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codeName="ЭтаКнига"/>
  <mc:AlternateContent xmlns:mc="http://schemas.openxmlformats.org/markup-compatibility/2006">
    <mc:Choice Requires="x15">
      <x15ac:absPath xmlns:x15ac="http://schemas.microsoft.com/office/spreadsheetml/2010/11/ac" url="D:\Users\ovchea\PycharmProjects\CABGreg\dataset\"/>
    </mc:Choice>
  </mc:AlternateContent>
  <xr:revisionPtr revIDLastSave="0" documentId="13_ncr:1_{B76AB181-3506-44F1-9E7E-C06A38268A8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um" sheetId="2" r:id="rId1"/>
    <sheet name="Карта" sheetId="3" r:id="rId2"/>
    <sheet name="Calculations" sheetId="6" r:id="rId3"/>
    <sheet name="Fisher's exact" sheetId="7" r:id="rId4"/>
    <sheet name="Analysis all factors" sheetId="4" r:id="rId5"/>
    <sheet name="Analysis rel factors" sheetId="8" r:id="rId6"/>
    <sheet name="Одноф. лог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I10" i="6" s="1" a="1"/>
  <c r="I10" i="6" s="1"/>
  <c r="G10" i="2"/>
  <c r="G11" i="2"/>
  <c r="G12" i="2"/>
  <c r="G13" i="2"/>
  <c r="G14" i="2"/>
  <c r="G15" i="2"/>
  <c r="G16" i="2"/>
  <c r="G17" i="2"/>
  <c r="I67" i="6" s="1"/>
  <c r="G18" i="2"/>
  <c r="G19" i="2"/>
  <c r="G20" i="2"/>
  <c r="G21" i="2"/>
  <c r="G22" i="2"/>
  <c r="G23" i="2"/>
  <c r="G24" i="2"/>
  <c r="G25" i="2"/>
  <c r="I106" i="6" s="1"/>
  <c r="I107" i="6" s="1"/>
  <c r="I108" i="6" s="1"/>
  <c r="AB4" i="4" s="1" a="1"/>
  <c r="AB4" i="4" s="1"/>
  <c r="G26" i="2"/>
  <c r="G27" i="2"/>
  <c r="G28" i="2"/>
  <c r="G29" i="2"/>
  <c r="G30" i="2"/>
  <c r="G31" i="2"/>
  <c r="G32" i="2"/>
  <c r="G33" i="2"/>
  <c r="I13" i="6" s="1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2" i="2"/>
  <c r="E118" i="6"/>
  <c r="F118" i="6"/>
  <c r="G118" i="6"/>
  <c r="H118" i="6"/>
  <c r="J118" i="6"/>
  <c r="J119" i="6" s="1"/>
  <c r="K118" i="6"/>
  <c r="K119" i="6" s="1"/>
  <c r="L118" i="6"/>
  <c r="M118" i="6"/>
  <c r="N118" i="6"/>
  <c r="O118" i="6"/>
  <c r="P118" i="6"/>
  <c r="Q118" i="6"/>
  <c r="R118" i="6"/>
  <c r="R119" i="6" s="1"/>
  <c r="S118" i="6"/>
  <c r="S119" i="6" s="1"/>
  <c r="S120" i="6" s="1"/>
  <c r="T118" i="6"/>
  <c r="U118" i="6"/>
  <c r="V118" i="6"/>
  <c r="W118" i="6"/>
  <c r="X118" i="6"/>
  <c r="Y118" i="6"/>
  <c r="Z118" i="6"/>
  <c r="Z119" i="6" s="1"/>
  <c r="AA118" i="6"/>
  <c r="AA119" i="6" s="1"/>
  <c r="AB118" i="6"/>
  <c r="AC118" i="6"/>
  <c r="AD118" i="6"/>
  <c r="AE118" i="6"/>
  <c r="AF118" i="6"/>
  <c r="AG118" i="6"/>
  <c r="AH118" i="6"/>
  <c r="AH119" i="6" s="1"/>
  <c r="AI118" i="6"/>
  <c r="AI119" i="6" s="1"/>
  <c r="AJ118" i="6"/>
  <c r="AK118" i="6"/>
  <c r="AL118" i="6"/>
  <c r="AM118" i="6"/>
  <c r="AN118" i="6"/>
  <c r="AO118" i="6"/>
  <c r="AP118" i="6"/>
  <c r="AP119" i="6" s="1"/>
  <c r="AP120" i="6" s="1"/>
  <c r="AQ118" i="6"/>
  <c r="AQ119" i="6" s="1"/>
  <c r="AR118" i="6"/>
  <c r="AS118" i="6"/>
  <c r="AT118" i="6"/>
  <c r="AU118" i="6"/>
  <c r="AV118" i="6"/>
  <c r="AW118" i="6"/>
  <c r="AX118" i="6"/>
  <c r="AX119" i="6" s="1"/>
  <c r="AY118" i="6"/>
  <c r="AY119" i="6" s="1"/>
  <c r="AY120" i="6" s="1"/>
  <c r="AZ118" i="6"/>
  <c r="BA118" i="6"/>
  <c r="BB118" i="6"/>
  <c r="BC118" i="6"/>
  <c r="BD118" i="6"/>
  <c r="BE118" i="6"/>
  <c r="BF118" i="6"/>
  <c r="BF119" i="6" s="1"/>
  <c r="BG118" i="6"/>
  <c r="BG119" i="6" s="1"/>
  <c r="BH118" i="6"/>
  <c r="BI118" i="6"/>
  <c r="BJ118" i="6"/>
  <c r="BK118" i="6"/>
  <c r="BL118" i="6"/>
  <c r="BM118" i="6"/>
  <c r="BN118" i="6"/>
  <c r="BN119" i="6" s="1"/>
  <c r="BO118" i="6"/>
  <c r="BO119" i="6" s="1"/>
  <c r="BP118" i="6"/>
  <c r="BQ118" i="6"/>
  <c r="BR118" i="6"/>
  <c r="BS118" i="6"/>
  <c r="BT118" i="6"/>
  <c r="BU118" i="6"/>
  <c r="BV118" i="6"/>
  <c r="BV119" i="6" s="1"/>
  <c r="BW118" i="6"/>
  <c r="BW119" i="6" s="1"/>
  <c r="BX118" i="6"/>
  <c r="BY118" i="6"/>
  <c r="BZ118" i="6"/>
  <c r="CA118" i="6"/>
  <c r="CB118" i="6"/>
  <c r="CC118" i="6"/>
  <c r="CD118" i="6"/>
  <c r="CD119" i="6" s="1"/>
  <c r="CE118" i="6"/>
  <c r="CE119" i="6" s="1"/>
  <c r="CE120" i="6" s="1"/>
  <c r="CF118" i="6"/>
  <c r="CG118" i="6"/>
  <c r="CH118" i="6"/>
  <c r="CI118" i="6"/>
  <c r="CJ118" i="6"/>
  <c r="CK118" i="6"/>
  <c r="CL118" i="6"/>
  <c r="CL119" i="6" s="1"/>
  <c r="CM118" i="6"/>
  <c r="CM119" i="6" s="1"/>
  <c r="CN118" i="6"/>
  <c r="CO118" i="6"/>
  <c r="CP118" i="6"/>
  <c r="CQ118" i="6"/>
  <c r="CR118" i="6"/>
  <c r="CS118" i="6"/>
  <c r="CT118" i="6"/>
  <c r="CT119" i="6" s="1"/>
  <c r="CU118" i="6"/>
  <c r="CU119" i="6" s="1"/>
  <c r="CV118" i="6"/>
  <c r="CW118" i="6"/>
  <c r="CX118" i="6"/>
  <c r="CY118" i="6"/>
  <c r="CZ118" i="6"/>
  <c r="DA118" i="6"/>
  <c r="DB118" i="6"/>
  <c r="DB119" i="6" s="1"/>
  <c r="DB120" i="6" s="1"/>
  <c r="DC118" i="6"/>
  <c r="DC119" i="6" s="1"/>
  <c r="DD118" i="6"/>
  <c r="DE118" i="6"/>
  <c r="DF118" i="6"/>
  <c r="DG118" i="6"/>
  <c r="DH118" i="6"/>
  <c r="DI118" i="6"/>
  <c r="DJ118" i="6"/>
  <c r="DJ119" i="6" s="1"/>
  <c r="DK118" i="6"/>
  <c r="DK119" i="6" s="1"/>
  <c r="DK120" i="6" s="1"/>
  <c r="DL118" i="6"/>
  <c r="DM118" i="6"/>
  <c r="DN118" i="6"/>
  <c r="DO118" i="6"/>
  <c r="DP118" i="6"/>
  <c r="DQ118" i="6"/>
  <c r="DR118" i="6"/>
  <c r="DR119" i="6" s="1"/>
  <c r="DS118" i="6"/>
  <c r="DS119" i="6" s="1"/>
  <c r="DT118" i="6"/>
  <c r="DU118" i="6"/>
  <c r="DV118" i="6"/>
  <c r="DW118" i="6"/>
  <c r="DX118" i="6"/>
  <c r="DY118" i="6"/>
  <c r="DZ118" i="6"/>
  <c r="DZ119" i="6" s="1"/>
  <c r="EA118" i="6"/>
  <c r="EA119" i="6" s="1"/>
  <c r="EB118" i="6"/>
  <c r="EC118" i="6"/>
  <c r="ED118" i="6"/>
  <c r="EE118" i="6"/>
  <c r="EF118" i="6"/>
  <c r="EG118" i="6"/>
  <c r="EH118" i="6"/>
  <c r="EH119" i="6" s="1"/>
  <c r="EI118" i="6"/>
  <c r="EI119" i="6" s="1"/>
  <c r="EJ118" i="6"/>
  <c r="EK118" i="6"/>
  <c r="EL118" i="6"/>
  <c r="EM118" i="6"/>
  <c r="EN118" i="6"/>
  <c r="EO118" i="6"/>
  <c r="EP118" i="6"/>
  <c r="EP119" i="6" s="1"/>
  <c r="EQ118" i="6"/>
  <c r="EQ119" i="6" s="1"/>
  <c r="ER118" i="6"/>
  <c r="ES118" i="6"/>
  <c r="ET118" i="6"/>
  <c r="EU118" i="6"/>
  <c r="EV118" i="6"/>
  <c r="EW118" i="6"/>
  <c r="EX118" i="6"/>
  <c r="EX119" i="6" s="1"/>
  <c r="EY118" i="6"/>
  <c r="EY119" i="6" s="1"/>
  <c r="EZ118" i="6"/>
  <c r="FA118" i="6"/>
  <c r="FB118" i="6"/>
  <c r="FC118" i="6"/>
  <c r="FD118" i="6"/>
  <c r="FE118" i="6"/>
  <c r="FF118" i="6"/>
  <c r="FG118" i="6"/>
  <c r="FG119" i="6" s="1"/>
  <c r="FG120" i="6" s="1"/>
  <c r="FH118" i="6"/>
  <c r="FI118" i="6"/>
  <c r="FJ118" i="6"/>
  <c r="FK118" i="6"/>
  <c r="D118" i="6"/>
  <c r="E119" i="6"/>
  <c r="E120" i="6" s="1"/>
  <c r="D120" i="6"/>
  <c r="D113" i="6"/>
  <c r="FF113" i="6"/>
  <c r="FG113" i="6"/>
  <c r="FH113" i="6"/>
  <c r="FI113" i="6"/>
  <c r="FJ113" i="6"/>
  <c r="FK113" i="6"/>
  <c r="FF114" i="6"/>
  <c r="FG114" i="6"/>
  <c r="FH114" i="6"/>
  <c r="FI114" i="6"/>
  <c r="FJ114" i="6"/>
  <c r="FK114" i="6"/>
  <c r="FF115" i="6"/>
  <c r="FG115" i="6"/>
  <c r="FH115" i="6"/>
  <c r="FI115" i="6"/>
  <c r="FJ115" i="6"/>
  <c r="FK115" i="6"/>
  <c r="FF116" i="6"/>
  <c r="FG116" i="6"/>
  <c r="FH116" i="6"/>
  <c r="FI116" i="6"/>
  <c r="FJ116" i="6"/>
  <c r="FK116" i="6"/>
  <c r="FF117" i="6"/>
  <c r="FG117" i="6"/>
  <c r="FH117" i="6"/>
  <c r="FI117" i="6"/>
  <c r="FJ117" i="6"/>
  <c r="FK117" i="6"/>
  <c r="FH120" i="6"/>
  <c r="FK120" i="6"/>
  <c r="FH119" i="6"/>
  <c r="FJ119" i="6"/>
  <c r="FK119" i="6"/>
  <c r="FJ120" i="6"/>
  <c r="F119" i="6"/>
  <c r="G119" i="6"/>
  <c r="H119" i="6"/>
  <c r="L119" i="6"/>
  <c r="M119" i="6"/>
  <c r="N119" i="6"/>
  <c r="O119" i="6"/>
  <c r="O120" i="6" s="1"/>
  <c r="P119" i="6"/>
  <c r="Q119" i="6"/>
  <c r="T119" i="6"/>
  <c r="U119" i="6"/>
  <c r="V119" i="6"/>
  <c r="W119" i="6"/>
  <c r="W120" i="6" s="1"/>
  <c r="X119" i="6"/>
  <c r="Y119" i="6"/>
  <c r="AB119" i="6"/>
  <c r="AC119" i="6"/>
  <c r="AD119" i="6"/>
  <c r="AE119" i="6"/>
  <c r="AE120" i="6" s="1"/>
  <c r="AF119" i="6"/>
  <c r="AG119" i="6"/>
  <c r="AJ119" i="6"/>
  <c r="AK119" i="6"/>
  <c r="AL119" i="6"/>
  <c r="AM119" i="6"/>
  <c r="AN119" i="6"/>
  <c r="AO119" i="6"/>
  <c r="AR119" i="6"/>
  <c r="AS119" i="6"/>
  <c r="AT119" i="6"/>
  <c r="AU119" i="6"/>
  <c r="AU120" i="6" s="1"/>
  <c r="AV119" i="6"/>
  <c r="AW119" i="6"/>
  <c r="AZ119" i="6"/>
  <c r="BA119" i="6"/>
  <c r="BB119" i="6"/>
  <c r="BC119" i="6"/>
  <c r="BD119" i="6"/>
  <c r="BE119" i="6"/>
  <c r="BH119" i="6"/>
  <c r="BI119" i="6"/>
  <c r="BJ119" i="6"/>
  <c r="BK119" i="6"/>
  <c r="BL119" i="6"/>
  <c r="BM119" i="6"/>
  <c r="BP119" i="6"/>
  <c r="BQ119" i="6"/>
  <c r="BR119" i="6"/>
  <c r="BS119" i="6"/>
  <c r="BS120" i="6" s="1"/>
  <c r="BT119" i="6"/>
  <c r="BU119" i="6"/>
  <c r="BX119" i="6"/>
  <c r="BY119" i="6"/>
  <c r="BZ119" i="6"/>
  <c r="CA119" i="6"/>
  <c r="CB119" i="6"/>
  <c r="CC119" i="6"/>
  <c r="CF119" i="6"/>
  <c r="CG119" i="6"/>
  <c r="CH119" i="6"/>
  <c r="CI119" i="6"/>
  <c r="CI120" i="6" s="1"/>
  <c r="CJ119" i="6"/>
  <c r="CK119" i="6"/>
  <c r="CN119" i="6"/>
  <c r="CO119" i="6"/>
  <c r="CP119" i="6"/>
  <c r="CQ119" i="6"/>
  <c r="CQ120" i="6" s="1"/>
  <c r="CR119" i="6"/>
  <c r="CS119" i="6"/>
  <c r="CV119" i="6"/>
  <c r="CW119" i="6"/>
  <c r="CX119" i="6"/>
  <c r="CY119" i="6"/>
  <c r="CY120" i="6" s="1"/>
  <c r="CZ119" i="6"/>
  <c r="DA119" i="6"/>
  <c r="DD119" i="6"/>
  <c r="DE119" i="6"/>
  <c r="DF119" i="6"/>
  <c r="DG119" i="6"/>
  <c r="DG120" i="6" s="1"/>
  <c r="DH119" i="6"/>
  <c r="DI119" i="6"/>
  <c r="DL119" i="6"/>
  <c r="DM119" i="6"/>
  <c r="DN119" i="6"/>
  <c r="DO119" i="6"/>
  <c r="DO120" i="6" s="1"/>
  <c r="DP119" i="6"/>
  <c r="DQ119" i="6"/>
  <c r="DT119" i="6"/>
  <c r="DU119" i="6"/>
  <c r="DV119" i="6"/>
  <c r="DW119" i="6"/>
  <c r="DW120" i="6" s="1"/>
  <c r="DX119" i="6"/>
  <c r="DY119" i="6"/>
  <c r="EB119" i="6"/>
  <c r="EC119" i="6"/>
  <c r="ED119" i="6"/>
  <c r="EE119" i="6"/>
  <c r="EF119" i="6"/>
  <c r="EG119" i="6"/>
  <c r="EJ119" i="6"/>
  <c r="EK119" i="6"/>
  <c r="EL119" i="6"/>
  <c r="EM119" i="6"/>
  <c r="EM120" i="6" s="1"/>
  <c r="EN119" i="6"/>
  <c r="EO119" i="6"/>
  <c r="ER119" i="6"/>
  <c r="ES119" i="6"/>
  <c r="ET119" i="6"/>
  <c r="EU119" i="6"/>
  <c r="EU120" i="6" s="1"/>
  <c r="EV119" i="6"/>
  <c r="EW119" i="6"/>
  <c r="EZ119" i="6"/>
  <c r="FA119" i="6"/>
  <c r="FB119" i="6"/>
  <c r="FC119" i="6"/>
  <c r="FD119" i="6"/>
  <c r="FD120" i="6" s="1"/>
  <c r="FE119" i="6"/>
  <c r="D119" i="6"/>
  <c r="E93" i="6" a="1"/>
  <c r="E93" i="6" s="1"/>
  <c r="F93" i="6" a="1"/>
  <c r="F93" i="6" s="1"/>
  <c r="G93" i="6" a="1"/>
  <c r="G93" i="6"/>
  <c r="H93" i="6" a="1"/>
  <c r="H93" i="6" s="1"/>
  <c r="J93" i="6" a="1"/>
  <c r="J93" i="6" s="1"/>
  <c r="K93" i="6" a="1"/>
  <c r="K93" i="6" s="1"/>
  <c r="L93" i="6" a="1"/>
  <c r="L93" i="6" s="1"/>
  <c r="M93" i="6" a="1"/>
  <c r="M93" i="6" s="1"/>
  <c r="N93" i="6" a="1"/>
  <c r="N93" i="6" s="1"/>
  <c r="O93" i="6" a="1"/>
  <c r="O93" i="6"/>
  <c r="P93" i="6" a="1"/>
  <c r="P93" i="6" s="1"/>
  <c r="Q93" i="6" a="1"/>
  <c r="Q93" i="6" s="1"/>
  <c r="R93" i="6" a="1"/>
  <c r="R93" i="6" s="1"/>
  <c r="S93" i="6" a="1"/>
  <c r="S93" i="6"/>
  <c r="T93" i="6" a="1"/>
  <c r="T93" i="6" s="1"/>
  <c r="U93" i="6" a="1"/>
  <c r="U93" i="6" s="1"/>
  <c r="V93" i="6" a="1"/>
  <c r="V93" i="6" s="1"/>
  <c r="W93" i="6" a="1"/>
  <c r="W93" i="6" s="1"/>
  <c r="X93" i="6" a="1"/>
  <c r="X93" i="6" s="1"/>
  <c r="Y93" i="6" a="1"/>
  <c r="Y93" i="6"/>
  <c r="Z93" i="6" a="1"/>
  <c r="Z93" i="6" s="1"/>
  <c r="AA93" i="6" a="1"/>
  <c r="AA93" i="6"/>
  <c r="AB93" i="6" a="1"/>
  <c r="AB93" i="6" s="1"/>
  <c r="AC93" i="6" a="1"/>
  <c r="AC93" i="6" s="1"/>
  <c r="AD93" i="6" a="1"/>
  <c r="AD93" i="6" s="1"/>
  <c r="AE93" i="6" a="1"/>
  <c r="AE93" i="6"/>
  <c r="AF93" i="6" a="1"/>
  <c r="AF93" i="6" s="1"/>
  <c r="AG93" i="6" a="1"/>
  <c r="AG93" i="6"/>
  <c r="AH93" i="6" a="1"/>
  <c r="AH93" i="6" s="1"/>
  <c r="AI93" i="6" a="1"/>
  <c r="AI93" i="6"/>
  <c r="AJ93" i="6" a="1"/>
  <c r="AJ93" i="6" s="1"/>
  <c r="AK93" i="6" a="1"/>
  <c r="AK93" i="6" s="1"/>
  <c r="AL93" i="6" a="1"/>
  <c r="AL93" i="6" s="1"/>
  <c r="AM93" i="6" a="1"/>
  <c r="AM93" i="6" s="1"/>
  <c r="AN93" i="6" a="1"/>
  <c r="AN93" i="6" s="1"/>
  <c r="AO93" i="6" a="1"/>
  <c r="AO93" i="6"/>
  <c r="AP93" i="6" a="1"/>
  <c r="AP93" i="6" s="1"/>
  <c r="AQ93" i="6" a="1"/>
  <c r="AQ93" i="6"/>
  <c r="AR93" i="6" a="1"/>
  <c r="AR93" i="6" s="1"/>
  <c r="AS93" i="6" a="1"/>
  <c r="AS93" i="6" s="1"/>
  <c r="AT93" i="6" a="1"/>
  <c r="AT93" i="6" s="1"/>
  <c r="AU93" i="6" a="1"/>
  <c r="AU93" i="6"/>
  <c r="AV93" i="6" a="1"/>
  <c r="AV93" i="6" s="1"/>
  <c r="AW93" i="6" a="1"/>
  <c r="AW93" i="6"/>
  <c r="AX93" i="6" a="1"/>
  <c r="AX93" i="6" s="1"/>
  <c r="AY93" i="6" a="1"/>
  <c r="AY93" i="6"/>
  <c r="AZ93" i="6" a="1"/>
  <c r="AZ93" i="6" s="1"/>
  <c r="BA93" i="6" a="1"/>
  <c r="BA93" i="6" s="1"/>
  <c r="BB93" i="6" a="1"/>
  <c r="BB93" i="6" s="1"/>
  <c r="BC93" i="6" a="1"/>
  <c r="BC93" i="6" s="1"/>
  <c r="BD93" i="6" a="1"/>
  <c r="BD93" i="6" s="1"/>
  <c r="BE93" i="6" a="1"/>
  <c r="BE93" i="6"/>
  <c r="BF93" i="6" a="1"/>
  <c r="BF93" i="6" s="1"/>
  <c r="BG93" i="6" a="1"/>
  <c r="BG93" i="6"/>
  <c r="BH93" i="6" a="1"/>
  <c r="BH93" i="6" s="1"/>
  <c r="BI93" i="6" a="1"/>
  <c r="BI93" i="6" s="1"/>
  <c r="BJ93" i="6" a="1"/>
  <c r="BJ93" i="6" s="1"/>
  <c r="BK93" i="6" a="1"/>
  <c r="BK93" i="6"/>
  <c r="BL93" i="6" a="1"/>
  <c r="BL93" i="6" s="1"/>
  <c r="BM93" i="6" a="1"/>
  <c r="BM93" i="6"/>
  <c r="BN93" i="6" a="1"/>
  <c r="BN93" i="6" s="1"/>
  <c r="BO93" i="6" a="1"/>
  <c r="BO93" i="6"/>
  <c r="BP93" i="6" a="1"/>
  <c r="BP93" i="6" s="1"/>
  <c r="BQ93" i="6" a="1"/>
  <c r="BQ93" i="6" s="1"/>
  <c r="BR93" i="6" a="1"/>
  <c r="BR93" i="6" s="1"/>
  <c r="BS93" i="6" a="1"/>
  <c r="BS93" i="6" s="1"/>
  <c r="BT93" i="6" a="1"/>
  <c r="BT93" i="6" s="1"/>
  <c r="BU93" i="6" a="1"/>
  <c r="BU93" i="6"/>
  <c r="BV93" i="6" a="1"/>
  <c r="BV93" i="6" s="1"/>
  <c r="BW93" i="6" a="1"/>
  <c r="BW93" i="6"/>
  <c r="BX93" i="6" a="1"/>
  <c r="BX93" i="6" s="1"/>
  <c r="BY93" i="6" a="1"/>
  <c r="BY93" i="6" s="1"/>
  <c r="BZ93" i="6" a="1"/>
  <c r="BZ93" i="6" s="1"/>
  <c r="CA93" i="6" a="1"/>
  <c r="CA93" i="6"/>
  <c r="CB93" i="6" a="1"/>
  <c r="CB93" i="6" s="1"/>
  <c r="CC93" i="6" a="1"/>
  <c r="CC93" i="6"/>
  <c r="CD93" i="6" a="1"/>
  <c r="CD93" i="6" s="1"/>
  <c r="CE93" i="6" a="1"/>
  <c r="CE93" i="6" s="1"/>
  <c r="CF93" i="6" a="1"/>
  <c r="CF93" i="6" s="1"/>
  <c r="CG93" i="6" a="1"/>
  <c r="CG93" i="6" s="1"/>
  <c r="CH93" i="6" a="1"/>
  <c r="CH93" i="6" s="1"/>
  <c r="CI93" i="6" a="1"/>
  <c r="CI93" i="6" s="1"/>
  <c r="CJ93" i="6" a="1"/>
  <c r="CJ93" i="6" s="1"/>
  <c r="CK93" i="6" a="1"/>
  <c r="CK93" i="6"/>
  <c r="CL93" i="6" a="1"/>
  <c r="CL93" i="6" s="1"/>
  <c r="CM93" i="6" a="1"/>
  <c r="CM93" i="6" s="1"/>
  <c r="CN93" i="6" a="1"/>
  <c r="CN93" i="6" s="1"/>
  <c r="CO93" i="6" a="1"/>
  <c r="CO93" i="6" s="1"/>
  <c r="CP93" i="6" a="1"/>
  <c r="CP93" i="6" s="1"/>
  <c r="CQ93" i="6" a="1"/>
  <c r="CQ93" i="6"/>
  <c r="CR93" i="6" a="1"/>
  <c r="CR93" i="6" s="1"/>
  <c r="CS93" i="6" a="1"/>
  <c r="CS93" i="6"/>
  <c r="CT93" i="6" a="1"/>
  <c r="CT93" i="6" s="1"/>
  <c r="CU93" i="6" a="1"/>
  <c r="CU93" i="6" s="1"/>
  <c r="CV93" i="6" a="1"/>
  <c r="CV93" i="6" s="1"/>
  <c r="CW93" i="6" a="1"/>
  <c r="CW93" i="6" s="1"/>
  <c r="CX93" i="6" a="1"/>
  <c r="CX93" i="6" s="1"/>
  <c r="CY93" i="6" a="1"/>
  <c r="CY93" i="6" s="1"/>
  <c r="CZ93" i="6" a="1"/>
  <c r="CZ93" i="6" s="1"/>
  <c r="DA93" i="6" a="1"/>
  <c r="DA93" i="6"/>
  <c r="DB93" i="6" a="1"/>
  <c r="DB93" i="6" s="1"/>
  <c r="DC93" i="6" a="1"/>
  <c r="DC93" i="6" s="1"/>
  <c r="DD93" i="6" a="1"/>
  <c r="DD93" i="6" s="1"/>
  <c r="DE93" i="6" a="1"/>
  <c r="DE93" i="6" s="1"/>
  <c r="DF93" i="6" a="1"/>
  <c r="DF93" i="6" s="1"/>
  <c r="DG93" i="6" a="1"/>
  <c r="DG93" i="6"/>
  <c r="DH93" i="6" a="1"/>
  <c r="DH93" i="6" s="1"/>
  <c r="DI93" i="6" a="1"/>
  <c r="DI93" i="6"/>
  <c r="DJ93" i="6" a="1"/>
  <c r="DJ93" i="6" s="1"/>
  <c r="DK93" i="6" a="1"/>
  <c r="DK93" i="6" s="1"/>
  <c r="DL93" i="6" a="1"/>
  <c r="DL93" i="6" s="1"/>
  <c r="DM93" i="6" a="1"/>
  <c r="DM93" i="6" s="1"/>
  <c r="DN93" i="6" a="1"/>
  <c r="DN93" i="6" s="1"/>
  <c r="DO93" i="6" a="1"/>
  <c r="DO93" i="6" s="1"/>
  <c r="DP93" i="6" a="1"/>
  <c r="DP93" i="6" s="1"/>
  <c r="DQ93" i="6" a="1"/>
  <c r="DQ93" i="6"/>
  <c r="DR93" i="6" a="1"/>
  <c r="DR93" i="6" s="1"/>
  <c r="DS93" i="6" a="1"/>
  <c r="DS93" i="6" s="1"/>
  <c r="DT93" i="6" a="1"/>
  <c r="DT93" i="6" s="1"/>
  <c r="DU93" i="6" a="1"/>
  <c r="DU93" i="6" s="1"/>
  <c r="DV93" i="6" a="1"/>
  <c r="DV93" i="6" s="1"/>
  <c r="DW93" i="6" a="1"/>
  <c r="DW93" i="6"/>
  <c r="DX93" i="6" a="1"/>
  <c r="DX93" i="6" s="1"/>
  <c r="DY93" i="6" a="1"/>
  <c r="DY93" i="6"/>
  <c r="DZ93" i="6" a="1"/>
  <c r="DZ93" i="6" s="1"/>
  <c r="EA93" i="6" a="1"/>
  <c r="EA93" i="6"/>
  <c r="EB93" i="6" a="1"/>
  <c r="EB93" i="6" s="1"/>
  <c r="EC93" i="6" a="1"/>
  <c r="EC93" i="6" s="1"/>
  <c r="ED93" i="6" a="1"/>
  <c r="ED93" i="6" s="1"/>
  <c r="EE93" i="6" a="1"/>
  <c r="EE93" i="6" s="1"/>
  <c r="EF93" i="6" a="1"/>
  <c r="EF93" i="6" s="1"/>
  <c r="EG93" i="6" a="1"/>
  <c r="EG93" i="6"/>
  <c r="EH93" i="6" a="1"/>
  <c r="EH93" i="6" s="1"/>
  <c r="EI93" i="6" a="1"/>
  <c r="EI93" i="6" s="1"/>
  <c r="EJ93" i="6" a="1"/>
  <c r="EJ93" i="6" s="1"/>
  <c r="EK93" i="6" a="1"/>
  <c r="EK93" i="6" s="1"/>
  <c r="EL93" i="6" a="1"/>
  <c r="EL93" i="6" s="1"/>
  <c r="EM93" i="6" a="1"/>
  <c r="EM93" i="6"/>
  <c r="EN93" i="6" a="1"/>
  <c r="EN93" i="6" s="1"/>
  <c r="EO93" i="6" a="1"/>
  <c r="EO93" i="6"/>
  <c r="EP93" i="6" a="1"/>
  <c r="EP93" i="6" s="1"/>
  <c r="EQ93" i="6" a="1"/>
  <c r="EQ93" i="6" s="1"/>
  <c r="ER93" i="6" a="1"/>
  <c r="ER93" i="6" s="1"/>
  <c r="ES93" i="6" a="1"/>
  <c r="ES93" i="6" s="1"/>
  <c r="ET93" i="6" a="1"/>
  <c r="ET93" i="6" s="1"/>
  <c r="EU93" i="6" a="1"/>
  <c r="EU93" i="6" s="1"/>
  <c r="EV93" i="6" a="1"/>
  <c r="EV93" i="6" s="1"/>
  <c r="EW93" i="6" a="1"/>
  <c r="EW93" i="6"/>
  <c r="EX93" i="6" a="1"/>
  <c r="EX93" i="6" s="1"/>
  <c r="EY93" i="6" a="1"/>
  <c r="EY93" i="6" s="1"/>
  <c r="EZ93" i="6" a="1"/>
  <c r="EZ93" i="6" s="1"/>
  <c r="FA93" i="6" a="1"/>
  <c r="FA93" i="6" s="1"/>
  <c r="FB93" i="6" a="1"/>
  <c r="FB93" i="6" s="1"/>
  <c r="FC93" i="6" a="1"/>
  <c r="FC93" i="6"/>
  <c r="FD93" i="6" a="1"/>
  <c r="FD93" i="6" s="1"/>
  <c r="FE93" i="6" a="1"/>
  <c r="FE93" i="6"/>
  <c r="E94" i="6" a="1"/>
  <c r="E94" i="6" s="1"/>
  <c r="F94" i="6" a="1"/>
  <c r="F94" i="6" s="1"/>
  <c r="G94" i="6" a="1"/>
  <c r="G94" i="6" s="1"/>
  <c r="H94" i="6" a="1"/>
  <c r="H94" i="6" s="1"/>
  <c r="J94" i="6" a="1"/>
  <c r="J94" i="6" s="1"/>
  <c r="K94" i="6" a="1"/>
  <c r="K94" i="6" s="1"/>
  <c r="L94" i="6" a="1"/>
  <c r="L94" i="6"/>
  <c r="M94" i="6" a="1"/>
  <c r="M94" i="6" s="1"/>
  <c r="N94" i="6" a="1"/>
  <c r="N94" i="6"/>
  <c r="O94" i="6" a="1"/>
  <c r="O94" i="6" s="1"/>
  <c r="P94" i="6" a="1"/>
  <c r="P94" i="6"/>
  <c r="Q94" i="6" a="1"/>
  <c r="Q94" i="6" s="1"/>
  <c r="R94" i="6" a="1"/>
  <c r="R94" i="6"/>
  <c r="S94" i="6" a="1"/>
  <c r="S94" i="6" s="1"/>
  <c r="T94" i="6" a="1"/>
  <c r="T94" i="6"/>
  <c r="U94" i="6" a="1"/>
  <c r="U94" i="6" s="1"/>
  <c r="V94" i="6" a="1"/>
  <c r="V94" i="6"/>
  <c r="W94" i="6" a="1"/>
  <c r="W94" i="6" s="1"/>
  <c r="X94" i="6" a="1"/>
  <c r="X94" i="6" s="1"/>
  <c r="Y94" i="6" a="1"/>
  <c r="Y94" i="6" s="1"/>
  <c r="Z94" i="6" a="1"/>
  <c r="Z94" i="6" s="1"/>
  <c r="AA94" i="6" a="1"/>
  <c r="AA94" i="6" s="1"/>
  <c r="AB94" i="6" a="1"/>
  <c r="AB94" i="6"/>
  <c r="AC94" i="6" a="1"/>
  <c r="AC94" i="6" s="1"/>
  <c r="AD94" i="6" a="1"/>
  <c r="AD94" i="6"/>
  <c r="AE94" i="6" a="1"/>
  <c r="AE94" i="6" s="1"/>
  <c r="AF94" i="6" a="1"/>
  <c r="AF94" i="6"/>
  <c r="AG94" i="6" a="1"/>
  <c r="AG94" i="6" s="1"/>
  <c r="AH94" i="6" a="1"/>
  <c r="AH94" i="6"/>
  <c r="AI94" i="6" a="1"/>
  <c r="AI94" i="6" s="1"/>
  <c r="AJ94" i="6" a="1"/>
  <c r="AJ94" i="6"/>
  <c r="AK94" i="6" a="1"/>
  <c r="AK94" i="6" s="1"/>
  <c r="AL94" i="6" a="1"/>
  <c r="AL94" i="6" s="1"/>
  <c r="AM94" i="6" a="1"/>
  <c r="AM94" i="6" s="1"/>
  <c r="AN94" i="6" a="1"/>
  <c r="AN94" i="6" s="1"/>
  <c r="AO94" i="6" a="1"/>
  <c r="AO94" i="6" s="1"/>
  <c r="AP94" i="6" a="1"/>
  <c r="AP94" i="6" s="1"/>
  <c r="AQ94" i="6" a="1"/>
  <c r="AQ94" i="6" s="1"/>
  <c r="AR94" i="6" a="1"/>
  <c r="AR94" i="6"/>
  <c r="AS94" i="6" a="1"/>
  <c r="AS94" i="6" s="1"/>
  <c r="AT94" i="6" a="1"/>
  <c r="AT94" i="6"/>
  <c r="AU94" i="6" a="1"/>
  <c r="AU94" i="6" s="1"/>
  <c r="AV94" i="6" a="1"/>
  <c r="AV94" i="6"/>
  <c r="AW94" i="6" a="1"/>
  <c r="AW94" i="6" s="1"/>
  <c r="AX94" i="6" a="1"/>
  <c r="AX94" i="6"/>
  <c r="AY94" i="6" a="1"/>
  <c r="AY94" i="6" s="1"/>
  <c r="AZ94" i="6" a="1"/>
  <c r="AZ94" i="6"/>
  <c r="BA94" i="6" a="1"/>
  <c r="BA94" i="6" s="1"/>
  <c r="BB94" i="6" a="1"/>
  <c r="BB94" i="6" s="1"/>
  <c r="BC94" i="6" a="1"/>
  <c r="BC94" i="6" s="1"/>
  <c r="BD94" i="6" a="1"/>
  <c r="BD94" i="6" s="1"/>
  <c r="BE94" i="6" a="1"/>
  <c r="BE94" i="6" s="1"/>
  <c r="BF94" i="6" a="1"/>
  <c r="BF94" i="6" s="1"/>
  <c r="BG94" i="6" a="1"/>
  <c r="BG94" i="6" s="1"/>
  <c r="BH94" i="6" a="1"/>
  <c r="BH94" i="6"/>
  <c r="BI94" i="6" a="1"/>
  <c r="BI94" i="6" s="1"/>
  <c r="BJ94" i="6" a="1"/>
  <c r="BJ94" i="6" s="1"/>
  <c r="BK94" i="6" a="1"/>
  <c r="BK94" i="6" s="1"/>
  <c r="BL94" i="6" a="1"/>
  <c r="BL94" i="6" s="1"/>
  <c r="BM94" i="6" a="1"/>
  <c r="BM94" i="6" s="1"/>
  <c r="BN94" i="6" a="1"/>
  <c r="BN94" i="6"/>
  <c r="BO94" i="6" a="1"/>
  <c r="BO94" i="6" s="1"/>
  <c r="BP94" i="6" a="1"/>
  <c r="BP94" i="6"/>
  <c r="BQ94" i="6" a="1"/>
  <c r="BQ94" i="6" s="1"/>
  <c r="BR94" i="6" a="1"/>
  <c r="BR94" i="6" s="1"/>
  <c r="BS94" i="6" a="1"/>
  <c r="BS94" i="6" s="1"/>
  <c r="BT94" i="6" a="1"/>
  <c r="BT94" i="6" s="1"/>
  <c r="BU94" i="6" a="1"/>
  <c r="BU94" i="6" s="1"/>
  <c r="BV94" i="6" a="1"/>
  <c r="BV94" i="6" s="1"/>
  <c r="BW94" i="6" a="1"/>
  <c r="BW94" i="6" s="1"/>
  <c r="BX94" i="6" a="1"/>
  <c r="BX94" i="6"/>
  <c r="BY94" i="6" a="1"/>
  <c r="BY94" i="6" s="1"/>
  <c r="BZ94" i="6" a="1"/>
  <c r="BZ94" i="6" s="1"/>
  <c r="CA94" i="6" a="1"/>
  <c r="CA94" i="6" s="1"/>
  <c r="CB94" i="6" a="1"/>
  <c r="CB94" i="6" s="1"/>
  <c r="CC94" i="6" a="1"/>
  <c r="CC94" i="6" s="1"/>
  <c r="CD94" i="6" a="1"/>
  <c r="CD94" i="6"/>
  <c r="CE94" i="6" a="1"/>
  <c r="CE94" i="6" s="1"/>
  <c r="CF94" i="6" a="1"/>
  <c r="CF94" i="6"/>
  <c r="CG94" i="6" a="1"/>
  <c r="CG94" i="6" s="1"/>
  <c r="CH94" i="6" a="1"/>
  <c r="CH94" i="6" s="1"/>
  <c r="CI94" i="6" a="1"/>
  <c r="CI94" i="6" s="1"/>
  <c r="CJ94" i="6" a="1"/>
  <c r="CJ94" i="6" s="1"/>
  <c r="CK94" i="6" a="1"/>
  <c r="CK94" i="6" s="1"/>
  <c r="CL94" i="6" a="1"/>
  <c r="CL94" i="6" s="1"/>
  <c r="CM94" i="6" a="1"/>
  <c r="CM94" i="6" s="1"/>
  <c r="CN94" i="6" a="1"/>
  <c r="CN94" i="6"/>
  <c r="CO94" i="6" a="1"/>
  <c r="CO94" i="6" s="1"/>
  <c r="CP94" i="6" a="1"/>
  <c r="CP94" i="6"/>
  <c r="CQ94" i="6" a="1"/>
  <c r="CQ94" i="6" s="1"/>
  <c r="CR94" i="6" a="1"/>
  <c r="CR94" i="6" s="1"/>
  <c r="CS94" i="6" a="1"/>
  <c r="CS94" i="6" s="1"/>
  <c r="CT94" i="6" a="1"/>
  <c r="CT94" i="6"/>
  <c r="CU94" i="6" a="1"/>
  <c r="CU94" i="6" s="1"/>
  <c r="CV94" i="6" a="1"/>
  <c r="CV94" i="6" s="1"/>
  <c r="CW94" i="6" a="1"/>
  <c r="CW94" i="6" s="1"/>
  <c r="CX94" i="6" a="1"/>
  <c r="CX94" i="6" s="1"/>
  <c r="CY94" i="6" a="1"/>
  <c r="CY94" i="6" s="1"/>
  <c r="CZ94" i="6" a="1"/>
  <c r="CZ94" i="6" s="1"/>
  <c r="DA94" i="6" a="1"/>
  <c r="DA94" i="6" s="1"/>
  <c r="DB94" i="6" a="1"/>
  <c r="DB94" i="6" s="1"/>
  <c r="DC94" i="6" a="1"/>
  <c r="DC94" i="6" s="1"/>
  <c r="DD94" i="6" a="1"/>
  <c r="DD94" i="6"/>
  <c r="DE94" i="6" a="1"/>
  <c r="DE94" i="6" s="1"/>
  <c r="DF94" i="6" a="1"/>
  <c r="DF94" i="6"/>
  <c r="DG94" i="6" a="1"/>
  <c r="DG94" i="6" s="1"/>
  <c r="DH94" i="6" a="1"/>
  <c r="DH94" i="6" s="1"/>
  <c r="DI94" i="6" a="1"/>
  <c r="DI94" i="6" s="1"/>
  <c r="DJ94" i="6" a="1"/>
  <c r="DJ94" i="6"/>
  <c r="DK94" i="6" a="1"/>
  <c r="DK94" i="6" s="1"/>
  <c r="DL94" i="6" a="1"/>
  <c r="DL94" i="6" s="1"/>
  <c r="DM94" i="6" a="1"/>
  <c r="DM94" i="6" s="1"/>
  <c r="DN94" i="6" a="1"/>
  <c r="DN94" i="6" s="1"/>
  <c r="DO94" i="6" a="1"/>
  <c r="DO94" i="6" s="1"/>
  <c r="DP94" i="6" a="1"/>
  <c r="DP94" i="6" s="1"/>
  <c r="DQ94" i="6" a="1"/>
  <c r="DQ94" i="6" s="1"/>
  <c r="DR94" i="6" a="1"/>
  <c r="DR94" i="6" s="1"/>
  <c r="DS94" i="6" a="1"/>
  <c r="DS94" i="6" s="1"/>
  <c r="DT94" i="6" a="1"/>
  <c r="DT94" i="6"/>
  <c r="DU94" i="6" a="1"/>
  <c r="DU94" i="6" s="1"/>
  <c r="DV94" i="6" a="1"/>
  <c r="DV94" i="6" s="1"/>
  <c r="DW94" i="6" a="1"/>
  <c r="DW94" i="6" s="1"/>
  <c r="DX94" i="6" a="1"/>
  <c r="DX94" i="6" s="1"/>
  <c r="DY94" i="6" a="1"/>
  <c r="DY94" i="6" s="1"/>
  <c r="DZ94" i="6" a="1"/>
  <c r="DZ94" i="6"/>
  <c r="EA94" i="6" a="1"/>
  <c r="EA94" i="6" s="1"/>
  <c r="EB94" i="6" a="1"/>
  <c r="EB94" i="6" s="1"/>
  <c r="EC94" i="6" a="1"/>
  <c r="EC94" i="6" s="1"/>
  <c r="ED94" i="6" a="1"/>
  <c r="ED94" i="6" s="1"/>
  <c r="EE94" i="6" a="1"/>
  <c r="EE94" i="6" s="1"/>
  <c r="EF94" i="6" a="1"/>
  <c r="EF94" i="6" s="1"/>
  <c r="EG94" i="6" a="1"/>
  <c r="EG94" i="6" s="1"/>
  <c r="EH94" i="6" a="1"/>
  <c r="EH94" i="6" s="1"/>
  <c r="EI94" i="6" a="1"/>
  <c r="EI94" i="6" s="1"/>
  <c r="EJ94" i="6" a="1"/>
  <c r="EJ94" i="6"/>
  <c r="EK94" i="6" a="1"/>
  <c r="EK94" i="6" s="1"/>
  <c r="EL94" i="6" a="1"/>
  <c r="EL94" i="6" s="1"/>
  <c r="EM94" i="6" a="1"/>
  <c r="EM94" i="6" s="1"/>
  <c r="EN94" i="6" a="1"/>
  <c r="EN94" i="6" s="1"/>
  <c r="EO94" i="6" a="1"/>
  <c r="EO94" i="6" s="1"/>
  <c r="EP94" i="6" a="1"/>
  <c r="EP94" i="6"/>
  <c r="EQ94" i="6" a="1"/>
  <c r="EQ94" i="6" s="1"/>
  <c r="ER94" i="6" a="1"/>
  <c r="ER94" i="6" s="1"/>
  <c r="ES94" i="6" a="1"/>
  <c r="ES94" i="6" s="1"/>
  <c r="ET94" i="6" a="1"/>
  <c r="ET94" i="6" s="1"/>
  <c r="EU94" i="6" a="1"/>
  <c r="EU94" i="6" s="1"/>
  <c r="EV94" i="6" a="1"/>
  <c r="EV94" i="6" s="1"/>
  <c r="EW94" i="6" a="1"/>
  <c r="EW94" i="6" s="1"/>
  <c r="EX94" i="6" a="1"/>
  <c r="EX94" i="6" s="1"/>
  <c r="EY94" i="6" a="1"/>
  <c r="EY94" i="6" s="1"/>
  <c r="EZ94" i="6" a="1"/>
  <c r="EZ94" i="6"/>
  <c r="FA94" i="6" a="1"/>
  <c r="FA94" i="6" s="1"/>
  <c r="FB94" i="6" a="1"/>
  <c r="FB94" i="6" s="1"/>
  <c r="FC94" i="6" a="1"/>
  <c r="FC94" i="6" s="1"/>
  <c r="FD94" i="6" a="1"/>
  <c r="FD94" i="6" s="1"/>
  <c r="FE94" i="6" a="1"/>
  <c r="FE94" i="6" s="1"/>
  <c r="E95" i="6" a="1"/>
  <c r="E95" i="6"/>
  <c r="F95" i="6" a="1"/>
  <c r="F95" i="6" s="1"/>
  <c r="G95" i="6" a="1"/>
  <c r="G95" i="6" s="1"/>
  <c r="H95" i="6" a="1"/>
  <c r="H95" i="6" s="1"/>
  <c r="J95" i="6" a="1"/>
  <c r="J95" i="6" s="1"/>
  <c r="K95" i="6" a="1"/>
  <c r="K95" i="6" s="1"/>
  <c r="L95" i="6" a="1"/>
  <c r="L95" i="6" s="1"/>
  <c r="M95" i="6" a="1"/>
  <c r="M95" i="6" s="1"/>
  <c r="N95" i="6" a="1"/>
  <c r="N95" i="6" s="1"/>
  <c r="O95" i="6" a="1"/>
  <c r="O95" i="6"/>
  <c r="P95" i="6" a="1"/>
  <c r="P95" i="6" s="1"/>
  <c r="Q95" i="6" a="1"/>
  <c r="Q95" i="6"/>
  <c r="R95" i="6" a="1"/>
  <c r="R95" i="6" s="1"/>
  <c r="S95" i="6" a="1"/>
  <c r="S95" i="6" s="1"/>
  <c r="T95" i="6" a="1"/>
  <c r="T95" i="6" s="1"/>
  <c r="U95" i="6" a="1"/>
  <c r="U95" i="6"/>
  <c r="V95" i="6" a="1"/>
  <c r="V95" i="6" s="1"/>
  <c r="W95" i="6" a="1"/>
  <c r="W95" i="6" s="1"/>
  <c r="X95" i="6" a="1"/>
  <c r="X95" i="6" s="1"/>
  <c r="Y95" i="6" a="1"/>
  <c r="Y95" i="6" s="1"/>
  <c r="Z95" i="6" a="1"/>
  <c r="Z95" i="6" s="1"/>
  <c r="AA95" i="6" a="1"/>
  <c r="AA95" i="6" s="1"/>
  <c r="AB95" i="6" a="1"/>
  <c r="AB95" i="6" s="1"/>
  <c r="AC95" i="6" a="1"/>
  <c r="AC95" i="6" s="1"/>
  <c r="AD95" i="6" a="1"/>
  <c r="AD95" i="6" s="1"/>
  <c r="AE95" i="6" a="1"/>
  <c r="AE95" i="6"/>
  <c r="AF95" i="6" a="1"/>
  <c r="AF95" i="6" s="1"/>
  <c r="AG95" i="6" a="1"/>
  <c r="AG95" i="6" s="1"/>
  <c r="AH95" i="6" a="1"/>
  <c r="AH95" i="6"/>
  <c r="AI95" i="6" a="1"/>
  <c r="AI95" i="6"/>
  <c r="AJ95" i="6" a="1"/>
  <c r="AJ95" i="6" s="1"/>
  <c r="AK95" i="6" a="1"/>
  <c r="AK95" i="6"/>
  <c r="AL95" i="6" a="1"/>
  <c r="AL95" i="6"/>
  <c r="AM95" i="6" a="1"/>
  <c r="AM95" i="6"/>
  <c r="AN95" i="6" a="1"/>
  <c r="AN95" i="6" s="1"/>
  <c r="AO95" i="6" a="1"/>
  <c r="AO95" i="6" s="1"/>
  <c r="AP95" i="6" a="1"/>
  <c r="AP95" i="6" s="1"/>
  <c r="AQ95" i="6" a="1"/>
  <c r="AQ95" i="6" s="1"/>
  <c r="AR95" i="6" a="1"/>
  <c r="AR95" i="6" s="1"/>
  <c r="AS95" i="6" a="1"/>
  <c r="AS95" i="6" s="1"/>
  <c r="AT95" i="6" a="1"/>
  <c r="AT95" i="6" s="1"/>
  <c r="AU95" i="6" a="1"/>
  <c r="AU95" i="6"/>
  <c r="AV95" i="6" a="1"/>
  <c r="AV95" i="6" s="1"/>
  <c r="AW95" i="6" a="1"/>
  <c r="AW95" i="6"/>
  <c r="AX95" i="6" a="1"/>
  <c r="AX95" i="6" s="1"/>
  <c r="AY95" i="6" a="1"/>
  <c r="AY95" i="6" s="1"/>
  <c r="AZ95" i="6" a="1"/>
  <c r="AZ95" i="6" s="1"/>
  <c r="BA95" i="6" a="1"/>
  <c r="BA95" i="6"/>
  <c r="BB95" i="6" a="1"/>
  <c r="BB95" i="6" s="1"/>
  <c r="BC95" i="6" a="1"/>
  <c r="BC95" i="6" s="1"/>
  <c r="BD95" i="6" a="1"/>
  <c r="BD95" i="6" s="1"/>
  <c r="BE95" i="6" a="1"/>
  <c r="BE95" i="6" s="1"/>
  <c r="BF95" i="6" a="1"/>
  <c r="BF95" i="6"/>
  <c r="BG95" i="6" a="1"/>
  <c r="BG95" i="6" s="1"/>
  <c r="BH95" i="6" a="1"/>
  <c r="BH95" i="6" s="1"/>
  <c r="BI95" i="6" a="1"/>
  <c r="BI95" i="6"/>
  <c r="BJ95" i="6" a="1"/>
  <c r="BJ95" i="6"/>
  <c r="BK95" i="6" a="1"/>
  <c r="BK95" i="6" s="1"/>
  <c r="BL95" i="6" a="1"/>
  <c r="BL95" i="6" s="1"/>
  <c r="BM95" i="6" a="1"/>
  <c r="BM95" i="6" s="1"/>
  <c r="BN95" i="6" a="1"/>
  <c r="BN95" i="6" s="1"/>
  <c r="BO95" i="6" a="1"/>
  <c r="BO95" i="6"/>
  <c r="BP95" i="6" a="1"/>
  <c r="BP95" i="6" s="1"/>
  <c r="BQ95" i="6" a="1"/>
  <c r="BQ95" i="6" s="1"/>
  <c r="BR95" i="6" a="1"/>
  <c r="BR95" i="6"/>
  <c r="BS95" i="6" a="1"/>
  <c r="BS95" i="6"/>
  <c r="BT95" i="6" a="1"/>
  <c r="BT95" i="6" s="1"/>
  <c r="BU95" i="6" a="1"/>
  <c r="BU95" i="6" s="1"/>
  <c r="BV95" i="6" a="1"/>
  <c r="BV95" i="6" s="1"/>
  <c r="BW95" i="6" a="1"/>
  <c r="BW95" i="6" s="1"/>
  <c r="BX95" i="6" a="1"/>
  <c r="BX95" i="6" s="1"/>
  <c r="BY95" i="6" a="1"/>
  <c r="BY95" i="6" s="1"/>
  <c r="BZ95" i="6" a="1"/>
  <c r="BZ95" i="6" s="1"/>
  <c r="CA95" i="6" a="1"/>
  <c r="CA95" i="6"/>
  <c r="CB95" i="6" a="1"/>
  <c r="CB95" i="6" s="1"/>
  <c r="CC95" i="6" a="1"/>
  <c r="CC95" i="6"/>
  <c r="CD95" i="6" a="1"/>
  <c r="CD95" i="6" s="1"/>
  <c r="CE95" i="6" a="1"/>
  <c r="CE95" i="6" s="1"/>
  <c r="CF95" i="6" a="1"/>
  <c r="CF95" i="6" s="1"/>
  <c r="CG95" i="6" a="1"/>
  <c r="CG95" i="6"/>
  <c r="CH95" i="6" a="1"/>
  <c r="CH95" i="6" s="1"/>
  <c r="CI95" i="6" a="1"/>
  <c r="CI95" i="6" s="1"/>
  <c r="CJ95" i="6" a="1"/>
  <c r="CJ95" i="6" s="1"/>
  <c r="CK95" i="6" a="1"/>
  <c r="CK95" i="6" s="1"/>
  <c r="CL95" i="6" a="1"/>
  <c r="CL95" i="6"/>
  <c r="CM95" i="6" a="1"/>
  <c r="CM95" i="6" s="1"/>
  <c r="CN95" i="6" a="1"/>
  <c r="CN95" i="6" s="1"/>
  <c r="CO95" i="6" a="1"/>
  <c r="CO95" i="6"/>
  <c r="CP95" i="6" a="1"/>
  <c r="CP95" i="6"/>
  <c r="CQ95" i="6" a="1"/>
  <c r="CQ95" i="6" s="1"/>
  <c r="CR95" i="6" a="1"/>
  <c r="CR95" i="6" s="1"/>
  <c r="CS95" i="6" a="1"/>
  <c r="CS95" i="6" s="1"/>
  <c r="CT95" i="6" a="1"/>
  <c r="CT95" i="6" s="1"/>
  <c r="CU95" i="6" a="1"/>
  <c r="CU95" i="6"/>
  <c r="CV95" i="6" a="1"/>
  <c r="CV95" i="6" s="1"/>
  <c r="CW95" i="6" a="1"/>
  <c r="CW95" i="6" s="1"/>
  <c r="CX95" i="6" a="1"/>
  <c r="CX95" i="6"/>
  <c r="CY95" i="6" a="1"/>
  <c r="CY95" i="6"/>
  <c r="CZ95" i="6" a="1"/>
  <c r="CZ95" i="6" s="1"/>
  <c r="DA95" i="6" a="1"/>
  <c r="DA95" i="6" s="1"/>
  <c r="DB95" i="6" a="1"/>
  <c r="DB95" i="6" s="1"/>
  <c r="DC95" i="6" a="1"/>
  <c r="DC95" i="6" s="1"/>
  <c r="DD95" i="6" a="1"/>
  <c r="DD95" i="6" s="1"/>
  <c r="DE95" i="6" a="1"/>
  <c r="DE95" i="6" s="1"/>
  <c r="DF95" i="6" a="1"/>
  <c r="DF95" i="6" s="1"/>
  <c r="DG95" i="6" a="1"/>
  <c r="DG95" i="6"/>
  <c r="DH95" i="6" a="1"/>
  <c r="DH95" i="6" s="1"/>
  <c r="DI95" i="6" a="1"/>
  <c r="DI95" i="6"/>
  <c r="DJ95" i="6" a="1"/>
  <c r="DJ95" i="6" s="1"/>
  <c r="DK95" i="6" a="1"/>
  <c r="DK95" i="6" s="1"/>
  <c r="DL95" i="6" a="1"/>
  <c r="DL95" i="6" s="1"/>
  <c r="DM95" i="6" a="1"/>
  <c r="DM95" i="6"/>
  <c r="DN95" i="6" a="1"/>
  <c r="DN95" i="6" s="1"/>
  <c r="DO95" i="6" a="1"/>
  <c r="DO95" i="6" s="1"/>
  <c r="DP95" i="6" a="1"/>
  <c r="DP95" i="6" s="1"/>
  <c r="DQ95" i="6" a="1"/>
  <c r="DQ95" i="6" s="1"/>
  <c r="DR95" i="6" a="1"/>
  <c r="DR95" i="6"/>
  <c r="DS95" i="6" a="1"/>
  <c r="DS95" i="6" s="1"/>
  <c r="DT95" i="6" a="1"/>
  <c r="DT95" i="6" s="1"/>
  <c r="DU95" i="6" a="1"/>
  <c r="DU95" i="6"/>
  <c r="DV95" i="6" a="1"/>
  <c r="DV95" i="6"/>
  <c r="DW95" i="6" a="1"/>
  <c r="DW95" i="6" s="1"/>
  <c r="DX95" i="6" a="1"/>
  <c r="DX95" i="6" s="1"/>
  <c r="DY95" i="6" a="1"/>
  <c r="DY95" i="6" s="1"/>
  <c r="DZ95" i="6" a="1"/>
  <c r="DZ95" i="6" s="1"/>
  <c r="EA95" i="6" a="1"/>
  <c r="EA95" i="6"/>
  <c r="EB95" i="6" a="1"/>
  <c r="EB95" i="6" s="1"/>
  <c r="EC95" i="6" a="1"/>
  <c r="EC95" i="6" s="1"/>
  <c r="ED95" i="6" a="1"/>
  <c r="ED95" i="6"/>
  <c r="EE95" i="6" a="1"/>
  <c r="EE95" i="6"/>
  <c r="EF95" i="6" a="1"/>
  <c r="EF95" i="6" s="1"/>
  <c r="EG95" i="6" a="1"/>
  <c r="EG95" i="6" s="1"/>
  <c r="EH95" i="6" a="1"/>
  <c r="EH95" i="6" s="1"/>
  <c r="EI95" i="6" a="1"/>
  <c r="EI95" i="6" s="1"/>
  <c r="EJ95" i="6" a="1"/>
  <c r="EJ95" i="6" s="1"/>
  <c r="EK95" i="6" a="1"/>
  <c r="EK95" i="6" s="1"/>
  <c r="EL95" i="6" a="1"/>
  <c r="EL95" i="6"/>
  <c r="EM95" i="6" a="1"/>
  <c r="EM95" i="6"/>
  <c r="EN95" i="6" a="1"/>
  <c r="EN95" i="6" s="1"/>
  <c r="EO95" i="6" a="1"/>
  <c r="EO95" i="6"/>
  <c r="EP95" i="6" a="1"/>
  <c r="EP95" i="6" s="1"/>
  <c r="EQ95" i="6" a="1"/>
  <c r="EQ95" i="6" s="1"/>
  <c r="ER95" i="6" a="1"/>
  <c r="ER95" i="6" s="1"/>
  <c r="ES95" i="6" a="1"/>
  <c r="ES95" i="6"/>
  <c r="ET95" i="6" a="1"/>
  <c r="ET95" i="6" s="1"/>
  <c r="EU95" i="6" a="1"/>
  <c r="EU95" i="6"/>
  <c r="EV95" i="6" a="1"/>
  <c r="EV95" i="6" s="1"/>
  <c r="EW95" i="6" a="1"/>
  <c r="EW95" i="6" s="1"/>
  <c r="EX95" i="6" a="1"/>
  <c r="EX95" i="6"/>
  <c r="EY95" i="6" a="1"/>
  <c r="EY95" i="6" s="1"/>
  <c r="EZ95" i="6" a="1"/>
  <c r="EZ95" i="6" s="1"/>
  <c r="FA95" i="6" a="1"/>
  <c r="FA95" i="6"/>
  <c r="FB95" i="6" a="1"/>
  <c r="FB95" i="6"/>
  <c r="FC95" i="6" a="1"/>
  <c r="FC95" i="6" s="1"/>
  <c r="FD95" i="6" a="1"/>
  <c r="FD95" i="6" s="1"/>
  <c r="FE95" i="6" a="1"/>
  <c r="FE95" i="6" s="1"/>
  <c r="E96" i="6" a="1"/>
  <c r="E96" i="6" s="1"/>
  <c r="F96" i="6" a="1"/>
  <c r="F96" i="6"/>
  <c r="G96" i="6" a="1"/>
  <c r="G96" i="6" s="1"/>
  <c r="H96" i="6" a="1"/>
  <c r="H96" i="6"/>
  <c r="J96" i="6" a="1"/>
  <c r="J96" i="6"/>
  <c r="K96" i="6" a="1"/>
  <c r="K96" i="6" s="1"/>
  <c r="L96" i="6" a="1"/>
  <c r="L96" i="6" s="1"/>
  <c r="M96" i="6" a="1"/>
  <c r="M96" i="6" s="1"/>
  <c r="N96" i="6" a="1"/>
  <c r="N96" i="6" s="1"/>
  <c r="O96" i="6" a="1"/>
  <c r="O96" i="6" s="1"/>
  <c r="P96" i="6" a="1"/>
  <c r="P96" i="6" s="1"/>
  <c r="Q96" i="6" a="1"/>
  <c r="Q96" i="6"/>
  <c r="R96" i="6" a="1"/>
  <c r="R96" i="6"/>
  <c r="S96" i="6" a="1"/>
  <c r="S96" i="6" s="1"/>
  <c r="T96" i="6" a="1"/>
  <c r="T96" i="6"/>
  <c r="U96" i="6" a="1"/>
  <c r="U96" i="6" s="1"/>
  <c r="V96" i="6" a="1"/>
  <c r="V96" i="6" s="1"/>
  <c r="W96" i="6" a="1"/>
  <c r="W96" i="6" s="1"/>
  <c r="X96" i="6" a="1"/>
  <c r="X96" i="6"/>
  <c r="Y96" i="6" a="1"/>
  <c r="Y96" i="6" s="1"/>
  <c r="Z96" i="6" a="1"/>
  <c r="Z96" i="6"/>
  <c r="AA96" i="6" a="1"/>
  <c r="AA96" i="6" s="1"/>
  <c r="AB96" i="6" a="1"/>
  <c r="AB96" i="6" s="1"/>
  <c r="AC96" i="6" a="1"/>
  <c r="AC96" i="6"/>
  <c r="AD96" i="6" a="1"/>
  <c r="AD96" i="6" s="1"/>
  <c r="AE96" i="6" a="1"/>
  <c r="AE96" i="6" s="1"/>
  <c r="AF96" i="6" a="1"/>
  <c r="AF96" i="6"/>
  <c r="AG96" i="6" a="1"/>
  <c r="AG96" i="6"/>
  <c r="AH96" i="6" a="1"/>
  <c r="AH96" i="6" s="1"/>
  <c r="AI96" i="6" a="1"/>
  <c r="AI96" i="6" s="1"/>
  <c r="AJ96" i="6" a="1"/>
  <c r="AJ96" i="6" s="1"/>
  <c r="AK96" i="6" a="1"/>
  <c r="AK96" i="6" s="1"/>
  <c r="AL96" i="6" a="1"/>
  <c r="AL96" i="6"/>
  <c r="AM96" i="6" a="1"/>
  <c r="AM96" i="6" s="1"/>
  <c r="AN96" i="6" a="1"/>
  <c r="AN96" i="6"/>
  <c r="AO96" i="6" a="1"/>
  <c r="AO96" i="6"/>
  <c r="AP96" i="6" a="1"/>
  <c r="AP96" i="6"/>
  <c r="AQ96" i="6" a="1"/>
  <c r="AQ96" i="6" s="1"/>
  <c r="AR96" i="6" a="1"/>
  <c r="AR96" i="6" s="1"/>
  <c r="AS96" i="6" a="1"/>
  <c r="AS96" i="6" s="1"/>
  <c r="AT96" i="6" a="1"/>
  <c r="AT96" i="6" s="1"/>
  <c r="AU96" i="6" a="1"/>
  <c r="AU96" i="6" s="1"/>
  <c r="AV96" i="6" a="1"/>
  <c r="AV96" i="6" s="1"/>
  <c r="AW96" i="6" a="1"/>
  <c r="AW96" i="6"/>
  <c r="AX96" i="6" a="1"/>
  <c r="AX96" i="6"/>
  <c r="AY96" i="6" a="1"/>
  <c r="AY96" i="6" s="1"/>
  <c r="AZ96" i="6" a="1"/>
  <c r="AZ96" i="6"/>
  <c r="BA96" i="6" a="1"/>
  <c r="BA96" i="6" s="1"/>
  <c r="BB96" i="6" a="1"/>
  <c r="BB96" i="6" s="1"/>
  <c r="BC96" i="6" a="1"/>
  <c r="BC96" i="6" s="1"/>
  <c r="BD96" i="6" a="1"/>
  <c r="BD96" i="6"/>
  <c r="BE96" i="6" a="1"/>
  <c r="BE96" i="6" s="1"/>
  <c r="BF96" i="6" a="1"/>
  <c r="BF96" i="6"/>
  <c r="BG96" i="6" a="1"/>
  <c r="BG96" i="6" s="1"/>
  <c r="BH96" i="6" a="1"/>
  <c r="BH96" i="6" s="1"/>
  <c r="BI96" i="6" a="1"/>
  <c r="BI96" i="6"/>
  <c r="BJ96" i="6" a="1"/>
  <c r="BJ96" i="6" s="1"/>
  <c r="BK96" i="6" a="1"/>
  <c r="BK96" i="6" s="1"/>
  <c r="BL96" i="6" a="1"/>
  <c r="BL96" i="6"/>
  <c r="BM96" i="6" a="1"/>
  <c r="BM96" i="6"/>
  <c r="BN96" i="6" a="1"/>
  <c r="BN96" i="6" s="1"/>
  <c r="BO96" i="6" a="1"/>
  <c r="BO96" i="6" s="1"/>
  <c r="BP96" i="6" a="1"/>
  <c r="BP96" i="6" s="1"/>
  <c r="BQ96" i="6" a="1"/>
  <c r="BQ96" i="6" s="1"/>
  <c r="BR96" i="6" a="1"/>
  <c r="BR96" i="6"/>
  <c r="BS96" i="6" a="1"/>
  <c r="BS96" i="6" s="1"/>
  <c r="BT96" i="6" a="1"/>
  <c r="BT96" i="6"/>
  <c r="BU96" i="6" a="1"/>
  <c r="BU96" i="6"/>
  <c r="BV96" i="6" a="1"/>
  <c r="BV96" i="6"/>
  <c r="BW96" i="6" a="1"/>
  <c r="BW96" i="6" s="1"/>
  <c r="BX96" i="6" a="1"/>
  <c r="BX96" i="6" s="1"/>
  <c r="BY96" i="6" a="1"/>
  <c r="BY96" i="6" s="1"/>
  <c r="BZ96" i="6" a="1"/>
  <c r="BZ96" i="6" s="1"/>
  <c r="CA96" i="6" a="1"/>
  <c r="CA96" i="6" s="1"/>
  <c r="CB96" i="6" a="1"/>
  <c r="CB96" i="6" s="1"/>
  <c r="CC96" i="6" a="1"/>
  <c r="CC96" i="6"/>
  <c r="CD96" i="6" a="1"/>
  <c r="CD96" i="6"/>
  <c r="CE96" i="6" a="1"/>
  <c r="CE96" i="6" s="1"/>
  <c r="CF96" i="6" a="1"/>
  <c r="CF96" i="6"/>
  <c r="CG96" i="6" a="1"/>
  <c r="CG96" i="6" s="1"/>
  <c r="CH96" i="6" a="1"/>
  <c r="CH96" i="6" s="1"/>
  <c r="CI96" i="6" a="1"/>
  <c r="CI96" i="6" s="1"/>
  <c r="CJ96" i="6" a="1"/>
  <c r="CJ96" i="6"/>
  <c r="CK96" i="6" a="1"/>
  <c r="CK96" i="6" s="1"/>
  <c r="CL96" i="6" a="1"/>
  <c r="CL96" i="6"/>
  <c r="CM96" i="6" a="1"/>
  <c r="CM96" i="6" s="1"/>
  <c r="CN96" i="6" a="1"/>
  <c r="CN96" i="6" s="1"/>
  <c r="CO96" i="6" a="1"/>
  <c r="CO96" i="6"/>
  <c r="CP96" i="6" a="1"/>
  <c r="CP96" i="6" s="1"/>
  <c r="CQ96" i="6" a="1"/>
  <c r="CQ96" i="6" s="1"/>
  <c r="CR96" i="6" a="1"/>
  <c r="CR96" i="6"/>
  <c r="CS96" i="6" a="1"/>
  <c r="CS96" i="6"/>
  <c r="CT96" i="6" a="1"/>
  <c r="CT96" i="6" s="1"/>
  <c r="CU96" i="6" a="1"/>
  <c r="CU96" i="6" s="1"/>
  <c r="CV96" i="6" a="1"/>
  <c r="CV96" i="6" s="1"/>
  <c r="CW96" i="6" a="1"/>
  <c r="CW96" i="6" s="1"/>
  <c r="CX96" i="6" a="1"/>
  <c r="CX96" i="6"/>
  <c r="CY96" i="6" a="1"/>
  <c r="CY96" i="6" s="1"/>
  <c r="CZ96" i="6" a="1"/>
  <c r="CZ96" i="6"/>
  <c r="DA96" i="6" a="1"/>
  <c r="DA96" i="6"/>
  <c r="DB96" i="6" a="1"/>
  <c r="DB96" i="6"/>
  <c r="DC96" i="6" a="1"/>
  <c r="DC96" i="6" s="1"/>
  <c r="DD96" i="6" a="1"/>
  <c r="DD96" i="6" s="1"/>
  <c r="DE96" i="6" a="1"/>
  <c r="DE96" i="6" s="1"/>
  <c r="DF96" i="6" a="1"/>
  <c r="DF96" i="6" s="1"/>
  <c r="DG96" i="6" a="1"/>
  <c r="DG96" i="6" s="1"/>
  <c r="DH96" i="6" a="1"/>
  <c r="DH96" i="6" s="1"/>
  <c r="DI96" i="6" a="1"/>
  <c r="DI96" i="6"/>
  <c r="DJ96" i="6" a="1"/>
  <c r="DJ96" i="6"/>
  <c r="DK96" i="6" a="1"/>
  <c r="DK96" i="6" s="1"/>
  <c r="DL96" i="6" a="1"/>
  <c r="DL96" i="6"/>
  <c r="DM96" i="6" a="1"/>
  <c r="DM96" i="6" s="1"/>
  <c r="DN96" i="6" a="1"/>
  <c r="DN96" i="6" s="1"/>
  <c r="DO96" i="6" a="1"/>
  <c r="DO96" i="6" s="1"/>
  <c r="DP96" i="6" a="1"/>
  <c r="DP96" i="6"/>
  <c r="DQ96" i="6" a="1"/>
  <c r="DQ96" i="6" s="1"/>
  <c r="DR96" i="6" a="1"/>
  <c r="DR96" i="6"/>
  <c r="DS96" i="6" a="1"/>
  <c r="DS96" i="6" s="1"/>
  <c r="DT96" i="6" a="1"/>
  <c r="DT96" i="6" s="1"/>
  <c r="DU96" i="6" a="1"/>
  <c r="DU96" i="6" s="1"/>
  <c r="DV96" i="6" a="1"/>
  <c r="DV96" i="6" s="1"/>
  <c r="DW96" i="6" a="1"/>
  <c r="DW96" i="6" s="1"/>
  <c r="DX96" i="6" a="1"/>
  <c r="DX96" i="6"/>
  <c r="DY96" i="6" a="1"/>
  <c r="DY96" i="6"/>
  <c r="DZ96" i="6" a="1"/>
  <c r="DZ96" i="6" s="1"/>
  <c r="EA96" i="6" a="1"/>
  <c r="EA96" i="6"/>
  <c r="EB96" i="6" a="1"/>
  <c r="EB96" i="6"/>
  <c r="EC96" i="6" a="1"/>
  <c r="EC96" i="6"/>
  <c r="ED96" i="6" a="1"/>
  <c r="ED96" i="6" s="1"/>
  <c r="EE96" i="6" a="1"/>
  <c r="EE96" i="6" s="1"/>
  <c r="EF96" i="6" a="1"/>
  <c r="EF96" i="6"/>
  <c r="EG96" i="6" a="1"/>
  <c r="EG96" i="6" s="1"/>
  <c r="EH96" i="6" a="1"/>
  <c r="EH96" i="6" s="1"/>
  <c r="EI96" i="6" a="1"/>
  <c r="EI96" i="6" s="1"/>
  <c r="EJ96" i="6" a="1"/>
  <c r="EJ96" i="6" s="1"/>
  <c r="EK96" i="6" a="1"/>
  <c r="EK96" i="6" s="1"/>
  <c r="EL96" i="6" a="1"/>
  <c r="EL96" i="6" s="1"/>
  <c r="EM96" i="6" a="1"/>
  <c r="EM96" i="6"/>
  <c r="EN96" i="6" a="1"/>
  <c r="EN96" i="6" s="1"/>
  <c r="EO96" i="6" a="1"/>
  <c r="EO96" i="6"/>
  <c r="EP96" i="6" a="1"/>
  <c r="EP96" i="6" s="1"/>
  <c r="EQ96" i="6" a="1"/>
  <c r="EQ96" i="6" s="1"/>
  <c r="ER96" i="6" a="1"/>
  <c r="ER96" i="6" s="1"/>
  <c r="ES96" i="6" a="1"/>
  <c r="ES96" i="6" s="1"/>
  <c r="ET96" i="6" a="1"/>
  <c r="ET96" i="6" s="1"/>
  <c r="EU96" i="6" a="1"/>
  <c r="EU96" i="6" s="1"/>
  <c r="EV96" i="6" a="1"/>
  <c r="EV96" i="6"/>
  <c r="EW96" i="6" a="1"/>
  <c r="EW96" i="6" s="1"/>
  <c r="EX96" i="6" a="1"/>
  <c r="EX96" i="6" s="1"/>
  <c r="EY96" i="6" a="1"/>
  <c r="EY96" i="6" s="1"/>
  <c r="EZ96" i="6" a="1"/>
  <c r="EZ96" i="6" s="1"/>
  <c r="FA96" i="6" a="1"/>
  <c r="FA96" i="6" s="1"/>
  <c r="FB96" i="6" a="1"/>
  <c r="FB96" i="6" s="1"/>
  <c r="FC96" i="6" a="1"/>
  <c r="FC96" i="6"/>
  <c r="FD96" i="6" a="1"/>
  <c r="FD96" i="6" s="1"/>
  <c r="FE96" i="6" a="1"/>
  <c r="FE96" i="6"/>
  <c r="E97" i="6" a="1"/>
  <c r="E97" i="6" s="1"/>
  <c r="F97" i="6" a="1"/>
  <c r="F97" i="6" s="1"/>
  <c r="G97" i="6" a="1"/>
  <c r="G97" i="6" s="1"/>
  <c r="H97" i="6" a="1"/>
  <c r="H97" i="6" s="1"/>
  <c r="J97" i="6" a="1"/>
  <c r="J97" i="6" s="1"/>
  <c r="K97" i="6" a="1"/>
  <c r="K97" i="6"/>
  <c r="L97" i="6" a="1"/>
  <c r="L97" i="6" s="1"/>
  <c r="M97" i="6" a="1"/>
  <c r="M97" i="6" s="1"/>
  <c r="N97" i="6" a="1"/>
  <c r="N97" i="6" s="1"/>
  <c r="O97" i="6" a="1"/>
  <c r="O97" i="6" s="1"/>
  <c r="P97" i="6" a="1"/>
  <c r="P97" i="6" s="1"/>
  <c r="Q97" i="6" a="1"/>
  <c r="Q97" i="6" s="1"/>
  <c r="R97" i="6" a="1"/>
  <c r="R97" i="6"/>
  <c r="S97" i="6" a="1"/>
  <c r="S97" i="6" s="1"/>
  <c r="T97" i="6" a="1"/>
  <c r="T97" i="6"/>
  <c r="U97" i="6" a="1"/>
  <c r="U97" i="6" s="1"/>
  <c r="V97" i="6" a="1"/>
  <c r="V97" i="6" s="1"/>
  <c r="W97" i="6" a="1"/>
  <c r="W97" i="6" s="1"/>
  <c r="X97" i="6" a="1"/>
  <c r="X97" i="6" s="1"/>
  <c r="Y97" i="6" a="1"/>
  <c r="Y97" i="6" s="1"/>
  <c r="Z97" i="6" a="1"/>
  <c r="Z97" i="6" s="1"/>
  <c r="AA97" i="6" a="1"/>
  <c r="AA97" i="6"/>
  <c r="AB97" i="6" a="1"/>
  <c r="AB97" i="6" s="1"/>
  <c r="AC97" i="6" a="1"/>
  <c r="AC97" i="6" s="1"/>
  <c r="AD97" i="6" a="1"/>
  <c r="AD97" i="6" s="1"/>
  <c r="AE97" i="6" a="1"/>
  <c r="AE97" i="6" s="1"/>
  <c r="AF97" i="6" a="1"/>
  <c r="AF97" i="6" s="1"/>
  <c r="AG97" i="6" a="1"/>
  <c r="AG97" i="6" s="1"/>
  <c r="AH97" i="6" a="1"/>
  <c r="AH97" i="6"/>
  <c r="AI97" i="6" a="1"/>
  <c r="AI97" i="6" s="1"/>
  <c r="AJ97" i="6" a="1"/>
  <c r="AJ97" i="6"/>
  <c r="AK97" i="6" a="1"/>
  <c r="AK97" i="6" s="1"/>
  <c r="AL97" i="6" a="1"/>
  <c r="AL97" i="6" s="1"/>
  <c r="AM97" i="6" a="1"/>
  <c r="AM97" i="6" s="1"/>
  <c r="AN97" i="6" a="1"/>
  <c r="AN97" i="6" s="1"/>
  <c r="AO97" i="6" a="1"/>
  <c r="AO97" i="6" s="1"/>
  <c r="AP97" i="6" a="1"/>
  <c r="AP97" i="6" s="1"/>
  <c r="AQ97" i="6" a="1"/>
  <c r="AQ97" i="6"/>
  <c r="AR97" i="6" a="1"/>
  <c r="AR97" i="6" s="1"/>
  <c r="AS97" i="6" a="1"/>
  <c r="AS97" i="6" s="1"/>
  <c r="AT97" i="6" a="1"/>
  <c r="AT97" i="6" s="1"/>
  <c r="AU97" i="6" a="1"/>
  <c r="AU97" i="6" s="1"/>
  <c r="AV97" i="6" a="1"/>
  <c r="AV97" i="6" s="1"/>
  <c r="AW97" i="6" a="1"/>
  <c r="AW97" i="6" s="1"/>
  <c r="AX97" i="6" a="1"/>
  <c r="AX97" i="6"/>
  <c r="AY97" i="6" a="1"/>
  <c r="AY97" i="6" s="1"/>
  <c r="AZ97" i="6" a="1"/>
  <c r="AZ97" i="6"/>
  <c r="BA97" i="6" a="1"/>
  <c r="BA97" i="6" s="1"/>
  <c r="BB97" i="6" a="1"/>
  <c r="BB97" i="6" s="1"/>
  <c r="BC97" i="6" a="1"/>
  <c r="BC97" i="6" s="1"/>
  <c r="BD97" i="6" a="1"/>
  <c r="BD97" i="6" s="1"/>
  <c r="BE97" i="6" a="1"/>
  <c r="BE97" i="6" s="1"/>
  <c r="BF97" i="6" a="1"/>
  <c r="BF97" i="6" s="1"/>
  <c r="BG97" i="6" a="1"/>
  <c r="BG97" i="6"/>
  <c r="BH97" i="6" a="1"/>
  <c r="BH97" i="6" s="1"/>
  <c r="BI97" i="6" a="1"/>
  <c r="BI97" i="6" s="1"/>
  <c r="BJ97" i="6" a="1"/>
  <c r="BJ97" i="6" s="1"/>
  <c r="BK97" i="6" a="1"/>
  <c r="BK97" i="6" s="1"/>
  <c r="BL97" i="6" a="1"/>
  <c r="BL97" i="6" s="1"/>
  <c r="BM97" i="6" a="1"/>
  <c r="BM97" i="6" s="1"/>
  <c r="BN97" i="6" a="1"/>
  <c r="BN97" i="6"/>
  <c r="BO97" i="6" a="1"/>
  <c r="BO97" i="6" s="1"/>
  <c r="BP97" i="6" a="1"/>
  <c r="BP97" i="6"/>
  <c r="BQ97" i="6" a="1"/>
  <c r="BQ97" i="6" s="1"/>
  <c r="BR97" i="6" a="1"/>
  <c r="BR97" i="6" s="1"/>
  <c r="BS97" i="6" a="1"/>
  <c r="BS97" i="6" s="1"/>
  <c r="BT97" i="6" a="1"/>
  <c r="BT97" i="6" s="1"/>
  <c r="BU97" i="6" a="1"/>
  <c r="BU97" i="6" s="1"/>
  <c r="BV97" i="6" a="1"/>
  <c r="BV97" i="6" s="1"/>
  <c r="BW97" i="6" a="1"/>
  <c r="BW97" i="6"/>
  <c r="BX97" i="6" a="1"/>
  <c r="BX97" i="6" s="1"/>
  <c r="BY97" i="6" a="1"/>
  <c r="BY97" i="6" s="1"/>
  <c r="BZ97" i="6" a="1"/>
  <c r="BZ97" i="6" s="1"/>
  <c r="CA97" i="6" a="1"/>
  <c r="CA97" i="6" s="1"/>
  <c r="CB97" i="6" a="1"/>
  <c r="CB97" i="6" s="1"/>
  <c r="CC97" i="6" a="1"/>
  <c r="CC97" i="6" s="1"/>
  <c r="CD97" i="6" a="1"/>
  <c r="CD97" i="6"/>
  <c r="CE97" i="6" a="1"/>
  <c r="CE97" i="6" s="1"/>
  <c r="CF97" i="6" a="1"/>
  <c r="CF97" i="6"/>
  <c r="CG97" i="6" a="1"/>
  <c r="CG97" i="6" s="1"/>
  <c r="CH97" i="6" a="1"/>
  <c r="CH97" i="6" s="1"/>
  <c r="CI97" i="6" a="1"/>
  <c r="CI97" i="6" s="1"/>
  <c r="CJ97" i="6" a="1"/>
  <c r="CJ97" i="6" s="1"/>
  <c r="CK97" i="6" a="1"/>
  <c r="CK97" i="6" s="1"/>
  <c r="CL97" i="6" a="1"/>
  <c r="CL97" i="6" s="1"/>
  <c r="CM97" i="6" a="1"/>
  <c r="CM97" i="6"/>
  <c r="CN97" i="6" a="1"/>
  <c r="CN97" i="6" s="1"/>
  <c r="CO97" i="6" a="1"/>
  <c r="CO97" i="6" s="1"/>
  <c r="CP97" i="6" a="1"/>
  <c r="CP97" i="6" s="1"/>
  <c r="CQ97" i="6" a="1"/>
  <c r="CQ97" i="6" s="1"/>
  <c r="CR97" i="6" a="1"/>
  <c r="CR97" i="6" s="1"/>
  <c r="CS97" i="6" a="1"/>
  <c r="CS97" i="6" s="1"/>
  <c r="CT97" i="6" a="1"/>
  <c r="CT97" i="6"/>
  <c r="CU97" i="6" a="1"/>
  <c r="CU97" i="6" s="1"/>
  <c r="CV97" i="6" a="1"/>
  <c r="CV97" i="6"/>
  <c r="CW97" i="6" a="1"/>
  <c r="CW97" i="6" s="1"/>
  <c r="CX97" i="6" a="1"/>
  <c r="CX97" i="6" s="1"/>
  <c r="CY97" i="6" a="1"/>
  <c r="CY97" i="6" s="1"/>
  <c r="CZ97" i="6" a="1"/>
  <c r="CZ97" i="6" s="1"/>
  <c r="DA97" i="6" a="1"/>
  <c r="DA97" i="6" s="1"/>
  <c r="DB97" i="6" a="1"/>
  <c r="DB97" i="6" s="1"/>
  <c r="DC97" i="6" a="1"/>
  <c r="DC97" i="6"/>
  <c r="DD97" i="6" a="1"/>
  <c r="DD97" i="6" s="1"/>
  <c r="DE97" i="6" a="1"/>
  <c r="DE97" i="6" s="1"/>
  <c r="DF97" i="6" a="1"/>
  <c r="DF97" i="6" s="1"/>
  <c r="DG97" i="6" a="1"/>
  <c r="DG97" i="6" s="1"/>
  <c r="DH97" i="6" a="1"/>
  <c r="DH97" i="6" s="1"/>
  <c r="DI97" i="6" a="1"/>
  <c r="DI97" i="6" s="1"/>
  <c r="DJ97" i="6" a="1"/>
  <c r="DJ97" i="6"/>
  <c r="DK97" i="6" a="1"/>
  <c r="DK97" i="6" s="1"/>
  <c r="DL97" i="6" a="1"/>
  <c r="DL97" i="6"/>
  <c r="DM97" i="6" a="1"/>
  <c r="DM97" i="6" s="1"/>
  <c r="DN97" i="6" a="1"/>
  <c r="DN97" i="6" s="1"/>
  <c r="DO97" i="6" a="1"/>
  <c r="DO97" i="6" s="1"/>
  <c r="DP97" i="6" a="1"/>
  <c r="DP97" i="6" s="1"/>
  <c r="DQ97" i="6" a="1"/>
  <c r="DQ97" i="6" s="1"/>
  <c r="DR97" i="6" a="1"/>
  <c r="DR97" i="6" s="1"/>
  <c r="DS97" i="6" a="1"/>
  <c r="DS97" i="6"/>
  <c r="DT97" i="6" a="1"/>
  <c r="DT97" i="6" s="1"/>
  <c r="DU97" i="6" a="1"/>
  <c r="DU97" i="6" s="1"/>
  <c r="DV97" i="6" a="1"/>
  <c r="DV97" i="6" s="1"/>
  <c r="DW97" i="6" a="1"/>
  <c r="DW97" i="6" s="1"/>
  <c r="DX97" i="6" a="1"/>
  <c r="DX97" i="6" s="1"/>
  <c r="DY97" i="6" a="1"/>
  <c r="DY97" i="6" s="1"/>
  <c r="DZ97" i="6" a="1"/>
  <c r="DZ97" i="6"/>
  <c r="EA97" i="6" a="1"/>
  <c r="EA97" i="6" s="1"/>
  <c r="EB97" i="6" a="1"/>
  <c r="EB97" i="6"/>
  <c r="EC97" i="6" a="1"/>
  <c r="EC97" i="6" s="1"/>
  <c r="ED97" i="6" a="1"/>
  <c r="ED97" i="6" s="1"/>
  <c r="EE97" i="6" a="1"/>
  <c r="EE97" i="6" s="1"/>
  <c r="EF97" i="6" a="1"/>
  <c r="EF97" i="6" s="1"/>
  <c r="EG97" i="6" a="1"/>
  <c r="EG97" i="6" s="1"/>
  <c r="EH97" i="6" a="1"/>
  <c r="EH97" i="6" s="1"/>
  <c r="EI97" i="6" a="1"/>
  <c r="EI97" i="6"/>
  <c r="EJ97" i="6" a="1"/>
  <c r="EJ97" i="6" s="1"/>
  <c r="EK97" i="6" a="1"/>
  <c r="EK97" i="6" s="1"/>
  <c r="EL97" i="6" a="1"/>
  <c r="EL97" i="6" s="1"/>
  <c r="EM97" i="6" a="1"/>
  <c r="EM97" i="6" s="1"/>
  <c r="EN97" i="6" a="1"/>
  <c r="EN97" i="6" s="1"/>
  <c r="EO97" i="6" a="1"/>
  <c r="EO97" i="6" s="1"/>
  <c r="EP97" i="6" a="1"/>
  <c r="EP97" i="6"/>
  <c r="EQ97" i="6" a="1"/>
  <c r="EQ97" i="6" s="1"/>
  <c r="ER97" i="6" a="1"/>
  <c r="ER97" i="6"/>
  <c r="ES97" i="6" a="1"/>
  <c r="ES97" i="6" s="1"/>
  <c r="ET97" i="6" a="1"/>
  <c r="ET97" i="6" s="1"/>
  <c r="EU97" i="6" a="1"/>
  <c r="EU97" i="6" s="1"/>
  <c r="EV97" i="6" a="1"/>
  <c r="EV97" i="6" s="1"/>
  <c r="EW97" i="6" a="1"/>
  <c r="EW97" i="6" s="1"/>
  <c r="EX97" i="6" a="1"/>
  <c r="EX97" i="6" s="1"/>
  <c r="EY97" i="6" a="1"/>
  <c r="EY97" i="6"/>
  <c r="EZ97" i="6" a="1"/>
  <c r="EZ97" i="6" s="1"/>
  <c r="FA97" i="6" a="1"/>
  <c r="FA97" i="6" s="1"/>
  <c r="FB97" i="6" a="1"/>
  <c r="FB97" i="6" s="1"/>
  <c r="FC97" i="6" a="1"/>
  <c r="FC97" i="6" s="1"/>
  <c r="FD97" i="6" a="1"/>
  <c r="FD97" i="6" s="1"/>
  <c r="FE97" i="6" a="1"/>
  <c r="FE97" i="6" s="1"/>
  <c r="E98" i="6" a="1"/>
  <c r="E98" i="6"/>
  <c r="F98" i="6" a="1"/>
  <c r="F98" i="6" s="1"/>
  <c r="G98" i="6" a="1"/>
  <c r="G98" i="6"/>
  <c r="H98" i="6" a="1"/>
  <c r="H98" i="6" s="1"/>
  <c r="J98" i="6" a="1"/>
  <c r="J98" i="6" s="1"/>
  <c r="K98" i="6" a="1"/>
  <c r="K98" i="6" s="1"/>
  <c r="L98" i="6" a="1"/>
  <c r="L98" i="6" s="1"/>
  <c r="M98" i="6" a="1"/>
  <c r="M98" i="6" s="1"/>
  <c r="N98" i="6" a="1"/>
  <c r="N98" i="6"/>
  <c r="O98" i="6" a="1"/>
  <c r="O98" i="6" s="1"/>
  <c r="P98" i="6" a="1"/>
  <c r="P98" i="6" s="1"/>
  <c r="Q98" i="6" a="1"/>
  <c r="Q98" i="6" s="1"/>
  <c r="R98" i="6" a="1"/>
  <c r="R98" i="6" s="1"/>
  <c r="S98" i="6" a="1"/>
  <c r="S98" i="6" s="1"/>
  <c r="T98" i="6" a="1"/>
  <c r="T98" i="6" s="1"/>
  <c r="U98" i="6" a="1"/>
  <c r="U98" i="6"/>
  <c r="V98" i="6" a="1"/>
  <c r="V98" i="6" s="1"/>
  <c r="W98" i="6" a="1"/>
  <c r="W98" i="6"/>
  <c r="X98" i="6" a="1"/>
  <c r="X98" i="6" s="1"/>
  <c r="Y98" i="6" a="1"/>
  <c r="Y98" i="6" s="1"/>
  <c r="Z98" i="6" a="1"/>
  <c r="Z98" i="6" s="1"/>
  <c r="AA98" i="6" a="1"/>
  <c r="AA98" i="6" s="1"/>
  <c r="AB98" i="6" a="1"/>
  <c r="AB98" i="6" s="1"/>
  <c r="AC98" i="6" a="1"/>
  <c r="AC98" i="6" s="1"/>
  <c r="AD98" i="6" a="1"/>
  <c r="AD98" i="6"/>
  <c r="AE98" i="6" a="1"/>
  <c r="AE98" i="6" s="1"/>
  <c r="AF98" i="6" a="1"/>
  <c r="AF98" i="6" s="1"/>
  <c r="AG98" i="6" a="1"/>
  <c r="AG98" i="6" s="1"/>
  <c r="AH98" i="6" a="1"/>
  <c r="AH98" i="6" s="1"/>
  <c r="AI98" i="6" a="1"/>
  <c r="AI98" i="6" s="1"/>
  <c r="AJ98" i="6" a="1"/>
  <c r="AJ98" i="6" s="1"/>
  <c r="AK98" i="6" a="1"/>
  <c r="AK98" i="6"/>
  <c r="AL98" i="6" a="1"/>
  <c r="AL98" i="6" s="1"/>
  <c r="AM98" i="6" a="1"/>
  <c r="AM98" i="6"/>
  <c r="AN98" i="6" a="1"/>
  <c r="AN98" i="6" s="1"/>
  <c r="AO98" i="6" a="1"/>
  <c r="AO98" i="6" s="1"/>
  <c r="AP98" i="6" a="1"/>
  <c r="AP98" i="6" s="1"/>
  <c r="AQ98" i="6" a="1"/>
  <c r="AQ98" i="6" s="1"/>
  <c r="AR98" i="6" a="1"/>
  <c r="AR98" i="6" s="1"/>
  <c r="AS98" i="6" a="1"/>
  <c r="AS98" i="6" s="1"/>
  <c r="AT98" i="6" a="1"/>
  <c r="AT98" i="6"/>
  <c r="AU98" i="6" a="1"/>
  <c r="AU98" i="6" s="1"/>
  <c r="AV98" i="6" a="1"/>
  <c r="AV98" i="6" s="1"/>
  <c r="AW98" i="6" a="1"/>
  <c r="AW98" i="6" s="1"/>
  <c r="AX98" i="6" a="1"/>
  <c r="AX98" i="6" s="1"/>
  <c r="AY98" i="6" a="1"/>
  <c r="AY98" i="6" s="1"/>
  <c r="AZ98" i="6" a="1"/>
  <c r="AZ98" i="6" s="1"/>
  <c r="BA98" i="6" a="1"/>
  <c r="BA98" i="6"/>
  <c r="BB98" i="6" a="1"/>
  <c r="BB98" i="6" s="1"/>
  <c r="BC98" i="6" a="1"/>
  <c r="BC98" i="6"/>
  <c r="BD98" i="6" a="1"/>
  <c r="BD98" i="6" s="1"/>
  <c r="BE98" i="6" a="1"/>
  <c r="BE98" i="6" s="1"/>
  <c r="BF98" i="6" a="1"/>
  <c r="BF98" i="6" s="1"/>
  <c r="BG98" i="6" a="1"/>
  <c r="BG98" i="6" s="1"/>
  <c r="BH98" i="6" a="1"/>
  <c r="BH98" i="6" s="1"/>
  <c r="BI98" i="6" a="1"/>
  <c r="BI98" i="6" s="1"/>
  <c r="BJ98" i="6" a="1"/>
  <c r="BJ98" i="6"/>
  <c r="BK98" i="6" a="1"/>
  <c r="BK98" i="6" s="1"/>
  <c r="BL98" i="6" a="1"/>
  <c r="BL98" i="6"/>
  <c r="BM98" i="6" a="1"/>
  <c r="BM98" i="6" s="1"/>
  <c r="BN98" i="6" a="1"/>
  <c r="BN98" i="6" s="1"/>
  <c r="BO98" i="6" a="1"/>
  <c r="BO98" i="6" s="1"/>
  <c r="BP98" i="6" a="1"/>
  <c r="BP98" i="6"/>
  <c r="BQ98" i="6" a="1"/>
  <c r="BQ98" i="6" s="1"/>
  <c r="BR98" i="6" a="1"/>
  <c r="BR98" i="6"/>
  <c r="BS98" i="6" a="1"/>
  <c r="BS98" i="6" s="1"/>
  <c r="BT98" i="6" a="1"/>
  <c r="BT98" i="6"/>
  <c r="BU98" i="6" a="1"/>
  <c r="BU98" i="6" s="1"/>
  <c r="BV98" i="6" a="1"/>
  <c r="BV98" i="6" s="1"/>
  <c r="BW98" i="6" a="1"/>
  <c r="BW98" i="6" s="1"/>
  <c r="BX98" i="6" a="1"/>
  <c r="BX98" i="6"/>
  <c r="BY98" i="6" a="1"/>
  <c r="BY98" i="6" s="1"/>
  <c r="BZ98" i="6" a="1"/>
  <c r="BZ98" i="6"/>
  <c r="CA98" i="6" a="1"/>
  <c r="CA98" i="6" s="1"/>
  <c r="CB98" i="6" a="1"/>
  <c r="CB98" i="6" s="1"/>
  <c r="CC98" i="6" a="1"/>
  <c r="CC98" i="6" s="1"/>
  <c r="CD98" i="6" a="1"/>
  <c r="CD98" i="6" s="1"/>
  <c r="CE98" i="6" a="1"/>
  <c r="CE98" i="6" s="1"/>
  <c r="CF98" i="6" a="1"/>
  <c r="CF98" i="6"/>
  <c r="CG98" i="6" a="1"/>
  <c r="CG98" i="6" s="1"/>
  <c r="CH98" i="6" a="1"/>
  <c r="CH98" i="6"/>
  <c r="CI98" i="6" a="1"/>
  <c r="CI98" i="6" s="1"/>
  <c r="CJ98" i="6" a="1"/>
  <c r="CJ98" i="6" s="1"/>
  <c r="CK98" i="6" a="1"/>
  <c r="CK98" i="6" s="1"/>
  <c r="CL98" i="6" a="1"/>
  <c r="CL98" i="6" s="1"/>
  <c r="CM98" i="6" a="1"/>
  <c r="CM98" i="6" s="1"/>
  <c r="CN98" i="6" a="1"/>
  <c r="CN98" i="6"/>
  <c r="CO98" i="6" a="1"/>
  <c r="CO98" i="6" s="1"/>
  <c r="CP98" i="6" a="1"/>
  <c r="CP98" i="6"/>
  <c r="CQ98" i="6" a="1"/>
  <c r="CQ98" i="6" s="1"/>
  <c r="CR98" i="6" a="1"/>
  <c r="CR98" i="6" s="1"/>
  <c r="CS98" i="6" a="1"/>
  <c r="CS98" i="6" s="1"/>
  <c r="CT98" i="6" a="1"/>
  <c r="CT98" i="6" s="1"/>
  <c r="CU98" i="6" a="1"/>
  <c r="CU98" i="6" s="1"/>
  <c r="CV98" i="6" a="1"/>
  <c r="CV98" i="6"/>
  <c r="CW98" i="6" a="1"/>
  <c r="CW98" i="6" s="1"/>
  <c r="CX98" i="6" a="1"/>
  <c r="CX98" i="6"/>
  <c r="CY98" i="6" a="1"/>
  <c r="CY98" i="6" s="1"/>
  <c r="CZ98" i="6" a="1"/>
  <c r="CZ98" i="6" s="1"/>
  <c r="DA98" i="6" a="1"/>
  <c r="DA98" i="6" s="1"/>
  <c r="DB98" i="6" a="1"/>
  <c r="DB98" i="6" s="1"/>
  <c r="DC98" i="6" a="1"/>
  <c r="DC98" i="6" s="1"/>
  <c r="DD98" i="6" a="1"/>
  <c r="DD98" i="6"/>
  <c r="DE98" i="6" a="1"/>
  <c r="DE98" i="6" s="1"/>
  <c r="DF98" i="6" a="1"/>
  <c r="DF98" i="6"/>
  <c r="DG98" i="6" a="1"/>
  <c r="DG98" i="6" s="1"/>
  <c r="DH98" i="6" a="1"/>
  <c r="DH98" i="6" s="1"/>
  <c r="DI98" i="6" a="1"/>
  <c r="DI98" i="6" s="1"/>
  <c r="DJ98" i="6" a="1"/>
  <c r="DJ98" i="6" s="1"/>
  <c r="DK98" i="6" a="1"/>
  <c r="DK98" i="6" s="1"/>
  <c r="DL98" i="6" a="1"/>
  <c r="DL98" i="6"/>
  <c r="DM98" i="6" a="1"/>
  <c r="DM98" i="6" s="1"/>
  <c r="DN98" i="6" a="1"/>
  <c r="DN98" i="6"/>
  <c r="DO98" i="6" a="1"/>
  <c r="DO98" i="6" s="1"/>
  <c r="DP98" i="6" a="1"/>
  <c r="DP98" i="6" s="1"/>
  <c r="DQ98" i="6" a="1"/>
  <c r="DQ98" i="6" s="1"/>
  <c r="DR98" i="6" a="1"/>
  <c r="DR98" i="6" s="1"/>
  <c r="DS98" i="6" a="1"/>
  <c r="DS98" i="6" s="1"/>
  <c r="DT98" i="6" a="1"/>
  <c r="DT98" i="6"/>
  <c r="DU98" i="6" a="1"/>
  <c r="DU98" i="6" s="1"/>
  <c r="DV98" i="6" a="1"/>
  <c r="DV98" i="6"/>
  <c r="DW98" i="6" a="1"/>
  <c r="DW98" i="6" s="1"/>
  <c r="DX98" i="6" a="1"/>
  <c r="DX98" i="6" s="1"/>
  <c r="DY98" i="6" a="1"/>
  <c r="DY98" i="6" s="1"/>
  <c r="DZ98" i="6" a="1"/>
  <c r="DZ98" i="6" s="1"/>
  <c r="EA98" i="6" a="1"/>
  <c r="EA98" i="6" s="1"/>
  <c r="EB98" i="6" a="1"/>
  <c r="EB98" i="6"/>
  <c r="EC98" i="6" a="1"/>
  <c r="EC98" i="6" s="1"/>
  <c r="ED98" i="6" a="1"/>
  <c r="ED98" i="6"/>
  <c r="EE98" i="6" a="1"/>
  <c r="EE98" i="6" s="1"/>
  <c r="EF98" i="6" a="1"/>
  <c r="EF98" i="6"/>
  <c r="EG98" i="6" a="1"/>
  <c r="EG98" i="6" s="1"/>
  <c r="EH98" i="6" a="1"/>
  <c r="EH98" i="6" s="1"/>
  <c r="EI98" i="6" a="1"/>
  <c r="EI98" i="6" s="1"/>
  <c r="EJ98" i="6" a="1"/>
  <c r="EJ98" i="6"/>
  <c r="EK98" i="6" a="1"/>
  <c r="EK98" i="6" s="1"/>
  <c r="EL98" i="6" a="1"/>
  <c r="EL98" i="6"/>
  <c r="EM98" i="6" a="1"/>
  <c r="EM98" i="6" s="1"/>
  <c r="EN98" i="6" a="1"/>
  <c r="EN98" i="6" s="1"/>
  <c r="EO98" i="6" a="1"/>
  <c r="EO98" i="6" s="1"/>
  <c r="EP98" i="6" a="1"/>
  <c r="EP98" i="6" s="1"/>
  <c r="EQ98" i="6" a="1"/>
  <c r="EQ98" i="6" s="1"/>
  <c r="ER98" i="6" a="1"/>
  <c r="ER98" i="6"/>
  <c r="ES98" i="6" a="1"/>
  <c r="ES98" i="6" s="1"/>
  <c r="ET98" i="6" a="1"/>
  <c r="ET98" i="6"/>
  <c r="EU98" i="6" a="1"/>
  <c r="EU98" i="6" s="1"/>
  <c r="EV98" i="6" a="1"/>
  <c r="EV98" i="6" s="1"/>
  <c r="EW98" i="6" a="1"/>
  <c r="EW98" i="6" s="1"/>
  <c r="EX98" i="6" a="1"/>
  <c r="EX98" i="6" s="1"/>
  <c r="EY98" i="6" a="1"/>
  <c r="EY98" i="6" s="1"/>
  <c r="EZ98" i="6" a="1"/>
  <c r="EZ98" i="6"/>
  <c r="FA98" i="6" a="1"/>
  <c r="FA98" i="6" s="1"/>
  <c r="FB98" i="6" a="1"/>
  <c r="FB98" i="6"/>
  <c r="FC98" i="6" a="1"/>
  <c r="FC98" i="6" s="1"/>
  <c r="FD98" i="6" a="1"/>
  <c r="FD98" i="6" s="1"/>
  <c r="FE98" i="6" a="1"/>
  <c r="FE98" i="6" s="1"/>
  <c r="E99" i="6" a="1"/>
  <c r="E99" i="6" s="1"/>
  <c r="F99" i="6" a="1"/>
  <c r="F99" i="6" s="1"/>
  <c r="G99" i="6" a="1"/>
  <c r="G99" i="6"/>
  <c r="H99" i="6" a="1"/>
  <c r="H99" i="6" s="1"/>
  <c r="J99" i="6" a="1"/>
  <c r="J99" i="6" s="1"/>
  <c r="K99" i="6" a="1"/>
  <c r="K99" i="6" s="1"/>
  <c r="L99" i="6" a="1"/>
  <c r="L99" i="6" s="1"/>
  <c r="M99" i="6" a="1"/>
  <c r="M99" i="6" s="1"/>
  <c r="N99" i="6" a="1"/>
  <c r="N99" i="6" s="1"/>
  <c r="O99" i="6" a="1"/>
  <c r="O99" i="6"/>
  <c r="P99" i="6" a="1"/>
  <c r="P99" i="6" s="1"/>
  <c r="Q99" i="6" a="1"/>
  <c r="Q99" i="6"/>
  <c r="R99" i="6" a="1"/>
  <c r="R99" i="6" s="1"/>
  <c r="S99" i="6" a="1"/>
  <c r="S99" i="6" s="1"/>
  <c r="T99" i="6" a="1"/>
  <c r="T99" i="6" s="1"/>
  <c r="U99" i="6" a="1"/>
  <c r="U99" i="6" s="1"/>
  <c r="V99" i="6" a="1"/>
  <c r="V99" i="6" s="1"/>
  <c r="W99" i="6" a="1"/>
  <c r="W99" i="6"/>
  <c r="X99" i="6" a="1"/>
  <c r="X99" i="6" s="1"/>
  <c r="Y99" i="6" a="1"/>
  <c r="Y99" i="6"/>
  <c r="Z99" i="6" a="1"/>
  <c r="Z99" i="6" s="1"/>
  <c r="AA99" i="6" a="1"/>
  <c r="AA99" i="6" s="1"/>
  <c r="AB99" i="6" a="1"/>
  <c r="AB99" i="6" s="1"/>
  <c r="AC99" i="6" a="1"/>
  <c r="AC99" i="6" s="1"/>
  <c r="AD99" i="6" a="1"/>
  <c r="AD99" i="6" s="1"/>
  <c r="AE99" i="6" a="1"/>
  <c r="AE99" i="6"/>
  <c r="AF99" i="6" a="1"/>
  <c r="AF99" i="6" s="1"/>
  <c r="AG99" i="6" a="1"/>
  <c r="AG99" i="6"/>
  <c r="AH99" i="6" a="1"/>
  <c r="AH99" i="6" s="1"/>
  <c r="AI99" i="6" a="1"/>
  <c r="AI99" i="6" s="1"/>
  <c r="AJ99" i="6" a="1"/>
  <c r="AJ99" i="6" s="1"/>
  <c r="AK99" i="6" a="1"/>
  <c r="AK99" i="6" s="1"/>
  <c r="AL99" i="6" a="1"/>
  <c r="AL99" i="6" s="1"/>
  <c r="AM99" i="6" a="1"/>
  <c r="AM99" i="6"/>
  <c r="AN99" i="6" a="1"/>
  <c r="AN99" i="6" s="1"/>
  <c r="AO99" i="6" a="1"/>
  <c r="AO99" i="6" s="1"/>
  <c r="AP99" i="6" a="1"/>
  <c r="AP99" i="6" s="1"/>
  <c r="AQ99" i="6" a="1"/>
  <c r="AQ99" i="6" s="1"/>
  <c r="AR99" i="6" a="1"/>
  <c r="AR99" i="6" s="1"/>
  <c r="AS99" i="6" a="1"/>
  <c r="AS99" i="6" s="1"/>
  <c r="AT99" i="6" a="1"/>
  <c r="AT99" i="6" s="1"/>
  <c r="AU99" i="6" a="1"/>
  <c r="AU99" i="6"/>
  <c r="AV99" i="6" a="1"/>
  <c r="AV99" i="6" s="1"/>
  <c r="AW99" i="6" a="1"/>
  <c r="AW99" i="6"/>
  <c r="AX99" i="6" a="1"/>
  <c r="AX99" i="6" s="1"/>
  <c r="AY99" i="6" a="1"/>
  <c r="AY99" i="6" s="1"/>
  <c r="AZ99" i="6" a="1"/>
  <c r="AZ99" i="6" s="1"/>
  <c r="BA99" i="6" a="1"/>
  <c r="BA99" i="6" s="1"/>
  <c r="BB99" i="6" a="1"/>
  <c r="BB99" i="6" s="1"/>
  <c r="BC99" i="6" a="1"/>
  <c r="BC99" i="6"/>
  <c r="BD99" i="6" a="1"/>
  <c r="BD99" i="6" s="1"/>
  <c r="BE99" i="6" a="1"/>
  <c r="BE99" i="6" s="1"/>
  <c r="BF99" i="6" a="1"/>
  <c r="BF99" i="6" s="1"/>
  <c r="BG99" i="6" a="1"/>
  <c r="BG99" i="6" s="1"/>
  <c r="BH99" i="6" a="1"/>
  <c r="BH99" i="6" s="1"/>
  <c r="BI99" i="6" a="1"/>
  <c r="BI99" i="6" s="1"/>
  <c r="BJ99" i="6" a="1"/>
  <c r="BJ99" i="6" s="1"/>
  <c r="BK99" i="6" a="1"/>
  <c r="BK99" i="6"/>
  <c r="BL99" i="6" a="1"/>
  <c r="BL99" i="6" s="1"/>
  <c r="BM99" i="6" a="1"/>
  <c r="BM99" i="6"/>
  <c r="BN99" i="6" a="1"/>
  <c r="BN99" i="6" s="1"/>
  <c r="BO99" i="6" a="1"/>
  <c r="BO99" i="6" s="1"/>
  <c r="BP99" i="6" a="1"/>
  <c r="BP99" i="6" s="1"/>
  <c r="BQ99" i="6" a="1"/>
  <c r="BQ99" i="6" s="1"/>
  <c r="BR99" i="6" a="1"/>
  <c r="BR99" i="6" s="1"/>
  <c r="BS99" i="6" a="1"/>
  <c r="BS99" i="6"/>
  <c r="BT99" i="6" a="1"/>
  <c r="BT99" i="6" s="1"/>
  <c r="BU99" i="6" a="1"/>
  <c r="BU99" i="6" s="1"/>
  <c r="BV99" i="6" a="1"/>
  <c r="BV99" i="6" s="1"/>
  <c r="BW99" i="6" a="1"/>
  <c r="BW99" i="6" s="1"/>
  <c r="BX99" i="6" a="1"/>
  <c r="BX99" i="6" s="1"/>
  <c r="BY99" i="6" a="1"/>
  <c r="BY99" i="6" s="1"/>
  <c r="BZ99" i="6" a="1"/>
  <c r="BZ99" i="6" s="1"/>
  <c r="CA99" i="6" a="1"/>
  <c r="CA99" i="6"/>
  <c r="CB99" i="6" a="1"/>
  <c r="CB99" i="6" s="1"/>
  <c r="CC99" i="6" a="1"/>
  <c r="CC99" i="6"/>
  <c r="CD99" i="6" a="1"/>
  <c r="CD99" i="6" s="1"/>
  <c r="CE99" i="6" a="1"/>
  <c r="CE99" i="6" s="1"/>
  <c r="CF99" i="6" a="1"/>
  <c r="CF99" i="6" s="1"/>
  <c r="CG99" i="6" a="1"/>
  <c r="CG99" i="6" s="1"/>
  <c r="CH99" i="6" a="1"/>
  <c r="CH99" i="6" s="1"/>
  <c r="CI99" i="6" a="1"/>
  <c r="CI99" i="6"/>
  <c r="CJ99" i="6" a="1"/>
  <c r="CJ99" i="6" s="1"/>
  <c r="CK99" i="6" a="1"/>
  <c r="CK99" i="6" s="1"/>
  <c r="CL99" i="6" a="1"/>
  <c r="CL99" i="6" s="1"/>
  <c r="CM99" i="6" a="1"/>
  <c r="CM99" i="6" s="1"/>
  <c r="CN99" i="6" a="1"/>
  <c r="CN99" i="6" s="1"/>
  <c r="CO99" i="6" a="1"/>
  <c r="CO99" i="6" s="1"/>
  <c r="CP99" i="6" a="1"/>
  <c r="CP99" i="6" s="1"/>
  <c r="CQ99" i="6" a="1"/>
  <c r="CQ99" i="6"/>
  <c r="CR99" i="6" a="1"/>
  <c r="CR99" i="6" s="1"/>
  <c r="CS99" i="6" a="1"/>
  <c r="CS99" i="6"/>
  <c r="CT99" i="6" a="1"/>
  <c r="CT99" i="6" s="1"/>
  <c r="CU99" i="6" a="1"/>
  <c r="CU99" i="6" s="1"/>
  <c r="CV99" i="6" a="1"/>
  <c r="CV99" i="6" s="1"/>
  <c r="CW99" i="6" a="1"/>
  <c r="CW99" i="6" s="1"/>
  <c r="CX99" i="6" a="1"/>
  <c r="CX99" i="6" s="1"/>
  <c r="CY99" i="6" a="1"/>
  <c r="CY99" i="6"/>
  <c r="CZ99" i="6" a="1"/>
  <c r="CZ99" i="6" s="1"/>
  <c r="DA99" i="6" a="1"/>
  <c r="DA99" i="6" s="1"/>
  <c r="DB99" i="6" a="1"/>
  <c r="DB99" i="6" s="1"/>
  <c r="DC99" i="6" a="1"/>
  <c r="DC99" i="6" s="1"/>
  <c r="DD99" i="6" a="1"/>
  <c r="DD99" i="6" s="1"/>
  <c r="DE99" i="6" a="1"/>
  <c r="DE99" i="6" s="1"/>
  <c r="DF99" i="6" a="1"/>
  <c r="DF99" i="6" s="1"/>
  <c r="DG99" i="6" a="1"/>
  <c r="DG99" i="6"/>
  <c r="DH99" i="6" a="1"/>
  <c r="DH99" i="6" s="1"/>
  <c r="DI99" i="6" a="1"/>
  <c r="DI99" i="6"/>
  <c r="DJ99" i="6" a="1"/>
  <c r="DJ99" i="6" s="1"/>
  <c r="DK99" i="6" a="1"/>
  <c r="DK99" i="6" s="1"/>
  <c r="DL99" i="6" a="1"/>
  <c r="DL99" i="6" s="1"/>
  <c r="DM99" i="6" a="1"/>
  <c r="DM99" i="6" s="1"/>
  <c r="DN99" i="6" a="1"/>
  <c r="DN99" i="6" s="1"/>
  <c r="DO99" i="6" a="1"/>
  <c r="DO99" i="6"/>
  <c r="DP99" i="6" a="1"/>
  <c r="DP99" i="6" s="1"/>
  <c r="DQ99" i="6" a="1"/>
  <c r="DQ99" i="6" s="1"/>
  <c r="DR99" i="6" a="1"/>
  <c r="DR99" i="6" s="1"/>
  <c r="DS99" i="6" a="1"/>
  <c r="DS99" i="6" s="1"/>
  <c r="DT99" i="6" a="1"/>
  <c r="DT99" i="6" s="1"/>
  <c r="DU99" i="6" a="1"/>
  <c r="DU99" i="6" s="1"/>
  <c r="DV99" i="6" a="1"/>
  <c r="DV99" i="6" s="1"/>
  <c r="DW99" i="6" a="1"/>
  <c r="DW99" i="6"/>
  <c r="DX99" i="6" a="1"/>
  <c r="DX99" i="6" s="1"/>
  <c r="DY99" i="6" a="1"/>
  <c r="DY99" i="6"/>
  <c r="DZ99" i="6" a="1"/>
  <c r="DZ99" i="6" s="1"/>
  <c r="EA99" i="6" a="1"/>
  <c r="EA99" i="6" s="1"/>
  <c r="EB99" i="6" a="1"/>
  <c r="EB99" i="6" s="1"/>
  <c r="EC99" i="6" a="1"/>
  <c r="EC99" i="6" s="1"/>
  <c r="ED99" i="6" a="1"/>
  <c r="ED99" i="6" s="1"/>
  <c r="EE99" i="6" a="1"/>
  <c r="EE99" i="6"/>
  <c r="EF99" i="6" a="1"/>
  <c r="EF99" i="6" s="1"/>
  <c r="EG99" i="6" a="1"/>
  <c r="EG99" i="6" s="1"/>
  <c r="EH99" i="6" a="1"/>
  <c r="EH99" i="6" s="1"/>
  <c r="EI99" i="6" a="1"/>
  <c r="EI99" i="6" s="1"/>
  <c r="EJ99" i="6" a="1"/>
  <c r="EJ99" i="6" s="1"/>
  <c r="EK99" i="6" a="1"/>
  <c r="EK99" i="6" s="1"/>
  <c r="EL99" i="6" a="1"/>
  <c r="EL99" i="6" s="1"/>
  <c r="EM99" i="6" a="1"/>
  <c r="EM99" i="6"/>
  <c r="EN99" i="6" a="1"/>
  <c r="EN99" i="6" s="1"/>
  <c r="EO99" i="6" a="1"/>
  <c r="EO99" i="6"/>
  <c r="EP99" i="6" a="1"/>
  <c r="EP99" i="6" s="1"/>
  <c r="EQ99" i="6" a="1"/>
  <c r="EQ99" i="6"/>
  <c r="ER99" i="6" a="1"/>
  <c r="ER99" i="6" s="1"/>
  <c r="ES99" i="6" a="1"/>
  <c r="ES99" i="6" s="1"/>
  <c r="ET99" i="6" a="1"/>
  <c r="ET99" i="6"/>
  <c r="EU99" i="6" a="1"/>
  <c r="EU99" i="6"/>
  <c r="EV99" i="6" a="1"/>
  <c r="EV99" i="6" s="1"/>
  <c r="EW99" i="6" a="1"/>
  <c r="EW99" i="6" s="1"/>
  <c r="EX99" i="6" a="1"/>
  <c r="EX99" i="6" s="1"/>
  <c r="EY99" i="6" a="1"/>
  <c r="EY99" i="6" s="1"/>
  <c r="EZ99" i="6" a="1"/>
  <c r="EZ99" i="6" s="1"/>
  <c r="FA99" i="6" a="1"/>
  <c r="FA99" i="6" s="1"/>
  <c r="FB99" i="6" a="1"/>
  <c r="FB99" i="6" s="1"/>
  <c r="FC99" i="6" a="1"/>
  <c r="FC99" i="6"/>
  <c r="FD99" i="6" a="1"/>
  <c r="FD99" i="6"/>
  <c r="FE99" i="6" a="1"/>
  <c r="FE99" i="6" s="1"/>
  <c r="E100" i="6" a="1"/>
  <c r="E100" i="6"/>
  <c r="F100" i="6" a="1"/>
  <c r="F100" i="6" s="1"/>
  <c r="G100" i="6" a="1"/>
  <c r="G100" i="6" s="1"/>
  <c r="H100" i="6" a="1"/>
  <c r="H100" i="6" s="1"/>
  <c r="J100" i="6" a="1"/>
  <c r="J100" i="6" s="1"/>
  <c r="K100" i="6" a="1"/>
  <c r="K100" i="6"/>
  <c r="L100" i="6" a="1"/>
  <c r="L100" i="6" s="1"/>
  <c r="M100" i="6" a="1"/>
  <c r="M100" i="6" s="1"/>
  <c r="N100" i="6" a="1"/>
  <c r="N100" i="6"/>
  <c r="O100" i="6" a="1"/>
  <c r="O100" i="6" s="1"/>
  <c r="P100" i="6" a="1"/>
  <c r="P100" i="6" s="1"/>
  <c r="Q100" i="6" a="1"/>
  <c r="Q100" i="6"/>
  <c r="R100" i="6" a="1"/>
  <c r="R100" i="6" s="1"/>
  <c r="S100" i="6" a="1"/>
  <c r="S100" i="6" s="1"/>
  <c r="T100" i="6" a="1"/>
  <c r="T100" i="6" s="1"/>
  <c r="U100" i="6" a="1"/>
  <c r="U100" i="6" s="1"/>
  <c r="V100" i="6" a="1"/>
  <c r="V100" i="6" s="1"/>
  <c r="W100" i="6" a="1"/>
  <c r="W100" i="6"/>
  <c r="X100" i="6" a="1"/>
  <c r="X100" i="6" s="1"/>
  <c r="Y100" i="6" a="1"/>
  <c r="Y100" i="6"/>
  <c r="Z100" i="6" a="1"/>
  <c r="Z100" i="6"/>
  <c r="AA100" i="6" a="1"/>
  <c r="AA100" i="6" s="1"/>
  <c r="AB100" i="6" a="1"/>
  <c r="AB100" i="6" s="1"/>
  <c r="AC100" i="6" a="1"/>
  <c r="AC100" i="6" s="1"/>
  <c r="AD100" i="6" a="1"/>
  <c r="AD100" i="6" s="1"/>
  <c r="AE100" i="6" a="1"/>
  <c r="AE100" i="6" s="1"/>
  <c r="AF100" i="6" a="1"/>
  <c r="AF100" i="6" s="1"/>
  <c r="AG100" i="6" a="1"/>
  <c r="AG100" i="6" s="1"/>
  <c r="AH100" i="6" a="1"/>
  <c r="AH100" i="6"/>
  <c r="AI100" i="6" a="1"/>
  <c r="AI100" i="6"/>
  <c r="AJ100" i="6" a="1"/>
  <c r="AJ100" i="6" s="1"/>
  <c r="AK100" i="6" a="1"/>
  <c r="AK100" i="6"/>
  <c r="AL100" i="6" a="1"/>
  <c r="AL100" i="6" s="1"/>
  <c r="AM100" i="6" a="1"/>
  <c r="AM100" i="6" s="1"/>
  <c r="AN100" i="6" a="1"/>
  <c r="AN100" i="6" s="1"/>
  <c r="AO100" i="6" a="1"/>
  <c r="AO100" i="6" s="1"/>
  <c r="AP100" i="6" a="1"/>
  <c r="AP100" i="6" s="1"/>
  <c r="AQ100" i="6" a="1"/>
  <c r="AQ100" i="6"/>
  <c r="AR100" i="6" a="1"/>
  <c r="AR100" i="6" s="1"/>
  <c r="AS100" i="6" a="1"/>
  <c r="AS100" i="6" s="1"/>
  <c r="AT100" i="6" a="1"/>
  <c r="AT100" i="6"/>
  <c r="AU100" i="6" a="1"/>
  <c r="AU100" i="6" s="1"/>
  <c r="AV100" i="6" a="1"/>
  <c r="AV100" i="6" s="1"/>
  <c r="AW100" i="6" a="1"/>
  <c r="AW100" i="6"/>
  <c r="AX100" i="6" a="1"/>
  <c r="AX100" i="6" s="1"/>
  <c r="AY100" i="6" a="1"/>
  <c r="AY100" i="6" s="1"/>
  <c r="AZ100" i="6" a="1"/>
  <c r="AZ100" i="6" s="1"/>
  <c r="BA100" i="6" a="1"/>
  <c r="BA100" i="6" s="1"/>
  <c r="BB100" i="6" a="1"/>
  <c r="BB100" i="6" s="1"/>
  <c r="BC100" i="6" a="1"/>
  <c r="BC100" i="6"/>
  <c r="BD100" i="6" a="1"/>
  <c r="BD100" i="6" s="1"/>
  <c r="BE100" i="6" a="1"/>
  <c r="BE100" i="6"/>
  <c r="BF100" i="6" a="1"/>
  <c r="BF100" i="6"/>
  <c r="BG100" i="6" a="1"/>
  <c r="BG100" i="6" s="1"/>
  <c r="BH100" i="6" a="1"/>
  <c r="BH100" i="6" s="1"/>
  <c r="BI100" i="6" a="1"/>
  <c r="BI100" i="6" s="1"/>
  <c r="BJ100" i="6" a="1"/>
  <c r="BJ100" i="6" s="1"/>
  <c r="BK100" i="6" a="1"/>
  <c r="BK100" i="6" s="1"/>
  <c r="BL100" i="6" a="1"/>
  <c r="BL100" i="6" s="1"/>
  <c r="BM100" i="6" a="1"/>
  <c r="BM100" i="6" s="1"/>
  <c r="BN100" i="6" a="1"/>
  <c r="BN100" i="6"/>
  <c r="BO100" i="6" a="1"/>
  <c r="BO100" i="6"/>
  <c r="BP100" i="6" a="1"/>
  <c r="BP100" i="6" s="1"/>
  <c r="BQ100" i="6" a="1"/>
  <c r="BQ100" i="6"/>
  <c r="BR100" i="6" a="1"/>
  <c r="BR100" i="6" s="1"/>
  <c r="BS100" i="6" a="1"/>
  <c r="BS100" i="6" s="1"/>
  <c r="BT100" i="6" a="1"/>
  <c r="BT100" i="6" s="1"/>
  <c r="BU100" i="6" a="1"/>
  <c r="BU100" i="6" s="1"/>
  <c r="BV100" i="6" a="1"/>
  <c r="BV100" i="6" s="1"/>
  <c r="BW100" i="6" a="1"/>
  <c r="BW100" i="6"/>
  <c r="BX100" i="6" a="1"/>
  <c r="BX100" i="6" s="1"/>
  <c r="BY100" i="6" a="1"/>
  <c r="BY100" i="6" s="1"/>
  <c r="BZ100" i="6" a="1"/>
  <c r="BZ100" i="6"/>
  <c r="CA100" i="6" a="1"/>
  <c r="CA100" i="6" s="1"/>
  <c r="CB100" i="6" a="1"/>
  <c r="CB100" i="6" s="1"/>
  <c r="CC100" i="6" a="1"/>
  <c r="CC100" i="6"/>
  <c r="CD100" i="6" a="1"/>
  <c r="CD100" i="6" s="1"/>
  <c r="CE100" i="6" a="1"/>
  <c r="CE100" i="6" s="1"/>
  <c r="CF100" i="6" a="1"/>
  <c r="CF100" i="6" s="1"/>
  <c r="CG100" i="6" a="1"/>
  <c r="CG100" i="6" s="1"/>
  <c r="CH100" i="6" a="1"/>
  <c r="CH100" i="6" s="1"/>
  <c r="CI100" i="6" a="1"/>
  <c r="CI100" i="6"/>
  <c r="CJ100" i="6" a="1"/>
  <c r="CJ100" i="6" s="1"/>
  <c r="CK100" i="6" a="1"/>
  <c r="CK100" i="6"/>
  <c r="CL100" i="6" a="1"/>
  <c r="CL100" i="6"/>
  <c r="CM100" i="6" a="1"/>
  <c r="CM100" i="6" s="1"/>
  <c r="CN100" i="6" a="1"/>
  <c r="CN100" i="6" s="1"/>
  <c r="CO100" i="6" a="1"/>
  <c r="CO100" i="6" s="1"/>
  <c r="CP100" i="6" a="1"/>
  <c r="CP100" i="6" s="1"/>
  <c r="CQ100" i="6" a="1"/>
  <c r="CQ100" i="6" s="1"/>
  <c r="CR100" i="6" a="1"/>
  <c r="CR100" i="6" s="1"/>
  <c r="CS100" i="6" a="1"/>
  <c r="CS100" i="6" s="1"/>
  <c r="CT100" i="6" a="1"/>
  <c r="CT100" i="6"/>
  <c r="CU100" i="6" a="1"/>
  <c r="CU100" i="6"/>
  <c r="CV100" i="6" a="1"/>
  <c r="CV100" i="6" s="1"/>
  <c r="CW100" i="6" a="1"/>
  <c r="CW100" i="6"/>
  <c r="CX100" i="6" a="1"/>
  <c r="CX100" i="6" s="1"/>
  <c r="CY100" i="6" a="1"/>
  <c r="CY100" i="6" s="1"/>
  <c r="CZ100" i="6" a="1"/>
  <c r="CZ100" i="6" s="1"/>
  <c r="DA100" i="6" a="1"/>
  <c r="DA100" i="6" s="1"/>
  <c r="DB100" i="6" a="1"/>
  <c r="DB100" i="6" s="1"/>
  <c r="DC100" i="6" a="1"/>
  <c r="DC100" i="6"/>
  <c r="DD100" i="6" a="1"/>
  <c r="DD100" i="6" s="1"/>
  <c r="DE100" i="6" a="1"/>
  <c r="DE100" i="6" s="1"/>
  <c r="DF100" i="6" a="1"/>
  <c r="DF100" i="6"/>
  <c r="DG100" i="6" a="1"/>
  <c r="DG100" i="6" s="1"/>
  <c r="DH100" i="6" a="1"/>
  <c r="DH100" i="6" s="1"/>
  <c r="DI100" i="6" a="1"/>
  <c r="DI100" i="6"/>
  <c r="DJ100" i="6" a="1"/>
  <c r="DJ100" i="6" s="1"/>
  <c r="DK100" i="6" a="1"/>
  <c r="DK100" i="6" s="1"/>
  <c r="DL100" i="6" a="1"/>
  <c r="DL100" i="6" s="1"/>
  <c r="DM100" i="6" a="1"/>
  <c r="DM100" i="6" s="1"/>
  <c r="DN100" i="6" a="1"/>
  <c r="DN100" i="6" s="1"/>
  <c r="DO100" i="6" a="1"/>
  <c r="DO100" i="6"/>
  <c r="DP100" i="6" a="1"/>
  <c r="DP100" i="6" s="1"/>
  <c r="DQ100" i="6" a="1"/>
  <c r="DQ100" i="6"/>
  <c r="DR100" i="6" a="1"/>
  <c r="DR100" i="6"/>
  <c r="DS100" i="6" a="1"/>
  <c r="DS100" i="6" s="1"/>
  <c r="DT100" i="6" a="1"/>
  <c r="DT100" i="6" s="1"/>
  <c r="DU100" i="6" a="1"/>
  <c r="DU100" i="6" s="1"/>
  <c r="DV100" i="6" a="1"/>
  <c r="DV100" i="6" s="1"/>
  <c r="DW100" i="6" a="1"/>
  <c r="DW100" i="6" s="1"/>
  <c r="DX100" i="6" a="1"/>
  <c r="DX100" i="6" s="1"/>
  <c r="DY100" i="6" a="1"/>
  <c r="DY100" i="6" s="1"/>
  <c r="DZ100" i="6" a="1"/>
  <c r="DZ100" i="6"/>
  <c r="EA100" i="6" a="1"/>
  <c r="EA100" i="6"/>
  <c r="EB100" i="6" a="1"/>
  <c r="EB100" i="6" s="1"/>
  <c r="EC100" i="6" a="1"/>
  <c r="EC100" i="6"/>
  <c r="ED100" i="6" a="1"/>
  <c r="ED100" i="6" s="1"/>
  <c r="EE100" i="6" a="1"/>
  <c r="EE100" i="6" s="1"/>
  <c r="EF100" i="6" a="1"/>
  <c r="EF100" i="6" s="1"/>
  <c r="EG100" i="6" a="1"/>
  <c r="EG100" i="6" s="1"/>
  <c r="EH100" i="6" a="1"/>
  <c r="EH100" i="6" s="1"/>
  <c r="EI100" i="6" a="1"/>
  <c r="EI100" i="6"/>
  <c r="EJ100" i="6" a="1"/>
  <c r="EJ100" i="6" s="1"/>
  <c r="EK100" i="6" a="1"/>
  <c r="EK100" i="6" s="1"/>
  <c r="EL100" i="6" a="1"/>
  <c r="EL100" i="6"/>
  <c r="EM100" i="6" a="1"/>
  <c r="EM100" i="6" s="1"/>
  <c r="EN100" i="6" a="1"/>
  <c r="EN100" i="6" s="1"/>
  <c r="EO100" i="6" a="1"/>
  <c r="EO100" i="6"/>
  <c r="EP100" i="6" a="1"/>
  <c r="EP100" i="6" s="1"/>
  <c r="EQ100" i="6" a="1"/>
  <c r="EQ100" i="6" s="1"/>
  <c r="ER100" i="6" a="1"/>
  <c r="ER100" i="6" s="1"/>
  <c r="ES100" i="6" a="1"/>
  <c r="ES100" i="6" s="1"/>
  <c r="ET100" i="6" a="1"/>
  <c r="ET100" i="6" s="1"/>
  <c r="EU100" i="6" a="1"/>
  <c r="EU100" i="6"/>
  <c r="EV100" i="6" a="1"/>
  <c r="EV100" i="6" s="1"/>
  <c r="EW100" i="6" a="1"/>
  <c r="EW100" i="6"/>
  <c r="EX100" i="6" a="1"/>
  <c r="EX100" i="6"/>
  <c r="EY100" i="6" a="1"/>
  <c r="EY100" i="6" s="1"/>
  <c r="EZ100" i="6" a="1"/>
  <c r="EZ100" i="6" s="1"/>
  <c r="FA100" i="6" a="1"/>
  <c r="FA100" i="6" s="1"/>
  <c r="FB100" i="6" a="1"/>
  <c r="FB100" i="6" s="1"/>
  <c r="FC100" i="6" a="1"/>
  <c r="FC100" i="6" s="1"/>
  <c r="FD100" i="6" a="1"/>
  <c r="FD100" i="6" s="1"/>
  <c r="FE100" i="6" a="1"/>
  <c r="FE100" i="6" s="1"/>
  <c r="E101" i="6" a="1"/>
  <c r="E101" i="6"/>
  <c r="F101" i="6" a="1"/>
  <c r="F101" i="6"/>
  <c r="G101" i="6" a="1"/>
  <c r="G101" i="6" s="1"/>
  <c r="H101" i="6" a="1"/>
  <c r="H101" i="6"/>
  <c r="J101" i="6" a="1"/>
  <c r="J101" i="6" s="1"/>
  <c r="K101" i="6" a="1"/>
  <c r="K101" i="6" s="1"/>
  <c r="L101" i="6" a="1"/>
  <c r="L101" i="6" s="1"/>
  <c r="M101" i="6" a="1"/>
  <c r="M101" i="6" s="1"/>
  <c r="N101" i="6" a="1"/>
  <c r="N101" i="6"/>
  <c r="O101" i="6" a="1"/>
  <c r="O101" i="6" s="1"/>
  <c r="P101" i="6" a="1"/>
  <c r="P101" i="6" s="1"/>
  <c r="Q101" i="6" a="1"/>
  <c r="Q101" i="6"/>
  <c r="R101" i="6" a="1"/>
  <c r="R101" i="6" s="1"/>
  <c r="S101" i="6" a="1"/>
  <c r="S101" i="6" s="1"/>
  <c r="T101" i="6" a="1"/>
  <c r="T101" i="6"/>
  <c r="U101" i="6" a="1"/>
  <c r="U101" i="6" s="1"/>
  <c r="V101" i="6" a="1"/>
  <c r="V101" i="6" s="1"/>
  <c r="W101" i="6" a="1"/>
  <c r="W101" i="6" s="1"/>
  <c r="X101" i="6" a="1"/>
  <c r="X101" i="6" s="1"/>
  <c r="Y101" i="6" a="1"/>
  <c r="Y101" i="6" s="1"/>
  <c r="Z101" i="6" a="1"/>
  <c r="Z101" i="6"/>
  <c r="AA101" i="6" a="1"/>
  <c r="AA101" i="6" s="1"/>
  <c r="AB101" i="6" a="1"/>
  <c r="AB101" i="6"/>
  <c r="AC101" i="6" a="1"/>
  <c r="AC101" i="6"/>
  <c r="AD101" i="6" a="1"/>
  <c r="AD101" i="6" s="1"/>
  <c r="AE101" i="6" a="1"/>
  <c r="AE101" i="6" s="1"/>
  <c r="AF101" i="6" a="1"/>
  <c r="AF101" i="6" s="1"/>
  <c r="AG101" i="6" a="1"/>
  <c r="AG101" i="6" s="1"/>
  <c r="AH101" i="6" a="1"/>
  <c r="AH101" i="6" s="1"/>
  <c r="AI101" i="6" a="1"/>
  <c r="AI101" i="6" s="1"/>
  <c r="AJ101" i="6" a="1"/>
  <c r="AJ101" i="6" s="1"/>
  <c r="AK101" i="6" a="1"/>
  <c r="AK101" i="6"/>
  <c r="AL101" i="6" a="1"/>
  <c r="AL101" i="6"/>
  <c r="AM101" i="6" a="1"/>
  <c r="AM101" i="6" s="1"/>
  <c r="AN101" i="6" a="1"/>
  <c r="AN101" i="6"/>
  <c r="AO101" i="6" a="1"/>
  <c r="AO101" i="6" s="1"/>
  <c r="AP101" i="6" a="1"/>
  <c r="AP101" i="6" s="1"/>
  <c r="AQ101" i="6" a="1"/>
  <c r="AQ101" i="6" s="1"/>
  <c r="AR101" i="6" a="1"/>
  <c r="AR101" i="6" s="1"/>
  <c r="AS101" i="6" a="1"/>
  <c r="AS101" i="6" s="1"/>
  <c r="AT101" i="6" a="1"/>
  <c r="AT101" i="6"/>
  <c r="AU101" i="6" a="1"/>
  <c r="AU101" i="6" s="1"/>
  <c r="AV101" i="6" a="1"/>
  <c r="AV101" i="6" s="1"/>
  <c r="AW101" i="6" a="1"/>
  <c r="AW101" i="6"/>
  <c r="AX101" i="6" a="1"/>
  <c r="AX101" i="6" s="1"/>
  <c r="AY101" i="6" a="1"/>
  <c r="AY101" i="6" s="1"/>
  <c r="AZ101" i="6" a="1"/>
  <c r="AZ101" i="6"/>
  <c r="BA101" i="6" a="1"/>
  <c r="BA101" i="6" s="1"/>
  <c r="BB101" i="6" a="1"/>
  <c r="BB101" i="6" s="1"/>
  <c r="BC101" i="6" a="1"/>
  <c r="BC101" i="6" s="1"/>
  <c r="BD101" i="6" a="1"/>
  <c r="BD101" i="6" s="1"/>
  <c r="BE101" i="6" a="1"/>
  <c r="BE101" i="6" s="1"/>
  <c r="BF101" i="6" a="1"/>
  <c r="BF101" i="6"/>
  <c r="BG101" i="6" a="1"/>
  <c r="BG101" i="6" s="1"/>
  <c r="BH101" i="6" a="1"/>
  <c r="BH101" i="6"/>
  <c r="BI101" i="6" a="1"/>
  <c r="BI101" i="6"/>
  <c r="BJ101" i="6" a="1"/>
  <c r="BJ101" i="6" s="1"/>
  <c r="BK101" i="6" a="1"/>
  <c r="BK101" i="6" s="1"/>
  <c r="BL101" i="6" a="1"/>
  <c r="BL101" i="6" s="1"/>
  <c r="BM101" i="6" a="1"/>
  <c r="BM101" i="6" s="1"/>
  <c r="BN101" i="6" a="1"/>
  <c r="BN101" i="6" s="1"/>
  <c r="BO101" i="6" a="1"/>
  <c r="BO101" i="6" s="1"/>
  <c r="BP101" i="6" a="1"/>
  <c r="BP101" i="6" s="1"/>
  <c r="BQ101" i="6" a="1"/>
  <c r="BQ101" i="6"/>
  <c r="BR101" i="6" a="1"/>
  <c r="BR101" i="6"/>
  <c r="BS101" i="6" a="1"/>
  <c r="BS101" i="6" s="1"/>
  <c r="BT101" i="6" a="1"/>
  <c r="BT101" i="6"/>
  <c r="BU101" i="6" a="1"/>
  <c r="BU101" i="6" s="1"/>
  <c r="BV101" i="6" a="1"/>
  <c r="BV101" i="6" s="1"/>
  <c r="BW101" i="6" a="1"/>
  <c r="BW101" i="6" s="1"/>
  <c r="BX101" i="6" a="1"/>
  <c r="BX101" i="6" s="1"/>
  <c r="BY101" i="6" a="1"/>
  <c r="BY101" i="6" s="1"/>
  <c r="BZ101" i="6" a="1"/>
  <c r="BZ101" i="6"/>
  <c r="CA101" i="6" a="1"/>
  <c r="CA101" i="6" s="1"/>
  <c r="CB101" i="6" a="1"/>
  <c r="CB101" i="6" s="1"/>
  <c r="CC101" i="6" a="1"/>
  <c r="CC101" i="6"/>
  <c r="CD101" i="6" a="1"/>
  <c r="CD101" i="6" s="1"/>
  <c r="CE101" i="6" a="1"/>
  <c r="CE101" i="6" s="1"/>
  <c r="CF101" i="6" a="1"/>
  <c r="CF101" i="6"/>
  <c r="CG101" i="6" a="1"/>
  <c r="CG101" i="6" s="1"/>
  <c r="CH101" i="6" a="1"/>
  <c r="CH101" i="6" s="1"/>
  <c r="CI101" i="6" a="1"/>
  <c r="CI101" i="6" s="1"/>
  <c r="CJ101" i="6" a="1"/>
  <c r="CJ101" i="6" s="1"/>
  <c r="CK101" i="6" a="1"/>
  <c r="CK101" i="6" s="1"/>
  <c r="CL101" i="6" a="1"/>
  <c r="CL101" i="6"/>
  <c r="CM101" i="6" a="1"/>
  <c r="CM101" i="6" s="1"/>
  <c r="CN101" i="6" a="1"/>
  <c r="CN101" i="6"/>
  <c r="CO101" i="6" a="1"/>
  <c r="CO101" i="6"/>
  <c r="CP101" i="6" a="1"/>
  <c r="CP101" i="6" s="1"/>
  <c r="CQ101" i="6" a="1"/>
  <c r="CQ101" i="6" s="1"/>
  <c r="CR101" i="6" a="1"/>
  <c r="CR101" i="6" s="1"/>
  <c r="CS101" i="6" a="1"/>
  <c r="CS101" i="6" s="1"/>
  <c r="CT101" i="6" a="1"/>
  <c r="CT101" i="6" s="1"/>
  <c r="CU101" i="6" a="1"/>
  <c r="CU101" i="6" s="1"/>
  <c r="CV101" i="6" a="1"/>
  <c r="CV101" i="6" s="1"/>
  <c r="CW101" i="6" a="1"/>
  <c r="CW101" i="6"/>
  <c r="CX101" i="6" a="1"/>
  <c r="CX101" i="6"/>
  <c r="CY101" i="6" a="1"/>
  <c r="CY101" i="6" s="1"/>
  <c r="CZ101" i="6" a="1"/>
  <c r="CZ101" i="6"/>
  <c r="DA101" i="6" a="1"/>
  <c r="DA101" i="6" s="1"/>
  <c r="DB101" i="6" a="1"/>
  <c r="DB101" i="6" s="1"/>
  <c r="DC101" i="6" a="1"/>
  <c r="DC101" i="6" s="1"/>
  <c r="DD101" i="6" a="1"/>
  <c r="DD101" i="6" s="1"/>
  <c r="DE101" i="6" a="1"/>
  <c r="DE101" i="6" s="1"/>
  <c r="DF101" i="6" a="1"/>
  <c r="DF101" i="6"/>
  <c r="DG101" i="6" a="1"/>
  <c r="DG101" i="6" s="1"/>
  <c r="DH101" i="6" a="1"/>
  <c r="DH101" i="6" s="1"/>
  <c r="DI101" i="6" a="1"/>
  <c r="DI101" i="6"/>
  <c r="DJ101" i="6" a="1"/>
  <c r="DJ101" i="6" s="1"/>
  <c r="DK101" i="6" a="1"/>
  <c r="DK101" i="6" s="1"/>
  <c r="DL101" i="6" a="1"/>
  <c r="DL101" i="6" s="1"/>
  <c r="DM101" i="6" a="1"/>
  <c r="DM101" i="6"/>
  <c r="DN101" i="6" a="1"/>
  <c r="DN101" i="6" s="1"/>
  <c r="DO101" i="6" a="1"/>
  <c r="DO101" i="6" s="1"/>
  <c r="DP101" i="6" a="1"/>
  <c r="DP101" i="6" s="1"/>
  <c r="DQ101" i="6" a="1"/>
  <c r="DQ101" i="6" s="1"/>
  <c r="DR101" i="6" a="1"/>
  <c r="DR101" i="6" s="1"/>
  <c r="DS101" i="6" a="1"/>
  <c r="DS101" i="6" s="1"/>
  <c r="DT101" i="6" a="1"/>
  <c r="DT101" i="6" s="1"/>
  <c r="DU101" i="6" a="1"/>
  <c r="DU101" i="6" s="1"/>
  <c r="DV101" i="6" a="1"/>
  <c r="DV101" i="6" s="1"/>
  <c r="DW101" i="6" a="1"/>
  <c r="DW101" i="6" s="1"/>
  <c r="DX101" i="6" a="1"/>
  <c r="DX101" i="6" s="1"/>
  <c r="DY101" i="6" a="1"/>
  <c r="DY101" i="6" s="1"/>
  <c r="DZ101" i="6" a="1"/>
  <c r="DZ101" i="6" s="1"/>
  <c r="EA101" i="6" a="1"/>
  <c r="EA101" i="6" s="1"/>
  <c r="EB101" i="6" a="1"/>
  <c r="EB101" i="6" s="1"/>
  <c r="EC101" i="6" a="1"/>
  <c r="EC101" i="6" s="1"/>
  <c r="ED101" i="6" a="1"/>
  <c r="ED101" i="6" s="1"/>
  <c r="EE101" i="6" a="1"/>
  <c r="EE101" i="6" s="1"/>
  <c r="EF101" i="6" a="1"/>
  <c r="EF101" i="6" s="1"/>
  <c r="EG101" i="6" a="1"/>
  <c r="EG101" i="6" s="1"/>
  <c r="EH101" i="6" a="1"/>
  <c r="EH101" i="6" s="1"/>
  <c r="EI101" i="6" a="1"/>
  <c r="EI101" i="6" s="1"/>
  <c r="EJ101" i="6" a="1"/>
  <c r="EJ101" i="6" s="1"/>
  <c r="EK101" i="6" a="1"/>
  <c r="EK101" i="6" s="1"/>
  <c r="EL101" i="6" a="1"/>
  <c r="EL101" i="6" s="1"/>
  <c r="EM101" i="6" a="1"/>
  <c r="EM101" i="6" s="1"/>
  <c r="EN101" i="6" a="1"/>
  <c r="EN101" i="6" s="1"/>
  <c r="EO101" i="6" a="1"/>
  <c r="EO101" i="6" s="1"/>
  <c r="EP101" i="6" a="1"/>
  <c r="EP101" i="6" s="1"/>
  <c r="EQ101" i="6" a="1"/>
  <c r="EQ101" i="6" s="1"/>
  <c r="ER101" i="6" a="1"/>
  <c r="ER101" i="6" s="1"/>
  <c r="ES101" i="6" a="1"/>
  <c r="ES101" i="6" s="1"/>
  <c r="ET101" i="6" a="1"/>
  <c r="ET101" i="6" s="1"/>
  <c r="EU101" i="6" a="1"/>
  <c r="EU101" i="6" s="1"/>
  <c r="EV101" i="6" a="1"/>
  <c r="EV101" i="6" s="1"/>
  <c r="EW101" i="6" a="1"/>
  <c r="EW101" i="6" s="1"/>
  <c r="EX101" i="6" a="1"/>
  <c r="EX101" i="6" s="1"/>
  <c r="EY101" i="6" a="1"/>
  <c r="EY101" i="6" s="1"/>
  <c r="EZ101" i="6" a="1"/>
  <c r="EZ101" i="6" s="1"/>
  <c r="FA101" i="6" a="1"/>
  <c r="FA101" i="6" s="1"/>
  <c r="FB101" i="6" a="1"/>
  <c r="FB101" i="6" s="1"/>
  <c r="FC101" i="6" a="1"/>
  <c r="FC101" i="6" s="1"/>
  <c r="FD101" i="6" a="1"/>
  <c r="FD101" i="6" s="1"/>
  <c r="FE101" i="6" a="1"/>
  <c r="FE101" i="6" s="1"/>
  <c r="E102" i="6" a="1"/>
  <c r="E102" i="6" s="1"/>
  <c r="F102" i="6" a="1"/>
  <c r="F102" i="6" s="1"/>
  <c r="G102" i="6" a="1"/>
  <c r="G102" i="6" s="1"/>
  <c r="H102" i="6" a="1"/>
  <c r="H102" i="6" s="1"/>
  <c r="J102" i="6" a="1"/>
  <c r="J102" i="6" s="1"/>
  <c r="K102" i="6" a="1"/>
  <c r="K102" i="6" s="1"/>
  <c r="L102" i="6" a="1"/>
  <c r="L102" i="6" s="1"/>
  <c r="M102" i="6" a="1"/>
  <c r="M102" i="6" s="1"/>
  <c r="N102" i="6" a="1"/>
  <c r="N102" i="6" s="1"/>
  <c r="O102" i="6" a="1"/>
  <c r="O102" i="6" s="1"/>
  <c r="P102" i="6" a="1"/>
  <c r="P102" i="6" s="1"/>
  <c r="Q102" i="6" a="1"/>
  <c r="Q102" i="6" s="1"/>
  <c r="R102" i="6" a="1"/>
  <c r="R102" i="6" s="1"/>
  <c r="S102" i="6" a="1"/>
  <c r="S102" i="6" s="1"/>
  <c r="T102" i="6" a="1"/>
  <c r="T102" i="6" s="1"/>
  <c r="U102" i="6" a="1"/>
  <c r="U102" i="6" s="1"/>
  <c r="V102" i="6" a="1"/>
  <c r="V102" i="6" s="1"/>
  <c r="W102" i="6" a="1"/>
  <c r="W102" i="6" s="1"/>
  <c r="X102" i="6" a="1"/>
  <c r="X102" i="6" s="1"/>
  <c r="Y102" i="6" a="1"/>
  <c r="Y102" i="6" s="1"/>
  <c r="Z102" i="6" a="1"/>
  <c r="Z102" i="6" s="1"/>
  <c r="AA102" i="6" a="1"/>
  <c r="AA102" i="6" s="1"/>
  <c r="AB102" i="6" a="1"/>
  <c r="AB102" i="6" s="1"/>
  <c r="AC102" i="6" a="1"/>
  <c r="AC102" i="6" s="1"/>
  <c r="AD102" i="6" a="1"/>
  <c r="AD102" i="6" s="1"/>
  <c r="AE102" i="6" a="1"/>
  <c r="AE102" i="6" s="1"/>
  <c r="AF102" i="6" a="1"/>
  <c r="AF102" i="6" s="1"/>
  <c r="AG102" i="6" a="1"/>
  <c r="AG102" i="6" s="1"/>
  <c r="AH102" i="6" a="1"/>
  <c r="AH102" i="6" s="1"/>
  <c r="AI102" i="6" a="1"/>
  <c r="AI102" i="6" s="1"/>
  <c r="AJ102" i="6" a="1"/>
  <c r="AJ102" i="6" s="1"/>
  <c r="AK102" i="6" a="1"/>
  <c r="AK102" i="6" s="1"/>
  <c r="AL102" i="6" a="1"/>
  <c r="AL102" i="6" s="1"/>
  <c r="AM102" i="6" a="1"/>
  <c r="AM102" i="6" s="1"/>
  <c r="AN102" i="6" a="1"/>
  <c r="AN102" i="6" s="1"/>
  <c r="AO102" i="6" a="1"/>
  <c r="AO102" i="6" s="1"/>
  <c r="AP102" i="6" a="1"/>
  <c r="AP102" i="6" s="1"/>
  <c r="AQ102" i="6" a="1"/>
  <c r="AQ102" i="6" s="1"/>
  <c r="AR102" i="6" a="1"/>
  <c r="AR102" i="6" s="1"/>
  <c r="AS102" i="6" a="1"/>
  <c r="AS102" i="6" s="1"/>
  <c r="AT102" i="6" a="1"/>
  <c r="AT102" i="6" s="1"/>
  <c r="AU102" i="6" a="1"/>
  <c r="AU102" i="6" s="1"/>
  <c r="AV102" i="6" a="1"/>
  <c r="AV102" i="6" s="1"/>
  <c r="AW102" i="6" a="1"/>
  <c r="AW102" i="6" s="1"/>
  <c r="AX102" i="6" a="1"/>
  <c r="AX102" i="6" s="1"/>
  <c r="AY102" i="6" a="1"/>
  <c r="AY102" i="6" s="1"/>
  <c r="AZ102" i="6" a="1"/>
  <c r="AZ102" i="6" s="1"/>
  <c r="BA102" i="6" a="1"/>
  <c r="BA102" i="6" s="1"/>
  <c r="BB102" i="6" a="1"/>
  <c r="BB102" i="6" s="1"/>
  <c r="BC102" i="6" a="1"/>
  <c r="BC102" i="6" s="1"/>
  <c r="BD102" i="6" a="1"/>
  <c r="BD102" i="6" s="1"/>
  <c r="BE102" i="6" a="1"/>
  <c r="BE102" i="6" s="1"/>
  <c r="BF102" i="6" a="1"/>
  <c r="BF102" i="6" s="1"/>
  <c r="BG102" i="6" a="1"/>
  <c r="BG102" i="6" s="1"/>
  <c r="BH102" i="6" a="1"/>
  <c r="BH102" i="6" s="1"/>
  <c r="BI102" i="6" a="1"/>
  <c r="BI102" i="6" s="1"/>
  <c r="BJ102" i="6" a="1"/>
  <c r="BJ102" i="6" s="1"/>
  <c r="BK102" i="6" a="1"/>
  <c r="BK102" i="6" s="1"/>
  <c r="BL102" i="6" a="1"/>
  <c r="BL102" i="6" s="1"/>
  <c r="BM102" i="6" a="1"/>
  <c r="BM102" i="6" s="1"/>
  <c r="BN102" i="6" a="1"/>
  <c r="BN102" i="6" s="1"/>
  <c r="BO102" i="6" a="1"/>
  <c r="BO102" i="6" s="1"/>
  <c r="BP102" i="6" a="1"/>
  <c r="BP102" i="6" s="1"/>
  <c r="BQ102" i="6" a="1"/>
  <c r="BQ102" i="6" s="1"/>
  <c r="BR102" i="6" a="1"/>
  <c r="BR102" i="6" s="1"/>
  <c r="BS102" i="6" a="1"/>
  <c r="BS102" i="6" s="1"/>
  <c r="BT102" i="6" a="1"/>
  <c r="BT102" i="6" s="1"/>
  <c r="BU102" i="6" a="1"/>
  <c r="BU102" i="6" s="1"/>
  <c r="BV102" i="6" a="1"/>
  <c r="BV102" i="6" s="1"/>
  <c r="BW102" i="6" a="1"/>
  <c r="BW102" i="6" s="1"/>
  <c r="BX102" i="6" a="1"/>
  <c r="BX102" i="6" s="1"/>
  <c r="BY102" i="6" a="1"/>
  <c r="BY102" i="6" s="1"/>
  <c r="BZ102" i="6" a="1"/>
  <c r="BZ102" i="6" s="1"/>
  <c r="CA102" i="6" a="1"/>
  <c r="CA102" i="6" s="1"/>
  <c r="CB102" i="6" a="1"/>
  <c r="CB102" i="6" s="1"/>
  <c r="CC102" i="6" a="1"/>
  <c r="CC102" i="6" s="1"/>
  <c r="CD102" i="6" a="1"/>
  <c r="CD102" i="6" s="1"/>
  <c r="CE102" i="6" a="1"/>
  <c r="CE102" i="6" s="1"/>
  <c r="CF102" i="6" a="1"/>
  <c r="CF102" i="6" s="1"/>
  <c r="CG102" i="6" a="1"/>
  <c r="CG102" i="6" s="1"/>
  <c r="CH102" i="6" a="1"/>
  <c r="CH102" i="6" s="1"/>
  <c r="CI102" i="6" a="1"/>
  <c r="CI102" i="6" s="1"/>
  <c r="CJ102" i="6" a="1"/>
  <c r="CJ102" i="6" s="1"/>
  <c r="CK102" i="6" a="1"/>
  <c r="CK102" i="6" s="1"/>
  <c r="CL102" i="6" a="1"/>
  <c r="CL102" i="6" s="1"/>
  <c r="CM102" i="6" a="1"/>
  <c r="CM102" i="6" s="1"/>
  <c r="CN102" i="6" a="1"/>
  <c r="CN102" i="6" s="1"/>
  <c r="CO102" i="6" a="1"/>
  <c r="CO102" i="6" s="1"/>
  <c r="CP102" i="6" a="1"/>
  <c r="CP102" i="6" s="1"/>
  <c r="CQ102" i="6" a="1"/>
  <c r="CQ102" i="6" s="1"/>
  <c r="CR102" i="6" a="1"/>
  <c r="CR102" i="6" s="1"/>
  <c r="CS102" i="6" a="1"/>
  <c r="CS102" i="6" s="1"/>
  <c r="CT102" i="6" a="1"/>
  <c r="CT102" i="6" s="1"/>
  <c r="CU102" i="6" a="1"/>
  <c r="CU102" i="6" s="1"/>
  <c r="CV102" i="6" a="1"/>
  <c r="CV102" i="6" s="1"/>
  <c r="CW102" i="6" a="1"/>
  <c r="CW102" i="6" s="1"/>
  <c r="CX102" i="6" a="1"/>
  <c r="CX102" i="6" s="1"/>
  <c r="CY102" i="6" a="1"/>
  <c r="CY102" i="6" s="1"/>
  <c r="CZ102" i="6" a="1"/>
  <c r="CZ102" i="6" s="1"/>
  <c r="DA102" i="6" a="1"/>
  <c r="DA102" i="6" s="1"/>
  <c r="DB102" i="6" a="1"/>
  <c r="DB102" i="6" s="1"/>
  <c r="DC102" i="6" a="1"/>
  <c r="DC102" i="6" s="1"/>
  <c r="DD102" i="6" a="1"/>
  <c r="DD102" i="6" s="1"/>
  <c r="DE102" i="6" a="1"/>
  <c r="DE102" i="6" s="1"/>
  <c r="DF102" i="6" a="1"/>
  <c r="DF102" i="6" s="1"/>
  <c r="DG102" i="6" a="1"/>
  <c r="DG102" i="6" s="1"/>
  <c r="DH102" i="6" a="1"/>
  <c r="DH102" i="6" s="1"/>
  <c r="DI102" i="6" a="1"/>
  <c r="DI102" i="6" s="1"/>
  <c r="DJ102" i="6" a="1"/>
  <c r="DJ102" i="6" s="1"/>
  <c r="DK102" i="6" a="1"/>
  <c r="DK102" i="6" s="1"/>
  <c r="DL102" i="6" a="1"/>
  <c r="DL102" i="6" s="1"/>
  <c r="DM102" i="6" a="1"/>
  <c r="DM102" i="6" s="1"/>
  <c r="DN102" i="6" a="1"/>
  <c r="DN102" i="6" s="1"/>
  <c r="DO102" i="6" a="1"/>
  <c r="DO102" i="6" s="1"/>
  <c r="DP102" i="6" a="1"/>
  <c r="DP102" i="6" s="1"/>
  <c r="DQ102" i="6" a="1"/>
  <c r="DQ102" i="6" s="1"/>
  <c r="DR102" i="6" a="1"/>
  <c r="DR102" i="6" s="1"/>
  <c r="DS102" i="6" a="1"/>
  <c r="DS102" i="6" s="1"/>
  <c r="DT102" i="6" a="1"/>
  <c r="DT102" i="6" s="1"/>
  <c r="DU102" i="6" a="1"/>
  <c r="DU102" i="6" s="1"/>
  <c r="DV102" i="6" a="1"/>
  <c r="DV102" i="6" s="1"/>
  <c r="DW102" i="6" a="1"/>
  <c r="DW102" i="6" s="1"/>
  <c r="DX102" i="6" a="1"/>
  <c r="DX102" i="6" s="1"/>
  <c r="DY102" i="6" a="1"/>
  <c r="DY102" i="6" s="1"/>
  <c r="DZ102" i="6" a="1"/>
  <c r="DZ102" i="6" s="1"/>
  <c r="EA102" i="6" a="1"/>
  <c r="EA102" i="6" s="1"/>
  <c r="EB102" i="6" a="1"/>
  <c r="EB102" i="6" s="1"/>
  <c r="EC102" i="6" a="1"/>
  <c r="EC102" i="6" s="1"/>
  <c r="ED102" i="6" a="1"/>
  <c r="ED102" i="6" s="1"/>
  <c r="EE102" i="6" a="1"/>
  <c r="EE102" i="6" s="1"/>
  <c r="EF102" i="6" a="1"/>
  <c r="EF102" i="6" s="1"/>
  <c r="EG102" i="6" a="1"/>
  <c r="EG102" i="6" s="1"/>
  <c r="EH102" i="6" a="1"/>
  <c r="EH102" i="6" s="1"/>
  <c r="EI102" i="6" a="1"/>
  <c r="EI102" i="6" s="1"/>
  <c r="EJ102" i="6" a="1"/>
  <c r="EJ102" i="6" s="1"/>
  <c r="EK102" i="6" a="1"/>
  <c r="EK102" i="6" s="1"/>
  <c r="EL102" i="6" a="1"/>
  <c r="EL102" i="6" s="1"/>
  <c r="EM102" i="6" a="1"/>
  <c r="EM102" i="6" s="1"/>
  <c r="EN102" i="6" a="1"/>
  <c r="EN102" i="6" s="1"/>
  <c r="EO102" i="6" a="1"/>
  <c r="EO102" i="6" s="1"/>
  <c r="EP102" i="6" a="1"/>
  <c r="EP102" i="6" s="1"/>
  <c r="EQ102" i="6" a="1"/>
  <c r="EQ102" i="6" s="1"/>
  <c r="ER102" i="6" a="1"/>
  <c r="ER102" i="6" s="1"/>
  <c r="ES102" i="6" a="1"/>
  <c r="ES102" i="6" s="1"/>
  <c r="ET102" i="6" a="1"/>
  <c r="ET102" i="6" s="1"/>
  <c r="EU102" i="6" a="1"/>
  <c r="EU102" i="6" s="1"/>
  <c r="EV102" i="6" a="1"/>
  <c r="EV102" i="6" s="1"/>
  <c r="EW102" i="6" a="1"/>
  <c r="EW102" i="6" s="1"/>
  <c r="EX102" i="6" a="1"/>
  <c r="EX102" i="6" s="1"/>
  <c r="EY102" i="6" a="1"/>
  <c r="EY102" i="6" s="1"/>
  <c r="EZ102" i="6" a="1"/>
  <c r="EZ102" i="6" s="1"/>
  <c r="FA102" i="6" a="1"/>
  <c r="FA102" i="6" s="1"/>
  <c r="FB102" i="6" a="1"/>
  <c r="FB102" i="6" s="1"/>
  <c r="FC102" i="6" a="1"/>
  <c r="FC102" i="6" s="1"/>
  <c r="FD102" i="6" a="1"/>
  <c r="FD102" i="6" s="1"/>
  <c r="FE102" i="6" a="1"/>
  <c r="FE102" i="6" s="1"/>
  <c r="E103" i="6"/>
  <c r="E104" i="6" s="1"/>
  <c r="E105" i="6" s="1"/>
  <c r="F103" i="6"/>
  <c r="G103" i="6"/>
  <c r="G104" i="6" s="1"/>
  <c r="H103" i="6"/>
  <c r="J103" i="6"/>
  <c r="K103" i="6"/>
  <c r="L103" i="6"/>
  <c r="M103" i="6"/>
  <c r="M104" i="6" s="1"/>
  <c r="N103" i="6"/>
  <c r="O103" i="6"/>
  <c r="O104" i="6" s="1"/>
  <c r="P103" i="6"/>
  <c r="Q103" i="6"/>
  <c r="R103" i="6"/>
  <c r="S103" i="6"/>
  <c r="S104" i="6" s="1"/>
  <c r="T103" i="6"/>
  <c r="U103" i="6"/>
  <c r="U104" i="6" s="1"/>
  <c r="U105" i="6" s="1"/>
  <c r="V103" i="6"/>
  <c r="W103" i="6"/>
  <c r="W104" i="6" s="1"/>
  <c r="X103" i="6"/>
  <c r="Y103" i="6"/>
  <c r="Z103" i="6"/>
  <c r="AA103" i="6"/>
  <c r="AA105" i="6" s="1"/>
  <c r="AB103" i="6"/>
  <c r="AC103" i="6"/>
  <c r="AD103" i="6"/>
  <c r="AE103" i="6"/>
  <c r="AE104" i="6" s="1"/>
  <c r="AF103" i="6"/>
  <c r="AG103" i="6"/>
  <c r="AH103" i="6"/>
  <c r="AI103" i="6"/>
  <c r="AJ103" i="6"/>
  <c r="AK103" i="6"/>
  <c r="AK104" i="6" s="1"/>
  <c r="AL103" i="6"/>
  <c r="AM103" i="6"/>
  <c r="AM104" i="6" s="1"/>
  <c r="AN103" i="6"/>
  <c r="AO103" i="6"/>
  <c r="AP103" i="6"/>
  <c r="AQ103" i="6"/>
  <c r="AQ105" i="6" s="1"/>
  <c r="AR103" i="6"/>
  <c r="AS103" i="6"/>
  <c r="AS105" i="6" s="1"/>
  <c r="AT103" i="6"/>
  <c r="AU103" i="6"/>
  <c r="AU104" i="6" s="1"/>
  <c r="AV103" i="6"/>
  <c r="AW103" i="6"/>
  <c r="AX103" i="6"/>
  <c r="AY103" i="6"/>
  <c r="AZ103" i="6"/>
  <c r="BA103" i="6"/>
  <c r="BA104" i="6" s="1"/>
  <c r="BB103" i="6"/>
  <c r="BC103" i="6"/>
  <c r="BC104" i="6" s="1"/>
  <c r="BD103" i="6"/>
  <c r="BE103" i="6"/>
  <c r="BF103" i="6"/>
  <c r="BG103" i="6"/>
  <c r="BG104" i="6" s="1"/>
  <c r="BH103" i="6"/>
  <c r="BI103" i="6"/>
  <c r="BI105" i="6" s="1"/>
  <c r="BJ103" i="6"/>
  <c r="BK103" i="6"/>
  <c r="BK104" i="6" s="1"/>
  <c r="BL103" i="6"/>
  <c r="BM103" i="6"/>
  <c r="BN103" i="6"/>
  <c r="BO103" i="6"/>
  <c r="BP103" i="6"/>
  <c r="BQ103" i="6"/>
  <c r="BQ105" i="6" s="1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G105" i="6" s="1"/>
  <c r="CH103" i="6"/>
  <c r="CI103" i="6"/>
  <c r="CJ103" i="6"/>
  <c r="CK103" i="6"/>
  <c r="CL103" i="6"/>
  <c r="CM103" i="6"/>
  <c r="CN103" i="6"/>
  <c r="CO103" i="6"/>
  <c r="CO105" i="6" s="1"/>
  <c r="CP103" i="6"/>
  <c r="CQ103" i="6"/>
  <c r="CR103" i="6"/>
  <c r="CS103" i="6"/>
  <c r="CT103" i="6"/>
  <c r="CU103" i="6"/>
  <c r="CV103" i="6"/>
  <c r="CW103" i="6"/>
  <c r="CW105" i="6" s="1"/>
  <c r="CX103" i="6"/>
  <c r="CY103" i="6"/>
  <c r="CZ103" i="6"/>
  <c r="DA103" i="6"/>
  <c r="DA105" i="6" s="1"/>
  <c r="DB103" i="6"/>
  <c r="DC103" i="6"/>
  <c r="DD103" i="6"/>
  <c r="DE103" i="6"/>
  <c r="DE105" i="6" s="1"/>
  <c r="DF103" i="6"/>
  <c r="DG103" i="6"/>
  <c r="DH103" i="6"/>
  <c r="DI103" i="6"/>
  <c r="DI105" i="6" s="1"/>
  <c r="DJ103" i="6"/>
  <c r="DK103" i="6"/>
  <c r="DL103" i="6"/>
  <c r="DM103" i="6"/>
  <c r="DM105" i="6" s="1"/>
  <c r="DN103" i="6"/>
  <c r="DO103" i="6"/>
  <c r="DP103" i="6"/>
  <c r="DQ103" i="6"/>
  <c r="DQ105" i="6" s="1"/>
  <c r="DR103" i="6"/>
  <c r="DS103" i="6"/>
  <c r="DT103" i="6"/>
  <c r="DU103" i="6"/>
  <c r="DU105" i="6" s="1"/>
  <c r="DV103" i="6"/>
  <c r="DW103" i="6"/>
  <c r="DX103" i="6"/>
  <c r="DX104" i="6" s="1"/>
  <c r="DX105" i="6" s="1"/>
  <c r="DY103" i="6"/>
  <c r="DY105" i="6" s="1"/>
  <c r="DZ103" i="6"/>
  <c r="EA103" i="6"/>
  <c r="EB103" i="6"/>
  <c r="EC103" i="6"/>
  <c r="EC105" i="6" s="1"/>
  <c r="ED103" i="6"/>
  <c r="EE103" i="6"/>
  <c r="EF103" i="6"/>
  <c r="EF104" i="6" s="1"/>
  <c r="EF105" i="6" s="1"/>
  <c r="EG103" i="6"/>
  <c r="EG105" i="6" s="1"/>
  <c r="EH103" i="6"/>
  <c r="EI103" i="6"/>
  <c r="EJ103" i="6"/>
  <c r="EK103" i="6"/>
  <c r="EK105" i="6" s="1"/>
  <c r="EL103" i="6"/>
  <c r="EM103" i="6"/>
  <c r="EN103" i="6"/>
  <c r="EN104" i="6" s="1"/>
  <c r="EN105" i="6" s="1"/>
  <c r="EO103" i="6"/>
  <c r="EO105" i="6" s="1"/>
  <c r="EP103" i="6"/>
  <c r="EQ103" i="6"/>
  <c r="ER103" i="6"/>
  <c r="ES103" i="6"/>
  <c r="ES105" i="6" s="1"/>
  <c r="ET103" i="6"/>
  <c r="EU103" i="6"/>
  <c r="EV103" i="6"/>
  <c r="EV104" i="6" s="1"/>
  <c r="EV105" i="6" s="1"/>
  <c r="EW103" i="6"/>
  <c r="EW105" i="6" s="1"/>
  <c r="EX103" i="6"/>
  <c r="EY103" i="6"/>
  <c r="EZ103" i="6"/>
  <c r="FA103" i="6"/>
  <c r="FB103" i="6"/>
  <c r="FC103" i="6"/>
  <c r="FD103" i="6"/>
  <c r="FD104" i="6" s="1"/>
  <c r="FD105" i="6" s="1"/>
  <c r="FE103" i="6"/>
  <c r="FE105" i="6" s="1"/>
  <c r="F104" i="6"/>
  <c r="F105" i="6" s="1"/>
  <c r="H104" i="6"/>
  <c r="J104" i="6"/>
  <c r="K104" i="6"/>
  <c r="L104" i="6"/>
  <c r="N104" i="6"/>
  <c r="P104" i="6"/>
  <c r="Q104" i="6"/>
  <c r="R104" i="6"/>
  <c r="T104" i="6"/>
  <c r="V104" i="6"/>
  <c r="X104" i="6"/>
  <c r="Y104" i="6"/>
  <c r="Y105" i="6" s="1"/>
  <c r="Z104" i="6"/>
  <c r="AA104" i="6"/>
  <c r="AB104" i="6"/>
  <c r="AC104" i="6"/>
  <c r="AC105" i="6" s="1"/>
  <c r="AD104" i="6"/>
  <c r="AD105" i="6" s="1"/>
  <c r="AF104" i="6"/>
  <c r="AG104" i="6"/>
  <c r="AG105" i="6" s="1"/>
  <c r="AH104" i="6"/>
  <c r="AJ104" i="6"/>
  <c r="AL104" i="6"/>
  <c r="AL105" i="6" s="1"/>
  <c r="AN104" i="6"/>
  <c r="AO104" i="6"/>
  <c r="AO105" i="6" s="1"/>
  <c r="AP104" i="6"/>
  <c r="AQ104" i="6"/>
  <c r="AR104" i="6"/>
  <c r="AS104" i="6"/>
  <c r="AT104" i="6"/>
  <c r="AV104" i="6"/>
  <c r="AV105" i="6" s="1"/>
  <c r="AW104" i="6"/>
  <c r="AW105" i="6" s="1"/>
  <c r="AX104" i="6"/>
  <c r="AZ104" i="6"/>
  <c r="BB104" i="6"/>
  <c r="BD104" i="6"/>
  <c r="BE104" i="6"/>
  <c r="BE105" i="6" s="1"/>
  <c r="BF104" i="6"/>
  <c r="BH104" i="6"/>
  <c r="BI104" i="6"/>
  <c r="BJ104" i="6"/>
  <c r="BL104" i="6"/>
  <c r="BM104" i="6"/>
  <c r="BM105" i="6" s="1"/>
  <c r="BN104" i="6"/>
  <c r="BP104" i="6"/>
  <c r="BQ104" i="6"/>
  <c r="BR104" i="6"/>
  <c r="BT104" i="6"/>
  <c r="BU104" i="6"/>
  <c r="BU105" i="6" s="1"/>
  <c r="BV104" i="6"/>
  <c r="BX104" i="6"/>
  <c r="BY104" i="6"/>
  <c r="BZ104" i="6"/>
  <c r="CB104" i="6"/>
  <c r="CC104" i="6"/>
  <c r="CC105" i="6" s="1"/>
  <c r="CD104" i="6"/>
  <c r="CF104" i="6"/>
  <c r="CG104" i="6"/>
  <c r="CH104" i="6"/>
  <c r="CJ104" i="6"/>
  <c r="CK104" i="6"/>
  <c r="CL104" i="6"/>
  <c r="CN104" i="6"/>
  <c r="CO104" i="6"/>
  <c r="CP104" i="6"/>
  <c r="CR104" i="6"/>
  <c r="CS104" i="6"/>
  <c r="CS105" i="6" s="1"/>
  <c r="CT104" i="6"/>
  <c r="CV104" i="6"/>
  <c r="CW104" i="6"/>
  <c r="CX104" i="6"/>
  <c r="CZ104" i="6"/>
  <c r="DA104" i="6"/>
  <c r="DB104" i="6"/>
  <c r="DD104" i="6"/>
  <c r="DE104" i="6"/>
  <c r="DF104" i="6"/>
  <c r="DH104" i="6"/>
  <c r="DI104" i="6"/>
  <c r="DJ104" i="6"/>
  <c r="DL104" i="6"/>
  <c r="DM104" i="6"/>
  <c r="DN104" i="6"/>
  <c r="DP104" i="6"/>
  <c r="DQ104" i="6"/>
  <c r="DR104" i="6"/>
  <c r="DT104" i="6"/>
  <c r="DU104" i="6"/>
  <c r="DV104" i="6"/>
  <c r="DY104" i="6"/>
  <c r="DZ104" i="6"/>
  <c r="EB104" i="6"/>
  <c r="EC104" i="6"/>
  <c r="ED104" i="6"/>
  <c r="EG104" i="6"/>
  <c r="EH104" i="6"/>
  <c r="EJ104" i="6"/>
  <c r="EK104" i="6"/>
  <c r="EL104" i="6"/>
  <c r="EO104" i="6"/>
  <c r="EP104" i="6"/>
  <c r="ER104" i="6"/>
  <c r="ES104" i="6"/>
  <c r="ET104" i="6"/>
  <c r="EW104" i="6"/>
  <c r="EX104" i="6"/>
  <c r="EZ104" i="6"/>
  <c r="FB104" i="6"/>
  <c r="FE104" i="6"/>
  <c r="H105" i="6"/>
  <c r="J105" i="6"/>
  <c r="K105" i="6"/>
  <c r="L105" i="6"/>
  <c r="M105" i="6"/>
  <c r="N105" i="6"/>
  <c r="P105" i="6"/>
  <c r="Q105" i="6"/>
  <c r="R105" i="6"/>
  <c r="T105" i="6"/>
  <c r="V105" i="6"/>
  <c r="X105" i="6"/>
  <c r="Z105" i="6"/>
  <c r="AB105" i="6"/>
  <c r="AF105" i="6"/>
  <c r="AH105" i="6"/>
  <c r="AJ105" i="6"/>
  <c r="AN105" i="6"/>
  <c r="AP105" i="6"/>
  <c r="AR105" i="6"/>
  <c r="AT105" i="6"/>
  <c r="AX105" i="6"/>
  <c r="AZ105" i="6"/>
  <c r="BA105" i="6"/>
  <c r="BB105" i="6"/>
  <c r="BC105" i="6"/>
  <c r="BD105" i="6"/>
  <c r="BF105" i="6"/>
  <c r="BG105" i="6"/>
  <c r="BH105" i="6"/>
  <c r="BJ105" i="6"/>
  <c r="BK105" i="6"/>
  <c r="BL105" i="6"/>
  <c r="BN105" i="6"/>
  <c r="BP105" i="6"/>
  <c r="BR105" i="6"/>
  <c r="BT105" i="6"/>
  <c r="BV105" i="6"/>
  <c r="BX105" i="6"/>
  <c r="BY105" i="6"/>
  <c r="BZ105" i="6"/>
  <c r="CB105" i="6"/>
  <c r="CD105" i="6"/>
  <c r="CF105" i="6"/>
  <c r="CH105" i="6"/>
  <c r="CJ105" i="6"/>
  <c r="CK105" i="6"/>
  <c r="CL105" i="6"/>
  <c r="CN105" i="6"/>
  <c r="CP105" i="6"/>
  <c r="CR105" i="6"/>
  <c r="CT105" i="6"/>
  <c r="CV105" i="6"/>
  <c r="CX105" i="6"/>
  <c r="CZ105" i="6"/>
  <c r="DB105" i="6"/>
  <c r="DD105" i="6"/>
  <c r="DF105" i="6"/>
  <c r="DH105" i="6"/>
  <c r="DJ105" i="6"/>
  <c r="DL105" i="6"/>
  <c r="DN105" i="6"/>
  <c r="DP105" i="6"/>
  <c r="DR105" i="6"/>
  <c r="DT105" i="6"/>
  <c r="DV105" i="6"/>
  <c r="DZ105" i="6"/>
  <c r="EB105" i="6"/>
  <c r="ED105" i="6"/>
  <c r="EH105" i="6"/>
  <c r="EJ105" i="6"/>
  <c r="EL105" i="6"/>
  <c r="EP105" i="6"/>
  <c r="ER105" i="6"/>
  <c r="ET105" i="6"/>
  <c r="EX105" i="6"/>
  <c r="EZ105" i="6"/>
  <c r="FB105" i="6"/>
  <c r="E106" i="6"/>
  <c r="E107" i="6" s="1"/>
  <c r="E108" i="6" s="1"/>
  <c r="F106" i="6"/>
  <c r="G106" i="6"/>
  <c r="H106" i="6"/>
  <c r="J106" i="6"/>
  <c r="K106" i="6"/>
  <c r="L106" i="6"/>
  <c r="M106" i="6"/>
  <c r="M107" i="6" s="1"/>
  <c r="N106" i="6"/>
  <c r="O106" i="6"/>
  <c r="P106" i="6"/>
  <c r="Q106" i="6"/>
  <c r="R106" i="6"/>
  <c r="S106" i="6"/>
  <c r="T106" i="6"/>
  <c r="U106" i="6"/>
  <c r="U107" i="6" s="1"/>
  <c r="U108" i="6" s="1"/>
  <c r="V106" i="6"/>
  <c r="W106" i="6"/>
  <c r="X106" i="6"/>
  <c r="Y106" i="6"/>
  <c r="Z106" i="6"/>
  <c r="AA106" i="6"/>
  <c r="AB106" i="6"/>
  <c r="AC106" i="6"/>
  <c r="AC107" i="6" s="1"/>
  <c r="AC108" i="6" s="1"/>
  <c r="AD106" i="6"/>
  <c r="AE106" i="6"/>
  <c r="AF106" i="6"/>
  <c r="AG106" i="6"/>
  <c r="AH106" i="6"/>
  <c r="AI106" i="6"/>
  <c r="AJ106" i="6"/>
  <c r="AK106" i="6"/>
  <c r="AK107" i="6" s="1"/>
  <c r="AK108" i="6" s="1"/>
  <c r="AL106" i="6"/>
  <c r="AM106" i="6"/>
  <c r="AN106" i="6"/>
  <c r="AO106" i="6"/>
  <c r="AP106" i="6"/>
  <c r="AQ106" i="6"/>
  <c r="AQ107" i="6" s="1"/>
  <c r="AQ108" i="6" s="1"/>
  <c r="AR106" i="6"/>
  <c r="AS106" i="6"/>
  <c r="AS107" i="6" s="1"/>
  <c r="AS108" i="6" s="1"/>
  <c r="AT106" i="6"/>
  <c r="AU106" i="6"/>
  <c r="AV106" i="6"/>
  <c r="AW106" i="6"/>
  <c r="AW107" i="6" s="1"/>
  <c r="AW108" i="6" s="1"/>
  <c r="AX106" i="6"/>
  <c r="AY106" i="6"/>
  <c r="AY107" i="6" s="1"/>
  <c r="AY108" i="6" s="1"/>
  <c r="AZ106" i="6"/>
  <c r="BA106" i="6"/>
  <c r="BA107" i="6" s="1"/>
  <c r="BB106" i="6"/>
  <c r="BC106" i="6"/>
  <c r="BC107" i="6" s="1"/>
  <c r="BD106" i="6"/>
  <c r="BE106" i="6"/>
  <c r="BE107" i="6" s="1"/>
  <c r="BE108" i="6" s="1"/>
  <c r="BF106" i="6"/>
  <c r="BG106" i="6"/>
  <c r="BG107" i="6" s="1"/>
  <c r="BH106" i="6"/>
  <c r="BI106" i="6"/>
  <c r="BI107" i="6" s="1"/>
  <c r="BI108" i="6" s="1"/>
  <c r="BJ106" i="6"/>
  <c r="BK106" i="6"/>
  <c r="BK107" i="6" s="1"/>
  <c r="BL106" i="6"/>
  <c r="BM106" i="6"/>
  <c r="BM107" i="6" s="1"/>
  <c r="BM108" i="6" s="1"/>
  <c r="BN106" i="6"/>
  <c r="BO106" i="6"/>
  <c r="BO107" i="6" s="1"/>
  <c r="BO108" i="6" s="1"/>
  <c r="BP106" i="6"/>
  <c r="BQ106" i="6"/>
  <c r="BQ107" i="6" s="1"/>
  <c r="BQ108" i="6" s="1"/>
  <c r="BR106" i="6"/>
  <c r="BS106" i="6"/>
  <c r="BT106" i="6"/>
  <c r="BU106" i="6"/>
  <c r="BU107" i="6" s="1"/>
  <c r="BU108" i="6" s="1"/>
  <c r="BV106" i="6"/>
  <c r="BW106" i="6"/>
  <c r="BW107" i="6" s="1"/>
  <c r="BW108" i="6" s="1"/>
  <c r="BX106" i="6"/>
  <c r="BY106" i="6"/>
  <c r="BY107" i="6" s="1"/>
  <c r="BZ106" i="6"/>
  <c r="CA106" i="6"/>
  <c r="CB106" i="6"/>
  <c r="CB108" i="6" s="1"/>
  <c r="CC106" i="6"/>
  <c r="CC107" i="6" s="1"/>
  <c r="CC108" i="6" s="1"/>
  <c r="CD106" i="6"/>
  <c r="CE106" i="6"/>
  <c r="CE107" i="6" s="1"/>
  <c r="CE108" i="6" s="1"/>
  <c r="CF106" i="6"/>
  <c r="CG106" i="6"/>
  <c r="CG107" i="6" s="1"/>
  <c r="CG108" i="6" s="1"/>
  <c r="CH106" i="6"/>
  <c r="CI106" i="6"/>
  <c r="CJ106" i="6"/>
  <c r="CK106" i="6"/>
  <c r="CK107" i="6" s="1"/>
  <c r="CL106" i="6"/>
  <c r="CM106" i="6"/>
  <c r="CM107" i="6" s="1"/>
  <c r="CM108" i="6" s="1"/>
  <c r="CN106" i="6"/>
  <c r="CO106" i="6"/>
  <c r="CO107" i="6" s="1"/>
  <c r="CO108" i="6" s="1"/>
  <c r="CP106" i="6"/>
  <c r="CQ106" i="6"/>
  <c r="CR106" i="6"/>
  <c r="CR108" i="6" s="1"/>
  <c r="CS106" i="6"/>
  <c r="CS107" i="6" s="1"/>
  <c r="CS108" i="6" s="1"/>
  <c r="CT106" i="6"/>
  <c r="CU106" i="6"/>
  <c r="CU107" i="6" s="1"/>
  <c r="CU108" i="6" s="1"/>
  <c r="CV106" i="6"/>
  <c r="CW106" i="6"/>
  <c r="CW107" i="6" s="1"/>
  <c r="CW108" i="6" s="1"/>
  <c r="CX106" i="6"/>
  <c r="CY106" i="6"/>
  <c r="CZ106" i="6"/>
  <c r="CZ108" i="6" s="1"/>
  <c r="DA106" i="6"/>
  <c r="DA107" i="6" s="1"/>
  <c r="DA108" i="6" s="1"/>
  <c r="DB106" i="6"/>
  <c r="DC106" i="6"/>
  <c r="DC107" i="6" s="1"/>
  <c r="DC108" i="6" s="1"/>
  <c r="DD106" i="6"/>
  <c r="DE106" i="6"/>
  <c r="DE107" i="6" s="1"/>
  <c r="DE108" i="6" s="1"/>
  <c r="DF106" i="6"/>
  <c r="DG106" i="6"/>
  <c r="DH106" i="6"/>
  <c r="DH108" i="6" s="1"/>
  <c r="DI106" i="6"/>
  <c r="DI107" i="6" s="1"/>
  <c r="DI108" i="6" s="1"/>
  <c r="DJ106" i="6"/>
  <c r="DK106" i="6"/>
  <c r="DK107" i="6" s="1"/>
  <c r="DK108" i="6" s="1"/>
  <c r="DL106" i="6"/>
  <c r="DM106" i="6"/>
  <c r="DM107" i="6" s="1"/>
  <c r="DM108" i="6" s="1"/>
  <c r="DN106" i="6"/>
  <c r="DO106" i="6"/>
  <c r="DP106" i="6"/>
  <c r="DP108" i="6" s="1"/>
  <c r="DQ106" i="6"/>
  <c r="DQ107" i="6" s="1"/>
  <c r="DQ108" i="6" s="1"/>
  <c r="DR106" i="6"/>
  <c r="DS106" i="6"/>
  <c r="DS107" i="6" s="1"/>
  <c r="DS108" i="6" s="1"/>
  <c r="DT106" i="6"/>
  <c r="DU106" i="6"/>
  <c r="DU107" i="6" s="1"/>
  <c r="DU108" i="6" s="1"/>
  <c r="DV106" i="6"/>
  <c r="DW106" i="6"/>
  <c r="DX106" i="6"/>
  <c r="DX108" i="6" s="1"/>
  <c r="DY106" i="6"/>
  <c r="DY107" i="6" s="1"/>
  <c r="DY108" i="6" s="1"/>
  <c r="DZ106" i="6"/>
  <c r="EA106" i="6"/>
  <c r="EA107" i="6" s="1"/>
  <c r="EA108" i="6" s="1"/>
  <c r="EB106" i="6"/>
  <c r="EC106" i="6"/>
  <c r="EC107" i="6" s="1"/>
  <c r="EC108" i="6" s="1"/>
  <c r="ED106" i="6"/>
  <c r="EE106" i="6"/>
  <c r="EF106" i="6"/>
  <c r="EF108" i="6" s="1"/>
  <c r="EG106" i="6"/>
  <c r="EG107" i="6" s="1"/>
  <c r="EG108" i="6" s="1"/>
  <c r="EH106" i="6"/>
  <c r="EI106" i="6"/>
  <c r="EI107" i="6" s="1"/>
  <c r="EI108" i="6" s="1"/>
  <c r="EJ106" i="6"/>
  <c r="EK106" i="6"/>
  <c r="EK107" i="6" s="1"/>
  <c r="EK108" i="6" s="1"/>
  <c r="EL106" i="6"/>
  <c r="EM106" i="6"/>
  <c r="EN106" i="6"/>
  <c r="EN108" i="6" s="1"/>
  <c r="EO106" i="6"/>
  <c r="EO107" i="6" s="1"/>
  <c r="EO108" i="6" s="1"/>
  <c r="EP106" i="6"/>
  <c r="EQ106" i="6"/>
  <c r="EQ107" i="6" s="1"/>
  <c r="EQ108" i="6" s="1"/>
  <c r="ER106" i="6"/>
  <c r="ES106" i="6"/>
  <c r="ES107" i="6" s="1"/>
  <c r="ES108" i="6" s="1"/>
  <c r="ET106" i="6"/>
  <c r="EU106" i="6"/>
  <c r="EV106" i="6"/>
  <c r="EV108" i="6" s="1"/>
  <c r="EW106" i="6"/>
  <c r="EW107" i="6" s="1"/>
  <c r="EW108" i="6" s="1"/>
  <c r="EX106" i="6"/>
  <c r="EY106" i="6"/>
  <c r="EY107" i="6" s="1"/>
  <c r="EY108" i="6" s="1"/>
  <c r="EZ106" i="6"/>
  <c r="FA106" i="6"/>
  <c r="FA107" i="6" s="1"/>
  <c r="FA108" i="6" s="1"/>
  <c r="FB106" i="6"/>
  <c r="FC106" i="6"/>
  <c r="FD106" i="6"/>
  <c r="FD108" i="6" s="1"/>
  <c r="FE106" i="6"/>
  <c r="FE107" i="6" s="1"/>
  <c r="FE108" i="6" s="1"/>
  <c r="F107" i="6"/>
  <c r="F108" i="6" s="1"/>
  <c r="H107" i="6"/>
  <c r="H108" i="6" s="1"/>
  <c r="J107" i="6"/>
  <c r="J108" i="6" s="1"/>
  <c r="K107" i="6"/>
  <c r="L107" i="6"/>
  <c r="N107" i="6"/>
  <c r="N108" i="6" s="1"/>
  <c r="P107" i="6"/>
  <c r="P108" i="6" s="1"/>
  <c r="Q107" i="6"/>
  <c r="R107" i="6"/>
  <c r="R108" i="6" s="1"/>
  <c r="S107" i="6"/>
  <c r="T107" i="6"/>
  <c r="T108" i="6" s="1"/>
  <c r="V107" i="6"/>
  <c r="V108" i="6" s="1"/>
  <c r="X107" i="6"/>
  <c r="X108" i="6" s="1"/>
  <c r="Y107" i="6"/>
  <c r="Z107" i="6"/>
  <c r="Z108" i="6" s="1"/>
  <c r="AA107" i="6"/>
  <c r="AB107" i="6"/>
  <c r="AB108" i="6" s="1"/>
  <c r="AD107" i="6"/>
  <c r="AD108" i="6" s="1"/>
  <c r="AF107" i="6"/>
  <c r="AF108" i="6" s="1"/>
  <c r="AG107" i="6"/>
  <c r="AH107" i="6"/>
  <c r="AH108" i="6" s="1"/>
  <c r="AI107" i="6"/>
  <c r="AJ107" i="6"/>
  <c r="AJ108" i="6" s="1"/>
  <c r="AL107" i="6"/>
  <c r="AL108" i="6" s="1"/>
  <c r="AN107" i="6"/>
  <c r="AN108" i="6" s="1"/>
  <c r="AO107" i="6"/>
  <c r="AP107" i="6"/>
  <c r="AP108" i="6" s="1"/>
  <c r="AR107" i="6"/>
  <c r="AR108" i="6" s="1"/>
  <c r="AT107" i="6"/>
  <c r="AT108" i="6" s="1"/>
  <c r="AV107" i="6"/>
  <c r="AV108" i="6" s="1"/>
  <c r="AX107" i="6"/>
  <c r="AX108" i="6" s="1"/>
  <c r="AZ107" i="6"/>
  <c r="AZ108" i="6" s="1"/>
  <c r="BB107" i="6"/>
  <c r="BD107" i="6"/>
  <c r="BD108" i="6" s="1"/>
  <c r="BF107" i="6"/>
  <c r="BF108" i="6" s="1"/>
  <c r="BH107" i="6"/>
  <c r="BJ107" i="6"/>
  <c r="BL107" i="6"/>
  <c r="BN107" i="6"/>
  <c r="BP107" i="6"/>
  <c r="BP108" i="6" s="1"/>
  <c r="BR107" i="6"/>
  <c r="BR108" i="6" s="1"/>
  <c r="BT107" i="6"/>
  <c r="BT108" i="6" s="1"/>
  <c r="BV107" i="6"/>
  <c r="BV108" i="6" s="1"/>
  <c r="BX107" i="6"/>
  <c r="BX108" i="6" s="1"/>
  <c r="BZ107" i="6"/>
  <c r="BZ108" i="6" s="1"/>
  <c r="CB107" i="6"/>
  <c r="CD107" i="6"/>
  <c r="CD108" i="6" s="1"/>
  <c r="CF107" i="6"/>
  <c r="CF108" i="6" s="1"/>
  <c r="CH107" i="6"/>
  <c r="CH108" i="6" s="1"/>
  <c r="CJ107" i="6"/>
  <c r="CL107" i="6"/>
  <c r="CL108" i="6" s="1"/>
  <c r="CN107" i="6"/>
  <c r="CN108" i="6" s="1"/>
  <c r="CP107" i="6"/>
  <c r="CP108" i="6" s="1"/>
  <c r="CR107" i="6"/>
  <c r="CT107" i="6"/>
  <c r="CT108" i="6" s="1"/>
  <c r="CV107" i="6"/>
  <c r="CV108" i="6" s="1"/>
  <c r="CX107" i="6"/>
  <c r="CX108" i="6" s="1"/>
  <c r="CZ107" i="6"/>
  <c r="DB107" i="6"/>
  <c r="DB108" i="6" s="1"/>
  <c r="DD107" i="6"/>
  <c r="DD108" i="6" s="1"/>
  <c r="DF107" i="6"/>
  <c r="DF108" i="6" s="1"/>
  <c r="DH107" i="6"/>
  <c r="DJ107" i="6"/>
  <c r="DJ108" i="6" s="1"/>
  <c r="DL107" i="6"/>
  <c r="DL108" i="6" s="1"/>
  <c r="DN107" i="6"/>
  <c r="DN108" i="6" s="1"/>
  <c r="DP107" i="6"/>
  <c r="DR107" i="6"/>
  <c r="DR108" i="6" s="1"/>
  <c r="DT107" i="6"/>
  <c r="DT108" i="6" s="1"/>
  <c r="DV107" i="6"/>
  <c r="DX107" i="6"/>
  <c r="DZ107" i="6"/>
  <c r="DZ108" i="6" s="1"/>
  <c r="EB107" i="6"/>
  <c r="EB108" i="6" s="1"/>
  <c r="ED107" i="6"/>
  <c r="ED108" i="6" s="1"/>
  <c r="EF107" i="6"/>
  <c r="EH107" i="6"/>
  <c r="EH108" i="6" s="1"/>
  <c r="EJ107" i="6"/>
  <c r="EJ108" i="6" s="1"/>
  <c r="EL107" i="6"/>
  <c r="EL108" i="6" s="1"/>
  <c r="EN107" i="6"/>
  <c r="EP107" i="6"/>
  <c r="EP108" i="6" s="1"/>
  <c r="ER107" i="6"/>
  <c r="ER108" i="6" s="1"/>
  <c r="ET107" i="6"/>
  <c r="ET108" i="6" s="1"/>
  <c r="EV107" i="6"/>
  <c r="EX107" i="6"/>
  <c r="EX108" i="6" s="1"/>
  <c r="EZ107" i="6"/>
  <c r="EZ108" i="6" s="1"/>
  <c r="FB107" i="6"/>
  <c r="FB108" i="6" s="1"/>
  <c r="FD107" i="6"/>
  <c r="K108" i="6"/>
  <c r="L108" i="6"/>
  <c r="M108" i="6"/>
  <c r="Q108" i="6"/>
  <c r="S108" i="6"/>
  <c r="Y108" i="6"/>
  <c r="AA108" i="6"/>
  <c r="AG108" i="6"/>
  <c r="AI108" i="6"/>
  <c r="AO108" i="6"/>
  <c r="BA108" i="6"/>
  <c r="BB108" i="6"/>
  <c r="BC108" i="6"/>
  <c r="BG108" i="6"/>
  <c r="BH108" i="6"/>
  <c r="BJ108" i="6"/>
  <c r="BK108" i="6"/>
  <c r="BL108" i="6"/>
  <c r="BN108" i="6"/>
  <c r="BY108" i="6"/>
  <c r="CJ108" i="6"/>
  <c r="CK108" i="6"/>
  <c r="DV108" i="6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AD126" i="4"/>
  <c r="AC126" i="4"/>
  <c r="AD125" i="4"/>
  <c r="AC125" i="4"/>
  <c r="AD124" i="4"/>
  <c r="AC124" i="4"/>
  <c r="AD123" i="4"/>
  <c r="AC123" i="4"/>
  <c r="AD122" i="4"/>
  <c r="AC122" i="4"/>
  <c r="AD121" i="4"/>
  <c r="AC121" i="4"/>
  <c r="AD120" i="4"/>
  <c r="AC120" i="4"/>
  <c r="AD119" i="4"/>
  <c r="AC119" i="4"/>
  <c r="AD118" i="4"/>
  <c r="AC118" i="4"/>
  <c r="AD117" i="4"/>
  <c r="AC117" i="4"/>
  <c r="AD116" i="4"/>
  <c r="AC116" i="4"/>
  <c r="AD115" i="4"/>
  <c r="AC115" i="4"/>
  <c r="AD114" i="4"/>
  <c r="AC114" i="4"/>
  <c r="AD113" i="4"/>
  <c r="AC113" i="4"/>
  <c r="AD112" i="4"/>
  <c r="AC112" i="4"/>
  <c r="AD111" i="4"/>
  <c r="AC111" i="4"/>
  <c r="AD110" i="4"/>
  <c r="AC110" i="4"/>
  <c r="AD109" i="4"/>
  <c r="AC109" i="4"/>
  <c r="AD108" i="4"/>
  <c r="AC108" i="4"/>
  <c r="AD107" i="4"/>
  <c r="AC107" i="4"/>
  <c r="AD106" i="4"/>
  <c r="AC106" i="4"/>
  <c r="AD105" i="4"/>
  <c r="AC105" i="4"/>
  <c r="AD104" i="4"/>
  <c r="AC104" i="4"/>
  <c r="AD103" i="4"/>
  <c r="AC103" i="4"/>
  <c r="AD102" i="4"/>
  <c r="AC102" i="4"/>
  <c r="AD101" i="4"/>
  <c r="AC101" i="4"/>
  <c r="AD100" i="4"/>
  <c r="AC100" i="4"/>
  <c r="AD99" i="4"/>
  <c r="AC99" i="4"/>
  <c r="AD98" i="4"/>
  <c r="AC98" i="4"/>
  <c r="AD97" i="4"/>
  <c r="AC97" i="4"/>
  <c r="AD96" i="4"/>
  <c r="AC96" i="4"/>
  <c r="AD95" i="4"/>
  <c r="AC95" i="4"/>
  <c r="AD94" i="4"/>
  <c r="AC94" i="4"/>
  <c r="AD93" i="4"/>
  <c r="AC93" i="4"/>
  <c r="AD92" i="4"/>
  <c r="AC92" i="4"/>
  <c r="AD91" i="4"/>
  <c r="AC91" i="4"/>
  <c r="AD90" i="4"/>
  <c r="AC90" i="4"/>
  <c r="AD89" i="4"/>
  <c r="AC89" i="4"/>
  <c r="AD88" i="4"/>
  <c r="AC88" i="4"/>
  <c r="AD87" i="4"/>
  <c r="AC87" i="4"/>
  <c r="AD86" i="4"/>
  <c r="AC86" i="4"/>
  <c r="AD85" i="4"/>
  <c r="AC85" i="4"/>
  <c r="AD84" i="4"/>
  <c r="AC84" i="4"/>
  <c r="AD83" i="4"/>
  <c r="AC83" i="4"/>
  <c r="AD81" i="4"/>
  <c r="AC81" i="4"/>
  <c r="AD80" i="4"/>
  <c r="AC80" i="4"/>
  <c r="AD79" i="4"/>
  <c r="AC79" i="4"/>
  <c r="AD78" i="4"/>
  <c r="AC78" i="4"/>
  <c r="AD77" i="4"/>
  <c r="AC77" i="4"/>
  <c r="AD76" i="4"/>
  <c r="AC76" i="4"/>
  <c r="AD75" i="4"/>
  <c r="AC75" i="4"/>
  <c r="AD74" i="4"/>
  <c r="AC74" i="4"/>
  <c r="AD73" i="4"/>
  <c r="AC73" i="4"/>
  <c r="AD71" i="4"/>
  <c r="AC71" i="4"/>
  <c r="AD70" i="4"/>
  <c r="AC70" i="4"/>
  <c r="AD69" i="4"/>
  <c r="AC69" i="4"/>
  <c r="AD68" i="4"/>
  <c r="AC68" i="4"/>
  <c r="AD67" i="4"/>
  <c r="AC67" i="4"/>
  <c r="AD66" i="4"/>
  <c r="AC66" i="4"/>
  <c r="AD65" i="4"/>
  <c r="AC65" i="4"/>
  <c r="AD64" i="4"/>
  <c r="AC64" i="4"/>
  <c r="AD63" i="4"/>
  <c r="AC63" i="4"/>
  <c r="AD62" i="4"/>
  <c r="AC62" i="4"/>
  <c r="AD61" i="4"/>
  <c r="AC61" i="4"/>
  <c r="AD60" i="4"/>
  <c r="AC60" i="4"/>
  <c r="AD59" i="4"/>
  <c r="AC59" i="4"/>
  <c r="AD58" i="4"/>
  <c r="AC58" i="4"/>
  <c r="AD57" i="4"/>
  <c r="AC57" i="4"/>
  <c r="AD56" i="4"/>
  <c r="AC56" i="4"/>
  <c r="AD55" i="4"/>
  <c r="AC55" i="4"/>
  <c r="AD54" i="4"/>
  <c r="AC54" i="4"/>
  <c r="AD53" i="4"/>
  <c r="AC53" i="4"/>
  <c r="AD51" i="4"/>
  <c r="AC51" i="4"/>
  <c r="AD50" i="4"/>
  <c r="AC50" i="4"/>
  <c r="AD49" i="4"/>
  <c r="AC49" i="4"/>
  <c r="AD48" i="4"/>
  <c r="AC48" i="4"/>
  <c r="AD47" i="4"/>
  <c r="AC47" i="4"/>
  <c r="AD46" i="4"/>
  <c r="AC46" i="4"/>
  <c r="AD45" i="4"/>
  <c r="AC45" i="4"/>
  <c r="AD44" i="4"/>
  <c r="AC44" i="4"/>
  <c r="AD43" i="4"/>
  <c r="AC43" i="4"/>
  <c r="AD42" i="4"/>
  <c r="AC42" i="4"/>
  <c r="AD40" i="4"/>
  <c r="AC40" i="4"/>
  <c r="AD39" i="4"/>
  <c r="AC39" i="4"/>
  <c r="AD38" i="4"/>
  <c r="AC38" i="4"/>
  <c r="AD37" i="4"/>
  <c r="AC37" i="4"/>
  <c r="AD36" i="4"/>
  <c r="AC36" i="4"/>
  <c r="AD35" i="4"/>
  <c r="AC35" i="4"/>
  <c r="AD34" i="4"/>
  <c r="AC34" i="4"/>
  <c r="AD33" i="4"/>
  <c r="AC33" i="4"/>
  <c r="AD32" i="4"/>
  <c r="AC32" i="4"/>
  <c r="AD31" i="4"/>
  <c r="AC31" i="4"/>
  <c r="AD30" i="4"/>
  <c r="AC30" i="4"/>
  <c r="AD29" i="4"/>
  <c r="AC29" i="4"/>
  <c r="AD28" i="4"/>
  <c r="AC28" i="4"/>
  <c r="AD27" i="4"/>
  <c r="AC27" i="4"/>
  <c r="AD26" i="4"/>
  <c r="AC26" i="4"/>
  <c r="AD25" i="4"/>
  <c r="AC25" i="4"/>
  <c r="AD24" i="4"/>
  <c r="AC24" i="4"/>
  <c r="AD23" i="4"/>
  <c r="AC23" i="4"/>
  <c r="AD22" i="4"/>
  <c r="AC22" i="4"/>
  <c r="AD21" i="4"/>
  <c r="AC21" i="4"/>
  <c r="AD20" i="4"/>
  <c r="AC20" i="4"/>
  <c r="AD19" i="4"/>
  <c r="AC19" i="4"/>
  <c r="AD18" i="4"/>
  <c r="AC18" i="4"/>
  <c r="AD17" i="4"/>
  <c r="AC17" i="4"/>
  <c r="AD16" i="4"/>
  <c r="AC16" i="4"/>
  <c r="AD15" i="4"/>
  <c r="AC15" i="4"/>
  <c r="AD14" i="4"/>
  <c r="AC14" i="4"/>
  <c r="AD13" i="4"/>
  <c r="AC13" i="4"/>
  <c r="AD12" i="4"/>
  <c r="AC12" i="4"/>
  <c r="AD11" i="4"/>
  <c r="AC11" i="4"/>
  <c r="AD10" i="4"/>
  <c r="AC10" i="4"/>
  <c r="AD8" i="4"/>
  <c r="AC8" i="4"/>
  <c r="AD7" i="4"/>
  <c r="AC7" i="4"/>
  <c r="AD6" i="4"/>
  <c r="AC6" i="4"/>
  <c r="AD5" i="4"/>
  <c r="AC5" i="4"/>
  <c r="AD4" i="4"/>
  <c r="AC4" i="4"/>
  <c r="AI161" i="7"/>
  <c r="AI160" i="7"/>
  <c r="AI159" i="7"/>
  <c r="AI158" i="7"/>
  <c r="AI157" i="7"/>
  <c r="AI156" i="7"/>
  <c r="AI155" i="7"/>
  <c r="AI154" i="7"/>
  <c r="AI153" i="7"/>
  <c r="AI152" i="7"/>
  <c r="AI151" i="7"/>
  <c r="AI150" i="7"/>
  <c r="AI148" i="7"/>
  <c r="AI147" i="7"/>
  <c r="AI146" i="7"/>
  <c r="AI145" i="7"/>
  <c r="AI144" i="7"/>
  <c r="AI143" i="7"/>
  <c r="AI142" i="7"/>
  <c r="AI141" i="7"/>
  <c r="AI140" i="7"/>
  <c r="AI139" i="7"/>
  <c r="AI138" i="7"/>
  <c r="AI137" i="7"/>
  <c r="AI136" i="7"/>
  <c r="AI135" i="7"/>
  <c r="AI134" i="7"/>
  <c r="AI133" i="7"/>
  <c r="AI132" i="7"/>
  <c r="AI131" i="7"/>
  <c r="AI130" i="7"/>
  <c r="AI129" i="7"/>
  <c r="AI128" i="7"/>
  <c r="AI127" i="7"/>
  <c r="AI126" i="7"/>
  <c r="AI125" i="7"/>
  <c r="AI124" i="7"/>
  <c r="AI123" i="7"/>
  <c r="AI122" i="7"/>
  <c r="AI121" i="7"/>
  <c r="AI120" i="7"/>
  <c r="AI119" i="7"/>
  <c r="AI118" i="7"/>
  <c r="AI117" i="7"/>
  <c r="AI116" i="7"/>
  <c r="AI115" i="7"/>
  <c r="AI114" i="7"/>
  <c r="AI113" i="7"/>
  <c r="AI112" i="7"/>
  <c r="AI111" i="7"/>
  <c r="AI110" i="7"/>
  <c r="AI109" i="7"/>
  <c r="AI108" i="7"/>
  <c r="AI107" i="7"/>
  <c r="AI106" i="7"/>
  <c r="AI105" i="7"/>
  <c r="AI104" i="7"/>
  <c r="AI103" i="7"/>
  <c r="AI102" i="7"/>
  <c r="AI101" i="7"/>
  <c r="AI100" i="7"/>
  <c r="AI99" i="7"/>
  <c r="AI98" i="7"/>
  <c r="AI97" i="7"/>
  <c r="AI96" i="7"/>
  <c r="AI95" i="7"/>
  <c r="AI94" i="7"/>
  <c r="AI93" i="7"/>
  <c r="AI92" i="7"/>
  <c r="AI91" i="7"/>
  <c r="AI90" i="7"/>
  <c r="AI89" i="7"/>
  <c r="AI88" i="7"/>
  <c r="AI87" i="7"/>
  <c r="AI86" i="7"/>
  <c r="AI85" i="7"/>
  <c r="AI84" i="7"/>
  <c r="AI83" i="7"/>
  <c r="AI81" i="7"/>
  <c r="AI80" i="7"/>
  <c r="AI79" i="7"/>
  <c r="AI78" i="7"/>
  <c r="AI77" i="7"/>
  <c r="AI76" i="7"/>
  <c r="AI75" i="7"/>
  <c r="AI74" i="7"/>
  <c r="AI73" i="7"/>
  <c r="AI71" i="7"/>
  <c r="AI70" i="7"/>
  <c r="AI69" i="7"/>
  <c r="AI68" i="7"/>
  <c r="AI67" i="7"/>
  <c r="AI66" i="7"/>
  <c r="AI65" i="7"/>
  <c r="AI64" i="7"/>
  <c r="AI63" i="7"/>
  <c r="AI62" i="7"/>
  <c r="AI61" i="7"/>
  <c r="AI60" i="7"/>
  <c r="AI59" i="7"/>
  <c r="AI58" i="7"/>
  <c r="AI57" i="7"/>
  <c r="AI56" i="7"/>
  <c r="AI55" i="7"/>
  <c r="AI54" i="7"/>
  <c r="AI53" i="7"/>
  <c r="AI51" i="7"/>
  <c r="AI50" i="7"/>
  <c r="AI49" i="7"/>
  <c r="AI48" i="7"/>
  <c r="AI47" i="7"/>
  <c r="AI46" i="7"/>
  <c r="AI45" i="7"/>
  <c r="AI44" i="7"/>
  <c r="AI43" i="7"/>
  <c r="AI42" i="7"/>
  <c r="AI40" i="7"/>
  <c r="AI39" i="7"/>
  <c r="AI38" i="7"/>
  <c r="AI37" i="7"/>
  <c r="AI36" i="7"/>
  <c r="AI35" i="7"/>
  <c r="AI34" i="7"/>
  <c r="AI33" i="7"/>
  <c r="AI32" i="7"/>
  <c r="AI31" i="7"/>
  <c r="AI30" i="7"/>
  <c r="AI29" i="7"/>
  <c r="AI28" i="7"/>
  <c r="AI27" i="7"/>
  <c r="AI26" i="7"/>
  <c r="AI25" i="7"/>
  <c r="AI24" i="7"/>
  <c r="AI23" i="7"/>
  <c r="AI22" i="7"/>
  <c r="AI21" i="7"/>
  <c r="AI20" i="7"/>
  <c r="AI19" i="7"/>
  <c r="AI18" i="7"/>
  <c r="AI17" i="7"/>
  <c r="AI16" i="7"/>
  <c r="AI15" i="7"/>
  <c r="AI14" i="7"/>
  <c r="AI13" i="7"/>
  <c r="AI12" i="7"/>
  <c r="AI11" i="7"/>
  <c r="AI10" i="7"/>
  <c r="AI8" i="7"/>
  <c r="AI7" i="7"/>
  <c r="AI6" i="7"/>
  <c r="AI5" i="7"/>
  <c r="AI4" i="7"/>
  <c r="D106" i="6"/>
  <c r="D107" i="6" s="1"/>
  <c r="D103" i="6"/>
  <c r="D104" i="6" s="1"/>
  <c r="D94" i="6" a="1"/>
  <c r="D94" i="6" s="1"/>
  <c r="D95" i="6" a="1"/>
  <c r="D95" i="6" s="1"/>
  <c r="D96" i="6" a="1"/>
  <c r="D96" i="6" s="1"/>
  <c r="D97" i="6" a="1"/>
  <c r="D97" i="6" s="1"/>
  <c r="D98" i="6" a="1"/>
  <c r="D98" i="6" s="1"/>
  <c r="D99" i="6" a="1"/>
  <c r="D99" i="6" s="1"/>
  <c r="D100" i="6" a="1"/>
  <c r="D100" i="6" s="1"/>
  <c r="D101" i="6" a="1"/>
  <c r="D101" i="6" s="1"/>
  <c r="D102" i="6" a="1"/>
  <c r="D102" i="6" s="1"/>
  <c r="D93" i="6" a="1"/>
  <c r="D93" i="6" s="1"/>
  <c r="FI3" i="2"/>
  <c r="FI4" i="2"/>
  <c r="FI5" i="2"/>
  <c r="FI6" i="2"/>
  <c r="FI7" i="2"/>
  <c r="FI8" i="2"/>
  <c r="FI9" i="2"/>
  <c r="FI10" i="2"/>
  <c r="FI11" i="2"/>
  <c r="FI12" i="2"/>
  <c r="FI13" i="2"/>
  <c r="FI14" i="2"/>
  <c r="FI15" i="2"/>
  <c r="FI16" i="2"/>
  <c r="FI17" i="2"/>
  <c r="FI18" i="2"/>
  <c r="FI19" i="2"/>
  <c r="FI20" i="2"/>
  <c r="FI21" i="2"/>
  <c r="FI22" i="2"/>
  <c r="FI23" i="2"/>
  <c r="FI24" i="2"/>
  <c r="FI25" i="2"/>
  <c r="FI26" i="2"/>
  <c r="FI27" i="2"/>
  <c r="FI28" i="2"/>
  <c r="FI29" i="2"/>
  <c r="FI30" i="2"/>
  <c r="FI31" i="2"/>
  <c r="FI32" i="2"/>
  <c r="FI33" i="2"/>
  <c r="FI34" i="2"/>
  <c r="FI35" i="2"/>
  <c r="FI36" i="2"/>
  <c r="FI37" i="2"/>
  <c r="FI38" i="2"/>
  <c r="FI39" i="2"/>
  <c r="FI40" i="2"/>
  <c r="FI41" i="2"/>
  <c r="FI42" i="2"/>
  <c r="FI43" i="2"/>
  <c r="FI44" i="2"/>
  <c r="FI45" i="2"/>
  <c r="FI46" i="2"/>
  <c r="FI47" i="2"/>
  <c r="FI48" i="2"/>
  <c r="FI49" i="2"/>
  <c r="FI50" i="2"/>
  <c r="FI51" i="2"/>
  <c r="FI52" i="2"/>
  <c r="FI53" i="2"/>
  <c r="FI54" i="2"/>
  <c r="FI55" i="2"/>
  <c r="FI56" i="2"/>
  <c r="FI57" i="2"/>
  <c r="FI58" i="2"/>
  <c r="FI59" i="2"/>
  <c r="FI60" i="2"/>
  <c r="FI61" i="2"/>
  <c r="FI62" i="2"/>
  <c r="FI63" i="2"/>
  <c r="FI64" i="2"/>
  <c r="FI65" i="2"/>
  <c r="FI66" i="2"/>
  <c r="FI67" i="2"/>
  <c r="FI68" i="2"/>
  <c r="FI69" i="2"/>
  <c r="FI70" i="2"/>
  <c r="FI71" i="2"/>
  <c r="FI72" i="2"/>
  <c r="FI73" i="2"/>
  <c r="FI74" i="2"/>
  <c r="FI75" i="2"/>
  <c r="FI76" i="2"/>
  <c r="FI77" i="2"/>
  <c r="FI78" i="2"/>
  <c r="FI79" i="2"/>
  <c r="FI80" i="2"/>
  <c r="FI81" i="2"/>
  <c r="FI82" i="2"/>
  <c r="FI83" i="2"/>
  <c r="FI84" i="2"/>
  <c r="FI85" i="2"/>
  <c r="FI86" i="2"/>
  <c r="FI87" i="2"/>
  <c r="FI88" i="2"/>
  <c r="FI89" i="2"/>
  <c r="FI90" i="2"/>
  <c r="FI91" i="2"/>
  <c r="FI92" i="2"/>
  <c r="FI93" i="2"/>
  <c r="FI94" i="2"/>
  <c r="FI95" i="2"/>
  <c r="FI96" i="2"/>
  <c r="FI97" i="2"/>
  <c r="FI98" i="2"/>
  <c r="FI99" i="2"/>
  <c r="FI100" i="2"/>
  <c r="FI101" i="2"/>
  <c r="FI102" i="2"/>
  <c r="FI103" i="2"/>
  <c r="FI104" i="2"/>
  <c r="FI105" i="2"/>
  <c r="FI106" i="2"/>
  <c r="FI107" i="2"/>
  <c r="FI108" i="2"/>
  <c r="FI109" i="2"/>
  <c r="FI110" i="2"/>
  <c r="FI111" i="2"/>
  <c r="FI112" i="2"/>
  <c r="FI113" i="2"/>
  <c r="FI114" i="2"/>
  <c r="FI115" i="2"/>
  <c r="FI116" i="2"/>
  <c r="FI117" i="2"/>
  <c r="FI118" i="2"/>
  <c r="FI119" i="2"/>
  <c r="FI120" i="2"/>
  <c r="FI121" i="2"/>
  <c r="FI122" i="2"/>
  <c r="FI123" i="2"/>
  <c r="FI124" i="2"/>
  <c r="FI125" i="2"/>
  <c r="FI126" i="2"/>
  <c r="FI127" i="2"/>
  <c r="FI128" i="2"/>
  <c r="FI129" i="2"/>
  <c r="FI130" i="2"/>
  <c r="FI131" i="2"/>
  <c r="FI132" i="2"/>
  <c r="FI133" i="2"/>
  <c r="FI134" i="2"/>
  <c r="FI135" i="2"/>
  <c r="FI136" i="2"/>
  <c r="FI137" i="2"/>
  <c r="FI138" i="2"/>
  <c r="FI139" i="2"/>
  <c r="FI140" i="2"/>
  <c r="FI141" i="2"/>
  <c r="FI142" i="2"/>
  <c r="FI143" i="2"/>
  <c r="FI144" i="2"/>
  <c r="FI145" i="2"/>
  <c r="FI146" i="2"/>
  <c r="FI147" i="2"/>
  <c r="FI148" i="2"/>
  <c r="FI149" i="2"/>
  <c r="FI150" i="2"/>
  <c r="FI151" i="2"/>
  <c r="FI152" i="2"/>
  <c r="FI153" i="2"/>
  <c r="FI2" i="2"/>
  <c r="E113" i="6"/>
  <c r="F113" i="6"/>
  <c r="G113" i="6"/>
  <c r="H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V113" i="6"/>
  <c r="BW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CU113" i="6"/>
  <c r="CV113" i="6"/>
  <c r="CW113" i="6"/>
  <c r="CX113" i="6"/>
  <c r="CY113" i="6"/>
  <c r="CZ113" i="6"/>
  <c r="DA113" i="6"/>
  <c r="DB113" i="6"/>
  <c r="DC113" i="6"/>
  <c r="DD113" i="6"/>
  <c r="DE113" i="6"/>
  <c r="DF113" i="6"/>
  <c r="DG113" i="6"/>
  <c r="DH113" i="6"/>
  <c r="DI113" i="6"/>
  <c r="DJ113" i="6"/>
  <c r="DK113" i="6"/>
  <c r="DL113" i="6"/>
  <c r="DM113" i="6"/>
  <c r="DN113" i="6"/>
  <c r="DO113" i="6"/>
  <c r="DP113" i="6"/>
  <c r="DQ113" i="6"/>
  <c r="DR113" i="6"/>
  <c r="DS113" i="6"/>
  <c r="DT113" i="6"/>
  <c r="DU113" i="6"/>
  <c r="DV113" i="6"/>
  <c r="DW113" i="6"/>
  <c r="DX113" i="6"/>
  <c r="DY113" i="6"/>
  <c r="DZ113" i="6"/>
  <c r="EA113" i="6"/>
  <c r="EB113" i="6"/>
  <c r="EC113" i="6"/>
  <c r="ED113" i="6"/>
  <c r="EE113" i="6"/>
  <c r="EF113" i="6"/>
  <c r="EG113" i="6"/>
  <c r="EH113" i="6"/>
  <c r="EI113" i="6"/>
  <c r="EJ113" i="6"/>
  <c r="EK113" i="6"/>
  <c r="EL113" i="6"/>
  <c r="EM113" i="6"/>
  <c r="EN113" i="6"/>
  <c r="EO113" i="6"/>
  <c r="EP113" i="6"/>
  <c r="EQ113" i="6"/>
  <c r="ER113" i="6"/>
  <c r="ES113" i="6"/>
  <c r="ET113" i="6"/>
  <c r="EU113" i="6"/>
  <c r="EV113" i="6"/>
  <c r="EW113" i="6"/>
  <c r="EX113" i="6"/>
  <c r="EY113" i="6"/>
  <c r="EZ113" i="6"/>
  <c r="FA113" i="6"/>
  <c r="FB113" i="6"/>
  <c r="E114" i="6"/>
  <c r="F114" i="6"/>
  <c r="G114" i="6"/>
  <c r="H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V114" i="6"/>
  <c r="BW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CU114" i="6"/>
  <c r="CV114" i="6"/>
  <c r="CW114" i="6"/>
  <c r="CX114" i="6"/>
  <c r="CY114" i="6"/>
  <c r="CZ114" i="6"/>
  <c r="DA114" i="6"/>
  <c r="DB114" i="6"/>
  <c r="DC114" i="6"/>
  <c r="DD114" i="6"/>
  <c r="DE114" i="6"/>
  <c r="DF114" i="6"/>
  <c r="DG114" i="6"/>
  <c r="DH114" i="6"/>
  <c r="DI114" i="6"/>
  <c r="DJ114" i="6"/>
  <c r="DK114" i="6"/>
  <c r="DL114" i="6"/>
  <c r="DM114" i="6"/>
  <c r="DN114" i="6"/>
  <c r="DO114" i="6"/>
  <c r="DP114" i="6"/>
  <c r="DQ114" i="6"/>
  <c r="DR114" i="6"/>
  <c r="DS114" i="6"/>
  <c r="DT114" i="6"/>
  <c r="DU114" i="6"/>
  <c r="DV114" i="6"/>
  <c r="DW114" i="6"/>
  <c r="DX114" i="6"/>
  <c r="DY114" i="6"/>
  <c r="DZ114" i="6"/>
  <c r="EA114" i="6"/>
  <c r="EB114" i="6"/>
  <c r="EC114" i="6"/>
  <c r="ED114" i="6"/>
  <c r="EE114" i="6"/>
  <c r="EF114" i="6"/>
  <c r="EG114" i="6"/>
  <c r="EH114" i="6"/>
  <c r="EI114" i="6"/>
  <c r="EJ114" i="6"/>
  <c r="EK114" i="6"/>
  <c r="EL114" i="6"/>
  <c r="EM114" i="6"/>
  <c r="EN114" i="6"/>
  <c r="EO114" i="6"/>
  <c r="EP114" i="6"/>
  <c r="EQ114" i="6"/>
  <c r="ER114" i="6"/>
  <c r="ES114" i="6"/>
  <c r="ET114" i="6"/>
  <c r="EU114" i="6"/>
  <c r="EV114" i="6"/>
  <c r="EW114" i="6"/>
  <c r="EX114" i="6"/>
  <c r="EY114" i="6"/>
  <c r="EZ114" i="6"/>
  <c r="FA114" i="6"/>
  <c r="FB114" i="6"/>
  <c r="E115" i="6"/>
  <c r="F115" i="6"/>
  <c r="G115" i="6"/>
  <c r="H115" i="6"/>
  <c r="J115" i="6"/>
  <c r="K115" i="6"/>
  <c r="L115" i="6"/>
  <c r="L120" i="6" s="1"/>
  <c r="M115" i="6"/>
  <c r="M120" i="6" s="1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A120" i="6" s="1"/>
  <c r="BB115" i="6"/>
  <c r="BC115" i="6"/>
  <c r="BD115" i="6"/>
  <c r="BE115" i="6"/>
  <c r="BF115" i="6"/>
  <c r="BG115" i="6"/>
  <c r="BH115" i="6"/>
  <c r="BH120" i="6" s="1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V115" i="6"/>
  <c r="BW115" i="6"/>
  <c r="BX115" i="6"/>
  <c r="BY115" i="6"/>
  <c r="BY120" i="6" s="1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CU115" i="6"/>
  <c r="CV115" i="6"/>
  <c r="CW115" i="6"/>
  <c r="CX115" i="6"/>
  <c r="CY115" i="6"/>
  <c r="CZ115" i="6"/>
  <c r="DA115" i="6"/>
  <c r="DB115" i="6"/>
  <c r="DC115" i="6"/>
  <c r="DD115" i="6"/>
  <c r="DE115" i="6"/>
  <c r="DF115" i="6"/>
  <c r="DG115" i="6"/>
  <c r="DH115" i="6"/>
  <c r="DI115" i="6"/>
  <c r="DJ115" i="6"/>
  <c r="DK115" i="6"/>
  <c r="DL115" i="6"/>
  <c r="DM115" i="6"/>
  <c r="DN115" i="6"/>
  <c r="DO115" i="6"/>
  <c r="DP115" i="6"/>
  <c r="DQ115" i="6"/>
  <c r="DR115" i="6"/>
  <c r="DS115" i="6"/>
  <c r="DT115" i="6"/>
  <c r="DU115" i="6"/>
  <c r="DV115" i="6"/>
  <c r="DW115" i="6"/>
  <c r="DX115" i="6"/>
  <c r="DY115" i="6"/>
  <c r="DZ115" i="6"/>
  <c r="EA115" i="6"/>
  <c r="EB115" i="6"/>
  <c r="EC115" i="6"/>
  <c r="ED115" i="6"/>
  <c r="EE115" i="6"/>
  <c r="EF115" i="6"/>
  <c r="EG115" i="6"/>
  <c r="EH115" i="6"/>
  <c r="EI115" i="6"/>
  <c r="EJ115" i="6"/>
  <c r="EK115" i="6"/>
  <c r="EL115" i="6"/>
  <c r="EM115" i="6"/>
  <c r="EN115" i="6"/>
  <c r="EO115" i="6"/>
  <c r="EP115" i="6"/>
  <c r="EQ115" i="6"/>
  <c r="ER115" i="6"/>
  <c r="ES115" i="6"/>
  <c r="ET115" i="6"/>
  <c r="EU115" i="6"/>
  <c r="EV115" i="6"/>
  <c r="EW115" i="6"/>
  <c r="EX115" i="6"/>
  <c r="EY115" i="6"/>
  <c r="EZ115" i="6"/>
  <c r="FA115" i="6"/>
  <c r="FB115" i="6"/>
  <c r="E116" i="6"/>
  <c r="F116" i="6"/>
  <c r="G116" i="6"/>
  <c r="H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BU116" i="6"/>
  <c r="BV116" i="6"/>
  <c r="BW116" i="6"/>
  <c r="BX116" i="6"/>
  <c r="BY116" i="6"/>
  <c r="BZ116" i="6"/>
  <c r="CA116" i="6"/>
  <c r="CB116" i="6"/>
  <c r="CC116" i="6"/>
  <c r="CD116" i="6"/>
  <c r="CE116" i="6"/>
  <c r="CF116" i="6"/>
  <c r="CG116" i="6"/>
  <c r="CH116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CU116" i="6"/>
  <c r="CV116" i="6"/>
  <c r="CW116" i="6"/>
  <c r="CX116" i="6"/>
  <c r="CY116" i="6"/>
  <c r="CZ116" i="6"/>
  <c r="DA116" i="6"/>
  <c r="DB116" i="6"/>
  <c r="DC116" i="6"/>
  <c r="DD116" i="6"/>
  <c r="DE116" i="6"/>
  <c r="DF116" i="6"/>
  <c r="DG116" i="6"/>
  <c r="DH116" i="6"/>
  <c r="DI116" i="6"/>
  <c r="DJ116" i="6"/>
  <c r="DK116" i="6"/>
  <c r="DL116" i="6"/>
  <c r="DM116" i="6"/>
  <c r="DN116" i="6"/>
  <c r="DO116" i="6"/>
  <c r="DP116" i="6"/>
  <c r="DQ116" i="6"/>
  <c r="DR116" i="6"/>
  <c r="DS116" i="6"/>
  <c r="DT116" i="6"/>
  <c r="DU116" i="6"/>
  <c r="DV116" i="6"/>
  <c r="DW116" i="6"/>
  <c r="DX116" i="6"/>
  <c r="DY116" i="6"/>
  <c r="DZ116" i="6"/>
  <c r="EA116" i="6"/>
  <c r="EB116" i="6"/>
  <c r="EC116" i="6"/>
  <c r="ED116" i="6"/>
  <c r="EE116" i="6"/>
  <c r="EF116" i="6"/>
  <c r="EG116" i="6"/>
  <c r="EH116" i="6"/>
  <c r="EI116" i="6"/>
  <c r="EJ116" i="6"/>
  <c r="EK116" i="6"/>
  <c r="EL116" i="6"/>
  <c r="EM116" i="6"/>
  <c r="EN116" i="6"/>
  <c r="EO116" i="6"/>
  <c r="EP116" i="6"/>
  <c r="EQ116" i="6"/>
  <c r="ER116" i="6"/>
  <c r="ES116" i="6"/>
  <c r="ET116" i="6"/>
  <c r="EU116" i="6"/>
  <c r="EV116" i="6"/>
  <c r="EW116" i="6"/>
  <c r="EX116" i="6"/>
  <c r="EY116" i="6"/>
  <c r="EZ116" i="6"/>
  <c r="FA116" i="6"/>
  <c r="FB116" i="6"/>
  <c r="E117" i="6"/>
  <c r="F117" i="6"/>
  <c r="G117" i="6"/>
  <c r="H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BQ117" i="6"/>
  <c r="BR117" i="6"/>
  <c r="BS117" i="6"/>
  <c r="BT117" i="6"/>
  <c r="BU117" i="6"/>
  <c r="BV117" i="6"/>
  <c r="BW117" i="6"/>
  <c r="BX117" i="6"/>
  <c r="BY117" i="6"/>
  <c r="BZ117" i="6"/>
  <c r="CA117" i="6"/>
  <c r="CB117" i="6"/>
  <c r="CC117" i="6"/>
  <c r="CD117" i="6"/>
  <c r="CE117" i="6"/>
  <c r="CF117" i="6"/>
  <c r="CG117" i="6"/>
  <c r="CH117" i="6"/>
  <c r="CI117" i="6"/>
  <c r="CJ117" i="6"/>
  <c r="CK117" i="6"/>
  <c r="CL117" i="6"/>
  <c r="CM117" i="6"/>
  <c r="CN117" i="6"/>
  <c r="CO117" i="6"/>
  <c r="CP117" i="6"/>
  <c r="CQ117" i="6"/>
  <c r="CR117" i="6"/>
  <c r="CS117" i="6"/>
  <c r="CT117" i="6"/>
  <c r="CU117" i="6"/>
  <c r="CV117" i="6"/>
  <c r="CW117" i="6"/>
  <c r="CX117" i="6"/>
  <c r="CY117" i="6"/>
  <c r="CZ117" i="6"/>
  <c r="DA117" i="6"/>
  <c r="DB117" i="6"/>
  <c r="DC117" i="6"/>
  <c r="DD117" i="6"/>
  <c r="DE117" i="6"/>
  <c r="DF117" i="6"/>
  <c r="DG117" i="6"/>
  <c r="DH117" i="6"/>
  <c r="DI117" i="6"/>
  <c r="DJ117" i="6"/>
  <c r="DK117" i="6"/>
  <c r="DL117" i="6"/>
  <c r="DM117" i="6"/>
  <c r="DN117" i="6"/>
  <c r="DO117" i="6"/>
  <c r="DP117" i="6"/>
  <c r="DQ117" i="6"/>
  <c r="DR117" i="6"/>
  <c r="DS117" i="6"/>
  <c r="DT117" i="6"/>
  <c r="DU117" i="6"/>
  <c r="DV117" i="6"/>
  <c r="DW117" i="6"/>
  <c r="DX117" i="6"/>
  <c r="DY117" i="6"/>
  <c r="DZ117" i="6"/>
  <c r="EA117" i="6"/>
  <c r="EB117" i="6"/>
  <c r="EC117" i="6"/>
  <c r="ED117" i="6"/>
  <c r="EE117" i="6"/>
  <c r="EF117" i="6"/>
  <c r="EG117" i="6"/>
  <c r="EH117" i="6"/>
  <c r="EI117" i="6"/>
  <c r="EJ117" i="6"/>
  <c r="EK117" i="6"/>
  <c r="EL117" i="6"/>
  <c r="EM117" i="6"/>
  <c r="EN117" i="6"/>
  <c r="EO117" i="6"/>
  <c r="EP117" i="6"/>
  <c r="EQ117" i="6"/>
  <c r="ER117" i="6"/>
  <c r="ES117" i="6"/>
  <c r="ET117" i="6"/>
  <c r="EU117" i="6"/>
  <c r="EV117" i="6"/>
  <c r="EW117" i="6"/>
  <c r="EX117" i="6"/>
  <c r="EY117" i="6"/>
  <c r="EZ117" i="6"/>
  <c r="FA117" i="6"/>
  <c r="FB117" i="6"/>
  <c r="G120" i="6"/>
  <c r="AK120" i="6"/>
  <c r="AM120" i="6"/>
  <c r="BQ120" i="6"/>
  <c r="CA120" i="6"/>
  <c r="CG120" i="6"/>
  <c r="CW120" i="6"/>
  <c r="DE120" i="6"/>
  <c r="EC120" i="6"/>
  <c r="EE120" i="6"/>
  <c r="EK120" i="6"/>
  <c r="ES120" i="6"/>
  <c r="FA120" i="6"/>
  <c r="T120" i="6"/>
  <c r="U120" i="6"/>
  <c r="AB120" i="6"/>
  <c r="AC120" i="6"/>
  <c r="AJ120" i="6"/>
  <c r="AR120" i="6"/>
  <c r="AZ120" i="6"/>
  <c r="BI120" i="6"/>
  <c r="BP120" i="6"/>
  <c r="BX120" i="6"/>
  <c r="CF120" i="6"/>
  <c r="CN120" i="6"/>
  <c r="CV120" i="6"/>
  <c r="DD120" i="6"/>
  <c r="DL120" i="6"/>
  <c r="DM120" i="6"/>
  <c r="DT120" i="6"/>
  <c r="EB120" i="6"/>
  <c r="EJ120" i="6"/>
  <c r="ER120" i="6"/>
  <c r="EZ120" i="6"/>
  <c r="K120" i="6"/>
  <c r="BG120" i="6"/>
  <c r="BL120" i="6"/>
  <c r="BN120" i="6"/>
  <c r="CJ120" i="6"/>
  <c r="E75" i="6" a="1"/>
  <c r="E75" i="6" s="1"/>
  <c r="F75" i="6" a="1"/>
  <c r="F75" i="6" s="1"/>
  <c r="G75" i="6" a="1"/>
  <c r="G75" i="6" s="1"/>
  <c r="H75" i="6" a="1"/>
  <c r="H75" i="6" s="1"/>
  <c r="J75" i="6" a="1"/>
  <c r="J75" i="6" s="1"/>
  <c r="K75" i="6" a="1"/>
  <c r="K75" i="6" s="1"/>
  <c r="L75" i="6" a="1"/>
  <c r="L75" i="6" s="1"/>
  <c r="M75" i="6" a="1"/>
  <c r="M75" i="6" s="1"/>
  <c r="N75" i="6" a="1"/>
  <c r="N75" i="6" s="1"/>
  <c r="O75" i="6" a="1"/>
  <c r="O75" i="6" s="1"/>
  <c r="P75" i="6" a="1"/>
  <c r="P75" i="6" s="1"/>
  <c r="Q75" i="6" a="1"/>
  <c r="Q75" i="6" s="1"/>
  <c r="R75" i="6" a="1"/>
  <c r="R75" i="6" s="1"/>
  <c r="S75" i="6" a="1"/>
  <c r="S75" i="6" s="1"/>
  <c r="T75" i="6" a="1"/>
  <c r="T75" i="6" s="1"/>
  <c r="U75" i="6" a="1"/>
  <c r="U75" i="6" s="1"/>
  <c r="V75" i="6" a="1"/>
  <c r="V75" i="6" s="1"/>
  <c r="W75" i="6" a="1"/>
  <c r="W75" i="6" s="1"/>
  <c r="X75" i="6" a="1"/>
  <c r="X75" i="6" s="1"/>
  <c r="Y75" i="6" a="1"/>
  <c r="Y75" i="6" s="1"/>
  <c r="Z75" i="6" a="1"/>
  <c r="Z75" i="6" s="1"/>
  <c r="AA75" i="6" a="1"/>
  <c r="AA75" i="6" s="1"/>
  <c r="AB75" i="6" a="1"/>
  <c r="AB75" i="6" s="1"/>
  <c r="AC75" i="6" a="1"/>
  <c r="AC75" i="6" s="1"/>
  <c r="AD75" i="6" a="1"/>
  <c r="AD75" i="6" s="1"/>
  <c r="AE75" i="6" a="1"/>
  <c r="AE75" i="6" s="1"/>
  <c r="AF75" i="6" a="1"/>
  <c r="AF75" i="6" s="1"/>
  <c r="AG75" i="6" a="1"/>
  <c r="AG75" i="6" s="1"/>
  <c r="AH75" i="6" a="1"/>
  <c r="AH75" i="6" s="1"/>
  <c r="AI75" i="6" a="1"/>
  <c r="AI75" i="6" s="1"/>
  <c r="AJ75" i="6" a="1"/>
  <c r="AJ75" i="6" s="1"/>
  <c r="AK75" i="6" a="1"/>
  <c r="AK75" i="6" s="1"/>
  <c r="AL75" i="6" a="1"/>
  <c r="AL75" i="6" s="1"/>
  <c r="AM75" i="6" a="1"/>
  <c r="AM75" i="6" s="1"/>
  <c r="AN75" i="6" a="1"/>
  <c r="AN75" i="6" s="1"/>
  <c r="AO75" i="6" a="1"/>
  <c r="AO75" i="6" s="1"/>
  <c r="AP75" i="6" a="1"/>
  <c r="AP75" i="6" s="1"/>
  <c r="AQ75" i="6" a="1"/>
  <c r="AQ75" i="6" s="1"/>
  <c r="AR75" i="6" a="1"/>
  <c r="AR75" i="6" s="1"/>
  <c r="AS75" i="6" a="1"/>
  <c r="AS75" i="6" s="1"/>
  <c r="AT75" i="6" a="1"/>
  <c r="AT75" i="6" s="1"/>
  <c r="AU75" i="6" a="1"/>
  <c r="AU75" i="6" s="1"/>
  <c r="AV75" i="6" a="1"/>
  <c r="AV75" i="6" s="1"/>
  <c r="AW75" i="6" a="1"/>
  <c r="AW75" i="6" s="1"/>
  <c r="AX75" i="6" a="1"/>
  <c r="AX75" i="6" s="1"/>
  <c r="AY75" i="6" a="1"/>
  <c r="AY75" i="6" s="1"/>
  <c r="AZ75" i="6" a="1"/>
  <c r="AZ75" i="6" s="1"/>
  <c r="BA75" i="6" a="1"/>
  <c r="BA75" i="6" s="1"/>
  <c r="BB75" i="6" a="1"/>
  <c r="BB75" i="6" s="1"/>
  <c r="BC75" i="6" a="1"/>
  <c r="BC75" i="6" s="1"/>
  <c r="BD75" i="6" a="1"/>
  <c r="BD75" i="6" s="1"/>
  <c r="BE75" i="6" a="1"/>
  <c r="BE75" i="6" s="1"/>
  <c r="BF75" i="6" a="1"/>
  <c r="BF75" i="6" s="1"/>
  <c r="BG75" i="6" a="1"/>
  <c r="BG75" i="6" s="1"/>
  <c r="BH75" i="6" a="1"/>
  <c r="BH75" i="6" s="1"/>
  <c r="BI75" i="6" a="1"/>
  <c r="BI75" i="6" s="1"/>
  <c r="BJ75" i="6" a="1"/>
  <c r="BJ75" i="6" s="1"/>
  <c r="BK75" i="6" a="1"/>
  <c r="BK75" i="6" s="1"/>
  <c r="BL75" i="6" a="1"/>
  <c r="BL75" i="6" s="1"/>
  <c r="BM75" i="6" a="1"/>
  <c r="BM75" i="6" s="1"/>
  <c r="BN75" i="6" a="1"/>
  <c r="BN75" i="6" s="1"/>
  <c r="BO75" i="6" a="1"/>
  <c r="BO75" i="6" s="1"/>
  <c r="BP75" i="6" a="1"/>
  <c r="BP75" i="6" s="1"/>
  <c r="BQ75" i="6" a="1"/>
  <c r="BQ75" i="6" s="1"/>
  <c r="BR75" i="6" a="1"/>
  <c r="BR75" i="6" s="1"/>
  <c r="BS75" i="6" a="1"/>
  <c r="BS75" i="6" s="1"/>
  <c r="BT75" i="6" a="1"/>
  <c r="BT75" i="6" s="1"/>
  <c r="BU75" i="6" a="1"/>
  <c r="BU75" i="6" s="1"/>
  <c r="BV75" i="6" a="1"/>
  <c r="BV75" i="6" s="1"/>
  <c r="BW75" i="6" a="1"/>
  <c r="BW75" i="6" s="1"/>
  <c r="BX75" i="6" a="1"/>
  <c r="BX75" i="6" s="1"/>
  <c r="BY75" i="6" a="1"/>
  <c r="BY75" i="6" s="1"/>
  <c r="BZ75" i="6" a="1"/>
  <c r="BZ75" i="6" s="1"/>
  <c r="CA75" i="6" a="1"/>
  <c r="CA75" i="6" s="1"/>
  <c r="CB75" i="6" a="1"/>
  <c r="CB75" i="6" s="1"/>
  <c r="CC75" i="6" a="1"/>
  <c r="CC75" i="6" s="1"/>
  <c r="CD75" i="6" a="1"/>
  <c r="CD75" i="6" s="1"/>
  <c r="CE75" i="6" a="1"/>
  <c r="CE75" i="6" s="1"/>
  <c r="CF75" i="6" a="1"/>
  <c r="CF75" i="6" s="1"/>
  <c r="CG75" i="6" a="1"/>
  <c r="CG75" i="6" s="1"/>
  <c r="CH75" i="6" a="1"/>
  <c r="CH75" i="6" s="1"/>
  <c r="CI75" i="6" a="1"/>
  <c r="CI75" i="6" s="1"/>
  <c r="CJ75" i="6" a="1"/>
  <c r="CJ75" i="6" s="1"/>
  <c r="CK75" i="6" a="1"/>
  <c r="CK75" i="6" s="1"/>
  <c r="CL75" i="6" a="1"/>
  <c r="CL75" i="6" s="1"/>
  <c r="CM75" i="6" a="1"/>
  <c r="CM75" i="6" s="1"/>
  <c r="CN75" i="6" a="1"/>
  <c r="CN75" i="6" s="1"/>
  <c r="CO75" i="6" a="1"/>
  <c r="CO75" i="6" s="1"/>
  <c r="CP75" i="6" a="1"/>
  <c r="CP75" i="6" s="1"/>
  <c r="CQ75" i="6" a="1"/>
  <c r="CQ75" i="6" s="1"/>
  <c r="CR75" i="6" a="1"/>
  <c r="CR75" i="6" s="1"/>
  <c r="CS75" i="6" a="1"/>
  <c r="CS75" i="6" s="1"/>
  <c r="CT75" i="6" a="1"/>
  <c r="CT75" i="6" s="1"/>
  <c r="CU75" i="6" a="1"/>
  <c r="CU75" i="6" s="1"/>
  <c r="CV75" i="6" a="1"/>
  <c r="CV75" i="6" s="1"/>
  <c r="CW75" i="6" a="1"/>
  <c r="CW75" i="6" s="1"/>
  <c r="CX75" i="6" a="1"/>
  <c r="CX75" i="6" s="1"/>
  <c r="CY75" i="6" a="1"/>
  <c r="CY75" i="6" s="1"/>
  <c r="CZ75" i="6" a="1"/>
  <c r="CZ75" i="6" s="1"/>
  <c r="DA75" i="6" a="1"/>
  <c r="DA75" i="6" s="1"/>
  <c r="DB75" i="6" a="1"/>
  <c r="DB75" i="6" s="1"/>
  <c r="DC75" i="6" a="1"/>
  <c r="DC75" i="6" s="1"/>
  <c r="DD75" i="6" a="1"/>
  <c r="DD75" i="6" s="1"/>
  <c r="DE75" i="6" a="1"/>
  <c r="DE75" i="6" s="1"/>
  <c r="DF75" i="6" a="1"/>
  <c r="DF75" i="6" s="1"/>
  <c r="DG75" i="6" a="1"/>
  <c r="DG75" i="6" s="1"/>
  <c r="DH75" i="6" a="1"/>
  <c r="DH75" i="6" s="1"/>
  <c r="DI75" i="6" a="1"/>
  <c r="DI75" i="6" s="1"/>
  <c r="DJ75" i="6" a="1"/>
  <c r="DJ75" i="6" s="1"/>
  <c r="DK75" i="6" a="1"/>
  <c r="DK75" i="6" s="1"/>
  <c r="DL75" i="6" a="1"/>
  <c r="DL75" i="6" s="1"/>
  <c r="DM75" i="6" a="1"/>
  <c r="DM75" i="6" s="1"/>
  <c r="DN75" i="6" a="1"/>
  <c r="DN75" i="6" s="1"/>
  <c r="DO75" i="6" a="1"/>
  <c r="DO75" i="6" s="1"/>
  <c r="DP75" i="6" a="1"/>
  <c r="DP75" i="6" s="1"/>
  <c r="DQ75" i="6" a="1"/>
  <c r="DQ75" i="6" s="1"/>
  <c r="DR75" i="6" a="1"/>
  <c r="DR75" i="6" s="1"/>
  <c r="DS75" i="6" a="1"/>
  <c r="DS75" i="6" s="1"/>
  <c r="DT75" i="6" a="1"/>
  <c r="DT75" i="6" s="1"/>
  <c r="DU75" i="6" a="1"/>
  <c r="DU75" i="6" s="1"/>
  <c r="DV75" i="6" a="1"/>
  <c r="DV75" i="6" s="1"/>
  <c r="DW75" i="6" a="1"/>
  <c r="DW75" i="6" s="1"/>
  <c r="DX75" i="6" a="1"/>
  <c r="DX75" i="6" s="1"/>
  <c r="DY75" i="6" a="1"/>
  <c r="DY75" i="6" s="1"/>
  <c r="DZ75" i="6" a="1"/>
  <c r="DZ75" i="6" s="1"/>
  <c r="EA75" i="6" a="1"/>
  <c r="EA75" i="6" s="1"/>
  <c r="EB75" i="6" a="1"/>
  <c r="EB75" i="6" s="1"/>
  <c r="EC75" i="6" a="1"/>
  <c r="EC75" i="6" s="1"/>
  <c r="ED75" i="6" a="1"/>
  <c r="ED75" i="6" s="1"/>
  <c r="EE75" i="6" a="1"/>
  <c r="EE75" i="6" s="1"/>
  <c r="EF75" i="6" a="1"/>
  <c r="EF75" i="6" s="1"/>
  <c r="EG75" i="6" a="1"/>
  <c r="EG75" i="6" s="1"/>
  <c r="EH75" i="6" a="1"/>
  <c r="EH75" i="6" s="1"/>
  <c r="EI75" i="6" a="1"/>
  <c r="EI75" i="6" s="1"/>
  <c r="EJ75" i="6" a="1"/>
  <c r="EJ75" i="6" s="1"/>
  <c r="EK75" i="6" a="1"/>
  <c r="EK75" i="6" s="1"/>
  <c r="EL75" i="6" a="1"/>
  <c r="EL75" i="6" s="1"/>
  <c r="EM75" i="6" a="1"/>
  <c r="EM75" i="6" s="1"/>
  <c r="EN75" i="6" a="1"/>
  <c r="EN75" i="6" s="1"/>
  <c r="EO75" i="6" a="1"/>
  <c r="EO75" i="6" s="1"/>
  <c r="EP75" i="6" a="1"/>
  <c r="EP75" i="6" s="1"/>
  <c r="EQ75" i="6" a="1"/>
  <c r="EQ75" i="6" s="1"/>
  <c r="ER75" i="6" a="1"/>
  <c r="ER75" i="6" s="1"/>
  <c r="ES75" i="6" a="1"/>
  <c r="ES75" i="6" s="1"/>
  <c r="ET75" i="6" a="1"/>
  <c r="ET75" i="6" s="1"/>
  <c r="EU75" i="6" a="1"/>
  <c r="EU75" i="6" s="1"/>
  <c r="EV75" i="6" a="1"/>
  <c r="EV75" i="6" s="1"/>
  <c r="EW75" i="6" a="1"/>
  <c r="EW75" i="6" s="1"/>
  <c r="EX75" i="6" a="1"/>
  <c r="EX75" i="6" s="1"/>
  <c r="EY75" i="6" a="1"/>
  <c r="EY75" i="6" s="1"/>
  <c r="EZ75" i="6" a="1"/>
  <c r="EZ75" i="6" s="1"/>
  <c r="FA75" i="6" a="1"/>
  <c r="FA75" i="6" s="1"/>
  <c r="FB75" i="6" a="1"/>
  <c r="FB75" i="6" s="1"/>
  <c r="FC75" i="6" a="1"/>
  <c r="FC75" i="6" s="1"/>
  <c r="FD75" i="6" a="1"/>
  <c r="FD75" i="6" s="1"/>
  <c r="FE75" i="6" a="1"/>
  <c r="FE75" i="6" s="1"/>
  <c r="E76" i="6" a="1"/>
  <c r="E76" i="6" s="1"/>
  <c r="F76" i="6" a="1"/>
  <c r="F76" i="6"/>
  <c r="G76" i="6" a="1"/>
  <c r="G76" i="6" s="1"/>
  <c r="H76" i="6" a="1"/>
  <c r="H76" i="6" s="1"/>
  <c r="J76" i="6" a="1"/>
  <c r="J76" i="6" s="1"/>
  <c r="K76" i="6" a="1"/>
  <c r="K76" i="6" s="1"/>
  <c r="L76" i="6" a="1"/>
  <c r="L76" i="6" s="1"/>
  <c r="M76" i="6" a="1"/>
  <c r="M76" i="6" s="1"/>
  <c r="N76" i="6" a="1"/>
  <c r="N76" i="6" s="1"/>
  <c r="O76" i="6" a="1"/>
  <c r="O76" i="6" s="1"/>
  <c r="P76" i="6" a="1"/>
  <c r="P76" i="6" s="1"/>
  <c r="Q76" i="6" a="1"/>
  <c r="Q76" i="6" s="1"/>
  <c r="R76" i="6" a="1"/>
  <c r="R76" i="6"/>
  <c r="S76" i="6" a="1"/>
  <c r="S76" i="6" s="1"/>
  <c r="T76" i="6" a="1"/>
  <c r="T76" i="6" s="1"/>
  <c r="U76" i="6" a="1"/>
  <c r="U76" i="6" s="1"/>
  <c r="V76" i="6" a="1"/>
  <c r="V76" i="6" s="1"/>
  <c r="W76" i="6" a="1"/>
  <c r="W76" i="6" s="1"/>
  <c r="X76" i="6" a="1"/>
  <c r="X76" i="6" s="1"/>
  <c r="Y76" i="6" a="1"/>
  <c r="Y76" i="6" s="1"/>
  <c r="Z76" i="6" a="1"/>
  <c r="Z76" i="6" s="1"/>
  <c r="AA76" i="6" a="1"/>
  <c r="AA76" i="6" s="1"/>
  <c r="AB76" i="6" a="1"/>
  <c r="AB76" i="6" s="1"/>
  <c r="AC76" i="6" a="1"/>
  <c r="AC76" i="6" s="1"/>
  <c r="AD76" i="6" a="1"/>
  <c r="AD76" i="6" s="1"/>
  <c r="AE76" i="6" a="1"/>
  <c r="AE76" i="6" s="1"/>
  <c r="AF76" i="6" a="1"/>
  <c r="AF76" i="6" s="1"/>
  <c r="AG76" i="6" a="1"/>
  <c r="AG76" i="6" s="1"/>
  <c r="AH76" i="6" a="1"/>
  <c r="AH76" i="6" s="1"/>
  <c r="AI76" i="6" a="1"/>
  <c r="AI76" i="6" s="1"/>
  <c r="AJ76" i="6" a="1"/>
  <c r="AJ76" i="6" s="1"/>
  <c r="AK76" i="6" a="1"/>
  <c r="AK76" i="6" s="1"/>
  <c r="AL76" i="6" a="1"/>
  <c r="AL76" i="6" s="1"/>
  <c r="AM76" i="6" a="1"/>
  <c r="AM76" i="6" s="1"/>
  <c r="AN76" i="6" a="1"/>
  <c r="AN76" i="6" s="1"/>
  <c r="AO76" i="6" a="1"/>
  <c r="AO76" i="6" s="1"/>
  <c r="AP76" i="6" a="1"/>
  <c r="AP76" i="6" s="1"/>
  <c r="AQ76" i="6" a="1"/>
  <c r="AQ76" i="6" s="1"/>
  <c r="AR76" i="6" a="1"/>
  <c r="AR76" i="6" s="1"/>
  <c r="AS76" i="6" a="1"/>
  <c r="AS76" i="6" s="1"/>
  <c r="AT76" i="6" a="1"/>
  <c r="AT76" i="6" s="1"/>
  <c r="AU76" i="6" a="1"/>
  <c r="AU76" i="6" s="1"/>
  <c r="AV76" i="6" a="1"/>
  <c r="AV76" i="6" s="1"/>
  <c r="AW76" i="6" a="1"/>
  <c r="AW76" i="6" s="1"/>
  <c r="AX76" i="6" a="1"/>
  <c r="AX76" i="6" s="1"/>
  <c r="AY76" i="6" a="1"/>
  <c r="AY76" i="6" s="1"/>
  <c r="AZ76" i="6" a="1"/>
  <c r="AZ76" i="6" s="1"/>
  <c r="BA76" i="6" a="1"/>
  <c r="BA76" i="6" s="1"/>
  <c r="BB76" i="6" a="1"/>
  <c r="BB76" i="6" s="1"/>
  <c r="BC76" i="6" a="1"/>
  <c r="BC76" i="6" s="1"/>
  <c r="BD76" i="6" a="1"/>
  <c r="BD76" i="6" s="1"/>
  <c r="BE76" i="6" a="1"/>
  <c r="BE76" i="6" s="1"/>
  <c r="BF76" i="6" a="1"/>
  <c r="BF76" i="6" s="1"/>
  <c r="BG76" i="6" a="1"/>
  <c r="BG76" i="6" s="1"/>
  <c r="BH76" i="6" a="1"/>
  <c r="BH76" i="6" s="1"/>
  <c r="BI76" i="6" a="1"/>
  <c r="BI76" i="6" s="1"/>
  <c r="BJ76" i="6" a="1"/>
  <c r="BJ76" i="6" s="1"/>
  <c r="BK76" i="6" a="1"/>
  <c r="BK76" i="6" s="1"/>
  <c r="BL76" i="6" a="1"/>
  <c r="BL76" i="6" s="1"/>
  <c r="BM76" i="6" a="1"/>
  <c r="BM76" i="6" s="1"/>
  <c r="BN76" i="6" a="1"/>
  <c r="BN76" i="6" s="1"/>
  <c r="BO76" i="6" a="1"/>
  <c r="BO76" i="6" s="1"/>
  <c r="BP76" i="6" a="1"/>
  <c r="BP76" i="6" s="1"/>
  <c r="BQ76" i="6" a="1"/>
  <c r="BQ76" i="6" s="1"/>
  <c r="BR76" i="6" a="1"/>
  <c r="BR76" i="6" s="1"/>
  <c r="BS76" i="6" a="1"/>
  <c r="BS76" i="6" s="1"/>
  <c r="BT76" i="6" a="1"/>
  <c r="BT76" i="6" s="1"/>
  <c r="BU76" i="6" a="1"/>
  <c r="BU76" i="6" s="1"/>
  <c r="BV76" i="6" a="1"/>
  <c r="BV76" i="6" s="1"/>
  <c r="BW76" i="6" a="1"/>
  <c r="BW76" i="6" s="1"/>
  <c r="BX76" i="6" a="1"/>
  <c r="BX76" i="6" s="1"/>
  <c r="BY76" i="6" a="1"/>
  <c r="BY76" i="6" s="1"/>
  <c r="BZ76" i="6" a="1"/>
  <c r="BZ76" i="6" s="1"/>
  <c r="CA76" i="6" a="1"/>
  <c r="CA76" i="6" s="1"/>
  <c r="CB76" i="6" a="1"/>
  <c r="CB76" i="6" s="1"/>
  <c r="CC76" i="6" a="1"/>
  <c r="CC76" i="6" s="1"/>
  <c r="CD76" i="6" a="1"/>
  <c r="CD76" i="6" s="1"/>
  <c r="CE76" i="6" a="1"/>
  <c r="CE76" i="6" s="1"/>
  <c r="CF76" i="6" a="1"/>
  <c r="CF76" i="6" s="1"/>
  <c r="CG76" i="6" a="1"/>
  <c r="CG76" i="6" s="1"/>
  <c r="CH76" i="6" a="1"/>
  <c r="CH76" i="6" s="1"/>
  <c r="CI76" i="6" a="1"/>
  <c r="CI76" i="6" s="1"/>
  <c r="CJ76" i="6" a="1"/>
  <c r="CJ76" i="6" s="1"/>
  <c r="CK76" i="6" a="1"/>
  <c r="CK76" i="6" s="1"/>
  <c r="CL76" i="6" a="1"/>
  <c r="CL76" i="6" s="1"/>
  <c r="CM76" i="6" a="1"/>
  <c r="CM76" i="6" s="1"/>
  <c r="CN76" i="6" a="1"/>
  <c r="CN76" i="6" s="1"/>
  <c r="CO76" i="6" a="1"/>
  <c r="CO76" i="6" s="1"/>
  <c r="CP76" i="6" a="1"/>
  <c r="CP76" i="6" s="1"/>
  <c r="CQ76" i="6" a="1"/>
  <c r="CQ76" i="6" s="1"/>
  <c r="CR76" i="6" a="1"/>
  <c r="CR76" i="6" s="1"/>
  <c r="CS76" i="6" a="1"/>
  <c r="CS76" i="6" s="1"/>
  <c r="CT76" i="6" a="1"/>
  <c r="CT76" i="6" s="1"/>
  <c r="CU76" i="6" a="1"/>
  <c r="CU76" i="6" s="1"/>
  <c r="CV76" i="6" a="1"/>
  <c r="CV76" i="6" s="1"/>
  <c r="CW76" i="6" a="1"/>
  <c r="CW76" i="6" s="1"/>
  <c r="CX76" i="6" a="1"/>
  <c r="CX76" i="6" s="1"/>
  <c r="CY76" i="6" a="1"/>
  <c r="CY76" i="6" s="1"/>
  <c r="CZ76" i="6" a="1"/>
  <c r="CZ76" i="6" s="1"/>
  <c r="DA76" i="6" a="1"/>
  <c r="DA76" i="6" s="1"/>
  <c r="DB76" i="6" a="1"/>
  <c r="DB76" i="6" s="1"/>
  <c r="DC76" i="6" a="1"/>
  <c r="DC76" i="6" s="1"/>
  <c r="DD76" i="6" a="1"/>
  <c r="DD76" i="6" s="1"/>
  <c r="DE76" i="6" a="1"/>
  <c r="DE76" i="6" s="1"/>
  <c r="DF76" i="6" a="1"/>
  <c r="DF76" i="6" s="1"/>
  <c r="DG76" i="6" a="1"/>
  <c r="DG76" i="6" s="1"/>
  <c r="DH76" i="6" a="1"/>
  <c r="DH76" i="6" s="1"/>
  <c r="DI76" i="6" a="1"/>
  <c r="DI76" i="6" s="1"/>
  <c r="DJ76" i="6" a="1"/>
  <c r="DJ76" i="6" s="1"/>
  <c r="DK76" i="6" a="1"/>
  <c r="DK76" i="6" s="1"/>
  <c r="DL76" i="6" a="1"/>
  <c r="DL76" i="6" s="1"/>
  <c r="DM76" i="6" a="1"/>
  <c r="DM76" i="6" s="1"/>
  <c r="DN76" i="6" a="1"/>
  <c r="DN76" i="6" s="1"/>
  <c r="DO76" i="6" a="1"/>
  <c r="DO76" i="6" s="1"/>
  <c r="DP76" i="6" a="1"/>
  <c r="DP76" i="6" s="1"/>
  <c r="DQ76" i="6" a="1"/>
  <c r="DQ76" i="6" s="1"/>
  <c r="DR76" i="6" a="1"/>
  <c r="DR76" i="6" s="1"/>
  <c r="DS76" i="6" a="1"/>
  <c r="DS76" i="6" s="1"/>
  <c r="DT76" i="6" a="1"/>
  <c r="DT76" i="6" s="1"/>
  <c r="DU76" i="6" a="1"/>
  <c r="DU76" i="6" s="1"/>
  <c r="DV76" i="6" a="1"/>
  <c r="DV76" i="6" s="1"/>
  <c r="DW76" i="6" a="1"/>
  <c r="DW76" i="6" s="1"/>
  <c r="DX76" i="6" a="1"/>
  <c r="DX76" i="6" s="1"/>
  <c r="DY76" i="6" a="1"/>
  <c r="DY76" i="6" s="1"/>
  <c r="DZ76" i="6" a="1"/>
  <c r="DZ76" i="6" s="1"/>
  <c r="EA76" i="6" a="1"/>
  <c r="EA76" i="6" s="1"/>
  <c r="EB76" i="6" a="1"/>
  <c r="EB76" i="6" s="1"/>
  <c r="EC76" i="6" a="1"/>
  <c r="EC76" i="6" s="1"/>
  <c r="ED76" i="6" a="1"/>
  <c r="ED76" i="6" s="1"/>
  <c r="EE76" i="6" a="1"/>
  <c r="EE76" i="6" s="1"/>
  <c r="EF76" i="6" a="1"/>
  <c r="EF76" i="6" s="1"/>
  <c r="EG76" i="6" a="1"/>
  <c r="EG76" i="6" s="1"/>
  <c r="EH76" i="6" a="1"/>
  <c r="EH76" i="6" s="1"/>
  <c r="EI76" i="6" a="1"/>
  <c r="EI76" i="6" s="1"/>
  <c r="EJ76" i="6" a="1"/>
  <c r="EJ76" i="6" s="1"/>
  <c r="EK76" i="6" a="1"/>
  <c r="EK76" i="6" s="1"/>
  <c r="EL76" i="6" a="1"/>
  <c r="EL76" i="6" s="1"/>
  <c r="EM76" i="6" a="1"/>
  <c r="EM76" i="6" s="1"/>
  <c r="EN76" i="6" a="1"/>
  <c r="EN76" i="6" s="1"/>
  <c r="EO76" i="6" a="1"/>
  <c r="EO76" i="6" s="1"/>
  <c r="EP76" i="6" a="1"/>
  <c r="EP76" i="6" s="1"/>
  <c r="EQ76" i="6" a="1"/>
  <c r="EQ76" i="6" s="1"/>
  <c r="ER76" i="6" a="1"/>
  <c r="ER76" i="6" s="1"/>
  <c r="ES76" i="6" a="1"/>
  <c r="ES76" i="6" s="1"/>
  <c r="ET76" i="6" a="1"/>
  <c r="ET76" i="6" s="1"/>
  <c r="EU76" i="6" a="1"/>
  <c r="EU76" i="6" s="1"/>
  <c r="EV76" i="6" a="1"/>
  <c r="EV76" i="6" s="1"/>
  <c r="EW76" i="6" a="1"/>
  <c r="EW76" i="6" s="1"/>
  <c r="EX76" i="6" a="1"/>
  <c r="EX76" i="6" s="1"/>
  <c r="EY76" i="6" a="1"/>
  <c r="EY76" i="6" s="1"/>
  <c r="EZ76" i="6" a="1"/>
  <c r="EZ76" i="6" s="1"/>
  <c r="FA76" i="6" a="1"/>
  <c r="FA76" i="6" s="1"/>
  <c r="FB76" i="6" a="1"/>
  <c r="FB76" i="6" s="1"/>
  <c r="FC76" i="6" a="1"/>
  <c r="FC76" i="6" s="1"/>
  <c r="FD76" i="6" a="1"/>
  <c r="FD76" i="6" s="1"/>
  <c r="FE76" i="6" a="1"/>
  <c r="FE76" i="6" s="1"/>
  <c r="E77" i="6" a="1"/>
  <c r="E77" i="6" s="1"/>
  <c r="F77" i="6" a="1"/>
  <c r="F77" i="6" s="1"/>
  <c r="G77" i="6" a="1"/>
  <c r="G77" i="6" s="1"/>
  <c r="H77" i="6" a="1"/>
  <c r="H77" i="6" s="1"/>
  <c r="J77" i="6" a="1"/>
  <c r="J77" i="6" s="1"/>
  <c r="K77" i="6" a="1"/>
  <c r="K77" i="6" s="1"/>
  <c r="L77" i="6" a="1"/>
  <c r="L77" i="6" s="1"/>
  <c r="M77" i="6" a="1"/>
  <c r="M77" i="6" s="1"/>
  <c r="N77" i="6" a="1"/>
  <c r="N77" i="6" s="1"/>
  <c r="O77" i="6" a="1"/>
  <c r="O77" i="6" s="1"/>
  <c r="P77" i="6" a="1"/>
  <c r="P77" i="6" s="1"/>
  <c r="Q77" i="6" a="1"/>
  <c r="Q77" i="6" s="1"/>
  <c r="R77" i="6" a="1"/>
  <c r="R77" i="6" s="1"/>
  <c r="S77" i="6" a="1"/>
  <c r="S77" i="6" s="1"/>
  <c r="T77" i="6" a="1"/>
  <c r="T77" i="6" s="1"/>
  <c r="U77" i="6" a="1"/>
  <c r="U77" i="6" s="1"/>
  <c r="V77" i="6" a="1"/>
  <c r="V77" i="6" s="1"/>
  <c r="W77" i="6" a="1"/>
  <c r="W77" i="6" s="1"/>
  <c r="X77" i="6" a="1"/>
  <c r="X77" i="6" s="1"/>
  <c r="Y77" i="6" a="1"/>
  <c r="Y77" i="6" s="1"/>
  <c r="Z77" i="6" a="1"/>
  <c r="Z77" i="6" s="1"/>
  <c r="AA77" i="6" a="1"/>
  <c r="AA77" i="6" s="1"/>
  <c r="AB77" i="6" a="1"/>
  <c r="AB77" i="6" s="1"/>
  <c r="AC77" i="6" a="1"/>
  <c r="AC77" i="6" s="1"/>
  <c r="AD77" i="6" a="1"/>
  <c r="AD77" i="6" s="1"/>
  <c r="AE77" i="6" a="1"/>
  <c r="AE77" i="6" s="1"/>
  <c r="AF77" i="6" a="1"/>
  <c r="AF77" i="6" s="1"/>
  <c r="AG77" i="6" a="1"/>
  <c r="AG77" i="6" s="1"/>
  <c r="AH77" i="6" a="1"/>
  <c r="AH77" i="6" s="1"/>
  <c r="AI77" i="6" a="1"/>
  <c r="AI77" i="6" s="1"/>
  <c r="AJ77" i="6" a="1"/>
  <c r="AJ77" i="6" s="1"/>
  <c r="AK77" i="6" a="1"/>
  <c r="AK77" i="6" s="1"/>
  <c r="AL77" i="6" a="1"/>
  <c r="AL77" i="6" s="1"/>
  <c r="AM77" i="6" a="1"/>
  <c r="AM77" i="6" s="1"/>
  <c r="AN77" i="6" a="1"/>
  <c r="AN77" i="6" s="1"/>
  <c r="AO77" i="6" a="1"/>
  <c r="AO77" i="6" s="1"/>
  <c r="AP77" i="6" a="1"/>
  <c r="AP77" i="6" s="1"/>
  <c r="AQ77" i="6" a="1"/>
  <c r="AQ77" i="6" s="1"/>
  <c r="AR77" i="6" a="1"/>
  <c r="AR77" i="6" s="1"/>
  <c r="AS77" i="6" a="1"/>
  <c r="AS77" i="6" s="1"/>
  <c r="AT77" i="6" a="1"/>
  <c r="AT77" i="6" s="1"/>
  <c r="AU77" i="6" a="1"/>
  <c r="AU77" i="6" s="1"/>
  <c r="AV77" i="6" a="1"/>
  <c r="AV77" i="6" s="1"/>
  <c r="AW77" i="6" a="1"/>
  <c r="AW77" i="6" s="1"/>
  <c r="AX77" i="6" a="1"/>
  <c r="AX77" i="6" s="1"/>
  <c r="AY77" i="6" a="1"/>
  <c r="AY77" i="6" s="1"/>
  <c r="AZ77" i="6" a="1"/>
  <c r="AZ77" i="6"/>
  <c r="BA77" i="6" a="1"/>
  <c r="BA77" i="6" s="1"/>
  <c r="BB77" i="6" a="1"/>
  <c r="BB77" i="6" s="1"/>
  <c r="BC77" i="6" a="1"/>
  <c r="BC77" i="6" s="1"/>
  <c r="BD77" i="6" a="1"/>
  <c r="BD77" i="6" s="1"/>
  <c r="BE77" i="6" a="1"/>
  <c r="BE77" i="6" s="1"/>
  <c r="BF77" i="6" a="1"/>
  <c r="BF77" i="6" s="1"/>
  <c r="BG77" i="6" a="1"/>
  <c r="BG77" i="6" s="1"/>
  <c r="BH77" i="6" a="1"/>
  <c r="BH77" i="6" s="1"/>
  <c r="BI77" i="6" a="1"/>
  <c r="BI77" i="6" s="1"/>
  <c r="BJ77" i="6" a="1"/>
  <c r="BJ77" i="6" s="1"/>
  <c r="BK77" i="6" a="1"/>
  <c r="BK77" i="6" s="1"/>
  <c r="BL77" i="6" a="1"/>
  <c r="BL77" i="6" s="1"/>
  <c r="BL87" i="6" s="1"/>
  <c r="BM77" i="6" a="1"/>
  <c r="BM77" i="6" s="1"/>
  <c r="BN77" i="6" a="1"/>
  <c r="BN77" i="6" s="1"/>
  <c r="BO77" i="6" a="1"/>
  <c r="BO77" i="6" s="1"/>
  <c r="BP77" i="6" a="1"/>
  <c r="BP77" i="6" s="1"/>
  <c r="BQ77" i="6" a="1"/>
  <c r="BQ77" i="6" s="1"/>
  <c r="BR77" i="6" a="1"/>
  <c r="BR77" i="6" s="1"/>
  <c r="BS77" i="6" a="1"/>
  <c r="BS77" i="6" s="1"/>
  <c r="BT77" i="6" a="1"/>
  <c r="BT77" i="6" s="1"/>
  <c r="BU77" i="6" a="1"/>
  <c r="BU77" i="6" s="1"/>
  <c r="BV77" i="6" a="1"/>
  <c r="BV77" i="6" s="1"/>
  <c r="BW77" i="6" a="1"/>
  <c r="BW77" i="6" s="1"/>
  <c r="BX77" i="6" a="1"/>
  <c r="BX77" i="6" s="1"/>
  <c r="BY77" i="6" a="1"/>
  <c r="BY77" i="6" s="1"/>
  <c r="BY87" i="6" s="1"/>
  <c r="BZ77" i="6" a="1"/>
  <c r="BZ77" i="6" s="1"/>
  <c r="CA77" i="6" a="1"/>
  <c r="CA77" i="6" s="1"/>
  <c r="CB77" i="6" a="1"/>
  <c r="CB77" i="6" s="1"/>
  <c r="CC77" i="6" a="1"/>
  <c r="CC77" i="6" s="1"/>
  <c r="CD77" i="6" a="1"/>
  <c r="CD77" i="6"/>
  <c r="CE77" i="6" a="1"/>
  <c r="CE77" i="6" s="1"/>
  <c r="CF77" i="6" a="1"/>
  <c r="CF77" i="6" s="1"/>
  <c r="CG77" i="6" a="1"/>
  <c r="CG77" i="6" s="1"/>
  <c r="CH77" i="6" a="1"/>
  <c r="CH77" i="6" s="1"/>
  <c r="CI77" i="6" a="1"/>
  <c r="CI77" i="6" s="1"/>
  <c r="CJ77" i="6" a="1"/>
  <c r="CJ77" i="6" s="1"/>
  <c r="CK77" i="6" a="1"/>
  <c r="CK77" i="6" s="1"/>
  <c r="CL77" i="6" a="1"/>
  <c r="CL77" i="6" s="1"/>
  <c r="CM77" i="6" a="1"/>
  <c r="CM77" i="6" s="1"/>
  <c r="CN77" i="6" a="1"/>
  <c r="CN77" i="6" s="1"/>
  <c r="CO77" i="6" a="1"/>
  <c r="CO77" i="6" s="1"/>
  <c r="CP77" i="6" a="1"/>
  <c r="CP77" i="6" s="1"/>
  <c r="CQ77" i="6" a="1"/>
  <c r="CQ77" i="6" s="1"/>
  <c r="CR77" i="6" a="1"/>
  <c r="CR77" i="6" s="1"/>
  <c r="CS77" i="6" a="1"/>
  <c r="CS77" i="6" s="1"/>
  <c r="CT77" i="6" a="1"/>
  <c r="CT77" i="6" s="1"/>
  <c r="CU77" i="6" a="1"/>
  <c r="CU77" i="6" s="1"/>
  <c r="CV77" i="6" a="1"/>
  <c r="CV77" i="6" s="1"/>
  <c r="CW77" i="6" a="1"/>
  <c r="CW77" i="6" s="1"/>
  <c r="CX77" i="6" a="1"/>
  <c r="CX77" i="6" s="1"/>
  <c r="CY77" i="6" a="1"/>
  <c r="CY77" i="6" s="1"/>
  <c r="CZ77" i="6" a="1"/>
  <c r="CZ77" i="6" s="1"/>
  <c r="DA77" i="6" a="1"/>
  <c r="DA77" i="6" s="1"/>
  <c r="DB77" i="6" a="1"/>
  <c r="DB77" i="6" s="1"/>
  <c r="DC77" i="6" a="1"/>
  <c r="DC77" i="6" s="1"/>
  <c r="DD77" i="6" a="1"/>
  <c r="DD77" i="6" s="1"/>
  <c r="DE77" i="6" a="1"/>
  <c r="DE77" i="6" s="1"/>
  <c r="DF77" i="6" a="1"/>
  <c r="DF77" i="6" s="1"/>
  <c r="DG77" i="6" a="1"/>
  <c r="DG77" i="6" s="1"/>
  <c r="DH77" i="6" a="1"/>
  <c r="DH77" i="6" s="1"/>
  <c r="DI77" i="6" a="1"/>
  <c r="DI77" i="6" s="1"/>
  <c r="DJ77" i="6" a="1"/>
  <c r="DJ77" i="6" s="1"/>
  <c r="DK77" i="6" a="1"/>
  <c r="DK77" i="6" s="1"/>
  <c r="DL77" i="6" a="1"/>
  <c r="DL77" i="6" s="1"/>
  <c r="DM77" i="6" a="1"/>
  <c r="DM77" i="6" s="1"/>
  <c r="DN77" i="6" a="1"/>
  <c r="DN77" i="6" s="1"/>
  <c r="DO77" i="6" a="1"/>
  <c r="DO77" i="6" s="1"/>
  <c r="DP77" i="6" a="1"/>
  <c r="DP77" i="6" s="1"/>
  <c r="DQ77" i="6" a="1"/>
  <c r="DQ77" i="6" s="1"/>
  <c r="DR77" i="6" a="1"/>
  <c r="DR77" i="6" s="1"/>
  <c r="DS77" i="6" a="1"/>
  <c r="DS77" i="6" s="1"/>
  <c r="DT77" i="6" a="1"/>
  <c r="DT77" i="6" s="1"/>
  <c r="DU77" i="6" a="1"/>
  <c r="DU77" i="6" s="1"/>
  <c r="DV77" i="6" a="1"/>
  <c r="DV77" i="6" s="1"/>
  <c r="DW77" i="6" a="1"/>
  <c r="DW77" i="6" s="1"/>
  <c r="DX77" i="6" a="1"/>
  <c r="DX77" i="6" s="1"/>
  <c r="DY77" i="6" a="1"/>
  <c r="DY77" i="6" s="1"/>
  <c r="DZ77" i="6" a="1"/>
  <c r="DZ77" i="6" s="1"/>
  <c r="EA77" i="6" a="1"/>
  <c r="EA77" i="6" s="1"/>
  <c r="EB77" i="6" a="1"/>
  <c r="EB77" i="6" s="1"/>
  <c r="EC77" i="6" a="1"/>
  <c r="EC77" i="6" s="1"/>
  <c r="ED77" i="6" a="1"/>
  <c r="ED77" i="6" s="1"/>
  <c r="EE77" i="6" a="1"/>
  <c r="EE77" i="6" s="1"/>
  <c r="EF77" i="6" a="1"/>
  <c r="EF77" i="6" s="1"/>
  <c r="EG77" i="6" a="1"/>
  <c r="EG77" i="6" s="1"/>
  <c r="EH77" i="6" a="1"/>
  <c r="EH77" i="6" s="1"/>
  <c r="EI77" i="6" a="1"/>
  <c r="EI77" i="6" s="1"/>
  <c r="EJ77" i="6" a="1"/>
  <c r="EJ77" i="6" s="1"/>
  <c r="EK77" i="6" a="1"/>
  <c r="EK77" i="6" s="1"/>
  <c r="EL77" i="6" a="1"/>
  <c r="EL77" i="6" s="1"/>
  <c r="EM77" i="6" a="1"/>
  <c r="EM77" i="6" s="1"/>
  <c r="EN77" i="6" a="1"/>
  <c r="EN77" i="6" s="1"/>
  <c r="EO77" i="6" a="1"/>
  <c r="EO77" i="6" s="1"/>
  <c r="EP77" i="6" a="1"/>
  <c r="EP77" i="6" s="1"/>
  <c r="EQ77" i="6" a="1"/>
  <c r="EQ77" i="6" s="1"/>
  <c r="ER77" i="6" a="1"/>
  <c r="ER77" i="6" s="1"/>
  <c r="ES77" i="6" a="1"/>
  <c r="ES77" i="6" s="1"/>
  <c r="ET77" i="6" a="1"/>
  <c r="ET77" i="6" s="1"/>
  <c r="EU77" i="6" a="1"/>
  <c r="EU77" i="6" s="1"/>
  <c r="EV77" i="6" a="1"/>
  <c r="EV77" i="6" s="1"/>
  <c r="EW77" i="6" a="1"/>
  <c r="EW77" i="6" s="1"/>
  <c r="EX77" i="6" a="1"/>
  <c r="EX77" i="6" s="1"/>
  <c r="EY77" i="6" a="1"/>
  <c r="EY77" i="6" s="1"/>
  <c r="EZ77" i="6" a="1"/>
  <c r="EZ77" i="6" s="1"/>
  <c r="FA77" i="6" a="1"/>
  <c r="FA77" i="6" s="1"/>
  <c r="FB77" i="6" a="1"/>
  <c r="FB77" i="6" s="1"/>
  <c r="FC77" i="6" a="1"/>
  <c r="FC77" i="6" s="1"/>
  <c r="FD77" i="6" a="1"/>
  <c r="FD77" i="6" s="1"/>
  <c r="FE77" i="6" a="1"/>
  <c r="FE77" i="6" s="1"/>
  <c r="E78" i="6" a="1"/>
  <c r="E78" i="6" s="1"/>
  <c r="F78" i="6" a="1"/>
  <c r="F78" i="6" s="1"/>
  <c r="G78" i="6" a="1"/>
  <c r="G78" i="6" s="1"/>
  <c r="H78" i="6" a="1"/>
  <c r="H78" i="6" s="1"/>
  <c r="J78" i="6" a="1"/>
  <c r="J78" i="6" s="1"/>
  <c r="K78" i="6" a="1"/>
  <c r="K78" i="6" s="1"/>
  <c r="L78" i="6" a="1"/>
  <c r="L78" i="6" s="1"/>
  <c r="M78" i="6" a="1"/>
  <c r="M78" i="6" s="1"/>
  <c r="N78" i="6" a="1"/>
  <c r="N78" i="6" s="1"/>
  <c r="O78" i="6" a="1"/>
  <c r="O78" i="6" s="1"/>
  <c r="P78" i="6" a="1"/>
  <c r="P78" i="6" s="1"/>
  <c r="Q78" i="6" a="1"/>
  <c r="Q78" i="6" s="1"/>
  <c r="R78" i="6" a="1"/>
  <c r="R78" i="6" s="1"/>
  <c r="S78" i="6" a="1"/>
  <c r="S78" i="6" s="1"/>
  <c r="T78" i="6" a="1"/>
  <c r="T78" i="6" s="1"/>
  <c r="U78" i="6" a="1"/>
  <c r="U78" i="6" s="1"/>
  <c r="V78" i="6" a="1"/>
  <c r="V78" i="6" s="1"/>
  <c r="W78" i="6" a="1"/>
  <c r="W78" i="6" s="1"/>
  <c r="X78" i="6" a="1"/>
  <c r="X78" i="6" s="1"/>
  <c r="Y78" i="6" a="1"/>
  <c r="Y78" i="6" s="1"/>
  <c r="Z78" i="6" a="1"/>
  <c r="Z78" i="6" s="1"/>
  <c r="AA78" i="6" a="1"/>
  <c r="AA78" i="6" s="1"/>
  <c r="AB78" i="6" a="1"/>
  <c r="AB78" i="6" s="1"/>
  <c r="AC78" i="6" a="1"/>
  <c r="AC78" i="6" s="1"/>
  <c r="AD78" i="6" a="1"/>
  <c r="AD78" i="6" s="1"/>
  <c r="AE78" i="6" a="1"/>
  <c r="AE78" i="6" s="1"/>
  <c r="AF78" i="6" a="1"/>
  <c r="AF78" i="6" s="1"/>
  <c r="AG78" i="6" a="1"/>
  <c r="AG78" i="6" s="1"/>
  <c r="AH78" i="6" a="1"/>
  <c r="AH78" i="6" s="1"/>
  <c r="AI78" i="6" a="1"/>
  <c r="AI78" i="6" s="1"/>
  <c r="AJ78" i="6" a="1"/>
  <c r="AJ78" i="6" s="1"/>
  <c r="AK78" i="6" a="1"/>
  <c r="AK78" i="6" s="1"/>
  <c r="AL78" i="6" a="1"/>
  <c r="AL78" i="6" s="1"/>
  <c r="AM78" i="6" a="1"/>
  <c r="AM78" i="6" s="1"/>
  <c r="AN78" i="6" a="1"/>
  <c r="AN78" i="6" s="1"/>
  <c r="AO78" i="6" a="1"/>
  <c r="AO78" i="6" s="1"/>
  <c r="AP78" i="6" a="1"/>
  <c r="AP78" i="6" s="1"/>
  <c r="AQ78" i="6" a="1"/>
  <c r="AQ78" i="6" s="1"/>
  <c r="AR78" i="6" a="1"/>
  <c r="AR78" i="6" s="1"/>
  <c r="AS78" i="6" a="1"/>
  <c r="AS78" i="6" s="1"/>
  <c r="AT78" i="6" a="1"/>
  <c r="AT78" i="6" s="1"/>
  <c r="AU78" i="6" a="1"/>
  <c r="AU78" i="6" s="1"/>
  <c r="AV78" i="6" a="1"/>
  <c r="AV78" i="6" s="1"/>
  <c r="AW78" i="6" a="1"/>
  <c r="AW78" i="6" s="1"/>
  <c r="AX78" i="6" a="1"/>
  <c r="AX78" i="6" s="1"/>
  <c r="AY78" i="6" a="1"/>
  <c r="AY78" i="6" s="1"/>
  <c r="AZ78" i="6" a="1"/>
  <c r="AZ78" i="6" s="1"/>
  <c r="BA78" i="6" a="1"/>
  <c r="BA78" i="6" s="1"/>
  <c r="BB78" i="6" a="1"/>
  <c r="BB78" i="6" s="1"/>
  <c r="BC78" i="6" a="1"/>
  <c r="BC78" i="6" s="1"/>
  <c r="BD78" i="6" a="1"/>
  <c r="BD78" i="6" s="1"/>
  <c r="BE78" i="6" a="1"/>
  <c r="BE78" i="6" s="1"/>
  <c r="BF78" i="6" a="1"/>
  <c r="BF78" i="6" s="1"/>
  <c r="BG78" i="6" a="1"/>
  <c r="BG78" i="6" s="1"/>
  <c r="BH78" i="6" a="1"/>
  <c r="BH78" i="6" s="1"/>
  <c r="BI78" i="6" a="1"/>
  <c r="BI78" i="6" s="1"/>
  <c r="BJ78" i="6" a="1"/>
  <c r="BJ78" i="6" s="1"/>
  <c r="BK78" i="6" a="1"/>
  <c r="BK78" i="6" s="1"/>
  <c r="BL78" i="6" a="1"/>
  <c r="BL78" i="6" s="1"/>
  <c r="BM78" i="6" a="1"/>
  <c r="BM78" i="6" s="1"/>
  <c r="BN78" i="6" a="1"/>
  <c r="BN78" i="6" s="1"/>
  <c r="BO78" i="6" a="1"/>
  <c r="BO78" i="6" s="1"/>
  <c r="BP78" i="6" a="1"/>
  <c r="BP78" i="6" s="1"/>
  <c r="BQ78" i="6" a="1"/>
  <c r="BQ78" i="6" s="1"/>
  <c r="BR78" i="6" a="1"/>
  <c r="BR78" i="6" s="1"/>
  <c r="BS78" i="6" a="1"/>
  <c r="BS78" i="6" s="1"/>
  <c r="BT78" i="6" a="1"/>
  <c r="BT78" i="6" s="1"/>
  <c r="BU78" i="6" a="1"/>
  <c r="BU78" i="6" s="1"/>
  <c r="BV78" i="6" a="1"/>
  <c r="BV78" i="6" s="1"/>
  <c r="BW78" i="6" a="1"/>
  <c r="BW78" i="6" s="1"/>
  <c r="BX78" i="6" a="1"/>
  <c r="BX78" i="6" s="1"/>
  <c r="BY78" i="6" a="1"/>
  <c r="BY78" i="6" s="1"/>
  <c r="BZ78" i="6" a="1"/>
  <c r="BZ78" i="6" s="1"/>
  <c r="CA78" i="6" a="1"/>
  <c r="CA78" i="6" s="1"/>
  <c r="CB78" i="6" a="1"/>
  <c r="CB78" i="6" s="1"/>
  <c r="CC78" i="6" a="1"/>
  <c r="CC78" i="6" s="1"/>
  <c r="CD78" i="6" a="1"/>
  <c r="CD78" i="6" s="1"/>
  <c r="CE78" i="6" a="1"/>
  <c r="CE78" i="6" s="1"/>
  <c r="CF78" i="6" a="1"/>
  <c r="CF78" i="6" s="1"/>
  <c r="CG78" i="6" a="1"/>
  <c r="CG78" i="6" s="1"/>
  <c r="CH78" i="6" a="1"/>
  <c r="CH78" i="6" s="1"/>
  <c r="CI78" i="6" a="1"/>
  <c r="CI78" i="6" s="1"/>
  <c r="CJ78" i="6" a="1"/>
  <c r="CJ78" i="6" s="1"/>
  <c r="CK78" i="6" a="1"/>
  <c r="CK78" i="6" s="1"/>
  <c r="CL78" i="6" a="1"/>
  <c r="CL78" i="6" s="1"/>
  <c r="CM78" i="6" a="1"/>
  <c r="CM78" i="6" s="1"/>
  <c r="CN78" i="6" a="1"/>
  <c r="CN78" i="6" s="1"/>
  <c r="CO78" i="6" a="1"/>
  <c r="CO78" i="6" s="1"/>
  <c r="CP78" i="6" a="1"/>
  <c r="CP78" i="6" s="1"/>
  <c r="CQ78" i="6" a="1"/>
  <c r="CQ78" i="6" s="1"/>
  <c r="CR78" i="6" a="1"/>
  <c r="CR78" i="6" s="1"/>
  <c r="CS78" i="6" a="1"/>
  <c r="CS78" i="6" s="1"/>
  <c r="CT78" i="6" a="1"/>
  <c r="CT78" i="6" s="1"/>
  <c r="CU78" i="6" a="1"/>
  <c r="CU78" i="6" s="1"/>
  <c r="CV78" i="6" a="1"/>
  <c r="CV78" i="6" s="1"/>
  <c r="CW78" i="6" a="1"/>
  <c r="CW78" i="6" s="1"/>
  <c r="CX78" i="6" a="1"/>
  <c r="CX78" i="6" s="1"/>
  <c r="CY78" i="6" a="1"/>
  <c r="CY78" i="6" s="1"/>
  <c r="CZ78" i="6" a="1"/>
  <c r="CZ78" i="6" s="1"/>
  <c r="DA78" i="6" a="1"/>
  <c r="DA78" i="6" s="1"/>
  <c r="DB78" i="6" a="1"/>
  <c r="DB78" i="6" s="1"/>
  <c r="DC78" i="6" a="1"/>
  <c r="DC78" i="6" s="1"/>
  <c r="DD78" i="6" a="1"/>
  <c r="DD78" i="6" s="1"/>
  <c r="DE78" i="6" a="1"/>
  <c r="DE78" i="6" s="1"/>
  <c r="DF78" i="6" a="1"/>
  <c r="DF78" i="6" s="1"/>
  <c r="DG78" i="6" a="1"/>
  <c r="DG78" i="6" s="1"/>
  <c r="DH78" i="6" a="1"/>
  <c r="DH78" i="6" s="1"/>
  <c r="DI78" i="6" a="1"/>
  <c r="DI78" i="6" s="1"/>
  <c r="DJ78" i="6" a="1"/>
  <c r="DJ78" i="6" s="1"/>
  <c r="DK78" i="6" a="1"/>
  <c r="DK78" i="6" s="1"/>
  <c r="DL78" i="6" a="1"/>
  <c r="DL78" i="6" s="1"/>
  <c r="DM78" i="6" a="1"/>
  <c r="DM78" i="6" s="1"/>
  <c r="DN78" i="6" a="1"/>
  <c r="DN78" i="6" s="1"/>
  <c r="DO78" i="6" a="1"/>
  <c r="DO78" i="6" s="1"/>
  <c r="DP78" i="6" a="1"/>
  <c r="DP78" i="6" s="1"/>
  <c r="DQ78" i="6" a="1"/>
  <c r="DQ78" i="6" s="1"/>
  <c r="DR78" i="6" a="1"/>
  <c r="DR78" i="6" s="1"/>
  <c r="DS78" i="6" a="1"/>
  <c r="DS78" i="6" s="1"/>
  <c r="DT78" i="6" a="1"/>
  <c r="DT78" i="6" s="1"/>
  <c r="DU78" i="6" a="1"/>
  <c r="DU78" i="6" s="1"/>
  <c r="DV78" i="6" a="1"/>
  <c r="DV78" i="6" s="1"/>
  <c r="DW78" i="6" a="1"/>
  <c r="DW78" i="6" s="1"/>
  <c r="DX78" i="6" a="1"/>
  <c r="DX78" i="6" s="1"/>
  <c r="DY78" i="6" a="1"/>
  <c r="DY78" i="6" s="1"/>
  <c r="DZ78" i="6" a="1"/>
  <c r="DZ78" i="6" s="1"/>
  <c r="EA78" i="6" a="1"/>
  <c r="EA78" i="6"/>
  <c r="EB78" i="6" a="1"/>
  <c r="EB78" i="6" s="1"/>
  <c r="EC78" i="6" a="1"/>
  <c r="EC78" i="6" s="1"/>
  <c r="ED78" i="6" a="1"/>
  <c r="ED78" i="6" s="1"/>
  <c r="EE78" i="6" a="1"/>
  <c r="EE78" i="6" s="1"/>
  <c r="EF78" i="6" a="1"/>
  <c r="EF78" i="6" s="1"/>
  <c r="EG78" i="6" a="1"/>
  <c r="EG78" i="6" s="1"/>
  <c r="EH78" i="6" a="1"/>
  <c r="EH78" i="6" s="1"/>
  <c r="EI78" i="6" a="1"/>
  <c r="EI78" i="6" s="1"/>
  <c r="EJ78" i="6" a="1"/>
  <c r="EJ78" i="6" s="1"/>
  <c r="EK78" i="6" a="1"/>
  <c r="EK78" i="6" s="1"/>
  <c r="EL78" i="6" a="1"/>
  <c r="EL78" i="6" s="1"/>
  <c r="EM78" i="6" a="1"/>
  <c r="EM78" i="6" s="1"/>
  <c r="EN78" i="6" a="1"/>
  <c r="EN78" i="6"/>
  <c r="EO78" i="6" a="1"/>
  <c r="EO78" i="6" s="1"/>
  <c r="EP78" i="6" a="1"/>
  <c r="EP78" i="6" s="1"/>
  <c r="EQ78" i="6" a="1"/>
  <c r="EQ78" i="6" s="1"/>
  <c r="ER78" i="6" a="1"/>
  <c r="ER78" i="6" s="1"/>
  <c r="ES78" i="6" a="1"/>
  <c r="ES78" i="6" s="1"/>
  <c r="ET78" i="6" a="1"/>
  <c r="ET78" i="6" s="1"/>
  <c r="EU78" i="6" a="1"/>
  <c r="EU78" i="6" s="1"/>
  <c r="EV78" i="6" a="1"/>
  <c r="EV78" i="6" s="1"/>
  <c r="EW78" i="6" a="1"/>
  <c r="EW78" i="6" s="1"/>
  <c r="EX78" i="6" a="1"/>
  <c r="EX78" i="6" s="1"/>
  <c r="EY78" i="6" a="1"/>
  <c r="EY78" i="6" s="1"/>
  <c r="EZ78" i="6" a="1"/>
  <c r="EZ78" i="6" s="1"/>
  <c r="FA78" i="6" a="1"/>
  <c r="FA78" i="6" s="1"/>
  <c r="FB78" i="6" a="1"/>
  <c r="FB78" i="6" s="1"/>
  <c r="FC78" i="6" a="1"/>
  <c r="FC78" i="6" s="1"/>
  <c r="FD78" i="6" a="1"/>
  <c r="FD78" i="6" s="1"/>
  <c r="FE78" i="6" a="1"/>
  <c r="FE78" i="6" s="1"/>
  <c r="E79" i="6" a="1"/>
  <c r="E79" i="6" s="1"/>
  <c r="F79" i="6" a="1"/>
  <c r="F79" i="6" s="1"/>
  <c r="G79" i="6" a="1"/>
  <c r="G79" i="6" s="1"/>
  <c r="H79" i="6" a="1"/>
  <c r="H79" i="6" s="1"/>
  <c r="J79" i="6" a="1"/>
  <c r="J79" i="6" s="1"/>
  <c r="K79" i="6" a="1"/>
  <c r="K79" i="6" s="1"/>
  <c r="L79" i="6" a="1"/>
  <c r="L79" i="6" s="1"/>
  <c r="M79" i="6" a="1"/>
  <c r="M79" i="6" s="1"/>
  <c r="N79" i="6" a="1"/>
  <c r="N79" i="6" s="1"/>
  <c r="O79" i="6" a="1"/>
  <c r="O79" i="6" s="1"/>
  <c r="P79" i="6" a="1"/>
  <c r="P79" i="6" s="1"/>
  <c r="Q79" i="6" a="1"/>
  <c r="Q79" i="6" s="1"/>
  <c r="R79" i="6" a="1"/>
  <c r="R79" i="6" s="1"/>
  <c r="S79" i="6" a="1"/>
  <c r="S79" i="6" s="1"/>
  <c r="T79" i="6" a="1"/>
  <c r="T79" i="6" s="1"/>
  <c r="U79" i="6" a="1"/>
  <c r="U79" i="6" s="1"/>
  <c r="V79" i="6" a="1"/>
  <c r="V79" i="6" s="1"/>
  <c r="W79" i="6" a="1"/>
  <c r="W79" i="6" s="1"/>
  <c r="X79" i="6" a="1"/>
  <c r="X79" i="6" s="1"/>
  <c r="Y79" i="6" a="1"/>
  <c r="Y79" i="6" s="1"/>
  <c r="Z79" i="6" a="1"/>
  <c r="Z79" i="6" s="1"/>
  <c r="AA79" i="6" a="1"/>
  <c r="AA79" i="6" s="1"/>
  <c r="AB79" i="6" a="1"/>
  <c r="AB79" i="6" s="1"/>
  <c r="AC79" i="6" a="1"/>
  <c r="AC79" i="6" s="1"/>
  <c r="AD79" i="6" a="1"/>
  <c r="AD79" i="6" s="1"/>
  <c r="AE79" i="6" a="1"/>
  <c r="AE79" i="6" s="1"/>
  <c r="AF79" i="6" a="1"/>
  <c r="AF79" i="6" s="1"/>
  <c r="AG79" i="6" a="1"/>
  <c r="AG79" i="6" s="1"/>
  <c r="AH79" i="6" a="1"/>
  <c r="AH79" i="6" s="1"/>
  <c r="AI79" i="6" a="1"/>
  <c r="AI79" i="6" s="1"/>
  <c r="AJ79" i="6" a="1"/>
  <c r="AJ79" i="6"/>
  <c r="AK79" i="6" a="1"/>
  <c r="AK79" i="6" s="1"/>
  <c r="AL79" i="6" a="1"/>
  <c r="AL79" i="6" s="1"/>
  <c r="AM79" i="6" a="1"/>
  <c r="AM79" i="6" s="1"/>
  <c r="AN79" i="6" a="1"/>
  <c r="AN79" i="6" s="1"/>
  <c r="AO79" i="6" a="1"/>
  <c r="AO79" i="6" s="1"/>
  <c r="AP79" i="6" a="1"/>
  <c r="AP79" i="6" s="1"/>
  <c r="AQ79" i="6" a="1"/>
  <c r="AQ79" i="6" s="1"/>
  <c r="AR79" i="6" a="1"/>
  <c r="AR79" i="6" s="1"/>
  <c r="AS79" i="6" a="1"/>
  <c r="AS79" i="6" s="1"/>
  <c r="AT79" i="6" a="1"/>
  <c r="AT79" i="6" s="1"/>
  <c r="AU79" i="6" a="1"/>
  <c r="AU79" i="6" s="1"/>
  <c r="AV79" i="6" a="1"/>
  <c r="AV79" i="6" s="1"/>
  <c r="AW79" i="6" a="1"/>
  <c r="AW79" i="6" s="1"/>
  <c r="AX79" i="6" a="1"/>
  <c r="AX79" i="6" s="1"/>
  <c r="AY79" i="6" a="1"/>
  <c r="AY79" i="6" s="1"/>
  <c r="AZ79" i="6" a="1"/>
  <c r="AZ79" i="6" s="1"/>
  <c r="BA79" i="6" a="1"/>
  <c r="BA79" i="6" s="1"/>
  <c r="BB79" i="6" a="1"/>
  <c r="BB79" i="6" s="1"/>
  <c r="BC79" i="6" a="1"/>
  <c r="BC79" i="6" s="1"/>
  <c r="BD79" i="6" a="1"/>
  <c r="BD79" i="6" s="1"/>
  <c r="BE79" i="6" a="1"/>
  <c r="BE79" i="6" s="1"/>
  <c r="BF79" i="6" a="1"/>
  <c r="BF79" i="6" s="1"/>
  <c r="BG79" i="6" a="1"/>
  <c r="BG79" i="6" s="1"/>
  <c r="BH79" i="6" a="1"/>
  <c r="BH79" i="6" s="1"/>
  <c r="BI79" i="6" a="1"/>
  <c r="BI79" i="6" s="1"/>
  <c r="BJ79" i="6" a="1"/>
  <c r="BJ79" i="6" s="1"/>
  <c r="BK79" i="6" a="1"/>
  <c r="BK79" i="6" s="1"/>
  <c r="BL79" i="6" a="1"/>
  <c r="BL79" i="6" s="1"/>
  <c r="BM79" i="6" a="1"/>
  <c r="BM79" i="6" s="1"/>
  <c r="BN79" i="6" a="1"/>
  <c r="BN79" i="6" s="1"/>
  <c r="BO79" i="6" a="1"/>
  <c r="BO79" i="6" s="1"/>
  <c r="BP79" i="6" a="1"/>
  <c r="BP79" i="6" s="1"/>
  <c r="BQ79" i="6" a="1"/>
  <c r="BQ79" i="6" s="1"/>
  <c r="BR79" i="6" a="1"/>
  <c r="BR79" i="6" s="1"/>
  <c r="BS79" i="6" a="1"/>
  <c r="BS79" i="6" s="1"/>
  <c r="BT79" i="6" a="1"/>
  <c r="BT79" i="6" s="1"/>
  <c r="BU79" i="6" a="1"/>
  <c r="BU79" i="6" s="1"/>
  <c r="BV79" i="6" a="1"/>
  <c r="BV79" i="6" s="1"/>
  <c r="BW79" i="6" a="1"/>
  <c r="BW79" i="6" s="1"/>
  <c r="BX79" i="6" a="1"/>
  <c r="BX79" i="6" s="1"/>
  <c r="BY79" i="6" a="1"/>
  <c r="BY79" i="6" s="1"/>
  <c r="BZ79" i="6" a="1"/>
  <c r="BZ79" i="6" s="1"/>
  <c r="CA79" i="6" a="1"/>
  <c r="CA79" i="6" s="1"/>
  <c r="CB79" i="6" a="1"/>
  <c r="CB79" i="6" s="1"/>
  <c r="CC79" i="6" a="1"/>
  <c r="CC79" i="6" s="1"/>
  <c r="CD79" i="6" a="1"/>
  <c r="CD79" i="6" s="1"/>
  <c r="CE79" i="6" a="1"/>
  <c r="CE79" i="6" s="1"/>
  <c r="CF79" i="6" a="1"/>
  <c r="CF79" i="6" s="1"/>
  <c r="CG79" i="6" a="1"/>
  <c r="CG79" i="6" s="1"/>
  <c r="CH79" i="6" a="1"/>
  <c r="CH79" i="6" s="1"/>
  <c r="CI79" i="6" a="1"/>
  <c r="CI79" i="6" s="1"/>
  <c r="CJ79" i="6" a="1"/>
  <c r="CJ79" i="6" s="1"/>
  <c r="CK79" i="6" a="1"/>
  <c r="CK79" i="6" s="1"/>
  <c r="CL79" i="6" a="1"/>
  <c r="CL79" i="6" s="1"/>
  <c r="CM79" i="6" a="1"/>
  <c r="CM79" i="6" s="1"/>
  <c r="CN79" i="6" a="1"/>
  <c r="CN79" i="6" s="1"/>
  <c r="CO79" i="6" a="1"/>
  <c r="CO79" i="6" s="1"/>
  <c r="CP79" i="6" a="1"/>
  <c r="CP79" i="6" s="1"/>
  <c r="CQ79" i="6" a="1"/>
  <c r="CQ79" i="6" s="1"/>
  <c r="CR79" i="6" a="1"/>
  <c r="CR79" i="6" s="1"/>
  <c r="CS79" i="6" a="1"/>
  <c r="CS79" i="6" s="1"/>
  <c r="CT79" i="6" a="1"/>
  <c r="CT79" i="6" s="1"/>
  <c r="CU79" i="6" a="1"/>
  <c r="CU79" i="6" s="1"/>
  <c r="CV79" i="6" a="1"/>
  <c r="CV79" i="6"/>
  <c r="CW79" i="6" a="1"/>
  <c r="CW79" i="6" s="1"/>
  <c r="CX79" i="6" a="1"/>
  <c r="CX79" i="6" s="1"/>
  <c r="CY79" i="6" a="1"/>
  <c r="CY79" i="6" s="1"/>
  <c r="CZ79" i="6" a="1"/>
  <c r="CZ79" i="6" s="1"/>
  <c r="DA79" i="6" a="1"/>
  <c r="DA79" i="6" s="1"/>
  <c r="DB79" i="6" a="1"/>
  <c r="DB79" i="6" s="1"/>
  <c r="DC79" i="6" a="1"/>
  <c r="DC79" i="6" s="1"/>
  <c r="DD79" i="6" a="1"/>
  <c r="DD79" i="6" s="1"/>
  <c r="DE79" i="6" a="1"/>
  <c r="DE79" i="6" s="1"/>
  <c r="DF79" i="6" a="1"/>
  <c r="DF79" i="6" s="1"/>
  <c r="DG79" i="6" a="1"/>
  <c r="DG79" i="6" s="1"/>
  <c r="DH79" i="6" a="1"/>
  <c r="DH79" i="6" s="1"/>
  <c r="DI79" i="6" a="1"/>
  <c r="DI79" i="6" s="1"/>
  <c r="DJ79" i="6" a="1"/>
  <c r="DJ79" i="6" s="1"/>
  <c r="DK79" i="6" a="1"/>
  <c r="DK79" i="6" s="1"/>
  <c r="DL79" i="6" a="1"/>
  <c r="DL79" i="6" s="1"/>
  <c r="DM79" i="6" a="1"/>
  <c r="DM79" i="6" s="1"/>
  <c r="DN79" i="6" a="1"/>
  <c r="DN79" i="6" s="1"/>
  <c r="DO79" i="6" a="1"/>
  <c r="DO79" i="6" s="1"/>
  <c r="DP79" i="6" a="1"/>
  <c r="DP79" i="6" s="1"/>
  <c r="DQ79" i="6" a="1"/>
  <c r="DQ79" i="6" s="1"/>
  <c r="DR79" i="6" a="1"/>
  <c r="DR79" i="6" s="1"/>
  <c r="DS79" i="6" a="1"/>
  <c r="DS79" i="6" s="1"/>
  <c r="DT79" i="6" a="1"/>
  <c r="DT79" i="6" s="1"/>
  <c r="DU79" i="6" a="1"/>
  <c r="DU79" i="6" s="1"/>
  <c r="DV79" i="6" a="1"/>
  <c r="DV79" i="6" s="1"/>
  <c r="DW79" i="6" a="1"/>
  <c r="DW79" i="6" s="1"/>
  <c r="DX79" i="6" a="1"/>
  <c r="DX79" i="6" s="1"/>
  <c r="DY79" i="6" a="1"/>
  <c r="DY79" i="6" s="1"/>
  <c r="DZ79" i="6" a="1"/>
  <c r="DZ79" i="6" s="1"/>
  <c r="EA79" i="6" a="1"/>
  <c r="EA79" i="6" s="1"/>
  <c r="EB79" i="6" a="1"/>
  <c r="EB79" i="6" s="1"/>
  <c r="EC79" i="6" a="1"/>
  <c r="EC79" i="6" s="1"/>
  <c r="ED79" i="6" a="1"/>
  <c r="ED79" i="6" s="1"/>
  <c r="EE79" i="6" a="1"/>
  <c r="EE79" i="6" s="1"/>
  <c r="EF79" i="6" a="1"/>
  <c r="EF79" i="6" s="1"/>
  <c r="EG79" i="6" a="1"/>
  <c r="EG79" i="6" s="1"/>
  <c r="EH79" i="6" a="1"/>
  <c r="EH79" i="6" s="1"/>
  <c r="EI79" i="6" a="1"/>
  <c r="EI79" i="6" s="1"/>
  <c r="EJ79" i="6" a="1"/>
  <c r="EJ79" i="6" s="1"/>
  <c r="EK79" i="6" a="1"/>
  <c r="EK79" i="6" s="1"/>
  <c r="EL79" i="6" a="1"/>
  <c r="EL79" i="6" s="1"/>
  <c r="EM79" i="6" a="1"/>
  <c r="EM79" i="6" s="1"/>
  <c r="EN79" i="6" a="1"/>
  <c r="EN79" i="6" s="1"/>
  <c r="EO79" i="6" a="1"/>
  <c r="EO79" i="6" s="1"/>
  <c r="EP79" i="6" a="1"/>
  <c r="EP79" i="6" s="1"/>
  <c r="EQ79" i="6" a="1"/>
  <c r="EQ79" i="6" s="1"/>
  <c r="ER79" i="6" a="1"/>
  <c r="ER79" i="6" s="1"/>
  <c r="ES79" i="6" a="1"/>
  <c r="ES79" i="6" s="1"/>
  <c r="ET79" i="6" a="1"/>
  <c r="ET79" i="6" s="1"/>
  <c r="EU79" i="6" a="1"/>
  <c r="EU79" i="6" s="1"/>
  <c r="EV79" i="6" a="1"/>
  <c r="EV79" i="6" s="1"/>
  <c r="EW79" i="6" a="1"/>
  <c r="EW79" i="6" s="1"/>
  <c r="EX79" i="6" a="1"/>
  <c r="EX79" i="6" s="1"/>
  <c r="EY79" i="6" a="1"/>
  <c r="EY79" i="6" s="1"/>
  <c r="EZ79" i="6" a="1"/>
  <c r="EZ79" i="6" s="1"/>
  <c r="FA79" i="6" a="1"/>
  <c r="FA79" i="6" s="1"/>
  <c r="FB79" i="6" a="1"/>
  <c r="FB79" i="6" s="1"/>
  <c r="FC79" i="6" a="1"/>
  <c r="FC79" i="6" s="1"/>
  <c r="FD79" i="6" a="1"/>
  <c r="FD79" i="6" s="1"/>
  <c r="FE79" i="6" a="1"/>
  <c r="FE79" i="6" s="1"/>
  <c r="E80" i="6" a="1"/>
  <c r="E80" i="6" s="1"/>
  <c r="F80" i="6" a="1"/>
  <c r="F80" i="6" s="1"/>
  <c r="G80" i="6" a="1"/>
  <c r="G80" i="6" s="1"/>
  <c r="H80" i="6" a="1"/>
  <c r="H80" i="6" s="1"/>
  <c r="J80" i="6" a="1"/>
  <c r="J80" i="6" s="1"/>
  <c r="K80" i="6" a="1"/>
  <c r="K80" i="6" s="1"/>
  <c r="L80" i="6" a="1"/>
  <c r="L80" i="6" s="1"/>
  <c r="M80" i="6" a="1"/>
  <c r="M80" i="6" s="1"/>
  <c r="N80" i="6" a="1"/>
  <c r="N80" i="6" s="1"/>
  <c r="O80" i="6" a="1"/>
  <c r="O80" i="6" s="1"/>
  <c r="P80" i="6" a="1"/>
  <c r="P80" i="6" s="1"/>
  <c r="Q80" i="6" a="1"/>
  <c r="Q80" i="6" s="1"/>
  <c r="R80" i="6" a="1"/>
  <c r="R80" i="6" s="1"/>
  <c r="S80" i="6" a="1"/>
  <c r="S80" i="6" s="1"/>
  <c r="T80" i="6" a="1"/>
  <c r="T80" i="6" s="1"/>
  <c r="U80" i="6" a="1"/>
  <c r="U80" i="6"/>
  <c r="V80" i="6" a="1"/>
  <c r="V80" i="6" s="1"/>
  <c r="W80" i="6" a="1"/>
  <c r="W80" i="6" s="1"/>
  <c r="X80" i="6" a="1"/>
  <c r="X80" i="6" s="1"/>
  <c r="Y80" i="6" a="1"/>
  <c r="Y80" i="6" s="1"/>
  <c r="Z80" i="6" a="1"/>
  <c r="Z80" i="6" s="1"/>
  <c r="AA80" i="6" a="1"/>
  <c r="AA80" i="6" s="1"/>
  <c r="AB80" i="6" a="1"/>
  <c r="AB80" i="6" s="1"/>
  <c r="AC80" i="6" a="1"/>
  <c r="AC80" i="6" s="1"/>
  <c r="AD80" i="6" a="1"/>
  <c r="AD80" i="6" s="1"/>
  <c r="AE80" i="6" a="1"/>
  <c r="AE80" i="6" s="1"/>
  <c r="AF80" i="6" a="1"/>
  <c r="AF80" i="6" s="1"/>
  <c r="AG80" i="6" a="1"/>
  <c r="AG80" i="6" s="1"/>
  <c r="AH80" i="6" a="1"/>
  <c r="AH80" i="6" s="1"/>
  <c r="AI80" i="6" a="1"/>
  <c r="AI80" i="6" s="1"/>
  <c r="AJ80" i="6" a="1"/>
  <c r="AJ80" i="6" s="1"/>
  <c r="AK80" i="6" a="1"/>
  <c r="AK80" i="6" s="1"/>
  <c r="AL80" i="6" a="1"/>
  <c r="AL80" i="6" s="1"/>
  <c r="AM80" i="6" a="1"/>
  <c r="AM80" i="6" s="1"/>
  <c r="AN80" i="6" a="1"/>
  <c r="AN80" i="6" s="1"/>
  <c r="AO80" i="6" a="1"/>
  <c r="AO80" i="6" s="1"/>
  <c r="AP80" i="6" a="1"/>
  <c r="AP80" i="6" s="1"/>
  <c r="AQ80" i="6" a="1"/>
  <c r="AQ80" i="6" s="1"/>
  <c r="AR80" i="6" a="1"/>
  <c r="AR80" i="6" s="1"/>
  <c r="AS80" i="6" a="1"/>
  <c r="AS80" i="6" s="1"/>
  <c r="AT80" i="6" a="1"/>
  <c r="AT80" i="6" s="1"/>
  <c r="AU80" i="6" a="1"/>
  <c r="AU80" i="6" s="1"/>
  <c r="AV80" i="6" a="1"/>
  <c r="AV80" i="6" s="1"/>
  <c r="AW80" i="6" a="1"/>
  <c r="AW80" i="6" s="1"/>
  <c r="AX80" i="6" a="1"/>
  <c r="AX80" i="6" s="1"/>
  <c r="AY80" i="6" a="1"/>
  <c r="AY80" i="6" s="1"/>
  <c r="AZ80" i="6" a="1"/>
  <c r="AZ80" i="6" s="1"/>
  <c r="BA80" i="6" a="1"/>
  <c r="BA80" i="6" s="1"/>
  <c r="BB80" i="6" a="1"/>
  <c r="BB80" i="6" s="1"/>
  <c r="BC80" i="6" a="1"/>
  <c r="BC80" i="6"/>
  <c r="BD80" i="6" a="1"/>
  <c r="BD80" i="6" s="1"/>
  <c r="BE80" i="6" a="1"/>
  <c r="BE80" i="6" s="1"/>
  <c r="BF80" i="6" a="1"/>
  <c r="BF80" i="6" s="1"/>
  <c r="BG80" i="6" a="1"/>
  <c r="BG80" i="6" s="1"/>
  <c r="BH80" i="6" a="1"/>
  <c r="BH80" i="6" s="1"/>
  <c r="BI80" i="6" a="1"/>
  <c r="BI80" i="6" s="1"/>
  <c r="BJ80" i="6" a="1"/>
  <c r="BJ80" i="6" s="1"/>
  <c r="BK80" i="6" a="1"/>
  <c r="BK80" i="6" s="1"/>
  <c r="BL80" i="6" a="1"/>
  <c r="BL80" i="6" s="1"/>
  <c r="BM80" i="6" a="1"/>
  <c r="BM80" i="6" s="1"/>
  <c r="BN80" i="6" a="1"/>
  <c r="BN80" i="6" s="1"/>
  <c r="BO80" i="6" a="1"/>
  <c r="BO80" i="6" s="1"/>
  <c r="BP80" i="6" a="1"/>
  <c r="BP80" i="6" s="1"/>
  <c r="BQ80" i="6" a="1"/>
  <c r="BQ80" i="6" s="1"/>
  <c r="BR80" i="6" a="1"/>
  <c r="BR80" i="6" s="1"/>
  <c r="BS80" i="6" a="1"/>
  <c r="BS80" i="6"/>
  <c r="BT80" i="6" a="1"/>
  <c r="BT80" i="6" s="1"/>
  <c r="BU80" i="6" a="1"/>
  <c r="BU80" i="6" s="1"/>
  <c r="BV80" i="6" a="1"/>
  <c r="BV80" i="6" s="1"/>
  <c r="BW80" i="6" a="1"/>
  <c r="BW80" i="6" s="1"/>
  <c r="BX80" i="6" a="1"/>
  <c r="BX80" i="6" s="1"/>
  <c r="BY80" i="6" a="1"/>
  <c r="BY80" i="6" s="1"/>
  <c r="BZ80" i="6" a="1"/>
  <c r="BZ80" i="6" s="1"/>
  <c r="CA80" i="6" a="1"/>
  <c r="CA80" i="6" s="1"/>
  <c r="CB80" i="6" a="1"/>
  <c r="CB80" i="6" s="1"/>
  <c r="CC80" i="6" a="1"/>
  <c r="CC80" i="6" s="1"/>
  <c r="CD80" i="6" a="1"/>
  <c r="CD80" i="6" s="1"/>
  <c r="CE80" i="6" a="1"/>
  <c r="CE80" i="6" s="1"/>
  <c r="CF80" i="6" a="1"/>
  <c r="CF80" i="6" s="1"/>
  <c r="CG80" i="6" a="1"/>
  <c r="CG80" i="6" s="1"/>
  <c r="CH80" i="6" a="1"/>
  <c r="CH80" i="6" s="1"/>
  <c r="CI80" i="6" a="1"/>
  <c r="CI80" i="6" s="1"/>
  <c r="CJ80" i="6" a="1"/>
  <c r="CJ80" i="6" s="1"/>
  <c r="CK80" i="6" a="1"/>
  <c r="CK80" i="6" s="1"/>
  <c r="CL80" i="6" a="1"/>
  <c r="CL80" i="6" s="1"/>
  <c r="CM80" i="6" a="1"/>
  <c r="CM80" i="6" s="1"/>
  <c r="CN80" i="6" a="1"/>
  <c r="CN80" i="6" s="1"/>
  <c r="CO80" i="6" a="1"/>
  <c r="CO80" i="6" s="1"/>
  <c r="CP80" i="6" a="1"/>
  <c r="CP80" i="6" s="1"/>
  <c r="CQ80" i="6" a="1"/>
  <c r="CQ80" i="6" s="1"/>
  <c r="CR80" i="6" a="1"/>
  <c r="CR80" i="6" s="1"/>
  <c r="CS80" i="6" a="1"/>
  <c r="CS80" i="6" s="1"/>
  <c r="CT80" i="6" a="1"/>
  <c r="CT80" i="6" s="1"/>
  <c r="CU80" i="6" a="1"/>
  <c r="CU80" i="6" s="1"/>
  <c r="CV80" i="6" a="1"/>
  <c r="CV80" i="6" s="1"/>
  <c r="CW80" i="6" a="1"/>
  <c r="CW80" i="6" s="1"/>
  <c r="CX80" i="6" a="1"/>
  <c r="CX80" i="6" s="1"/>
  <c r="CY80" i="6" a="1"/>
  <c r="CY80" i="6" s="1"/>
  <c r="CZ80" i="6" a="1"/>
  <c r="CZ80" i="6" s="1"/>
  <c r="DA80" i="6" a="1"/>
  <c r="DA80" i="6" s="1"/>
  <c r="DB80" i="6" a="1"/>
  <c r="DB80" i="6" s="1"/>
  <c r="DC80" i="6" a="1"/>
  <c r="DC80" i="6" s="1"/>
  <c r="DD80" i="6" a="1"/>
  <c r="DD80" i="6" s="1"/>
  <c r="DE80" i="6" a="1"/>
  <c r="DE80" i="6" s="1"/>
  <c r="DF80" i="6" a="1"/>
  <c r="DF80" i="6" s="1"/>
  <c r="DG80" i="6" a="1"/>
  <c r="DG80" i="6" s="1"/>
  <c r="DH80" i="6" a="1"/>
  <c r="DH80" i="6" s="1"/>
  <c r="DI80" i="6" a="1"/>
  <c r="DI80" i="6" s="1"/>
  <c r="DJ80" i="6" a="1"/>
  <c r="DJ80" i="6" s="1"/>
  <c r="DK80" i="6" a="1"/>
  <c r="DK80" i="6" s="1"/>
  <c r="DL80" i="6" a="1"/>
  <c r="DL80" i="6" s="1"/>
  <c r="DM80" i="6" a="1"/>
  <c r="DM80" i="6" s="1"/>
  <c r="DN80" i="6" a="1"/>
  <c r="DN80" i="6" s="1"/>
  <c r="DO80" i="6" a="1"/>
  <c r="DO80" i="6" s="1"/>
  <c r="DP80" i="6" a="1"/>
  <c r="DP80" i="6" s="1"/>
  <c r="DQ80" i="6" a="1"/>
  <c r="DQ80" i="6" s="1"/>
  <c r="DR80" i="6" a="1"/>
  <c r="DR80" i="6" s="1"/>
  <c r="DS80" i="6" a="1"/>
  <c r="DS80" i="6" s="1"/>
  <c r="DT80" i="6" a="1"/>
  <c r="DT80" i="6" s="1"/>
  <c r="DU80" i="6" a="1"/>
  <c r="DU80" i="6" s="1"/>
  <c r="DV80" i="6" a="1"/>
  <c r="DV80" i="6" s="1"/>
  <c r="DW80" i="6" a="1"/>
  <c r="DW80" i="6" s="1"/>
  <c r="DX80" i="6" a="1"/>
  <c r="DX80" i="6" s="1"/>
  <c r="DY80" i="6" a="1"/>
  <c r="DY80" i="6" s="1"/>
  <c r="DZ80" i="6" a="1"/>
  <c r="DZ80" i="6" s="1"/>
  <c r="EA80" i="6" a="1"/>
  <c r="EA80" i="6" s="1"/>
  <c r="EB80" i="6" a="1"/>
  <c r="EB80" i="6" s="1"/>
  <c r="EC80" i="6" a="1"/>
  <c r="EC80" i="6" s="1"/>
  <c r="ED80" i="6" a="1"/>
  <c r="ED80" i="6" s="1"/>
  <c r="EE80" i="6" a="1"/>
  <c r="EE80" i="6" s="1"/>
  <c r="EF80" i="6" a="1"/>
  <c r="EF80" i="6" s="1"/>
  <c r="EG80" i="6" a="1"/>
  <c r="EG80" i="6" s="1"/>
  <c r="EH80" i="6" a="1"/>
  <c r="EH80" i="6" s="1"/>
  <c r="EI80" i="6" a="1"/>
  <c r="EI80" i="6" s="1"/>
  <c r="EJ80" i="6" a="1"/>
  <c r="EJ80" i="6" s="1"/>
  <c r="EK80" i="6" a="1"/>
  <c r="EK80" i="6" s="1"/>
  <c r="EL80" i="6" a="1"/>
  <c r="EL80" i="6" s="1"/>
  <c r="EM80" i="6" a="1"/>
  <c r="EM80" i="6" s="1"/>
  <c r="EN80" i="6" a="1"/>
  <c r="EN80" i="6" s="1"/>
  <c r="EO80" i="6" a="1"/>
  <c r="EO80" i="6" s="1"/>
  <c r="EP80" i="6" a="1"/>
  <c r="EP80" i="6" s="1"/>
  <c r="EQ80" i="6" a="1"/>
  <c r="EQ80" i="6" s="1"/>
  <c r="ER80" i="6" a="1"/>
  <c r="ER80" i="6" s="1"/>
  <c r="ES80" i="6" a="1"/>
  <c r="ES80" i="6" s="1"/>
  <c r="ET80" i="6" a="1"/>
  <c r="ET80" i="6" s="1"/>
  <c r="EU80" i="6" a="1"/>
  <c r="EU80" i="6" s="1"/>
  <c r="EV80" i="6" a="1"/>
  <c r="EV80" i="6" s="1"/>
  <c r="EW80" i="6" a="1"/>
  <c r="EW80" i="6" s="1"/>
  <c r="EX80" i="6" a="1"/>
  <c r="EX80" i="6" s="1"/>
  <c r="EY80" i="6" a="1"/>
  <c r="EY80" i="6" s="1"/>
  <c r="EZ80" i="6" a="1"/>
  <c r="EZ80" i="6" s="1"/>
  <c r="FA80" i="6" a="1"/>
  <c r="FA80" i="6" s="1"/>
  <c r="FB80" i="6" a="1"/>
  <c r="FB80" i="6" s="1"/>
  <c r="FC80" i="6" a="1"/>
  <c r="FC80" i="6" s="1"/>
  <c r="FD80" i="6" a="1"/>
  <c r="FD80" i="6" s="1"/>
  <c r="FE80" i="6" a="1"/>
  <c r="FE80" i="6" s="1"/>
  <c r="E81" i="6" a="1"/>
  <c r="E81" i="6" s="1"/>
  <c r="F81" i="6" a="1"/>
  <c r="F81" i="6" s="1"/>
  <c r="G81" i="6" a="1"/>
  <c r="G81" i="6" s="1"/>
  <c r="H81" i="6" a="1"/>
  <c r="H81" i="6" s="1"/>
  <c r="J81" i="6" a="1"/>
  <c r="J81" i="6" s="1"/>
  <c r="K81" i="6" a="1"/>
  <c r="K81" i="6" s="1"/>
  <c r="L81" i="6" a="1"/>
  <c r="L81" i="6" s="1"/>
  <c r="M81" i="6" a="1"/>
  <c r="M81" i="6" s="1"/>
  <c r="N81" i="6" a="1"/>
  <c r="N81" i="6" s="1"/>
  <c r="O81" i="6" a="1"/>
  <c r="O81" i="6" s="1"/>
  <c r="P81" i="6" a="1"/>
  <c r="P81" i="6" s="1"/>
  <c r="Q81" i="6" a="1"/>
  <c r="Q81" i="6" s="1"/>
  <c r="R81" i="6" a="1"/>
  <c r="R81" i="6" s="1"/>
  <c r="S81" i="6" a="1"/>
  <c r="S81" i="6" s="1"/>
  <c r="T81" i="6" a="1"/>
  <c r="T81" i="6" s="1"/>
  <c r="U81" i="6" a="1"/>
  <c r="U81" i="6" s="1"/>
  <c r="V81" i="6" a="1"/>
  <c r="V81" i="6" s="1"/>
  <c r="W81" i="6" a="1"/>
  <c r="W81" i="6" s="1"/>
  <c r="X81" i="6" a="1"/>
  <c r="X81" i="6" s="1"/>
  <c r="Y81" i="6" a="1"/>
  <c r="Y81" i="6" s="1"/>
  <c r="Z81" i="6" a="1"/>
  <c r="Z81" i="6" s="1"/>
  <c r="AA81" i="6" a="1"/>
  <c r="AA81" i="6" s="1"/>
  <c r="AB81" i="6" a="1"/>
  <c r="AB81" i="6" s="1"/>
  <c r="AC81" i="6" a="1"/>
  <c r="AC81" i="6" s="1"/>
  <c r="AD81" i="6" a="1"/>
  <c r="AD81" i="6" s="1"/>
  <c r="AE81" i="6" a="1"/>
  <c r="AE81" i="6" s="1"/>
  <c r="AF81" i="6" a="1"/>
  <c r="AF81" i="6" s="1"/>
  <c r="AG81" i="6" a="1"/>
  <c r="AG81" i="6" s="1"/>
  <c r="AH81" i="6" a="1"/>
  <c r="AH81" i="6" s="1"/>
  <c r="AI81" i="6" a="1"/>
  <c r="AI81" i="6" s="1"/>
  <c r="AJ81" i="6" a="1"/>
  <c r="AJ81" i="6" s="1"/>
  <c r="AK81" i="6" a="1"/>
  <c r="AK81" i="6" s="1"/>
  <c r="AL81" i="6" a="1"/>
  <c r="AL81" i="6" s="1"/>
  <c r="AM81" i="6" a="1"/>
  <c r="AM81" i="6" s="1"/>
  <c r="AN81" i="6" a="1"/>
  <c r="AN81" i="6" s="1"/>
  <c r="AO81" i="6" a="1"/>
  <c r="AO81" i="6" s="1"/>
  <c r="AP81" i="6" a="1"/>
  <c r="AP81" i="6" s="1"/>
  <c r="AQ81" i="6" a="1"/>
  <c r="AQ81" i="6" s="1"/>
  <c r="AR81" i="6" a="1"/>
  <c r="AR81" i="6" s="1"/>
  <c r="AS81" i="6" a="1"/>
  <c r="AS81" i="6" s="1"/>
  <c r="AT81" i="6" a="1"/>
  <c r="AT81" i="6" s="1"/>
  <c r="AU81" i="6" a="1"/>
  <c r="AU81" i="6" s="1"/>
  <c r="AV81" i="6" a="1"/>
  <c r="AV81" i="6" s="1"/>
  <c r="AW81" i="6" a="1"/>
  <c r="AW81" i="6" s="1"/>
  <c r="AX81" i="6" a="1"/>
  <c r="AX81" i="6" s="1"/>
  <c r="AY81" i="6" a="1"/>
  <c r="AY81" i="6" s="1"/>
  <c r="AZ81" i="6" a="1"/>
  <c r="AZ81" i="6" s="1"/>
  <c r="BA81" i="6" a="1"/>
  <c r="BA81" i="6" s="1"/>
  <c r="BB81" i="6" a="1"/>
  <c r="BB81" i="6" s="1"/>
  <c r="BC81" i="6" a="1"/>
  <c r="BC81" i="6" s="1"/>
  <c r="BD81" i="6" a="1"/>
  <c r="BD81" i="6" s="1"/>
  <c r="BE81" i="6" a="1"/>
  <c r="BE81" i="6" s="1"/>
  <c r="BF81" i="6" a="1"/>
  <c r="BF81" i="6" s="1"/>
  <c r="BG81" i="6" a="1"/>
  <c r="BG81" i="6" s="1"/>
  <c r="BH81" i="6" a="1"/>
  <c r="BH81" i="6" s="1"/>
  <c r="BI81" i="6" a="1"/>
  <c r="BI81" i="6" s="1"/>
  <c r="BJ81" i="6" a="1"/>
  <c r="BJ81" i="6" s="1"/>
  <c r="BK81" i="6" a="1"/>
  <c r="BK81" i="6" s="1"/>
  <c r="BL81" i="6" a="1"/>
  <c r="BL81" i="6" s="1"/>
  <c r="BM81" i="6" a="1"/>
  <c r="BM81" i="6" s="1"/>
  <c r="BN81" i="6" a="1"/>
  <c r="BN81" i="6" s="1"/>
  <c r="BO81" i="6" a="1"/>
  <c r="BO81" i="6" s="1"/>
  <c r="BP81" i="6" a="1"/>
  <c r="BP81" i="6" s="1"/>
  <c r="BQ81" i="6" a="1"/>
  <c r="BQ81" i="6" s="1"/>
  <c r="BR81" i="6" a="1"/>
  <c r="BR81" i="6" s="1"/>
  <c r="BS81" i="6" a="1"/>
  <c r="BS81" i="6" s="1"/>
  <c r="BT81" i="6" a="1"/>
  <c r="BT81" i="6" s="1"/>
  <c r="BU81" i="6" a="1"/>
  <c r="BU81" i="6" s="1"/>
  <c r="BV81" i="6" a="1"/>
  <c r="BV81" i="6" s="1"/>
  <c r="BW81" i="6" a="1"/>
  <c r="BW81" i="6" s="1"/>
  <c r="BX81" i="6" a="1"/>
  <c r="BX81" i="6" s="1"/>
  <c r="BY81" i="6" a="1"/>
  <c r="BY81" i="6" s="1"/>
  <c r="BZ81" i="6" a="1"/>
  <c r="BZ81" i="6" s="1"/>
  <c r="CA81" i="6" a="1"/>
  <c r="CA81" i="6" s="1"/>
  <c r="CB81" i="6" a="1"/>
  <c r="CB81" i="6" s="1"/>
  <c r="CC81" i="6" a="1"/>
  <c r="CC81" i="6" s="1"/>
  <c r="CD81" i="6" a="1"/>
  <c r="CD81" i="6" s="1"/>
  <c r="CE81" i="6" a="1"/>
  <c r="CE81" i="6" s="1"/>
  <c r="CF81" i="6" a="1"/>
  <c r="CF81" i="6" s="1"/>
  <c r="CG81" i="6" a="1"/>
  <c r="CG81" i="6" s="1"/>
  <c r="CH81" i="6" a="1"/>
  <c r="CH81" i="6" s="1"/>
  <c r="CI81" i="6" a="1"/>
  <c r="CI81" i="6" s="1"/>
  <c r="CJ81" i="6" a="1"/>
  <c r="CJ81" i="6" s="1"/>
  <c r="CK81" i="6" a="1"/>
  <c r="CK81" i="6" s="1"/>
  <c r="CL81" i="6" a="1"/>
  <c r="CL81" i="6" s="1"/>
  <c r="CM81" i="6" a="1"/>
  <c r="CM81" i="6" s="1"/>
  <c r="CN81" i="6" a="1"/>
  <c r="CN81" i="6" s="1"/>
  <c r="CO81" i="6" a="1"/>
  <c r="CO81" i="6" s="1"/>
  <c r="CP81" i="6" a="1"/>
  <c r="CP81" i="6" s="1"/>
  <c r="CQ81" i="6" a="1"/>
  <c r="CQ81" i="6" s="1"/>
  <c r="CR81" i="6" a="1"/>
  <c r="CR81" i="6" s="1"/>
  <c r="CS81" i="6" a="1"/>
  <c r="CS81" i="6" s="1"/>
  <c r="CT81" i="6" a="1"/>
  <c r="CT81" i="6" s="1"/>
  <c r="CU81" i="6" a="1"/>
  <c r="CU81" i="6" s="1"/>
  <c r="CV81" i="6" a="1"/>
  <c r="CV81" i="6" s="1"/>
  <c r="CW81" i="6" a="1"/>
  <c r="CW81" i="6" s="1"/>
  <c r="CX81" i="6" a="1"/>
  <c r="CX81" i="6" s="1"/>
  <c r="CY81" i="6" a="1"/>
  <c r="CY81" i="6" s="1"/>
  <c r="CZ81" i="6" a="1"/>
  <c r="CZ81" i="6" s="1"/>
  <c r="DA81" i="6" a="1"/>
  <c r="DA81" i="6" s="1"/>
  <c r="DB81" i="6" a="1"/>
  <c r="DB81" i="6" s="1"/>
  <c r="DC81" i="6" a="1"/>
  <c r="DC81" i="6" s="1"/>
  <c r="DD81" i="6" a="1"/>
  <c r="DD81" i="6" s="1"/>
  <c r="DE81" i="6" a="1"/>
  <c r="DE81" i="6" s="1"/>
  <c r="DF81" i="6" a="1"/>
  <c r="DF81" i="6" s="1"/>
  <c r="DG81" i="6" a="1"/>
  <c r="DG81" i="6" s="1"/>
  <c r="DH81" i="6" a="1"/>
  <c r="DH81" i="6" s="1"/>
  <c r="DI81" i="6" a="1"/>
  <c r="DI81" i="6" s="1"/>
  <c r="DJ81" i="6" a="1"/>
  <c r="DJ81" i="6" s="1"/>
  <c r="DK81" i="6" a="1"/>
  <c r="DK81" i="6" s="1"/>
  <c r="DL81" i="6" a="1"/>
  <c r="DL81" i="6" s="1"/>
  <c r="DM81" i="6" a="1"/>
  <c r="DM81" i="6" s="1"/>
  <c r="DN81" i="6" a="1"/>
  <c r="DN81" i="6" s="1"/>
  <c r="DO81" i="6" a="1"/>
  <c r="DO81" i="6" s="1"/>
  <c r="DP81" i="6" a="1"/>
  <c r="DP81" i="6" s="1"/>
  <c r="DQ81" i="6" a="1"/>
  <c r="DQ81" i="6" s="1"/>
  <c r="DR81" i="6" a="1"/>
  <c r="DR81" i="6" s="1"/>
  <c r="DS81" i="6" a="1"/>
  <c r="DS81" i="6" s="1"/>
  <c r="DT81" i="6" a="1"/>
  <c r="DT81" i="6" s="1"/>
  <c r="DU81" i="6" a="1"/>
  <c r="DU81" i="6" s="1"/>
  <c r="DV81" i="6" a="1"/>
  <c r="DV81" i="6" s="1"/>
  <c r="DW81" i="6" a="1"/>
  <c r="DW81" i="6" s="1"/>
  <c r="DX81" i="6" a="1"/>
  <c r="DX81" i="6" s="1"/>
  <c r="DY81" i="6" a="1"/>
  <c r="DY81" i="6" s="1"/>
  <c r="DZ81" i="6" a="1"/>
  <c r="DZ81" i="6" s="1"/>
  <c r="EA81" i="6" a="1"/>
  <c r="EA81" i="6" s="1"/>
  <c r="EB81" i="6" a="1"/>
  <c r="EB81" i="6" s="1"/>
  <c r="EC81" i="6" a="1"/>
  <c r="EC81" i="6" s="1"/>
  <c r="ED81" i="6" a="1"/>
  <c r="ED81" i="6" s="1"/>
  <c r="EE81" i="6" a="1"/>
  <c r="EE81" i="6" s="1"/>
  <c r="EF81" i="6" a="1"/>
  <c r="EF81" i="6" s="1"/>
  <c r="EG81" i="6" a="1"/>
  <c r="EG81" i="6" s="1"/>
  <c r="EH81" i="6" a="1"/>
  <c r="EH81" i="6" s="1"/>
  <c r="EI81" i="6" a="1"/>
  <c r="EI81" i="6" s="1"/>
  <c r="EJ81" i="6" a="1"/>
  <c r="EJ81" i="6" s="1"/>
  <c r="EK81" i="6" a="1"/>
  <c r="EK81" i="6" s="1"/>
  <c r="EL81" i="6" a="1"/>
  <c r="EL81" i="6" s="1"/>
  <c r="EM81" i="6" a="1"/>
  <c r="EM81" i="6" s="1"/>
  <c r="EN81" i="6" a="1"/>
  <c r="EN81" i="6" s="1"/>
  <c r="EO81" i="6" a="1"/>
  <c r="EO81" i="6" s="1"/>
  <c r="EP81" i="6" a="1"/>
  <c r="EP81" i="6" s="1"/>
  <c r="EQ81" i="6" a="1"/>
  <c r="EQ81" i="6" s="1"/>
  <c r="ER81" i="6" a="1"/>
  <c r="ER81" i="6" s="1"/>
  <c r="ES81" i="6" a="1"/>
  <c r="ES81" i="6" s="1"/>
  <c r="ET81" i="6" a="1"/>
  <c r="ET81" i="6" s="1"/>
  <c r="EU81" i="6" a="1"/>
  <c r="EU81" i="6" s="1"/>
  <c r="EV81" i="6" a="1"/>
  <c r="EV81" i="6" s="1"/>
  <c r="EW81" i="6" a="1"/>
  <c r="EW81" i="6" s="1"/>
  <c r="EX81" i="6" a="1"/>
  <c r="EX81" i="6" s="1"/>
  <c r="EY81" i="6" a="1"/>
  <c r="EY81" i="6" s="1"/>
  <c r="EZ81" i="6" a="1"/>
  <c r="EZ81" i="6" s="1"/>
  <c r="FA81" i="6" a="1"/>
  <c r="FA81" i="6" s="1"/>
  <c r="FB81" i="6" a="1"/>
  <c r="FB81" i="6" s="1"/>
  <c r="FC81" i="6" a="1"/>
  <c r="FC81" i="6" s="1"/>
  <c r="FD81" i="6" a="1"/>
  <c r="FD81" i="6" s="1"/>
  <c r="FE81" i="6" a="1"/>
  <c r="FE81" i="6" s="1"/>
  <c r="E82" i="6" a="1"/>
  <c r="E82" i="6" s="1"/>
  <c r="F82" i="6" a="1"/>
  <c r="F82" i="6" s="1"/>
  <c r="G82" i="6" a="1"/>
  <c r="G82" i="6" s="1"/>
  <c r="H82" i="6" a="1"/>
  <c r="H82" i="6" s="1"/>
  <c r="J82" i="6" a="1"/>
  <c r="J82" i="6" s="1"/>
  <c r="K82" i="6" a="1"/>
  <c r="K82" i="6" s="1"/>
  <c r="L82" i="6" a="1"/>
  <c r="L82" i="6" s="1"/>
  <c r="M82" i="6" a="1"/>
  <c r="M82" i="6" s="1"/>
  <c r="N82" i="6" a="1"/>
  <c r="N82" i="6" s="1"/>
  <c r="O82" i="6" a="1"/>
  <c r="O82" i="6" s="1"/>
  <c r="P82" i="6" a="1"/>
  <c r="P82" i="6" s="1"/>
  <c r="Q82" i="6" a="1"/>
  <c r="Q82" i="6" s="1"/>
  <c r="R82" i="6" a="1"/>
  <c r="R82" i="6" s="1"/>
  <c r="S82" i="6" a="1"/>
  <c r="S82" i="6" s="1"/>
  <c r="T82" i="6" a="1"/>
  <c r="T82" i="6" s="1"/>
  <c r="U82" i="6" a="1"/>
  <c r="U82" i="6" s="1"/>
  <c r="V82" i="6" a="1"/>
  <c r="V82" i="6" s="1"/>
  <c r="W82" i="6" a="1"/>
  <c r="W82" i="6" s="1"/>
  <c r="X82" i="6" a="1"/>
  <c r="X82" i="6" s="1"/>
  <c r="Y82" i="6" a="1"/>
  <c r="Y82" i="6" s="1"/>
  <c r="Z82" i="6" a="1"/>
  <c r="Z82" i="6" s="1"/>
  <c r="AA82" i="6" a="1"/>
  <c r="AA82" i="6" s="1"/>
  <c r="AB82" i="6" a="1"/>
  <c r="AB82" i="6" s="1"/>
  <c r="AC82" i="6" a="1"/>
  <c r="AC82" i="6" s="1"/>
  <c r="AD82" i="6" a="1"/>
  <c r="AD82" i="6" s="1"/>
  <c r="AE82" i="6" a="1"/>
  <c r="AE82" i="6" s="1"/>
  <c r="AF82" i="6" a="1"/>
  <c r="AF82" i="6" s="1"/>
  <c r="AG82" i="6" a="1"/>
  <c r="AG82" i="6" s="1"/>
  <c r="AH82" i="6" a="1"/>
  <c r="AH82" i="6" s="1"/>
  <c r="AI82" i="6" a="1"/>
  <c r="AI82" i="6" s="1"/>
  <c r="AJ82" i="6" a="1"/>
  <c r="AJ82" i="6" s="1"/>
  <c r="AK82" i="6" a="1"/>
  <c r="AK82" i="6" s="1"/>
  <c r="AL82" i="6" a="1"/>
  <c r="AL82" i="6" s="1"/>
  <c r="AM82" i="6" a="1"/>
  <c r="AM82" i="6" s="1"/>
  <c r="AN82" i="6" a="1"/>
  <c r="AN82" i="6" s="1"/>
  <c r="AO82" i="6" a="1"/>
  <c r="AO82" i="6" s="1"/>
  <c r="AP82" i="6" a="1"/>
  <c r="AP82" i="6" s="1"/>
  <c r="AQ82" i="6" a="1"/>
  <c r="AQ82" i="6" s="1"/>
  <c r="AR82" i="6" a="1"/>
  <c r="AR82" i="6" s="1"/>
  <c r="AS82" i="6" a="1"/>
  <c r="AS82" i="6" s="1"/>
  <c r="AT82" i="6" a="1"/>
  <c r="AT82" i="6" s="1"/>
  <c r="AU82" i="6" a="1"/>
  <c r="AU82" i="6" s="1"/>
  <c r="AV82" i="6" a="1"/>
  <c r="AV82" i="6" s="1"/>
  <c r="AW82" i="6" a="1"/>
  <c r="AW82" i="6" s="1"/>
  <c r="AX82" i="6" a="1"/>
  <c r="AX82" i="6" s="1"/>
  <c r="AY82" i="6" a="1"/>
  <c r="AY82" i="6" s="1"/>
  <c r="AZ82" i="6" a="1"/>
  <c r="AZ82" i="6" s="1"/>
  <c r="BA82" i="6" a="1"/>
  <c r="BA82" i="6" s="1"/>
  <c r="BB82" i="6" a="1"/>
  <c r="BB82" i="6" s="1"/>
  <c r="BB90" i="6" s="1"/>
  <c r="BC82" i="6" a="1"/>
  <c r="BC82" i="6" s="1"/>
  <c r="BC90" i="6" s="1"/>
  <c r="BD82" i="6" a="1"/>
  <c r="BD82" i="6" s="1"/>
  <c r="BE82" i="6" a="1"/>
  <c r="BE82" i="6" s="1"/>
  <c r="BF82" i="6" a="1"/>
  <c r="BF82" i="6" s="1"/>
  <c r="BG82" i="6" a="1"/>
  <c r="BG82" i="6" s="1"/>
  <c r="BG90" i="6" s="1"/>
  <c r="BH82" i="6" a="1"/>
  <c r="BH82" i="6" s="1"/>
  <c r="BI82" i="6" a="1"/>
  <c r="BI82" i="6" s="1"/>
  <c r="BJ82" i="6" a="1"/>
  <c r="BJ82" i="6" s="1"/>
  <c r="BJ90" i="6" s="1"/>
  <c r="BK82" i="6" a="1"/>
  <c r="BK82" i="6" s="1"/>
  <c r="BK90" i="6" s="1"/>
  <c r="BL82" i="6" a="1"/>
  <c r="BL82" i="6" s="1"/>
  <c r="BM82" i="6" a="1"/>
  <c r="BM82" i="6" s="1"/>
  <c r="BN82" i="6" a="1"/>
  <c r="BN82" i="6" s="1"/>
  <c r="BN90" i="6" s="1"/>
  <c r="BO82" i="6" a="1"/>
  <c r="BO82" i="6" s="1"/>
  <c r="BP82" i="6" a="1"/>
  <c r="BP82" i="6" s="1"/>
  <c r="BQ82" i="6" a="1"/>
  <c r="BQ82" i="6" s="1"/>
  <c r="BR82" i="6" a="1"/>
  <c r="BR82" i="6" s="1"/>
  <c r="BS82" i="6" a="1"/>
  <c r="BS82" i="6" s="1"/>
  <c r="BT82" i="6" a="1"/>
  <c r="BT82" i="6" s="1"/>
  <c r="BU82" i="6" a="1"/>
  <c r="BU82" i="6" s="1"/>
  <c r="BV82" i="6" a="1"/>
  <c r="BV82" i="6" s="1"/>
  <c r="BW82" i="6" a="1"/>
  <c r="BW82" i="6" s="1"/>
  <c r="BX82" i="6" a="1"/>
  <c r="BX82" i="6" s="1"/>
  <c r="BY82" i="6" a="1"/>
  <c r="BY82" i="6" s="1"/>
  <c r="BZ82" i="6" a="1"/>
  <c r="BZ82" i="6" s="1"/>
  <c r="CA82" i="6" a="1"/>
  <c r="CA82" i="6" s="1"/>
  <c r="CB82" i="6" a="1"/>
  <c r="CB82" i="6" s="1"/>
  <c r="CC82" i="6" a="1"/>
  <c r="CC82" i="6" s="1"/>
  <c r="CD82" i="6" a="1"/>
  <c r="CD82" i="6" s="1"/>
  <c r="CE82" i="6" a="1"/>
  <c r="CE82" i="6" s="1"/>
  <c r="CF82" i="6" a="1"/>
  <c r="CF82" i="6" s="1"/>
  <c r="CG82" i="6" a="1"/>
  <c r="CG82" i="6" s="1"/>
  <c r="CH82" i="6" a="1"/>
  <c r="CH82" i="6" s="1"/>
  <c r="CI82" i="6" a="1"/>
  <c r="CI82" i="6" s="1"/>
  <c r="CJ82" i="6" a="1"/>
  <c r="CJ82" i="6" s="1"/>
  <c r="CK82" i="6" a="1"/>
  <c r="CK82" i="6" s="1"/>
  <c r="CK90" i="6" s="1"/>
  <c r="CL82" i="6" a="1"/>
  <c r="CL82" i="6" s="1"/>
  <c r="CM82" i="6" a="1"/>
  <c r="CM82" i="6" s="1"/>
  <c r="CN82" i="6" a="1"/>
  <c r="CN82" i="6" s="1"/>
  <c r="CO82" i="6" a="1"/>
  <c r="CO82" i="6" s="1"/>
  <c r="CP82" i="6" a="1"/>
  <c r="CP82" i="6" s="1"/>
  <c r="CQ82" i="6" a="1"/>
  <c r="CQ82" i="6" s="1"/>
  <c r="CR82" i="6" a="1"/>
  <c r="CR82" i="6" s="1"/>
  <c r="CS82" i="6" a="1"/>
  <c r="CS82" i="6" s="1"/>
  <c r="CT82" i="6" a="1"/>
  <c r="CT82" i="6" s="1"/>
  <c r="CU82" i="6" a="1"/>
  <c r="CU82" i="6" s="1"/>
  <c r="CV82" i="6" a="1"/>
  <c r="CV82" i="6" s="1"/>
  <c r="CW82" i="6" a="1"/>
  <c r="CW82" i="6" s="1"/>
  <c r="CX82" i="6" a="1"/>
  <c r="CX82" i="6" s="1"/>
  <c r="CY82" i="6" a="1"/>
  <c r="CY82" i="6" s="1"/>
  <c r="CZ82" i="6" a="1"/>
  <c r="CZ82" i="6" s="1"/>
  <c r="DA82" i="6" a="1"/>
  <c r="DA82" i="6" s="1"/>
  <c r="DB82" i="6" a="1"/>
  <c r="DB82" i="6" s="1"/>
  <c r="DC82" i="6" a="1"/>
  <c r="DC82" i="6" s="1"/>
  <c r="DD82" i="6" a="1"/>
  <c r="DD82" i="6" s="1"/>
  <c r="DE82" i="6" a="1"/>
  <c r="DE82" i="6" s="1"/>
  <c r="DF82" i="6" a="1"/>
  <c r="DF82" i="6" s="1"/>
  <c r="DG82" i="6" a="1"/>
  <c r="DG82" i="6" s="1"/>
  <c r="DH82" i="6" a="1"/>
  <c r="DH82" i="6" s="1"/>
  <c r="DI82" i="6" a="1"/>
  <c r="DI82" i="6" s="1"/>
  <c r="DJ82" i="6" a="1"/>
  <c r="DJ82" i="6" s="1"/>
  <c r="DK82" i="6" a="1"/>
  <c r="DK82" i="6" s="1"/>
  <c r="DL82" i="6" a="1"/>
  <c r="DL82" i="6" s="1"/>
  <c r="DM82" i="6" a="1"/>
  <c r="DM82" i="6" s="1"/>
  <c r="DN82" i="6" a="1"/>
  <c r="DN82" i="6" s="1"/>
  <c r="DO82" i="6" a="1"/>
  <c r="DO82" i="6" s="1"/>
  <c r="DP82" i="6" a="1"/>
  <c r="DP82" i="6" s="1"/>
  <c r="DQ82" i="6" a="1"/>
  <c r="DQ82" i="6" s="1"/>
  <c r="DR82" i="6" a="1"/>
  <c r="DR82" i="6" s="1"/>
  <c r="DS82" i="6" a="1"/>
  <c r="DS82" i="6" s="1"/>
  <c r="DT82" i="6" a="1"/>
  <c r="DT82" i="6" s="1"/>
  <c r="DU82" i="6" a="1"/>
  <c r="DU82" i="6" s="1"/>
  <c r="DV82" i="6" a="1"/>
  <c r="DV82" i="6" s="1"/>
  <c r="DV90" i="6" s="1"/>
  <c r="DW82" i="6" a="1"/>
  <c r="DW82" i="6" s="1"/>
  <c r="DX82" i="6" a="1"/>
  <c r="DX82" i="6" s="1"/>
  <c r="DY82" i="6" a="1"/>
  <c r="DY82" i="6" s="1"/>
  <c r="DZ82" i="6" a="1"/>
  <c r="DZ82" i="6" s="1"/>
  <c r="EA82" i="6" a="1"/>
  <c r="EA82" i="6" s="1"/>
  <c r="EB82" i="6" a="1"/>
  <c r="EB82" i="6" s="1"/>
  <c r="EC82" i="6" a="1"/>
  <c r="EC82" i="6" s="1"/>
  <c r="ED82" i="6" a="1"/>
  <c r="ED82" i="6" s="1"/>
  <c r="EE82" i="6" a="1"/>
  <c r="EE82" i="6" s="1"/>
  <c r="EF82" i="6" a="1"/>
  <c r="EF82" i="6" s="1"/>
  <c r="EG82" i="6" a="1"/>
  <c r="EG82" i="6" s="1"/>
  <c r="EH82" i="6" a="1"/>
  <c r="EH82" i="6" s="1"/>
  <c r="EI82" i="6" a="1"/>
  <c r="EI82" i="6" s="1"/>
  <c r="EJ82" i="6" a="1"/>
  <c r="EJ82" i="6" s="1"/>
  <c r="EK82" i="6" a="1"/>
  <c r="EK82" i="6" s="1"/>
  <c r="EL82" i="6" a="1"/>
  <c r="EL82" i="6" s="1"/>
  <c r="EM82" i="6" a="1"/>
  <c r="EM82" i="6" s="1"/>
  <c r="EN82" i="6" a="1"/>
  <c r="EN82" i="6" s="1"/>
  <c r="EO82" i="6" a="1"/>
  <c r="EO82" i="6" s="1"/>
  <c r="EP82" i="6" a="1"/>
  <c r="EP82" i="6" s="1"/>
  <c r="EQ82" i="6" a="1"/>
  <c r="EQ82" i="6" s="1"/>
  <c r="ER82" i="6" a="1"/>
  <c r="ER82" i="6" s="1"/>
  <c r="ES82" i="6" a="1"/>
  <c r="ES82" i="6" s="1"/>
  <c r="ET82" i="6" a="1"/>
  <c r="ET82" i="6" s="1"/>
  <c r="EU82" i="6" a="1"/>
  <c r="EU82" i="6" s="1"/>
  <c r="EV82" i="6" a="1"/>
  <c r="EV82" i="6" s="1"/>
  <c r="EW82" i="6" a="1"/>
  <c r="EW82" i="6" s="1"/>
  <c r="EX82" i="6" a="1"/>
  <c r="EX82" i="6" s="1"/>
  <c r="EY82" i="6" a="1"/>
  <c r="EY82" i="6" s="1"/>
  <c r="EZ82" i="6" a="1"/>
  <c r="EZ82" i="6" s="1"/>
  <c r="FA82" i="6" a="1"/>
  <c r="FA82" i="6" s="1"/>
  <c r="FB82" i="6" a="1"/>
  <c r="FB82" i="6" s="1"/>
  <c r="FC82" i="6" a="1"/>
  <c r="FC82" i="6" s="1"/>
  <c r="FD82" i="6" a="1"/>
  <c r="FD82" i="6" s="1"/>
  <c r="FE82" i="6" a="1"/>
  <c r="FE82" i="6" s="1"/>
  <c r="E83" i="6" a="1"/>
  <c r="E83" i="6" s="1"/>
  <c r="F83" i="6" a="1"/>
  <c r="F83" i="6" s="1"/>
  <c r="G83" i="6" a="1"/>
  <c r="G83" i="6" s="1"/>
  <c r="H83" i="6" a="1"/>
  <c r="H83" i="6" s="1"/>
  <c r="J83" i="6" a="1"/>
  <c r="J83" i="6" s="1"/>
  <c r="K83" i="6" a="1"/>
  <c r="K83" i="6" s="1"/>
  <c r="L83" i="6" a="1"/>
  <c r="L83" i="6" s="1"/>
  <c r="M83" i="6" a="1"/>
  <c r="M83" i="6" s="1"/>
  <c r="N83" i="6" a="1"/>
  <c r="N83" i="6" s="1"/>
  <c r="O83" i="6" a="1"/>
  <c r="O83" i="6" s="1"/>
  <c r="P83" i="6" a="1"/>
  <c r="P83" i="6" s="1"/>
  <c r="Q83" i="6" a="1"/>
  <c r="Q83" i="6" s="1"/>
  <c r="R83" i="6" a="1"/>
  <c r="R83" i="6" s="1"/>
  <c r="S83" i="6" a="1"/>
  <c r="S83" i="6" s="1"/>
  <c r="T83" i="6" a="1"/>
  <c r="T83" i="6" s="1"/>
  <c r="U83" i="6" a="1"/>
  <c r="U83" i="6" s="1"/>
  <c r="V83" i="6" a="1"/>
  <c r="V83" i="6" s="1"/>
  <c r="W83" i="6" a="1"/>
  <c r="W83" i="6" s="1"/>
  <c r="X83" i="6" a="1"/>
  <c r="X83" i="6" s="1"/>
  <c r="Y83" i="6" a="1"/>
  <c r="Y83" i="6" s="1"/>
  <c r="Z83" i="6" a="1"/>
  <c r="Z83" i="6" s="1"/>
  <c r="AA83" i="6" a="1"/>
  <c r="AA83" i="6" s="1"/>
  <c r="AB83" i="6" a="1"/>
  <c r="AB83" i="6" s="1"/>
  <c r="AC83" i="6" a="1"/>
  <c r="AC83" i="6" s="1"/>
  <c r="AD83" i="6" a="1"/>
  <c r="AD83" i="6" s="1"/>
  <c r="AE83" i="6" a="1"/>
  <c r="AE83" i="6" s="1"/>
  <c r="AF83" i="6" a="1"/>
  <c r="AF83" i="6" s="1"/>
  <c r="AG83" i="6" a="1"/>
  <c r="AG83" i="6" s="1"/>
  <c r="AH83" i="6" a="1"/>
  <c r="AH83" i="6" s="1"/>
  <c r="AI83" i="6" a="1"/>
  <c r="AI83" i="6" s="1"/>
  <c r="AJ83" i="6" a="1"/>
  <c r="AJ83" i="6" s="1"/>
  <c r="AK83" i="6" a="1"/>
  <c r="AK83" i="6" s="1"/>
  <c r="AL83" i="6" a="1"/>
  <c r="AL83" i="6" s="1"/>
  <c r="AM83" i="6" a="1"/>
  <c r="AM83" i="6" s="1"/>
  <c r="AN83" i="6" a="1"/>
  <c r="AN83" i="6" s="1"/>
  <c r="AO83" i="6" a="1"/>
  <c r="AO83" i="6" s="1"/>
  <c r="AP83" i="6" a="1"/>
  <c r="AP83" i="6" s="1"/>
  <c r="AQ83" i="6" a="1"/>
  <c r="AQ83" i="6" s="1"/>
  <c r="AR83" i="6" a="1"/>
  <c r="AR83" i="6" s="1"/>
  <c r="AS83" i="6" a="1"/>
  <c r="AS83" i="6" s="1"/>
  <c r="AT83" i="6" a="1"/>
  <c r="AT83" i="6" s="1"/>
  <c r="AU83" i="6" a="1"/>
  <c r="AU83" i="6" s="1"/>
  <c r="AV83" i="6" a="1"/>
  <c r="AV83" i="6" s="1"/>
  <c r="AW83" i="6" a="1"/>
  <c r="AW83" i="6" s="1"/>
  <c r="AX83" i="6" a="1"/>
  <c r="AX83" i="6" s="1"/>
  <c r="AY83" i="6" a="1"/>
  <c r="AY83" i="6" s="1"/>
  <c r="AZ83" i="6" a="1"/>
  <c r="AZ83" i="6" s="1"/>
  <c r="BA83" i="6" a="1"/>
  <c r="BA83" i="6" s="1"/>
  <c r="BB83" i="6" a="1"/>
  <c r="BB83" i="6" s="1"/>
  <c r="BC83" i="6" a="1"/>
  <c r="BC83" i="6" s="1"/>
  <c r="BD83" i="6" a="1"/>
  <c r="BD83" i="6" s="1"/>
  <c r="BE83" i="6" a="1"/>
  <c r="BE83" i="6" s="1"/>
  <c r="BF83" i="6" a="1"/>
  <c r="BF83" i="6" s="1"/>
  <c r="BG83" i="6" a="1"/>
  <c r="BG83" i="6" s="1"/>
  <c r="BH83" i="6" a="1"/>
  <c r="BH83" i="6" s="1"/>
  <c r="BI83" i="6" a="1"/>
  <c r="BI83" i="6" s="1"/>
  <c r="BJ83" i="6" a="1"/>
  <c r="BJ83" i="6" s="1"/>
  <c r="BK83" i="6" a="1"/>
  <c r="BK83" i="6" s="1"/>
  <c r="BL83" i="6" a="1"/>
  <c r="BL83" i="6" s="1"/>
  <c r="BM83" i="6" a="1"/>
  <c r="BM83" i="6" s="1"/>
  <c r="BN83" i="6" a="1"/>
  <c r="BN83" i="6" s="1"/>
  <c r="BO83" i="6" a="1"/>
  <c r="BO83" i="6" s="1"/>
  <c r="BP83" i="6" a="1"/>
  <c r="BP83" i="6" s="1"/>
  <c r="BQ83" i="6" a="1"/>
  <c r="BQ83" i="6" s="1"/>
  <c r="BR83" i="6" a="1"/>
  <c r="BR83" i="6" s="1"/>
  <c r="BS83" i="6" a="1"/>
  <c r="BS83" i="6" s="1"/>
  <c r="BT83" i="6" a="1"/>
  <c r="BT83" i="6" s="1"/>
  <c r="BU83" i="6" a="1"/>
  <c r="BU83" i="6" s="1"/>
  <c r="BV83" i="6" a="1"/>
  <c r="BV83" i="6" s="1"/>
  <c r="BW83" i="6" a="1"/>
  <c r="BW83" i="6" s="1"/>
  <c r="BX83" i="6" a="1"/>
  <c r="BX83" i="6"/>
  <c r="BY83" i="6" a="1"/>
  <c r="BY83" i="6" s="1"/>
  <c r="BZ83" i="6" a="1"/>
  <c r="BZ83" i="6" s="1"/>
  <c r="CA83" i="6" a="1"/>
  <c r="CA83" i="6" s="1"/>
  <c r="CB83" i="6" a="1"/>
  <c r="CB83" i="6" s="1"/>
  <c r="CC83" i="6" a="1"/>
  <c r="CC83" i="6" s="1"/>
  <c r="CD83" i="6" a="1"/>
  <c r="CD83" i="6" s="1"/>
  <c r="CE83" i="6" a="1"/>
  <c r="CE83" i="6" s="1"/>
  <c r="CF83" i="6" a="1"/>
  <c r="CF83" i="6" s="1"/>
  <c r="CG83" i="6" a="1"/>
  <c r="CG83" i="6" s="1"/>
  <c r="CH83" i="6" a="1"/>
  <c r="CH83" i="6" s="1"/>
  <c r="CI83" i="6" a="1"/>
  <c r="CI83" i="6" s="1"/>
  <c r="CJ83" i="6" a="1"/>
  <c r="CJ83" i="6" s="1"/>
  <c r="CK83" i="6" a="1"/>
  <c r="CK83" i="6" s="1"/>
  <c r="CL83" i="6" a="1"/>
  <c r="CL83" i="6" s="1"/>
  <c r="CM83" i="6" a="1"/>
  <c r="CM83" i="6" s="1"/>
  <c r="CN83" i="6" a="1"/>
  <c r="CN83" i="6" s="1"/>
  <c r="CO83" i="6" a="1"/>
  <c r="CO83" i="6" s="1"/>
  <c r="CP83" i="6" a="1"/>
  <c r="CP83" i="6" s="1"/>
  <c r="CQ83" i="6" a="1"/>
  <c r="CQ83" i="6" s="1"/>
  <c r="CR83" i="6" a="1"/>
  <c r="CR83" i="6" s="1"/>
  <c r="CS83" i="6" a="1"/>
  <c r="CS83" i="6" s="1"/>
  <c r="CT83" i="6" a="1"/>
  <c r="CT83" i="6" s="1"/>
  <c r="CU83" i="6" a="1"/>
  <c r="CU83" i="6" s="1"/>
  <c r="CV83" i="6" a="1"/>
  <c r="CV83" i="6" s="1"/>
  <c r="CW83" i="6" a="1"/>
  <c r="CW83" i="6" s="1"/>
  <c r="CX83" i="6" a="1"/>
  <c r="CX83" i="6" s="1"/>
  <c r="CY83" i="6" a="1"/>
  <c r="CY83" i="6" s="1"/>
  <c r="CZ83" i="6" a="1"/>
  <c r="CZ83" i="6" s="1"/>
  <c r="DA83" i="6" a="1"/>
  <c r="DA83" i="6" s="1"/>
  <c r="DB83" i="6" a="1"/>
  <c r="DB83" i="6" s="1"/>
  <c r="DC83" i="6" a="1"/>
  <c r="DC83" i="6" s="1"/>
  <c r="DD83" i="6" a="1"/>
  <c r="DD83" i="6" s="1"/>
  <c r="DE83" i="6" a="1"/>
  <c r="DE83" i="6" s="1"/>
  <c r="DF83" i="6" a="1"/>
  <c r="DF83" i="6" s="1"/>
  <c r="DG83" i="6" a="1"/>
  <c r="DG83" i="6" s="1"/>
  <c r="DH83" i="6" a="1"/>
  <c r="DH83" i="6" s="1"/>
  <c r="DI83" i="6" a="1"/>
  <c r="DI83" i="6" s="1"/>
  <c r="DJ83" i="6" a="1"/>
  <c r="DJ83" i="6" s="1"/>
  <c r="DK83" i="6" a="1"/>
  <c r="DK83" i="6" s="1"/>
  <c r="DL83" i="6" a="1"/>
  <c r="DL83" i="6" s="1"/>
  <c r="DM83" i="6" a="1"/>
  <c r="DM83" i="6" s="1"/>
  <c r="DN83" i="6" a="1"/>
  <c r="DN83" i="6" s="1"/>
  <c r="DO83" i="6" a="1"/>
  <c r="DO83" i="6" s="1"/>
  <c r="DP83" i="6" a="1"/>
  <c r="DP83" i="6" s="1"/>
  <c r="DQ83" i="6" a="1"/>
  <c r="DQ83" i="6" s="1"/>
  <c r="DR83" i="6" a="1"/>
  <c r="DR83" i="6" s="1"/>
  <c r="DS83" i="6" a="1"/>
  <c r="DS83" i="6" s="1"/>
  <c r="DT83" i="6" a="1"/>
  <c r="DT83" i="6" s="1"/>
  <c r="DU83" i="6" a="1"/>
  <c r="DU83" i="6" s="1"/>
  <c r="DV83" i="6" a="1"/>
  <c r="DV83" i="6" s="1"/>
  <c r="DW83" i="6" a="1"/>
  <c r="DW83" i="6" s="1"/>
  <c r="DX83" i="6" a="1"/>
  <c r="DX83" i="6" s="1"/>
  <c r="DY83" i="6" a="1"/>
  <c r="DY83" i="6" s="1"/>
  <c r="DZ83" i="6" a="1"/>
  <c r="DZ83" i="6" s="1"/>
  <c r="EA83" i="6" a="1"/>
  <c r="EA83" i="6" s="1"/>
  <c r="EB83" i="6" a="1"/>
  <c r="EB83" i="6" s="1"/>
  <c r="EC83" i="6" a="1"/>
  <c r="EC83" i="6" s="1"/>
  <c r="ED83" i="6" a="1"/>
  <c r="ED83" i="6" s="1"/>
  <c r="EE83" i="6" a="1"/>
  <c r="EE83" i="6" s="1"/>
  <c r="EF83" i="6" a="1"/>
  <c r="EF83" i="6" s="1"/>
  <c r="EG83" i="6" a="1"/>
  <c r="EG83" i="6" s="1"/>
  <c r="EH83" i="6" a="1"/>
  <c r="EH83" i="6" s="1"/>
  <c r="EI83" i="6" a="1"/>
  <c r="EI83" i="6" s="1"/>
  <c r="EJ83" i="6" a="1"/>
  <c r="EJ83" i="6" s="1"/>
  <c r="EK83" i="6" a="1"/>
  <c r="EK83" i="6" s="1"/>
  <c r="EL83" i="6" a="1"/>
  <c r="EL83" i="6" s="1"/>
  <c r="EM83" i="6" a="1"/>
  <c r="EM83" i="6"/>
  <c r="EN83" i="6" a="1"/>
  <c r="EN83" i="6" s="1"/>
  <c r="EO83" i="6" a="1"/>
  <c r="EO83" i="6" s="1"/>
  <c r="EP83" i="6" a="1"/>
  <c r="EP83" i="6" s="1"/>
  <c r="EQ83" i="6" a="1"/>
  <c r="EQ83" i="6"/>
  <c r="ER83" i="6" a="1"/>
  <c r="ER83" i="6" s="1"/>
  <c r="ES83" i="6" a="1"/>
  <c r="ES83" i="6" s="1"/>
  <c r="ET83" i="6" a="1"/>
  <c r="ET83" i="6" s="1"/>
  <c r="EU83" i="6" a="1"/>
  <c r="EU83" i="6"/>
  <c r="EV83" i="6" a="1"/>
  <c r="EV83" i="6" s="1"/>
  <c r="EW83" i="6" a="1"/>
  <c r="EW83" i="6" s="1"/>
  <c r="EX83" i="6" a="1"/>
  <c r="EX83" i="6" s="1"/>
  <c r="EY83" i="6" a="1"/>
  <c r="EY83" i="6" s="1"/>
  <c r="EZ83" i="6" a="1"/>
  <c r="EZ83" i="6" s="1"/>
  <c r="FA83" i="6" a="1"/>
  <c r="FA83" i="6" s="1"/>
  <c r="FB83" i="6" a="1"/>
  <c r="FB83" i="6" s="1"/>
  <c r="FC83" i="6" a="1"/>
  <c r="FC83" i="6" s="1"/>
  <c r="FD83" i="6" a="1"/>
  <c r="FD83" i="6" s="1"/>
  <c r="FE83" i="6" a="1"/>
  <c r="FE83" i="6" s="1"/>
  <c r="E84" i="6" a="1"/>
  <c r="E84" i="6" s="1"/>
  <c r="F84" i="6" a="1"/>
  <c r="F84" i="6" s="1"/>
  <c r="G84" i="6" a="1"/>
  <c r="G84" i="6" s="1"/>
  <c r="H84" i="6" a="1"/>
  <c r="H84" i="6" s="1"/>
  <c r="J84" i="6" a="1"/>
  <c r="J84" i="6" s="1"/>
  <c r="K84" i="6" a="1"/>
  <c r="K84" i="6" s="1"/>
  <c r="L84" i="6" a="1"/>
  <c r="L84" i="6" s="1"/>
  <c r="M84" i="6" a="1"/>
  <c r="M84" i="6" s="1"/>
  <c r="N84" i="6" a="1"/>
  <c r="N84" i="6" s="1"/>
  <c r="O84" i="6" a="1"/>
  <c r="O84" i="6" s="1"/>
  <c r="P84" i="6" a="1"/>
  <c r="P84" i="6" s="1"/>
  <c r="Q84" i="6" a="1"/>
  <c r="Q84" i="6" s="1"/>
  <c r="R84" i="6" a="1"/>
  <c r="R84" i="6" s="1"/>
  <c r="S84" i="6" a="1"/>
  <c r="S84" i="6" s="1"/>
  <c r="T84" i="6" a="1"/>
  <c r="T84" i="6" s="1"/>
  <c r="U84" i="6" a="1"/>
  <c r="U84" i="6" s="1"/>
  <c r="V84" i="6" a="1"/>
  <c r="V84" i="6" s="1"/>
  <c r="W84" i="6" a="1"/>
  <c r="W84" i="6" s="1"/>
  <c r="X84" i="6" a="1"/>
  <c r="X84" i="6" s="1"/>
  <c r="Y84" i="6" a="1"/>
  <c r="Y84" i="6" s="1"/>
  <c r="Z84" i="6" a="1"/>
  <c r="Z84" i="6" s="1"/>
  <c r="AA84" i="6" a="1"/>
  <c r="AA84" i="6" s="1"/>
  <c r="AB84" i="6" a="1"/>
  <c r="AB84" i="6" s="1"/>
  <c r="AC84" i="6" a="1"/>
  <c r="AC84" i="6" s="1"/>
  <c r="AD84" i="6" a="1"/>
  <c r="AD84" i="6" s="1"/>
  <c r="AE84" i="6" a="1"/>
  <c r="AE84" i="6" s="1"/>
  <c r="AF84" i="6" a="1"/>
  <c r="AF84" i="6" s="1"/>
  <c r="AG84" i="6" a="1"/>
  <c r="AG84" i="6" s="1"/>
  <c r="AH84" i="6" a="1"/>
  <c r="AH84" i="6" s="1"/>
  <c r="AI84" i="6" a="1"/>
  <c r="AI84" i="6" s="1"/>
  <c r="AJ84" i="6" a="1"/>
  <c r="AJ84" i="6" s="1"/>
  <c r="AK84" i="6" a="1"/>
  <c r="AK84" i="6" s="1"/>
  <c r="AL84" i="6" a="1"/>
  <c r="AL84" i="6" s="1"/>
  <c r="AM84" i="6" a="1"/>
  <c r="AM84" i="6" s="1"/>
  <c r="AN84" i="6" a="1"/>
  <c r="AN84" i="6" s="1"/>
  <c r="AO84" i="6" a="1"/>
  <c r="AO84" i="6" s="1"/>
  <c r="AP84" i="6" a="1"/>
  <c r="AP84" i="6" s="1"/>
  <c r="AQ84" i="6" a="1"/>
  <c r="AQ84" i="6" s="1"/>
  <c r="AR84" i="6" a="1"/>
  <c r="AR84" i="6" s="1"/>
  <c r="AS84" i="6" a="1"/>
  <c r="AS84" i="6" s="1"/>
  <c r="AT84" i="6" a="1"/>
  <c r="AT84" i="6" s="1"/>
  <c r="AU84" i="6" a="1"/>
  <c r="AU84" i="6" s="1"/>
  <c r="AV84" i="6" a="1"/>
  <c r="AV84" i="6" s="1"/>
  <c r="AW84" i="6" a="1"/>
  <c r="AW84" i="6" s="1"/>
  <c r="AX84" i="6" a="1"/>
  <c r="AX84" i="6" s="1"/>
  <c r="AY84" i="6" a="1"/>
  <c r="AY84" i="6" s="1"/>
  <c r="AZ84" i="6" a="1"/>
  <c r="AZ84" i="6" s="1"/>
  <c r="BA84" i="6" a="1"/>
  <c r="BA84" i="6" s="1"/>
  <c r="BB84" i="6" a="1"/>
  <c r="BB84" i="6" s="1"/>
  <c r="BC84" i="6" a="1"/>
  <c r="BC84" i="6" s="1"/>
  <c r="BD84" i="6" a="1"/>
  <c r="BD84" i="6" s="1"/>
  <c r="BE84" i="6" a="1"/>
  <c r="BE84" i="6" s="1"/>
  <c r="BF84" i="6" a="1"/>
  <c r="BF84" i="6" s="1"/>
  <c r="BG84" i="6" a="1"/>
  <c r="BG84" i="6" s="1"/>
  <c r="BH84" i="6" a="1"/>
  <c r="BH84" i="6" s="1"/>
  <c r="BI84" i="6" a="1"/>
  <c r="BI84" i="6" s="1"/>
  <c r="BJ84" i="6" a="1"/>
  <c r="BJ84" i="6" s="1"/>
  <c r="BK84" i="6" a="1"/>
  <c r="BK84" i="6" s="1"/>
  <c r="BL84" i="6" a="1"/>
  <c r="BL84" i="6" s="1"/>
  <c r="BM84" i="6" a="1"/>
  <c r="BM84" i="6" s="1"/>
  <c r="BN84" i="6" a="1"/>
  <c r="BN84" i="6" s="1"/>
  <c r="BO84" i="6" a="1"/>
  <c r="BO84" i="6" s="1"/>
  <c r="BP84" i="6" a="1"/>
  <c r="BP84" i="6" s="1"/>
  <c r="BQ84" i="6" a="1"/>
  <c r="BQ84" i="6" s="1"/>
  <c r="BR84" i="6" a="1"/>
  <c r="BR84" i="6" s="1"/>
  <c r="BS84" i="6" a="1"/>
  <c r="BS84" i="6" s="1"/>
  <c r="BT84" i="6" a="1"/>
  <c r="BT84" i="6" s="1"/>
  <c r="BU84" i="6" a="1"/>
  <c r="BU84" i="6" s="1"/>
  <c r="BV84" i="6" a="1"/>
  <c r="BV84" i="6" s="1"/>
  <c r="BW84" i="6" a="1"/>
  <c r="BW84" i="6" s="1"/>
  <c r="BX84" i="6" a="1"/>
  <c r="BX84" i="6" s="1"/>
  <c r="BY84" i="6" a="1"/>
  <c r="BY84" i="6" s="1"/>
  <c r="BZ84" i="6" a="1"/>
  <c r="BZ84" i="6" s="1"/>
  <c r="CA84" i="6" a="1"/>
  <c r="CA84" i="6" s="1"/>
  <c r="CB84" i="6" a="1"/>
  <c r="CB84" i="6" s="1"/>
  <c r="CC84" i="6" a="1"/>
  <c r="CC84" i="6" s="1"/>
  <c r="CD84" i="6" a="1"/>
  <c r="CD84" i="6" s="1"/>
  <c r="CE84" i="6" a="1"/>
  <c r="CE84" i="6" s="1"/>
  <c r="CF84" i="6" a="1"/>
  <c r="CF84" i="6" s="1"/>
  <c r="CG84" i="6" a="1"/>
  <c r="CG84" i="6" s="1"/>
  <c r="CH84" i="6" a="1"/>
  <c r="CH84" i="6" s="1"/>
  <c r="CI84" i="6" a="1"/>
  <c r="CI84" i="6" s="1"/>
  <c r="CJ84" i="6" a="1"/>
  <c r="CJ84" i="6" s="1"/>
  <c r="CK84" i="6" a="1"/>
  <c r="CK84" i="6" s="1"/>
  <c r="CL84" i="6" a="1"/>
  <c r="CL84" i="6" s="1"/>
  <c r="CM84" i="6" a="1"/>
  <c r="CM84" i="6" s="1"/>
  <c r="CN84" i="6" a="1"/>
  <c r="CN84" i="6" s="1"/>
  <c r="CO84" i="6" a="1"/>
  <c r="CO84" i="6" s="1"/>
  <c r="CP84" i="6" a="1"/>
  <c r="CP84" i="6" s="1"/>
  <c r="CQ84" i="6" a="1"/>
  <c r="CQ84" i="6" s="1"/>
  <c r="CR84" i="6" a="1"/>
  <c r="CR84" i="6" s="1"/>
  <c r="CS84" i="6" a="1"/>
  <c r="CS84" i="6" s="1"/>
  <c r="CT84" i="6" a="1"/>
  <c r="CT84" i="6" s="1"/>
  <c r="CU84" i="6" a="1"/>
  <c r="CU84" i="6" s="1"/>
  <c r="CV84" i="6" a="1"/>
  <c r="CV84" i="6" s="1"/>
  <c r="CW84" i="6" a="1"/>
  <c r="CW84" i="6" s="1"/>
  <c r="CX84" i="6" a="1"/>
  <c r="CX84" i="6" s="1"/>
  <c r="CY84" i="6" a="1"/>
  <c r="CY84" i="6" s="1"/>
  <c r="CZ84" i="6" a="1"/>
  <c r="CZ84" i="6" s="1"/>
  <c r="DA84" i="6" a="1"/>
  <c r="DA84" i="6" s="1"/>
  <c r="DB84" i="6" a="1"/>
  <c r="DB84" i="6" s="1"/>
  <c r="DC84" i="6" a="1"/>
  <c r="DC84" i="6" s="1"/>
  <c r="DD84" i="6" a="1"/>
  <c r="DD84" i="6" s="1"/>
  <c r="DE84" i="6" a="1"/>
  <c r="DE84" i="6" s="1"/>
  <c r="DF84" i="6" a="1"/>
  <c r="DF84" i="6" s="1"/>
  <c r="DG84" i="6" a="1"/>
  <c r="DG84" i="6" s="1"/>
  <c r="DH84" i="6" a="1"/>
  <c r="DH84" i="6" s="1"/>
  <c r="DI84" i="6" a="1"/>
  <c r="DI84" i="6" s="1"/>
  <c r="DJ84" i="6" a="1"/>
  <c r="DJ84" i="6" s="1"/>
  <c r="DK84" i="6" a="1"/>
  <c r="DK84" i="6" s="1"/>
  <c r="DL84" i="6" a="1"/>
  <c r="DL84" i="6" s="1"/>
  <c r="DM84" i="6" a="1"/>
  <c r="DM84" i="6" s="1"/>
  <c r="DN84" i="6" a="1"/>
  <c r="DN84" i="6" s="1"/>
  <c r="DO84" i="6" a="1"/>
  <c r="DO84" i="6" s="1"/>
  <c r="DP84" i="6" a="1"/>
  <c r="DP84" i="6" s="1"/>
  <c r="DQ84" i="6" a="1"/>
  <c r="DQ84" i="6" s="1"/>
  <c r="DR84" i="6" a="1"/>
  <c r="DR84" i="6" s="1"/>
  <c r="DS84" i="6" a="1"/>
  <c r="DS84" i="6" s="1"/>
  <c r="DT84" i="6" a="1"/>
  <c r="DT84" i="6" s="1"/>
  <c r="DU84" i="6" a="1"/>
  <c r="DU84" i="6" s="1"/>
  <c r="DV84" i="6" a="1"/>
  <c r="DV84" i="6" s="1"/>
  <c r="DW84" i="6" a="1"/>
  <c r="DW84" i="6" s="1"/>
  <c r="DX84" i="6" a="1"/>
  <c r="DX84" i="6" s="1"/>
  <c r="DY84" i="6" a="1"/>
  <c r="DY84" i="6" s="1"/>
  <c r="DZ84" i="6" a="1"/>
  <c r="DZ84" i="6" s="1"/>
  <c r="EA84" i="6" a="1"/>
  <c r="EA84" i="6" s="1"/>
  <c r="EB84" i="6" a="1"/>
  <c r="EB84" i="6" s="1"/>
  <c r="EC84" i="6" a="1"/>
  <c r="EC84" i="6" s="1"/>
  <c r="ED84" i="6" a="1"/>
  <c r="ED84" i="6" s="1"/>
  <c r="EE84" i="6" a="1"/>
  <c r="EE84" i="6" s="1"/>
  <c r="EF84" i="6" a="1"/>
  <c r="EF84" i="6" s="1"/>
  <c r="EG84" i="6" a="1"/>
  <c r="EG84" i="6" s="1"/>
  <c r="EH84" i="6" a="1"/>
  <c r="EH84" i="6" s="1"/>
  <c r="EI84" i="6" a="1"/>
  <c r="EI84" i="6" s="1"/>
  <c r="EJ84" i="6" a="1"/>
  <c r="EJ84" i="6" s="1"/>
  <c r="EK84" i="6" a="1"/>
  <c r="EK84" i="6" s="1"/>
  <c r="EL84" i="6" a="1"/>
  <c r="EL84" i="6" s="1"/>
  <c r="EM84" i="6" a="1"/>
  <c r="EM84" i="6" s="1"/>
  <c r="EN84" i="6" a="1"/>
  <c r="EN84" i="6" s="1"/>
  <c r="EO84" i="6" a="1"/>
  <c r="EO84" i="6" s="1"/>
  <c r="EP84" i="6" a="1"/>
  <c r="EP84" i="6" s="1"/>
  <c r="EQ84" i="6" a="1"/>
  <c r="EQ84" i="6" s="1"/>
  <c r="ER84" i="6" a="1"/>
  <c r="ER84" i="6" s="1"/>
  <c r="ES84" i="6" a="1"/>
  <c r="ES84" i="6" s="1"/>
  <c r="ET84" i="6" a="1"/>
  <c r="ET84" i="6" s="1"/>
  <c r="EU84" i="6" a="1"/>
  <c r="EU84" i="6" s="1"/>
  <c r="EV84" i="6" a="1"/>
  <c r="EV84" i="6" s="1"/>
  <c r="EW84" i="6" a="1"/>
  <c r="EW84" i="6" s="1"/>
  <c r="EX84" i="6" a="1"/>
  <c r="EX84" i="6" s="1"/>
  <c r="EY84" i="6" a="1"/>
  <c r="EY84" i="6" s="1"/>
  <c r="EZ84" i="6" a="1"/>
  <c r="EZ84" i="6" s="1"/>
  <c r="FA84" i="6" a="1"/>
  <c r="FA84" i="6" s="1"/>
  <c r="FB84" i="6" a="1"/>
  <c r="FB84" i="6" s="1"/>
  <c r="FC84" i="6" a="1"/>
  <c r="FC84" i="6" s="1"/>
  <c r="FD84" i="6" a="1"/>
  <c r="FD84" i="6" s="1"/>
  <c r="FE84" i="6" a="1"/>
  <c r="FE84" i="6" s="1"/>
  <c r="E85" i="6"/>
  <c r="E86" i="6" s="1"/>
  <c r="E87" i="6" s="1"/>
  <c r="F85" i="6"/>
  <c r="F86" i="6" s="1"/>
  <c r="F87" i="6" s="1"/>
  <c r="G85" i="6"/>
  <c r="G86" i="6" s="1"/>
  <c r="H85" i="6"/>
  <c r="H86" i="6" s="1"/>
  <c r="H87" i="6" s="1"/>
  <c r="J85" i="6"/>
  <c r="J86" i="6" s="1"/>
  <c r="J87" i="6" s="1"/>
  <c r="K85" i="6"/>
  <c r="K86" i="6" s="1"/>
  <c r="L85" i="6"/>
  <c r="M85" i="6"/>
  <c r="M86" i="6" s="1"/>
  <c r="N85" i="6"/>
  <c r="N86" i="6" s="1"/>
  <c r="N87" i="6" s="1"/>
  <c r="O85" i="6"/>
  <c r="O86" i="6" s="1"/>
  <c r="P85" i="6"/>
  <c r="Q85" i="6"/>
  <c r="Q86" i="6" s="1"/>
  <c r="Q87" i="6" s="1"/>
  <c r="R85" i="6"/>
  <c r="R86" i="6" s="1"/>
  <c r="R87" i="6" s="1"/>
  <c r="S85" i="6"/>
  <c r="T85" i="6"/>
  <c r="T86" i="6" s="1"/>
  <c r="T87" i="6" s="1"/>
  <c r="U85" i="6"/>
  <c r="U86" i="6" s="1"/>
  <c r="U87" i="6" s="1"/>
  <c r="V85" i="6"/>
  <c r="V86" i="6" s="1"/>
  <c r="V87" i="6" s="1"/>
  <c r="W85" i="6"/>
  <c r="W86" i="6" s="1"/>
  <c r="X85" i="6"/>
  <c r="X86" i="6" s="1"/>
  <c r="X87" i="6" s="1"/>
  <c r="Y85" i="6"/>
  <c r="Y86" i="6" s="1"/>
  <c r="Y87" i="6" s="1"/>
  <c r="Z85" i="6"/>
  <c r="AA85" i="6"/>
  <c r="AB85" i="6"/>
  <c r="AB86" i="6" s="1"/>
  <c r="AB87" i="6" s="1"/>
  <c r="AC85" i="6"/>
  <c r="AC86" i="6" s="1"/>
  <c r="AC87" i="6" s="1"/>
  <c r="AD85" i="6"/>
  <c r="AD86" i="6" s="1"/>
  <c r="AD87" i="6" s="1"/>
  <c r="AE85" i="6"/>
  <c r="AE86" i="6" s="1"/>
  <c r="AF85" i="6"/>
  <c r="AF86" i="6" s="1"/>
  <c r="AF87" i="6" s="1"/>
  <c r="AG85" i="6"/>
  <c r="AG86" i="6" s="1"/>
  <c r="AG87" i="6" s="1"/>
  <c r="AH85" i="6"/>
  <c r="AH86" i="6" s="1"/>
  <c r="AH87" i="6" s="1"/>
  <c r="AI85" i="6"/>
  <c r="AJ85" i="6"/>
  <c r="AJ86" i="6" s="1"/>
  <c r="AJ87" i="6" s="1"/>
  <c r="AK85" i="6"/>
  <c r="AK86" i="6" s="1"/>
  <c r="AK87" i="6" s="1"/>
  <c r="AL85" i="6"/>
  <c r="AL86" i="6" s="1"/>
  <c r="AL87" i="6" s="1"/>
  <c r="AM85" i="6"/>
  <c r="AM86" i="6" s="1"/>
  <c r="AN85" i="6"/>
  <c r="AN86" i="6" s="1"/>
  <c r="AN87" i="6" s="1"/>
  <c r="AO85" i="6"/>
  <c r="AO86" i="6" s="1"/>
  <c r="AO87" i="6" s="1"/>
  <c r="AP85" i="6"/>
  <c r="AP86" i="6" s="1"/>
  <c r="AP87" i="6" s="1"/>
  <c r="AQ85" i="6"/>
  <c r="AR85" i="6"/>
  <c r="AR86" i="6" s="1"/>
  <c r="AR87" i="6" s="1"/>
  <c r="AS85" i="6"/>
  <c r="AS86" i="6" s="1"/>
  <c r="AS87" i="6" s="1"/>
  <c r="AT85" i="6"/>
  <c r="AT86" i="6" s="1"/>
  <c r="AT87" i="6" s="1"/>
  <c r="AU85" i="6"/>
  <c r="AU86" i="6" s="1"/>
  <c r="AV85" i="6"/>
  <c r="AW85" i="6"/>
  <c r="AW86" i="6" s="1"/>
  <c r="AW87" i="6" s="1"/>
  <c r="AX85" i="6"/>
  <c r="AX86" i="6" s="1"/>
  <c r="AX87" i="6" s="1"/>
  <c r="AY85" i="6"/>
  <c r="AZ85" i="6"/>
  <c r="AZ86" i="6" s="1"/>
  <c r="AZ87" i="6" s="1"/>
  <c r="BA85" i="6"/>
  <c r="BA86" i="6" s="1"/>
  <c r="BB85" i="6"/>
  <c r="BB86" i="6" s="1"/>
  <c r="BC85" i="6"/>
  <c r="BC86" i="6" s="1"/>
  <c r="BD85" i="6"/>
  <c r="BE85" i="6"/>
  <c r="BE86" i="6" s="1"/>
  <c r="BE87" i="6" s="1"/>
  <c r="BF85" i="6"/>
  <c r="BF86" i="6" s="1"/>
  <c r="BF87" i="6" s="1"/>
  <c r="BG85" i="6"/>
  <c r="BG86" i="6" s="1"/>
  <c r="BH85" i="6"/>
  <c r="BH86" i="6" s="1"/>
  <c r="BI85" i="6"/>
  <c r="BI86" i="6" s="1"/>
  <c r="BI87" i="6" s="1"/>
  <c r="BJ85" i="6"/>
  <c r="BJ86" i="6" s="1"/>
  <c r="BK85" i="6"/>
  <c r="BK86" i="6" s="1"/>
  <c r="BL85" i="6"/>
  <c r="BL86" i="6" s="1"/>
  <c r="BM85" i="6"/>
  <c r="BM86" i="6" s="1"/>
  <c r="BM87" i="6" s="1"/>
  <c r="BN85" i="6"/>
  <c r="BO85" i="6"/>
  <c r="BP85" i="6"/>
  <c r="BP86" i="6" s="1"/>
  <c r="BP87" i="6" s="1"/>
  <c r="BQ85" i="6"/>
  <c r="BQ86" i="6" s="1"/>
  <c r="BQ87" i="6" s="1"/>
  <c r="BR85" i="6"/>
  <c r="BR86" i="6" s="1"/>
  <c r="BR87" i="6" s="1"/>
  <c r="BS85" i="6"/>
  <c r="BS86" i="6" s="1"/>
  <c r="BT85" i="6"/>
  <c r="BU85" i="6"/>
  <c r="BU86" i="6" s="1"/>
  <c r="BU87" i="6" s="1"/>
  <c r="BV85" i="6"/>
  <c r="BV86" i="6" s="1"/>
  <c r="BV87" i="6" s="1"/>
  <c r="BW85" i="6"/>
  <c r="BX85" i="6"/>
  <c r="BX86" i="6" s="1"/>
  <c r="BX87" i="6" s="1"/>
  <c r="BY85" i="6"/>
  <c r="BY86" i="6" s="1"/>
  <c r="BZ85" i="6"/>
  <c r="BZ86" i="6" s="1"/>
  <c r="BZ87" i="6" s="1"/>
  <c r="CA85" i="6"/>
  <c r="CA86" i="6" s="1"/>
  <c r="CB85" i="6"/>
  <c r="CB86" i="6" s="1"/>
  <c r="CB87" i="6" s="1"/>
  <c r="CC85" i="6"/>
  <c r="CC86" i="6" s="1"/>
  <c r="CC87" i="6" s="1"/>
  <c r="CD85" i="6"/>
  <c r="CE85" i="6"/>
  <c r="CF85" i="6"/>
  <c r="CF86" i="6" s="1"/>
  <c r="CF87" i="6" s="1"/>
  <c r="CG85" i="6"/>
  <c r="CG86" i="6" s="1"/>
  <c r="CG87" i="6" s="1"/>
  <c r="CH85" i="6"/>
  <c r="CH86" i="6" s="1"/>
  <c r="CH87" i="6" s="1"/>
  <c r="CI85" i="6"/>
  <c r="CI86" i="6" s="1"/>
  <c r="CJ85" i="6"/>
  <c r="CJ86" i="6" s="1"/>
  <c r="CK85" i="6"/>
  <c r="CK86" i="6" s="1"/>
  <c r="CL85" i="6"/>
  <c r="CL86" i="6" s="1"/>
  <c r="CL87" i="6" s="1"/>
  <c r="CM85" i="6"/>
  <c r="CN85" i="6"/>
  <c r="CN86" i="6" s="1"/>
  <c r="CN87" i="6" s="1"/>
  <c r="CO85" i="6"/>
  <c r="CO86" i="6" s="1"/>
  <c r="CO87" i="6" s="1"/>
  <c r="CP85" i="6"/>
  <c r="CP86" i="6" s="1"/>
  <c r="CP87" i="6" s="1"/>
  <c r="CQ85" i="6"/>
  <c r="CQ86" i="6" s="1"/>
  <c r="CR85" i="6"/>
  <c r="CR86" i="6" s="1"/>
  <c r="CR87" i="6" s="1"/>
  <c r="CS85" i="6"/>
  <c r="CS86" i="6" s="1"/>
  <c r="CS87" i="6" s="1"/>
  <c r="CT85" i="6"/>
  <c r="CT86" i="6" s="1"/>
  <c r="CT87" i="6" s="1"/>
  <c r="CU85" i="6"/>
  <c r="CV85" i="6"/>
  <c r="CV86" i="6" s="1"/>
  <c r="CV87" i="6" s="1"/>
  <c r="CW85" i="6"/>
  <c r="CW86" i="6" s="1"/>
  <c r="CW87" i="6" s="1"/>
  <c r="CX85" i="6"/>
  <c r="CX86" i="6" s="1"/>
  <c r="CX87" i="6" s="1"/>
  <c r="CY85" i="6"/>
  <c r="CY86" i="6" s="1"/>
  <c r="CZ85" i="6"/>
  <c r="CZ86" i="6" s="1"/>
  <c r="CZ87" i="6" s="1"/>
  <c r="DA85" i="6"/>
  <c r="DA86" i="6" s="1"/>
  <c r="DA87" i="6" s="1"/>
  <c r="DB85" i="6"/>
  <c r="DB86" i="6" s="1"/>
  <c r="DB87" i="6" s="1"/>
  <c r="DC85" i="6"/>
  <c r="DD85" i="6"/>
  <c r="DD86" i="6" s="1"/>
  <c r="DD87" i="6" s="1"/>
  <c r="DE85" i="6"/>
  <c r="DE86" i="6" s="1"/>
  <c r="DE87" i="6" s="1"/>
  <c r="DF85" i="6"/>
  <c r="DF86" i="6" s="1"/>
  <c r="DF87" i="6" s="1"/>
  <c r="DG85" i="6"/>
  <c r="DG86" i="6" s="1"/>
  <c r="DH85" i="6"/>
  <c r="DH86" i="6" s="1"/>
  <c r="DH87" i="6" s="1"/>
  <c r="DI85" i="6"/>
  <c r="DI86" i="6" s="1"/>
  <c r="DI87" i="6" s="1"/>
  <c r="DJ85" i="6"/>
  <c r="DJ86" i="6" s="1"/>
  <c r="DJ87" i="6" s="1"/>
  <c r="DK85" i="6"/>
  <c r="DL85" i="6"/>
  <c r="DL86" i="6" s="1"/>
  <c r="DL87" i="6" s="1"/>
  <c r="DM85" i="6"/>
  <c r="DM86" i="6" s="1"/>
  <c r="DM87" i="6" s="1"/>
  <c r="DN85" i="6"/>
  <c r="DN86" i="6" s="1"/>
  <c r="DN87" i="6" s="1"/>
  <c r="DO85" i="6"/>
  <c r="DO86" i="6" s="1"/>
  <c r="DP85" i="6"/>
  <c r="DP86" i="6" s="1"/>
  <c r="DP87" i="6" s="1"/>
  <c r="DQ85" i="6"/>
  <c r="DQ86" i="6" s="1"/>
  <c r="DQ87" i="6" s="1"/>
  <c r="DR85" i="6"/>
  <c r="DR86" i="6" s="1"/>
  <c r="DR87" i="6" s="1"/>
  <c r="DS85" i="6"/>
  <c r="DT85" i="6"/>
  <c r="DT86" i="6" s="1"/>
  <c r="DT87" i="6" s="1"/>
  <c r="DU85" i="6"/>
  <c r="DU86" i="6" s="1"/>
  <c r="DU87" i="6" s="1"/>
  <c r="DV85" i="6"/>
  <c r="DV86" i="6" s="1"/>
  <c r="DW85" i="6"/>
  <c r="DW86" i="6" s="1"/>
  <c r="DX85" i="6"/>
  <c r="DX86" i="6" s="1"/>
  <c r="DX87" i="6" s="1"/>
  <c r="DY85" i="6"/>
  <c r="DY86" i="6" s="1"/>
  <c r="DY87" i="6" s="1"/>
  <c r="DZ85" i="6"/>
  <c r="DZ86" i="6" s="1"/>
  <c r="DZ87" i="6" s="1"/>
  <c r="EA85" i="6"/>
  <c r="EB85" i="6"/>
  <c r="EB86" i="6" s="1"/>
  <c r="EB87" i="6" s="1"/>
  <c r="EC85" i="6"/>
  <c r="EC86" i="6" s="1"/>
  <c r="EC87" i="6" s="1"/>
  <c r="ED85" i="6"/>
  <c r="ED86" i="6" s="1"/>
  <c r="ED87" i="6" s="1"/>
  <c r="EE85" i="6"/>
  <c r="EE86" i="6" s="1"/>
  <c r="EF85" i="6"/>
  <c r="EF86" i="6" s="1"/>
  <c r="EF87" i="6" s="1"/>
  <c r="EG85" i="6"/>
  <c r="EG86" i="6" s="1"/>
  <c r="EG87" i="6" s="1"/>
  <c r="EH85" i="6"/>
  <c r="EI85" i="6"/>
  <c r="EJ85" i="6"/>
  <c r="EJ86" i="6" s="1"/>
  <c r="EJ87" i="6" s="1"/>
  <c r="EK85" i="6"/>
  <c r="EK86" i="6" s="1"/>
  <c r="EK87" i="6" s="1"/>
  <c r="EL85" i="6"/>
  <c r="EL86" i="6" s="1"/>
  <c r="EL87" i="6" s="1"/>
  <c r="EM85" i="6"/>
  <c r="EM86" i="6" s="1"/>
  <c r="EN85" i="6"/>
  <c r="EN86" i="6" s="1"/>
  <c r="EO85" i="6"/>
  <c r="EO86" i="6" s="1"/>
  <c r="EO87" i="6" s="1"/>
  <c r="EP85" i="6"/>
  <c r="EP86" i="6" s="1"/>
  <c r="EP87" i="6" s="1"/>
  <c r="EQ85" i="6"/>
  <c r="ER85" i="6"/>
  <c r="ER86" i="6" s="1"/>
  <c r="ER87" i="6" s="1"/>
  <c r="ES85" i="6"/>
  <c r="ES86" i="6" s="1"/>
  <c r="ES87" i="6" s="1"/>
  <c r="ET85" i="6"/>
  <c r="ET86" i="6" s="1"/>
  <c r="ET87" i="6" s="1"/>
  <c r="EU85" i="6"/>
  <c r="EU86" i="6" s="1"/>
  <c r="EV85" i="6"/>
  <c r="EV86" i="6" s="1"/>
  <c r="EW85" i="6"/>
  <c r="EW86" i="6" s="1"/>
  <c r="EW87" i="6" s="1"/>
  <c r="EX85" i="6"/>
  <c r="EX86" i="6" s="1"/>
  <c r="EX87" i="6" s="1"/>
  <c r="EY85" i="6"/>
  <c r="EZ85" i="6"/>
  <c r="EZ86" i="6" s="1"/>
  <c r="EZ87" i="6" s="1"/>
  <c r="FA85" i="6"/>
  <c r="FA86" i="6" s="1"/>
  <c r="FA87" i="6" s="1"/>
  <c r="FB85" i="6"/>
  <c r="FB86" i="6" s="1"/>
  <c r="FB87" i="6" s="1"/>
  <c r="FC85" i="6"/>
  <c r="FC86" i="6" s="1"/>
  <c r="FD85" i="6"/>
  <c r="FD86" i="6" s="1"/>
  <c r="FE85" i="6"/>
  <c r="FE86" i="6" s="1"/>
  <c r="FE87" i="6" s="1"/>
  <c r="L86" i="6"/>
  <c r="P86" i="6"/>
  <c r="P87" i="6" s="1"/>
  <c r="Z86" i="6"/>
  <c r="Z87" i="6" s="1"/>
  <c r="AV86" i="6"/>
  <c r="AV87" i="6" s="1"/>
  <c r="BD86" i="6"/>
  <c r="BD87" i="6" s="1"/>
  <c r="BN86" i="6"/>
  <c r="BT86" i="6"/>
  <c r="BT87" i="6" s="1"/>
  <c r="CD86" i="6"/>
  <c r="CD87" i="6" s="1"/>
  <c r="EH86" i="6"/>
  <c r="EH87" i="6" s="1"/>
  <c r="L87" i="6"/>
  <c r="BA87" i="6"/>
  <c r="BB87" i="6"/>
  <c r="BC87" i="6"/>
  <c r="BG87" i="6"/>
  <c r="BH87" i="6"/>
  <c r="BJ87" i="6"/>
  <c r="BK87" i="6"/>
  <c r="CK87" i="6"/>
  <c r="DV87" i="6"/>
  <c r="E88" i="6"/>
  <c r="F88" i="6"/>
  <c r="F89" i="6" s="1"/>
  <c r="F90" i="6" s="1"/>
  <c r="G88" i="6"/>
  <c r="H88" i="6"/>
  <c r="H89" i="6" s="1"/>
  <c r="J88" i="6"/>
  <c r="J89" i="6" s="1"/>
  <c r="J90" i="6" s="1"/>
  <c r="K88" i="6"/>
  <c r="K89" i="6" s="1"/>
  <c r="L88" i="6"/>
  <c r="L89" i="6" s="1"/>
  <c r="M88" i="6"/>
  <c r="M89" i="6" s="1"/>
  <c r="N88" i="6"/>
  <c r="N89" i="6" s="1"/>
  <c r="N90" i="6" s="1"/>
  <c r="O88" i="6"/>
  <c r="P88" i="6"/>
  <c r="P89" i="6" s="1"/>
  <c r="Q88" i="6"/>
  <c r="Q89" i="6" s="1"/>
  <c r="Q90" i="6" s="1"/>
  <c r="R88" i="6"/>
  <c r="R89" i="6" s="1"/>
  <c r="R90" i="6" s="1"/>
  <c r="S88" i="6"/>
  <c r="S89" i="6" s="1"/>
  <c r="S90" i="6" s="1"/>
  <c r="T88" i="6"/>
  <c r="U88" i="6"/>
  <c r="V88" i="6"/>
  <c r="V89" i="6" s="1"/>
  <c r="V90" i="6" s="1"/>
  <c r="W88" i="6"/>
  <c r="X88" i="6"/>
  <c r="X89" i="6" s="1"/>
  <c r="Y88" i="6"/>
  <c r="Y89" i="6" s="1"/>
  <c r="Y90" i="6" s="1"/>
  <c r="Z88" i="6"/>
  <c r="Z89" i="6" s="1"/>
  <c r="Z90" i="6" s="1"/>
  <c r="AA88" i="6"/>
  <c r="AA89" i="6" s="1"/>
  <c r="AA90" i="6" s="1"/>
  <c r="AB88" i="6"/>
  <c r="AC88" i="6"/>
  <c r="AD88" i="6"/>
  <c r="AD89" i="6" s="1"/>
  <c r="AD90" i="6" s="1"/>
  <c r="AE88" i="6"/>
  <c r="AF88" i="6"/>
  <c r="AF89" i="6" s="1"/>
  <c r="AG88" i="6"/>
  <c r="AG89" i="6" s="1"/>
  <c r="AG90" i="6" s="1"/>
  <c r="AH88" i="6"/>
  <c r="AH89" i="6" s="1"/>
  <c r="AH90" i="6" s="1"/>
  <c r="AI88" i="6"/>
  <c r="AI89" i="6" s="1"/>
  <c r="AI90" i="6" s="1"/>
  <c r="AJ88" i="6"/>
  <c r="AK88" i="6"/>
  <c r="AL88" i="6"/>
  <c r="AL89" i="6" s="1"/>
  <c r="AL90" i="6" s="1"/>
  <c r="AM88" i="6"/>
  <c r="AN88" i="6"/>
  <c r="AN89" i="6" s="1"/>
  <c r="AO88" i="6"/>
  <c r="AO89" i="6" s="1"/>
  <c r="AO90" i="6" s="1"/>
  <c r="AP88" i="6"/>
  <c r="AP89" i="6" s="1"/>
  <c r="AP90" i="6" s="1"/>
  <c r="AQ88" i="6"/>
  <c r="AQ89" i="6" s="1"/>
  <c r="AQ90" i="6" s="1"/>
  <c r="AR88" i="6"/>
  <c r="AS88" i="6"/>
  <c r="AS89" i="6" s="1"/>
  <c r="AS90" i="6" s="1"/>
  <c r="AT88" i="6"/>
  <c r="AT89" i="6" s="1"/>
  <c r="AT90" i="6" s="1"/>
  <c r="AU88" i="6"/>
  <c r="AV88" i="6"/>
  <c r="AV89" i="6" s="1"/>
  <c r="AW88" i="6"/>
  <c r="AW89" i="6" s="1"/>
  <c r="AW90" i="6" s="1"/>
  <c r="AX88" i="6"/>
  <c r="AX89" i="6" s="1"/>
  <c r="AX90" i="6" s="1"/>
  <c r="AY88" i="6"/>
  <c r="AY89" i="6" s="1"/>
  <c r="AY90" i="6" s="1"/>
  <c r="AZ88" i="6"/>
  <c r="BA88" i="6"/>
  <c r="BB88" i="6"/>
  <c r="BB89" i="6" s="1"/>
  <c r="BC88" i="6"/>
  <c r="BD88" i="6"/>
  <c r="BD89" i="6" s="1"/>
  <c r="BE88" i="6"/>
  <c r="BE89" i="6" s="1"/>
  <c r="BE90" i="6" s="1"/>
  <c r="BF88" i="6"/>
  <c r="BF89" i="6" s="1"/>
  <c r="BF90" i="6" s="1"/>
  <c r="BG88" i="6"/>
  <c r="BG89" i="6" s="1"/>
  <c r="BH88" i="6"/>
  <c r="BH89" i="6" s="1"/>
  <c r="BI88" i="6"/>
  <c r="BI89" i="6" s="1"/>
  <c r="BI90" i="6" s="1"/>
  <c r="BJ88" i="6"/>
  <c r="BJ89" i="6" s="1"/>
  <c r="BK88" i="6"/>
  <c r="BL88" i="6"/>
  <c r="BL89" i="6" s="1"/>
  <c r="BM88" i="6"/>
  <c r="BM89" i="6" s="1"/>
  <c r="BM90" i="6" s="1"/>
  <c r="BN88" i="6"/>
  <c r="BN89" i="6" s="1"/>
  <c r="BO88" i="6"/>
  <c r="BO89" i="6" s="1"/>
  <c r="BO90" i="6" s="1"/>
  <c r="BP88" i="6"/>
  <c r="BQ88" i="6"/>
  <c r="BR88" i="6"/>
  <c r="BR89" i="6" s="1"/>
  <c r="BR90" i="6" s="1"/>
  <c r="BS88" i="6"/>
  <c r="BT88" i="6"/>
  <c r="BT89" i="6" s="1"/>
  <c r="BU88" i="6"/>
  <c r="BU89" i="6" s="1"/>
  <c r="BU90" i="6" s="1"/>
  <c r="BV88" i="6"/>
  <c r="BV89" i="6" s="1"/>
  <c r="BV90" i="6" s="1"/>
  <c r="BW88" i="6"/>
  <c r="BW89" i="6" s="1"/>
  <c r="BW90" i="6" s="1"/>
  <c r="BX88" i="6"/>
  <c r="BY88" i="6"/>
  <c r="BY89" i="6" s="1"/>
  <c r="BZ88" i="6"/>
  <c r="BZ89" i="6" s="1"/>
  <c r="BZ90" i="6" s="1"/>
  <c r="CA88" i="6"/>
  <c r="CA89" i="6" s="1"/>
  <c r="CA90" i="6" s="1"/>
  <c r="CB88" i="6"/>
  <c r="CB89" i="6" s="1"/>
  <c r="CC88" i="6"/>
  <c r="CC89" i="6" s="1"/>
  <c r="CC90" i="6" s="1"/>
  <c r="CD88" i="6"/>
  <c r="CD89" i="6" s="1"/>
  <c r="CD90" i="6" s="1"/>
  <c r="CE88" i="6"/>
  <c r="CE89" i="6" s="1"/>
  <c r="CE90" i="6" s="1"/>
  <c r="CF88" i="6"/>
  <c r="CG88" i="6"/>
  <c r="CH88" i="6"/>
  <c r="CH89" i="6" s="1"/>
  <c r="CH90" i="6" s="1"/>
  <c r="CI88" i="6"/>
  <c r="CJ88" i="6"/>
  <c r="CJ89" i="6" s="1"/>
  <c r="CK88" i="6"/>
  <c r="CK89" i="6" s="1"/>
  <c r="CL88" i="6"/>
  <c r="CL89" i="6" s="1"/>
  <c r="CL90" i="6" s="1"/>
  <c r="CM88" i="6"/>
  <c r="CM89" i="6" s="1"/>
  <c r="CM90" i="6" s="1"/>
  <c r="CN88" i="6"/>
  <c r="CO88" i="6"/>
  <c r="CP88" i="6"/>
  <c r="CP89" i="6" s="1"/>
  <c r="CP90" i="6" s="1"/>
  <c r="CQ88" i="6"/>
  <c r="CQ89" i="6" s="1"/>
  <c r="CQ90" i="6" s="1"/>
  <c r="CR88" i="6"/>
  <c r="CR89" i="6" s="1"/>
  <c r="CS88" i="6"/>
  <c r="CS89" i="6" s="1"/>
  <c r="CS90" i="6" s="1"/>
  <c r="CT88" i="6"/>
  <c r="CT89" i="6" s="1"/>
  <c r="CT90" i="6" s="1"/>
  <c r="CU88" i="6"/>
  <c r="CU89" i="6" s="1"/>
  <c r="CU90" i="6" s="1"/>
  <c r="CV88" i="6"/>
  <c r="CW88" i="6"/>
  <c r="CX88" i="6"/>
  <c r="CX89" i="6" s="1"/>
  <c r="CX90" i="6" s="1"/>
  <c r="CY88" i="6"/>
  <c r="CZ88" i="6"/>
  <c r="CZ89" i="6" s="1"/>
  <c r="DA88" i="6"/>
  <c r="DB88" i="6"/>
  <c r="DB89" i="6" s="1"/>
  <c r="DB90" i="6" s="1"/>
  <c r="DC88" i="6"/>
  <c r="DC89" i="6" s="1"/>
  <c r="DC90" i="6" s="1"/>
  <c r="DD88" i="6"/>
  <c r="DE88" i="6"/>
  <c r="DE89" i="6" s="1"/>
  <c r="DE90" i="6" s="1"/>
  <c r="DF88" i="6"/>
  <c r="DF89" i="6" s="1"/>
  <c r="DF90" i="6" s="1"/>
  <c r="DG88" i="6"/>
  <c r="DG89" i="6" s="1"/>
  <c r="DG90" i="6" s="1"/>
  <c r="DH88" i="6"/>
  <c r="DH89" i="6" s="1"/>
  <c r="DI88" i="6"/>
  <c r="DI89" i="6" s="1"/>
  <c r="DI90" i="6" s="1"/>
  <c r="DJ88" i="6"/>
  <c r="DJ89" i="6" s="1"/>
  <c r="DJ90" i="6" s="1"/>
  <c r="DK88" i="6"/>
  <c r="DK89" i="6" s="1"/>
  <c r="DK90" i="6" s="1"/>
  <c r="DL88" i="6"/>
  <c r="DM88" i="6"/>
  <c r="DN88" i="6"/>
  <c r="DN89" i="6" s="1"/>
  <c r="DN90" i="6" s="1"/>
  <c r="DO88" i="6"/>
  <c r="DP88" i="6"/>
  <c r="DP89" i="6" s="1"/>
  <c r="DQ88" i="6"/>
  <c r="DQ89" i="6" s="1"/>
  <c r="DQ90" i="6" s="1"/>
  <c r="DR88" i="6"/>
  <c r="DR89" i="6" s="1"/>
  <c r="DR90" i="6" s="1"/>
  <c r="DS88" i="6"/>
  <c r="DS89" i="6" s="1"/>
  <c r="DS90" i="6" s="1"/>
  <c r="DT88" i="6"/>
  <c r="DU88" i="6"/>
  <c r="DV88" i="6"/>
  <c r="DV89" i="6" s="1"/>
  <c r="DW88" i="6"/>
  <c r="DW89" i="6" s="1"/>
  <c r="DW90" i="6" s="1"/>
  <c r="DX88" i="6"/>
  <c r="DX89" i="6" s="1"/>
  <c r="DY88" i="6"/>
  <c r="DY89" i="6" s="1"/>
  <c r="DZ88" i="6"/>
  <c r="DZ89" i="6" s="1"/>
  <c r="DZ90" i="6" s="1"/>
  <c r="EA88" i="6"/>
  <c r="EA89" i="6" s="1"/>
  <c r="EA90" i="6" s="1"/>
  <c r="EB88" i="6"/>
  <c r="EC88" i="6"/>
  <c r="EC89" i="6" s="1"/>
  <c r="EC90" i="6" s="1"/>
  <c r="ED88" i="6"/>
  <c r="ED89" i="6" s="1"/>
  <c r="ED90" i="6" s="1"/>
  <c r="EE88" i="6"/>
  <c r="EF88" i="6"/>
  <c r="EF89" i="6" s="1"/>
  <c r="EG88" i="6"/>
  <c r="EG89" i="6" s="1"/>
  <c r="EH88" i="6"/>
  <c r="EH89" i="6" s="1"/>
  <c r="EH90" i="6" s="1"/>
  <c r="EI88" i="6"/>
  <c r="EI89" i="6" s="1"/>
  <c r="EI90" i="6" s="1"/>
  <c r="EJ88" i="6"/>
  <c r="EK88" i="6"/>
  <c r="EL88" i="6"/>
  <c r="EL89" i="6" s="1"/>
  <c r="EL90" i="6" s="1"/>
  <c r="EM88" i="6"/>
  <c r="EM89" i="6" s="1"/>
  <c r="EM90" i="6" s="1"/>
  <c r="EN88" i="6"/>
  <c r="EN89" i="6" s="1"/>
  <c r="EO88" i="6"/>
  <c r="EO89" i="6" s="1"/>
  <c r="EP88" i="6"/>
  <c r="EP89" i="6" s="1"/>
  <c r="EP90" i="6" s="1"/>
  <c r="EQ88" i="6"/>
  <c r="EQ89" i="6" s="1"/>
  <c r="EQ90" i="6" s="1"/>
  <c r="ER88" i="6"/>
  <c r="ES88" i="6"/>
  <c r="ET88" i="6"/>
  <c r="ET89" i="6" s="1"/>
  <c r="ET90" i="6" s="1"/>
  <c r="EU88" i="6"/>
  <c r="EV88" i="6"/>
  <c r="EV89" i="6" s="1"/>
  <c r="EW88" i="6"/>
  <c r="EW89" i="6" s="1"/>
  <c r="EX88" i="6"/>
  <c r="EX89" i="6" s="1"/>
  <c r="EX90" i="6" s="1"/>
  <c r="EY88" i="6"/>
  <c r="EY89" i="6" s="1"/>
  <c r="EY90" i="6" s="1"/>
  <c r="EZ88" i="6"/>
  <c r="FA88" i="6"/>
  <c r="FB88" i="6"/>
  <c r="FB89" i="6" s="1"/>
  <c r="FB90" i="6" s="1"/>
  <c r="FC88" i="6"/>
  <c r="FC89" i="6" s="1"/>
  <c r="FC90" i="6" s="1"/>
  <c r="FD88" i="6"/>
  <c r="FD89" i="6" s="1"/>
  <c r="FE88" i="6"/>
  <c r="E89" i="6"/>
  <c r="E90" i="6" s="1"/>
  <c r="G89" i="6"/>
  <c r="G90" i="6" s="1"/>
  <c r="O89" i="6"/>
  <c r="O90" i="6" s="1"/>
  <c r="U89" i="6"/>
  <c r="U90" i="6" s="1"/>
  <c r="W89" i="6"/>
  <c r="W90" i="6" s="1"/>
  <c r="AC89" i="6"/>
  <c r="AC90" i="6" s="1"/>
  <c r="AE89" i="6"/>
  <c r="AE90" i="6" s="1"/>
  <c r="AK89" i="6"/>
  <c r="AK90" i="6" s="1"/>
  <c r="AM89" i="6"/>
  <c r="AM90" i="6" s="1"/>
  <c r="AU89" i="6"/>
  <c r="AU90" i="6" s="1"/>
  <c r="BA89" i="6"/>
  <c r="BC89" i="6"/>
  <c r="BK89" i="6"/>
  <c r="BQ89" i="6"/>
  <c r="BQ90" i="6" s="1"/>
  <c r="BS89" i="6"/>
  <c r="BS90" i="6" s="1"/>
  <c r="CG89" i="6"/>
  <c r="CG90" i="6" s="1"/>
  <c r="CI89" i="6"/>
  <c r="CI90" i="6" s="1"/>
  <c r="CO89" i="6"/>
  <c r="CO90" i="6" s="1"/>
  <c r="CW89" i="6"/>
  <c r="CW90" i="6" s="1"/>
  <c r="CY89" i="6"/>
  <c r="CY90" i="6" s="1"/>
  <c r="DA89" i="6"/>
  <c r="DA90" i="6" s="1"/>
  <c r="DM89" i="6"/>
  <c r="DM90" i="6" s="1"/>
  <c r="DO89" i="6"/>
  <c r="DO90" i="6" s="1"/>
  <c r="DU89" i="6"/>
  <c r="DU90" i="6" s="1"/>
  <c r="EE89" i="6"/>
  <c r="EE90" i="6" s="1"/>
  <c r="EK89" i="6"/>
  <c r="EK90" i="6" s="1"/>
  <c r="ES89" i="6"/>
  <c r="ES90" i="6" s="1"/>
  <c r="EU89" i="6"/>
  <c r="EU90" i="6" s="1"/>
  <c r="FA89" i="6"/>
  <c r="FA90" i="6" s="1"/>
  <c r="FE89" i="6"/>
  <c r="K90" i="6"/>
  <c r="L90" i="6"/>
  <c r="BH90" i="6"/>
  <c r="CJ90" i="6"/>
  <c r="E57" i="6" a="1"/>
  <c r="E57" i="6" s="1"/>
  <c r="F57" i="6" a="1"/>
  <c r="F57" i="6" s="1"/>
  <c r="G57" i="6" a="1"/>
  <c r="G57" i="6" s="1"/>
  <c r="H57" i="6" a="1"/>
  <c r="H57" i="6" s="1"/>
  <c r="J57" i="6" a="1"/>
  <c r="J57" i="6" s="1"/>
  <c r="K57" i="6" a="1"/>
  <c r="K57" i="6" s="1"/>
  <c r="L57" i="6" a="1"/>
  <c r="L57" i="6" s="1"/>
  <c r="M57" i="6" a="1"/>
  <c r="M57" i="6" s="1"/>
  <c r="N57" i="6" a="1"/>
  <c r="N57" i="6" s="1"/>
  <c r="O57" i="6" a="1"/>
  <c r="O57" i="6" s="1"/>
  <c r="P57" i="6" a="1"/>
  <c r="P57" i="6" s="1"/>
  <c r="Q57" i="6" a="1"/>
  <c r="Q57" i="6" s="1"/>
  <c r="R57" i="6" a="1"/>
  <c r="R57" i="6" s="1"/>
  <c r="S57" i="6" a="1"/>
  <c r="S57" i="6" s="1"/>
  <c r="T57" i="6" a="1"/>
  <c r="T57" i="6" s="1"/>
  <c r="U57" i="6" a="1"/>
  <c r="U57" i="6" s="1"/>
  <c r="V57" i="6" a="1"/>
  <c r="V57" i="6" s="1"/>
  <c r="W57" i="6" a="1"/>
  <c r="W57" i="6"/>
  <c r="X57" i="6" a="1"/>
  <c r="X57" i="6" s="1"/>
  <c r="Y57" i="6" a="1"/>
  <c r="Y57" i="6" s="1"/>
  <c r="Z57" i="6" a="1"/>
  <c r="Z57" i="6" s="1"/>
  <c r="AA57" i="6" a="1"/>
  <c r="AA57" i="6" s="1"/>
  <c r="AB57" i="6" a="1"/>
  <c r="AB57" i="6" s="1"/>
  <c r="AC57" i="6" a="1"/>
  <c r="AC57" i="6" s="1"/>
  <c r="AD57" i="6" a="1"/>
  <c r="AD57" i="6" s="1"/>
  <c r="AE57" i="6" a="1"/>
  <c r="AE57" i="6" s="1"/>
  <c r="AF57" i="6" a="1"/>
  <c r="AF57" i="6" s="1"/>
  <c r="AG57" i="6" a="1"/>
  <c r="AG57" i="6" s="1"/>
  <c r="AH57" i="6" a="1"/>
  <c r="AH57" i="6" s="1"/>
  <c r="AI57" i="6" a="1"/>
  <c r="AI57" i="6" s="1"/>
  <c r="AJ57" i="6" a="1"/>
  <c r="AJ57" i="6" s="1"/>
  <c r="AK57" i="6" a="1"/>
  <c r="AK57" i="6" s="1"/>
  <c r="AL57" i="6" a="1"/>
  <c r="AL57" i="6" s="1"/>
  <c r="AM57" i="6" a="1"/>
  <c r="AM57" i="6" s="1"/>
  <c r="AN57" i="6" a="1"/>
  <c r="AN57" i="6" s="1"/>
  <c r="AO57" i="6" a="1"/>
  <c r="AO57" i="6" s="1"/>
  <c r="AP57" i="6" a="1"/>
  <c r="AP57" i="6" s="1"/>
  <c r="AQ57" i="6" a="1"/>
  <c r="AQ57" i="6" s="1"/>
  <c r="AR57" i="6" a="1"/>
  <c r="AR57" i="6" s="1"/>
  <c r="AS57" i="6" a="1"/>
  <c r="AS57" i="6" s="1"/>
  <c r="AT57" i="6" a="1"/>
  <c r="AT57" i="6" s="1"/>
  <c r="AU57" i="6" a="1"/>
  <c r="AU57" i="6" s="1"/>
  <c r="AV57" i="6" a="1"/>
  <c r="AV57" i="6" s="1"/>
  <c r="AW57" i="6" a="1"/>
  <c r="AW57" i="6" s="1"/>
  <c r="AX57" i="6" a="1"/>
  <c r="AX57" i="6" s="1"/>
  <c r="AY57" i="6" a="1"/>
  <c r="AY57" i="6" s="1"/>
  <c r="AZ57" i="6" a="1"/>
  <c r="AZ57" i="6" s="1"/>
  <c r="BA57" i="6" a="1"/>
  <c r="BA57" i="6" s="1"/>
  <c r="BB57" i="6" a="1"/>
  <c r="BB57" i="6" s="1"/>
  <c r="BC57" i="6" a="1"/>
  <c r="BC57" i="6" s="1"/>
  <c r="BD57" i="6" a="1"/>
  <c r="BD57" i="6" s="1"/>
  <c r="BE57" i="6" a="1"/>
  <c r="BE57" i="6" s="1"/>
  <c r="BF57" i="6" a="1"/>
  <c r="BF57" i="6" s="1"/>
  <c r="BG57" i="6" a="1"/>
  <c r="BG57" i="6" s="1"/>
  <c r="BH57" i="6" a="1"/>
  <c r="BH57" i="6" s="1"/>
  <c r="BI57" i="6" a="1"/>
  <c r="BI57" i="6" s="1"/>
  <c r="BJ57" i="6" a="1"/>
  <c r="BJ57" i="6" s="1"/>
  <c r="BK57" i="6" a="1"/>
  <c r="BK57" i="6" s="1"/>
  <c r="BL57" i="6" a="1"/>
  <c r="BL57" i="6" s="1"/>
  <c r="BM57" i="6" a="1"/>
  <c r="BM57" i="6" s="1"/>
  <c r="BN57" i="6" a="1"/>
  <c r="BN57" i="6" s="1"/>
  <c r="BO57" i="6" a="1"/>
  <c r="BO57" i="6" s="1"/>
  <c r="BP57" i="6" a="1"/>
  <c r="BP57" i="6" s="1"/>
  <c r="BQ57" i="6" a="1"/>
  <c r="BQ57" i="6" s="1"/>
  <c r="BR57" i="6" a="1"/>
  <c r="BR57" i="6" s="1"/>
  <c r="BS57" i="6" a="1"/>
  <c r="BS57" i="6" s="1"/>
  <c r="BT57" i="6" a="1"/>
  <c r="BT57" i="6" s="1"/>
  <c r="BU57" i="6" a="1"/>
  <c r="BU57" i="6" s="1"/>
  <c r="BV57" i="6" a="1"/>
  <c r="BV57" i="6" s="1"/>
  <c r="BW57" i="6" a="1"/>
  <c r="BW57" i="6" s="1"/>
  <c r="BX57" i="6" a="1"/>
  <c r="BX57" i="6" s="1"/>
  <c r="BY57" i="6" a="1"/>
  <c r="BY57" i="6" s="1"/>
  <c r="BZ57" i="6" a="1"/>
  <c r="BZ57" i="6" s="1"/>
  <c r="CA57" i="6" a="1"/>
  <c r="CA57" i="6" s="1"/>
  <c r="CB57" i="6" a="1"/>
  <c r="CB57" i="6" s="1"/>
  <c r="CC57" i="6" a="1"/>
  <c r="CC57" i="6" s="1"/>
  <c r="CD57" i="6" a="1"/>
  <c r="CD57" i="6" s="1"/>
  <c r="CE57" i="6" a="1"/>
  <c r="CE57" i="6" s="1"/>
  <c r="CF57" i="6" a="1"/>
  <c r="CF57" i="6" s="1"/>
  <c r="CG57" i="6" a="1"/>
  <c r="CG57" i="6" s="1"/>
  <c r="CH57" i="6" a="1"/>
  <c r="CH57" i="6" s="1"/>
  <c r="CI57" i="6" a="1"/>
  <c r="CI57" i="6" s="1"/>
  <c r="CJ57" i="6" a="1"/>
  <c r="CJ57" i="6" s="1"/>
  <c r="CK57" i="6" a="1"/>
  <c r="CK57" i="6" s="1"/>
  <c r="CL57" i="6" a="1"/>
  <c r="CL57" i="6" s="1"/>
  <c r="CM57" i="6" a="1"/>
  <c r="CM57" i="6" s="1"/>
  <c r="CN57" i="6" a="1"/>
  <c r="CN57" i="6" s="1"/>
  <c r="CO57" i="6" a="1"/>
  <c r="CO57" i="6" s="1"/>
  <c r="CP57" i="6" a="1"/>
  <c r="CP57" i="6" s="1"/>
  <c r="CQ57" i="6" a="1"/>
  <c r="CQ57" i="6"/>
  <c r="CR57" i="6" a="1"/>
  <c r="CR57" i="6" s="1"/>
  <c r="CS57" i="6" a="1"/>
  <c r="CS57" i="6" s="1"/>
  <c r="CT57" i="6" a="1"/>
  <c r="CT57" i="6" s="1"/>
  <c r="CU57" i="6" a="1"/>
  <c r="CU57" i="6" s="1"/>
  <c r="CV57" i="6" a="1"/>
  <c r="CV57" i="6" s="1"/>
  <c r="CW57" i="6" a="1"/>
  <c r="CW57" i="6" s="1"/>
  <c r="CX57" i="6" a="1"/>
  <c r="CX57" i="6" s="1"/>
  <c r="CY57" i="6" a="1"/>
  <c r="CY57" i="6" s="1"/>
  <c r="CZ57" i="6" a="1"/>
  <c r="CZ57" i="6" s="1"/>
  <c r="DA57" i="6" a="1"/>
  <c r="DA57" i="6" s="1"/>
  <c r="DB57" i="6" a="1"/>
  <c r="DB57" i="6" s="1"/>
  <c r="DC57" i="6" a="1"/>
  <c r="DC57" i="6" s="1"/>
  <c r="DD57" i="6" a="1"/>
  <c r="DD57" i="6" s="1"/>
  <c r="DE57" i="6" a="1"/>
  <c r="DE57" i="6" s="1"/>
  <c r="DF57" i="6" a="1"/>
  <c r="DF57" i="6" s="1"/>
  <c r="DG57" i="6" a="1"/>
  <c r="DG57" i="6" s="1"/>
  <c r="DH57" i="6" a="1"/>
  <c r="DH57" i="6" s="1"/>
  <c r="DI57" i="6" a="1"/>
  <c r="DI57" i="6" s="1"/>
  <c r="DJ57" i="6" a="1"/>
  <c r="DJ57" i="6" s="1"/>
  <c r="DK57" i="6" a="1"/>
  <c r="DK57" i="6" s="1"/>
  <c r="DL57" i="6" a="1"/>
  <c r="DL57" i="6" s="1"/>
  <c r="DM57" i="6" a="1"/>
  <c r="DM57" i="6" s="1"/>
  <c r="DN57" i="6" a="1"/>
  <c r="DN57" i="6" s="1"/>
  <c r="DO57" i="6" a="1"/>
  <c r="DO57" i="6" s="1"/>
  <c r="DP57" i="6" a="1"/>
  <c r="DP57" i="6" s="1"/>
  <c r="DQ57" i="6" a="1"/>
  <c r="DQ57" i="6" s="1"/>
  <c r="DR57" i="6" a="1"/>
  <c r="DR57" i="6" s="1"/>
  <c r="DS57" i="6" a="1"/>
  <c r="DS57" i="6" s="1"/>
  <c r="DT57" i="6" a="1"/>
  <c r="DT57" i="6" s="1"/>
  <c r="DU57" i="6" a="1"/>
  <c r="DU57" i="6" s="1"/>
  <c r="DV57" i="6" a="1"/>
  <c r="DV57" i="6" s="1"/>
  <c r="DW57" i="6" a="1"/>
  <c r="DW57" i="6" s="1"/>
  <c r="DX57" i="6" a="1"/>
  <c r="DX57" i="6" s="1"/>
  <c r="DY57" i="6" a="1"/>
  <c r="DY57" i="6"/>
  <c r="DZ57" i="6" a="1"/>
  <c r="DZ57" i="6" s="1"/>
  <c r="EA57" i="6" a="1"/>
  <c r="EA57" i="6" s="1"/>
  <c r="EB57" i="6" a="1"/>
  <c r="EB57" i="6" s="1"/>
  <c r="EC57" i="6" a="1"/>
  <c r="EC57" i="6" s="1"/>
  <c r="ED57" i="6" a="1"/>
  <c r="ED57" i="6" s="1"/>
  <c r="EE57" i="6" a="1"/>
  <c r="EE57" i="6" s="1"/>
  <c r="EF57" i="6" a="1"/>
  <c r="EF57" i="6" s="1"/>
  <c r="EG57" i="6" a="1"/>
  <c r="EG57" i="6" s="1"/>
  <c r="EH57" i="6" a="1"/>
  <c r="EH57" i="6" s="1"/>
  <c r="EI57" i="6" a="1"/>
  <c r="EI57" i="6" s="1"/>
  <c r="EJ57" i="6" a="1"/>
  <c r="EJ57" i="6" s="1"/>
  <c r="EK57" i="6" a="1"/>
  <c r="EK57" i="6" s="1"/>
  <c r="EL57" i="6" a="1"/>
  <c r="EL57" i="6" s="1"/>
  <c r="EM57" i="6" a="1"/>
  <c r="EM57" i="6"/>
  <c r="EN57" i="6" a="1"/>
  <c r="EN57" i="6" s="1"/>
  <c r="EO57" i="6" a="1"/>
  <c r="EO57" i="6" s="1"/>
  <c r="EP57" i="6" a="1"/>
  <c r="EP57" i="6" s="1"/>
  <c r="EQ57" i="6" a="1"/>
  <c r="EQ57" i="6" s="1"/>
  <c r="ER57" i="6" a="1"/>
  <c r="ER57" i="6" s="1"/>
  <c r="ES57" i="6" a="1"/>
  <c r="ES57" i="6" s="1"/>
  <c r="ET57" i="6" a="1"/>
  <c r="ET57" i="6" s="1"/>
  <c r="EU57" i="6" a="1"/>
  <c r="EU57" i="6" s="1"/>
  <c r="EV57" i="6" a="1"/>
  <c r="EV57" i="6" s="1"/>
  <c r="EW57" i="6" a="1"/>
  <c r="EW57" i="6" s="1"/>
  <c r="EX57" i="6" a="1"/>
  <c r="EX57" i="6" s="1"/>
  <c r="EY57" i="6" a="1"/>
  <c r="EY57" i="6" s="1"/>
  <c r="EZ57" i="6" a="1"/>
  <c r="EZ57" i="6" s="1"/>
  <c r="FA57" i="6" a="1"/>
  <c r="FA57" i="6" s="1"/>
  <c r="FB57" i="6" a="1"/>
  <c r="FB57" i="6" s="1"/>
  <c r="FC57" i="6" a="1"/>
  <c r="FC57" i="6" s="1"/>
  <c r="FD57" i="6" a="1"/>
  <c r="FD57" i="6" s="1"/>
  <c r="FE57" i="6" a="1"/>
  <c r="FE57" i="6" s="1"/>
  <c r="E58" i="6" a="1"/>
  <c r="E58" i="6" s="1"/>
  <c r="F58" i="6" a="1"/>
  <c r="F58" i="6" s="1"/>
  <c r="G58" i="6" a="1"/>
  <c r="G58" i="6" s="1"/>
  <c r="H58" i="6" a="1"/>
  <c r="H58" i="6"/>
  <c r="J58" i="6" a="1"/>
  <c r="J58" i="6" s="1"/>
  <c r="K58" i="6" a="1"/>
  <c r="K58" i="6" s="1"/>
  <c r="L58" i="6" a="1"/>
  <c r="L58" i="6" s="1"/>
  <c r="M58" i="6" a="1"/>
  <c r="M58" i="6" s="1"/>
  <c r="N58" i="6" a="1"/>
  <c r="N58" i="6" s="1"/>
  <c r="O58" i="6" a="1"/>
  <c r="O58" i="6" s="1"/>
  <c r="P58" i="6" a="1"/>
  <c r="P58" i="6" s="1"/>
  <c r="Q58" i="6" a="1"/>
  <c r="Q58" i="6" s="1"/>
  <c r="R58" i="6" a="1"/>
  <c r="R58" i="6" s="1"/>
  <c r="S58" i="6" a="1"/>
  <c r="S58" i="6" s="1"/>
  <c r="T58" i="6" a="1"/>
  <c r="T58" i="6" s="1"/>
  <c r="U58" i="6" a="1"/>
  <c r="U58" i="6" s="1"/>
  <c r="V58" i="6" a="1"/>
  <c r="V58" i="6" s="1"/>
  <c r="W58" i="6" a="1"/>
  <c r="W58" i="6" s="1"/>
  <c r="X58" i="6" a="1"/>
  <c r="X58" i="6" s="1"/>
  <c r="Y58" i="6" a="1"/>
  <c r="Y58" i="6" s="1"/>
  <c r="Z58" i="6" a="1"/>
  <c r="Z58" i="6" s="1"/>
  <c r="AA58" i="6" a="1"/>
  <c r="AA58" i="6" s="1"/>
  <c r="AB58" i="6" a="1"/>
  <c r="AB58" i="6" s="1"/>
  <c r="AC58" i="6" a="1"/>
  <c r="AC58" i="6" s="1"/>
  <c r="AD58" i="6" a="1"/>
  <c r="AD58" i="6" s="1"/>
  <c r="AE58" i="6" a="1"/>
  <c r="AE58" i="6" s="1"/>
  <c r="AF58" i="6" a="1"/>
  <c r="AF58" i="6" s="1"/>
  <c r="AG58" i="6" a="1"/>
  <c r="AG58" i="6" s="1"/>
  <c r="AH58" i="6" a="1"/>
  <c r="AH58" i="6" s="1"/>
  <c r="AI58" i="6" a="1"/>
  <c r="AI58" i="6" s="1"/>
  <c r="AJ58" i="6" a="1"/>
  <c r="AJ58" i="6" s="1"/>
  <c r="AK58" i="6" a="1"/>
  <c r="AK58" i="6" s="1"/>
  <c r="AL58" i="6" a="1"/>
  <c r="AL58" i="6" s="1"/>
  <c r="AM58" i="6" a="1"/>
  <c r="AM58" i="6" s="1"/>
  <c r="AN58" i="6" a="1"/>
  <c r="AN58" i="6" s="1"/>
  <c r="AO58" i="6" a="1"/>
  <c r="AO58" i="6" s="1"/>
  <c r="AP58" i="6" a="1"/>
  <c r="AP58" i="6" s="1"/>
  <c r="AQ58" i="6" a="1"/>
  <c r="AQ58" i="6" s="1"/>
  <c r="AR58" i="6" a="1"/>
  <c r="AR58" i="6" s="1"/>
  <c r="AS58" i="6" a="1"/>
  <c r="AS58" i="6" s="1"/>
  <c r="AT58" i="6" a="1"/>
  <c r="AT58" i="6" s="1"/>
  <c r="AU58" i="6" a="1"/>
  <c r="AU58" i="6" s="1"/>
  <c r="AV58" i="6" a="1"/>
  <c r="AV58" i="6" s="1"/>
  <c r="AW58" i="6" a="1"/>
  <c r="AW58" i="6" s="1"/>
  <c r="AX58" i="6" a="1"/>
  <c r="AX58" i="6" s="1"/>
  <c r="AY58" i="6" a="1"/>
  <c r="AY58" i="6" s="1"/>
  <c r="AZ58" i="6" a="1"/>
  <c r="AZ58" i="6" s="1"/>
  <c r="BA58" i="6" a="1"/>
  <c r="BA58" i="6" s="1"/>
  <c r="BB58" i="6" a="1"/>
  <c r="BB58" i="6" s="1"/>
  <c r="BC58" i="6" a="1"/>
  <c r="BC58" i="6" s="1"/>
  <c r="BD58" i="6" a="1"/>
  <c r="BD58" i="6" s="1"/>
  <c r="BE58" i="6" a="1"/>
  <c r="BE58" i="6" s="1"/>
  <c r="BF58" i="6" a="1"/>
  <c r="BF58" i="6" s="1"/>
  <c r="BG58" i="6" a="1"/>
  <c r="BG58" i="6" s="1"/>
  <c r="BH58" i="6" a="1"/>
  <c r="BH58" i="6" s="1"/>
  <c r="BI58" i="6" a="1"/>
  <c r="BI58" i="6" s="1"/>
  <c r="BJ58" i="6" a="1"/>
  <c r="BJ58" i="6" s="1"/>
  <c r="BK58" i="6" a="1"/>
  <c r="BK58" i="6" s="1"/>
  <c r="BL58" i="6" a="1"/>
  <c r="BL58" i="6" s="1"/>
  <c r="BM58" i="6" a="1"/>
  <c r="BM58" i="6" s="1"/>
  <c r="BN58" i="6" a="1"/>
  <c r="BN58" i="6" s="1"/>
  <c r="BO58" i="6" a="1"/>
  <c r="BO58" i="6" s="1"/>
  <c r="BP58" i="6" a="1"/>
  <c r="BP58" i="6" s="1"/>
  <c r="BQ58" i="6" a="1"/>
  <c r="BQ58" i="6" s="1"/>
  <c r="BR58" i="6" a="1"/>
  <c r="BR58" i="6" s="1"/>
  <c r="BS58" i="6" a="1"/>
  <c r="BS58" i="6" s="1"/>
  <c r="BT58" i="6" a="1"/>
  <c r="BT58" i="6" s="1"/>
  <c r="BU58" i="6" a="1"/>
  <c r="BU58" i="6" s="1"/>
  <c r="BV58" i="6" a="1"/>
  <c r="BV58" i="6" s="1"/>
  <c r="BW58" i="6" a="1"/>
  <c r="BW58" i="6" s="1"/>
  <c r="BX58" i="6" a="1"/>
  <c r="BX58" i="6" s="1"/>
  <c r="BY58" i="6" a="1"/>
  <c r="BY58" i="6" s="1"/>
  <c r="BZ58" i="6" a="1"/>
  <c r="BZ58" i="6" s="1"/>
  <c r="CA58" i="6" a="1"/>
  <c r="CA58" i="6" s="1"/>
  <c r="CB58" i="6" a="1"/>
  <c r="CB58" i="6" s="1"/>
  <c r="CC58" i="6" a="1"/>
  <c r="CC58" i="6" s="1"/>
  <c r="CD58" i="6" a="1"/>
  <c r="CD58" i="6"/>
  <c r="CE58" i="6" a="1"/>
  <c r="CE58" i="6" s="1"/>
  <c r="CF58" i="6" a="1"/>
  <c r="CF58" i="6" s="1"/>
  <c r="CG58" i="6" a="1"/>
  <c r="CG58" i="6" s="1"/>
  <c r="CH58" i="6" a="1"/>
  <c r="CH58" i="6"/>
  <c r="CI58" i="6" a="1"/>
  <c r="CI58" i="6" s="1"/>
  <c r="CJ58" i="6" a="1"/>
  <c r="CJ58" i="6" s="1"/>
  <c r="CK58" i="6" a="1"/>
  <c r="CK58" i="6" s="1"/>
  <c r="CL58" i="6" a="1"/>
  <c r="CL58" i="6" s="1"/>
  <c r="CM58" i="6" a="1"/>
  <c r="CM58" i="6" s="1"/>
  <c r="CN58" i="6" a="1"/>
  <c r="CN58" i="6" s="1"/>
  <c r="CO58" i="6" a="1"/>
  <c r="CO58" i="6" s="1"/>
  <c r="CP58" i="6" a="1"/>
  <c r="CP58" i="6" s="1"/>
  <c r="CQ58" i="6" a="1"/>
  <c r="CQ58" i="6" s="1"/>
  <c r="CR58" i="6" a="1"/>
  <c r="CR58" i="6"/>
  <c r="CS58" i="6" a="1"/>
  <c r="CS58" i="6" s="1"/>
  <c r="CT58" i="6" a="1"/>
  <c r="CT58" i="6" s="1"/>
  <c r="CU58" i="6" a="1"/>
  <c r="CU58" i="6" s="1"/>
  <c r="CV58" i="6" a="1"/>
  <c r="CV58" i="6"/>
  <c r="CW58" i="6" a="1"/>
  <c r="CW58" i="6" s="1"/>
  <c r="CX58" i="6" a="1"/>
  <c r="CX58" i="6" s="1"/>
  <c r="CY58" i="6" a="1"/>
  <c r="CY58" i="6" s="1"/>
  <c r="CZ58" i="6" a="1"/>
  <c r="CZ58" i="6" s="1"/>
  <c r="DA58" i="6" a="1"/>
  <c r="DA58" i="6" s="1"/>
  <c r="DB58" i="6" a="1"/>
  <c r="DB58" i="6" s="1"/>
  <c r="DC58" i="6" a="1"/>
  <c r="DC58" i="6" s="1"/>
  <c r="DD58" i="6" a="1"/>
  <c r="DD58" i="6" s="1"/>
  <c r="DE58" i="6" a="1"/>
  <c r="DE58" i="6" s="1"/>
  <c r="DF58" i="6" a="1"/>
  <c r="DF58" i="6" s="1"/>
  <c r="DG58" i="6" a="1"/>
  <c r="DG58" i="6" s="1"/>
  <c r="DH58" i="6" a="1"/>
  <c r="DH58" i="6" s="1"/>
  <c r="DI58" i="6" a="1"/>
  <c r="DI58" i="6" s="1"/>
  <c r="DJ58" i="6" a="1"/>
  <c r="DJ58" i="6" s="1"/>
  <c r="DK58" i="6" a="1"/>
  <c r="DK58" i="6" s="1"/>
  <c r="DL58" i="6" a="1"/>
  <c r="DL58" i="6" s="1"/>
  <c r="DM58" i="6" a="1"/>
  <c r="DM58" i="6" s="1"/>
  <c r="DN58" i="6" a="1"/>
  <c r="DN58" i="6" s="1"/>
  <c r="DO58" i="6" a="1"/>
  <c r="DO58" i="6" s="1"/>
  <c r="DP58" i="6" a="1"/>
  <c r="DP58" i="6" s="1"/>
  <c r="DQ58" i="6" a="1"/>
  <c r="DQ58" i="6" s="1"/>
  <c r="DR58" i="6" a="1"/>
  <c r="DR58" i="6" s="1"/>
  <c r="DS58" i="6" a="1"/>
  <c r="DS58" i="6" s="1"/>
  <c r="DT58" i="6" a="1"/>
  <c r="DT58" i="6" s="1"/>
  <c r="DU58" i="6" a="1"/>
  <c r="DU58" i="6" s="1"/>
  <c r="DV58" i="6" a="1"/>
  <c r="DV58" i="6" s="1"/>
  <c r="DW58" i="6" a="1"/>
  <c r="DW58" i="6" s="1"/>
  <c r="DX58" i="6" a="1"/>
  <c r="DX58" i="6" s="1"/>
  <c r="DY58" i="6" a="1"/>
  <c r="DY58" i="6" s="1"/>
  <c r="DZ58" i="6" a="1"/>
  <c r="DZ58" i="6" s="1"/>
  <c r="EA58" i="6" a="1"/>
  <c r="EA58" i="6" s="1"/>
  <c r="EB58" i="6" a="1"/>
  <c r="EB58" i="6" s="1"/>
  <c r="EC58" i="6" a="1"/>
  <c r="EC58" i="6" s="1"/>
  <c r="ED58" i="6" a="1"/>
  <c r="ED58" i="6" s="1"/>
  <c r="EE58" i="6" a="1"/>
  <c r="EE58" i="6" s="1"/>
  <c r="EF58" i="6" a="1"/>
  <c r="EF58" i="6" s="1"/>
  <c r="EG58" i="6" a="1"/>
  <c r="EG58" i="6" s="1"/>
  <c r="EH58" i="6" a="1"/>
  <c r="EH58" i="6" s="1"/>
  <c r="EI58" i="6" a="1"/>
  <c r="EI58" i="6" s="1"/>
  <c r="EJ58" i="6" a="1"/>
  <c r="EJ58" i="6" s="1"/>
  <c r="EK58" i="6" a="1"/>
  <c r="EK58" i="6" s="1"/>
  <c r="EL58" i="6" a="1"/>
  <c r="EL58" i="6" s="1"/>
  <c r="EM58" i="6" a="1"/>
  <c r="EM58" i="6" s="1"/>
  <c r="EN58" i="6" a="1"/>
  <c r="EN58" i="6" s="1"/>
  <c r="EO58" i="6" a="1"/>
  <c r="EO58" i="6" s="1"/>
  <c r="EP58" i="6" a="1"/>
  <c r="EP58" i="6" s="1"/>
  <c r="EQ58" i="6" a="1"/>
  <c r="EQ58" i="6" s="1"/>
  <c r="ER58" i="6" a="1"/>
  <c r="ER58" i="6" s="1"/>
  <c r="ES58" i="6" a="1"/>
  <c r="ES58" i="6" s="1"/>
  <c r="ET58" i="6" a="1"/>
  <c r="ET58" i="6" s="1"/>
  <c r="EU58" i="6" a="1"/>
  <c r="EU58" i="6" s="1"/>
  <c r="EV58" i="6" a="1"/>
  <c r="EV58" i="6" s="1"/>
  <c r="EW58" i="6" a="1"/>
  <c r="EW58" i="6" s="1"/>
  <c r="EX58" i="6" a="1"/>
  <c r="EX58" i="6" s="1"/>
  <c r="EY58" i="6" a="1"/>
  <c r="EY58" i="6" s="1"/>
  <c r="EZ58" i="6" a="1"/>
  <c r="EZ58" i="6" s="1"/>
  <c r="FA58" i="6" a="1"/>
  <c r="FA58" i="6" s="1"/>
  <c r="FB58" i="6" a="1"/>
  <c r="FB58" i="6" s="1"/>
  <c r="FC58" i="6" a="1"/>
  <c r="FC58" i="6" s="1"/>
  <c r="FD58" i="6" a="1"/>
  <c r="FD58" i="6" s="1"/>
  <c r="FE58" i="6" a="1"/>
  <c r="FE58" i="6" s="1"/>
  <c r="E59" i="6" a="1"/>
  <c r="E59" i="6" s="1"/>
  <c r="F59" i="6" a="1"/>
  <c r="F59" i="6" s="1"/>
  <c r="G59" i="6" a="1"/>
  <c r="G59" i="6" s="1"/>
  <c r="H59" i="6" a="1"/>
  <c r="H59" i="6" s="1"/>
  <c r="J59" i="6" a="1"/>
  <c r="J59" i="6" s="1"/>
  <c r="K59" i="6" a="1"/>
  <c r="K59" i="6" s="1"/>
  <c r="K69" i="6" s="1"/>
  <c r="L59" i="6" a="1"/>
  <c r="L59" i="6" s="1"/>
  <c r="M59" i="6" a="1"/>
  <c r="M59" i="6" s="1"/>
  <c r="N59" i="6" a="1"/>
  <c r="N59" i="6" s="1"/>
  <c r="O59" i="6" a="1"/>
  <c r="O59" i="6" s="1"/>
  <c r="P59" i="6" a="1"/>
  <c r="P59" i="6" s="1"/>
  <c r="Q59" i="6" a="1"/>
  <c r="Q59" i="6" s="1"/>
  <c r="R59" i="6" a="1"/>
  <c r="R59" i="6" s="1"/>
  <c r="S59" i="6" a="1"/>
  <c r="S59" i="6" s="1"/>
  <c r="T59" i="6" a="1"/>
  <c r="T59" i="6" s="1"/>
  <c r="U59" i="6" a="1"/>
  <c r="U59" i="6" s="1"/>
  <c r="V59" i="6" a="1"/>
  <c r="V59" i="6" s="1"/>
  <c r="W59" i="6" a="1"/>
  <c r="W59" i="6" s="1"/>
  <c r="X59" i="6" a="1"/>
  <c r="X59" i="6" s="1"/>
  <c r="Y59" i="6" a="1"/>
  <c r="Y59" i="6" s="1"/>
  <c r="Z59" i="6" a="1"/>
  <c r="Z59" i="6" s="1"/>
  <c r="AA59" i="6" a="1"/>
  <c r="AA59" i="6"/>
  <c r="AB59" i="6" a="1"/>
  <c r="AB59" i="6" s="1"/>
  <c r="AC59" i="6" a="1"/>
  <c r="AC59" i="6" s="1"/>
  <c r="AD59" i="6" a="1"/>
  <c r="AD59" i="6" s="1"/>
  <c r="AE59" i="6" a="1"/>
  <c r="AE59" i="6" s="1"/>
  <c r="AF59" i="6" a="1"/>
  <c r="AF59" i="6" s="1"/>
  <c r="AG59" i="6" a="1"/>
  <c r="AG59" i="6" s="1"/>
  <c r="AH59" i="6" a="1"/>
  <c r="AH59" i="6" s="1"/>
  <c r="AI59" i="6" a="1"/>
  <c r="AI59" i="6" s="1"/>
  <c r="AJ59" i="6" a="1"/>
  <c r="AJ59" i="6" s="1"/>
  <c r="AK59" i="6" a="1"/>
  <c r="AK59" i="6" s="1"/>
  <c r="AL59" i="6" a="1"/>
  <c r="AL59" i="6" s="1"/>
  <c r="AM59" i="6" a="1"/>
  <c r="AM59" i="6" s="1"/>
  <c r="AN59" i="6" a="1"/>
  <c r="AN59" i="6" s="1"/>
  <c r="AO59" i="6" a="1"/>
  <c r="AO59" i="6" s="1"/>
  <c r="AP59" i="6" a="1"/>
  <c r="AP59" i="6" s="1"/>
  <c r="AQ59" i="6" a="1"/>
  <c r="AQ59" i="6" s="1"/>
  <c r="AR59" i="6" a="1"/>
  <c r="AR59" i="6"/>
  <c r="AS59" i="6" a="1"/>
  <c r="AS59" i="6" s="1"/>
  <c r="AT59" i="6" a="1"/>
  <c r="AT59" i="6" s="1"/>
  <c r="AU59" i="6" a="1"/>
  <c r="AU59" i="6" s="1"/>
  <c r="AV59" i="6" a="1"/>
  <c r="AV59" i="6" s="1"/>
  <c r="AW59" i="6" a="1"/>
  <c r="AW59" i="6" s="1"/>
  <c r="AX59" i="6" a="1"/>
  <c r="AX59" i="6" s="1"/>
  <c r="AY59" i="6" a="1"/>
  <c r="AY59" i="6" s="1"/>
  <c r="AZ59" i="6" a="1"/>
  <c r="AZ59" i="6" s="1"/>
  <c r="BA59" i="6" a="1"/>
  <c r="BA59" i="6" s="1"/>
  <c r="BB59" i="6" a="1"/>
  <c r="BB59" i="6" s="1"/>
  <c r="BC59" i="6" a="1"/>
  <c r="BC59" i="6" s="1"/>
  <c r="BD59" i="6" a="1"/>
  <c r="BD59" i="6" s="1"/>
  <c r="BE59" i="6" a="1"/>
  <c r="BE59" i="6" s="1"/>
  <c r="BF59" i="6" a="1"/>
  <c r="BF59" i="6" s="1"/>
  <c r="BG59" i="6" a="1"/>
  <c r="BG59" i="6" s="1"/>
  <c r="BH59" i="6" a="1"/>
  <c r="BH59" i="6" s="1"/>
  <c r="BI59" i="6" a="1"/>
  <c r="BI59" i="6" s="1"/>
  <c r="BJ59" i="6" a="1"/>
  <c r="BJ59" i="6" s="1"/>
  <c r="BJ69" i="6" s="1"/>
  <c r="BK59" i="6" a="1"/>
  <c r="BK59" i="6" s="1"/>
  <c r="BL59" i="6" a="1"/>
  <c r="BL59" i="6" s="1"/>
  <c r="BM59" i="6" a="1"/>
  <c r="BM59" i="6" s="1"/>
  <c r="BN59" i="6" a="1"/>
  <c r="BN59" i="6" s="1"/>
  <c r="BO59" i="6" a="1"/>
  <c r="BO59" i="6" s="1"/>
  <c r="BP59" i="6" a="1"/>
  <c r="BP59" i="6" s="1"/>
  <c r="BQ59" i="6" a="1"/>
  <c r="BQ59" i="6" s="1"/>
  <c r="BR59" i="6" a="1"/>
  <c r="BR59" i="6" s="1"/>
  <c r="BS59" i="6" a="1"/>
  <c r="BS59" i="6" s="1"/>
  <c r="BT59" i="6" a="1"/>
  <c r="BT59" i="6" s="1"/>
  <c r="BU59" i="6" a="1"/>
  <c r="BU59" i="6" s="1"/>
  <c r="BV59" i="6" a="1"/>
  <c r="BV59" i="6" s="1"/>
  <c r="BW59" i="6" a="1"/>
  <c r="BW59" i="6" s="1"/>
  <c r="BX59" i="6" a="1"/>
  <c r="BX59" i="6" s="1"/>
  <c r="BY59" i="6" a="1"/>
  <c r="BY59" i="6" s="1"/>
  <c r="BZ59" i="6" a="1"/>
  <c r="BZ59" i="6" s="1"/>
  <c r="CA59" i="6" a="1"/>
  <c r="CA59" i="6" s="1"/>
  <c r="CB59" i="6" a="1"/>
  <c r="CB59" i="6" s="1"/>
  <c r="CC59" i="6" a="1"/>
  <c r="CC59" i="6" s="1"/>
  <c r="CD59" i="6" a="1"/>
  <c r="CD59" i="6" s="1"/>
  <c r="CE59" i="6" a="1"/>
  <c r="CE59" i="6" s="1"/>
  <c r="CF59" i="6" a="1"/>
  <c r="CF59" i="6" s="1"/>
  <c r="CG59" i="6" a="1"/>
  <c r="CG59" i="6" s="1"/>
  <c r="CH59" i="6" a="1"/>
  <c r="CH59" i="6" s="1"/>
  <c r="CI59" i="6" a="1"/>
  <c r="CI59" i="6" s="1"/>
  <c r="CJ59" i="6" a="1"/>
  <c r="CJ59" i="6" s="1"/>
  <c r="CK59" i="6" a="1"/>
  <c r="CK59" i="6" s="1"/>
  <c r="CL59" i="6" a="1"/>
  <c r="CL59" i="6" s="1"/>
  <c r="CM59" i="6" a="1"/>
  <c r="CM59" i="6" s="1"/>
  <c r="CN59" i="6" a="1"/>
  <c r="CN59" i="6" s="1"/>
  <c r="CO59" i="6" a="1"/>
  <c r="CO59" i="6" s="1"/>
  <c r="CP59" i="6" a="1"/>
  <c r="CP59" i="6" s="1"/>
  <c r="CQ59" i="6" a="1"/>
  <c r="CQ59" i="6" s="1"/>
  <c r="CR59" i="6" a="1"/>
  <c r="CR59" i="6" s="1"/>
  <c r="CS59" i="6" a="1"/>
  <c r="CS59" i="6" s="1"/>
  <c r="CT59" i="6" a="1"/>
  <c r="CT59" i="6" s="1"/>
  <c r="CU59" i="6" a="1"/>
  <c r="CU59" i="6" s="1"/>
  <c r="CV59" i="6" a="1"/>
  <c r="CV59" i="6" s="1"/>
  <c r="CW59" i="6" a="1"/>
  <c r="CW59" i="6" s="1"/>
  <c r="CX59" i="6" a="1"/>
  <c r="CX59" i="6" s="1"/>
  <c r="CY59" i="6" a="1"/>
  <c r="CY59" i="6" s="1"/>
  <c r="CZ59" i="6" a="1"/>
  <c r="CZ59" i="6" s="1"/>
  <c r="DA59" i="6" a="1"/>
  <c r="DA59" i="6" s="1"/>
  <c r="DB59" i="6" a="1"/>
  <c r="DB59" i="6" s="1"/>
  <c r="DC59" i="6" a="1"/>
  <c r="DC59" i="6" s="1"/>
  <c r="DD59" i="6" a="1"/>
  <c r="DD59" i="6" s="1"/>
  <c r="DE59" i="6" a="1"/>
  <c r="DE59" i="6" s="1"/>
  <c r="DF59" i="6" a="1"/>
  <c r="DF59" i="6" s="1"/>
  <c r="DG59" i="6" a="1"/>
  <c r="DG59" i="6" s="1"/>
  <c r="DH59" i="6" a="1"/>
  <c r="DH59" i="6" s="1"/>
  <c r="DI59" i="6" a="1"/>
  <c r="DI59" i="6" s="1"/>
  <c r="DJ59" i="6" a="1"/>
  <c r="DJ59" i="6" s="1"/>
  <c r="DK59" i="6" a="1"/>
  <c r="DK59" i="6" s="1"/>
  <c r="DL59" i="6" a="1"/>
  <c r="DL59" i="6" s="1"/>
  <c r="DM59" i="6" a="1"/>
  <c r="DM59" i="6" s="1"/>
  <c r="DN59" i="6" a="1"/>
  <c r="DN59" i="6" s="1"/>
  <c r="DO59" i="6" a="1"/>
  <c r="DO59" i="6" s="1"/>
  <c r="DP59" i="6" a="1"/>
  <c r="DP59" i="6" s="1"/>
  <c r="DQ59" i="6" a="1"/>
  <c r="DQ59" i="6" s="1"/>
  <c r="DR59" i="6" a="1"/>
  <c r="DR59" i="6" s="1"/>
  <c r="DS59" i="6" a="1"/>
  <c r="DS59" i="6" s="1"/>
  <c r="DT59" i="6" a="1"/>
  <c r="DT59" i="6" s="1"/>
  <c r="DU59" i="6" a="1"/>
  <c r="DU59" i="6" s="1"/>
  <c r="DV59" i="6" a="1"/>
  <c r="DV59" i="6" s="1"/>
  <c r="DW59" i="6" a="1"/>
  <c r="DW59" i="6" s="1"/>
  <c r="DX59" i="6" a="1"/>
  <c r="DX59" i="6" s="1"/>
  <c r="DY59" i="6" a="1"/>
  <c r="DY59" i="6" s="1"/>
  <c r="DZ59" i="6" a="1"/>
  <c r="DZ59" i="6" s="1"/>
  <c r="EA59" i="6" a="1"/>
  <c r="EA59" i="6" s="1"/>
  <c r="EB59" i="6" a="1"/>
  <c r="EB59" i="6" s="1"/>
  <c r="EC59" i="6" a="1"/>
  <c r="EC59" i="6" s="1"/>
  <c r="ED59" i="6" a="1"/>
  <c r="ED59" i="6" s="1"/>
  <c r="EE59" i="6" a="1"/>
  <c r="EE59" i="6" s="1"/>
  <c r="EF59" i="6" a="1"/>
  <c r="EF59" i="6" s="1"/>
  <c r="EG59" i="6" a="1"/>
  <c r="EG59" i="6" s="1"/>
  <c r="EH59" i="6" a="1"/>
  <c r="EH59" i="6" s="1"/>
  <c r="EI59" i="6" a="1"/>
  <c r="EI59" i="6" s="1"/>
  <c r="EJ59" i="6" a="1"/>
  <c r="EJ59" i="6" s="1"/>
  <c r="EK59" i="6" a="1"/>
  <c r="EK59" i="6" s="1"/>
  <c r="EL59" i="6" a="1"/>
  <c r="EL59" i="6" s="1"/>
  <c r="EM59" i="6" a="1"/>
  <c r="EM59" i="6" s="1"/>
  <c r="EN59" i="6" a="1"/>
  <c r="EN59" i="6" s="1"/>
  <c r="EO59" i="6" a="1"/>
  <c r="EO59" i="6" s="1"/>
  <c r="EP59" i="6" a="1"/>
  <c r="EP59" i="6" s="1"/>
  <c r="EQ59" i="6" a="1"/>
  <c r="EQ59" i="6" s="1"/>
  <c r="ER59" i="6" a="1"/>
  <c r="ER59" i="6" s="1"/>
  <c r="ES59" i="6" a="1"/>
  <c r="ES59" i="6" s="1"/>
  <c r="ET59" i="6" a="1"/>
  <c r="ET59" i="6" s="1"/>
  <c r="EU59" i="6" a="1"/>
  <c r="EU59" i="6" s="1"/>
  <c r="EV59" i="6" a="1"/>
  <c r="EV59" i="6" s="1"/>
  <c r="EW59" i="6" a="1"/>
  <c r="EW59" i="6" s="1"/>
  <c r="EX59" i="6" a="1"/>
  <c r="EX59" i="6" s="1"/>
  <c r="EY59" i="6" a="1"/>
  <c r="EY59" i="6" s="1"/>
  <c r="EZ59" i="6" a="1"/>
  <c r="EZ59" i="6" s="1"/>
  <c r="FA59" i="6" a="1"/>
  <c r="FA59" i="6" s="1"/>
  <c r="FB59" i="6" a="1"/>
  <c r="FB59" i="6" s="1"/>
  <c r="FC59" i="6" a="1"/>
  <c r="FC59" i="6" s="1"/>
  <c r="FD59" i="6" a="1"/>
  <c r="FD59" i="6" s="1"/>
  <c r="FE59" i="6" a="1"/>
  <c r="FE59" i="6" s="1"/>
  <c r="E60" i="6" a="1"/>
  <c r="E60" i="6" s="1"/>
  <c r="F60" i="6" a="1"/>
  <c r="F60" i="6" s="1"/>
  <c r="G60" i="6" a="1"/>
  <c r="G60" i="6" s="1"/>
  <c r="H60" i="6" a="1"/>
  <c r="H60" i="6" s="1"/>
  <c r="J60" i="6" a="1"/>
  <c r="J60" i="6" s="1"/>
  <c r="K60" i="6" a="1"/>
  <c r="K60" i="6" s="1"/>
  <c r="L60" i="6" a="1"/>
  <c r="L60" i="6" s="1"/>
  <c r="M60" i="6" a="1"/>
  <c r="M60" i="6" s="1"/>
  <c r="N60" i="6" a="1"/>
  <c r="N60" i="6" s="1"/>
  <c r="O60" i="6" a="1"/>
  <c r="O60" i="6" s="1"/>
  <c r="P60" i="6" a="1"/>
  <c r="P60" i="6" s="1"/>
  <c r="Q60" i="6" a="1"/>
  <c r="Q60" i="6" s="1"/>
  <c r="R60" i="6" a="1"/>
  <c r="R60" i="6" s="1"/>
  <c r="S60" i="6" a="1"/>
  <c r="S60" i="6" s="1"/>
  <c r="T60" i="6" a="1"/>
  <c r="T60" i="6" s="1"/>
  <c r="U60" i="6" a="1"/>
  <c r="U60" i="6" s="1"/>
  <c r="V60" i="6" a="1"/>
  <c r="V60" i="6" s="1"/>
  <c r="W60" i="6" a="1"/>
  <c r="W60" i="6" s="1"/>
  <c r="X60" i="6" a="1"/>
  <c r="X60" i="6" s="1"/>
  <c r="Y60" i="6" a="1"/>
  <c r="Y60" i="6" s="1"/>
  <c r="Z60" i="6" a="1"/>
  <c r="Z60" i="6" s="1"/>
  <c r="AA60" i="6" a="1"/>
  <c r="AA60" i="6" s="1"/>
  <c r="AB60" i="6" a="1"/>
  <c r="AB60" i="6" s="1"/>
  <c r="AC60" i="6" a="1"/>
  <c r="AC60" i="6" s="1"/>
  <c r="AD60" i="6" a="1"/>
  <c r="AD60" i="6" s="1"/>
  <c r="AE60" i="6" a="1"/>
  <c r="AE60" i="6" s="1"/>
  <c r="AF60" i="6" a="1"/>
  <c r="AF60" i="6" s="1"/>
  <c r="AG60" i="6" a="1"/>
  <c r="AG60" i="6" s="1"/>
  <c r="AH60" i="6" a="1"/>
  <c r="AH60" i="6" s="1"/>
  <c r="AI60" i="6" a="1"/>
  <c r="AI60" i="6" s="1"/>
  <c r="AJ60" i="6" a="1"/>
  <c r="AJ60" i="6" s="1"/>
  <c r="AK60" i="6" a="1"/>
  <c r="AK60" i="6" s="1"/>
  <c r="AL60" i="6" a="1"/>
  <c r="AL60" i="6" s="1"/>
  <c r="AM60" i="6" a="1"/>
  <c r="AM60" i="6" s="1"/>
  <c r="AN60" i="6" a="1"/>
  <c r="AN60" i="6" s="1"/>
  <c r="AO60" i="6" a="1"/>
  <c r="AO60" i="6" s="1"/>
  <c r="AP60" i="6" a="1"/>
  <c r="AP60" i="6" s="1"/>
  <c r="AQ60" i="6" a="1"/>
  <c r="AQ60" i="6" s="1"/>
  <c r="AR60" i="6" a="1"/>
  <c r="AR60" i="6" s="1"/>
  <c r="AS60" i="6" a="1"/>
  <c r="AS60" i="6" s="1"/>
  <c r="AT60" i="6" a="1"/>
  <c r="AT60" i="6" s="1"/>
  <c r="AU60" i="6" a="1"/>
  <c r="AU60" i="6" s="1"/>
  <c r="AV60" i="6" a="1"/>
  <c r="AV60" i="6" s="1"/>
  <c r="AW60" i="6" a="1"/>
  <c r="AW60" i="6" s="1"/>
  <c r="AX60" i="6" a="1"/>
  <c r="AX60" i="6" s="1"/>
  <c r="AY60" i="6" a="1"/>
  <c r="AY60" i="6" s="1"/>
  <c r="AZ60" i="6" a="1"/>
  <c r="AZ60" i="6" s="1"/>
  <c r="BA60" i="6" a="1"/>
  <c r="BA60" i="6"/>
  <c r="BB60" i="6" a="1"/>
  <c r="BB60" i="6" s="1"/>
  <c r="BC60" i="6" a="1"/>
  <c r="BC60" i="6" s="1"/>
  <c r="BD60" i="6" a="1"/>
  <c r="BD60" i="6" s="1"/>
  <c r="BE60" i="6" a="1"/>
  <c r="BE60" i="6" s="1"/>
  <c r="BF60" i="6" a="1"/>
  <c r="BF60" i="6" s="1"/>
  <c r="BG60" i="6" a="1"/>
  <c r="BG60" i="6" s="1"/>
  <c r="BH60" i="6" a="1"/>
  <c r="BH60" i="6" s="1"/>
  <c r="BI60" i="6" a="1"/>
  <c r="BI60" i="6" s="1"/>
  <c r="BJ60" i="6" a="1"/>
  <c r="BJ60" i="6" s="1"/>
  <c r="BK60" i="6" a="1"/>
  <c r="BK60" i="6" s="1"/>
  <c r="BL60" i="6" a="1"/>
  <c r="BL60" i="6" s="1"/>
  <c r="BM60" i="6" a="1"/>
  <c r="BM60" i="6" s="1"/>
  <c r="BN60" i="6" a="1"/>
  <c r="BN60" i="6" s="1"/>
  <c r="BO60" i="6" a="1"/>
  <c r="BO60" i="6" s="1"/>
  <c r="BP60" i="6" a="1"/>
  <c r="BP60" i="6" s="1"/>
  <c r="BQ60" i="6" a="1"/>
  <c r="BQ60" i="6" s="1"/>
  <c r="BR60" i="6" a="1"/>
  <c r="BR60" i="6" s="1"/>
  <c r="BS60" i="6" a="1"/>
  <c r="BS60" i="6" s="1"/>
  <c r="BT60" i="6" a="1"/>
  <c r="BT60" i="6" s="1"/>
  <c r="BU60" i="6" a="1"/>
  <c r="BU60" i="6" s="1"/>
  <c r="BV60" i="6" a="1"/>
  <c r="BV60" i="6" s="1"/>
  <c r="BW60" i="6" a="1"/>
  <c r="BW60" i="6" s="1"/>
  <c r="BX60" i="6" a="1"/>
  <c r="BX60" i="6" s="1"/>
  <c r="BY60" i="6" a="1"/>
  <c r="BY60" i="6" s="1"/>
  <c r="BZ60" i="6" a="1"/>
  <c r="BZ60" i="6" s="1"/>
  <c r="CA60" i="6" a="1"/>
  <c r="CA60" i="6"/>
  <c r="CB60" i="6" a="1"/>
  <c r="CB60" i="6" s="1"/>
  <c r="CC60" i="6" a="1"/>
  <c r="CC60" i="6" s="1"/>
  <c r="CD60" i="6" a="1"/>
  <c r="CD60" i="6" s="1"/>
  <c r="CE60" i="6" a="1"/>
  <c r="CE60" i="6" s="1"/>
  <c r="CF60" i="6" a="1"/>
  <c r="CF60" i="6" s="1"/>
  <c r="CG60" i="6" a="1"/>
  <c r="CG60" i="6" s="1"/>
  <c r="CH60" i="6" a="1"/>
  <c r="CH60" i="6" s="1"/>
  <c r="CI60" i="6" a="1"/>
  <c r="CI60" i="6" s="1"/>
  <c r="CJ60" i="6" a="1"/>
  <c r="CJ60" i="6" s="1"/>
  <c r="CK60" i="6" a="1"/>
  <c r="CK60" i="6" s="1"/>
  <c r="CL60" i="6" a="1"/>
  <c r="CL60" i="6" s="1"/>
  <c r="CM60" i="6" a="1"/>
  <c r="CM60" i="6" s="1"/>
  <c r="CN60" i="6" a="1"/>
  <c r="CN60" i="6" s="1"/>
  <c r="CO60" i="6" a="1"/>
  <c r="CO60" i="6" s="1"/>
  <c r="CP60" i="6" a="1"/>
  <c r="CP60" i="6" s="1"/>
  <c r="CQ60" i="6" a="1"/>
  <c r="CQ60" i="6" s="1"/>
  <c r="CR60" i="6" a="1"/>
  <c r="CR60" i="6" s="1"/>
  <c r="CS60" i="6" a="1"/>
  <c r="CS60" i="6" s="1"/>
  <c r="CT60" i="6" a="1"/>
  <c r="CT60" i="6" s="1"/>
  <c r="CU60" i="6" a="1"/>
  <c r="CU60" i="6" s="1"/>
  <c r="CV60" i="6" a="1"/>
  <c r="CV60" i="6" s="1"/>
  <c r="CW60" i="6" a="1"/>
  <c r="CW60" i="6" s="1"/>
  <c r="CX60" i="6" a="1"/>
  <c r="CX60" i="6" s="1"/>
  <c r="CY60" i="6" a="1"/>
  <c r="CY60" i="6" s="1"/>
  <c r="CZ60" i="6" a="1"/>
  <c r="CZ60" i="6" s="1"/>
  <c r="DA60" i="6" a="1"/>
  <c r="DA60" i="6" s="1"/>
  <c r="DB60" i="6" a="1"/>
  <c r="DB60" i="6" s="1"/>
  <c r="DC60" i="6" a="1"/>
  <c r="DC60" i="6" s="1"/>
  <c r="DD60" i="6" a="1"/>
  <c r="DD60" i="6" s="1"/>
  <c r="DE60" i="6" a="1"/>
  <c r="DE60" i="6" s="1"/>
  <c r="DF60" i="6" a="1"/>
  <c r="DF60" i="6" s="1"/>
  <c r="DG60" i="6" a="1"/>
  <c r="DG60" i="6" s="1"/>
  <c r="DH60" i="6" a="1"/>
  <c r="DH60" i="6" s="1"/>
  <c r="DI60" i="6" a="1"/>
  <c r="DI60" i="6" s="1"/>
  <c r="DJ60" i="6" a="1"/>
  <c r="DJ60" i="6" s="1"/>
  <c r="DK60" i="6" a="1"/>
  <c r="DK60" i="6" s="1"/>
  <c r="DL60" i="6" a="1"/>
  <c r="DL60" i="6" s="1"/>
  <c r="DM60" i="6" a="1"/>
  <c r="DM60" i="6" s="1"/>
  <c r="DN60" i="6" a="1"/>
  <c r="DN60" i="6" s="1"/>
  <c r="DO60" i="6" a="1"/>
  <c r="DO60" i="6" s="1"/>
  <c r="DP60" i="6" a="1"/>
  <c r="DP60" i="6" s="1"/>
  <c r="DQ60" i="6" a="1"/>
  <c r="DQ60" i="6" s="1"/>
  <c r="DR60" i="6" a="1"/>
  <c r="DR60" i="6" s="1"/>
  <c r="DS60" i="6" a="1"/>
  <c r="DS60" i="6" s="1"/>
  <c r="DT60" i="6" a="1"/>
  <c r="DT60" i="6" s="1"/>
  <c r="DU60" i="6" a="1"/>
  <c r="DU60" i="6" s="1"/>
  <c r="DV60" i="6" a="1"/>
  <c r="DV60" i="6" s="1"/>
  <c r="DW60" i="6" a="1"/>
  <c r="DW60" i="6" s="1"/>
  <c r="DX60" i="6" a="1"/>
  <c r="DX60" i="6" s="1"/>
  <c r="DY60" i="6" a="1"/>
  <c r="DY60" i="6" s="1"/>
  <c r="DZ60" i="6" a="1"/>
  <c r="DZ60" i="6" s="1"/>
  <c r="EA60" i="6" a="1"/>
  <c r="EA60" i="6" s="1"/>
  <c r="EB60" i="6" a="1"/>
  <c r="EB60" i="6" s="1"/>
  <c r="EC60" i="6" a="1"/>
  <c r="EC60" i="6" s="1"/>
  <c r="ED60" i="6" a="1"/>
  <c r="ED60" i="6" s="1"/>
  <c r="EE60" i="6" a="1"/>
  <c r="EE60" i="6" s="1"/>
  <c r="EF60" i="6" a="1"/>
  <c r="EF60" i="6" s="1"/>
  <c r="EG60" i="6" a="1"/>
  <c r="EG60" i="6" s="1"/>
  <c r="EH60" i="6" a="1"/>
  <c r="EH60" i="6" s="1"/>
  <c r="EI60" i="6" a="1"/>
  <c r="EI60" i="6" s="1"/>
  <c r="EJ60" i="6" a="1"/>
  <c r="EJ60" i="6" s="1"/>
  <c r="EK60" i="6" a="1"/>
  <c r="EK60" i="6" s="1"/>
  <c r="EL60" i="6" a="1"/>
  <c r="EL60" i="6" s="1"/>
  <c r="EM60" i="6" a="1"/>
  <c r="EM60" i="6" s="1"/>
  <c r="EN60" i="6" a="1"/>
  <c r="EN60" i="6" s="1"/>
  <c r="EO60" i="6" a="1"/>
  <c r="EO60" i="6" s="1"/>
  <c r="EP60" i="6" a="1"/>
  <c r="EP60" i="6" s="1"/>
  <c r="EQ60" i="6" a="1"/>
  <c r="EQ60" i="6" s="1"/>
  <c r="ER60" i="6" a="1"/>
  <c r="ER60" i="6" s="1"/>
  <c r="ES60" i="6" a="1"/>
  <c r="ES60" i="6" s="1"/>
  <c r="ET60" i="6" a="1"/>
  <c r="ET60" i="6" s="1"/>
  <c r="EU60" i="6" a="1"/>
  <c r="EU60" i="6" s="1"/>
  <c r="EV60" i="6" a="1"/>
  <c r="EV60" i="6" s="1"/>
  <c r="EW60" i="6" a="1"/>
  <c r="EW60" i="6" s="1"/>
  <c r="EX60" i="6" a="1"/>
  <c r="EX60" i="6" s="1"/>
  <c r="EY60" i="6" a="1"/>
  <c r="EY60" i="6" s="1"/>
  <c r="EZ60" i="6" a="1"/>
  <c r="EZ60" i="6" s="1"/>
  <c r="FA60" i="6" a="1"/>
  <c r="FA60" i="6" s="1"/>
  <c r="FB60" i="6" a="1"/>
  <c r="FB60" i="6" s="1"/>
  <c r="FC60" i="6" a="1"/>
  <c r="FC60" i="6" s="1"/>
  <c r="FD60" i="6" a="1"/>
  <c r="FD60" i="6" s="1"/>
  <c r="FE60" i="6" a="1"/>
  <c r="FE60" i="6" s="1"/>
  <c r="E61" i="6" a="1"/>
  <c r="E61" i="6" s="1"/>
  <c r="F61" i="6" a="1"/>
  <c r="F61" i="6" s="1"/>
  <c r="G61" i="6" a="1"/>
  <c r="G61" i="6" s="1"/>
  <c r="H61" i="6" a="1"/>
  <c r="H61" i="6" s="1"/>
  <c r="J61" i="6" a="1"/>
  <c r="J61" i="6" s="1"/>
  <c r="K61" i="6" a="1"/>
  <c r="K61" i="6" s="1"/>
  <c r="L61" i="6" a="1"/>
  <c r="L61" i="6" s="1"/>
  <c r="M61" i="6" a="1"/>
  <c r="M61" i="6" s="1"/>
  <c r="N61" i="6" a="1"/>
  <c r="N61" i="6" s="1"/>
  <c r="O61" i="6" a="1"/>
  <c r="O61" i="6" s="1"/>
  <c r="P61" i="6" a="1"/>
  <c r="P61" i="6" s="1"/>
  <c r="Q61" i="6" a="1"/>
  <c r="Q61" i="6" s="1"/>
  <c r="R61" i="6" a="1"/>
  <c r="R61" i="6" s="1"/>
  <c r="S61" i="6" a="1"/>
  <c r="S61" i="6" s="1"/>
  <c r="T61" i="6" a="1"/>
  <c r="T61" i="6" s="1"/>
  <c r="U61" i="6" a="1"/>
  <c r="U61" i="6" s="1"/>
  <c r="V61" i="6" a="1"/>
  <c r="V61" i="6"/>
  <c r="W61" i="6" a="1"/>
  <c r="W61" i="6" s="1"/>
  <c r="X61" i="6" a="1"/>
  <c r="X61" i="6" s="1"/>
  <c r="Y61" i="6" a="1"/>
  <c r="Y61" i="6" s="1"/>
  <c r="Z61" i="6" a="1"/>
  <c r="Z61" i="6" s="1"/>
  <c r="AA61" i="6" a="1"/>
  <c r="AA61" i="6" s="1"/>
  <c r="AB61" i="6" a="1"/>
  <c r="AB61" i="6" s="1"/>
  <c r="AC61" i="6" a="1"/>
  <c r="AC61" i="6" s="1"/>
  <c r="AD61" i="6" a="1"/>
  <c r="AD61" i="6" s="1"/>
  <c r="AE61" i="6" a="1"/>
  <c r="AE61" i="6" s="1"/>
  <c r="AF61" i="6" a="1"/>
  <c r="AF61" i="6" s="1"/>
  <c r="AG61" i="6" a="1"/>
  <c r="AG61" i="6" s="1"/>
  <c r="AH61" i="6" a="1"/>
  <c r="AH61" i="6" s="1"/>
  <c r="AI61" i="6" a="1"/>
  <c r="AI61" i="6" s="1"/>
  <c r="AJ61" i="6" a="1"/>
  <c r="AJ61" i="6" s="1"/>
  <c r="AK61" i="6" a="1"/>
  <c r="AK61" i="6" s="1"/>
  <c r="AL61" i="6" a="1"/>
  <c r="AL61" i="6" s="1"/>
  <c r="AM61" i="6" a="1"/>
  <c r="AM61" i="6" s="1"/>
  <c r="AN61" i="6" a="1"/>
  <c r="AN61" i="6" s="1"/>
  <c r="AO61" i="6" a="1"/>
  <c r="AO61" i="6" s="1"/>
  <c r="AP61" i="6" a="1"/>
  <c r="AP61" i="6" s="1"/>
  <c r="AQ61" i="6" a="1"/>
  <c r="AQ61" i="6" s="1"/>
  <c r="AR61" i="6" a="1"/>
  <c r="AR61" i="6" s="1"/>
  <c r="AS61" i="6" a="1"/>
  <c r="AS61" i="6" s="1"/>
  <c r="AT61" i="6" a="1"/>
  <c r="AT61" i="6" s="1"/>
  <c r="AU61" i="6" a="1"/>
  <c r="AU61" i="6" s="1"/>
  <c r="AV61" i="6" a="1"/>
  <c r="AV61" i="6" s="1"/>
  <c r="AW61" i="6" a="1"/>
  <c r="AW61" i="6" s="1"/>
  <c r="AX61" i="6" a="1"/>
  <c r="AX61" i="6" s="1"/>
  <c r="AY61" i="6" a="1"/>
  <c r="AY61" i="6" s="1"/>
  <c r="AZ61" i="6" a="1"/>
  <c r="AZ61" i="6" s="1"/>
  <c r="BA61" i="6" a="1"/>
  <c r="BA61" i="6" s="1"/>
  <c r="BB61" i="6" a="1"/>
  <c r="BB61" i="6" s="1"/>
  <c r="BC61" i="6" a="1"/>
  <c r="BC61" i="6" s="1"/>
  <c r="BD61" i="6" a="1"/>
  <c r="BD61" i="6" s="1"/>
  <c r="BE61" i="6" a="1"/>
  <c r="BE61" i="6" s="1"/>
  <c r="BF61" i="6" a="1"/>
  <c r="BF61" i="6" s="1"/>
  <c r="BG61" i="6" a="1"/>
  <c r="BG61" i="6" s="1"/>
  <c r="BH61" i="6" a="1"/>
  <c r="BH61" i="6" s="1"/>
  <c r="BI61" i="6" a="1"/>
  <c r="BI61" i="6" s="1"/>
  <c r="BJ61" i="6" a="1"/>
  <c r="BJ61" i="6" s="1"/>
  <c r="BK61" i="6" a="1"/>
  <c r="BK61" i="6" s="1"/>
  <c r="BL61" i="6" a="1"/>
  <c r="BL61" i="6" s="1"/>
  <c r="BM61" i="6" a="1"/>
  <c r="BM61" i="6" s="1"/>
  <c r="BN61" i="6" a="1"/>
  <c r="BN61" i="6" s="1"/>
  <c r="BO61" i="6" a="1"/>
  <c r="BO61" i="6" s="1"/>
  <c r="BP61" i="6" a="1"/>
  <c r="BP61" i="6" s="1"/>
  <c r="BQ61" i="6" a="1"/>
  <c r="BQ61" i="6" s="1"/>
  <c r="BR61" i="6" a="1"/>
  <c r="BR61" i="6" s="1"/>
  <c r="BS61" i="6" a="1"/>
  <c r="BS61" i="6" s="1"/>
  <c r="BT61" i="6" a="1"/>
  <c r="BT61" i="6" s="1"/>
  <c r="BU61" i="6" a="1"/>
  <c r="BU61" i="6" s="1"/>
  <c r="BV61" i="6" a="1"/>
  <c r="BV61" i="6" s="1"/>
  <c r="BW61" i="6" a="1"/>
  <c r="BW61" i="6" s="1"/>
  <c r="BX61" i="6" a="1"/>
  <c r="BX61" i="6" s="1"/>
  <c r="BY61" i="6" a="1"/>
  <c r="BY61" i="6" s="1"/>
  <c r="BZ61" i="6" a="1"/>
  <c r="BZ61" i="6" s="1"/>
  <c r="CA61" i="6" a="1"/>
  <c r="CA61" i="6" s="1"/>
  <c r="CB61" i="6" a="1"/>
  <c r="CB61" i="6" s="1"/>
  <c r="CC61" i="6" a="1"/>
  <c r="CC61" i="6" s="1"/>
  <c r="CD61" i="6" a="1"/>
  <c r="CD61" i="6" s="1"/>
  <c r="CE61" i="6" a="1"/>
  <c r="CE61" i="6" s="1"/>
  <c r="CF61" i="6" a="1"/>
  <c r="CF61" i="6" s="1"/>
  <c r="CG61" i="6" a="1"/>
  <c r="CG61" i="6" s="1"/>
  <c r="CH61" i="6" a="1"/>
  <c r="CH61" i="6" s="1"/>
  <c r="CI61" i="6" a="1"/>
  <c r="CI61" i="6" s="1"/>
  <c r="CJ61" i="6" a="1"/>
  <c r="CJ61" i="6" s="1"/>
  <c r="CK61" i="6" a="1"/>
  <c r="CK61" i="6" s="1"/>
  <c r="CL61" i="6" a="1"/>
  <c r="CL61" i="6" s="1"/>
  <c r="CM61" i="6" a="1"/>
  <c r="CM61" i="6" s="1"/>
  <c r="CN61" i="6" a="1"/>
  <c r="CN61" i="6" s="1"/>
  <c r="CO61" i="6" a="1"/>
  <c r="CO61" i="6" s="1"/>
  <c r="CP61" i="6" a="1"/>
  <c r="CP61" i="6"/>
  <c r="CQ61" i="6" a="1"/>
  <c r="CQ61" i="6" s="1"/>
  <c r="CR61" i="6" a="1"/>
  <c r="CR61" i="6" s="1"/>
  <c r="CS61" i="6" a="1"/>
  <c r="CS61" i="6" s="1"/>
  <c r="CT61" i="6" a="1"/>
  <c r="CT61" i="6" s="1"/>
  <c r="CU61" i="6" a="1"/>
  <c r="CU61" i="6" s="1"/>
  <c r="CV61" i="6" a="1"/>
  <c r="CV61" i="6" s="1"/>
  <c r="CW61" i="6" a="1"/>
  <c r="CW61" i="6" s="1"/>
  <c r="CX61" i="6" a="1"/>
  <c r="CX61" i="6" s="1"/>
  <c r="CY61" i="6" a="1"/>
  <c r="CY61" i="6" s="1"/>
  <c r="CZ61" i="6" a="1"/>
  <c r="CZ61" i="6" s="1"/>
  <c r="DA61" i="6" a="1"/>
  <c r="DA61" i="6" s="1"/>
  <c r="DB61" i="6" a="1"/>
  <c r="DB61" i="6" s="1"/>
  <c r="DC61" i="6" a="1"/>
  <c r="DC61" i="6" s="1"/>
  <c r="DD61" i="6" a="1"/>
  <c r="DD61" i="6" s="1"/>
  <c r="DE61" i="6" a="1"/>
  <c r="DE61" i="6" s="1"/>
  <c r="DF61" i="6" a="1"/>
  <c r="DF61" i="6" s="1"/>
  <c r="DG61" i="6" a="1"/>
  <c r="DG61" i="6" s="1"/>
  <c r="DH61" i="6" a="1"/>
  <c r="DH61" i="6"/>
  <c r="DI61" i="6" a="1"/>
  <c r="DI61" i="6" s="1"/>
  <c r="DJ61" i="6" a="1"/>
  <c r="DJ61" i="6" s="1"/>
  <c r="DK61" i="6" a="1"/>
  <c r="DK61" i="6" s="1"/>
  <c r="DL61" i="6" a="1"/>
  <c r="DL61" i="6" s="1"/>
  <c r="DM61" i="6" a="1"/>
  <c r="DM61" i="6" s="1"/>
  <c r="DN61" i="6" a="1"/>
  <c r="DN61" i="6" s="1"/>
  <c r="DO61" i="6" a="1"/>
  <c r="DO61" i="6" s="1"/>
  <c r="DP61" i="6" a="1"/>
  <c r="DP61" i="6" s="1"/>
  <c r="DQ61" i="6" a="1"/>
  <c r="DQ61" i="6" s="1"/>
  <c r="DR61" i="6" a="1"/>
  <c r="DR61" i="6" s="1"/>
  <c r="DS61" i="6" a="1"/>
  <c r="DS61" i="6" s="1"/>
  <c r="DT61" i="6" a="1"/>
  <c r="DT61" i="6" s="1"/>
  <c r="DU61" i="6" a="1"/>
  <c r="DU61" i="6" s="1"/>
  <c r="DV61" i="6" a="1"/>
  <c r="DV61" i="6" s="1"/>
  <c r="DW61" i="6" a="1"/>
  <c r="DW61" i="6" s="1"/>
  <c r="DX61" i="6" a="1"/>
  <c r="DX61" i="6" s="1"/>
  <c r="DY61" i="6" a="1"/>
  <c r="DY61" i="6" s="1"/>
  <c r="DZ61" i="6" a="1"/>
  <c r="DZ61" i="6" s="1"/>
  <c r="EA61" i="6" a="1"/>
  <c r="EA61" i="6" s="1"/>
  <c r="EB61" i="6" a="1"/>
  <c r="EB61" i="6" s="1"/>
  <c r="EC61" i="6" a="1"/>
  <c r="EC61" i="6" s="1"/>
  <c r="ED61" i="6" a="1"/>
  <c r="ED61" i="6" s="1"/>
  <c r="EE61" i="6" a="1"/>
  <c r="EE61" i="6"/>
  <c r="EF61" i="6" a="1"/>
  <c r="EF61" i="6" s="1"/>
  <c r="EG61" i="6" a="1"/>
  <c r="EG61" i="6" s="1"/>
  <c r="EH61" i="6" a="1"/>
  <c r="EH61" i="6" s="1"/>
  <c r="EI61" i="6" a="1"/>
  <c r="EI61" i="6" s="1"/>
  <c r="EJ61" i="6" a="1"/>
  <c r="EJ61" i="6" s="1"/>
  <c r="EK61" i="6" a="1"/>
  <c r="EK61" i="6" s="1"/>
  <c r="EL61" i="6" a="1"/>
  <c r="EL61" i="6" s="1"/>
  <c r="EM61" i="6" a="1"/>
  <c r="EM61" i="6" s="1"/>
  <c r="EN61" i="6" a="1"/>
  <c r="EN61" i="6" s="1"/>
  <c r="EO61" i="6" a="1"/>
  <c r="EO61" i="6" s="1"/>
  <c r="EP61" i="6" a="1"/>
  <c r="EP61" i="6" s="1"/>
  <c r="EQ61" i="6" a="1"/>
  <c r="EQ61" i="6" s="1"/>
  <c r="ER61" i="6" a="1"/>
  <c r="ER61" i="6" s="1"/>
  <c r="ES61" i="6" a="1"/>
  <c r="ES61" i="6" s="1"/>
  <c r="ET61" i="6" a="1"/>
  <c r="ET61" i="6" s="1"/>
  <c r="EU61" i="6" a="1"/>
  <c r="EU61" i="6" s="1"/>
  <c r="EV61" i="6" a="1"/>
  <c r="EV61" i="6" s="1"/>
  <c r="EW61" i="6" a="1"/>
  <c r="EW61" i="6" s="1"/>
  <c r="EX61" i="6" a="1"/>
  <c r="EX61" i="6" s="1"/>
  <c r="EY61" i="6" a="1"/>
  <c r="EY61" i="6" s="1"/>
  <c r="EZ61" i="6" a="1"/>
  <c r="EZ61" i="6" s="1"/>
  <c r="FA61" i="6" a="1"/>
  <c r="FA61" i="6" s="1"/>
  <c r="FB61" i="6" a="1"/>
  <c r="FB61" i="6" s="1"/>
  <c r="FC61" i="6" a="1"/>
  <c r="FC61" i="6" s="1"/>
  <c r="FD61" i="6" a="1"/>
  <c r="FD61" i="6" s="1"/>
  <c r="FE61" i="6" a="1"/>
  <c r="FE61" i="6" s="1"/>
  <c r="E62" i="6" a="1"/>
  <c r="E62" i="6" s="1"/>
  <c r="F62" i="6" a="1"/>
  <c r="F62" i="6" s="1"/>
  <c r="G62" i="6" a="1"/>
  <c r="G62" i="6" s="1"/>
  <c r="H62" i="6" a="1"/>
  <c r="H62" i="6" s="1"/>
  <c r="J62" i="6" a="1"/>
  <c r="J62" i="6" s="1"/>
  <c r="K62" i="6" a="1"/>
  <c r="K62" i="6" s="1"/>
  <c r="L62" i="6" a="1"/>
  <c r="L62" i="6" s="1"/>
  <c r="M62" i="6" a="1"/>
  <c r="M62" i="6" s="1"/>
  <c r="N62" i="6" a="1"/>
  <c r="N62" i="6" s="1"/>
  <c r="O62" i="6" a="1"/>
  <c r="O62" i="6" s="1"/>
  <c r="P62" i="6" a="1"/>
  <c r="P62" i="6" s="1"/>
  <c r="Q62" i="6" a="1"/>
  <c r="Q62" i="6" s="1"/>
  <c r="R62" i="6" a="1"/>
  <c r="R62" i="6" s="1"/>
  <c r="S62" i="6" a="1"/>
  <c r="S62" i="6" s="1"/>
  <c r="T62" i="6" a="1"/>
  <c r="T62" i="6" s="1"/>
  <c r="U62" i="6" a="1"/>
  <c r="U62" i="6" s="1"/>
  <c r="V62" i="6" a="1"/>
  <c r="V62" i="6" s="1"/>
  <c r="W62" i="6" a="1"/>
  <c r="W62" i="6" s="1"/>
  <c r="X62" i="6" a="1"/>
  <c r="X62" i="6" s="1"/>
  <c r="Y62" i="6" a="1"/>
  <c r="Y62" i="6" s="1"/>
  <c r="Z62" i="6" a="1"/>
  <c r="Z62" i="6" s="1"/>
  <c r="AA62" i="6" a="1"/>
  <c r="AA62" i="6" s="1"/>
  <c r="AB62" i="6" a="1"/>
  <c r="AB62" i="6" s="1"/>
  <c r="AC62" i="6" a="1"/>
  <c r="AC62" i="6" s="1"/>
  <c r="AD62" i="6" a="1"/>
  <c r="AD62" i="6" s="1"/>
  <c r="AE62" i="6" a="1"/>
  <c r="AE62" i="6" s="1"/>
  <c r="AF62" i="6" a="1"/>
  <c r="AF62" i="6" s="1"/>
  <c r="AG62" i="6" a="1"/>
  <c r="AG62" i="6" s="1"/>
  <c r="AH62" i="6" a="1"/>
  <c r="AH62" i="6" s="1"/>
  <c r="AI62" i="6" a="1"/>
  <c r="AI62" i="6" s="1"/>
  <c r="AJ62" i="6" a="1"/>
  <c r="AJ62" i="6" s="1"/>
  <c r="AK62" i="6" a="1"/>
  <c r="AK62" i="6" s="1"/>
  <c r="AL62" i="6" a="1"/>
  <c r="AL62" i="6" s="1"/>
  <c r="AM62" i="6" a="1"/>
  <c r="AM62" i="6" s="1"/>
  <c r="AN62" i="6" a="1"/>
  <c r="AN62" i="6" s="1"/>
  <c r="AO62" i="6" a="1"/>
  <c r="AO62" i="6" s="1"/>
  <c r="AP62" i="6" a="1"/>
  <c r="AP62" i="6" s="1"/>
  <c r="AQ62" i="6" a="1"/>
  <c r="AQ62" i="6" s="1"/>
  <c r="AR62" i="6" a="1"/>
  <c r="AR62" i="6" s="1"/>
  <c r="AS62" i="6" a="1"/>
  <c r="AS62" i="6" s="1"/>
  <c r="AT62" i="6" a="1"/>
  <c r="AT62" i="6" s="1"/>
  <c r="AU62" i="6" a="1"/>
  <c r="AU62" i="6" s="1"/>
  <c r="AV62" i="6" a="1"/>
  <c r="AV62" i="6" s="1"/>
  <c r="AW62" i="6" a="1"/>
  <c r="AW62" i="6" s="1"/>
  <c r="AX62" i="6" a="1"/>
  <c r="AX62" i="6" s="1"/>
  <c r="AY62" i="6" a="1"/>
  <c r="AY62" i="6" s="1"/>
  <c r="AZ62" i="6" a="1"/>
  <c r="AZ62" i="6" s="1"/>
  <c r="BA62" i="6" a="1"/>
  <c r="BA62" i="6" s="1"/>
  <c r="BB62" i="6" a="1"/>
  <c r="BB62" i="6" s="1"/>
  <c r="BC62" i="6" a="1"/>
  <c r="BC62" i="6" s="1"/>
  <c r="BD62" i="6" a="1"/>
  <c r="BD62" i="6" s="1"/>
  <c r="BE62" i="6" a="1"/>
  <c r="BE62" i="6" s="1"/>
  <c r="BF62" i="6" a="1"/>
  <c r="BF62" i="6" s="1"/>
  <c r="BG62" i="6" a="1"/>
  <c r="BG62" i="6" s="1"/>
  <c r="BH62" i="6" a="1"/>
  <c r="BH62" i="6" s="1"/>
  <c r="BI62" i="6" a="1"/>
  <c r="BI62" i="6" s="1"/>
  <c r="BJ62" i="6" a="1"/>
  <c r="BJ62" i="6" s="1"/>
  <c r="BK62" i="6" a="1"/>
  <c r="BK62" i="6" s="1"/>
  <c r="BL62" i="6" a="1"/>
  <c r="BL62" i="6" s="1"/>
  <c r="BM62" i="6" a="1"/>
  <c r="BM62" i="6" s="1"/>
  <c r="BN62" i="6" a="1"/>
  <c r="BN62" i="6" s="1"/>
  <c r="BO62" i="6" a="1"/>
  <c r="BO62" i="6" s="1"/>
  <c r="BP62" i="6" a="1"/>
  <c r="BP62" i="6" s="1"/>
  <c r="BQ62" i="6" a="1"/>
  <c r="BQ62" i="6" s="1"/>
  <c r="BR62" i="6" a="1"/>
  <c r="BR62" i="6" s="1"/>
  <c r="BS62" i="6" a="1"/>
  <c r="BS62" i="6" s="1"/>
  <c r="BT62" i="6" a="1"/>
  <c r="BT62" i="6" s="1"/>
  <c r="BU62" i="6" a="1"/>
  <c r="BU62" i="6" s="1"/>
  <c r="BV62" i="6" a="1"/>
  <c r="BV62" i="6" s="1"/>
  <c r="BW62" i="6" a="1"/>
  <c r="BW62" i="6" s="1"/>
  <c r="BX62" i="6" a="1"/>
  <c r="BX62" i="6" s="1"/>
  <c r="BY62" i="6" a="1"/>
  <c r="BY62" i="6" s="1"/>
  <c r="BZ62" i="6" a="1"/>
  <c r="BZ62" i="6" s="1"/>
  <c r="CA62" i="6" a="1"/>
  <c r="CA62" i="6" s="1"/>
  <c r="CB62" i="6" a="1"/>
  <c r="CB62" i="6" s="1"/>
  <c r="CC62" i="6" a="1"/>
  <c r="CC62" i="6" s="1"/>
  <c r="CD62" i="6" a="1"/>
  <c r="CD62" i="6" s="1"/>
  <c r="CE62" i="6" a="1"/>
  <c r="CE62" i="6" s="1"/>
  <c r="CF62" i="6" a="1"/>
  <c r="CF62" i="6" s="1"/>
  <c r="CG62" i="6" a="1"/>
  <c r="CG62" i="6" s="1"/>
  <c r="CH62" i="6" a="1"/>
  <c r="CH62" i="6" s="1"/>
  <c r="CI62" i="6" a="1"/>
  <c r="CI62" i="6" s="1"/>
  <c r="CJ62" i="6" a="1"/>
  <c r="CJ62" i="6" s="1"/>
  <c r="CK62" i="6" a="1"/>
  <c r="CK62" i="6" s="1"/>
  <c r="CL62" i="6" a="1"/>
  <c r="CL62" i="6" s="1"/>
  <c r="CM62" i="6" a="1"/>
  <c r="CM62" i="6" s="1"/>
  <c r="CN62" i="6" a="1"/>
  <c r="CN62" i="6" s="1"/>
  <c r="CO62" i="6" a="1"/>
  <c r="CO62" i="6" s="1"/>
  <c r="CP62" i="6" a="1"/>
  <c r="CP62" i="6" s="1"/>
  <c r="CQ62" i="6" a="1"/>
  <c r="CQ62" i="6" s="1"/>
  <c r="CR62" i="6" a="1"/>
  <c r="CR62" i="6" s="1"/>
  <c r="CS62" i="6" a="1"/>
  <c r="CS62" i="6" s="1"/>
  <c r="CT62" i="6" a="1"/>
  <c r="CT62" i="6" s="1"/>
  <c r="CU62" i="6" a="1"/>
  <c r="CU62" i="6" s="1"/>
  <c r="CV62" i="6" a="1"/>
  <c r="CV62" i="6" s="1"/>
  <c r="CW62" i="6" a="1"/>
  <c r="CW62" i="6" s="1"/>
  <c r="CX62" i="6" a="1"/>
  <c r="CX62" i="6" s="1"/>
  <c r="CY62" i="6" a="1"/>
  <c r="CY62" i="6" s="1"/>
  <c r="CZ62" i="6" a="1"/>
  <c r="CZ62" i="6" s="1"/>
  <c r="DA62" i="6" a="1"/>
  <c r="DA62" i="6" s="1"/>
  <c r="DB62" i="6" a="1"/>
  <c r="DB62" i="6" s="1"/>
  <c r="DC62" i="6" a="1"/>
  <c r="DC62" i="6" s="1"/>
  <c r="DD62" i="6" a="1"/>
  <c r="DD62" i="6" s="1"/>
  <c r="DE62" i="6" a="1"/>
  <c r="DE62" i="6" s="1"/>
  <c r="DF62" i="6" a="1"/>
  <c r="DF62" i="6" s="1"/>
  <c r="DG62" i="6" a="1"/>
  <c r="DG62" i="6" s="1"/>
  <c r="DH62" i="6" a="1"/>
  <c r="DH62" i="6" s="1"/>
  <c r="DI62" i="6" a="1"/>
  <c r="DI62" i="6" s="1"/>
  <c r="DJ62" i="6" a="1"/>
  <c r="DJ62" i="6" s="1"/>
  <c r="DK62" i="6" a="1"/>
  <c r="DK62" i="6" s="1"/>
  <c r="DL62" i="6" a="1"/>
  <c r="DL62" i="6" s="1"/>
  <c r="DM62" i="6" a="1"/>
  <c r="DM62" i="6" s="1"/>
  <c r="DN62" i="6" a="1"/>
  <c r="DN62" i="6" s="1"/>
  <c r="DO62" i="6" a="1"/>
  <c r="DO62" i="6" s="1"/>
  <c r="DP62" i="6" a="1"/>
  <c r="DP62" i="6" s="1"/>
  <c r="DQ62" i="6" a="1"/>
  <c r="DQ62" i="6" s="1"/>
  <c r="DR62" i="6" a="1"/>
  <c r="DR62" i="6" s="1"/>
  <c r="DS62" i="6" a="1"/>
  <c r="DS62" i="6" s="1"/>
  <c r="DT62" i="6" a="1"/>
  <c r="DT62" i="6" s="1"/>
  <c r="DU62" i="6" a="1"/>
  <c r="DU62" i="6" s="1"/>
  <c r="DV62" i="6" a="1"/>
  <c r="DV62" i="6" s="1"/>
  <c r="DW62" i="6" a="1"/>
  <c r="DW62" i="6" s="1"/>
  <c r="DX62" i="6" a="1"/>
  <c r="DX62" i="6" s="1"/>
  <c r="DY62" i="6" a="1"/>
  <c r="DY62" i="6"/>
  <c r="DZ62" i="6" a="1"/>
  <c r="DZ62" i="6"/>
  <c r="EA62" i="6" a="1"/>
  <c r="EA62" i="6" s="1"/>
  <c r="EB62" i="6" a="1"/>
  <c r="EB62" i="6" s="1"/>
  <c r="EC62" i="6" a="1"/>
  <c r="EC62" i="6" s="1"/>
  <c r="ED62" i="6" a="1"/>
  <c r="ED62" i="6" s="1"/>
  <c r="EE62" i="6" a="1"/>
  <c r="EE62" i="6"/>
  <c r="EF62" i="6" a="1"/>
  <c r="EF62" i="6" s="1"/>
  <c r="EG62" i="6" a="1"/>
  <c r="EG62" i="6" s="1"/>
  <c r="EH62" i="6" a="1"/>
  <c r="EH62" i="6" s="1"/>
  <c r="EI62" i="6" a="1"/>
  <c r="EI62" i="6" s="1"/>
  <c r="EJ62" i="6" a="1"/>
  <c r="EJ62" i="6" s="1"/>
  <c r="EK62" i="6" a="1"/>
  <c r="EK62" i="6" s="1"/>
  <c r="EL62" i="6" a="1"/>
  <c r="EL62" i="6" s="1"/>
  <c r="EM62" i="6" a="1"/>
  <c r="EM62" i="6" s="1"/>
  <c r="EN62" i="6" a="1"/>
  <c r="EN62" i="6" s="1"/>
  <c r="EO62" i="6" a="1"/>
  <c r="EO62" i="6" s="1"/>
  <c r="EP62" i="6" a="1"/>
  <c r="EP62" i="6" s="1"/>
  <c r="EQ62" i="6" a="1"/>
  <c r="EQ62" i="6" s="1"/>
  <c r="ER62" i="6" a="1"/>
  <c r="ER62" i="6" s="1"/>
  <c r="ES62" i="6" a="1"/>
  <c r="ES62" i="6" s="1"/>
  <c r="ET62" i="6" a="1"/>
  <c r="ET62" i="6" s="1"/>
  <c r="EU62" i="6" a="1"/>
  <c r="EU62" i="6" s="1"/>
  <c r="EV62" i="6" a="1"/>
  <c r="EV62" i="6" s="1"/>
  <c r="EW62" i="6" a="1"/>
  <c r="EW62" i="6" s="1"/>
  <c r="EX62" i="6" a="1"/>
  <c r="EX62" i="6" s="1"/>
  <c r="EY62" i="6" a="1"/>
  <c r="EY62" i="6" s="1"/>
  <c r="EZ62" i="6" a="1"/>
  <c r="EZ62" i="6" s="1"/>
  <c r="FA62" i="6" a="1"/>
  <c r="FA62" i="6" s="1"/>
  <c r="FB62" i="6" a="1"/>
  <c r="FB62" i="6" s="1"/>
  <c r="FC62" i="6" a="1"/>
  <c r="FC62" i="6" s="1"/>
  <c r="FD62" i="6" a="1"/>
  <c r="FD62" i="6" s="1"/>
  <c r="FE62" i="6" a="1"/>
  <c r="FE62" i="6" s="1"/>
  <c r="E63" i="6" a="1"/>
  <c r="E63" i="6" s="1"/>
  <c r="F63" i="6" a="1"/>
  <c r="F63" i="6" s="1"/>
  <c r="G63" i="6" a="1"/>
  <c r="G63" i="6" s="1"/>
  <c r="H63" i="6" a="1"/>
  <c r="H63" i="6" s="1"/>
  <c r="J63" i="6" a="1"/>
  <c r="J63" i="6" s="1"/>
  <c r="K63" i="6" a="1"/>
  <c r="K63" i="6" s="1"/>
  <c r="L63" i="6" a="1"/>
  <c r="L63" i="6" s="1"/>
  <c r="M63" i="6" a="1"/>
  <c r="M63" i="6" s="1"/>
  <c r="N63" i="6" a="1"/>
  <c r="N63" i="6" s="1"/>
  <c r="O63" i="6" a="1"/>
  <c r="O63" i="6" s="1"/>
  <c r="P63" i="6" a="1"/>
  <c r="P63" i="6" s="1"/>
  <c r="Q63" i="6" a="1"/>
  <c r="Q63" i="6" s="1"/>
  <c r="R63" i="6" a="1"/>
  <c r="R63" i="6" s="1"/>
  <c r="S63" i="6" a="1"/>
  <c r="S63" i="6" s="1"/>
  <c r="T63" i="6" a="1"/>
  <c r="T63" i="6" s="1"/>
  <c r="U63" i="6" a="1"/>
  <c r="U63" i="6" s="1"/>
  <c r="V63" i="6" a="1"/>
  <c r="V63" i="6" s="1"/>
  <c r="W63" i="6" a="1"/>
  <c r="W63" i="6" s="1"/>
  <c r="X63" i="6" a="1"/>
  <c r="X63" i="6" s="1"/>
  <c r="Y63" i="6" a="1"/>
  <c r="Y63" i="6" s="1"/>
  <c r="Z63" i="6" a="1"/>
  <c r="Z63" i="6" s="1"/>
  <c r="AA63" i="6" a="1"/>
  <c r="AA63" i="6" s="1"/>
  <c r="AB63" i="6" a="1"/>
  <c r="AB63" i="6" s="1"/>
  <c r="AC63" i="6" a="1"/>
  <c r="AC63" i="6" s="1"/>
  <c r="AD63" i="6" a="1"/>
  <c r="AD63" i="6" s="1"/>
  <c r="AE63" i="6" a="1"/>
  <c r="AE63" i="6" s="1"/>
  <c r="AF63" i="6" a="1"/>
  <c r="AF63" i="6" s="1"/>
  <c r="AG63" i="6" a="1"/>
  <c r="AG63" i="6" s="1"/>
  <c r="AH63" i="6" a="1"/>
  <c r="AH63" i="6" s="1"/>
  <c r="AI63" i="6" a="1"/>
  <c r="AI63" i="6" s="1"/>
  <c r="AJ63" i="6" a="1"/>
  <c r="AJ63" i="6" s="1"/>
  <c r="AK63" i="6" a="1"/>
  <c r="AK63" i="6" s="1"/>
  <c r="AL63" i="6" a="1"/>
  <c r="AL63" i="6" s="1"/>
  <c r="AM63" i="6" a="1"/>
  <c r="AM63" i="6" s="1"/>
  <c r="AN63" i="6" a="1"/>
  <c r="AN63" i="6" s="1"/>
  <c r="AO63" i="6" a="1"/>
  <c r="AO63" i="6" s="1"/>
  <c r="AP63" i="6" a="1"/>
  <c r="AP63" i="6" s="1"/>
  <c r="AQ63" i="6" a="1"/>
  <c r="AQ63" i="6" s="1"/>
  <c r="AR63" i="6" a="1"/>
  <c r="AR63" i="6" s="1"/>
  <c r="AS63" i="6" a="1"/>
  <c r="AS63" i="6" s="1"/>
  <c r="AT63" i="6" a="1"/>
  <c r="AT63" i="6" s="1"/>
  <c r="AU63" i="6" a="1"/>
  <c r="AU63" i="6" s="1"/>
  <c r="AV63" i="6" a="1"/>
  <c r="AV63" i="6" s="1"/>
  <c r="AW63" i="6" a="1"/>
  <c r="AW63" i="6" s="1"/>
  <c r="AX63" i="6" a="1"/>
  <c r="AX63" i="6" s="1"/>
  <c r="AY63" i="6" a="1"/>
  <c r="AY63" i="6" s="1"/>
  <c r="AZ63" i="6" a="1"/>
  <c r="AZ63" i="6" s="1"/>
  <c r="BA63" i="6" a="1"/>
  <c r="BA63" i="6" s="1"/>
  <c r="BB63" i="6" a="1"/>
  <c r="BB63" i="6" s="1"/>
  <c r="BC63" i="6" a="1"/>
  <c r="BC63" i="6" s="1"/>
  <c r="BD63" i="6" a="1"/>
  <c r="BD63" i="6" s="1"/>
  <c r="BE63" i="6" a="1"/>
  <c r="BE63" i="6" s="1"/>
  <c r="BF63" i="6" a="1"/>
  <c r="BF63" i="6" s="1"/>
  <c r="BG63" i="6" a="1"/>
  <c r="BG63" i="6" s="1"/>
  <c r="BH63" i="6" a="1"/>
  <c r="BH63" i="6" s="1"/>
  <c r="BI63" i="6" a="1"/>
  <c r="BI63" i="6" s="1"/>
  <c r="BJ63" i="6" a="1"/>
  <c r="BJ63" i="6" s="1"/>
  <c r="BK63" i="6" a="1"/>
  <c r="BK63" i="6" s="1"/>
  <c r="BL63" i="6" a="1"/>
  <c r="BL63" i="6" s="1"/>
  <c r="BM63" i="6" a="1"/>
  <c r="BM63" i="6" s="1"/>
  <c r="BN63" i="6" a="1"/>
  <c r="BN63" i="6" s="1"/>
  <c r="BO63" i="6" a="1"/>
  <c r="BO63" i="6" s="1"/>
  <c r="BP63" i="6" a="1"/>
  <c r="BP63" i="6" s="1"/>
  <c r="BQ63" i="6" a="1"/>
  <c r="BQ63" i="6" s="1"/>
  <c r="BR63" i="6" a="1"/>
  <c r="BR63" i="6" s="1"/>
  <c r="BS63" i="6" a="1"/>
  <c r="BS63" i="6" s="1"/>
  <c r="BT63" i="6" a="1"/>
  <c r="BT63" i="6" s="1"/>
  <c r="BU63" i="6" a="1"/>
  <c r="BU63" i="6" s="1"/>
  <c r="BV63" i="6" a="1"/>
  <c r="BV63" i="6" s="1"/>
  <c r="BW63" i="6" a="1"/>
  <c r="BW63" i="6" s="1"/>
  <c r="BX63" i="6" a="1"/>
  <c r="BX63" i="6" s="1"/>
  <c r="BY63" i="6" a="1"/>
  <c r="BY63" i="6" s="1"/>
  <c r="BZ63" i="6" a="1"/>
  <c r="BZ63" i="6" s="1"/>
  <c r="CA63" i="6" a="1"/>
  <c r="CA63" i="6" s="1"/>
  <c r="CB63" i="6" a="1"/>
  <c r="CB63" i="6" s="1"/>
  <c r="CC63" i="6" a="1"/>
  <c r="CC63" i="6" s="1"/>
  <c r="CD63" i="6" a="1"/>
  <c r="CD63" i="6" s="1"/>
  <c r="CE63" i="6" a="1"/>
  <c r="CE63" i="6" s="1"/>
  <c r="CF63" i="6" a="1"/>
  <c r="CF63" i="6" s="1"/>
  <c r="CG63" i="6" a="1"/>
  <c r="CG63" i="6" s="1"/>
  <c r="CH63" i="6" a="1"/>
  <c r="CH63" i="6" s="1"/>
  <c r="CI63" i="6" a="1"/>
  <c r="CI63" i="6" s="1"/>
  <c r="CJ63" i="6" a="1"/>
  <c r="CJ63" i="6" s="1"/>
  <c r="CK63" i="6" a="1"/>
  <c r="CK63" i="6" s="1"/>
  <c r="CL63" i="6" a="1"/>
  <c r="CL63" i="6" s="1"/>
  <c r="CM63" i="6" a="1"/>
  <c r="CM63" i="6" s="1"/>
  <c r="CN63" i="6" a="1"/>
  <c r="CN63" i="6" s="1"/>
  <c r="CO63" i="6" a="1"/>
  <c r="CO63" i="6" s="1"/>
  <c r="CP63" i="6" a="1"/>
  <c r="CP63" i="6" s="1"/>
  <c r="CQ63" i="6" a="1"/>
  <c r="CQ63" i="6" s="1"/>
  <c r="CR63" i="6" a="1"/>
  <c r="CR63" i="6" s="1"/>
  <c r="CS63" i="6" a="1"/>
  <c r="CS63" i="6" s="1"/>
  <c r="CT63" i="6" a="1"/>
  <c r="CT63" i="6" s="1"/>
  <c r="CU63" i="6" a="1"/>
  <c r="CU63" i="6" s="1"/>
  <c r="CV63" i="6" a="1"/>
  <c r="CV63" i="6" s="1"/>
  <c r="CW63" i="6" a="1"/>
  <c r="CW63" i="6" s="1"/>
  <c r="CX63" i="6" a="1"/>
  <c r="CX63" i="6" s="1"/>
  <c r="CY63" i="6" a="1"/>
  <c r="CY63" i="6" s="1"/>
  <c r="CZ63" i="6" a="1"/>
  <c r="CZ63" i="6" s="1"/>
  <c r="DA63" i="6" a="1"/>
  <c r="DA63" i="6" s="1"/>
  <c r="DB63" i="6" a="1"/>
  <c r="DB63" i="6" s="1"/>
  <c r="DC63" i="6" a="1"/>
  <c r="DC63" i="6" s="1"/>
  <c r="DD63" i="6" a="1"/>
  <c r="DD63" i="6" s="1"/>
  <c r="DE63" i="6" a="1"/>
  <c r="DE63" i="6" s="1"/>
  <c r="DF63" i="6" a="1"/>
  <c r="DF63" i="6" s="1"/>
  <c r="DG63" i="6" a="1"/>
  <c r="DG63" i="6" s="1"/>
  <c r="DH63" i="6" a="1"/>
  <c r="DH63" i="6" s="1"/>
  <c r="DI63" i="6" a="1"/>
  <c r="DI63" i="6" s="1"/>
  <c r="DJ63" i="6" a="1"/>
  <c r="DJ63" i="6" s="1"/>
  <c r="DK63" i="6" a="1"/>
  <c r="DK63" i="6" s="1"/>
  <c r="DL63" i="6" a="1"/>
  <c r="DL63" i="6" s="1"/>
  <c r="DM63" i="6" a="1"/>
  <c r="DM63" i="6" s="1"/>
  <c r="DN63" i="6" a="1"/>
  <c r="DN63" i="6" s="1"/>
  <c r="DO63" i="6" a="1"/>
  <c r="DO63" i="6" s="1"/>
  <c r="DP63" i="6" a="1"/>
  <c r="DP63" i="6" s="1"/>
  <c r="DQ63" i="6" a="1"/>
  <c r="DQ63" i="6" s="1"/>
  <c r="DR63" i="6" a="1"/>
  <c r="DR63" i="6" s="1"/>
  <c r="DS63" i="6" a="1"/>
  <c r="DS63" i="6" s="1"/>
  <c r="DT63" i="6" a="1"/>
  <c r="DT63" i="6" s="1"/>
  <c r="DU63" i="6" a="1"/>
  <c r="DU63" i="6" s="1"/>
  <c r="DV63" i="6" a="1"/>
  <c r="DV63" i="6" s="1"/>
  <c r="DW63" i="6" a="1"/>
  <c r="DW63" i="6" s="1"/>
  <c r="DX63" i="6" a="1"/>
  <c r="DX63" i="6" s="1"/>
  <c r="DY63" i="6" a="1"/>
  <c r="DY63" i="6" s="1"/>
  <c r="DZ63" i="6" a="1"/>
  <c r="DZ63" i="6" s="1"/>
  <c r="EA63" i="6" a="1"/>
  <c r="EA63" i="6" s="1"/>
  <c r="EB63" i="6" a="1"/>
  <c r="EB63" i="6" s="1"/>
  <c r="EC63" i="6" a="1"/>
  <c r="EC63" i="6" s="1"/>
  <c r="ED63" i="6" a="1"/>
  <c r="ED63" i="6" s="1"/>
  <c r="EE63" i="6" a="1"/>
  <c r="EE63" i="6" s="1"/>
  <c r="EF63" i="6" a="1"/>
  <c r="EF63" i="6" s="1"/>
  <c r="EG63" i="6" a="1"/>
  <c r="EG63" i="6" s="1"/>
  <c r="EH63" i="6" a="1"/>
  <c r="EH63" i="6" s="1"/>
  <c r="EI63" i="6" a="1"/>
  <c r="EI63" i="6" s="1"/>
  <c r="EJ63" i="6" a="1"/>
  <c r="EJ63" i="6" s="1"/>
  <c r="EK63" i="6" a="1"/>
  <c r="EK63" i="6" s="1"/>
  <c r="EL63" i="6" a="1"/>
  <c r="EL63" i="6" s="1"/>
  <c r="EM63" i="6" a="1"/>
  <c r="EM63" i="6" s="1"/>
  <c r="EN63" i="6" a="1"/>
  <c r="EN63" i="6" s="1"/>
  <c r="EO63" i="6" a="1"/>
  <c r="EO63" i="6" s="1"/>
  <c r="EP63" i="6" a="1"/>
  <c r="EP63" i="6" s="1"/>
  <c r="EQ63" i="6" a="1"/>
  <c r="EQ63" i="6" s="1"/>
  <c r="ER63" i="6" a="1"/>
  <c r="ER63" i="6" s="1"/>
  <c r="ES63" i="6" a="1"/>
  <c r="ES63" i="6" s="1"/>
  <c r="ET63" i="6" a="1"/>
  <c r="ET63" i="6" s="1"/>
  <c r="EU63" i="6" a="1"/>
  <c r="EU63" i="6" s="1"/>
  <c r="EV63" i="6" a="1"/>
  <c r="EV63" i="6" s="1"/>
  <c r="EW63" i="6" a="1"/>
  <c r="EW63" i="6" s="1"/>
  <c r="EX63" i="6" a="1"/>
  <c r="EX63" i="6" s="1"/>
  <c r="EY63" i="6" a="1"/>
  <c r="EY63" i="6" s="1"/>
  <c r="EZ63" i="6" a="1"/>
  <c r="EZ63" i="6" s="1"/>
  <c r="FA63" i="6" a="1"/>
  <c r="FA63" i="6" s="1"/>
  <c r="FB63" i="6" a="1"/>
  <c r="FB63" i="6" s="1"/>
  <c r="FC63" i="6" a="1"/>
  <c r="FC63" i="6" s="1"/>
  <c r="FD63" i="6" a="1"/>
  <c r="FD63" i="6" s="1"/>
  <c r="FE63" i="6" a="1"/>
  <c r="FE63" i="6" s="1"/>
  <c r="E64" i="6" a="1"/>
  <c r="E64" i="6" s="1"/>
  <c r="F64" i="6" a="1"/>
  <c r="F64" i="6" s="1"/>
  <c r="G64" i="6" a="1"/>
  <c r="G64" i="6" s="1"/>
  <c r="H64" i="6" a="1"/>
  <c r="H64" i="6" s="1"/>
  <c r="J64" i="6" a="1"/>
  <c r="J64" i="6" s="1"/>
  <c r="K64" i="6" a="1"/>
  <c r="K64" i="6" s="1"/>
  <c r="L64" i="6" a="1"/>
  <c r="L64" i="6" s="1"/>
  <c r="M64" i="6" a="1"/>
  <c r="M64" i="6" s="1"/>
  <c r="N64" i="6" a="1"/>
  <c r="N64" i="6" s="1"/>
  <c r="O64" i="6" a="1"/>
  <c r="O64" i="6" s="1"/>
  <c r="P64" i="6" a="1"/>
  <c r="P64" i="6" s="1"/>
  <c r="Q64" i="6" a="1"/>
  <c r="Q64" i="6" s="1"/>
  <c r="R64" i="6" a="1"/>
  <c r="R64" i="6" s="1"/>
  <c r="S64" i="6" a="1"/>
  <c r="S64" i="6" s="1"/>
  <c r="T64" i="6" a="1"/>
  <c r="T64" i="6" s="1"/>
  <c r="U64" i="6" a="1"/>
  <c r="U64" i="6" s="1"/>
  <c r="V64" i="6" a="1"/>
  <c r="V64" i="6" s="1"/>
  <c r="W64" i="6" a="1"/>
  <c r="W64" i="6" s="1"/>
  <c r="X64" i="6" a="1"/>
  <c r="X64" i="6" s="1"/>
  <c r="Y64" i="6" a="1"/>
  <c r="Y64" i="6" s="1"/>
  <c r="Z64" i="6" a="1"/>
  <c r="Z64" i="6" s="1"/>
  <c r="AA64" i="6" a="1"/>
  <c r="AA64" i="6" s="1"/>
  <c r="AB64" i="6" a="1"/>
  <c r="AB64" i="6" s="1"/>
  <c r="AC64" i="6" a="1"/>
  <c r="AC64" i="6" s="1"/>
  <c r="AD64" i="6" a="1"/>
  <c r="AD64" i="6" s="1"/>
  <c r="AE64" i="6" a="1"/>
  <c r="AE64" i="6" s="1"/>
  <c r="AF64" i="6" a="1"/>
  <c r="AF64" i="6" s="1"/>
  <c r="AG64" i="6" a="1"/>
  <c r="AG64" i="6" s="1"/>
  <c r="AH64" i="6" a="1"/>
  <c r="AH64" i="6" s="1"/>
  <c r="AI64" i="6" a="1"/>
  <c r="AI64" i="6" s="1"/>
  <c r="AJ64" i="6" a="1"/>
  <c r="AJ64" i="6" s="1"/>
  <c r="AK64" i="6" a="1"/>
  <c r="AK64" i="6" s="1"/>
  <c r="AL64" i="6" a="1"/>
  <c r="AL64" i="6" s="1"/>
  <c r="AM64" i="6" a="1"/>
  <c r="AM64" i="6" s="1"/>
  <c r="AN64" i="6" a="1"/>
  <c r="AN64" i="6" s="1"/>
  <c r="AO64" i="6" a="1"/>
  <c r="AO64" i="6" s="1"/>
  <c r="AP64" i="6" a="1"/>
  <c r="AP64" i="6" s="1"/>
  <c r="AQ64" i="6" a="1"/>
  <c r="AQ64" i="6" s="1"/>
  <c r="AR64" i="6" a="1"/>
  <c r="AR64" i="6" s="1"/>
  <c r="AS64" i="6" a="1"/>
  <c r="AS64" i="6" s="1"/>
  <c r="AT64" i="6" a="1"/>
  <c r="AT64" i="6" s="1"/>
  <c r="AU64" i="6" a="1"/>
  <c r="AU64" i="6" s="1"/>
  <c r="AV64" i="6" a="1"/>
  <c r="AV64" i="6" s="1"/>
  <c r="AW64" i="6" a="1"/>
  <c r="AW64" i="6" s="1"/>
  <c r="AX64" i="6" a="1"/>
  <c r="AX64" i="6" s="1"/>
  <c r="AY64" i="6" a="1"/>
  <c r="AY64" i="6" s="1"/>
  <c r="AZ64" i="6" a="1"/>
  <c r="AZ64" i="6" s="1"/>
  <c r="BA64" i="6" a="1"/>
  <c r="BA64" i="6" s="1"/>
  <c r="BB64" i="6" a="1"/>
  <c r="BB64" i="6" s="1"/>
  <c r="BC64" i="6" a="1"/>
  <c r="BC64" i="6" s="1"/>
  <c r="BD64" i="6" a="1"/>
  <c r="BD64" i="6" s="1"/>
  <c r="BE64" i="6" a="1"/>
  <c r="BE64" i="6" s="1"/>
  <c r="BF64" i="6" a="1"/>
  <c r="BF64" i="6" s="1"/>
  <c r="BG64" i="6" a="1"/>
  <c r="BG64" i="6" s="1"/>
  <c r="BH64" i="6" a="1"/>
  <c r="BH64" i="6" s="1"/>
  <c r="BI64" i="6" a="1"/>
  <c r="BI64" i="6" s="1"/>
  <c r="BJ64" i="6" a="1"/>
  <c r="BJ64" i="6" s="1"/>
  <c r="BK64" i="6" a="1"/>
  <c r="BK64" i="6" s="1"/>
  <c r="BL64" i="6" a="1"/>
  <c r="BL64" i="6" s="1"/>
  <c r="BM64" i="6" a="1"/>
  <c r="BM64" i="6" s="1"/>
  <c r="BN64" i="6" a="1"/>
  <c r="BN64" i="6" s="1"/>
  <c r="BO64" i="6" a="1"/>
  <c r="BO64" i="6" s="1"/>
  <c r="BP64" i="6" a="1"/>
  <c r="BP64" i="6" s="1"/>
  <c r="BQ64" i="6" a="1"/>
  <c r="BQ64" i="6" s="1"/>
  <c r="BR64" i="6" a="1"/>
  <c r="BR64" i="6" s="1"/>
  <c r="BS64" i="6" a="1"/>
  <c r="BS64" i="6" s="1"/>
  <c r="BT64" i="6" a="1"/>
  <c r="BT64" i="6" s="1"/>
  <c r="BU64" i="6" a="1"/>
  <c r="BU64" i="6" s="1"/>
  <c r="BV64" i="6" a="1"/>
  <c r="BV64" i="6" s="1"/>
  <c r="BW64" i="6" a="1"/>
  <c r="BW64" i="6" s="1"/>
  <c r="BX64" i="6" a="1"/>
  <c r="BX64" i="6" s="1"/>
  <c r="BY64" i="6" a="1"/>
  <c r="BY64" i="6" s="1"/>
  <c r="BZ64" i="6" a="1"/>
  <c r="BZ64" i="6" s="1"/>
  <c r="CA64" i="6" a="1"/>
  <c r="CA64" i="6" s="1"/>
  <c r="CB64" i="6" a="1"/>
  <c r="CB64" i="6" s="1"/>
  <c r="CC64" i="6" a="1"/>
  <c r="CC64" i="6" s="1"/>
  <c r="CD64" i="6" a="1"/>
  <c r="CD64" i="6" s="1"/>
  <c r="CE64" i="6" a="1"/>
  <c r="CE64" i="6" s="1"/>
  <c r="CF64" i="6" a="1"/>
  <c r="CF64" i="6" s="1"/>
  <c r="CG64" i="6" a="1"/>
  <c r="CG64" i="6" s="1"/>
  <c r="CH64" i="6" a="1"/>
  <c r="CH64" i="6" s="1"/>
  <c r="CI64" i="6" a="1"/>
  <c r="CI64" i="6" s="1"/>
  <c r="CJ64" i="6" a="1"/>
  <c r="CJ64" i="6" s="1"/>
  <c r="CK64" i="6" a="1"/>
  <c r="CK64" i="6" s="1"/>
  <c r="CL64" i="6" a="1"/>
  <c r="CL64" i="6" s="1"/>
  <c r="CM64" i="6" a="1"/>
  <c r="CM64" i="6" s="1"/>
  <c r="CN64" i="6" a="1"/>
  <c r="CN64" i="6" s="1"/>
  <c r="CO64" i="6" a="1"/>
  <c r="CO64" i="6" s="1"/>
  <c r="CP64" i="6" a="1"/>
  <c r="CP64" i="6" s="1"/>
  <c r="CQ64" i="6" a="1"/>
  <c r="CQ64" i="6" s="1"/>
  <c r="CR64" i="6" a="1"/>
  <c r="CR64" i="6" s="1"/>
  <c r="CS64" i="6" a="1"/>
  <c r="CS64" i="6" s="1"/>
  <c r="CT64" i="6" a="1"/>
  <c r="CT64" i="6" s="1"/>
  <c r="CU64" i="6" a="1"/>
  <c r="CU64" i="6" s="1"/>
  <c r="CV64" i="6" a="1"/>
  <c r="CV64" i="6" s="1"/>
  <c r="CW64" i="6" a="1"/>
  <c r="CW64" i="6" s="1"/>
  <c r="CX64" i="6" a="1"/>
  <c r="CX64" i="6" s="1"/>
  <c r="CY64" i="6" a="1"/>
  <c r="CY64" i="6" s="1"/>
  <c r="CZ64" i="6" a="1"/>
  <c r="CZ64" i="6" s="1"/>
  <c r="DA64" i="6" a="1"/>
  <c r="DA64" i="6" s="1"/>
  <c r="DB64" i="6" a="1"/>
  <c r="DB64" i="6" s="1"/>
  <c r="DC64" i="6" a="1"/>
  <c r="DC64" i="6" s="1"/>
  <c r="DD64" i="6" a="1"/>
  <c r="DD64" i="6" s="1"/>
  <c r="DE64" i="6" a="1"/>
  <c r="DE64" i="6" s="1"/>
  <c r="DF64" i="6" a="1"/>
  <c r="DF64" i="6" s="1"/>
  <c r="DG64" i="6" a="1"/>
  <c r="DG64" i="6" s="1"/>
  <c r="DH64" i="6" a="1"/>
  <c r="DH64" i="6" s="1"/>
  <c r="DI64" i="6" a="1"/>
  <c r="DI64" i="6" s="1"/>
  <c r="DJ64" i="6" a="1"/>
  <c r="DJ64" i="6" s="1"/>
  <c r="DK64" i="6" a="1"/>
  <c r="DK64" i="6" s="1"/>
  <c r="DL64" i="6" a="1"/>
  <c r="DL64" i="6" s="1"/>
  <c r="DM64" i="6" a="1"/>
  <c r="DM64" i="6" s="1"/>
  <c r="DN64" i="6" a="1"/>
  <c r="DN64" i="6" s="1"/>
  <c r="DO64" i="6" a="1"/>
  <c r="DO64" i="6" s="1"/>
  <c r="DP64" i="6" a="1"/>
  <c r="DP64" i="6" s="1"/>
  <c r="DQ64" i="6" a="1"/>
  <c r="DQ64" i="6" s="1"/>
  <c r="DR64" i="6" a="1"/>
  <c r="DR64" i="6" s="1"/>
  <c r="DS64" i="6" a="1"/>
  <c r="DS64" i="6" s="1"/>
  <c r="DT64" i="6" a="1"/>
  <c r="DT64" i="6" s="1"/>
  <c r="DU64" i="6" a="1"/>
  <c r="DU64" i="6" s="1"/>
  <c r="DV64" i="6" a="1"/>
  <c r="DV64" i="6" s="1"/>
  <c r="DW64" i="6" a="1"/>
  <c r="DW64" i="6" s="1"/>
  <c r="DX64" i="6" a="1"/>
  <c r="DX64" i="6" s="1"/>
  <c r="DY64" i="6" a="1"/>
  <c r="DY64" i="6" s="1"/>
  <c r="DZ64" i="6" a="1"/>
  <c r="DZ64" i="6" s="1"/>
  <c r="EA64" i="6" a="1"/>
  <c r="EA64" i="6" s="1"/>
  <c r="EB64" i="6" a="1"/>
  <c r="EB64" i="6" s="1"/>
  <c r="EC64" i="6" a="1"/>
  <c r="EC64" i="6" s="1"/>
  <c r="ED64" i="6" a="1"/>
  <c r="ED64" i="6" s="1"/>
  <c r="EE64" i="6" a="1"/>
  <c r="EE64" i="6" s="1"/>
  <c r="EF64" i="6" a="1"/>
  <c r="EF64" i="6" s="1"/>
  <c r="EG64" i="6" a="1"/>
  <c r="EG64" i="6" s="1"/>
  <c r="EH64" i="6" a="1"/>
  <c r="EH64" i="6" s="1"/>
  <c r="EI64" i="6" a="1"/>
  <c r="EI64" i="6" s="1"/>
  <c r="EJ64" i="6" a="1"/>
  <c r="EJ64" i="6" s="1"/>
  <c r="EK64" i="6" a="1"/>
  <c r="EK64" i="6" s="1"/>
  <c r="EL64" i="6" a="1"/>
  <c r="EL64" i="6" s="1"/>
  <c r="EM64" i="6" a="1"/>
  <c r="EM64" i="6" s="1"/>
  <c r="EN64" i="6" a="1"/>
  <c r="EN64" i="6" s="1"/>
  <c r="EO64" i="6" a="1"/>
  <c r="EO64" i="6" s="1"/>
  <c r="EP64" i="6" a="1"/>
  <c r="EP64" i="6" s="1"/>
  <c r="EQ64" i="6" a="1"/>
  <c r="EQ64" i="6" s="1"/>
  <c r="ER64" i="6" a="1"/>
  <c r="ER64" i="6" s="1"/>
  <c r="ES64" i="6" a="1"/>
  <c r="ES64" i="6" s="1"/>
  <c r="ET64" i="6" a="1"/>
  <c r="ET64" i="6" s="1"/>
  <c r="EU64" i="6" a="1"/>
  <c r="EU64" i="6" s="1"/>
  <c r="EV64" i="6" a="1"/>
  <c r="EV64" i="6" s="1"/>
  <c r="EW64" i="6" a="1"/>
  <c r="EW64" i="6" s="1"/>
  <c r="EX64" i="6" a="1"/>
  <c r="EX64" i="6" s="1"/>
  <c r="EY64" i="6" a="1"/>
  <c r="EY64" i="6" s="1"/>
  <c r="EZ64" i="6" a="1"/>
  <c r="EZ64" i="6" s="1"/>
  <c r="FA64" i="6" a="1"/>
  <c r="FA64" i="6" s="1"/>
  <c r="FB64" i="6" a="1"/>
  <c r="FB64" i="6" s="1"/>
  <c r="FC64" i="6" a="1"/>
  <c r="FC64" i="6" s="1"/>
  <c r="FD64" i="6" a="1"/>
  <c r="FD64" i="6" s="1"/>
  <c r="FE64" i="6" a="1"/>
  <c r="FE64" i="6" s="1"/>
  <c r="E65" i="6" a="1"/>
  <c r="E65" i="6" s="1"/>
  <c r="F65" i="6" a="1"/>
  <c r="F65" i="6" s="1"/>
  <c r="G65" i="6" a="1"/>
  <c r="G65" i="6" s="1"/>
  <c r="H65" i="6" a="1"/>
  <c r="H65" i="6" s="1"/>
  <c r="J65" i="6" a="1"/>
  <c r="J65" i="6" s="1"/>
  <c r="K65" i="6" a="1"/>
  <c r="K65" i="6" s="1"/>
  <c r="L65" i="6" a="1"/>
  <c r="L65" i="6" s="1"/>
  <c r="M65" i="6" a="1"/>
  <c r="M65" i="6" s="1"/>
  <c r="N65" i="6" a="1"/>
  <c r="N65" i="6" s="1"/>
  <c r="O65" i="6" a="1"/>
  <c r="O65" i="6" s="1"/>
  <c r="P65" i="6" a="1"/>
  <c r="P65" i="6" s="1"/>
  <c r="Q65" i="6" a="1"/>
  <c r="Q65" i="6" s="1"/>
  <c r="R65" i="6" a="1"/>
  <c r="R65" i="6" s="1"/>
  <c r="S65" i="6" a="1"/>
  <c r="S65" i="6" s="1"/>
  <c r="T65" i="6" a="1"/>
  <c r="T65" i="6" s="1"/>
  <c r="U65" i="6" a="1"/>
  <c r="U65" i="6" s="1"/>
  <c r="V65" i="6" a="1"/>
  <c r="V65" i="6" s="1"/>
  <c r="W65" i="6" a="1"/>
  <c r="W65" i="6" s="1"/>
  <c r="X65" i="6" a="1"/>
  <c r="X65" i="6" s="1"/>
  <c r="Y65" i="6" a="1"/>
  <c r="Y65" i="6" s="1"/>
  <c r="Z65" i="6" a="1"/>
  <c r="Z65" i="6" s="1"/>
  <c r="AA65" i="6" a="1"/>
  <c r="AA65" i="6" s="1"/>
  <c r="AB65" i="6" a="1"/>
  <c r="AB65" i="6" s="1"/>
  <c r="AC65" i="6" a="1"/>
  <c r="AC65" i="6" s="1"/>
  <c r="AD65" i="6" a="1"/>
  <c r="AD65" i="6" s="1"/>
  <c r="AE65" i="6" a="1"/>
  <c r="AE65" i="6" s="1"/>
  <c r="AF65" i="6" a="1"/>
  <c r="AF65" i="6" s="1"/>
  <c r="AG65" i="6" a="1"/>
  <c r="AG65" i="6" s="1"/>
  <c r="AH65" i="6" a="1"/>
  <c r="AH65" i="6" s="1"/>
  <c r="AI65" i="6" a="1"/>
  <c r="AI65" i="6" s="1"/>
  <c r="AJ65" i="6" a="1"/>
  <c r="AJ65" i="6" s="1"/>
  <c r="AK65" i="6" a="1"/>
  <c r="AK65" i="6" s="1"/>
  <c r="AL65" i="6" a="1"/>
  <c r="AL65" i="6" s="1"/>
  <c r="AM65" i="6" a="1"/>
  <c r="AM65" i="6" s="1"/>
  <c r="AN65" i="6" a="1"/>
  <c r="AN65" i="6" s="1"/>
  <c r="AO65" i="6" a="1"/>
  <c r="AO65" i="6" s="1"/>
  <c r="AP65" i="6" a="1"/>
  <c r="AP65" i="6" s="1"/>
  <c r="AQ65" i="6" a="1"/>
  <c r="AQ65" i="6" s="1"/>
  <c r="AR65" i="6" a="1"/>
  <c r="AR65" i="6" s="1"/>
  <c r="AS65" i="6" a="1"/>
  <c r="AS65" i="6" s="1"/>
  <c r="AT65" i="6" a="1"/>
  <c r="AT65" i="6" s="1"/>
  <c r="AU65" i="6" a="1"/>
  <c r="AU65" i="6" s="1"/>
  <c r="AV65" i="6" a="1"/>
  <c r="AV65" i="6" s="1"/>
  <c r="AW65" i="6" a="1"/>
  <c r="AW65" i="6" s="1"/>
  <c r="AX65" i="6" a="1"/>
  <c r="AX65" i="6" s="1"/>
  <c r="AY65" i="6" a="1"/>
  <c r="AY65" i="6" s="1"/>
  <c r="AZ65" i="6" a="1"/>
  <c r="AZ65" i="6" s="1"/>
  <c r="BA65" i="6" a="1"/>
  <c r="BA65" i="6" s="1"/>
  <c r="BB65" i="6" a="1"/>
  <c r="BB65" i="6" s="1"/>
  <c r="BC65" i="6" a="1"/>
  <c r="BC65" i="6" s="1"/>
  <c r="BD65" i="6" a="1"/>
  <c r="BD65" i="6" s="1"/>
  <c r="BE65" i="6" a="1"/>
  <c r="BE65" i="6" s="1"/>
  <c r="BF65" i="6" a="1"/>
  <c r="BF65" i="6" s="1"/>
  <c r="BG65" i="6" a="1"/>
  <c r="BG65" i="6" s="1"/>
  <c r="BH65" i="6" a="1"/>
  <c r="BH65" i="6" s="1"/>
  <c r="BI65" i="6" a="1"/>
  <c r="BI65" i="6" s="1"/>
  <c r="BJ65" i="6" a="1"/>
  <c r="BJ65" i="6" s="1"/>
  <c r="BK65" i="6" a="1"/>
  <c r="BK65" i="6" s="1"/>
  <c r="BL65" i="6" a="1"/>
  <c r="BL65" i="6" s="1"/>
  <c r="BM65" i="6" a="1"/>
  <c r="BM65" i="6" s="1"/>
  <c r="BN65" i="6" a="1"/>
  <c r="BN65" i="6" s="1"/>
  <c r="BO65" i="6" a="1"/>
  <c r="BO65" i="6" s="1"/>
  <c r="BP65" i="6" a="1"/>
  <c r="BP65" i="6" s="1"/>
  <c r="BQ65" i="6" a="1"/>
  <c r="BQ65" i="6" s="1"/>
  <c r="BR65" i="6" a="1"/>
  <c r="BR65" i="6" s="1"/>
  <c r="BS65" i="6" a="1"/>
  <c r="BS65" i="6" s="1"/>
  <c r="BT65" i="6" a="1"/>
  <c r="BT65" i="6" s="1"/>
  <c r="BU65" i="6" a="1"/>
  <c r="BU65" i="6" s="1"/>
  <c r="BV65" i="6" a="1"/>
  <c r="BV65" i="6" s="1"/>
  <c r="BW65" i="6" a="1"/>
  <c r="BW65" i="6" s="1"/>
  <c r="BX65" i="6" a="1"/>
  <c r="BX65" i="6" s="1"/>
  <c r="BY65" i="6" a="1"/>
  <c r="BY65" i="6" s="1"/>
  <c r="BZ65" i="6" a="1"/>
  <c r="BZ65" i="6" s="1"/>
  <c r="CA65" i="6" a="1"/>
  <c r="CA65" i="6" s="1"/>
  <c r="CB65" i="6" a="1"/>
  <c r="CB65" i="6" s="1"/>
  <c r="CC65" i="6" a="1"/>
  <c r="CC65" i="6" s="1"/>
  <c r="CD65" i="6" a="1"/>
  <c r="CD65" i="6" s="1"/>
  <c r="CE65" i="6" a="1"/>
  <c r="CE65" i="6" s="1"/>
  <c r="CF65" i="6" a="1"/>
  <c r="CF65" i="6" s="1"/>
  <c r="CG65" i="6" a="1"/>
  <c r="CG65" i="6" s="1"/>
  <c r="CH65" i="6" a="1"/>
  <c r="CH65" i="6" s="1"/>
  <c r="CI65" i="6" a="1"/>
  <c r="CI65" i="6" s="1"/>
  <c r="CJ65" i="6" a="1"/>
  <c r="CJ65" i="6" s="1"/>
  <c r="CK65" i="6" a="1"/>
  <c r="CK65" i="6" s="1"/>
  <c r="CL65" i="6" a="1"/>
  <c r="CL65" i="6" s="1"/>
  <c r="CM65" i="6" a="1"/>
  <c r="CM65" i="6" s="1"/>
  <c r="CN65" i="6" a="1"/>
  <c r="CN65" i="6" s="1"/>
  <c r="CO65" i="6" a="1"/>
  <c r="CO65" i="6" s="1"/>
  <c r="CP65" i="6" a="1"/>
  <c r="CP65" i="6" s="1"/>
  <c r="CQ65" i="6" a="1"/>
  <c r="CQ65" i="6" s="1"/>
  <c r="CR65" i="6" a="1"/>
  <c r="CR65" i="6" s="1"/>
  <c r="CS65" i="6" a="1"/>
  <c r="CS65" i="6" s="1"/>
  <c r="CT65" i="6" a="1"/>
  <c r="CT65" i="6" s="1"/>
  <c r="CU65" i="6" a="1"/>
  <c r="CU65" i="6" s="1"/>
  <c r="CV65" i="6" a="1"/>
  <c r="CV65" i="6" s="1"/>
  <c r="CW65" i="6" a="1"/>
  <c r="CW65" i="6" s="1"/>
  <c r="CX65" i="6" a="1"/>
  <c r="CX65" i="6" s="1"/>
  <c r="CY65" i="6" a="1"/>
  <c r="CY65" i="6" s="1"/>
  <c r="CZ65" i="6" a="1"/>
  <c r="CZ65" i="6" s="1"/>
  <c r="DA65" i="6" a="1"/>
  <c r="DA65" i="6" s="1"/>
  <c r="DB65" i="6" a="1"/>
  <c r="DB65" i="6" s="1"/>
  <c r="DC65" i="6" a="1"/>
  <c r="DC65" i="6" s="1"/>
  <c r="DD65" i="6" a="1"/>
  <c r="DD65" i="6" s="1"/>
  <c r="DE65" i="6" a="1"/>
  <c r="DE65" i="6" s="1"/>
  <c r="DF65" i="6" a="1"/>
  <c r="DF65" i="6" s="1"/>
  <c r="DG65" i="6" a="1"/>
  <c r="DG65" i="6" s="1"/>
  <c r="DH65" i="6" a="1"/>
  <c r="DH65" i="6" s="1"/>
  <c r="DI65" i="6" a="1"/>
  <c r="DI65" i="6" s="1"/>
  <c r="DJ65" i="6" a="1"/>
  <c r="DJ65" i="6" s="1"/>
  <c r="DK65" i="6" a="1"/>
  <c r="DK65" i="6" s="1"/>
  <c r="DL65" i="6" a="1"/>
  <c r="DL65" i="6" s="1"/>
  <c r="DM65" i="6" a="1"/>
  <c r="DM65" i="6" s="1"/>
  <c r="DN65" i="6" a="1"/>
  <c r="DN65" i="6" s="1"/>
  <c r="DO65" i="6" a="1"/>
  <c r="DO65" i="6" s="1"/>
  <c r="DP65" i="6" a="1"/>
  <c r="DP65" i="6" s="1"/>
  <c r="DQ65" i="6" a="1"/>
  <c r="DQ65" i="6" s="1"/>
  <c r="DR65" i="6" a="1"/>
  <c r="DR65" i="6" s="1"/>
  <c r="DS65" i="6" a="1"/>
  <c r="DS65" i="6" s="1"/>
  <c r="DT65" i="6" a="1"/>
  <c r="DT65" i="6" s="1"/>
  <c r="DU65" i="6" a="1"/>
  <c r="DU65" i="6" s="1"/>
  <c r="DV65" i="6" a="1"/>
  <c r="DV65" i="6" s="1"/>
  <c r="DW65" i="6" a="1"/>
  <c r="DW65" i="6" s="1"/>
  <c r="DX65" i="6" a="1"/>
  <c r="DX65" i="6" s="1"/>
  <c r="DY65" i="6" a="1"/>
  <c r="DY65" i="6" s="1"/>
  <c r="DZ65" i="6" a="1"/>
  <c r="DZ65" i="6" s="1"/>
  <c r="EA65" i="6" a="1"/>
  <c r="EA65" i="6" s="1"/>
  <c r="EB65" i="6" a="1"/>
  <c r="EB65" i="6" s="1"/>
  <c r="EC65" i="6" a="1"/>
  <c r="EC65" i="6" s="1"/>
  <c r="ED65" i="6" a="1"/>
  <c r="ED65" i="6" s="1"/>
  <c r="EE65" i="6" a="1"/>
  <c r="EE65" i="6" s="1"/>
  <c r="EF65" i="6" a="1"/>
  <c r="EF65" i="6" s="1"/>
  <c r="EG65" i="6" a="1"/>
  <c r="EG65" i="6" s="1"/>
  <c r="EH65" i="6" a="1"/>
  <c r="EH65" i="6" s="1"/>
  <c r="EI65" i="6" a="1"/>
  <c r="EI65" i="6" s="1"/>
  <c r="EJ65" i="6" a="1"/>
  <c r="EJ65" i="6" s="1"/>
  <c r="EK65" i="6" a="1"/>
  <c r="EK65" i="6" s="1"/>
  <c r="EL65" i="6" a="1"/>
  <c r="EL65" i="6" s="1"/>
  <c r="EM65" i="6" a="1"/>
  <c r="EM65" i="6" s="1"/>
  <c r="EN65" i="6" a="1"/>
  <c r="EN65" i="6" s="1"/>
  <c r="EO65" i="6" a="1"/>
  <c r="EO65" i="6" s="1"/>
  <c r="EP65" i="6" a="1"/>
  <c r="EP65" i="6" s="1"/>
  <c r="EQ65" i="6" a="1"/>
  <c r="EQ65" i="6" s="1"/>
  <c r="ER65" i="6" a="1"/>
  <c r="ER65" i="6" s="1"/>
  <c r="ES65" i="6" a="1"/>
  <c r="ES65" i="6" s="1"/>
  <c r="ET65" i="6" a="1"/>
  <c r="ET65" i="6" s="1"/>
  <c r="EU65" i="6" a="1"/>
  <c r="EU65" i="6" s="1"/>
  <c r="EV65" i="6" a="1"/>
  <c r="EV65" i="6" s="1"/>
  <c r="EW65" i="6" a="1"/>
  <c r="EW65" i="6" s="1"/>
  <c r="EX65" i="6" a="1"/>
  <c r="EX65" i="6" s="1"/>
  <c r="EY65" i="6" a="1"/>
  <c r="EY65" i="6" s="1"/>
  <c r="EZ65" i="6" a="1"/>
  <c r="EZ65" i="6" s="1"/>
  <c r="FA65" i="6" a="1"/>
  <c r="FA65" i="6" s="1"/>
  <c r="FB65" i="6" a="1"/>
  <c r="FB65" i="6" s="1"/>
  <c r="FC65" i="6" a="1"/>
  <c r="FC65" i="6" s="1"/>
  <c r="FD65" i="6" a="1"/>
  <c r="FD65" i="6" s="1"/>
  <c r="FE65" i="6" a="1"/>
  <c r="FE65" i="6" s="1"/>
  <c r="E66" i="6" a="1"/>
  <c r="E66" i="6" s="1"/>
  <c r="F66" i="6" a="1"/>
  <c r="F66" i="6" s="1"/>
  <c r="G66" i="6" a="1"/>
  <c r="G66" i="6" s="1"/>
  <c r="H66" i="6" a="1"/>
  <c r="H66" i="6" s="1"/>
  <c r="J66" i="6" a="1"/>
  <c r="J66" i="6" s="1"/>
  <c r="K66" i="6" a="1"/>
  <c r="K66" i="6" s="1"/>
  <c r="L66" i="6" a="1"/>
  <c r="L66" i="6" s="1"/>
  <c r="M66" i="6" a="1"/>
  <c r="M66" i="6" s="1"/>
  <c r="N66" i="6" a="1"/>
  <c r="N66" i="6" s="1"/>
  <c r="O66" i="6" a="1"/>
  <c r="O66" i="6" s="1"/>
  <c r="P66" i="6" a="1"/>
  <c r="P66" i="6" s="1"/>
  <c r="Q66" i="6" a="1"/>
  <c r="Q66" i="6" s="1"/>
  <c r="R66" i="6" a="1"/>
  <c r="R66" i="6" s="1"/>
  <c r="S66" i="6" a="1"/>
  <c r="S66" i="6" s="1"/>
  <c r="T66" i="6" a="1"/>
  <c r="T66" i="6" s="1"/>
  <c r="U66" i="6" a="1"/>
  <c r="U66" i="6" s="1"/>
  <c r="V66" i="6" a="1"/>
  <c r="V66" i="6" s="1"/>
  <c r="W66" i="6" a="1"/>
  <c r="W66" i="6" s="1"/>
  <c r="X66" i="6" a="1"/>
  <c r="X66" i="6" s="1"/>
  <c r="Y66" i="6" a="1"/>
  <c r="Y66" i="6" s="1"/>
  <c r="Z66" i="6" a="1"/>
  <c r="Z66" i="6"/>
  <c r="AA66" i="6" a="1"/>
  <c r="AA66" i="6" s="1"/>
  <c r="AB66" i="6" a="1"/>
  <c r="AB66" i="6" s="1"/>
  <c r="AC66" i="6" a="1"/>
  <c r="AC66" i="6" s="1"/>
  <c r="AD66" i="6" a="1"/>
  <c r="AD66" i="6" s="1"/>
  <c r="AE66" i="6" a="1"/>
  <c r="AE66" i="6" s="1"/>
  <c r="AF66" i="6" a="1"/>
  <c r="AF66" i="6" s="1"/>
  <c r="AG66" i="6" a="1"/>
  <c r="AG66" i="6" s="1"/>
  <c r="AH66" i="6" a="1"/>
  <c r="AH66" i="6" s="1"/>
  <c r="AI66" i="6" a="1"/>
  <c r="AI66" i="6" s="1"/>
  <c r="AJ66" i="6" a="1"/>
  <c r="AJ66" i="6" s="1"/>
  <c r="AK66" i="6" a="1"/>
  <c r="AK66" i="6" s="1"/>
  <c r="AL66" i="6" a="1"/>
  <c r="AL66" i="6" s="1"/>
  <c r="AM66" i="6" a="1"/>
  <c r="AM66" i="6"/>
  <c r="AN66" i="6" a="1"/>
  <c r="AN66" i="6" s="1"/>
  <c r="AO66" i="6" a="1"/>
  <c r="AO66" i="6" s="1"/>
  <c r="AP66" i="6" a="1"/>
  <c r="AP66" i="6" s="1"/>
  <c r="AQ66" i="6" a="1"/>
  <c r="AQ66" i="6" s="1"/>
  <c r="AR66" i="6" a="1"/>
  <c r="AR66" i="6" s="1"/>
  <c r="AS66" i="6" a="1"/>
  <c r="AS66" i="6" s="1"/>
  <c r="AT66" i="6" a="1"/>
  <c r="AT66" i="6" s="1"/>
  <c r="AU66" i="6" a="1"/>
  <c r="AU66" i="6" s="1"/>
  <c r="AV66" i="6" a="1"/>
  <c r="AV66" i="6" s="1"/>
  <c r="AW66" i="6" a="1"/>
  <c r="AW66" i="6" s="1"/>
  <c r="AX66" i="6" a="1"/>
  <c r="AX66" i="6" s="1"/>
  <c r="AY66" i="6" a="1"/>
  <c r="AY66" i="6" s="1"/>
  <c r="AZ66" i="6" a="1"/>
  <c r="AZ66" i="6" s="1"/>
  <c r="BA66" i="6" a="1"/>
  <c r="BA66" i="6" s="1"/>
  <c r="BB66" i="6" a="1"/>
  <c r="BB66" i="6" s="1"/>
  <c r="BC66" i="6" a="1"/>
  <c r="BC66" i="6" s="1"/>
  <c r="BD66" i="6" a="1"/>
  <c r="BD66" i="6" s="1"/>
  <c r="BE66" i="6" a="1"/>
  <c r="BE66" i="6" s="1"/>
  <c r="BF66" i="6" a="1"/>
  <c r="BF66" i="6" s="1"/>
  <c r="BG66" i="6" a="1"/>
  <c r="BG66" i="6" s="1"/>
  <c r="BH66" i="6" a="1"/>
  <c r="BH66" i="6" s="1"/>
  <c r="BI66" i="6" a="1"/>
  <c r="BI66" i="6" s="1"/>
  <c r="BJ66" i="6" a="1"/>
  <c r="BJ66" i="6" s="1"/>
  <c r="BK66" i="6" a="1"/>
  <c r="BK66" i="6" s="1"/>
  <c r="BL66" i="6" a="1"/>
  <c r="BL66" i="6" s="1"/>
  <c r="BM66" i="6" a="1"/>
  <c r="BM66" i="6" s="1"/>
  <c r="BN66" i="6" a="1"/>
  <c r="BN66" i="6" s="1"/>
  <c r="BO66" i="6" a="1"/>
  <c r="BO66" i="6" s="1"/>
  <c r="BP66" i="6" a="1"/>
  <c r="BP66" i="6" s="1"/>
  <c r="BQ66" i="6" a="1"/>
  <c r="BQ66" i="6" s="1"/>
  <c r="BR66" i="6" a="1"/>
  <c r="BR66" i="6" s="1"/>
  <c r="BS66" i="6" a="1"/>
  <c r="BS66" i="6" s="1"/>
  <c r="BT66" i="6" a="1"/>
  <c r="BT66" i="6" s="1"/>
  <c r="BU66" i="6" a="1"/>
  <c r="BU66" i="6" s="1"/>
  <c r="BV66" i="6" a="1"/>
  <c r="BV66" i="6" s="1"/>
  <c r="BW66" i="6" a="1"/>
  <c r="BW66" i="6" s="1"/>
  <c r="BX66" i="6" a="1"/>
  <c r="BX66" i="6" s="1"/>
  <c r="BY66" i="6" a="1"/>
  <c r="BY66" i="6"/>
  <c r="BZ66" i="6" a="1"/>
  <c r="BZ66" i="6" s="1"/>
  <c r="CA66" i="6" a="1"/>
  <c r="CA66" i="6" s="1"/>
  <c r="CB66" i="6" a="1"/>
  <c r="CB66" i="6" s="1"/>
  <c r="CC66" i="6" a="1"/>
  <c r="CC66" i="6" s="1"/>
  <c r="CD66" i="6" a="1"/>
  <c r="CD66" i="6" s="1"/>
  <c r="CE66" i="6" a="1"/>
  <c r="CE66" i="6" s="1"/>
  <c r="CF66" i="6" a="1"/>
  <c r="CF66" i="6" s="1"/>
  <c r="CG66" i="6" a="1"/>
  <c r="CG66" i="6" s="1"/>
  <c r="CH66" i="6" a="1"/>
  <c r="CH66" i="6" s="1"/>
  <c r="CI66" i="6" a="1"/>
  <c r="CI66" i="6" s="1"/>
  <c r="CJ66" i="6" a="1"/>
  <c r="CJ66" i="6" s="1"/>
  <c r="CK66" i="6" a="1"/>
  <c r="CK66" i="6" s="1"/>
  <c r="CL66" i="6" a="1"/>
  <c r="CL66" i="6" s="1"/>
  <c r="CM66" i="6" a="1"/>
  <c r="CM66" i="6" s="1"/>
  <c r="CN66" i="6" a="1"/>
  <c r="CN66" i="6" s="1"/>
  <c r="CO66" i="6" a="1"/>
  <c r="CO66" i="6" s="1"/>
  <c r="CP66" i="6" a="1"/>
  <c r="CP66" i="6" s="1"/>
  <c r="CQ66" i="6" a="1"/>
  <c r="CQ66" i="6" s="1"/>
  <c r="CR66" i="6" a="1"/>
  <c r="CR66" i="6" s="1"/>
  <c r="CS66" i="6" a="1"/>
  <c r="CS66" i="6" s="1"/>
  <c r="CT66" i="6" a="1"/>
  <c r="CT66" i="6" s="1"/>
  <c r="CU66" i="6" a="1"/>
  <c r="CU66" i="6" s="1"/>
  <c r="CV66" i="6" a="1"/>
  <c r="CV66" i="6" s="1"/>
  <c r="CW66" i="6" a="1"/>
  <c r="CW66" i="6" s="1"/>
  <c r="CX66" i="6" a="1"/>
  <c r="CX66" i="6" s="1"/>
  <c r="CY66" i="6" a="1"/>
  <c r="CY66" i="6" s="1"/>
  <c r="CZ66" i="6" a="1"/>
  <c r="CZ66" i="6" s="1"/>
  <c r="DA66" i="6" a="1"/>
  <c r="DA66" i="6" s="1"/>
  <c r="DB66" i="6" a="1"/>
  <c r="DB66" i="6" s="1"/>
  <c r="DC66" i="6" a="1"/>
  <c r="DC66" i="6" s="1"/>
  <c r="DD66" i="6" a="1"/>
  <c r="DD66" i="6" s="1"/>
  <c r="DE66" i="6" a="1"/>
  <c r="DE66" i="6" s="1"/>
  <c r="DF66" i="6" a="1"/>
  <c r="DF66" i="6" s="1"/>
  <c r="DG66" i="6" a="1"/>
  <c r="DG66" i="6" s="1"/>
  <c r="DH66" i="6" a="1"/>
  <c r="DH66" i="6" s="1"/>
  <c r="DI66" i="6" a="1"/>
  <c r="DI66" i="6" s="1"/>
  <c r="DJ66" i="6" a="1"/>
  <c r="DJ66" i="6" s="1"/>
  <c r="DK66" i="6" a="1"/>
  <c r="DK66" i="6" s="1"/>
  <c r="DL66" i="6" a="1"/>
  <c r="DL66" i="6" s="1"/>
  <c r="DM66" i="6" a="1"/>
  <c r="DM66" i="6" s="1"/>
  <c r="DN66" i="6" a="1"/>
  <c r="DN66" i="6" s="1"/>
  <c r="DO66" i="6" a="1"/>
  <c r="DO66" i="6" s="1"/>
  <c r="DP66" i="6" a="1"/>
  <c r="DP66" i="6" s="1"/>
  <c r="DQ66" i="6" a="1"/>
  <c r="DQ66" i="6" s="1"/>
  <c r="DR66" i="6" a="1"/>
  <c r="DR66" i="6" s="1"/>
  <c r="DS66" i="6" a="1"/>
  <c r="DS66" i="6" s="1"/>
  <c r="DT66" i="6" a="1"/>
  <c r="DT66" i="6" s="1"/>
  <c r="DU66" i="6" a="1"/>
  <c r="DU66" i="6"/>
  <c r="DV66" i="6" a="1"/>
  <c r="DV66" i="6" s="1"/>
  <c r="DW66" i="6" a="1"/>
  <c r="DW66" i="6" s="1"/>
  <c r="DX66" i="6" a="1"/>
  <c r="DX66" i="6" s="1"/>
  <c r="DY66" i="6" a="1"/>
  <c r="DY66" i="6"/>
  <c r="DZ66" i="6" a="1"/>
  <c r="DZ66" i="6" s="1"/>
  <c r="EA66" i="6" a="1"/>
  <c r="EA66" i="6" s="1"/>
  <c r="EB66" i="6" a="1"/>
  <c r="EB66" i="6" s="1"/>
  <c r="EC66" i="6" a="1"/>
  <c r="EC66" i="6"/>
  <c r="ED66" i="6" a="1"/>
  <c r="ED66" i="6" s="1"/>
  <c r="EE66" i="6" a="1"/>
  <c r="EE66" i="6"/>
  <c r="EF66" i="6" a="1"/>
  <c r="EF66" i="6" s="1"/>
  <c r="EG66" i="6" a="1"/>
  <c r="EG66" i="6" s="1"/>
  <c r="EH66" i="6" a="1"/>
  <c r="EH66" i="6" s="1"/>
  <c r="EI66" i="6" a="1"/>
  <c r="EI66" i="6" s="1"/>
  <c r="EJ66" i="6" a="1"/>
  <c r="EJ66" i="6" s="1"/>
  <c r="EK66" i="6" a="1"/>
  <c r="EK66" i="6" s="1"/>
  <c r="EL66" i="6" a="1"/>
  <c r="EL66" i="6" s="1"/>
  <c r="EM66" i="6" a="1"/>
  <c r="EM66" i="6" s="1"/>
  <c r="EN66" i="6" a="1"/>
  <c r="EN66" i="6" s="1"/>
  <c r="EO66" i="6" a="1"/>
  <c r="EO66" i="6"/>
  <c r="EP66" i="6" a="1"/>
  <c r="EP66" i="6" s="1"/>
  <c r="EQ66" i="6" a="1"/>
  <c r="EQ66" i="6" s="1"/>
  <c r="ER66" i="6" a="1"/>
  <c r="ER66" i="6" s="1"/>
  <c r="ES66" i="6" a="1"/>
  <c r="ES66" i="6" s="1"/>
  <c r="ET66" i="6" a="1"/>
  <c r="ET66" i="6" s="1"/>
  <c r="EU66" i="6" a="1"/>
  <c r="EU66" i="6" s="1"/>
  <c r="EV66" i="6" a="1"/>
  <c r="EV66" i="6" s="1"/>
  <c r="EW66" i="6" a="1"/>
  <c r="EW66" i="6" s="1"/>
  <c r="EX66" i="6" a="1"/>
  <c r="EX66" i="6" s="1"/>
  <c r="EY66" i="6" a="1"/>
  <c r="EY66" i="6" s="1"/>
  <c r="EZ66" i="6" a="1"/>
  <c r="EZ66" i="6" s="1"/>
  <c r="FA66" i="6" a="1"/>
  <c r="FA66" i="6" s="1"/>
  <c r="FB66" i="6" a="1"/>
  <c r="FB66" i="6" s="1"/>
  <c r="FC66" i="6" a="1"/>
  <c r="FC66" i="6" s="1"/>
  <c r="FD66" i="6" a="1"/>
  <c r="FD66" i="6" s="1"/>
  <c r="FE66" i="6" a="1"/>
  <c r="FE66" i="6" s="1"/>
  <c r="E67" i="6"/>
  <c r="E68" i="6" s="1"/>
  <c r="F67" i="6"/>
  <c r="F68" i="6" s="1"/>
  <c r="F69" i="6" s="1"/>
  <c r="G67" i="6"/>
  <c r="G68" i="6" s="1"/>
  <c r="G69" i="6" s="1"/>
  <c r="H67" i="6"/>
  <c r="H68" i="6" s="1"/>
  <c r="J67" i="6"/>
  <c r="K67" i="6"/>
  <c r="K68" i="6" s="1"/>
  <c r="L67" i="6"/>
  <c r="L68" i="6" s="1"/>
  <c r="M67" i="6"/>
  <c r="M68" i="6" s="1"/>
  <c r="N67" i="6"/>
  <c r="N68" i="6" s="1"/>
  <c r="N69" i="6" s="1"/>
  <c r="O67" i="6"/>
  <c r="P67" i="6"/>
  <c r="P68" i="6" s="1"/>
  <c r="Q67" i="6"/>
  <c r="R67" i="6"/>
  <c r="R68" i="6" s="1"/>
  <c r="R69" i="6" s="1"/>
  <c r="S67" i="6"/>
  <c r="T67" i="6"/>
  <c r="T68" i="6" s="1"/>
  <c r="U67" i="6"/>
  <c r="U68" i="6" s="1"/>
  <c r="V67" i="6"/>
  <c r="V68" i="6" s="1"/>
  <c r="V69" i="6" s="1"/>
  <c r="W67" i="6"/>
  <c r="X67" i="6"/>
  <c r="X68" i="6" s="1"/>
  <c r="Y67" i="6"/>
  <c r="Z67" i="6"/>
  <c r="AA67" i="6"/>
  <c r="AA68" i="6" s="1"/>
  <c r="AA69" i="6" s="1"/>
  <c r="AB67" i="6"/>
  <c r="AB68" i="6" s="1"/>
  <c r="AC67" i="6"/>
  <c r="AC68" i="6" s="1"/>
  <c r="AD67" i="6"/>
  <c r="AE67" i="6"/>
  <c r="AF67" i="6"/>
  <c r="AG67" i="6"/>
  <c r="AH67" i="6"/>
  <c r="AH68" i="6" s="1"/>
  <c r="AH69" i="6" s="1"/>
  <c r="AI67" i="6"/>
  <c r="AJ67" i="6"/>
  <c r="AJ68" i="6" s="1"/>
  <c r="AK67" i="6"/>
  <c r="AK68" i="6" s="1"/>
  <c r="AL67" i="6"/>
  <c r="AL68" i="6" s="1"/>
  <c r="AL69" i="6" s="1"/>
  <c r="AM67" i="6"/>
  <c r="AM68" i="6" s="1"/>
  <c r="AN67" i="6"/>
  <c r="AO67" i="6"/>
  <c r="AP67" i="6"/>
  <c r="AQ67" i="6"/>
  <c r="AQ68" i="6" s="1"/>
  <c r="AQ69" i="6" s="1"/>
  <c r="AR67" i="6"/>
  <c r="AR68" i="6" s="1"/>
  <c r="AS67" i="6"/>
  <c r="AS68" i="6" s="1"/>
  <c r="AT67" i="6"/>
  <c r="AT68" i="6" s="1"/>
  <c r="AT69" i="6" s="1"/>
  <c r="AU67" i="6"/>
  <c r="AV67" i="6"/>
  <c r="AV68" i="6" s="1"/>
  <c r="AW67" i="6"/>
  <c r="AW68" i="6" s="1"/>
  <c r="AX67" i="6"/>
  <c r="AX68" i="6" s="1"/>
  <c r="AX69" i="6" s="1"/>
  <c r="AY67" i="6"/>
  <c r="AY68" i="6" s="1"/>
  <c r="AY69" i="6" s="1"/>
  <c r="AZ67" i="6"/>
  <c r="AZ68" i="6" s="1"/>
  <c r="BA67" i="6"/>
  <c r="BA68" i="6" s="1"/>
  <c r="BB67" i="6"/>
  <c r="BB68" i="6" s="1"/>
  <c r="BC67" i="6"/>
  <c r="BC68" i="6" s="1"/>
  <c r="BD67" i="6"/>
  <c r="BD68" i="6" s="1"/>
  <c r="BE67" i="6"/>
  <c r="BF67" i="6"/>
  <c r="BG67" i="6"/>
  <c r="BG68" i="6" s="1"/>
  <c r="BH67" i="6"/>
  <c r="BH68" i="6" s="1"/>
  <c r="BI67" i="6"/>
  <c r="BI68" i="6" s="1"/>
  <c r="BJ67" i="6"/>
  <c r="BJ68" i="6" s="1"/>
  <c r="BK67" i="6"/>
  <c r="BK68" i="6" s="1"/>
  <c r="BL67" i="6"/>
  <c r="BL68" i="6" s="1"/>
  <c r="BM67" i="6"/>
  <c r="BN67" i="6"/>
  <c r="BN68" i="6" s="1"/>
  <c r="BO67" i="6"/>
  <c r="BP67" i="6"/>
  <c r="BP68" i="6" s="1"/>
  <c r="BQ67" i="6"/>
  <c r="BQ68" i="6" s="1"/>
  <c r="BR67" i="6"/>
  <c r="BR68" i="6" s="1"/>
  <c r="BR69" i="6" s="1"/>
  <c r="BS67" i="6"/>
  <c r="BS68" i="6" s="1"/>
  <c r="BS69" i="6" s="1"/>
  <c r="BT67" i="6"/>
  <c r="BT68" i="6" s="1"/>
  <c r="BU67" i="6"/>
  <c r="BV67" i="6"/>
  <c r="BV68" i="6" s="1"/>
  <c r="BV69" i="6" s="1"/>
  <c r="BW67" i="6"/>
  <c r="BW68" i="6" s="1"/>
  <c r="BW69" i="6" s="1"/>
  <c r="BX67" i="6"/>
  <c r="BX68" i="6" s="1"/>
  <c r="BY67" i="6"/>
  <c r="BY68" i="6" s="1"/>
  <c r="BZ67" i="6"/>
  <c r="BZ68" i="6" s="1"/>
  <c r="BZ69" i="6" s="1"/>
  <c r="CA67" i="6"/>
  <c r="CA68" i="6" s="1"/>
  <c r="CB67" i="6"/>
  <c r="CB68" i="6" s="1"/>
  <c r="CC67" i="6"/>
  <c r="CC68" i="6" s="1"/>
  <c r="CD67" i="6"/>
  <c r="CD68" i="6" s="1"/>
  <c r="CD69" i="6" s="1"/>
  <c r="CE67" i="6"/>
  <c r="CF67" i="6"/>
  <c r="CF68" i="6" s="1"/>
  <c r="CG67" i="6"/>
  <c r="CG68" i="6" s="1"/>
  <c r="CH67" i="6"/>
  <c r="CH68" i="6" s="1"/>
  <c r="CH69" i="6" s="1"/>
  <c r="CI67" i="6"/>
  <c r="CI68" i="6" s="1"/>
  <c r="CI69" i="6" s="1"/>
  <c r="CJ67" i="6"/>
  <c r="CJ68" i="6" s="1"/>
  <c r="CK67" i="6"/>
  <c r="CK68" i="6" s="1"/>
  <c r="CL67" i="6"/>
  <c r="CM67" i="6"/>
  <c r="CM68" i="6" s="1"/>
  <c r="CM69" i="6" s="1"/>
  <c r="CN67" i="6"/>
  <c r="CN68" i="6" s="1"/>
  <c r="CO67" i="6"/>
  <c r="CO68" i="6" s="1"/>
  <c r="CP67" i="6"/>
  <c r="CP68" i="6" s="1"/>
  <c r="CP69" i="6" s="1"/>
  <c r="CQ67" i="6"/>
  <c r="CR67" i="6"/>
  <c r="CS67" i="6"/>
  <c r="CT67" i="6"/>
  <c r="CT68" i="6" s="1"/>
  <c r="CT69" i="6" s="1"/>
  <c r="CU67" i="6"/>
  <c r="CV67" i="6"/>
  <c r="CV68" i="6" s="1"/>
  <c r="CW67" i="6"/>
  <c r="CW68" i="6" s="1"/>
  <c r="CX67" i="6"/>
  <c r="CX68" i="6" s="1"/>
  <c r="CX69" i="6" s="1"/>
  <c r="CY67" i="6"/>
  <c r="CY68" i="6" s="1"/>
  <c r="CY69" i="6" s="1"/>
  <c r="CZ67" i="6"/>
  <c r="CZ68" i="6" s="1"/>
  <c r="DA67" i="6"/>
  <c r="DB67" i="6"/>
  <c r="DB68" i="6" s="1"/>
  <c r="DC67" i="6"/>
  <c r="DC68" i="6" s="1"/>
  <c r="DC69" i="6" s="1"/>
  <c r="DD67" i="6"/>
  <c r="DD68" i="6" s="1"/>
  <c r="DE67" i="6"/>
  <c r="DE68" i="6" s="1"/>
  <c r="DF67" i="6"/>
  <c r="DF68" i="6" s="1"/>
  <c r="DF69" i="6" s="1"/>
  <c r="DG67" i="6"/>
  <c r="DG68" i="6" s="1"/>
  <c r="DG69" i="6" s="1"/>
  <c r="DH67" i="6"/>
  <c r="DH68" i="6" s="1"/>
  <c r="DI67" i="6"/>
  <c r="DJ67" i="6"/>
  <c r="DJ68" i="6" s="1"/>
  <c r="DJ69" i="6" s="1"/>
  <c r="DK67" i="6"/>
  <c r="DL67" i="6"/>
  <c r="DL68" i="6" s="1"/>
  <c r="DM67" i="6"/>
  <c r="DM68" i="6" s="1"/>
  <c r="DN67" i="6"/>
  <c r="DN68" i="6" s="1"/>
  <c r="DN69" i="6" s="1"/>
  <c r="DO67" i="6"/>
  <c r="DP67" i="6"/>
  <c r="DQ67" i="6"/>
  <c r="DQ68" i="6" s="1"/>
  <c r="DR67" i="6"/>
  <c r="DS67" i="6"/>
  <c r="DS68" i="6" s="1"/>
  <c r="DS69" i="6" s="1"/>
  <c r="DT67" i="6"/>
  <c r="DT68" i="6" s="1"/>
  <c r="DU67" i="6"/>
  <c r="DU68" i="6" s="1"/>
  <c r="DV67" i="6"/>
  <c r="DV68" i="6" s="1"/>
  <c r="DW67" i="6"/>
  <c r="DW68" i="6" s="1"/>
  <c r="DW69" i="6" s="1"/>
  <c r="DX67" i="6"/>
  <c r="DY67" i="6"/>
  <c r="DZ67" i="6"/>
  <c r="DZ68" i="6" s="1"/>
  <c r="DZ69" i="6" s="1"/>
  <c r="EA67" i="6"/>
  <c r="EB67" i="6"/>
  <c r="EB68" i="6" s="1"/>
  <c r="EC67" i="6"/>
  <c r="EC68" i="6" s="1"/>
  <c r="ED67" i="6"/>
  <c r="ED68" i="6" s="1"/>
  <c r="EE67" i="6"/>
  <c r="EE68" i="6" s="1"/>
  <c r="EE69" i="6" s="1"/>
  <c r="EF67" i="6"/>
  <c r="EG67" i="6"/>
  <c r="EG68" i="6" s="1"/>
  <c r="EH67" i="6"/>
  <c r="EI67" i="6"/>
  <c r="EI68" i="6" s="1"/>
  <c r="EI69" i="6" s="1"/>
  <c r="EJ67" i="6"/>
  <c r="EJ68" i="6" s="1"/>
  <c r="EK67" i="6"/>
  <c r="EK68" i="6" s="1"/>
  <c r="EL67" i="6"/>
  <c r="EL68" i="6" s="1"/>
  <c r="EL69" i="6" s="1"/>
  <c r="EM67" i="6"/>
  <c r="EM68" i="6" s="1"/>
  <c r="EM69" i="6" s="1"/>
  <c r="EN67" i="6"/>
  <c r="EN68" i="6" s="1"/>
  <c r="EO67" i="6"/>
  <c r="EO68" i="6" s="1"/>
  <c r="EP67" i="6"/>
  <c r="EP68" i="6" s="1"/>
  <c r="EP69" i="6" s="1"/>
  <c r="EQ67" i="6"/>
  <c r="EQ68" i="6" s="1"/>
  <c r="ER67" i="6"/>
  <c r="ER68" i="6" s="1"/>
  <c r="ES67" i="6"/>
  <c r="ES68" i="6" s="1"/>
  <c r="ET67" i="6"/>
  <c r="ET68" i="6" s="1"/>
  <c r="ET69" i="6" s="1"/>
  <c r="EU67" i="6"/>
  <c r="EV67" i="6"/>
  <c r="EV68" i="6" s="1"/>
  <c r="EW67" i="6"/>
  <c r="EW68" i="6" s="1"/>
  <c r="EX67" i="6"/>
  <c r="EX68" i="6" s="1"/>
  <c r="EY67" i="6"/>
  <c r="EY68" i="6" s="1"/>
  <c r="EY69" i="6" s="1"/>
  <c r="EZ67" i="6"/>
  <c r="FA67" i="6"/>
  <c r="FA68" i="6" s="1"/>
  <c r="FB67" i="6"/>
  <c r="FB68" i="6" s="1"/>
  <c r="FB69" i="6" s="1"/>
  <c r="FC67" i="6"/>
  <c r="FC68" i="6" s="1"/>
  <c r="FC69" i="6" s="1"/>
  <c r="FD67" i="6"/>
  <c r="FE67" i="6"/>
  <c r="S68" i="6"/>
  <c r="S69" i="6" s="1"/>
  <c r="AI68" i="6"/>
  <c r="AI69" i="6" s="1"/>
  <c r="AN68" i="6"/>
  <c r="AU68" i="6"/>
  <c r="BO68" i="6"/>
  <c r="BO69" i="6" s="1"/>
  <c r="CE68" i="6"/>
  <c r="CE69" i="6" s="1"/>
  <c r="CQ68" i="6"/>
  <c r="CU68" i="6"/>
  <c r="DO68" i="6"/>
  <c r="DO69" i="6" s="1"/>
  <c r="DP68" i="6"/>
  <c r="EZ68" i="6"/>
  <c r="L69" i="6"/>
  <c r="U69" i="6"/>
  <c r="AC69" i="6"/>
  <c r="AS69" i="6"/>
  <c r="BA69" i="6"/>
  <c r="BC69" i="6"/>
  <c r="BG69" i="6"/>
  <c r="BH69" i="6"/>
  <c r="BI69" i="6"/>
  <c r="BK69" i="6"/>
  <c r="BL69" i="6"/>
  <c r="BY69" i="6"/>
  <c r="CJ69" i="6"/>
  <c r="CK69" i="6"/>
  <c r="CW69" i="6"/>
  <c r="DE69" i="6"/>
  <c r="DM69" i="6"/>
  <c r="FA69" i="6"/>
  <c r="E70" i="6"/>
  <c r="E71" i="6" s="1"/>
  <c r="F70" i="6"/>
  <c r="F71" i="6" s="1"/>
  <c r="F72" i="6" s="1"/>
  <c r="G70" i="6"/>
  <c r="G71" i="6" s="1"/>
  <c r="G72" i="6" s="1"/>
  <c r="H70" i="6"/>
  <c r="H71" i="6" s="1"/>
  <c r="H72" i="6" s="1"/>
  <c r="J70" i="6"/>
  <c r="K70" i="6"/>
  <c r="L70" i="6"/>
  <c r="M70" i="6"/>
  <c r="M71" i="6" s="1"/>
  <c r="N70" i="6"/>
  <c r="N71" i="6" s="1"/>
  <c r="N72" i="6" s="1"/>
  <c r="O70" i="6"/>
  <c r="O71" i="6" s="1"/>
  <c r="O72" i="6" s="1"/>
  <c r="P70" i="6"/>
  <c r="P71" i="6" s="1"/>
  <c r="P72" i="6" s="1"/>
  <c r="Q70" i="6"/>
  <c r="Q71" i="6" s="1"/>
  <c r="Q72" i="6" s="1"/>
  <c r="R70" i="6"/>
  <c r="S70" i="6"/>
  <c r="S71" i="6" s="1"/>
  <c r="T70" i="6"/>
  <c r="T71" i="6" s="1"/>
  <c r="U70" i="6"/>
  <c r="U71" i="6" s="1"/>
  <c r="V70" i="6"/>
  <c r="W70" i="6"/>
  <c r="W71" i="6" s="1"/>
  <c r="W72" i="6" s="1"/>
  <c r="X70" i="6"/>
  <c r="X71" i="6" s="1"/>
  <c r="X72" i="6" s="1"/>
  <c r="Y70" i="6"/>
  <c r="Y71" i="6" s="1"/>
  <c r="Y72" i="6" s="1"/>
  <c r="Z70" i="6"/>
  <c r="AA70" i="6"/>
  <c r="AB70" i="6"/>
  <c r="AB71" i="6" s="1"/>
  <c r="AB72" i="6" s="1"/>
  <c r="AC70" i="6"/>
  <c r="AC71" i="6" s="1"/>
  <c r="AD70" i="6"/>
  <c r="AE70" i="6"/>
  <c r="AE71" i="6" s="1"/>
  <c r="AE72" i="6" s="1"/>
  <c r="AF70" i="6"/>
  <c r="AF71" i="6" s="1"/>
  <c r="AF72" i="6" s="1"/>
  <c r="AG70" i="6"/>
  <c r="AG71" i="6" s="1"/>
  <c r="AG72" i="6" s="1"/>
  <c r="AH70" i="6"/>
  <c r="AI70" i="6"/>
  <c r="AI71" i="6" s="1"/>
  <c r="AI72" i="6" s="1"/>
  <c r="AJ70" i="6"/>
  <c r="AK70" i="6"/>
  <c r="AK71" i="6" s="1"/>
  <c r="AL70" i="6"/>
  <c r="AM70" i="6"/>
  <c r="AM71" i="6" s="1"/>
  <c r="AM72" i="6" s="1"/>
  <c r="AN70" i="6"/>
  <c r="AO70" i="6"/>
  <c r="AP70" i="6"/>
  <c r="AQ70" i="6"/>
  <c r="AQ71" i="6" s="1"/>
  <c r="AR70" i="6"/>
  <c r="AS70" i="6"/>
  <c r="AS71" i="6" s="1"/>
  <c r="AT70" i="6"/>
  <c r="AT71" i="6" s="1"/>
  <c r="AT72" i="6" s="1"/>
  <c r="AU70" i="6"/>
  <c r="AV70" i="6"/>
  <c r="AW70" i="6"/>
  <c r="AW71" i="6" s="1"/>
  <c r="AW72" i="6" s="1"/>
  <c r="AX70" i="6"/>
  <c r="AY70" i="6"/>
  <c r="AZ70" i="6"/>
  <c r="AZ71" i="6" s="1"/>
  <c r="BA70" i="6"/>
  <c r="BA71" i="6" s="1"/>
  <c r="BB70" i="6"/>
  <c r="BC70" i="6"/>
  <c r="BC71" i="6" s="1"/>
  <c r="BD70" i="6"/>
  <c r="BD71" i="6" s="1"/>
  <c r="BE70" i="6"/>
  <c r="BE71" i="6" s="1"/>
  <c r="BE72" i="6" s="1"/>
  <c r="BF70" i="6"/>
  <c r="BG70" i="6"/>
  <c r="BG71" i="6" s="1"/>
  <c r="BH70" i="6"/>
  <c r="BH71" i="6" s="1"/>
  <c r="BI70" i="6"/>
  <c r="BI71" i="6" s="1"/>
  <c r="BJ70" i="6"/>
  <c r="BK70" i="6"/>
  <c r="BK71" i="6" s="1"/>
  <c r="BL70" i="6"/>
  <c r="BL71" i="6" s="1"/>
  <c r="BM70" i="6"/>
  <c r="BM71" i="6" s="1"/>
  <c r="BM72" i="6" s="1"/>
  <c r="BN70" i="6"/>
  <c r="BN71" i="6" s="1"/>
  <c r="BO70" i="6"/>
  <c r="BO71" i="6" s="1"/>
  <c r="BP70" i="6"/>
  <c r="BQ70" i="6"/>
  <c r="BR70" i="6"/>
  <c r="BS70" i="6"/>
  <c r="BS71" i="6" s="1"/>
  <c r="BS72" i="6" s="1"/>
  <c r="BT70" i="6"/>
  <c r="BT71" i="6" s="1"/>
  <c r="BT72" i="6" s="1"/>
  <c r="BU70" i="6"/>
  <c r="BU71" i="6" s="1"/>
  <c r="BU72" i="6" s="1"/>
  <c r="BV70" i="6"/>
  <c r="BW70" i="6"/>
  <c r="BX70" i="6"/>
  <c r="BX71" i="6" s="1"/>
  <c r="BX72" i="6" s="1"/>
  <c r="BY70" i="6"/>
  <c r="BY71" i="6" s="1"/>
  <c r="BZ70" i="6"/>
  <c r="BZ71" i="6" s="1"/>
  <c r="BZ72" i="6" s="1"/>
  <c r="CA70" i="6"/>
  <c r="CB70" i="6"/>
  <c r="CB71" i="6" s="1"/>
  <c r="CB72" i="6" s="1"/>
  <c r="CC70" i="6"/>
  <c r="CD70" i="6"/>
  <c r="CE70" i="6"/>
  <c r="CF70" i="6"/>
  <c r="CF71" i="6" s="1"/>
  <c r="CF72" i="6" s="1"/>
  <c r="CG70" i="6"/>
  <c r="CG71" i="6" s="1"/>
  <c r="CH70" i="6"/>
  <c r="CH71" i="6" s="1"/>
  <c r="CH72" i="6" s="1"/>
  <c r="CI70" i="6"/>
  <c r="CJ70" i="6"/>
  <c r="CJ71" i="6" s="1"/>
  <c r="CK70" i="6"/>
  <c r="CK71" i="6" s="1"/>
  <c r="CL70" i="6"/>
  <c r="CM70" i="6"/>
  <c r="CM71" i="6" s="1"/>
  <c r="CM72" i="6" s="1"/>
  <c r="CN70" i="6"/>
  <c r="CO70" i="6"/>
  <c r="CP70" i="6"/>
  <c r="CQ70" i="6"/>
  <c r="CQ71" i="6" s="1"/>
  <c r="CR70" i="6"/>
  <c r="CR71" i="6" s="1"/>
  <c r="CS70" i="6"/>
  <c r="CS71" i="6" s="1"/>
  <c r="CS72" i="6" s="1"/>
  <c r="CT70" i="6"/>
  <c r="CU70" i="6"/>
  <c r="CU71" i="6" s="1"/>
  <c r="CU72" i="6" s="1"/>
  <c r="CV70" i="6"/>
  <c r="CV71" i="6" s="1"/>
  <c r="CW70" i="6"/>
  <c r="CW71" i="6" s="1"/>
  <c r="CX70" i="6"/>
  <c r="CY70" i="6"/>
  <c r="CY71" i="6" s="1"/>
  <c r="CZ70" i="6"/>
  <c r="CZ71" i="6" s="1"/>
  <c r="CZ72" i="6" s="1"/>
  <c r="DA70" i="6"/>
  <c r="DA71" i="6" s="1"/>
  <c r="DA72" i="6" s="1"/>
  <c r="DB70" i="6"/>
  <c r="DC70" i="6"/>
  <c r="DD70" i="6"/>
  <c r="DE70" i="6"/>
  <c r="DE71" i="6" s="1"/>
  <c r="DF70" i="6"/>
  <c r="DG70" i="6"/>
  <c r="DH70" i="6"/>
  <c r="DI70" i="6"/>
  <c r="DI71" i="6" s="1"/>
  <c r="DI72" i="6" s="1"/>
  <c r="DJ70" i="6"/>
  <c r="DK70" i="6"/>
  <c r="DK71" i="6" s="1"/>
  <c r="DK72" i="6" s="1"/>
  <c r="DL70" i="6"/>
  <c r="DL71" i="6" s="1"/>
  <c r="DL72" i="6" s="1"/>
  <c r="DM70" i="6"/>
  <c r="DN70" i="6"/>
  <c r="DO70" i="6"/>
  <c r="DO71" i="6" s="1"/>
  <c r="DO72" i="6" s="1"/>
  <c r="DP70" i="6"/>
  <c r="DP71" i="6" s="1"/>
  <c r="DQ70" i="6"/>
  <c r="DQ71" i="6" s="1"/>
  <c r="DQ72" i="6" s="1"/>
  <c r="DR70" i="6"/>
  <c r="DS70" i="6"/>
  <c r="DS71" i="6" s="1"/>
  <c r="DS72" i="6" s="1"/>
  <c r="DT70" i="6"/>
  <c r="DU70" i="6"/>
  <c r="DV70" i="6"/>
  <c r="DW70" i="6"/>
  <c r="DW71" i="6" s="1"/>
  <c r="DW72" i="6" s="1"/>
  <c r="DX70" i="6"/>
  <c r="DY70" i="6"/>
  <c r="DY71" i="6" s="1"/>
  <c r="DZ70" i="6"/>
  <c r="EA70" i="6"/>
  <c r="EB70" i="6"/>
  <c r="EB71" i="6" s="1"/>
  <c r="EC70" i="6"/>
  <c r="ED70" i="6"/>
  <c r="EE70" i="6"/>
  <c r="EE71" i="6" s="1"/>
  <c r="EF70" i="6"/>
  <c r="EF71" i="6" s="1"/>
  <c r="EF72" i="6" s="1"/>
  <c r="EG70" i="6"/>
  <c r="EH70" i="6"/>
  <c r="EI70" i="6"/>
  <c r="EJ70" i="6"/>
  <c r="EK70" i="6"/>
  <c r="EL70" i="6"/>
  <c r="EL71" i="6" s="1"/>
  <c r="EL72" i="6" s="1"/>
  <c r="EM70" i="6"/>
  <c r="EM71" i="6" s="1"/>
  <c r="EM72" i="6" s="1"/>
  <c r="EN70" i="6"/>
  <c r="EN71" i="6" s="1"/>
  <c r="EN72" i="6" s="1"/>
  <c r="EO70" i="6"/>
  <c r="EO71" i="6" s="1"/>
  <c r="EO72" i="6" s="1"/>
  <c r="EP70" i="6"/>
  <c r="EP71" i="6" s="1"/>
  <c r="EQ70" i="6"/>
  <c r="EQ71" i="6" s="1"/>
  <c r="EQ72" i="6" s="1"/>
  <c r="ER70" i="6"/>
  <c r="ER71" i="6" s="1"/>
  <c r="ER72" i="6" s="1"/>
  <c r="ES70" i="6"/>
  <c r="ES71" i="6" s="1"/>
  <c r="ES72" i="6" s="1"/>
  <c r="ET70" i="6"/>
  <c r="EU70" i="6"/>
  <c r="EV70" i="6"/>
  <c r="EV71" i="6" s="1"/>
  <c r="EV72" i="6" s="1"/>
  <c r="EW70" i="6"/>
  <c r="EW71" i="6" s="1"/>
  <c r="EW72" i="6" s="1"/>
  <c r="EX70" i="6"/>
  <c r="EY70" i="6"/>
  <c r="EY71" i="6" s="1"/>
  <c r="EY72" i="6" s="1"/>
  <c r="EZ70" i="6"/>
  <c r="EZ71" i="6" s="1"/>
  <c r="EZ72" i="6" s="1"/>
  <c r="FA70" i="6"/>
  <c r="FA71" i="6" s="1"/>
  <c r="FA72" i="6" s="1"/>
  <c r="FB70" i="6"/>
  <c r="FB71" i="6" s="1"/>
  <c r="FB72" i="6" s="1"/>
  <c r="FC70" i="6"/>
  <c r="FC71" i="6" s="1"/>
  <c r="FC72" i="6" s="1"/>
  <c r="FD70" i="6"/>
  <c r="FD71" i="6" s="1"/>
  <c r="FD72" i="6" s="1"/>
  <c r="FE70" i="6"/>
  <c r="FE71" i="6" s="1"/>
  <c r="FE72" i="6" s="1"/>
  <c r="K71" i="6"/>
  <c r="L71" i="6"/>
  <c r="V71" i="6"/>
  <c r="V72" i="6" s="1"/>
  <c r="AA71" i="6"/>
  <c r="AA72" i="6" s="1"/>
  <c r="AD71" i="6"/>
  <c r="AD72" i="6" s="1"/>
  <c r="AJ71" i="6"/>
  <c r="AL71" i="6"/>
  <c r="AL72" i="6" s="1"/>
  <c r="AY71" i="6"/>
  <c r="BB71" i="6"/>
  <c r="BJ71" i="6"/>
  <c r="BP71" i="6"/>
  <c r="BP72" i="6" s="1"/>
  <c r="BQ71" i="6"/>
  <c r="BR71" i="6"/>
  <c r="BR72" i="6" s="1"/>
  <c r="BW71" i="6"/>
  <c r="BW72" i="6" s="1"/>
  <c r="CE71" i="6"/>
  <c r="CP71" i="6"/>
  <c r="CP72" i="6" s="1"/>
  <c r="CX71" i="6"/>
  <c r="DC71" i="6"/>
  <c r="DF71" i="6"/>
  <c r="DF72" i="6" s="1"/>
  <c r="DM71" i="6"/>
  <c r="DV71" i="6"/>
  <c r="EA71" i="6"/>
  <c r="EA72" i="6" s="1"/>
  <c r="ED71" i="6"/>
  <c r="EK71" i="6"/>
  <c r="ET71" i="6"/>
  <c r="ET72" i="6" s="1"/>
  <c r="L72" i="6"/>
  <c r="M72" i="6"/>
  <c r="BB72" i="6"/>
  <c r="BC72" i="6"/>
  <c r="BH72" i="6"/>
  <c r="BK72" i="6"/>
  <c r="CJ72" i="6"/>
  <c r="CK72" i="6"/>
  <c r="DV72" i="6"/>
  <c r="E39" i="6" a="1"/>
  <c r="E39" i="6" s="1"/>
  <c r="F39" i="6" a="1"/>
  <c r="F39" i="6" s="1"/>
  <c r="G39" i="6" a="1"/>
  <c r="G39" i="6" s="1"/>
  <c r="H39" i="6" a="1"/>
  <c r="H39" i="6" s="1"/>
  <c r="J39" i="6" a="1"/>
  <c r="J39" i="6" s="1"/>
  <c r="K39" i="6" a="1"/>
  <c r="K39" i="6" s="1"/>
  <c r="L39" i="6" a="1"/>
  <c r="L39" i="6" s="1"/>
  <c r="M39" i="6" a="1"/>
  <c r="M39" i="6" s="1"/>
  <c r="N39" i="6" a="1"/>
  <c r="N39" i="6" s="1"/>
  <c r="O39" i="6" a="1"/>
  <c r="O39" i="6" s="1"/>
  <c r="P39" i="6" a="1"/>
  <c r="P39" i="6" s="1"/>
  <c r="Q39" i="6" a="1"/>
  <c r="Q39" i="6" s="1"/>
  <c r="R39" i="6" a="1"/>
  <c r="R39" i="6" s="1"/>
  <c r="S39" i="6" a="1"/>
  <c r="S39" i="6" s="1"/>
  <c r="T39" i="6" a="1"/>
  <c r="T39" i="6" s="1"/>
  <c r="U39" i="6" a="1"/>
  <c r="U39" i="6" s="1"/>
  <c r="V39" i="6" a="1"/>
  <c r="V39" i="6" s="1"/>
  <c r="W39" i="6" a="1"/>
  <c r="W39" i="6" s="1"/>
  <c r="X39" i="6" a="1"/>
  <c r="X39" i="6" s="1"/>
  <c r="Y39" i="6" a="1"/>
  <c r="Y39" i="6" s="1"/>
  <c r="Z39" i="6" a="1"/>
  <c r="Z39" i="6" s="1"/>
  <c r="AA39" i="6" a="1"/>
  <c r="AA39" i="6" s="1"/>
  <c r="AB39" i="6" a="1"/>
  <c r="AB39" i="6" s="1"/>
  <c r="AC39" i="6" a="1"/>
  <c r="AC39" i="6" s="1"/>
  <c r="AD39" i="6" a="1"/>
  <c r="AD39" i="6" s="1"/>
  <c r="AE39" i="6" a="1"/>
  <c r="AE39" i="6" s="1"/>
  <c r="AF39" i="6" a="1"/>
  <c r="AF39" i="6" s="1"/>
  <c r="AG39" i="6" a="1"/>
  <c r="AG39" i="6" s="1"/>
  <c r="AH39" i="6" a="1"/>
  <c r="AH39" i="6" s="1"/>
  <c r="AI39" i="6" a="1"/>
  <c r="AI39" i="6"/>
  <c r="AJ39" i="6" a="1"/>
  <c r="AJ39" i="6" s="1"/>
  <c r="AK39" i="6" a="1"/>
  <c r="AK39" i="6" s="1"/>
  <c r="AL39" i="6" a="1"/>
  <c r="AL39" i="6" s="1"/>
  <c r="AM39" i="6" a="1"/>
  <c r="AM39" i="6" s="1"/>
  <c r="AN39" i="6" a="1"/>
  <c r="AN39" i="6" s="1"/>
  <c r="AO39" i="6" a="1"/>
  <c r="AO39" i="6" s="1"/>
  <c r="AP39" i="6" a="1"/>
  <c r="AP39" i="6" s="1"/>
  <c r="AQ39" i="6" a="1"/>
  <c r="AQ39" i="6" s="1"/>
  <c r="AR39" i="6" a="1"/>
  <c r="AR39" i="6" s="1"/>
  <c r="AS39" i="6" a="1"/>
  <c r="AS39" i="6" s="1"/>
  <c r="AT39" i="6" a="1"/>
  <c r="AT39" i="6" s="1"/>
  <c r="AU39" i="6" a="1"/>
  <c r="AU39" i="6" s="1"/>
  <c r="AV39" i="6" a="1"/>
  <c r="AV39" i="6" s="1"/>
  <c r="AW39" i="6" a="1"/>
  <c r="AW39" i="6" s="1"/>
  <c r="AX39" i="6" a="1"/>
  <c r="AX39" i="6" s="1"/>
  <c r="AY39" i="6" a="1"/>
  <c r="AY39" i="6" s="1"/>
  <c r="AZ39" i="6" a="1"/>
  <c r="AZ39" i="6" s="1"/>
  <c r="BA39" i="6" a="1"/>
  <c r="BA39" i="6" s="1"/>
  <c r="BB39" i="6" a="1"/>
  <c r="BB39" i="6" s="1"/>
  <c r="BC39" i="6" a="1"/>
  <c r="BC39" i="6" s="1"/>
  <c r="BD39" i="6" a="1"/>
  <c r="BD39" i="6" s="1"/>
  <c r="BE39" i="6" a="1"/>
  <c r="BE39" i="6" s="1"/>
  <c r="BF39" i="6" a="1"/>
  <c r="BF39" i="6" s="1"/>
  <c r="BG39" i="6" a="1"/>
  <c r="BG39" i="6" s="1"/>
  <c r="BH39" i="6" a="1"/>
  <c r="BH39" i="6" s="1"/>
  <c r="BI39" i="6" a="1"/>
  <c r="BI39" i="6" s="1"/>
  <c r="BJ39" i="6" a="1"/>
  <c r="BJ39" i="6" s="1"/>
  <c r="BK39" i="6" a="1"/>
  <c r="BK39" i="6" s="1"/>
  <c r="BL39" i="6" a="1"/>
  <c r="BL39" i="6" s="1"/>
  <c r="BM39" i="6" a="1"/>
  <c r="BM39" i="6" s="1"/>
  <c r="BN39" i="6" a="1"/>
  <c r="BN39" i="6" s="1"/>
  <c r="BO39" i="6" a="1"/>
  <c r="BO39" i="6" s="1"/>
  <c r="BP39" i="6" a="1"/>
  <c r="BP39" i="6" s="1"/>
  <c r="BQ39" i="6" a="1"/>
  <c r="BQ39" i="6" s="1"/>
  <c r="BR39" i="6" a="1"/>
  <c r="BR39" i="6" s="1"/>
  <c r="BS39" i="6" a="1"/>
  <c r="BS39" i="6" s="1"/>
  <c r="BT39" i="6" a="1"/>
  <c r="BT39" i="6" s="1"/>
  <c r="BU39" i="6" a="1"/>
  <c r="BU39" i="6" s="1"/>
  <c r="BV39" i="6" a="1"/>
  <c r="BV39" i="6" s="1"/>
  <c r="BW39" i="6" a="1"/>
  <c r="BW39" i="6" s="1"/>
  <c r="BX39" i="6" a="1"/>
  <c r="BX39" i="6" s="1"/>
  <c r="BY39" i="6" a="1"/>
  <c r="BY39" i="6" s="1"/>
  <c r="BZ39" i="6" a="1"/>
  <c r="BZ39" i="6" s="1"/>
  <c r="CA39" i="6" a="1"/>
  <c r="CA39" i="6" s="1"/>
  <c r="CB39" i="6" a="1"/>
  <c r="CB39" i="6" s="1"/>
  <c r="CC39" i="6" a="1"/>
  <c r="CC39" i="6" s="1"/>
  <c r="CD39" i="6" a="1"/>
  <c r="CD39" i="6" s="1"/>
  <c r="CE39" i="6" a="1"/>
  <c r="CE39" i="6" s="1"/>
  <c r="CF39" i="6" a="1"/>
  <c r="CF39" i="6" s="1"/>
  <c r="CG39" i="6" a="1"/>
  <c r="CG39" i="6" s="1"/>
  <c r="CH39" i="6" a="1"/>
  <c r="CH39" i="6" s="1"/>
  <c r="CI39" i="6" a="1"/>
  <c r="CI39" i="6" s="1"/>
  <c r="CJ39" i="6" a="1"/>
  <c r="CJ39" i="6" s="1"/>
  <c r="CK39" i="6" a="1"/>
  <c r="CK39" i="6" s="1"/>
  <c r="CL39" i="6" a="1"/>
  <c r="CL39" i="6" s="1"/>
  <c r="CM39" i="6" a="1"/>
  <c r="CM39" i="6" s="1"/>
  <c r="CN39" i="6" a="1"/>
  <c r="CN39" i="6" s="1"/>
  <c r="CO39" i="6" a="1"/>
  <c r="CO39" i="6" s="1"/>
  <c r="CP39" i="6" a="1"/>
  <c r="CP39" i="6" s="1"/>
  <c r="CQ39" i="6" a="1"/>
  <c r="CQ39" i="6" s="1"/>
  <c r="CR39" i="6" a="1"/>
  <c r="CR39" i="6" s="1"/>
  <c r="CS39" i="6" a="1"/>
  <c r="CS39" i="6" s="1"/>
  <c r="CT39" i="6" a="1"/>
  <c r="CT39" i="6" s="1"/>
  <c r="CU39" i="6" a="1"/>
  <c r="CU39" i="6" s="1"/>
  <c r="CV39" i="6" a="1"/>
  <c r="CV39" i="6" s="1"/>
  <c r="CW39" i="6" a="1"/>
  <c r="CW39" i="6" s="1"/>
  <c r="CX39" i="6" a="1"/>
  <c r="CX39" i="6" s="1"/>
  <c r="CY39" i="6" a="1"/>
  <c r="CY39" i="6" s="1"/>
  <c r="CZ39" i="6" a="1"/>
  <c r="CZ39" i="6" s="1"/>
  <c r="DA39" i="6" a="1"/>
  <c r="DA39" i="6" s="1"/>
  <c r="DB39" i="6" a="1"/>
  <c r="DB39" i="6" s="1"/>
  <c r="DC39" i="6" a="1"/>
  <c r="DC39" i="6" s="1"/>
  <c r="DD39" i="6" a="1"/>
  <c r="DD39" i="6" s="1"/>
  <c r="DE39" i="6" a="1"/>
  <c r="DE39" i="6" s="1"/>
  <c r="DF39" i="6" a="1"/>
  <c r="DF39" i="6" s="1"/>
  <c r="DG39" i="6" a="1"/>
  <c r="DG39" i="6" s="1"/>
  <c r="DH39" i="6" a="1"/>
  <c r="DH39" i="6" s="1"/>
  <c r="DI39" i="6" a="1"/>
  <c r="DI39" i="6" s="1"/>
  <c r="DJ39" i="6" a="1"/>
  <c r="DJ39" i="6" s="1"/>
  <c r="DK39" i="6" a="1"/>
  <c r="DK39" i="6" s="1"/>
  <c r="DL39" i="6" a="1"/>
  <c r="DL39" i="6" s="1"/>
  <c r="DM39" i="6" a="1"/>
  <c r="DM39" i="6" s="1"/>
  <c r="DN39" i="6" a="1"/>
  <c r="DN39" i="6" s="1"/>
  <c r="DO39" i="6" a="1"/>
  <c r="DO39" i="6" s="1"/>
  <c r="DP39" i="6" a="1"/>
  <c r="DP39" i="6" s="1"/>
  <c r="DQ39" i="6" a="1"/>
  <c r="DQ39" i="6" s="1"/>
  <c r="DR39" i="6" a="1"/>
  <c r="DR39" i="6" s="1"/>
  <c r="DS39" i="6" a="1"/>
  <c r="DS39" i="6" s="1"/>
  <c r="DT39" i="6" a="1"/>
  <c r="DT39" i="6" s="1"/>
  <c r="DU39" i="6" a="1"/>
  <c r="DU39" i="6" s="1"/>
  <c r="DV39" i="6" a="1"/>
  <c r="DV39" i="6" s="1"/>
  <c r="DW39" i="6" a="1"/>
  <c r="DW39" i="6" s="1"/>
  <c r="DX39" i="6" a="1"/>
  <c r="DX39" i="6" s="1"/>
  <c r="DY39" i="6" a="1"/>
  <c r="DY39" i="6" s="1"/>
  <c r="DZ39" i="6" a="1"/>
  <c r="DZ39" i="6" s="1"/>
  <c r="EA39" i="6" a="1"/>
  <c r="EA39" i="6" s="1"/>
  <c r="EB39" i="6" a="1"/>
  <c r="EB39" i="6" s="1"/>
  <c r="EC39" i="6" a="1"/>
  <c r="EC39" i="6" s="1"/>
  <c r="ED39" i="6" a="1"/>
  <c r="ED39" i="6" s="1"/>
  <c r="EE39" i="6" a="1"/>
  <c r="EE39" i="6" s="1"/>
  <c r="EF39" i="6" a="1"/>
  <c r="EF39" i="6" s="1"/>
  <c r="EG39" i="6" a="1"/>
  <c r="EG39" i="6" s="1"/>
  <c r="EH39" i="6" a="1"/>
  <c r="EH39" i="6" s="1"/>
  <c r="EI39" i="6" a="1"/>
  <c r="EI39" i="6" s="1"/>
  <c r="EJ39" i="6" a="1"/>
  <c r="EJ39" i="6" s="1"/>
  <c r="EK39" i="6" a="1"/>
  <c r="EK39" i="6" s="1"/>
  <c r="EL39" i="6" a="1"/>
  <c r="EL39" i="6" s="1"/>
  <c r="EM39" i="6" a="1"/>
  <c r="EM39" i="6" s="1"/>
  <c r="EN39" i="6" a="1"/>
  <c r="EN39" i="6" s="1"/>
  <c r="EO39" i="6" a="1"/>
  <c r="EO39" i="6" s="1"/>
  <c r="EP39" i="6" a="1"/>
  <c r="EP39" i="6" s="1"/>
  <c r="EQ39" i="6" a="1"/>
  <c r="EQ39" i="6" s="1"/>
  <c r="ER39" i="6" a="1"/>
  <c r="ER39" i="6" s="1"/>
  <c r="ES39" i="6" a="1"/>
  <c r="ES39" i="6" s="1"/>
  <c r="ET39" i="6" a="1"/>
  <c r="ET39" i="6" s="1"/>
  <c r="EU39" i="6" a="1"/>
  <c r="EU39" i="6" s="1"/>
  <c r="EV39" i="6" a="1"/>
  <c r="EV39" i="6" s="1"/>
  <c r="EW39" i="6" a="1"/>
  <c r="EW39" i="6" s="1"/>
  <c r="EX39" i="6" a="1"/>
  <c r="EX39" i="6" s="1"/>
  <c r="EY39" i="6" a="1"/>
  <c r="EY39" i="6" s="1"/>
  <c r="EZ39" i="6" a="1"/>
  <c r="EZ39" i="6" s="1"/>
  <c r="FA39" i="6" a="1"/>
  <c r="FA39" i="6" s="1"/>
  <c r="FB39" i="6" a="1"/>
  <c r="FB39" i="6" s="1"/>
  <c r="FC39" i="6" a="1"/>
  <c r="FC39" i="6" s="1"/>
  <c r="FD39" i="6" a="1"/>
  <c r="FD39" i="6" s="1"/>
  <c r="FE39" i="6" a="1"/>
  <c r="FE39" i="6" s="1"/>
  <c r="E40" i="6" a="1"/>
  <c r="E40" i="6" s="1"/>
  <c r="F40" i="6" a="1"/>
  <c r="F40" i="6" s="1"/>
  <c r="G40" i="6" a="1"/>
  <c r="G40" i="6" s="1"/>
  <c r="H40" i="6" a="1"/>
  <c r="H40" i="6" s="1"/>
  <c r="J40" i="6" a="1"/>
  <c r="J40" i="6" s="1"/>
  <c r="K40" i="6" a="1"/>
  <c r="K40" i="6" s="1"/>
  <c r="L40" i="6" a="1"/>
  <c r="L40" i="6" s="1"/>
  <c r="M40" i="6" a="1"/>
  <c r="M40" i="6" s="1"/>
  <c r="N40" i="6" a="1"/>
  <c r="N40" i="6" s="1"/>
  <c r="O40" i="6" a="1"/>
  <c r="O40" i="6" s="1"/>
  <c r="P40" i="6" a="1"/>
  <c r="P40" i="6" s="1"/>
  <c r="Q40" i="6" a="1"/>
  <c r="Q40" i="6" s="1"/>
  <c r="R40" i="6" a="1"/>
  <c r="R40" i="6" s="1"/>
  <c r="S40" i="6" a="1"/>
  <c r="S40" i="6" s="1"/>
  <c r="T40" i="6" a="1"/>
  <c r="T40" i="6" s="1"/>
  <c r="U40" i="6" a="1"/>
  <c r="U40" i="6" s="1"/>
  <c r="V40" i="6" a="1"/>
  <c r="V40" i="6" s="1"/>
  <c r="W40" i="6" a="1"/>
  <c r="W40" i="6" s="1"/>
  <c r="X40" i="6" a="1"/>
  <c r="X40" i="6" s="1"/>
  <c r="Y40" i="6" a="1"/>
  <c r="Y40" i="6" s="1"/>
  <c r="Z40" i="6" a="1"/>
  <c r="Z40" i="6" s="1"/>
  <c r="AA40" i="6" a="1"/>
  <c r="AA40" i="6" s="1"/>
  <c r="AB40" i="6" a="1"/>
  <c r="AB40" i="6" s="1"/>
  <c r="AC40" i="6" a="1"/>
  <c r="AC40" i="6" s="1"/>
  <c r="AD40" i="6" a="1"/>
  <c r="AD40" i="6" s="1"/>
  <c r="AE40" i="6" a="1"/>
  <c r="AE40" i="6" s="1"/>
  <c r="AF40" i="6" a="1"/>
  <c r="AF40" i="6" s="1"/>
  <c r="AG40" i="6" a="1"/>
  <c r="AG40" i="6" s="1"/>
  <c r="AH40" i="6" a="1"/>
  <c r="AH40" i="6" s="1"/>
  <c r="AI40" i="6" a="1"/>
  <c r="AI40" i="6" s="1"/>
  <c r="AJ40" i="6" a="1"/>
  <c r="AJ40" i="6" s="1"/>
  <c r="AK40" i="6" a="1"/>
  <c r="AK40" i="6" s="1"/>
  <c r="AL40" i="6" a="1"/>
  <c r="AL40" i="6"/>
  <c r="AM40" i="6" a="1"/>
  <c r="AM40" i="6" s="1"/>
  <c r="AN40" i="6" a="1"/>
  <c r="AN40" i="6" s="1"/>
  <c r="AO40" i="6" a="1"/>
  <c r="AO40" i="6" s="1"/>
  <c r="AP40" i="6" a="1"/>
  <c r="AP40" i="6" s="1"/>
  <c r="AQ40" i="6" a="1"/>
  <c r="AQ40" i="6" s="1"/>
  <c r="AR40" i="6" a="1"/>
  <c r="AR40" i="6" s="1"/>
  <c r="AS40" i="6" a="1"/>
  <c r="AS40" i="6" s="1"/>
  <c r="AT40" i="6" a="1"/>
  <c r="AT40" i="6" s="1"/>
  <c r="AU40" i="6" a="1"/>
  <c r="AU40" i="6" s="1"/>
  <c r="AV40" i="6" a="1"/>
  <c r="AV40" i="6" s="1"/>
  <c r="AW40" i="6" a="1"/>
  <c r="AW40" i="6" s="1"/>
  <c r="AX40" i="6" a="1"/>
  <c r="AX40" i="6" s="1"/>
  <c r="AY40" i="6" a="1"/>
  <c r="AY40" i="6" s="1"/>
  <c r="AZ40" i="6" a="1"/>
  <c r="AZ40" i="6" s="1"/>
  <c r="BA40" i="6" a="1"/>
  <c r="BA40" i="6" s="1"/>
  <c r="BB40" i="6" a="1"/>
  <c r="BB40" i="6" s="1"/>
  <c r="BC40" i="6" a="1"/>
  <c r="BC40" i="6" s="1"/>
  <c r="BD40" i="6" a="1"/>
  <c r="BD40" i="6" s="1"/>
  <c r="BE40" i="6" a="1"/>
  <c r="BE40" i="6" s="1"/>
  <c r="BF40" i="6" a="1"/>
  <c r="BF40" i="6" s="1"/>
  <c r="BG40" i="6" a="1"/>
  <c r="BG40" i="6" s="1"/>
  <c r="BH40" i="6" a="1"/>
  <c r="BH40" i="6" s="1"/>
  <c r="BI40" i="6" a="1"/>
  <c r="BI40" i="6" s="1"/>
  <c r="BJ40" i="6" a="1"/>
  <c r="BJ40" i="6" s="1"/>
  <c r="BK40" i="6" a="1"/>
  <c r="BK40" i="6" s="1"/>
  <c r="BL40" i="6" a="1"/>
  <c r="BL40" i="6" s="1"/>
  <c r="BM40" i="6" a="1"/>
  <c r="BM40" i="6" s="1"/>
  <c r="BN40" i="6" a="1"/>
  <c r="BN40" i="6" s="1"/>
  <c r="BO40" i="6" a="1"/>
  <c r="BO40" i="6" s="1"/>
  <c r="BP40" i="6" a="1"/>
  <c r="BP40" i="6" s="1"/>
  <c r="BQ40" i="6" a="1"/>
  <c r="BQ40" i="6" s="1"/>
  <c r="BR40" i="6" a="1"/>
  <c r="BR40" i="6" s="1"/>
  <c r="BS40" i="6" a="1"/>
  <c r="BS40" i="6" s="1"/>
  <c r="BT40" i="6" a="1"/>
  <c r="BT40" i="6" s="1"/>
  <c r="BU40" i="6" a="1"/>
  <c r="BU40" i="6" s="1"/>
  <c r="BV40" i="6" a="1"/>
  <c r="BV40" i="6" s="1"/>
  <c r="BW40" i="6" a="1"/>
  <c r="BW40" i="6" s="1"/>
  <c r="BX40" i="6" a="1"/>
  <c r="BX40" i="6" s="1"/>
  <c r="BY40" i="6" a="1"/>
  <c r="BY40" i="6" s="1"/>
  <c r="BZ40" i="6" a="1"/>
  <c r="BZ40" i="6" s="1"/>
  <c r="CA40" i="6" a="1"/>
  <c r="CA40" i="6" s="1"/>
  <c r="CB40" i="6" a="1"/>
  <c r="CB40" i="6" s="1"/>
  <c r="CC40" i="6" a="1"/>
  <c r="CC40" i="6" s="1"/>
  <c r="CD40" i="6" a="1"/>
  <c r="CD40" i="6" s="1"/>
  <c r="CE40" i="6" a="1"/>
  <c r="CE40" i="6" s="1"/>
  <c r="CF40" i="6" a="1"/>
  <c r="CF40" i="6" s="1"/>
  <c r="CG40" i="6" a="1"/>
  <c r="CG40" i="6" s="1"/>
  <c r="CH40" i="6" a="1"/>
  <c r="CH40" i="6" s="1"/>
  <c r="CI40" i="6" a="1"/>
  <c r="CI40" i="6" s="1"/>
  <c r="CJ40" i="6" a="1"/>
  <c r="CJ40" i="6" s="1"/>
  <c r="CK40" i="6" a="1"/>
  <c r="CK40" i="6" s="1"/>
  <c r="CL40" i="6" a="1"/>
  <c r="CL40" i="6" s="1"/>
  <c r="CM40" i="6" a="1"/>
  <c r="CM40" i="6" s="1"/>
  <c r="CN40" i="6" a="1"/>
  <c r="CN40" i="6" s="1"/>
  <c r="CO40" i="6" a="1"/>
  <c r="CO40" i="6" s="1"/>
  <c r="CP40" i="6" a="1"/>
  <c r="CP40" i="6" s="1"/>
  <c r="CQ40" i="6" a="1"/>
  <c r="CQ40" i="6" s="1"/>
  <c r="CR40" i="6" a="1"/>
  <c r="CR40" i="6" s="1"/>
  <c r="CS40" i="6" a="1"/>
  <c r="CS40" i="6" s="1"/>
  <c r="CT40" i="6" a="1"/>
  <c r="CT40" i="6" s="1"/>
  <c r="CU40" i="6" a="1"/>
  <c r="CU40" i="6" s="1"/>
  <c r="CV40" i="6" a="1"/>
  <c r="CV40" i="6" s="1"/>
  <c r="CW40" i="6" a="1"/>
  <c r="CW40" i="6" s="1"/>
  <c r="CX40" i="6" a="1"/>
  <c r="CX40" i="6" s="1"/>
  <c r="CY40" i="6" a="1"/>
  <c r="CY40" i="6" s="1"/>
  <c r="CZ40" i="6" a="1"/>
  <c r="CZ40" i="6" s="1"/>
  <c r="DA40" i="6" a="1"/>
  <c r="DA40" i="6" s="1"/>
  <c r="DB40" i="6" a="1"/>
  <c r="DB40" i="6" s="1"/>
  <c r="DC40" i="6" a="1"/>
  <c r="DC40" i="6" s="1"/>
  <c r="DD40" i="6" a="1"/>
  <c r="DD40" i="6" s="1"/>
  <c r="DE40" i="6" a="1"/>
  <c r="DE40" i="6" s="1"/>
  <c r="DF40" i="6" a="1"/>
  <c r="DF40" i="6" s="1"/>
  <c r="DG40" i="6" a="1"/>
  <c r="DG40" i="6" s="1"/>
  <c r="DH40" i="6" a="1"/>
  <c r="DH40" i="6" s="1"/>
  <c r="DI40" i="6" a="1"/>
  <c r="DI40" i="6" s="1"/>
  <c r="DJ40" i="6" a="1"/>
  <c r="DJ40" i="6" s="1"/>
  <c r="DK40" i="6" a="1"/>
  <c r="DK40" i="6" s="1"/>
  <c r="DL40" i="6" a="1"/>
  <c r="DL40" i="6" s="1"/>
  <c r="DM40" i="6" a="1"/>
  <c r="DM40" i="6" s="1"/>
  <c r="DN40" i="6" a="1"/>
  <c r="DN40" i="6" s="1"/>
  <c r="DO40" i="6" a="1"/>
  <c r="DO40" i="6" s="1"/>
  <c r="DP40" i="6" a="1"/>
  <c r="DP40" i="6" s="1"/>
  <c r="DQ40" i="6" a="1"/>
  <c r="DQ40" i="6" s="1"/>
  <c r="DR40" i="6" a="1"/>
  <c r="DR40" i="6" s="1"/>
  <c r="DS40" i="6" a="1"/>
  <c r="DS40" i="6" s="1"/>
  <c r="DT40" i="6" a="1"/>
  <c r="DT40" i="6" s="1"/>
  <c r="DU40" i="6" a="1"/>
  <c r="DU40" i="6" s="1"/>
  <c r="DV40" i="6" a="1"/>
  <c r="DV40" i="6" s="1"/>
  <c r="DW40" i="6" a="1"/>
  <c r="DW40" i="6" s="1"/>
  <c r="DX40" i="6" a="1"/>
  <c r="DX40" i="6" s="1"/>
  <c r="DY40" i="6" a="1"/>
  <c r="DY40" i="6" s="1"/>
  <c r="DZ40" i="6" a="1"/>
  <c r="DZ40" i="6" s="1"/>
  <c r="EA40" i="6" a="1"/>
  <c r="EA40" i="6" s="1"/>
  <c r="EB40" i="6" a="1"/>
  <c r="EB40" i="6" s="1"/>
  <c r="EC40" i="6" a="1"/>
  <c r="EC40" i="6" s="1"/>
  <c r="ED40" i="6" a="1"/>
  <c r="ED40" i="6" s="1"/>
  <c r="EE40" i="6" a="1"/>
  <c r="EE40" i="6" s="1"/>
  <c r="EF40" i="6" a="1"/>
  <c r="EF40" i="6" s="1"/>
  <c r="EG40" i="6" a="1"/>
  <c r="EG40" i="6" s="1"/>
  <c r="EH40" i="6" a="1"/>
  <c r="EH40" i="6" s="1"/>
  <c r="EI40" i="6" a="1"/>
  <c r="EI40" i="6" s="1"/>
  <c r="EJ40" i="6" a="1"/>
  <c r="EJ40" i="6" s="1"/>
  <c r="EK40" i="6" a="1"/>
  <c r="EK40" i="6" s="1"/>
  <c r="EL40" i="6" a="1"/>
  <c r="EL40" i="6" s="1"/>
  <c r="EM40" i="6" a="1"/>
  <c r="EM40" i="6" s="1"/>
  <c r="EN40" i="6" a="1"/>
  <c r="EN40" i="6" s="1"/>
  <c r="EO40" i="6" a="1"/>
  <c r="EO40" i="6" s="1"/>
  <c r="EP40" i="6" a="1"/>
  <c r="EP40" i="6" s="1"/>
  <c r="EQ40" i="6" a="1"/>
  <c r="EQ40" i="6" s="1"/>
  <c r="ER40" i="6" a="1"/>
  <c r="ER40" i="6" s="1"/>
  <c r="ES40" i="6" a="1"/>
  <c r="ES40" i="6" s="1"/>
  <c r="ET40" i="6" a="1"/>
  <c r="ET40" i="6" s="1"/>
  <c r="EU40" i="6" a="1"/>
  <c r="EU40" i="6" s="1"/>
  <c r="EV40" i="6" a="1"/>
  <c r="EV40" i="6" s="1"/>
  <c r="EW40" i="6" a="1"/>
  <c r="EW40" i="6" s="1"/>
  <c r="EX40" i="6" a="1"/>
  <c r="EX40" i="6" s="1"/>
  <c r="EY40" i="6" a="1"/>
  <c r="EY40" i="6" s="1"/>
  <c r="EZ40" i="6" a="1"/>
  <c r="EZ40" i="6" s="1"/>
  <c r="FA40" i="6" a="1"/>
  <c r="FA40" i="6" s="1"/>
  <c r="FB40" i="6" a="1"/>
  <c r="FB40" i="6" s="1"/>
  <c r="FC40" i="6" a="1"/>
  <c r="FC40" i="6" s="1"/>
  <c r="FD40" i="6" a="1"/>
  <c r="FD40" i="6" s="1"/>
  <c r="FE40" i="6" a="1"/>
  <c r="FE40" i="6" s="1"/>
  <c r="E41" i="6" a="1"/>
  <c r="E41" i="6" s="1"/>
  <c r="F41" i="6" a="1"/>
  <c r="F41" i="6" s="1"/>
  <c r="G41" i="6" a="1"/>
  <c r="G41" i="6" s="1"/>
  <c r="H41" i="6" a="1"/>
  <c r="H41" i="6" s="1"/>
  <c r="J41" i="6" a="1"/>
  <c r="J41" i="6" s="1"/>
  <c r="K41" i="6" a="1"/>
  <c r="K41" i="6" s="1"/>
  <c r="L41" i="6" a="1"/>
  <c r="L41" i="6" s="1"/>
  <c r="M41" i="6" a="1"/>
  <c r="M41" i="6" s="1"/>
  <c r="N41" i="6" a="1"/>
  <c r="N41" i="6" s="1"/>
  <c r="O41" i="6" a="1"/>
  <c r="O41" i="6" s="1"/>
  <c r="P41" i="6" a="1"/>
  <c r="P41" i="6" s="1"/>
  <c r="Q41" i="6" a="1"/>
  <c r="Q41" i="6" s="1"/>
  <c r="R41" i="6" a="1"/>
  <c r="R41" i="6" s="1"/>
  <c r="S41" i="6" a="1"/>
  <c r="S41" i="6" s="1"/>
  <c r="T41" i="6" a="1"/>
  <c r="T41" i="6" s="1"/>
  <c r="U41" i="6" a="1"/>
  <c r="U41" i="6" s="1"/>
  <c r="V41" i="6" a="1"/>
  <c r="V41" i="6" s="1"/>
  <c r="W41" i="6" a="1"/>
  <c r="W41" i="6" s="1"/>
  <c r="X41" i="6" a="1"/>
  <c r="X41" i="6" s="1"/>
  <c r="Y41" i="6" a="1"/>
  <c r="Y41" i="6" s="1"/>
  <c r="Z41" i="6" a="1"/>
  <c r="Z41" i="6" s="1"/>
  <c r="AA41" i="6" a="1"/>
  <c r="AA41" i="6" s="1"/>
  <c r="AB41" i="6" a="1"/>
  <c r="AB41" i="6" s="1"/>
  <c r="AC41" i="6" a="1"/>
  <c r="AC41" i="6" s="1"/>
  <c r="AD41" i="6" a="1"/>
  <c r="AD41" i="6" s="1"/>
  <c r="AE41" i="6" a="1"/>
  <c r="AE41" i="6" s="1"/>
  <c r="AF41" i="6" a="1"/>
  <c r="AF41" i="6" s="1"/>
  <c r="AG41" i="6" a="1"/>
  <c r="AG41" i="6" s="1"/>
  <c r="AH41" i="6" a="1"/>
  <c r="AH41" i="6" s="1"/>
  <c r="AI41" i="6" a="1"/>
  <c r="AI41" i="6" s="1"/>
  <c r="AJ41" i="6" a="1"/>
  <c r="AJ41" i="6" s="1"/>
  <c r="AK41" i="6" a="1"/>
  <c r="AK41" i="6" s="1"/>
  <c r="AL41" i="6" a="1"/>
  <c r="AL41" i="6" s="1"/>
  <c r="AM41" i="6" a="1"/>
  <c r="AM41" i="6" s="1"/>
  <c r="AN41" i="6" a="1"/>
  <c r="AN41" i="6" s="1"/>
  <c r="AO41" i="6" a="1"/>
  <c r="AO41" i="6" s="1"/>
  <c r="AP41" i="6" a="1"/>
  <c r="AP41" i="6" s="1"/>
  <c r="AQ41" i="6" a="1"/>
  <c r="AQ41" i="6" s="1"/>
  <c r="AR41" i="6" a="1"/>
  <c r="AR41" i="6" s="1"/>
  <c r="AS41" i="6" a="1"/>
  <c r="AS41" i="6" s="1"/>
  <c r="AT41" i="6" a="1"/>
  <c r="AT41" i="6" s="1"/>
  <c r="AU41" i="6" a="1"/>
  <c r="AU41" i="6" s="1"/>
  <c r="AV41" i="6" a="1"/>
  <c r="AV41" i="6" s="1"/>
  <c r="AW41" i="6" a="1"/>
  <c r="AW41" i="6" s="1"/>
  <c r="AX41" i="6" a="1"/>
  <c r="AX41" i="6" s="1"/>
  <c r="AY41" i="6" a="1"/>
  <c r="AY41" i="6" s="1"/>
  <c r="AZ41" i="6" a="1"/>
  <c r="AZ41" i="6" s="1"/>
  <c r="BA41" i="6" a="1"/>
  <c r="BA41" i="6" s="1"/>
  <c r="BB41" i="6" a="1"/>
  <c r="BB41" i="6" s="1"/>
  <c r="BC41" i="6" a="1"/>
  <c r="BC41" i="6" s="1"/>
  <c r="BD41" i="6" a="1"/>
  <c r="BD41" i="6" s="1"/>
  <c r="BE41" i="6" a="1"/>
  <c r="BE41" i="6" s="1"/>
  <c r="BF41" i="6" a="1"/>
  <c r="BF41" i="6" s="1"/>
  <c r="BG41" i="6" a="1"/>
  <c r="BG41" i="6" s="1"/>
  <c r="BH41" i="6" a="1"/>
  <c r="BH41" i="6" s="1"/>
  <c r="BI41" i="6" a="1"/>
  <c r="BI41" i="6" s="1"/>
  <c r="BJ41" i="6" a="1"/>
  <c r="BJ41" i="6" s="1"/>
  <c r="BK41" i="6" a="1"/>
  <c r="BK41" i="6" s="1"/>
  <c r="BK51" i="6" s="1"/>
  <c r="BL41" i="6" a="1"/>
  <c r="BL41" i="6" s="1"/>
  <c r="BM41" i="6" a="1"/>
  <c r="BM41" i="6" s="1"/>
  <c r="BN41" i="6" a="1"/>
  <c r="BN41" i="6"/>
  <c r="BO41" i="6" a="1"/>
  <c r="BO41" i="6" s="1"/>
  <c r="BP41" i="6" a="1"/>
  <c r="BP41" i="6" s="1"/>
  <c r="BQ41" i="6" a="1"/>
  <c r="BQ41" i="6" s="1"/>
  <c r="BR41" i="6" a="1"/>
  <c r="BR41" i="6" s="1"/>
  <c r="BS41" i="6" a="1"/>
  <c r="BS41" i="6" s="1"/>
  <c r="BT41" i="6" a="1"/>
  <c r="BT41" i="6" s="1"/>
  <c r="BU41" i="6" a="1"/>
  <c r="BU41" i="6" s="1"/>
  <c r="BV41" i="6" a="1"/>
  <c r="BV41" i="6" s="1"/>
  <c r="BW41" i="6" a="1"/>
  <c r="BW41" i="6" s="1"/>
  <c r="BX41" i="6" a="1"/>
  <c r="BX41" i="6" s="1"/>
  <c r="BY41" i="6" a="1"/>
  <c r="BY41" i="6" s="1"/>
  <c r="BZ41" i="6" a="1"/>
  <c r="BZ41" i="6" s="1"/>
  <c r="CA41" i="6" a="1"/>
  <c r="CA41" i="6" s="1"/>
  <c r="CB41" i="6" a="1"/>
  <c r="CB41" i="6" s="1"/>
  <c r="CC41" i="6" a="1"/>
  <c r="CC41" i="6" s="1"/>
  <c r="CD41" i="6" a="1"/>
  <c r="CD41" i="6" s="1"/>
  <c r="CE41" i="6" a="1"/>
  <c r="CE41" i="6" s="1"/>
  <c r="CF41" i="6" a="1"/>
  <c r="CF41" i="6" s="1"/>
  <c r="CG41" i="6" a="1"/>
  <c r="CG41" i="6" s="1"/>
  <c r="CH41" i="6" a="1"/>
  <c r="CH41" i="6" s="1"/>
  <c r="CI41" i="6" a="1"/>
  <c r="CI41" i="6" s="1"/>
  <c r="CJ41" i="6" a="1"/>
  <c r="CJ41" i="6" s="1"/>
  <c r="CK41" i="6" a="1"/>
  <c r="CK41" i="6" s="1"/>
  <c r="CL41" i="6" a="1"/>
  <c r="CL41" i="6" s="1"/>
  <c r="CM41" i="6" a="1"/>
  <c r="CM41" i="6" s="1"/>
  <c r="CN41" i="6" a="1"/>
  <c r="CN41" i="6" s="1"/>
  <c r="CO41" i="6" a="1"/>
  <c r="CO41" i="6"/>
  <c r="CP41" i="6" a="1"/>
  <c r="CP41" i="6" s="1"/>
  <c r="CQ41" i="6" a="1"/>
  <c r="CQ41" i="6" s="1"/>
  <c r="CR41" i="6" a="1"/>
  <c r="CR41" i="6" s="1"/>
  <c r="CS41" i="6" a="1"/>
  <c r="CS41" i="6" s="1"/>
  <c r="CT41" i="6" a="1"/>
  <c r="CT41" i="6" s="1"/>
  <c r="CU41" i="6" a="1"/>
  <c r="CU41" i="6" s="1"/>
  <c r="CV41" i="6" a="1"/>
  <c r="CV41" i="6" s="1"/>
  <c r="CW41" i="6" a="1"/>
  <c r="CW41" i="6" s="1"/>
  <c r="CX41" i="6" a="1"/>
  <c r="CX41" i="6" s="1"/>
  <c r="CY41" i="6" a="1"/>
  <c r="CY41" i="6" s="1"/>
  <c r="CZ41" i="6" a="1"/>
  <c r="CZ41" i="6" s="1"/>
  <c r="DA41" i="6" a="1"/>
  <c r="DA41" i="6" s="1"/>
  <c r="DB41" i="6" a="1"/>
  <c r="DB41" i="6" s="1"/>
  <c r="DC41" i="6" a="1"/>
  <c r="DC41" i="6" s="1"/>
  <c r="DD41" i="6" a="1"/>
  <c r="DD41" i="6" s="1"/>
  <c r="DE41" i="6" a="1"/>
  <c r="DE41" i="6" s="1"/>
  <c r="DF41" i="6" a="1"/>
  <c r="DF41" i="6" s="1"/>
  <c r="DG41" i="6" a="1"/>
  <c r="DG41" i="6" s="1"/>
  <c r="DH41" i="6" a="1"/>
  <c r="DH41" i="6" s="1"/>
  <c r="DI41" i="6" a="1"/>
  <c r="DI41" i="6" s="1"/>
  <c r="DJ41" i="6" a="1"/>
  <c r="DJ41" i="6" s="1"/>
  <c r="DK41" i="6" a="1"/>
  <c r="DK41" i="6" s="1"/>
  <c r="DL41" i="6" a="1"/>
  <c r="DL41" i="6" s="1"/>
  <c r="DM41" i="6" a="1"/>
  <c r="DM41" i="6" s="1"/>
  <c r="DN41" i="6" a="1"/>
  <c r="DN41" i="6" s="1"/>
  <c r="DO41" i="6" a="1"/>
  <c r="DO41" i="6" s="1"/>
  <c r="DP41" i="6" a="1"/>
  <c r="DP41" i="6" s="1"/>
  <c r="DQ41" i="6" a="1"/>
  <c r="DQ41" i="6" s="1"/>
  <c r="DR41" i="6" a="1"/>
  <c r="DR41" i="6" s="1"/>
  <c r="DS41" i="6" a="1"/>
  <c r="DS41" i="6" s="1"/>
  <c r="DT41" i="6" a="1"/>
  <c r="DT41" i="6" s="1"/>
  <c r="DU41" i="6" a="1"/>
  <c r="DU41" i="6" s="1"/>
  <c r="DV41" i="6" a="1"/>
  <c r="DV41" i="6" s="1"/>
  <c r="DW41" i="6" a="1"/>
  <c r="DW41" i="6" s="1"/>
  <c r="DX41" i="6" a="1"/>
  <c r="DX41" i="6" s="1"/>
  <c r="DY41" i="6" a="1"/>
  <c r="DY41" i="6" s="1"/>
  <c r="DZ41" i="6" a="1"/>
  <c r="DZ41" i="6" s="1"/>
  <c r="EA41" i="6" a="1"/>
  <c r="EA41" i="6" s="1"/>
  <c r="EB41" i="6" a="1"/>
  <c r="EB41" i="6" s="1"/>
  <c r="EC41" i="6" a="1"/>
  <c r="EC41" i="6" s="1"/>
  <c r="ED41" i="6" a="1"/>
  <c r="ED41" i="6" s="1"/>
  <c r="EE41" i="6" a="1"/>
  <c r="EE41" i="6" s="1"/>
  <c r="EF41" i="6" a="1"/>
  <c r="EF41" i="6" s="1"/>
  <c r="EG41" i="6" a="1"/>
  <c r="EG41" i="6" s="1"/>
  <c r="EH41" i="6" a="1"/>
  <c r="EH41" i="6" s="1"/>
  <c r="EI41" i="6" a="1"/>
  <c r="EI41" i="6" s="1"/>
  <c r="EJ41" i="6" a="1"/>
  <c r="EJ41" i="6" s="1"/>
  <c r="EK41" i="6" a="1"/>
  <c r="EK41" i="6" s="1"/>
  <c r="EL41" i="6" a="1"/>
  <c r="EL41" i="6" s="1"/>
  <c r="EM41" i="6" a="1"/>
  <c r="EM41" i="6" s="1"/>
  <c r="EN41" i="6" a="1"/>
  <c r="EN41" i="6" s="1"/>
  <c r="EO41" i="6" a="1"/>
  <c r="EO41" i="6" s="1"/>
  <c r="EP41" i="6" a="1"/>
  <c r="EP41" i="6" s="1"/>
  <c r="EQ41" i="6" a="1"/>
  <c r="EQ41" i="6" s="1"/>
  <c r="ER41" i="6" a="1"/>
  <c r="ER41" i="6" s="1"/>
  <c r="ES41" i="6" a="1"/>
  <c r="ES41" i="6" s="1"/>
  <c r="ET41" i="6" a="1"/>
  <c r="ET41" i="6" s="1"/>
  <c r="EU41" i="6" a="1"/>
  <c r="EU41" i="6" s="1"/>
  <c r="EV41" i="6" a="1"/>
  <c r="EV41" i="6" s="1"/>
  <c r="EW41" i="6" a="1"/>
  <c r="EW41" i="6" s="1"/>
  <c r="EX41" i="6" a="1"/>
  <c r="EX41" i="6" s="1"/>
  <c r="EY41" i="6" a="1"/>
  <c r="EY41" i="6" s="1"/>
  <c r="EZ41" i="6" a="1"/>
  <c r="EZ41" i="6" s="1"/>
  <c r="FA41" i="6" a="1"/>
  <c r="FA41" i="6" s="1"/>
  <c r="FB41" i="6" a="1"/>
  <c r="FB41" i="6" s="1"/>
  <c r="FC41" i="6" a="1"/>
  <c r="FC41" i="6" s="1"/>
  <c r="FD41" i="6" a="1"/>
  <c r="FD41" i="6" s="1"/>
  <c r="FE41" i="6" a="1"/>
  <c r="FE41" i="6" s="1"/>
  <c r="E42" i="6" a="1"/>
  <c r="E42" i="6"/>
  <c r="F42" i="6" a="1"/>
  <c r="F42" i="6" s="1"/>
  <c r="G42" i="6" a="1"/>
  <c r="G42" i="6" s="1"/>
  <c r="H42" i="6" a="1"/>
  <c r="H42" i="6" s="1"/>
  <c r="J42" i="6" a="1"/>
  <c r="J42" i="6" s="1"/>
  <c r="K42" i="6" a="1"/>
  <c r="K42" i="6" s="1"/>
  <c r="L42" i="6" a="1"/>
  <c r="L42" i="6" s="1"/>
  <c r="M42" i="6" a="1"/>
  <c r="M42" i="6" s="1"/>
  <c r="N42" i="6" a="1"/>
  <c r="N42" i="6" s="1"/>
  <c r="O42" i="6" a="1"/>
  <c r="O42" i="6" s="1"/>
  <c r="P42" i="6" a="1"/>
  <c r="P42" i="6" s="1"/>
  <c r="Q42" i="6" a="1"/>
  <c r="Q42" i="6" s="1"/>
  <c r="R42" i="6" a="1"/>
  <c r="R42" i="6" s="1"/>
  <c r="S42" i="6" a="1"/>
  <c r="S42" i="6" s="1"/>
  <c r="T42" i="6" a="1"/>
  <c r="T42" i="6" s="1"/>
  <c r="U42" i="6" a="1"/>
  <c r="U42" i="6" s="1"/>
  <c r="V42" i="6" a="1"/>
  <c r="V42" i="6" s="1"/>
  <c r="W42" i="6" a="1"/>
  <c r="W42" i="6" s="1"/>
  <c r="X42" i="6" a="1"/>
  <c r="X42" i="6" s="1"/>
  <c r="Y42" i="6" a="1"/>
  <c r="Y42" i="6" s="1"/>
  <c r="Z42" i="6" a="1"/>
  <c r="Z42" i="6" s="1"/>
  <c r="AA42" i="6" a="1"/>
  <c r="AA42" i="6" s="1"/>
  <c r="AB42" i="6" a="1"/>
  <c r="AB42" i="6" s="1"/>
  <c r="AC42" i="6" a="1"/>
  <c r="AC42" i="6" s="1"/>
  <c r="AD42" i="6" a="1"/>
  <c r="AD42" i="6" s="1"/>
  <c r="AE42" i="6" a="1"/>
  <c r="AE42" i="6" s="1"/>
  <c r="AF42" i="6" a="1"/>
  <c r="AF42" i="6" s="1"/>
  <c r="AG42" i="6" a="1"/>
  <c r="AG42" i="6" s="1"/>
  <c r="AH42" i="6" a="1"/>
  <c r="AH42" i="6" s="1"/>
  <c r="AI42" i="6" a="1"/>
  <c r="AI42" i="6" s="1"/>
  <c r="AJ42" i="6" a="1"/>
  <c r="AJ42" i="6" s="1"/>
  <c r="AK42" i="6" a="1"/>
  <c r="AK42" i="6" s="1"/>
  <c r="AL42" i="6" a="1"/>
  <c r="AL42" i="6" s="1"/>
  <c r="AM42" i="6" a="1"/>
  <c r="AM42" i="6" s="1"/>
  <c r="AN42" i="6" a="1"/>
  <c r="AN42" i="6" s="1"/>
  <c r="AO42" i="6" a="1"/>
  <c r="AO42" i="6" s="1"/>
  <c r="AP42" i="6" a="1"/>
  <c r="AP42" i="6" s="1"/>
  <c r="AQ42" i="6" a="1"/>
  <c r="AQ42" i="6" s="1"/>
  <c r="AR42" i="6" a="1"/>
  <c r="AR42" i="6" s="1"/>
  <c r="AS42" i="6" a="1"/>
  <c r="AS42" i="6" s="1"/>
  <c r="AT42" i="6" a="1"/>
  <c r="AT42" i="6" s="1"/>
  <c r="AU42" i="6" a="1"/>
  <c r="AU42" i="6" s="1"/>
  <c r="AV42" i="6" a="1"/>
  <c r="AV42" i="6" s="1"/>
  <c r="AW42" i="6" a="1"/>
  <c r="AW42" i="6" s="1"/>
  <c r="AX42" i="6" a="1"/>
  <c r="AX42" i="6" s="1"/>
  <c r="AY42" i="6" a="1"/>
  <c r="AY42" i="6" s="1"/>
  <c r="AZ42" i="6" a="1"/>
  <c r="AZ42" i="6" s="1"/>
  <c r="BA42" i="6" a="1"/>
  <c r="BA42" i="6" s="1"/>
  <c r="BB42" i="6" a="1"/>
  <c r="BB42" i="6" s="1"/>
  <c r="BC42" i="6" a="1"/>
  <c r="BC42" i="6" s="1"/>
  <c r="BD42" i="6" a="1"/>
  <c r="BD42" i="6" s="1"/>
  <c r="BE42" i="6" a="1"/>
  <c r="BE42" i="6" s="1"/>
  <c r="BF42" i="6" a="1"/>
  <c r="BF42" i="6" s="1"/>
  <c r="BG42" i="6" a="1"/>
  <c r="BG42" i="6" s="1"/>
  <c r="BH42" i="6" a="1"/>
  <c r="BH42" i="6" s="1"/>
  <c r="BI42" i="6" a="1"/>
  <c r="BI42" i="6" s="1"/>
  <c r="BJ42" i="6" a="1"/>
  <c r="BJ42" i="6" s="1"/>
  <c r="BK42" i="6" a="1"/>
  <c r="BK42" i="6" s="1"/>
  <c r="BL42" i="6" a="1"/>
  <c r="BL42" i="6" s="1"/>
  <c r="BM42" i="6" a="1"/>
  <c r="BM42" i="6" s="1"/>
  <c r="BN42" i="6" a="1"/>
  <c r="BN42" i="6" s="1"/>
  <c r="BO42" i="6" a="1"/>
  <c r="BO42" i="6" s="1"/>
  <c r="BP42" i="6" a="1"/>
  <c r="BP42" i="6" s="1"/>
  <c r="BQ42" i="6" a="1"/>
  <c r="BQ42" i="6" s="1"/>
  <c r="BR42" i="6" a="1"/>
  <c r="BR42" i="6" s="1"/>
  <c r="BS42" i="6" a="1"/>
  <c r="BS42" i="6" s="1"/>
  <c r="BT42" i="6" a="1"/>
  <c r="BT42" i="6" s="1"/>
  <c r="BU42" i="6" a="1"/>
  <c r="BU42" i="6" s="1"/>
  <c r="BV42" i="6" a="1"/>
  <c r="BV42" i="6" s="1"/>
  <c r="BW42" i="6" a="1"/>
  <c r="BW42" i="6" s="1"/>
  <c r="BX42" i="6" a="1"/>
  <c r="BX42" i="6" s="1"/>
  <c r="BY42" i="6" a="1"/>
  <c r="BY42" i="6" s="1"/>
  <c r="BZ42" i="6" a="1"/>
  <c r="BZ42" i="6" s="1"/>
  <c r="CA42" i="6" a="1"/>
  <c r="CA42" i="6" s="1"/>
  <c r="CB42" i="6" a="1"/>
  <c r="CB42" i="6" s="1"/>
  <c r="CC42" i="6" a="1"/>
  <c r="CC42" i="6" s="1"/>
  <c r="CD42" i="6" a="1"/>
  <c r="CD42" i="6" s="1"/>
  <c r="CE42" i="6" a="1"/>
  <c r="CE42" i="6" s="1"/>
  <c r="CF42" i="6" a="1"/>
  <c r="CF42" i="6" s="1"/>
  <c r="CG42" i="6" a="1"/>
  <c r="CG42" i="6" s="1"/>
  <c r="CH42" i="6" a="1"/>
  <c r="CH42" i="6" s="1"/>
  <c r="CI42" i="6" a="1"/>
  <c r="CI42" i="6" s="1"/>
  <c r="CJ42" i="6" a="1"/>
  <c r="CJ42" i="6" s="1"/>
  <c r="CK42" i="6" a="1"/>
  <c r="CK42" i="6" s="1"/>
  <c r="CL42" i="6" a="1"/>
  <c r="CL42" i="6" s="1"/>
  <c r="CM42" i="6" a="1"/>
  <c r="CM42" i="6" s="1"/>
  <c r="CN42" i="6" a="1"/>
  <c r="CN42" i="6" s="1"/>
  <c r="CO42" i="6" a="1"/>
  <c r="CO42" i="6" s="1"/>
  <c r="CP42" i="6" a="1"/>
  <c r="CP42" i="6" s="1"/>
  <c r="CQ42" i="6" a="1"/>
  <c r="CQ42" i="6" s="1"/>
  <c r="CR42" i="6" a="1"/>
  <c r="CR42" i="6" s="1"/>
  <c r="CS42" i="6" a="1"/>
  <c r="CS42" i="6" s="1"/>
  <c r="CT42" i="6" a="1"/>
  <c r="CT42" i="6" s="1"/>
  <c r="CU42" i="6" a="1"/>
  <c r="CU42" i="6" s="1"/>
  <c r="CV42" i="6" a="1"/>
  <c r="CV42" i="6" s="1"/>
  <c r="CW42" i="6" a="1"/>
  <c r="CW42" i="6" s="1"/>
  <c r="CX42" i="6" a="1"/>
  <c r="CX42" i="6" s="1"/>
  <c r="CY42" i="6" a="1"/>
  <c r="CY42" i="6" s="1"/>
  <c r="CZ42" i="6" a="1"/>
  <c r="CZ42" i="6" s="1"/>
  <c r="DA42" i="6" a="1"/>
  <c r="DA42" i="6" s="1"/>
  <c r="DB42" i="6" a="1"/>
  <c r="DB42" i="6" s="1"/>
  <c r="DC42" i="6" a="1"/>
  <c r="DC42" i="6" s="1"/>
  <c r="DD42" i="6" a="1"/>
  <c r="DD42" i="6" s="1"/>
  <c r="DE42" i="6" a="1"/>
  <c r="DE42" i="6" s="1"/>
  <c r="DF42" i="6" a="1"/>
  <c r="DF42" i="6" s="1"/>
  <c r="DG42" i="6" a="1"/>
  <c r="DG42" i="6" s="1"/>
  <c r="DH42" i="6" a="1"/>
  <c r="DH42" i="6" s="1"/>
  <c r="DI42" i="6" a="1"/>
  <c r="DI42" i="6" s="1"/>
  <c r="DJ42" i="6" a="1"/>
  <c r="DJ42" i="6" s="1"/>
  <c r="DK42" i="6" a="1"/>
  <c r="DK42" i="6"/>
  <c r="DL42" i="6" a="1"/>
  <c r="DL42" i="6" s="1"/>
  <c r="DM42" i="6" a="1"/>
  <c r="DM42" i="6" s="1"/>
  <c r="DN42" i="6" a="1"/>
  <c r="DN42" i="6" s="1"/>
  <c r="DO42" i="6" a="1"/>
  <c r="DO42" i="6" s="1"/>
  <c r="DP42" i="6" a="1"/>
  <c r="DP42" i="6" s="1"/>
  <c r="DQ42" i="6" a="1"/>
  <c r="DQ42" i="6" s="1"/>
  <c r="DR42" i="6" a="1"/>
  <c r="DR42" i="6" s="1"/>
  <c r="DS42" i="6" a="1"/>
  <c r="DS42" i="6" s="1"/>
  <c r="DT42" i="6" a="1"/>
  <c r="DT42" i="6" s="1"/>
  <c r="DU42" i="6" a="1"/>
  <c r="DU42" i="6" s="1"/>
  <c r="DV42" i="6" a="1"/>
  <c r="DV42" i="6" s="1"/>
  <c r="DW42" i="6" a="1"/>
  <c r="DW42" i="6" s="1"/>
  <c r="DX42" i="6" a="1"/>
  <c r="DX42" i="6" s="1"/>
  <c r="DY42" i="6" a="1"/>
  <c r="DY42" i="6" s="1"/>
  <c r="DZ42" i="6" a="1"/>
  <c r="DZ42" i="6" s="1"/>
  <c r="EA42" i="6" a="1"/>
  <c r="EA42" i="6" s="1"/>
  <c r="EB42" i="6" a="1"/>
  <c r="EB42" i="6" s="1"/>
  <c r="EC42" i="6" a="1"/>
  <c r="EC42" i="6" s="1"/>
  <c r="ED42" i="6" a="1"/>
  <c r="ED42" i="6" s="1"/>
  <c r="EE42" i="6" a="1"/>
  <c r="EE42" i="6" s="1"/>
  <c r="EF42" i="6" a="1"/>
  <c r="EF42" i="6" s="1"/>
  <c r="EG42" i="6" a="1"/>
  <c r="EG42" i="6" s="1"/>
  <c r="EH42" i="6" a="1"/>
  <c r="EH42" i="6" s="1"/>
  <c r="EI42" i="6" a="1"/>
  <c r="EI42" i="6" s="1"/>
  <c r="EJ42" i="6" a="1"/>
  <c r="EJ42" i="6" s="1"/>
  <c r="EK42" i="6" a="1"/>
  <c r="EK42" i="6" s="1"/>
  <c r="EL42" i="6" a="1"/>
  <c r="EL42" i="6" s="1"/>
  <c r="EM42" i="6" a="1"/>
  <c r="EM42" i="6" s="1"/>
  <c r="EN42" i="6" a="1"/>
  <c r="EN42" i="6" s="1"/>
  <c r="EO42" i="6" a="1"/>
  <c r="EO42" i="6" s="1"/>
  <c r="EP42" i="6" a="1"/>
  <c r="EP42" i="6" s="1"/>
  <c r="EQ42" i="6" a="1"/>
  <c r="EQ42" i="6" s="1"/>
  <c r="ER42" i="6" a="1"/>
  <c r="ER42" i="6" s="1"/>
  <c r="ES42" i="6" a="1"/>
  <c r="ES42" i="6" s="1"/>
  <c r="ET42" i="6" a="1"/>
  <c r="ET42" i="6" s="1"/>
  <c r="EU42" i="6" a="1"/>
  <c r="EU42" i="6" s="1"/>
  <c r="EV42" i="6" a="1"/>
  <c r="EV42" i="6" s="1"/>
  <c r="EW42" i="6" a="1"/>
  <c r="EW42" i="6" s="1"/>
  <c r="EX42" i="6" a="1"/>
  <c r="EX42" i="6" s="1"/>
  <c r="EY42" i="6" a="1"/>
  <c r="EY42" i="6" s="1"/>
  <c r="EZ42" i="6" a="1"/>
  <c r="EZ42" i="6" s="1"/>
  <c r="FA42" i="6" a="1"/>
  <c r="FA42" i="6" s="1"/>
  <c r="FB42" i="6" a="1"/>
  <c r="FB42" i="6" s="1"/>
  <c r="FC42" i="6" a="1"/>
  <c r="FC42" i="6" s="1"/>
  <c r="FD42" i="6" a="1"/>
  <c r="FD42" i="6"/>
  <c r="FE42" i="6" a="1"/>
  <c r="FE42" i="6" s="1"/>
  <c r="E43" i="6" a="1"/>
  <c r="E43" i="6" s="1"/>
  <c r="F43" i="6" a="1"/>
  <c r="F43" i="6" s="1"/>
  <c r="G43" i="6" a="1"/>
  <c r="G43" i="6" s="1"/>
  <c r="H43" i="6" a="1"/>
  <c r="H43" i="6" s="1"/>
  <c r="J43" i="6" a="1"/>
  <c r="J43" i="6" s="1"/>
  <c r="K43" i="6" a="1"/>
  <c r="K43" i="6" s="1"/>
  <c r="L43" i="6" a="1"/>
  <c r="L43" i="6" s="1"/>
  <c r="M43" i="6" a="1"/>
  <c r="M43" i="6" s="1"/>
  <c r="N43" i="6" a="1"/>
  <c r="N43" i="6" s="1"/>
  <c r="O43" i="6" a="1"/>
  <c r="O43" i="6" s="1"/>
  <c r="P43" i="6" a="1"/>
  <c r="P43" i="6" s="1"/>
  <c r="Q43" i="6" a="1"/>
  <c r="Q43" i="6" s="1"/>
  <c r="R43" i="6" a="1"/>
  <c r="R43" i="6"/>
  <c r="S43" i="6" a="1"/>
  <c r="S43" i="6" s="1"/>
  <c r="T43" i="6" a="1"/>
  <c r="T43" i="6" s="1"/>
  <c r="U43" i="6" a="1"/>
  <c r="U43" i="6" s="1"/>
  <c r="V43" i="6" a="1"/>
  <c r="V43" i="6" s="1"/>
  <c r="W43" i="6" a="1"/>
  <c r="W43" i="6" s="1"/>
  <c r="X43" i="6" a="1"/>
  <c r="X43" i="6" s="1"/>
  <c r="Y43" i="6" a="1"/>
  <c r="Y43" i="6" s="1"/>
  <c r="Z43" i="6" a="1"/>
  <c r="Z43" i="6" s="1"/>
  <c r="AA43" i="6" a="1"/>
  <c r="AA43" i="6" s="1"/>
  <c r="AB43" i="6" a="1"/>
  <c r="AB43" i="6" s="1"/>
  <c r="AC43" i="6" a="1"/>
  <c r="AC43" i="6" s="1"/>
  <c r="AD43" i="6" a="1"/>
  <c r="AD43" i="6" s="1"/>
  <c r="AE43" i="6" a="1"/>
  <c r="AE43" i="6" s="1"/>
  <c r="AF43" i="6" a="1"/>
  <c r="AF43" i="6" s="1"/>
  <c r="AG43" i="6" a="1"/>
  <c r="AG43" i="6" s="1"/>
  <c r="AH43" i="6" a="1"/>
  <c r="AH43" i="6" s="1"/>
  <c r="AI43" i="6" a="1"/>
  <c r="AI43" i="6" s="1"/>
  <c r="AJ43" i="6" a="1"/>
  <c r="AJ43" i="6" s="1"/>
  <c r="AK43" i="6" a="1"/>
  <c r="AK43" i="6" s="1"/>
  <c r="AL43" i="6" a="1"/>
  <c r="AL43" i="6" s="1"/>
  <c r="AM43" i="6" a="1"/>
  <c r="AM43" i="6" s="1"/>
  <c r="AN43" i="6" a="1"/>
  <c r="AN43" i="6" s="1"/>
  <c r="AO43" i="6" a="1"/>
  <c r="AO43" i="6" s="1"/>
  <c r="AP43" i="6" a="1"/>
  <c r="AP43" i="6" s="1"/>
  <c r="AQ43" i="6" a="1"/>
  <c r="AQ43" i="6" s="1"/>
  <c r="AR43" i="6" a="1"/>
  <c r="AR43" i="6" s="1"/>
  <c r="AS43" i="6" a="1"/>
  <c r="AS43" i="6" s="1"/>
  <c r="AT43" i="6" a="1"/>
  <c r="AT43" i="6" s="1"/>
  <c r="AU43" i="6" a="1"/>
  <c r="AU43" i="6" s="1"/>
  <c r="AV43" i="6" a="1"/>
  <c r="AV43" i="6" s="1"/>
  <c r="AW43" i="6" a="1"/>
  <c r="AW43" i="6" s="1"/>
  <c r="AX43" i="6" a="1"/>
  <c r="AX43" i="6" s="1"/>
  <c r="AY43" i="6" a="1"/>
  <c r="AY43" i="6" s="1"/>
  <c r="AZ43" i="6" a="1"/>
  <c r="AZ43" i="6" s="1"/>
  <c r="BA43" i="6" a="1"/>
  <c r="BA43" i="6" s="1"/>
  <c r="BB43" i="6" a="1"/>
  <c r="BB43" i="6" s="1"/>
  <c r="BC43" i="6" a="1"/>
  <c r="BC43" i="6" s="1"/>
  <c r="BD43" i="6" a="1"/>
  <c r="BD43" i="6" s="1"/>
  <c r="BE43" i="6" a="1"/>
  <c r="BE43" i="6" s="1"/>
  <c r="BF43" i="6" a="1"/>
  <c r="BF43" i="6" s="1"/>
  <c r="BG43" i="6" a="1"/>
  <c r="BG43" i="6" s="1"/>
  <c r="BH43" i="6" a="1"/>
  <c r="BH43" i="6" s="1"/>
  <c r="BI43" i="6" a="1"/>
  <c r="BI43" i="6" s="1"/>
  <c r="BJ43" i="6" a="1"/>
  <c r="BJ43" i="6" s="1"/>
  <c r="BK43" i="6" a="1"/>
  <c r="BK43" i="6" s="1"/>
  <c r="BL43" i="6" a="1"/>
  <c r="BL43" i="6" s="1"/>
  <c r="BM43" i="6" a="1"/>
  <c r="BM43" i="6" s="1"/>
  <c r="BN43" i="6" a="1"/>
  <c r="BN43" i="6" s="1"/>
  <c r="BO43" i="6" a="1"/>
  <c r="BO43" i="6" s="1"/>
  <c r="BP43" i="6" a="1"/>
  <c r="BP43" i="6" s="1"/>
  <c r="BQ43" i="6" a="1"/>
  <c r="BQ43" i="6" s="1"/>
  <c r="BR43" i="6" a="1"/>
  <c r="BR43" i="6" s="1"/>
  <c r="BS43" i="6" a="1"/>
  <c r="BS43" i="6" s="1"/>
  <c r="BT43" i="6" a="1"/>
  <c r="BT43" i="6" s="1"/>
  <c r="BU43" i="6" a="1"/>
  <c r="BU43" i="6" s="1"/>
  <c r="BV43" i="6" a="1"/>
  <c r="BV43" i="6" s="1"/>
  <c r="BW43" i="6" a="1"/>
  <c r="BW43" i="6" s="1"/>
  <c r="BX43" i="6" a="1"/>
  <c r="BX43" i="6" s="1"/>
  <c r="BY43" i="6" a="1"/>
  <c r="BY43" i="6" s="1"/>
  <c r="BZ43" i="6" a="1"/>
  <c r="BZ43" i="6" s="1"/>
  <c r="CA43" i="6" a="1"/>
  <c r="CA43" i="6" s="1"/>
  <c r="CB43" i="6" a="1"/>
  <c r="CB43" i="6" s="1"/>
  <c r="CC43" i="6" a="1"/>
  <c r="CC43" i="6" s="1"/>
  <c r="CD43" i="6" a="1"/>
  <c r="CD43" i="6" s="1"/>
  <c r="CE43" i="6" a="1"/>
  <c r="CE43" i="6" s="1"/>
  <c r="CF43" i="6" a="1"/>
  <c r="CF43" i="6" s="1"/>
  <c r="CG43" i="6" a="1"/>
  <c r="CG43" i="6" s="1"/>
  <c r="CH43" i="6" a="1"/>
  <c r="CH43" i="6" s="1"/>
  <c r="CI43" i="6" a="1"/>
  <c r="CI43" i="6" s="1"/>
  <c r="CJ43" i="6" a="1"/>
  <c r="CJ43" i="6" s="1"/>
  <c r="CK43" i="6" a="1"/>
  <c r="CK43" i="6" s="1"/>
  <c r="CL43" i="6" a="1"/>
  <c r="CL43" i="6" s="1"/>
  <c r="CM43" i="6" a="1"/>
  <c r="CM43" i="6" s="1"/>
  <c r="CN43" i="6" a="1"/>
  <c r="CN43" i="6" s="1"/>
  <c r="CO43" i="6" a="1"/>
  <c r="CO43" i="6" s="1"/>
  <c r="CP43" i="6" a="1"/>
  <c r="CP43" i="6" s="1"/>
  <c r="CQ43" i="6" a="1"/>
  <c r="CQ43" i="6" s="1"/>
  <c r="CR43" i="6" a="1"/>
  <c r="CR43" i="6" s="1"/>
  <c r="CS43" i="6" a="1"/>
  <c r="CS43" i="6" s="1"/>
  <c r="CT43" i="6" a="1"/>
  <c r="CT43" i="6" s="1"/>
  <c r="CU43" i="6" a="1"/>
  <c r="CU43" i="6" s="1"/>
  <c r="CV43" i="6" a="1"/>
  <c r="CV43" i="6" s="1"/>
  <c r="CW43" i="6" a="1"/>
  <c r="CW43" i="6" s="1"/>
  <c r="CX43" i="6" a="1"/>
  <c r="CX43" i="6" s="1"/>
  <c r="CY43" i="6" a="1"/>
  <c r="CY43" i="6" s="1"/>
  <c r="CZ43" i="6" a="1"/>
  <c r="CZ43" i="6" s="1"/>
  <c r="DA43" i="6" a="1"/>
  <c r="DA43" i="6" s="1"/>
  <c r="DB43" i="6" a="1"/>
  <c r="DB43" i="6" s="1"/>
  <c r="DC43" i="6" a="1"/>
  <c r="DC43" i="6" s="1"/>
  <c r="DD43" i="6" a="1"/>
  <c r="DD43" i="6" s="1"/>
  <c r="DE43" i="6" a="1"/>
  <c r="DE43" i="6" s="1"/>
  <c r="DF43" i="6" a="1"/>
  <c r="DF43" i="6" s="1"/>
  <c r="DG43" i="6" a="1"/>
  <c r="DG43" i="6" s="1"/>
  <c r="DH43" i="6" a="1"/>
  <c r="DH43" i="6" s="1"/>
  <c r="DI43" i="6" a="1"/>
  <c r="DI43" i="6" s="1"/>
  <c r="DJ43" i="6" a="1"/>
  <c r="DJ43" i="6" s="1"/>
  <c r="DK43" i="6" a="1"/>
  <c r="DK43" i="6" s="1"/>
  <c r="DL43" i="6" a="1"/>
  <c r="DL43" i="6" s="1"/>
  <c r="DM43" i="6" a="1"/>
  <c r="DM43" i="6" s="1"/>
  <c r="DN43" i="6" a="1"/>
  <c r="DN43" i="6" s="1"/>
  <c r="DO43" i="6" a="1"/>
  <c r="DO43" i="6" s="1"/>
  <c r="DP43" i="6" a="1"/>
  <c r="DP43" i="6" s="1"/>
  <c r="DQ43" i="6" a="1"/>
  <c r="DQ43" i="6" s="1"/>
  <c r="DR43" i="6" a="1"/>
  <c r="DR43" i="6" s="1"/>
  <c r="DS43" i="6" a="1"/>
  <c r="DS43" i="6" s="1"/>
  <c r="DT43" i="6" a="1"/>
  <c r="DT43" i="6" s="1"/>
  <c r="DU43" i="6" a="1"/>
  <c r="DU43" i="6" s="1"/>
  <c r="DV43" i="6" a="1"/>
  <c r="DV43" i="6" s="1"/>
  <c r="DW43" i="6" a="1"/>
  <c r="DW43" i="6" s="1"/>
  <c r="DX43" i="6" a="1"/>
  <c r="DX43" i="6" s="1"/>
  <c r="DY43" i="6" a="1"/>
  <c r="DY43" i="6" s="1"/>
  <c r="DZ43" i="6" a="1"/>
  <c r="DZ43" i="6" s="1"/>
  <c r="EA43" i="6" a="1"/>
  <c r="EA43" i="6" s="1"/>
  <c r="EB43" i="6" a="1"/>
  <c r="EB43" i="6" s="1"/>
  <c r="EC43" i="6" a="1"/>
  <c r="EC43" i="6" s="1"/>
  <c r="ED43" i="6" a="1"/>
  <c r="ED43" i="6" s="1"/>
  <c r="EE43" i="6" a="1"/>
  <c r="EE43" i="6" s="1"/>
  <c r="EF43" i="6" a="1"/>
  <c r="EF43" i="6" s="1"/>
  <c r="EG43" i="6" a="1"/>
  <c r="EG43" i="6" s="1"/>
  <c r="EH43" i="6" a="1"/>
  <c r="EH43" i="6" s="1"/>
  <c r="EI43" i="6" a="1"/>
  <c r="EI43" i="6" s="1"/>
  <c r="EJ43" i="6" a="1"/>
  <c r="EJ43" i="6" s="1"/>
  <c r="EK43" i="6" a="1"/>
  <c r="EK43" i="6" s="1"/>
  <c r="EL43" i="6" a="1"/>
  <c r="EL43" i="6" s="1"/>
  <c r="EM43" i="6" a="1"/>
  <c r="EM43" i="6" s="1"/>
  <c r="EN43" i="6" a="1"/>
  <c r="EN43" i="6" s="1"/>
  <c r="EO43" i="6" a="1"/>
  <c r="EO43" i="6" s="1"/>
  <c r="EP43" i="6" a="1"/>
  <c r="EP43" i="6" s="1"/>
  <c r="EQ43" i="6" a="1"/>
  <c r="EQ43" i="6" s="1"/>
  <c r="ER43" i="6" a="1"/>
  <c r="ER43" i="6" s="1"/>
  <c r="ES43" i="6" a="1"/>
  <c r="ES43" i="6" s="1"/>
  <c r="ET43" i="6" a="1"/>
  <c r="ET43" i="6" s="1"/>
  <c r="EU43" i="6" a="1"/>
  <c r="EU43" i="6" s="1"/>
  <c r="EV43" i="6" a="1"/>
  <c r="EV43" i="6" s="1"/>
  <c r="EW43" i="6" a="1"/>
  <c r="EW43" i="6" s="1"/>
  <c r="EX43" i="6" a="1"/>
  <c r="EX43" i="6" s="1"/>
  <c r="EY43" i="6" a="1"/>
  <c r="EY43" i="6" s="1"/>
  <c r="EZ43" i="6" a="1"/>
  <c r="EZ43" i="6" s="1"/>
  <c r="FA43" i="6" a="1"/>
  <c r="FA43" i="6" s="1"/>
  <c r="FB43" i="6" a="1"/>
  <c r="FB43" i="6" s="1"/>
  <c r="FC43" i="6" a="1"/>
  <c r="FC43" i="6" s="1"/>
  <c r="FD43" i="6" a="1"/>
  <c r="FD43" i="6" s="1"/>
  <c r="FE43" i="6" a="1"/>
  <c r="FE43" i="6" s="1"/>
  <c r="E44" i="6" a="1"/>
  <c r="E44" i="6" s="1"/>
  <c r="F44" i="6" a="1"/>
  <c r="F44" i="6" s="1"/>
  <c r="G44" i="6" a="1"/>
  <c r="G44" i="6" s="1"/>
  <c r="H44" i="6" a="1"/>
  <c r="H44" i="6" s="1"/>
  <c r="J44" i="6" a="1"/>
  <c r="J44" i="6" s="1"/>
  <c r="K44" i="6" a="1"/>
  <c r="K44" i="6" s="1"/>
  <c r="L44" i="6" a="1"/>
  <c r="L44" i="6" s="1"/>
  <c r="M44" i="6" a="1"/>
  <c r="M44" i="6" s="1"/>
  <c r="N44" i="6" a="1"/>
  <c r="N44" i="6" s="1"/>
  <c r="O44" i="6" a="1"/>
  <c r="O44" i="6" s="1"/>
  <c r="P44" i="6" a="1"/>
  <c r="P44" i="6" s="1"/>
  <c r="Q44" i="6" a="1"/>
  <c r="Q44" i="6" s="1"/>
  <c r="R44" i="6" a="1"/>
  <c r="R44" i="6" s="1"/>
  <c r="S44" i="6" a="1"/>
  <c r="S44" i="6" s="1"/>
  <c r="T44" i="6" a="1"/>
  <c r="T44" i="6" s="1"/>
  <c r="U44" i="6" a="1"/>
  <c r="U44" i="6" s="1"/>
  <c r="V44" i="6" a="1"/>
  <c r="V44" i="6" s="1"/>
  <c r="W44" i="6" a="1"/>
  <c r="W44" i="6" s="1"/>
  <c r="X44" i="6" a="1"/>
  <c r="X44" i="6" s="1"/>
  <c r="Y44" i="6" a="1"/>
  <c r="Y44" i="6" s="1"/>
  <c r="Z44" i="6" a="1"/>
  <c r="Z44" i="6" s="1"/>
  <c r="AA44" i="6" a="1"/>
  <c r="AA44" i="6" s="1"/>
  <c r="AB44" i="6" a="1"/>
  <c r="AB44" i="6" s="1"/>
  <c r="AC44" i="6" a="1"/>
  <c r="AC44" i="6" s="1"/>
  <c r="AD44" i="6" a="1"/>
  <c r="AD44" i="6" s="1"/>
  <c r="AE44" i="6" a="1"/>
  <c r="AE44" i="6" s="1"/>
  <c r="AF44" i="6" a="1"/>
  <c r="AF44" i="6" s="1"/>
  <c r="AG44" i="6" a="1"/>
  <c r="AG44" i="6" s="1"/>
  <c r="AH44" i="6" a="1"/>
  <c r="AH44" i="6" s="1"/>
  <c r="AI44" i="6" a="1"/>
  <c r="AI44" i="6" s="1"/>
  <c r="AJ44" i="6" a="1"/>
  <c r="AJ44" i="6" s="1"/>
  <c r="AK44" i="6" a="1"/>
  <c r="AK44" i="6" s="1"/>
  <c r="AL44" i="6" a="1"/>
  <c r="AL44" i="6" s="1"/>
  <c r="AM44" i="6" a="1"/>
  <c r="AM44" i="6" s="1"/>
  <c r="AN44" i="6" a="1"/>
  <c r="AN44" i="6" s="1"/>
  <c r="AO44" i="6" a="1"/>
  <c r="AO44" i="6" s="1"/>
  <c r="AP44" i="6" a="1"/>
  <c r="AP44" i="6" s="1"/>
  <c r="AQ44" i="6" a="1"/>
  <c r="AQ44" i="6" s="1"/>
  <c r="AR44" i="6" a="1"/>
  <c r="AR44" i="6" s="1"/>
  <c r="AS44" i="6" a="1"/>
  <c r="AS44" i="6" s="1"/>
  <c r="AT44" i="6" a="1"/>
  <c r="AT44" i="6" s="1"/>
  <c r="AU44" i="6" a="1"/>
  <c r="AU44" i="6" s="1"/>
  <c r="AV44" i="6" a="1"/>
  <c r="AV44" i="6" s="1"/>
  <c r="AW44" i="6" a="1"/>
  <c r="AW44" i="6" s="1"/>
  <c r="AX44" i="6" a="1"/>
  <c r="AX44" i="6" s="1"/>
  <c r="AY44" i="6" a="1"/>
  <c r="AY44" i="6" s="1"/>
  <c r="AZ44" i="6" a="1"/>
  <c r="AZ44" i="6" s="1"/>
  <c r="BA44" i="6" a="1"/>
  <c r="BA44" i="6" s="1"/>
  <c r="BB44" i="6" a="1"/>
  <c r="BB44" i="6" s="1"/>
  <c r="BC44" i="6" a="1"/>
  <c r="BC44" i="6" s="1"/>
  <c r="BD44" i="6" a="1"/>
  <c r="BD44" i="6" s="1"/>
  <c r="BE44" i="6" a="1"/>
  <c r="BE44" i="6" s="1"/>
  <c r="BF44" i="6" a="1"/>
  <c r="BF44" i="6" s="1"/>
  <c r="BG44" i="6" a="1"/>
  <c r="BG44" i="6" s="1"/>
  <c r="BH44" i="6" a="1"/>
  <c r="BH44" i="6" s="1"/>
  <c r="BI44" i="6" a="1"/>
  <c r="BI44" i="6" s="1"/>
  <c r="BJ44" i="6" a="1"/>
  <c r="BJ44" i="6" s="1"/>
  <c r="BK44" i="6" a="1"/>
  <c r="BK44" i="6" s="1"/>
  <c r="BL44" i="6" a="1"/>
  <c r="BL44" i="6" s="1"/>
  <c r="BM44" i="6" a="1"/>
  <c r="BM44" i="6" s="1"/>
  <c r="BN44" i="6" a="1"/>
  <c r="BN44" i="6" s="1"/>
  <c r="BO44" i="6" a="1"/>
  <c r="BO44" i="6" s="1"/>
  <c r="BP44" i="6" a="1"/>
  <c r="BP44" i="6" s="1"/>
  <c r="BQ44" i="6" a="1"/>
  <c r="BQ44" i="6" s="1"/>
  <c r="BR44" i="6" a="1"/>
  <c r="BR44" i="6" s="1"/>
  <c r="BS44" i="6" a="1"/>
  <c r="BS44" i="6" s="1"/>
  <c r="BT44" i="6" a="1"/>
  <c r="BT44" i="6" s="1"/>
  <c r="BU44" i="6" a="1"/>
  <c r="BU44" i="6" s="1"/>
  <c r="BV44" i="6" a="1"/>
  <c r="BV44" i="6" s="1"/>
  <c r="BW44" i="6" a="1"/>
  <c r="BW44" i="6" s="1"/>
  <c r="BX44" i="6" a="1"/>
  <c r="BX44" i="6" s="1"/>
  <c r="BY44" i="6" a="1"/>
  <c r="BY44" i="6" s="1"/>
  <c r="BZ44" i="6" a="1"/>
  <c r="BZ44" i="6" s="1"/>
  <c r="CA44" i="6" a="1"/>
  <c r="CA44" i="6" s="1"/>
  <c r="CB44" i="6" a="1"/>
  <c r="CB44" i="6" s="1"/>
  <c r="CC44" i="6" a="1"/>
  <c r="CC44" i="6" s="1"/>
  <c r="CD44" i="6" a="1"/>
  <c r="CD44" i="6" s="1"/>
  <c r="CE44" i="6" a="1"/>
  <c r="CE44" i="6" s="1"/>
  <c r="CF44" i="6" a="1"/>
  <c r="CF44" i="6" s="1"/>
  <c r="CG44" i="6" a="1"/>
  <c r="CG44" i="6" s="1"/>
  <c r="CH44" i="6" a="1"/>
  <c r="CH44" i="6" s="1"/>
  <c r="CI44" i="6" a="1"/>
  <c r="CI44" i="6" s="1"/>
  <c r="CJ44" i="6" a="1"/>
  <c r="CJ44" i="6" s="1"/>
  <c r="CK44" i="6" a="1"/>
  <c r="CK44" i="6" s="1"/>
  <c r="CL44" i="6" a="1"/>
  <c r="CL44" i="6" s="1"/>
  <c r="CM44" i="6" a="1"/>
  <c r="CM44" i="6" s="1"/>
  <c r="CN44" i="6" a="1"/>
  <c r="CN44" i="6" s="1"/>
  <c r="CO44" i="6" a="1"/>
  <c r="CO44" i="6" s="1"/>
  <c r="CP44" i="6" a="1"/>
  <c r="CP44" i="6" s="1"/>
  <c r="CQ44" i="6" a="1"/>
  <c r="CQ44" i="6" s="1"/>
  <c r="CR44" i="6" a="1"/>
  <c r="CR44" i="6" s="1"/>
  <c r="CS44" i="6" a="1"/>
  <c r="CS44" i="6" s="1"/>
  <c r="CT44" i="6" a="1"/>
  <c r="CT44" i="6" s="1"/>
  <c r="CU44" i="6" a="1"/>
  <c r="CU44" i="6" s="1"/>
  <c r="CV44" i="6" a="1"/>
  <c r="CV44" i="6" s="1"/>
  <c r="CW44" i="6" a="1"/>
  <c r="CW44" i="6" s="1"/>
  <c r="CX44" i="6" a="1"/>
  <c r="CX44" i="6" s="1"/>
  <c r="CY44" i="6" a="1"/>
  <c r="CY44" i="6" s="1"/>
  <c r="CZ44" i="6" a="1"/>
  <c r="CZ44" i="6" s="1"/>
  <c r="DA44" i="6" a="1"/>
  <c r="DA44" i="6" s="1"/>
  <c r="DB44" i="6" a="1"/>
  <c r="DB44" i="6" s="1"/>
  <c r="DC44" i="6" a="1"/>
  <c r="DC44" i="6" s="1"/>
  <c r="DD44" i="6" a="1"/>
  <c r="DD44" i="6" s="1"/>
  <c r="DE44" i="6" a="1"/>
  <c r="DE44" i="6" s="1"/>
  <c r="DF44" i="6" a="1"/>
  <c r="DF44" i="6" s="1"/>
  <c r="DG44" i="6" a="1"/>
  <c r="DG44" i="6" s="1"/>
  <c r="DH44" i="6" a="1"/>
  <c r="DH44" i="6" s="1"/>
  <c r="DI44" i="6" a="1"/>
  <c r="DI44" i="6" s="1"/>
  <c r="DJ44" i="6" a="1"/>
  <c r="DJ44" i="6" s="1"/>
  <c r="DK44" i="6" a="1"/>
  <c r="DK44" i="6" s="1"/>
  <c r="DL44" i="6" a="1"/>
  <c r="DL44" i="6" s="1"/>
  <c r="DM44" i="6" a="1"/>
  <c r="DM44" i="6" s="1"/>
  <c r="DN44" i="6" a="1"/>
  <c r="DN44" i="6" s="1"/>
  <c r="DO44" i="6" a="1"/>
  <c r="DO44" i="6" s="1"/>
  <c r="DP44" i="6" a="1"/>
  <c r="DP44" i="6" s="1"/>
  <c r="DQ44" i="6" a="1"/>
  <c r="DQ44" i="6" s="1"/>
  <c r="DR44" i="6" a="1"/>
  <c r="DR44" i="6" s="1"/>
  <c r="DS44" i="6" a="1"/>
  <c r="DS44" i="6" s="1"/>
  <c r="DT44" i="6" a="1"/>
  <c r="DT44" i="6" s="1"/>
  <c r="DU44" i="6" a="1"/>
  <c r="DU44" i="6" s="1"/>
  <c r="DV44" i="6" a="1"/>
  <c r="DV44" i="6" s="1"/>
  <c r="DW44" i="6" a="1"/>
  <c r="DW44" i="6" s="1"/>
  <c r="DX44" i="6" a="1"/>
  <c r="DX44" i="6" s="1"/>
  <c r="DY44" i="6" a="1"/>
  <c r="DY44" i="6" s="1"/>
  <c r="DZ44" i="6" a="1"/>
  <c r="DZ44" i="6" s="1"/>
  <c r="EA44" i="6" a="1"/>
  <c r="EA44" i="6" s="1"/>
  <c r="EB44" i="6" a="1"/>
  <c r="EB44" i="6" s="1"/>
  <c r="EC44" i="6" a="1"/>
  <c r="EC44" i="6" s="1"/>
  <c r="ED44" i="6" a="1"/>
  <c r="ED44" i="6" s="1"/>
  <c r="EE44" i="6" a="1"/>
  <c r="EE44" i="6" s="1"/>
  <c r="EF44" i="6" a="1"/>
  <c r="EF44" i="6" s="1"/>
  <c r="EG44" i="6" a="1"/>
  <c r="EG44" i="6" s="1"/>
  <c r="EH44" i="6" a="1"/>
  <c r="EH44" i="6" s="1"/>
  <c r="EI44" i="6" a="1"/>
  <c r="EI44" i="6" s="1"/>
  <c r="EJ44" i="6" a="1"/>
  <c r="EJ44" i="6" s="1"/>
  <c r="EK44" i="6" a="1"/>
  <c r="EK44" i="6" s="1"/>
  <c r="EL44" i="6" a="1"/>
  <c r="EL44" i="6" s="1"/>
  <c r="EM44" i="6" a="1"/>
  <c r="EM44" i="6" s="1"/>
  <c r="EN44" i="6" a="1"/>
  <c r="EN44" i="6" s="1"/>
  <c r="EO44" i="6" a="1"/>
  <c r="EO44" i="6" s="1"/>
  <c r="EP44" i="6" a="1"/>
  <c r="EP44" i="6" s="1"/>
  <c r="EQ44" i="6" a="1"/>
  <c r="EQ44" i="6" s="1"/>
  <c r="ER44" i="6" a="1"/>
  <c r="ER44" i="6" s="1"/>
  <c r="ES44" i="6" a="1"/>
  <c r="ES44" i="6" s="1"/>
  <c r="ET44" i="6" a="1"/>
  <c r="ET44" i="6" s="1"/>
  <c r="EU44" i="6" a="1"/>
  <c r="EU44" i="6" s="1"/>
  <c r="EV44" i="6" a="1"/>
  <c r="EV44" i="6" s="1"/>
  <c r="EW44" i="6" a="1"/>
  <c r="EW44" i="6" s="1"/>
  <c r="EX44" i="6" a="1"/>
  <c r="EX44" i="6" s="1"/>
  <c r="EY44" i="6" a="1"/>
  <c r="EY44" i="6" s="1"/>
  <c r="EZ44" i="6" a="1"/>
  <c r="EZ44" i="6" s="1"/>
  <c r="FA44" i="6" a="1"/>
  <c r="FA44" i="6" s="1"/>
  <c r="FB44" i="6" a="1"/>
  <c r="FB44" i="6" s="1"/>
  <c r="FC44" i="6" a="1"/>
  <c r="FC44" i="6" s="1"/>
  <c r="FD44" i="6" a="1"/>
  <c r="FD44" i="6" s="1"/>
  <c r="FE44" i="6" a="1"/>
  <c r="FE44" i="6" s="1"/>
  <c r="E45" i="6" a="1"/>
  <c r="E45" i="6" s="1"/>
  <c r="F45" i="6" a="1"/>
  <c r="F45" i="6" s="1"/>
  <c r="G45" i="6" a="1"/>
  <c r="G45" i="6" s="1"/>
  <c r="H45" i="6" a="1"/>
  <c r="H45" i="6" s="1"/>
  <c r="J45" i="6" a="1"/>
  <c r="J45" i="6" s="1"/>
  <c r="K45" i="6" a="1"/>
  <c r="K45" i="6" s="1"/>
  <c r="L45" i="6" a="1"/>
  <c r="L45" i="6" s="1"/>
  <c r="M45" i="6" a="1"/>
  <c r="M45" i="6" s="1"/>
  <c r="N45" i="6" a="1"/>
  <c r="N45" i="6" s="1"/>
  <c r="O45" i="6" a="1"/>
  <c r="O45" i="6" s="1"/>
  <c r="P45" i="6" a="1"/>
  <c r="P45" i="6" s="1"/>
  <c r="Q45" i="6" a="1"/>
  <c r="Q45" i="6" s="1"/>
  <c r="R45" i="6" a="1"/>
  <c r="R45" i="6" s="1"/>
  <c r="S45" i="6" a="1"/>
  <c r="S45" i="6" s="1"/>
  <c r="T45" i="6" a="1"/>
  <c r="T45" i="6" s="1"/>
  <c r="U45" i="6" a="1"/>
  <c r="U45" i="6" s="1"/>
  <c r="V45" i="6" a="1"/>
  <c r="V45" i="6" s="1"/>
  <c r="W45" i="6" a="1"/>
  <c r="W45" i="6" s="1"/>
  <c r="X45" i="6" a="1"/>
  <c r="X45" i="6" s="1"/>
  <c r="Y45" i="6" a="1"/>
  <c r="Y45" i="6" s="1"/>
  <c r="Z45" i="6" a="1"/>
  <c r="Z45" i="6" s="1"/>
  <c r="AA45" i="6" a="1"/>
  <c r="AA45" i="6" s="1"/>
  <c r="AB45" i="6" a="1"/>
  <c r="AB45" i="6" s="1"/>
  <c r="AC45" i="6" a="1"/>
  <c r="AC45" i="6" s="1"/>
  <c r="AD45" i="6" a="1"/>
  <c r="AD45" i="6" s="1"/>
  <c r="AE45" i="6" a="1"/>
  <c r="AE45" i="6" s="1"/>
  <c r="AF45" i="6" a="1"/>
  <c r="AF45" i="6" s="1"/>
  <c r="AG45" i="6" a="1"/>
  <c r="AG45" i="6" s="1"/>
  <c r="AH45" i="6" a="1"/>
  <c r="AH45" i="6" s="1"/>
  <c r="AI45" i="6" a="1"/>
  <c r="AI45" i="6" s="1"/>
  <c r="AJ45" i="6" a="1"/>
  <c r="AJ45" i="6" s="1"/>
  <c r="AK45" i="6" a="1"/>
  <c r="AK45" i="6" s="1"/>
  <c r="AL45" i="6" a="1"/>
  <c r="AL45" i="6" s="1"/>
  <c r="AM45" i="6" a="1"/>
  <c r="AM45" i="6" s="1"/>
  <c r="AN45" i="6" a="1"/>
  <c r="AN45" i="6" s="1"/>
  <c r="AO45" i="6" a="1"/>
  <c r="AO45" i="6" s="1"/>
  <c r="AP45" i="6" a="1"/>
  <c r="AP45" i="6" s="1"/>
  <c r="AQ45" i="6" a="1"/>
  <c r="AQ45" i="6" s="1"/>
  <c r="AR45" i="6" a="1"/>
  <c r="AR45" i="6" s="1"/>
  <c r="AS45" i="6" a="1"/>
  <c r="AS45" i="6" s="1"/>
  <c r="AT45" i="6" a="1"/>
  <c r="AT45" i="6" s="1"/>
  <c r="AU45" i="6" a="1"/>
  <c r="AU45" i="6" s="1"/>
  <c r="AV45" i="6" a="1"/>
  <c r="AV45" i="6" s="1"/>
  <c r="AW45" i="6" a="1"/>
  <c r="AW45" i="6" s="1"/>
  <c r="AX45" i="6" a="1"/>
  <c r="AX45" i="6" s="1"/>
  <c r="AY45" i="6" a="1"/>
  <c r="AY45" i="6" s="1"/>
  <c r="AZ45" i="6" a="1"/>
  <c r="AZ45" i="6" s="1"/>
  <c r="BA45" i="6" a="1"/>
  <c r="BA45" i="6" s="1"/>
  <c r="BB45" i="6" a="1"/>
  <c r="BB45" i="6" s="1"/>
  <c r="BC45" i="6" a="1"/>
  <c r="BC45" i="6" s="1"/>
  <c r="BD45" i="6" a="1"/>
  <c r="BD45" i="6" s="1"/>
  <c r="BE45" i="6" a="1"/>
  <c r="BE45" i="6" s="1"/>
  <c r="BF45" i="6" a="1"/>
  <c r="BF45" i="6" s="1"/>
  <c r="BG45" i="6" a="1"/>
  <c r="BG45" i="6" s="1"/>
  <c r="BH45" i="6" a="1"/>
  <c r="BH45" i="6" s="1"/>
  <c r="BI45" i="6" a="1"/>
  <c r="BI45" i="6" s="1"/>
  <c r="BJ45" i="6" a="1"/>
  <c r="BJ45" i="6" s="1"/>
  <c r="BK45" i="6" a="1"/>
  <c r="BK45" i="6" s="1"/>
  <c r="BL45" i="6" a="1"/>
  <c r="BL45" i="6" s="1"/>
  <c r="BM45" i="6" a="1"/>
  <c r="BM45" i="6" s="1"/>
  <c r="BN45" i="6" a="1"/>
  <c r="BN45" i="6" s="1"/>
  <c r="BO45" i="6" a="1"/>
  <c r="BO45" i="6" s="1"/>
  <c r="BP45" i="6" a="1"/>
  <c r="BP45" i="6" s="1"/>
  <c r="BQ45" i="6" a="1"/>
  <c r="BQ45" i="6" s="1"/>
  <c r="BR45" i="6" a="1"/>
  <c r="BR45" i="6" s="1"/>
  <c r="BS45" i="6" a="1"/>
  <c r="BS45" i="6" s="1"/>
  <c r="BT45" i="6" a="1"/>
  <c r="BT45" i="6" s="1"/>
  <c r="BU45" i="6" a="1"/>
  <c r="BU45" i="6" s="1"/>
  <c r="BV45" i="6" a="1"/>
  <c r="BV45" i="6" s="1"/>
  <c r="BW45" i="6" a="1"/>
  <c r="BW45" i="6" s="1"/>
  <c r="BX45" i="6" a="1"/>
  <c r="BX45" i="6" s="1"/>
  <c r="BY45" i="6" a="1"/>
  <c r="BY45" i="6" s="1"/>
  <c r="BZ45" i="6" a="1"/>
  <c r="BZ45" i="6" s="1"/>
  <c r="CA45" i="6" a="1"/>
  <c r="CA45" i="6" s="1"/>
  <c r="CB45" i="6" a="1"/>
  <c r="CB45" i="6" s="1"/>
  <c r="CC45" i="6" a="1"/>
  <c r="CC45" i="6" s="1"/>
  <c r="CD45" i="6" a="1"/>
  <c r="CD45" i="6" s="1"/>
  <c r="CE45" i="6" a="1"/>
  <c r="CE45" i="6" s="1"/>
  <c r="CF45" i="6" a="1"/>
  <c r="CF45" i="6" s="1"/>
  <c r="CG45" i="6" a="1"/>
  <c r="CG45" i="6" s="1"/>
  <c r="CH45" i="6" a="1"/>
  <c r="CH45" i="6" s="1"/>
  <c r="CI45" i="6" a="1"/>
  <c r="CI45" i="6" s="1"/>
  <c r="CJ45" i="6" a="1"/>
  <c r="CJ45" i="6" s="1"/>
  <c r="CK45" i="6" a="1"/>
  <c r="CK45" i="6" s="1"/>
  <c r="CL45" i="6" a="1"/>
  <c r="CL45" i="6" s="1"/>
  <c r="CM45" i="6" a="1"/>
  <c r="CM45" i="6" s="1"/>
  <c r="CN45" i="6" a="1"/>
  <c r="CN45" i="6" s="1"/>
  <c r="CO45" i="6" a="1"/>
  <c r="CO45" i="6" s="1"/>
  <c r="CP45" i="6" a="1"/>
  <c r="CP45" i="6" s="1"/>
  <c r="CQ45" i="6" a="1"/>
  <c r="CQ45" i="6" s="1"/>
  <c r="CR45" i="6" a="1"/>
  <c r="CR45" i="6" s="1"/>
  <c r="CS45" i="6" a="1"/>
  <c r="CS45" i="6" s="1"/>
  <c r="CT45" i="6" a="1"/>
  <c r="CT45" i="6" s="1"/>
  <c r="CU45" i="6" a="1"/>
  <c r="CU45" i="6" s="1"/>
  <c r="CV45" i="6" a="1"/>
  <c r="CV45" i="6" s="1"/>
  <c r="CW45" i="6" a="1"/>
  <c r="CW45" i="6" s="1"/>
  <c r="CX45" i="6" a="1"/>
  <c r="CX45" i="6" s="1"/>
  <c r="CY45" i="6" a="1"/>
  <c r="CY45" i="6" s="1"/>
  <c r="CZ45" i="6" a="1"/>
  <c r="CZ45" i="6" s="1"/>
  <c r="DA45" i="6" a="1"/>
  <c r="DA45" i="6" s="1"/>
  <c r="DB45" i="6" a="1"/>
  <c r="DB45" i="6" s="1"/>
  <c r="DC45" i="6" a="1"/>
  <c r="DC45" i="6" s="1"/>
  <c r="DD45" i="6" a="1"/>
  <c r="DD45" i="6" s="1"/>
  <c r="DE45" i="6" a="1"/>
  <c r="DE45" i="6" s="1"/>
  <c r="DF45" i="6" a="1"/>
  <c r="DF45" i="6" s="1"/>
  <c r="DG45" i="6" a="1"/>
  <c r="DG45" i="6" s="1"/>
  <c r="DH45" i="6" a="1"/>
  <c r="DH45" i="6" s="1"/>
  <c r="DI45" i="6" a="1"/>
  <c r="DI45" i="6" s="1"/>
  <c r="DJ45" i="6" a="1"/>
  <c r="DJ45" i="6" s="1"/>
  <c r="DK45" i="6" a="1"/>
  <c r="DK45" i="6" s="1"/>
  <c r="DL45" i="6" a="1"/>
  <c r="DL45" i="6" s="1"/>
  <c r="DM45" i="6" a="1"/>
  <c r="DM45" i="6" s="1"/>
  <c r="DN45" i="6" a="1"/>
  <c r="DN45" i="6" s="1"/>
  <c r="DO45" i="6" a="1"/>
  <c r="DO45" i="6" s="1"/>
  <c r="DP45" i="6" a="1"/>
  <c r="DP45" i="6" s="1"/>
  <c r="DQ45" i="6" a="1"/>
  <c r="DQ45" i="6" s="1"/>
  <c r="DR45" i="6" a="1"/>
  <c r="DR45" i="6" s="1"/>
  <c r="DS45" i="6" a="1"/>
  <c r="DS45" i="6" s="1"/>
  <c r="DT45" i="6" a="1"/>
  <c r="DT45" i="6" s="1"/>
  <c r="DU45" i="6" a="1"/>
  <c r="DU45" i="6" s="1"/>
  <c r="DV45" i="6" a="1"/>
  <c r="DV45" i="6" s="1"/>
  <c r="DW45" i="6" a="1"/>
  <c r="DW45" i="6" s="1"/>
  <c r="DX45" i="6" a="1"/>
  <c r="DX45" i="6" s="1"/>
  <c r="DY45" i="6" a="1"/>
  <c r="DY45" i="6" s="1"/>
  <c r="DZ45" i="6" a="1"/>
  <c r="DZ45" i="6" s="1"/>
  <c r="EA45" i="6" a="1"/>
  <c r="EA45" i="6" s="1"/>
  <c r="EB45" i="6" a="1"/>
  <c r="EB45" i="6" s="1"/>
  <c r="EC45" i="6" a="1"/>
  <c r="EC45" i="6" s="1"/>
  <c r="ED45" i="6" a="1"/>
  <c r="ED45" i="6" s="1"/>
  <c r="EE45" i="6" a="1"/>
  <c r="EE45" i="6" s="1"/>
  <c r="EF45" i="6" a="1"/>
  <c r="EF45" i="6" s="1"/>
  <c r="EG45" i="6" a="1"/>
  <c r="EG45" i="6" s="1"/>
  <c r="EH45" i="6" a="1"/>
  <c r="EH45" i="6" s="1"/>
  <c r="EI45" i="6" a="1"/>
  <c r="EI45" i="6" s="1"/>
  <c r="EJ45" i="6" a="1"/>
  <c r="EJ45" i="6" s="1"/>
  <c r="EK45" i="6" a="1"/>
  <c r="EK45" i="6" s="1"/>
  <c r="EL45" i="6" a="1"/>
  <c r="EL45" i="6" s="1"/>
  <c r="EM45" i="6" a="1"/>
  <c r="EM45" i="6" s="1"/>
  <c r="EN45" i="6" a="1"/>
  <c r="EN45" i="6" s="1"/>
  <c r="EO45" i="6" a="1"/>
  <c r="EO45" i="6" s="1"/>
  <c r="EP45" i="6" a="1"/>
  <c r="EP45" i="6" s="1"/>
  <c r="EQ45" i="6" a="1"/>
  <c r="EQ45" i="6" s="1"/>
  <c r="ER45" i="6" a="1"/>
  <c r="ER45" i="6" s="1"/>
  <c r="ES45" i="6" a="1"/>
  <c r="ES45" i="6" s="1"/>
  <c r="ET45" i="6" a="1"/>
  <c r="ET45" i="6" s="1"/>
  <c r="EU45" i="6" a="1"/>
  <c r="EU45" i="6" s="1"/>
  <c r="EV45" i="6" a="1"/>
  <c r="EV45" i="6" s="1"/>
  <c r="EW45" i="6" a="1"/>
  <c r="EW45" i="6" s="1"/>
  <c r="EX45" i="6" a="1"/>
  <c r="EX45" i="6" s="1"/>
  <c r="EY45" i="6" a="1"/>
  <c r="EY45" i="6" s="1"/>
  <c r="EZ45" i="6" a="1"/>
  <c r="EZ45" i="6" s="1"/>
  <c r="FA45" i="6" a="1"/>
  <c r="FA45" i="6" s="1"/>
  <c r="FB45" i="6" a="1"/>
  <c r="FB45" i="6" s="1"/>
  <c r="FC45" i="6" a="1"/>
  <c r="FC45" i="6" s="1"/>
  <c r="FD45" i="6" a="1"/>
  <c r="FD45" i="6" s="1"/>
  <c r="FE45" i="6" a="1"/>
  <c r="FE45" i="6" s="1"/>
  <c r="E46" i="6" a="1"/>
  <c r="E46" i="6" s="1"/>
  <c r="F46" i="6" a="1"/>
  <c r="F46" i="6" s="1"/>
  <c r="G46" i="6" a="1"/>
  <c r="G46" i="6" s="1"/>
  <c r="H46" i="6" a="1"/>
  <c r="H46" i="6" s="1"/>
  <c r="J46" i="6" a="1"/>
  <c r="J46" i="6" s="1"/>
  <c r="K46" i="6" a="1"/>
  <c r="K46" i="6" s="1"/>
  <c r="L46" i="6" a="1"/>
  <c r="L46" i="6" s="1"/>
  <c r="M46" i="6" a="1"/>
  <c r="M46" i="6" s="1"/>
  <c r="N46" i="6" a="1"/>
  <c r="N46" i="6" s="1"/>
  <c r="O46" i="6" a="1"/>
  <c r="O46" i="6" s="1"/>
  <c r="P46" i="6" a="1"/>
  <c r="P46" i="6" s="1"/>
  <c r="Q46" i="6" a="1"/>
  <c r="Q46" i="6" s="1"/>
  <c r="R46" i="6" a="1"/>
  <c r="R46" i="6" s="1"/>
  <c r="S46" i="6" a="1"/>
  <c r="S46" i="6" s="1"/>
  <c r="T46" i="6" a="1"/>
  <c r="T46" i="6" s="1"/>
  <c r="U46" i="6" a="1"/>
  <c r="U46" i="6" s="1"/>
  <c r="V46" i="6" a="1"/>
  <c r="V46" i="6" s="1"/>
  <c r="W46" i="6" a="1"/>
  <c r="W46" i="6" s="1"/>
  <c r="X46" i="6" a="1"/>
  <c r="X46" i="6" s="1"/>
  <c r="Y46" i="6" a="1"/>
  <c r="Y46" i="6" s="1"/>
  <c r="Z46" i="6" a="1"/>
  <c r="Z46" i="6" s="1"/>
  <c r="AA46" i="6" a="1"/>
  <c r="AA46" i="6" s="1"/>
  <c r="AB46" i="6" a="1"/>
  <c r="AB46" i="6" s="1"/>
  <c r="AC46" i="6" a="1"/>
  <c r="AC46" i="6" s="1"/>
  <c r="AD46" i="6" a="1"/>
  <c r="AD46" i="6" s="1"/>
  <c r="AE46" i="6" a="1"/>
  <c r="AE46" i="6" s="1"/>
  <c r="AF46" i="6" a="1"/>
  <c r="AF46" i="6" s="1"/>
  <c r="AG46" i="6" a="1"/>
  <c r="AG46" i="6" s="1"/>
  <c r="AH46" i="6" a="1"/>
  <c r="AH46" i="6" s="1"/>
  <c r="AI46" i="6" a="1"/>
  <c r="AI46" i="6" s="1"/>
  <c r="AJ46" i="6" a="1"/>
  <c r="AJ46" i="6" s="1"/>
  <c r="AK46" i="6" a="1"/>
  <c r="AK46" i="6" s="1"/>
  <c r="AL46" i="6" a="1"/>
  <c r="AL46" i="6" s="1"/>
  <c r="AM46" i="6" a="1"/>
  <c r="AM46" i="6" s="1"/>
  <c r="AN46" i="6" a="1"/>
  <c r="AN46" i="6" s="1"/>
  <c r="AO46" i="6" a="1"/>
  <c r="AO46" i="6" s="1"/>
  <c r="AP46" i="6" a="1"/>
  <c r="AP46" i="6" s="1"/>
  <c r="AQ46" i="6" a="1"/>
  <c r="AQ46" i="6" s="1"/>
  <c r="AR46" i="6" a="1"/>
  <c r="AR46" i="6" s="1"/>
  <c r="AS46" i="6" a="1"/>
  <c r="AS46" i="6" s="1"/>
  <c r="AT46" i="6" a="1"/>
  <c r="AT46" i="6" s="1"/>
  <c r="AU46" i="6" a="1"/>
  <c r="AU46" i="6" s="1"/>
  <c r="AV46" i="6" a="1"/>
  <c r="AV46" i="6" s="1"/>
  <c r="AW46" i="6" a="1"/>
  <c r="AW46" i="6" s="1"/>
  <c r="AX46" i="6" a="1"/>
  <c r="AX46" i="6" s="1"/>
  <c r="AY46" i="6" a="1"/>
  <c r="AY46" i="6" s="1"/>
  <c r="AZ46" i="6" a="1"/>
  <c r="AZ46" i="6" s="1"/>
  <c r="BA46" i="6" a="1"/>
  <c r="BA46" i="6" s="1"/>
  <c r="BB46" i="6" a="1"/>
  <c r="BB46" i="6" s="1"/>
  <c r="BC46" i="6" a="1"/>
  <c r="BC46" i="6" s="1"/>
  <c r="BD46" i="6" a="1"/>
  <c r="BD46" i="6" s="1"/>
  <c r="BE46" i="6" a="1"/>
  <c r="BE46" i="6" s="1"/>
  <c r="BF46" i="6" a="1"/>
  <c r="BF46" i="6" s="1"/>
  <c r="BG46" i="6" a="1"/>
  <c r="BG46" i="6" s="1"/>
  <c r="BH46" i="6" a="1"/>
  <c r="BH46" i="6" s="1"/>
  <c r="BI46" i="6" a="1"/>
  <c r="BI46" i="6" s="1"/>
  <c r="BJ46" i="6" a="1"/>
  <c r="BJ46" i="6" s="1"/>
  <c r="BK46" i="6" a="1"/>
  <c r="BK46" i="6" s="1"/>
  <c r="BL46" i="6" a="1"/>
  <c r="BL46" i="6" s="1"/>
  <c r="BM46" i="6" a="1"/>
  <c r="BM46" i="6" s="1"/>
  <c r="BN46" i="6" a="1"/>
  <c r="BN46" i="6" s="1"/>
  <c r="BO46" i="6" a="1"/>
  <c r="BO46" i="6" s="1"/>
  <c r="BP46" i="6" a="1"/>
  <c r="BP46" i="6" s="1"/>
  <c r="BQ46" i="6" a="1"/>
  <c r="BQ46" i="6" s="1"/>
  <c r="BR46" i="6" a="1"/>
  <c r="BR46" i="6" s="1"/>
  <c r="BS46" i="6" a="1"/>
  <c r="BS46" i="6" s="1"/>
  <c r="BT46" i="6" a="1"/>
  <c r="BT46" i="6" s="1"/>
  <c r="BU46" i="6" a="1"/>
  <c r="BU46" i="6" s="1"/>
  <c r="BV46" i="6" a="1"/>
  <c r="BV46" i="6" s="1"/>
  <c r="BW46" i="6" a="1"/>
  <c r="BW46" i="6" s="1"/>
  <c r="BX46" i="6" a="1"/>
  <c r="BX46" i="6" s="1"/>
  <c r="BY46" i="6" a="1"/>
  <c r="BY46" i="6" s="1"/>
  <c r="BZ46" i="6" a="1"/>
  <c r="BZ46" i="6" s="1"/>
  <c r="CA46" i="6" a="1"/>
  <c r="CA46" i="6" s="1"/>
  <c r="CB46" i="6" a="1"/>
  <c r="CB46" i="6" s="1"/>
  <c r="CC46" i="6" a="1"/>
  <c r="CC46" i="6" s="1"/>
  <c r="CD46" i="6" a="1"/>
  <c r="CD46" i="6" s="1"/>
  <c r="CE46" i="6" a="1"/>
  <c r="CE46" i="6" s="1"/>
  <c r="CF46" i="6" a="1"/>
  <c r="CF46" i="6" s="1"/>
  <c r="CG46" i="6" a="1"/>
  <c r="CG46" i="6" s="1"/>
  <c r="CH46" i="6" a="1"/>
  <c r="CH46" i="6" s="1"/>
  <c r="CI46" i="6" a="1"/>
  <c r="CI46" i="6" s="1"/>
  <c r="CJ46" i="6" a="1"/>
  <c r="CJ46" i="6" s="1"/>
  <c r="CK46" i="6" a="1"/>
  <c r="CK46" i="6" s="1"/>
  <c r="CL46" i="6" a="1"/>
  <c r="CL46" i="6" s="1"/>
  <c r="CM46" i="6" a="1"/>
  <c r="CM46" i="6" s="1"/>
  <c r="CN46" i="6" a="1"/>
  <c r="CN46" i="6" s="1"/>
  <c r="CO46" i="6" a="1"/>
  <c r="CO46" i="6" s="1"/>
  <c r="CP46" i="6" a="1"/>
  <c r="CP46" i="6" s="1"/>
  <c r="CQ46" i="6" a="1"/>
  <c r="CQ46" i="6" s="1"/>
  <c r="CR46" i="6" a="1"/>
  <c r="CR46" i="6" s="1"/>
  <c r="CS46" i="6" a="1"/>
  <c r="CS46" i="6" s="1"/>
  <c r="CT46" i="6" a="1"/>
  <c r="CT46" i="6" s="1"/>
  <c r="CU46" i="6" a="1"/>
  <c r="CU46" i="6" s="1"/>
  <c r="CV46" i="6" a="1"/>
  <c r="CV46" i="6" s="1"/>
  <c r="CW46" i="6" a="1"/>
  <c r="CW46" i="6" s="1"/>
  <c r="CX46" i="6" a="1"/>
  <c r="CX46" i="6" s="1"/>
  <c r="CY46" i="6" a="1"/>
  <c r="CY46" i="6" s="1"/>
  <c r="CZ46" i="6" a="1"/>
  <c r="CZ46" i="6" s="1"/>
  <c r="DA46" i="6" a="1"/>
  <c r="DA46" i="6" s="1"/>
  <c r="DB46" i="6" a="1"/>
  <c r="DB46" i="6" s="1"/>
  <c r="DC46" i="6" a="1"/>
  <c r="DC46" i="6" s="1"/>
  <c r="DD46" i="6" a="1"/>
  <c r="DD46" i="6" s="1"/>
  <c r="DE46" i="6" a="1"/>
  <c r="DE46" i="6" s="1"/>
  <c r="DF46" i="6" a="1"/>
  <c r="DF46" i="6" s="1"/>
  <c r="DG46" i="6" a="1"/>
  <c r="DG46" i="6" s="1"/>
  <c r="DH46" i="6" a="1"/>
  <c r="DH46" i="6" s="1"/>
  <c r="DI46" i="6" a="1"/>
  <c r="DI46" i="6" s="1"/>
  <c r="DJ46" i="6" a="1"/>
  <c r="DJ46" i="6" s="1"/>
  <c r="DK46" i="6" a="1"/>
  <c r="DK46" i="6" s="1"/>
  <c r="DL46" i="6" a="1"/>
  <c r="DL46" i="6" s="1"/>
  <c r="DM46" i="6" a="1"/>
  <c r="DM46" i="6" s="1"/>
  <c r="DN46" i="6" a="1"/>
  <c r="DN46" i="6" s="1"/>
  <c r="DO46" i="6" a="1"/>
  <c r="DO46" i="6" s="1"/>
  <c r="DP46" i="6" a="1"/>
  <c r="DP46" i="6" s="1"/>
  <c r="DQ46" i="6" a="1"/>
  <c r="DQ46" i="6" s="1"/>
  <c r="DR46" i="6" a="1"/>
  <c r="DR46" i="6" s="1"/>
  <c r="DS46" i="6" a="1"/>
  <c r="DS46" i="6" s="1"/>
  <c r="DT46" i="6" a="1"/>
  <c r="DT46" i="6" s="1"/>
  <c r="DU46" i="6" a="1"/>
  <c r="DU46" i="6" s="1"/>
  <c r="DV46" i="6" a="1"/>
  <c r="DV46" i="6" s="1"/>
  <c r="DW46" i="6" a="1"/>
  <c r="DW46" i="6" s="1"/>
  <c r="DX46" i="6" a="1"/>
  <c r="DX46" i="6" s="1"/>
  <c r="DY46" i="6" a="1"/>
  <c r="DY46" i="6" s="1"/>
  <c r="DZ46" i="6" a="1"/>
  <c r="DZ46" i="6" s="1"/>
  <c r="EA46" i="6" a="1"/>
  <c r="EA46" i="6" s="1"/>
  <c r="EB46" i="6" a="1"/>
  <c r="EB46" i="6" s="1"/>
  <c r="EC46" i="6" a="1"/>
  <c r="EC46" i="6" s="1"/>
  <c r="ED46" i="6" a="1"/>
  <c r="ED46" i="6" s="1"/>
  <c r="EE46" i="6" a="1"/>
  <c r="EE46" i="6" s="1"/>
  <c r="EF46" i="6" a="1"/>
  <c r="EF46" i="6" s="1"/>
  <c r="EG46" i="6" a="1"/>
  <c r="EG46" i="6" s="1"/>
  <c r="EH46" i="6" a="1"/>
  <c r="EH46" i="6" s="1"/>
  <c r="EI46" i="6" a="1"/>
  <c r="EI46" i="6" s="1"/>
  <c r="EJ46" i="6" a="1"/>
  <c r="EJ46" i="6" s="1"/>
  <c r="EK46" i="6" a="1"/>
  <c r="EK46" i="6" s="1"/>
  <c r="EL46" i="6" a="1"/>
  <c r="EL46" i="6" s="1"/>
  <c r="EM46" i="6" a="1"/>
  <c r="EM46" i="6" s="1"/>
  <c r="EN46" i="6" a="1"/>
  <c r="EN46" i="6" s="1"/>
  <c r="EO46" i="6" a="1"/>
  <c r="EO46" i="6" s="1"/>
  <c r="EP46" i="6" a="1"/>
  <c r="EP46" i="6" s="1"/>
  <c r="EQ46" i="6" a="1"/>
  <c r="EQ46" i="6" s="1"/>
  <c r="ER46" i="6" a="1"/>
  <c r="ER46" i="6" s="1"/>
  <c r="ES46" i="6" a="1"/>
  <c r="ES46" i="6" s="1"/>
  <c r="ET46" i="6" a="1"/>
  <c r="ET46" i="6" s="1"/>
  <c r="EU46" i="6" a="1"/>
  <c r="EU46" i="6" s="1"/>
  <c r="EV46" i="6" a="1"/>
  <c r="EV46" i="6" s="1"/>
  <c r="EW46" i="6" a="1"/>
  <c r="EW46" i="6" s="1"/>
  <c r="EX46" i="6" a="1"/>
  <c r="EX46" i="6" s="1"/>
  <c r="EY46" i="6" a="1"/>
  <c r="EY46" i="6" s="1"/>
  <c r="EZ46" i="6" a="1"/>
  <c r="EZ46" i="6" s="1"/>
  <c r="FA46" i="6" a="1"/>
  <c r="FA46" i="6" s="1"/>
  <c r="FB46" i="6" a="1"/>
  <c r="FB46" i="6" s="1"/>
  <c r="FC46" i="6" a="1"/>
  <c r="FC46" i="6" s="1"/>
  <c r="FD46" i="6" a="1"/>
  <c r="FD46" i="6" s="1"/>
  <c r="FE46" i="6" a="1"/>
  <c r="FE46" i="6" s="1"/>
  <c r="E47" i="6" a="1"/>
  <c r="E47" i="6" s="1"/>
  <c r="F47" i="6" a="1"/>
  <c r="F47" i="6" s="1"/>
  <c r="G47" i="6" a="1"/>
  <c r="G47" i="6" s="1"/>
  <c r="H47" i="6" a="1"/>
  <c r="H47" i="6" s="1"/>
  <c r="J47" i="6" a="1"/>
  <c r="J47" i="6" s="1"/>
  <c r="K47" i="6" a="1"/>
  <c r="K47" i="6" s="1"/>
  <c r="L47" i="6" a="1"/>
  <c r="L47" i="6" s="1"/>
  <c r="M47" i="6" a="1"/>
  <c r="M47" i="6" s="1"/>
  <c r="N47" i="6" a="1"/>
  <c r="N47" i="6" s="1"/>
  <c r="O47" i="6" a="1"/>
  <c r="O47" i="6" s="1"/>
  <c r="P47" i="6" a="1"/>
  <c r="P47" i="6" s="1"/>
  <c r="Q47" i="6" a="1"/>
  <c r="Q47" i="6" s="1"/>
  <c r="R47" i="6" a="1"/>
  <c r="R47" i="6" s="1"/>
  <c r="S47" i="6" a="1"/>
  <c r="S47" i="6" s="1"/>
  <c r="T47" i="6" a="1"/>
  <c r="T47" i="6" s="1"/>
  <c r="U47" i="6" a="1"/>
  <c r="U47" i="6" s="1"/>
  <c r="V47" i="6" a="1"/>
  <c r="V47" i="6" s="1"/>
  <c r="W47" i="6" a="1"/>
  <c r="W47" i="6" s="1"/>
  <c r="X47" i="6" a="1"/>
  <c r="X47" i="6" s="1"/>
  <c r="Y47" i="6" a="1"/>
  <c r="Y47" i="6" s="1"/>
  <c r="Z47" i="6" a="1"/>
  <c r="Z47" i="6" s="1"/>
  <c r="AA47" i="6" a="1"/>
  <c r="AA47" i="6" s="1"/>
  <c r="AB47" i="6" a="1"/>
  <c r="AB47" i="6" s="1"/>
  <c r="AC47" i="6" a="1"/>
  <c r="AC47" i="6" s="1"/>
  <c r="AD47" i="6" a="1"/>
  <c r="AD47" i="6" s="1"/>
  <c r="AE47" i="6" a="1"/>
  <c r="AE47" i="6" s="1"/>
  <c r="AF47" i="6" a="1"/>
  <c r="AF47" i="6" s="1"/>
  <c r="AG47" i="6" a="1"/>
  <c r="AG47" i="6" s="1"/>
  <c r="AH47" i="6" a="1"/>
  <c r="AH47" i="6" s="1"/>
  <c r="AI47" i="6" a="1"/>
  <c r="AI47" i="6" s="1"/>
  <c r="AJ47" i="6" a="1"/>
  <c r="AJ47" i="6" s="1"/>
  <c r="AK47" i="6" a="1"/>
  <c r="AK47" i="6" s="1"/>
  <c r="AL47" i="6" a="1"/>
  <c r="AL47" i="6" s="1"/>
  <c r="AM47" i="6" a="1"/>
  <c r="AM47" i="6" s="1"/>
  <c r="AN47" i="6" a="1"/>
  <c r="AN47" i="6" s="1"/>
  <c r="AO47" i="6" a="1"/>
  <c r="AO47" i="6" s="1"/>
  <c r="AP47" i="6" a="1"/>
  <c r="AP47" i="6" s="1"/>
  <c r="AQ47" i="6" a="1"/>
  <c r="AQ47" i="6" s="1"/>
  <c r="AR47" i="6" a="1"/>
  <c r="AR47" i="6" s="1"/>
  <c r="AS47" i="6" a="1"/>
  <c r="AS47" i="6" s="1"/>
  <c r="AT47" i="6" a="1"/>
  <c r="AT47" i="6" s="1"/>
  <c r="AU47" i="6" a="1"/>
  <c r="AU47" i="6" s="1"/>
  <c r="AV47" i="6" a="1"/>
  <c r="AV47" i="6" s="1"/>
  <c r="AW47" i="6" a="1"/>
  <c r="AW47" i="6" s="1"/>
  <c r="AX47" i="6" a="1"/>
  <c r="AX47" i="6" s="1"/>
  <c r="AY47" i="6" a="1"/>
  <c r="AY47" i="6" s="1"/>
  <c r="AZ47" i="6" a="1"/>
  <c r="AZ47" i="6" s="1"/>
  <c r="BA47" i="6" a="1"/>
  <c r="BA47" i="6" s="1"/>
  <c r="BB47" i="6" a="1"/>
  <c r="BB47" i="6" s="1"/>
  <c r="BC47" i="6" a="1"/>
  <c r="BC47" i="6" s="1"/>
  <c r="BD47" i="6" a="1"/>
  <c r="BD47" i="6" s="1"/>
  <c r="BE47" i="6" a="1"/>
  <c r="BE47" i="6" s="1"/>
  <c r="BF47" i="6" a="1"/>
  <c r="BF47" i="6" s="1"/>
  <c r="BG47" i="6" a="1"/>
  <c r="BG47" i="6" s="1"/>
  <c r="BH47" i="6" a="1"/>
  <c r="BH47" i="6" s="1"/>
  <c r="BI47" i="6" a="1"/>
  <c r="BI47" i="6" s="1"/>
  <c r="BJ47" i="6" a="1"/>
  <c r="BJ47" i="6" s="1"/>
  <c r="BK47" i="6" a="1"/>
  <c r="BK47" i="6" s="1"/>
  <c r="BL47" i="6" a="1"/>
  <c r="BL47" i="6" s="1"/>
  <c r="BM47" i="6" a="1"/>
  <c r="BM47" i="6" s="1"/>
  <c r="BN47" i="6" a="1"/>
  <c r="BN47" i="6" s="1"/>
  <c r="BO47" i="6" a="1"/>
  <c r="BO47" i="6" s="1"/>
  <c r="BP47" i="6" a="1"/>
  <c r="BP47" i="6" s="1"/>
  <c r="BQ47" i="6" a="1"/>
  <c r="BQ47" i="6" s="1"/>
  <c r="BR47" i="6" a="1"/>
  <c r="BR47" i="6" s="1"/>
  <c r="BS47" i="6" a="1"/>
  <c r="BS47" i="6" s="1"/>
  <c r="BT47" i="6" a="1"/>
  <c r="BT47" i="6" s="1"/>
  <c r="BU47" i="6" a="1"/>
  <c r="BU47" i="6" s="1"/>
  <c r="BV47" i="6" a="1"/>
  <c r="BV47" i="6" s="1"/>
  <c r="BW47" i="6" a="1"/>
  <c r="BW47" i="6" s="1"/>
  <c r="BX47" i="6" a="1"/>
  <c r="BX47" i="6" s="1"/>
  <c r="BY47" i="6" a="1"/>
  <c r="BY47" i="6" s="1"/>
  <c r="BZ47" i="6" a="1"/>
  <c r="BZ47" i="6" s="1"/>
  <c r="CA47" i="6" a="1"/>
  <c r="CA47" i="6" s="1"/>
  <c r="CB47" i="6" a="1"/>
  <c r="CB47" i="6" s="1"/>
  <c r="CC47" i="6" a="1"/>
  <c r="CC47" i="6" s="1"/>
  <c r="CD47" i="6" a="1"/>
  <c r="CD47" i="6" s="1"/>
  <c r="CE47" i="6" a="1"/>
  <c r="CE47" i="6" s="1"/>
  <c r="CF47" i="6" a="1"/>
  <c r="CF47" i="6" s="1"/>
  <c r="CG47" i="6" a="1"/>
  <c r="CG47" i="6" s="1"/>
  <c r="CH47" i="6" a="1"/>
  <c r="CH47" i="6" s="1"/>
  <c r="CI47" i="6" a="1"/>
  <c r="CI47" i="6" s="1"/>
  <c r="CJ47" i="6" a="1"/>
  <c r="CJ47" i="6" s="1"/>
  <c r="CK47" i="6" a="1"/>
  <c r="CK47" i="6" s="1"/>
  <c r="CL47" i="6" a="1"/>
  <c r="CL47" i="6" s="1"/>
  <c r="CM47" i="6" a="1"/>
  <c r="CM47" i="6" s="1"/>
  <c r="CN47" i="6" a="1"/>
  <c r="CN47" i="6" s="1"/>
  <c r="CO47" i="6" a="1"/>
  <c r="CO47" i="6" s="1"/>
  <c r="CP47" i="6" a="1"/>
  <c r="CP47" i="6" s="1"/>
  <c r="CQ47" i="6" a="1"/>
  <c r="CQ47" i="6" s="1"/>
  <c r="CR47" i="6" a="1"/>
  <c r="CR47" i="6" s="1"/>
  <c r="CS47" i="6" a="1"/>
  <c r="CS47" i="6" s="1"/>
  <c r="CT47" i="6" a="1"/>
  <c r="CT47" i="6" s="1"/>
  <c r="CU47" i="6" a="1"/>
  <c r="CU47" i="6" s="1"/>
  <c r="CV47" i="6" a="1"/>
  <c r="CV47" i="6" s="1"/>
  <c r="CW47" i="6" a="1"/>
  <c r="CW47" i="6" s="1"/>
  <c r="CX47" i="6" a="1"/>
  <c r="CX47" i="6" s="1"/>
  <c r="CY47" i="6" a="1"/>
  <c r="CY47" i="6" s="1"/>
  <c r="CZ47" i="6" a="1"/>
  <c r="CZ47" i="6" s="1"/>
  <c r="DA47" i="6" a="1"/>
  <c r="DA47" i="6" s="1"/>
  <c r="DB47" i="6" a="1"/>
  <c r="DB47" i="6" s="1"/>
  <c r="DC47" i="6" a="1"/>
  <c r="DC47" i="6" s="1"/>
  <c r="DD47" i="6" a="1"/>
  <c r="DD47" i="6" s="1"/>
  <c r="DE47" i="6" a="1"/>
  <c r="DE47" i="6" s="1"/>
  <c r="DF47" i="6" a="1"/>
  <c r="DF47" i="6" s="1"/>
  <c r="DG47" i="6" a="1"/>
  <c r="DG47" i="6" s="1"/>
  <c r="DH47" i="6" a="1"/>
  <c r="DH47" i="6" s="1"/>
  <c r="DI47" i="6" a="1"/>
  <c r="DI47" i="6" s="1"/>
  <c r="DJ47" i="6" a="1"/>
  <c r="DJ47" i="6" s="1"/>
  <c r="DK47" i="6" a="1"/>
  <c r="DK47" i="6" s="1"/>
  <c r="DL47" i="6" a="1"/>
  <c r="DL47" i="6" s="1"/>
  <c r="DM47" i="6" a="1"/>
  <c r="DM47" i="6" s="1"/>
  <c r="DN47" i="6" a="1"/>
  <c r="DN47" i="6" s="1"/>
  <c r="DO47" i="6" a="1"/>
  <c r="DO47" i="6" s="1"/>
  <c r="DP47" i="6" a="1"/>
  <c r="DP47" i="6" s="1"/>
  <c r="DQ47" i="6" a="1"/>
  <c r="DQ47" i="6" s="1"/>
  <c r="DR47" i="6" a="1"/>
  <c r="DR47" i="6" s="1"/>
  <c r="DS47" i="6" a="1"/>
  <c r="DS47" i="6" s="1"/>
  <c r="DT47" i="6" a="1"/>
  <c r="DT47" i="6" s="1"/>
  <c r="DU47" i="6" a="1"/>
  <c r="DU47" i="6" s="1"/>
  <c r="DV47" i="6" a="1"/>
  <c r="DV47" i="6" s="1"/>
  <c r="DW47" i="6" a="1"/>
  <c r="DW47" i="6" s="1"/>
  <c r="DX47" i="6" a="1"/>
  <c r="DX47" i="6" s="1"/>
  <c r="DY47" i="6" a="1"/>
  <c r="DY47" i="6" s="1"/>
  <c r="DZ47" i="6" a="1"/>
  <c r="DZ47" i="6" s="1"/>
  <c r="EA47" i="6" a="1"/>
  <c r="EA47" i="6" s="1"/>
  <c r="EB47" i="6" a="1"/>
  <c r="EB47" i="6" s="1"/>
  <c r="EC47" i="6" a="1"/>
  <c r="EC47" i="6" s="1"/>
  <c r="ED47" i="6" a="1"/>
  <c r="ED47" i="6" s="1"/>
  <c r="EE47" i="6" a="1"/>
  <c r="EE47" i="6" s="1"/>
  <c r="EF47" i="6" a="1"/>
  <c r="EF47" i="6" s="1"/>
  <c r="EG47" i="6" a="1"/>
  <c r="EG47" i="6" s="1"/>
  <c r="EH47" i="6" a="1"/>
  <c r="EH47" i="6" s="1"/>
  <c r="EI47" i="6" a="1"/>
  <c r="EI47" i="6" s="1"/>
  <c r="EJ47" i="6" a="1"/>
  <c r="EJ47" i="6" s="1"/>
  <c r="EK47" i="6" a="1"/>
  <c r="EK47" i="6" s="1"/>
  <c r="EL47" i="6" a="1"/>
  <c r="EL47" i="6" s="1"/>
  <c r="EM47" i="6" a="1"/>
  <c r="EM47" i="6" s="1"/>
  <c r="EN47" i="6" a="1"/>
  <c r="EN47" i="6" s="1"/>
  <c r="EO47" i="6" a="1"/>
  <c r="EO47" i="6" s="1"/>
  <c r="EP47" i="6" a="1"/>
  <c r="EP47" i="6" s="1"/>
  <c r="EQ47" i="6" a="1"/>
  <c r="EQ47" i="6" s="1"/>
  <c r="ER47" i="6" a="1"/>
  <c r="ER47" i="6" s="1"/>
  <c r="ES47" i="6" a="1"/>
  <c r="ES47" i="6" s="1"/>
  <c r="ET47" i="6" a="1"/>
  <c r="ET47" i="6" s="1"/>
  <c r="EU47" i="6" a="1"/>
  <c r="EU47" i="6" s="1"/>
  <c r="EV47" i="6" a="1"/>
  <c r="EV47" i="6" s="1"/>
  <c r="EW47" i="6" a="1"/>
  <c r="EW47" i="6" s="1"/>
  <c r="EX47" i="6" a="1"/>
  <c r="EX47" i="6" s="1"/>
  <c r="EY47" i="6" a="1"/>
  <c r="EY47" i="6" s="1"/>
  <c r="EZ47" i="6" a="1"/>
  <c r="EZ47" i="6" s="1"/>
  <c r="FA47" i="6" a="1"/>
  <c r="FA47" i="6" s="1"/>
  <c r="FB47" i="6" a="1"/>
  <c r="FB47" i="6" s="1"/>
  <c r="FC47" i="6" a="1"/>
  <c r="FC47" i="6" s="1"/>
  <c r="FD47" i="6" a="1"/>
  <c r="FD47" i="6" s="1"/>
  <c r="FE47" i="6" a="1"/>
  <c r="FE47" i="6" s="1"/>
  <c r="E48" i="6" a="1"/>
  <c r="E48" i="6" s="1"/>
  <c r="F48" i="6" a="1"/>
  <c r="F48" i="6" s="1"/>
  <c r="G48" i="6" a="1"/>
  <c r="G48" i="6" s="1"/>
  <c r="H48" i="6" a="1"/>
  <c r="H48" i="6" s="1"/>
  <c r="J48" i="6" a="1"/>
  <c r="J48" i="6" s="1"/>
  <c r="K48" i="6" a="1"/>
  <c r="K48" i="6" s="1"/>
  <c r="L48" i="6" a="1"/>
  <c r="L48" i="6" s="1"/>
  <c r="M48" i="6" a="1"/>
  <c r="M48" i="6" s="1"/>
  <c r="N48" i="6" a="1"/>
  <c r="N48" i="6" s="1"/>
  <c r="O48" i="6" a="1"/>
  <c r="O48" i="6" s="1"/>
  <c r="P48" i="6" a="1"/>
  <c r="P48" i="6" s="1"/>
  <c r="Q48" i="6" a="1"/>
  <c r="Q48" i="6" s="1"/>
  <c r="R48" i="6" a="1"/>
  <c r="R48" i="6" s="1"/>
  <c r="S48" i="6" a="1"/>
  <c r="S48" i="6" s="1"/>
  <c r="T48" i="6" a="1"/>
  <c r="T48" i="6" s="1"/>
  <c r="U48" i="6" a="1"/>
  <c r="U48" i="6" s="1"/>
  <c r="V48" i="6" a="1"/>
  <c r="V48" i="6" s="1"/>
  <c r="W48" i="6" a="1"/>
  <c r="W48" i="6" s="1"/>
  <c r="X48" i="6" a="1"/>
  <c r="X48" i="6" s="1"/>
  <c r="Y48" i="6" a="1"/>
  <c r="Y48" i="6" s="1"/>
  <c r="Z48" i="6" a="1"/>
  <c r="Z48" i="6" s="1"/>
  <c r="AA48" i="6" a="1"/>
  <c r="AA48" i="6" s="1"/>
  <c r="AB48" i="6" a="1"/>
  <c r="AB48" i="6" s="1"/>
  <c r="AC48" i="6" a="1"/>
  <c r="AC48" i="6" s="1"/>
  <c r="AD48" i="6" a="1"/>
  <c r="AD48" i="6" s="1"/>
  <c r="AE48" i="6" a="1"/>
  <c r="AE48" i="6" s="1"/>
  <c r="AF48" i="6" a="1"/>
  <c r="AF48" i="6" s="1"/>
  <c r="AG48" i="6" a="1"/>
  <c r="AG48" i="6" s="1"/>
  <c r="AH48" i="6" a="1"/>
  <c r="AH48" i="6"/>
  <c r="AI48" i="6" a="1"/>
  <c r="AI48" i="6" s="1"/>
  <c r="AJ48" i="6" a="1"/>
  <c r="AJ48" i="6" s="1"/>
  <c r="AK48" i="6" a="1"/>
  <c r="AK48" i="6" s="1"/>
  <c r="AL48" i="6" a="1"/>
  <c r="AL48" i="6" s="1"/>
  <c r="AM48" i="6" a="1"/>
  <c r="AM48" i="6" s="1"/>
  <c r="AN48" i="6" a="1"/>
  <c r="AN48" i="6" s="1"/>
  <c r="AO48" i="6" a="1"/>
  <c r="AO48" i="6" s="1"/>
  <c r="AP48" i="6" a="1"/>
  <c r="AP48" i="6" s="1"/>
  <c r="AQ48" i="6" a="1"/>
  <c r="AQ48" i="6" s="1"/>
  <c r="AR48" i="6" a="1"/>
  <c r="AR48" i="6" s="1"/>
  <c r="AS48" i="6" a="1"/>
  <c r="AS48" i="6" s="1"/>
  <c r="AT48" i="6" a="1"/>
  <c r="AT48" i="6" s="1"/>
  <c r="AU48" i="6" a="1"/>
  <c r="AU48" i="6" s="1"/>
  <c r="AV48" i="6" a="1"/>
  <c r="AV48" i="6" s="1"/>
  <c r="AW48" i="6" a="1"/>
  <c r="AW48" i="6" s="1"/>
  <c r="AX48" i="6" a="1"/>
  <c r="AX48" i="6" s="1"/>
  <c r="AY48" i="6" a="1"/>
  <c r="AY48" i="6" s="1"/>
  <c r="AZ48" i="6" a="1"/>
  <c r="AZ48" i="6" s="1"/>
  <c r="BA48" i="6" a="1"/>
  <c r="BA48" i="6"/>
  <c r="BB48" i="6" a="1"/>
  <c r="BB48" i="6" s="1"/>
  <c r="BC48" i="6" a="1"/>
  <c r="BC48" i="6" s="1"/>
  <c r="BD48" i="6" a="1"/>
  <c r="BD48" i="6" s="1"/>
  <c r="BE48" i="6" a="1"/>
  <c r="BE48" i="6" s="1"/>
  <c r="BF48" i="6" a="1"/>
  <c r="BF48" i="6" s="1"/>
  <c r="BG48" i="6" a="1"/>
  <c r="BG48" i="6" s="1"/>
  <c r="BH48" i="6" a="1"/>
  <c r="BH48" i="6" s="1"/>
  <c r="BI48" i="6" a="1"/>
  <c r="BI48" i="6" s="1"/>
  <c r="BJ48" i="6" a="1"/>
  <c r="BJ48" i="6" s="1"/>
  <c r="BK48" i="6" a="1"/>
  <c r="BK48" i="6" s="1"/>
  <c r="BL48" i="6" a="1"/>
  <c r="BL48" i="6" s="1"/>
  <c r="BM48" i="6" a="1"/>
  <c r="BM48" i="6" s="1"/>
  <c r="BN48" i="6" a="1"/>
  <c r="BN48" i="6" s="1"/>
  <c r="BO48" i="6" a="1"/>
  <c r="BO48" i="6" s="1"/>
  <c r="BP48" i="6" a="1"/>
  <c r="BP48" i="6" s="1"/>
  <c r="BQ48" i="6" a="1"/>
  <c r="BQ48" i="6" s="1"/>
  <c r="BR48" i="6" a="1"/>
  <c r="BR48" i="6" s="1"/>
  <c r="BS48" i="6" a="1"/>
  <c r="BS48" i="6"/>
  <c r="BT48" i="6" a="1"/>
  <c r="BT48" i="6" s="1"/>
  <c r="BU48" i="6" a="1"/>
  <c r="BU48" i="6" s="1"/>
  <c r="BV48" i="6" a="1"/>
  <c r="BV48" i="6" s="1"/>
  <c r="BW48" i="6" a="1"/>
  <c r="BW48" i="6" s="1"/>
  <c r="BX48" i="6" a="1"/>
  <c r="BX48" i="6" s="1"/>
  <c r="BY48" i="6" a="1"/>
  <c r="BY48" i="6" s="1"/>
  <c r="BZ48" i="6" a="1"/>
  <c r="BZ48" i="6" s="1"/>
  <c r="CA48" i="6" a="1"/>
  <c r="CA48" i="6" s="1"/>
  <c r="CB48" i="6" a="1"/>
  <c r="CB48" i="6" s="1"/>
  <c r="CC48" i="6" a="1"/>
  <c r="CC48" i="6" s="1"/>
  <c r="CD48" i="6" a="1"/>
  <c r="CD48" i="6" s="1"/>
  <c r="CE48" i="6" a="1"/>
  <c r="CE48" i="6" s="1"/>
  <c r="CF48" i="6" a="1"/>
  <c r="CF48" i="6" s="1"/>
  <c r="CG48" i="6" a="1"/>
  <c r="CG48" i="6" s="1"/>
  <c r="CH48" i="6" a="1"/>
  <c r="CH48" i="6" s="1"/>
  <c r="CI48" i="6" a="1"/>
  <c r="CI48" i="6" s="1"/>
  <c r="CJ48" i="6" a="1"/>
  <c r="CJ48" i="6" s="1"/>
  <c r="CK48" i="6" a="1"/>
  <c r="CK48" i="6" s="1"/>
  <c r="CL48" i="6" a="1"/>
  <c r="CL48" i="6" s="1"/>
  <c r="CM48" i="6" a="1"/>
  <c r="CM48" i="6" s="1"/>
  <c r="CN48" i="6" a="1"/>
  <c r="CN48" i="6" s="1"/>
  <c r="CO48" i="6" a="1"/>
  <c r="CO48" i="6" s="1"/>
  <c r="CP48" i="6" a="1"/>
  <c r="CP48" i="6" s="1"/>
  <c r="CQ48" i="6" a="1"/>
  <c r="CQ48" i="6" s="1"/>
  <c r="CR48" i="6" a="1"/>
  <c r="CR48" i="6" s="1"/>
  <c r="CS48" i="6" a="1"/>
  <c r="CS48" i="6" s="1"/>
  <c r="CT48" i="6" a="1"/>
  <c r="CT48" i="6" s="1"/>
  <c r="CU48" i="6" a="1"/>
  <c r="CU48" i="6" s="1"/>
  <c r="CV48" i="6" a="1"/>
  <c r="CV48" i="6" s="1"/>
  <c r="CW48" i="6" a="1"/>
  <c r="CW48" i="6" s="1"/>
  <c r="CX48" i="6" a="1"/>
  <c r="CX48" i="6" s="1"/>
  <c r="CY48" i="6" a="1"/>
  <c r="CY48" i="6" s="1"/>
  <c r="CZ48" i="6" a="1"/>
  <c r="CZ48" i="6" s="1"/>
  <c r="DA48" i="6" a="1"/>
  <c r="DA48" i="6" s="1"/>
  <c r="DB48" i="6" a="1"/>
  <c r="DB48" i="6" s="1"/>
  <c r="DC48" i="6" a="1"/>
  <c r="DC48" i="6" s="1"/>
  <c r="DD48" i="6" a="1"/>
  <c r="DD48" i="6" s="1"/>
  <c r="DE48" i="6" a="1"/>
  <c r="DE48" i="6" s="1"/>
  <c r="DF48" i="6" a="1"/>
  <c r="DF48" i="6" s="1"/>
  <c r="DG48" i="6" a="1"/>
  <c r="DG48" i="6"/>
  <c r="DH48" i="6" a="1"/>
  <c r="DH48" i="6" s="1"/>
  <c r="DI48" i="6" a="1"/>
  <c r="DI48" i="6" s="1"/>
  <c r="DJ48" i="6" a="1"/>
  <c r="DJ48" i="6" s="1"/>
  <c r="DK48" i="6" a="1"/>
  <c r="DK48" i="6" s="1"/>
  <c r="DL48" i="6" a="1"/>
  <c r="DL48" i="6" s="1"/>
  <c r="DM48" i="6" a="1"/>
  <c r="DM48" i="6" s="1"/>
  <c r="DN48" i="6" a="1"/>
  <c r="DN48" i="6" s="1"/>
  <c r="DO48" i="6" a="1"/>
  <c r="DO48" i="6" s="1"/>
  <c r="DP48" i="6" a="1"/>
  <c r="DP48" i="6" s="1"/>
  <c r="DQ48" i="6" a="1"/>
  <c r="DQ48" i="6" s="1"/>
  <c r="DR48" i="6" a="1"/>
  <c r="DR48" i="6" s="1"/>
  <c r="DS48" i="6" a="1"/>
  <c r="DS48" i="6" s="1"/>
  <c r="DT48" i="6" a="1"/>
  <c r="DT48" i="6" s="1"/>
  <c r="DU48" i="6" a="1"/>
  <c r="DU48" i="6" s="1"/>
  <c r="DV48" i="6" a="1"/>
  <c r="DV48" i="6" s="1"/>
  <c r="DW48" i="6" a="1"/>
  <c r="DW48" i="6" s="1"/>
  <c r="DX48" i="6" a="1"/>
  <c r="DX48" i="6" s="1"/>
  <c r="DY48" i="6" a="1"/>
  <c r="DY48" i="6"/>
  <c r="DZ48" i="6" a="1"/>
  <c r="DZ48" i="6" s="1"/>
  <c r="EA48" i="6" a="1"/>
  <c r="EA48" i="6" s="1"/>
  <c r="EB48" i="6" a="1"/>
  <c r="EB48" i="6" s="1"/>
  <c r="EC48" i="6" a="1"/>
  <c r="EC48" i="6"/>
  <c r="ED48" i="6" a="1"/>
  <c r="ED48" i="6" s="1"/>
  <c r="EE48" i="6" a="1"/>
  <c r="EE48" i="6" s="1"/>
  <c r="EF48" i="6" a="1"/>
  <c r="EF48" i="6" s="1"/>
  <c r="EG48" i="6" a="1"/>
  <c r="EG48" i="6" s="1"/>
  <c r="EH48" i="6" a="1"/>
  <c r="EH48" i="6" s="1"/>
  <c r="EI48" i="6" a="1"/>
  <c r="EI48" i="6" s="1"/>
  <c r="EJ48" i="6" a="1"/>
  <c r="EJ48" i="6" s="1"/>
  <c r="EK48" i="6" a="1"/>
  <c r="EK48" i="6" s="1"/>
  <c r="EL48" i="6" a="1"/>
  <c r="EL48" i="6" s="1"/>
  <c r="EM48" i="6" a="1"/>
  <c r="EM48" i="6" s="1"/>
  <c r="EN48" i="6" a="1"/>
  <c r="EN48" i="6" s="1"/>
  <c r="EO48" i="6" a="1"/>
  <c r="EO48" i="6" s="1"/>
  <c r="EP48" i="6" a="1"/>
  <c r="EP48" i="6" s="1"/>
  <c r="EQ48" i="6" a="1"/>
  <c r="EQ48" i="6" s="1"/>
  <c r="ER48" i="6" a="1"/>
  <c r="ER48" i="6" s="1"/>
  <c r="ES48" i="6" a="1"/>
  <c r="ES48" i="6" s="1"/>
  <c r="ET48" i="6" a="1"/>
  <c r="ET48" i="6" s="1"/>
  <c r="EU48" i="6" a="1"/>
  <c r="EU48" i="6" s="1"/>
  <c r="EV48" i="6" a="1"/>
  <c r="EV48" i="6" s="1"/>
  <c r="EW48" i="6" a="1"/>
  <c r="EW48" i="6" s="1"/>
  <c r="EX48" i="6" a="1"/>
  <c r="EX48" i="6" s="1"/>
  <c r="EY48" i="6" a="1"/>
  <c r="EY48" i="6" s="1"/>
  <c r="EZ48" i="6" a="1"/>
  <c r="EZ48" i="6" s="1"/>
  <c r="FA48" i="6" a="1"/>
  <c r="FA48" i="6" s="1"/>
  <c r="FB48" i="6" a="1"/>
  <c r="FB48" i="6" s="1"/>
  <c r="FC48" i="6" a="1"/>
  <c r="FC48" i="6" s="1"/>
  <c r="FD48" i="6" a="1"/>
  <c r="FD48" i="6" s="1"/>
  <c r="FE48" i="6" a="1"/>
  <c r="FE48" i="6" s="1"/>
  <c r="E49" i="6"/>
  <c r="E50" i="6" s="1"/>
  <c r="E51" i="6" s="1"/>
  <c r="F49" i="6"/>
  <c r="G49" i="6"/>
  <c r="G50" i="6" s="1"/>
  <c r="G51" i="6" s="1"/>
  <c r="H49" i="6"/>
  <c r="H50" i="6" s="1"/>
  <c r="J49" i="6"/>
  <c r="J50" i="6" s="1"/>
  <c r="J51" i="6" s="1"/>
  <c r="K49" i="6"/>
  <c r="K50" i="6" s="1"/>
  <c r="L49" i="6"/>
  <c r="L50" i="6" s="1"/>
  <c r="M49" i="6"/>
  <c r="M50" i="6" s="1"/>
  <c r="N49" i="6"/>
  <c r="N50" i="6" s="1"/>
  <c r="N51" i="6" s="1"/>
  <c r="O49" i="6"/>
  <c r="P49" i="6"/>
  <c r="P50" i="6" s="1"/>
  <c r="Q49" i="6"/>
  <c r="Q50" i="6" s="1"/>
  <c r="Q51" i="6" s="1"/>
  <c r="R49" i="6"/>
  <c r="R50" i="6" s="1"/>
  <c r="R51" i="6" s="1"/>
  <c r="S49" i="6"/>
  <c r="S50" i="6" s="1"/>
  <c r="S51" i="6" s="1"/>
  <c r="T49" i="6"/>
  <c r="T50" i="6" s="1"/>
  <c r="U49" i="6"/>
  <c r="V49" i="6"/>
  <c r="V50" i="6" s="1"/>
  <c r="V51" i="6" s="1"/>
  <c r="W49" i="6"/>
  <c r="W50" i="6" s="1"/>
  <c r="W51" i="6" s="1"/>
  <c r="X49" i="6"/>
  <c r="X50" i="6" s="1"/>
  <c r="Y49" i="6"/>
  <c r="Y50" i="6" s="1"/>
  <c r="Y51" i="6" s="1"/>
  <c r="Z49" i="6"/>
  <c r="Z50" i="6" s="1"/>
  <c r="Z51" i="6" s="1"/>
  <c r="AA49" i="6"/>
  <c r="AA50" i="6" s="1"/>
  <c r="AA51" i="6" s="1"/>
  <c r="AB49" i="6"/>
  <c r="AB50" i="6" s="1"/>
  <c r="AC49" i="6"/>
  <c r="AC50" i="6" s="1"/>
  <c r="AC51" i="6" s="1"/>
  <c r="AD49" i="6"/>
  <c r="AD50" i="6" s="1"/>
  <c r="AD51" i="6" s="1"/>
  <c r="AE49" i="6"/>
  <c r="AE50" i="6" s="1"/>
  <c r="AE51" i="6" s="1"/>
  <c r="AF49" i="6"/>
  <c r="AF50" i="6" s="1"/>
  <c r="AG49" i="6"/>
  <c r="AG50" i="6" s="1"/>
  <c r="AH49" i="6"/>
  <c r="AH50" i="6" s="1"/>
  <c r="AH51" i="6" s="1"/>
  <c r="AI49" i="6"/>
  <c r="AI50" i="6" s="1"/>
  <c r="AI51" i="6" s="1"/>
  <c r="AJ49" i="6"/>
  <c r="AJ50" i="6" s="1"/>
  <c r="AK49" i="6"/>
  <c r="AK50" i="6" s="1"/>
  <c r="AL49" i="6"/>
  <c r="AM49" i="6"/>
  <c r="AM50" i="6" s="1"/>
  <c r="AN49" i="6"/>
  <c r="AN50" i="6" s="1"/>
  <c r="AO49" i="6"/>
  <c r="AO50" i="6" s="1"/>
  <c r="AP49" i="6"/>
  <c r="AP50" i="6" s="1"/>
  <c r="AP51" i="6" s="1"/>
  <c r="AQ49" i="6"/>
  <c r="AR49" i="6"/>
  <c r="AR50" i="6" s="1"/>
  <c r="AS49" i="6"/>
  <c r="AS50" i="6" s="1"/>
  <c r="AT49" i="6"/>
  <c r="AU49" i="6"/>
  <c r="AV49" i="6"/>
  <c r="AV50" i="6" s="1"/>
  <c r="AW49" i="6"/>
  <c r="AW50" i="6" s="1"/>
  <c r="AW51" i="6" s="1"/>
  <c r="AX49" i="6"/>
  <c r="AX50" i="6" s="1"/>
  <c r="AX51" i="6" s="1"/>
  <c r="AY49" i="6"/>
  <c r="AY50" i="6" s="1"/>
  <c r="AY51" i="6" s="1"/>
  <c r="AZ49" i="6"/>
  <c r="AZ50" i="6" s="1"/>
  <c r="BA49" i="6"/>
  <c r="BB49" i="6"/>
  <c r="BB50" i="6" s="1"/>
  <c r="BC49" i="6"/>
  <c r="BC50" i="6" s="1"/>
  <c r="BD49" i="6"/>
  <c r="BD50" i="6" s="1"/>
  <c r="BE49" i="6"/>
  <c r="BE50" i="6" s="1"/>
  <c r="BE51" i="6" s="1"/>
  <c r="BF49" i="6"/>
  <c r="BG49" i="6"/>
  <c r="BG50" i="6" s="1"/>
  <c r="BH49" i="6"/>
  <c r="BH50" i="6" s="1"/>
  <c r="BI49" i="6"/>
  <c r="BI50" i="6" s="1"/>
  <c r="BI51" i="6" s="1"/>
  <c r="BJ49" i="6"/>
  <c r="BJ50" i="6" s="1"/>
  <c r="BK49" i="6"/>
  <c r="BK50" i="6" s="1"/>
  <c r="BL49" i="6"/>
  <c r="BL50" i="6" s="1"/>
  <c r="BM49" i="6"/>
  <c r="BN49" i="6"/>
  <c r="BN50" i="6" s="1"/>
  <c r="BO49" i="6"/>
  <c r="BO50" i="6" s="1"/>
  <c r="BO51" i="6" s="1"/>
  <c r="BP49" i="6"/>
  <c r="BP50" i="6" s="1"/>
  <c r="BQ49" i="6"/>
  <c r="BQ50" i="6" s="1"/>
  <c r="BQ51" i="6" s="1"/>
  <c r="BR49" i="6"/>
  <c r="BR50" i="6" s="1"/>
  <c r="BS49" i="6"/>
  <c r="BS50" i="6" s="1"/>
  <c r="BS51" i="6" s="1"/>
  <c r="BT49" i="6"/>
  <c r="BT50" i="6" s="1"/>
  <c r="BU49" i="6"/>
  <c r="BU50" i="6" s="1"/>
  <c r="BV49" i="6"/>
  <c r="BV50" i="6" s="1"/>
  <c r="BW49" i="6"/>
  <c r="BW50" i="6" s="1"/>
  <c r="BW51" i="6" s="1"/>
  <c r="BX49" i="6"/>
  <c r="BX50" i="6" s="1"/>
  <c r="BY49" i="6"/>
  <c r="BY50" i="6" s="1"/>
  <c r="BZ49" i="6"/>
  <c r="BZ50" i="6" s="1"/>
  <c r="CA49" i="6"/>
  <c r="CA51" i="6" s="1"/>
  <c r="CB49" i="6"/>
  <c r="CB50" i="6" s="1"/>
  <c r="CC49" i="6"/>
  <c r="CC50" i="6" s="1"/>
  <c r="CC51" i="6" s="1"/>
  <c r="CD49" i="6"/>
  <c r="CD50" i="6" s="1"/>
  <c r="CD51" i="6" s="1"/>
  <c r="CE49" i="6"/>
  <c r="CE50" i="6" s="1"/>
  <c r="CE51" i="6" s="1"/>
  <c r="CF49" i="6"/>
  <c r="CF50" i="6" s="1"/>
  <c r="CG49" i="6"/>
  <c r="CG50" i="6" s="1"/>
  <c r="CG51" i="6" s="1"/>
  <c r="CH49" i="6"/>
  <c r="CH50" i="6" s="1"/>
  <c r="CH51" i="6" s="1"/>
  <c r="CI49" i="6"/>
  <c r="CI50" i="6" s="1"/>
  <c r="CI51" i="6" s="1"/>
  <c r="CJ49" i="6"/>
  <c r="CJ50" i="6" s="1"/>
  <c r="CK49" i="6"/>
  <c r="CK50" i="6" s="1"/>
  <c r="CL49" i="6"/>
  <c r="CL50" i="6" s="1"/>
  <c r="CL51" i="6" s="1"/>
  <c r="CM49" i="6"/>
  <c r="CM50" i="6" s="1"/>
  <c r="CM51" i="6" s="1"/>
  <c r="CN49" i="6"/>
  <c r="CN50" i="6" s="1"/>
  <c r="CO49" i="6"/>
  <c r="CO50" i="6" s="1"/>
  <c r="CO51" i="6" s="1"/>
  <c r="CP49" i="6"/>
  <c r="CP50" i="6" s="1"/>
  <c r="CQ49" i="6"/>
  <c r="CQ50" i="6" s="1"/>
  <c r="CQ51" i="6" s="1"/>
  <c r="CR49" i="6"/>
  <c r="CR50" i="6" s="1"/>
  <c r="CS49" i="6"/>
  <c r="CS50" i="6" s="1"/>
  <c r="CT49" i="6"/>
  <c r="CT50" i="6" s="1"/>
  <c r="CU49" i="6"/>
  <c r="CV49" i="6"/>
  <c r="CV50" i="6" s="1"/>
  <c r="CW49" i="6"/>
  <c r="CW50" i="6" s="1"/>
  <c r="CX49" i="6"/>
  <c r="CY49" i="6"/>
  <c r="CY50" i="6" s="1"/>
  <c r="CY51" i="6" s="1"/>
  <c r="CZ49" i="6"/>
  <c r="CZ50" i="6" s="1"/>
  <c r="DA49" i="6"/>
  <c r="DA50" i="6" s="1"/>
  <c r="DB49" i="6"/>
  <c r="DB50" i="6" s="1"/>
  <c r="DB51" i="6" s="1"/>
  <c r="DC49" i="6"/>
  <c r="DC50" i="6" s="1"/>
  <c r="DC51" i="6" s="1"/>
  <c r="DD49" i="6"/>
  <c r="DD50" i="6" s="1"/>
  <c r="DE49" i="6"/>
  <c r="DE50" i="6" s="1"/>
  <c r="DF49" i="6"/>
  <c r="DF50" i="6" s="1"/>
  <c r="DF51" i="6" s="1"/>
  <c r="DG49" i="6"/>
  <c r="DG50" i="6" s="1"/>
  <c r="DG51" i="6" s="1"/>
  <c r="DH49" i="6"/>
  <c r="DI49" i="6"/>
  <c r="DI50" i="6" s="1"/>
  <c r="DJ49" i="6"/>
  <c r="DJ50" i="6" s="1"/>
  <c r="DK49" i="6"/>
  <c r="DL49" i="6"/>
  <c r="DL50" i="6" s="1"/>
  <c r="DM49" i="6"/>
  <c r="DN49" i="6"/>
  <c r="DN50" i="6" s="1"/>
  <c r="DO49" i="6"/>
  <c r="DO50" i="6" s="1"/>
  <c r="DO51" i="6" s="1"/>
  <c r="DP49" i="6"/>
  <c r="DQ49" i="6"/>
  <c r="DQ50" i="6" s="1"/>
  <c r="DR49" i="6"/>
  <c r="DS49" i="6"/>
  <c r="DS50" i="6" s="1"/>
  <c r="DS51" i="6" s="1"/>
  <c r="DT49" i="6"/>
  <c r="DT50" i="6" s="1"/>
  <c r="DU49" i="6"/>
  <c r="DU50" i="6" s="1"/>
  <c r="DV49" i="6"/>
  <c r="DV50" i="6" s="1"/>
  <c r="DW49" i="6"/>
  <c r="DW50" i="6" s="1"/>
  <c r="DX49" i="6"/>
  <c r="DY49" i="6"/>
  <c r="DY50" i="6" s="1"/>
  <c r="DZ49" i="6"/>
  <c r="EA49" i="6"/>
  <c r="EA50" i="6" s="1"/>
  <c r="EB49" i="6"/>
  <c r="EB50" i="6" s="1"/>
  <c r="EC49" i="6"/>
  <c r="EC50" i="6" s="1"/>
  <c r="EC51" i="6" s="1"/>
  <c r="ED49" i="6"/>
  <c r="EE49" i="6"/>
  <c r="EF49" i="6"/>
  <c r="EG49" i="6"/>
  <c r="EH49" i="6"/>
  <c r="EH50" i="6" s="1"/>
  <c r="EH51" i="6" s="1"/>
  <c r="EI49" i="6"/>
  <c r="EI50" i="6" s="1"/>
  <c r="EJ49" i="6"/>
  <c r="EJ50" i="6" s="1"/>
  <c r="EK49" i="6"/>
  <c r="EK50" i="6" s="1"/>
  <c r="EL49" i="6"/>
  <c r="EL50" i="6" s="1"/>
  <c r="EM49" i="6"/>
  <c r="EN49" i="6"/>
  <c r="EO49" i="6"/>
  <c r="EO50" i="6" s="1"/>
  <c r="EP49" i="6"/>
  <c r="EP50" i="6" s="1"/>
  <c r="EQ49" i="6"/>
  <c r="ER49" i="6"/>
  <c r="ER50" i="6" s="1"/>
  <c r="ES49" i="6"/>
  <c r="ES50" i="6" s="1"/>
  <c r="ES51" i="6" s="1"/>
  <c r="ET49" i="6"/>
  <c r="ET50" i="6" s="1"/>
  <c r="ET51" i="6" s="1"/>
  <c r="EU49" i="6"/>
  <c r="EV49" i="6"/>
  <c r="EW49" i="6"/>
  <c r="EW50" i="6" s="1"/>
  <c r="EX49" i="6"/>
  <c r="EY49" i="6"/>
  <c r="EY50" i="6" s="1"/>
  <c r="EZ49" i="6"/>
  <c r="EZ50" i="6" s="1"/>
  <c r="FA49" i="6"/>
  <c r="FA50" i="6" s="1"/>
  <c r="FB49" i="6"/>
  <c r="FB50" i="6" s="1"/>
  <c r="FC49" i="6"/>
  <c r="FC50" i="6" s="1"/>
  <c r="FC51" i="6" s="1"/>
  <c r="FD49" i="6"/>
  <c r="FE49" i="6"/>
  <c r="FE50" i="6" s="1"/>
  <c r="O50" i="6"/>
  <c r="O51" i="6" s="1"/>
  <c r="U50" i="6"/>
  <c r="U51" i="6" s="1"/>
  <c r="AQ50" i="6"/>
  <c r="AQ51" i="6" s="1"/>
  <c r="AT50" i="6"/>
  <c r="AT51" i="6" s="1"/>
  <c r="BA50" i="6"/>
  <c r="CA50" i="6"/>
  <c r="CU50" i="6"/>
  <c r="CU51" i="6" s="1"/>
  <c r="DM50" i="6"/>
  <c r="DM51" i="6" s="1"/>
  <c r="DZ50" i="6"/>
  <c r="ED50" i="6"/>
  <c r="ED51" i="6" s="1"/>
  <c r="EM50" i="6"/>
  <c r="EU50" i="6"/>
  <c r="EU51" i="6" s="1"/>
  <c r="EX50" i="6"/>
  <c r="EX51" i="6" s="1"/>
  <c r="K51" i="6"/>
  <c r="L51" i="6"/>
  <c r="BA51" i="6"/>
  <c r="BC51" i="6"/>
  <c r="BG51" i="6"/>
  <c r="BH51" i="6"/>
  <c r="BL51" i="6"/>
  <c r="BN51" i="6"/>
  <c r="BY51" i="6"/>
  <c r="CJ51" i="6"/>
  <c r="CT51" i="6"/>
  <c r="DV51" i="6"/>
  <c r="EY51" i="6"/>
  <c r="E52" i="6"/>
  <c r="F52" i="6"/>
  <c r="F53" i="6" s="1"/>
  <c r="G52" i="6"/>
  <c r="H52" i="6"/>
  <c r="H53" i="6" s="1"/>
  <c r="J52" i="6"/>
  <c r="K52" i="6"/>
  <c r="K53" i="6" s="1"/>
  <c r="L52" i="6"/>
  <c r="L53" i="6" s="1"/>
  <c r="M52" i="6"/>
  <c r="M53" i="6" s="1"/>
  <c r="N52" i="6"/>
  <c r="O52" i="6"/>
  <c r="P52" i="6"/>
  <c r="P53" i="6" s="1"/>
  <c r="Q52" i="6"/>
  <c r="Q53" i="6" s="1"/>
  <c r="R52" i="6"/>
  <c r="S52" i="6"/>
  <c r="T52" i="6"/>
  <c r="T53" i="6" s="1"/>
  <c r="U52" i="6"/>
  <c r="V52" i="6"/>
  <c r="V53" i="6" s="1"/>
  <c r="W52" i="6"/>
  <c r="W53" i="6" s="1"/>
  <c r="X52" i="6"/>
  <c r="X53" i="6" s="1"/>
  <c r="Y52" i="6"/>
  <c r="Y53" i="6" s="1"/>
  <c r="Z52" i="6"/>
  <c r="AA52" i="6"/>
  <c r="AA53" i="6" s="1"/>
  <c r="AB52" i="6"/>
  <c r="AB53" i="6" s="1"/>
  <c r="AB54" i="6" s="1"/>
  <c r="AC52" i="6"/>
  <c r="AC53" i="6" s="1"/>
  <c r="AD52" i="6"/>
  <c r="AE52" i="6"/>
  <c r="AF52" i="6"/>
  <c r="AF53" i="6" s="1"/>
  <c r="AG52" i="6"/>
  <c r="AG53" i="6" s="1"/>
  <c r="AH52" i="6"/>
  <c r="AI52" i="6"/>
  <c r="AI53" i="6" s="1"/>
  <c r="AJ52" i="6"/>
  <c r="AJ53" i="6" s="1"/>
  <c r="AK52" i="6"/>
  <c r="AL52" i="6"/>
  <c r="AL53" i="6" s="1"/>
  <c r="AM52" i="6"/>
  <c r="AM53" i="6" s="1"/>
  <c r="AN52" i="6"/>
  <c r="AN53" i="6" s="1"/>
  <c r="AO52" i="6"/>
  <c r="AO53" i="6" s="1"/>
  <c r="AP52" i="6"/>
  <c r="AQ52" i="6"/>
  <c r="AQ53" i="6" s="1"/>
  <c r="AQ54" i="6" s="1"/>
  <c r="AR52" i="6"/>
  <c r="AS52" i="6"/>
  <c r="AS53" i="6" s="1"/>
  <c r="AT52" i="6"/>
  <c r="AU52" i="6"/>
  <c r="AV52" i="6"/>
  <c r="AV53" i="6" s="1"/>
  <c r="AW52" i="6"/>
  <c r="AW53" i="6" s="1"/>
  <c r="AX52" i="6"/>
  <c r="AY52" i="6"/>
  <c r="AZ52" i="6"/>
  <c r="AZ53" i="6" s="1"/>
  <c r="BA52" i="6"/>
  <c r="BB52" i="6"/>
  <c r="BB53" i="6" s="1"/>
  <c r="BC52" i="6"/>
  <c r="BC53" i="6" s="1"/>
  <c r="BD52" i="6"/>
  <c r="BD53" i="6" s="1"/>
  <c r="BD54" i="6" s="1"/>
  <c r="BE52" i="6"/>
  <c r="BE53" i="6" s="1"/>
  <c r="BF52" i="6"/>
  <c r="BG52" i="6"/>
  <c r="BG53" i="6" s="1"/>
  <c r="BH52" i="6"/>
  <c r="BI52" i="6"/>
  <c r="BI53" i="6" s="1"/>
  <c r="BJ52" i="6"/>
  <c r="BJ53" i="6" s="1"/>
  <c r="BK52" i="6"/>
  <c r="BK53" i="6" s="1"/>
  <c r="BL52" i="6"/>
  <c r="BL53" i="6" s="1"/>
  <c r="BM52" i="6"/>
  <c r="BM53" i="6" s="1"/>
  <c r="BN52" i="6"/>
  <c r="BN53" i="6" s="1"/>
  <c r="BO52" i="6"/>
  <c r="BO53" i="6" s="1"/>
  <c r="BP52" i="6"/>
  <c r="BP53" i="6" s="1"/>
  <c r="BQ52" i="6"/>
  <c r="BR52" i="6"/>
  <c r="BR53" i="6" s="1"/>
  <c r="BS52" i="6"/>
  <c r="BS53" i="6" s="1"/>
  <c r="BT52" i="6"/>
  <c r="BT53" i="6" s="1"/>
  <c r="BT54" i="6" s="1"/>
  <c r="BU52" i="6"/>
  <c r="BU53" i="6" s="1"/>
  <c r="BV52" i="6"/>
  <c r="BW52" i="6"/>
  <c r="BW53" i="6" s="1"/>
  <c r="BW54" i="6" s="1"/>
  <c r="BX52" i="6"/>
  <c r="BX53" i="6" s="1"/>
  <c r="BX54" i="6" s="1"/>
  <c r="BY52" i="6"/>
  <c r="BY53" i="6" s="1"/>
  <c r="BZ52" i="6"/>
  <c r="CA52" i="6"/>
  <c r="CB52" i="6"/>
  <c r="CB53" i="6" s="1"/>
  <c r="CC52" i="6"/>
  <c r="CC53" i="6" s="1"/>
  <c r="CD52" i="6"/>
  <c r="CE52" i="6"/>
  <c r="CE53" i="6" s="1"/>
  <c r="CF52" i="6"/>
  <c r="CG52" i="6"/>
  <c r="CH52" i="6"/>
  <c r="CH53" i="6" s="1"/>
  <c r="CI52" i="6"/>
  <c r="CJ52" i="6"/>
  <c r="CJ53" i="6" s="1"/>
  <c r="CK52" i="6"/>
  <c r="CK53" i="6" s="1"/>
  <c r="CL52" i="6"/>
  <c r="CM52" i="6"/>
  <c r="CN52" i="6"/>
  <c r="CN53" i="6" s="1"/>
  <c r="CO52" i="6"/>
  <c r="CP52" i="6"/>
  <c r="CQ52" i="6"/>
  <c r="CQ53" i="6" s="1"/>
  <c r="CR52" i="6"/>
  <c r="CR53" i="6" s="1"/>
  <c r="CR54" i="6" s="1"/>
  <c r="CS52" i="6"/>
  <c r="CS53" i="6" s="1"/>
  <c r="CT52" i="6"/>
  <c r="CU52" i="6"/>
  <c r="CU53" i="6" s="1"/>
  <c r="CV52" i="6"/>
  <c r="CV53" i="6" s="1"/>
  <c r="CW52" i="6"/>
  <c r="CX52" i="6"/>
  <c r="CX53" i="6" s="1"/>
  <c r="CY52" i="6"/>
  <c r="CZ52" i="6"/>
  <c r="CZ53" i="6" s="1"/>
  <c r="CZ54" i="6" s="1"/>
  <c r="DA52" i="6"/>
  <c r="DA53" i="6" s="1"/>
  <c r="DB52" i="6"/>
  <c r="DC52" i="6"/>
  <c r="DC53" i="6" s="1"/>
  <c r="DD52" i="6"/>
  <c r="DE52" i="6"/>
  <c r="DF52" i="6"/>
  <c r="DG52" i="6"/>
  <c r="DG53" i="6" s="1"/>
  <c r="DH52" i="6"/>
  <c r="DH53" i="6" s="1"/>
  <c r="DI52" i="6"/>
  <c r="DI53" i="6" s="1"/>
  <c r="DJ52" i="6"/>
  <c r="DK52" i="6"/>
  <c r="DK53" i="6" s="1"/>
  <c r="DL52" i="6"/>
  <c r="DL53" i="6" s="1"/>
  <c r="DM52" i="6"/>
  <c r="DN52" i="6"/>
  <c r="DN53" i="6" s="1"/>
  <c r="DO52" i="6"/>
  <c r="DP52" i="6"/>
  <c r="DP53" i="6" s="1"/>
  <c r="DP54" i="6" s="1"/>
  <c r="DQ52" i="6"/>
  <c r="DQ53" i="6" s="1"/>
  <c r="DR52" i="6"/>
  <c r="DS52" i="6"/>
  <c r="DT52" i="6"/>
  <c r="DT53" i="6" s="1"/>
  <c r="DU52" i="6"/>
  <c r="DV52" i="6"/>
  <c r="DV53" i="6" s="1"/>
  <c r="DW52" i="6"/>
  <c r="DW53" i="6" s="1"/>
  <c r="DX52" i="6"/>
  <c r="DX53" i="6" s="1"/>
  <c r="DY52" i="6"/>
  <c r="DY53" i="6" s="1"/>
  <c r="DZ52" i="6"/>
  <c r="EA52" i="6"/>
  <c r="EA53" i="6" s="1"/>
  <c r="EA54" i="6" s="1"/>
  <c r="EB52" i="6"/>
  <c r="EB53" i="6" s="1"/>
  <c r="EC52" i="6"/>
  <c r="ED52" i="6"/>
  <c r="ED53" i="6" s="1"/>
  <c r="EE52" i="6"/>
  <c r="EF52" i="6"/>
  <c r="EF53" i="6" s="1"/>
  <c r="EG52" i="6"/>
  <c r="EG53" i="6" s="1"/>
  <c r="EH52" i="6"/>
  <c r="EI52" i="6"/>
  <c r="EJ52" i="6"/>
  <c r="EJ53" i="6" s="1"/>
  <c r="EJ54" i="6" s="1"/>
  <c r="EK52" i="6"/>
  <c r="EL52" i="6"/>
  <c r="EL53" i="6" s="1"/>
  <c r="EM52" i="6"/>
  <c r="EM53" i="6" s="1"/>
  <c r="EN52" i="6"/>
  <c r="EO52" i="6"/>
  <c r="EO53" i="6" s="1"/>
  <c r="EP52" i="6"/>
  <c r="EQ52" i="6"/>
  <c r="EQ53" i="6" s="1"/>
  <c r="EQ54" i="6" s="1"/>
  <c r="ER52" i="6"/>
  <c r="ER53" i="6" s="1"/>
  <c r="ES52" i="6"/>
  <c r="ET52" i="6"/>
  <c r="ET53" i="6" s="1"/>
  <c r="EU52" i="6"/>
  <c r="EV52" i="6"/>
  <c r="EV53" i="6" s="1"/>
  <c r="EW52" i="6"/>
  <c r="EW53" i="6" s="1"/>
  <c r="EX52" i="6"/>
  <c r="EY52" i="6"/>
  <c r="EZ52" i="6"/>
  <c r="EZ53" i="6" s="1"/>
  <c r="EZ54" i="6" s="1"/>
  <c r="FA52" i="6"/>
  <c r="FA53" i="6" s="1"/>
  <c r="FB52" i="6"/>
  <c r="FC52" i="6"/>
  <c r="FC53" i="6" s="1"/>
  <c r="FD52" i="6"/>
  <c r="FD53" i="6" s="1"/>
  <c r="FE52" i="6"/>
  <c r="FE53" i="6" s="1"/>
  <c r="U53" i="6"/>
  <c r="AR53" i="6"/>
  <c r="BA53" i="6"/>
  <c r="BH53" i="6"/>
  <c r="CG53" i="6"/>
  <c r="CO53" i="6"/>
  <c r="DD53" i="6"/>
  <c r="DE53" i="6"/>
  <c r="DM53" i="6"/>
  <c r="DU53" i="6"/>
  <c r="EI53" i="6"/>
  <c r="EK53" i="6"/>
  <c r="ES53" i="6"/>
  <c r="L54" i="6"/>
  <c r="P54" i="6"/>
  <c r="BC54" i="6"/>
  <c r="BH54" i="6"/>
  <c r="BJ54" i="6"/>
  <c r="BK54" i="6"/>
  <c r="BY54" i="6"/>
  <c r="CK54" i="6"/>
  <c r="DV54" i="6"/>
  <c r="E21" i="6" a="1"/>
  <c r="E21" i="6" s="1"/>
  <c r="F21" i="6" a="1"/>
  <c r="F21" i="6" s="1"/>
  <c r="G21" i="6" a="1"/>
  <c r="G21" i="6" s="1"/>
  <c r="H21" i="6" a="1"/>
  <c r="H21" i="6" s="1"/>
  <c r="J21" i="6" a="1"/>
  <c r="J21" i="6" s="1"/>
  <c r="K21" i="6" a="1"/>
  <c r="K21" i="6" s="1"/>
  <c r="L21" i="6" a="1"/>
  <c r="L21" i="6" s="1"/>
  <c r="M21" i="6" a="1"/>
  <c r="M21" i="6" s="1"/>
  <c r="N21" i="6" a="1"/>
  <c r="N21" i="6" s="1"/>
  <c r="O21" i="6" a="1"/>
  <c r="O21" i="6" s="1"/>
  <c r="P21" i="6" a="1"/>
  <c r="P21" i="6" s="1"/>
  <c r="Q21" i="6" a="1"/>
  <c r="Q21" i="6" s="1"/>
  <c r="R21" i="6" a="1"/>
  <c r="R21" i="6" s="1"/>
  <c r="S21" i="6" a="1"/>
  <c r="S21" i="6" s="1"/>
  <c r="T21" i="6" a="1"/>
  <c r="T21" i="6" s="1"/>
  <c r="U21" i="6" a="1"/>
  <c r="U21" i="6" s="1"/>
  <c r="V21" i="6" a="1"/>
  <c r="V21" i="6" s="1"/>
  <c r="W21" i="6" a="1"/>
  <c r="W21" i="6" s="1"/>
  <c r="X21" i="6" a="1"/>
  <c r="X21" i="6" s="1"/>
  <c r="Y21" i="6" a="1"/>
  <c r="Y21" i="6" s="1"/>
  <c r="Z21" i="6" a="1"/>
  <c r="Z21" i="6" s="1"/>
  <c r="AA21" i="6" a="1"/>
  <c r="AA21" i="6" s="1"/>
  <c r="AB21" i="6" a="1"/>
  <c r="AB21" i="6" s="1"/>
  <c r="AC21" i="6" a="1"/>
  <c r="AC21" i="6" s="1"/>
  <c r="AD21" i="6" a="1"/>
  <c r="AD21" i="6" s="1"/>
  <c r="AE21" i="6" a="1"/>
  <c r="AE21" i="6" s="1"/>
  <c r="AF21" i="6" a="1"/>
  <c r="AF21" i="6" s="1"/>
  <c r="AG21" i="6" a="1"/>
  <c r="AG21" i="6" s="1"/>
  <c r="AH21" i="6" a="1"/>
  <c r="AH21" i="6" s="1"/>
  <c r="AI21" i="6" a="1"/>
  <c r="AI21" i="6" s="1"/>
  <c r="AJ21" i="6" a="1"/>
  <c r="AJ21" i="6" s="1"/>
  <c r="AK21" i="6" a="1"/>
  <c r="AK21" i="6" s="1"/>
  <c r="AL21" i="6" a="1"/>
  <c r="AL21" i="6" s="1"/>
  <c r="AM21" i="6" a="1"/>
  <c r="AM21" i="6" s="1"/>
  <c r="AN21" i="6" a="1"/>
  <c r="AN21" i="6" s="1"/>
  <c r="AO21" i="6" a="1"/>
  <c r="AO21" i="6" s="1"/>
  <c r="AP21" i="6" a="1"/>
  <c r="AP21" i="6" s="1"/>
  <c r="AQ21" i="6" a="1"/>
  <c r="AQ21" i="6" s="1"/>
  <c r="AR21" i="6" a="1"/>
  <c r="AR21" i="6" s="1"/>
  <c r="AS21" i="6" a="1"/>
  <c r="AS21" i="6" s="1"/>
  <c r="AT21" i="6" a="1"/>
  <c r="AT21" i="6" s="1"/>
  <c r="AU21" i="6" a="1"/>
  <c r="AU21" i="6" s="1"/>
  <c r="AV21" i="6" a="1"/>
  <c r="AV21" i="6" s="1"/>
  <c r="AW21" i="6" a="1"/>
  <c r="AW21" i="6" s="1"/>
  <c r="AX21" i="6" a="1"/>
  <c r="AX21" i="6" s="1"/>
  <c r="AY21" i="6" a="1"/>
  <c r="AY21" i="6" s="1"/>
  <c r="AZ21" i="6" a="1"/>
  <c r="AZ21" i="6" s="1"/>
  <c r="BA21" i="6" a="1"/>
  <c r="BA21" i="6" s="1"/>
  <c r="BB21" i="6" a="1"/>
  <c r="BB21" i="6" s="1"/>
  <c r="BC21" i="6" a="1"/>
  <c r="BC21" i="6" s="1"/>
  <c r="BD21" i="6" a="1"/>
  <c r="BD21" i="6" s="1"/>
  <c r="BE21" i="6" a="1"/>
  <c r="BE21" i="6" s="1"/>
  <c r="BF21" i="6" a="1"/>
  <c r="BF21" i="6" s="1"/>
  <c r="BG21" i="6" a="1"/>
  <c r="BG21" i="6" s="1"/>
  <c r="BH21" i="6" a="1"/>
  <c r="BH21" i="6" s="1"/>
  <c r="BI21" i="6" a="1"/>
  <c r="BI21" i="6" s="1"/>
  <c r="BJ21" i="6" a="1"/>
  <c r="BJ21" i="6" s="1"/>
  <c r="BK21" i="6" a="1"/>
  <c r="BK21" i="6" s="1"/>
  <c r="BL21" i="6" a="1"/>
  <c r="BL21" i="6" s="1"/>
  <c r="BM21" i="6" a="1"/>
  <c r="BM21" i="6" s="1"/>
  <c r="BN21" i="6" a="1"/>
  <c r="BN21" i="6" s="1"/>
  <c r="BO21" i="6" a="1"/>
  <c r="BO21" i="6" s="1"/>
  <c r="BP21" i="6" a="1"/>
  <c r="BP21" i="6" s="1"/>
  <c r="BQ21" i="6" a="1"/>
  <c r="BQ21" i="6" s="1"/>
  <c r="BR21" i="6" a="1"/>
  <c r="BR21" i="6" s="1"/>
  <c r="BS21" i="6" a="1"/>
  <c r="BS21" i="6" s="1"/>
  <c r="BT21" i="6" a="1"/>
  <c r="BT21" i="6" s="1"/>
  <c r="BU21" i="6" a="1"/>
  <c r="BU21" i="6" s="1"/>
  <c r="BV21" i="6" a="1"/>
  <c r="BV21" i="6" s="1"/>
  <c r="BW21" i="6" a="1"/>
  <c r="BW21" i="6" s="1"/>
  <c r="BX21" i="6" a="1"/>
  <c r="BX21" i="6" s="1"/>
  <c r="BY21" i="6" a="1"/>
  <c r="BY21" i="6" s="1"/>
  <c r="BZ21" i="6" a="1"/>
  <c r="BZ21" i="6" s="1"/>
  <c r="CA21" i="6" a="1"/>
  <c r="CA21" i="6"/>
  <c r="CB21" i="6" a="1"/>
  <c r="CB21" i="6" s="1"/>
  <c r="CC21" i="6" a="1"/>
  <c r="CC21" i="6" s="1"/>
  <c r="CD21" i="6" a="1"/>
  <c r="CD21" i="6" s="1"/>
  <c r="CE21" i="6" a="1"/>
  <c r="CE21" i="6" s="1"/>
  <c r="CF21" i="6" a="1"/>
  <c r="CF21" i="6" s="1"/>
  <c r="CG21" i="6" a="1"/>
  <c r="CG21" i="6" s="1"/>
  <c r="CH21" i="6" a="1"/>
  <c r="CH21" i="6" s="1"/>
  <c r="CI21" i="6" a="1"/>
  <c r="CI21" i="6" s="1"/>
  <c r="CJ21" i="6" a="1"/>
  <c r="CJ21" i="6" s="1"/>
  <c r="CK21" i="6" a="1"/>
  <c r="CK21" i="6" s="1"/>
  <c r="CL21" i="6" a="1"/>
  <c r="CL21" i="6" s="1"/>
  <c r="CM21" i="6" a="1"/>
  <c r="CM21" i="6" s="1"/>
  <c r="CN21" i="6" a="1"/>
  <c r="CN21" i="6" s="1"/>
  <c r="CO21" i="6" a="1"/>
  <c r="CO21" i="6" s="1"/>
  <c r="CP21" i="6" a="1"/>
  <c r="CP21" i="6" s="1"/>
  <c r="CQ21" i="6" a="1"/>
  <c r="CQ21" i="6" s="1"/>
  <c r="CR21" i="6" a="1"/>
  <c r="CR21" i="6" s="1"/>
  <c r="CS21" i="6" a="1"/>
  <c r="CS21" i="6" s="1"/>
  <c r="CT21" i="6" a="1"/>
  <c r="CT21" i="6" s="1"/>
  <c r="CU21" i="6" a="1"/>
  <c r="CU21" i="6" s="1"/>
  <c r="CV21" i="6" a="1"/>
  <c r="CV21" i="6" s="1"/>
  <c r="CW21" i="6" a="1"/>
  <c r="CW21" i="6" s="1"/>
  <c r="CX21" i="6" a="1"/>
  <c r="CX21" i="6" s="1"/>
  <c r="CY21" i="6" a="1"/>
  <c r="CY21" i="6" s="1"/>
  <c r="CZ21" i="6" a="1"/>
  <c r="CZ21" i="6" s="1"/>
  <c r="DA21" i="6" a="1"/>
  <c r="DA21" i="6" s="1"/>
  <c r="DB21" i="6" a="1"/>
  <c r="DB21" i="6" s="1"/>
  <c r="DC21" i="6" a="1"/>
  <c r="DC21" i="6" s="1"/>
  <c r="DD21" i="6" a="1"/>
  <c r="DD21" i="6" s="1"/>
  <c r="DE21" i="6" a="1"/>
  <c r="DE21" i="6" s="1"/>
  <c r="DF21" i="6" a="1"/>
  <c r="DF21" i="6" s="1"/>
  <c r="DG21" i="6" a="1"/>
  <c r="DG21" i="6" s="1"/>
  <c r="DH21" i="6" a="1"/>
  <c r="DH21" i="6" s="1"/>
  <c r="DI21" i="6" a="1"/>
  <c r="DI21" i="6" s="1"/>
  <c r="DJ21" i="6" a="1"/>
  <c r="DJ21" i="6" s="1"/>
  <c r="DK21" i="6" a="1"/>
  <c r="DK21" i="6" s="1"/>
  <c r="DL21" i="6" a="1"/>
  <c r="DL21" i="6" s="1"/>
  <c r="DM21" i="6" a="1"/>
  <c r="DM21" i="6" s="1"/>
  <c r="DN21" i="6" a="1"/>
  <c r="DN21" i="6" s="1"/>
  <c r="DO21" i="6" a="1"/>
  <c r="DO21" i="6" s="1"/>
  <c r="DP21" i="6" a="1"/>
  <c r="DP21" i="6" s="1"/>
  <c r="DQ21" i="6" a="1"/>
  <c r="DQ21" i="6" s="1"/>
  <c r="DR21" i="6" a="1"/>
  <c r="DR21" i="6" s="1"/>
  <c r="DS21" i="6" a="1"/>
  <c r="DS21" i="6" s="1"/>
  <c r="DT21" i="6" a="1"/>
  <c r="DT21" i="6" s="1"/>
  <c r="DU21" i="6" a="1"/>
  <c r="DU21" i="6" s="1"/>
  <c r="DV21" i="6" a="1"/>
  <c r="DV21" i="6" s="1"/>
  <c r="DW21" i="6" a="1"/>
  <c r="DW21" i="6" s="1"/>
  <c r="DX21" i="6" a="1"/>
  <c r="DX21" i="6" s="1"/>
  <c r="DY21" i="6" a="1"/>
  <c r="DY21" i="6" s="1"/>
  <c r="DZ21" i="6" a="1"/>
  <c r="DZ21" i="6" s="1"/>
  <c r="EA21" i="6" a="1"/>
  <c r="EA21" i="6" s="1"/>
  <c r="EB21" i="6" a="1"/>
  <c r="EB21" i="6" s="1"/>
  <c r="EC21" i="6" a="1"/>
  <c r="EC21" i="6" s="1"/>
  <c r="ED21" i="6" a="1"/>
  <c r="ED21" i="6" s="1"/>
  <c r="EE21" i="6" a="1"/>
  <c r="EE21" i="6" s="1"/>
  <c r="EF21" i="6" a="1"/>
  <c r="EF21" i="6" s="1"/>
  <c r="EG21" i="6" a="1"/>
  <c r="EG21" i="6" s="1"/>
  <c r="EH21" i="6" a="1"/>
  <c r="EH21" i="6" s="1"/>
  <c r="EI21" i="6" a="1"/>
  <c r="EI21" i="6" s="1"/>
  <c r="EJ21" i="6" a="1"/>
  <c r="EJ21" i="6" s="1"/>
  <c r="EK21" i="6" a="1"/>
  <c r="EK21" i="6" s="1"/>
  <c r="EL21" i="6" a="1"/>
  <c r="EL21" i="6" s="1"/>
  <c r="EM21" i="6" a="1"/>
  <c r="EM21" i="6" s="1"/>
  <c r="EN21" i="6" a="1"/>
  <c r="EN21" i="6" s="1"/>
  <c r="EO21" i="6" a="1"/>
  <c r="EO21" i="6" s="1"/>
  <c r="EP21" i="6" a="1"/>
  <c r="EP21" i="6" s="1"/>
  <c r="EQ21" i="6" a="1"/>
  <c r="EQ21" i="6" s="1"/>
  <c r="ER21" i="6" a="1"/>
  <c r="ER21" i="6" s="1"/>
  <c r="ES21" i="6" a="1"/>
  <c r="ES21" i="6" s="1"/>
  <c r="ET21" i="6" a="1"/>
  <c r="ET21" i="6" s="1"/>
  <c r="EU21" i="6" a="1"/>
  <c r="EU21" i="6" s="1"/>
  <c r="EV21" i="6" a="1"/>
  <c r="EV21" i="6" s="1"/>
  <c r="EW21" i="6" a="1"/>
  <c r="EW21" i="6" s="1"/>
  <c r="EX21" i="6" a="1"/>
  <c r="EX21" i="6" s="1"/>
  <c r="EY21" i="6" a="1"/>
  <c r="EY21" i="6" s="1"/>
  <c r="EZ21" i="6" a="1"/>
  <c r="EZ21" i="6" s="1"/>
  <c r="FA21" i="6" a="1"/>
  <c r="FA21" i="6" s="1"/>
  <c r="FB21" i="6" a="1"/>
  <c r="FB21" i="6" s="1"/>
  <c r="FC21" i="6" a="1"/>
  <c r="FC21" i="6" s="1"/>
  <c r="FD21" i="6" a="1"/>
  <c r="FD21" i="6" s="1"/>
  <c r="FE21" i="6" a="1"/>
  <c r="FE21" i="6" s="1"/>
  <c r="E22" i="6" a="1"/>
  <c r="E22" i="6" s="1"/>
  <c r="F22" i="6" a="1"/>
  <c r="F22" i="6" s="1"/>
  <c r="G22" i="6" a="1"/>
  <c r="G22" i="6" s="1"/>
  <c r="H22" i="6" a="1"/>
  <c r="H22" i="6" s="1"/>
  <c r="J22" i="6" a="1"/>
  <c r="J22" i="6" s="1"/>
  <c r="K22" i="6" a="1"/>
  <c r="K22" i="6" s="1"/>
  <c r="L22" i="6" a="1"/>
  <c r="L22" i="6" s="1"/>
  <c r="M22" i="6" a="1"/>
  <c r="M22" i="6" s="1"/>
  <c r="N22" i="6" a="1"/>
  <c r="N22" i="6" s="1"/>
  <c r="O22" i="6" a="1"/>
  <c r="O22" i="6" s="1"/>
  <c r="P22" i="6" a="1"/>
  <c r="P22" i="6" s="1"/>
  <c r="Q22" i="6" a="1"/>
  <c r="Q22" i="6" s="1"/>
  <c r="R22" i="6" a="1"/>
  <c r="R22" i="6" s="1"/>
  <c r="S22" i="6" a="1"/>
  <c r="S22" i="6" s="1"/>
  <c r="T22" i="6" a="1"/>
  <c r="T22" i="6" s="1"/>
  <c r="U22" i="6" a="1"/>
  <c r="U22" i="6" s="1"/>
  <c r="V22" i="6" a="1"/>
  <c r="V22" i="6" s="1"/>
  <c r="W22" i="6" a="1"/>
  <c r="W22" i="6" s="1"/>
  <c r="X22" i="6" a="1"/>
  <c r="X22" i="6" s="1"/>
  <c r="Y22" i="6" a="1"/>
  <c r="Y22" i="6" s="1"/>
  <c r="Z22" i="6" a="1"/>
  <c r="Z22" i="6" s="1"/>
  <c r="AA22" i="6" a="1"/>
  <c r="AA22" i="6" s="1"/>
  <c r="AB22" i="6" a="1"/>
  <c r="AB22" i="6" s="1"/>
  <c r="AC22" i="6" a="1"/>
  <c r="AC22" i="6" s="1"/>
  <c r="AD22" i="6" a="1"/>
  <c r="AD22" i="6" s="1"/>
  <c r="AE22" i="6" a="1"/>
  <c r="AE22" i="6" s="1"/>
  <c r="AF22" i="6" a="1"/>
  <c r="AF22" i="6" s="1"/>
  <c r="AG22" i="6" a="1"/>
  <c r="AG22" i="6" s="1"/>
  <c r="AH22" i="6" a="1"/>
  <c r="AH22" i="6" s="1"/>
  <c r="AI22" i="6" a="1"/>
  <c r="AI22" i="6" s="1"/>
  <c r="AJ22" i="6" a="1"/>
  <c r="AJ22" i="6" s="1"/>
  <c r="AK22" i="6" a="1"/>
  <c r="AK22" i="6" s="1"/>
  <c r="AL22" i="6" a="1"/>
  <c r="AL22" i="6" s="1"/>
  <c r="AM22" i="6" a="1"/>
  <c r="AM22" i="6" s="1"/>
  <c r="AN22" i="6" a="1"/>
  <c r="AN22" i="6" s="1"/>
  <c r="AO22" i="6" a="1"/>
  <c r="AO22" i="6" s="1"/>
  <c r="AP22" i="6" a="1"/>
  <c r="AP22" i="6" s="1"/>
  <c r="AQ22" i="6" a="1"/>
  <c r="AQ22" i="6" s="1"/>
  <c r="AR22" i="6" a="1"/>
  <c r="AR22" i="6" s="1"/>
  <c r="AS22" i="6" a="1"/>
  <c r="AS22" i="6" s="1"/>
  <c r="AT22" i="6" a="1"/>
  <c r="AT22" i="6" s="1"/>
  <c r="AU22" i="6" a="1"/>
  <c r="AU22" i="6" s="1"/>
  <c r="AV22" i="6" a="1"/>
  <c r="AV22" i="6"/>
  <c r="AW22" i="6" a="1"/>
  <c r="AW22" i="6" s="1"/>
  <c r="AX22" i="6" a="1"/>
  <c r="AX22" i="6" s="1"/>
  <c r="AY22" i="6" a="1"/>
  <c r="AY22" i="6" s="1"/>
  <c r="AZ22" i="6" a="1"/>
  <c r="AZ22" i="6" s="1"/>
  <c r="BA22" i="6" a="1"/>
  <c r="BA22" i="6" s="1"/>
  <c r="BB22" i="6" a="1"/>
  <c r="BB22" i="6" s="1"/>
  <c r="BC22" i="6" a="1"/>
  <c r="BC22" i="6" s="1"/>
  <c r="BD22" i="6" a="1"/>
  <c r="BD22" i="6" s="1"/>
  <c r="BE22" i="6" a="1"/>
  <c r="BE22" i="6" s="1"/>
  <c r="BF22" i="6" a="1"/>
  <c r="BF22" i="6"/>
  <c r="BG22" i="6" a="1"/>
  <c r="BG22" i="6" s="1"/>
  <c r="BH22" i="6" a="1"/>
  <c r="BH22" i="6" s="1"/>
  <c r="BI22" i="6" a="1"/>
  <c r="BI22" i="6" s="1"/>
  <c r="BJ22" i="6" a="1"/>
  <c r="BJ22" i="6" s="1"/>
  <c r="BK22" i="6" a="1"/>
  <c r="BK22" i="6" s="1"/>
  <c r="BL22" i="6" a="1"/>
  <c r="BL22" i="6" s="1"/>
  <c r="BM22" i="6" a="1"/>
  <c r="BM22" i="6" s="1"/>
  <c r="BN22" i="6" a="1"/>
  <c r="BN22" i="6" s="1"/>
  <c r="BO22" i="6" a="1"/>
  <c r="BO22" i="6" s="1"/>
  <c r="BP22" i="6" a="1"/>
  <c r="BP22" i="6" s="1"/>
  <c r="BQ22" i="6" a="1"/>
  <c r="BQ22" i="6" s="1"/>
  <c r="BR22" i="6" a="1"/>
  <c r="BR22" i="6" s="1"/>
  <c r="BS22" i="6" a="1"/>
  <c r="BS22" i="6" s="1"/>
  <c r="BT22" i="6" a="1"/>
  <c r="BT22" i="6" s="1"/>
  <c r="BU22" i="6" a="1"/>
  <c r="BU22" i="6" s="1"/>
  <c r="BV22" i="6" a="1"/>
  <c r="BV22" i="6" s="1"/>
  <c r="BW22" i="6" a="1"/>
  <c r="BW22" i="6" s="1"/>
  <c r="BX22" i="6" a="1"/>
  <c r="BX22" i="6" s="1"/>
  <c r="BY22" i="6" a="1"/>
  <c r="BY22" i="6" s="1"/>
  <c r="BZ22" i="6" a="1"/>
  <c r="BZ22" i="6" s="1"/>
  <c r="CA22" i="6" a="1"/>
  <c r="CA22" i="6" s="1"/>
  <c r="CB22" i="6" a="1"/>
  <c r="CB22" i="6" s="1"/>
  <c r="CC22" i="6" a="1"/>
  <c r="CC22" i="6" s="1"/>
  <c r="CD22" i="6" a="1"/>
  <c r="CD22" i="6" s="1"/>
  <c r="CE22" i="6" a="1"/>
  <c r="CE22" i="6" s="1"/>
  <c r="CF22" i="6" a="1"/>
  <c r="CF22" i="6" s="1"/>
  <c r="CG22" i="6" a="1"/>
  <c r="CG22" i="6" s="1"/>
  <c r="CH22" i="6" a="1"/>
  <c r="CH22" i="6" s="1"/>
  <c r="CI22" i="6" a="1"/>
  <c r="CI22" i="6" s="1"/>
  <c r="CJ22" i="6" a="1"/>
  <c r="CJ22" i="6" s="1"/>
  <c r="CK22" i="6" a="1"/>
  <c r="CK22" i="6" s="1"/>
  <c r="CL22" i="6" a="1"/>
  <c r="CL22" i="6" s="1"/>
  <c r="CM22" i="6" a="1"/>
  <c r="CM22" i="6" s="1"/>
  <c r="CN22" i="6" a="1"/>
  <c r="CN22" i="6" s="1"/>
  <c r="CO22" i="6" a="1"/>
  <c r="CO22" i="6" s="1"/>
  <c r="CP22" i="6" a="1"/>
  <c r="CP22" i="6" s="1"/>
  <c r="CQ22" i="6" a="1"/>
  <c r="CQ22" i="6" s="1"/>
  <c r="CR22" i="6" a="1"/>
  <c r="CR22" i="6" s="1"/>
  <c r="CS22" i="6" a="1"/>
  <c r="CS22" i="6" s="1"/>
  <c r="CT22" i="6" a="1"/>
  <c r="CT22" i="6" s="1"/>
  <c r="CU22" i="6" a="1"/>
  <c r="CU22" i="6" s="1"/>
  <c r="CV22" i="6" a="1"/>
  <c r="CV22" i="6" s="1"/>
  <c r="CW22" i="6" a="1"/>
  <c r="CW22" i="6" s="1"/>
  <c r="CX22" i="6" a="1"/>
  <c r="CX22" i="6" s="1"/>
  <c r="CY22" i="6" a="1"/>
  <c r="CY22" i="6" s="1"/>
  <c r="CZ22" i="6" a="1"/>
  <c r="CZ22" i="6" s="1"/>
  <c r="DA22" i="6" a="1"/>
  <c r="DA22" i="6" s="1"/>
  <c r="DB22" i="6" a="1"/>
  <c r="DB22" i="6" s="1"/>
  <c r="DC22" i="6" a="1"/>
  <c r="DC22" i="6" s="1"/>
  <c r="DD22" i="6" a="1"/>
  <c r="DD22" i="6" s="1"/>
  <c r="DE22" i="6" a="1"/>
  <c r="DE22" i="6" s="1"/>
  <c r="DF22" i="6" a="1"/>
  <c r="DF22" i="6" s="1"/>
  <c r="DG22" i="6" a="1"/>
  <c r="DG22" i="6" s="1"/>
  <c r="DH22" i="6" a="1"/>
  <c r="DH22" i="6" s="1"/>
  <c r="DI22" i="6" a="1"/>
  <c r="DI22" i="6" s="1"/>
  <c r="DJ22" i="6" a="1"/>
  <c r="DJ22" i="6" s="1"/>
  <c r="DK22" i="6" a="1"/>
  <c r="DK22" i="6" s="1"/>
  <c r="DL22" i="6" a="1"/>
  <c r="DL22" i="6" s="1"/>
  <c r="DM22" i="6" a="1"/>
  <c r="DM22" i="6" s="1"/>
  <c r="DN22" i="6" a="1"/>
  <c r="DN22" i="6" s="1"/>
  <c r="DO22" i="6" a="1"/>
  <c r="DO22" i="6" s="1"/>
  <c r="DP22" i="6" a="1"/>
  <c r="DP22" i="6" s="1"/>
  <c r="DQ22" i="6" a="1"/>
  <c r="DQ22" i="6" s="1"/>
  <c r="DR22" i="6" a="1"/>
  <c r="DR22" i="6" s="1"/>
  <c r="DS22" i="6" a="1"/>
  <c r="DS22" i="6" s="1"/>
  <c r="DT22" i="6" a="1"/>
  <c r="DT22" i="6" s="1"/>
  <c r="DU22" i="6" a="1"/>
  <c r="DU22" i="6" s="1"/>
  <c r="DV22" i="6" a="1"/>
  <c r="DV22" i="6" s="1"/>
  <c r="DW22" i="6" a="1"/>
  <c r="DW22" i="6" s="1"/>
  <c r="DX22" i="6" a="1"/>
  <c r="DX22" i="6" s="1"/>
  <c r="DY22" i="6" a="1"/>
  <c r="DY22" i="6" s="1"/>
  <c r="DZ22" i="6" a="1"/>
  <c r="DZ22" i="6"/>
  <c r="EA22" i="6" a="1"/>
  <c r="EA22" i="6" s="1"/>
  <c r="EB22" i="6" a="1"/>
  <c r="EB22" i="6" s="1"/>
  <c r="EC22" i="6" a="1"/>
  <c r="EC22" i="6" s="1"/>
  <c r="ED22" i="6" a="1"/>
  <c r="ED22" i="6" s="1"/>
  <c r="EE22" i="6" a="1"/>
  <c r="EE22" i="6" s="1"/>
  <c r="EF22" i="6" a="1"/>
  <c r="EF22" i="6" s="1"/>
  <c r="EG22" i="6" a="1"/>
  <c r="EG22" i="6" s="1"/>
  <c r="EH22" i="6" a="1"/>
  <c r="EH22" i="6" s="1"/>
  <c r="EI22" i="6" a="1"/>
  <c r="EI22" i="6" s="1"/>
  <c r="EJ22" i="6" a="1"/>
  <c r="EJ22" i="6" s="1"/>
  <c r="EK22" i="6" a="1"/>
  <c r="EK22" i="6" s="1"/>
  <c r="EL22" i="6" a="1"/>
  <c r="EL22" i="6" s="1"/>
  <c r="EM22" i="6" a="1"/>
  <c r="EM22" i="6" s="1"/>
  <c r="EN22" i="6" a="1"/>
  <c r="EN22" i="6" s="1"/>
  <c r="EO22" i="6" a="1"/>
  <c r="EO22" i="6" s="1"/>
  <c r="EP22" i="6" a="1"/>
  <c r="EP22" i="6" s="1"/>
  <c r="EQ22" i="6" a="1"/>
  <c r="EQ22" i="6" s="1"/>
  <c r="ER22" i="6" a="1"/>
  <c r="ER22" i="6" s="1"/>
  <c r="ES22" i="6" a="1"/>
  <c r="ES22" i="6" s="1"/>
  <c r="ET22" i="6" a="1"/>
  <c r="ET22" i="6" s="1"/>
  <c r="EU22" i="6" a="1"/>
  <c r="EU22" i="6" s="1"/>
  <c r="EV22" i="6" a="1"/>
  <c r="EV22" i="6" s="1"/>
  <c r="EW22" i="6" a="1"/>
  <c r="EW22" i="6" s="1"/>
  <c r="EX22" i="6" a="1"/>
  <c r="EX22" i="6" s="1"/>
  <c r="EY22" i="6" a="1"/>
  <c r="EY22" i="6" s="1"/>
  <c r="EZ22" i="6" a="1"/>
  <c r="EZ22" i="6" s="1"/>
  <c r="FA22" i="6" a="1"/>
  <c r="FA22" i="6" s="1"/>
  <c r="FB22" i="6" a="1"/>
  <c r="FB22" i="6" s="1"/>
  <c r="FC22" i="6" a="1"/>
  <c r="FC22" i="6" s="1"/>
  <c r="FD22" i="6" a="1"/>
  <c r="FD22" i="6"/>
  <c r="FE22" i="6" a="1"/>
  <c r="FE22" i="6" s="1"/>
  <c r="E23" i="6" a="1"/>
  <c r="E23" i="6" s="1"/>
  <c r="F23" i="6" a="1"/>
  <c r="F23" i="6" s="1"/>
  <c r="G23" i="6" a="1"/>
  <c r="G23" i="6" s="1"/>
  <c r="H23" i="6" a="1"/>
  <c r="H23" i="6" s="1"/>
  <c r="J23" i="6" a="1"/>
  <c r="J23" i="6" s="1"/>
  <c r="K23" i="6" a="1"/>
  <c r="K23" i="6" s="1"/>
  <c r="L23" i="6" a="1"/>
  <c r="L23" i="6" s="1"/>
  <c r="M23" i="6" a="1"/>
  <c r="M23" i="6" s="1"/>
  <c r="N23" i="6" a="1"/>
  <c r="N23" i="6" s="1"/>
  <c r="O23" i="6" a="1"/>
  <c r="O23" i="6" s="1"/>
  <c r="P23" i="6" a="1"/>
  <c r="P23" i="6" s="1"/>
  <c r="Q23" i="6" a="1"/>
  <c r="Q23" i="6" s="1"/>
  <c r="R23" i="6" a="1"/>
  <c r="R23" i="6" s="1"/>
  <c r="S23" i="6" a="1"/>
  <c r="S23" i="6" s="1"/>
  <c r="T23" i="6" a="1"/>
  <c r="T23" i="6" s="1"/>
  <c r="U23" i="6" a="1"/>
  <c r="U23" i="6"/>
  <c r="V23" i="6" a="1"/>
  <c r="V23" i="6" s="1"/>
  <c r="W23" i="6" a="1"/>
  <c r="W23" i="6" s="1"/>
  <c r="X23" i="6" a="1"/>
  <c r="X23" i="6" s="1"/>
  <c r="Y23" i="6" a="1"/>
  <c r="Y23" i="6" s="1"/>
  <c r="Z23" i="6" a="1"/>
  <c r="Z23" i="6" s="1"/>
  <c r="AA23" i="6" a="1"/>
  <c r="AA23" i="6" s="1"/>
  <c r="AB23" i="6" a="1"/>
  <c r="AB23" i="6" s="1"/>
  <c r="AC23" i="6" a="1"/>
  <c r="AC23" i="6" s="1"/>
  <c r="AD23" i="6" a="1"/>
  <c r="AD23" i="6" s="1"/>
  <c r="AE23" i="6" a="1"/>
  <c r="AE23" i="6" s="1"/>
  <c r="AF23" i="6" a="1"/>
  <c r="AF23" i="6" s="1"/>
  <c r="AG23" i="6" a="1"/>
  <c r="AG23" i="6" s="1"/>
  <c r="AH23" i="6" a="1"/>
  <c r="AH23" i="6" s="1"/>
  <c r="AI23" i="6" a="1"/>
  <c r="AI23" i="6" s="1"/>
  <c r="AJ23" i="6" a="1"/>
  <c r="AJ23" i="6" s="1"/>
  <c r="AK23" i="6" a="1"/>
  <c r="AK23" i="6" s="1"/>
  <c r="AL23" i="6" a="1"/>
  <c r="AL23" i="6" s="1"/>
  <c r="AM23" i="6" a="1"/>
  <c r="AM23" i="6" s="1"/>
  <c r="AN23" i="6" a="1"/>
  <c r="AN23" i="6"/>
  <c r="AO23" i="6" a="1"/>
  <c r="AO23" i="6" s="1"/>
  <c r="AP23" i="6" a="1"/>
  <c r="AP23" i="6" s="1"/>
  <c r="AQ23" i="6" a="1"/>
  <c r="AQ23" i="6" s="1"/>
  <c r="AR23" i="6" a="1"/>
  <c r="AR23" i="6" s="1"/>
  <c r="AS23" i="6" a="1"/>
  <c r="AS23" i="6" s="1"/>
  <c r="AT23" i="6" a="1"/>
  <c r="AT23" i="6" s="1"/>
  <c r="AU23" i="6" a="1"/>
  <c r="AU23" i="6" s="1"/>
  <c r="AV23" i="6" a="1"/>
  <c r="AV23" i="6" s="1"/>
  <c r="AW23" i="6" a="1"/>
  <c r="AW23" i="6" s="1"/>
  <c r="AX23" i="6" a="1"/>
  <c r="AX23" i="6" s="1"/>
  <c r="AY23" i="6" a="1"/>
  <c r="AY23" i="6" s="1"/>
  <c r="AZ23" i="6" a="1"/>
  <c r="AZ23" i="6" s="1"/>
  <c r="BA23" i="6" a="1"/>
  <c r="BA23" i="6" s="1"/>
  <c r="BB23" i="6" a="1"/>
  <c r="BB23" i="6" s="1"/>
  <c r="BC23" i="6" a="1"/>
  <c r="BC23" i="6" s="1"/>
  <c r="BD23" i="6" a="1"/>
  <c r="BD23" i="6"/>
  <c r="BE23" i="6" a="1"/>
  <c r="BE23" i="6" s="1"/>
  <c r="BF23" i="6" a="1"/>
  <c r="BF23" i="6"/>
  <c r="BG23" i="6" a="1"/>
  <c r="BG23" i="6" s="1"/>
  <c r="BH23" i="6" a="1"/>
  <c r="BH23" i="6" s="1"/>
  <c r="BI23" i="6" a="1"/>
  <c r="BI23" i="6" s="1"/>
  <c r="BJ23" i="6" a="1"/>
  <c r="BJ23" i="6"/>
  <c r="BK23" i="6" a="1"/>
  <c r="BK23" i="6" s="1"/>
  <c r="BL23" i="6" a="1"/>
  <c r="BL23" i="6" s="1"/>
  <c r="BM23" i="6" a="1"/>
  <c r="BM23" i="6" s="1"/>
  <c r="BN23" i="6" a="1"/>
  <c r="BN23" i="6" s="1"/>
  <c r="BO23" i="6" a="1"/>
  <c r="BO23" i="6" s="1"/>
  <c r="BP23" i="6" a="1"/>
  <c r="BP23" i="6" s="1"/>
  <c r="BQ23" i="6" a="1"/>
  <c r="BQ23" i="6" s="1"/>
  <c r="BR23" i="6" a="1"/>
  <c r="BR23" i="6" s="1"/>
  <c r="BS23" i="6" a="1"/>
  <c r="BS23" i="6" s="1"/>
  <c r="BT23" i="6" a="1"/>
  <c r="BT23" i="6"/>
  <c r="BU23" i="6" a="1"/>
  <c r="BU23" i="6" s="1"/>
  <c r="BV23" i="6" a="1"/>
  <c r="BV23" i="6" s="1"/>
  <c r="BW23" i="6" a="1"/>
  <c r="BW23" i="6" s="1"/>
  <c r="BX23" i="6" a="1"/>
  <c r="BX23" i="6" s="1"/>
  <c r="BY23" i="6" a="1"/>
  <c r="BY23" i="6" s="1"/>
  <c r="BZ23" i="6" a="1"/>
  <c r="BZ23" i="6" s="1"/>
  <c r="CA23" i="6" a="1"/>
  <c r="CA23" i="6" s="1"/>
  <c r="CB23" i="6" a="1"/>
  <c r="CB23" i="6" s="1"/>
  <c r="CC23" i="6" a="1"/>
  <c r="CC23" i="6" s="1"/>
  <c r="CD23" i="6" a="1"/>
  <c r="CD23" i="6" s="1"/>
  <c r="CE23" i="6" a="1"/>
  <c r="CE23" i="6" s="1"/>
  <c r="CF23" i="6" a="1"/>
  <c r="CF23" i="6" s="1"/>
  <c r="CG23" i="6" a="1"/>
  <c r="CG23" i="6" s="1"/>
  <c r="CH23" i="6" a="1"/>
  <c r="CH23" i="6" s="1"/>
  <c r="CI23" i="6" a="1"/>
  <c r="CI23" i="6" s="1"/>
  <c r="CJ23" i="6" a="1"/>
  <c r="CJ23" i="6" s="1"/>
  <c r="CK23" i="6" a="1"/>
  <c r="CK23" i="6" s="1"/>
  <c r="CL23" i="6" a="1"/>
  <c r="CL23" i="6" s="1"/>
  <c r="CM23" i="6" a="1"/>
  <c r="CM23" i="6" s="1"/>
  <c r="CN23" i="6" a="1"/>
  <c r="CN23" i="6" s="1"/>
  <c r="CO23" i="6" a="1"/>
  <c r="CO23" i="6" s="1"/>
  <c r="CP23" i="6" a="1"/>
  <c r="CP23" i="6" s="1"/>
  <c r="CQ23" i="6" a="1"/>
  <c r="CQ23" i="6" s="1"/>
  <c r="CR23" i="6" a="1"/>
  <c r="CR23" i="6" s="1"/>
  <c r="CS23" i="6" a="1"/>
  <c r="CS23" i="6" s="1"/>
  <c r="CT23" i="6" a="1"/>
  <c r="CT23" i="6" s="1"/>
  <c r="CU23" i="6" a="1"/>
  <c r="CU23" i="6" s="1"/>
  <c r="CV23" i="6" a="1"/>
  <c r="CV23" i="6" s="1"/>
  <c r="CW23" i="6" a="1"/>
  <c r="CW23" i="6" s="1"/>
  <c r="CX23" i="6" a="1"/>
  <c r="CX23" i="6" s="1"/>
  <c r="CY23" i="6" a="1"/>
  <c r="CY23" i="6" s="1"/>
  <c r="CZ23" i="6" a="1"/>
  <c r="CZ23" i="6" s="1"/>
  <c r="DA23" i="6" a="1"/>
  <c r="DA23" i="6" s="1"/>
  <c r="DB23" i="6" a="1"/>
  <c r="DB23" i="6" s="1"/>
  <c r="DC23" i="6" a="1"/>
  <c r="DC23" i="6" s="1"/>
  <c r="DD23" i="6" a="1"/>
  <c r="DD23" i="6" s="1"/>
  <c r="DE23" i="6" a="1"/>
  <c r="DE23" i="6" s="1"/>
  <c r="DF23" i="6" a="1"/>
  <c r="DF23" i="6"/>
  <c r="DG23" i="6" a="1"/>
  <c r="DG23" i="6" s="1"/>
  <c r="DH23" i="6" a="1"/>
  <c r="DH23" i="6" s="1"/>
  <c r="DI23" i="6" a="1"/>
  <c r="DI23" i="6" s="1"/>
  <c r="DJ23" i="6" a="1"/>
  <c r="DJ23" i="6"/>
  <c r="DK23" i="6" a="1"/>
  <c r="DK23" i="6" s="1"/>
  <c r="DL23" i="6" a="1"/>
  <c r="DL23" i="6" s="1"/>
  <c r="DM23" i="6" a="1"/>
  <c r="DM23" i="6" s="1"/>
  <c r="DN23" i="6" a="1"/>
  <c r="DN23" i="6" s="1"/>
  <c r="DO23" i="6" a="1"/>
  <c r="DO23" i="6" s="1"/>
  <c r="DP23" i="6" a="1"/>
  <c r="DP23" i="6" s="1"/>
  <c r="DQ23" i="6" a="1"/>
  <c r="DQ23" i="6" s="1"/>
  <c r="DR23" i="6" a="1"/>
  <c r="DR23" i="6" s="1"/>
  <c r="DS23" i="6" a="1"/>
  <c r="DS23" i="6" s="1"/>
  <c r="DT23" i="6" a="1"/>
  <c r="DT23" i="6" s="1"/>
  <c r="DU23" i="6" a="1"/>
  <c r="DU23" i="6" s="1"/>
  <c r="DV23" i="6" a="1"/>
  <c r="DV23" i="6" s="1"/>
  <c r="DW23" i="6" a="1"/>
  <c r="DW23" i="6" s="1"/>
  <c r="DX23" i="6" a="1"/>
  <c r="DX23" i="6" s="1"/>
  <c r="DY23" i="6" a="1"/>
  <c r="DY23" i="6" s="1"/>
  <c r="DZ23" i="6" a="1"/>
  <c r="DZ23" i="6" s="1"/>
  <c r="EA23" i="6" a="1"/>
  <c r="EA23" i="6" s="1"/>
  <c r="EB23" i="6" a="1"/>
  <c r="EB23" i="6" s="1"/>
  <c r="EC23" i="6" a="1"/>
  <c r="EC23" i="6" s="1"/>
  <c r="ED23" i="6" a="1"/>
  <c r="ED23" i="6" s="1"/>
  <c r="EE23" i="6" a="1"/>
  <c r="EE23" i="6" s="1"/>
  <c r="EF23" i="6" a="1"/>
  <c r="EF23" i="6"/>
  <c r="EG23" i="6" a="1"/>
  <c r="EG23" i="6" s="1"/>
  <c r="EH23" i="6" a="1"/>
  <c r="EH23" i="6" s="1"/>
  <c r="EI23" i="6" a="1"/>
  <c r="EI23" i="6" s="1"/>
  <c r="EJ23" i="6" a="1"/>
  <c r="EJ23" i="6" s="1"/>
  <c r="EK23" i="6" a="1"/>
  <c r="EK23" i="6" s="1"/>
  <c r="EL23" i="6" a="1"/>
  <c r="EL23" i="6" s="1"/>
  <c r="EM23" i="6" a="1"/>
  <c r="EM23" i="6" s="1"/>
  <c r="EN23" i="6" a="1"/>
  <c r="EN23" i="6" s="1"/>
  <c r="EO23" i="6" a="1"/>
  <c r="EO23" i="6" s="1"/>
  <c r="EP23" i="6" a="1"/>
  <c r="EP23" i="6" s="1"/>
  <c r="EQ23" i="6" a="1"/>
  <c r="EQ23" i="6" s="1"/>
  <c r="ER23" i="6" a="1"/>
  <c r="ER23" i="6" s="1"/>
  <c r="ES23" i="6" a="1"/>
  <c r="ES23" i="6" s="1"/>
  <c r="ET23" i="6" a="1"/>
  <c r="ET23" i="6" s="1"/>
  <c r="EU23" i="6" a="1"/>
  <c r="EU23" i="6" s="1"/>
  <c r="EV23" i="6" a="1"/>
  <c r="EV23" i="6" s="1"/>
  <c r="EW23" i="6" a="1"/>
  <c r="EW23" i="6" s="1"/>
  <c r="EX23" i="6" a="1"/>
  <c r="EX23" i="6" s="1"/>
  <c r="EY23" i="6" a="1"/>
  <c r="EY23" i="6" s="1"/>
  <c r="EZ23" i="6" a="1"/>
  <c r="EZ23" i="6" s="1"/>
  <c r="FA23" i="6" a="1"/>
  <c r="FA23" i="6" s="1"/>
  <c r="FB23" i="6" a="1"/>
  <c r="FB23" i="6" s="1"/>
  <c r="FC23" i="6" a="1"/>
  <c r="FC23" i="6" s="1"/>
  <c r="FD23" i="6" a="1"/>
  <c r="FD23" i="6" s="1"/>
  <c r="FE23" i="6" a="1"/>
  <c r="FE23" i="6" s="1"/>
  <c r="E24" i="6" a="1"/>
  <c r="E24" i="6" s="1"/>
  <c r="F24" i="6" a="1"/>
  <c r="F24" i="6" s="1"/>
  <c r="G24" i="6" a="1"/>
  <c r="G24" i="6" s="1"/>
  <c r="H24" i="6" a="1"/>
  <c r="H24" i="6" s="1"/>
  <c r="J24" i="6" a="1"/>
  <c r="J24" i="6" s="1"/>
  <c r="K24" i="6" a="1"/>
  <c r="K24" i="6"/>
  <c r="L24" i="6" a="1"/>
  <c r="L24" i="6" s="1"/>
  <c r="M24" i="6" a="1"/>
  <c r="M24" i="6" s="1"/>
  <c r="N24" i="6" a="1"/>
  <c r="N24" i="6" s="1"/>
  <c r="O24" i="6" a="1"/>
  <c r="O24" i="6" s="1"/>
  <c r="P24" i="6" a="1"/>
  <c r="P24" i="6" s="1"/>
  <c r="Q24" i="6" a="1"/>
  <c r="Q24" i="6" s="1"/>
  <c r="R24" i="6" a="1"/>
  <c r="R24" i="6" s="1"/>
  <c r="S24" i="6" a="1"/>
  <c r="S24" i="6" s="1"/>
  <c r="T24" i="6" a="1"/>
  <c r="T24" i="6" s="1"/>
  <c r="U24" i="6" a="1"/>
  <c r="U24" i="6" s="1"/>
  <c r="V24" i="6" a="1"/>
  <c r="V24" i="6" s="1"/>
  <c r="W24" i="6" a="1"/>
  <c r="W24" i="6" s="1"/>
  <c r="X24" i="6" a="1"/>
  <c r="X24" i="6" s="1"/>
  <c r="Y24" i="6" a="1"/>
  <c r="Y24" i="6" s="1"/>
  <c r="Z24" i="6" a="1"/>
  <c r="Z24" i="6" s="1"/>
  <c r="AA24" i="6" a="1"/>
  <c r="AA24" i="6" s="1"/>
  <c r="AB24" i="6" a="1"/>
  <c r="AB24" i="6" s="1"/>
  <c r="AC24" i="6" a="1"/>
  <c r="AC24" i="6"/>
  <c r="AD24" i="6" a="1"/>
  <c r="AD24" i="6" s="1"/>
  <c r="AE24" i="6" a="1"/>
  <c r="AE24" i="6" s="1"/>
  <c r="AF24" i="6" a="1"/>
  <c r="AF24" i="6" s="1"/>
  <c r="AG24" i="6" a="1"/>
  <c r="AG24" i="6" s="1"/>
  <c r="AH24" i="6" a="1"/>
  <c r="AH24" i="6" s="1"/>
  <c r="AI24" i="6" a="1"/>
  <c r="AI24" i="6" s="1"/>
  <c r="AJ24" i="6" a="1"/>
  <c r="AJ24" i="6" s="1"/>
  <c r="AK24" i="6" a="1"/>
  <c r="AK24" i="6" s="1"/>
  <c r="AL24" i="6" a="1"/>
  <c r="AL24" i="6" s="1"/>
  <c r="AM24" i="6" a="1"/>
  <c r="AM24" i="6" s="1"/>
  <c r="AN24" i="6" a="1"/>
  <c r="AN24" i="6" s="1"/>
  <c r="AO24" i="6" a="1"/>
  <c r="AO24" i="6" s="1"/>
  <c r="AP24" i="6" a="1"/>
  <c r="AP24" i="6" s="1"/>
  <c r="AQ24" i="6" a="1"/>
  <c r="AQ24" i="6"/>
  <c r="AR24" i="6" a="1"/>
  <c r="AR24" i="6" s="1"/>
  <c r="AS24" i="6" a="1"/>
  <c r="AS24" i="6" s="1"/>
  <c r="AT24" i="6" a="1"/>
  <c r="AT24" i="6" s="1"/>
  <c r="AU24" i="6" a="1"/>
  <c r="AU24" i="6" s="1"/>
  <c r="AV24" i="6" a="1"/>
  <c r="AV24" i="6" s="1"/>
  <c r="AW24" i="6" a="1"/>
  <c r="AW24" i="6" s="1"/>
  <c r="AX24" i="6" a="1"/>
  <c r="AX24" i="6" s="1"/>
  <c r="AY24" i="6" a="1"/>
  <c r="AY24" i="6" s="1"/>
  <c r="AZ24" i="6" a="1"/>
  <c r="AZ24" i="6" s="1"/>
  <c r="BA24" i="6" a="1"/>
  <c r="BA24" i="6" s="1"/>
  <c r="BB24" i="6" a="1"/>
  <c r="BB24" i="6" s="1"/>
  <c r="BC24" i="6" a="1"/>
  <c r="BC24" i="6" s="1"/>
  <c r="BD24" i="6" a="1"/>
  <c r="BD24" i="6" s="1"/>
  <c r="BE24" i="6" a="1"/>
  <c r="BE24" i="6" s="1"/>
  <c r="BF24" i="6" a="1"/>
  <c r="BF24" i="6" s="1"/>
  <c r="BG24" i="6" a="1"/>
  <c r="BG24" i="6" s="1"/>
  <c r="BH24" i="6" a="1"/>
  <c r="BH24" i="6" s="1"/>
  <c r="BI24" i="6" a="1"/>
  <c r="BI24" i="6" s="1"/>
  <c r="BJ24" i="6" a="1"/>
  <c r="BJ24" i="6" s="1"/>
  <c r="BK24" i="6" a="1"/>
  <c r="BK24" i="6" s="1"/>
  <c r="BL24" i="6" a="1"/>
  <c r="BL24" i="6" s="1"/>
  <c r="BM24" i="6" a="1"/>
  <c r="BM24" i="6" s="1"/>
  <c r="BN24" i="6" a="1"/>
  <c r="BN24" i="6" s="1"/>
  <c r="BO24" i="6" a="1"/>
  <c r="BO24" i="6" s="1"/>
  <c r="BP24" i="6" a="1"/>
  <c r="BP24" i="6" s="1"/>
  <c r="BQ24" i="6" a="1"/>
  <c r="BQ24" i="6" s="1"/>
  <c r="BR24" i="6" a="1"/>
  <c r="BR24" i="6" s="1"/>
  <c r="BS24" i="6" a="1"/>
  <c r="BS24" i="6" s="1"/>
  <c r="BT24" i="6" a="1"/>
  <c r="BT24" i="6" s="1"/>
  <c r="BU24" i="6" a="1"/>
  <c r="BU24" i="6" s="1"/>
  <c r="BV24" i="6" a="1"/>
  <c r="BV24" i="6" s="1"/>
  <c r="BW24" i="6" a="1"/>
  <c r="BW24" i="6" s="1"/>
  <c r="BX24" i="6" a="1"/>
  <c r="BX24" i="6" s="1"/>
  <c r="BY24" i="6" a="1"/>
  <c r="BY24" i="6" s="1"/>
  <c r="BZ24" i="6" a="1"/>
  <c r="BZ24" i="6" s="1"/>
  <c r="CA24" i="6" a="1"/>
  <c r="CA24" i="6" s="1"/>
  <c r="CB24" i="6" a="1"/>
  <c r="CB24" i="6" s="1"/>
  <c r="CC24" i="6" a="1"/>
  <c r="CC24" i="6" s="1"/>
  <c r="CD24" i="6" a="1"/>
  <c r="CD24" i="6" s="1"/>
  <c r="CE24" i="6" a="1"/>
  <c r="CE24" i="6" s="1"/>
  <c r="CF24" i="6" a="1"/>
  <c r="CF24" i="6" s="1"/>
  <c r="CG24" i="6" a="1"/>
  <c r="CG24" i="6" s="1"/>
  <c r="CH24" i="6" a="1"/>
  <c r="CH24" i="6" s="1"/>
  <c r="CI24" i="6" a="1"/>
  <c r="CI24" i="6" s="1"/>
  <c r="CJ24" i="6" a="1"/>
  <c r="CJ24" i="6" s="1"/>
  <c r="CK24" i="6" a="1"/>
  <c r="CK24" i="6" s="1"/>
  <c r="CL24" i="6" a="1"/>
  <c r="CL24" i="6" s="1"/>
  <c r="CM24" i="6" a="1"/>
  <c r="CM24" i="6" s="1"/>
  <c r="CN24" i="6" a="1"/>
  <c r="CN24" i="6" s="1"/>
  <c r="CO24" i="6" a="1"/>
  <c r="CO24" i="6" s="1"/>
  <c r="CP24" i="6" a="1"/>
  <c r="CP24" i="6" s="1"/>
  <c r="CQ24" i="6" a="1"/>
  <c r="CQ24" i="6" s="1"/>
  <c r="CR24" i="6" a="1"/>
  <c r="CR24" i="6" s="1"/>
  <c r="CS24" i="6" a="1"/>
  <c r="CS24" i="6" s="1"/>
  <c r="CT24" i="6" a="1"/>
  <c r="CT24" i="6" s="1"/>
  <c r="CU24" i="6" a="1"/>
  <c r="CU24" i="6" s="1"/>
  <c r="CV24" i="6" a="1"/>
  <c r="CV24" i="6" s="1"/>
  <c r="CW24" i="6" a="1"/>
  <c r="CW24" i="6" s="1"/>
  <c r="CX24" i="6" a="1"/>
  <c r="CX24" i="6" s="1"/>
  <c r="CY24" i="6" a="1"/>
  <c r="CY24" i="6" s="1"/>
  <c r="CZ24" i="6" a="1"/>
  <c r="CZ24" i="6" s="1"/>
  <c r="DA24" i="6" a="1"/>
  <c r="DA24" i="6" s="1"/>
  <c r="DB24" i="6" a="1"/>
  <c r="DB24" i="6" s="1"/>
  <c r="DC24" i="6" a="1"/>
  <c r="DC24" i="6" s="1"/>
  <c r="DD24" i="6" a="1"/>
  <c r="DD24" i="6" s="1"/>
  <c r="DE24" i="6" a="1"/>
  <c r="DE24" i="6"/>
  <c r="DF24" i="6" a="1"/>
  <c r="DF24" i="6" s="1"/>
  <c r="DG24" i="6" a="1"/>
  <c r="DG24" i="6" s="1"/>
  <c r="DH24" i="6" a="1"/>
  <c r="DH24" i="6" s="1"/>
  <c r="DI24" i="6" a="1"/>
  <c r="DI24" i="6" s="1"/>
  <c r="DJ24" i="6" a="1"/>
  <c r="DJ24" i="6" s="1"/>
  <c r="DK24" i="6" a="1"/>
  <c r="DK24" i="6" s="1"/>
  <c r="DL24" i="6" a="1"/>
  <c r="DL24" i="6" s="1"/>
  <c r="DM24" i="6" a="1"/>
  <c r="DM24" i="6" s="1"/>
  <c r="DN24" i="6" a="1"/>
  <c r="DN24" i="6" s="1"/>
  <c r="DO24" i="6" a="1"/>
  <c r="DO24" i="6" s="1"/>
  <c r="DP24" i="6" a="1"/>
  <c r="DP24" i="6" s="1"/>
  <c r="DQ24" i="6" a="1"/>
  <c r="DQ24" i="6" s="1"/>
  <c r="DR24" i="6" a="1"/>
  <c r="DR24" i="6" s="1"/>
  <c r="DS24" i="6" a="1"/>
  <c r="DS24" i="6" s="1"/>
  <c r="DT24" i="6" a="1"/>
  <c r="DT24" i="6" s="1"/>
  <c r="DU24" i="6" a="1"/>
  <c r="DU24" i="6" s="1"/>
  <c r="DV24" i="6" a="1"/>
  <c r="DV24" i="6" s="1"/>
  <c r="DW24" i="6" a="1"/>
  <c r="DW24" i="6" s="1"/>
  <c r="DX24" i="6" a="1"/>
  <c r="DX24" i="6" s="1"/>
  <c r="DY24" i="6" a="1"/>
  <c r="DY24" i="6" s="1"/>
  <c r="DZ24" i="6" a="1"/>
  <c r="DZ24" i="6" s="1"/>
  <c r="EA24" i="6" a="1"/>
  <c r="EA24" i="6" s="1"/>
  <c r="EB24" i="6" a="1"/>
  <c r="EB24" i="6" s="1"/>
  <c r="EC24" i="6" a="1"/>
  <c r="EC24" i="6" s="1"/>
  <c r="ED24" i="6" a="1"/>
  <c r="ED24" i="6" s="1"/>
  <c r="EE24" i="6" a="1"/>
  <c r="EE24" i="6" s="1"/>
  <c r="EF24" i="6" a="1"/>
  <c r="EF24" i="6" s="1"/>
  <c r="EG24" i="6" a="1"/>
  <c r="EG24" i="6" s="1"/>
  <c r="EH24" i="6" a="1"/>
  <c r="EH24" i="6" s="1"/>
  <c r="EI24" i="6" a="1"/>
  <c r="EI24" i="6" s="1"/>
  <c r="EJ24" i="6" a="1"/>
  <c r="EJ24" i="6" s="1"/>
  <c r="EK24" i="6" a="1"/>
  <c r="EK24" i="6" s="1"/>
  <c r="EL24" i="6" a="1"/>
  <c r="EL24" i="6" s="1"/>
  <c r="EM24" i="6" a="1"/>
  <c r="EM24" i="6" s="1"/>
  <c r="EN24" i="6" a="1"/>
  <c r="EN24" i="6" s="1"/>
  <c r="EO24" i="6" a="1"/>
  <c r="EO24" i="6" s="1"/>
  <c r="EP24" i="6" a="1"/>
  <c r="EP24" i="6" s="1"/>
  <c r="EQ24" i="6" a="1"/>
  <c r="EQ24" i="6" s="1"/>
  <c r="ER24" i="6" a="1"/>
  <c r="ER24" i="6" s="1"/>
  <c r="ES24" i="6" a="1"/>
  <c r="ES24" i="6" s="1"/>
  <c r="ET24" i="6" a="1"/>
  <c r="ET24" i="6" s="1"/>
  <c r="EU24" i="6" a="1"/>
  <c r="EU24" i="6" s="1"/>
  <c r="EV24" i="6" a="1"/>
  <c r="EV24" i="6" s="1"/>
  <c r="EW24" i="6" a="1"/>
  <c r="EW24" i="6" s="1"/>
  <c r="EX24" i="6" a="1"/>
  <c r="EX24" i="6" s="1"/>
  <c r="EY24" i="6" a="1"/>
  <c r="EY24" i="6" s="1"/>
  <c r="EZ24" i="6" a="1"/>
  <c r="EZ24" i="6" s="1"/>
  <c r="FA24" i="6" a="1"/>
  <c r="FA24" i="6" s="1"/>
  <c r="FB24" i="6" a="1"/>
  <c r="FB24" i="6" s="1"/>
  <c r="FC24" i="6" a="1"/>
  <c r="FC24" i="6" s="1"/>
  <c r="FD24" i="6" a="1"/>
  <c r="FD24" i="6" s="1"/>
  <c r="FE24" i="6" a="1"/>
  <c r="FE24" i="6" s="1"/>
  <c r="E25" i="6" a="1"/>
  <c r="E25" i="6" s="1"/>
  <c r="F25" i="6" a="1"/>
  <c r="F25" i="6" s="1"/>
  <c r="G25" i="6" a="1"/>
  <c r="G25" i="6" s="1"/>
  <c r="H25" i="6" a="1"/>
  <c r="H25" i="6" s="1"/>
  <c r="J25" i="6" a="1"/>
  <c r="J25" i="6" s="1"/>
  <c r="K25" i="6" a="1"/>
  <c r="K25" i="6" s="1"/>
  <c r="L25" i="6" a="1"/>
  <c r="L25" i="6" s="1"/>
  <c r="M25" i="6" a="1"/>
  <c r="M25" i="6" s="1"/>
  <c r="N25" i="6" a="1"/>
  <c r="N25" i="6"/>
  <c r="O25" i="6" a="1"/>
  <c r="O25" i="6" s="1"/>
  <c r="P25" i="6" a="1"/>
  <c r="P25" i="6" s="1"/>
  <c r="Q25" i="6" a="1"/>
  <c r="Q25" i="6" s="1"/>
  <c r="R25" i="6" a="1"/>
  <c r="R25" i="6" s="1"/>
  <c r="S25" i="6" a="1"/>
  <c r="S25" i="6" s="1"/>
  <c r="T25" i="6" a="1"/>
  <c r="T25" i="6" s="1"/>
  <c r="U25" i="6" a="1"/>
  <c r="U25" i="6"/>
  <c r="V25" i="6" a="1"/>
  <c r="V25" i="6" s="1"/>
  <c r="W25" i="6" a="1"/>
  <c r="W25" i="6" s="1"/>
  <c r="X25" i="6" a="1"/>
  <c r="X25" i="6" s="1"/>
  <c r="Y25" i="6" a="1"/>
  <c r="Y25" i="6" s="1"/>
  <c r="Z25" i="6" a="1"/>
  <c r="Z25" i="6" s="1"/>
  <c r="AA25" i="6" a="1"/>
  <c r="AA25" i="6" s="1"/>
  <c r="AB25" i="6" a="1"/>
  <c r="AB25" i="6" s="1"/>
  <c r="AC25" i="6" a="1"/>
  <c r="AC25" i="6" s="1"/>
  <c r="AD25" i="6" a="1"/>
  <c r="AD25" i="6" s="1"/>
  <c r="AE25" i="6" a="1"/>
  <c r="AE25" i="6" s="1"/>
  <c r="AF25" i="6" a="1"/>
  <c r="AF25" i="6" s="1"/>
  <c r="AG25" i="6" a="1"/>
  <c r="AG25" i="6" s="1"/>
  <c r="AH25" i="6" a="1"/>
  <c r="AH25" i="6" s="1"/>
  <c r="AI25" i="6" a="1"/>
  <c r="AI25" i="6" s="1"/>
  <c r="AJ25" i="6" a="1"/>
  <c r="AJ25" i="6" s="1"/>
  <c r="AK25" i="6" a="1"/>
  <c r="AK25" i="6" s="1"/>
  <c r="AL25" i="6" a="1"/>
  <c r="AL25" i="6" s="1"/>
  <c r="AM25" i="6" a="1"/>
  <c r="AM25" i="6" s="1"/>
  <c r="AN25" i="6" a="1"/>
  <c r="AN25" i="6" s="1"/>
  <c r="AO25" i="6" a="1"/>
  <c r="AO25" i="6" s="1"/>
  <c r="AP25" i="6" a="1"/>
  <c r="AP25" i="6" s="1"/>
  <c r="AQ25" i="6" a="1"/>
  <c r="AQ25" i="6" s="1"/>
  <c r="AR25" i="6" a="1"/>
  <c r="AR25" i="6" s="1"/>
  <c r="AS25" i="6" a="1"/>
  <c r="AS25" i="6" s="1"/>
  <c r="AT25" i="6" a="1"/>
  <c r="AT25" i="6" s="1"/>
  <c r="AU25" i="6" a="1"/>
  <c r="AU25" i="6" s="1"/>
  <c r="AV25" i="6" a="1"/>
  <c r="AV25" i="6" s="1"/>
  <c r="AW25" i="6" a="1"/>
  <c r="AW25" i="6" s="1"/>
  <c r="AX25" i="6" a="1"/>
  <c r="AX25" i="6" s="1"/>
  <c r="AY25" i="6" a="1"/>
  <c r="AY25" i="6"/>
  <c r="AZ25" i="6" a="1"/>
  <c r="AZ25" i="6" s="1"/>
  <c r="BA25" i="6" a="1"/>
  <c r="BA25" i="6" s="1"/>
  <c r="BB25" i="6" a="1"/>
  <c r="BB25" i="6" s="1"/>
  <c r="BC25" i="6" a="1"/>
  <c r="BC25" i="6" s="1"/>
  <c r="BD25" i="6" a="1"/>
  <c r="BD25" i="6" s="1"/>
  <c r="BE25" i="6" a="1"/>
  <c r="BE25" i="6" s="1"/>
  <c r="BF25" i="6" a="1"/>
  <c r="BF25" i="6" s="1"/>
  <c r="BG25" i="6" a="1"/>
  <c r="BG25" i="6" s="1"/>
  <c r="BH25" i="6" a="1"/>
  <c r="BH25" i="6" s="1"/>
  <c r="BI25" i="6" a="1"/>
  <c r="BI25" i="6" s="1"/>
  <c r="BJ25" i="6" a="1"/>
  <c r="BJ25" i="6" s="1"/>
  <c r="BK25" i="6" a="1"/>
  <c r="BK25" i="6" s="1"/>
  <c r="BL25" i="6" a="1"/>
  <c r="BL25" i="6" s="1"/>
  <c r="BM25" i="6" a="1"/>
  <c r="BM25" i="6" s="1"/>
  <c r="BN25" i="6" a="1"/>
  <c r="BN25" i="6" s="1"/>
  <c r="BO25" i="6" a="1"/>
  <c r="BO25" i="6" s="1"/>
  <c r="BP25" i="6" a="1"/>
  <c r="BP25" i="6" s="1"/>
  <c r="BQ25" i="6" a="1"/>
  <c r="BQ25" i="6" s="1"/>
  <c r="BR25" i="6" a="1"/>
  <c r="BR25" i="6" s="1"/>
  <c r="BS25" i="6" a="1"/>
  <c r="BS25" i="6" s="1"/>
  <c r="BT25" i="6" a="1"/>
  <c r="BT25" i="6" s="1"/>
  <c r="BU25" i="6" a="1"/>
  <c r="BU25" i="6" s="1"/>
  <c r="BV25" i="6" a="1"/>
  <c r="BV25" i="6" s="1"/>
  <c r="BW25" i="6" a="1"/>
  <c r="BW25" i="6" s="1"/>
  <c r="BX25" i="6" a="1"/>
  <c r="BX25" i="6" s="1"/>
  <c r="BY25" i="6" a="1"/>
  <c r="BY25" i="6" s="1"/>
  <c r="BZ25" i="6" a="1"/>
  <c r="BZ25" i="6" s="1"/>
  <c r="CA25" i="6" a="1"/>
  <c r="CA25" i="6" s="1"/>
  <c r="CB25" i="6" a="1"/>
  <c r="CB25" i="6" s="1"/>
  <c r="CC25" i="6" a="1"/>
  <c r="CC25" i="6" s="1"/>
  <c r="CD25" i="6" a="1"/>
  <c r="CD25" i="6" s="1"/>
  <c r="CE25" i="6" a="1"/>
  <c r="CE25" i="6" s="1"/>
  <c r="CF25" i="6" a="1"/>
  <c r="CF25" i="6" s="1"/>
  <c r="CG25" i="6" a="1"/>
  <c r="CG25" i="6" s="1"/>
  <c r="CH25" i="6" a="1"/>
  <c r="CH25" i="6" s="1"/>
  <c r="CI25" i="6" a="1"/>
  <c r="CI25" i="6" s="1"/>
  <c r="CJ25" i="6" a="1"/>
  <c r="CJ25" i="6" s="1"/>
  <c r="CK25" i="6" a="1"/>
  <c r="CK25" i="6" s="1"/>
  <c r="CL25" i="6" a="1"/>
  <c r="CL25" i="6" s="1"/>
  <c r="CM25" i="6" a="1"/>
  <c r="CM25" i="6" s="1"/>
  <c r="CN25" i="6" a="1"/>
  <c r="CN25" i="6" s="1"/>
  <c r="CO25" i="6" a="1"/>
  <c r="CO25" i="6" s="1"/>
  <c r="CP25" i="6" a="1"/>
  <c r="CP25" i="6" s="1"/>
  <c r="CQ25" i="6" a="1"/>
  <c r="CQ25" i="6" s="1"/>
  <c r="CR25" i="6" a="1"/>
  <c r="CR25" i="6" s="1"/>
  <c r="CS25" i="6" a="1"/>
  <c r="CS25" i="6" s="1"/>
  <c r="CT25" i="6" a="1"/>
  <c r="CT25" i="6" s="1"/>
  <c r="CU25" i="6" a="1"/>
  <c r="CU25" i="6" s="1"/>
  <c r="CV25" i="6" a="1"/>
  <c r="CV25" i="6" s="1"/>
  <c r="CW25" i="6" a="1"/>
  <c r="CW25" i="6" s="1"/>
  <c r="CX25" i="6" a="1"/>
  <c r="CX25" i="6" s="1"/>
  <c r="CY25" i="6" a="1"/>
  <c r="CY25" i="6" s="1"/>
  <c r="CZ25" i="6" a="1"/>
  <c r="CZ25" i="6" s="1"/>
  <c r="DA25" i="6" a="1"/>
  <c r="DA25" i="6" s="1"/>
  <c r="DB25" i="6" a="1"/>
  <c r="DB25" i="6" s="1"/>
  <c r="DC25" i="6" a="1"/>
  <c r="DC25" i="6" s="1"/>
  <c r="DD25" i="6" a="1"/>
  <c r="DD25" i="6" s="1"/>
  <c r="DE25" i="6" a="1"/>
  <c r="DE25" i="6" s="1"/>
  <c r="DF25" i="6" a="1"/>
  <c r="DF25" i="6" s="1"/>
  <c r="DG25" i="6" a="1"/>
  <c r="DG25" i="6" s="1"/>
  <c r="DH25" i="6" a="1"/>
  <c r="DH25" i="6" s="1"/>
  <c r="DI25" i="6" a="1"/>
  <c r="DI25" i="6" s="1"/>
  <c r="DJ25" i="6" a="1"/>
  <c r="DJ25" i="6" s="1"/>
  <c r="DK25" i="6" a="1"/>
  <c r="DK25" i="6" s="1"/>
  <c r="DL25" i="6" a="1"/>
  <c r="DL25" i="6" s="1"/>
  <c r="DM25" i="6" a="1"/>
  <c r="DM25" i="6" s="1"/>
  <c r="DN25" i="6" a="1"/>
  <c r="DN25" i="6" s="1"/>
  <c r="DO25" i="6" a="1"/>
  <c r="DO25" i="6" s="1"/>
  <c r="DP25" i="6" a="1"/>
  <c r="DP25" i="6" s="1"/>
  <c r="DQ25" i="6" a="1"/>
  <c r="DQ25" i="6" s="1"/>
  <c r="DR25" i="6" a="1"/>
  <c r="DR25" i="6" s="1"/>
  <c r="DS25" i="6" a="1"/>
  <c r="DS25" i="6" s="1"/>
  <c r="DT25" i="6" a="1"/>
  <c r="DT25" i="6" s="1"/>
  <c r="DU25" i="6" a="1"/>
  <c r="DU25" i="6" s="1"/>
  <c r="DV25" i="6" a="1"/>
  <c r="DV25" i="6" s="1"/>
  <c r="DW25" i="6" a="1"/>
  <c r="DW25" i="6" s="1"/>
  <c r="DX25" i="6" a="1"/>
  <c r="DX25" i="6" s="1"/>
  <c r="DY25" i="6" a="1"/>
  <c r="DY25" i="6" s="1"/>
  <c r="DZ25" i="6" a="1"/>
  <c r="DZ25" i="6" s="1"/>
  <c r="EA25" i="6" a="1"/>
  <c r="EA25" i="6" s="1"/>
  <c r="EB25" i="6" a="1"/>
  <c r="EB25" i="6" s="1"/>
  <c r="EC25" i="6" a="1"/>
  <c r="EC25" i="6" s="1"/>
  <c r="ED25" i="6" a="1"/>
  <c r="ED25" i="6" s="1"/>
  <c r="EE25" i="6" a="1"/>
  <c r="EE25" i="6" s="1"/>
  <c r="EF25" i="6" a="1"/>
  <c r="EF25" i="6" s="1"/>
  <c r="EG25" i="6" a="1"/>
  <c r="EG25" i="6" s="1"/>
  <c r="EH25" i="6" a="1"/>
  <c r="EH25" i="6" s="1"/>
  <c r="EI25" i="6" a="1"/>
  <c r="EI25" i="6" s="1"/>
  <c r="EJ25" i="6" a="1"/>
  <c r="EJ25" i="6" s="1"/>
  <c r="EK25" i="6" a="1"/>
  <c r="EK25" i="6" s="1"/>
  <c r="EL25" i="6" a="1"/>
  <c r="EL25" i="6" s="1"/>
  <c r="EM25" i="6" a="1"/>
  <c r="EM25" i="6" s="1"/>
  <c r="EN25" i="6" a="1"/>
  <c r="EN25" i="6" s="1"/>
  <c r="EO25" i="6" a="1"/>
  <c r="EO25" i="6" s="1"/>
  <c r="EP25" i="6" a="1"/>
  <c r="EP25" i="6" s="1"/>
  <c r="EQ25" i="6" a="1"/>
  <c r="EQ25" i="6" s="1"/>
  <c r="ER25" i="6" a="1"/>
  <c r="ER25" i="6" s="1"/>
  <c r="ES25" i="6" a="1"/>
  <c r="ES25" i="6" s="1"/>
  <c r="ET25" i="6" a="1"/>
  <c r="ET25" i="6" s="1"/>
  <c r="EU25" i="6" a="1"/>
  <c r="EU25" i="6" s="1"/>
  <c r="EV25" i="6" a="1"/>
  <c r="EV25" i="6" s="1"/>
  <c r="EW25" i="6" a="1"/>
  <c r="EW25" i="6" s="1"/>
  <c r="EX25" i="6" a="1"/>
  <c r="EX25" i="6" s="1"/>
  <c r="EY25" i="6" a="1"/>
  <c r="EY25" i="6" s="1"/>
  <c r="EZ25" i="6" a="1"/>
  <c r="EZ25" i="6" s="1"/>
  <c r="FA25" i="6" a="1"/>
  <c r="FA25" i="6" s="1"/>
  <c r="FB25" i="6" a="1"/>
  <c r="FB25" i="6" s="1"/>
  <c r="FC25" i="6" a="1"/>
  <c r="FC25" i="6" s="1"/>
  <c r="FD25" i="6" a="1"/>
  <c r="FD25" i="6" s="1"/>
  <c r="FE25" i="6" a="1"/>
  <c r="FE25" i="6" s="1"/>
  <c r="E26" i="6" a="1"/>
  <c r="E26" i="6" s="1"/>
  <c r="F26" i="6" a="1"/>
  <c r="F26" i="6" s="1"/>
  <c r="G26" i="6" a="1"/>
  <c r="G26" i="6" s="1"/>
  <c r="H26" i="6" a="1"/>
  <c r="H26" i="6" s="1"/>
  <c r="J26" i="6" a="1"/>
  <c r="J26" i="6" s="1"/>
  <c r="K26" i="6" a="1"/>
  <c r="K26" i="6" s="1"/>
  <c r="L26" i="6" a="1"/>
  <c r="L26" i="6" s="1"/>
  <c r="M26" i="6" a="1"/>
  <c r="M26" i="6" s="1"/>
  <c r="N26" i="6" a="1"/>
  <c r="N26" i="6" s="1"/>
  <c r="O26" i="6" a="1"/>
  <c r="O26" i="6" s="1"/>
  <c r="P26" i="6" a="1"/>
  <c r="P26" i="6" s="1"/>
  <c r="Q26" i="6" a="1"/>
  <c r="Q26" i="6" s="1"/>
  <c r="R26" i="6" a="1"/>
  <c r="R26" i="6" s="1"/>
  <c r="S26" i="6" a="1"/>
  <c r="S26" i="6" s="1"/>
  <c r="T26" i="6" a="1"/>
  <c r="T26" i="6" s="1"/>
  <c r="U26" i="6" a="1"/>
  <c r="U26" i="6" s="1"/>
  <c r="V26" i="6" a="1"/>
  <c r="V26" i="6" s="1"/>
  <c r="W26" i="6" a="1"/>
  <c r="W26" i="6" s="1"/>
  <c r="X26" i="6" a="1"/>
  <c r="X26" i="6" s="1"/>
  <c r="Y26" i="6" a="1"/>
  <c r="Y26" i="6" s="1"/>
  <c r="Z26" i="6" a="1"/>
  <c r="Z26" i="6" s="1"/>
  <c r="AA26" i="6" a="1"/>
  <c r="AA26" i="6" s="1"/>
  <c r="AB26" i="6" a="1"/>
  <c r="AB26" i="6" s="1"/>
  <c r="AC26" i="6" a="1"/>
  <c r="AC26" i="6" s="1"/>
  <c r="AD26" i="6" a="1"/>
  <c r="AD26" i="6" s="1"/>
  <c r="AE26" i="6" a="1"/>
  <c r="AE26" i="6" s="1"/>
  <c r="AF26" i="6" a="1"/>
  <c r="AF26" i="6" s="1"/>
  <c r="AG26" i="6" a="1"/>
  <c r="AG26" i="6" s="1"/>
  <c r="AH26" i="6" a="1"/>
  <c r="AH26" i="6" s="1"/>
  <c r="AI26" i="6" a="1"/>
  <c r="AI26" i="6" s="1"/>
  <c r="AJ26" i="6" a="1"/>
  <c r="AJ26" i="6" s="1"/>
  <c r="AK26" i="6" a="1"/>
  <c r="AK26" i="6" s="1"/>
  <c r="AL26" i="6" a="1"/>
  <c r="AL26" i="6" s="1"/>
  <c r="AM26" i="6" a="1"/>
  <c r="AM26" i="6" s="1"/>
  <c r="AN26" i="6" a="1"/>
  <c r="AN26" i="6" s="1"/>
  <c r="AO26" i="6" a="1"/>
  <c r="AO26" i="6" s="1"/>
  <c r="AP26" i="6" a="1"/>
  <c r="AP26" i="6" s="1"/>
  <c r="AQ26" i="6" a="1"/>
  <c r="AQ26" i="6" s="1"/>
  <c r="AR26" i="6" a="1"/>
  <c r="AR26" i="6" s="1"/>
  <c r="AS26" i="6" a="1"/>
  <c r="AS26" i="6" s="1"/>
  <c r="AT26" i="6" a="1"/>
  <c r="AT26" i="6" s="1"/>
  <c r="AU26" i="6" a="1"/>
  <c r="AU26" i="6" s="1"/>
  <c r="AV26" i="6" a="1"/>
  <c r="AV26" i="6" s="1"/>
  <c r="AW26" i="6" a="1"/>
  <c r="AW26" i="6" s="1"/>
  <c r="AX26" i="6" a="1"/>
  <c r="AX26" i="6" s="1"/>
  <c r="AY26" i="6" a="1"/>
  <c r="AY26" i="6" s="1"/>
  <c r="AZ26" i="6" a="1"/>
  <c r="AZ26" i="6" s="1"/>
  <c r="BA26" i="6" a="1"/>
  <c r="BA26" i="6" s="1"/>
  <c r="BB26" i="6" a="1"/>
  <c r="BB26" i="6" s="1"/>
  <c r="BC26" i="6" a="1"/>
  <c r="BC26" i="6" s="1"/>
  <c r="BD26" i="6" a="1"/>
  <c r="BD26" i="6" s="1"/>
  <c r="BE26" i="6" a="1"/>
  <c r="BE26" i="6" s="1"/>
  <c r="BF26" i="6" a="1"/>
  <c r="BF26" i="6" s="1"/>
  <c r="BG26" i="6" a="1"/>
  <c r="BG26" i="6" s="1"/>
  <c r="BH26" i="6" a="1"/>
  <c r="BH26" i="6" s="1"/>
  <c r="BI26" i="6" a="1"/>
  <c r="BI26" i="6" s="1"/>
  <c r="BJ26" i="6" a="1"/>
  <c r="BJ26" i="6" s="1"/>
  <c r="BK26" i="6" a="1"/>
  <c r="BK26" i="6" s="1"/>
  <c r="BL26" i="6" a="1"/>
  <c r="BL26" i="6" s="1"/>
  <c r="BM26" i="6" a="1"/>
  <c r="BM26" i="6" s="1"/>
  <c r="BN26" i="6" a="1"/>
  <c r="BN26" i="6" s="1"/>
  <c r="BO26" i="6" a="1"/>
  <c r="BO26" i="6" s="1"/>
  <c r="BP26" i="6" a="1"/>
  <c r="BP26" i="6" s="1"/>
  <c r="BQ26" i="6" a="1"/>
  <c r="BQ26" i="6" s="1"/>
  <c r="BR26" i="6" a="1"/>
  <c r="BR26" i="6" s="1"/>
  <c r="BS26" i="6" a="1"/>
  <c r="BS26" i="6" s="1"/>
  <c r="BT26" i="6" a="1"/>
  <c r="BT26" i="6" s="1"/>
  <c r="BU26" i="6" a="1"/>
  <c r="BU26" i="6" s="1"/>
  <c r="BV26" i="6" a="1"/>
  <c r="BV26" i="6" s="1"/>
  <c r="BW26" i="6" a="1"/>
  <c r="BW26" i="6" s="1"/>
  <c r="BX26" i="6" a="1"/>
  <c r="BX26" i="6" s="1"/>
  <c r="BY26" i="6" a="1"/>
  <c r="BY26" i="6" s="1"/>
  <c r="BZ26" i="6" a="1"/>
  <c r="BZ26" i="6" s="1"/>
  <c r="CA26" i="6" a="1"/>
  <c r="CA26" i="6" s="1"/>
  <c r="CB26" i="6" a="1"/>
  <c r="CB26" i="6" s="1"/>
  <c r="CC26" i="6" a="1"/>
  <c r="CC26" i="6" s="1"/>
  <c r="CD26" i="6" a="1"/>
  <c r="CD26" i="6" s="1"/>
  <c r="CE26" i="6" a="1"/>
  <c r="CE26" i="6" s="1"/>
  <c r="CF26" i="6" a="1"/>
  <c r="CF26" i="6" s="1"/>
  <c r="CG26" i="6" a="1"/>
  <c r="CG26" i="6" s="1"/>
  <c r="CH26" i="6" a="1"/>
  <c r="CH26" i="6" s="1"/>
  <c r="CI26" i="6" a="1"/>
  <c r="CI26" i="6" s="1"/>
  <c r="CJ26" i="6" a="1"/>
  <c r="CJ26" i="6" s="1"/>
  <c r="CK26" i="6" a="1"/>
  <c r="CK26" i="6" s="1"/>
  <c r="CL26" i="6" a="1"/>
  <c r="CL26" i="6" s="1"/>
  <c r="CM26" i="6" a="1"/>
  <c r="CM26" i="6" s="1"/>
  <c r="CN26" i="6" a="1"/>
  <c r="CN26" i="6" s="1"/>
  <c r="CO26" i="6" a="1"/>
  <c r="CO26" i="6" s="1"/>
  <c r="CP26" i="6" a="1"/>
  <c r="CP26" i="6" s="1"/>
  <c r="CQ26" i="6" a="1"/>
  <c r="CQ26" i="6" s="1"/>
  <c r="CR26" i="6" a="1"/>
  <c r="CR26" i="6" s="1"/>
  <c r="CS26" i="6" a="1"/>
  <c r="CS26" i="6" s="1"/>
  <c r="CT26" i="6" a="1"/>
  <c r="CT26" i="6" s="1"/>
  <c r="CU26" i="6" a="1"/>
  <c r="CU26" i="6" s="1"/>
  <c r="CV26" i="6" a="1"/>
  <c r="CV26" i="6" s="1"/>
  <c r="CW26" i="6" a="1"/>
  <c r="CW26" i="6" s="1"/>
  <c r="CX26" i="6" a="1"/>
  <c r="CX26" i="6" s="1"/>
  <c r="CY26" i="6" a="1"/>
  <c r="CY26" i="6" s="1"/>
  <c r="CZ26" i="6" a="1"/>
  <c r="CZ26" i="6" s="1"/>
  <c r="DA26" i="6" a="1"/>
  <c r="DA26" i="6" s="1"/>
  <c r="DB26" i="6" a="1"/>
  <c r="DB26" i="6" s="1"/>
  <c r="DC26" i="6" a="1"/>
  <c r="DC26" i="6" s="1"/>
  <c r="DD26" i="6" a="1"/>
  <c r="DD26" i="6" s="1"/>
  <c r="DE26" i="6" a="1"/>
  <c r="DE26" i="6" s="1"/>
  <c r="DF26" i="6" a="1"/>
  <c r="DF26" i="6" s="1"/>
  <c r="DG26" i="6" a="1"/>
  <c r="DG26" i="6" s="1"/>
  <c r="DH26" i="6" a="1"/>
  <c r="DH26" i="6" s="1"/>
  <c r="DI26" i="6" a="1"/>
  <c r="DI26" i="6" s="1"/>
  <c r="DJ26" i="6" a="1"/>
  <c r="DJ26" i="6"/>
  <c r="DK26" i="6" a="1"/>
  <c r="DK26" i="6" s="1"/>
  <c r="DL26" i="6" a="1"/>
  <c r="DL26" i="6" s="1"/>
  <c r="DM26" i="6" a="1"/>
  <c r="DM26" i="6" s="1"/>
  <c r="DN26" i="6" a="1"/>
  <c r="DN26" i="6" s="1"/>
  <c r="DO26" i="6" a="1"/>
  <c r="DO26" i="6" s="1"/>
  <c r="DP26" i="6" a="1"/>
  <c r="DP26" i="6" s="1"/>
  <c r="DQ26" i="6" a="1"/>
  <c r="DQ26" i="6" s="1"/>
  <c r="DR26" i="6" a="1"/>
  <c r="DR26" i="6" s="1"/>
  <c r="DS26" i="6" a="1"/>
  <c r="DS26" i="6" s="1"/>
  <c r="DT26" i="6" a="1"/>
  <c r="DT26" i="6" s="1"/>
  <c r="DU26" i="6" a="1"/>
  <c r="DU26" i="6" s="1"/>
  <c r="DV26" i="6" a="1"/>
  <c r="DV26" i="6" s="1"/>
  <c r="DW26" i="6" a="1"/>
  <c r="DW26" i="6" s="1"/>
  <c r="DX26" i="6" a="1"/>
  <c r="DX26" i="6" s="1"/>
  <c r="DY26" i="6" a="1"/>
  <c r="DY26" i="6" s="1"/>
  <c r="DZ26" i="6" a="1"/>
  <c r="DZ26" i="6" s="1"/>
  <c r="EA26" i="6" a="1"/>
  <c r="EA26" i="6" s="1"/>
  <c r="EB26" i="6" a="1"/>
  <c r="EB26" i="6" s="1"/>
  <c r="EC26" i="6" a="1"/>
  <c r="EC26" i="6" s="1"/>
  <c r="ED26" i="6" a="1"/>
  <c r="ED26" i="6" s="1"/>
  <c r="EE26" i="6" a="1"/>
  <c r="EE26" i="6" s="1"/>
  <c r="EF26" i="6" a="1"/>
  <c r="EF26" i="6" s="1"/>
  <c r="EG26" i="6" a="1"/>
  <c r="EG26" i="6" s="1"/>
  <c r="EH26" i="6" a="1"/>
  <c r="EH26" i="6" s="1"/>
  <c r="EI26" i="6" a="1"/>
  <c r="EI26" i="6" s="1"/>
  <c r="EJ26" i="6" a="1"/>
  <c r="EJ26" i="6" s="1"/>
  <c r="EK26" i="6" a="1"/>
  <c r="EK26" i="6" s="1"/>
  <c r="EL26" i="6" a="1"/>
  <c r="EL26" i="6" s="1"/>
  <c r="EM26" i="6" a="1"/>
  <c r="EM26" i="6" s="1"/>
  <c r="EN26" i="6" a="1"/>
  <c r="EN26" i="6" s="1"/>
  <c r="EO26" i="6" a="1"/>
  <c r="EO26" i="6" s="1"/>
  <c r="EP26" i="6" a="1"/>
  <c r="EP26" i="6" s="1"/>
  <c r="EQ26" i="6" a="1"/>
  <c r="EQ26" i="6" s="1"/>
  <c r="ER26" i="6" a="1"/>
  <c r="ER26" i="6" s="1"/>
  <c r="ES26" i="6" a="1"/>
  <c r="ES26" i="6" s="1"/>
  <c r="ET26" i="6" a="1"/>
  <c r="ET26" i="6" s="1"/>
  <c r="EU26" i="6" a="1"/>
  <c r="EU26" i="6" s="1"/>
  <c r="EV26" i="6" a="1"/>
  <c r="EV26" i="6" s="1"/>
  <c r="EW26" i="6" a="1"/>
  <c r="EW26" i="6" s="1"/>
  <c r="EX26" i="6" a="1"/>
  <c r="EX26" i="6" s="1"/>
  <c r="EY26" i="6" a="1"/>
  <c r="EY26" i="6" s="1"/>
  <c r="EZ26" i="6" a="1"/>
  <c r="EZ26" i="6" s="1"/>
  <c r="FA26" i="6" a="1"/>
  <c r="FA26" i="6" s="1"/>
  <c r="FB26" i="6" a="1"/>
  <c r="FB26" i="6" s="1"/>
  <c r="FC26" i="6" a="1"/>
  <c r="FC26" i="6" s="1"/>
  <c r="FD26" i="6" a="1"/>
  <c r="FD26" i="6" s="1"/>
  <c r="FE26" i="6" a="1"/>
  <c r="FE26" i="6" s="1"/>
  <c r="E27" i="6" a="1"/>
  <c r="E27" i="6" s="1"/>
  <c r="F27" i="6" a="1"/>
  <c r="F27" i="6" s="1"/>
  <c r="G27" i="6" a="1"/>
  <c r="G27" i="6" s="1"/>
  <c r="H27" i="6" a="1"/>
  <c r="H27" i="6" s="1"/>
  <c r="J27" i="6" a="1"/>
  <c r="J27" i="6" s="1"/>
  <c r="K27" i="6" a="1"/>
  <c r="K27" i="6" s="1"/>
  <c r="L27" i="6" a="1"/>
  <c r="L27" i="6" s="1"/>
  <c r="M27" i="6" a="1"/>
  <c r="M27" i="6" s="1"/>
  <c r="N27" i="6" a="1"/>
  <c r="N27" i="6" s="1"/>
  <c r="O27" i="6" a="1"/>
  <c r="O27" i="6" s="1"/>
  <c r="P27" i="6" a="1"/>
  <c r="P27" i="6" s="1"/>
  <c r="Q27" i="6" a="1"/>
  <c r="Q27" i="6" s="1"/>
  <c r="R27" i="6" a="1"/>
  <c r="R27" i="6" s="1"/>
  <c r="S27" i="6" a="1"/>
  <c r="S27" i="6" s="1"/>
  <c r="T27" i="6" a="1"/>
  <c r="T27" i="6" s="1"/>
  <c r="U27" i="6" a="1"/>
  <c r="U27" i="6" s="1"/>
  <c r="V27" i="6" a="1"/>
  <c r="V27" i="6" s="1"/>
  <c r="W27" i="6" a="1"/>
  <c r="W27" i="6" s="1"/>
  <c r="X27" i="6" a="1"/>
  <c r="X27" i="6" s="1"/>
  <c r="Y27" i="6" a="1"/>
  <c r="Y27" i="6" s="1"/>
  <c r="Z27" i="6" a="1"/>
  <c r="Z27" i="6" s="1"/>
  <c r="AA27" i="6" a="1"/>
  <c r="AA27" i="6" s="1"/>
  <c r="AB27" i="6" a="1"/>
  <c r="AB27" i="6" s="1"/>
  <c r="AC27" i="6" a="1"/>
  <c r="AC27" i="6" s="1"/>
  <c r="AD27" i="6" a="1"/>
  <c r="AD27" i="6" s="1"/>
  <c r="AE27" i="6" a="1"/>
  <c r="AE27" i="6" s="1"/>
  <c r="AF27" i="6" a="1"/>
  <c r="AF27" i="6" s="1"/>
  <c r="AG27" i="6" a="1"/>
  <c r="AG27" i="6" s="1"/>
  <c r="AH27" i="6" a="1"/>
  <c r="AH27" i="6" s="1"/>
  <c r="AI27" i="6" a="1"/>
  <c r="AI27" i="6" s="1"/>
  <c r="AJ27" i="6" a="1"/>
  <c r="AJ27" i="6" s="1"/>
  <c r="AK27" i="6" a="1"/>
  <c r="AK27" i="6" s="1"/>
  <c r="AL27" i="6" a="1"/>
  <c r="AL27" i="6" s="1"/>
  <c r="AM27" i="6" a="1"/>
  <c r="AM27" i="6" s="1"/>
  <c r="AN27" i="6" a="1"/>
  <c r="AN27" i="6" s="1"/>
  <c r="AO27" i="6" a="1"/>
  <c r="AO27" i="6" s="1"/>
  <c r="AP27" i="6" a="1"/>
  <c r="AP27" i="6" s="1"/>
  <c r="AQ27" i="6" a="1"/>
  <c r="AQ27" i="6" s="1"/>
  <c r="AR27" i="6" a="1"/>
  <c r="AR27" i="6" s="1"/>
  <c r="AS27" i="6" a="1"/>
  <c r="AS27" i="6" s="1"/>
  <c r="AT27" i="6" a="1"/>
  <c r="AT27" i="6" s="1"/>
  <c r="AU27" i="6" a="1"/>
  <c r="AU27" i="6" s="1"/>
  <c r="AV27" i="6" a="1"/>
  <c r="AV27" i="6" s="1"/>
  <c r="AW27" i="6" a="1"/>
  <c r="AW27" i="6" s="1"/>
  <c r="AX27" i="6" a="1"/>
  <c r="AX27" i="6" s="1"/>
  <c r="AY27" i="6" a="1"/>
  <c r="AY27" i="6" s="1"/>
  <c r="AZ27" i="6" a="1"/>
  <c r="AZ27" i="6" s="1"/>
  <c r="BA27" i="6" a="1"/>
  <c r="BA27" i="6" s="1"/>
  <c r="BB27" i="6" a="1"/>
  <c r="BB27" i="6" s="1"/>
  <c r="BC27" i="6" a="1"/>
  <c r="BC27" i="6" s="1"/>
  <c r="BD27" i="6" a="1"/>
  <c r="BD27" i="6" s="1"/>
  <c r="BE27" i="6" a="1"/>
  <c r="BE27" i="6" s="1"/>
  <c r="BF27" i="6" a="1"/>
  <c r="BF27" i="6" s="1"/>
  <c r="BG27" i="6" a="1"/>
  <c r="BG27" i="6" s="1"/>
  <c r="BH27" i="6" a="1"/>
  <c r="BH27" i="6" s="1"/>
  <c r="BI27" i="6" a="1"/>
  <c r="BI27" i="6" s="1"/>
  <c r="BJ27" i="6" a="1"/>
  <c r="BJ27" i="6" s="1"/>
  <c r="BK27" i="6" a="1"/>
  <c r="BK27" i="6" s="1"/>
  <c r="BL27" i="6" a="1"/>
  <c r="BL27" i="6" s="1"/>
  <c r="BM27" i="6" a="1"/>
  <c r="BM27" i="6" s="1"/>
  <c r="BN27" i="6" a="1"/>
  <c r="BN27" i="6" s="1"/>
  <c r="BO27" i="6" a="1"/>
  <c r="BO27" i="6" s="1"/>
  <c r="BP27" i="6" a="1"/>
  <c r="BP27" i="6" s="1"/>
  <c r="BQ27" i="6" a="1"/>
  <c r="BQ27" i="6" s="1"/>
  <c r="BR27" i="6" a="1"/>
  <c r="BR27" i="6" s="1"/>
  <c r="BS27" i="6" a="1"/>
  <c r="BS27" i="6" s="1"/>
  <c r="BT27" i="6" a="1"/>
  <c r="BT27" i="6" s="1"/>
  <c r="BU27" i="6" a="1"/>
  <c r="BU27" i="6" s="1"/>
  <c r="BV27" i="6" a="1"/>
  <c r="BV27" i="6" s="1"/>
  <c r="BW27" i="6" a="1"/>
  <c r="BW27" i="6" s="1"/>
  <c r="BX27" i="6" a="1"/>
  <c r="BX27" i="6" s="1"/>
  <c r="BY27" i="6" a="1"/>
  <c r="BY27" i="6" s="1"/>
  <c r="BZ27" i="6" a="1"/>
  <c r="BZ27" i="6" s="1"/>
  <c r="CA27" i="6" a="1"/>
  <c r="CA27" i="6" s="1"/>
  <c r="CB27" i="6" a="1"/>
  <c r="CB27" i="6" s="1"/>
  <c r="CC27" i="6" a="1"/>
  <c r="CC27" i="6" s="1"/>
  <c r="CD27" i="6" a="1"/>
  <c r="CD27" i="6" s="1"/>
  <c r="CE27" i="6" a="1"/>
  <c r="CE27" i="6" s="1"/>
  <c r="CF27" i="6" a="1"/>
  <c r="CF27" i="6" s="1"/>
  <c r="CG27" i="6" a="1"/>
  <c r="CG27" i="6" s="1"/>
  <c r="CH27" i="6" a="1"/>
  <c r="CH27" i="6" s="1"/>
  <c r="CI27" i="6" a="1"/>
  <c r="CI27" i="6" s="1"/>
  <c r="CJ27" i="6" a="1"/>
  <c r="CJ27" i="6" s="1"/>
  <c r="CK27" i="6" a="1"/>
  <c r="CK27" i="6" s="1"/>
  <c r="CL27" i="6" a="1"/>
  <c r="CL27" i="6" s="1"/>
  <c r="CM27" i="6" a="1"/>
  <c r="CM27" i="6" s="1"/>
  <c r="CN27" i="6" a="1"/>
  <c r="CN27" i="6" s="1"/>
  <c r="CO27" i="6" a="1"/>
  <c r="CO27" i="6" s="1"/>
  <c r="CP27" i="6" a="1"/>
  <c r="CP27" i="6" s="1"/>
  <c r="CQ27" i="6" a="1"/>
  <c r="CQ27" i="6" s="1"/>
  <c r="CR27" i="6" a="1"/>
  <c r="CR27" i="6" s="1"/>
  <c r="CS27" i="6" a="1"/>
  <c r="CS27" i="6" s="1"/>
  <c r="CT27" i="6" a="1"/>
  <c r="CT27" i="6" s="1"/>
  <c r="CU27" i="6" a="1"/>
  <c r="CU27" i="6" s="1"/>
  <c r="CV27" i="6" a="1"/>
  <c r="CV27" i="6" s="1"/>
  <c r="CW27" i="6" a="1"/>
  <c r="CW27" i="6" s="1"/>
  <c r="CX27" i="6" a="1"/>
  <c r="CX27" i="6" s="1"/>
  <c r="CY27" i="6" a="1"/>
  <c r="CY27" i="6" s="1"/>
  <c r="CZ27" i="6" a="1"/>
  <c r="CZ27" i="6" s="1"/>
  <c r="DA27" i="6" a="1"/>
  <c r="DA27" i="6" s="1"/>
  <c r="DB27" i="6" a="1"/>
  <c r="DB27" i="6" s="1"/>
  <c r="DC27" i="6" a="1"/>
  <c r="DC27" i="6" s="1"/>
  <c r="DD27" i="6" a="1"/>
  <c r="DD27" i="6" s="1"/>
  <c r="DE27" i="6" a="1"/>
  <c r="DE27" i="6" s="1"/>
  <c r="DF27" i="6" a="1"/>
  <c r="DF27" i="6" s="1"/>
  <c r="DG27" i="6" a="1"/>
  <c r="DG27" i="6" s="1"/>
  <c r="DH27" i="6" a="1"/>
  <c r="DH27" i="6" s="1"/>
  <c r="DI27" i="6" a="1"/>
  <c r="DI27" i="6" s="1"/>
  <c r="DJ27" i="6" a="1"/>
  <c r="DJ27" i="6" s="1"/>
  <c r="DK27" i="6" a="1"/>
  <c r="DK27" i="6" s="1"/>
  <c r="DL27" i="6" a="1"/>
  <c r="DL27" i="6" s="1"/>
  <c r="DM27" i="6" a="1"/>
  <c r="DM27" i="6" s="1"/>
  <c r="DN27" i="6" a="1"/>
  <c r="DN27" i="6" s="1"/>
  <c r="DO27" i="6" a="1"/>
  <c r="DO27" i="6" s="1"/>
  <c r="DP27" i="6" a="1"/>
  <c r="DP27" i="6" s="1"/>
  <c r="DQ27" i="6" a="1"/>
  <c r="DQ27" i="6" s="1"/>
  <c r="DR27" i="6" a="1"/>
  <c r="DR27" i="6" s="1"/>
  <c r="DS27" i="6" a="1"/>
  <c r="DS27" i="6" s="1"/>
  <c r="DT27" i="6" a="1"/>
  <c r="DT27" i="6" s="1"/>
  <c r="DU27" i="6" a="1"/>
  <c r="DU27" i="6" s="1"/>
  <c r="DV27" i="6" a="1"/>
  <c r="DV27" i="6" s="1"/>
  <c r="DW27" i="6" a="1"/>
  <c r="DW27" i="6" s="1"/>
  <c r="DX27" i="6" a="1"/>
  <c r="DX27" i="6" s="1"/>
  <c r="DY27" i="6" a="1"/>
  <c r="DY27" i="6" s="1"/>
  <c r="DZ27" i="6" a="1"/>
  <c r="DZ27" i="6" s="1"/>
  <c r="EA27" i="6" a="1"/>
  <c r="EA27" i="6" s="1"/>
  <c r="EB27" i="6" a="1"/>
  <c r="EB27" i="6" s="1"/>
  <c r="EC27" i="6" a="1"/>
  <c r="EC27" i="6" s="1"/>
  <c r="ED27" i="6" a="1"/>
  <c r="ED27" i="6" s="1"/>
  <c r="EE27" i="6" a="1"/>
  <c r="EE27" i="6" s="1"/>
  <c r="EF27" i="6" a="1"/>
  <c r="EF27" i="6" s="1"/>
  <c r="EG27" i="6" a="1"/>
  <c r="EG27" i="6" s="1"/>
  <c r="EH27" i="6" a="1"/>
  <c r="EH27" i="6" s="1"/>
  <c r="EI27" i="6" a="1"/>
  <c r="EI27" i="6" s="1"/>
  <c r="EJ27" i="6" a="1"/>
  <c r="EJ27" i="6" s="1"/>
  <c r="EK27" i="6" a="1"/>
  <c r="EK27" i="6" s="1"/>
  <c r="EL27" i="6" a="1"/>
  <c r="EL27" i="6" s="1"/>
  <c r="EM27" i="6" a="1"/>
  <c r="EM27" i="6" s="1"/>
  <c r="EN27" i="6" a="1"/>
  <c r="EN27" i="6" s="1"/>
  <c r="EO27" i="6" a="1"/>
  <c r="EO27" i="6" s="1"/>
  <c r="EP27" i="6" a="1"/>
  <c r="EP27" i="6" s="1"/>
  <c r="EQ27" i="6" a="1"/>
  <c r="EQ27" i="6" s="1"/>
  <c r="ER27" i="6" a="1"/>
  <c r="ER27" i="6" s="1"/>
  <c r="ES27" i="6" a="1"/>
  <c r="ES27" i="6" s="1"/>
  <c r="ET27" i="6" a="1"/>
  <c r="ET27" i="6" s="1"/>
  <c r="EU27" i="6" a="1"/>
  <c r="EU27" i="6" s="1"/>
  <c r="EV27" i="6" a="1"/>
  <c r="EV27" i="6" s="1"/>
  <c r="EW27" i="6" a="1"/>
  <c r="EW27" i="6" s="1"/>
  <c r="EX27" i="6" a="1"/>
  <c r="EX27" i="6" s="1"/>
  <c r="EY27" i="6" a="1"/>
  <c r="EY27" i="6" s="1"/>
  <c r="EZ27" i="6" a="1"/>
  <c r="EZ27" i="6" s="1"/>
  <c r="FA27" i="6" a="1"/>
  <c r="FA27" i="6" s="1"/>
  <c r="FB27" i="6" a="1"/>
  <c r="FB27" i="6" s="1"/>
  <c r="FC27" i="6" a="1"/>
  <c r="FC27" i="6" s="1"/>
  <c r="FD27" i="6" a="1"/>
  <c r="FD27" i="6" s="1"/>
  <c r="FE27" i="6" a="1"/>
  <c r="FE27" i="6" s="1"/>
  <c r="E28" i="6" a="1"/>
  <c r="E28" i="6" s="1"/>
  <c r="F28" i="6" a="1"/>
  <c r="F28" i="6" s="1"/>
  <c r="G28" i="6" a="1"/>
  <c r="G28" i="6" s="1"/>
  <c r="H28" i="6" a="1"/>
  <c r="H28" i="6" s="1"/>
  <c r="J28" i="6" a="1"/>
  <c r="J28" i="6" s="1"/>
  <c r="K28" i="6" a="1"/>
  <c r="K28" i="6" s="1"/>
  <c r="L28" i="6" a="1"/>
  <c r="L28" i="6" s="1"/>
  <c r="M28" i="6" a="1"/>
  <c r="M28" i="6" s="1"/>
  <c r="N28" i="6" a="1"/>
  <c r="N28" i="6" s="1"/>
  <c r="O28" i="6" a="1"/>
  <c r="O28" i="6" s="1"/>
  <c r="P28" i="6" a="1"/>
  <c r="P28" i="6" s="1"/>
  <c r="Q28" i="6" a="1"/>
  <c r="Q28" i="6" s="1"/>
  <c r="R28" i="6" a="1"/>
  <c r="R28" i="6" s="1"/>
  <c r="S28" i="6" a="1"/>
  <c r="S28" i="6" s="1"/>
  <c r="T28" i="6" a="1"/>
  <c r="T28" i="6" s="1"/>
  <c r="U28" i="6" a="1"/>
  <c r="U28" i="6" s="1"/>
  <c r="V28" i="6" a="1"/>
  <c r="V28" i="6" s="1"/>
  <c r="W28" i="6" a="1"/>
  <c r="W28" i="6" s="1"/>
  <c r="X28" i="6" a="1"/>
  <c r="X28" i="6" s="1"/>
  <c r="Y28" i="6" a="1"/>
  <c r="Y28" i="6" s="1"/>
  <c r="Z28" i="6" a="1"/>
  <c r="Z28" i="6" s="1"/>
  <c r="AA28" i="6" a="1"/>
  <c r="AA28" i="6" s="1"/>
  <c r="AB28" i="6" a="1"/>
  <c r="AB28" i="6" s="1"/>
  <c r="AC28" i="6" a="1"/>
  <c r="AC28" i="6" s="1"/>
  <c r="AD28" i="6" a="1"/>
  <c r="AD28" i="6" s="1"/>
  <c r="AE28" i="6" a="1"/>
  <c r="AE28" i="6" s="1"/>
  <c r="AF28" i="6" a="1"/>
  <c r="AF28" i="6" s="1"/>
  <c r="AG28" i="6" a="1"/>
  <c r="AG28" i="6" s="1"/>
  <c r="AH28" i="6" a="1"/>
  <c r="AH28" i="6" s="1"/>
  <c r="AI28" i="6" a="1"/>
  <c r="AI28" i="6" s="1"/>
  <c r="AJ28" i="6" a="1"/>
  <c r="AJ28" i="6" s="1"/>
  <c r="AK28" i="6" a="1"/>
  <c r="AK28" i="6" s="1"/>
  <c r="AL28" i="6" a="1"/>
  <c r="AL28" i="6" s="1"/>
  <c r="AM28" i="6" a="1"/>
  <c r="AM28" i="6" s="1"/>
  <c r="AN28" i="6" a="1"/>
  <c r="AN28" i="6" s="1"/>
  <c r="AO28" i="6" a="1"/>
  <c r="AO28" i="6" s="1"/>
  <c r="AP28" i="6" a="1"/>
  <c r="AP28" i="6" s="1"/>
  <c r="AQ28" i="6" a="1"/>
  <c r="AQ28" i="6" s="1"/>
  <c r="AR28" i="6" a="1"/>
  <c r="AR28" i="6" s="1"/>
  <c r="AS28" i="6" a="1"/>
  <c r="AS28" i="6" s="1"/>
  <c r="AT28" i="6" a="1"/>
  <c r="AT28" i="6" s="1"/>
  <c r="AU28" i="6" a="1"/>
  <c r="AU28" i="6" s="1"/>
  <c r="AV28" i="6" a="1"/>
  <c r="AV28" i="6" s="1"/>
  <c r="AW28" i="6" a="1"/>
  <c r="AW28" i="6" s="1"/>
  <c r="AX28" i="6" a="1"/>
  <c r="AX28" i="6" s="1"/>
  <c r="AY28" i="6" a="1"/>
  <c r="AY28" i="6" s="1"/>
  <c r="AZ28" i="6" a="1"/>
  <c r="AZ28" i="6" s="1"/>
  <c r="BA28" i="6" a="1"/>
  <c r="BA28" i="6" s="1"/>
  <c r="BB28" i="6" a="1"/>
  <c r="BB28" i="6" s="1"/>
  <c r="BC28" i="6" a="1"/>
  <c r="BC28" i="6" s="1"/>
  <c r="BD28" i="6" a="1"/>
  <c r="BD28" i="6" s="1"/>
  <c r="BE28" i="6" a="1"/>
  <c r="BE28" i="6" s="1"/>
  <c r="BF28" i="6" a="1"/>
  <c r="BF28" i="6" s="1"/>
  <c r="BG28" i="6" a="1"/>
  <c r="BG28" i="6" s="1"/>
  <c r="BH28" i="6" a="1"/>
  <c r="BH28" i="6" s="1"/>
  <c r="BH36" i="6" s="1"/>
  <c r="BI28" i="6" a="1"/>
  <c r="BI28" i="6" s="1"/>
  <c r="BJ28" i="6" a="1"/>
  <c r="BJ28" i="6" s="1"/>
  <c r="BK28" i="6" a="1"/>
  <c r="BK28" i="6" s="1"/>
  <c r="BL28" i="6" a="1"/>
  <c r="BL28" i="6" s="1"/>
  <c r="BM28" i="6" a="1"/>
  <c r="BM28" i="6" s="1"/>
  <c r="BN28" i="6" a="1"/>
  <c r="BN28" i="6" s="1"/>
  <c r="BO28" i="6" a="1"/>
  <c r="BO28" i="6" s="1"/>
  <c r="BP28" i="6" a="1"/>
  <c r="BP28" i="6" s="1"/>
  <c r="BQ28" i="6" a="1"/>
  <c r="BQ28" i="6" s="1"/>
  <c r="BR28" i="6" a="1"/>
  <c r="BR28" i="6" s="1"/>
  <c r="BS28" i="6" a="1"/>
  <c r="BS28" i="6"/>
  <c r="BT28" i="6" a="1"/>
  <c r="BT28" i="6" s="1"/>
  <c r="BU28" i="6" a="1"/>
  <c r="BU28" i="6" s="1"/>
  <c r="BV28" i="6" a="1"/>
  <c r="BV28" i="6" s="1"/>
  <c r="BW28" i="6" a="1"/>
  <c r="BW28" i="6" s="1"/>
  <c r="BX28" i="6" a="1"/>
  <c r="BX28" i="6" s="1"/>
  <c r="BY28" i="6" a="1"/>
  <c r="BY28" i="6" s="1"/>
  <c r="BZ28" i="6" a="1"/>
  <c r="BZ28" i="6"/>
  <c r="CA28" i="6" a="1"/>
  <c r="CA28" i="6" s="1"/>
  <c r="CB28" i="6" a="1"/>
  <c r="CB28" i="6" s="1"/>
  <c r="CC28" i="6" a="1"/>
  <c r="CC28" i="6" s="1"/>
  <c r="CD28" i="6" a="1"/>
  <c r="CD28" i="6" s="1"/>
  <c r="CE28" i="6" a="1"/>
  <c r="CE28" i="6" s="1"/>
  <c r="CF28" i="6" a="1"/>
  <c r="CF28" i="6" s="1"/>
  <c r="CG28" i="6" a="1"/>
  <c r="CG28" i="6"/>
  <c r="CH28" i="6" a="1"/>
  <c r="CH28" i="6" s="1"/>
  <c r="CI28" i="6" a="1"/>
  <c r="CI28" i="6" s="1"/>
  <c r="CJ28" i="6" a="1"/>
  <c r="CJ28" i="6" s="1"/>
  <c r="CK28" i="6" a="1"/>
  <c r="CK28" i="6" s="1"/>
  <c r="CL28" i="6" a="1"/>
  <c r="CL28" i="6" s="1"/>
  <c r="CM28" i="6" a="1"/>
  <c r="CM28" i="6" s="1"/>
  <c r="CN28" i="6" a="1"/>
  <c r="CN28" i="6" s="1"/>
  <c r="CO28" i="6" a="1"/>
  <c r="CO28" i="6"/>
  <c r="CP28" i="6" a="1"/>
  <c r="CP28" i="6" s="1"/>
  <c r="CQ28" i="6" a="1"/>
  <c r="CQ28" i="6" s="1"/>
  <c r="CR28" i="6" a="1"/>
  <c r="CR28" i="6"/>
  <c r="CS28" i="6" a="1"/>
  <c r="CS28" i="6" s="1"/>
  <c r="CT28" i="6" a="1"/>
  <c r="CT28" i="6" s="1"/>
  <c r="CU28" i="6" a="1"/>
  <c r="CU28" i="6" s="1"/>
  <c r="CV28" i="6" a="1"/>
  <c r="CV28" i="6" s="1"/>
  <c r="CW28" i="6" a="1"/>
  <c r="CW28" i="6" s="1"/>
  <c r="CX28" i="6" a="1"/>
  <c r="CX28" i="6"/>
  <c r="CY28" i="6" a="1"/>
  <c r="CY28" i="6" s="1"/>
  <c r="CZ28" i="6" a="1"/>
  <c r="CZ28" i="6" s="1"/>
  <c r="DA28" i="6" a="1"/>
  <c r="DA28" i="6" s="1"/>
  <c r="DB28" i="6" a="1"/>
  <c r="DB28" i="6" s="1"/>
  <c r="DC28" i="6" a="1"/>
  <c r="DC28" i="6" s="1"/>
  <c r="DD28" i="6" a="1"/>
  <c r="DD28" i="6" s="1"/>
  <c r="DE28" i="6" a="1"/>
  <c r="DE28" i="6" s="1"/>
  <c r="DF28" i="6" a="1"/>
  <c r="DF28" i="6" s="1"/>
  <c r="DG28" i="6" a="1"/>
  <c r="DG28" i="6" s="1"/>
  <c r="DH28" i="6" a="1"/>
  <c r="DH28" i="6" s="1"/>
  <c r="DI28" i="6" a="1"/>
  <c r="DI28" i="6" s="1"/>
  <c r="DJ28" i="6" a="1"/>
  <c r="DJ28" i="6" s="1"/>
  <c r="DK28" i="6" a="1"/>
  <c r="DK28" i="6" s="1"/>
  <c r="DL28" i="6" a="1"/>
  <c r="DL28" i="6" s="1"/>
  <c r="DM28" i="6" a="1"/>
  <c r="DM28" i="6" s="1"/>
  <c r="DN28" i="6" a="1"/>
  <c r="DN28" i="6" s="1"/>
  <c r="DO28" i="6" a="1"/>
  <c r="DO28" i="6" s="1"/>
  <c r="DP28" i="6" a="1"/>
  <c r="DP28" i="6" s="1"/>
  <c r="DQ28" i="6" a="1"/>
  <c r="DQ28" i="6" s="1"/>
  <c r="DR28" i="6" a="1"/>
  <c r="DR28" i="6" s="1"/>
  <c r="DS28" i="6" a="1"/>
  <c r="DS28" i="6" s="1"/>
  <c r="DT28" i="6" a="1"/>
  <c r="DT28" i="6" s="1"/>
  <c r="DU28" i="6" a="1"/>
  <c r="DU28" i="6" s="1"/>
  <c r="DV28" i="6" a="1"/>
  <c r="DV28" i="6" s="1"/>
  <c r="DW28" i="6" a="1"/>
  <c r="DW28" i="6" s="1"/>
  <c r="DX28" i="6" a="1"/>
  <c r="DX28" i="6" s="1"/>
  <c r="DY28" i="6" a="1"/>
  <c r="DY28" i="6" s="1"/>
  <c r="DZ28" i="6" a="1"/>
  <c r="DZ28" i="6" s="1"/>
  <c r="EA28" i="6" a="1"/>
  <c r="EA28" i="6" s="1"/>
  <c r="EB28" i="6" a="1"/>
  <c r="EB28" i="6" s="1"/>
  <c r="EC28" i="6" a="1"/>
  <c r="EC28" i="6" s="1"/>
  <c r="ED28" i="6" a="1"/>
  <c r="ED28" i="6" s="1"/>
  <c r="EE28" i="6" a="1"/>
  <c r="EE28" i="6" s="1"/>
  <c r="EF28" i="6" a="1"/>
  <c r="EF28" i="6" s="1"/>
  <c r="EG28" i="6" a="1"/>
  <c r="EG28" i="6" s="1"/>
  <c r="EH28" i="6" a="1"/>
  <c r="EH28" i="6" s="1"/>
  <c r="EI28" i="6" a="1"/>
  <c r="EI28" i="6" s="1"/>
  <c r="EJ28" i="6" a="1"/>
  <c r="EJ28" i="6" s="1"/>
  <c r="EK28" i="6" a="1"/>
  <c r="EK28" i="6" s="1"/>
  <c r="EL28" i="6" a="1"/>
  <c r="EL28" i="6" s="1"/>
  <c r="EM28" i="6" a="1"/>
  <c r="EM28" i="6" s="1"/>
  <c r="EN28" i="6" a="1"/>
  <c r="EN28" i="6" s="1"/>
  <c r="EO28" i="6" a="1"/>
  <c r="EO28" i="6" s="1"/>
  <c r="EP28" i="6" a="1"/>
  <c r="EP28" i="6" s="1"/>
  <c r="EQ28" i="6" a="1"/>
  <c r="EQ28" i="6" s="1"/>
  <c r="ER28" i="6" a="1"/>
  <c r="ER28" i="6" s="1"/>
  <c r="ES28" i="6" a="1"/>
  <c r="ES28" i="6" s="1"/>
  <c r="ET28" i="6" a="1"/>
  <c r="ET28" i="6" s="1"/>
  <c r="EU28" i="6" a="1"/>
  <c r="EU28" i="6" s="1"/>
  <c r="EV28" i="6" a="1"/>
  <c r="EV28" i="6" s="1"/>
  <c r="EW28" i="6" a="1"/>
  <c r="EW28" i="6" s="1"/>
  <c r="EX28" i="6" a="1"/>
  <c r="EX28" i="6" s="1"/>
  <c r="EY28" i="6" a="1"/>
  <c r="EY28" i="6" s="1"/>
  <c r="EZ28" i="6" a="1"/>
  <c r="EZ28" i="6" s="1"/>
  <c r="FA28" i="6" a="1"/>
  <c r="FA28" i="6" s="1"/>
  <c r="FB28" i="6" a="1"/>
  <c r="FB28" i="6" s="1"/>
  <c r="FC28" i="6" a="1"/>
  <c r="FC28" i="6" s="1"/>
  <c r="FD28" i="6" a="1"/>
  <c r="FD28" i="6" s="1"/>
  <c r="FE28" i="6" a="1"/>
  <c r="FE28" i="6" s="1"/>
  <c r="E29" i="6" a="1"/>
  <c r="E29" i="6" s="1"/>
  <c r="F29" i="6" a="1"/>
  <c r="F29" i="6" s="1"/>
  <c r="G29" i="6" a="1"/>
  <c r="G29" i="6" s="1"/>
  <c r="H29" i="6" a="1"/>
  <c r="H29" i="6" s="1"/>
  <c r="J29" i="6" a="1"/>
  <c r="J29" i="6" s="1"/>
  <c r="K29" i="6" a="1"/>
  <c r="K29" i="6" s="1"/>
  <c r="L29" i="6" a="1"/>
  <c r="L29" i="6"/>
  <c r="M29" i="6" a="1"/>
  <c r="M29" i="6" s="1"/>
  <c r="N29" i="6" a="1"/>
  <c r="N29" i="6" s="1"/>
  <c r="O29" i="6" a="1"/>
  <c r="O29" i="6" s="1"/>
  <c r="P29" i="6" a="1"/>
  <c r="P29" i="6" s="1"/>
  <c r="Q29" i="6" a="1"/>
  <c r="Q29" i="6" s="1"/>
  <c r="R29" i="6" a="1"/>
  <c r="R29" i="6" s="1"/>
  <c r="S29" i="6" a="1"/>
  <c r="S29" i="6" s="1"/>
  <c r="T29" i="6" a="1"/>
  <c r="T29" i="6" s="1"/>
  <c r="U29" i="6" a="1"/>
  <c r="U29" i="6" s="1"/>
  <c r="V29" i="6" a="1"/>
  <c r="V29" i="6" s="1"/>
  <c r="W29" i="6" a="1"/>
  <c r="W29" i="6" s="1"/>
  <c r="X29" i="6" a="1"/>
  <c r="X29" i="6" s="1"/>
  <c r="Y29" i="6" a="1"/>
  <c r="Y29" i="6" s="1"/>
  <c r="Z29" i="6" a="1"/>
  <c r="Z29" i="6" s="1"/>
  <c r="AA29" i="6" a="1"/>
  <c r="AA29" i="6" s="1"/>
  <c r="AB29" i="6" a="1"/>
  <c r="AB29" i="6" s="1"/>
  <c r="AC29" i="6" a="1"/>
  <c r="AC29" i="6" s="1"/>
  <c r="AD29" i="6" a="1"/>
  <c r="AD29" i="6" s="1"/>
  <c r="AE29" i="6" a="1"/>
  <c r="AE29" i="6" s="1"/>
  <c r="AF29" i="6" a="1"/>
  <c r="AF29" i="6" s="1"/>
  <c r="AG29" i="6" a="1"/>
  <c r="AG29" i="6"/>
  <c r="AH29" i="6" a="1"/>
  <c r="AH29" i="6" s="1"/>
  <c r="AI29" i="6" a="1"/>
  <c r="AI29" i="6" s="1"/>
  <c r="AJ29" i="6" a="1"/>
  <c r="AJ29" i="6" s="1"/>
  <c r="AK29" i="6" a="1"/>
  <c r="AK29" i="6" s="1"/>
  <c r="AL29" i="6" a="1"/>
  <c r="AL29" i="6" s="1"/>
  <c r="AM29" i="6" a="1"/>
  <c r="AM29" i="6" s="1"/>
  <c r="AN29" i="6" a="1"/>
  <c r="AN29" i="6" s="1"/>
  <c r="AO29" i="6" a="1"/>
  <c r="AO29" i="6" s="1"/>
  <c r="AP29" i="6" a="1"/>
  <c r="AP29" i="6" s="1"/>
  <c r="AQ29" i="6" a="1"/>
  <c r="AQ29" i="6" s="1"/>
  <c r="AR29" i="6" a="1"/>
  <c r="AR29" i="6" s="1"/>
  <c r="AS29" i="6" a="1"/>
  <c r="AS29" i="6" s="1"/>
  <c r="AT29" i="6" a="1"/>
  <c r="AT29" i="6" s="1"/>
  <c r="AU29" i="6" a="1"/>
  <c r="AU29" i="6" s="1"/>
  <c r="AV29" i="6" a="1"/>
  <c r="AV29" i="6" s="1"/>
  <c r="AW29" i="6" a="1"/>
  <c r="AW29" i="6" s="1"/>
  <c r="AX29" i="6" a="1"/>
  <c r="AX29" i="6" s="1"/>
  <c r="AY29" i="6" a="1"/>
  <c r="AY29" i="6" s="1"/>
  <c r="AZ29" i="6" a="1"/>
  <c r="AZ29" i="6" s="1"/>
  <c r="BA29" i="6" a="1"/>
  <c r="BA29" i="6" s="1"/>
  <c r="BB29" i="6" a="1"/>
  <c r="BB29" i="6" s="1"/>
  <c r="BC29" i="6" a="1"/>
  <c r="BC29" i="6" s="1"/>
  <c r="BD29" i="6" a="1"/>
  <c r="BD29" i="6" s="1"/>
  <c r="BE29" i="6" a="1"/>
  <c r="BE29" i="6" s="1"/>
  <c r="BF29" i="6" a="1"/>
  <c r="BF29" i="6" s="1"/>
  <c r="BG29" i="6" a="1"/>
  <c r="BG29" i="6" s="1"/>
  <c r="BH29" i="6" a="1"/>
  <c r="BH29" i="6" s="1"/>
  <c r="BI29" i="6" a="1"/>
  <c r="BI29" i="6" s="1"/>
  <c r="BJ29" i="6" a="1"/>
  <c r="BJ29" i="6" s="1"/>
  <c r="BK29" i="6" a="1"/>
  <c r="BK29" i="6" s="1"/>
  <c r="BL29" i="6" a="1"/>
  <c r="BL29" i="6" s="1"/>
  <c r="BM29" i="6" a="1"/>
  <c r="BM29" i="6" s="1"/>
  <c r="BN29" i="6" a="1"/>
  <c r="BN29" i="6" s="1"/>
  <c r="BO29" i="6" a="1"/>
  <c r="BO29" i="6" s="1"/>
  <c r="BP29" i="6" a="1"/>
  <c r="BP29" i="6" s="1"/>
  <c r="BQ29" i="6" a="1"/>
  <c r="BQ29" i="6" s="1"/>
  <c r="BR29" i="6" a="1"/>
  <c r="BR29" i="6" s="1"/>
  <c r="BS29" i="6" a="1"/>
  <c r="BS29" i="6" s="1"/>
  <c r="BT29" i="6" a="1"/>
  <c r="BT29" i="6" s="1"/>
  <c r="BU29" i="6" a="1"/>
  <c r="BU29" i="6" s="1"/>
  <c r="BV29" i="6" a="1"/>
  <c r="BV29" i="6" s="1"/>
  <c r="BW29" i="6" a="1"/>
  <c r="BW29" i="6" s="1"/>
  <c r="BX29" i="6" a="1"/>
  <c r="BX29" i="6" s="1"/>
  <c r="BY29" i="6" a="1"/>
  <c r="BY29" i="6" s="1"/>
  <c r="BZ29" i="6" a="1"/>
  <c r="BZ29" i="6" s="1"/>
  <c r="CA29" i="6" a="1"/>
  <c r="CA29" i="6"/>
  <c r="CB29" i="6" a="1"/>
  <c r="CB29" i="6" s="1"/>
  <c r="CC29" i="6" a="1"/>
  <c r="CC29" i="6" s="1"/>
  <c r="CD29" i="6" a="1"/>
  <c r="CD29" i="6" s="1"/>
  <c r="CE29" i="6" a="1"/>
  <c r="CE29" i="6" s="1"/>
  <c r="CF29" i="6" a="1"/>
  <c r="CF29" i="6" s="1"/>
  <c r="CG29" i="6" a="1"/>
  <c r="CG29" i="6" s="1"/>
  <c r="CH29" i="6" a="1"/>
  <c r="CH29" i="6" s="1"/>
  <c r="CI29" i="6" a="1"/>
  <c r="CI29" i="6" s="1"/>
  <c r="CJ29" i="6" a="1"/>
  <c r="CJ29" i="6"/>
  <c r="CK29" i="6" a="1"/>
  <c r="CK29" i="6" s="1"/>
  <c r="CL29" i="6" a="1"/>
  <c r="CL29" i="6" s="1"/>
  <c r="CM29" i="6" a="1"/>
  <c r="CM29" i="6" s="1"/>
  <c r="CN29" i="6" a="1"/>
  <c r="CN29" i="6" s="1"/>
  <c r="CO29" i="6" a="1"/>
  <c r="CO29" i="6" s="1"/>
  <c r="CP29" i="6" a="1"/>
  <c r="CP29" i="6" s="1"/>
  <c r="CQ29" i="6" a="1"/>
  <c r="CQ29" i="6" s="1"/>
  <c r="CR29" i="6" a="1"/>
  <c r="CR29" i="6" s="1"/>
  <c r="CS29" i="6" a="1"/>
  <c r="CS29" i="6" s="1"/>
  <c r="CT29" i="6" a="1"/>
  <c r="CT29" i="6" s="1"/>
  <c r="CU29" i="6" a="1"/>
  <c r="CU29" i="6" s="1"/>
  <c r="CV29" i="6" a="1"/>
  <c r="CV29" i="6" s="1"/>
  <c r="CW29" i="6" a="1"/>
  <c r="CW29" i="6" s="1"/>
  <c r="CX29" i="6" a="1"/>
  <c r="CX29" i="6" s="1"/>
  <c r="CY29" i="6" a="1"/>
  <c r="CY29" i="6" s="1"/>
  <c r="CZ29" i="6" a="1"/>
  <c r="CZ29" i="6" s="1"/>
  <c r="DA29" i="6" a="1"/>
  <c r="DA29" i="6" s="1"/>
  <c r="DB29" i="6" a="1"/>
  <c r="DB29" i="6" s="1"/>
  <c r="DC29" i="6" a="1"/>
  <c r="DC29" i="6" s="1"/>
  <c r="DD29" i="6" a="1"/>
  <c r="DD29" i="6" s="1"/>
  <c r="DE29" i="6" a="1"/>
  <c r="DE29" i="6" s="1"/>
  <c r="DF29" i="6" a="1"/>
  <c r="DF29" i="6" s="1"/>
  <c r="DG29" i="6" a="1"/>
  <c r="DG29" i="6" s="1"/>
  <c r="DH29" i="6" a="1"/>
  <c r="DH29" i="6" s="1"/>
  <c r="DI29" i="6" a="1"/>
  <c r="DI29" i="6" s="1"/>
  <c r="DJ29" i="6" a="1"/>
  <c r="DJ29" i="6" s="1"/>
  <c r="DK29" i="6" a="1"/>
  <c r="DK29" i="6" s="1"/>
  <c r="DL29" i="6" a="1"/>
  <c r="DL29" i="6" s="1"/>
  <c r="DM29" i="6" a="1"/>
  <c r="DM29" i="6" s="1"/>
  <c r="DN29" i="6" a="1"/>
  <c r="DN29" i="6" s="1"/>
  <c r="DO29" i="6" a="1"/>
  <c r="DO29" i="6" s="1"/>
  <c r="DP29" i="6" a="1"/>
  <c r="DP29" i="6" s="1"/>
  <c r="DQ29" i="6" a="1"/>
  <c r="DQ29" i="6" s="1"/>
  <c r="DR29" i="6" a="1"/>
  <c r="DR29" i="6" s="1"/>
  <c r="DS29" i="6" a="1"/>
  <c r="DS29" i="6" s="1"/>
  <c r="DT29" i="6" a="1"/>
  <c r="DT29" i="6" s="1"/>
  <c r="DU29" i="6" a="1"/>
  <c r="DU29" i="6" s="1"/>
  <c r="DV29" i="6" a="1"/>
  <c r="DV29" i="6" s="1"/>
  <c r="DW29" i="6" a="1"/>
  <c r="DW29" i="6" s="1"/>
  <c r="DX29" i="6" a="1"/>
  <c r="DX29" i="6"/>
  <c r="DY29" i="6" a="1"/>
  <c r="DY29" i="6" s="1"/>
  <c r="DZ29" i="6" a="1"/>
  <c r="DZ29" i="6" s="1"/>
  <c r="EA29" i="6" a="1"/>
  <c r="EA29" i="6" s="1"/>
  <c r="EB29" i="6" a="1"/>
  <c r="EB29" i="6" s="1"/>
  <c r="EC29" i="6" a="1"/>
  <c r="EC29" i="6" s="1"/>
  <c r="ED29" i="6" a="1"/>
  <c r="ED29" i="6" s="1"/>
  <c r="EE29" i="6" a="1"/>
  <c r="EE29" i="6" s="1"/>
  <c r="EF29" i="6" a="1"/>
  <c r="EF29" i="6" s="1"/>
  <c r="EG29" i="6" a="1"/>
  <c r="EG29" i="6" s="1"/>
  <c r="EH29" i="6" a="1"/>
  <c r="EH29" i="6" s="1"/>
  <c r="EI29" i="6" a="1"/>
  <c r="EI29" i="6" s="1"/>
  <c r="EJ29" i="6" a="1"/>
  <c r="EJ29" i="6" s="1"/>
  <c r="EK29" i="6" a="1"/>
  <c r="EK29" i="6" s="1"/>
  <c r="EL29" i="6" a="1"/>
  <c r="EL29" i="6" s="1"/>
  <c r="EM29" i="6" a="1"/>
  <c r="EM29" i="6"/>
  <c r="EN29" i="6" a="1"/>
  <c r="EN29" i="6" s="1"/>
  <c r="EO29" i="6" a="1"/>
  <c r="EO29" i="6" s="1"/>
  <c r="EP29" i="6" a="1"/>
  <c r="EP29" i="6" s="1"/>
  <c r="EQ29" i="6" a="1"/>
  <c r="EQ29" i="6" s="1"/>
  <c r="ER29" i="6" a="1"/>
  <c r="ER29" i="6" s="1"/>
  <c r="ES29" i="6" a="1"/>
  <c r="ES29" i="6" s="1"/>
  <c r="ET29" i="6" a="1"/>
  <c r="ET29" i="6" s="1"/>
  <c r="EU29" i="6" a="1"/>
  <c r="EU29" i="6" s="1"/>
  <c r="EV29" i="6" a="1"/>
  <c r="EV29" i="6" s="1"/>
  <c r="EW29" i="6" a="1"/>
  <c r="EW29" i="6" s="1"/>
  <c r="EX29" i="6" a="1"/>
  <c r="EX29" i="6" s="1"/>
  <c r="EY29" i="6" a="1"/>
  <c r="EY29" i="6" s="1"/>
  <c r="EZ29" i="6" a="1"/>
  <c r="EZ29" i="6" s="1"/>
  <c r="FA29" i="6" a="1"/>
  <c r="FA29" i="6" s="1"/>
  <c r="FB29" i="6" a="1"/>
  <c r="FB29" i="6" s="1"/>
  <c r="FC29" i="6" a="1"/>
  <c r="FC29" i="6" s="1"/>
  <c r="FD29" i="6" a="1"/>
  <c r="FD29" i="6" s="1"/>
  <c r="FE29" i="6" a="1"/>
  <c r="FE29" i="6" s="1"/>
  <c r="E30" i="6" a="1"/>
  <c r="E30" i="6" s="1"/>
  <c r="F30" i="6" a="1"/>
  <c r="F30" i="6" s="1"/>
  <c r="G30" i="6" a="1"/>
  <c r="G30" i="6" s="1"/>
  <c r="H30" i="6" a="1"/>
  <c r="H30" i="6" s="1"/>
  <c r="J30" i="6" a="1"/>
  <c r="J30" i="6" s="1"/>
  <c r="K30" i="6" a="1"/>
  <c r="K30" i="6" s="1"/>
  <c r="L30" i="6" a="1"/>
  <c r="L30" i="6" s="1"/>
  <c r="M30" i="6" a="1"/>
  <c r="M30" i="6" s="1"/>
  <c r="N30" i="6" a="1"/>
  <c r="N30" i="6" s="1"/>
  <c r="O30" i="6" a="1"/>
  <c r="O30" i="6" s="1"/>
  <c r="P30" i="6" a="1"/>
  <c r="P30" i="6" s="1"/>
  <c r="Q30" i="6" a="1"/>
  <c r="Q30" i="6" s="1"/>
  <c r="R30" i="6" a="1"/>
  <c r="R30" i="6" s="1"/>
  <c r="S30" i="6" a="1"/>
  <c r="S30" i="6" s="1"/>
  <c r="T30" i="6" a="1"/>
  <c r="T30" i="6" s="1"/>
  <c r="U30" i="6" a="1"/>
  <c r="U30" i="6" s="1"/>
  <c r="V30" i="6" a="1"/>
  <c r="V30" i="6" s="1"/>
  <c r="W30" i="6" a="1"/>
  <c r="W30" i="6" s="1"/>
  <c r="X30" i="6" a="1"/>
  <c r="X30" i="6" s="1"/>
  <c r="Y30" i="6" a="1"/>
  <c r="Y30" i="6" s="1"/>
  <c r="Z30" i="6" a="1"/>
  <c r="Z30" i="6" s="1"/>
  <c r="AA30" i="6" a="1"/>
  <c r="AA30" i="6" s="1"/>
  <c r="AB30" i="6" a="1"/>
  <c r="AB30" i="6" s="1"/>
  <c r="AC30" i="6" a="1"/>
  <c r="AC30" i="6" s="1"/>
  <c r="AD30" i="6" a="1"/>
  <c r="AD30" i="6" s="1"/>
  <c r="AE30" i="6" a="1"/>
  <c r="AE30" i="6" s="1"/>
  <c r="AF30" i="6" a="1"/>
  <c r="AF30" i="6" s="1"/>
  <c r="AG30" i="6" a="1"/>
  <c r="AG30" i="6" s="1"/>
  <c r="AH30" i="6" a="1"/>
  <c r="AH30" i="6" s="1"/>
  <c r="AI30" i="6" a="1"/>
  <c r="AI30" i="6" s="1"/>
  <c r="AJ30" i="6" a="1"/>
  <c r="AJ30" i="6" s="1"/>
  <c r="AK30" i="6" a="1"/>
  <c r="AK30" i="6" s="1"/>
  <c r="AL30" i="6" a="1"/>
  <c r="AL30" i="6" s="1"/>
  <c r="AM30" i="6" a="1"/>
  <c r="AM30" i="6" s="1"/>
  <c r="AN30" i="6" a="1"/>
  <c r="AN30" i="6" s="1"/>
  <c r="AO30" i="6" a="1"/>
  <c r="AO30" i="6" s="1"/>
  <c r="AP30" i="6" a="1"/>
  <c r="AP30" i="6" s="1"/>
  <c r="AQ30" i="6" a="1"/>
  <c r="AQ30" i="6" s="1"/>
  <c r="AR30" i="6" a="1"/>
  <c r="AR30" i="6" s="1"/>
  <c r="AS30" i="6" a="1"/>
  <c r="AS30" i="6" s="1"/>
  <c r="AT30" i="6" a="1"/>
  <c r="AT30" i="6" s="1"/>
  <c r="AU30" i="6" a="1"/>
  <c r="AU30" i="6" s="1"/>
  <c r="AV30" i="6" a="1"/>
  <c r="AV30" i="6" s="1"/>
  <c r="AW30" i="6" a="1"/>
  <c r="AW30" i="6" s="1"/>
  <c r="AX30" i="6" a="1"/>
  <c r="AX30" i="6" s="1"/>
  <c r="AY30" i="6" a="1"/>
  <c r="AY30" i="6" s="1"/>
  <c r="AZ30" i="6" a="1"/>
  <c r="AZ30" i="6" s="1"/>
  <c r="BA30" i="6" a="1"/>
  <c r="BA30" i="6" s="1"/>
  <c r="BB30" i="6" a="1"/>
  <c r="BB30" i="6" s="1"/>
  <c r="BC30" i="6" a="1"/>
  <c r="BC30" i="6" s="1"/>
  <c r="BD30" i="6" a="1"/>
  <c r="BD30" i="6" s="1"/>
  <c r="BE30" i="6" a="1"/>
  <c r="BE30" i="6" s="1"/>
  <c r="BF30" i="6" a="1"/>
  <c r="BF30" i="6" s="1"/>
  <c r="BG30" i="6" a="1"/>
  <c r="BG30" i="6" s="1"/>
  <c r="BH30" i="6" a="1"/>
  <c r="BH30" i="6" s="1"/>
  <c r="BI30" i="6" a="1"/>
  <c r="BI30" i="6" s="1"/>
  <c r="BJ30" i="6" a="1"/>
  <c r="BJ30" i="6" s="1"/>
  <c r="BK30" i="6" a="1"/>
  <c r="BK30" i="6" s="1"/>
  <c r="BL30" i="6" a="1"/>
  <c r="BL30" i="6" s="1"/>
  <c r="BM30" i="6" a="1"/>
  <c r="BM30" i="6" s="1"/>
  <c r="BN30" i="6" a="1"/>
  <c r="BN30" i="6" s="1"/>
  <c r="BO30" i="6" a="1"/>
  <c r="BO30" i="6" s="1"/>
  <c r="BP30" i="6" a="1"/>
  <c r="BP30" i="6" s="1"/>
  <c r="BQ30" i="6" a="1"/>
  <c r="BQ30" i="6" s="1"/>
  <c r="BR30" i="6" a="1"/>
  <c r="BR30" i="6" s="1"/>
  <c r="BS30" i="6" a="1"/>
  <c r="BS30" i="6" s="1"/>
  <c r="BT30" i="6" a="1"/>
  <c r="BT30" i="6" s="1"/>
  <c r="BU30" i="6" a="1"/>
  <c r="BU30" i="6" s="1"/>
  <c r="BV30" i="6" a="1"/>
  <c r="BV30" i="6" s="1"/>
  <c r="BW30" i="6" a="1"/>
  <c r="BW30" i="6" s="1"/>
  <c r="BX30" i="6" a="1"/>
  <c r="BX30" i="6" s="1"/>
  <c r="BY30" i="6" a="1"/>
  <c r="BY30" i="6" s="1"/>
  <c r="BZ30" i="6" a="1"/>
  <c r="BZ30" i="6" s="1"/>
  <c r="CA30" i="6" a="1"/>
  <c r="CA30" i="6" s="1"/>
  <c r="CB30" i="6" a="1"/>
  <c r="CB30" i="6" s="1"/>
  <c r="CC30" i="6" a="1"/>
  <c r="CC30" i="6" s="1"/>
  <c r="CD30" i="6" a="1"/>
  <c r="CD30" i="6" s="1"/>
  <c r="CE30" i="6" a="1"/>
  <c r="CE30" i="6" s="1"/>
  <c r="CF30" i="6" a="1"/>
  <c r="CF30" i="6" s="1"/>
  <c r="CG30" i="6" a="1"/>
  <c r="CG30" i="6" s="1"/>
  <c r="CH30" i="6" a="1"/>
  <c r="CH30" i="6" s="1"/>
  <c r="CI30" i="6" a="1"/>
  <c r="CI30" i="6" s="1"/>
  <c r="CJ30" i="6" a="1"/>
  <c r="CJ30" i="6" s="1"/>
  <c r="CK30" i="6" a="1"/>
  <c r="CK30" i="6" s="1"/>
  <c r="CL30" i="6" a="1"/>
  <c r="CL30" i="6" s="1"/>
  <c r="CM30" i="6" a="1"/>
  <c r="CM30" i="6" s="1"/>
  <c r="CN30" i="6" a="1"/>
  <c r="CN30" i="6" s="1"/>
  <c r="CO30" i="6" a="1"/>
  <c r="CO30" i="6" s="1"/>
  <c r="CP30" i="6" a="1"/>
  <c r="CP30" i="6" s="1"/>
  <c r="CQ30" i="6" a="1"/>
  <c r="CQ30" i="6" s="1"/>
  <c r="CR30" i="6" a="1"/>
  <c r="CR30" i="6" s="1"/>
  <c r="CS30" i="6" a="1"/>
  <c r="CS30" i="6" s="1"/>
  <c r="CT30" i="6" a="1"/>
  <c r="CT30" i="6" s="1"/>
  <c r="CU30" i="6" a="1"/>
  <c r="CU30" i="6" s="1"/>
  <c r="CV30" i="6" a="1"/>
  <c r="CV30" i="6" s="1"/>
  <c r="CW30" i="6" a="1"/>
  <c r="CW30" i="6" s="1"/>
  <c r="CX30" i="6" a="1"/>
  <c r="CX30" i="6" s="1"/>
  <c r="CY30" i="6" a="1"/>
  <c r="CY30" i="6" s="1"/>
  <c r="CZ30" i="6" a="1"/>
  <c r="CZ30" i="6" s="1"/>
  <c r="DA30" i="6" a="1"/>
  <c r="DA30" i="6" s="1"/>
  <c r="DB30" i="6" a="1"/>
  <c r="DB30" i="6" s="1"/>
  <c r="DC30" i="6" a="1"/>
  <c r="DC30" i="6" s="1"/>
  <c r="DD30" i="6" a="1"/>
  <c r="DD30" i="6" s="1"/>
  <c r="DE30" i="6" a="1"/>
  <c r="DE30" i="6" s="1"/>
  <c r="DF30" i="6" a="1"/>
  <c r="DF30" i="6" s="1"/>
  <c r="DG30" i="6" a="1"/>
  <c r="DG30" i="6" s="1"/>
  <c r="DH30" i="6" a="1"/>
  <c r="DH30" i="6" s="1"/>
  <c r="DI30" i="6" a="1"/>
  <c r="DI30" i="6" s="1"/>
  <c r="DJ30" i="6" a="1"/>
  <c r="DJ30" i="6" s="1"/>
  <c r="DK30" i="6" a="1"/>
  <c r="DK30" i="6" s="1"/>
  <c r="DL30" i="6" a="1"/>
  <c r="DL30" i="6" s="1"/>
  <c r="DM30" i="6" a="1"/>
  <c r="DM30" i="6" s="1"/>
  <c r="DN30" i="6" a="1"/>
  <c r="DN30" i="6" s="1"/>
  <c r="DO30" i="6" a="1"/>
  <c r="DO30" i="6" s="1"/>
  <c r="DP30" i="6" a="1"/>
  <c r="DP30" i="6" s="1"/>
  <c r="DQ30" i="6" a="1"/>
  <c r="DQ30" i="6" s="1"/>
  <c r="DR30" i="6" a="1"/>
  <c r="DR30" i="6" s="1"/>
  <c r="DS30" i="6" a="1"/>
  <c r="DS30" i="6" s="1"/>
  <c r="DT30" i="6" a="1"/>
  <c r="DT30" i="6" s="1"/>
  <c r="DU30" i="6" a="1"/>
  <c r="DU30" i="6" s="1"/>
  <c r="DV30" i="6" a="1"/>
  <c r="DV30" i="6" s="1"/>
  <c r="DW30" i="6" a="1"/>
  <c r="DW30" i="6" s="1"/>
  <c r="DX30" i="6" a="1"/>
  <c r="DX30" i="6" s="1"/>
  <c r="DY30" i="6" a="1"/>
  <c r="DY30" i="6" s="1"/>
  <c r="DZ30" i="6" a="1"/>
  <c r="DZ30" i="6" s="1"/>
  <c r="EA30" i="6" a="1"/>
  <c r="EA30" i="6" s="1"/>
  <c r="EB30" i="6" a="1"/>
  <c r="EB30" i="6" s="1"/>
  <c r="EC30" i="6" a="1"/>
  <c r="EC30" i="6" s="1"/>
  <c r="ED30" i="6" a="1"/>
  <c r="ED30" i="6" s="1"/>
  <c r="EE30" i="6" a="1"/>
  <c r="EE30" i="6" s="1"/>
  <c r="EF30" i="6" a="1"/>
  <c r="EF30" i="6" s="1"/>
  <c r="EG30" i="6" a="1"/>
  <c r="EG30" i="6" s="1"/>
  <c r="EH30" i="6" a="1"/>
  <c r="EH30" i="6" s="1"/>
  <c r="EI30" i="6" a="1"/>
  <c r="EI30" i="6" s="1"/>
  <c r="EJ30" i="6" a="1"/>
  <c r="EJ30" i="6" s="1"/>
  <c r="EK30" i="6" a="1"/>
  <c r="EK30" i="6" s="1"/>
  <c r="EL30" i="6" a="1"/>
  <c r="EL30" i="6" s="1"/>
  <c r="EM30" i="6" a="1"/>
  <c r="EM30" i="6" s="1"/>
  <c r="EN30" i="6" a="1"/>
  <c r="EN30" i="6" s="1"/>
  <c r="EO30" i="6" a="1"/>
  <c r="EO30" i="6" s="1"/>
  <c r="EP30" i="6" a="1"/>
  <c r="EP30" i="6" s="1"/>
  <c r="EQ30" i="6" a="1"/>
  <c r="EQ30" i="6" s="1"/>
  <c r="ER30" i="6" a="1"/>
  <c r="ER30" i="6" s="1"/>
  <c r="ES30" i="6" a="1"/>
  <c r="ES30" i="6" s="1"/>
  <c r="ET30" i="6" a="1"/>
  <c r="ET30" i="6" s="1"/>
  <c r="EU30" i="6" a="1"/>
  <c r="EU30" i="6" s="1"/>
  <c r="EV30" i="6" a="1"/>
  <c r="EV30" i="6" s="1"/>
  <c r="EW30" i="6" a="1"/>
  <c r="EW30" i="6" s="1"/>
  <c r="EX30" i="6" a="1"/>
  <c r="EX30" i="6" s="1"/>
  <c r="EY30" i="6" a="1"/>
  <c r="EY30" i="6" s="1"/>
  <c r="EZ30" i="6" a="1"/>
  <c r="EZ30" i="6" s="1"/>
  <c r="FA30" i="6" a="1"/>
  <c r="FA30" i="6" s="1"/>
  <c r="FB30" i="6" a="1"/>
  <c r="FB30" i="6" s="1"/>
  <c r="FC30" i="6" a="1"/>
  <c r="FC30" i="6" s="1"/>
  <c r="FD30" i="6" a="1"/>
  <c r="FD30" i="6" s="1"/>
  <c r="FE30" i="6" a="1"/>
  <c r="FE30" i="6" s="1"/>
  <c r="E31" i="6"/>
  <c r="E32" i="6" s="1"/>
  <c r="F31" i="6"/>
  <c r="F32" i="6" s="1"/>
  <c r="F33" i="6" s="1"/>
  <c r="G31" i="6"/>
  <c r="G32" i="6" s="1"/>
  <c r="H31" i="6"/>
  <c r="H32" i="6" s="1"/>
  <c r="H33" i="6" s="1"/>
  <c r="J31" i="6"/>
  <c r="J32" i="6" s="1"/>
  <c r="J33" i="6" s="1"/>
  <c r="K31" i="6"/>
  <c r="K32" i="6" s="1"/>
  <c r="L31" i="6"/>
  <c r="L32" i="6" s="1"/>
  <c r="M31" i="6"/>
  <c r="M32" i="6" s="1"/>
  <c r="N31" i="6"/>
  <c r="N32" i="6" s="1"/>
  <c r="N33" i="6" s="1"/>
  <c r="O31" i="6"/>
  <c r="O32" i="6" s="1"/>
  <c r="P31" i="6"/>
  <c r="P32" i="6" s="1"/>
  <c r="P33" i="6" s="1"/>
  <c r="Q31" i="6"/>
  <c r="Q32" i="6" s="1"/>
  <c r="R31" i="6"/>
  <c r="R32" i="6" s="1"/>
  <c r="R33" i="6" s="1"/>
  <c r="S31" i="6"/>
  <c r="S32" i="6" s="1"/>
  <c r="T31" i="6"/>
  <c r="U31" i="6"/>
  <c r="U32" i="6" s="1"/>
  <c r="V31" i="6"/>
  <c r="V32" i="6" s="1"/>
  <c r="V33" i="6" s="1"/>
  <c r="W31" i="6"/>
  <c r="W32" i="6" s="1"/>
  <c r="X31" i="6"/>
  <c r="X32" i="6" s="1"/>
  <c r="X33" i="6" s="1"/>
  <c r="Y31" i="6"/>
  <c r="Y32" i="6" s="1"/>
  <c r="Z31" i="6"/>
  <c r="Z32" i="6" s="1"/>
  <c r="Z33" i="6" s="1"/>
  <c r="AA31" i="6"/>
  <c r="AA32" i="6" s="1"/>
  <c r="AB31" i="6"/>
  <c r="AC31" i="6"/>
  <c r="AC32" i="6" s="1"/>
  <c r="AD31" i="6"/>
  <c r="AD32" i="6" s="1"/>
  <c r="AD33" i="6" s="1"/>
  <c r="AE31" i="6"/>
  <c r="AE32" i="6" s="1"/>
  <c r="AF31" i="6"/>
  <c r="AF32" i="6" s="1"/>
  <c r="AF33" i="6" s="1"/>
  <c r="AG31" i="6"/>
  <c r="AG32" i="6" s="1"/>
  <c r="AG33" i="6" s="1"/>
  <c r="AH31" i="6"/>
  <c r="AI31" i="6"/>
  <c r="AI32" i="6" s="1"/>
  <c r="AJ31" i="6"/>
  <c r="AJ32" i="6" s="1"/>
  <c r="AJ33" i="6" s="1"/>
  <c r="AK31" i="6"/>
  <c r="AK32" i="6" s="1"/>
  <c r="AL31" i="6"/>
  <c r="AM31" i="6"/>
  <c r="AM32" i="6" s="1"/>
  <c r="AN31" i="6"/>
  <c r="AN32" i="6" s="1"/>
  <c r="AN33" i="6" s="1"/>
  <c r="AO31" i="6"/>
  <c r="AO32" i="6" s="1"/>
  <c r="AP31" i="6"/>
  <c r="AP32" i="6" s="1"/>
  <c r="AP33" i="6" s="1"/>
  <c r="AQ31" i="6"/>
  <c r="AQ32" i="6" s="1"/>
  <c r="AR31" i="6"/>
  <c r="AR32" i="6" s="1"/>
  <c r="AR33" i="6" s="1"/>
  <c r="AS31" i="6"/>
  <c r="AS32" i="6" s="1"/>
  <c r="AT31" i="6"/>
  <c r="AT32" i="6" s="1"/>
  <c r="AU31" i="6"/>
  <c r="AU32" i="6" s="1"/>
  <c r="AV31" i="6"/>
  <c r="AV32" i="6" s="1"/>
  <c r="AV33" i="6" s="1"/>
  <c r="AW31" i="6"/>
  <c r="AW32" i="6" s="1"/>
  <c r="AX31" i="6"/>
  <c r="AX32" i="6" s="1"/>
  <c r="AX33" i="6" s="1"/>
  <c r="AY31" i="6"/>
  <c r="AY32" i="6" s="1"/>
  <c r="AZ31" i="6"/>
  <c r="BA31" i="6"/>
  <c r="BA32" i="6" s="1"/>
  <c r="BB31" i="6"/>
  <c r="BB32" i="6" s="1"/>
  <c r="BC31" i="6"/>
  <c r="BC32" i="6" s="1"/>
  <c r="BD31" i="6"/>
  <c r="BD32" i="6" s="1"/>
  <c r="BD33" i="6" s="1"/>
  <c r="BE31" i="6"/>
  <c r="BF31" i="6"/>
  <c r="BF32" i="6" s="1"/>
  <c r="BF33" i="6" s="1"/>
  <c r="BG31" i="6"/>
  <c r="BG32" i="6" s="1"/>
  <c r="BH31" i="6"/>
  <c r="BH32" i="6" s="1"/>
  <c r="BI31" i="6"/>
  <c r="BI32" i="6" s="1"/>
  <c r="BJ31" i="6"/>
  <c r="BJ32" i="6" s="1"/>
  <c r="BK31" i="6"/>
  <c r="BK32" i="6" s="1"/>
  <c r="BL31" i="6"/>
  <c r="BL32" i="6" s="1"/>
  <c r="BM31" i="6"/>
  <c r="BM32" i="6" s="1"/>
  <c r="BN31" i="6"/>
  <c r="BO31" i="6"/>
  <c r="BP31" i="6"/>
  <c r="BP32" i="6" s="1"/>
  <c r="BP33" i="6" s="1"/>
  <c r="BQ31" i="6"/>
  <c r="BQ32" i="6" s="1"/>
  <c r="BR31" i="6"/>
  <c r="BS31" i="6"/>
  <c r="BS32" i="6" s="1"/>
  <c r="BT31" i="6"/>
  <c r="BT32" i="6" s="1"/>
  <c r="BT33" i="6" s="1"/>
  <c r="BU31" i="6"/>
  <c r="BU32" i="6" s="1"/>
  <c r="BV31" i="6"/>
  <c r="BV32" i="6" s="1"/>
  <c r="BV33" i="6" s="1"/>
  <c r="BW31" i="6"/>
  <c r="BW32" i="6" s="1"/>
  <c r="BX31" i="6"/>
  <c r="BX32" i="6" s="1"/>
  <c r="BY31" i="6"/>
  <c r="BY32" i="6" s="1"/>
  <c r="BZ31" i="6"/>
  <c r="BZ32" i="6" s="1"/>
  <c r="CA31" i="6"/>
  <c r="CA32" i="6" s="1"/>
  <c r="CB31" i="6"/>
  <c r="CB32" i="6" s="1"/>
  <c r="CB33" i="6" s="1"/>
  <c r="CC31" i="6"/>
  <c r="CC32" i="6" s="1"/>
  <c r="CD31" i="6"/>
  <c r="CD32" i="6" s="1"/>
  <c r="CE31" i="6"/>
  <c r="CF31" i="6"/>
  <c r="CF32" i="6" s="1"/>
  <c r="CF33" i="6" s="1"/>
  <c r="CG31" i="6"/>
  <c r="CG32" i="6" s="1"/>
  <c r="CH31" i="6"/>
  <c r="CH32" i="6" s="1"/>
  <c r="CH33" i="6" s="1"/>
  <c r="CI31" i="6"/>
  <c r="CI32" i="6" s="1"/>
  <c r="CJ31" i="6"/>
  <c r="CJ32" i="6" s="1"/>
  <c r="CK31" i="6"/>
  <c r="CK32" i="6" s="1"/>
  <c r="CL31" i="6"/>
  <c r="CL32" i="6" s="1"/>
  <c r="CL33" i="6" s="1"/>
  <c r="CM31" i="6"/>
  <c r="CM32" i="6" s="1"/>
  <c r="CN31" i="6"/>
  <c r="CN32" i="6" s="1"/>
  <c r="CO31" i="6"/>
  <c r="CP31" i="6"/>
  <c r="CP32" i="6" s="1"/>
  <c r="CP33" i="6" s="1"/>
  <c r="CQ31" i="6"/>
  <c r="CQ32" i="6" s="1"/>
  <c r="CR31" i="6"/>
  <c r="CR32" i="6" s="1"/>
  <c r="CS31" i="6"/>
  <c r="CS32" i="6" s="1"/>
  <c r="CS33" i="6" s="1"/>
  <c r="CT31" i="6"/>
  <c r="CT32" i="6" s="1"/>
  <c r="CT33" i="6" s="1"/>
  <c r="CU31" i="6"/>
  <c r="CU32" i="6" s="1"/>
  <c r="CV31" i="6"/>
  <c r="CV32" i="6" s="1"/>
  <c r="CV33" i="6" s="1"/>
  <c r="CW31" i="6"/>
  <c r="CW32" i="6" s="1"/>
  <c r="CX31" i="6"/>
  <c r="CX32" i="6" s="1"/>
  <c r="CX33" i="6" s="1"/>
  <c r="CY31" i="6"/>
  <c r="CY32" i="6" s="1"/>
  <c r="CZ31" i="6"/>
  <c r="DA31" i="6"/>
  <c r="DA32" i="6" s="1"/>
  <c r="DA33" i="6" s="1"/>
  <c r="DB31" i="6"/>
  <c r="DB32" i="6" s="1"/>
  <c r="DB33" i="6" s="1"/>
  <c r="DC31" i="6"/>
  <c r="DC32" i="6" s="1"/>
  <c r="DD31" i="6"/>
  <c r="DE31" i="6"/>
  <c r="DE32" i="6" s="1"/>
  <c r="DF31" i="6"/>
  <c r="DF32" i="6" s="1"/>
  <c r="DF33" i="6" s="1"/>
  <c r="DG31" i="6"/>
  <c r="DG32" i="6" s="1"/>
  <c r="DH31" i="6"/>
  <c r="DH32" i="6" s="1"/>
  <c r="DI31" i="6"/>
  <c r="DJ31" i="6"/>
  <c r="DJ32" i="6" s="1"/>
  <c r="DJ33" i="6" s="1"/>
  <c r="DK31" i="6"/>
  <c r="DK32" i="6" s="1"/>
  <c r="DL31" i="6"/>
  <c r="DL32" i="6" s="1"/>
  <c r="DL33" i="6" s="1"/>
  <c r="DM31" i="6"/>
  <c r="DM32" i="6" s="1"/>
  <c r="DN31" i="6"/>
  <c r="DN32" i="6" s="1"/>
  <c r="DN33" i="6" s="1"/>
  <c r="DO31" i="6"/>
  <c r="DO32" i="6" s="1"/>
  <c r="DP31" i="6"/>
  <c r="DP32" i="6" s="1"/>
  <c r="DP33" i="6" s="1"/>
  <c r="DQ31" i="6"/>
  <c r="DQ32" i="6" s="1"/>
  <c r="DQ33" i="6" s="1"/>
  <c r="DR31" i="6"/>
  <c r="DS31" i="6"/>
  <c r="DT31" i="6"/>
  <c r="DT32" i="6" s="1"/>
  <c r="DT33" i="6" s="1"/>
  <c r="DU31" i="6"/>
  <c r="DU32" i="6" s="1"/>
  <c r="DV31" i="6"/>
  <c r="DW31" i="6"/>
  <c r="DW32" i="6" s="1"/>
  <c r="DX31" i="6"/>
  <c r="DX32" i="6" s="1"/>
  <c r="DX33" i="6" s="1"/>
  <c r="DY31" i="6"/>
  <c r="DY32" i="6" s="1"/>
  <c r="DY33" i="6" s="1"/>
  <c r="DZ31" i="6"/>
  <c r="DZ32" i="6" s="1"/>
  <c r="DZ33" i="6" s="1"/>
  <c r="EA31" i="6"/>
  <c r="EA32" i="6" s="1"/>
  <c r="EB31" i="6"/>
  <c r="EB32" i="6" s="1"/>
  <c r="EB33" i="6" s="1"/>
  <c r="EC31" i="6"/>
  <c r="ED31" i="6"/>
  <c r="ED32" i="6" s="1"/>
  <c r="ED33" i="6" s="1"/>
  <c r="EE31" i="6"/>
  <c r="EE32" i="6" s="1"/>
  <c r="EF31" i="6"/>
  <c r="EF32" i="6" s="1"/>
  <c r="EF33" i="6" s="1"/>
  <c r="EG31" i="6"/>
  <c r="EG32" i="6" s="1"/>
  <c r="EG33" i="6" s="1"/>
  <c r="EH31" i="6"/>
  <c r="EI31" i="6"/>
  <c r="EI32" i="6" s="1"/>
  <c r="EJ31" i="6"/>
  <c r="EJ32" i="6" s="1"/>
  <c r="EJ33" i="6" s="1"/>
  <c r="EK31" i="6"/>
  <c r="EK32" i="6" s="1"/>
  <c r="EL31" i="6"/>
  <c r="EL32" i="6" s="1"/>
  <c r="EL33" i="6" s="1"/>
  <c r="EM31" i="6"/>
  <c r="EM32" i="6" s="1"/>
  <c r="EN31" i="6"/>
  <c r="EN32" i="6" s="1"/>
  <c r="EN33" i="6" s="1"/>
  <c r="EO31" i="6"/>
  <c r="EO32" i="6" s="1"/>
  <c r="EP31" i="6"/>
  <c r="EP32" i="6" s="1"/>
  <c r="EP33" i="6" s="1"/>
  <c r="EQ31" i="6"/>
  <c r="ER31" i="6"/>
  <c r="ER32" i="6" s="1"/>
  <c r="ER33" i="6" s="1"/>
  <c r="ES31" i="6"/>
  <c r="ES32" i="6" s="1"/>
  <c r="ET31" i="6"/>
  <c r="ET32" i="6" s="1"/>
  <c r="ET33" i="6" s="1"/>
  <c r="EU31" i="6"/>
  <c r="EU32" i="6" s="1"/>
  <c r="EV31" i="6"/>
  <c r="EV32" i="6" s="1"/>
  <c r="EV33" i="6" s="1"/>
  <c r="EW31" i="6"/>
  <c r="EW32" i="6" s="1"/>
  <c r="EW33" i="6" s="1"/>
  <c r="EX31" i="6"/>
  <c r="EX32" i="6" s="1"/>
  <c r="EX33" i="6" s="1"/>
  <c r="EY31" i="6"/>
  <c r="EY32" i="6" s="1"/>
  <c r="EZ31" i="6"/>
  <c r="EZ32" i="6" s="1"/>
  <c r="FA31" i="6"/>
  <c r="FA32" i="6" s="1"/>
  <c r="FB31" i="6"/>
  <c r="FB32" i="6" s="1"/>
  <c r="FC31" i="6"/>
  <c r="FC32" i="6" s="1"/>
  <c r="FD31" i="6"/>
  <c r="FD32" i="6" s="1"/>
  <c r="FE31" i="6"/>
  <c r="FE32" i="6" s="1"/>
  <c r="FE33" i="6" s="1"/>
  <c r="AH32" i="6"/>
  <c r="AH33" i="6" s="1"/>
  <c r="AL32" i="6"/>
  <c r="BN32" i="6"/>
  <c r="CZ32" i="6"/>
  <c r="CZ33" i="6" s="1"/>
  <c r="DR32" i="6"/>
  <c r="DR33" i="6" s="1"/>
  <c r="DV32" i="6"/>
  <c r="EH32" i="6"/>
  <c r="EH33" i="6" s="1"/>
  <c r="K33" i="6"/>
  <c r="L33" i="6"/>
  <c r="M33" i="6"/>
  <c r="W33" i="6"/>
  <c r="BA33" i="6"/>
  <c r="BB33" i="6"/>
  <c r="BC33" i="6"/>
  <c r="BG33" i="6"/>
  <c r="BH33" i="6"/>
  <c r="BJ33" i="6"/>
  <c r="BN33" i="6"/>
  <c r="BY33" i="6"/>
  <c r="CJ33" i="6"/>
  <c r="CK33" i="6"/>
  <c r="DV33" i="6"/>
  <c r="EE33" i="6"/>
  <c r="E34" i="6"/>
  <c r="E35" i="6" s="1"/>
  <c r="E36" i="6" s="1"/>
  <c r="F34" i="6"/>
  <c r="F35" i="6" s="1"/>
  <c r="F36" i="6" s="1"/>
  <c r="G34" i="6"/>
  <c r="G35" i="6" s="1"/>
  <c r="G36" i="6" s="1"/>
  <c r="H34" i="6"/>
  <c r="H35" i="6" s="1"/>
  <c r="J34" i="6"/>
  <c r="J35" i="6" s="1"/>
  <c r="J36" i="6" s="1"/>
  <c r="K34" i="6"/>
  <c r="K35" i="6" s="1"/>
  <c r="L34" i="6"/>
  <c r="L35" i="6" s="1"/>
  <c r="M34" i="6"/>
  <c r="M35" i="6" s="1"/>
  <c r="N34" i="6"/>
  <c r="N35" i="6" s="1"/>
  <c r="N36" i="6" s="1"/>
  <c r="O34" i="6"/>
  <c r="P34" i="6"/>
  <c r="P35" i="6" s="1"/>
  <c r="Q34" i="6"/>
  <c r="Q35" i="6" s="1"/>
  <c r="Q36" i="6" s="1"/>
  <c r="R34" i="6"/>
  <c r="R35" i="6" s="1"/>
  <c r="R36" i="6" s="1"/>
  <c r="S34" i="6"/>
  <c r="T34" i="6"/>
  <c r="U34" i="6"/>
  <c r="U35" i="6" s="1"/>
  <c r="U36" i="6" s="1"/>
  <c r="V34" i="6"/>
  <c r="V35" i="6" s="1"/>
  <c r="V36" i="6" s="1"/>
  <c r="W34" i="6"/>
  <c r="W35" i="6" s="1"/>
  <c r="W36" i="6" s="1"/>
  <c r="X34" i="6"/>
  <c r="X35" i="6" s="1"/>
  <c r="Y34" i="6"/>
  <c r="Y35" i="6" s="1"/>
  <c r="Y36" i="6" s="1"/>
  <c r="Z34" i="6"/>
  <c r="Z35" i="6" s="1"/>
  <c r="Z36" i="6" s="1"/>
  <c r="AA34" i="6"/>
  <c r="AA35" i="6" s="1"/>
  <c r="AA36" i="6" s="1"/>
  <c r="AB34" i="6"/>
  <c r="AC34" i="6"/>
  <c r="AC35" i="6" s="1"/>
  <c r="AC36" i="6" s="1"/>
  <c r="AD34" i="6"/>
  <c r="AD35" i="6" s="1"/>
  <c r="AD36" i="6" s="1"/>
  <c r="AE34" i="6"/>
  <c r="AE35" i="6" s="1"/>
  <c r="AE36" i="6" s="1"/>
  <c r="AF34" i="6"/>
  <c r="AF35" i="6" s="1"/>
  <c r="AG34" i="6"/>
  <c r="AG35" i="6" s="1"/>
  <c r="AG36" i="6" s="1"/>
  <c r="AH34" i="6"/>
  <c r="AH35" i="6" s="1"/>
  <c r="AH36" i="6" s="1"/>
  <c r="AI34" i="6"/>
  <c r="AJ34" i="6"/>
  <c r="AK34" i="6"/>
  <c r="AK35" i="6" s="1"/>
  <c r="AK36" i="6" s="1"/>
  <c r="AL34" i="6"/>
  <c r="AL35" i="6" s="1"/>
  <c r="AL36" i="6" s="1"/>
  <c r="AM34" i="6"/>
  <c r="AN34" i="6"/>
  <c r="AN35" i="6" s="1"/>
  <c r="AO34" i="6"/>
  <c r="AO35" i="6" s="1"/>
  <c r="AO36" i="6" s="1"/>
  <c r="AP34" i="6"/>
  <c r="AP35" i="6" s="1"/>
  <c r="AP36" i="6" s="1"/>
  <c r="AQ34" i="6"/>
  <c r="AQ35" i="6" s="1"/>
  <c r="AQ36" i="6" s="1"/>
  <c r="AR34" i="6"/>
  <c r="AS34" i="6"/>
  <c r="AS35" i="6" s="1"/>
  <c r="AS36" i="6" s="1"/>
  <c r="AT34" i="6"/>
  <c r="AT35" i="6" s="1"/>
  <c r="AT36" i="6" s="1"/>
  <c r="AU34" i="6"/>
  <c r="AV34" i="6"/>
  <c r="AV35" i="6" s="1"/>
  <c r="AW34" i="6"/>
  <c r="AW35" i="6" s="1"/>
  <c r="AW36" i="6" s="1"/>
  <c r="AX34" i="6"/>
  <c r="AX35" i="6" s="1"/>
  <c r="AX36" i="6" s="1"/>
  <c r="AY34" i="6"/>
  <c r="AZ34" i="6"/>
  <c r="BA34" i="6"/>
  <c r="BA35" i="6" s="1"/>
  <c r="BB34" i="6"/>
  <c r="BB35" i="6" s="1"/>
  <c r="BC34" i="6"/>
  <c r="BC35" i="6" s="1"/>
  <c r="BD34" i="6"/>
  <c r="BD35" i="6" s="1"/>
  <c r="BE34" i="6"/>
  <c r="BE35" i="6" s="1"/>
  <c r="BE36" i="6" s="1"/>
  <c r="BF34" i="6"/>
  <c r="BF35" i="6" s="1"/>
  <c r="BF36" i="6" s="1"/>
  <c r="BG34" i="6"/>
  <c r="BG35" i="6" s="1"/>
  <c r="BH34" i="6"/>
  <c r="BH35" i="6" s="1"/>
  <c r="BI34" i="6"/>
  <c r="BI35" i="6" s="1"/>
  <c r="BI36" i="6" s="1"/>
  <c r="BJ34" i="6"/>
  <c r="BJ35" i="6" s="1"/>
  <c r="BK34" i="6"/>
  <c r="BK35" i="6" s="1"/>
  <c r="BL34" i="6"/>
  <c r="BL35" i="6" s="1"/>
  <c r="BM34" i="6"/>
  <c r="BM35" i="6" s="1"/>
  <c r="BM36" i="6" s="1"/>
  <c r="BN34" i="6"/>
  <c r="BN35" i="6" s="1"/>
  <c r="BO34" i="6"/>
  <c r="BP34" i="6"/>
  <c r="BQ34" i="6"/>
  <c r="BQ35" i="6" s="1"/>
  <c r="BQ36" i="6" s="1"/>
  <c r="BR34" i="6"/>
  <c r="BR35" i="6" s="1"/>
  <c r="BR36" i="6" s="1"/>
  <c r="BS34" i="6"/>
  <c r="BS35" i="6" s="1"/>
  <c r="BS36" i="6" s="1"/>
  <c r="BT34" i="6"/>
  <c r="BT35" i="6" s="1"/>
  <c r="BU34" i="6"/>
  <c r="BU35" i="6" s="1"/>
  <c r="BU36" i="6" s="1"/>
  <c r="BV34" i="6"/>
  <c r="BV35" i="6" s="1"/>
  <c r="BV36" i="6" s="1"/>
  <c r="BW34" i="6"/>
  <c r="BW35" i="6" s="1"/>
  <c r="BW36" i="6" s="1"/>
  <c r="BX34" i="6"/>
  <c r="BY34" i="6"/>
  <c r="BY35" i="6" s="1"/>
  <c r="BZ34" i="6"/>
  <c r="BZ35" i="6" s="1"/>
  <c r="BZ36" i="6" s="1"/>
  <c r="CA34" i="6"/>
  <c r="CA35" i="6" s="1"/>
  <c r="CA36" i="6" s="1"/>
  <c r="CB34" i="6"/>
  <c r="CB35" i="6" s="1"/>
  <c r="CC34" i="6"/>
  <c r="CC35" i="6" s="1"/>
  <c r="CC36" i="6" s="1"/>
  <c r="CD34" i="6"/>
  <c r="CD35" i="6" s="1"/>
  <c r="CD36" i="6" s="1"/>
  <c r="CE34" i="6"/>
  <c r="CF34" i="6"/>
  <c r="CG34" i="6"/>
  <c r="CG35" i="6" s="1"/>
  <c r="CG36" i="6" s="1"/>
  <c r="CH34" i="6"/>
  <c r="CH35" i="6" s="1"/>
  <c r="CH36" i="6" s="1"/>
  <c r="CI34" i="6"/>
  <c r="CI35" i="6" s="1"/>
  <c r="CI36" i="6" s="1"/>
  <c r="CJ34" i="6"/>
  <c r="CJ35" i="6" s="1"/>
  <c r="CK34" i="6"/>
  <c r="CK35" i="6" s="1"/>
  <c r="CL34" i="6"/>
  <c r="CL35" i="6" s="1"/>
  <c r="CL36" i="6" s="1"/>
  <c r="CM34" i="6"/>
  <c r="CM35" i="6" s="1"/>
  <c r="CM36" i="6" s="1"/>
  <c r="CN34" i="6"/>
  <c r="CO34" i="6"/>
  <c r="CO35" i="6" s="1"/>
  <c r="CO36" i="6" s="1"/>
  <c r="CP34" i="6"/>
  <c r="CP35" i="6" s="1"/>
  <c r="CP36" i="6" s="1"/>
  <c r="CQ34" i="6"/>
  <c r="CR34" i="6"/>
  <c r="CR35" i="6" s="1"/>
  <c r="CS34" i="6"/>
  <c r="CS35" i="6" s="1"/>
  <c r="CS36" i="6" s="1"/>
  <c r="CT34" i="6"/>
  <c r="CT35" i="6" s="1"/>
  <c r="CT36" i="6" s="1"/>
  <c r="CU34" i="6"/>
  <c r="CV34" i="6"/>
  <c r="CW34" i="6"/>
  <c r="CW35" i="6" s="1"/>
  <c r="CW36" i="6" s="1"/>
  <c r="CX34" i="6"/>
  <c r="CX35" i="6" s="1"/>
  <c r="CX36" i="6" s="1"/>
  <c r="CY34" i="6"/>
  <c r="CY35" i="6" s="1"/>
  <c r="CY36" i="6" s="1"/>
  <c r="CZ34" i="6"/>
  <c r="CZ35" i="6" s="1"/>
  <c r="DA34" i="6"/>
  <c r="DA35" i="6" s="1"/>
  <c r="DA36" i="6" s="1"/>
  <c r="DB34" i="6"/>
  <c r="DB35" i="6" s="1"/>
  <c r="DB36" i="6" s="1"/>
  <c r="DC34" i="6"/>
  <c r="DC35" i="6" s="1"/>
  <c r="DC36" i="6" s="1"/>
  <c r="DD34" i="6"/>
  <c r="DE34" i="6"/>
  <c r="DE35" i="6" s="1"/>
  <c r="DE36" i="6" s="1"/>
  <c r="DF34" i="6"/>
  <c r="DF35" i="6" s="1"/>
  <c r="DF36" i="6" s="1"/>
  <c r="DG34" i="6"/>
  <c r="DG35" i="6" s="1"/>
  <c r="DG36" i="6" s="1"/>
  <c r="DH34" i="6"/>
  <c r="DH35" i="6" s="1"/>
  <c r="DI34" i="6"/>
  <c r="DI35" i="6" s="1"/>
  <c r="DI36" i="6" s="1"/>
  <c r="DJ34" i="6"/>
  <c r="DJ35" i="6" s="1"/>
  <c r="DJ36" i="6" s="1"/>
  <c r="DK34" i="6"/>
  <c r="DL34" i="6"/>
  <c r="DM34" i="6"/>
  <c r="DN34" i="6"/>
  <c r="DN35" i="6" s="1"/>
  <c r="DN36" i="6" s="1"/>
  <c r="DO34" i="6"/>
  <c r="DO35" i="6" s="1"/>
  <c r="DO36" i="6" s="1"/>
  <c r="DP34" i="6"/>
  <c r="DP35" i="6" s="1"/>
  <c r="DQ34" i="6"/>
  <c r="DQ35" i="6" s="1"/>
  <c r="DQ36" i="6" s="1"/>
  <c r="DR34" i="6"/>
  <c r="DR35" i="6" s="1"/>
  <c r="DR36" i="6" s="1"/>
  <c r="DS34" i="6"/>
  <c r="DS35" i="6" s="1"/>
  <c r="DS36" i="6" s="1"/>
  <c r="DT34" i="6"/>
  <c r="DU34" i="6"/>
  <c r="DU35" i="6" s="1"/>
  <c r="DU36" i="6" s="1"/>
  <c r="DV34" i="6"/>
  <c r="DV35" i="6" s="1"/>
  <c r="DW34" i="6"/>
  <c r="DW35" i="6" s="1"/>
  <c r="DW36" i="6" s="1"/>
  <c r="DX34" i="6"/>
  <c r="DX35" i="6" s="1"/>
  <c r="DY34" i="6"/>
  <c r="DY35" i="6" s="1"/>
  <c r="DY36" i="6" s="1"/>
  <c r="DZ34" i="6"/>
  <c r="DZ35" i="6" s="1"/>
  <c r="DZ36" i="6" s="1"/>
  <c r="EA34" i="6"/>
  <c r="EA35" i="6" s="1"/>
  <c r="EA36" i="6" s="1"/>
  <c r="EB34" i="6"/>
  <c r="EC34" i="6"/>
  <c r="EC35" i="6" s="1"/>
  <c r="EC36" i="6" s="1"/>
  <c r="ED34" i="6"/>
  <c r="ED35" i="6" s="1"/>
  <c r="ED36" i="6" s="1"/>
  <c r="EE34" i="6"/>
  <c r="EE35" i="6" s="1"/>
  <c r="EE36" i="6" s="1"/>
  <c r="EF34" i="6"/>
  <c r="EF35" i="6" s="1"/>
  <c r="EG34" i="6"/>
  <c r="EG35" i="6" s="1"/>
  <c r="EG36" i="6" s="1"/>
  <c r="EH34" i="6"/>
  <c r="EH35" i="6" s="1"/>
  <c r="EH36" i="6" s="1"/>
  <c r="EI34" i="6"/>
  <c r="EI35" i="6" s="1"/>
  <c r="EI36" i="6" s="1"/>
  <c r="EJ34" i="6"/>
  <c r="EK34" i="6"/>
  <c r="EK35" i="6" s="1"/>
  <c r="EK36" i="6" s="1"/>
  <c r="EL34" i="6"/>
  <c r="EL35" i="6" s="1"/>
  <c r="EL36" i="6" s="1"/>
  <c r="EM34" i="6"/>
  <c r="EN34" i="6"/>
  <c r="EN35" i="6" s="1"/>
  <c r="EO34" i="6"/>
  <c r="EO35" i="6" s="1"/>
  <c r="EO36" i="6" s="1"/>
  <c r="EP34" i="6"/>
  <c r="EP35" i="6" s="1"/>
  <c r="EP36" i="6" s="1"/>
  <c r="EQ34" i="6"/>
  <c r="ER34" i="6"/>
  <c r="ES34" i="6"/>
  <c r="ES35" i="6" s="1"/>
  <c r="ET34" i="6"/>
  <c r="ET35" i="6" s="1"/>
  <c r="ET36" i="6" s="1"/>
  <c r="EU34" i="6"/>
  <c r="EV34" i="6"/>
  <c r="EV35" i="6" s="1"/>
  <c r="EW34" i="6"/>
  <c r="EW35" i="6" s="1"/>
  <c r="EW36" i="6" s="1"/>
  <c r="EX34" i="6"/>
  <c r="EX35" i="6" s="1"/>
  <c r="EX36" i="6" s="1"/>
  <c r="EY34" i="6"/>
  <c r="EY35" i="6" s="1"/>
  <c r="EY36" i="6" s="1"/>
  <c r="EZ34" i="6"/>
  <c r="FA34" i="6"/>
  <c r="FA35" i="6" s="1"/>
  <c r="FB34" i="6"/>
  <c r="FB35" i="6" s="1"/>
  <c r="FB36" i="6" s="1"/>
  <c r="FC34" i="6"/>
  <c r="FC35" i="6" s="1"/>
  <c r="FC36" i="6" s="1"/>
  <c r="FD34" i="6"/>
  <c r="FD35" i="6" s="1"/>
  <c r="FE34" i="6"/>
  <c r="FE35" i="6" s="1"/>
  <c r="FE36" i="6" s="1"/>
  <c r="O35" i="6"/>
  <c r="O36" i="6" s="1"/>
  <c r="S35" i="6"/>
  <c r="S36" i="6" s="1"/>
  <c r="AI35" i="6"/>
  <c r="AI36" i="6" s="1"/>
  <c r="AM35" i="6"/>
  <c r="AM36" i="6" s="1"/>
  <c r="AU35" i="6"/>
  <c r="AU36" i="6" s="1"/>
  <c r="AY35" i="6"/>
  <c r="AY36" i="6" s="1"/>
  <c r="BO35" i="6"/>
  <c r="BO36" i="6" s="1"/>
  <c r="CE35" i="6"/>
  <c r="CE36" i="6" s="1"/>
  <c r="CQ35" i="6"/>
  <c r="CQ36" i="6" s="1"/>
  <c r="CU35" i="6"/>
  <c r="CU36" i="6" s="1"/>
  <c r="DK35" i="6"/>
  <c r="DK36" i="6" s="1"/>
  <c r="DM35" i="6"/>
  <c r="DM36" i="6" s="1"/>
  <c r="EM35" i="6"/>
  <c r="EM36" i="6" s="1"/>
  <c r="EQ35" i="6"/>
  <c r="EQ36" i="6" s="1"/>
  <c r="EU35" i="6"/>
  <c r="EU36" i="6" s="1"/>
  <c r="K36" i="6"/>
  <c r="L36" i="6"/>
  <c r="M36" i="6"/>
  <c r="BA36" i="6"/>
  <c r="BB36" i="6"/>
  <c r="BC36" i="6"/>
  <c r="BG36" i="6"/>
  <c r="BJ36" i="6"/>
  <c r="BK36" i="6"/>
  <c r="BL36" i="6"/>
  <c r="BN36" i="6"/>
  <c r="BY36" i="6"/>
  <c r="AG4" i="6" a="1"/>
  <c r="AG4" i="6" s="1"/>
  <c r="AH4" i="6" a="1"/>
  <c r="AH4" i="6" s="1"/>
  <c r="AI4" i="6" a="1"/>
  <c r="AI4" i="6" s="1"/>
  <c r="AJ4" i="6" a="1"/>
  <c r="AJ4" i="6" s="1"/>
  <c r="AK4" i="6" a="1"/>
  <c r="AK4" i="6" s="1"/>
  <c r="AL4" i="6" a="1"/>
  <c r="AL4" i="6" s="1"/>
  <c r="AM4" i="6" a="1"/>
  <c r="AM4" i="6" s="1"/>
  <c r="AN4" i="6" a="1"/>
  <c r="AN4" i="6" s="1"/>
  <c r="AO4" i="6" a="1"/>
  <c r="AO4" i="6" s="1"/>
  <c r="AP4" i="6" a="1"/>
  <c r="AP4" i="6" s="1"/>
  <c r="AQ4" i="6" a="1"/>
  <c r="AQ4" i="6" s="1"/>
  <c r="AR4" i="6" a="1"/>
  <c r="AR4" i="6" s="1"/>
  <c r="AS4" i="6" a="1"/>
  <c r="AS4" i="6" s="1"/>
  <c r="AT4" i="6" a="1"/>
  <c r="AT4" i="6" s="1"/>
  <c r="AU4" i="6" a="1"/>
  <c r="AU4" i="6" s="1"/>
  <c r="AV4" i="6" a="1"/>
  <c r="AV4" i="6" s="1"/>
  <c r="AW4" i="6" a="1"/>
  <c r="AW4" i="6" s="1"/>
  <c r="AX4" i="6" a="1"/>
  <c r="AX4" i="6" s="1"/>
  <c r="AY4" i="6" a="1"/>
  <c r="AY4" i="6" s="1"/>
  <c r="AZ4" i="6" a="1"/>
  <c r="AZ4" i="6" s="1"/>
  <c r="BA4" i="6" a="1"/>
  <c r="BA4" i="6" s="1"/>
  <c r="BB4" i="6" a="1"/>
  <c r="BB4" i="6" s="1"/>
  <c r="BC4" i="6" a="1"/>
  <c r="BC4" i="6" s="1"/>
  <c r="BD4" i="6" a="1"/>
  <c r="BD4" i="6" s="1"/>
  <c r="BE4" i="6" a="1"/>
  <c r="BE4" i="6" s="1"/>
  <c r="BF4" i="6" a="1"/>
  <c r="BF4" i="6" s="1"/>
  <c r="BG4" i="6" a="1"/>
  <c r="BG4" i="6" s="1"/>
  <c r="BH4" i="6" a="1"/>
  <c r="BH4" i="6" s="1"/>
  <c r="BI4" i="6" a="1"/>
  <c r="BI4" i="6" s="1"/>
  <c r="BJ4" i="6" a="1"/>
  <c r="BJ4" i="6" s="1"/>
  <c r="BK4" i="6" a="1"/>
  <c r="BK4" i="6" s="1"/>
  <c r="BL4" i="6" a="1"/>
  <c r="BL4" i="6" s="1"/>
  <c r="BM4" i="6" a="1"/>
  <c r="BM4" i="6" s="1"/>
  <c r="BN4" i="6" a="1"/>
  <c r="BN4" i="6" s="1"/>
  <c r="BO4" i="6" a="1"/>
  <c r="BO4" i="6" s="1"/>
  <c r="BP4" i="6" a="1"/>
  <c r="BP4" i="6" s="1"/>
  <c r="BQ4" i="6" a="1"/>
  <c r="BQ4" i="6" s="1"/>
  <c r="BR4" i="6" a="1"/>
  <c r="BR4" i="6" s="1"/>
  <c r="BS4" i="6" a="1"/>
  <c r="BS4" i="6" s="1"/>
  <c r="BT4" i="6" a="1"/>
  <c r="BT4" i="6" s="1"/>
  <c r="BU4" i="6" a="1"/>
  <c r="BU4" i="6" s="1"/>
  <c r="BV4" i="6" a="1"/>
  <c r="BV4" i="6" s="1"/>
  <c r="BW4" i="6" a="1"/>
  <c r="BW4" i="6" s="1"/>
  <c r="BX4" i="6" a="1"/>
  <c r="BX4" i="6" s="1"/>
  <c r="BY4" i="6" a="1"/>
  <c r="BY4" i="6" s="1"/>
  <c r="BZ4" i="6" a="1"/>
  <c r="BZ4" i="6" s="1"/>
  <c r="CA4" i="6" a="1"/>
  <c r="CA4" i="6" s="1"/>
  <c r="CB4" i="6" a="1"/>
  <c r="CB4" i="6" s="1"/>
  <c r="CC4" i="6" a="1"/>
  <c r="CC4" i="6" s="1"/>
  <c r="CD4" i="6" a="1"/>
  <c r="CD4" i="6" s="1"/>
  <c r="CE4" i="6" a="1"/>
  <c r="CE4" i="6" s="1"/>
  <c r="CF4" i="6" a="1"/>
  <c r="CF4" i="6" s="1"/>
  <c r="CG4" i="6" a="1"/>
  <c r="CG4" i="6" s="1"/>
  <c r="CH4" i="6" a="1"/>
  <c r="CH4" i="6" s="1"/>
  <c r="CI4" i="6" a="1"/>
  <c r="CI4" i="6" s="1"/>
  <c r="CJ4" i="6" a="1"/>
  <c r="CJ4" i="6" s="1"/>
  <c r="CK4" i="6" a="1"/>
  <c r="CK4" i="6" s="1"/>
  <c r="CL4" i="6" a="1"/>
  <c r="CL4" i="6" s="1"/>
  <c r="CM4" i="6" a="1"/>
  <c r="CM4" i="6" s="1"/>
  <c r="CN4" i="6" a="1"/>
  <c r="CN4" i="6" s="1"/>
  <c r="CO4" i="6" a="1"/>
  <c r="CO4" i="6" s="1"/>
  <c r="CP4" i="6" a="1"/>
  <c r="CP4" i="6" s="1"/>
  <c r="CQ4" i="6" a="1"/>
  <c r="CQ4" i="6" s="1"/>
  <c r="CR4" i="6" a="1"/>
  <c r="CR4" i="6" s="1"/>
  <c r="CS4" i="6" a="1"/>
  <c r="CS4" i="6" s="1"/>
  <c r="CT4" i="6" a="1"/>
  <c r="CT4" i="6" s="1"/>
  <c r="CU4" i="6" a="1"/>
  <c r="CU4" i="6" s="1"/>
  <c r="CV4" i="6" a="1"/>
  <c r="CV4" i="6" s="1"/>
  <c r="CW4" i="6" a="1"/>
  <c r="CW4" i="6" s="1"/>
  <c r="CX4" i="6" a="1"/>
  <c r="CX4" i="6" s="1"/>
  <c r="CY4" i="6" a="1"/>
  <c r="CY4" i="6" s="1"/>
  <c r="CZ4" i="6" a="1"/>
  <c r="CZ4" i="6" s="1"/>
  <c r="DA4" i="6" a="1"/>
  <c r="DA4" i="6" s="1"/>
  <c r="DB4" i="6" a="1"/>
  <c r="DB4" i="6" s="1"/>
  <c r="DC4" i="6" a="1"/>
  <c r="DC4" i="6" s="1"/>
  <c r="DD4" i="6" a="1"/>
  <c r="DD4" i="6" s="1"/>
  <c r="DE4" i="6" a="1"/>
  <c r="DE4" i="6" s="1"/>
  <c r="DF4" i="6" a="1"/>
  <c r="DF4" i="6" s="1"/>
  <c r="DG4" i="6" a="1"/>
  <c r="DG4" i="6" s="1"/>
  <c r="DH4" i="6" a="1"/>
  <c r="DH4" i="6" s="1"/>
  <c r="DI4" i="6" a="1"/>
  <c r="DI4" i="6" s="1"/>
  <c r="DJ4" i="6" a="1"/>
  <c r="DJ4" i="6" s="1"/>
  <c r="DK4" i="6" a="1"/>
  <c r="DK4" i="6" s="1"/>
  <c r="DL4" i="6" a="1"/>
  <c r="DL4" i="6" s="1"/>
  <c r="DM4" i="6" a="1"/>
  <c r="DM4" i="6" s="1"/>
  <c r="DN4" i="6" a="1"/>
  <c r="DN4" i="6"/>
  <c r="DO4" i="6" a="1"/>
  <c r="DO4" i="6" s="1"/>
  <c r="DP4" i="6" a="1"/>
  <c r="DP4" i="6" s="1"/>
  <c r="DQ4" i="6" a="1"/>
  <c r="DQ4" i="6" s="1"/>
  <c r="DR4" i="6" a="1"/>
  <c r="DR4" i="6" s="1"/>
  <c r="DS4" i="6" a="1"/>
  <c r="DS4" i="6" s="1"/>
  <c r="DT4" i="6" a="1"/>
  <c r="DT4" i="6" s="1"/>
  <c r="DU4" i="6" a="1"/>
  <c r="DU4" i="6" s="1"/>
  <c r="DV4" i="6" a="1"/>
  <c r="DV4" i="6" s="1"/>
  <c r="DW4" i="6" a="1"/>
  <c r="DW4" i="6" s="1"/>
  <c r="DX4" i="6" a="1"/>
  <c r="DX4" i="6" s="1"/>
  <c r="DY4" i="6" a="1"/>
  <c r="DY4" i="6" s="1"/>
  <c r="DZ4" i="6" a="1"/>
  <c r="DZ4" i="6" s="1"/>
  <c r="EA4" i="6" a="1"/>
  <c r="EA4" i="6" s="1"/>
  <c r="EB4" i="6" a="1"/>
  <c r="EB4" i="6" s="1"/>
  <c r="EC4" i="6" a="1"/>
  <c r="EC4" i="6" s="1"/>
  <c r="ED4" i="6" a="1"/>
  <c r="ED4" i="6" s="1"/>
  <c r="EE4" i="6" a="1"/>
  <c r="EE4" i="6" s="1"/>
  <c r="EF4" i="6" a="1"/>
  <c r="EF4" i="6" s="1"/>
  <c r="EG4" i="6" a="1"/>
  <c r="EG4" i="6" s="1"/>
  <c r="EH4" i="6" a="1"/>
  <c r="EH4" i="6" s="1"/>
  <c r="EI4" i="6" a="1"/>
  <c r="EI4" i="6" s="1"/>
  <c r="EJ4" i="6" a="1"/>
  <c r="EJ4" i="6" s="1"/>
  <c r="EK4" i="6" a="1"/>
  <c r="EK4" i="6" s="1"/>
  <c r="EL4" i="6" a="1"/>
  <c r="EL4" i="6" s="1"/>
  <c r="EM4" i="6" a="1"/>
  <c r="EM4" i="6" s="1"/>
  <c r="EN4" i="6" a="1"/>
  <c r="EN4" i="6" s="1"/>
  <c r="EO4" i="6" a="1"/>
  <c r="EO4" i="6" s="1"/>
  <c r="EP4" i="6" a="1"/>
  <c r="EP4" i="6" s="1"/>
  <c r="EQ4" i="6" a="1"/>
  <c r="EQ4" i="6" s="1"/>
  <c r="ER4" i="6" a="1"/>
  <c r="ER4" i="6" s="1"/>
  <c r="ES4" i="6" a="1"/>
  <c r="ES4" i="6" s="1"/>
  <c r="ET4" i="6" a="1"/>
  <c r="ET4" i="6" s="1"/>
  <c r="EU4" i="6" a="1"/>
  <c r="EU4" i="6" s="1"/>
  <c r="EV4" i="6" a="1"/>
  <c r="EV4" i="6" s="1"/>
  <c r="EW4" i="6" a="1"/>
  <c r="EW4" i="6" s="1"/>
  <c r="EX4" i="6" a="1"/>
  <c r="EX4" i="6" s="1"/>
  <c r="EY4" i="6" a="1"/>
  <c r="EY4" i="6" s="1"/>
  <c r="EZ4" i="6" a="1"/>
  <c r="EZ4" i="6" s="1"/>
  <c r="FA4" i="6" a="1"/>
  <c r="FA4" i="6" s="1"/>
  <c r="FB4" i="6" a="1"/>
  <c r="FB4" i="6" s="1"/>
  <c r="FC4" i="6" a="1"/>
  <c r="FC4" i="6" s="1"/>
  <c r="FD4" i="6" a="1"/>
  <c r="FD4" i="6" s="1"/>
  <c r="FE4" i="6" a="1"/>
  <c r="FE4" i="6" s="1"/>
  <c r="AG5" i="6" a="1"/>
  <c r="AG5" i="6" s="1"/>
  <c r="AH5" i="6" a="1"/>
  <c r="AH5" i="6" s="1"/>
  <c r="AI5" i="6" a="1"/>
  <c r="AI5" i="6" s="1"/>
  <c r="AJ5" i="6" a="1"/>
  <c r="AJ5" i="6" s="1"/>
  <c r="AK5" i="6" a="1"/>
  <c r="AK5" i="6" s="1"/>
  <c r="AL5" i="6" a="1"/>
  <c r="AL5" i="6" s="1"/>
  <c r="AM5" i="6" a="1"/>
  <c r="AM5" i="6" s="1"/>
  <c r="AN5" i="6" a="1"/>
  <c r="AN5" i="6" s="1"/>
  <c r="AO5" i="6" a="1"/>
  <c r="AO5" i="6" s="1"/>
  <c r="AP5" i="6" a="1"/>
  <c r="AP5" i="6" s="1"/>
  <c r="AQ5" i="6" a="1"/>
  <c r="AQ5" i="6" s="1"/>
  <c r="AR5" i="6" a="1"/>
  <c r="AR5" i="6" s="1"/>
  <c r="AS5" i="6" a="1"/>
  <c r="AS5" i="6" s="1"/>
  <c r="AT5" i="6" a="1"/>
  <c r="AT5" i="6" s="1"/>
  <c r="AU5" i="6" a="1"/>
  <c r="AU5" i="6" s="1"/>
  <c r="AV5" i="6" a="1"/>
  <c r="AV5" i="6" s="1"/>
  <c r="AW5" i="6" a="1"/>
  <c r="AW5" i="6" s="1"/>
  <c r="AX5" i="6" a="1"/>
  <c r="AX5" i="6" s="1"/>
  <c r="AY5" i="6" a="1"/>
  <c r="AY5" i="6" s="1"/>
  <c r="AZ5" i="6" a="1"/>
  <c r="AZ5" i="6" s="1"/>
  <c r="BA5" i="6" a="1"/>
  <c r="BA5" i="6"/>
  <c r="BB5" i="6" a="1"/>
  <c r="BB5" i="6" s="1"/>
  <c r="BC5" i="6" a="1"/>
  <c r="BC5" i="6" s="1"/>
  <c r="BD5" i="6" a="1"/>
  <c r="BD5" i="6" s="1"/>
  <c r="BE5" i="6" a="1"/>
  <c r="BE5" i="6" s="1"/>
  <c r="BF5" i="6" a="1"/>
  <c r="BF5" i="6" s="1"/>
  <c r="BG5" i="6" a="1"/>
  <c r="BG5" i="6" s="1"/>
  <c r="BH5" i="6" a="1"/>
  <c r="BH5" i="6" s="1"/>
  <c r="BI5" i="6" a="1"/>
  <c r="BI5" i="6" s="1"/>
  <c r="BJ5" i="6" a="1"/>
  <c r="BJ5" i="6" s="1"/>
  <c r="BK5" i="6" a="1"/>
  <c r="BK5" i="6" s="1"/>
  <c r="BL5" i="6" a="1"/>
  <c r="BL5" i="6" s="1"/>
  <c r="BM5" i="6" a="1"/>
  <c r="BM5" i="6" s="1"/>
  <c r="BN5" i="6" a="1"/>
  <c r="BN5" i="6" s="1"/>
  <c r="BO5" i="6" a="1"/>
  <c r="BO5" i="6" s="1"/>
  <c r="BP5" i="6" a="1"/>
  <c r="BP5" i="6" s="1"/>
  <c r="BQ5" i="6" a="1"/>
  <c r="BQ5" i="6" s="1"/>
  <c r="BR5" i="6" a="1"/>
  <c r="BR5" i="6" s="1"/>
  <c r="BS5" i="6" a="1"/>
  <c r="BS5" i="6" s="1"/>
  <c r="BT5" i="6" a="1"/>
  <c r="BT5" i="6" s="1"/>
  <c r="BU5" i="6" a="1"/>
  <c r="BU5" i="6" s="1"/>
  <c r="BV5" i="6" a="1"/>
  <c r="BV5" i="6" s="1"/>
  <c r="BW5" i="6" a="1"/>
  <c r="BW5" i="6" s="1"/>
  <c r="BX5" i="6" a="1"/>
  <c r="BX5" i="6" s="1"/>
  <c r="BY5" i="6" a="1"/>
  <c r="BY5" i="6" s="1"/>
  <c r="BZ5" i="6" a="1"/>
  <c r="BZ5" i="6" s="1"/>
  <c r="CA5" i="6" a="1"/>
  <c r="CA5" i="6" s="1"/>
  <c r="CB5" i="6" a="1"/>
  <c r="CB5" i="6" s="1"/>
  <c r="CC5" i="6" a="1"/>
  <c r="CC5" i="6" s="1"/>
  <c r="CD5" i="6" a="1"/>
  <c r="CD5" i="6" s="1"/>
  <c r="CE5" i="6" a="1"/>
  <c r="CE5" i="6" s="1"/>
  <c r="CF5" i="6" a="1"/>
  <c r="CF5" i="6" s="1"/>
  <c r="CG5" i="6" a="1"/>
  <c r="CG5" i="6" s="1"/>
  <c r="CH5" i="6" a="1"/>
  <c r="CH5" i="6" s="1"/>
  <c r="CI5" i="6" a="1"/>
  <c r="CI5" i="6" s="1"/>
  <c r="CJ5" i="6" a="1"/>
  <c r="CJ5" i="6" s="1"/>
  <c r="CK5" i="6" a="1"/>
  <c r="CK5" i="6" s="1"/>
  <c r="CL5" i="6" a="1"/>
  <c r="CL5" i="6" s="1"/>
  <c r="CM5" i="6" a="1"/>
  <c r="CM5" i="6" s="1"/>
  <c r="CN5" i="6" a="1"/>
  <c r="CN5" i="6" s="1"/>
  <c r="CO5" i="6" a="1"/>
  <c r="CO5" i="6" s="1"/>
  <c r="CP5" i="6" a="1"/>
  <c r="CP5" i="6" s="1"/>
  <c r="CQ5" i="6" a="1"/>
  <c r="CQ5" i="6" s="1"/>
  <c r="CR5" i="6" a="1"/>
  <c r="CR5" i="6" s="1"/>
  <c r="CS5" i="6" a="1"/>
  <c r="CS5" i="6" s="1"/>
  <c r="CT5" i="6" a="1"/>
  <c r="CT5" i="6" s="1"/>
  <c r="CU5" i="6" a="1"/>
  <c r="CU5" i="6" s="1"/>
  <c r="CV5" i="6" a="1"/>
  <c r="CV5" i="6" s="1"/>
  <c r="CW5" i="6" a="1"/>
  <c r="CW5" i="6" s="1"/>
  <c r="CX5" i="6" a="1"/>
  <c r="CX5" i="6" s="1"/>
  <c r="CY5" i="6" a="1"/>
  <c r="CY5" i="6" s="1"/>
  <c r="CZ5" i="6" a="1"/>
  <c r="CZ5" i="6" s="1"/>
  <c r="DA5" i="6" a="1"/>
  <c r="DA5" i="6" s="1"/>
  <c r="DB5" i="6" a="1"/>
  <c r="DB5" i="6" s="1"/>
  <c r="DC5" i="6" a="1"/>
  <c r="DC5" i="6" s="1"/>
  <c r="DD5" i="6" a="1"/>
  <c r="DD5" i="6" s="1"/>
  <c r="DE5" i="6" a="1"/>
  <c r="DE5" i="6" s="1"/>
  <c r="DF5" i="6" a="1"/>
  <c r="DF5" i="6" s="1"/>
  <c r="DG5" i="6" a="1"/>
  <c r="DG5" i="6" s="1"/>
  <c r="DH5" i="6" a="1"/>
  <c r="DH5" i="6" s="1"/>
  <c r="DI5" i="6" a="1"/>
  <c r="DI5" i="6" s="1"/>
  <c r="DJ5" i="6" a="1"/>
  <c r="DJ5" i="6" s="1"/>
  <c r="DK5" i="6" a="1"/>
  <c r="DK5" i="6" s="1"/>
  <c r="DL5" i="6" a="1"/>
  <c r="DL5" i="6" s="1"/>
  <c r="DM5" i="6" a="1"/>
  <c r="DM5" i="6" s="1"/>
  <c r="DN5" i="6" a="1"/>
  <c r="DN5" i="6" s="1"/>
  <c r="DO5" i="6" a="1"/>
  <c r="DO5" i="6" s="1"/>
  <c r="DP5" i="6" a="1"/>
  <c r="DP5" i="6" s="1"/>
  <c r="DQ5" i="6" a="1"/>
  <c r="DQ5" i="6" s="1"/>
  <c r="DR5" i="6" a="1"/>
  <c r="DR5" i="6" s="1"/>
  <c r="DS5" i="6" a="1"/>
  <c r="DS5" i="6" s="1"/>
  <c r="DT5" i="6" a="1"/>
  <c r="DT5" i="6" s="1"/>
  <c r="DU5" i="6" a="1"/>
  <c r="DU5" i="6" s="1"/>
  <c r="DV5" i="6" a="1"/>
  <c r="DV5" i="6" s="1"/>
  <c r="DW5" i="6" a="1"/>
  <c r="DW5" i="6" s="1"/>
  <c r="DX5" i="6" a="1"/>
  <c r="DX5" i="6" s="1"/>
  <c r="DY5" i="6" a="1"/>
  <c r="DY5" i="6" s="1"/>
  <c r="DZ5" i="6" a="1"/>
  <c r="DZ5" i="6" s="1"/>
  <c r="EA5" i="6" a="1"/>
  <c r="EA5" i="6" s="1"/>
  <c r="EB5" i="6" a="1"/>
  <c r="EB5" i="6" s="1"/>
  <c r="EC5" i="6" a="1"/>
  <c r="EC5" i="6" s="1"/>
  <c r="ED5" i="6" a="1"/>
  <c r="ED5" i="6" s="1"/>
  <c r="EE5" i="6" a="1"/>
  <c r="EE5" i="6" s="1"/>
  <c r="EF5" i="6" a="1"/>
  <c r="EF5" i="6"/>
  <c r="EG5" i="6" a="1"/>
  <c r="EG5" i="6" s="1"/>
  <c r="EH5" i="6" a="1"/>
  <c r="EH5" i="6" s="1"/>
  <c r="EI5" i="6" a="1"/>
  <c r="EI5" i="6" s="1"/>
  <c r="EJ5" i="6" a="1"/>
  <c r="EJ5" i="6" s="1"/>
  <c r="EK5" i="6" a="1"/>
  <c r="EK5" i="6" s="1"/>
  <c r="EL5" i="6" a="1"/>
  <c r="EL5" i="6" s="1"/>
  <c r="EM5" i="6" a="1"/>
  <c r="EM5" i="6" s="1"/>
  <c r="EN5" i="6" a="1"/>
  <c r="EN5" i="6" s="1"/>
  <c r="EO5" i="6" a="1"/>
  <c r="EO5" i="6" s="1"/>
  <c r="EP5" i="6" a="1"/>
  <c r="EP5" i="6" s="1"/>
  <c r="EQ5" i="6" a="1"/>
  <c r="EQ5" i="6" s="1"/>
  <c r="ER5" i="6" a="1"/>
  <c r="ER5" i="6" s="1"/>
  <c r="ES5" i="6" a="1"/>
  <c r="ES5" i="6" s="1"/>
  <c r="ET5" i="6" a="1"/>
  <c r="ET5" i="6" s="1"/>
  <c r="EU5" i="6" a="1"/>
  <c r="EU5" i="6" s="1"/>
  <c r="EV5" i="6" a="1"/>
  <c r="EV5" i="6" s="1"/>
  <c r="EW5" i="6" a="1"/>
  <c r="EW5" i="6" s="1"/>
  <c r="EX5" i="6" a="1"/>
  <c r="EX5" i="6" s="1"/>
  <c r="EY5" i="6" a="1"/>
  <c r="EY5" i="6" s="1"/>
  <c r="EZ5" i="6" a="1"/>
  <c r="EZ5" i="6" s="1"/>
  <c r="FA5" i="6" a="1"/>
  <c r="FA5" i="6" s="1"/>
  <c r="FB5" i="6" a="1"/>
  <c r="FB5" i="6" s="1"/>
  <c r="FC5" i="6" a="1"/>
  <c r="FC5" i="6" s="1"/>
  <c r="FD5" i="6" a="1"/>
  <c r="FD5" i="6" s="1"/>
  <c r="FE5" i="6" a="1"/>
  <c r="FE5" i="6" s="1"/>
  <c r="AG6" i="6" a="1"/>
  <c r="AG6" i="6" s="1"/>
  <c r="AH6" i="6" a="1"/>
  <c r="AH6" i="6" s="1"/>
  <c r="AI6" i="6" a="1"/>
  <c r="AI6" i="6" s="1"/>
  <c r="AJ6" i="6" a="1"/>
  <c r="AJ6" i="6" s="1"/>
  <c r="AK6" i="6" a="1"/>
  <c r="AK6" i="6" s="1"/>
  <c r="AL6" i="6" a="1"/>
  <c r="AL6" i="6" s="1"/>
  <c r="AM6" i="6" a="1"/>
  <c r="AM6" i="6" s="1"/>
  <c r="AN6" i="6" a="1"/>
  <c r="AN6" i="6" s="1"/>
  <c r="AO6" i="6" a="1"/>
  <c r="AO6" i="6" s="1"/>
  <c r="AP6" i="6" a="1"/>
  <c r="AP6" i="6" s="1"/>
  <c r="AQ6" i="6" a="1"/>
  <c r="AQ6" i="6" s="1"/>
  <c r="AR6" i="6" a="1"/>
  <c r="AR6" i="6" s="1"/>
  <c r="AS6" i="6" a="1"/>
  <c r="AS6" i="6" s="1"/>
  <c r="AT6" i="6" a="1"/>
  <c r="AT6" i="6" s="1"/>
  <c r="AU6" i="6" a="1"/>
  <c r="AU6" i="6" s="1"/>
  <c r="AV6" i="6" a="1"/>
  <c r="AV6" i="6" s="1"/>
  <c r="AW6" i="6" a="1"/>
  <c r="AW6" i="6" s="1"/>
  <c r="AX6" i="6" a="1"/>
  <c r="AX6" i="6" s="1"/>
  <c r="AY6" i="6" a="1"/>
  <c r="AY6" i="6" s="1"/>
  <c r="AZ6" i="6" a="1"/>
  <c r="AZ6" i="6" s="1"/>
  <c r="BA6" i="6" a="1"/>
  <c r="BA6" i="6" s="1"/>
  <c r="BB6" i="6" a="1"/>
  <c r="BB6" i="6" s="1"/>
  <c r="BC6" i="6" a="1"/>
  <c r="BC6" i="6" s="1"/>
  <c r="BD6" i="6" a="1"/>
  <c r="BD6" i="6" s="1"/>
  <c r="BE6" i="6" a="1"/>
  <c r="BE6" i="6" s="1"/>
  <c r="BF6" i="6" a="1"/>
  <c r="BF6" i="6" s="1"/>
  <c r="BG6" i="6" a="1"/>
  <c r="BG6" i="6" s="1"/>
  <c r="BH6" i="6" a="1"/>
  <c r="BH6" i="6" s="1"/>
  <c r="BI6" i="6" a="1"/>
  <c r="BI6" i="6" s="1"/>
  <c r="BJ6" i="6" a="1"/>
  <c r="BJ6" i="6" s="1"/>
  <c r="BK6" i="6" a="1"/>
  <c r="BK6" i="6" s="1"/>
  <c r="BL6" i="6" a="1"/>
  <c r="BL6" i="6" s="1"/>
  <c r="BM6" i="6" a="1"/>
  <c r="BM6" i="6" s="1"/>
  <c r="BN6" i="6" a="1"/>
  <c r="BN6" i="6" s="1"/>
  <c r="BO6" i="6" a="1"/>
  <c r="BO6" i="6" s="1"/>
  <c r="BP6" i="6" a="1"/>
  <c r="BP6" i="6" s="1"/>
  <c r="BQ6" i="6" a="1"/>
  <c r="BQ6" i="6" s="1"/>
  <c r="BR6" i="6" a="1"/>
  <c r="BR6" i="6" s="1"/>
  <c r="BS6" i="6" a="1"/>
  <c r="BS6" i="6" s="1"/>
  <c r="BT6" i="6" a="1"/>
  <c r="BT6" i="6" s="1"/>
  <c r="BU6" i="6" a="1"/>
  <c r="BU6" i="6" s="1"/>
  <c r="BV6" i="6" a="1"/>
  <c r="BV6" i="6" s="1"/>
  <c r="BW6" i="6" a="1"/>
  <c r="BW6" i="6" s="1"/>
  <c r="BX6" i="6" a="1"/>
  <c r="BX6" i="6" s="1"/>
  <c r="BY6" i="6" a="1"/>
  <c r="BY6" i="6" s="1"/>
  <c r="BZ6" i="6" a="1"/>
  <c r="BZ6" i="6" s="1"/>
  <c r="CA6" i="6" a="1"/>
  <c r="CA6" i="6"/>
  <c r="CB6" i="6" a="1"/>
  <c r="CB6" i="6" s="1"/>
  <c r="CC6" i="6" a="1"/>
  <c r="CC6" i="6" s="1"/>
  <c r="CD6" i="6" a="1"/>
  <c r="CD6" i="6"/>
  <c r="CE6" i="6" a="1"/>
  <c r="CE6" i="6" s="1"/>
  <c r="CF6" i="6" a="1"/>
  <c r="CF6" i="6" s="1"/>
  <c r="CG6" i="6" a="1"/>
  <c r="CG6" i="6" s="1"/>
  <c r="CH6" i="6" a="1"/>
  <c r="CH6" i="6" s="1"/>
  <c r="CI6" i="6" a="1"/>
  <c r="CI6" i="6" s="1"/>
  <c r="CJ6" i="6" a="1"/>
  <c r="CJ6" i="6" s="1"/>
  <c r="CK6" i="6" a="1"/>
  <c r="CK6" i="6" s="1"/>
  <c r="CL6" i="6" a="1"/>
  <c r="CL6" i="6" s="1"/>
  <c r="CM6" i="6" a="1"/>
  <c r="CM6" i="6" s="1"/>
  <c r="CN6" i="6" a="1"/>
  <c r="CN6" i="6" s="1"/>
  <c r="CO6" i="6" a="1"/>
  <c r="CO6" i="6" s="1"/>
  <c r="CP6" i="6" a="1"/>
  <c r="CP6" i="6" s="1"/>
  <c r="CQ6" i="6" a="1"/>
  <c r="CQ6" i="6" s="1"/>
  <c r="CR6" i="6" a="1"/>
  <c r="CR6" i="6" s="1"/>
  <c r="CS6" i="6" a="1"/>
  <c r="CS6" i="6" s="1"/>
  <c r="CT6" i="6" a="1"/>
  <c r="CT6" i="6" s="1"/>
  <c r="CU6" i="6" a="1"/>
  <c r="CU6" i="6" s="1"/>
  <c r="CV6" i="6" a="1"/>
  <c r="CV6" i="6" s="1"/>
  <c r="CW6" i="6" a="1"/>
  <c r="CW6" i="6" s="1"/>
  <c r="CX6" i="6" a="1"/>
  <c r="CX6" i="6" s="1"/>
  <c r="CY6" i="6" a="1"/>
  <c r="CY6" i="6" s="1"/>
  <c r="CZ6" i="6" a="1"/>
  <c r="CZ6" i="6" s="1"/>
  <c r="DA6" i="6" a="1"/>
  <c r="DA6" i="6" s="1"/>
  <c r="DB6" i="6" a="1"/>
  <c r="DB6" i="6" s="1"/>
  <c r="DC6" i="6" a="1"/>
  <c r="DC6" i="6" s="1"/>
  <c r="DD6" i="6" a="1"/>
  <c r="DD6" i="6" s="1"/>
  <c r="DE6" i="6" a="1"/>
  <c r="DE6" i="6" s="1"/>
  <c r="DF6" i="6" a="1"/>
  <c r="DF6" i="6" s="1"/>
  <c r="DG6" i="6" a="1"/>
  <c r="DG6" i="6" s="1"/>
  <c r="DH6" i="6" a="1"/>
  <c r="DH6" i="6" s="1"/>
  <c r="DI6" i="6" a="1"/>
  <c r="DI6" i="6" s="1"/>
  <c r="DJ6" i="6" a="1"/>
  <c r="DJ6" i="6" s="1"/>
  <c r="DK6" i="6" a="1"/>
  <c r="DK6" i="6" s="1"/>
  <c r="DL6" i="6" a="1"/>
  <c r="DL6" i="6" s="1"/>
  <c r="DM6" i="6" a="1"/>
  <c r="DM6" i="6" s="1"/>
  <c r="DN6" i="6" a="1"/>
  <c r="DN6" i="6" s="1"/>
  <c r="DO6" i="6" a="1"/>
  <c r="DO6" i="6" s="1"/>
  <c r="DP6" i="6" a="1"/>
  <c r="DP6" i="6"/>
  <c r="DQ6" i="6" a="1"/>
  <c r="DQ6" i="6" s="1"/>
  <c r="DR6" i="6" a="1"/>
  <c r="DR6" i="6" s="1"/>
  <c r="DS6" i="6" a="1"/>
  <c r="DS6" i="6" s="1"/>
  <c r="DT6" i="6" a="1"/>
  <c r="DT6" i="6" s="1"/>
  <c r="DU6" i="6" a="1"/>
  <c r="DU6" i="6" s="1"/>
  <c r="DV6" i="6" a="1"/>
  <c r="DV6" i="6" s="1"/>
  <c r="DW6" i="6" a="1"/>
  <c r="DW6" i="6" s="1"/>
  <c r="DX6" i="6" a="1"/>
  <c r="DX6" i="6" s="1"/>
  <c r="DY6" i="6" a="1"/>
  <c r="DY6" i="6" s="1"/>
  <c r="DZ6" i="6" a="1"/>
  <c r="DZ6" i="6" s="1"/>
  <c r="EA6" i="6" a="1"/>
  <c r="EA6" i="6" s="1"/>
  <c r="EB6" i="6" a="1"/>
  <c r="EB6" i="6" s="1"/>
  <c r="EC6" i="6" a="1"/>
  <c r="EC6" i="6" s="1"/>
  <c r="ED6" i="6" a="1"/>
  <c r="ED6" i="6" s="1"/>
  <c r="EE6" i="6" a="1"/>
  <c r="EE6" i="6" s="1"/>
  <c r="EF6" i="6" a="1"/>
  <c r="EF6" i="6" s="1"/>
  <c r="EG6" i="6" a="1"/>
  <c r="EG6" i="6" s="1"/>
  <c r="EH6" i="6" a="1"/>
  <c r="EH6" i="6" s="1"/>
  <c r="EI6" i="6" a="1"/>
  <c r="EI6" i="6" s="1"/>
  <c r="EJ6" i="6" a="1"/>
  <c r="EJ6" i="6" s="1"/>
  <c r="EK6" i="6" a="1"/>
  <c r="EK6" i="6" s="1"/>
  <c r="EL6" i="6" a="1"/>
  <c r="EL6" i="6" s="1"/>
  <c r="EM6" i="6" a="1"/>
  <c r="EM6" i="6" s="1"/>
  <c r="EN6" i="6" a="1"/>
  <c r="EN6" i="6" s="1"/>
  <c r="EO6" i="6" a="1"/>
  <c r="EO6" i="6" s="1"/>
  <c r="EP6" i="6" a="1"/>
  <c r="EP6" i="6" s="1"/>
  <c r="EQ6" i="6" a="1"/>
  <c r="EQ6" i="6" s="1"/>
  <c r="ER6" i="6" a="1"/>
  <c r="ER6" i="6" s="1"/>
  <c r="ES6" i="6" a="1"/>
  <c r="ES6" i="6" s="1"/>
  <c r="ET6" i="6" a="1"/>
  <c r="ET6" i="6" s="1"/>
  <c r="EU6" i="6" a="1"/>
  <c r="EU6" i="6" s="1"/>
  <c r="EV6" i="6" a="1"/>
  <c r="EV6" i="6"/>
  <c r="EW6" i="6" a="1"/>
  <c r="EW6" i="6" s="1"/>
  <c r="EX6" i="6" a="1"/>
  <c r="EX6" i="6" s="1"/>
  <c r="EY6" i="6" a="1"/>
  <c r="EY6" i="6" s="1"/>
  <c r="EZ6" i="6" a="1"/>
  <c r="EZ6" i="6" s="1"/>
  <c r="FA6" i="6" a="1"/>
  <c r="FA6" i="6" s="1"/>
  <c r="FB6" i="6" a="1"/>
  <c r="FB6" i="6" s="1"/>
  <c r="FC6" i="6" a="1"/>
  <c r="FC6" i="6" s="1"/>
  <c r="FD6" i="6" a="1"/>
  <c r="FD6" i="6" s="1"/>
  <c r="FE6" i="6" a="1"/>
  <c r="FE6" i="6" s="1"/>
  <c r="AG7" i="6" a="1"/>
  <c r="AG7" i="6" s="1"/>
  <c r="AH7" i="6" a="1"/>
  <c r="AH7" i="6" s="1"/>
  <c r="AI7" i="6" a="1"/>
  <c r="AI7" i="6" s="1"/>
  <c r="AJ7" i="6" a="1"/>
  <c r="AJ7" i="6" s="1"/>
  <c r="AK7" i="6" a="1"/>
  <c r="AK7" i="6" s="1"/>
  <c r="AL7" i="6" a="1"/>
  <c r="AL7" i="6" s="1"/>
  <c r="AM7" i="6" a="1"/>
  <c r="AM7" i="6" s="1"/>
  <c r="AN7" i="6" a="1"/>
  <c r="AN7" i="6" s="1"/>
  <c r="AO7" i="6" a="1"/>
  <c r="AO7" i="6" s="1"/>
  <c r="AP7" i="6" a="1"/>
  <c r="AP7" i="6" s="1"/>
  <c r="AQ7" i="6" a="1"/>
  <c r="AQ7" i="6" s="1"/>
  <c r="AR7" i="6" a="1"/>
  <c r="AR7" i="6" s="1"/>
  <c r="AS7" i="6" a="1"/>
  <c r="AS7" i="6" s="1"/>
  <c r="AT7" i="6" a="1"/>
  <c r="AT7" i="6" s="1"/>
  <c r="AU7" i="6" a="1"/>
  <c r="AU7" i="6" s="1"/>
  <c r="AV7" i="6" a="1"/>
  <c r="AV7" i="6" s="1"/>
  <c r="AW7" i="6" a="1"/>
  <c r="AW7" i="6"/>
  <c r="AX7" i="6" a="1"/>
  <c r="AX7" i="6" s="1"/>
  <c r="AY7" i="6" a="1"/>
  <c r="AY7" i="6" s="1"/>
  <c r="AZ7" i="6" a="1"/>
  <c r="AZ7" i="6" s="1"/>
  <c r="BA7" i="6" a="1"/>
  <c r="BA7" i="6" s="1"/>
  <c r="BB7" i="6" a="1"/>
  <c r="BB7" i="6" s="1"/>
  <c r="BC7" i="6" a="1"/>
  <c r="BC7" i="6" s="1"/>
  <c r="BD7" i="6" a="1"/>
  <c r="BD7" i="6" s="1"/>
  <c r="BE7" i="6" a="1"/>
  <c r="BE7" i="6" s="1"/>
  <c r="BF7" i="6" a="1"/>
  <c r="BF7" i="6" s="1"/>
  <c r="BG7" i="6" a="1"/>
  <c r="BG7" i="6" s="1"/>
  <c r="BH7" i="6" a="1"/>
  <c r="BH7" i="6" s="1"/>
  <c r="BI7" i="6" a="1"/>
  <c r="BI7" i="6" s="1"/>
  <c r="BJ7" i="6" a="1"/>
  <c r="BJ7" i="6" s="1"/>
  <c r="BK7" i="6" a="1"/>
  <c r="BK7" i="6" s="1"/>
  <c r="BL7" i="6" a="1"/>
  <c r="BL7" i="6" s="1"/>
  <c r="BM7" i="6" a="1"/>
  <c r="BM7" i="6" s="1"/>
  <c r="BN7" i="6" a="1"/>
  <c r="BN7" i="6" s="1"/>
  <c r="BO7" i="6" a="1"/>
  <c r="BO7" i="6"/>
  <c r="BP7" i="6" a="1"/>
  <c r="BP7" i="6" s="1"/>
  <c r="BQ7" i="6" a="1"/>
  <c r="BQ7" i="6" s="1"/>
  <c r="BR7" i="6" a="1"/>
  <c r="BR7" i="6"/>
  <c r="BS7" i="6" a="1"/>
  <c r="BS7" i="6" s="1"/>
  <c r="BT7" i="6" a="1"/>
  <c r="BT7" i="6" s="1"/>
  <c r="BU7" i="6" a="1"/>
  <c r="BU7" i="6" s="1"/>
  <c r="BV7" i="6" a="1"/>
  <c r="BV7" i="6" s="1"/>
  <c r="BW7" i="6" a="1"/>
  <c r="BW7" i="6" s="1"/>
  <c r="BX7" i="6" a="1"/>
  <c r="BX7" i="6" s="1"/>
  <c r="BY7" i="6" a="1"/>
  <c r="BY7" i="6" s="1"/>
  <c r="BZ7" i="6" a="1"/>
  <c r="BZ7" i="6" s="1"/>
  <c r="CA7" i="6" a="1"/>
  <c r="CA7" i="6" s="1"/>
  <c r="CB7" i="6" a="1"/>
  <c r="CB7" i="6" s="1"/>
  <c r="CC7" i="6" a="1"/>
  <c r="CC7" i="6" s="1"/>
  <c r="CD7" i="6" a="1"/>
  <c r="CD7" i="6" s="1"/>
  <c r="CE7" i="6" a="1"/>
  <c r="CE7" i="6" s="1"/>
  <c r="CF7" i="6" a="1"/>
  <c r="CF7" i="6" s="1"/>
  <c r="CG7" i="6" a="1"/>
  <c r="CG7" i="6" s="1"/>
  <c r="CH7" i="6" a="1"/>
  <c r="CH7" i="6" s="1"/>
  <c r="CI7" i="6" a="1"/>
  <c r="CI7" i="6" s="1"/>
  <c r="CJ7" i="6" a="1"/>
  <c r="CJ7" i="6" s="1"/>
  <c r="CK7" i="6" a="1"/>
  <c r="CK7" i="6" s="1"/>
  <c r="CL7" i="6" a="1"/>
  <c r="CL7" i="6" s="1"/>
  <c r="CM7" i="6" a="1"/>
  <c r="CM7" i="6" s="1"/>
  <c r="CN7" i="6" a="1"/>
  <c r="CN7" i="6" s="1"/>
  <c r="CO7" i="6" a="1"/>
  <c r="CO7" i="6" s="1"/>
  <c r="CP7" i="6" a="1"/>
  <c r="CP7" i="6" s="1"/>
  <c r="CQ7" i="6" a="1"/>
  <c r="CQ7" i="6" s="1"/>
  <c r="CR7" i="6" a="1"/>
  <c r="CR7" i="6" s="1"/>
  <c r="CS7" i="6" a="1"/>
  <c r="CS7" i="6" s="1"/>
  <c r="CT7" i="6" a="1"/>
  <c r="CT7" i="6" s="1"/>
  <c r="CU7" i="6" a="1"/>
  <c r="CU7" i="6" s="1"/>
  <c r="CV7" i="6" a="1"/>
  <c r="CV7" i="6" s="1"/>
  <c r="CW7" i="6" a="1"/>
  <c r="CW7" i="6" s="1"/>
  <c r="CX7" i="6" a="1"/>
  <c r="CX7" i="6" s="1"/>
  <c r="CY7" i="6" a="1"/>
  <c r="CY7" i="6" s="1"/>
  <c r="CZ7" i="6" a="1"/>
  <c r="CZ7" i="6" s="1"/>
  <c r="DA7" i="6" a="1"/>
  <c r="DA7" i="6" s="1"/>
  <c r="DB7" i="6" a="1"/>
  <c r="DB7" i="6" s="1"/>
  <c r="DC7" i="6" a="1"/>
  <c r="DC7" i="6" s="1"/>
  <c r="DD7" i="6" a="1"/>
  <c r="DD7" i="6" s="1"/>
  <c r="DE7" i="6" a="1"/>
  <c r="DE7" i="6" s="1"/>
  <c r="DF7" i="6" a="1"/>
  <c r="DF7" i="6" s="1"/>
  <c r="DG7" i="6" a="1"/>
  <c r="DG7" i="6" s="1"/>
  <c r="DH7" i="6" a="1"/>
  <c r="DH7" i="6" s="1"/>
  <c r="DI7" i="6" a="1"/>
  <c r="DI7" i="6" s="1"/>
  <c r="DJ7" i="6" a="1"/>
  <c r="DJ7" i="6" s="1"/>
  <c r="DK7" i="6" a="1"/>
  <c r="DK7" i="6" s="1"/>
  <c r="DL7" i="6" a="1"/>
  <c r="DL7" i="6" s="1"/>
  <c r="DM7" i="6" a="1"/>
  <c r="DM7" i="6" s="1"/>
  <c r="DN7" i="6" a="1"/>
  <c r="DN7" i="6" s="1"/>
  <c r="DO7" i="6" a="1"/>
  <c r="DO7" i="6" s="1"/>
  <c r="DP7" i="6" a="1"/>
  <c r="DP7" i="6" s="1"/>
  <c r="DQ7" i="6" a="1"/>
  <c r="DQ7" i="6" s="1"/>
  <c r="DR7" i="6" a="1"/>
  <c r="DR7" i="6" s="1"/>
  <c r="DS7" i="6" a="1"/>
  <c r="DS7" i="6" s="1"/>
  <c r="DT7" i="6" a="1"/>
  <c r="DT7" i="6" s="1"/>
  <c r="DU7" i="6" a="1"/>
  <c r="DU7" i="6" s="1"/>
  <c r="DV7" i="6" a="1"/>
  <c r="DV7" i="6" s="1"/>
  <c r="DW7" i="6" a="1"/>
  <c r="DW7" i="6" s="1"/>
  <c r="DX7" i="6" a="1"/>
  <c r="DX7" i="6" s="1"/>
  <c r="DY7" i="6" a="1"/>
  <c r="DY7" i="6" s="1"/>
  <c r="DZ7" i="6" a="1"/>
  <c r="DZ7" i="6" s="1"/>
  <c r="EA7" i="6" a="1"/>
  <c r="EA7" i="6" s="1"/>
  <c r="EB7" i="6" a="1"/>
  <c r="EB7" i="6" s="1"/>
  <c r="EC7" i="6" a="1"/>
  <c r="EC7" i="6" s="1"/>
  <c r="ED7" i="6" a="1"/>
  <c r="ED7" i="6" s="1"/>
  <c r="EE7" i="6" a="1"/>
  <c r="EE7" i="6" s="1"/>
  <c r="EF7" i="6" a="1"/>
  <c r="EF7" i="6" s="1"/>
  <c r="EG7" i="6" a="1"/>
  <c r="EG7" i="6" s="1"/>
  <c r="EH7" i="6" a="1"/>
  <c r="EH7" i="6" s="1"/>
  <c r="EI7" i="6" a="1"/>
  <c r="EI7" i="6" s="1"/>
  <c r="EJ7" i="6" a="1"/>
  <c r="EJ7" i="6" s="1"/>
  <c r="EK7" i="6" a="1"/>
  <c r="EK7" i="6" s="1"/>
  <c r="EL7" i="6" a="1"/>
  <c r="EL7" i="6" s="1"/>
  <c r="EM7" i="6" a="1"/>
  <c r="EM7" i="6" s="1"/>
  <c r="EN7" i="6" a="1"/>
  <c r="EN7" i="6" s="1"/>
  <c r="EO7" i="6" a="1"/>
  <c r="EO7" i="6" s="1"/>
  <c r="EP7" i="6" a="1"/>
  <c r="EP7" i="6" s="1"/>
  <c r="EQ7" i="6" a="1"/>
  <c r="EQ7" i="6" s="1"/>
  <c r="ER7" i="6" a="1"/>
  <c r="ER7" i="6" s="1"/>
  <c r="ES7" i="6" a="1"/>
  <c r="ES7" i="6" s="1"/>
  <c r="ET7" i="6" a="1"/>
  <c r="ET7" i="6" s="1"/>
  <c r="EU7" i="6" a="1"/>
  <c r="EU7" i="6" s="1"/>
  <c r="EV7" i="6" a="1"/>
  <c r="EV7" i="6" s="1"/>
  <c r="EW7" i="6" a="1"/>
  <c r="EW7" i="6" s="1"/>
  <c r="EX7" i="6" a="1"/>
  <c r="EX7" i="6" s="1"/>
  <c r="EY7" i="6" a="1"/>
  <c r="EY7" i="6" s="1"/>
  <c r="EZ7" i="6" a="1"/>
  <c r="EZ7" i="6" s="1"/>
  <c r="FA7" i="6" a="1"/>
  <c r="FA7" i="6" s="1"/>
  <c r="FB7" i="6" a="1"/>
  <c r="FB7" i="6" s="1"/>
  <c r="FC7" i="6" a="1"/>
  <c r="FC7" i="6" s="1"/>
  <c r="FD7" i="6" a="1"/>
  <c r="FD7" i="6" s="1"/>
  <c r="FE7" i="6" a="1"/>
  <c r="FE7" i="6" s="1"/>
  <c r="AG8" i="6" a="1"/>
  <c r="AG8" i="6" s="1"/>
  <c r="AH8" i="6" a="1"/>
  <c r="AH8" i="6" s="1"/>
  <c r="AI8" i="6" a="1"/>
  <c r="AI8" i="6" s="1"/>
  <c r="AJ8" i="6" a="1"/>
  <c r="AJ8" i="6" s="1"/>
  <c r="AK8" i="6" a="1"/>
  <c r="AK8" i="6" s="1"/>
  <c r="AL8" i="6" a="1"/>
  <c r="AL8" i="6" s="1"/>
  <c r="AM8" i="6" a="1"/>
  <c r="AM8" i="6" s="1"/>
  <c r="AN8" i="6" a="1"/>
  <c r="AN8" i="6" s="1"/>
  <c r="AO8" i="6" a="1"/>
  <c r="AO8" i="6" s="1"/>
  <c r="AP8" i="6" a="1"/>
  <c r="AP8" i="6" s="1"/>
  <c r="AQ8" i="6" a="1"/>
  <c r="AQ8" i="6"/>
  <c r="AR8" i="6" a="1"/>
  <c r="AR8" i="6" s="1"/>
  <c r="AS8" i="6" a="1"/>
  <c r="AS8" i="6" s="1"/>
  <c r="AT8" i="6" a="1"/>
  <c r="AT8" i="6" s="1"/>
  <c r="AU8" i="6" a="1"/>
  <c r="AU8" i="6" s="1"/>
  <c r="AV8" i="6" a="1"/>
  <c r="AV8" i="6" s="1"/>
  <c r="AW8" i="6" a="1"/>
  <c r="AW8" i="6" s="1"/>
  <c r="AX8" i="6" a="1"/>
  <c r="AX8" i="6" s="1"/>
  <c r="AY8" i="6" a="1"/>
  <c r="AY8" i="6" s="1"/>
  <c r="AZ8" i="6" a="1"/>
  <c r="AZ8" i="6" s="1"/>
  <c r="BA8" i="6" a="1"/>
  <c r="BA8" i="6" s="1"/>
  <c r="BB8" i="6" a="1"/>
  <c r="BB8" i="6" s="1"/>
  <c r="BC8" i="6" a="1"/>
  <c r="BC8" i="6" s="1"/>
  <c r="BD8" i="6" a="1"/>
  <c r="BD8" i="6" s="1"/>
  <c r="BE8" i="6" a="1"/>
  <c r="BE8" i="6" s="1"/>
  <c r="BF8" i="6" a="1"/>
  <c r="BF8" i="6" s="1"/>
  <c r="BG8" i="6" a="1"/>
  <c r="BG8" i="6" s="1"/>
  <c r="BH8" i="6" a="1"/>
  <c r="BH8" i="6" s="1"/>
  <c r="BI8" i="6" a="1"/>
  <c r="BI8" i="6" s="1"/>
  <c r="BJ8" i="6" a="1"/>
  <c r="BJ8" i="6"/>
  <c r="BK8" i="6" a="1"/>
  <c r="BK8" i="6" s="1"/>
  <c r="BL8" i="6" a="1"/>
  <c r="BL8" i="6" s="1"/>
  <c r="BM8" i="6" a="1"/>
  <c r="BM8" i="6" s="1"/>
  <c r="BN8" i="6" a="1"/>
  <c r="BN8" i="6" s="1"/>
  <c r="BO8" i="6" a="1"/>
  <c r="BO8" i="6" s="1"/>
  <c r="BP8" i="6" a="1"/>
  <c r="BP8" i="6" s="1"/>
  <c r="BQ8" i="6" a="1"/>
  <c r="BQ8" i="6" s="1"/>
  <c r="BR8" i="6" a="1"/>
  <c r="BR8" i="6" s="1"/>
  <c r="BS8" i="6" a="1"/>
  <c r="BS8" i="6" s="1"/>
  <c r="BT8" i="6" a="1"/>
  <c r="BT8" i="6" s="1"/>
  <c r="BU8" i="6" a="1"/>
  <c r="BU8" i="6" s="1"/>
  <c r="BV8" i="6" a="1"/>
  <c r="BV8" i="6" s="1"/>
  <c r="BW8" i="6" a="1"/>
  <c r="BW8" i="6" s="1"/>
  <c r="BX8" i="6" a="1"/>
  <c r="BX8" i="6" s="1"/>
  <c r="BY8" i="6" a="1"/>
  <c r="BY8" i="6" s="1"/>
  <c r="BZ8" i="6" a="1"/>
  <c r="BZ8" i="6" s="1"/>
  <c r="CA8" i="6" a="1"/>
  <c r="CA8" i="6" s="1"/>
  <c r="CB8" i="6" a="1"/>
  <c r="CB8" i="6" s="1"/>
  <c r="CC8" i="6" a="1"/>
  <c r="CC8" i="6" s="1"/>
  <c r="CD8" i="6" a="1"/>
  <c r="CD8" i="6" s="1"/>
  <c r="CE8" i="6" a="1"/>
  <c r="CE8" i="6" s="1"/>
  <c r="CF8" i="6" a="1"/>
  <c r="CF8" i="6" s="1"/>
  <c r="CG8" i="6" a="1"/>
  <c r="CG8" i="6" s="1"/>
  <c r="CH8" i="6" a="1"/>
  <c r="CH8" i="6" s="1"/>
  <c r="CI8" i="6" a="1"/>
  <c r="CI8" i="6" s="1"/>
  <c r="CJ8" i="6" a="1"/>
  <c r="CJ8" i="6" s="1"/>
  <c r="CK8" i="6" a="1"/>
  <c r="CK8" i="6"/>
  <c r="CL8" i="6" a="1"/>
  <c r="CL8" i="6" s="1"/>
  <c r="CM8" i="6" a="1"/>
  <c r="CM8" i="6" s="1"/>
  <c r="CN8" i="6" a="1"/>
  <c r="CN8" i="6" s="1"/>
  <c r="CO8" i="6" a="1"/>
  <c r="CO8" i="6" s="1"/>
  <c r="CP8" i="6" a="1"/>
  <c r="CP8" i="6" s="1"/>
  <c r="CQ8" i="6" a="1"/>
  <c r="CQ8" i="6" s="1"/>
  <c r="CR8" i="6" a="1"/>
  <c r="CR8" i="6" s="1"/>
  <c r="CS8" i="6" a="1"/>
  <c r="CS8" i="6" s="1"/>
  <c r="CT8" i="6" a="1"/>
  <c r="CT8" i="6" s="1"/>
  <c r="CU8" i="6" a="1"/>
  <c r="CU8" i="6" s="1"/>
  <c r="CV8" i="6" a="1"/>
  <c r="CV8" i="6" s="1"/>
  <c r="CW8" i="6" a="1"/>
  <c r="CW8" i="6" s="1"/>
  <c r="CX8" i="6" a="1"/>
  <c r="CX8" i="6" s="1"/>
  <c r="CY8" i="6" a="1"/>
  <c r="CY8" i="6" s="1"/>
  <c r="CZ8" i="6" a="1"/>
  <c r="CZ8" i="6" s="1"/>
  <c r="DA8" i="6" a="1"/>
  <c r="DA8" i="6" s="1"/>
  <c r="DB8" i="6" a="1"/>
  <c r="DB8" i="6" s="1"/>
  <c r="DC8" i="6" a="1"/>
  <c r="DC8" i="6" s="1"/>
  <c r="DD8" i="6" a="1"/>
  <c r="DD8" i="6" s="1"/>
  <c r="DE8" i="6" a="1"/>
  <c r="DE8" i="6" s="1"/>
  <c r="DF8" i="6" a="1"/>
  <c r="DF8" i="6" s="1"/>
  <c r="DG8" i="6" a="1"/>
  <c r="DG8" i="6" s="1"/>
  <c r="DH8" i="6" a="1"/>
  <c r="DH8" i="6" s="1"/>
  <c r="DI8" i="6" a="1"/>
  <c r="DI8" i="6" s="1"/>
  <c r="DJ8" i="6" a="1"/>
  <c r="DJ8" i="6" s="1"/>
  <c r="DK8" i="6" a="1"/>
  <c r="DK8" i="6" s="1"/>
  <c r="DL8" i="6" a="1"/>
  <c r="DL8" i="6" s="1"/>
  <c r="DM8" i="6" a="1"/>
  <c r="DM8" i="6" s="1"/>
  <c r="DN8" i="6" a="1"/>
  <c r="DN8" i="6" s="1"/>
  <c r="DO8" i="6" a="1"/>
  <c r="DO8" i="6" s="1"/>
  <c r="DP8" i="6" a="1"/>
  <c r="DP8" i="6" s="1"/>
  <c r="DQ8" i="6" a="1"/>
  <c r="DQ8" i="6" s="1"/>
  <c r="DR8" i="6" a="1"/>
  <c r="DR8" i="6" s="1"/>
  <c r="DS8" i="6" a="1"/>
  <c r="DS8" i="6" s="1"/>
  <c r="DT8" i="6" a="1"/>
  <c r="DT8" i="6" s="1"/>
  <c r="DU8" i="6" a="1"/>
  <c r="DU8" i="6" s="1"/>
  <c r="DV8" i="6" a="1"/>
  <c r="DV8" i="6" s="1"/>
  <c r="DW8" i="6" a="1"/>
  <c r="DW8" i="6" s="1"/>
  <c r="DX8" i="6" a="1"/>
  <c r="DX8" i="6" s="1"/>
  <c r="DY8" i="6" a="1"/>
  <c r="DY8" i="6" s="1"/>
  <c r="DZ8" i="6" a="1"/>
  <c r="DZ8" i="6" s="1"/>
  <c r="EA8" i="6" a="1"/>
  <c r="EA8" i="6" s="1"/>
  <c r="EB8" i="6" a="1"/>
  <c r="EB8" i="6" s="1"/>
  <c r="EC8" i="6" a="1"/>
  <c r="EC8" i="6" s="1"/>
  <c r="ED8" i="6" a="1"/>
  <c r="ED8" i="6" s="1"/>
  <c r="EE8" i="6" a="1"/>
  <c r="EE8" i="6" s="1"/>
  <c r="EF8" i="6" a="1"/>
  <c r="EF8" i="6" s="1"/>
  <c r="EG8" i="6" a="1"/>
  <c r="EG8" i="6" s="1"/>
  <c r="EH8" i="6" a="1"/>
  <c r="EH8" i="6" s="1"/>
  <c r="EI8" i="6" a="1"/>
  <c r="EI8" i="6" s="1"/>
  <c r="EJ8" i="6" a="1"/>
  <c r="EJ8" i="6" s="1"/>
  <c r="EK8" i="6" a="1"/>
  <c r="EK8" i="6" s="1"/>
  <c r="EL8" i="6" a="1"/>
  <c r="EL8" i="6" s="1"/>
  <c r="EM8" i="6" a="1"/>
  <c r="EM8" i="6" s="1"/>
  <c r="EN8" i="6" a="1"/>
  <c r="EN8" i="6" s="1"/>
  <c r="EO8" i="6" a="1"/>
  <c r="EO8" i="6" s="1"/>
  <c r="EP8" i="6" a="1"/>
  <c r="EP8" i="6" s="1"/>
  <c r="EQ8" i="6" a="1"/>
  <c r="EQ8" i="6" s="1"/>
  <c r="ER8" i="6" a="1"/>
  <c r="ER8" i="6" s="1"/>
  <c r="ES8" i="6" a="1"/>
  <c r="ES8" i="6" s="1"/>
  <c r="ET8" i="6" a="1"/>
  <c r="ET8" i="6" s="1"/>
  <c r="EU8" i="6" a="1"/>
  <c r="EU8" i="6" s="1"/>
  <c r="EV8" i="6" a="1"/>
  <c r="EV8" i="6" s="1"/>
  <c r="EW8" i="6" a="1"/>
  <c r="EW8" i="6" s="1"/>
  <c r="EX8" i="6" a="1"/>
  <c r="EX8" i="6" s="1"/>
  <c r="EY8" i="6" a="1"/>
  <c r="EY8" i="6" s="1"/>
  <c r="EZ8" i="6" a="1"/>
  <c r="EZ8" i="6" s="1"/>
  <c r="FA8" i="6" a="1"/>
  <c r="FA8" i="6" s="1"/>
  <c r="FB8" i="6" a="1"/>
  <c r="FB8" i="6" s="1"/>
  <c r="FC8" i="6" a="1"/>
  <c r="FC8" i="6" s="1"/>
  <c r="FD8" i="6" a="1"/>
  <c r="FD8" i="6" s="1"/>
  <c r="FE8" i="6" a="1"/>
  <c r="FE8" i="6" s="1"/>
  <c r="AG9" i="6" a="1"/>
  <c r="AG9" i="6" s="1"/>
  <c r="AH9" i="6" a="1"/>
  <c r="AH9" i="6" s="1"/>
  <c r="AI9" i="6" a="1"/>
  <c r="AI9" i="6" s="1"/>
  <c r="AJ9" i="6" a="1"/>
  <c r="AJ9" i="6" s="1"/>
  <c r="AK9" i="6" a="1"/>
  <c r="AK9" i="6" s="1"/>
  <c r="AL9" i="6" a="1"/>
  <c r="AL9" i="6"/>
  <c r="AM9" i="6" a="1"/>
  <c r="AM9" i="6" s="1"/>
  <c r="AN9" i="6" a="1"/>
  <c r="AN9" i="6" s="1"/>
  <c r="AO9" i="6" a="1"/>
  <c r="AO9" i="6" s="1"/>
  <c r="AP9" i="6" a="1"/>
  <c r="AP9" i="6" s="1"/>
  <c r="AQ9" i="6" a="1"/>
  <c r="AQ9" i="6" s="1"/>
  <c r="AR9" i="6" a="1"/>
  <c r="AR9" i="6" s="1"/>
  <c r="AS9" i="6" a="1"/>
  <c r="AS9" i="6" s="1"/>
  <c r="AT9" i="6" a="1"/>
  <c r="AT9" i="6" s="1"/>
  <c r="AU9" i="6" a="1"/>
  <c r="AU9" i="6" s="1"/>
  <c r="AV9" i="6" a="1"/>
  <c r="AV9" i="6" s="1"/>
  <c r="AW9" i="6" a="1"/>
  <c r="AW9" i="6" s="1"/>
  <c r="AX9" i="6" a="1"/>
  <c r="AX9" i="6" s="1"/>
  <c r="AY9" i="6" a="1"/>
  <c r="AY9" i="6" s="1"/>
  <c r="AZ9" i="6" a="1"/>
  <c r="AZ9" i="6" s="1"/>
  <c r="BA9" i="6" a="1"/>
  <c r="BA9" i="6" s="1"/>
  <c r="BB9" i="6" a="1"/>
  <c r="BB9" i="6" s="1"/>
  <c r="BC9" i="6" a="1"/>
  <c r="BC9" i="6" s="1"/>
  <c r="BD9" i="6" a="1"/>
  <c r="BD9" i="6" s="1"/>
  <c r="BE9" i="6" a="1"/>
  <c r="BE9" i="6" s="1"/>
  <c r="BF9" i="6" a="1"/>
  <c r="BF9" i="6" s="1"/>
  <c r="BG9" i="6" a="1"/>
  <c r="BG9" i="6" s="1"/>
  <c r="BH9" i="6" a="1"/>
  <c r="BH9" i="6" s="1"/>
  <c r="BI9" i="6" a="1"/>
  <c r="BI9" i="6" s="1"/>
  <c r="BJ9" i="6" a="1"/>
  <c r="BJ9" i="6" s="1"/>
  <c r="BK9" i="6" a="1"/>
  <c r="BK9" i="6" s="1"/>
  <c r="BL9" i="6" a="1"/>
  <c r="BL9" i="6" s="1"/>
  <c r="BL18" i="6" s="1"/>
  <c r="BM9" i="6" a="1"/>
  <c r="BM9" i="6"/>
  <c r="BN9" i="6" a="1"/>
  <c r="BN9" i="6"/>
  <c r="BO9" i="6" a="1"/>
  <c r="BO9" i="6" s="1"/>
  <c r="BP9" i="6" a="1"/>
  <c r="BP9" i="6" s="1"/>
  <c r="BQ9" i="6" a="1"/>
  <c r="BQ9" i="6" s="1"/>
  <c r="BR9" i="6" a="1"/>
  <c r="BR9" i="6" s="1"/>
  <c r="BS9" i="6" a="1"/>
  <c r="BS9" i="6" s="1"/>
  <c r="BT9" i="6" a="1"/>
  <c r="BT9" i="6" s="1"/>
  <c r="BU9" i="6" a="1"/>
  <c r="BU9" i="6" s="1"/>
  <c r="BV9" i="6" a="1"/>
  <c r="BV9" i="6" s="1"/>
  <c r="BW9" i="6" a="1"/>
  <c r="BW9" i="6" s="1"/>
  <c r="BX9" i="6" a="1"/>
  <c r="BX9" i="6" s="1"/>
  <c r="BY9" i="6" a="1"/>
  <c r="BY9" i="6" s="1"/>
  <c r="BZ9" i="6" a="1"/>
  <c r="BZ9" i="6" s="1"/>
  <c r="CA9" i="6" a="1"/>
  <c r="CA9" i="6" s="1"/>
  <c r="CB9" i="6" a="1"/>
  <c r="CB9" i="6" s="1"/>
  <c r="CC9" i="6" a="1"/>
  <c r="CC9" i="6" s="1"/>
  <c r="CD9" i="6" a="1"/>
  <c r="CD9" i="6" s="1"/>
  <c r="CE9" i="6" a="1"/>
  <c r="CE9" i="6" s="1"/>
  <c r="CF9" i="6" a="1"/>
  <c r="CF9" i="6" s="1"/>
  <c r="CG9" i="6" a="1"/>
  <c r="CG9" i="6" s="1"/>
  <c r="CH9" i="6" a="1"/>
  <c r="CH9" i="6" s="1"/>
  <c r="CI9" i="6" a="1"/>
  <c r="CI9" i="6" s="1"/>
  <c r="CJ9" i="6" a="1"/>
  <c r="CJ9" i="6" s="1"/>
  <c r="CK9" i="6" a="1"/>
  <c r="CK9" i="6" s="1"/>
  <c r="CL9" i="6" a="1"/>
  <c r="CL9" i="6" s="1"/>
  <c r="CM9" i="6" a="1"/>
  <c r="CM9" i="6" s="1"/>
  <c r="CN9" i="6" a="1"/>
  <c r="CN9" i="6" s="1"/>
  <c r="CO9" i="6" a="1"/>
  <c r="CO9" i="6" s="1"/>
  <c r="CP9" i="6" a="1"/>
  <c r="CP9" i="6" s="1"/>
  <c r="CQ9" i="6" a="1"/>
  <c r="CQ9" i="6" s="1"/>
  <c r="CR9" i="6" a="1"/>
  <c r="CR9" i="6" s="1"/>
  <c r="CS9" i="6" a="1"/>
  <c r="CS9" i="6" s="1"/>
  <c r="CT9" i="6" a="1"/>
  <c r="CT9" i="6" s="1"/>
  <c r="CU9" i="6" a="1"/>
  <c r="CU9" i="6" s="1"/>
  <c r="CV9" i="6" a="1"/>
  <c r="CV9" i="6" s="1"/>
  <c r="CW9" i="6" a="1"/>
  <c r="CW9" i="6" s="1"/>
  <c r="CX9" i="6" a="1"/>
  <c r="CX9" i="6" s="1"/>
  <c r="CY9" i="6" a="1"/>
  <c r="CY9" i="6" s="1"/>
  <c r="CZ9" i="6" a="1"/>
  <c r="CZ9" i="6" s="1"/>
  <c r="DA9" i="6" a="1"/>
  <c r="DA9" i="6" s="1"/>
  <c r="DB9" i="6" a="1"/>
  <c r="DB9" i="6" s="1"/>
  <c r="DC9" i="6" a="1"/>
  <c r="DC9" i="6" s="1"/>
  <c r="DD9" i="6" a="1"/>
  <c r="DD9" i="6" s="1"/>
  <c r="DE9" i="6" a="1"/>
  <c r="DE9" i="6" s="1"/>
  <c r="DF9" i="6" a="1"/>
  <c r="DF9" i="6" s="1"/>
  <c r="DG9" i="6" a="1"/>
  <c r="DG9" i="6" s="1"/>
  <c r="DH9" i="6" a="1"/>
  <c r="DH9" i="6" s="1"/>
  <c r="DI9" i="6" a="1"/>
  <c r="DI9" i="6" s="1"/>
  <c r="DJ9" i="6" a="1"/>
  <c r="DJ9" i="6"/>
  <c r="DK9" i="6" a="1"/>
  <c r="DK9" i="6" s="1"/>
  <c r="DL9" i="6" a="1"/>
  <c r="DL9" i="6" s="1"/>
  <c r="DM9" i="6" a="1"/>
  <c r="DM9" i="6" s="1"/>
  <c r="DN9" i="6" a="1"/>
  <c r="DN9" i="6" s="1"/>
  <c r="DO9" i="6" a="1"/>
  <c r="DO9" i="6" s="1"/>
  <c r="DP9" i="6" a="1"/>
  <c r="DP9" i="6" s="1"/>
  <c r="DQ9" i="6" a="1"/>
  <c r="DQ9" i="6" s="1"/>
  <c r="DR9" i="6" a="1"/>
  <c r="DR9" i="6" s="1"/>
  <c r="DS9" i="6" a="1"/>
  <c r="DS9" i="6" s="1"/>
  <c r="DT9" i="6" a="1"/>
  <c r="DT9" i="6" s="1"/>
  <c r="DU9" i="6" a="1"/>
  <c r="DU9" i="6" s="1"/>
  <c r="DV9" i="6" a="1"/>
  <c r="DV9" i="6" s="1"/>
  <c r="DW9" i="6" a="1"/>
  <c r="DW9" i="6" s="1"/>
  <c r="DX9" i="6" a="1"/>
  <c r="DX9" i="6" s="1"/>
  <c r="DY9" i="6" a="1"/>
  <c r="DY9" i="6" s="1"/>
  <c r="DZ9" i="6" a="1"/>
  <c r="DZ9" i="6" s="1"/>
  <c r="EA9" i="6" a="1"/>
  <c r="EA9" i="6" s="1"/>
  <c r="EB9" i="6" a="1"/>
  <c r="EB9" i="6" s="1"/>
  <c r="EC9" i="6" a="1"/>
  <c r="EC9" i="6" s="1"/>
  <c r="ED9" i="6" a="1"/>
  <c r="ED9" i="6" s="1"/>
  <c r="EE9" i="6" a="1"/>
  <c r="EE9" i="6" s="1"/>
  <c r="EF9" i="6" a="1"/>
  <c r="EF9" i="6" s="1"/>
  <c r="EG9" i="6" a="1"/>
  <c r="EG9" i="6" s="1"/>
  <c r="EH9" i="6" a="1"/>
  <c r="EH9" i="6" s="1"/>
  <c r="EI9" i="6" a="1"/>
  <c r="EI9" i="6" s="1"/>
  <c r="EJ9" i="6" a="1"/>
  <c r="EJ9" i="6" s="1"/>
  <c r="EK9" i="6" a="1"/>
  <c r="EK9" i="6" s="1"/>
  <c r="EL9" i="6" a="1"/>
  <c r="EL9" i="6" s="1"/>
  <c r="EM9" i="6" a="1"/>
  <c r="EM9" i="6" s="1"/>
  <c r="EN9" i="6" a="1"/>
  <c r="EN9" i="6" s="1"/>
  <c r="EO9" i="6" a="1"/>
  <c r="EO9" i="6" s="1"/>
  <c r="EP9" i="6" a="1"/>
  <c r="EP9" i="6" s="1"/>
  <c r="EQ9" i="6" a="1"/>
  <c r="EQ9" i="6" s="1"/>
  <c r="ER9" i="6" a="1"/>
  <c r="ER9" i="6" s="1"/>
  <c r="ES9" i="6" a="1"/>
  <c r="ES9" i="6" s="1"/>
  <c r="ET9" i="6" a="1"/>
  <c r="ET9" i="6" s="1"/>
  <c r="EU9" i="6" a="1"/>
  <c r="EU9" i="6" s="1"/>
  <c r="EV9" i="6" a="1"/>
  <c r="EV9" i="6" s="1"/>
  <c r="EW9" i="6" a="1"/>
  <c r="EW9" i="6" s="1"/>
  <c r="EX9" i="6" a="1"/>
  <c r="EX9" i="6" s="1"/>
  <c r="EY9" i="6" a="1"/>
  <c r="EY9" i="6" s="1"/>
  <c r="EZ9" i="6" a="1"/>
  <c r="EZ9" i="6" s="1"/>
  <c r="FA9" i="6" a="1"/>
  <c r="FA9" i="6" s="1"/>
  <c r="FB9" i="6" a="1"/>
  <c r="FB9" i="6" s="1"/>
  <c r="FC9" i="6" a="1"/>
  <c r="FC9" i="6" s="1"/>
  <c r="FD9" i="6" a="1"/>
  <c r="FD9" i="6" s="1"/>
  <c r="FE9" i="6" a="1"/>
  <c r="FE9" i="6" s="1"/>
  <c r="AG10" i="6" a="1"/>
  <c r="AG10" i="6" s="1"/>
  <c r="AH10" i="6" a="1"/>
  <c r="AH10" i="6" s="1"/>
  <c r="AI10" i="6" a="1"/>
  <c r="AI10" i="6" s="1"/>
  <c r="AJ10" i="6" a="1"/>
  <c r="AJ10" i="6" s="1"/>
  <c r="AK10" i="6" a="1"/>
  <c r="AK10" i="6" s="1"/>
  <c r="AL10" i="6" a="1"/>
  <c r="AL10" i="6" s="1"/>
  <c r="AM10" i="6" a="1"/>
  <c r="AM10" i="6" s="1"/>
  <c r="AN10" i="6" a="1"/>
  <c r="AN10" i="6" s="1"/>
  <c r="AO10" i="6" a="1"/>
  <c r="AO10" i="6" s="1"/>
  <c r="AP10" i="6" a="1"/>
  <c r="AP10" i="6" s="1"/>
  <c r="AQ10" i="6" a="1"/>
  <c r="AQ10" i="6" s="1"/>
  <c r="AR10" i="6" a="1"/>
  <c r="AR10" i="6" s="1"/>
  <c r="AS10" i="6" a="1"/>
  <c r="AS10" i="6" s="1"/>
  <c r="AT10" i="6" a="1"/>
  <c r="AT10" i="6" s="1"/>
  <c r="AU10" i="6" a="1"/>
  <c r="AU10" i="6" s="1"/>
  <c r="AV10" i="6" a="1"/>
  <c r="AV10" i="6" s="1"/>
  <c r="AW10" i="6" a="1"/>
  <c r="AW10" i="6"/>
  <c r="AX10" i="6" a="1"/>
  <c r="AX10" i="6" s="1"/>
  <c r="AY10" i="6" a="1"/>
  <c r="AY10" i="6" s="1"/>
  <c r="AZ10" i="6" a="1"/>
  <c r="AZ10" i="6" s="1"/>
  <c r="BA10" i="6" a="1"/>
  <c r="BA10" i="6" s="1"/>
  <c r="BB10" i="6" a="1"/>
  <c r="BB10" i="6" s="1"/>
  <c r="BC10" i="6" a="1"/>
  <c r="BC10" i="6" s="1"/>
  <c r="BD10" i="6" a="1"/>
  <c r="BD10" i="6" s="1"/>
  <c r="BE10" i="6" a="1"/>
  <c r="BE10" i="6" s="1"/>
  <c r="BF10" i="6" a="1"/>
  <c r="BF10" i="6" s="1"/>
  <c r="BG10" i="6" a="1"/>
  <c r="BG10" i="6" s="1"/>
  <c r="BG18" i="6" s="1"/>
  <c r="BH10" i="6" a="1"/>
  <c r="BH10" i="6" s="1"/>
  <c r="BI10" i="6" a="1"/>
  <c r="BI10" i="6" s="1"/>
  <c r="BJ10" i="6" a="1"/>
  <c r="BJ10" i="6" s="1"/>
  <c r="BJ18" i="6" s="1"/>
  <c r="BK10" i="6" a="1"/>
  <c r="BK10" i="6" s="1"/>
  <c r="BL10" i="6" a="1"/>
  <c r="BL10" i="6" s="1"/>
  <c r="BM10" i="6" a="1"/>
  <c r="BM10" i="6" s="1"/>
  <c r="BN10" i="6" a="1"/>
  <c r="BN10" i="6" s="1"/>
  <c r="BO10" i="6" a="1"/>
  <c r="BO10" i="6" s="1"/>
  <c r="BP10" i="6" a="1"/>
  <c r="BP10" i="6" s="1"/>
  <c r="BQ10" i="6" a="1"/>
  <c r="BQ10" i="6"/>
  <c r="BR10" i="6" a="1"/>
  <c r="BR10" i="6" s="1"/>
  <c r="BS10" i="6" a="1"/>
  <c r="BS10" i="6" s="1"/>
  <c r="BT10" i="6" a="1"/>
  <c r="BT10" i="6" s="1"/>
  <c r="BU10" i="6" a="1"/>
  <c r="BU10" i="6" s="1"/>
  <c r="BV10" i="6" a="1"/>
  <c r="BV10" i="6" s="1"/>
  <c r="BW10" i="6" a="1"/>
  <c r="BW10" i="6" s="1"/>
  <c r="BX10" i="6" a="1"/>
  <c r="BX10" i="6" s="1"/>
  <c r="BY10" i="6" a="1"/>
  <c r="BY10" i="6" s="1"/>
  <c r="BZ10" i="6" a="1"/>
  <c r="BZ10" i="6" s="1"/>
  <c r="CA10" i="6" a="1"/>
  <c r="CA10" i="6" s="1"/>
  <c r="CB10" i="6" a="1"/>
  <c r="CB10" i="6" s="1"/>
  <c r="CC10" i="6" a="1"/>
  <c r="CC10" i="6" s="1"/>
  <c r="CD10" i="6" a="1"/>
  <c r="CD10" i="6" s="1"/>
  <c r="CE10" i="6" a="1"/>
  <c r="CE10" i="6" s="1"/>
  <c r="CF10" i="6" a="1"/>
  <c r="CF10" i="6" s="1"/>
  <c r="CG10" i="6" a="1"/>
  <c r="CG10" i="6" s="1"/>
  <c r="CH10" i="6" a="1"/>
  <c r="CH10" i="6" s="1"/>
  <c r="CI10" i="6" a="1"/>
  <c r="CI10" i="6" s="1"/>
  <c r="CJ10" i="6" a="1"/>
  <c r="CJ10" i="6" s="1"/>
  <c r="CJ18" i="6" s="1"/>
  <c r="CK10" i="6" a="1"/>
  <c r="CK10" i="6" s="1"/>
  <c r="CK18" i="6" s="1"/>
  <c r="CL10" i="6" a="1"/>
  <c r="CL10" i="6" s="1"/>
  <c r="CM10" i="6" a="1"/>
  <c r="CM10" i="6" s="1"/>
  <c r="CN10" i="6" a="1"/>
  <c r="CN10" i="6" s="1"/>
  <c r="CO10" i="6" a="1"/>
  <c r="CO10" i="6" s="1"/>
  <c r="CP10" i="6" a="1"/>
  <c r="CP10" i="6" s="1"/>
  <c r="CQ10" i="6" a="1"/>
  <c r="CQ10" i="6" s="1"/>
  <c r="CR10" i="6" a="1"/>
  <c r="CR10" i="6" s="1"/>
  <c r="CS10" i="6" a="1"/>
  <c r="CS10" i="6" s="1"/>
  <c r="CT10" i="6" a="1"/>
  <c r="CT10" i="6" s="1"/>
  <c r="CU10" i="6" a="1"/>
  <c r="CU10" i="6" s="1"/>
  <c r="CV10" i="6" a="1"/>
  <c r="CV10" i="6" s="1"/>
  <c r="CW10" i="6" a="1"/>
  <c r="CW10" i="6" s="1"/>
  <c r="CX10" i="6" a="1"/>
  <c r="CX10" i="6" s="1"/>
  <c r="CY10" i="6" a="1"/>
  <c r="CY10" i="6" s="1"/>
  <c r="CZ10" i="6" a="1"/>
  <c r="CZ10" i="6" s="1"/>
  <c r="DA10" i="6" a="1"/>
  <c r="DA10" i="6" s="1"/>
  <c r="DB10" i="6" a="1"/>
  <c r="DB10" i="6" s="1"/>
  <c r="DC10" i="6" a="1"/>
  <c r="DC10" i="6" s="1"/>
  <c r="DD10" i="6" a="1"/>
  <c r="DD10" i="6" s="1"/>
  <c r="DE10" i="6" a="1"/>
  <c r="DE10" i="6" s="1"/>
  <c r="DF10" i="6" a="1"/>
  <c r="DF10" i="6" s="1"/>
  <c r="DG10" i="6" a="1"/>
  <c r="DG10" i="6" s="1"/>
  <c r="DH10" i="6" a="1"/>
  <c r="DH10" i="6" s="1"/>
  <c r="DI10" i="6" a="1"/>
  <c r="DI10" i="6" s="1"/>
  <c r="DJ10" i="6" a="1"/>
  <c r="DJ10" i="6" s="1"/>
  <c r="DK10" i="6" a="1"/>
  <c r="DK10" i="6" s="1"/>
  <c r="DL10" i="6" a="1"/>
  <c r="DL10" i="6" s="1"/>
  <c r="DM10" i="6" a="1"/>
  <c r="DM10" i="6" s="1"/>
  <c r="DN10" i="6" a="1"/>
  <c r="DN10" i="6" s="1"/>
  <c r="DO10" i="6" a="1"/>
  <c r="DO10" i="6" s="1"/>
  <c r="DP10" i="6" a="1"/>
  <c r="DP10" i="6" s="1"/>
  <c r="DQ10" i="6" a="1"/>
  <c r="DQ10" i="6" s="1"/>
  <c r="DR10" i="6" a="1"/>
  <c r="DR10" i="6" s="1"/>
  <c r="DS10" i="6" a="1"/>
  <c r="DS10" i="6" s="1"/>
  <c r="DT10" i="6" a="1"/>
  <c r="DT10" i="6" s="1"/>
  <c r="DU10" i="6" a="1"/>
  <c r="DU10" i="6" s="1"/>
  <c r="DV10" i="6" a="1"/>
  <c r="DV10" i="6" s="1"/>
  <c r="DW10" i="6" a="1"/>
  <c r="DW10" i="6" s="1"/>
  <c r="DX10" i="6" a="1"/>
  <c r="DX10" i="6" s="1"/>
  <c r="DY10" i="6" a="1"/>
  <c r="DY10" i="6" s="1"/>
  <c r="DZ10" i="6" a="1"/>
  <c r="DZ10" i="6" s="1"/>
  <c r="EA10" i="6" a="1"/>
  <c r="EA10" i="6" s="1"/>
  <c r="EB10" i="6" a="1"/>
  <c r="EB10" i="6" s="1"/>
  <c r="EC10" i="6" a="1"/>
  <c r="EC10" i="6" s="1"/>
  <c r="ED10" i="6" a="1"/>
  <c r="ED10" i="6" s="1"/>
  <c r="EE10" i="6" a="1"/>
  <c r="EE10" i="6" s="1"/>
  <c r="EF10" i="6" a="1"/>
  <c r="EF10" i="6" s="1"/>
  <c r="EG10" i="6" a="1"/>
  <c r="EG10" i="6"/>
  <c r="EH10" i="6" a="1"/>
  <c r="EH10" i="6" s="1"/>
  <c r="EI10" i="6" a="1"/>
  <c r="EI10" i="6" s="1"/>
  <c r="EJ10" i="6" a="1"/>
  <c r="EJ10" i="6" s="1"/>
  <c r="EK10" i="6" a="1"/>
  <c r="EK10" i="6" s="1"/>
  <c r="EL10" i="6" a="1"/>
  <c r="EL10" i="6" s="1"/>
  <c r="EM10" i="6" a="1"/>
  <c r="EM10" i="6" s="1"/>
  <c r="EN10" i="6" a="1"/>
  <c r="EN10" i="6" s="1"/>
  <c r="EO10" i="6" a="1"/>
  <c r="EO10" i="6" s="1"/>
  <c r="EP10" i="6" a="1"/>
  <c r="EP10" i="6" s="1"/>
  <c r="EQ10" i="6" a="1"/>
  <c r="EQ10" i="6"/>
  <c r="ER10" i="6" a="1"/>
  <c r="ER10" i="6" s="1"/>
  <c r="ES10" i="6" a="1"/>
  <c r="ES10" i="6" s="1"/>
  <c r="ET10" i="6" a="1"/>
  <c r="ET10" i="6" s="1"/>
  <c r="EU10" i="6" a="1"/>
  <c r="EU10" i="6" s="1"/>
  <c r="EV10" i="6" a="1"/>
  <c r="EV10" i="6" s="1"/>
  <c r="EW10" i="6" a="1"/>
  <c r="EW10" i="6"/>
  <c r="EX10" i="6" a="1"/>
  <c r="EX10" i="6" s="1"/>
  <c r="EY10" i="6" a="1"/>
  <c r="EY10" i="6" s="1"/>
  <c r="EZ10" i="6" a="1"/>
  <c r="EZ10" i="6" s="1"/>
  <c r="FA10" i="6" a="1"/>
  <c r="FA10" i="6" s="1"/>
  <c r="FB10" i="6" a="1"/>
  <c r="FB10" i="6" s="1"/>
  <c r="FC10" i="6" a="1"/>
  <c r="FC10" i="6" s="1"/>
  <c r="FD10" i="6" a="1"/>
  <c r="FD10" i="6" s="1"/>
  <c r="FE10" i="6" a="1"/>
  <c r="FE10" i="6" s="1"/>
  <c r="AG11" i="6" a="1"/>
  <c r="AG11" i="6" s="1"/>
  <c r="AH11" i="6" a="1"/>
  <c r="AH11" i="6" s="1"/>
  <c r="AI11" i="6" a="1"/>
  <c r="AI11" i="6" s="1"/>
  <c r="AJ11" i="6" a="1"/>
  <c r="AJ11" i="6"/>
  <c r="AK11" i="6" a="1"/>
  <c r="AK11" i="6" s="1"/>
  <c r="AL11" i="6" a="1"/>
  <c r="AL11" i="6" s="1"/>
  <c r="AM11" i="6" a="1"/>
  <c r="AM11" i="6" s="1"/>
  <c r="AN11" i="6" a="1"/>
  <c r="AN11" i="6" s="1"/>
  <c r="AO11" i="6" a="1"/>
  <c r="AO11" i="6" s="1"/>
  <c r="AP11" i="6" a="1"/>
  <c r="AP11" i="6" s="1"/>
  <c r="AQ11" i="6" a="1"/>
  <c r="AQ11" i="6" s="1"/>
  <c r="AR11" i="6" a="1"/>
  <c r="AR11" i="6" s="1"/>
  <c r="AS11" i="6" a="1"/>
  <c r="AS11" i="6" s="1"/>
  <c r="AT11" i="6" a="1"/>
  <c r="AT11" i="6" s="1"/>
  <c r="AU11" i="6" a="1"/>
  <c r="AU11" i="6" s="1"/>
  <c r="AV11" i="6" a="1"/>
  <c r="AV11" i="6" s="1"/>
  <c r="AW11" i="6" a="1"/>
  <c r="AW11" i="6" s="1"/>
  <c r="AX11" i="6" a="1"/>
  <c r="AX11" i="6"/>
  <c r="AY11" i="6" a="1"/>
  <c r="AY11" i="6" s="1"/>
  <c r="AZ11" i="6" a="1"/>
  <c r="AZ11" i="6" s="1"/>
  <c r="BA11" i="6" a="1"/>
  <c r="BA11" i="6" s="1"/>
  <c r="BB11" i="6" a="1"/>
  <c r="BB11" i="6" s="1"/>
  <c r="BC11" i="6" a="1"/>
  <c r="BC11" i="6" s="1"/>
  <c r="BD11" i="6" a="1"/>
  <c r="BD11" i="6" s="1"/>
  <c r="BE11" i="6" a="1"/>
  <c r="BE11" i="6" s="1"/>
  <c r="BF11" i="6" a="1"/>
  <c r="BF11" i="6" s="1"/>
  <c r="BG11" i="6" a="1"/>
  <c r="BG11" i="6" s="1"/>
  <c r="BH11" i="6" a="1"/>
  <c r="BH11" i="6" s="1"/>
  <c r="BI11" i="6" a="1"/>
  <c r="BI11" i="6" s="1"/>
  <c r="BJ11" i="6" a="1"/>
  <c r="BJ11" i="6" s="1"/>
  <c r="BK11" i="6" a="1"/>
  <c r="BK11" i="6" s="1"/>
  <c r="BL11" i="6" a="1"/>
  <c r="BL11" i="6" s="1"/>
  <c r="BM11" i="6" a="1"/>
  <c r="BM11" i="6" s="1"/>
  <c r="BN11" i="6" a="1"/>
  <c r="BN11" i="6" s="1"/>
  <c r="BO11" i="6" a="1"/>
  <c r="BO11" i="6" s="1"/>
  <c r="BP11" i="6" a="1"/>
  <c r="BP11" i="6" s="1"/>
  <c r="BQ11" i="6" a="1"/>
  <c r="BQ11" i="6" s="1"/>
  <c r="BR11" i="6" a="1"/>
  <c r="BR11" i="6" s="1"/>
  <c r="BS11" i="6" a="1"/>
  <c r="BS11" i="6" s="1"/>
  <c r="BT11" i="6" a="1"/>
  <c r="BT11" i="6" s="1"/>
  <c r="BU11" i="6" a="1"/>
  <c r="BU11" i="6" s="1"/>
  <c r="BV11" i="6" a="1"/>
  <c r="BV11" i="6" s="1"/>
  <c r="BW11" i="6" a="1"/>
  <c r="BW11" i="6" s="1"/>
  <c r="BX11" i="6" a="1"/>
  <c r="BX11" i="6" s="1"/>
  <c r="BY11" i="6" a="1"/>
  <c r="BY11" i="6" s="1"/>
  <c r="BZ11" i="6" a="1"/>
  <c r="BZ11" i="6" s="1"/>
  <c r="CA11" i="6" a="1"/>
  <c r="CA11" i="6" s="1"/>
  <c r="CB11" i="6" a="1"/>
  <c r="CB11" i="6" s="1"/>
  <c r="CC11" i="6" a="1"/>
  <c r="CC11" i="6" s="1"/>
  <c r="CD11" i="6" a="1"/>
  <c r="CD11" i="6" s="1"/>
  <c r="CE11" i="6" a="1"/>
  <c r="CE11" i="6" s="1"/>
  <c r="CF11" i="6" a="1"/>
  <c r="CF11" i="6" s="1"/>
  <c r="CG11" i="6" a="1"/>
  <c r="CG11" i="6" s="1"/>
  <c r="CH11" i="6" a="1"/>
  <c r="CH11" i="6" s="1"/>
  <c r="CI11" i="6" a="1"/>
  <c r="CI11" i="6" s="1"/>
  <c r="CJ11" i="6" a="1"/>
  <c r="CJ11" i="6" s="1"/>
  <c r="CK11" i="6" a="1"/>
  <c r="CK11" i="6" s="1"/>
  <c r="CL11" i="6" a="1"/>
  <c r="CL11" i="6"/>
  <c r="CM11" i="6" a="1"/>
  <c r="CM11" i="6" s="1"/>
  <c r="CN11" i="6" a="1"/>
  <c r="CN11" i="6" s="1"/>
  <c r="CO11" i="6" a="1"/>
  <c r="CO11" i="6" s="1"/>
  <c r="CP11" i="6" a="1"/>
  <c r="CP11" i="6" s="1"/>
  <c r="CQ11" i="6" a="1"/>
  <c r="CQ11" i="6" s="1"/>
  <c r="CR11" i="6" a="1"/>
  <c r="CR11" i="6" s="1"/>
  <c r="CS11" i="6" a="1"/>
  <c r="CS11" i="6" s="1"/>
  <c r="CT11" i="6" a="1"/>
  <c r="CT11" i="6" s="1"/>
  <c r="CU11" i="6" a="1"/>
  <c r="CU11" i="6" s="1"/>
  <c r="CV11" i="6" a="1"/>
  <c r="CV11" i="6" s="1"/>
  <c r="CW11" i="6" a="1"/>
  <c r="CW11" i="6" s="1"/>
  <c r="CX11" i="6" a="1"/>
  <c r="CX11" i="6" s="1"/>
  <c r="CY11" i="6" a="1"/>
  <c r="CY11" i="6" s="1"/>
  <c r="CZ11" i="6" a="1"/>
  <c r="CZ11" i="6" s="1"/>
  <c r="DA11" i="6" a="1"/>
  <c r="DA11" i="6" s="1"/>
  <c r="DB11" i="6" a="1"/>
  <c r="DB11" i="6" s="1"/>
  <c r="DC11" i="6" a="1"/>
  <c r="DC11" i="6"/>
  <c r="DD11" i="6" a="1"/>
  <c r="DD11" i="6" s="1"/>
  <c r="DE11" i="6" a="1"/>
  <c r="DE11" i="6" s="1"/>
  <c r="DF11" i="6" a="1"/>
  <c r="DF11" i="6" s="1"/>
  <c r="DG11" i="6" a="1"/>
  <c r="DG11" i="6" s="1"/>
  <c r="DH11" i="6" a="1"/>
  <c r="DH11" i="6" s="1"/>
  <c r="DI11" i="6" a="1"/>
  <c r="DI11" i="6" s="1"/>
  <c r="DJ11" i="6" a="1"/>
  <c r="DJ11" i="6"/>
  <c r="DK11" i="6" a="1"/>
  <c r="DK11" i="6" s="1"/>
  <c r="DL11" i="6" a="1"/>
  <c r="DL11" i="6" s="1"/>
  <c r="DM11" i="6" a="1"/>
  <c r="DM11" i="6" s="1"/>
  <c r="DN11" i="6" a="1"/>
  <c r="DN11" i="6" s="1"/>
  <c r="DO11" i="6" a="1"/>
  <c r="DO11" i="6" s="1"/>
  <c r="DP11" i="6" a="1"/>
  <c r="DP11" i="6" s="1"/>
  <c r="DQ11" i="6" a="1"/>
  <c r="DQ11" i="6" s="1"/>
  <c r="DR11" i="6" a="1"/>
  <c r="DR11" i="6" s="1"/>
  <c r="DS11" i="6" a="1"/>
  <c r="DS11" i="6" s="1"/>
  <c r="DT11" i="6" a="1"/>
  <c r="DT11" i="6"/>
  <c r="DU11" i="6" a="1"/>
  <c r="DU11" i="6" s="1"/>
  <c r="DV11" i="6" a="1"/>
  <c r="DV11" i="6" s="1"/>
  <c r="DW11" i="6" a="1"/>
  <c r="DW11" i="6" s="1"/>
  <c r="DX11" i="6" a="1"/>
  <c r="DX11" i="6" s="1"/>
  <c r="DY11" i="6" a="1"/>
  <c r="DY11" i="6" s="1"/>
  <c r="DZ11" i="6" a="1"/>
  <c r="DZ11" i="6" s="1"/>
  <c r="EA11" i="6" a="1"/>
  <c r="EA11" i="6" s="1"/>
  <c r="EB11" i="6" a="1"/>
  <c r="EB11" i="6" s="1"/>
  <c r="EC11" i="6" a="1"/>
  <c r="EC11" i="6" s="1"/>
  <c r="ED11" i="6" a="1"/>
  <c r="ED11" i="6" s="1"/>
  <c r="EE11" i="6" a="1"/>
  <c r="EE11" i="6" s="1"/>
  <c r="EF11" i="6" a="1"/>
  <c r="EF11" i="6" s="1"/>
  <c r="EG11" i="6" a="1"/>
  <c r="EG11" i="6" s="1"/>
  <c r="EH11" i="6" a="1"/>
  <c r="EH11" i="6" s="1"/>
  <c r="EI11" i="6" a="1"/>
  <c r="EI11" i="6"/>
  <c r="EJ11" i="6" a="1"/>
  <c r="EJ11" i="6" s="1"/>
  <c r="EK11" i="6" a="1"/>
  <c r="EK11" i="6" s="1"/>
  <c r="EL11" i="6" a="1"/>
  <c r="EL11" i="6" s="1"/>
  <c r="EM11" i="6" a="1"/>
  <c r="EM11" i="6" s="1"/>
  <c r="EN11" i="6" a="1"/>
  <c r="EN11" i="6" s="1"/>
  <c r="EO11" i="6" a="1"/>
  <c r="EO11" i="6" s="1"/>
  <c r="EP11" i="6" a="1"/>
  <c r="EP11" i="6" s="1"/>
  <c r="EQ11" i="6" a="1"/>
  <c r="EQ11" i="6" s="1"/>
  <c r="ER11" i="6" a="1"/>
  <c r="ER11" i="6" s="1"/>
  <c r="ES11" i="6" a="1"/>
  <c r="ES11" i="6" s="1"/>
  <c r="ET11" i="6" a="1"/>
  <c r="ET11" i="6" s="1"/>
  <c r="EU11" i="6" a="1"/>
  <c r="EU11" i="6" s="1"/>
  <c r="EV11" i="6" a="1"/>
  <c r="EV11" i="6" s="1"/>
  <c r="EW11" i="6" a="1"/>
  <c r="EW11" i="6" s="1"/>
  <c r="EX11" i="6" a="1"/>
  <c r="EX11" i="6" s="1"/>
  <c r="EY11" i="6" a="1"/>
  <c r="EY11" i="6" s="1"/>
  <c r="EZ11" i="6" a="1"/>
  <c r="EZ11" i="6" s="1"/>
  <c r="FA11" i="6" a="1"/>
  <c r="FA11" i="6" s="1"/>
  <c r="FB11" i="6" a="1"/>
  <c r="FB11" i="6" s="1"/>
  <c r="FC11" i="6" a="1"/>
  <c r="FC11" i="6" s="1"/>
  <c r="FD11" i="6" a="1"/>
  <c r="FD11" i="6" s="1"/>
  <c r="FE11" i="6" a="1"/>
  <c r="FE11" i="6" s="1"/>
  <c r="AG12" i="6" a="1"/>
  <c r="AG12" i="6" s="1"/>
  <c r="AH12" i="6" a="1"/>
  <c r="AH12" i="6" s="1"/>
  <c r="AI12" i="6" a="1"/>
  <c r="AI12" i="6" s="1"/>
  <c r="AJ12" i="6" a="1"/>
  <c r="AJ12" i="6" s="1"/>
  <c r="AK12" i="6" a="1"/>
  <c r="AK12" i="6" s="1"/>
  <c r="AL12" i="6" a="1"/>
  <c r="AL12" i="6" s="1"/>
  <c r="AM12" i="6" a="1"/>
  <c r="AM12" i="6" s="1"/>
  <c r="AN12" i="6" a="1"/>
  <c r="AN12" i="6" s="1"/>
  <c r="AO12" i="6" a="1"/>
  <c r="AO12" i="6" s="1"/>
  <c r="AP12" i="6" a="1"/>
  <c r="AP12" i="6" s="1"/>
  <c r="AQ12" i="6" a="1"/>
  <c r="AQ12" i="6" s="1"/>
  <c r="AR12" i="6" a="1"/>
  <c r="AR12" i="6" s="1"/>
  <c r="AS12" i="6" a="1"/>
  <c r="AS12" i="6" s="1"/>
  <c r="AT12" i="6" a="1"/>
  <c r="AT12" i="6" s="1"/>
  <c r="AU12" i="6" a="1"/>
  <c r="AU12" i="6" s="1"/>
  <c r="AV12" i="6" a="1"/>
  <c r="AV12" i="6" s="1"/>
  <c r="AW12" i="6" a="1"/>
  <c r="AW12" i="6" s="1"/>
  <c r="AX12" i="6" a="1"/>
  <c r="AX12" i="6" s="1"/>
  <c r="AY12" i="6" a="1"/>
  <c r="AY12" i="6"/>
  <c r="AZ12" i="6" a="1"/>
  <c r="AZ12" i="6" s="1"/>
  <c r="BA12" i="6" a="1"/>
  <c r="BA12" i="6" s="1"/>
  <c r="BB12" i="6" a="1"/>
  <c r="BB12" i="6" s="1"/>
  <c r="BC12" i="6" a="1"/>
  <c r="BC12" i="6" s="1"/>
  <c r="BD12" i="6" a="1"/>
  <c r="BD12" i="6" s="1"/>
  <c r="BE12" i="6" a="1"/>
  <c r="BE12" i="6" s="1"/>
  <c r="BF12" i="6" a="1"/>
  <c r="BF12" i="6" s="1"/>
  <c r="BG12" i="6" a="1"/>
  <c r="BG12" i="6" s="1"/>
  <c r="BH12" i="6" a="1"/>
  <c r="BH12" i="6" s="1"/>
  <c r="BI12" i="6" a="1"/>
  <c r="BI12" i="6" s="1"/>
  <c r="BJ12" i="6" a="1"/>
  <c r="BJ12" i="6" s="1"/>
  <c r="BK12" i="6" a="1"/>
  <c r="BK12" i="6" s="1"/>
  <c r="BL12" i="6" a="1"/>
  <c r="BL12" i="6" s="1"/>
  <c r="BM12" i="6" a="1"/>
  <c r="BM12" i="6" s="1"/>
  <c r="BN12" i="6" a="1"/>
  <c r="BN12" i="6" s="1"/>
  <c r="BO12" i="6" a="1"/>
  <c r="BO12" i="6" s="1"/>
  <c r="BP12" i="6" a="1"/>
  <c r="BP12" i="6" s="1"/>
  <c r="BQ12" i="6" a="1"/>
  <c r="BQ12" i="6" s="1"/>
  <c r="BR12" i="6" a="1"/>
  <c r="BR12" i="6" s="1"/>
  <c r="BS12" i="6" a="1"/>
  <c r="BS12" i="6" s="1"/>
  <c r="BT12" i="6" a="1"/>
  <c r="BT12" i="6" s="1"/>
  <c r="BU12" i="6" a="1"/>
  <c r="BU12" i="6" s="1"/>
  <c r="BV12" i="6" a="1"/>
  <c r="BV12" i="6" s="1"/>
  <c r="BW12" i="6" a="1"/>
  <c r="BW12" i="6" s="1"/>
  <c r="BX12" i="6" a="1"/>
  <c r="BX12" i="6" s="1"/>
  <c r="BY12" i="6" a="1"/>
  <c r="BY12" i="6" s="1"/>
  <c r="BZ12" i="6" a="1"/>
  <c r="BZ12" i="6" s="1"/>
  <c r="CA12" i="6" a="1"/>
  <c r="CA12" i="6" s="1"/>
  <c r="CB12" i="6" a="1"/>
  <c r="CB12" i="6" s="1"/>
  <c r="CC12" i="6" a="1"/>
  <c r="CC12" i="6" s="1"/>
  <c r="CD12" i="6" a="1"/>
  <c r="CD12" i="6" s="1"/>
  <c r="CE12" i="6" a="1"/>
  <c r="CE12" i="6" s="1"/>
  <c r="CF12" i="6" a="1"/>
  <c r="CF12" i="6" s="1"/>
  <c r="CG12" i="6" a="1"/>
  <c r="CG12" i="6" s="1"/>
  <c r="CH12" i="6" a="1"/>
  <c r="CH12" i="6" s="1"/>
  <c r="CI12" i="6" a="1"/>
  <c r="CI12" i="6"/>
  <c r="CJ12" i="6" a="1"/>
  <c r="CJ12" i="6" s="1"/>
  <c r="CK12" i="6" a="1"/>
  <c r="CK12" i="6" s="1"/>
  <c r="CL12" i="6" a="1"/>
  <c r="CL12" i="6"/>
  <c r="CM12" i="6" a="1"/>
  <c r="CM12" i="6" s="1"/>
  <c r="CN12" i="6" a="1"/>
  <c r="CN12" i="6" s="1"/>
  <c r="CO12" i="6" a="1"/>
  <c r="CO12" i="6" s="1"/>
  <c r="CP12" i="6" a="1"/>
  <c r="CP12" i="6" s="1"/>
  <c r="CQ12" i="6" a="1"/>
  <c r="CQ12" i="6" s="1"/>
  <c r="CR12" i="6" a="1"/>
  <c r="CR12" i="6" s="1"/>
  <c r="CS12" i="6" a="1"/>
  <c r="CS12" i="6" s="1"/>
  <c r="CT12" i="6" a="1"/>
  <c r="CT12" i="6" s="1"/>
  <c r="CU12" i="6" a="1"/>
  <c r="CU12" i="6" s="1"/>
  <c r="CV12" i="6" a="1"/>
  <c r="CV12" i="6" s="1"/>
  <c r="CW12" i="6" a="1"/>
  <c r="CW12" i="6" s="1"/>
  <c r="CX12" i="6" a="1"/>
  <c r="CX12" i="6" s="1"/>
  <c r="CY12" i="6" a="1"/>
  <c r="CY12" i="6" s="1"/>
  <c r="CZ12" i="6" a="1"/>
  <c r="CZ12" i="6" s="1"/>
  <c r="DA12" i="6" a="1"/>
  <c r="DA12" i="6" s="1"/>
  <c r="DB12" i="6" a="1"/>
  <c r="DB12" i="6" s="1"/>
  <c r="DC12" i="6" a="1"/>
  <c r="DC12" i="6" s="1"/>
  <c r="DD12" i="6" a="1"/>
  <c r="DD12" i="6" s="1"/>
  <c r="DE12" i="6" a="1"/>
  <c r="DE12" i="6" s="1"/>
  <c r="DF12" i="6" a="1"/>
  <c r="DF12" i="6" s="1"/>
  <c r="DG12" i="6" a="1"/>
  <c r="DG12" i="6" s="1"/>
  <c r="DH12" i="6" a="1"/>
  <c r="DH12" i="6" s="1"/>
  <c r="DI12" i="6" a="1"/>
  <c r="DI12" i="6" s="1"/>
  <c r="DJ12" i="6" a="1"/>
  <c r="DJ12" i="6" s="1"/>
  <c r="DK12" i="6" a="1"/>
  <c r="DK12" i="6" s="1"/>
  <c r="DL12" i="6" a="1"/>
  <c r="DL12" i="6" s="1"/>
  <c r="DM12" i="6" a="1"/>
  <c r="DM12" i="6" s="1"/>
  <c r="DN12" i="6" a="1"/>
  <c r="DN12" i="6" s="1"/>
  <c r="DO12" i="6" a="1"/>
  <c r="DO12" i="6" s="1"/>
  <c r="DP12" i="6" a="1"/>
  <c r="DP12" i="6" s="1"/>
  <c r="DQ12" i="6" a="1"/>
  <c r="DQ12" i="6" s="1"/>
  <c r="DR12" i="6" a="1"/>
  <c r="DR12" i="6" s="1"/>
  <c r="DS12" i="6" a="1"/>
  <c r="DS12" i="6" s="1"/>
  <c r="DT12" i="6" a="1"/>
  <c r="DT12" i="6" s="1"/>
  <c r="DU12" i="6" a="1"/>
  <c r="DU12" i="6" s="1"/>
  <c r="DV12" i="6" a="1"/>
  <c r="DV12" i="6" s="1"/>
  <c r="DW12" i="6" a="1"/>
  <c r="DW12" i="6" s="1"/>
  <c r="DX12" i="6" a="1"/>
  <c r="DX12" i="6" s="1"/>
  <c r="DY12" i="6" a="1"/>
  <c r="DY12" i="6" s="1"/>
  <c r="DZ12" i="6" a="1"/>
  <c r="DZ12" i="6" s="1"/>
  <c r="EA12" i="6" a="1"/>
  <c r="EA12" i="6" s="1"/>
  <c r="EB12" i="6" a="1"/>
  <c r="EB12" i="6" s="1"/>
  <c r="EC12" i="6" a="1"/>
  <c r="EC12" i="6" s="1"/>
  <c r="ED12" i="6" a="1"/>
  <c r="ED12" i="6" s="1"/>
  <c r="EE12" i="6" a="1"/>
  <c r="EE12" i="6" s="1"/>
  <c r="EF12" i="6" a="1"/>
  <c r="EF12" i="6" s="1"/>
  <c r="EG12" i="6" a="1"/>
  <c r="EG12" i="6" s="1"/>
  <c r="EH12" i="6" a="1"/>
  <c r="EH12" i="6" s="1"/>
  <c r="EI12" i="6" a="1"/>
  <c r="EI12" i="6" s="1"/>
  <c r="EJ12" i="6" a="1"/>
  <c r="EJ12" i="6" s="1"/>
  <c r="EK12" i="6" a="1"/>
  <c r="EK12" i="6" s="1"/>
  <c r="EL12" i="6" a="1"/>
  <c r="EL12" i="6" s="1"/>
  <c r="EM12" i="6" a="1"/>
  <c r="EM12" i="6" s="1"/>
  <c r="EN12" i="6" a="1"/>
  <c r="EN12" i="6" s="1"/>
  <c r="EO12" i="6" a="1"/>
  <c r="EO12" i="6" s="1"/>
  <c r="EP12" i="6" a="1"/>
  <c r="EP12" i="6" s="1"/>
  <c r="EQ12" i="6" a="1"/>
  <c r="EQ12" i="6" s="1"/>
  <c r="ER12" i="6" a="1"/>
  <c r="ER12" i="6" s="1"/>
  <c r="ES12" i="6" a="1"/>
  <c r="ES12" i="6" s="1"/>
  <c r="ET12" i="6" a="1"/>
  <c r="ET12" i="6" s="1"/>
  <c r="EU12" i="6" a="1"/>
  <c r="EU12" i="6" s="1"/>
  <c r="EV12" i="6" a="1"/>
  <c r="EV12" i="6" s="1"/>
  <c r="EW12" i="6" a="1"/>
  <c r="EW12" i="6" s="1"/>
  <c r="EX12" i="6" a="1"/>
  <c r="EX12" i="6" s="1"/>
  <c r="EY12" i="6" a="1"/>
  <c r="EY12" i="6" s="1"/>
  <c r="EZ12" i="6" a="1"/>
  <c r="EZ12" i="6" s="1"/>
  <c r="FA12" i="6" a="1"/>
  <c r="FA12" i="6" s="1"/>
  <c r="FB12" i="6" a="1"/>
  <c r="FB12" i="6" s="1"/>
  <c r="FC12" i="6" a="1"/>
  <c r="FC12" i="6" s="1"/>
  <c r="FD12" i="6" a="1"/>
  <c r="FD12" i="6" s="1"/>
  <c r="FE12" i="6" a="1"/>
  <c r="FE12" i="6" s="1"/>
  <c r="AG13" i="6"/>
  <c r="AG14" i="6" s="1"/>
  <c r="AG15" i="6" s="1"/>
  <c r="AH13" i="6"/>
  <c r="AI13" i="6"/>
  <c r="AI14" i="6" s="1"/>
  <c r="AJ13" i="6"/>
  <c r="AJ14" i="6" s="1"/>
  <c r="AJ15" i="6" s="1"/>
  <c r="AK13" i="6"/>
  <c r="AK14" i="6" s="1"/>
  <c r="AL13" i="6"/>
  <c r="AL14" i="6" s="1"/>
  <c r="AL15" i="6" s="1"/>
  <c r="AM13" i="6"/>
  <c r="AM14" i="6" s="1"/>
  <c r="AN13" i="6"/>
  <c r="AN14" i="6" s="1"/>
  <c r="AN15" i="6" s="1"/>
  <c r="AO13" i="6"/>
  <c r="AO14" i="6" s="1"/>
  <c r="AO15" i="6" s="1"/>
  <c r="AP13" i="6"/>
  <c r="AP14" i="6" s="1"/>
  <c r="AQ13" i="6"/>
  <c r="AQ14" i="6" s="1"/>
  <c r="AR13" i="6"/>
  <c r="AR14" i="6" s="1"/>
  <c r="AR15" i="6" s="1"/>
  <c r="AS13" i="6"/>
  <c r="AS14" i="6" s="1"/>
  <c r="AT13" i="6"/>
  <c r="AT14" i="6" s="1"/>
  <c r="AT15" i="6" s="1"/>
  <c r="AU13" i="6"/>
  <c r="AU14" i="6" s="1"/>
  <c r="AV13" i="6"/>
  <c r="AV14" i="6" s="1"/>
  <c r="AV15" i="6" s="1"/>
  <c r="AW13" i="6"/>
  <c r="AW14" i="6" s="1"/>
  <c r="AX13" i="6"/>
  <c r="AX14" i="6" s="1"/>
  <c r="AY13" i="6"/>
  <c r="AY14" i="6" s="1"/>
  <c r="AZ13" i="6"/>
  <c r="AZ14" i="6" s="1"/>
  <c r="AZ15" i="6" s="1"/>
  <c r="BA13" i="6"/>
  <c r="BA14" i="6" s="1"/>
  <c r="BB13" i="6"/>
  <c r="BB14" i="6" s="1"/>
  <c r="BC13" i="6"/>
  <c r="BC14" i="6" s="1"/>
  <c r="BD13" i="6"/>
  <c r="BD14" i="6" s="1"/>
  <c r="BE13" i="6"/>
  <c r="BE14" i="6" s="1"/>
  <c r="BF13" i="6"/>
  <c r="BG13" i="6"/>
  <c r="BG14" i="6" s="1"/>
  <c r="BH13" i="6"/>
  <c r="BH14" i="6" s="1"/>
  <c r="BI13" i="6"/>
  <c r="BI14" i="6" s="1"/>
  <c r="BJ13" i="6"/>
  <c r="BJ14" i="6" s="1"/>
  <c r="BK13" i="6"/>
  <c r="BK14" i="6" s="1"/>
  <c r="BL13" i="6"/>
  <c r="BL14" i="6" s="1"/>
  <c r="BM13" i="6"/>
  <c r="BM14" i="6" s="1"/>
  <c r="BM15" i="6" s="1"/>
  <c r="BN13" i="6"/>
  <c r="BN14" i="6" s="1"/>
  <c r="BO13" i="6"/>
  <c r="BO14" i="6" s="1"/>
  <c r="BP13" i="6"/>
  <c r="BP14" i="6" s="1"/>
  <c r="BP15" i="6" s="1"/>
  <c r="BQ13" i="6"/>
  <c r="BQ14" i="6" s="1"/>
  <c r="BR13" i="6"/>
  <c r="BR14" i="6" s="1"/>
  <c r="BR15" i="6" s="1"/>
  <c r="BS13" i="6"/>
  <c r="BS14" i="6" s="1"/>
  <c r="BT13" i="6"/>
  <c r="BU13" i="6"/>
  <c r="BU14" i="6" s="1"/>
  <c r="BU15" i="6" s="1"/>
  <c r="BV13" i="6"/>
  <c r="BV14" i="6" s="1"/>
  <c r="BW13" i="6"/>
  <c r="BW14" i="6" s="1"/>
  <c r="BX13" i="6"/>
  <c r="BX14" i="6" s="1"/>
  <c r="BX15" i="6" s="1"/>
  <c r="BY13" i="6"/>
  <c r="BY14" i="6" s="1"/>
  <c r="BZ13" i="6"/>
  <c r="BZ14" i="6" s="1"/>
  <c r="BZ15" i="6" s="1"/>
  <c r="CA13" i="6"/>
  <c r="CA14" i="6" s="1"/>
  <c r="CB13" i="6"/>
  <c r="CB14" i="6" s="1"/>
  <c r="CB15" i="6" s="1"/>
  <c r="CC13" i="6"/>
  <c r="CC14" i="6" s="1"/>
  <c r="CD13" i="6"/>
  <c r="CD14" i="6" s="1"/>
  <c r="CE13" i="6"/>
  <c r="CE14" i="6" s="1"/>
  <c r="CF13" i="6"/>
  <c r="CF14" i="6" s="1"/>
  <c r="CF15" i="6" s="1"/>
  <c r="CG13" i="6"/>
  <c r="CG14" i="6" s="1"/>
  <c r="CH13" i="6"/>
  <c r="CH14" i="6" s="1"/>
  <c r="CH15" i="6" s="1"/>
  <c r="CI13" i="6"/>
  <c r="CI14" i="6" s="1"/>
  <c r="CJ13" i="6"/>
  <c r="CJ14" i="6" s="1"/>
  <c r="CK13" i="6"/>
  <c r="CK14" i="6" s="1"/>
  <c r="CL13" i="6"/>
  <c r="CL14" i="6" s="1"/>
  <c r="CM13" i="6"/>
  <c r="CM14" i="6" s="1"/>
  <c r="CN13" i="6"/>
  <c r="CN14" i="6" s="1"/>
  <c r="CN15" i="6" s="1"/>
  <c r="CO13" i="6"/>
  <c r="CO14" i="6" s="1"/>
  <c r="CP13" i="6"/>
  <c r="CP14" i="6" s="1"/>
  <c r="CP15" i="6" s="1"/>
  <c r="CQ13" i="6"/>
  <c r="CQ14" i="6" s="1"/>
  <c r="CR13" i="6"/>
  <c r="CR14" i="6" s="1"/>
  <c r="CR15" i="6" s="1"/>
  <c r="CS13" i="6"/>
  <c r="CT13" i="6"/>
  <c r="CU13" i="6"/>
  <c r="CU14" i="6" s="1"/>
  <c r="CV13" i="6"/>
  <c r="CV14" i="6" s="1"/>
  <c r="CV15" i="6" s="1"/>
  <c r="CW13" i="6"/>
  <c r="CW14" i="6" s="1"/>
  <c r="CX13" i="6"/>
  <c r="CX14" i="6" s="1"/>
  <c r="CX15" i="6" s="1"/>
  <c r="CY13" i="6"/>
  <c r="CY14" i="6" s="1"/>
  <c r="CZ13" i="6"/>
  <c r="CZ14" i="6" s="1"/>
  <c r="CZ15" i="6" s="1"/>
  <c r="DA13" i="6"/>
  <c r="DA14" i="6" s="1"/>
  <c r="DA15" i="6" s="1"/>
  <c r="DB13" i="6"/>
  <c r="DB14" i="6" s="1"/>
  <c r="DC13" i="6"/>
  <c r="DC14" i="6" s="1"/>
  <c r="DD13" i="6"/>
  <c r="DD14" i="6" s="1"/>
  <c r="DD15" i="6" s="1"/>
  <c r="DE13" i="6"/>
  <c r="DE14" i="6" s="1"/>
  <c r="DF13" i="6"/>
  <c r="DF14" i="6" s="1"/>
  <c r="DF15" i="6" s="1"/>
  <c r="DG13" i="6"/>
  <c r="DG14" i="6" s="1"/>
  <c r="DH13" i="6"/>
  <c r="DH14" i="6" s="1"/>
  <c r="DH15" i="6" s="1"/>
  <c r="DI13" i="6"/>
  <c r="DI14" i="6" s="1"/>
  <c r="DJ13" i="6"/>
  <c r="DK13" i="6"/>
  <c r="DK14" i="6" s="1"/>
  <c r="DL13" i="6"/>
  <c r="DL14" i="6" s="1"/>
  <c r="DL15" i="6" s="1"/>
  <c r="DM13" i="6"/>
  <c r="DM14" i="6" s="1"/>
  <c r="DN13" i="6"/>
  <c r="DN14" i="6" s="1"/>
  <c r="DN15" i="6" s="1"/>
  <c r="DO13" i="6"/>
  <c r="DO14" i="6" s="1"/>
  <c r="DP13" i="6"/>
  <c r="DP14" i="6" s="1"/>
  <c r="DQ13" i="6"/>
  <c r="DQ14" i="6" s="1"/>
  <c r="DR13" i="6"/>
  <c r="DS13" i="6"/>
  <c r="DS14" i="6" s="1"/>
  <c r="DT13" i="6"/>
  <c r="DT14" i="6" s="1"/>
  <c r="DT15" i="6" s="1"/>
  <c r="DU13" i="6"/>
  <c r="DU14" i="6" s="1"/>
  <c r="DV13" i="6"/>
  <c r="DV14" i="6" s="1"/>
  <c r="DW13" i="6"/>
  <c r="DW14" i="6" s="1"/>
  <c r="DX13" i="6"/>
  <c r="DX14" i="6" s="1"/>
  <c r="DX15" i="6" s="1"/>
  <c r="DY13" i="6"/>
  <c r="DY14" i="6" s="1"/>
  <c r="DY15" i="6" s="1"/>
  <c r="DZ13" i="6"/>
  <c r="DZ14" i="6" s="1"/>
  <c r="EA13" i="6"/>
  <c r="EA14" i="6" s="1"/>
  <c r="EB13" i="6"/>
  <c r="EB14" i="6" s="1"/>
  <c r="EC13" i="6"/>
  <c r="EC14" i="6" s="1"/>
  <c r="ED13" i="6"/>
  <c r="ED14" i="6" s="1"/>
  <c r="ED15" i="6" s="1"/>
  <c r="EE13" i="6"/>
  <c r="EE14" i="6" s="1"/>
  <c r="EF13" i="6"/>
  <c r="EF14" i="6" s="1"/>
  <c r="EF15" i="6" s="1"/>
  <c r="EG13" i="6"/>
  <c r="EG14" i="6" s="1"/>
  <c r="EG15" i="6" s="1"/>
  <c r="EH13" i="6"/>
  <c r="EH14" i="6" s="1"/>
  <c r="EI13" i="6"/>
  <c r="EI14" i="6" s="1"/>
  <c r="EJ13" i="6"/>
  <c r="EJ14" i="6" s="1"/>
  <c r="EK13" i="6"/>
  <c r="EK14" i="6" s="1"/>
  <c r="EL13" i="6"/>
  <c r="EL14" i="6" s="1"/>
  <c r="EL15" i="6" s="1"/>
  <c r="EM13" i="6"/>
  <c r="EM14" i="6" s="1"/>
  <c r="EN13" i="6"/>
  <c r="EN14" i="6" s="1"/>
  <c r="EN15" i="6" s="1"/>
  <c r="EO13" i="6"/>
  <c r="EO14" i="6" s="1"/>
  <c r="EO15" i="6" s="1"/>
  <c r="EP13" i="6"/>
  <c r="EP14" i="6" s="1"/>
  <c r="EQ13" i="6"/>
  <c r="EQ14" i="6" s="1"/>
  <c r="ER13" i="6"/>
  <c r="ER14" i="6" s="1"/>
  <c r="ES13" i="6"/>
  <c r="ES14" i="6" s="1"/>
  <c r="ET13" i="6"/>
  <c r="ET14" i="6" s="1"/>
  <c r="ET15" i="6" s="1"/>
  <c r="EU13" i="6"/>
  <c r="EU14" i="6" s="1"/>
  <c r="EV13" i="6"/>
  <c r="EW13" i="6"/>
  <c r="EW14" i="6" s="1"/>
  <c r="EW15" i="6" s="1"/>
  <c r="EX13" i="6"/>
  <c r="EX14" i="6" s="1"/>
  <c r="EY13" i="6"/>
  <c r="EY14" i="6" s="1"/>
  <c r="EZ13" i="6"/>
  <c r="EZ14" i="6" s="1"/>
  <c r="FA13" i="6"/>
  <c r="FA14" i="6" s="1"/>
  <c r="FB13" i="6"/>
  <c r="FB14" i="6" s="1"/>
  <c r="FB15" i="6" s="1"/>
  <c r="FC13" i="6"/>
  <c r="FC14" i="6" s="1"/>
  <c r="FD13" i="6"/>
  <c r="FD14" i="6" s="1"/>
  <c r="FE13" i="6"/>
  <c r="AH14" i="6"/>
  <c r="BF14" i="6"/>
  <c r="CT14" i="6"/>
  <c r="DJ14" i="6"/>
  <c r="DR14" i="6"/>
  <c r="AK15" i="6"/>
  <c r="BI15" i="6"/>
  <c r="CY15" i="6"/>
  <c r="DC15" i="6"/>
  <c r="AG16" i="6"/>
  <c r="AG17" i="6" s="1"/>
  <c r="AG18" i="6" s="1"/>
  <c r="AH16" i="6"/>
  <c r="AH17" i="6" s="1"/>
  <c r="AH18" i="6" s="1"/>
  <c r="AI16" i="6"/>
  <c r="AI17" i="6" s="1"/>
  <c r="AI18" i="6" s="1"/>
  <c r="AJ16" i="6"/>
  <c r="AJ17" i="6" s="1"/>
  <c r="AK16" i="6"/>
  <c r="AK17" i="6" s="1"/>
  <c r="AK18" i="6" s="1"/>
  <c r="AL16" i="6"/>
  <c r="AL17" i="6" s="1"/>
  <c r="AM16" i="6"/>
  <c r="AN16" i="6"/>
  <c r="AN17" i="6" s="1"/>
  <c r="AO16" i="6"/>
  <c r="AP16" i="6"/>
  <c r="AQ16" i="6"/>
  <c r="AR16" i="6"/>
  <c r="AR17" i="6" s="1"/>
  <c r="AS16" i="6"/>
  <c r="AS17" i="6" s="1"/>
  <c r="AS18" i="6" s="1"/>
  <c r="AT16" i="6"/>
  <c r="AU16" i="6"/>
  <c r="AU17" i="6" s="1"/>
  <c r="AU18" i="6" s="1"/>
  <c r="AV16" i="6"/>
  <c r="AW16" i="6"/>
  <c r="AX16" i="6"/>
  <c r="AX17" i="6" s="1"/>
  <c r="AY16" i="6"/>
  <c r="AY17" i="6" s="1"/>
  <c r="AY18" i="6" s="1"/>
  <c r="AZ16" i="6"/>
  <c r="AZ17" i="6" s="1"/>
  <c r="BA16" i="6"/>
  <c r="BA17" i="6" s="1"/>
  <c r="BB16" i="6"/>
  <c r="BB17" i="6" s="1"/>
  <c r="BC16" i="6"/>
  <c r="BC17" i="6" s="1"/>
  <c r="BD16" i="6"/>
  <c r="BE16" i="6"/>
  <c r="BE17" i="6" s="1"/>
  <c r="BE18" i="6" s="1"/>
  <c r="BF16" i="6"/>
  <c r="BF17" i="6" s="1"/>
  <c r="BF18" i="6" s="1"/>
  <c r="BG16" i="6"/>
  <c r="BG17" i="6" s="1"/>
  <c r="BH16" i="6"/>
  <c r="BH17" i="6" s="1"/>
  <c r="BI16" i="6"/>
  <c r="BI17" i="6" s="1"/>
  <c r="BI18" i="6" s="1"/>
  <c r="BJ16" i="6"/>
  <c r="BJ17" i="6" s="1"/>
  <c r="BK16" i="6"/>
  <c r="BK17" i="6" s="1"/>
  <c r="BL16" i="6"/>
  <c r="BL17" i="6" s="1"/>
  <c r="BM16" i="6"/>
  <c r="BM17" i="6" s="1"/>
  <c r="BM18" i="6" s="1"/>
  <c r="BN16" i="6"/>
  <c r="BN17" i="6" s="1"/>
  <c r="BO16" i="6"/>
  <c r="BO17" i="6" s="1"/>
  <c r="BO18" i="6" s="1"/>
  <c r="BP16" i="6"/>
  <c r="BP17" i="6" s="1"/>
  <c r="BQ16" i="6"/>
  <c r="BR16" i="6"/>
  <c r="BS16" i="6"/>
  <c r="BS17" i="6" s="1"/>
  <c r="BT16" i="6"/>
  <c r="BU16" i="6"/>
  <c r="BU17" i="6" s="1"/>
  <c r="BU18" i="6" s="1"/>
  <c r="BV16" i="6"/>
  <c r="BV17" i="6" s="1"/>
  <c r="BV18" i="6" s="1"/>
  <c r="BW16" i="6"/>
  <c r="BW17" i="6" s="1"/>
  <c r="BX16" i="6"/>
  <c r="BX17" i="6" s="1"/>
  <c r="BY16" i="6"/>
  <c r="BY17" i="6" s="1"/>
  <c r="BZ16" i="6"/>
  <c r="CA16" i="6"/>
  <c r="CA17" i="6" s="1"/>
  <c r="CB16" i="6"/>
  <c r="CC16" i="6"/>
  <c r="CC17" i="6" s="1"/>
  <c r="CC18" i="6" s="1"/>
  <c r="CD16" i="6"/>
  <c r="CD17" i="6" s="1"/>
  <c r="CE16" i="6"/>
  <c r="CE17" i="6" s="1"/>
  <c r="CE18" i="6" s="1"/>
  <c r="CF16" i="6"/>
  <c r="CF17" i="6" s="1"/>
  <c r="CG16" i="6"/>
  <c r="CG17" i="6" s="1"/>
  <c r="CG18" i="6" s="1"/>
  <c r="CH16" i="6"/>
  <c r="CH17" i="6" s="1"/>
  <c r="CI16" i="6"/>
  <c r="CI17" i="6" s="1"/>
  <c r="CJ16" i="6"/>
  <c r="CK16" i="6"/>
  <c r="CK17" i="6" s="1"/>
  <c r="CL16" i="6"/>
  <c r="CL17" i="6" s="1"/>
  <c r="CL18" i="6" s="1"/>
  <c r="CM16" i="6"/>
  <c r="CN16" i="6"/>
  <c r="CN17" i="6" s="1"/>
  <c r="CO16" i="6"/>
  <c r="CO17" i="6" s="1"/>
  <c r="CO18" i="6" s="1"/>
  <c r="CP16" i="6"/>
  <c r="CQ16" i="6"/>
  <c r="CQ17" i="6" s="1"/>
  <c r="CR16" i="6"/>
  <c r="CR17" i="6" s="1"/>
  <c r="CR18" i="6" s="1"/>
  <c r="CS16" i="6"/>
  <c r="CS17" i="6" s="1"/>
  <c r="CT16" i="6"/>
  <c r="CT17" i="6" s="1"/>
  <c r="CT18" i="6" s="1"/>
  <c r="CU16" i="6"/>
  <c r="CV16" i="6"/>
  <c r="CV17" i="6" s="1"/>
  <c r="CW16" i="6"/>
  <c r="CW17" i="6" s="1"/>
  <c r="CW18" i="6" s="1"/>
  <c r="CX16" i="6"/>
  <c r="CY16" i="6"/>
  <c r="CY17" i="6" s="1"/>
  <c r="CZ16" i="6"/>
  <c r="DA16" i="6"/>
  <c r="DA17" i="6" s="1"/>
  <c r="DA18" i="6" s="1"/>
  <c r="DB16" i="6"/>
  <c r="DB17" i="6" s="1"/>
  <c r="DC16" i="6"/>
  <c r="DC17" i="6" s="1"/>
  <c r="DC18" i="6" s="1"/>
  <c r="DD16" i="6"/>
  <c r="DD17" i="6" s="1"/>
  <c r="DE16" i="6"/>
  <c r="DE17" i="6" s="1"/>
  <c r="DE18" i="6" s="1"/>
  <c r="DF16" i="6"/>
  <c r="DG16" i="6"/>
  <c r="DG17" i="6" s="1"/>
  <c r="DH16" i="6"/>
  <c r="DH17" i="6" s="1"/>
  <c r="DH18" i="6" s="1"/>
  <c r="DI16" i="6"/>
  <c r="DI17" i="6" s="1"/>
  <c r="DJ16" i="6"/>
  <c r="DJ17" i="6" s="1"/>
  <c r="DJ18" i="6" s="1"/>
  <c r="DK16" i="6"/>
  <c r="DL16" i="6"/>
  <c r="DL17" i="6" s="1"/>
  <c r="DM16" i="6"/>
  <c r="DM17" i="6" s="1"/>
  <c r="DN16" i="6"/>
  <c r="DO16" i="6"/>
  <c r="DP16" i="6"/>
  <c r="DQ16" i="6"/>
  <c r="DR16" i="6"/>
  <c r="DR17" i="6" s="1"/>
  <c r="DR18" i="6" s="1"/>
  <c r="DS16" i="6"/>
  <c r="DS17" i="6" s="1"/>
  <c r="DT16" i="6"/>
  <c r="DT17" i="6" s="1"/>
  <c r="DU16" i="6"/>
  <c r="DU17" i="6" s="1"/>
  <c r="DU18" i="6" s="1"/>
  <c r="DV16" i="6"/>
  <c r="DV17" i="6" s="1"/>
  <c r="DW16" i="6"/>
  <c r="DX16" i="6"/>
  <c r="DY16" i="6"/>
  <c r="DY17" i="6" s="1"/>
  <c r="DY18" i="6" s="1"/>
  <c r="DZ16" i="6"/>
  <c r="EA16" i="6"/>
  <c r="EA17" i="6" s="1"/>
  <c r="EA18" i="6" s="1"/>
  <c r="EB16" i="6"/>
  <c r="EB17" i="6" s="1"/>
  <c r="EC16" i="6"/>
  <c r="EC17" i="6" s="1"/>
  <c r="ED16" i="6"/>
  <c r="EE16" i="6"/>
  <c r="EE17" i="6" s="1"/>
  <c r="EF16" i="6"/>
  <c r="EF17" i="6" s="1"/>
  <c r="EF18" i="6" s="1"/>
  <c r="EG16" i="6"/>
  <c r="EG17" i="6" s="1"/>
  <c r="EH16" i="6"/>
  <c r="EI16" i="6"/>
  <c r="EI17" i="6" s="1"/>
  <c r="EI18" i="6" s="1"/>
  <c r="EJ16" i="6"/>
  <c r="EJ17" i="6" s="1"/>
  <c r="EK16" i="6"/>
  <c r="EK17" i="6" s="1"/>
  <c r="EL16" i="6"/>
  <c r="EL17" i="6" s="1"/>
  <c r="EM16" i="6"/>
  <c r="EM17" i="6" s="1"/>
  <c r="EN16" i="6"/>
  <c r="EN17" i="6" s="1"/>
  <c r="EN18" i="6" s="1"/>
  <c r="EO16" i="6"/>
  <c r="EO17" i="6" s="1"/>
  <c r="EO18" i="6" s="1"/>
  <c r="EP16" i="6"/>
  <c r="EP17" i="6" s="1"/>
  <c r="EQ16" i="6"/>
  <c r="EQ17" i="6" s="1"/>
  <c r="EQ18" i="6" s="1"/>
  <c r="ER16" i="6"/>
  <c r="ER17" i="6" s="1"/>
  <c r="ER18" i="6" s="1"/>
  <c r="ES16" i="6"/>
  <c r="ET16" i="6"/>
  <c r="ET17" i="6" s="1"/>
  <c r="EU16" i="6"/>
  <c r="EU17" i="6" s="1"/>
  <c r="EV16" i="6"/>
  <c r="EV17" i="6" s="1"/>
  <c r="EV18" i="6" s="1"/>
  <c r="EW16" i="6"/>
  <c r="EX16" i="6"/>
  <c r="EY16" i="6"/>
  <c r="EZ16" i="6"/>
  <c r="EZ17" i="6" s="1"/>
  <c r="EZ18" i="6" s="1"/>
  <c r="FA16" i="6"/>
  <c r="FA17" i="6" s="1"/>
  <c r="FB16" i="6"/>
  <c r="FB17" i="6" s="1"/>
  <c r="FC16" i="6"/>
  <c r="FC17" i="6" s="1"/>
  <c r="FD16" i="6"/>
  <c r="FD17" i="6" s="1"/>
  <c r="FD18" i="6" s="1"/>
  <c r="FE16" i="6"/>
  <c r="FE17" i="6" s="1"/>
  <c r="AM17" i="6"/>
  <c r="AM18" i="6" s="1"/>
  <c r="AP17" i="6"/>
  <c r="AP18" i="6" s="1"/>
  <c r="AV17" i="6"/>
  <c r="AV18" i="6" s="1"/>
  <c r="BD17" i="6"/>
  <c r="BD18" i="6" s="1"/>
  <c r="BT17" i="6"/>
  <c r="BT18" i="6" s="1"/>
  <c r="CB17" i="6"/>
  <c r="CB18" i="6" s="1"/>
  <c r="CJ17" i="6"/>
  <c r="CU17" i="6"/>
  <c r="CX17" i="6"/>
  <c r="CZ17" i="6"/>
  <c r="CZ18" i="6" s="1"/>
  <c r="DK17" i="6"/>
  <c r="DK18" i="6" s="1"/>
  <c r="DO17" i="6"/>
  <c r="DP17" i="6"/>
  <c r="DP18" i="6" s="1"/>
  <c r="DX17" i="6"/>
  <c r="DX18" i="6" s="1"/>
  <c r="EY17" i="6"/>
  <c r="EY18" i="6" s="1"/>
  <c r="AJ18" i="6"/>
  <c r="AZ18" i="6"/>
  <c r="BH18" i="6"/>
  <c r="BK18" i="6"/>
  <c r="E4" i="6" a="1"/>
  <c r="E4" i="6" s="1"/>
  <c r="F4" i="6" a="1"/>
  <c r="F4" i="6" s="1"/>
  <c r="G4" i="6" a="1"/>
  <c r="G4" i="6" s="1"/>
  <c r="H4" i="6" a="1"/>
  <c r="H4" i="6" s="1"/>
  <c r="J4" i="6" a="1"/>
  <c r="J4" i="6" s="1"/>
  <c r="K4" i="6" a="1"/>
  <c r="K4" i="6" s="1"/>
  <c r="L4" i="6" a="1"/>
  <c r="L4" i="6" s="1"/>
  <c r="M4" i="6" a="1"/>
  <c r="M4" i="6" s="1"/>
  <c r="N4" i="6" a="1"/>
  <c r="N4" i="6" s="1"/>
  <c r="O4" i="6" a="1"/>
  <c r="O4" i="6" s="1"/>
  <c r="P4" i="6" a="1"/>
  <c r="P4" i="6" s="1"/>
  <c r="Q4" i="6" a="1"/>
  <c r="Q4" i="6" s="1"/>
  <c r="R4" i="6" a="1"/>
  <c r="R4" i="6" s="1"/>
  <c r="S4" i="6" a="1"/>
  <c r="S4" i="6" s="1"/>
  <c r="T4" i="6" a="1"/>
  <c r="T4" i="6" s="1"/>
  <c r="U4" i="6" a="1"/>
  <c r="U4" i="6" s="1"/>
  <c r="V4" i="6" a="1"/>
  <c r="V4" i="6" s="1"/>
  <c r="W4" i="6" a="1"/>
  <c r="W4" i="6" s="1"/>
  <c r="X4" i="6" a="1"/>
  <c r="X4" i="6" s="1"/>
  <c r="Y4" i="6" a="1"/>
  <c r="Y4" i="6" s="1"/>
  <c r="Z4" i="6" a="1"/>
  <c r="Z4" i="6" s="1"/>
  <c r="AA4" i="6" a="1"/>
  <c r="AA4" i="6" s="1"/>
  <c r="AB4" i="6" a="1"/>
  <c r="AB4" i="6" s="1"/>
  <c r="AC4" i="6" a="1"/>
  <c r="AC4" i="6" s="1"/>
  <c r="AD4" i="6" a="1"/>
  <c r="AD4" i="6" s="1"/>
  <c r="AE4" i="6" a="1"/>
  <c r="AE4" i="6" s="1"/>
  <c r="AF4" i="6" a="1"/>
  <c r="AF4" i="6" s="1"/>
  <c r="E5" i="6" a="1"/>
  <c r="E5" i="6" s="1"/>
  <c r="F5" i="6" a="1"/>
  <c r="F5" i="6" s="1"/>
  <c r="G5" i="6" a="1"/>
  <c r="G5" i="6" s="1"/>
  <c r="H5" i="6" a="1"/>
  <c r="H5" i="6" s="1"/>
  <c r="J5" i="6" a="1"/>
  <c r="J5" i="6" s="1"/>
  <c r="K5" i="6" a="1"/>
  <c r="K5" i="6" s="1"/>
  <c r="L5" i="6" a="1"/>
  <c r="L5" i="6" s="1"/>
  <c r="M5" i="6" a="1"/>
  <c r="M5" i="6" s="1"/>
  <c r="N5" i="6" a="1"/>
  <c r="N5" i="6" s="1"/>
  <c r="O5" i="6" a="1"/>
  <c r="O5" i="6" s="1"/>
  <c r="P5" i="6" a="1"/>
  <c r="P5" i="6" s="1"/>
  <c r="Q5" i="6" a="1"/>
  <c r="Q5" i="6" s="1"/>
  <c r="R5" i="6" a="1"/>
  <c r="R5" i="6" s="1"/>
  <c r="S5" i="6" a="1"/>
  <c r="S5" i="6" s="1"/>
  <c r="T5" i="6" a="1"/>
  <c r="T5" i="6" s="1"/>
  <c r="U5" i="6" a="1"/>
  <c r="U5" i="6" s="1"/>
  <c r="V5" i="6" a="1"/>
  <c r="V5" i="6" s="1"/>
  <c r="W5" i="6" a="1"/>
  <c r="W5" i="6" s="1"/>
  <c r="X5" i="6" a="1"/>
  <c r="X5" i="6" s="1"/>
  <c r="Y5" i="6" a="1"/>
  <c r="Y5" i="6" s="1"/>
  <c r="Z5" i="6" a="1"/>
  <c r="Z5" i="6" s="1"/>
  <c r="AA5" i="6" a="1"/>
  <c r="AA5" i="6" s="1"/>
  <c r="AB5" i="6" a="1"/>
  <c r="AB5" i="6" s="1"/>
  <c r="AC5" i="6" a="1"/>
  <c r="AC5" i="6" s="1"/>
  <c r="AD5" i="6" a="1"/>
  <c r="AD5" i="6" s="1"/>
  <c r="AE5" i="6" a="1"/>
  <c r="AE5" i="6" s="1"/>
  <c r="AF5" i="6" a="1"/>
  <c r="AF5" i="6" s="1"/>
  <c r="E6" i="6" a="1"/>
  <c r="E6" i="6" s="1"/>
  <c r="F6" i="6" a="1"/>
  <c r="F6" i="6" s="1"/>
  <c r="G6" i="6" a="1"/>
  <c r="G6" i="6" s="1"/>
  <c r="H6" i="6" a="1"/>
  <c r="H6" i="6" s="1"/>
  <c r="J6" i="6" a="1"/>
  <c r="J6" i="6" s="1"/>
  <c r="K6" i="6" a="1"/>
  <c r="K6" i="6" s="1"/>
  <c r="L6" i="6" a="1"/>
  <c r="L6" i="6" s="1"/>
  <c r="M6" i="6" a="1"/>
  <c r="M6" i="6" s="1"/>
  <c r="N6" i="6" a="1"/>
  <c r="N6" i="6" s="1"/>
  <c r="O6" i="6" a="1"/>
  <c r="O6" i="6" s="1"/>
  <c r="P6" i="6" a="1"/>
  <c r="P6" i="6" s="1"/>
  <c r="Q6" i="6" a="1"/>
  <c r="Q6" i="6" s="1"/>
  <c r="R6" i="6" a="1"/>
  <c r="R6" i="6" s="1"/>
  <c r="S6" i="6" a="1"/>
  <c r="S6" i="6" s="1"/>
  <c r="T6" i="6" a="1"/>
  <c r="T6" i="6" s="1"/>
  <c r="U6" i="6" a="1"/>
  <c r="U6" i="6" s="1"/>
  <c r="V6" i="6" a="1"/>
  <c r="V6" i="6" s="1"/>
  <c r="W6" i="6" a="1"/>
  <c r="W6" i="6" s="1"/>
  <c r="X6" i="6" a="1"/>
  <c r="X6" i="6" s="1"/>
  <c r="Y6" i="6" a="1"/>
  <c r="Y6" i="6" s="1"/>
  <c r="Z6" i="6" a="1"/>
  <c r="Z6" i="6" s="1"/>
  <c r="AA6" i="6" a="1"/>
  <c r="AA6" i="6" s="1"/>
  <c r="AB6" i="6" a="1"/>
  <c r="AB6" i="6" s="1"/>
  <c r="AC6" i="6" a="1"/>
  <c r="AC6" i="6" s="1"/>
  <c r="AD6" i="6" a="1"/>
  <c r="AD6" i="6" s="1"/>
  <c r="AE6" i="6" a="1"/>
  <c r="AE6" i="6" s="1"/>
  <c r="AF6" i="6" a="1"/>
  <c r="AF6" i="6" s="1"/>
  <c r="E7" i="6" a="1"/>
  <c r="E7" i="6" s="1"/>
  <c r="F7" i="6" a="1"/>
  <c r="F7" i="6" s="1"/>
  <c r="G7" i="6" a="1"/>
  <c r="G7" i="6" s="1"/>
  <c r="H7" i="6" a="1"/>
  <c r="H7" i="6" s="1"/>
  <c r="J7" i="6" a="1"/>
  <c r="J7" i="6" s="1"/>
  <c r="K7" i="6" a="1"/>
  <c r="K7" i="6" s="1"/>
  <c r="L7" i="6" a="1"/>
  <c r="L7" i="6" s="1"/>
  <c r="M7" i="6" a="1"/>
  <c r="M7" i="6" s="1"/>
  <c r="N7" i="6" a="1"/>
  <c r="N7" i="6" s="1"/>
  <c r="O7" i="6" a="1"/>
  <c r="O7" i="6" s="1"/>
  <c r="P7" i="6" a="1"/>
  <c r="P7" i="6" s="1"/>
  <c r="Q7" i="6" a="1"/>
  <c r="Q7" i="6" s="1"/>
  <c r="R7" i="6" a="1"/>
  <c r="R7" i="6" s="1"/>
  <c r="S7" i="6" a="1"/>
  <c r="S7" i="6" s="1"/>
  <c r="T7" i="6" a="1"/>
  <c r="T7" i="6" s="1"/>
  <c r="U7" i="6" a="1"/>
  <c r="U7" i="6" s="1"/>
  <c r="V7" i="6" a="1"/>
  <c r="V7" i="6" s="1"/>
  <c r="W7" i="6" a="1"/>
  <c r="W7" i="6" s="1"/>
  <c r="X7" i="6" a="1"/>
  <c r="X7" i="6" s="1"/>
  <c r="Y7" i="6" a="1"/>
  <c r="Y7" i="6" s="1"/>
  <c r="Z7" i="6" a="1"/>
  <c r="Z7" i="6" s="1"/>
  <c r="AA7" i="6" a="1"/>
  <c r="AA7" i="6" s="1"/>
  <c r="AB7" i="6" a="1"/>
  <c r="AB7" i="6" s="1"/>
  <c r="AC7" i="6" a="1"/>
  <c r="AC7" i="6" s="1"/>
  <c r="AD7" i="6" a="1"/>
  <c r="AD7" i="6" s="1"/>
  <c r="AE7" i="6" a="1"/>
  <c r="AE7" i="6"/>
  <c r="AF7" i="6" a="1"/>
  <c r="AF7" i="6" s="1"/>
  <c r="E8" i="6" a="1"/>
  <c r="E8" i="6" s="1"/>
  <c r="F8" i="6" a="1"/>
  <c r="F8" i="6" s="1"/>
  <c r="G8" i="6" a="1"/>
  <c r="G8" i="6" s="1"/>
  <c r="H8" i="6" a="1"/>
  <c r="H8" i="6" s="1"/>
  <c r="J8" i="6" a="1"/>
  <c r="J8" i="6" s="1"/>
  <c r="K8" i="6" a="1"/>
  <c r="K8" i="6" s="1"/>
  <c r="L8" i="6" a="1"/>
  <c r="L8" i="6" s="1"/>
  <c r="M8" i="6" a="1"/>
  <c r="M8" i="6" s="1"/>
  <c r="N8" i="6" a="1"/>
  <c r="N8" i="6" s="1"/>
  <c r="O8" i="6" a="1"/>
  <c r="O8" i="6" s="1"/>
  <c r="P8" i="6" a="1"/>
  <c r="P8" i="6" s="1"/>
  <c r="Q8" i="6" a="1"/>
  <c r="Q8" i="6" s="1"/>
  <c r="R8" i="6" a="1"/>
  <c r="R8" i="6" s="1"/>
  <c r="S8" i="6" a="1"/>
  <c r="S8" i="6" s="1"/>
  <c r="T8" i="6" a="1"/>
  <c r="T8" i="6" s="1"/>
  <c r="U8" i="6" a="1"/>
  <c r="U8" i="6" s="1"/>
  <c r="V8" i="6" a="1"/>
  <c r="V8" i="6" s="1"/>
  <c r="W8" i="6" a="1"/>
  <c r="W8" i="6" s="1"/>
  <c r="X8" i="6" a="1"/>
  <c r="X8" i="6" s="1"/>
  <c r="Y8" i="6" a="1"/>
  <c r="Y8" i="6" s="1"/>
  <c r="Z8" i="6" a="1"/>
  <c r="Z8" i="6" s="1"/>
  <c r="AA8" i="6" a="1"/>
  <c r="AA8" i="6" s="1"/>
  <c r="AB8" i="6" a="1"/>
  <c r="AB8" i="6" s="1"/>
  <c r="AC8" i="6" a="1"/>
  <c r="AC8" i="6" s="1"/>
  <c r="AD8" i="6" a="1"/>
  <c r="AD8" i="6" s="1"/>
  <c r="AE8" i="6" a="1"/>
  <c r="AE8" i="6" s="1"/>
  <c r="AF8" i="6" a="1"/>
  <c r="AF8" i="6" s="1"/>
  <c r="E9" i="6" a="1"/>
  <c r="E9" i="6" s="1"/>
  <c r="F9" i="6" a="1"/>
  <c r="F9" i="6" s="1"/>
  <c r="G9" i="6" a="1"/>
  <c r="G9" i="6"/>
  <c r="H9" i="6" a="1"/>
  <c r="H9" i="6" s="1"/>
  <c r="J9" i="6" a="1"/>
  <c r="J9" i="6" s="1"/>
  <c r="K9" i="6" a="1"/>
  <c r="K9" i="6" s="1"/>
  <c r="L9" i="6" a="1"/>
  <c r="L9" i="6" s="1"/>
  <c r="M9" i="6" a="1"/>
  <c r="M9" i="6" s="1"/>
  <c r="N9" i="6" a="1"/>
  <c r="N9" i="6" s="1"/>
  <c r="O9" i="6" a="1"/>
  <c r="O9" i="6" s="1"/>
  <c r="P9" i="6" a="1"/>
  <c r="P9" i="6" s="1"/>
  <c r="Q9" i="6" a="1"/>
  <c r="Q9" i="6" s="1"/>
  <c r="R9" i="6" a="1"/>
  <c r="R9" i="6" s="1"/>
  <c r="S9" i="6" a="1"/>
  <c r="S9" i="6" s="1"/>
  <c r="T9" i="6" a="1"/>
  <c r="T9" i="6" s="1"/>
  <c r="U9" i="6" a="1"/>
  <c r="U9" i="6" s="1"/>
  <c r="V9" i="6" a="1"/>
  <c r="V9" i="6" s="1"/>
  <c r="W9" i="6" a="1"/>
  <c r="W9" i="6" s="1"/>
  <c r="X9" i="6" a="1"/>
  <c r="X9" i="6" s="1"/>
  <c r="Y9" i="6" a="1"/>
  <c r="Y9" i="6" s="1"/>
  <c r="Z9" i="6" a="1"/>
  <c r="Z9" i="6" s="1"/>
  <c r="AA9" i="6" a="1"/>
  <c r="AA9" i="6" s="1"/>
  <c r="AB9" i="6" a="1"/>
  <c r="AB9" i="6" s="1"/>
  <c r="AC9" i="6" a="1"/>
  <c r="AC9" i="6" s="1"/>
  <c r="AD9" i="6" a="1"/>
  <c r="AD9" i="6" s="1"/>
  <c r="AE9" i="6" a="1"/>
  <c r="AE9" i="6" s="1"/>
  <c r="AF9" i="6" a="1"/>
  <c r="AF9" i="6" s="1"/>
  <c r="E10" i="6" a="1"/>
  <c r="E10" i="6" s="1"/>
  <c r="F10" i="6" a="1"/>
  <c r="F10" i="6" s="1"/>
  <c r="G10" i="6" a="1"/>
  <c r="G10" i="6" s="1"/>
  <c r="H10" i="6" a="1"/>
  <c r="H10" i="6" s="1"/>
  <c r="J10" i="6" a="1"/>
  <c r="J10" i="6" s="1"/>
  <c r="K10" i="6" a="1"/>
  <c r="K10" i="6"/>
  <c r="L10" i="6" a="1"/>
  <c r="L10" i="6" s="1"/>
  <c r="M10" i="6" a="1"/>
  <c r="M10" i="6" s="1"/>
  <c r="N10" i="6" a="1"/>
  <c r="N10" i="6" s="1"/>
  <c r="O10" i="6" a="1"/>
  <c r="O10" i="6" s="1"/>
  <c r="P10" i="6" a="1"/>
  <c r="P10" i="6" s="1"/>
  <c r="Q10" i="6" a="1"/>
  <c r="Q10" i="6" s="1"/>
  <c r="R10" i="6" a="1"/>
  <c r="R10" i="6" s="1"/>
  <c r="S10" i="6" a="1"/>
  <c r="S10" i="6" s="1"/>
  <c r="T10" i="6" a="1"/>
  <c r="T10" i="6" s="1"/>
  <c r="U10" i="6" a="1"/>
  <c r="U10" i="6" s="1"/>
  <c r="V10" i="6" a="1"/>
  <c r="V10" i="6" s="1"/>
  <c r="W10" i="6" a="1"/>
  <c r="W10" i="6" s="1"/>
  <c r="X10" i="6" a="1"/>
  <c r="X10" i="6" s="1"/>
  <c r="Y10" i="6" a="1"/>
  <c r="Y10" i="6" s="1"/>
  <c r="Z10" i="6" a="1"/>
  <c r="Z10" i="6" s="1"/>
  <c r="AA10" i="6" a="1"/>
  <c r="AA10" i="6" s="1"/>
  <c r="AB10" i="6" a="1"/>
  <c r="AB10" i="6" s="1"/>
  <c r="AC10" i="6" a="1"/>
  <c r="AC10" i="6" s="1"/>
  <c r="AD10" i="6" a="1"/>
  <c r="AD10" i="6" s="1"/>
  <c r="AE10" i="6" a="1"/>
  <c r="AE10" i="6" s="1"/>
  <c r="AF10" i="6" a="1"/>
  <c r="AF10" i="6" s="1"/>
  <c r="E11" i="6" a="1"/>
  <c r="E11" i="6" s="1"/>
  <c r="F11" i="6" a="1"/>
  <c r="F11" i="6" s="1"/>
  <c r="G11" i="6" a="1"/>
  <c r="G11" i="6" s="1"/>
  <c r="H11" i="6" a="1"/>
  <c r="H11" i="6" s="1"/>
  <c r="J11" i="6" a="1"/>
  <c r="J11" i="6" s="1"/>
  <c r="K11" i="6" a="1"/>
  <c r="K11" i="6" s="1"/>
  <c r="L11" i="6" a="1"/>
  <c r="L11" i="6" s="1"/>
  <c r="M11" i="6" a="1"/>
  <c r="M11" i="6" s="1"/>
  <c r="N11" i="6" a="1"/>
  <c r="N11" i="6" s="1"/>
  <c r="O11" i="6" a="1"/>
  <c r="O11" i="6" s="1"/>
  <c r="P11" i="6" a="1"/>
  <c r="P11" i="6" s="1"/>
  <c r="Q11" i="6" a="1"/>
  <c r="Q11" i="6" s="1"/>
  <c r="R11" i="6" a="1"/>
  <c r="R11" i="6" s="1"/>
  <c r="S11" i="6" a="1"/>
  <c r="S11" i="6" s="1"/>
  <c r="T11" i="6" a="1"/>
  <c r="T11" i="6" s="1"/>
  <c r="U11" i="6" a="1"/>
  <c r="U11" i="6" s="1"/>
  <c r="V11" i="6" a="1"/>
  <c r="V11" i="6" s="1"/>
  <c r="W11" i="6" a="1"/>
  <c r="W11" i="6" s="1"/>
  <c r="X11" i="6" a="1"/>
  <c r="X11" i="6" s="1"/>
  <c r="Y11" i="6" a="1"/>
  <c r="Y11" i="6" s="1"/>
  <c r="Z11" i="6" a="1"/>
  <c r="Z11" i="6" s="1"/>
  <c r="AA11" i="6" a="1"/>
  <c r="AA11" i="6" s="1"/>
  <c r="AB11" i="6" a="1"/>
  <c r="AB11" i="6" s="1"/>
  <c r="AC11" i="6" a="1"/>
  <c r="AC11" i="6" s="1"/>
  <c r="AD11" i="6" a="1"/>
  <c r="AD11" i="6" s="1"/>
  <c r="AE11" i="6" a="1"/>
  <c r="AE11" i="6" s="1"/>
  <c r="AF11" i="6" a="1"/>
  <c r="AF11" i="6" s="1"/>
  <c r="E12" i="6" a="1"/>
  <c r="E12" i="6" s="1"/>
  <c r="F12" i="6" a="1"/>
  <c r="F12" i="6" s="1"/>
  <c r="G12" i="6" a="1"/>
  <c r="G12" i="6" s="1"/>
  <c r="H12" i="6" a="1"/>
  <c r="H12" i="6" s="1"/>
  <c r="J12" i="6" a="1"/>
  <c r="J12" i="6" s="1"/>
  <c r="K12" i="6" a="1"/>
  <c r="K12" i="6"/>
  <c r="L12" i="6" a="1"/>
  <c r="L12" i="6" s="1"/>
  <c r="M12" i="6" a="1"/>
  <c r="M12" i="6" s="1"/>
  <c r="N12" i="6" a="1"/>
  <c r="N12" i="6" s="1"/>
  <c r="O12" i="6" a="1"/>
  <c r="O12" i="6" s="1"/>
  <c r="P12" i="6" a="1"/>
  <c r="P12" i="6" s="1"/>
  <c r="Q12" i="6" a="1"/>
  <c r="Q12" i="6" s="1"/>
  <c r="R12" i="6" a="1"/>
  <c r="R12" i="6" s="1"/>
  <c r="S12" i="6" a="1"/>
  <c r="S12" i="6" s="1"/>
  <c r="T12" i="6" a="1"/>
  <c r="T12" i="6" s="1"/>
  <c r="U12" i="6" a="1"/>
  <c r="U12" i="6" s="1"/>
  <c r="V12" i="6" a="1"/>
  <c r="V12" i="6" s="1"/>
  <c r="W12" i="6" a="1"/>
  <c r="W12" i="6" s="1"/>
  <c r="X12" i="6" a="1"/>
  <c r="X12" i="6" s="1"/>
  <c r="Y12" i="6" a="1"/>
  <c r="Y12" i="6" s="1"/>
  <c r="Z12" i="6" a="1"/>
  <c r="Z12" i="6" s="1"/>
  <c r="AA12" i="6" a="1"/>
  <c r="AA12" i="6" s="1"/>
  <c r="AB12" i="6" a="1"/>
  <c r="AB12" i="6" s="1"/>
  <c r="AC12" i="6" a="1"/>
  <c r="AC12" i="6" s="1"/>
  <c r="AD12" i="6" a="1"/>
  <c r="AD12" i="6" s="1"/>
  <c r="AE12" i="6" a="1"/>
  <c r="AE12" i="6" s="1"/>
  <c r="AF12" i="6" a="1"/>
  <c r="AF12" i="6" s="1"/>
  <c r="E13" i="6"/>
  <c r="F13" i="6"/>
  <c r="G13" i="6"/>
  <c r="H13" i="6"/>
  <c r="H14" i="6" s="1"/>
  <c r="H15" i="6" s="1"/>
  <c r="J13" i="6"/>
  <c r="J14" i="6" s="1"/>
  <c r="K13" i="6"/>
  <c r="K14" i="6" s="1"/>
  <c r="L13" i="6"/>
  <c r="L14" i="6" s="1"/>
  <c r="M13" i="6"/>
  <c r="M14" i="6" s="1"/>
  <c r="N13" i="6"/>
  <c r="N14" i="6" s="1"/>
  <c r="N15" i="6" s="1"/>
  <c r="O13" i="6"/>
  <c r="P13" i="6"/>
  <c r="P14" i="6" s="1"/>
  <c r="P15" i="6" s="1"/>
  <c r="Q13" i="6"/>
  <c r="Q14" i="6" s="1"/>
  <c r="Q15" i="6" s="1"/>
  <c r="R13" i="6"/>
  <c r="R14" i="6" s="1"/>
  <c r="S13" i="6"/>
  <c r="S14" i="6" s="1"/>
  <c r="S15" i="6" s="1"/>
  <c r="T13" i="6"/>
  <c r="T14" i="6" s="1"/>
  <c r="T15" i="6" s="1"/>
  <c r="U13" i="6"/>
  <c r="V13" i="6"/>
  <c r="V14" i="6" s="1"/>
  <c r="V15" i="6" s="1"/>
  <c r="W13" i="6"/>
  <c r="W14" i="6" s="1"/>
  <c r="W15" i="6" s="1"/>
  <c r="X13" i="6"/>
  <c r="Y13" i="6"/>
  <c r="Y14" i="6" s="1"/>
  <c r="Y15" i="6" s="1"/>
  <c r="Z13" i="6"/>
  <c r="Z14" i="6" s="1"/>
  <c r="Z15" i="6" s="1"/>
  <c r="AA13" i="6"/>
  <c r="AA14" i="6" s="1"/>
  <c r="AA15" i="6" s="1"/>
  <c r="AB13" i="6"/>
  <c r="AB14" i="6" s="1"/>
  <c r="AC13" i="6"/>
  <c r="AC14" i="6" s="1"/>
  <c r="AC15" i="6" s="1"/>
  <c r="AD13" i="6"/>
  <c r="AD14" i="6" s="1"/>
  <c r="AD15" i="6" s="1"/>
  <c r="AE13" i="6"/>
  <c r="AF13" i="6"/>
  <c r="AF14" i="6" s="1"/>
  <c r="AF15" i="6" s="1"/>
  <c r="F14" i="6"/>
  <c r="F15" i="6" s="1"/>
  <c r="J15" i="6"/>
  <c r="E16" i="6"/>
  <c r="F16" i="6"/>
  <c r="F17" i="6" s="1"/>
  <c r="G16" i="6"/>
  <c r="G17" i="6" s="1"/>
  <c r="G18" i="6" s="1"/>
  <c r="H16" i="6"/>
  <c r="H17" i="6" s="1"/>
  <c r="H18" i="6" s="1"/>
  <c r="J16" i="6"/>
  <c r="J17" i="6" s="1"/>
  <c r="J18" i="6" s="1"/>
  <c r="K16" i="6"/>
  <c r="K17" i="6" s="1"/>
  <c r="L16" i="6"/>
  <c r="L17" i="6" s="1"/>
  <c r="M16" i="6"/>
  <c r="M17" i="6" s="1"/>
  <c r="N16" i="6"/>
  <c r="N17" i="6" s="1"/>
  <c r="O16" i="6"/>
  <c r="O17" i="6" s="1"/>
  <c r="O18" i="6" s="1"/>
  <c r="P16" i="6"/>
  <c r="P17" i="6" s="1"/>
  <c r="Q16" i="6"/>
  <c r="R16" i="6"/>
  <c r="R17" i="6" s="1"/>
  <c r="R18" i="6" s="1"/>
  <c r="S16" i="6"/>
  <c r="S17" i="6" s="1"/>
  <c r="S18" i="6" s="1"/>
  <c r="T16" i="6"/>
  <c r="T17" i="6" s="1"/>
  <c r="T18" i="6" s="1"/>
  <c r="U16" i="6"/>
  <c r="V16" i="6"/>
  <c r="V17" i="6" s="1"/>
  <c r="W16" i="6"/>
  <c r="X16" i="6"/>
  <c r="Y16" i="6"/>
  <c r="Y17" i="6" s="1"/>
  <c r="Z16" i="6"/>
  <c r="Z17" i="6" s="1"/>
  <c r="Z18" i="6" s="1"/>
  <c r="AA16" i="6"/>
  <c r="AA17" i="6" s="1"/>
  <c r="AB16" i="6"/>
  <c r="AC16" i="6"/>
  <c r="AC17" i="6" s="1"/>
  <c r="AC18" i="6" s="1"/>
  <c r="AD16" i="6"/>
  <c r="AD17" i="6" s="1"/>
  <c r="AE16" i="6"/>
  <c r="AE17" i="6" s="1"/>
  <c r="AE18" i="6" s="1"/>
  <c r="AF16" i="6"/>
  <c r="AF17" i="6" s="1"/>
  <c r="AF18" i="6" s="1"/>
  <c r="W17" i="6"/>
  <c r="AB17" i="6"/>
  <c r="AB18" i="6" s="1"/>
  <c r="D3" i="6" a="1"/>
  <c r="D3" i="6" s="1"/>
  <c r="E3" i="6" s="1" a="1"/>
  <c r="E3" i="6" s="1"/>
  <c r="F3" i="6" s="1" a="1"/>
  <c r="F3" i="6" s="1"/>
  <c r="G3" i="6" s="1" a="1"/>
  <c r="G3" i="6" s="1"/>
  <c r="H3" i="6" s="1" a="1"/>
  <c r="H3" i="6" s="1"/>
  <c r="I3" i="6" s="1" a="1"/>
  <c r="I3" i="6" s="1"/>
  <c r="J3" i="6" s="1" a="1"/>
  <c r="J3" i="6" s="1"/>
  <c r="K3" i="6" s="1" a="1"/>
  <c r="K3" i="6" s="1"/>
  <c r="EQ3" i="2"/>
  <c r="EQ4" i="2"/>
  <c r="EQ5" i="2"/>
  <c r="EQ6" i="2"/>
  <c r="EQ7" i="2"/>
  <c r="EQ8" i="2"/>
  <c r="EQ9" i="2"/>
  <c r="EQ10" i="2"/>
  <c r="EQ11" i="2"/>
  <c r="EQ12" i="2"/>
  <c r="EQ13" i="2"/>
  <c r="EQ14" i="2"/>
  <c r="EQ15" i="2"/>
  <c r="EQ16" i="2"/>
  <c r="EQ17" i="2"/>
  <c r="EQ18" i="2"/>
  <c r="EQ19" i="2"/>
  <c r="EQ20" i="2"/>
  <c r="EQ21" i="2"/>
  <c r="EQ22" i="2"/>
  <c r="EQ23" i="2"/>
  <c r="EQ24" i="2"/>
  <c r="EQ25" i="2"/>
  <c r="EQ26" i="2"/>
  <c r="EQ27" i="2"/>
  <c r="EQ28" i="2"/>
  <c r="EQ29" i="2"/>
  <c r="EQ30" i="2"/>
  <c r="EQ31" i="2"/>
  <c r="EQ32" i="2"/>
  <c r="EQ33" i="2"/>
  <c r="EQ34" i="2"/>
  <c r="EQ35" i="2"/>
  <c r="EQ36" i="2"/>
  <c r="EQ37" i="2"/>
  <c r="EQ38" i="2"/>
  <c r="EQ39" i="2"/>
  <c r="EQ40" i="2"/>
  <c r="EQ41" i="2"/>
  <c r="EQ42" i="2"/>
  <c r="EQ43" i="2"/>
  <c r="EQ44" i="2"/>
  <c r="EQ45" i="2"/>
  <c r="EQ46" i="2"/>
  <c r="EQ47" i="2"/>
  <c r="EQ48" i="2"/>
  <c r="EQ49" i="2"/>
  <c r="EQ50" i="2"/>
  <c r="EQ51" i="2"/>
  <c r="EQ52" i="2"/>
  <c r="EQ53" i="2"/>
  <c r="EQ54" i="2"/>
  <c r="EQ55" i="2"/>
  <c r="EQ56" i="2"/>
  <c r="EQ57" i="2"/>
  <c r="EQ58" i="2"/>
  <c r="EQ59" i="2"/>
  <c r="EQ60" i="2"/>
  <c r="EQ61" i="2"/>
  <c r="EQ62" i="2"/>
  <c r="EQ63" i="2"/>
  <c r="EQ64" i="2"/>
  <c r="EQ65" i="2"/>
  <c r="EQ66" i="2"/>
  <c r="EQ67" i="2"/>
  <c r="EQ68" i="2"/>
  <c r="EQ69" i="2"/>
  <c r="EQ70" i="2"/>
  <c r="EQ71" i="2"/>
  <c r="EQ72" i="2"/>
  <c r="EQ73" i="2"/>
  <c r="EQ74" i="2"/>
  <c r="EQ75" i="2"/>
  <c r="EQ76" i="2"/>
  <c r="EQ77" i="2"/>
  <c r="EQ78" i="2"/>
  <c r="EQ79" i="2"/>
  <c r="EQ80" i="2"/>
  <c r="EQ81" i="2"/>
  <c r="EQ82" i="2"/>
  <c r="EQ83" i="2"/>
  <c r="EQ84" i="2"/>
  <c r="EQ85" i="2"/>
  <c r="EQ86" i="2"/>
  <c r="EQ87" i="2"/>
  <c r="EQ88" i="2"/>
  <c r="EQ89" i="2"/>
  <c r="EQ90" i="2"/>
  <c r="EQ91" i="2"/>
  <c r="EQ92" i="2"/>
  <c r="EQ93" i="2"/>
  <c r="EQ94" i="2"/>
  <c r="EQ95" i="2"/>
  <c r="EQ96" i="2"/>
  <c r="EQ97" i="2"/>
  <c r="EQ98" i="2"/>
  <c r="EQ99" i="2"/>
  <c r="EQ100" i="2"/>
  <c r="EQ101" i="2"/>
  <c r="EQ102" i="2"/>
  <c r="EQ103" i="2"/>
  <c r="EQ104" i="2"/>
  <c r="EQ105" i="2"/>
  <c r="EQ106" i="2"/>
  <c r="EQ107" i="2"/>
  <c r="EQ108" i="2"/>
  <c r="EQ109" i="2"/>
  <c r="EQ110" i="2"/>
  <c r="EQ111" i="2"/>
  <c r="EQ112" i="2"/>
  <c r="EQ113" i="2"/>
  <c r="EQ114" i="2"/>
  <c r="EQ115" i="2"/>
  <c r="EQ116" i="2"/>
  <c r="EQ117" i="2"/>
  <c r="EQ118" i="2"/>
  <c r="EQ119" i="2"/>
  <c r="EQ120" i="2"/>
  <c r="EQ121" i="2"/>
  <c r="EQ122" i="2"/>
  <c r="EQ123" i="2"/>
  <c r="EQ124" i="2"/>
  <c r="EQ125" i="2"/>
  <c r="EQ126" i="2"/>
  <c r="EQ127" i="2"/>
  <c r="EQ128" i="2"/>
  <c r="EQ129" i="2"/>
  <c r="EQ130" i="2"/>
  <c r="EQ131" i="2"/>
  <c r="EQ132" i="2"/>
  <c r="EQ133" i="2"/>
  <c r="EQ134" i="2"/>
  <c r="EQ135" i="2"/>
  <c r="EQ136" i="2"/>
  <c r="EQ137" i="2"/>
  <c r="EQ138" i="2"/>
  <c r="EQ139" i="2"/>
  <c r="EQ140" i="2"/>
  <c r="EQ141" i="2"/>
  <c r="EQ142" i="2"/>
  <c r="EQ143" i="2"/>
  <c r="EQ144" i="2"/>
  <c r="EQ145" i="2"/>
  <c r="EQ146" i="2"/>
  <c r="EQ147" i="2"/>
  <c r="EQ148" i="2"/>
  <c r="EQ149" i="2"/>
  <c r="EQ150" i="2"/>
  <c r="EQ151" i="2"/>
  <c r="EQ152" i="2"/>
  <c r="EQ153" i="2"/>
  <c r="EQ2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2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2" i="2"/>
  <c r="AX2" i="2"/>
  <c r="FC113" i="6"/>
  <c r="FD113" i="6"/>
  <c r="FE113" i="6"/>
  <c r="FC114" i="6"/>
  <c r="FD114" i="6"/>
  <c r="FE114" i="6"/>
  <c r="FC115" i="6"/>
  <c r="FD115" i="6"/>
  <c r="FE115" i="6"/>
  <c r="FC116" i="6"/>
  <c r="FD116" i="6"/>
  <c r="FE116" i="6"/>
  <c r="FC117" i="6"/>
  <c r="FD117" i="6"/>
  <c r="FE117" i="6"/>
  <c r="FE120" i="6"/>
  <c r="D114" i="6"/>
  <c r="D115" i="6"/>
  <c r="D116" i="6"/>
  <c r="D117" i="6"/>
  <c r="CB3" i="2"/>
  <c r="CB4" i="2"/>
  <c r="CB5" i="2"/>
  <c r="CB6" i="2"/>
  <c r="CB7" i="2"/>
  <c r="CB8" i="2"/>
  <c r="CB9" i="2"/>
  <c r="CB10" i="2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87" i="2"/>
  <c r="CB88" i="2"/>
  <c r="CB89" i="2"/>
  <c r="CB90" i="2"/>
  <c r="CB91" i="2"/>
  <c r="CB92" i="2"/>
  <c r="CB93" i="2"/>
  <c r="CB94" i="2"/>
  <c r="CB95" i="2"/>
  <c r="CB96" i="2"/>
  <c r="CB97" i="2"/>
  <c r="CB98" i="2"/>
  <c r="CB99" i="2"/>
  <c r="CB100" i="2"/>
  <c r="CB101" i="2"/>
  <c r="CB102" i="2"/>
  <c r="CB103" i="2"/>
  <c r="CB104" i="2"/>
  <c r="CB105" i="2"/>
  <c r="CB106" i="2"/>
  <c r="CB107" i="2"/>
  <c r="CB108" i="2"/>
  <c r="CB109" i="2"/>
  <c r="CB110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36" i="2"/>
  <c r="CB137" i="2"/>
  <c r="CB138" i="2"/>
  <c r="CB139" i="2"/>
  <c r="CB140" i="2"/>
  <c r="CB141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2" i="2"/>
  <c r="BR3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2" i="2"/>
  <c r="AX3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I3" i="8"/>
  <c r="AD4" i="7"/>
  <c r="O4" i="7"/>
  <c r="T4" i="7"/>
  <c r="I118" i="6" l="1"/>
  <c r="I119" i="6" s="1"/>
  <c r="J120" i="6"/>
  <c r="BV120" i="6"/>
  <c r="DZ120" i="6"/>
  <c r="CT120" i="6"/>
  <c r="Z120" i="6"/>
  <c r="AH120" i="6"/>
  <c r="DR120" i="6"/>
  <c r="BF120" i="6"/>
  <c r="CD120" i="6"/>
  <c r="EP120" i="6"/>
  <c r="CL120" i="6"/>
  <c r="AX120" i="6"/>
  <c r="R120" i="6"/>
  <c r="FF120" i="6"/>
  <c r="FI120" i="6"/>
  <c r="FI119" i="6"/>
  <c r="FF119" i="6"/>
  <c r="EY120" i="6"/>
  <c r="EQ120" i="6"/>
  <c r="EI120" i="6"/>
  <c r="EA120" i="6"/>
  <c r="DS120" i="6"/>
  <c r="DC120" i="6"/>
  <c r="CU120" i="6"/>
  <c r="CM120" i="6"/>
  <c r="BW120" i="6"/>
  <c r="BO120" i="6"/>
  <c r="AQ120" i="6"/>
  <c r="AI120" i="6"/>
  <c r="AA120" i="6"/>
  <c r="I75" i="6" a="1"/>
  <c r="I75" i="6" s="1"/>
  <c r="I98" i="6" a="1"/>
  <c r="I98" i="6" s="1"/>
  <c r="I30" i="6" a="1"/>
  <c r="I30" i="6" s="1"/>
  <c r="I57" i="6" a="1"/>
  <c r="I57" i="6" s="1"/>
  <c r="I6" i="6" a="1"/>
  <c r="I6" i="6" s="1"/>
  <c r="I4" i="6" a="1"/>
  <c r="I4" i="6" s="1"/>
  <c r="I23" i="6" a="1"/>
  <c r="I23" i="6" s="1"/>
  <c r="I44" i="6" a="1"/>
  <c r="I44" i="6" s="1"/>
  <c r="I70" i="6"/>
  <c r="I71" i="6" s="1"/>
  <c r="I72" i="6" s="1"/>
  <c r="I115" i="6"/>
  <c r="I116" i="6"/>
  <c r="I8" i="6" a="1"/>
  <c r="I8" i="6" s="1"/>
  <c r="I34" i="6"/>
  <c r="I35" i="6" s="1"/>
  <c r="I36" i="6" s="1"/>
  <c r="I21" i="6" a="1"/>
  <c r="I21" i="6" s="1"/>
  <c r="I66" i="6" a="1"/>
  <c r="I66" i="6" s="1"/>
  <c r="I61" i="6" a="1"/>
  <c r="I61" i="6" s="1"/>
  <c r="I88" i="6"/>
  <c r="I89" i="6" s="1"/>
  <c r="I90" i="6" s="1"/>
  <c r="I85" i="6"/>
  <c r="I86" i="6" s="1"/>
  <c r="I87" i="6" s="1"/>
  <c r="I81" i="6" a="1"/>
  <c r="I81" i="6" s="1"/>
  <c r="I80" i="6" a="1"/>
  <c r="I80" i="6" s="1"/>
  <c r="I100" i="6" a="1"/>
  <c r="I100" i="6" s="1"/>
  <c r="I94" i="6" a="1"/>
  <c r="I94" i="6" s="1"/>
  <c r="I95" i="6" a="1"/>
  <c r="I95" i="6" s="1"/>
  <c r="I11" i="6" a="1"/>
  <c r="I11" i="6" s="1"/>
  <c r="I26" i="6" a="1"/>
  <c r="I26" i="6" s="1"/>
  <c r="I25" i="6" a="1"/>
  <c r="I25" i="6" s="1"/>
  <c r="I22" i="6" a="1"/>
  <c r="I22" i="6" s="1"/>
  <c r="I49" i="6"/>
  <c r="I50" i="6" s="1"/>
  <c r="I47" i="6" a="1"/>
  <c r="I47" i="6" s="1"/>
  <c r="I39" i="6" a="1"/>
  <c r="I39" i="6" s="1"/>
  <c r="I64" i="6" a="1"/>
  <c r="I64" i="6" s="1"/>
  <c r="I93" i="6" a="1"/>
  <c r="I93" i="6" s="1"/>
  <c r="I16" i="6"/>
  <c r="I17" i="6" s="1"/>
  <c r="I9" i="6" a="1"/>
  <c r="I9" i="6" s="1"/>
  <c r="I24" i="6" a="1"/>
  <c r="I24" i="6" s="1"/>
  <c r="I52" i="6"/>
  <c r="I53" i="6" s="1"/>
  <c r="I82" i="6" a="1"/>
  <c r="I82" i="6" s="1"/>
  <c r="I76" i="6" a="1"/>
  <c r="I76" i="6" s="1"/>
  <c r="I114" i="6"/>
  <c r="I102" i="6" a="1"/>
  <c r="I102" i="6" s="1"/>
  <c r="I31" i="6"/>
  <c r="I32" i="6" s="1"/>
  <c r="I29" i="6" a="1"/>
  <c r="I29" i="6" s="1"/>
  <c r="I27" i="6" a="1"/>
  <c r="I27" i="6" s="1"/>
  <c r="I45" i="6" a="1"/>
  <c r="I45" i="6" s="1"/>
  <c r="I40" i="6" a="1"/>
  <c r="I40" i="6" s="1"/>
  <c r="I97" i="6" a="1"/>
  <c r="I97" i="6" s="1"/>
  <c r="I7" i="6" a="1"/>
  <c r="I7" i="6" s="1"/>
  <c r="I5" i="6" a="1"/>
  <c r="I5" i="6" s="1"/>
  <c r="I48" i="6" a="1"/>
  <c r="I48" i="6" s="1"/>
  <c r="I65" i="6" a="1"/>
  <c r="I65" i="6" s="1"/>
  <c r="I84" i="6" a="1"/>
  <c r="I84" i="6" s="1"/>
  <c r="I77" i="6" a="1"/>
  <c r="I77" i="6" s="1"/>
  <c r="I117" i="6"/>
  <c r="I113" i="6"/>
  <c r="I12" i="6" a="1"/>
  <c r="I12" i="6" s="1"/>
  <c r="I42" i="6" a="1"/>
  <c r="I42" i="6" s="1"/>
  <c r="I41" i="6" a="1"/>
  <c r="I41" i="6" s="1"/>
  <c r="I59" i="6" a="1"/>
  <c r="I59" i="6" s="1"/>
  <c r="I83" i="6" a="1"/>
  <c r="I83" i="6" s="1"/>
  <c r="I78" i="6" a="1"/>
  <c r="I78" i="6" s="1"/>
  <c r="I103" i="6"/>
  <c r="I104" i="6" s="1"/>
  <c r="I105" i="6" s="1"/>
  <c r="AA4" i="4" s="1" a="1"/>
  <c r="AA4" i="4" s="1"/>
  <c r="I101" i="6" a="1"/>
  <c r="I101" i="6" s="1"/>
  <c r="I99" i="6" a="1"/>
  <c r="I99" i="6" s="1"/>
  <c r="I96" i="6" a="1"/>
  <c r="I96" i="6" s="1"/>
  <c r="I28" i="6" a="1"/>
  <c r="I28" i="6" s="1"/>
  <c r="I46" i="6" a="1"/>
  <c r="I46" i="6" s="1"/>
  <c r="I43" i="6" a="1"/>
  <c r="I43" i="6" s="1"/>
  <c r="I63" i="6" a="1"/>
  <c r="I63" i="6" s="1"/>
  <c r="I62" i="6" a="1"/>
  <c r="I62" i="6" s="1"/>
  <c r="I60" i="6" a="1"/>
  <c r="I60" i="6" s="1"/>
  <c r="I58" i="6" a="1"/>
  <c r="I58" i="6" s="1"/>
  <c r="I79" i="6" a="1"/>
  <c r="I79" i="6" s="1"/>
  <c r="FA105" i="6"/>
  <c r="EY105" i="6"/>
  <c r="DK105" i="6"/>
  <c r="CM105" i="6"/>
  <c r="AI105" i="6"/>
  <c r="EU108" i="6"/>
  <c r="DG108" i="6"/>
  <c r="CY108" i="6"/>
  <c r="CI108" i="6"/>
  <c r="AE108" i="6"/>
  <c r="W108" i="6"/>
  <c r="G108" i="6"/>
  <c r="FC105" i="6"/>
  <c r="EM105" i="6"/>
  <c r="DO105" i="6"/>
  <c r="CY105" i="6"/>
  <c r="CQ105" i="6"/>
  <c r="CA105" i="6"/>
  <c r="FC104" i="6"/>
  <c r="EU104" i="6"/>
  <c r="EU105" i="6" s="1"/>
  <c r="EM104" i="6"/>
  <c r="EE104" i="6"/>
  <c r="EE105" i="6" s="1"/>
  <c r="DW104" i="6"/>
  <c r="DW105" i="6" s="1"/>
  <c r="DO104" i="6"/>
  <c r="DG104" i="6"/>
  <c r="DG105" i="6" s="1"/>
  <c r="CY104" i="6"/>
  <c r="CQ104" i="6"/>
  <c r="CI104" i="6"/>
  <c r="CI105" i="6" s="1"/>
  <c r="CA104" i="6"/>
  <c r="BS104" i="6"/>
  <c r="BS105" i="6" s="1"/>
  <c r="FC107" i="6"/>
  <c r="FC108" i="6" s="1"/>
  <c r="EU107" i="6"/>
  <c r="EM107" i="6"/>
  <c r="EM108" i="6" s="1"/>
  <c r="EE107" i="6"/>
  <c r="EE108" i="6" s="1"/>
  <c r="DW107" i="6"/>
  <c r="DW108" i="6" s="1"/>
  <c r="DO107" i="6"/>
  <c r="DO108" i="6" s="1"/>
  <c r="DG107" i="6"/>
  <c r="CY107" i="6"/>
  <c r="CQ107" i="6"/>
  <c r="CQ108" i="6" s="1"/>
  <c r="CI107" i="6"/>
  <c r="CA107" i="6"/>
  <c r="CA108" i="6" s="1"/>
  <c r="BS107" i="6"/>
  <c r="BS108" i="6" s="1"/>
  <c r="AU107" i="6"/>
  <c r="AU108" i="6" s="1"/>
  <c r="AM107" i="6"/>
  <c r="AM108" i="6" s="1"/>
  <c r="AE107" i="6"/>
  <c r="W107" i="6"/>
  <c r="O107" i="6"/>
  <c r="O108" i="6" s="1"/>
  <c r="G107" i="6"/>
  <c r="AI104" i="6"/>
  <c r="FA104" i="6"/>
  <c r="AU105" i="6"/>
  <c r="AM105" i="6"/>
  <c r="AE105" i="6"/>
  <c r="W105" i="6"/>
  <c r="O105" i="6"/>
  <c r="G105" i="6"/>
  <c r="AY104" i="6"/>
  <c r="AY105" i="6" s="1"/>
  <c r="EY104" i="6"/>
  <c r="EQ104" i="6"/>
  <c r="EQ105" i="6" s="1"/>
  <c r="EI104" i="6"/>
  <c r="EI105" i="6" s="1"/>
  <c r="EA104" i="6"/>
  <c r="EA105" i="6" s="1"/>
  <c r="DS104" i="6"/>
  <c r="DS105" i="6" s="1"/>
  <c r="DK104" i="6"/>
  <c r="DC104" i="6"/>
  <c r="DC105" i="6" s="1"/>
  <c r="CU104" i="6"/>
  <c r="CU105" i="6" s="1"/>
  <c r="CM104" i="6"/>
  <c r="CE104" i="6"/>
  <c r="CE105" i="6" s="1"/>
  <c r="BW104" i="6"/>
  <c r="BW105" i="6" s="1"/>
  <c r="BO104" i="6"/>
  <c r="BO105" i="6" s="1"/>
  <c r="AK105" i="6"/>
  <c r="S105" i="6"/>
  <c r="D105" i="6"/>
  <c r="D108" i="6"/>
  <c r="N18" i="6"/>
  <c r="CQ15" i="6"/>
  <c r="ES33" i="6"/>
  <c r="CK36" i="6"/>
  <c r="BG72" i="6"/>
  <c r="F18" i="6"/>
  <c r="CU18" i="6"/>
  <c r="CE15" i="6"/>
  <c r="EK33" i="6"/>
  <c r="AK51" i="6"/>
  <c r="CO69" i="6"/>
  <c r="E69" i="6"/>
  <c r="CK120" i="6"/>
  <c r="V18" i="6"/>
  <c r="DL18" i="6"/>
  <c r="BS15" i="6"/>
  <c r="AR54" i="6"/>
  <c r="CF18" i="6"/>
  <c r="AZ54" i="6"/>
  <c r="EI51" i="6"/>
  <c r="BX18" i="6"/>
  <c r="EU15" i="6"/>
  <c r="AU15" i="6"/>
  <c r="DE33" i="6"/>
  <c r="AJ54" i="6"/>
  <c r="DC72" i="6"/>
  <c r="CE72" i="6"/>
  <c r="EC69" i="6"/>
  <c r="DG15" i="6"/>
  <c r="CW33" i="6"/>
  <c r="AA54" i="6"/>
  <c r="EA51" i="6"/>
  <c r="DU69" i="6"/>
  <c r="AK69" i="6"/>
  <c r="BJ72" i="6"/>
  <c r="BN69" i="6"/>
  <c r="DO33" i="6"/>
  <c r="CI33" i="6"/>
  <c r="DV18" i="6"/>
  <c r="DG33" i="6"/>
  <c r="CG33" i="6"/>
  <c r="G33" i="6"/>
  <c r="EM33" i="6"/>
  <c r="CY33" i="6"/>
  <c r="BS33" i="6"/>
  <c r="AA33" i="6"/>
  <c r="EB18" i="6"/>
  <c r="BP18" i="6"/>
  <c r="AN18" i="6"/>
  <c r="FC15" i="6"/>
  <c r="CA15" i="6"/>
  <c r="DW33" i="6"/>
  <c r="CQ33" i="6"/>
  <c r="O33" i="6"/>
  <c r="AW17" i="6"/>
  <c r="AW18" i="6" s="1"/>
  <c r="BN18" i="6"/>
  <c r="FC33" i="6"/>
  <c r="CV18" i="6"/>
  <c r="EE15" i="6"/>
  <c r="BQ15" i="6"/>
  <c r="EU33" i="6"/>
  <c r="DU33" i="6"/>
  <c r="EO51" i="6"/>
  <c r="M51" i="6"/>
  <c r="BL72" i="6"/>
  <c r="DR50" i="6"/>
  <c r="DR51" i="6" s="1"/>
  <c r="DV36" i="6"/>
  <c r="ED72" i="6"/>
  <c r="CX72" i="6"/>
  <c r="AS120" i="6"/>
  <c r="DL54" i="6"/>
  <c r="DY51" i="6"/>
  <c r="BV51" i="6"/>
  <c r="M69" i="6"/>
  <c r="CV54" i="6"/>
  <c r="EE50" i="6"/>
  <c r="EE51" i="6" s="1"/>
  <c r="CJ54" i="6"/>
  <c r="BL54" i="6"/>
  <c r="BA54" i="6"/>
  <c r="M54" i="6"/>
  <c r="BJ51" i="6"/>
  <c r="BB51" i="6"/>
  <c r="CK51" i="6"/>
  <c r="DN71" i="6"/>
  <c r="DN72" i="6" s="1"/>
  <c r="AD68" i="6"/>
  <c r="AD69" i="6" s="1"/>
  <c r="K72" i="6"/>
  <c r="CJ36" i="6"/>
  <c r="BL33" i="6"/>
  <c r="FE51" i="6"/>
  <c r="DQ51" i="6"/>
  <c r="DI51" i="6"/>
  <c r="DV69" i="6"/>
  <c r="BB69" i="6"/>
  <c r="CJ87" i="6"/>
  <c r="DJ120" i="6"/>
  <c r="X14" i="6"/>
  <c r="X15" i="6" s="1"/>
  <c r="DS18" i="6"/>
  <c r="BW18" i="6"/>
  <c r="DS15" i="6"/>
  <c r="BA18" i="6"/>
  <c r="EZ33" i="6"/>
  <c r="AL33" i="6"/>
  <c r="AD18" i="6"/>
  <c r="M18" i="6"/>
  <c r="DD18" i="6"/>
  <c r="CM17" i="6"/>
  <c r="CM18" i="6" s="1"/>
  <c r="AQ17" i="6"/>
  <c r="AQ18" i="6" s="1"/>
  <c r="DB18" i="6"/>
  <c r="CD18" i="6"/>
  <c r="DO15" i="6"/>
  <c r="EV14" i="6"/>
  <c r="EV15" i="6" s="1"/>
  <c r="EY33" i="6"/>
  <c r="EA33" i="6"/>
  <c r="CD33" i="6"/>
  <c r="EG18" i="6"/>
  <c r="DI18" i="6"/>
  <c r="Q17" i="6"/>
  <c r="Q18" i="6" s="1"/>
  <c r="AB15" i="6"/>
  <c r="R15" i="6"/>
  <c r="AO17" i="6"/>
  <c r="AO18" i="6" s="1"/>
  <c r="BD15" i="6"/>
  <c r="DS32" i="6"/>
  <c r="DS33" i="6"/>
  <c r="EU53" i="6"/>
  <c r="EU54" i="6" s="1"/>
  <c r="EE53" i="6"/>
  <c r="EE54" i="6" s="1"/>
  <c r="DO53" i="6"/>
  <c r="DO54" i="6" s="1"/>
  <c r="CY53" i="6"/>
  <c r="CY54" i="6" s="1"/>
  <c r="CI53" i="6"/>
  <c r="CI54" i="6" s="1"/>
  <c r="G53" i="6"/>
  <c r="G54" i="6" s="1"/>
  <c r="EM51" i="6"/>
  <c r="DQ17" i="6"/>
  <c r="DQ18" i="6" s="1"/>
  <c r="BR51" i="6"/>
  <c r="DQ15" i="6"/>
  <c r="BE15" i="6"/>
  <c r="EK18" i="6"/>
  <c r="FD15" i="6"/>
  <c r="DP15" i="6"/>
  <c r="BC18" i="6"/>
  <c r="FD33" i="6"/>
  <c r="EA15" i="6"/>
  <c r="BY18" i="6"/>
  <c r="BB18" i="6"/>
  <c r="FA33" i="6"/>
  <c r="EI33" i="6"/>
  <c r="DM33" i="6"/>
  <c r="ER54" i="6"/>
  <c r="CE54" i="6"/>
  <c r="AI54" i="6"/>
  <c r="AY53" i="6"/>
  <c r="AY54" i="6" s="1"/>
  <c r="S53" i="6"/>
  <c r="S54" i="6" s="1"/>
  <c r="AF54" i="6"/>
  <c r="EW51" i="6"/>
  <c r="DW51" i="6"/>
  <c r="DA51" i="6"/>
  <c r="AU50" i="6"/>
  <c r="AU51" i="6" s="1"/>
  <c r="EK51" i="6"/>
  <c r="DU51" i="6"/>
  <c r="DE51" i="6"/>
  <c r="AS51" i="6"/>
  <c r="BB54" i="6"/>
  <c r="BG54" i="6"/>
  <c r="K54" i="6"/>
  <c r="FE68" i="6"/>
  <c r="FE69" i="6"/>
  <c r="DY68" i="6"/>
  <c r="DY69" i="6" s="1"/>
  <c r="DI68" i="6"/>
  <c r="DI69" i="6" s="1"/>
  <c r="DA68" i="6"/>
  <c r="DA69" i="6" s="1"/>
  <c r="CS68" i="6"/>
  <c r="CS69" i="6" s="1"/>
  <c r="BU68" i="6"/>
  <c r="BU69" i="6" s="1"/>
  <c r="BM68" i="6"/>
  <c r="BM69" i="6" s="1"/>
  <c r="BE68" i="6"/>
  <c r="BE69" i="6" s="1"/>
  <c r="AO68" i="6"/>
  <c r="AO69" i="6"/>
  <c r="AG68" i="6"/>
  <c r="AG69" i="6" s="1"/>
  <c r="Y68" i="6"/>
  <c r="Y69" i="6"/>
  <c r="Q68" i="6"/>
  <c r="Q69" i="6" s="1"/>
  <c r="I68" i="6"/>
  <c r="I69" i="6" s="1"/>
  <c r="EB54" i="6"/>
  <c r="CP51" i="6"/>
  <c r="BO54" i="6"/>
  <c r="EO69" i="6"/>
  <c r="CS51" i="6"/>
  <c r="BK33" i="6"/>
  <c r="CC71" i="6"/>
  <c r="CC72" i="6" s="1"/>
  <c r="AO71" i="6"/>
  <c r="AO72" i="6" s="1"/>
  <c r="CC69" i="6"/>
  <c r="EL51" i="6"/>
  <c r="DN51" i="6"/>
  <c r="BN54" i="6"/>
  <c r="AW69" i="6"/>
  <c r="ES69" i="6"/>
  <c r="AE68" i="6"/>
  <c r="AE69" i="6" s="1"/>
  <c r="BN87" i="6"/>
  <c r="DU120" i="6"/>
  <c r="ED69" i="6"/>
  <c r="BL90" i="6"/>
  <c r="EX120" i="6"/>
  <c r="AU72" i="6"/>
  <c r="AU69" i="6"/>
  <c r="CA71" i="6"/>
  <c r="CA72" i="6" s="1"/>
  <c r="M90" i="6"/>
  <c r="CO120" i="6"/>
  <c r="EU71" i="6"/>
  <c r="EU72" i="6" s="1"/>
  <c r="DG71" i="6"/>
  <c r="DG72" i="6" s="1"/>
  <c r="O68" i="6"/>
  <c r="O69" i="6" s="1"/>
  <c r="BY72" i="6"/>
  <c r="EH120" i="6"/>
  <c r="BN72" i="6"/>
  <c r="BA72" i="6"/>
  <c r="CI71" i="6"/>
  <c r="CI72" i="6" s="1"/>
  <c r="AU71" i="6"/>
  <c r="AY72" i="6"/>
  <c r="AQ72" i="6"/>
  <c r="P18" i="6"/>
  <c r="X17" i="6"/>
  <c r="X18" i="6" s="1"/>
  <c r="EP18" i="6"/>
  <c r="EC18" i="6"/>
  <c r="DM18" i="6"/>
  <c r="DZ17" i="6"/>
  <c r="DZ18" i="6" s="1"/>
  <c r="BQ17" i="6"/>
  <c r="BQ18" i="6" s="1"/>
  <c r="CX18" i="6"/>
  <c r="AL18" i="6"/>
  <c r="FA15" i="6"/>
  <c r="DW15" i="6"/>
  <c r="DE15" i="6"/>
  <c r="CC15" i="6"/>
  <c r="AI15" i="6"/>
  <c r="CS14" i="6"/>
  <c r="CS15" i="6" s="1"/>
  <c r="BT14" i="6"/>
  <c r="BT15" i="6" s="1"/>
  <c r="DB15" i="6"/>
  <c r="AP15" i="6"/>
  <c r="DH33" i="6"/>
  <c r="CR33" i="6"/>
  <c r="AT33" i="6"/>
  <c r="BR32" i="6"/>
  <c r="BR33" i="6" s="1"/>
  <c r="AZ32" i="6"/>
  <c r="AZ33" i="6" s="1"/>
  <c r="EC32" i="6"/>
  <c r="EC33" i="6" s="1"/>
  <c r="CO32" i="6"/>
  <c r="CO33" i="6" s="1"/>
  <c r="T32" i="6"/>
  <c r="T33" i="6" s="1"/>
  <c r="FD50" i="6"/>
  <c r="FD51" i="6" s="1"/>
  <c r="EV50" i="6"/>
  <c r="EV51" i="6" s="1"/>
  <c r="EN50" i="6"/>
  <c r="EN51" i="6" s="1"/>
  <c r="EF50" i="6"/>
  <c r="EF51" i="6" s="1"/>
  <c r="DX50" i="6"/>
  <c r="DX51" i="6" s="1"/>
  <c r="DP50" i="6"/>
  <c r="DP51" i="6" s="1"/>
  <c r="DH50" i="6"/>
  <c r="DH51" i="6" s="1"/>
  <c r="EX17" i="6"/>
  <c r="EX18" i="6" s="1"/>
  <c r="BW15" i="6"/>
  <c r="AY15" i="6"/>
  <c r="CN33" i="6"/>
  <c r="CC33" i="6"/>
  <c r="AB32" i="6"/>
  <c r="AB33" i="6" s="1"/>
  <c r="EQ32" i="6"/>
  <c r="EQ33" i="6" s="1"/>
  <c r="CE32" i="6"/>
  <c r="CE33" i="6" s="1"/>
  <c r="BO32" i="6"/>
  <c r="BO33" i="6" s="1"/>
  <c r="E17" i="6"/>
  <c r="E18" i="6" s="1"/>
  <c r="Y18" i="6"/>
  <c r="FE18" i="6"/>
  <c r="EJ18" i="6"/>
  <c r="CS18" i="6"/>
  <c r="AX18" i="6"/>
  <c r="EW17" i="6"/>
  <c r="EW18" i="6" s="1"/>
  <c r="EH17" i="6"/>
  <c r="EH18" i="6" s="1"/>
  <c r="EQ15" i="6"/>
  <c r="AW15" i="6"/>
  <c r="DC33" i="6"/>
  <c r="CM33" i="6"/>
  <c r="AI33" i="6"/>
  <c r="I14" i="6"/>
  <c r="I15" i="6" s="1"/>
  <c r="FA18" i="6"/>
  <c r="ES17" i="6"/>
  <c r="ES18" i="6" s="1"/>
  <c r="BX33" i="6"/>
  <c r="AW33" i="6"/>
  <c r="Q33" i="6"/>
  <c r="K18" i="6"/>
  <c r="DT18" i="6"/>
  <c r="CN18" i="6"/>
  <c r="AR18" i="6"/>
  <c r="DK15" i="6"/>
  <c r="AQ15" i="6"/>
  <c r="FA36" i="6"/>
  <c r="ES36" i="6"/>
  <c r="DK33" i="6"/>
  <c r="DI32" i="6"/>
  <c r="DI33" i="6" s="1"/>
  <c r="W18" i="6"/>
  <c r="U14" i="6"/>
  <c r="U15" i="6" s="1"/>
  <c r="G14" i="6"/>
  <c r="G15" i="6" s="1"/>
  <c r="EC15" i="6"/>
  <c r="DI15" i="6"/>
  <c r="CM15" i="6"/>
  <c r="BO15" i="6"/>
  <c r="AM15" i="6"/>
  <c r="EB15" i="6"/>
  <c r="EO33" i="6"/>
  <c r="CU33" i="6"/>
  <c r="DO18" i="6"/>
  <c r="DG18" i="6"/>
  <c r="CY18" i="6"/>
  <c r="CA18" i="6"/>
  <c r="DD32" i="6"/>
  <c r="DD33" i="6" s="1"/>
  <c r="FB33" i="6"/>
  <c r="BZ33" i="6"/>
  <c r="EM54" i="6"/>
  <c r="CQ54" i="6"/>
  <c r="EY53" i="6"/>
  <c r="EY54" i="6" s="1"/>
  <c r="EI54" i="6"/>
  <c r="DS53" i="6"/>
  <c r="DS54" i="6" s="1"/>
  <c r="DK54" i="6"/>
  <c r="DC54" i="6"/>
  <c r="CU54" i="6"/>
  <c r="CM53" i="6"/>
  <c r="CM54" i="6" s="1"/>
  <c r="EG50" i="6"/>
  <c r="EG51" i="6" s="1"/>
  <c r="BM50" i="6"/>
  <c r="BM51" i="6" s="1"/>
  <c r="AO51" i="6"/>
  <c r="DH54" i="6"/>
  <c r="BP54" i="6"/>
  <c r="AM51" i="6"/>
  <c r="FC54" i="6"/>
  <c r="DG54" i="6"/>
  <c r="FD54" i="6"/>
  <c r="EV54" i="6"/>
  <c r="EN53" i="6"/>
  <c r="EN54" i="6" s="1"/>
  <c r="EF54" i="6"/>
  <c r="DX54" i="6"/>
  <c r="AN54" i="6"/>
  <c r="X54" i="6"/>
  <c r="H54" i="6"/>
  <c r="FB51" i="6"/>
  <c r="CX50" i="6"/>
  <c r="CX51" i="6" s="1"/>
  <c r="BZ51" i="6"/>
  <c r="AL50" i="6"/>
  <c r="AL51" i="6" s="1"/>
  <c r="F50" i="6"/>
  <c r="F51" i="6" s="1"/>
  <c r="CA53" i="6"/>
  <c r="CA54" i="6" s="1"/>
  <c r="BS54" i="6"/>
  <c r="AU53" i="6"/>
  <c r="AU54" i="6" s="1"/>
  <c r="AM54" i="6"/>
  <c r="AE53" i="6"/>
  <c r="AE54" i="6" s="1"/>
  <c r="W54" i="6"/>
  <c r="O53" i="6"/>
  <c r="O54" i="6"/>
  <c r="FA51" i="6"/>
  <c r="DW54" i="6"/>
  <c r="CB54" i="6"/>
  <c r="AV54" i="6"/>
  <c r="T54" i="6"/>
  <c r="BU51" i="6"/>
  <c r="AG51" i="6"/>
  <c r="DT54" i="6"/>
  <c r="DD54" i="6"/>
  <c r="CN54" i="6"/>
  <c r="CF53" i="6"/>
  <c r="CF54" i="6" s="1"/>
  <c r="EP51" i="6"/>
  <c r="DZ51" i="6"/>
  <c r="DJ51" i="6"/>
  <c r="BF50" i="6"/>
  <c r="BF51" i="6" s="1"/>
  <c r="FA54" i="6"/>
  <c r="ES54" i="6"/>
  <c r="EK54" i="6"/>
  <c r="DU54" i="6"/>
  <c r="DM54" i="6"/>
  <c r="DE54" i="6"/>
  <c r="CO54" i="6"/>
  <c r="CG54" i="6"/>
  <c r="BI54" i="6"/>
  <c r="AS54" i="6"/>
  <c r="AC54" i="6"/>
  <c r="U54" i="6"/>
  <c r="EQ50" i="6"/>
  <c r="EQ51" i="6" s="1"/>
  <c r="DK50" i="6"/>
  <c r="DK51" i="6" s="1"/>
  <c r="EH68" i="6"/>
  <c r="EH69" i="6" s="1"/>
  <c r="DR68" i="6"/>
  <c r="DR69" i="6" s="1"/>
  <c r="CL68" i="6"/>
  <c r="CL69" i="6" s="1"/>
  <c r="BF68" i="6"/>
  <c r="BF69" i="6" s="1"/>
  <c r="AP68" i="6"/>
  <c r="AP69" i="6" s="1"/>
  <c r="Z68" i="6"/>
  <c r="Z69" i="6"/>
  <c r="J68" i="6"/>
  <c r="J69" i="6" s="1"/>
  <c r="CY72" i="6"/>
  <c r="DB69" i="6"/>
  <c r="EC53" i="6"/>
  <c r="EC54" i="6" s="1"/>
  <c r="CW53" i="6"/>
  <c r="CW54" i="6" s="1"/>
  <c r="BQ53" i="6"/>
  <c r="BQ54" i="6" s="1"/>
  <c r="AK53" i="6"/>
  <c r="AK54" i="6" s="1"/>
  <c r="E53" i="6"/>
  <c r="E54" i="6" s="1"/>
  <c r="EZ51" i="6"/>
  <c r="ER51" i="6"/>
  <c r="EJ51" i="6"/>
  <c r="EB51" i="6"/>
  <c r="DT51" i="6"/>
  <c r="DL51" i="6"/>
  <c r="DD51" i="6"/>
  <c r="AZ51" i="6"/>
  <c r="AR51" i="6"/>
  <c r="T51" i="6"/>
  <c r="EP72" i="6"/>
  <c r="CQ69" i="6"/>
  <c r="FE54" i="6"/>
  <c r="EW54" i="6"/>
  <c r="EO54" i="6"/>
  <c r="EG54" i="6"/>
  <c r="DY54" i="6"/>
  <c r="DQ54" i="6"/>
  <c r="DI54" i="6"/>
  <c r="DA54" i="6"/>
  <c r="CS54" i="6"/>
  <c r="CC54" i="6"/>
  <c r="BU54" i="6"/>
  <c r="BM54" i="6"/>
  <c r="BE54" i="6"/>
  <c r="AW54" i="6"/>
  <c r="AO54" i="6"/>
  <c r="AG54" i="6"/>
  <c r="Y54" i="6"/>
  <c r="Q54" i="6"/>
  <c r="I54" i="6"/>
  <c r="CW51" i="6"/>
  <c r="AJ72" i="6"/>
  <c r="EX71" i="6"/>
  <c r="EX72" i="6" s="1"/>
  <c r="EH71" i="6"/>
  <c r="EH72" i="6" s="1"/>
  <c r="DZ71" i="6"/>
  <c r="DZ72" i="6" s="1"/>
  <c r="DR71" i="6"/>
  <c r="DR72" i="6" s="1"/>
  <c r="DJ71" i="6"/>
  <c r="DJ72" i="6" s="1"/>
  <c r="DB71" i="6"/>
  <c r="DB72" i="6" s="1"/>
  <c r="CT71" i="6"/>
  <c r="CT72" i="6" s="1"/>
  <c r="CL71" i="6"/>
  <c r="CL72" i="6"/>
  <c r="CD71" i="6"/>
  <c r="CD72" i="6" s="1"/>
  <c r="BV71" i="6"/>
  <c r="BV72" i="6" s="1"/>
  <c r="BF71" i="6"/>
  <c r="BF72" i="6" s="1"/>
  <c r="AX71" i="6"/>
  <c r="AX72" i="6"/>
  <c r="AP71" i="6"/>
  <c r="AP72" i="6" s="1"/>
  <c r="AH71" i="6"/>
  <c r="AH72" i="6"/>
  <c r="Z71" i="6"/>
  <c r="Z72" i="6" s="1"/>
  <c r="R71" i="6"/>
  <c r="R72" i="6" s="1"/>
  <c r="J71" i="6"/>
  <c r="J72" i="6" s="1"/>
  <c r="EX69" i="6"/>
  <c r="CV72" i="6"/>
  <c r="EE72" i="6"/>
  <c r="CU69" i="6"/>
  <c r="K87" i="6"/>
  <c r="BO72" i="6"/>
  <c r="DH71" i="6"/>
  <c r="DH72" i="6" s="1"/>
  <c r="AR71" i="6"/>
  <c r="AR72" i="6" s="1"/>
  <c r="BQ69" i="6"/>
  <c r="M87" i="6"/>
  <c r="EJ71" i="6"/>
  <c r="EJ72" i="6" s="1"/>
  <c r="CA69" i="6"/>
  <c r="AM69" i="6"/>
  <c r="BY90" i="6"/>
  <c r="CQ72" i="6"/>
  <c r="S72" i="6"/>
  <c r="EI71" i="6"/>
  <c r="EI72" i="6" s="1"/>
  <c r="AN71" i="6"/>
  <c r="AN72" i="6" s="1"/>
  <c r="EK69" i="6"/>
  <c r="CG69" i="6"/>
  <c r="DD71" i="6"/>
  <c r="DD72" i="6" s="1"/>
  <c r="AV71" i="6"/>
  <c r="AV72" i="6" s="1"/>
  <c r="EU68" i="6"/>
  <c r="EU69" i="6" s="1"/>
  <c r="EA68" i="6"/>
  <c r="EA69" i="6" s="1"/>
  <c r="DK68" i="6"/>
  <c r="DK69" i="6" s="1"/>
  <c r="W68" i="6"/>
  <c r="W69" i="6" s="1"/>
  <c r="BA90" i="6"/>
  <c r="DV120" i="6"/>
  <c r="BJ120" i="6"/>
  <c r="BB120" i="6"/>
  <c r="FE90" i="6"/>
  <c r="EW90" i="6"/>
  <c r="EO90" i="6"/>
  <c r="EG90" i="6"/>
  <c r="DY90" i="6"/>
  <c r="BK120" i="6"/>
  <c r="BC120" i="6"/>
  <c r="FD87" i="6"/>
  <c r="EV87" i="6"/>
  <c r="EN87" i="6"/>
  <c r="FB120" i="6"/>
  <c r="ET120" i="6"/>
  <c r="EL120" i="6"/>
  <c r="ED120" i="6"/>
  <c r="DN120" i="6"/>
  <c r="DF120" i="6"/>
  <c r="CX120" i="6"/>
  <c r="CP120" i="6"/>
  <c r="CH120" i="6"/>
  <c r="BZ120" i="6"/>
  <c r="BR120" i="6"/>
  <c r="AT120" i="6"/>
  <c r="AL120" i="6"/>
  <c r="AD120" i="6"/>
  <c r="V120" i="6"/>
  <c r="N120" i="6"/>
  <c r="F120" i="6"/>
  <c r="EV120" i="6"/>
  <c r="EN120" i="6"/>
  <c r="EF120" i="6"/>
  <c r="DX120" i="6"/>
  <c r="DP120" i="6"/>
  <c r="DH120" i="6"/>
  <c r="CZ120" i="6"/>
  <c r="CR120" i="6"/>
  <c r="CB120" i="6"/>
  <c r="BT120" i="6"/>
  <c r="BD120" i="6"/>
  <c r="AV120" i="6"/>
  <c r="AN120" i="6"/>
  <c r="AF120" i="6"/>
  <c r="X120" i="6"/>
  <c r="P120" i="6"/>
  <c r="H120" i="6"/>
  <c r="EW120" i="6"/>
  <c r="EO120" i="6"/>
  <c r="EG120" i="6"/>
  <c r="DY120" i="6"/>
  <c r="DQ120" i="6"/>
  <c r="DI120" i="6"/>
  <c r="DA120" i="6"/>
  <c r="CS120" i="6"/>
  <c r="CC120" i="6"/>
  <c r="BU120" i="6"/>
  <c r="BM120" i="6"/>
  <c r="BE120" i="6"/>
  <c r="AW120" i="6"/>
  <c r="AO120" i="6"/>
  <c r="AG120" i="6"/>
  <c r="Y120" i="6"/>
  <c r="Q120" i="6"/>
  <c r="I120" i="6"/>
  <c r="H3" i="3" s="1" a="1"/>
  <c r="H3" i="3" s="1"/>
  <c r="FD90" i="6"/>
  <c r="EN90" i="6"/>
  <c r="DX90" i="6"/>
  <c r="DP90" i="6"/>
  <c r="CZ90" i="6"/>
  <c r="CR90" i="6"/>
  <c r="AV90" i="6"/>
  <c r="AF90" i="6"/>
  <c r="P90" i="6"/>
  <c r="FC87" i="6"/>
  <c r="EM87" i="6"/>
  <c r="DW87" i="6"/>
  <c r="DG87" i="6"/>
  <c r="CI87" i="6"/>
  <c r="AE87" i="6"/>
  <c r="O87" i="6"/>
  <c r="EV90" i="6"/>
  <c r="EF90" i="6"/>
  <c r="DH90" i="6"/>
  <c r="CB90" i="6"/>
  <c r="BT90" i="6"/>
  <c r="BD90" i="6"/>
  <c r="AN90" i="6"/>
  <c r="X90" i="6"/>
  <c r="H90" i="6"/>
  <c r="EU87" i="6"/>
  <c r="EE87" i="6"/>
  <c r="DO87" i="6"/>
  <c r="CY87" i="6"/>
  <c r="CQ87" i="6"/>
  <c r="CA87" i="6"/>
  <c r="BS87" i="6"/>
  <c r="AU87" i="6"/>
  <c r="AM87" i="6"/>
  <c r="W87" i="6"/>
  <c r="G87" i="6"/>
  <c r="EZ89" i="6"/>
  <c r="EZ90" i="6" s="1"/>
  <c r="ER89" i="6"/>
  <c r="ER90" i="6" s="1"/>
  <c r="EJ89" i="6"/>
  <c r="EJ90" i="6" s="1"/>
  <c r="EB89" i="6"/>
  <c r="EB90" i="6" s="1"/>
  <c r="DT89" i="6"/>
  <c r="DT90" i="6" s="1"/>
  <c r="DL89" i="6"/>
  <c r="DL90" i="6" s="1"/>
  <c r="DD89" i="6"/>
  <c r="DD90" i="6" s="1"/>
  <c r="CV89" i="6"/>
  <c r="CV90" i="6" s="1"/>
  <c r="CN89" i="6"/>
  <c r="CN90" i="6" s="1"/>
  <c r="CF89" i="6"/>
  <c r="CF90" i="6" s="1"/>
  <c r="BX89" i="6"/>
  <c r="BX90" i="6" s="1"/>
  <c r="BP89" i="6"/>
  <c r="BP90" i="6" s="1"/>
  <c r="AZ89" i="6"/>
  <c r="AZ90" i="6" s="1"/>
  <c r="AR89" i="6"/>
  <c r="AR90" i="6" s="1"/>
  <c r="AJ89" i="6"/>
  <c r="AJ90" i="6" s="1"/>
  <c r="AB89" i="6"/>
  <c r="AB90" i="6" s="1"/>
  <c r="T89" i="6"/>
  <c r="T90" i="6" s="1"/>
  <c r="EY86" i="6"/>
  <c r="EY87" i="6" s="1"/>
  <c r="EQ86" i="6"/>
  <c r="EQ87" i="6" s="1"/>
  <c r="EI86" i="6"/>
  <c r="EI87" i="6" s="1"/>
  <c r="EA86" i="6"/>
  <c r="EA87" i="6" s="1"/>
  <c r="DS86" i="6"/>
  <c r="DS87" i="6" s="1"/>
  <c r="DK86" i="6"/>
  <c r="DK87" i="6" s="1"/>
  <c r="DC86" i="6"/>
  <c r="DC87" i="6" s="1"/>
  <c r="CU86" i="6"/>
  <c r="CU87" i="6" s="1"/>
  <c r="CM86" i="6"/>
  <c r="CM87" i="6" s="1"/>
  <c r="CE86" i="6"/>
  <c r="CE87" i="6" s="1"/>
  <c r="BW86" i="6"/>
  <c r="BW87" i="6" s="1"/>
  <c r="BO86" i="6"/>
  <c r="BO87" i="6" s="1"/>
  <c r="AY86" i="6"/>
  <c r="AY87" i="6" s="1"/>
  <c r="AQ86" i="6"/>
  <c r="AQ87" i="6" s="1"/>
  <c r="AI86" i="6"/>
  <c r="AI87" i="6" s="1"/>
  <c r="AA86" i="6"/>
  <c r="AA87" i="6" s="1"/>
  <c r="S86" i="6"/>
  <c r="S87" i="6" s="1"/>
  <c r="EB72" i="6"/>
  <c r="CR72" i="6"/>
  <c r="AZ72" i="6"/>
  <c r="EG71" i="6"/>
  <c r="EG72" i="6" s="1"/>
  <c r="DX71" i="6"/>
  <c r="DX72" i="6" s="1"/>
  <c r="CN71" i="6"/>
  <c r="CN72" i="6" s="1"/>
  <c r="EW69" i="6"/>
  <c r="DQ69" i="6"/>
  <c r="EK72" i="6"/>
  <c r="DM72" i="6"/>
  <c r="DE72" i="6"/>
  <c r="CW72" i="6"/>
  <c r="CG72" i="6"/>
  <c r="BQ72" i="6"/>
  <c r="BI72" i="6"/>
  <c r="AS72" i="6"/>
  <c r="AK72" i="6"/>
  <c r="AC72" i="6"/>
  <c r="U72" i="6"/>
  <c r="E72" i="6"/>
  <c r="EV69" i="6"/>
  <c r="EN69" i="6"/>
  <c r="DP69" i="6"/>
  <c r="DH69" i="6"/>
  <c r="CZ69" i="6"/>
  <c r="CB69" i="6"/>
  <c r="BT69" i="6"/>
  <c r="BD69" i="6"/>
  <c r="AV69" i="6"/>
  <c r="AN69" i="6"/>
  <c r="X69" i="6"/>
  <c r="P69" i="6"/>
  <c r="H69" i="6"/>
  <c r="DY72" i="6"/>
  <c r="DP72" i="6"/>
  <c r="DU71" i="6"/>
  <c r="DU72" i="6" s="1"/>
  <c r="BD72" i="6"/>
  <c r="T72" i="6"/>
  <c r="EC71" i="6"/>
  <c r="EC72" i="6" s="1"/>
  <c r="DT71" i="6"/>
  <c r="DT72" i="6" s="1"/>
  <c r="EQ69" i="6"/>
  <c r="EG69" i="6"/>
  <c r="FD68" i="6"/>
  <c r="FD69" i="6" s="1"/>
  <c r="DX68" i="6"/>
  <c r="DX69" i="6" s="1"/>
  <c r="CR68" i="6"/>
  <c r="CR69" i="6" s="1"/>
  <c r="AF68" i="6"/>
  <c r="AF69" i="6" s="1"/>
  <c r="EF68" i="6"/>
  <c r="EF69" i="6" s="1"/>
  <c r="EZ69" i="6"/>
  <c r="ER69" i="6"/>
  <c r="EJ69" i="6"/>
  <c r="EB69" i="6"/>
  <c r="DT69" i="6"/>
  <c r="DL69" i="6"/>
  <c r="DD69" i="6"/>
  <c r="CV69" i="6"/>
  <c r="CN69" i="6"/>
  <c r="CF69" i="6"/>
  <c r="BX69" i="6"/>
  <c r="BP69" i="6"/>
  <c r="AZ69" i="6"/>
  <c r="AR69" i="6"/>
  <c r="AJ69" i="6"/>
  <c r="AB69" i="6"/>
  <c r="T69" i="6"/>
  <c r="CO71" i="6"/>
  <c r="CO72" i="6" s="1"/>
  <c r="BV54" i="6"/>
  <c r="ET54" i="6"/>
  <c r="EL54" i="6"/>
  <c r="ED54" i="6"/>
  <c r="DN54" i="6"/>
  <c r="CX54" i="6"/>
  <c r="CH54" i="6"/>
  <c r="BR54" i="6"/>
  <c r="AL54" i="6"/>
  <c r="V54" i="6"/>
  <c r="F54" i="6"/>
  <c r="EX53" i="6"/>
  <c r="EX54" i="6" s="1"/>
  <c r="EP53" i="6"/>
  <c r="EP54" i="6" s="1"/>
  <c r="EH53" i="6"/>
  <c r="EH54" i="6" s="1"/>
  <c r="DZ53" i="6"/>
  <c r="DZ54" i="6" s="1"/>
  <c r="DR53" i="6"/>
  <c r="DR54" i="6" s="1"/>
  <c r="DJ53" i="6"/>
  <c r="DJ54" i="6" s="1"/>
  <c r="DB53" i="6"/>
  <c r="DB54" i="6" s="1"/>
  <c r="CT53" i="6"/>
  <c r="CT54" i="6" s="1"/>
  <c r="CL53" i="6"/>
  <c r="CL54" i="6" s="1"/>
  <c r="CD53" i="6"/>
  <c r="CD54" i="6" s="1"/>
  <c r="BV53" i="6"/>
  <c r="BF53" i="6"/>
  <c r="BF54" i="6" s="1"/>
  <c r="AX53" i="6"/>
  <c r="AX54" i="6" s="1"/>
  <c r="AP53" i="6"/>
  <c r="AP54" i="6" s="1"/>
  <c r="AH53" i="6"/>
  <c r="AH54" i="6" s="1"/>
  <c r="Z53" i="6"/>
  <c r="Z54" i="6" s="1"/>
  <c r="R53" i="6"/>
  <c r="R54" i="6" s="1"/>
  <c r="J53" i="6"/>
  <c r="J54" i="6" s="1"/>
  <c r="CV51" i="6"/>
  <c r="CN51" i="6"/>
  <c r="CF51" i="6"/>
  <c r="BX51" i="6"/>
  <c r="BP51" i="6"/>
  <c r="AJ51" i="6"/>
  <c r="AB51" i="6"/>
  <c r="FB53" i="6"/>
  <c r="FB54" i="6" s="1"/>
  <c r="DF53" i="6"/>
  <c r="DF54" i="6" s="1"/>
  <c r="CP53" i="6"/>
  <c r="CP54" i="6" s="1"/>
  <c r="BZ53" i="6"/>
  <c r="BZ54" i="6" s="1"/>
  <c r="AT53" i="6"/>
  <c r="AT54" i="6" s="1"/>
  <c r="AD53" i="6"/>
  <c r="AD54" i="6" s="1"/>
  <c r="N53" i="6"/>
  <c r="N54" i="6" s="1"/>
  <c r="CZ51" i="6"/>
  <c r="CR51" i="6"/>
  <c r="CB51" i="6"/>
  <c r="BT51" i="6"/>
  <c r="BD51" i="6"/>
  <c r="AV51" i="6"/>
  <c r="AN51" i="6"/>
  <c r="AF51" i="6"/>
  <c r="X51" i="6"/>
  <c r="P51" i="6"/>
  <c r="H51" i="6"/>
  <c r="EV36" i="6"/>
  <c r="EF36" i="6"/>
  <c r="DP36" i="6"/>
  <c r="CZ36" i="6"/>
  <c r="CR36" i="6"/>
  <c r="AV36" i="6"/>
  <c r="AF36" i="6"/>
  <c r="P36" i="6"/>
  <c r="BQ33" i="6"/>
  <c r="BI33" i="6"/>
  <c r="AO33" i="6"/>
  <c r="AC33" i="6"/>
  <c r="FD36" i="6"/>
  <c r="EN36" i="6"/>
  <c r="DX36" i="6"/>
  <c r="DH36" i="6"/>
  <c r="CB36" i="6"/>
  <c r="BT36" i="6"/>
  <c r="BD36" i="6"/>
  <c r="AN36" i="6"/>
  <c r="X36" i="6"/>
  <c r="H36" i="6"/>
  <c r="EZ35" i="6"/>
  <c r="EZ36" i="6" s="1"/>
  <c r="ER35" i="6"/>
  <c r="ER36" i="6" s="1"/>
  <c r="EJ35" i="6"/>
  <c r="EJ36" i="6" s="1"/>
  <c r="EB35" i="6"/>
  <c r="EB36" i="6" s="1"/>
  <c r="DT35" i="6"/>
  <c r="DT36" i="6" s="1"/>
  <c r="DL35" i="6"/>
  <c r="DL36" i="6" s="1"/>
  <c r="DD35" i="6"/>
  <c r="DD36" i="6" s="1"/>
  <c r="CV35" i="6"/>
  <c r="CV36" i="6" s="1"/>
  <c r="CN35" i="6"/>
  <c r="CN36" i="6" s="1"/>
  <c r="CF35" i="6"/>
  <c r="CF36" i="6" s="1"/>
  <c r="BX35" i="6"/>
  <c r="BX36" i="6" s="1"/>
  <c r="BP35" i="6"/>
  <c r="BP36" i="6" s="1"/>
  <c r="AZ35" i="6"/>
  <c r="AZ36" i="6" s="1"/>
  <c r="AR35" i="6"/>
  <c r="AR36" i="6" s="1"/>
  <c r="AJ35" i="6"/>
  <c r="AJ36" i="6" s="1"/>
  <c r="AB35" i="6"/>
  <c r="AB36" i="6" s="1"/>
  <c r="T35" i="6"/>
  <c r="T36" i="6" s="1"/>
  <c r="AY33" i="6"/>
  <c r="AM33" i="6"/>
  <c r="BE32" i="6"/>
  <c r="BE33" i="6" s="1"/>
  <c r="BW33" i="6"/>
  <c r="AU33" i="6"/>
  <c r="AK33" i="6"/>
  <c r="Y33" i="6"/>
  <c r="BM33" i="6"/>
  <c r="BU33" i="6"/>
  <c r="AS33" i="6"/>
  <c r="U33" i="6"/>
  <c r="CA33" i="6"/>
  <c r="AQ33" i="6"/>
  <c r="AE33" i="6"/>
  <c r="S33" i="6"/>
  <c r="E33" i="6"/>
  <c r="CP17" i="6"/>
  <c r="CP18" i="6" s="1"/>
  <c r="CG15" i="6"/>
  <c r="AT17" i="6"/>
  <c r="AT18" i="6" s="1"/>
  <c r="DW17" i="6"/>
  <c r="DW18" i="6" s="1"/>
  <c r="DN17" i="6"/>
  <c r="DN18" i="6" s="1"/>
  <c r="EY15" i="6"/>
  <c r="EM15" i="6"/>
  <c r="CO15" i="6"/>
  <c r="EZ15" i="6"/>
  <c r="ER15" i="6"/>
  <c r="EJ15" i="6"/>
  <c r="DF17" i="6"/>
  <c r="DF18" i="6" s="1"/>
  <c r="FC18" i="6"/>
  <c r="EU18" i="6"/>
  <c r="EM18" i="6"/>
  <c r="EE18" i="6"/>
  <c r="CQ18" i="6"/>
  <c r="CI18" i="6"/>
  <c r="BS18" i="6"/>
  <c r="EK15" i="6"/>
  <c r="DM15" i="6"/>
  <c r="FB18" i="6"/>
  <c r="ED17" i="6"/>
  <c r="ED18" i="6" s="1"/>
  <c r="BR17" i="6"/>
  <c r="BR18" i="6" s="1"/>
  <c r="EI15" i="6"/>
  <c r="AS15" i="6"/>
  <c r="FE14" i="6"/>
  <c r="FE15" i="6" s="1"/>
  <c r="EX15" i="6"/>
  <c r="EP15" i="6"/>
  <c r="EH15" i="6"/>
  <c r="DZ15" i="6"/>
  <c r="DR15" i="6"/>
  <c r="DJ15" i="6"/>
  <c r="CT15" i="6"/>
  <c r="CL15" i="6"/>
  <c r="CD15" i="6"/>
  <c r="BV15" i="6"/>
  <c r="BF15" i="6"/>
  <c r="AX15" i="6"/>
  <c r="AH15" i="6"/>
  <c r="ET18" i="6"/>
  <c r="EL18" i="6"/>
  <c r="CH18" i="6"/>
  <c r="BZ17" i="6"/>
  <c r="BZ18" i="6" s="1"/>
  <c r="CW15" i="6"/>
  <c r="ES15" i="6"/>
  <c r="DU15" i="6"/>
  <c r="CU15" i="6"/>
  <c r="CI15" i="6"/>
  <c r="K15" i="6"/>
  <c r="L3" i="6" a="1"/>
  <c r="L3" i="6" s="1"/>
  <c r="AA18" i="6"/>
  <c r="E14" i="6"/>
  <c r="E15" i="6" s="1"/>
  <c r="O14" i="6"/>
  <c r="O15" i="6" s="1"/>
  <c r="U17" i="6"/>
  <c r="U18" i="6" s="1"/>
  <c r="AE14" i="6"/>
  <c r="AE15" i="6" s="1"/>
  <c r="L18" i="6"/>
  <c r="I18" i="6"/>
  <c r="FC120" i="6"/>
  <c r="J4" i="7"/>
  <c r="I4" i="4" s="1"/>
  <c r="I4" i="8" s="1"/>
  <c r="R5" i="4"/>
  <c r="R6" i="4"/>
  <c r="R7" i="4"/>
  <c r="R8" i="4"/>
  <c r="R10" i="4"/>
  <c r="R11" i="4"/>
  <c r="R12" i="4"/>
  <c r="R13" i="4"/>
  <c r="R14" i="4"/>
  <c r="R15" i="4"/>
  <c r="R16" i="4"/>
  <c r="R17" i="4"/>
  <c r="R18" i="4"/>
  <c r="T17" i="8" s="1"/>
  <c r="R19" i="4"/>
  <c r="R20" i="4"/>
  <c r="T19" i="8" s="1"/>
  <c r="R21" i="4"/>
  <c r="T20" i="8" s="1"/>
  <c r="R22" i="4"/>
  <c r="R23" i="4"/>
  <c r="R24" i="4"/>
  <c r="R25" i="4"/>
  <c r="R26" i="4"/>
  <c r="R27" i="4"/>
  <c r="T24" i="8" s="1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2" i="4"/>
  <c r="R43" i="4"/>
  <c r="R44" i="4"/>
  <c r="T26" i="8" s="1"/>
  <c r="R45" i="4"/>
  <c r="T27" i="8" s="1"/>
  <c r="R46" i="4"/>
  <c r="T28" i="8" s="1"/>
  <c r="R47" i="4"/>
  <c r="R48" i="4"/>
  <c r="R49" i="4"/>
  <c r="R50" i="4"/>
  <c r="R51" i="4"/>
  <c r="R53" i="4"/>
  <c r="R54" i="4"/>
  <c r="R55" i="4"/>
  <c r="R56" i="4"/>
  <c r="R57" i="4"/>
  <c r="R58" i="4"/>
  <c r="R59" i="4"/>
  <c r="R60" i="4"/>
  <c r="R61" i="4"/>
  <c r="T39" i="8" s="1"/>
  <c r="R62" i="4"/>
  <c r="R63" i="4"/>
  <c r="R64" i="4"/>
  <c r="R65" i="4"/>
  <c r="R66" i="4"/>
  <c r="R67" i="4"/>
  <c r="R68" i="4"/>
  <c r="R69" i="4"/>
  <c r="T45" i="8" s="1"/>
  <c r="R70" i="4"/>
  <c r="T46" i="8" s="1"/>
  <c r="R71" i="4"/>
  <c r="R73" i="4"/>
  <c r="R74" i="4"/>
  <c r="R75" i="4"/>
  <c r="R76" i="4"/>
  <c r="R77" i="4"/>
  <c r="R78" i="4"/>
  <c r="R79" i="4"/>
  <c r="T48" i="8" s="1"/>
  <c r="R80" i="4"/>
  <c r="T49" i="8" s="1"/>
  <c r="R81" i="4"/>
  <c r="R83" i="4"/>
  <c r="R84" i="4"/>
  <c r="R85" i="4"/>
  <c r="R86" i="4"/>
  <c r="R87" i="4"/>
  <c r="T54" i="8" s="1"/>
  <c r="R88" i="4"/>
  <c r="R89" i="4"/>
  <c r="R90" i="4"/>
  <c r="R91" i="4"/>
  <c r="R92" i="4"/>
  <c r="R93" i="4"/>
  <c r="R94" i="4"/>
  <c r="R95" i="4"/>
  <c r="R96" i="4"/>
  <c r="T58" i="8" s="1"/>
  <c r="R97" i="4"/>
  <c r="R98" i="4"/>
  <c r="R99" i="4"/>
  <c r="R100" i="4"/>
  <c r="R101" i="4"/>
  <c r="R102" i="4"/>
  <c r="T60" i="8" s="1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T64" i="8" s="1"/>
  <c r="R119" i="4"/>
  <c r="R120" i="4"/>
  <c r="T65" i="8" s="1"/>
  <c r="R121" i="4"/>
  <c r="R122" i="4"/>
  <c r="R123" i="4"/>
  <c r="R124" i="4"/>
  <c r="R125" i="4"/>
  <c r="R126" i="4"/>
  <c r="R127" i="4"/>
  <c r="R128" i="4"/>
  <c r="T69" i="8" s="1"/>
  <c r="R129" i="4"/>
  <c r="R130" i="4"/>
  <c r="R131" i="4"/>
  <c r="R132" i="4"/>
  <c r="R133" i="4"/>
  <c r="R134" i="4"/>
  <c r="R135" i="4"/>
  <c r="R136" i="4"/>
  <c r="R137" i="4"/>
  <c r="T70" i="8" s="1"/>
  <c r="R138" i="4"/>
  <c r="R139" i="4"/>
  <c r="R140" i="4"/>
  <c r="R141" i="4"/>
  <c r="R142" i="4"/>
  <c r="R143" i="4"/>
  <c r="R144" i="4"/>
  <c r="R145" i="4"/>
  <c r="T71" i="8" s="1"/>
  <c r="R146" i="4"/>
  <c r="R147" i="4"/>
  <c r="R148" i="4"/>
  <c r="R150" i="4"/>
  <c r="R151" i="4"/>
  <c r="R152" i="4"/>
  <c r="R153" i="4"/>
  <c r="T74" i="8" s="1"/>
  <c r="R154" i="4"/>
  <c r="T75" i="8" s="1"/>
  <c r="R155" i="4"/>
  <c r="R156" i="4"/>
  <c r="R157" i="4"/>
  <c r="R158" i="4"/>
  <c r="R159" i="4"/>
  <c r="T80" i="8" s="1"/>
  <c r="R160" i="4"/>
  <c r="R161" i="4"/>
  <c r="R162" i="4"/>
  <c r="R163" i="4"/>
  <c r="R164" i="4"/>
  <c r="R165" i="4"/>
  <c r="R166" i="4"/>
  <c r="R4" i="4"/>
  <c r="V5" i="4"/>
  <c r="V6" i="4"/>
  <c r="Y6" i="8" s="1"/>
  <c r="V7" i="4"/>
  <c r="V8" i="4"/>
  <c r="V10" i="4"/>
  <c r="Y9" i="8" s="1"/>
  <c r="V11" i="4"/>
  <c r="V12" i="4"/>
  <c r="V13" i="4"/>
  <c r="V14" i="4"/>
  <c r="V15" i="4"/>
  <c r="Y14" i="8" s="1"/>
  <c r="V16" i="4"/>
  <c r="V17" i="4"/>
  <c r="V18" i="4"/>
  <c r="Y17" i="8" s="1"/>
  <c r="V19" i="4"/>
  <c r="V20" i="4"/>
  <c r="V21" i="4"/>
  <c r="V22" i="4"/>
  <c r="V23" i="4"/>
  <c r="V24" i="4"/>
  <c r="V25" i="4"/>
  <c r="V26" i="4"/>
  <c r="Y23" i="8" s="1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2" i="4"/>
  <c r="V43" i="4"/>
  <c r="V44" i="4"/>
  <c r="V45" i="4"/>
  <c r="V46" i="4"/>
  <c r="V47" i="4"/>
  <c r="V48" i="4"/>
  <c r="Y29" i="8" s="1"/>
  <c r="V49" i="4"/>
  <c r="V50" i="4"/>
  <c r="V51" i="4"/>
  <c r="Y31" i="8" s="1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3" i="4"/>
  <c r="V74" i="4"/>
  <c r="V75" i="4"/>
  <c r="V76" i="4"/>
  <c r="V77" i="4"/>
  <c r="V78" i="4"/>
  <c r="V79" i="4"/>
  <c r="V80" i="4"/>
  <c r="V81" i="4"/>
  <c r="V83" i="4"/>
  <c r="Y51" i="8" s="1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Y62" i="8" s="1"/>
  <c r="V108" i="4"/>
  <c r="V109" i="4"/>
  <c r="V110" i="4"/>
  <c r="V111" i="4"/>
  <c r="V112" i="4"/>
  <c r="V113" i="4"/>
  <c r="V114" i="4"/>
  <c r="V115" i="4"/>
  <c r="V116" i="4"/>
  <c r="V117" i="4"/>
  <c r="V118" i="4"/>
  <c r="Y64" i="8" s="1"/>
  <c r="V119" i="4"/>
  <c r="V120" i="4"/>
  <c r="V121" i="4"/>
  <c r="V122" i="4"/>
  <c r="V123" i="4"/>
  <c r="Y67" i="8" s="1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Y72" i="8" s="1"/>
  <c r="V148" i="4"/>
  <c r="Y73" i="8" s="1"/>
  <c r="V150" i="4"/>
  <c r="V151" i="4"/>
  <c r="V152" i="4"/>
  <c r="V153" i="4"/>
  <c r="V154" i="4"/>
  <c r="V155" i="4"/>
  <c r="V156" i="4"/>
  <c r="Y77" i="8" s="1"/>
  <c r="V157" i="4"/>
  <c r="Y78" i="8" s="1"/>
  <c r="V158" i="4"/>
  <c r="V159" i="4"/>
  <c r="Y80" i="8" s="1"/>
  <c r="V160" i="4"/>
  <c r="V161" i="4"/>
  <c r="V162" i="4"/>
  <c r="V163" i="4"/>
  <c r="V164" i="4"/>
  <c r="V165" i="4"/>
  <c r="V166" i="4"/>
  <c r="V4" i="4"/>
  <c r="Z5" i="4"/>
  <c r="Z6" i="4"/>
  <c r="Z7" i="4"/>
  <c r="Z8" i="4"/>
  <c r="AD8" i="8" s="1"/>
  <c r="Z10" i="4"/>
  <c r="AD9" i="8" s="1"/>
  <c r="Z11" i="4"/>
  <c r="Z12" i="4"/>
  <c r="Z13" i="4"/>
  <c r="Z14" i="4"/>
  <c r="Z15" i="4"/>
  <c r="Z16" i="4"/>
  <c r="Z17" i="4"/>
  <c r="AD16" i="8" s="1"/>
  <c r="Z18" i="4"/>
  <c r="AD17" i="8" s="1"/>
  <c r="Z19" i="4"/>
  <c r="AD18" i="8" s="1"/>
  <c r="Z20" i="4"/>
  <c r="AD19" i="8" s="1"/>
  <c r="Z21" i="4"/>
  <c r="Z22" i="4"/>
  <c r="Z23" i="4"/>
  <c r="Z24" i="4"/>
  <c r="Z25" i="4"/>
  <c r="Z26" i="4"/>
  <c r="AD23" i="8" s="1"/>
  <c r="Z27" i="4"/>
  <c r="AD24" i="8" s="1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2" i="4"/>
  <c r="Z43" i="4"/>
  <c r="Z44" i="4"/>
  <c r="AD26" i="8" s="1"/>
  <c r="Z45" i="4"/>
  <c r="AD27" i="8" s="1"/>
  <c r="Z46" i="4"/>
  <c r="Z47" i="4"/>
  <c r="Z48" i="4"/>
  <c r="AD29" i="8" s="1"/>
  <c r="Z49" i="4"/>
  <c r="Z50" i="4"/>
  <c r="AD30" i="8" s="1"/>
  <c r="Z51" i="4"/>
  <c r="AD31" i="8" s="1"/>
  <c r="Z53" i="4"/>
  <c r="Z54" i="4"/>
  <c r="Z55" i="4"/>
  <c r="Z56" i="4"/>
  <c r="Z57" i="4"/>
  <c r="AD35" i="8" s="1"/>
  <c r="Z58" i="4"/>
  <c r="Z59" i="4"/>
  <c r="Z60" i="4"/>
  <c r="Z61" i="4"/>
  <c r="AD39" i="8" s="1"/>
  <c r="Z62" i="4"/>
  <c r="Z63" i="4"/>
  <c r="Z64" i="4"/>
  <c r="Z65" i="4"/>
  <c r="Z66" i="4"/>
  <c r="Z67" i="4"/>
  <c r="Z68" i="4"/>
  <c r="Z69" i="4"/>
  <c r="AD45" i="8" s="1"/>
  <c r="Z70" i="4"/>
  <c r="AD46" i="8" s="1"/>
  <c r="Z71" i="4"/>
  <c r="Z73" i="4"/>
  <c r="Z74" i="4"/>
  <c r="Z75" i="4"/>
  <c r="Z76" i="4"/>
  <c r="Z77" i="4"/>
  <c r="Z78" i="4"/>
  <c r="Z79" i="4"/>
  <c r="AD48" i="8" s="1"/>
  <c r="Z80" i="4"/>
  <c r="Z81" i="4"/>
  <c r="Z83" i="4"/>
  <c r="Z84" i="4"/>
  <c r="Z85" i="4"/>
  <c r="AD52" i="8" s="1"/>
  <c r="Z86" i="4"/>
  <c r="AD53" i="8" s="1"/>
  <c r="Z87" i="4"/>
  <c r="AD54" i="8" s="1"/>
  <c r="Z88" i="4"/>
  <c r="Z89" i="4"/>
  <c r="Z90" i="4"/>
  <c r="Z91" i="4"/>
  <c r="Z92" i="4"/>
  <c r="Z93" i="4"/>
  <c r="Z94" i="4"/>
  <c r="Z95" i="4"/>
  <c r="Z96" i="4"/>
  <c r="AD58" i="8" s="1"/>
  <c r="Z97" i="4"/>
  <c r="Z98" i="4"/>
  <c r="Z99" i="4"/>
  <c r="Z100" i="4"/>
  <c r="Z101" i="4"/>
  <c r="AD59" i="8" s="1"/>
  <c r="Z102" i="4"/>
  <c r="AD60" i="8" s="1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AD64" i="8" s="1"/>
  <c r="Z119" i="4"/>
  <c r="Z120" i="4"/>
  <c r="AD65" i="8" s="1"/>
  <c r="Z121" i="4"/>
  <c r="Z122" i="4"/>
  <c r="Z123" i="4"/>
  <c r="AD67" i="8" s="1"/>
  <c r="Z124" i="4"/>
  <c r="Z125" i="4"/>
  <c r="Z126" i="4"/>
  <c r="Z127" i="4"/>
  <c r="Z128" i="4"/>
  <c r="AD69" i="8" s="1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AD72" i="8" s="1"/>
  <c r="Z148" i="4"/>
  <c r="Z150" i="4"/>
  <c r="Z151" i="4"/>
  <c r="Z152" i="4"/>
  <c r="Z153" i="4"/>
  <c r="Z154" i="4"/>
  <c r="Z155" i="4"/>
  <c r="Z156" i="4"/>
  <c r="AD77" i="8" s="1"/>
  <c r="Z157" i="4"/>
  <c r="Z158" i="4"/>
  <c r="AD79" i="8" s="1"/>
  <c r="Z159" i="4"/>
  <c r="AD80" i="8" s="1"/>
  <c r="Z160" i="4"/>
  <c r="AD81" i="8" s="1"/>
  <c r="Z161" i="4"/>
  <c r="Z162" i="4"/>
  <c r="Z163" i="4"/>
  <c r="Z164" i="4"/>
  <c r="Z165" i="4"/>
  <c r="Z166" i="4"/>
  <c r="Z4" i="4"/>
  <c r="Y4" i="4"/>
  <c r="AC4" i="8" s="1"/>
  <c r="U4" i="4"/>
  <c r="X4" i="8" s="1"/>
  <c r="AD161" i="7"/>
  <c r="Y161" i="4" s="1"/>
  <c r="AD160" i="7"/>
  <c r="Y160" i="4" s="1"/>
  <c r="AC81" i="8" s="1"/>
  <c r="AD159" i="7"/>
  <c r="Y159" i="4" s="1"/>
  <c r="AD158" i="7"/>
  <c r="Y158" i="4" s="1"/>
  <c r="AC79" i="8" s="1"/>
  <c r="AD157" i="7"/>
  <c r="Y157" i="4" s="1"/>
  <c r="AC78" i="8" s="1"/>
  <c r="AD156" i="7"/>
  <c r="Y156" i="4" s="1"/>
  <c r="AC77" i="8" s="1"/>
  <c r="AD155" i="7"/>
  <c r="Y155" i="4" s="1"/>
  <c r="AC76" i="8" s="1"/>
  <c r="AD154" i="7"/>
  <c r="AD153" i="7"/>
  <c r="Y153" i="4" s="1"/>
  <c r="AC74" i="8" s="1"/>
  <c r="AD152" i="7"/>
  <c r="Y152" i="4" s="1"/>
  <c r="AD151" i="7"/>
  <c r="Y151" i="4" s="1"/>
  <c r="AD150" i="7"/>
  <c r="Y150" i="4" s="1"/>
  <c r="AD148" i="7"/>
  <c r="Y148" i="4" s="1"/>
  <c r="AC73" i="8" s="1"/>
  <c r="AD147" i="7"/>
  <c r="Y147" i="4" s="1"/>
  <c r="AC72" i="8" s="1"/>
  <c r="AD146" i="7"/>
  <c r="Y146" i="4" s="1"/>
  <c r="AD145" i="7"/>
  <c r="AD144" i="7"/>
  <c r="Y144" i="4" s="1"/>
  <c r="AD143" i="7"/>
  <c r="Y143" i="4" s="1"/>
  <c r="AD142" i="7"/>
  <c r="Y142" i="4" s="1"/>
  <c r="AD141" i="7"/>
  <c r="Y141" i="4" s="1"/>
  <c r="AD140" i="7"/>
  <c r="Y140" i="4" s="1"/>
  <c r="AD139" i="7"/>
  <c r="Y139" i="4" s="1"/>
  <c r="AD138" i="7"/>
  <c r="Y138" i="4" s="1"/>
  <c r="AD137" i="7"/>
  <c r="AD136" i="7"/>
  <c r="Y136" i="4" s="1"/>
  <c r="AD135" i="7"/>
  <c r="Y135" i="4" s="1"/>
  <c r="AD134" i="7"/>
  <c r="Y134" i="4" s="1"/>
  <c r="AD133" i="7"/>
  <c r="Y133" i="4" s="1"/>
  <c r="AD132" i="7"/>
  <c r="Y132" i="4" s="1"/>
  <c r="AD131" i="7"/>
  <c r="Y131" i="4" s="1"/>
  <c r="AD130" i="7"/>
  <c r="Y130" i="4" s="1"/>
  <c r="AD129" i="7"/>
  <c r="Y129" i="4" s="1"/>
  <c r="AD128" i="7"/>
  <c r="Y128" i="4" s="1"/>
  <c r="AC69" i="8" s="1"/>
  <c r="AD127" i="7"/>
  <c r="Y127" i="4" s="1"/>
  <c r="AD126" i="7"/>
  <c r="Y126" i="4" s="1"/>
  <c r="AC68" i="8" s="1"/>
  <c r="AD125" i="7"/>
  <c r="Y125" i="4" s="1"/>
  <c r="AD124" i="7"/>
  <c r="Y124" i="4" s="1"/>
  <c r="AD123" i="7"/>
  <c r="Y123" i="4" s="1"/>
  <c r="AC67" i="8" s="1"/>
  <c r="AD122" i="7"/>
  <c r="Y122" i="4" s="1"/>
  <c r="AC66" i="8" s="1"/>
  <c r="AD121" i="7"/>
  <c r="Y121" i="4" s="1"/>
  <c r="AD120" i="7"/>
  <c r="Y120" i="4" s="1"/>
  <c r="AC65" i="8" s="1"/>
  <c r="AD119" i="7"/>
  <c r="Y119" i="4" s="1"/>
  <c r="AD118" i="7"/>
  <c r="Y118" i="4" s="1"/>
  <c r="AC64" i="8" s="1"/>
  <c r="AD117" i="7"/>
  <c r="Y117" i="4" s="1"/>
  <c r="AC63" i="8" s="1"/>
  <c r="AD116" i="7"/>
  <c r="Y116" i="4" s="1"/>
  <c r="AD115" i="7"/>
  <c r="Y115" i="4" s="1"/>
  <c r="AD114" i="7"/>
  <c r="Y114" i="4" s="1"/>
  <c r="AD113" i="7"/>
  <c r="Y113" i="4" s="1"/>
  <c r="AD112" i="7"/>
  <c r="Y112" i="4" s="1"/>
  <c r="AD111" i="7"/>
  <c r="Y111" i="4" s="1"/>
  <c r="AD110" i="7"/>
  <c r="Y110" i="4" s="1"/>
  <c r="AD109" i="7"/>
  <c r="Y109" i="4" s="1"/>
  <c r="AD108" i="7"/>
  <c r="Y108" i="4" s="1"/>
  <c r="AD107" i="7"/>
  <c r="Y107" i="4" s="1"/>
  <c r="AC62" i="8" s="1"/>
  <c r="AD106" i="7"/>
  <c r="Y106" i="4" s="1"/>
  <c r="AC61" i="8" s="1"/>
  <c r="AD105" i="7"/>
  <c r="Y105" i="4" s="1"/>
  <c r="AD104" i="7"/>
  <c r="Y104" i="4" s="1"/>
  <c r="AD103" i="7"/>
  <c r="Y103" i="4" s="1"/>
  <c r="AD102" i="7"/>
  <c r="Y102" i="4" s="1"/>
  <c r="AC60" i="8" s="1"/>
  <c r="AD101" i="7"/>
  <c r="Y101" i="4" s="1"/>
  <c r="AC59" i="8" s="1"/>
  <c r="AD100" i="7"/>
  <c r="Y100" i="4" s="1"/>
  <c r="AD99" i="7"/>
  <c r="Y99" i="4" s="1"/>
  <c r="AD98" i="7"/>
  <c r="Y98" i="4" s="1"/>
  <c r="AD97" i="7"/>
  <c r="Y97" i="4" s="1"/>
  <c r="AD96" i="7"/>
  <c r="Y96" i="4" s="1"/>
  <c r="AC58" i="8" s="1"/>
  <c r="AD95" i="7"/>
  <c r="Y95" i="4" s="1"/>
  <c r="AD94" i="7"/>
  <c r="Y94" i="4" s="1"/>
  <c r="AD93" i="7"/>
  <c r="Y93" i="4" s="1"/>
  <c r="AD92" i="7"/>
  <c r="Y92" i="4" s="1"/>
  <c r="AD91" i="7"/>
  <c r="Y91" i="4" s="1"/>
  <c r="AD90" i="7"/>
  <c r="Y90" i="4" s="1"/>
  <c r="AC57" i="8" s="1"/>
  <c r="AD89" i="7"/>
  <c r="Y89" i="4" s="1"/>
  <c r="AC56" i="8" s="1"/>
  <c r="AD88" i="7"/>
  <c r="Y88" i="4" s="1"/>
  <c r="AC55" i="8" s="1"/>
  <c r="AD87" i="7"/>
  <c r="Y87" i="4" s="1"/>
  <c r="AC54" i="8" s="1"/>
  <c r="AD86" i="7"/>
  <c r="Y86" i="4" s="1"/>
  <c r="AC53" i="8" s="1"/>
  <c r="AD85" i="7"/>
  <c r="Y85" i="4" s="1"/>
  <c r="AC52" i="8" s="1"/>
  <c r="AD84" i="7"/>
  <c r="Y84" i="4" s="1"/>
  <c r="AD83" i="7"/>
  <c r="Y83" i="4" s="1"/>
  <c r="AC51" i="8" s="1"/>
  <c r="AD81" i="7"/>
  <c r="Y81" i="4" s="1"/>
  <c r="AC50" i="8" s="1"/>
  <c r="AD80" i="7"/>
  <c r="AD79" i="7"/>
  <c r="Y79" i="4" s="1"/>
  <c r="AC48" i="8" s="1"/>
  <c r="AD78" i="7"/>
  <c r="Y78" i="4" s="1"/>
  <c r="AD77" i="7"/>
  <c r="Y77" i="4" s="1"/>
  <c r="AC47" i="8" s="1"/>
  <c r="AD76" i="7"/>
  <c r="Y76" i="4" s="1"/>
  <c r="AD75" i="7"/>
  <c r="Y75" i="4" s="1"/>
  <c r="AD74" i="7"/>
  <c r="Y74" i="4" s="1"/>
  <c r="AD73" i="7"/>
  <c r="Y73" i="4" s="1"/>
  <c r="AD71" i="7"/>
  <c r="Y71" i="4" s="1"/>
  <c r="AD70" i="7"/>
  <c r="Y70" i="4" s="1"/>
  <c r="AC46" i="8" s="1"/>
  <c r="AD69" i="7"/>
  <c r="Y69" i="4" s="1"/>
  <c r="AC45" i="8" s="1"/>
  <c r="AD68" i="7"/>
  <c r="Y68" i="4" s="1"/>
  <c r="AD67" i="7"/>
  <c r="Y67" i="4" s="1"/>
  <c r="AD66" i="7"/>
  <c r="Y66" i="4" s="1"/>
  <c r="AC43" i="8" s="1"/>
  <c r="AD65" i="7"/>
  <c r="Y65" i="4" s="1"/>
  <c r="AD64" i="7"/>
  <c r="Y64" i="4" s="1"/>
  <c r="AC42" i="8" s="1"/>
  <c r="AD63" i="7"/>
  <c r="Y63" i="4" s="1"/>
  <c r="AC41" i="8" s="1"/>
  <c r="AD62" i="7"/>
  <c r="Y62" i="4" s="1"/>
  <c r="AC40" i="8" s="1"/>
  <c r="AD61" i="7"/>
  <c r="Y61" i="4" s="1"/>
  <c r="AC39" i="8" s="1"/>
  <c r="AD60" i="7"/>
  <c r="Y60" i="4" s="1"/>
  <c r="AC38" i="8" s="1"/>
  <c r="AD59" i="7"/>
  <c r="Y59" i="4" s="1"/>
  <c r="AC37" i="8" s="1"/>
  <c r="AD58" i="7"/>
  <c r="Y58" i="4" s="1"/>
  <c r="AC36" i="8" s="1"/>
  <c r="AD57" i="7"/>
  <c r="Y57" i="4" s="1"/>
  <c r="AC35" i="8" s="1"/>
  <c r="AD56" i="7"/>
  <c r="Y56" i="4" s="1"/>
  <c r="AD55" i="7"/>
  <c r="Y55" i="4" s="1"/>
  <c r="AC34" i="8" s="1"/>
  <c r="AD54" i="7"/>
  <c r="Y54" i="4" s="1"/>
  <c r="AC33" i="8" s="1"/>
  <c r="AD53" i="7"/>
  <c r="Y53" i="4" s="1"/>
  <c r="AC32" i="8" s="1"/>
  <c r="AD51" i="7"/>
  <c r="Y51" i="4" s="1"/>
  <c r="AC31" i="8" s="1"/>
  <c r="AD50" i="7"/>
  <c r="Y50" i="4" s="1"/>
  <c r="AD49" i="7"/>
  <c r="Y49" i="4" s="1"/>
  <c r="AD48" i="7"/>
  <c r="Y48" i="4" s="1"/>
  <c r="AC29" i="8" s="1"/>
  <c r="AD47" i="7"/>
  <c r="Y47" i="4" s="1"/>
  <c r="AD46" i="7"/>
  <c r="Y46" i="4" s="1"/>
  <c r="AD45" i="7"/>
  <c r="Y45" i="4" s="1"/>
  <c r="AC27" i="8" s="1"/>
  <c r="AD44" i="7"/>
  <c r="Y44" i="4" s="1"/>
  <c r="AC26" i="8" s="1"/>
  <c r="AD43" i="7"/>
  <c r="Y43" i="4" s="1"/>
  <c r="AD42" i="7"/>
  <c r="Y42" i="4" s="1"/>
  <c r="AD40" i="7"/>
  <c r="Y40" i="4" s="1"/>
  <c r="AC25" i="8" s="1"/>
  <c r="AD39" i="7"/>
  <c r="Y39" i="4" s="1"/>
  <c r="AD38" i="7"/>
  <c r="Y38" i="4" s="1"/>
  <c r="AD37" i="7"/>
  <c r="Y37" i="4" s="1"/>
  <c r="AD36" i="7"/>
  <c r="Y36" i="4" s="1"/>
  <c r="AD35" i="7"/>
  <c r="Y35" i="4" s="1"/>
  <c r="AD34" i="7"/>
  <c r="Y34" i="4" s="1"/>
  <c r="AD33" i="7"/>
  <c r="Y33" i="4" s="1"/>
  <c r="AD32" i="7"/>
  <c r="Y32" i="4" s="1"/>
  <c r="AD31" i="7"/>
  <c r="Y31" i="4" s="1"/>
  <c r="AD30" i="7"/>
  <c r="Y30" i="4" s="1"/>
  <c r="AD29" i="7"/>
  <c r="Y29" i="4" s="1"/>
  <c r="AD28" i="7"/>
  <c r="Y28" i="4" s="1"/>
  <c r="AD27" i="7"/>
  <c r="Y27" i="4" s="1"/>
  <c r="AC24" i="8" s="1"/>
  <c r="AD26" i="7"/>
  <c r="Y26" i="4" s="1"/>
  <c r="AC23" i="8" s="1"/>
  <c r="AD25" i="7"/>
  <c r="Y25" i="4" s="1"/>
  <c r="AD24" i="7"/>
  <c r="Y24" i="4" s="1"/>
  <c r="AC22" i="8" s="1"/>
  <c r="AD23" i="7"/>
  <c r="Y23" i="4" s="1"/>
  <c r="AD22" i="7"/>
  <c r="Y22" i="4" s="1"/>
  <c r="AC21" i="8" s="1"/>
  <c r="AD21" i="7"/>
  <c r="Y21" i="4" s="1"/>
  <c r="AD20" i="7"/>
  <c r="Y20" i="4" s="1"/>
  <c r="AC19" i="8" s="1"/>
  <c r="AD19" i="7"/>
  <c r="Y19" i="4" s="1"/>
  <c r="AC18" i="8" s="1"/>
  <c r="AD18" i="7"/>
  <c r="Y18" i="4" s="1"/>
  <c r="AC17" i="8" s="1"/>
  <c r="AD17" i="7"/>
  <c r="Y17" i="4" s="1"/>
  <c r="AC16" i="8" s="1"/>
  <c r="AD16" i="7"/>
  <c r="Y16" i="4" s="1"/>
  <c r="AC15" i="8" s="1"/>
  <c r="AD15" i="7"/>
  <c r="Y15" i="4" s="1"/>
  <c r="AC14" i="8" s="1"/>
  <c r="AD14" i="7"/>
  <c r="Y14" i="4" s="1"/>
  <c r="AC13" i="8" s="1"/>
  <c r="AD13" i="7"/>
  <c r="Y13" i="4" s="1"/>
  <c r="AC12" i="8" s="1"/>
  <c r="AD12" i="7"/>
  <c r="Y12" i="4" s="1"/>
  <c r="AC11" i="8" s="1"/>
  <c r="AD11" i="7"/>
  <c r="Y11" i="4" s="1"/>
  <c r="AC10" i="8" s="1"/>
  <c r="AD10" i="7"/>
  <c r="Y10" i="4" s="1"/>
  <c r="AC9" i="8" s="1"/>
  <c r="AD8" i="7"/>
  <c r="Y8" i="4" s="1"/>
  <c r="AC8" i="8" s="1"/>
  <c r="AD7" i="7"/>
  <c r="Y7" i="4" s="1"/>
  <c r="AD6" i="7"/>
  <c r="Y6" i="4" s="1"/>
  <c r="AC6" i="8" s="1"/>
  <c r="AD5" i="7"/>
  <c r="Y5" i="4" s="1"/>
  <c r="AC5" i="8" s="1"/>
  <c r="Y161" i="7"/>
  <c r="U161" i="4" s="1"/>
  <c r="Y160" i="7"/>
  <c r="U160" i="4" s="1"/>
  <c r="X81" i="8" s="1"/>
  <c r="Y159" i="7"/>
  <c r="U159" i="4" s="1"/>
  <c r="X80" i="8" s="1"/>
  <c r="Y158" i="7"/>
  <c r="U158" i="4" s="1"/>
  <c r="X79" i="8" s="1"/>
  <c r="Y157" i="7"/>
  <c r="U157" i="4" s="1"/>
  <c r="X78" i="8" s="1"/>
  <c r="Y156" i="7"/>
  <c r="U156" i="4" s="1"/>
  <c r="X77" i="8" s="1"/>
  <c r="Y155" i="7"/>
  <c r="U155" i="4" s="1"/>
  <c r="Y154" i="7"/>
  <c r="U154" i="4" s="1"/>
  <c r="Y153" i="7"/>
  <c r="U153" i="4" s="1"/>
  <c r="X74" i="8" s="1"/>
  <c r="Y152" i="7"/>
  <c r="U152" i="4" s="1"/>
  <c r="Y151" i="7"/>
  <c r="U151" i="4" s="1"/>
  <c r="Y150" i="7"/>
  <c r="U150" i="4" s="1"/>
  <c r="Y148" i="7"/>
  <c r="U148" i="4" s="1"/>
  <c r="X73" i="8" s="1"/>
  <c r="Y147" i="7"/>
  <c r="U147" i="4" s="1"/>
  <c r="X72" i="8" s="1"/>
  <c r="Y146" i="7"/>
  <c r="U146" i="4" s="1"/>
  <c r="Y145" i="7"/>
  <c r="U145" i="4" s="1"/>
  <c r="Y144" i="7"/>
  <c r="U144" i="4" s="1"/>
  <c r="Y143" i="7"/>
  <c r="U143" i="4" s="1"/>
  <c r="Y142" i="7"/>
  <c r="U142" i="4" s="1"/>
  <c r="Y141" i="7"/>
  <c r="U141" i="4" s="1"/>
  <c r="Y140" i="7"/>
  <c r="U140" i="4" s="1"/>
  <c r="Y139" i="7"/>
  <c r="U139" i="4" s="1"/>
  <c r="Y138" i="7"/>
  <c r="U138" i="4" s="1"/>
  <c r="Y137" i="7"/>
  <c r="U137" i="4" s="1"/>
  <c r="Y136" i="7"/>
  <c r="U136" i="4" s="1"/>
  <c r="Y135" i="7"/>
  <c r="U135" i="4" s="1"/>
  <c r="Y134" i="7"/>
  <c r="U134" i="4" s="1"/>
  <c r="Y133" i="7"/>
  <c r="U133" i="4" s="1"/>
  <c r="Y132" i="7"/>
  <c r="U132" i="4" s="1"/>
  <c r="Y131" i="7"/>
  <c r="U131" i="4" s="1"/>
  <c r="Y130" i="7"/>
  <c r="U130" i="4" s="1"/>
  <c r="Y129" i="7"/>
  <c r="U129" i="4" s="1"/>
  <c r="Y128" i="7"/>
  <c r="U128" i="4" s="1"/>
  <c r="X69" i="8" s="1"/>
  <c r="Y127" i="7"/>
  <c r="U127" i="4" s="1"/>
  <c r="Y126" i="7"/>
  <c r="U126" i="4" s="1"/>
  <c r="X68" i="8" s="1"/>
  <c r="Y125" i="7"/>
  <c r="U125" i="4" s="1"/>
  <c r="Y124" i="7"/>
  <c r="U124" i="4" s="1"/>
  <c r="Y123" i="7"/>
  <c r="U123" i="4" s="1"/>
  <c r="X67" i="8" s="1"/>
  <c r="Y122" i="7"/>
  <c r="U122" i="4" s="1"/>
  <c r="Y121" i="7"/>
  <c r="U121" i="4" s="1"/>
  <c r="Y120" i="7"/>
  <c r="U120" i="4" s="1"/>
  <c r="X65" i="8" s="1"/>
  <c r="Y119" i="7"/>
  <c r="U119" i="4" s="1"/>
  <c r="Y118" i="7"/>
  <c r="U118" i="4" s="1"/>
  <c r="X64" i="8" s="1"/>
  <c r="Y117" i="7"/>
  <c r="U117" i="4" s="1"/>
  <c r="X63" i="8" s="1"/>
  <c r="Y116" i="7"/>
  <c r="U116" i="4" s="1"/>
  <c r="Y115" i="7"/>
  <c r="U115" i="4" s="1"/>
  <c r="Y114" i="7"/>
  <c r="U114" i="4" s="1"/>
  <c r="Y113" i="7"/>
  <c r="U113" i="4" s="1"/>
  <c r="Y112" i="7"/>
  <c r="U112" i="4" s="1"/>
  <c r="Y111" i="7"/>
  <c r="U111" i="4" s="1"/>
  <c r="Y110" i="7"/>
  <c r="U110" i="4" s="1"/>
  <c r="Y109" i="7"/>
  <c r="U109" i="4" s="1"/>
  <c r="Y108" i="7"/>
  <c r="U108" i="4" s="1"/>
  <c r="Y107" i="7"/>
  <c r="U107" i="4" s="1"/>
  <c r="X62" i="8" s="1"/>
  <c r="Y106" i="7"/>
  <c r="U106" i="4" s="1"/>
  <c r="Y105" i="7"/>
  <c r="U105" i="4" s="1"/>
  <c r="Y104" i="7"/>
  <c r="U104" i="4" s="1"/>
  <c r="Y103" i="7"/>
  <c r="U103" i="4" s="1"/>
  <c r="Y102" i="7"/>
  <c r="U102" i="4" s="1"/>
  <c r="X60" i="8" s="1"/>
  <c r="Y101" i="7"/>
  <c r="U101" i="4" s="1"/>
  <c r="X59" i="8" s="1"/>
  <c r="Y100" i="7"/>
  <c r="U100" i="4" s="1"/>
  <c r="Y99" i="7"/>
  <c r="U99" i="4" s="1"/>
  <c r="Y98" i="7"/>
  <c r="U98" i="4" s="1"/>
  <c r="Y97" i="7"/>
  <c r="U97" i="4" s="1"/>
  <c r="Y96" i="7"/>
  <c r="U96" i="4" s="1"/>
  <c r="X58" i="8" s="1"/>
  <c r="Y95" i="7"/>
  <c r="U95" i="4" s="1"/>
  <c r="Y94" i="7"/>
  <c r="U94" i="4" s="1"/>
  <c r="Y93" i="7"/>
  <c r="U93" i="4" s="1"/>
  <c r="Y92" i="7"/>
  <c r="U92" i="4" s="1"/>
  <c r="Y91" i="7"/>
  <c r="U91" i="4" s="1"/>
  <c r="Y90" i="7"/>
  <c r="U90" i="4" s="1"/>
  <c r="Y89" i="7"/>
  <c r="U89" i="4" s="1"/>
  <c r="X56" i="8" s="1"/>
  <c r="Y88" i="7"/>
  <c r="U88" i="4" s="1"/>
  <c r="X55" i="8" s="1"/>
  <c r="Y87" i="7"/>
  <c r="U87" i="4" s="1"/>
  <c r="X54" i="8" s="1"/>
  <c r="Y86" i="7"/>
  <c r="U86" i="4" s="1"/>
  <c r="X53" i="8" s="1"/>
  <c r="Y85" i="7"/>
  <c r="U85" i="4" s="1"/>
  <c r="X52" i="8" s="1"/>
  <c r="Y84" i="7"/>
  <c r="U84" i="4" s="1"/>
  <c r="Y83" i="7"/>
  <c r="U83" i="4" s="1"/>
  <c r="X51" i="8" s="1"/>
  <c r="Y81" i="7"/>
  <c r="U81" i="4" s="1"/>
  <c r="Y80" i="7"/>
  <c r="U80" i="4" s="1"/>
  <c r="Y79" i="7"/>
  <c r="U79" i="4" s="1"/>
  <c r="X48" i="8" s="1"/>
  <c r="Y78" i="7"/>
  <c r="U78" i="4" s="1"/>
  <c r="Y77" i="7"/>
  <c r="U77" i="4" s="1"/>
  <c r="X47" i="8" s="1"/>
  <c r="Y76" i="7"/>
  <c r="U76" i="4" s="1"/>
  <c r="Y75" i="7"/>
  <c r="U75" i="4" s="1"/>
  <c r="Y74" i="7"/>
  <c r="U74" i="4" s="1"/>
  <c r="Y73" i="7"/>
  <c r="U73" i="4" s="1"/>
  <c r="Y71" i="7"/>
  <c r="U71" i="4" s="1"/>
  <c r="Y70" i="7"/>
  <c r="U70" i="4" s="1"/>
  <c r="X46" i="8" s="1"/>
  <c r="Y69" i="7"/>
  <c r="U69" i="4" s="1"/>
  <c r="X45" i="8" s="1"/>
  <c r="Y68" i="7"/>
  <c r="U68" i="4" s="1"/>
  <c r="Y67" i="7"/>
  <c r="U67" i="4" s="1"/>
  <c r="X44" i="8" s="1"/>
  <c r="Y66" i="7"/>
  <c r="U66" i="4" s="1"/>
  <c r="X43" i="8" s="1"/>
  <c r="Y65" i="7"/>
  <c r="U65" i="4" s="1"/>
  <c r="Y64" i="7"/>
  <c r="U64" i="4" s="1"/>
  <c r="X42" i="8" s="1"/>
  <c r="Y63" i="7"/>
  <c r="U63" i="4" s="1"/>
  <c r="X41" i="8" s="1"/>
  <c r="Y62" i="7"/>
  <c r="U62" i="4" s="1"/>
  <c r="X40" i="8" s="1"/>
  <c r="Y61" i="7"/>
  <c r="U61" i="4" s="1"/>
  <c r="X39" i="8" s="1"/>
  <c r="Y60" i="7"/>
  <c r="U60" i="4" s="1"/>
  <c r="X38" i="8" s="1"/>
  <c r="Y59" i="7"/>
  <c r="U59" i="4" s="1"/>
  <c r="X37" i="8" s="1"/>
  <c r="Y58" i="7"/>
  <c r="U58" i="4" s="1"/>
  <c r="X36" i="8" s="1"/>
  <c r="Y57" i="7"/>
  <c r="U57" i="4" s="1"/>
  <c r="X35" i="8" s="1"/>
  <c r="Y56" i="7"/>
  <c r="U56" i="4" s="1"/>
  <c r="Y55" i="7"/>
  <c r="U55" i="4" s="1"/>
  <c r="X34" i="8" s="1"/>
  <c r="Y54" i="7"/>
  <c r="U54" i="4" s="1"/>
  <c r="X33" i="8" s="1"/>
  <c r="Y53" i="7"/>
  <c r="U53" i="4" s="1"/>
  <c r="X32" i="8" s="1"/>
  <c r="Y51" i="7"/>
  <c r="U51" i="4" s="1"/>
  <c r="X31" i="8" s="1"/>
  <c r="Y50" i="7"/>
  <c r="U50" i="4" s="1"/>
  <c r="X30" i="8" s="1"/>
  <c r="Y49" i="7"/>
  <c r="U49" i="4" s="1"/>
  <c r="Y48" i="7"/>
  <c r="U48" i="4" s="1"/>
  <c r="X29" i="8" s="1"/>
  <c r="Y47" i="7"/>
  <c r="U47" i="4" s="1"/>
  <c r="Y46" i="7"/>
  <c r="U46" i="4" s="1"/>
  <c r="Y45" i="7"/>
  <c r="U45" i="4" s="1"/>
  <c r="X27" i="8" s="1"/>
  <c r="Y44" i="7"/>
  <c r="U44" i="4" s="1"/>
  <c r="X26" i="8" s="1"/>
  <c r="Y43" i="7"/>
  <c r="U43" i="4" s="1"/>
  <c r="Y42" i="7"/>
  <c r="U42" i="4" s="1"/>
  <c r="Y40" i="7"/>
  <c r="U40" i="4" s="1"/>
  <c r="X25" i="8" s="1"/>
  <c r="Y39" i="7"/>
  <c r="U39" i="4" s="1"/>
  <c r="Y38" i="7"/>
  <c r="U38" i="4" s="1"/>
  <c r="Y37" i="7"/>
  <c r="U37" i="4" s="1"/>
  <c r="Y36" i="7"/>
  <c r="U36" i="4" s="1"/>
  <c r="Y35" i="7"/>
  <c r="U35" i="4" s="1"/>
  <c r="Y34" i="7"/>
  <c r="U34" i="4" s="1"/>
  <c r="Y33" i="7"/>
  <c r="U33" i="4" s="1"/>
  <c r="Y32" i="7"/>
  <c r="U32" i="4" s="1"/>
  <c r="Y31" i="7"/>
  <c r="U31" i="4" s="1"/>
  <c r="Y30" i="7"/>
  <c r="U30" i="4" s="1"/>
  <c r="Y29" i="7"/>
  <c r="U29" i="4" s="1"/>
  <c r="Y28" i="7"/>
  <c r="U28" i="4" s="1"/>
  <c r="Y27" i="7"/>
  <c r="U27" i="4" s="1"/>
  <c r="X24" i="8" s="1"/>
  <c r="Y26" i="7"/>
  <c r="U26" i="4" s="1"/>
  <c r="X23" i="8" s="1"/>
  <c r="Y25" i="7"/>
  <c r="U25" i="4" s="1"/>
  <c r="Y24" i="7"/>
  <c r="U24" i="4" s="1"/>
  <c r="X22" i="8" s="1"/>
  <c r="Y23" i="7"/>
  <c r="U23" i="4" s="1"/>
  <c r="Y22" i="7"/>
  <c r="Y21" i="7"/>
  <c r="U21" i="4" s="1"/>
  <c r="Y20" i="7"/>
  <c r="U20" i="4" s="1"/>
  <c r="X19" i="8" s="1"/>
  <c r="Y19" i="7"/>
  <c r="U19" i="4" s="1"/>
  <c r="X18" i="8" s="1"/>
  <c r="Y18" i="7"/>
  <c r="U18" i="4" s="1"/>
  <c r="X17" i="8" s="1"/>
  <c r="Y17" i="7"/>
  <c r="U17" i="4" s="1"/>
  <c r="X16" i="8" s="1"/>
  <c r="Y16" i="7"/>
  <c r="U16" i="4" s="1"/>
  <c r="X15" i="8" s="1"/>
  <c r="Y15" i="7"/>
  <c r="U15" i="4" s="1"/>
  <c r="X14" i="8" s="1"/>
  <c r="Y14" i="7"/>
  <c r="Y13" i="7"/>
  <c r="U13" i="4" s="1"/>
  <c r="X12" i="8" s="1"/>
  <c r="Y12" i="7"/>
  <c r="U12" i="4" s="1"/>
  <c r="X11" i="8" s="1"/>
  <c r="Y11" i="7"/>
  <c r="U11" i="4" s="1"/>
  <c r="X10" i="8" s="1"/>
  <c r="Y10" i="7"/>
  <c r="U10" i="4" s="1"/>
  <c r="X9" i="8" s="1"/>
  <c r="Y8" i="7"/>
  <c r="U8" i="4" s="1"/>
  <c r="X8" i="8" s="1"/>
  <c r="Y7" i="7"/>
  <c r="U7" i="4" s="1"/>
  <c r="X7" i="8" s="1"/>
  <c r="Y6" i="7"/>
  <c r="U6" i="4" s="1"/>
  <c r="X6" i="8" s="1"/>
  <c r="Y5" i="7"/>
  <c r="U5" i="4" s="1"/>
  <c r="T161" i="7"/>
  <c r="Q161" i="4" s="1"/>
  <c r="T160" i="7"/>
  <c r="T159" i="7"/>
  <c r="Q159" i="4" s="1"/>
  <c r="S80" i="8" s="1"/>
  <c r="T158" i="7"/>
  <c r="Q158" i="4" s="1"/>
  <c r="S79" i="8" s="1"/>
  <c r="T157" i="7"/>
  <c r="T156" i="7"/>
  <c r="T155" i="7"/>
  <c r="T154" i="7"/>
  <c r="Y75" i="8" s="1"/>
  <c r="T153" i="7"/>
  <c r="Q153" i="4" s="1"/>
  <c r="S74" i="8" s="1"/>
  <c r="T152" i="7"/>
  <c r="T151" i="7"/>
  <c r="T150" i="7"/>
  <c r="Q150" i="4" s="1"/>
  <c r="T148" i="7"/>
  <c r="Q148" i="4" s="1"/>
  <c r="S73" i="8" s="1"/>
  <c r="T147" i="7"/>
  <c r="T146" i="7"/>
  <c r="T145" i="7"/>
  <c r="Y71" i="8" s="1"/>
  <c r="T144" i="7"/>
  <c r="Q144" i="4" s="1"/>
  <c r="T143" i="7"/>
  <c r="T142" i="7"/>
  <c r="Q142" i="4" s="1"/>
  <c r="T141" i="7"/>
  <c r="Q141" i="4" s="1"/>
  <c r="T140" i="7"/>
  <c r="Q140" i="4" s="1"/>
  <c r="T139" i="7"/>
  <c r="T138" i="7"/>
  <c r="T137" i="7"/>
  <c r="Y70" i="8" s="1"/>
  <c r="T136" i="7"/>
  <c r="Q136" i="4" s="1"/>
  <c r="T135" i="7"/>
  <c r="T134" i="7"/>
  <c r="Q134" i="4" s="1"/>
  <c r="T133" i="7"/>
  <c r="Q133" i="4" s="1"/>
  <c r="T132" i="7"/>
  <c r="Q132" i="4" s="1"/>
  <c r="T131" i="7"/>
  <c r="T130" i="7"/>
  <c r="T129" i="7"/>
  <c r="T128" i="7"/>
  <c r="Q128" i="4" s="1"/>
  <c r="S69" i="8" s="1"/>
  <c r="T127" i="7"/>
  <c r="T126" i="7"/>
  <c r="Q126" i="4" s="1"/>
  <c r="S68" i="8" s="1"/>
  <c r="T125" i="7"/>
  <c r="Q125" i="4" s="1"/>
  <c r="T124" i="7"/>
  <c r="Q124" i="4" s="1"/>
  <c r="T123" i="7"/>
  <c r="T122" i="7"/>
  <c r="Y66" i="8" s="1"/>
  <c r="T121" i="7"/>
  <c r="T120" i="7"/>
  <c r="Q120" i="4" s="1"/>
  <c r="S65" i="8" s="1"/>
  <c r="T119" i="7"/>
  <c r="T118" i="7"/>
  <c r="Q118" i="4" s="1"/>
  <c r="S64" i="8" s="1"/>
  <c r="T117" i="7"/>
  <c r="Q117" i="4" s="1"/>
  <c r="S63" i="8" s="1"/>
  <c r="T116" i="7"/>
  <c r="T115" i="7"/>
  <c r="T114" i="7"/>
  <c r="T113" i="7"/>
  <c r="T112" i="7"/>
  <c r="Q112" i="4" s="1"/>
  <c r="T111" i="7"/>
  <c r="T110" i="7"/>
  <c r="Q110" i="4" s="1"/>
  <c r="T109" i="7"/>
  <c r="Q109" i="4" s="1"/>
  <c r="T108" i="7"/>
  <c r="Q108" i="4" s="1"/>
  <c r="T107" i="7"/>
  <c r="T106" i="7"/>
  <c r="Y61" i="8" s="1"/>
  <c r="T105" i="7"/>
  <c r="T104" i="7"/>
  <c r="Q104" i="4" s="1"/>
  <c r="T103" i="7"/>
  <c r="T102" i="7"/>
  <c r="Q102" i="4" s="1"/>
  <c r="S60" i="8" s="1"/>
  <c r="T101" i="7"/>
  <c r="Q101" i="4" s="1"/>
  <c r="S59" i="8" s="1"/>
  <c r="T100" i="7"/>
  <c r="T99" i="7"/>
  <c r="T98" i="7"/>
  <c r="T97" i="7"/>
  <c r="T96" i="7"/>
  <c r="Q96" i="4" s="1"/>
  <c r="S58" i="8" s="1"/>
  <c r="T95" i="7"/>
  <c r="T94" i="7"/>
  <c r="T93" i="7"/>
  <c r="Q93" i="4" s="1"/>
  <c r="T92" i="7"/>
  <c r="Q92" i="4" s="1"/>
  <c r="T91" i="7"/>
  <c r="T90" i="7"/>
  <c r="Y57" i="8" s="1"/>
  <c r="T89" i="7"/>
  <c r="T88" i="7"/>
  <c r="Q88" i="4" s="1"/>
  <c r="S55" i="8" s="1"/>
  <c r="T87" i="7"/>
  <c r="T86" i="7"/>
  <c r="Q86" i="4" s="1"/>
  <c r="S53" i="8" s="1"/>
  <c r="T85" i="7"/>
  <c r="Q85" i="4" s="1"/>
  <c r="S52" i="8" s="1"/>
  <c r="T84" i="7"/>
  <c r="Q84" i="4" s="1"/>
  <c r="T83" i="7"/>
  <c r="T81" i="7"/>
  <c r="Y50" i="8" s="1"/>
  <c r="T80" i="7"/>
  <c r="Y49" i="8" s="1"/>
  <c r="T79" i="7"/>
  <c r="Q79" i="4" s="1"/>
  <c r="S48" i="8" s="1"/>
  <c r="T78" i="7"/>
  <c r="T77" i="7"/>
  <c r="Q77" i="4" s="1"/>
  <c r="S47" i="8" s="1"/>
  <c r="T76" i="7"/>
  <c r="T75" i="7"/>
  <c r="T74" i="7"/>
  <c r="T73" i="7"/>
  <c r="T71" i="7"/>
  <c r="T70" i="7"/>
  <c r="Q70" i="4" s="1"/>
  <c r="S46" i="8" s="1"/>
  <c r="T69" i="7"/>
  <c r="Q69" i="4" s="1"/>
  <c r="S45" i="8" s="1"/>
  <c r="T68" i="7"/>
  <c r="Q68" i="4" s="1"/>
  <c r="T67" i="7"/>
  <c r="Q67" i="4" s="1"/>
  <c r="S44" i="8" s="1"/>
  <c r="T66" i="7"/>
  <c r="Q66" i="4" s="1"/>
  <c r="S43" i="8" s="1"/>
  <c r="T65" i="7"/>
  <c r="T64" i="7"/>
  <c r="T63" i="7"/>
  <c r="T62" i="7"/>
  <c r="Q62" i="4" s="1"/>
  <c r="S40" i="8" s="1"/>
  <c r="T61" i="7"/>
  <c r="T60" i="7"/>
  <c r="Q60" i="4" s="1"/>
  <c r="S38" i="8" s="1"/>
  <c r="T59" i="7"/>
  <c r="Q59" i="4" s="1"/>
  <c r="S37" i="8" s="1"/>
  <c r="T58" i="7"/>
  <c r="T57" i="7"/>
  <c r="T56" i="7"/>
  <c r="T55" i="7"/>
  <c r="T54" i="7"/>
  <c r="Q54" i="4" s="1"/>
  <c r="S33" i="8" s="1"/>
  <c r="T53" i="7"/>
  <c r="T51" i="7"/>
  <c r="Q51" i="4" s="1"/>
  <c r="S31" i="8" s="1"/>
  <c r="T50" i="7"/>
  <c r="Q50" i="4" s="1"/>
  <c r="S30" i="8" s="1"/>
  <c r="T49" i="7"/>
  <c r="T48" i="7"/>
  <c r="T47" i="7"/>
  <c r="T46" i="7"/>
  <c r="Y28" i="8" s="1"/>
  <c r="T45" i="7"/>
  <c r="Q45" i="4" s="1"/>
  <c r="S27" i="8" s="1"/>
  <c r="T44" i="7"/>
  <c r="T43" i="7"/>
  <c r="Q43" i="4" s="1"/>
  <c r="T42" i="7"/>
  <c r="Q42" i="4" s="1"/>
  <c r="T40" i="7"/>
  <c r="T39" i="7"/>
  <c r="T38" i="7"/>
  <c r="T37" i="7"/>
  <c r="T36" i="7"/>
  <c r="Q36" i="4" s="1"/>
  <c r="T35" i="7"/>
  <c r="T34" i="7"/>
  <c r="Q34" i="4" s="1"/>
  <c r="T33" i="7"/>
  <c r="Q33" i="4" s="1"/>
  <c r="T32" i="7"/>
  <c r="T31" i="7"/>
  <c r="T30" i="7"/>
  <c r="T29" i="7"/>
  <c r="T28" i="7"/>
  <c r="Q28" i="4" s="1"/>
  <c r="T27" i="7"/>
  <c r="T26" i="7"/>
  <c r="Q26" i="4" s="1"/>
  <c r="S23" i="8" s="1"/>
  <c r="T25" i="7"/>
  <c r="Q25" i="4" s="1"/>
  <c r="T24" i="7"/>
  <c r="T23" i="7"/>
  <c r="T22" i="7"/>
  <c r="Y21" i="8" s="1"/>
  <c r="T21" i="7"/>
  <c r="Y20" i="8" s="1"/>
  <c r="T20" i="7"/>
  <c r="Q20" i="4" s="1"/>
  <c r="S19" i="8" s="1"/>
  <c r="T19" i="7"/>
  <c r="T18" i="7"/>
  <c r="Q18" i="4" s="1"/>
  <c r="S17" i="8" s="1"/>
  <c r="T17" i="7"/>
  <c r="Q17" i="4" s="1"/>
  <c r="S16" i="8" s="1"/>
  <c r="T16" i="7"/>
  <c r="T15" i="7"/>
  <c r="T14" i="7"/>
  <c r="Y13" i="8" s="1"/>
  <c r="T13" i="7"/>
  <c r="T12" i="7"/>
  <c r="Q12" i="4" s="1"/>
  <c r="S11" i="8" s="1"/>
  <c r="T11" i="7"/>
  <c r="Q11" i="4" s="1"/>
  <c r="S10" i="8" s="1"/>
  <c r="T10" i="7"/>
  <c r="Q10" i="4" s="1"/>
  <c r="S9" i="8" s="1"/>
  <c r="T8" i="7"/>
  <c r="Q8" i="4" s="1"/>
  <c r="S8" i="8" s="1"/>
  <c r="T7" i="7"/>
  <c r="T6" i="7"/>
  <c r="Q6" i="4" s="1"/>
  <c r="S6" i="8" s="1"/>
  <c r="T5" i="7"/>
  <c r="Y5" i="8" s="1"/>
  <c r="O161" i="7"/>
  <c r="O160" i="7"/>
  <c r="M160" i="4" s="1"/>
  <c r="N81" i="8" s="1"/>
  <c r="O159" i="7"/>
  <c r="O158" i="7"/>
  <c r="M158" i="4" s="1"/>
  <c r="N79" i="8" s="1"/>
  <c r="O157" i="7"/>
  <c r="O156" i="7"/>
  <c r="M156" i="4" s="1"/>
  <c r="O155" i="7"/>
  <c r="M155" i="4" s="1"/>
  <c r="N76" i="8" s="1"/>
  <c r="O154" i="7"/>
  <c r="O153" i="7"/>
  <c r="O152" i="7"/>
  <c r="M152" i="4" s="1"/>
  <c r="O151" i="7"/>
  <c r="O150" i="7"/>
  <c r="M150" i="4" s="1"/>
  <c r="O148" i="7"/>
  <c r="M148" i="4" s="1"/>
  <c r="N73" i="8" s="1"/>
  <c r="O147" i="7"/>
  <c r="M147" i="4" s="1"/>
  <c r="N72" i="8" s="1"/>
  <c r="O146" i="7"/>
  <c r="M146" i="4" s="1"/>
  <c r="O145" i="7"/>
  <c r="O144" i="7"/>
  <c r="O143" i="7"/>
  <c r="M143" i="4" s="1"/>
  <c r="O142" i="7"/>
  <c r="M142" i="4" s="1"/>
  <c r="O141" i="7"/>
  <c r="M141" i="4" s="1"/>
  <c r="O140" i="7"/>
  <c r="M140" i="4" s="1"/>
  <c r="O139" i="7"/>
  <c r="O138" i="7"/>
  <c r="M138" i="4" s="1"/>
  <c r="O137" i="7"/>
  <c r="O136" i="7"/>
  <c r="O135" i="7"/>
  <c r="M135" i="4" s="1"/>
  <c r="O134" i="7"/>
  <c r="O133" i="7"/>
  <c r="O132" i="7"/>
  <c r="M132" i="4" s="1"/>
  <c r="O131" i="7"/>
  <c r="M131" i="4" s="1"/>
  <c r="O130" i="7"/>
  <c r="M130" i="4" s="1"/>
  <c r="O129" i="7"/>
  <c r="O128" i="7"/>
  <c r="O127" i="7"/>
  <c r="M127" i="4" s="1"/>
  <c r="O126" i="7"/>
  <c r="M126" i="4" s="1"/>
  <c r="N68" i="8" s="1"/>
  <c r="O125" i="7"/>
  <c r="M125" i="4" s="1"/>
  <c r="O124" i="7"/>
  <c r="M124" i="4" s="1"/>
  <c r="O123" i="7"/>
  <c r="M123" i="4" s="1"/>
  <c r="N67" i="8" s="1"/>
  <c r="O122" i="7"/>
  <c r="M122" i="4" s="1"/>
  <c r="N66" i="8" s="1"/>
  <c r="O121" i="7"/>
  <c r="O120" i="7"/>
  <c r="O119" i="7"/>
  <c r="M119" i="4" s="1"/>
  <c r="O118" i="7"/>
  <c r="M118" i="4" s="1"/>
  <c r="N64" i="8" s="1"/>
  <c r="O117" i="7"/>
  <c r="M117" i="4" s="1"/>
  <c r="N63" i="8" s="1"/>
  <c r="O116" i="7"/>
  <c r="M116" i="4" s="1"/>
  <c r="O115" i="7"/>
  <c r="M115" i="4" s="1"/>
  <c r="O114" i="7"/>
  <c r="M114" i="4" s="1"/>
  <c r="O113" i="7"/>
  <c r="O112" i="7"/>
  <c r="O111" i="7"/>
  <c r="M111" i="4" s="1"/>
  <c r="O110" i="7"/>
  <c r="O109" i="7"/>
  <c r="M109" i="4" s="1"/>
  <c r="O108" i="7"/>
  <c r="M108" i="4" s="1"/>
  <c r="O107" i="7"/>
  <c r="O106" i="7"/>
  <c r="M106" i="4" s="1"/>
  <c r="N61" i="8" s="1"/>
  <c r="O105" i="7"/>
  <c r="O104" i="7"/>
  <c r="O103" i="7"/>
  <c r="M103" i="4" s="1"/>
  <c r="O102" i="7"/>
  <c r="M102" i="4" s="1"/>
  <c r="N60" i="8" s="1"/>
  <c r="O101" i="7"/>
  <c r="M101" i="4" s="1"/>
  <c r="N59" i="8" s="1"/>
  <c r="O100" i="7"/>
  <c r="O99" i="7"/>
  <c r="M99" i="4" s="1"/>
  <c r="O98" i="7"/>
  <c r="M98" i="4" s="1"/>
  <c r="O97" i="7"/>
  <c r="O96" i="7"/>
  <c r="O95" i="7"/>
  <c r="M95" i="4" s="1"/>
  <c r="O94" i="7"/>
  <c r="O93" i="7"/>
  <c r="M93" i="4" s="1"/>
  <c r="O92" i="7"/>
  <c r="M92" i="4" s="1"/>
  <c r="O91" i="7"/>
  <c r="M91" i="4" s="1"/>
  <c r="O90" i="7"/>
  <c r="M90" i="4" s="1"/>
  <c r="N57" i="8" s="1"/>
  <c r="O89" i="7"/>
  <c r="M89" i="4" s="1"/>
  <c r="N56" i="8" s="1"/>
  <c r="O88" i="7"/>
  <c r="M88" i="4" s="1"/>
  <c r="N55" i="8" s="1"/>
  <c r="O87" i="7"/>
  <c r="M87" i="4" s="1"/>
  <c r="N54" i="8" s="1"/>
  <c r="O86" i="7"/>
  <c r="M86" i="4" s="1"/>
  <c r="N53" i="8" s="1"/>
  <c r="O85" i="7"/>
  <c r="M85" i="4" s="1"/>
  <c r="N52" i="8" s="1"/>
  <c r="O84" i="7"/>
  <c r="M84" i="4" s="1"/>
  <c r="O83" i="7"/>
  <c r="M83" i="4" s="1"/>
  <c r="N51" i="8" s="1"/>
  <c r="O81" i="7"/>
  <c r="M81" i="4" s="1"/>
  <c r="N50" i="8" s="1"/>
  <c r="O80" i="7"/>
  <c r="O79" i="7"/>
  <c r="O78" i="7"/>
  <c r="M78" i="4" s="1"/>
  <c r="O77" i="7"/>
  <c r="M77" i="4" s="1"/>
  <c r="N47" i="8" s="1"/>
  <c r="O76" i="7"/>
  <c r="M76" i="4" s="1"/>
  <c r="O75" i="7"/>
  <c r="M75" i="4" s="1"/>
  <c r="O74" i="7"/>
  <c r="M74" i="4" s="1"/>
  <c r="O73" i="7"/>
  <c r="M73" i="4" s="1"/>
  <c r="O71" i="7"/>
  <c r="O70" i="7"/>
  <c r="O69" i="7"/>
  <c r="M69" i="4" s="1"/>
  <c r="N45" i="8" s="1"/>
  <c r="O68" i="7"/>
  <c r="O67" i="7"/>
  <c r="M67" i="4" s="1"/>
  <c r="N44" i="8" s="1"/>
  <c r="O66" i="7"/>
  <c r="M66" i="4" s="1"/>
  <c r="N43" i="8" s="1"/>
  <c r="O65" i="7"/>
  <c r="M65" i="4" s="1"/>
  <c r="O64" i="7"/>
  <c r="M64" i="4" s="1"/>
  <c r="N42" i="8" s="1"/>
  <c r="O63" i="7"/>
  <c r="M63" i="4" s="1"/>
  <c r="N41" i="8" s="1"/>
  <c r="O62" i="7"/>
  <c r="M62" i="4" s="1"/>
  <c r="N40" i="8" s="1"/>
  <c r="O61" i="7"/>
  <c r="M61" i="4" s="1"/>
  <c r="N39" i="8" s="1"/>
  <c r="O60" i="7"/>
  <c r="M60" i="4" s="1"/>
  <c r="N38" i="8" s="1"/>
  <c r="O59" i="7"/>
  <c r="M59" i="4" s="1"/>
  <c r="N37" i="8" s="1"/>
  <c r="O58" i="7"/>
  <c r="M58" i="4" s="1"/>
  <c r="N36" i="8" s="1"/>
  <c r="O57" i="7"/>
  <c r="M57" i="4" s="1"/>
  <c r="N35" i="8" s="1"/>
  <c r="O56" i="7"/>
  <c r="M56" i="4" s="1"/>
  <c r="O55" i="7"/>
  <c r="M55" i="4" s="1"/>
  <c r="N34" i="8" s="1"/>
  <c r="O54" i="7"/>
  <c r="M54" i="4" s="1"/>
  <c r="N33" i="8" s="1"/>
  <c r="O53" i="7"/>
  <c r="M53" i="4" s="1"/>
  <c r="N32" i="8" s="1"/>
  <c r="O51" i="7"/>
  <c r="O50" i="7"/>
  <c r="M50" i="4" s="1"/>
  <c r="N30" i="8" s="1"/>
  <c r="O49" i="7"/>
  <c r="M49" i="4" s="1"/>
  <c r="O48" i="7"/>
  <c r="M48" i="4" s="1"/>
  <c r="N29" i="8" s="1"/>
  <c r="O47" i="7"/>
  <c r="M47" i="4" s="1"/>
  <c r="O46" i="7"/>
  <c r="O45" i="7"/>
  <c r="O44" i="7"/>
  <c r="M44" i="4" s="1"/>
  <c r="N26" i="8" s="1"/>
  <c r="O43" i="7"/>
  <c r="M43" i="4" s="1"/>
  <c r="O42" i="7"/>
  <c r="M42" i="4" s="1"/>
  <c r="O40" i="7"/>
  <c r="M40" i="4" s="1"/>
  <c r="N25" i="8" s="1"/>
  <c r="O39" i="7"/>
  <c r="O38" i="7"/>
  <c r="M38" i="4" s="1"/>
  <c r="O37" i="7"/>
  <c r="O36" i="7"/>
  <c r="M36" i="4" s="1"/>
  <c r="O35" i="7"/>
  <c r="M35" i="4" s="1"/>
  <c r="O34" i="7"/>
  <c r="M34" i="4" s="1"/>
  <c r="O33" i="7"/>
  <c r="M33" i="4" s="1"/>
  <c r="O32" i="7"/>
  <c r="O31" i="7"/>
  <c r="M31" i="4" s="1"/>
  <c r="O30" i="7"/>
  <c r="M30" i="4" s="1"/>
  <c r="O29" i="7"/>
  <c r="O28" i="7"/>
  <c r="M28" i="4" s="1"/>
  <c r="O27" i="7"/>
  <c r="M27" i="4" s="1"/>
  <c r="N24" i="8" s="1"/>
  <c r="O26" i="7"/>
  <c r="M26" i="4" s="1"/>
  <c r="N23" i="8" s="1"/>
  <c r="O25" i="7"/>
  <c r="M25" i="4" s="1"/>
  <c r="O24" i="7"/>
  <c r="M24" i="4" s="1"/>
  <c r="N22" i="8" s="1"/>
  <c r="O23" i="7"/>
  <c r="M23" i="4" s="1"/>
  <c r="O22" i="7"/>
  <c r="M22" i="4" s="1"/>
  <c r="N21" i="8" s="1"/>
  <c r="O21" i="7"/>
  <c r="O20" i="7"/>
  <c r="O19" i="7"/>
  <c r="M19" i="4" s="1"/>
  <c r="N18" i="8" s="1"/>
  <c r="O18" i="7"/>
  <c r="M18" i="4" s="1"/>
  <c r="N17" i="8" s="1"/>
  <c r="O17" i="7"/>
  <c r="M17" i="4" s="1"/>
  <c r="N16" i="8" s="1"/>
  <c r="O16" i="7"/>
  <c r="M16" i="4" s="1"/>
  <c r="N15" i="8" s="1"/>
  <c r="O15" i="7"/>
  <c r="M15" i="4" s="1"/>
  <c r="N14" i="8" s="1"/>
  <c r="O14" i="7"/>
  <c r="M14" i="4" s="1"/>
  <c r="N13" i="8" s="1"/>
  <c r="O13" i="7"/>
  <c r="M13" i="4" s="1"/>
  <c r="N12" i="8" s="1"/>
  <c r="O12" i="7"/>
  <c r="M12" i="4" s="1"/>
  <c r="N11" i="8" s="1"/>
  <c r="O11" i="7"/>
  <c r="M11" i="4" s="1"/>
  <c r="N10" i="8" s="1"/>
  <c r="O10" i="7"/>
  <c r="M10" i="4" s="1"/>
  <c r="N9" i="8" s="1"/>
  <c r="O8" i="7"/>
  <c r="M8" i="4" s="1"/>
  <c r="N8" i="8" s="1"/>
  <c r="O7" i="7"/>
  <c r="M7" i="4" s="1"/>
  <c r="N7" i="8" s="1"/>
  <c r="O6" i="7"/>
  <c r="M6" i="4" s="1"/>
  <c r="N6" i="8" s="1"/>
  <c r="O5" i="7"/>
  <c r="M5" i="4" s="1"/>
  <c r="N5" i="8" s="1"/>
  <c r="J6" i="7"/>
  <c r="J7" i="7"/>
  <c r="J8" i="7"/>
  <c r="I8" i="4" s="1"/>
  <c r="I8" i="8" s="1"/>
  <c r="J10" i="7"/>
  <c r="I10" i="4" s="1"/>
  <c r="I9" i="8" s="1"/>
  <c r="J11" i="7"/>
  <c r="I11" i="4" s="1"/>
  <c r="I10" i="8" s="1"/>
  <c r="J12" i="7"/>
  <c r="I12" i="4" s="1"/>
  <c r="I11" i="8" s="1"/>
  <c r="J13" i="7"/>
  <c r="I13" i="4" s="1"/>
  <c r="I12" i="8" s="1"/>
  <c r="J14" i="7"/>
  <c r="I14" i="4" s="1"/>
  <c r="I13" i="8" s="1"/>
  <c r="J15" i="7"/>
  <c r="J16" i="7"/>
  <c r="J17" i="7"/>
  <c r="I17" i="4" s="1"/>
  <c r="I16" i="8" s="1"/>
  <c r="J18" i="7"/>
  <c r="J19" i="7"/>
  <c r="J20" i="7"/>
  <c r="I20" i="4" s="1"/>
  <c r="I19" i="8" s="1"/>
  <c r="J21" i="7"/>
  <c r="I21" i="4" s="1"/>
  <c r="I20" i="8" s="1"/>
  <c r="J22" i="7"/>
  <c r="I22" i="4" s="1"/>
  <c r="I21" i="8" s="1"/>
  <c r="J23" i="7"/>
  <c r="J24" i="7"/>
  <c r="I24" i="4" s="1"/>
  <c r="I22" i="8" s="1"/>
  <c r="J25" i="7"/>
  <c r="I25" i="4" s="1"/>
  <c r="J26" i="7"/>
  <c r="I26" i="4" s="1"/>
  <c r="I23" i="8" s="1"/>
  <c r="J27" i="7"/>
  <c r="I27" i="4" s="1"/>
  <c r="I24" i="8" s="1"/>
  <c r="J28" i="7"/>
  <c r="I28" i="4" s="1"/>
  <c r="J29" i="7"/>
  <c r="I29" i="4" s="1"/>
  <c r="J30" i="7"/>
  <c r="I30" i="4" s="1"/>
  <c r="J31" i="7"/>
  <c r="J32" i="7"/>
  <c r="J33" i="7"/>
  <c r="I33" i="4" s="1"/>
  <c r="J34" i="7"/>
  <c r="J35" i="7"/>
  <c r="I35" i="4" s="1"/>
  <c r="J36" i="7"/>
  <c r="I36" i="4" s="1"/>
  <c r="J37" i="7"/>
  <c r="I37" i="4" s="1"/>
  <c r="J38" i="7"/>
  <c r="I38" i="4" s="1"/>
  <c r="J39" i="7"/>
  <c r="J40" i="7"/>
  <c r="I40" i="4" s="1"/>
  <c r="I25" i="8" s="1"/>
  <c r="J42" i="7"/>
  <c r="I42" i="4" s="1"/>
  <c r="J43" i="7"/>
  <c r="I43" i="4" s="1"/>
  <c r="J44" i="7"/>
  <c r="I44" i="4" s="1"/>
  <c r="I26" i="8" s="1"/>
  <c r="J45" i="7"/>
  <c r="I45" i="4" s="1"/>
  <c r="I27" i="8" s="1"/>
  <c r="J46" i="7"/>
  <c r="I46" i="4" s="1"/>
  <c r="I28" i="8" s="1"/>
  <c r="J47" i="7"/>
  <c r="I47" i="4" s="1"/>
  <c r="J48" i="7"/>
  <c r="J49" i="7"/>
  <c r="J50" i="7"/>
  <c r="I50" i="4" s="1"/>
  <c r="I30" i="8" s="1"/>
  <c r="J51" i="7"/>
  <c r="I51" i="4" s="1"/>
  <c r="I31" i="8" s="1"/>
  <c r="J53" i="7"/>
  <c r="I53" i="4" s="1"/>
  <c r="I32" i="8" s="1"/>
  <c r="J54" i="7"/>
  <c r="I54" i="4" s="1"/>
  <c r="I33" i="8" s="1"/>
  <c r="J55" i="7"/>
  <c r="I55" i="4" s="1"/>
  <c r="I34" i="8" s="1"/>
  <c r="J56" i="7"/>
  <c r="I56" i="4" s="1"/>
  <c r="J57" i="7"/>
  <c r="J58" i="7"/>
  <c r="J59" i="7"/>
  <c r="I59" i="4" s="1"/>
  <c r="I37" i="8" s="1"/>
  <c r="J60" i="7"/>
  <c r="J61" i="7"/>
  <c r="I61" i="4" s="1"/>
  <c r="I39" i="8" s="1"/>
  <c r="J62" i="7"/>
  <c r="I62" i="4" s="1"/>
  <c r="I40" i="8" s="1"/>
  <c r="J63" i="7"/>
  <c r="I63" i="4" s="1"/>
  <c r="I41" i="8" s="1"/>
  <c r="J64" i="7"/>
  <c r="I64" i="4" s="1"/>
  <c r="I42" i="8" s="1"/>
  <c r="J65" i="7"/>
  <c r="J66" i="7"/>
  <c r="I66" i="4" s="1"/>
  <c r="I43" i="8" s="1"/>
  <c r="J67" i="7"/>
  <c r="I67" i="4" s="1"/>
  <c r="I44" i="8" s="1"/>
  <c r="J68" i="7"/>
  <c r="I68" i="4" s="1"/>
  <c r="J69" i="7"/>
  <c r="I69" i="4" s="1"/>
  <c r="I45" i="8" s="1"/>
  <c r="J70" i="7"/>
  <c r="I70" i="4" s="1"/>
  <c r="I46" i="8" s="1"/>
  <c r="J71" i="7"/>
  <c r="I71" i="4" s="1"/>
  <c r="J73" i="7"/>
  <c r="I73" i="4" s="1"/>
  <c r="J74" i="7"/>
  <c r="J75" i="7"/>
  <c r="I75" i="4" s="1"/>
  <c r="J76" i="7"/>
  <c r="I76" i="4" s="1"/>
  <c r="J77" i="7"/>
  <c r="I77" i="4" s="1"/>
  <c r="I47" i="8" s="1"/>
  <c r="J78" i="7"/>
  <c r="I78" i="4" s="1"/>
  <c r="J79" i="7"/>
  <c r="I79" i="4" s="1"/>
  <c r="I48" i="8" s="1"/>
  <c r="J80" i="7"/>
  <c r="I80" i="4" s="1"/>
  <c r="I49" i="8" s="1"/>
  <c r="J81" i="7"/>
  <c r="I81" i="4" s="1"/>
  <c r="I50" i="8" s="1"/>
  <c r="J83" i="7"/>
  <c r="J84" i="7"/>
  <c r="J85" i="7"/>
  <c r="I85" i="4" s="1"/>
  <c r="I52" i="8" s="1"/>
  <c r="J86" i="7"/>
  <c r="J87" i="7"/>
  <c r="I87" i="4" s="1"/>
  <c r="I54" i="8" s="1"/>
  <c r="J88" i="7"/>
  <c r="I88" i="4" s="1"/>
  <c r="I55" i="8" s="1"/>
  <c r="J89" i="7"/>
  <c r="I89" i="4" s="1"/>
  <c r="I56" i="8" s="1"/>
  <c r="J90" i="7"/>
  <c r="I90" i="4" s="1"/>
  <c r="I57" i="8" s="1"/>
  <c r="J91" i="7"/>
  <c r="J92" i="7"/>
  <c r="J93" i="7"/>
  <c r="I93" i="4" s="1"/>
  <c r="J94" i="7"/>
  <c r="I94" i="4" s="1"/>
  <c r="J95" i="7"/>
  <c r="I95" i="4" s="1"/>
  <c r="J96" i="7"/>
  <c r="I96" i="4" s="1"/>
  <c r="I58" i="8" s="1"/>
  <c r="J97" i="7"/>
  <c r="I97" i="4" s="1"/>
  <c r="J98" i="7"/>
  <c r="I98" i="4" s="1"/>
  <c r="J99" i="7"/>
  <c r="J100" i="7"/>
  <c r="I100" i="4" s="1"/>
  <c r="J101" i="7"/>
  <c r="I101" i="4" s="1"/>
  <c r="I59" i="8" s="1"/>
  <c r="J102" i="7"/>
  <c r="I102" i="4" s="1"/>
  <c r="I60" i="8" s="1"/>
  <c r="J103" i="7"/>
  <c r="I103" i="4" s="1"/>
  <c r="J104" i="7"/>
  <c r="I104" i="4" s="1"/>
  <c r="J105" i="7"/>
  <c r="I105" i="4" s="1"/>
  <c r="J106" i="7"/>
  <c r="I106" i="4" s="1"/>
  <c r="I61" i="8" s="1"/>
  <c r="J107" i="7"/>
  <c r="J108" i="7"/>
  <c r="I108" i="4" s="1"/>
  <c r="J109" i="7"/>
  <c r="I109" i="4" s="1"/>
  <c r="J110" i="7"/>
  <c r="I110" i="4" s="1"/>
  <c r="J111" i="7"/>
  <c r="I111" i="4" s="1"/>
  <c r="J112" i="7"/>
  <c r="I112" i="4" s="1"/>
  <c r="J113" i="7"/>
  <c r="I113" i="4" s="1"/>
  <c r="J114" i="7"/>
  <c r="I114" i="4" s="1"/>
  <c r="J115" i="7"/>
  <c r="J116" i="7"/>
  <c r="J117" i="7"/>
  <c r="I117" i="4" s="1"/>
  <c r="I63" i="8" s="1"/>
  <c r="J118" i="7"/>
  <c r="I118" i="4" s="1"/>
  <c r="I64" i="8" s="1"/>
  <c r="J119" i="7"/>
  <c r="I119" i="4" s="1"/>
  <c r="J120" i="7"/>
  <c r="I120" i="4" s="1"/>
  <c r="I65" i="8" s="1"/>
  <c r="J121" i="7"/>
  <c r="I121" i="4" s="1"/>
  <c r="J122" i="7"/>
  <c r="I122" i="4" s="1"/>
  <c r="I66" i="8" s="1"/>
  <c r="J123" i="7"/>
  <c r="I123" i="4" s="1"/>
  <c r="I67" i="8" s="1"/>
  <c r="J124" i="7"/>
  <c r="I124" i="4" s="1"/>
  <c r="J125" i="7"/>
  <c r="I125" i="4" s="1"/>
  <c r="J126" i="7"/>
  <c r="I126" i="4" s="1"/>
  <c r="I68" i="8" s="1"/>
  <c r="J127" i="7"/>
  <c r="I127" i="4" s="1"/>
  <c r="J128" i="7"/>
  <c r="I128" i="4" s="1"/>
  <c r="I69" i="8" s="1"/>
  <c r="J129" i="7"/>
  <c r="I129" i="4" s="1"/>
  <c r="J130" i="7"/>
  <c r="I130" i="4" s="1"/>
  <c r="J131" i="7"/>
  <c r="J132" i="7"/>
  <c r="I132" i="4" s="1"/>
  <c r="J133" i="7"/>
  <c r="I133" i="4" s="1"/>
  <c r="J134" i="7"/>
  <c r="I134" i="4" s="1"/>
  <c r="J135" i="7"/>
  <c r="I135" i="4" s="1"/>
  <c r="J136" i="7"/>
  <c r="I136" i="4" s="1"/>
  <c r="J137" i="7"/>
  <c r="I137" i="4" s="1"/>
  <c r="I70" i="8" s="1"/>
  <c r="J138" i="7"/>
  <c r="I138" i="4" s="1"/>
  <c r="J139" i="7"/>
  <c r="I139" i="4" s="1"/>
  <c r="J140" i="7"/>
  <c r="J141" i="7"/>
  <c r="I141" i="4" s="1"/>
  <c r="J142" i="7"/>
  <c r="I142" i="4" s="1"/>
  <c r="J143" i="7"/>
  <c r="I143" i="4" s="1"/>
  <c r="J144" i="7"/>
  <c r="I144" i="4" s="1"/>
  <c r="J145" i="7"/>
  <c r="I145" i="4" s="1"/>
  <c r="I71" i="8" s="1"/>
  <c r="J146" i="7"/>
  <c r="I146" i="4" s="1"/>
  <c r="J147" i="7"/>
  <c r="J148" i="7"/>
  <c r="I148" i="4" s="1"/>
  <c r="I73" i="8" s="1"/>
  <c r="J150" i="7"/>
  <c r="I150" i="4" s="1"/>
  <c r="J151" i="7"/>
  <c r="I151" i="4" s="1"/>
  <c r="J152" i="7"/>
  <c r="I152" i="4" s="1"/>
  <c r="J153" i="7"/>
  <c r="I153" i="4" s="1"/>
  <c r="I74" i="8" s="1"/>
  <c r="J154" i="7"/>
  <c r="I154" i="4" s="1"/>
  <c r="I75" i="8" s="1"/>
  <c r="J155" i="7"/>
  <c r="I155" i="4" s="1"/>
  <c r="I76" i="8" s="1"/>
  <c r="J156" i="7"/>
  <c r="J157" i="7"/>
  <c r="I157" i="4" s="1"/>
  <c r="I78" i="8" s="1"/>
  <c r="J158" i="7"/>
  <c r="I158" i="4" s="1"/>
  <c r="I79" i="8" s="1"/>
  <c r="J159" i="7"/>
  <c r="I159" i="4" s="1"/>
  <c r="I80" i="8" s="1"/>
  <c r="J160" i="7"/>
  <c r="I160" i="4" s="1"/>
  <c r="I81" i="8" s="1"/>
  <c r="J161" i="7"/>
  <c r="I161" i="4" s="1"/>
  <c r="J5" i="7"/>
  <c r="I5" i="4" s="1"/>
  <c r="I5" i="8" s="1"/>
  <c r="Q7" i="4"/>
  <c r="S7" i="8" s="1"/>
  <c r="Q15" i="4"/>
  <c r="S14" i="8" s="1"/>
  <c r="Q16" i="4"/>
  <c r="S15" i="8" s="1"/>
  <c r="Q19" i="4"/>
  <c r="S18" i="8" s="1"/>
  <c r="Q23" i="4"/>
  <c r="Q27" i="4"/>
  <c r="S24" i="8" s="1"/>
  <c r="Q31" i="4"/>
  <c r="Q32" i="4"/>
  <c r="Q35" i="4"/>
  <c r="Q39" i="4"/>
  <c r="Q44" i="4"/>
  <c r="S26" i="8" s="1"/>
  <c r="Q48" i="4"/>
  <c r="S29" i="8" s="1"/>
  <c r="Q49" i="4"/>
  <c r="Q53" i="4"/>
  <c r="S32" i="8" s="1"/>
  <c r="Q57" i="4"/>
  <c r="S35" i="8" s="1"/>
  <c r="Q61" i="4"/>
  <c r="S39" i="8" s="1"/>
  <c r="Q65" i="4"/>
  <c r="Q74" i="4"/>
  <c r="Q75" i="4"/>
  <c r="Q76" i="4"/>
  <c r="Q78" i="4"/>
  <c r="Q83" i="4"/>
  <c r="S51" i="8" s="1"/>
  <c r="Q87" i="4"/>
  <c r="S54" i="8" s="1"/>
  <c r="Q91" i="4"/>
  <c r="Q94" i="4"/>
  <c r="Q95" i="4"/>
  <c r="Q99" i="4"/>
  <c r="Q100" i="4"/>
  <c r="Q103" i="4"/>
  <c r="Q107" i="4"/>
  <c r="S62" i="8" s="1"/>
  <c r="Q111" i="4"/>
  <c r="Q115" i="4"/>
  <c r="Q116" i="4"/>
  <c r="Q119" i="4"/>
  <c r="Q123" i="4"/>
  <c r="S67" i="8" s="1"/>
  <c r="Q127" i="4"/>
  <c r="Q131" i="4"/>
  <c r="Q135" i="4"/>
  <c r="Q139" i="4"/>
  <c r="Q143" i="4"/>
  <c r="Q147" i="4"/>
  <c r="S72" i="8" s="1"/>
  <c r="Q151" i="4"/>
  <c r="Q152" i="4"/>
  <c r="Q156" i="4"/>
  <c r="S77" i="8" s="1"/>
  <c r="Q157" i="4"/>
  <c r="S78" i="8" s="1"/>
  <c r="Q160" i="4"/>
  <c r="S81" i="8" s="1"/>
  <c r="Q4" i="4"/>
  <c r="S4" i="8" s="1"/>
  <c r="M20" i="4"/>
  <c r="N19" i="8" s="1"/>
  <c r="M21" i="4"/>
  <c r="N20" i="8" s="1"/>
  <c r="M29" i="4"/>
  <c r="M32" i="4"/>
  <c r="M37" i="4"/>
  <c r="M39" i="4"/>
  <c r="M45" i="4"/>
  <c r="N27" i="8" s="1"/>
  <c r="M46" i="4"/>
  <c r="N28" i="8" s="1"/>
  <c r="M51" i="4"/>
  <c r="N31" i="8" s="1"/>
  <c r="M68" i="4"/>
  <c r="M70" i="4"/>
  <c r="N46" i="8" s="1"/>
  <c r="M71" i="4"/>
  <c r="M79" i="4"/>
  <c r="N48" i="8" s="1"/>
  <c r="M80" i="4"/>
  <c r="N49" i="8" s="1"/>
  <c r="M94" i="4"/>
  <c r="M96" i="4"/>
  <c r="N58" i="8" s="1"/>
  <c r="M97" i="4"/>
  <c r="M100" i="4"/>
  <c r="M104" i="4"/>
  <c r="M105" i="4"/>
  <c r="M107" i="4"/>
  <c r="N62" i="8" s="1"/>
  <c r="M110" i="4"/>
  <c r="M112" i="4"/>
  <c r="M113" i="4"/>
  <c r="M120" i="4"/>
  <c r="N65" i="8" s="1"/>
  <c r="M121" i="4"/>
  <c r="M128" i="4"/>
  <c r="N69" i="8" s="1"/>
  <c r="M129" i="4"/>
  <c r="M133" i="4"/>
  <c r="M134" i="4"/>
  <c r="M136" i="4"/>
  <c r="M137" i="4"/>
  <c r="N70" i="8" s="1"/>
  <c r="M139" i="4"/>
  <c r="M144" i="4"/>
  <c r="M145" i="4"/>
  <c r="N71" i="8" s="1"/>
  <c r="M151" i="4"/>
  <c r="M153" i="4"/>
  <c r="N74" i="8" s="1"/>
  <c r="M154" i="4"/>
  <c r="N75" i="8" s="1"/>
  <c r="M157" i="4"/>
  <c r="N78" i="8" s="1"/>
  <c r="M159" i="4"/>
  <c r="N80" i="8" s="1"/>
  <c r="M161" i="4"/>
  <c r="M4" i="4"/>
  <c r="N4" i="8" s="1"/>
  <c r="AD78" i="8"/>
  <c r="AD76" i="8"/>
  <c r="AD75" i="8"/>
  <c r="AD74" i="8"/>
  <c r="AD73" i="8"/>
  <c r="AD71" i="8"/>
  <c r="AD70" i="8"/>
  <c r="AD66" i="8"/>
  <c r="AD63" i="8"/>
  <c r="AD62" i="8"/>
  <c r="AD61" i="8"/>
  <c r="AD57" i="8"/>
  <c r="AD51" i="8"/>
  <c r="AD50" i="8"/>
  <c r="AD49" i="8"/>
  <c r="AD44" i="8"/>
  <c r="AD36" i="8"/>
  <c r="AD28" i="8"/>
  <c r="AD25" i="8"/>
  <c r="AD22" i="8"/>
  <c r="AD21" i="8"/>
  <c r="AD20" i="8"/>
  <c r="AD15" i="8"/>
  <c r="AD14" i="8"/>
  <c r="AD13" i="8"/>
  <c r="AD7" i="8"/>
  <c r="AD6" i="8"/>
  <c r="AD5" i="8"/>
  <c r="AD3" i="8"/>
  <c r="AC3" i="8"/>
  <c r="AB3" i="8"/>
  <c r="AA3" i="8"/>
  <c r="Y60" i="8"/>
  <c r="Y53" i="8"/>
  <c r="Y30" i="8"/>
  <c r="Y26" i="8"/>
  <c r="Y24" i="8"/>
  <c r="Y18" i="8"/>
  <c r="Y16" i="8"/>
  <c r="Y3" i="8"/>
  <c r="X3" i="8"/>
  <c r="W3" i="8"/>
  <c r="V3" i="8"/>
  <c r="T81" i="8"/>
  <c r="T79" i="8"/>
  <c r="T78" i="8"/>
  <c r="T77" i="8"/>
  <c r="T76" i="8"/>
  <c r="T73" i="8"/>
  <c r="T72" i="8"/>
  <c r="T67" i="8"/>
  <c r="T66" i="8"/>
  <c r="T63" i="8"/>
  <c r="T62" i="8"/>
  <c r="T61" i="8"/>
  <c r="T59" i="8"/>
  <c r="T57" i="8"/>
  <c r="T53" i="8"/>
  <c r="T52" i="8"/>
  <c r="T51" i="8"/>
  <c r="T50" i="8"/>
  <c r="T44" i="8"/>
  <c r="T36" i="8"/>
  <c r="T35" i="8"/>
  <c r="T31" i="8"/>
  <c r="T30" i="8"/>
  <c r="T29" i="8"/>
  <c r="T25" i="8"/>
  <c r="T23" i="8"/>
  <c r="T22" i="8"/>
  <c r="T21" i="8"/>
  <c r="T18" i="8"/>
  <c r="T16" i="8"/>
  <c r="T15" i="8"/>
  <c r="T14" i="8"/>
  <c r="T13" i="8"/>
  <c r="T9" i="8"/>
  <c r="T8" i="8"/>
  <c r="T7" i="8"/>
  <c r="T6" i="8"/>
  <c r="T5" i="8"/>
  <c r="T3" i="8"/>
  <c r="S3" i="8"/>
  <c r="R3" i="8"/>
  <c r="Q3" i="8"/>
  <c r="N77" i="8"/>
  <c r="O3" i="8"/>
  <c r="N3" i="8"/>
  <c r="M3" i="8"/>
  <c r="L3" i="8"/>
  <c r="Y8" i="8"/>
  <c r="Y19" i="8"/>
  <c r="Y27" i="8"/>
  <c r="Y39" i="8"/>
  <c r="Y44" i="8"/>
  <c r="Y45" i="8"/>
  <c r="Y46" i="8"/>
  <c r="Y48" i="8"/>
  <c r="Y52" i="8"/>
  <c r="Y54" i="8"/>
  <c r="Y58" i="8"/>
  <c r="Y59" i="8"/>
  <c r="Y63" i="8"/>
  <c r="Y65" i="8"/>
  <c r="Y69" i="8"/>
  <c r="Y74" i="8"/>
  <c r="Y79" i="8"/>
  <c r="Y81" i="8"/>
  <c r="AC7" i="8"/>
  <c r="AC30" i="8"/>
  <c r="AC44" i="8"/>
  <c r="AC80" i="8"/>
  <c r="D88" i="6"/>
  <c r="D89" i="6" s="1"/>
  <c r="D85" i="6"/>
  <c r="D86" i="6" s="1"/>
  <c r="D81" i="6" a="1"/>
  <c r="D81" i="6" s="1"/>
  <c r="D82" i="6" a="1"/>
  <c r="D82" i="6" s="1"/>
  <c r="D83" i="6" a="1"/>
  <c r="D83" i="6" s="1"/>
  <c r="D84" i="6" a="1"/>
  <c r="D84" i="6" s="1"/>
  <c r="D80" i="6" a="1"/>
  <c r="D80" i="6" s="1"/>
  <c r="D76" i="6" a="1"/>
  <c r="D76" i="6" s="1"/>
  <c r="D77" i="6" a="1"/>
  <c r="D77" i="6" s="1"/>
  <c r="D78" i="6" a="1"/>
  <c r="D78" i="6" s="1"/>
  <c r="D79" i="6" a="1"/>
  <c r="D79" i="6" s="1"/>
  <c r="D75" i="6" a="1"/>
  <c r="D75" i="6" s="1"/>
  <c r="D70" i="6"/>
  <c r="D71" i="6" s="1"/>
  <c r="D67" i="6"/>
  <c r="D68" i="6" s="1"/>
  <c r="D63" i="6" a="1"/>
  <c r="D63" i="6" s="1"/>
  <c r="D64" i="6" a="1"/>
  <c r="D64" i="6" s="1"/>
  <c r="D65" i="6" a="1"/>
  <c r="D65" i="6" s="1"/>
  <c r="D66" i="6" a="1"/>
  <c r="D66" i="6" s="1"/>
  <c r="D62" i="6" a="1"/>
  <c r="D62" i="6" s="1"/>
  <c r="D58" i="6" a="1"/>
  <c r="D58" i="6" s="1"/>
  <c r="D59" i="6" a="1"/>
  <c r="D59" i="6" s="1"/>
  <c r="D60" i="6" a="1"/>
  <c r="D60" i="6" s="1"/>
  <c r="D61" i="6" a="1"/>
  <c r="D61" i="6" s="1"/>
  <c r="D57" i="6" a="1"/>
  <c r="D57" i="6" s="1"/>
  <c r="D45" i="6" a="1"/>
  <c r="D45" i="6" s="1"/>
  <c r="D46" i="6" a="1"/>
  <c r="D46" i="6" s="1"/>
  <c r="D47" i="6" a="1"/>
  <c r="D47" i="6" s="1"/>
  <c r="D48" i="6" a="1"/>
  <c r="D48" i="6" s="1"/>
  <c r="D44" i="6" a="1"/>
  <c r="D44" i="6" s="1"/>
  <c r="D40" i="6" a="1"/>
  <c r="D40" i="6" s="1"/>
  <c r="D41" i="6" a="1"/>
  <c r="D41" i="6" s="1"/>
  <c r="D42" i="6" a="1"/>
  <c r="D42" i="6" s="1"/>
  <c r="D43" i="6" a="1"/>
  <c r="D43" i="6" s="1"/>
  <c r="D39" i="6" a="1"/>
  <c r="D39" i="6" s="1"/>
  <c r="D27" i="6" a="1"/>
  <c r="D27" i="6" s="1"/>
  <c r="D28" i="6" a="1"/>
  <c r="D28" i="6" s="1"/>
  <c r="D29" i="6" a="1"/>
  <c r="D29" i="6" s="1"/>
  <c r="D30" i="6" a="1"/>
  <c r="D30" i="6" s="1"/>
  <c r="D26" i="6" a="1"/>
  <c r="D26" i="6" s="1"/>
  <c r="D22" i="6" a="1"/>
  <c r="D22" i="6" s="1"/>
  <c r="D23" i="6" a="1"/>
  <c r="D23" i="6" s="1"/>
  <c r="D24" i="6" a="1"/>
  <c r="D24" i="6" s="1"/>
  <c r="D25" i="6" a="1"/>
  <c r="D25" i="6" s="1"/>
  <c r="D21" i="6" a="1"/>
  <c r="D21" i="6" s="1"/>
  <c r="D52" i="6"/>
  <c r="D53" i="6" s="1"/>
  <c r="D49" i="6"/>
  <c r="D50" i="6" s="1"/>
  <c r="D34" i="6"/>
  <c r="D35" i="6" s="1"/>
  <c r="D31" i="6"/>
  <c r="D32" i="6" s="1"/>
  <c r="N4" i="4"/>
  <c r="N6" i="4"/>
  <c r="O6" i="8" s="1"/>
  <c r="N7" i="4"/>
  <c r="O7" i="8" s="1"/>
  <c r="N8" i="4"/>
  <c r="O8" i="8" s="1"/>
  <c r="N10" i="4"/>
  <c r="O9" i="8" s="1"/>
  <c r="N11" i="4"/>
  <c r="N12" i="4"/>
  <c r="N13" i="4"/>
  <c r="N14" i="4"/>
  <c r="O13" i="8" s="1"/>
  <c r="N15" i="4"/>
  <c r="O14" i="8" s="1"/>
  <c r="N16" i="4"/>
  <c r="O15" i="8" s="1"/>
  <c r="N17" i="4"/>
  <c r="O16" i="8" s="1"/>
  <c r="N18" i="4"/>
  <c r="O17" i="8" s="1"/>
  <c r="N19" i="4"/>
  <c r="O18" i="8" s="1"/>
  <c r="N20" i="4"/>
  <c r="O19" i="8" s="1"/>
  <c r="N21" i="4"/>
  <c r="O20" i="8" s="1"/>
  <c r="N22" i="4"/>
  <c r="O21" i="8" s="1"/>
  <c r="N23" i="4"/>
  <c r="N24" i="4"/>
  <c r="O22" i="8" s="1"/>
  <c r="N25" i="4"/>
  <c r="N26" i="4"/>
  <c r="O23" i="8" s="1"/>
  <c r="N27" i="4"/>
  <c r="O24" i="8" s="1"/>
  <c r="N40" i="4"/>
  <c r="O25" i="8" s="1"/>
  <c r="N44" i="4"/>
  <c r="O26" i="8" s="1"/>
  <c r="N45" i="4"/>
  <c r="O27" i="8" s="1"/>
  <c r="N46" i="4"/>
  <c r="O28" i="8" s="1"/>
  <c r="N48" i="4"/>
  <c r="O29" i="8" s="1"/>
  <c r="N50" i="4"/>
  <c r="O30" i="8" s="1"/>
  <c r="N51" i="4"/>
  <c r="O31" i="8" s="1"/>
  <c r="N53" i="4"/>
  <c r="N54" i="4"/>
  <c r="N55" i="4"/>
  <c r="N56" i="4"/>
  <c r="N57" i="4"/>
  <c r="O35" i="8" s="1"/>
  <c r="N58" i="4"/>
  <c r="O36" i="8" s="1"/>
  <c r="N59" i="4"/>
  <c r="N60" i="4"/>
  <c r="N61" i="4"/>
  <c r="O39" i="8" s="1"/>
  <c r="N62" i="4"/>
  <c r="N63" i="4"/>
  <c r="N64" i="4"/>
  <c r="N65" i="4"/>
  <c r="N66" i="4"/>
  <c r="N67" i="4"/>
  <c r="O44" i="8" s="1"/>
  <c r="N69" i="4"/>
  <c r="O45" i="8" s="1"/>
  <c r="N70" i="4"/>
  <c r="O46" i="8" s="1"/>
  <c r="N79" i="4"/>
  <c r="O48" i="8" s="1"/>
  <c r="N80" i="4"/>
  <c r="O49" i="8" s="1"/>
  <c r="N81" i="4"/>
  <c r="O50" i="8" s="1"/>
  <c r="N83" i="4"/>
  <c r="O51" i="8" s="1"/>
  <c r="N85" i="4"/>
  <c r="O52" i="8" s="1"/>
  <c r="N86" i="4"/>
  <c r="O53" i="8" s="1"/>
  <c r="N87" i="4"/>
  <c r="O54" i="8" s="1"/>
  <c r="N88" i="4"/>
  <c r="N89" i="4"/>
  <c r="N90" i="4"/>
  <c r="O57" i="8" s="1"/>
  <c r="N96" i="4"/>
  <c r="O58" i="8" s="1"/>
  <c r="N101" i="4"/>
  <c r="O59" i="8" s="1"/>
  <c r="N102" i="4"/>
  <c r="O60" i="8" s="1"/>
  <c r="N106" i="4"/>
  <c r="O61" i="8" s="1"/>
  <c r="N107" i="4"/>
  <c r="O62" i="8" s="1"/>
  <c r="N117" i="4"/>
  <c r="O63" i="8" s="1"/>
  <c r="N118" i="4"/>
  <c r="O64" i="8" s="1"/>
  <c r="N120" i="4"/>
  <c r="O65" i="8" s="1"/>
  <c r="N122" i="4"/>
  <c r="O66" i="8" s="1"/>
  <c r="N123" i="4"/>
  <c r="O67" i="8" s="1"/>
  <c r="N128" i="4"/>
  <c r="O69" i="8" s="1"/>
  <c r="N137" i="4"/>
  <c r="O70" i="8" s="1"/>
  <c r="N145" i="4"/>
  <c r="O71" i="8" s="1"/>
  <c r="N147" i="4"/>
  <c r="O72" i="8" s="1"/>
  <c r="N148" i="4"/>
  <c r="O73" i="8" s="1"/>
  <c r="N153" i="4"/>
  <c r="O74" i="8" s="1"/>
  <c r="N154" i="4"/>
  <c r="O75" i="8" s="1"/>
  <c r="N155" i="4"/>
  <c r="O76" i="8" s="1"/>
  <c r="N156" i="4"/>
  <c r="O77" i="8" s="1"/>
  <c r="N157" i="4"/>
  <c r="O78" i="8" s="1"/>
  <c r="N158" i="4"/>
  <c r="O79" i="8" s="1"/>
  <c r="N159" i="4"/>
  <c r="O80" i="8" s="1"/>
  <c r="N160" i="4"/>
  <c r="O81" i="8" s="1"/>
  <c r="N5" i="4"/>
  <c r="O5" i="8" s="1"/>
  <c r="I6" i="4"/>
  <c r="I6" i="8" s="1"/>
  <c r="I7" i="4"/>
  <c r="I7" i="8" s="1"/>
  <c r="I15" i="4"/>
  <c r="I14" i="8" s="1"/>
  <c r="I16" i="4"/>
  <c r="I15" i="8" s="1"/>
  <c r="I18" i="4"/>
  <c r="I17" i="8" s="1"/>
  <c r="I19" i="4"/>
  <c r="I18" i="8" s="1"/>
  <c r="I23" i="4"/>
  <c r="I31" i="4"/>
  <c r="I32" i="4"/>
  <c r="I34" i="4"/>
  <c r="I39" i="4"/>
  <c r="I48" i="4"/>
  <c r="I29" i="8" s="1"/>
  <c r="I49" i="4"/>
  <c r="I57" i="4"/>
  <c r="I35" i="8" s="1"/>
  <c r="I58" i="4"/>
  <c r="I36" i="8" s="1"/>
  <c r="I60" i="4"/>
  <c r="I38" i="8" s="1"/>
  <c r="I65" i="4"/>
  <c r="I74" i="4"/>
  <c r="I83" i="4"/>
  <c r="I51" i="8" s="1"/>
  <c r="I84" i="4"/>
  <c r="I86" i="4"/>
  <c r="I91" i="4"/>
  <c r="I92" i="4"/>
  <c r="I99" i="4"/>
  <c r="I107" i="4"/>
  <c r="I62" i="8" s="1"/>
  <c r="I115" i="4"/>
  <c r="I116" i="4"/>
  <c r="I131" i="4"/>
  <c r="I140" i="4"/>
  <c r="I147" i="4"/>
  <c r="I72" i="8" s="1"/>
  <c r="I156" i="4"/>
  <c r="I77" i="8" s="1"/>
  <c r="N166" i="4"/>
  <c r="N165" i="4"/>
  <c r="N164" i="4"/>
  <c r="N163" i="4"/>
  <c r="N162" i="4"/>
  <c r="F4" i="8"/>
  <c r="J4" i="8"/>
  <c r="F5" i="8"/>
  <c r="F6" i="8"/>
  <c r="F7" i="8"/>
  <c r="F8" i="8"/>
  <c r="F9" i="8"/>
  <c r="F10" i="8"/>
  <c r="J10" i="8"/>
  <c r="F11" i="8"/>
  <c r="J11" i="8"/>
  <c r="F12" i="8"/>
  <c r="J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J32" i="8"/>
  <c r="F33" i="8"/>
  <c r="J33" i="8"/>
  <c r="F34" i="8"/>
  <c r="J34" i="8"/>
  <c r="F35" i="8"/>
  <c r="F36" i="8"/>
  <c r="F37" i="8"/>
  <c r="J37" i="8"/>
  <c r="F38" i="8"/>
  <c r="J38" i="8"/>
  <c r="F39" i="8"/>
  <c r="F40" i="8"/>
  <c r="J40" i="8"/>
  <c r="F41" i="8"/>
  <c r="J41" i="8"/>
  <c r="F42" i="8"/>
  <c r="J42" i="8"/>
  <c r="F43" i="8"/>
  <c r="J43" i="8"/>
  <c r="F44" i="8"/>
  <c r="F45" i="8"/>
  <c r="F46" i="8"/>
  <c r="F47" i="8"/>
  <c r="J47" i="8"/>
  <c r="F48" i="8"/>
  <c r="F49" i="8"/>
  <c r="F50" i="8"/>
  <c r="F51" i="8"/>
  <c r="F52" i="8"/>
  <c r="F53" i="8"/>
  <c r="I53" i="8"/>
  <c r="F54" i="8"/>
  <c r="F55" i="8"/>
  <c r="J55" i="8"/>
  <c r="F56" i="8"/>
  <c r="J56" i="8"/>
  <c r="F57" i="8"/>
  <c r="F58" i="8"/>
  <c r="F59" i="8"/>
  <c r="F60" i="8"/>
  <c r="F61" i="8"/>
  <c r="F62" i="8"/>
  <c r="F63" i="8"/>
  <c r="F64" i="8"/>
  <c r="F65" i="8"/>
  <c r="F66" i="8"/>
  <c r="F67" i="8"/>
  <c r="F68" i="8"/>
  <c r="J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3" i="8"/>
  <c r="G3" i="8"/>
  <c r="H3" i="8"/>
  <c r="J3" i="8"/>
  <c r="E3" i="8"/>
  <c r="J5" i="4"/>
  <c r="J5" i="8" s="1"/>
  <c r="J6" i="4"/>
  <c r="J6" i="8" s="1"/>
  <c r="J7" i="4"/>
  <c r="J7" i="8" s="1"/>
  <c r="J8" i="4"/>
  <c r="J8" i="8" s="1"/>
  <c r="J10" i="4"/>
  <c r="J9" i="8" s="1"/>
  <c r="J14" i="4"/>
  <c r="J13" i="8" s="1"/>
  <c r="J15" i="4"/>
  <c r="J14" i="8" s="1"/>
  <c r="J16" i="4"/>
  <c r="J15" i="8" s="1"/>
  <c r="J17" i="4"/>
  <c r="J16" i="8" s="1"/>
  <c r="J18" i="4"/>
  <c r="J17" i="8" s="1"/>
  <c r="J19" i="4"/>
  <c r="J18" i="8" s="1"/>
  <c r="J20" i="4"/>
  <c r="J19" i="8" s="1"/>
  <c r="J21" i="4"/>
  <c r="J20" i="8" s="1"/>
  <c r="J22" i="4"/>
  <c r="J21" i="8" s="1"/>
  <c r="J24" i="4"/>
  <c r="J22" i="8" s="1"/>
  <c r="J26" i="4"/>
  <c r="J23" i="8" s="1"/>
  <c r="J27" i="4"/>
  <c r="J24" i="8" s="1"/>
  <c r="J40" i="4"/>
  <c r="J25" i="8" s="1"/>
  <c r="J44" i="4"/>
  <c r="J26" i="8" s="1"/>
  <c r="J45" i="4"/>
  <c r="J27" i="8" s="1"/>
  <c r="J46" i="4"/>
  <c r="J28" i="8" s="1"/>
  <c r="J48" i="4"/>
  <c r="J29" i="8" s="1"/>
  <c r="J50" i="4"/>
  <c r="J30" i="8" s="1"/>
  <c r="J51" i="4"/>
  <c r="J31" i="8" s="1"/>
  <c r="J57" i="4"/>
  <c r="J35" i="8" s="1"/>
  <c r="J58" i="4"/>
  <c r="J36" i="8" s="1"/>
  <c r="J61" i="4"/>
  <c r="J39" i="8" s="1"/>
  <c r="J67" i="4"/>
  <c r="J44" i="8" s="1"/>
  <c r="J69" i="4"/>
  <c r="J45" i="8" s="1"/>
  <c r="J70" i="4"/>
  <c r="J46" i="8" s="1"/>
  <c r="J79" i="4"/>
  <c r="J48" i="8" s="1"/>
  <c r="J80" i="4"/>
  <c r="J49" i="8" s="1"/>
  <c r="J81" i="4"/>
  <c r="J50" i="8" s="1"/>
  <c r="J83" i="4"/>
  <c r="J51" i="8" s="1"/>
  <c r="J85" i="4"/>
  <c r="J52" i="8" s="1"/>
  <c r="J86" i="4"/>
  <c r="J53" i="8" s="1"/>
  <c r="J87" i="4"/>
  <c r="J54" i="8" s="1"/>
  <c r="J90" i="4"/>
  <c r="J57" i="8" s="1"/>
  <c r="J96" i="4"/>
  <c r="J58" i="8" s="1"/>
  <c r="J101" i="4"/>
  <c r="J59" i="8" s="1"/>
  <c r="J102" i="4"/>
  <c r="J60" i="8" s="1"/>
  <c r="J104" i="4"/>
  <c r="J105" i="4"/>
  <c r="J106" i="4"/>
  <c r="J61" i="8" s="1"/>
  <c r="J107" i="4"/>
  <c r="J62" i="8" s="1"/>
  <c r="J117" i="4"/>
  <c r="J63" i="8" s="1"/>
  <c r="J118" i="4"/>
  <c r="J64" i="8" s="1"/>
  <c r="J120" i="4"/>
  <c r="J65" i="8" s="1"/>
  <c r="J122" i="4"/>
  <c r="J66" i="8" s="1"/>
  <c r="J123" i="4"/>
  <c r="J67" i="8" s="1"/>
  <c r="J128" i="4"/>
  <c r="J69" i="8" s="1"/>
  <c r="J137" i="4"/>
  <c r="J70" i="8" s="1"/>
  <c r="J145" i="4"/>
  <c r="J71" i="8" s="1"/>
  <c r="J147" i="4"/>
  <c r="J72" i="8" s="1"/>
  <c r="J148" i="4"/>
  <c r="J73" i="8" s="1"/>
  <c r="J153" i="4"/>
  <c r="J74" i="8" s="1"/>
  <c r="J154" i="4"/>
  <c r="J75" i="8" s="1"/>
  <c r="J155" i="4"/>
  <c r="J76" i="8" s="1"/>
  <c r="J156" i="4"/>
  <c r="J77" i="8" s="1"/>
  <c r="J157" i="4"/>
  <c r="J78" i="8" s="1"/>
  <c r="J158" i="4"/>
  <c r="J79" i="8" s="1"/>
  <c r="J159" i="4"/>
  <c r="J80" i="8" s="1"/>
  <c r="J160" i="4"/>
  <c r="J81" i="8" s="1"/>
  <c r="J162" i="4"/>
  <c r="J82" i="8" s="1"/>
  <c r="J163" i="4"/>
  <c r="J83" i="8" s="1"/>
  <c r="J164" i="4"/>
  <c r="J84" i="8" s="1"/>
  <c r="J165" i="4"/>
  <c r="J85" i="8" s="1"/>
  <c r="J166" i="4"/>
  <c r="J86" i="8" s="1"/>
  <c r="E4" i="4" a="1"/>
  <c r="E86" i="8" s="1"/>
  <c r="D7" i="6" a="1"/>
  <c r="D7" i="6" s="1"/>
  <c r="D6" i="6" a="1"/>
  <c r="D6" i="6" s="1"/>
  <c r="D5" i="6" a="1"/>
  <c r="D5" i="6" s="1"/>
  <c r="D4" i="6" a="1"/>
  <c r="D4" i="6" s="1"/>
  <c r="D12" i="6" a="1"/>
  <c r="D12" i="6" s="1"/>
  <c r="D11" i="6" a="1"/>
  <c r="D11" i="6" s="1"/>
  <c r="D10" i="6" a="1"/>
  <c r="D10" i="6" s="1"/>
  <c r="D9" i="6" a="1"/>
  <c r="D9" i="6" s="1"/>
  <c r="D8" i="6" a="1"/>
  <c r="D8" i="6" s="1"/>
  <c r="D16" i="6"/>
  <c r="D17" i="6" s="1"/>
  <c r="D13" i="6"/>
  <c r="D14" i="6" s="1"/>
  <c r="I51" i="6" l="1"/>
  <c r="I33" i="6"/>
  <c r="Y7" i="8"/>
  <c r="Y15" i="8"/>
  <c r="Y22" i="8"/>
  <c r="Y25" i="8"/>
  <c r="Y36" i="8"/>
  <c r="Q58" i="4"/>
  <c r="S36" i="8" s="1"/>
  <c r="Q24" i="4"/>
  <c r="S22" i="8" s="1"/>
  <c r="AC20" i="8"/>
  <c r="AC28" i="8"/>
  <c r="Y80" i="4"/>
  <c r="AC49" i="8" s="1"/>
  <c r="X20" i="8"/>
  <c r="X70" i="8"/>
  <c r="X75" i="8"/>
  <c r="X5" i="8"/>
  <c r="X50" i="8"/>
  <c r="X57" i="8"/>
  <c r="X61" i="8"/>
  <c r="X66" i="8"/>
  <c r="Y154" i="4"/>
  <c r="AC75" i="8" s="1"/>
  <c r="Y145" i="4"/>
  <c r="AC71" i="8" s="1"/>
  <c r="Y137" i="4"/>
  <c r="AC70" i="8" s="1"/>
  <c r="X49" i="8"/>
  <c r="X71" i="8"/>
  <c r="Q40" i="4"/>
  <c r="S25" i="8" s="1"/>
  <c r="X28" i="8"/>
  <c r="U22" i="4"/>
  <c r="X21" i="8" s="1"/>
  <c r="U14" i="4"/>
  <c r="X13" i="8" s="1"/>
  <c r="L15" i="6"/>
  <c r="M3" i="6" a="1"/>
  <c r="M3" i="6" s="1"/>
  <c r="E4" i="4"/>
  <c r="E4" i="8" s="1"/>
  <c r="E85" i="8"/>
  <c r="E84" i="8"/>
  <c r="E83" i="8"/>
  <c r="E82" i="8"/>
  <c r="Y76" i="8"/>
  <c r="X76" i="8"/>
  <c r="Q155" i="4"/>
  <c r="S76" i="8" s="1"/>
  <c r="Q146" i="4"/>
  <c r="Q138" i="4"/>
  <c r="Q130" i="4"/>
  <c r="Q122" i="4"/>
  <c r="S66" i="8" s="1"/>
  <c r="Q114" i="4"/>
  <c r="Q106" i="4"/>
  <c r="S61" i="8" s="1"/>
  <c r="Q98" i="4"/>
  <c r="Q90" i="4"/>
  <c r="S57" i="8" s="1"/>
  <c r="Q81" i="4"/>
  <c r="S50" i="8" s="1"/>
  <c r="Q73" i="4"/>
  <c r="Q64" i="4"/>
  <c r="S42" i="8" s="1"/>
  <c r="Q56" i="4"/>
  <c r="Q47" i="4"/>
  <c r="Q38" i="4"/>
  <c r="Q30" i="4"/>
  <c r="Q22" i="4"/>
  <c r="S21" i="8" s="1"/>
  <c r="Q14" i="4"/>
  <c r="S13" i="8" s="1"/>
  <c r="Q5" i="4"/>
  <c r="S5" i="8" s="1"/>
  <c r="Q154" i="4"/>
  <c r="S75" i="8" s="1"/>
  <c r="Q145" i="4"/>
  <c r="S71" i="8" s="1"/>
  <c r="Q137" i="4"/>
  <c r="S70" i="8" s="1"/>
  <c r="Q129" i="4"/>
  <c r="Q121" i="4"/>
  <c r="Q113" i="4"/>
  <c r="Q105" i="4"/>
  <c r="Q97" i="4"/>
  <c r="Q89" i="4"/>
  <c r="S56" i="8" s="1"/>
  <c r="Q80" i="4"/>
  <c r="S49" i="8" s="1"/>
  <c r="Q71" i="4"/>
  <c r="Q63" i="4"/>
  <c r="S41" i="8" s="1"/>
  <c r="Q55" i="4"/>
  <c r="S34" i="8" s="1"/>
  <c r="Q46" i="4"/>
  <c r="S28" i="8" s="1"/>
  <c r="Q37" i="4"/>
  <c r="Q29" i="4"/>
  <c r="Q21" i="4"/>
  <c r="S20" i="8" s="1"/>
  <c r="Q13" i="4"/>
  <c r="S12" i="8" s="1"/>
  <c r="D90" i="6"/>
  <c r="D87" i="6"/>
  <c r="D72" i="6"/>
  <c r="D69" i="6"/>
  <c r="D54" i="6"/>
  <c r="D51" i="6"/>
  <c r="D36" i="6"/>
  <c r="D18" i="6"/>
  <c r="D15" i="6"/>
  <c r="D33" i="6"/>
  <c r="E27" i="8"/>
  <c r="E63" i="8"/>
  <c r="E39" i="8"/>
  <c r="E43" i="8"/>
  <c r="E75" i="8"/>
  <c r="E11" i="8"/>
  <c r="E31" i="8"/>
  <c r="E59" i="8"/>
  <c r="E71" i="8"/>
  <c r="E7" i="8"/>
  <c r="E51" i="8"/>
  <c r="E19" i="8"/>
  <c r="E55" i="8"/>
  <c r="E23" i="8"/>
  <c r="E67" i="8"/>
  <c r="E35" i="8"/>
  <c r="E79" i="8"/>
  <c r="E47" i="8"/>
  <c r="E15" i="8"/>
  <c r="E81" i="8"/>
  <c r="E77" i="8"/>
  <c r="E73" i="8"/>
  <c r="E69" i="8"/>
  <c r="E65" i="8"/>
  <c r="E61" i="8"/>
  <c r="E57" i="8"/>
  <c r="E53" i="8"/>
  <c r="E49" i="8"/>
  <c r="E45" i="8"/>
  <c r="E41" i="8"/>
  <c r="E37" i="8"/>
  <c r="E33" i="8"/>
  <c r="E29" i="8"/>
  <c r="E25" i="8"/>
  <c r="E21" i="8"/>
  <c r="E17" i="8"/>
  <c r="E13" i="8"/>
  <c r="E9" i="8"/>
  <c r="E5" i="8"/>
  <c r="E78" i="8"/>
  <c r="E74" i="8"/>
  <c r="E70" i="8"/>
  <c r="E66" i="8"/>
  <c r="E62" i="8"/>
  <c r="E58" i="8"/>
  <c r="E54" i="8"/>
  <c r="E50" i="8"/>
  <c r="E46" i="8"/>
  <c r="E42" i="8"/>
  <c r="E38" i="8"/>
  <c r="E34" i="8"/>
  <c r="E30" i="8"/>
  <c r="E26" i="8"/>
  <c r="E22" i="8"/>
  <c r="E18" i="8"/>
  <c r="E14" i="8"/>
  <c r="E10" i="8"/>
  <c r="E6" i="8"/>
  <c r="E80" i="8"/>
  <c r="E76" i="8"/>
  <c r="E72" i="8"/>
  <c r="E68" i="8"/>
  <c r="E64" i="8"/>
  <c r="E60" i="8"/>
  <c r="E56" i="8"/>
  <c r="E52" i="8"/>
  <c r="E48" i="8"/>
  <c r="E44" i="8"/>
  <c r="E40" i="8"/>
  <c r="E36" i="8"/>
  <c r="E32" i="8"/>
  <c r="E28" i="8"/>
  <c r="E24" i="8"/>
  <c r="E20" i="8"/>
  <c r="E16" i="8"/>
  <c r="E12" i="8"/>
  <c r="E8" i="8"/>
  <c r="N3" i="6" l="1" a="1"/>
  <c r="N3" i="6" s="1"/>
  <c r="O3" i="6" s="1" a="1"/>
  <c r="O3" i="6" s="1"/>
  <c r="P3" i="6" s="1" a="1"/>
  <c r="P3" i="6" s="1"/>
  <c r="Q3" i="6" s="1" a="1"/>
  <c r="Q3" i="6" s="1"/>
  <c r="R3" i="6" s="1" a="1"/>
  <c r="R3" i="6" s="1"/>
  <c r="S3" i="6" s="1" a="1"/>
  <c r="S3" i="6" s="1"/>
  <c r="T3" i="6" s="1" a="1"/>
  <c r="T3" i="6" s="1"/>
  <c r="U3" i="6" s="1" a="1"/>
  <c r="U3" i="6" s="1"/>
  <c r="V3" i="6" s="1" a="1"/>
  <c r="V3" i="6" s="1"/>
  <c r="W3" i="6" s="1" a="1"/>
  <c r="W3" i="6" s="1"/>
  <c r="X3" i="6" s="1" a="1"/>
  <c r="X3" i="6" s="1"/>
  <c r="Y3" i="6" s="1" a="1"/>
  <c r="Y3" i="6" s="1"/>
  <c r="Z3" i="6" s="1" a="1"/>
  <c r="Z3" i="6" s="1"/>
  <c r="AA3" i="6" s="1" a="1"/>
  <c r="AA3" i="6" s="1"/>
  <c r="AB3" i="6" s="1" a="1"/>
  <c r="AB3" i="6" s="1"/>
  <c r="AC3" i="6" s="1" a="1"/>
  <c r="AC3" i="6" s="1"/>
  <c r="AD3" i="6" s="1" a="1"/>
  <c r="AD3" i="6" s="1"/>
  <c r="AE3" i="6" s="1" a="1"/>
  <c r="AE3" i="6" s="1"/>
  <c r="AF3" i="6" s="1" a="1"/>
  <c r="AF3" i="6" s="1"/>
  <c r="AG3" i="6" s="1" a="1"/>
  <c r="AG3" i="6" s="1"/>
  <c r="AH3" i="6" s="1" a="1"/>
  <c r="AH3" i="6" s="1"/>
  <c r="AI3" i="6" s="1" a="1"/>
  <c r="AI3" i="6" s="1"/>
  <c r="AJ3" i="6" s="1" a="1"/>
  <c r="AJ3" i="6" s="1"/>
  <c r="AK3" i="6" s="1" a="1"/>
  <c r="AK3" i="6" s="1"/>
  <c r="AL3" i="6" s="1" a="1"/>
  <c r="AL3" i="6" s="1"/>
  <c r="AM3" i="6" s="1" a="1"/>
  <c r="AM3" i="6" s="1"/>
  <c r="AN3" i="6" s="1" a="1"/>
  <c r="AN3" i="6" s="1"/>
  <c r="AO3" i="6" s="1" a="1"/>
  <c r="AO3" i="6" s="1"/>
  <c r="AP3" i="6" s="1" a="1"/>
  <c r="AP3" i="6" s="1"/>
  <c r="AQ3" i="6" s="1" a="1"/>
  <c r="AQ3" i="6" s="1"/>
  <c r="AR3" i="6" s="1" a="1"/>
  <c r="AR3" i="6" s="1"/>
  <c r="AS3" i="6" s="1" a="1"/>
  <c r="AS3" i="6" s="1"/>
  <c r="AT3" i="6" s="1" a="1"/>
  <c r="AT3" i="6" s="1"/>
  <c r="AU3" i="6" s="1" a="1"/>
  <c r="AU3" i="6" s="1"/>
  <c r="AV3" i="6" s="1" a="1"/>
  <c r="AV3" i="6" s="1"/>
  <c r="AW3" i="6" s="1" a="1"/>
  <c r="AW3" i="6" s="1"/>
  <c r="AX3" i="6" s="1" a="1"/>
  <c r="AX3" i="6" s="1"/>
  <c r="AY3" i="6" s="1" a="1"/>
  <c r="AY3" i="6" s="1"/>
  <c r="AZ3" i="6" s="1" a="1"/>
  <c r="AZ3" i="6" s="1"/>
  <c r="BA3" i="6" s="1" a="1"/>
  <c r="BA3" i="6" s="1"/>
  <c r="M15" i="6"/>
  <c r="X4" i="4" a="1"/>
  <c r="S4" i="4" a="1"/>
  <c r="O4" i="4" a="1"/>
  <c r="T4" i="4" a="1"/>
  <c r="P4" i="4" a="1"/>
  <c r="W4" i="4" a="1"/>
  <c r="H4" i="4" a="1"/>
  <c r="K4" i="4" a="1"/>
  <c r="L4" i="4" a="1"/>
  <c r="BB3" i="6" l="1" a="1"/>
  <c r="BB3" i="6" s="1"/>
  <c r="BA15" i="6"/>
  <c r="H85" i="8"/>
  <c r="H86" i="8"/>
  <c r="H83" i="8"/>
  <c r="H84" i="8"/>
  <c r="H4" i="4"/>
  <c r="H4" i="8" s="1"/>
  <c r="H82" i="8"/>
  <c r="H42" i="8"/>
  <c r="H10" i="8"/>
  <c r="H39" i="8"/>
  <c r="H7" i="8"/>
  <c r="H28" i="8"/>
  <c r="H49" i="8"/>
  <c r="H17" i="8"/>
  <c r="W4" i="4"/>
  <c r="AA4" i="8" s="1"/>
  <c r="AA78" i="8"/>
  <c r="AA75" i="8"/>
  <c r="AA72" i="8"/>
  <c r="AA69" i="8"/>
  <c r="AA60" i="8"/>
  <c r="AA57" i="8"/>
  <c r="AA54" i="8"/>
  <c r="AA45" i="8"/>
  <c r="AA38" i="8"/>
  <c r="AA35" i="8"/>
  <c r="AA20" i="8"/>
  <c r="AA17" i="8"/>
  <c r="AA11" i="8"/>
  <c r="AA8" i="8"/>
  <c r="AA65" i="8"/>
  <c r="AA51" i="8"/>
  <c r="AA48" i="8"/>
  <c r="AA41" i="8"/>
  <c r="AA31" i="8"/>
  <c r="AA28" i="8"/>
  <c r="AA25" i="8"/>
  <c r="AA14" i="8"/>
  <c r="AA5" i="8"/>
  <c r="AA80" i="8"/>
  <c r="AA77" i="8"/>
  <c r="AA68" i="8"/>
  <c r="AA62" i="8"/>
  <c r="AA37" i="8"/>
  <c r="AA34" i="8"/>
  <c r="AA22" i="8"/>
  <c r="AA19" i="8"/>
  <c r="AA10" i="8"/>
  <c r="AA74" i="8"/>
  <c r="AA71" i="8"/>
  <c r="AA59" i="8"/>
  <c r="AA56" i="8"/>
  <c r="AA53" i="8"/>
  <c r="AA47" i="8"/>
  <c r="AA44" i="8"/>
  <c r="AA40" i="8"/>
  <c r="AA27" i="8"/>
  <c r="AA16" i="8"/>
  <c r="AA7" i="8"/>
  <c r="AA67" i="8"/>
  <c r="AA64" i="8"/>
  <c r="AA50" i="8"/>
  <c r="AA33" i="8"/>
  <c r="AA30" i="8"/>
  <c r="AA24" i="8"/>
  <c r="AA13" i="8"/>
  <c r="AA79" i="8"/>
  <c r="AA76" i="8"/>
  <c r="AA61" i="8"/>
  <c r="AA58" i="8"/>
  <c r="AA55" i="8"/>
  <c r="AA46" i="8"/>
  <c r="AA43" i="8"/>
  <c r="AA21" i="8"/>
  <c r="AA18" i="8"/>
  <c r="AA9" i="8"/>
  <c r="AA73" i="8"/>
  <c r="AA70" i="8"/>
  <c r="AA52" i="8"/>
  <c r="AA39" i="8"/>
  <c r="AA36" i="8"/>
  <c r="AA32" i="8"/>
  <c r="AA29" i="8"/>
  <c r="AA26" i="8"/>
  <c r="AA15" i="8"/>
  <c r="AA12" i="8"/>
  <c r="AA6" i="8"/>
  <c r="AA81" i="8"/>
  <c r="AA66" i="8"/>
  <c r="AA63" i="8"/>
  <c r="AA49" i="8"/>
  <c r="AA42" i="8"/>
  <c r="AA23" i="8"/>
  <c r="H78" i="8"/>
  <c r="H26" i="8"/>
  <c r="H55" i="8"/>
  <c r="H23" i="8"/>
  <c r="H44" i="8"/>
  <c r="H12" i="8"/>
  <c r="H33" i="8"/>
  <c r="H74" i="8"/>
  <c r="H22" i="8"/>
  <c r="H51" i="8"/>
  <c r="H19" i="8"/>
  <c r="H40" i="8"/>
  <c r="H8" i="8"/>
  <c r="H29" i="8"/>
  <c r="H50" i="8"/>
  <c r="H47" i="8"/>
  <c r="H36" i="8"/>
  <c r="H25" i="8"/>
  <c r="H14" i="8"/>
  <c r="H53" i="8"/>
  <c r="H38" i="8"/>
  <c r="H6" i="8"/>
  <c r="H35" i="8"/>
  <c r="H76" i="8"/>
  <c r="H24" i="8"/>
  <c r="H45" i="8"/>
  <c r="H13" i="8"/>
  <c r="P4" i="4"/>
  <c r="R4" i="8" s="1"/>
  <c r="R81" i="8"/>
  <c r="R76" i="8"/>
  <c r="R73" i="8"/>
  <c r="R64" i="8"/>
  <c r="R62" i="8"/>
  <c r="R45" i="8"/>
  <c r="R42" i="8"/>
  <c r="R22" i="8"/>
  <c r="R14" i="8"/>
  <c r="R78" i="8"/>
  <c r="R69" i="8"/>
  <c r="R56" i="8"/>
  <c r="R51" i="8"/>
  <c r="R48" i="8"/>
  <c r="R38" i="8"/>
  <c r="R32" i="8"/>
  <c r="R30" i="8"/>
  <c r="R27" i="8"/>
  <c r="R16" i="8"/>
  <c r="R10" i="8"/>
  <c r="R8" i="8"/>
  <c r="R80" i="8"/>
  <c r="R75" i="8"/>
  <c r="R66" i="8"/>
  <c r="R59" i="8"/>
  <c r="R53" i="8"/>
  <c r="R41" i="8"/>
  <c r="R24" i="8"/>
  <c r="R5" i="8"/>
  <c r="R72" i="8"/>
  <c r="R68" i="8"/>
  <c r="R61" i="8"/>
  <c r="R55" i="8"/>
  <c r="R47" i="8"/>
  <c r="R37" i="8"/>
  <c r="R35" i="8"/>
  <c r="R21" i="8"/>
  <c r="R18" i="8"/>
  <c r="R13" i="8"/>
  <c r="R63" i="8"/>
  <c r="R58" i="8"/>
  <c r="R50" i="8"/>
  <c r="R44" i="8"/>
  <c r="R40" i="8"/>
  <c r="R26" i="8"/>
  <c r="R15" i="8"/>
  <c r="R7" i="8"/>
  <c r="R77" i="8"/>
  <c r="R74" i="8"/>
  <c r="R71" i="8"/>
  <c r="R65" i="8"/>
  <c r="R52" i="8"/>
  <c r="R46" i="8"/>
  <c r="R34" i="8"/>
  <c r="R31" i="8"/>
  <c r="R29" i="8"/>
  <c r="R23" i="8"/>
  <c r="R20" i="8"/>
  <c r="R17" i="8"/>
  <c r="R12" i="8"/>
  <c r="R9" i="8"/>
  <c r="R79" i="8"/>
  <c r="R60" i="8"/>
  <c r="R54" i="8"/>
  <c r="R49" i="8"/>
  <c r="R43" i="8"/>
  <c r="R70" i="8"/>
  <c r="R67" i="8"/>
  <c r="R57" i="8"/>
  <c r="R39" i="8"/>
  <c r="R36" i="8"/>
  <c r="R33" i="8"/>
  <c r="R28" i="8"/>
  <c r="R25" i="8"/>
  <c r="R19" i="8"/>
  <c r="R11" i="8"/>
  <c r="R6" i="8"/>
  <c r="K4" i="4"/>
  <c r="L4" i="8" s="1"/>
  <c r="L68" i="8"/>
  <c r="L61" i="8"/>
  <c r="L53" i="8"/>
  <c r="L42" i="8"/>
  <c r="L30" i="8"/>
  <c r="L28" i="8"/>
  <c r="L23" i="8"/>
  <c r="L75" i="8"/>
  <c r="L63" i="8"/>
  <c r="L55" i="8"/>
  <c r="L48" i="8"/>
  <c r="L45" i="8"/>
  <c r="L38" i="8"/>
  <c r="L32" i="8"/>
  <c r="L18" i="8"/>
  <c r="L13" i="8"/>
  <c r="L7" i="8"/>
  <c r="L79" i="8"/>
  <c r="L77" i="8"/>
  <c r="L65" i="8"/>
  <c r="L58" i="8"/>
  <c r="L50" i="8"/>
  <c r="L41" i="8"/>
  <c r="L25" i="8"/>
  <c r="L9" i="8"/>
  <c r="L72" i="8"/>
  <c r="L70" i="8"/>
  <c r="L52" i="8"/>
  <c r="L47" i="8"/>
  <c r="L37" i="8"/>
  <c r="L35" i="8"/>
  <c r="L27" i="8"/>
  <c r="L20" i="8"/>
  <c r="L15" i="8"/>
  <c r="L12" i="8"/>
  <c r="L81" i="8"/>
  <c r="L74" i="8"/>
  <c r="L67" i="8"/>
  <c r="L60" i="8"/>
  <c r="L54" i="8"/>
  <c r="L44" i="8"/>
  <c r="L40" i="8"/>
  <c r="L29" i="8"/>
  <c r="L22" i="8"/>
  <c r="L17" i="8"/>
  <c r="L6" i="8"/>
  <c r="L76" i="8"/>
  <c r="L62" i="8"/>
  <c r="L57" i="8"/>
  <c r="L34" i="8"/>
  <c r="L31" i="8"/>
  <c r="L24" i="8"/>
  <c r="L11" i="8"/>
  <c r="L8" i="8"/>
  <c r="L78" i="8"/>
  <c r="L69" i="8"/>
  <c r="L64" i="8"/>
  <c r="L49" i="8"/>
  <c r="L46" i="8"/>
  <c r="L43" i="8"/>
  <c r="L26" i="8"/>
  <c r="L19" i="8"/>
  <c r="L14" i="8"/>
  <c r="L80" i="8"/>
  <c r="L73" i="8"/>
  <c r="L71" i="8"/>
  <c r="L66" i="8"/>
  <c r="L59" i="8"/>
  <c r="L56" i="8"/>
  <c r="L51" i="8"/>
  <c r="L39" i="8"/>
  <c r="L36" i="8"/>
  <c r="L33" i="8"/>
  <c r="L21" i="8"/>
  <c r="L16" i="8"/>
  <c r="L10" i="8"/>
  <c r="L5" i="8"/>
  <c r="H43" i="8"/>
  <c r="H32" i="8"/>
  <c r="H34" i="8"/>
  <c r="H63" i="8"/>
  <c r="H31" i="8"/>
  <c r="H72" i="8"/>
  <c r="H20" i="8"/>
  <c r="H41" i="8"/>
  <c r="H9" i="8"/>
  <c r="T4" i="4"/>
  <c r="W4" i="8" s="1"/>
  <c r="W81" i="8"/>
  <c r="W77" i="8"/>
  <c r="W73" i="8"/>
  <c r="W69" i="8"/>
  <c r="W62" i="8"/>
  <c r="W28" i="8"/>
  <c r="W15" i="8"/>
  <c r="W65" i="8"/>
  <c r="W58" i="8"/>
  <c r="W54" i="8"/>
  <c r="W51" i="8"/>
  <c r="W47" i="8"/>
  <c r="W43" i="8"/>
  <c r="W39" i="8"/>
  <c r="W35" i="8"/>
  <c r="W31" i="8"/>
  <c r="W21" i="8"/>
  <c r="W18" i="8"/>
  <c r="W11" i="8"/>
  <c r="W7" i="8"/>
  <c r="W80" i="8"/>
  <c r="W76" i="8"/>
  <c r="W72" i="8"/>
  <c r="W68" i="8"/>
  <c r="W61" i="8"/>
  <c r="W27" i="8"/>
  <c r="W24" i="8"/>
  <c r="W64" i="8"/>
  <c r="W57" i="8"/>
  <c r="W50" i="8"/>
  <c r="W46" i="8"/>
  <c r="W42" i="8"/>
  <c r="W38" i="8"/>
  <c r="W34" i="8"/>
  <c r="W20" i="8"/>
  <c r="W17" i="8"/>
  <c r="W14" i="8"/>
  <c r="W10" i="8"/>
  <c r="W79" i="8"/>
  <c r="W75" i="8"/>
  <c r="W71" i="8"/>
  <c r="W53" i="8"/>
  <c r="W30" i="8"/>
  <c r="W67" i="8"/>
  <c r="W63" i="8"/>
  <c r="W60" i="8"/>
  <c r="W56" i="8"/>
  <c r="W49" i="8"/>
  <c r="W45" i="8"/>
  <c r="W41" i="8"/>
  <c r="W37" i="8"/>
  <c r="W33" i="8"/>
  <c r="W26" i="8"/>
  <c r="W23" i="8"/>
  <c r="W19" i="8"/>
  <c r="W13" i="8"/>
  <c r="W9" i="8"/>
  <c r="W6" i="8"/>
  <c r="W78" i="8"/>
  <c r="W74" i="8"/>
  <c r="W70" i="8"/>
  <c r="W52" i="8"/>
  <c r="W29" i="8"/>
  <c r="W16" i="8"/>
  <c r="W66" i="8"/>
  <c r="W59" i="8"/>
  <c r="W55" i="8"/>
  <c r="W48" i="8"/>
  <c r="W44" i="8"/>
  <c r="W40" i="8"/>
  <c r="W36" i="8"/>
  <c r="W32" i="8"/>
  <c r="W25" i="8"/>
  <c r="W22" i="8"/>
  <c r="W12" i="8"/>
  <c r="W8" i="8"/>
  <c r="W5" i="8"/>
  <c r="L4" i="4"/>
  <c r="M4" i="8" s="1"/>
  <c r="M75" i="8"/>
  <c r="M63" i="8"/>
  <c r="M55" i="8"/>
  <c r="M48" i="8"/>
  <c r="M45" i="8"/>
  <c r="M38" i="8"/>
  <c r="M32" i="8"/>
  <c r="M18" i="8"/>
  <c r="M13" i="8"/>
  <c r="M7" i="8"/>
  <c r="M79" i="8"/>
  <c r="M77" i="8"/>
  <c r="M65" i="8"/>
  <c r="M58" i="8"/>
  <c r="M50" i="8"/>
  <c r="M41" i="8"/>
  <c r="M25" i="8"/>
  <c r="M9" i="8"/>
  <c r="M72" i="8"/>
  <c r="M70" i="8"/>
  <c r="M52" i="8"/>
  <c r="M47" i="8"/>
  <c r="M37" i="8"/>
  <c r="M35" i="8"/>
  <c r="M27" i="8"/>
  <c r="M20" i="8"/>
  <c r="M15" i="8"/>
  <c r="M12" i="8"/>
  <c r="M81" i="8"/>
  <c r="M74" i="8"/>
  <c r="M67" i="8"/>
  <c r="M60" i="8"/>
  <c r="M54" i="8"/>
  <c r="M44" i="8"/>
  <c r="M40" i="8"/>
  <c r="M29" i="8"/>
  <c r="M22" i="8"/>
  <c r="M17" i="8"/>
  <c r="M6" i="8"/>
  <c r="M76" i="8"/>
  <c r="M62" i="8"/>
  <c r="M57" i="8"/>
  <c r="M34" i="8"/>
  <c r="M31" i="8"/>
  <c r="M24" i="8"/>
  <c r="M11" i="8"/>
  <c r="M8" i="8"/>
  <c r="M78" i="8"/>
  <c r="M69" i="8"/>
  <c r="M64" i="8"/>
  <c r="M49" i="8"/>
  <c r="M46" i="8"/>
  <c r="M43" i="8"/>
  <c r="M26" i="8"/>
  <c r="M19" i="8"/>
  <c r="M14" i="8"/>
  <c r="M80" i="8"/>
  <c r="M73" i="8"/>
  <c r="M71" i="8"/>
  <c r="M66" i="8"/>
  <c r="M59" i="8"/>
  <c r="M56" i="8"/>
  <c r="M51" i="8"/>
  <c r="M39" i="8"/>
  <c r="M36" i="8"/>
  <c r="M33" i="8"/>
  <c r="M21" i="8"/>
  <c r="M16" i="8"/>
  <c r="M10" i="8"/>
  <c r="M5" i="8"/>
  <c r="M68" i="8"/>
  <c r="M61" i="8"/>
  <c r="M53" i="8"/>
  <c r="M42" i="8"/>
  <c r="M30" i="8"/>
  <c r="M28" i="8"/>
  <c r="M23" i="8"/>
  <c r="H18" i="8"/>
  <c r="H15" i="8"/>
  <c r="H57" i="8"/>
  <c r="H46" i="8"/>
  <c r="H11" i="8"/>
  <c r="H21" i="8"/>
  <c r="H30" i="8"/>
  <c r="H59" i="8"/>
  <c r="H27" i="8"/>
  <c r="H68" i="8"/>
  <c r="H16" i="8"/>
  <c r="H37" i="8"/>
  <c r="H5" i="8"/>
  <c r="O4" i="4"/>
  <c r="Q4" i="8" s="1"/>
  <c r="Q70" i="8"/>
  <c r="Q67" i="8"/>
  <c r="Q57" i="8"/>
  <c r="Q39" i="8"/>
  <c r="Q36" i="8"/>
  <c r="Q33" i="8"/>
  <c r="Q28" i="8"/>
  <c r="Q25" i="8"/>
  <c r="Q19" i="8"/>
  <c r="Q11" i="8"/>
  <c r="Q6" i="8"/>
  <c r="Q81" i="8"/>
  <c r="Q76" i="8"/>
  <c r="Q73" i="8"/>
  <c r="Q64" i="8"/>
  <c r="Q62" i="8"/>
  <c r="Q45" i="8"/>
  <c r="Q42" i="8"/>
  <c r="Q22" i="8"/>
  <c r="Q14" i="8"/>
  <c r="Q78" i="8"/>
  <c r="Q69" i="8"/>
  <c r="Q56" i="8"/>
  <c r="Q51" i="8"/>
  <c r="Q48" i="8"/>
  <c r="Q38" i="8"/>
  <c r="Q32" i="8"/>
  <c r="Q30" i="8"/>
  <c r="Q27" i="8"/>
  <c r="Q16" i="8"/>
  <c r="Q10" i="8"/>
  <c r="Q8" i="8"/>
  <c r="Q80" i="8"/>
  <c r="Q75" i="8"/>
  <c r="Q66" i="8"/>
  <c r="Q59" i="8"/>
  <c r="Q53" i="8"/>
  <c r="Q41" i="8"/>
  <c r="Q24" i="8"/>
  <c r="Q5" i="8"/>
  <c r="Q72" i="8"/>
  <c r="Q68" i="8"/>
  <c r="Q61" i="8"/>
  <c r="Q55" i="8"/>
  <c r="Q47" i="8"/>
  <c r="Q37" i="8"/>
  <c r="Q35" i="8"/>
  <c r="Q21" i="8"/>
  <c r="Q18" i="8"/>
  <c r="Q13" i="8"/>
  <c r="Q63" i="8"/>
  <c r="Q58" i="8"/>
  <c r="Q50" i="8"/>
  <c r="Q44" i="8"/>
  <c r="Q40" i="8"/>
  <c r="Q26" i="8"/>
  <c r="Q15" i="8"/>
  <c r="Q7" i="8"/>
  <c r="Q77" i="8"/>
  <c r="Q74" i="8"/>
  <c r="Q71" i="8"/>
  <c r="Q65" i="8"/>
  <c r="Q52" i="8"/>
  <c r="Q46" i="8"/>
  <c r="Q34" i="8"/>
  <c r="Q31" i="8"/>
  <c r="Q29" i="8"/>
  <c r="Q23" i="8"/>
  <c r="Q20" i="8"/>
  <c r="Q17" i="8"/>
  <c r="Q12" i="8"/>
  <c r="Q9" i="8"/>
  <c r="Q79" i="8"/>
  <c r="Q60" i="8"/>
  <c r="Q54" i="8"/>
  <c r="Q49" i="8"/>
  <c r="Q43" i="8"/>
  <c r="S4" i="4"/>
  <c r="V4" i="8" s="1"/>
  <c r="V66" i="8"/>
  <c r="V59" i="8"/>
  <c r="V55" i="8"/>
  <c r="V48" i="8"/>
  <c r="V44" i="8"/>
  <c r="V40" i="8"/>
  <c r="V36" i="8"/>
  <c r="V32" i="8"/>
  <c r="V25" i="8"/>
  <c r="V22" i="8"/>
  <c r="V12" i="8"/>
  <c r="V8" i="8"/>
  <c r="V5" i="8"/>
  <c r="V81" i="8"/>
  <c r="V77" i="8"/>
  <c r="V73" i="8"/>
  <c r="V69" i="8"/>
  <c r="V62" i="8"/>
  <c r="V28" i="8"/>
  <c r="V15" i="8"/>
  <c r="V65" i="8"/>
  <c r="V58" i="8"/>
  <c r="V54" i="8"/>
  <c r="V51" i="8"/>
  <c r="V47" i="8"/>
  <c r="V43" i="8"/>
  <c r="V39" i="8"/>
  <c r="V35" i="8"/>
  <c r="V31" i="8"/>
  <c r="V21" i="8"/>
  <c r="V18" i="8"/>
  <c r="V11" i="8"/>
  <c r="V7" i="8"/>
  <c r="V80" i="8"/>
  <c r="V76" i="8"/>
  <c r="V72" i="8"/>
  <c r="V68" i="8"/>
  <c r="V61" i="8"/>
  <c r="V27" i="8"/>
  <c r="V24" i="8"/>
  <c r="V64" i="8"/>
  <c r="V57" i="8"/>
  <c r="V50" i="8"/>
  <c r="V46" i="8"/>
  <c r="V42" i="8"/>
  <c r="V38" i="8"/>
  <c r="V34" i="8"/>
  <c r="V20" i="8"/>
  <c r="V17" i="8"/>
  <c r="V14" i="8"/>
  <c r="V10" i="8"/>
  <c r="V79" i="8"/>
  <c r="V75" i="8"/>
  <c r="V71" i="8"/>
  <c r="V53" i="8"/>
  <c r="V30" i="8"/>
  <c r="V67" i="8"/>
  <c r="V63" i="8"/>
  <c r="V60" i="8"/>
  <c r="V56" i="8"/>
  <c r="V49" i="8"/>
  <c r="V45" i="8"/>
  <c r="V41" i="8"/>
  <c r="V37" i="8"/>
  <c r="V33" i="8"/>
  <c r="V26" i="8"/>
  <c r="V23" i="8"/>
  <c r="V19" i="8"/>
  <c r="V13" i="8"/>
  <c r="V9" i="8"/>
  <c r="V6" i="8"/>
  <c r="V78" i="8"/>
  <c r="V74" i="8"/>
  <c r="V70" i="8"/>
  <c r="V52" i="8"/>
  <c r="V29" i="8"/>
  <c r="V16" i="8"/>
  <c r="X4" i="4"/>
  <c r="AB4" i="8" s="1"/>
  <c r="AB65" i="8"/>
  <c r="AB51" i="8"/>
  <c r="AB48" i="8"/>
  <c r="AB41" i="8"/>
  <c r="AB31" i="8"/>
  <c r="AB28" i="8"/>
  <c r="AB25" i="8"/>
  <c r="AB14" i="8"/>
  <c r="AB5" i="8"/>
  <c r="AB80" i="8"/>
  <c r="AB77" i="8"/>
  <c r="AB68" i="8"/>
  <c r="AB62" i="8"/>
  <c r="AB37" i="8"/>
  <c r="AB34" i="8"/>
  <c r="AB22" i="8"/>
  <c r="AB19" i="8"/>
  <c r="AB10" i="8"/>
  <c r="AB74" i="8"/>
  <c r="AB71" i="8"/>
  <c r="AB59" i="8"/>
  <c r="AB56" i="8"/>
  <c r="AB53" i="8"/>
  <c r="AB47" i="8"/>
  <c r="AB44" i="8"/>
  <c r="AB40" i="8"/>
  <c r="AB27" i="8"/>
  <c r="AB16" i="8"/>
  <c r="AB7" i="8"/>
  <c r="AB67" i="8"/>
  <c r="AB64" i="8"/>
  <c r="AB50" i="8"/>
  <c r="AB33" i="8"/>
  <c r="AB30" i="8"/>
  <c r="AB24" i="8"/>
  <c r="AB13" i="8"/>
  <c r="AB79" i="8"/>
  <c r="AB76" i="8"/>
  <c r="AB61" i="8"/>
  <c r="AB58" i="8"/>
  <c r="AB55" i="8"/>
  <c r="AB46" i="8"/>
  <c r="AB43" i="8"/>
  <c r="AB21" i="8"/>
  <c r="AB18" i="8"/>
  <c r="AB9" i="8"/>
  <c r="AB73" i="8"/>
  <c r="AB70" i="8"/>
  <c r="AB52" i="8"/>
  <c r="AB39" i="8"/>
  <c r="AB36" i="8"/>
  <c r="AB32" i="8"/>
  <c r="AB29" i="8"/>
  <c r="AB26" i="8"/>
  <c r="AB15" i="8"/>
  <c r="AB12" i="8"/>
  <c r="AB6" i="8"/>
  <c r="AB81" i="8"/>
  <c r="AB66" i="8"/>
  <c r="AB63" i="8"/>
  <c r="AB49" i="8"/>
  <c r="AB42" i="8"/>
  <c r="AB23" i="8"/>
  <c r="AB78" i="8"/>
  <c r="AB75" i="8"/>
  <c r="AB72" i="8"/>
  <c r="AB69" i="8"/>
  <c r="AB60" i="8"/>
  <c r="AB57" i="8"/>
  <c r="AB54" i="8"/>
  <c r="AB45" i="8"/>
  <c r="AB38" i="8"/>
  <c r="AB35" i="8"/>
  <c r="AB20" i="8"/>
  <c r="AB17" i="8"/>
  <c r="AB11" i="8"/>
  <c r="AB8" i="8"/>
  <c r="H66" i="8"/>
  <c r="H62" i="8"/>
  <c r="H75" i="8"/>
  <c r="H56" i="8"/>
  <c r="H69" i="8"/>
  <c r="H81" i="8"/>
  <c r="H70" i="8"/>
  <c r="H64" i="8"/>
  <c r="H77" i="8"/>
  <c r="H79" i="8"/>
  <c r="H60" i="8"/>
  <c r="H73" i="8"/>
  <c r="H58" i="8"/>
  <c r="H71" i="8"/>
  <c r="H52" i="8"/>
  <c r="H65" i="8"/>
  <c r="H54" i="8"/>
  <c r="H67" i="8"/>
  <c r="H80" i="8"/>
  <c r="H48" i="8"/>
  <c r="H61" i="8"/>
  <c r="BC3" i="6" l="1" a="1"/>
  <c r="BC3" i="6" s="1"/>
  <c r="BB15" i="6"/>
  <c r="BD3" i="6" l="1" a="1"/>
  <c r="BD3" i="6" s="1"/>
  <c r="BE3" i="6" s="1" a="1"/>
  <c r="BE3" i="6" s="1"/>
  <c r="BF3" i="6" s="1" a="1"/>
  <c r="BF3" i="6" s="1"/>
  <c r="BG3" i="6" s="1" a="1"/>
  <c r="BG3" i="6" s="1"/>
  <c r="BC15" i="6"/>
  <c r="BH3" i="6" l="1" a="1"/>
  <c r="BH3" i="6" s="1"/>
  <c r="BG15" i="6"/>
  <c r="BI3" i="6" l="1" a="1"/>
  <c r="BI3" i="6" s="1"/>
  <c r="BJ3" i="6" s="1" a="1"/>
  <c r="BJ3" i="6" s="1"/>
  <c r="BH15" i="6"/>
  <c r="BK3" i="6" l="1" a="1"/>
  <c r="BK3" i="6" s="1"/>
  <c r="BJ15" i="6"/>
  <c r="BL3" i="6" l="1" a="1"/>
  <c r="BL3" i="6" s="1"/>
  <c r="BK15" i="6"/>
  <c r="BM3" i="6" l="1" a="1"/>
  <c r="BM3" i="6" s="1"/>
  <c r="BN3" i="6" s="1" a="1"/>
  <c r="BN3" i="6" s="1"/>
  <c r="BL15" i="6"/>
  <c r="BO3" i="6" l="1" a="1"/>
  <c r="BO3" i="6" s="1"/>
  <c r="BP3" i="6" s="1" a="1"/>
  <c r="BP3" i="6" s="1"/>
  <c r="BQ3" i="6" s="1" a="1"/>
  <c r="BQ3" i="6" s="1"/>
  <c r="BR3" i="6" s="1" a="1"/>
  <c r="BR3" i="6" s="1"/>
  <c r="BS3" i="6" s="1" a="1"/>
  <c r="BS3" i="6" s="1"/>
  <c r="BT3" i="6" s="1" a="1"/>
  <c r="BT3" i="6" s="1"/>
  <c r="BU3" i="6" s="1" a="1"/>
  <c r="BU3" i="6" s="1"/>
  <c r="BV3" i="6" s="1" a="1"/>
  <c r="BV3" i="6" s="1"/>
  <c r="BW3" i="6" s="1" a="1"/>
  <c r="BW3" i="6" s="1"/>
  <c r="BX3" i="6" s="1" a="1"/>
  <c r="BX3" i="6" s="1"/>
  <c r="BY3" i="6" s="1" a="1"/>
  <c r="BY3" i="6" s="1"/>
  <c r="BN15" i="6"/>
  <c r="BZ3" i="6" l="1" a="1"/>
  <c r="BZ3" i="6" s="1"/>
  <c r="CA3" i="6" s="1" a="1"/>
  <c r="CA3" i="6" s="1"/>
  <c r="CB3" i="6" s="1" a="1"/>
  <c r="CB3" i="6" s="1"/>
  <c r="CC3" i="6" s="1" a="1"/>
  <c r="CC3" i="6" s="1"/>
  <c r="CD3" i="6" s="1" a="1"/>
  <c r="CD3" i="6" s="1"/>
  <c r="CE3" i="6" s="1" a="1"/>
  <c r="CE3" i="6" s="1"/>
  <c r="CF3" i="6" s="1" a="1"/>
  <c r="CF3" i="6" s="1"/>
  <c r="CG3" i="6" s="1" a="1"/>
  <c r="CG3" i="6" s="1"/>
  <c r="CH3" i="6" s="1" a="1"/>
  <c r="CH3" i="6" s="1"/>
  <c r="CI3" i="6" s="1" a="1"/>
  <c r="CI3" i="6" s="1"/>
  <c r="CJ3" i="6" s="1" a="1"/>
  <c r="CJ3" i="6" s="1"/>
  <c r="BY15" i="6"/>
  <c r="CK3" i="6" l="1" a="1"/>
  <c r="CK3" i="6" s="1"/>
  <c r="CJ15" i="6"/>
  <c r="CL3" i="6" l="1" a="1"/>
  <c r="CL3" i="6" s="1"/>
  <c r="CM3" i="6" s="1" a="1"/>
  <c r="CM3" i="6" s="1"/>
  <c r="CN3" i="6" s="1" a="1"/>
  <c r="CN3" i="6" s="1"/>
  <c r="CO3" i="6" s="1" a="1"/>
  <c r="CO3" i="6" s="1"/>
  <c r="CP3" i="6" s="1" a="1"/>
  <c r="CP3" i="6" s="1"/>
  <c r="CQ3" i="6" s="1" a="1"/>
  <c r="CQ3" i="6" s="1"/>
  <c r="CR3" i="6" s="1" a="1"/>
  <c r="CR3" i="6" s="1"/>
  <c r="CS3" i="6" s="1" a="1"/>
  <c r="CS3" i="6" s="1"/>
  <c r="CT3" i="6" s="1" a="1"/>
  <c r="CT3" i="6" s="1"/>
  <c r="CU3" i="6" s="1" a="1"/>
  <c r="CU3" i="6" s="1"/>
  <c r="CV3" i="6" s="1" a="1"/>
  <c r="CV3" i="6" s="1"/>
  <c r="CW3" i="6" s="1" a="1"/>
  <c r="CW3" i="6" s="1"/>
  <c r="CX3" i="6" s="1" a="1"/>
  <c r="CX3" i="6" s="1"/>
  <c r="CY3" i="6" s="1" a="1"/>
  <c r="CY3" i="6" s="1"/>
  <c r="CZ3" i="6" s="1" a="1"/>
  <c r="CZ3" i="6" s="1"/>
  <c r="DA3" i="6" s="1" a="1"/>
  <c r="DA3" i="6" s="1"/>
  <c r="DB3" i="6" s="1" a="1"/>
  <c r="DB3" i="6" s="1"/>
  <c r="DC3" i="6" s="1" a="1"/>
  <c r="DC3" i="6" s="1"/>
  <c r="DD3" i="6" s="1" a="1"/>
  <c r="DD3" i="6" s="1"/>
  <c r="DE3" i="6" s="1" a="1"/>
  <c r="DE3" i="6" s="1"/>
  <c r="DF3" i="6" s="1" a="1"/>
  <c r="DF3" i="6" s="1"/>
  <c r="DG3" i="6" s="1" a="1"/>
  <c r="DG3" i="6" s="1"/>
  <c r="DH3" i="6" s="1" a="1"/>
  <c r="DH3" i="6" s="1"/>
  <c r="DI3" i="6" s="1" a="1"/>
  <c r="DI3" i="6" s="1"/>
  <c r="DJ3" i="6" s="1" a="1"/>
  <c r="DJ3" i="6" s="1"/>
  <c r="DK3" i="6" s="1" a="1"/>
  <c r="DK3" i="6" s="1"/>
  <c r="DL3" i="6" s="1" a="1"/>
  <c r="DL3" i="6" s="1"/>
  <c r="DM3" i="6" s="1" a="1"/>
  <c r="DM3" i="6" s="1"/>
  <c r="DN3" i="6" s="1" a="1"/>
  <c r="DN3" i="6" s="1"/>
  <c r="DO3" i="6" s="1" a="1"/>
  <c r="DO3" i="6" s="1"/>
  <c r="DP3" i="6" s="1" a="1"/>
  <c r="DP3" i="6" s="1"/>
  <c r="DQ3" i="6" s="1" a="1"/>
  <c r="DQ3" i="6" s="1"/>
  <c r="DR3" i="6" s="1" a="1"/>
  <c r="DR3" i="6" s="1"/>
  <c r="DS3" i="6" s="1" a="1"/>
  <c r="DS3" i="6" s="1"/>
  <c r="DT3" i="6" s="1" a="1"/>
  <c r="DT3" i="6" s="1"/>
  <c r="DU3" i="6" s="1" a="1"/>
  <c r="DU3" i="6" s="1"/>
  <c r="DV3" i="6" s="1" a="1"/>
  <c r="DV3" i="6" s="1"/>
  <c r="CK15" i="6"/>
  <c r="DW3" i="6" l="1" a="1"/>
  <c r="DW3" i="6" s="1"/>
  <c r="DX3" i="6" s="1" a="1"/>
  <c r="DX3" i="6" s="1"/>
  <c r="DY3" i="6" s="1" a="1"/>
  <c r="DY3" i="6" s="1"/>
  <c r="DZ3" i="6" s="1" a="1"/>
  <c r="DZ3" i="6" s="1"/>
  <c r="EA3" i="6" s="1" a="1"/>
  <c r="EA3" i="6" s="1"/>
  <c r="EB3" i="6" s="1" a="1"/>
  <c r="EB3" i="6" s="1"/>
  <c r="EC3" i="6" s="1" a="1"/>
  <c r="EC3" i="6" s="1"/>
  <c r="ED3" i="6" s="1" a="1"/>
  <c r="ED3" i="6" s="1"/>
  <c r="EE3" i="6" s="1" a="1"/>
  <c r="EE3" i="6" s="1"/>
  <c r="EF3" i="6" s="1" a="1"/>
  <c r="EF3" i="6" s="1"/>
  <c r="EG3" i="6" s="1" a="1"/>
  <c r="EG3" i="6" s="1"/>
  <c r="EH3" i="6" s="1" a="1"/>
  <c r="EH3" i="6" s="1"/>
  <c r="EI3" i="6" s="1" a="1"/>
  <c r="EI3" i="6" s="1"/>
  <c r="EJ3" i="6" s="1" a="1"/>
  <c r="EJ3" i="6" s="1"/>
  <c r="EK3" i="6" s="1" a="1"/>
  <c r="EK3" i="6" s="1"/>
  <c r="EL3" i="6" s="1" a="1"/>
  <c r="EL3" i="6" s="1"/>
  <c r="EM3" i="6" s="1" a="1"/>
  <c r="EM3" i="6" s="1"/>
  <c r="EN3" i="6" s="1" a="1"/>
  <c r="EN3" i="6" s="1"/>
  <c r="EO3" i="6" s="1" a="1"/>
  <c r="EO3" i="6" s="1"/>
  <c r="EP3" i="6" s="1" a="1"/>
  <c r="EP3" i="6" s="1"/>
  <c r="EQ3" i="6" s="1" a="1"/>
  <c r="EQ3" i="6" s="1"/>
  <c r="ER3" i="6" s="1" a="1"/>
  <c r="ER3" i="6" s="1"/>
  <c r="ES3" i="6" s="1" a="1"/>
  <c r="ES3" i="6" s="1"/>
  <c r="ET3" i="6" s="1" a="1"/>
  <c r="ET3" i="6" s="1"/>
  <c r="EU3" i="6" s="1" a="1"/>
  <c r="EU3" i="6" s="1"/>
  <c r="EV3" i="6" s="1" a="1"/>
  <c r="EV3" i="6" s="1"/>
  <c r="EW3" i="6" s="1" a="1"/>
  <c r="EW3" i="6" s="1"/>
  <c r="EX3" i="6" s="1" a="1"/>
  <c r="EX3" i="6" s="1"/>
  <c r="EY3" i="6" s="1" a="1"/>
  <c r="EY3" i="6" s="1"/>
  <c r="EZ3" i="6" s="1" a="1"/>
  <c r="EZ3" i="6" s="1"/>
  <c r="FA3" i="6" s="1" a="1"/>
  <c r="FA3" i="6" s="1"/>
  <c r="FB3" i="6" s="1" a="1"/>
  <c r="FB3" i="6" s="1"/>
  <c r="FC3" i="6" s="1" a="1"/>
  <c r="FC3" i="6" s="1"/>
  <c r="FD3" i="6" s="1" a="1"/>
  <c r="FD3" i="6" s="1"/>
  <c r="FE3" i="6" s="1" a="1"/>
  <c r="FE3" i="6" s="1"/>
  <c r="DV15" i="6"/>
  <c r="G4" i="4" s="1" a="1"/>
  <c r="G13" i="8" l="1"/>
  <c r="G84" i="8"/>
  <c r="G21" i="8"/>
  <c r="G16" i="8"/>
  <c r="G31" i="8"/>
  <c r="G53" i="8"/>
  <c r="G51" i="8"/>
  <c r="G34" i="8"/>
  <c r="G66" i="8"/>
  <c r="G30" i="8"/>
  <c r="G5" i="8"/>
  <c r="G71" i="8"/>
  <c r="G85" i="8"/>
  <c r="G17" i="8"/>
  <c r="G76" i="8"/>
  <c r="G68" i="8"/>
  <c r="G19" i="8"/>
  <c r="G79" i="8"/>
  <c r="G75" i="8"/>
  <c r="G67" i="8"/>
  <c r="G39" i="8"/>
  <c r="G44" i="8"/>
  <c r="G47" i="8"/>
  <c r="G7" i="8"/>
  <c r="G69" i="8"/>
  <c r="G35" i="8"/>
  <c r="G6" i="8"/>
  <c r="G37" i="8"/>
  <c r="G15" i="8"/>
  <c r="G36" i="8"/>
  <c r="G41" i="8"/>
  <c r="G43" i="8"/>
  <c r="G40" i="8"/>
  <c r="G48" i="8"/>
  <c r="G86" i="8"/>
  <c r="G64" i="8"/>
  <c r="G80" i="8"/>
  <c r="G58" i="8"/>
  <c r="G4" i="4"/>
  <c r="G4" i="8" s="1"/>
  <c r="G23" i="8"/>
  <c r="G22" i="8"/>
  <c r="G12" i="8"/>
  <c r="G81" i="8"/>
  <c r="G32" i="8"/>
  <c r="G78" i="8"/>
  <c r="G60" i="8"/>
  <c r="G11" i="8"/>
  <c r="G61" i="8"/>
  <c r="G52" i="8"/>
  <c r="G50" i="8"/>
  <c r="G45" i="8"/>
  <c r="G73" i="8"/>
  <c r="G74" i="8"/>
  <c r="G10" i="8"/>
  <c r="G18" i="8"/>
  <c r="G38" i="8"/>
  <c r="G42" i="8"/>
  <c r="G9" i="8"/>
  <c r="G83" i="8"/>
  <c r="G63" i="8"/>
  <c r="G62" i="8"/>
  <c r="G82" i="8"/>
  <c r="G29" i="8"/>
  <c r="G57" i="8"/>
  <c r="G49" i="8"/>
  <c r="G77" i="8"/>
  <c r="G59" i="8"/>
  <c r="G28" i="8"/>
  <c r="G56" i="8"/>
  <c r="G46" i="8"/>
  <c r="G20" i="8"/>
  <c r="G14" i="8"/>
  <c r="G27" i="8"/>
  <c r="G8" i="8"/>
  <c r="G25" i="8"/>
  <c r="G70" i="8"/>
  <c r="G72" i="8"/>
  <c r="G24" i="8"/>
  <c r="G65" i="8"/>
  <c r="G33" i="8"/>
  <c r="G54" i="8"/>
  <c r="G55" i="8"/>
  <c r="G26" i="8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C95" authorId="0" shapeId="0" xr:uid="{818F0AE1-C7B1-4548-B183-A39D1EDBB792}">
      <text>
        <r>
          <rPr>
            <b/>
            <sz val="9"/>
            <color indexed="81"/>
            <rFont val="Tahoma"/>
            <family val="2"/>
            <charset val="204"/>
          </rPr>
          <t>1 - есть, 2 нет</t>
        </r>
      </text>
    </comment>
    <comment ref="C111" authorId="0" shapeId="0" xr:uid="{BDF939CA-8E31-4C84-A42C-22E12BE958B7}">
      <text>
        <r>
          <rPr>
            <b/>
            <sz val="9"/>
            <color indexed="81"/>
            <rFont val="Tahoma"/>
            <family val="2"/>
            <charset val="204"/>
          </rPr>
          <t>1 - назначен, 2 - не назначен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<sst xmlns="http://schemas.openxmlformats.org/spreadsheetml/2006/main" count="2334" uniqueCount="627">
  <si>
    <t>Исход</t>
  </si>
  <si>
    <t>ФР ССЗ</t>
  </si>
  <si>
    <t>Лаб</t>
  </si>
  <si>
    <t>АРО</t>
  </si>
  <si>
    <t>РПО</t>
  </si>
  <si>
    <t>РПО МАССЕ</t>
  </si>
  <si>
    <t>ЛП</t>
  </si>
  <si>
    <t xml:space="preserve">ЛП </t>
  </si>
  <si>
    <t>Оценка после</t>
  </si>
  <si>
    <t>MACCE</t>
  </si>
  <si>
    <t>ID</t>
  </si>
  <si>
    <t>Лет</t>
  </si>
  <si>
    <t>Лет I кв</t>
  </si>
  <si>
    <t>Лет II кв</t>
  </si>
  <si>
    <t>Лет III кв</t>
  </si>
  <si>
    <t>Лет IV кв</t>
  </si>
  <si>
    <t>Пол</t>
  </si>
  <si>
    <t>Рост</t>
  </si>
  <si>
    <t>Вес</t>
  </si>
  <si>
    <t>ИМТ</t>
  </si>
  <si>
    <t>Соцстатус работ</t>
  </si>
  <si>
    <t>Соцстатус неработ</t>
  </si>
  <si>
    <t>Соцстатус инв</t>
  </si>
  <si>
    <t>АГ</t>
  </si>
  <si>
    <t>СД</t>
  </si>
  <si>
    <t>избыточная масса</t>
  </si>
  <si>
    <t>курение</t>
  </si>
  <si>
    <t>наследственность</t>
  </si>
  <si>
    <t>дислипидемия</t>
  </si>
  <si>
    <t>ХОБЛ</t>
  </si>
  <si>
    <t>ПИКС</t>
  </si>
  <si>
    <t>ФП</t>
  </si>
  <si>
    <t>ХЗП</t>
  </si>
  <si>
    <t>ЯБЖ</t>
  </si>
  <si>
    <t>ЖКБ</t>
  </si>
  <si>
    <t>БА</t>
  </si>
  <si>
    <t>РА</t>
  </si>
  <si>
    <t>ЗЩЖ</t>
  </si>
  <si>
    <t>Подагра</t>
  </si>
  <si>
    <t>Варикоз</t>
  </si>
  <si>
    <t>ВторАГ</t>
  </si>
  <si>
    <t>ХПН</t>
  </si>
  <si>
    <t>ЧКВ</t>
  </si>
  <si>
    <t>КЭЭ</t>
  </si>
  <si>
    <t>Операции на АНК</t>
  </si>
  <si>
    <t>Инсульт</t>
  </si>
  <si>
    <t>Поражение БЦА</t>
  </si>
  <si>
    <t>Поражение АНК</t>
  </si>
  <si>
    <t>Поражение ВА</t>
  </si>
  <si>
    <t>ФК стенокардии II</t>
  </si>
  <si>
    <t>ФК стенокардии III</t>
  </si>
  <si>
    <t>ФК стенокардии IV</t>
  </si>
  <si>
    <t>ФК стенокардии НФ</t>
  </si>
  <si>
    <t>ФК ХСН I</t>
  </si>
  <si>
    <t>ФК ХСН II</t>
  </si>
  <si>
    <t>ФК ХСН III</t>
  </si>
  <si>
    <t>SyntaxScore (исходный)</t>
  </si>
  <si>
    <t>Фибриноген</t>
  </si>
  <si>
    <t>ФВ ЛЖ 30</t>
  </si>
  <si>
    <t>ФВ ЛЖ 31-50</t>
  </si>
  <si>
    <t>ФВ ЛЖ 51</t>
  </si>
  <si>
    <t>МЖП</t>
  </si>
  <si>
    <t>КДО ЛЖ</t>
  </si>
  <si>
    <t>EuroScore II</t>
  </si>
  <si>
    <t>ИК</t>
  </si>
  <si>
    <t>Время ИК</t>
  </si>
  <si>
    <t>Время пережатия аорты</t>
  </si>
  <si>
    <t>T-тела</t>
  </si>
  <si>
    <t>ВАБК</t>
  </si>
  <si>
    <t>Количество КП</t>
  </si>
  <si>
    <t>РЧА</t>
  </si>
  <si>
    <t>ВП ЛЖ</t>
  </si>
  <si>
    <t>Пр/ПлКС</t>
  </si>
  <si>
    <t>ИР</t>
  </si>
  <si>
    <t>Y-образное КШ</t>
  </si>
  <si>
    <t>Секвенциальное КШ</t>
  </si>
  <si>
    <t>Вид КШ</t>
  </si>
  <si>
    <t>Использование ЛА</t>
  </si>
  <si>
    <t>Использование АВ</t>
  </si>
  <si>
    <t>Кровопотеря</t>
  </si>
  <si>
    <t>Время ИВЛ</t>
  </si>
  <si>
    <t>Инотропная поддержка</t>
  </si>
  <si>
    <t>Левосимендан</t>
  </si>
  <si>
    <t>Кровотечения</t>
  </si>
  <si>
    <t>ЖК-кровотечение</t>
  </si>
  <si>
    <t>Панкреатит</t>
  </si>
  <si>
    <t>Перитонит</t>
  </si>
  <si>
    <t>Пневмония</t>
  </si>
  <si>
    <t>СН</t>
  </si>
  <si>
    <t>ДН</t>
  </si>
  <si>
    <t>ПН</t>
  </si>
  <si>
    <t>СПОН</t>
  </si>
  <si>
    <t>ФП/ТП</t>
  </si>
  <si>
    <t>Плевральный выпот</t>
  </si>
  <si>
    <t>Гидроперикард</t>
  </si>
  <si>
    <t>Пневмоторакс</t>
  </si>
  <si>
    <t>Пневмомедиастинум</t>
  </si>
  <si>
    <t>Стернальные осложнения</t>
  </si>
  <si>
    <t>КТ</t>
  </si>
  <si>
    <t>ИМ</t>
  </si>
  <si>
    <t>ОНМК</t>
  </si>
  <si>
    <t>Аспирин</t>
  </si>
  <si>
    <t>Плавикс</t>
  </si>
  <si>
    <t>Тиклид</t>
  </si>
  <si>
    <t>Варфарин</t>
  </si>
  <si>
    <t>БАБ</t>
  </si>
  <si>
    <t>АКК</t>
  </si>
  <si>
    <t>иАПФ</t>
  </si>
  <si>
    <t>АРА</t>
  </si>
  <si>
    <t>Спиронолактон</t>
  </si>
  <si>
    <t>Нитраты</t>
  </si>
  <si>
    <t>Диуретики</t>
  </si>
  <si>
    <t>Кордарон</t>
  </si>
  <si>
    <t>Соталекс</t>
  </si>
  <si>
    <t>Статины</t>
  </si>
  <si>
    <t>Прод госп</t>
  </si>
  <si>
    <t>Раневые осложнения</t>
  </si>
  <si>
    <t>ССА</t>
  </si>
  <si>
    <t>СПШ</t>
  </si>
  <si>
    <t>Операции на БрА</t>
  </si>
  <si>
    <t>САНК</t>
  </si>
  <si>
    <t>ПрТК</t>
  </si>
  <si>
    <t>РеКШ</t>
  </si>
  <si>
    <t>ОТС</t>
  </si>
  <si>
    <t>Клопидогрель</t>
  </si>
  <si>
    <t>Прадакса</t>
  </si>
  <si>
    <t>Ривароксабан</t>
  </si>
  <si>
    <t>Эликвис</t>
  </si>
  <si>
    <t>Смерть</t>
  </si>
  <si>
    <t>Параметр</t>
  </si>
  <si>
    <t>Пояснения</t>
  </si>
  <si>
    <t>Тип</t>
  </si>
  <si>
    <t>Варианты</t>
  </si>
  <si>
    <t>Идентификатор</t>
  </si>
  <si>
    <t>Полных лет на момент проведения операции</t>
  </si>
  <si>
    <t/>
  </si>
  <si>
    <t>В сантиметрах</t>
  </si>
  <si>
    <t>В килограммах</t>
  </si>
  <si>
    <t>ИМТ - индекс массы тела. Расчёт = вес/(рост/100) в квадрате. Если 25 и более - избыток.</t>
  </si>
  <si>
    <t>Дислипилемия - это любые отклонения от нормы ХС, ЛПНП, ЛПВП, ТГ, ЛПОНП</t>
  </si>
  <si>
    <t>Там, где есть - г/л, где нет - пустая клеточка</t>
  </si>
  <si>
    <t>Межжелудочковая перегородка в мм</t>
  </si>
  <si>
    <t>Время искуственного кровообращения в минутах</t>
  </si>
  <si>
    <t>Время пережатия аорты в минутах</t>
  </si>
  <si>
    <t>Температура тела в градусах Цельсия</t>
  </si>
  <si>
    <t>Количество кардиоплегий. Если коронарное шунтирование на работающем сердце, ставим 0</t>
  </si>
  <si>
    <t xml:space="preserve"> общее количество дистальных анастомозов</t>
  </si>
  <si>
    <t>Кровопотеря за операцию в мл</t>
  </si>
  <si>
    <t>Время искуственной вентиляции с момента начала операции до экстубации на этапе реанимации в минутах</t>
  </si>
  <si>
    <t xml:space="preserve"> Адреналин либо Добутамин (Допмин, Добутрекс)</t>
  </si>
  <si>
    <t>Кровотечение после операции (реоперация, ремедиастинотомия, ревизия раны)</t>
  </si>
  <si>
    <t>Сердечная недостаточность</t>
  </si>
  <si>
    <t>Дыхательная недостаточность</t>
  </si>
  <si>
    <t>Почечная недостаточность (острая, обострение хронической)</t>
  </si>
  <si>
    <t>Синдром полиорганной недостаточности</t>
  </si>
  <si>
    <t>Фибрилляция предсердий/трепетание предсердий</t>
  </si>
  <si>
    <t>Любые стернальные осложнения (медиастинит, поверхностная инфекция грудины, нагноение шва на груди, нестабильность грудины, отделяемое шва на груди)</t>
  </si>
  <si>
    <t xml:space="preserve"> большие (инсульт) и малые (ТИА)</t>
  </si>
  <si>
    <t>Бета-адреноблокаторы</t>
  </si>
  <si>
    <t>Антагонисты кальциевых каналов</t>
  </si>
  <si>
    <t>Ингибиторы ангиотензин-превращающего фермента</t>
  </si>
  <si>
    <t>Антагонисты рецепторов ангиотензина</t>
  </si>
  <si>
    <t xml:space="preserve">Прадакса
(Дабигатран) </t>
  </si>
  <si>
    <t>Ривароксабан (Ксарелто)</t>
  </si>
  <si>
    <t>Эликвис 
(Апиксабан)</t>
  </si>
  <si>
    <t>Scale</t>
  </si>
  <si>
    <t>Nominal</t>
  </si>
  <si>
    <t>0/1</t>
  </si>
  <si>
    <t>В днях (к/д)</t>
  </si>
  <si>
    <t>N</t>
  </si>
  <si>
    <t>№</t>
  </si>
  <si>
    <t>38-49</t>
  </si>
  <si>
    <t>50-53</t>
  </si>
  <si>
    <t>54-58</t>
  </si>
  <si>
    <t>59-69</t>
  </si>
  <si>
    <t>Предоперационный этап</t>
  </si>
  <si>
    <t>Интраопперационный этап</t>
  </si>
  <si>
    <t>Ранний постоперационный этапа</t>
  </si>
  <si>
    <t>Отдаленный постоперационный этап</t>
  </si>
  <si>
    <t>Общие данные</t>
  </si>
  <si>
    <t>Вмешательства ДО</t>
  </si>
  <si>
    <t>Коморбидность</t>
  </si>
  <si>
    <t>Расчёт на основе коронарной ангиограммы в баллах</t>
  </si>
  <si>
    <t>Постинфарктный кардиосклероз</t>
  </si>
  <si>
    <t>ВторАГ - вторичная  (симптоматическая) артериальная гипертензия</t>
  </si>
  <si>
    <t>Каротидная эндартерэктомия</t>
  </si>
  <si>
    <t>Операции на артериях нижних конечностей (прямая/непрямая реваскуляризация)</t>
  </si>
  <si>
    <t xml:space="preserve">БЦА - брахиоцефальные артерии (сонные, вертебральные, подключичные). Может проявляться ХИГМ </t>
  </si>
  <si>
    <t>ВА - висцеральные артерии (почечные, чревный ствол, мезентериальные)</t>
  </si>
  <si>
    <t>Хронический бронхит также есть ХОБЛ</t>
  </si>
  <si>
    <t>Фибрилляция предсердий</t>
  </si>
  <si>
    <t>хронические заболевания почек (пиелонефрит, мочекаменная болезнь, кисти почек, ХПН)</t>
  </si>
  <si>
    <t>язвенная болезнь желудка (в том числе двеннадцатиперстной кишки)</t>
  </si>
  <si>
    <t>желчно-каменная болезнь (в том числе  хронический холецистит)</t>
  </si>
  <si>
    <t>бронхиальная астма</t>
  </si>
  <si>
    <t>заболевания щитовидной железы (тиреоидит, узлы)</t>
  </si>
  <si>
    <t>ревматоидный артрит</t>
  </si>
  <si>
    <t>Варикоз - варикозная болезнь вен нижних конечностей. В том числе, флебэктомия по поводу варикозной болезни</t>
  </si>
  <si>
    <t>Любые осложнения со стороны шва на груди и грудины (медиастинит, диастаз грудины, нагноение шва на груди)</t>
  </si>
  <si>
    <t xml:space="preserve">Стентирование сонных артерий
</t>
  </si>
  <si>
    <t xml:space="preserve">Сонно-подключичное шунтирование
</t>
  </si>
  <si>
    <t>Операции на артериях нижних конечностей</t>
  </si>
  <si>
    <t>Операции на брюшной аорте</t>
  </si>
  <si>
    <t>Стентирование артерий нижних конечностей</t>
  </si>
  <si>
    <t xml:space="preserve">ПрТК - протезирование трикуспидального клапана
</t>
  </si>
  <si>
    <t>РеКШ - повторное коронарное шунтирование</t>
  </si>
  <si>
    <t>ОТС - ортотопическая пересадка сердца</t>
  </si>
  <si>
    <t>ВАБК - внутриаортальная баллонная контрпульсация</t>
  </si>
  <si>
    <t>Каротидная эндартерэктомия в сочетании с коронарным шунтированием</t>
  </si>
  <si>
    <t>Вентрикулопластика левого желудочка по поводу его аневризмы в сочетании с коронарным шунтированием</t>
  </si>
  <si>
    <t>Y-образное коронарное шунтирование</t>
  </si>
  <si>
    <t>Секвенциальное (последовательное) коронарное шунтирование</t>
  </si>
  <si>
    <t>Использование лучевой артерии</t>
  </si>
  <si>
    <t>Использование аутовены (большой подкожной вены)</t>
  </si>
  <si>
    <t>Использование вазоконстрикторных препаратов - Норадреналин</t>
  </si>
  <si>
    <t>Конечный диастолический объём ЛЖ в мл</t>
  </si>
  <si>
    <t>ФК стенокардии 0</t>
  </si>
  <si>
    <t>ФК стенокардии 1</t>
  </si>
  <si>
    <t>Keep</t>
  </si>
  <si>
    <t>1-152</t>
  </si>
  <si>
    <t>yes</t>
  </si>
  <si>
    <t>Забол пер арт</t>
  </si>
  <si>
    <t>1 группа, 
+ИМ</t>
  </si>
  <si>
    <t>2 группа, 
-ИМ</t>
  </si>
  <si>
    <t>Пред.  Общ. ID</t>
  </si>
  <si>
    <t>Пред.  Общ. Лет</t>
  </si>
  <si>
    <t>Пред.  Общ. Лет I кв</t>
  </si>
  <si>
    <t>Пред.  Общ. Лет II кв</t>
  </si>
  <si>
    <t>Пред.  Общ. Лет III кв</t>
  </si>
  <si>
    <t>Пред.  Общ. Лет IV кв</t>
  </si>
  <si>
    <t>Пред.  Общ. Пол</t>
  </si>
  <si>
    <t>Пред.  Общ. Рост</t>
  </si>
  <si>
    <t>Пред.  Общ. Вес</t>
  </si>
  <si>
    <t>Пред.  Общ. ИМТ</t>
  </si>
  <si>
    <t>Пред.  Общ. Соцстатус работ</t>
  </si>
  <si>
    <t>Пред.  Общ. Соцстатус неработ</t>
  </si>
  <si>
    <t>Пред.  Общ. Соцстатус инв</t>
  </si>
  <si>
    <t>Пред.  ФР ССЗ АГ</t>
  </si>
  <si>
    <t>Пред.  ФР ССЗ СД</t>
  </si>
  <si>
    <t>Пред.  ФР ССЗ избыточная масса</t>
  </si>
  <si>
    <t>Пред.  ФР ССЗ курение</t>
  </si>
  <si>
    <t>Пред.  ФР ССЗ наследственность</t>
  </si>
  <si>
    <t>Пред.  ФР ССЗ дислипидемия</t>
  </si>
  <si>
    <t>Пред.  Коморб ХОБЛ</t>
  </si>
  <si>
    <t>Пред.  Коморб ПИКС</t>
  </si>
  <si>
    <t>Пред.  Коморб ФП</t>
  </si>
  <si>
    <t>Пред.  Коморб ХЗП</t>
  </si>
  <si>
    <t>Пред.  Коморб ЯБЖ</t>
  </si>
  <si>
    <t>Пред.  Коморб ЖКБ</t>
  </si>
  <si>
    <t>Пред.  Коморб БА</t>
  </si>
  <si>
    <t>Пред.  Коморб РА</t>
  </si>
  <si>
    <t>Пред.  Коморб ЗЩЖ</t>
  </si>
  <si>
    <t>Пред.  Коморб Подагра</t>
  </si>
  <si>
    <t>Пред.  Коморб Варикоз</t>
  </si>
  <si>
    <t>Пред.  Коморб ВторАГ</t>
  </si>
  <si>
    <t>Пред.  Коморб ХПН</t>
  </si>
  <si>
    <t>Пред.  Вмеш ЧКВ</t>
  </si>
  <si>
    <t>Пред.  Вмеш КЭЭ</t>
  </si>
  <si>
    <t>Пред.  Вмеш Операции на АНК</t>
  </si>
  <si>
    <t>Пред.  Вмеш Инсульт</t>
  </si>
  <si>
    <t>Пред.  Вмеш Поражение БЦА</t>
  </si>
  <si>
    <t>Пред.  Вмеш Поражение АНК</t>
  </si>
  <si>
    <t>Пред.  Вмеш Поражение ВА</t>
  </si>
  <si>
    <t>Пред.  Вмеш Забол пер арт</t>
  </si>
  <si>
    <t>Пред.  Оценка ФК стенокардии II</t>
  </si>
  <si>
    <t>Пред.  Оценка ФК стенокардии III</t>
  </si>
  <si>
    <t>Пред.  Оценка ФК стенокардии IV</t>
  </si>
  <si>
    <t>Пред.  Оценка ФК стенокардии НФ</t>
  </si>
  <si>
    <t>Пред.  Оценка ФК ХСН I</t>
  </si>
  <si>
    <t>Пред.  Оценка ФК ХСН II</t>
  </si>
  <si>
    <t>Пред.  Оценка ФК ХСН III</t>
  </si>
  <si>
    <t>Пред.  Оценка SyntaxScore (исходный)</t>
  </si>
  <si>
    <t>Пред.  Оценка EuroScore II</t>
  </si>
  <si>
    <t>Пред.  Лаб Фибриноген</t>
  </si>
  <si>
    <t>Пред.  ЭХО-КГ до ФВ ЛЖ 30</t>
  </si>
  <si>
    <t>Пред.  ЭХО-КГ до ФВ ЛЖ 31-50</t>
  </si>
  <si>
    <t>Пред.  ЭХО-КГ до ФВ ЛЖ 51</t>
  </si>
  <si>
    <t>Пред.  ЭХО-КГ до МЖП</t>
  </si>
  <si>
    <t>Пред.  ЭХО-КГ до КДО ЛЖ</t>
  </si>
  <si>
    <t>Интраоп ИК</t>
  </si>
  <si>
    <t>Интраоп Время ИК</t>
  </si>
  <si>
    <t>Интраоп Время пережатия аорты</t>
  </si>
  <si>
    <t>Интраоп T-тела</t>
  </si>
  <si>
    <t>Интраоп ВАБК</t>
  </si>
  <si>
    <t>Интраоп Количество КП</t>
  </si>
  <si>
    <t>Интраоп Количество КП 0</t>
  </si>
  <si>
    <t>Интраоп Количество КП 1</t>
  </si>
  <si>
    <t>Интраоп Количество КП 2</t>
  </si>
  <si>
    <t>Интраоп Количество КП 3</t>
  </si>
  <si>
    <t>Интраоп Количество КП 4</t>
  </si>
  <si>
    <t>Интраоп КЭЭ</t>
  </si>
  <si>
    <t>Интраоп РЧА</t>
  </si>
  <si>
    <t>Интраоп ВП ЛЖ</t>
  </si>
  <si>
    <t>Интраоп Пр/ПлКС</t>
  </si>
  <si>
    <t>Интраоп ИР</t>
  </si>
  <si>
    <t>Интраоп ИР 1</t>
  </si>
  <si>
    <t>Интраоп ИР 2</t>
  </si>
  <si>
    <t>Интраоп ИР 3</t>
  </si>
  <si>
    <t>Интраоп ИР 4</t>
  </si>
  <si>
    <t>Интраоп Y-образное КШ</t>
  </si>
  <si>
    <t>Интраоп Секвенциальное КШ</t>
  </si>
  <si>
    <t>Интраоп Вид КШ</t>
  </si>
  <si>
    <t>Интраоп Использование ЛА</t>
  </si>
  <si>
    <t>Интраоп Использование АВ</t>
  </si>
  <si>
    <t>Интраоп Кровопотеря</t>
  </si>
  <si>
    <t>Ранний ПоП АРО Время ИВЛ</t>
  </si>
  <si>
    <t>Ранний ПоП АРО Инотропная поддержка</t>
  </si>
  <si>
    <t>Ранний ПоП АРО Левосимендан</t>
  </si>
  <si>
    <t>Ранний ПоП АРО Кровотечения</t>
  </si>
  <si>
    <t>Ранний ПоП АРО ЖК-кровотечение</t>
  </si>
  <si>
    <t>Ранний ПоП АРО Панкреатит</t>
  </si>
  <si>
    <t>Ранний ПоП АРО Перитонит</t>
  </si>
  <si>
    <t>Ранний ПоП РПО Пневмония</t>
  </si>
  <si>
    <t>Ранний ПоП РПО СН</t>
  </si>
  <si>
    <t>Ранний ПоП РПО ДН</t>
  </si>
  <si>
    <t>Ранний ПоП РПО ПН</t>
  </si>
  <si>
    <t>Ранний ПоП РПО СПОН</t>
  </si>
  <si>
    <t>Ранний ПоП РПО ФП/ТП</t>
  </si>
  <si>
    <t>Ранний ПоП РПО Плевральный выпот</t>
  </si>
  <si>
    <t>Ранний ПоП РПО Гидроперикард</t>
  </si>
  <si>
    <t>Ранний ПоП РПО Пневмоторакс</t>
  </si>
  <si>
    <t>Ранний ПоП РПО Пневмомедиастинум</t>
  </si>
  <si>
    <t>Ранний ПоП РПО Стернальные осложнения</t>
  </si>
  <si>
    <t>Ранний ПоП РПО КТ</t>
  </si>
  <si>
    <t>Ранний ПоП РПО МАССЕ ИМ</t>
  </si>
  <si>
    <t>Ранний ПоП РПО МАССЕ ОНМК</t>
  </si>
  <si>
    <t>Ранний ПоП РПО МАССЕ ЧКВ</t>
  </si>
  <si>
    <t>Ранний ПоП РПО МАССЕ КТ</t>
  </si>
  <si>
    <t>Ранний ПоП ЛП Аспирин</t>
  </si>
  <si>
    <t>Ранний ПоП ЛП Плавикс</t>
  </si>
  <si>
    <t>Ранний ПоП ЛП Тиклид</t>
  </si>
  <si>
    <t>Ранний ПоП ЛП Варфарин</t>
  </si>
  <si>
    <t>Ранний ПоП ЛП БАБ</t>
  </si>
  <si>
    <t>Ранний ПоП ЛП АКК</t>
  </si>
  <si>
    <t>Ранний ПоП ЛП иАПФ</t>
  </si>
  <si>
    <t>Ранний ПоП ЛП АРА</t>
  </si>
  <si>
    <t>Ранний ПоП ЛП Спиронолактон</t>
  </si>
  <si>
    <t>Ранний ПоП ЛП Нитраты</t>
  </si>
  <si>
    <t>Ранний ПоП ЛП Диуретики</t>
  </si>
  <si>
    <t>Ранний ПоП ЛП Кордарон</t>
  </si>
  <si>
    <t>Ранний ПоП ЛП Соталекс</t>
  </si>
  <si>
    <t>Ранний ПоП ЛП Статины</t>
  </si>
  <si>
    <t>Ранний ПоП Прод госп</t>
  </si>
  <si>
    <t>Отдал ПоП Раневые осложнения</t>
  </si>
  <si>
    <t>Отдал ПоП КЭЭ</t>
  </si>
  <si>
    <t>Отдал ПоП ССА</t>
  </si>
  <si>
    <t>Отдал ПоП СПШ</t>
  </si>
  <si>
    <t>Отдал ПоП Операции на АНК</t>
  </si>
  <si>
    <t>Отдал ПоП Операции на БрА</t>
  </si>
  <si>
    <t>Отдал ПоП САНК</t>
  </si>
  <si>
    <t>Отдал ПоП ПрТК</t>
  </si>
  <si>
    <t>Отдал ПоП РеКШ</t>
  </si>
  <si>
    <t>Отдал ПоП ОТС</t>
  </si>
  <si>
    <t>Отдал ПоП ЛП  Аспирин</t>
  </si>
  <si>
    <t>Отдал ПоП ЛП  Клопидогрель</t>
  </si>
  <si>
    <t>Отдал ПоП ЛП  Варфарин</t>
  </si>
  <si>
    <t>Отдал ПоП ЛП  Прадакса</t>
  </si>
  <si>
    <t>Отдал ПоП ЛП  Ривароксабан</t>
  </si>
  <si>
    <t>Отдал ПоП ЛП  Эликвис</t>
  </si>
  <si>
    <t>Отдал ПоП ЛП  Кордарон</t>
  </si>
  <si>
    <t>Отдал ПоП ЛП  Соталекс</t>
  </si>
  <si>
    <t>Отдал ПоП ЛП  БАБ</t>
  </si>
  <si>
    <t>Отдал ПоП ЛП  АКК</t>
  </si>
  <si>
    <t>Отдал ПоП ЛП  иАПФ</t>
  </si>
  <si>
    <t>Отдал ПоП ЛП  АРА</t>
  </si>
  <si>
    <t>Отдал ПоП ЛП  Спиронолактон</t>
  </si>
  <si>
    <t>Отдал ПоП ЛП  Нитраты</t>
  </si>
  <si>
    <t>Отдал ПоП ЛП  Диуретики</t>
  </si>
  <si>
    <t>Отдал ПоП ЛП  Статины</t>
  </si>
  <si>
    <t>Пред.  ЭХО-КГ после ФВ ЛЖ 30</t>
  </si>
  <si>
    <t>Пред.  ЭХО-КГ после ФВ ЛЖ 31-50</t>
  </si>
  <si>
    <t>Пред.  ЭХО-КГ после ФВ ЛЖ 51</t>
  </si>
  <si>
    <t>Отдал ПоП Оценка после ФК стенокардии 0</t>
  </si>
  <si>
    <t>Отдал ПоП Оценка после ФК стенокардии I</t>
  </si>
  <si>
    <t>Отдал ПоП Оценка после ФК стенокардии II</t>
  </si>
  <si>
    <t>Отдал ПоП Оценка после ФК стенокардии III</t>
  </si>
  <si>
    <t>Отдал ПоП Оценка после ФК стенокардии IV</t>
  </si>
  <si>
    <t>Исход MACCE ИМ</t>
  </si>
  <si>
    <t>Исход MACCE ЧКВ</t>
  </si>
  <si>
    <t>Исход MACCE Инсульт</t>
  </si>
  <si>
    <t>Исход MACCE Смерть</t>
  </si>
  <si>
    <t>Исход MACCE КТ</t>
  </si>
  <si>
    <t>Data</t>
  </si>
  <si>
    <t>Min</t>
  </si>
  <si>
    <t>25-centile</t>
  </si>
  <si>
    <t>Median</t>
  </si>
  <si>
    <t>75-centile</t>
  </si>
  <si>
    <t>Max</t>
  </si>
  <si>
    <t>N (1)</t>
  </si>
  <si>
    <t>Ratio</t>
  </si>
  <si>
    <t>N (0)</t>
  </si>
  <si>
    <t xml:space="preserve"> Количество КП 0</t>
  </si>
  <si>
    <t xml:space="preserve"> Количество КП 1</t>
  </si>
  <si>
    <t xml:space="preserve"> Количество КП 2</t>
  </si>
  <si>
    <t xml:space="preserve"> Количество КП 3</t>
  </si>
  <si>
    <t xml:space="preserve"> Количество КП 4</t>
  </si>
  <si>
    <t xml:space="preserve"> ИР 1</t>
  </si>
  <si>
    <t xml:space="preserve"> ИР 2</t>
  </si>
  <si>
    <t xml:space="preserve"> ИР 3</t>
  </si>
  <si>
    <t xml:space="preserve"> ИР 4</t>
  </si>
  <si>
    <t>Оценка до</t>
  </si>
  <si>
    <t>ЭХОКГ до</t>
  </si>
  <si>
    <t>Data Type</t>
  </si>
  <si>
    <t>Type</t>
  </si>
  <si>
    <t>Output1</t>
  </si>
  <si>
    <t>Output2</t>
  </si>
  <si>
    <t>ОШ (95% ДИ)</t>
  </si>
  <si>
    <t>p</t>
  </si>
  <si>
    <t>Пред. |Общ.|Лет I кв</t>
  </si>
  <si>
    <t>Пред. |Общ.|Лет II кв</t>
  </si>
  <si>
    <t>Пред. |Общ.|Лет III кв</t>
  </si>
  <si>
    <t>Пред. |Общ.|Лет IV кв</t>
  </si>
  <si>
    <t>Пред. |Общ.|Пол</t>
  </si>
  <si>
    <t>Predictor</t>
  </si>
  <si>
    <t>ODDS_ratio</t>
  </si>
  <si>
    <t>p-value</t>
  </si>
  <si>
    <t>Пред. |Общ.|Соцстатус работ</t>
  </si>
  <si>
    <t>Пред. |Общ.|Соцстатус неработ</t>
  </si>
  <si>
    <t>Пред. |Общ.|Соцстатус инв</t>
  </si>
  <si>
    <t>Пред. |ФР ССЗ|АГ</t>
  </si>
  <si>
    <t>Пред. |ФР ССЗ|СД</t>
  </si>
  <si>
    <t>Пред. |ФР ССЗ|избыточная масса</t>
  </si>
  <si>
    <t>Пред. |ФР ССЗ|курение</t>
  </si>
  <si>
    <t>Пред. |ФР ССЗ|наследственность</t>
  </si>
  <si>
    <t>Пред. |ФР ССЗ|дислипидемия</t>
  </si>
  <si>
    <t>Пред. |Коморб|ПИКС</t>
  </si>
  <si>
    <t>Пред. |Коморб|ХЗП</t>
  </si>
  <si>
    <t>Пред. |Коморб|ЯБЖ</t>
  </si>
  <si>
    <t>Пред. |Вмеш|Поражение БЦА</t>
  </si>
  <si>
    <t>Пред. |Вмеш|Забол пер арт</t>
  </si>
  <si>
    <t>Пред. |Оценка|ФК стенокардии II</t>
  </si>
  <si>
    <t>Пред. |Оценка|ФК стенокардии III</t>
  </si>
  <si>
    <t>Пред. |Оценка|ФК стенокардии НФ</t>
  </si>
  <si>
    <t>Пред. |Оценка|ФК ХСН II</t>
  </si>
  <si>
    <t>Пред. |Оценка|ФК ХСН III</t>
  </si>
  <si>
    <t>Пред. |ЭХО-КГ до|ФВ ЛЖ 31-50</t>
  </si>
  <si>
    <t>Пред. |ЭХО-КГ до|ФВ ЛЖ 51</t>
  </si>
  <si>
    <t>Интраоп||ИК</t>
  </si>
  <si>
    <t>Интраоп||Количество КП 0</t>
  </si>
  <si>
    <t>Интраоп||Количество КП 2</t>
  </si>
  <si>
    <t>Интраоп||Количество КП 3</t>
  </si>
  <si>
    <t>Интраоп||ИР 2</t>
  </si>
  <si>
    <t>Интраоп||ИР 3</t>
  </si>
  <si>
    <t>Интраоп||ИР 4</t>
  </si>
  <si>
    <t>Интраоп||Y-образное КШ</t>
  </si>
  <si>
    <t>Интраоп||Вид КШ</t>
  </si>
  <si>
    <t>Интраоп||Использование ЛА</t>
  </si>
  <si>
    <t>Интраоп||Использование АВ</t>
  </si>
  <si>
    <t>Ранний ПоП|АРО|Инотропная поддержка</t>
  </si>
  <si>
    <t>Ранний ПоП|РПО|Пневмония</t>
  </si>
  <si>
    <t>Ранний ПоП|РПО|ФП/ТП</t>
  </si>
  <si>
    <t>Ранний ПоП|РПО|Плевральный выпот</t>
  </si>
  <si>
    <t>Ранний ПоП|РПО|Стернальные осложнения</t>
  </si>
  <si>
    <t>Ранний ПоП|РПО|КТ</t>
  </si>
  <si>
    <t>Ранний ПоП|ЛП|АКК</t>
  </si>
  <si>
    <t>Ранний ПоП|ЛП|иАПФ</t>
  </si>
  <si>
    <t>Ранний ПоП|ЛП|Спиронолактон</t>
  </si>
  <si>
    <t>Ранний ПоП|ЛП|Диуретики</t>
  </si>
  <si>
    <t>Ранний ПоП|ЛП|Кордарон</t>
  </si>
  <si>
    <t>Отдал ПоП||КЭЭ</t>
  </si>
  <si>
    <t>Отдал ПоП|ЛП |Аспирин</t>
  </si>
  <si>
    <t>Отдал ПоП|ЛП |БАБ</t>
  </si>
  <si>
    <t>Отдал ПоП|ЛП |иАПФ</t>
  </si>
  <si>
    <t>Отдал ПоП|ЛП |АРА</t>
  </si>
  <si>
    <t>Отдал ПоП|ЛП |Статины</t>
  </si>
  <si>
    <t>Отдал ПоП|ЭХО-КГ после|ФВ ЛЖ 30</t>
  </si>
  <si>
    <t>Отдал ПоП|ЭХО-КГ после|ФВ ЛЖ 31-50</t>
  </si>
  <si>
    <t>Отдал ПоП|ЭХО-КГ после|ФВ ЛЖ 51</t>
  </si>
  <si>
    <t>Отдал ПоП|Оценка после|ФК стенокардии 0</t>
  </si>
  <si>
    <t>Отдал ПоП|Оценка после|ФК стенокардии I</t>
  </si>
  <si>
    <t>Отдал ПоП|Оценка после|ФК стенокардии II</t>
  </si>
  <si>
    <t>Отдал ПоП|Оценка после|ФК стенокардии III</t>
  </si>
  <si>
    <t>inf</t>
  </si>
  <si>
    <t>95%_CI_low</t>
  </si>
  <si>
    <t>95%_CI_up</t>
  </si>
  <si>
    <t>Пред. |Коморб|ХОБЛ</t>
  </si>
  <si>
    <t>Пред. |Коморб|ФП</t>
  </si>
  <si>
    <t>Пред. |Коморб|ЖКБ</t>
  </si>
  <si>
    <t>Пред. |Коморб|БА</t>
  </si>
  <si>
    <t>Пред. |Коморб|РА</t>
  </si>
  <si>
    <t>Пред. |Коморб|ЗЩЖ</t>
  </si>
  <si>
    <t>Пред. |Коморб|Подагра</t>
  </si>
  <si>
    <t>Пред. |Коморб|Варикоз</t>
  </si>
  <si>
    <t>Пред. |Коморб|ВторАГ</t>
  </si>
  <si>
    <t>Пред. |Коморб|ХПН</t>
  </si>
  <si>
    <t>Пред. |Вмеш|ЧКВ</t>
  </si>
  <si>
    <t>Пред. |Вмеш|КЭЭ</t>
  </si>
  <si>
    <t>Пред. |Вмеш|Операции на АНК</t>
  </si>
  <si>
    <t>Пред. |Вмеш|Инсульт</t>
  </si>
  <si>
    <t>Пред. |Вмеш|Поражение АНК</t>
  </si>
  <si>
    <t>Пред. |Вмеш|Поражение ВА</t>
  </si>
  <si>
    <t>Пред. |Оценка|ФК стенокардии IV</t>
  </si>
  <si>
    <t>Пред. |Оценка|ФК ХСН I</t>
  </si>
  <si>
    <t>Пред. |ЭХО-КГ до|ФВ ЛЖ 30</t>
  </si>
  <si>
    <t>Интраоп||ВАБК</t>
  </si>
  <si>
    <t>Интраоп||Количество КП 1</t>
  </si>
  <si>
    <t>Интраоп||Количество КП 4</t>
  </si>
  <si>
    <t>Интраоп||КЭЭ</t>
  </si>
  <si>
    <t>Интраоп||РЧА</t>
  </si>
  <si>
    <t>Интраоп||ВП ЛЖ</t>
  </si>
  <si>
    <t>Интраоп||Пр/ПлКС</t>
  </si>
  <si>
    <t>Интраоп||ИР 1</t>
  </si>
  <si>
    <t>Интраоп||Секвенциальное КШ</t>
  </si>
  <si>
    <t>Ранний ПоП|АРО|Левосимендан</t>
  </si>
  <si>
    <t>Ранний ПоП|АРО|Кровотечения</t>
  </si>
  <si>
    <t>Ранний ПоП|АРО|ЖК-кровотечение</t>
  </si>
  <si>
    <t>Ранний ПоП|АРО|Панкреатит</t>
  </si>
  <si>
    <t>Ранний ПоП|АРО|Перитонит</t>
  </si>
  <si>
    <t>Ранний ПоП|РПО|СН</t>
  </si>
  <si>
    <t>Ранний ПоП|РПО|ДН</t>
  </si>
  <si>
    <t>Ранний ПоП|РПО|ПН</t>
  </si>
  <si>
    <t>Ранний ПоП|РПО|СПОН</t>
  </si>
  <si>
    <t>Ранний ПоП|РПО|Гидроперикард</t>
  </si>
  <si>
    <t>Ранний ПоП|РПО|Пневмоторакс</t>
  </si>
  <si>
    <t>Ранний ПоП|РПО|Пневмомедиастинум</t>
  </si>
  <si>
    <t>Ранний ПоП|РПО МАССЕ|ИМ</t>
  </si>
  <si>
    <t>Ранний ПоП|РПО МАССЕ|ОНМК</t>
  </si>
  <si>
    <t>Ранний ПоП|РПО МАССЕ|ЧКВ</t>
  </si>
  <si>
    <t>Ранний ПоП|РПО МАССЕ|КТ</t>
  </si>
  <si>
    <t>Ранний ПоП|ЛП|Аспирин</t>
  </si>
  <si>
    <t>Ранний ПоП|ЛП|Плавикс</t>
  </si>
  <si>
    <t>Ранний ПоП|ЛП|Тиклид</t>
  </si>
  <si>
    <t>Ранний ПоП|ЛП|Варфарин</t>
  </si>
  <si>
    <t>Ранний ПоП|ЛП|БАБ</t>
  </si>
  <si>
    <t>Ранний ПоП|ЛП|АРА</t>
  </si>
  <si>
    <t>Ранний ПоП|ЛП|Нитраты</t>
  </si>
  <si>
    <t>Ранний ПоП|ЛП|Соталекс</t>
  </si>
  <si>
    <t>Ранний ПоП|ЛП|Статины</t>
  </si>
  <si>
    <t>Отдал ПоП||Раневые осложнения</t>
  </si>
  <si>
    <t>Отдал ПоП||ССА</t>
  </si>
  <si>
    <t>Отдал ПоП||СПШ</t>
  </si>
  <si>
    <t>Отдал ПоП||Операции на АНК</t>
  </si>
  <si>
    <t>Отдал ПоП||Операции на БрА</t>
  </si>
  <si>
    <t>Отдал ПоП||САНК</t>
  </si>
  <si>
    <t>Отдал ПоП||ПрТК</t>
  </si>
  <si>
    <t>Отдал ПоП||РеКШ</t>
  </si>
  <si>
    <t>Отдал ПоП||ОТС</t>
  </si>
  <si>
    <t>Отдал ПоП|ЛП |Клопидогрель</t>
  </si>
  <si>
    <t>Отдал ПоП|ЛП |Варфарин</t>
  </si>
  <si>
    <t>Отдал ПоП|ЛП |Прадакса</t>
  </si>
  <si>
    <t>Отдал ПоП|ЛП |Ривароксабан</t>
  </si>
  <si>
    <t>Отдал ПоП|ЛП |Эликвис</t>
  </si>
  <si>
    <t>Отдал ПоП|ЛП |Кордарон</t>
  </si>
  <si>
    <t>Отдал ПоП|ЛП |Соталекс</t>
  </si>
  <si>
    <t>Отдал ПоП|ЛП |АКК</t>
  </si>
  <si>
    <t>Отдал ПоП|ЛП |Спиронолактон</t>
  </si>
  <si>
    <t>Отдал ПоП|ЛП |Нитраты</t>
  </si>
  <si>
    <t>Отдал ПоП|ЛП |Диуретики</t>
  </si>
  <si>
    <t>Отдал ПоП|Оценка после|ФК стенокардии IV</t>
  </si>
  <si>
    <t>Инфаркт Миокарда</t>
  </si>
  <si>
    <t>Коморб</t>
  </si>
  <si>
    <t>Отдаленный постоперационный</t>
  </si>
  <si>
    <t>Комбинированная точка</t>
  </si>
  <si>
    <t>Кв</t>
  </si>
  <si>
    <t>1 группа, 
+ЧКВ</t>
  </si>
  <si>
    <t>2 группа, 
-ЧКВ</t>
  </si>
  <si>
    <t>1 группа, 
+Исульт</t>
  </si>
  <si>
    <t>2 группа, 
-Инсульт</t>
  </si>
  <si>
    <t>1 группа, 
+Смерть</t>
  </si>
  <si>
    <t>2 группа, 
-Смерть</t>
  </si>
  <si>
    <t>1 группа, 
+КТ</t>
  </si>
  <si>
    <t>2 группа, 
-КТ</t>
  </si>
  <si>
    <t>До</t>
  </si>
  <si>
    <t>2,63 (1,1;6,28)</t>
  </si>
  <si>
    <t>Пост</t>
  </si>
  <si>
    <t>3,19 (1,3;7,83)</t>
  </si>
  <si>
    <t>2,97 (1,27;6,96)</t>
  </si>
  <si>
    <t>1,08 (1;1,16)</t>
  </si>
  <si>
    <t>1,01 (1;1,02)</t>
  </si>
  <si>
    <t>Интра</t>
  </si>
  <si>
    <t>0,29 (0,11;0,73)</t>
  </si>
  <si>
    <t>4,25 (1,76;10,29)</t>
  </si>
  <si>
    <t>3,13 (1,39;7,08)</t>
  </si>
  <si>
    <t>1 (0,99;1)</t>
  </si>
  <si>
    <t>6,19 (0,8;47,89)</t>
  </si>
  <si>
    <t>207,89 (7,54;5735,1)</t>
  </si>
  <si>
    <t>3,32 (1,21;9,1)</t>
  </si>
  <si>
    <t>0,4 (0,18;0,88)</t>
  </si>
  <si>
    <t>3,5 (1,22;10,01)</t>
  </si>
  <si>
    <t>1,01 (0,99;1,02)</t>
  </si>
  <si>
    <t>0,33 (0,13;0,86)</t>
  </si>
  <si>
    <t>0,14 (0,05;0,38)</t>
  </si>
  <si>
    <t>6,88 (2,4;19,76)</t>
  </si>
  <si>
    <t>0,29 (0,12;0,7)</t>
  </si>
  <si>
    <t>1,01 (1;1,03)</t>
  </si>
  <si>
    <t>0,48 (0,24;0,94)</t>
  </si>
  <si>
    <t>0,17 (0,06;0,52)</t>
  </si>
  <si>
    <t>7,58 (2,7;21,33)</t>
  </si>
  <si>
    <t>0,4 (0,19;0,86)</t>
  </si>
  <si>
    <t>3,21 (1,03;9,97)</t>
  </si>
  <si>
    <t>0,36 (0,15;0,84)</t>
  </si>
  <si>
    <t>0,1 (0,01;0,76)</t>
  </si>
  <si>
    <t>0,26 (0,09;0,8)</t>
  </si>
  <si>
    <t>0,32 (0,15;0,69)</t>
  </si>
  <si>
    <t>7,57 (2,61;21,96)</t>
  </si>
  <si>
    <t>0,35 (0,16;0,78)</t>
  </si>
  <si>
    <t>Пред.  Оценка ФК ХСН I+II</t>
  </si>
  <si>
    <t>Интраоп Количество КП 1-3</t>
  </si>
  <si>
    <t>Интраоп ИР 1-2</t>
  </si>
  <si>
    <t>All</t>
  </si>
  <si>
    <t xml:space="preserve">N </t>
  </si>
  <si>
    <t>ФК ХСН I+II</t>
  </si>
  <si>
    <t>Количество КП 1-3</t>
  </si>
  <si>
    <t>ИР 1-2</t>
  </si>
  <si>
    <t>Если АНК, ВА</t>
  </si>
  <si>
    <t>Если КЭЭ, Операции на АНК, Инсульт, Поражения БЦА</t>
  </si>
  <si>
    <t>Отдал ПоП ЛП  Антигиперт</t>
  </si>
  <si>
    <t>Антигиперт</t>
  </si>
  <si>
    <t>Если иАПФ и АРА</t>
  </si>
  <si>
    <t>Поражение Карот бассейна</t>
  </si>
  <si>
    <t>Пред.  Вмеш Поражение Карот бассейна</t>
  </si>
  <si>
    <t>NYHA</t>
  </si>
  <si>
    <t>CCS</t>
  </si>
  <si>
    <t>Отдал ПоП ЛП Антигиперт</t>
  </si>
  <si>
    <t>Исход MACCE Потр. в реваск.</t>
  </si>
  <si>
    <t>Потр. в реваск.</t>
  </si>
  <si>
    <t>Если возникает ИМ или ЧКВ</t>
  </si>
  <si>
    <t>1 группа, 
+Потр. в реваск.</t>
  </si>
  <si>
    <t>2 группа, 
-Потр. в реваск.</t>
  </si>
  <si>
    <t>Пред.  Общ. Лет меньше 55</t>
  </si>
  <si>
    <t>1 - мужской; 0 - женский</t>
  </si>
  <si>
    <t>(баллонная ангиопластика с или без стентирования)</t>
  </si>
  <si>
    <t>АНК - артерии нижних конечностей. Может проявляться ХИНК</t>
  </si>
  <si>
    <t>Радиочастотная абляция в сочетании с коронарным шунтированием</t>
  </si>
  <si>
    <t>Протезирование/пластика клапана сердца</t>
  </si>
  <si>
    <t>У одного пациента может быть 1 и более осложнений, поэтому при наличии любого количества осложнений ставим - 1</t>
  </si>
  <si>
    <t xml:space="preserve"> искуственное кровообращение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</si>
</sst>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###0.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"/>
    </font>
    <font>
      <sz val="9"/>
      <color indexed="60"/>
      <name val="Arial"/>
    </font>
  </fonts>
  <fills count="1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8" fillId="0" borderId="0"/>
    <xf numFmtId="0" fontId="10" fillId="0" borderId="0"/>
  </cellStyleXfs>
  <cellXfs count="229">
    <xf numFmtId="0" fontId="0" fillId="0" borderId="0" xfId="0"/>
    <xf numFmtId="0" fontId="1" fillId="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textRotation="90"/>
    </xf>
    <xf numFmtId="0" fontId="0" fillId="0" borderId="0" xfId="0" applyAlignment="1">
      <alignment textRotation="90"/>
    </xf>
    <xf numFmtId="0" fontId="5" fillId="0" borderId="0" xfId="0" applyFont="1" applyAlignment="1">
      <alignment textRotation="90"/>
    </xf>
    <xf numFmtId="0" fontId="1" fillId="4" borderId="1" xfId="0" applyFont="1" applyFill="1" applyBorder="1" applyAlignment="1">
      <alignment horizontal="center" vertical="center" textRotation="90"/>
    </xf>
    <xf numFmtId="0" fontId="1" fillId="0" borderId="0" xfId="0" applyFont="1" applyAlignment="1">
      <alignment textRotation="90"/>
    </xf>
    <xf numFmtId="0" fontId="0" fillId="8" borderId="1" xfId="0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1" fillId="6" borderId="2" xfId="0" applyFont="1" applyFill="1" applyBorder="1" applyAlignment="1">
      <alignment vertical="center" textRotation="90"/>
    </xf>
    <xf numFmtId="0" fontId="1" fillId="6" borderId="3" xfId="0" applyFont="1" applyFill="1" applyBorder="1" applyAlignment="1">
      <alignment vertical="center" textRotation="90"/>
    </xf>
    <xf numFmtId="0" fontId="1" fillId="6" borderId="4" xfId="0" applyFont="1" applyFill="1" applyBorder="1" applyAlignment="1">
      <alignment vertical="center" textRotation="90"/>
    </xf>
    <xf numFmtId="0" fontId="4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0" fillId="11" borderId="0" xfId="0" applyFill="1"/>
    <xf numFmtId="0" fontId="6" fillId="0" borderId="1" xfId="0" applyFont="1" applyBorder="1" applyAlignment="1">
      <alignment horizontal="center" vertical="top"/>
    </xf>
    <xf numFmtId="164" fontId="0" fillId="0" borderId="0" xfId="0" applyNumberFormat="1"/>
    <xf numFmtId="0" fontId="6" fillId="0" borderId="1" xfId="0" applyFont="1" applyFill="1" applyBorder="1" applyAlignment="1">
      <alignment horizontal="center" vertical="top"/>
    </xf>
    <xf numFmtId="164" fontId="0" fillId="0" borderId="0" xfId="0" applyNumberFormat="1" applyFill="1"/>
    <xf numFmtId="0" fontId="0" fillId="0" borderId="1" xfId="0" applyBorder="1"/>
    <xf numFmtId="164" fontId="0" fillId="0" borderId="1" xfId="0" applyNumberFormat="1" applyFill="1" applyBorder="1"/>
    <xf numFmtId="0" fontId="4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4" fontId="9" fillId="0" borderId="0" xfId="1" applyNumberFormat="1" applyFont="1" applyAlignment="1">
      <alignment horizontal="center" vertical="center"/>
    </xf>
    <xf numFmtId="0" fontId="1" fillId="4" borderId="3" xfId="0" applyFont="1" applyFill="1" applyBorder="1" applyAlignment="1">
      <alignment vertical="center" textRotation="90"/>
    </xf>
    <xf numFmtId="0" fontId="0" fillId="0" borderId="6" xfId="0" applyBorder="1" applyAlignment="1">
      <alignment horizontal="center" vertical="center"/>
    </xf>
    <xf numFmtId="0" fontId="0" fillId="0" borderId="0" xfId="0" applyFill="1" applyAlignment="1">
      <alignment horizontal="center" vertical="center" textRotation="90"/>
    </xf>
    <xf numFmtId="0" fontId="0" fillId="12" borderId="0" xfId="0" applyFill="1"/>
    <xf numFmtId="0" fontId="4" fillId="12" borderId="0" xfId="0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  <xf numFmtId="0" fontId="4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 wrapText="1"/>
    </xf>
    <xf numFmtId="164" fontId="0" fillId="0" borderId="0" xfId="0" applyNumberFormat="1" applyFill="1" applyBorder="1" applyAlignment="1">
      <alignment horizontal="center" vertical="center"/>
    </xf>
    <xf numFmtId="164" fontId="0" fillId="0" borderId="0" xfId="0" applyNumberFormat="1" applyFill="1" applyBorder="1"/>
    <xf numFmtId="165" fontId="7" fillId="0" borderId="0" xfId="0" applyNumberFormat="1" applyFont="1" applyFill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/>
    </xf>
    <xf numFmtId="165" fontId="0" fillId="0" borderId="0" xfId="0" applyNumberFormat="1" applyFill="1" applyBorder="1"/>
    <xf numFmtId="0" fontId="0" fillId="0" borderId="7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textRotation="90"/>
    </xf>
    <xf numFmtId="0" fontId="4" fillId="10" borderId="2" xfId="0" applyFont="1" applyFill="1" applyBorder="1" applyAlignment="1">
      <alignment horizontal="center" vertical="center" wrapText="1"/>
    </xf>
    <xf numFmtId="164" fontId="7" fillId="10" borderId="2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164" fontId="0" fillId="10" borderId="12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10" borderId="14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164" fontId="0" fillId="10" borderId="19" xfId="0" applyNumberForma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65" fontId="7" fillId="0" borderId="2" xfId="0" applyNumberFormat="1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14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5" fontId="0" fillId="0" borderId="19" xfId="0" applyNumberFormat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 wrapText="1"/>
    </xf>
    <xf numFmtId="164" fontId="0" fillId="0" borderId="12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64" fontId="0" fillId="10" borderId="24" xfId="0" applyNumberFormat="1" applyFill="1" applyBorder="1" applyAlignment="1">
      <alignment horizontal="center" vertical="center"/>
    </xf>
    <xf numFmtId="165" fontId="0" fillId="0" borderId="24" xfId="0" applyNumberFormat="1" applyBorder="1" applyAlignment="1">
      <alignment horizontal="center" vertical="center"/>
    </xf>
    <xf numFmtId="0" fontId="0" fillId="10" borderId="16" xfId="0" applyFill="1" applyBorder="1" applyAlignment="1">
      <alignment horizontal="center" vertical="center"/>
    </xf>
    <xf numFmtId="164" fontId="0" fillId="10" borderId="25" xfId="0" applyNumberForma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1" fillId="7" borderId="14" xfId="0" applyFont="1" applyFill="1" applyBorder="1" applyAlignment="1">
      <alignment horizontal="center" vertical="center"/>
    </xf>
    <xf numFmtId="0" fontId="1" fillId="8" borderId="14" xfId="0" applyFont="1" applyFill="1" applyBorder="1" applyAlignment="1">
      <alignment horizontal="center" vertical="center"/>
    </xf>
    <xf numFmtId="0" fontId="2" fillId="8" borderId="14" xfId="0" applyFont="1" applyFill="1" applyBorder="1" applyAlignment="1">
      <alignment horizontal="center" vertical="center"/>
    </xf>
    <xf numFmtId="0" fontId="1" fillId="8" borderId="19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1" fillId="4" borderId="16" xfId="0" applyFont="1" applyFill="1" applyBorder="1" applyAlignment="1">
      <alignment vertical="center" textRotation="90"/>
    </xf>
    <xf numFmtId="0" fontId="1" fillId="4" borderId="19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vertical="center" textRotation="90"/>
    </xf>
    <xf numFmtId="0" fontId="1" fillId="6" borderId="12" xfId="0" applyFont="1" applyFill="1" applyBorder="1" applyAlignment="1">
      <alignment horizontal="center" vertical="center"/>
    </xf>
    <xf numFmtId="0" fontId="1" fillId="6" borderId="16" xfId="0" applyFont="1" applyFill="1" applyBorder="1" applyAlignment="1">
      <alignment vertical="center" textRotation="90"/>
    </xf>
    <xf numFmtId="0" fontId="1" fillId="6" borderId="19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" fillId="7" borderId="19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 textRotation="90"/>
    </xf>
    <xf numFmtId="0" fontId="1" fillId="8" borderId="12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top"/>
    </xf>
    <xf numFmtId="166" fontId="11" fillId="11" borderId="28" xfId="2" applyNumberFormat="1" applyFont="1" applyFill="1" applyBorder="1" applyAlignment="1">
      <alignment horizontal="right" vertical="top"/>
    </xf>
    <xf numFmtId="164" fontId="0" fillId="11" borderId="1" xfId="0" applyNumberFormat="1" applyFill="1" applyBorder="1"/>
    <xf numFmtId="166" fontId="11" fillId="11" borderId="26" xfId="2" applyNumberFormat="1" applyFont="1" applyFill="1" applyBorder="1" applyAlignment="1">
      <alignment horizontal="right" vertical="top"/>
    </xf>
    <xf numFmtId="166" fontId="11" fillId="11" borderId="27" xfId="2" applyNumberFormat="1" applyFont="1" applyFill="1" applyBorder="1" applyAlignment="1">
      <alignment horizontal="right" vertical="top"/>
    </xf>
    <xf numFmtId="166" fontId="11" fillId="11" borderId="30" xfId="2" applyNumberFormat="1" applyFont="1" applyFill="1" applyBorder="1" applyAlignment="1">
      <alignment horizontal="right" vertical="top"/>
    </xf>
    <xf numFmtId="166" fontId="11" fillId="11" borderId="31" xfId="2" applyNumberFormat="1" applyFont="1" applyFill="1" applyBorder="1" applyAlignment="1">
      <alignment horizontal="right" vertical="top"/>
    </xf>
    <xf numFmtId="166" fontId="11" fillId="11" borderId="29" xfId="2" applyNumberFormat="1" applyFont="1" applyFill="1" applyBorder="1" applyAlignment="1">
      <alignment horizontal="right" vertical="top"/>
    </xf>
    <xf numFmtId="166" fontId="11" fillId="0" borderId="28" xfId="2" applyNumberFormat="1" applyFont="1" applyFill="1" applyBorder="1" applyAlignment="1">
      <alignment horizontal="right" vertical="top"/>
    </xf>
    <xf numFmtId="166" fontId="11" fillId="0" borderId="29" xfId="2" applyNumberFormat="1" applyFont="1" applyFill="1" applyBorder="1" applyAlignment="1">
      <alignment horizontal="right" vertical="top"/>
    </xf>
    <xf numFmtId="166" fontId="11" fillId="0" borderId="26" xfId="2" applyNumberFormat="1" applyFont="1" applyFill="1" applyBorder="1" applyAlignment="1">
      <alignment horizontal="right" vertical="top"/>
    </xf>
    <xf numFmtId="166" fontId="11" fillId="0" borderId="27" xfId="2" applyNumberFormat="1" applyFont="1" applyFill="1" applyBorder="1" applyAlignment="1">
      <alignment horizontal="right" vertical="top"/>
    </xf>
    <xf numFmtId="166" fontId="11" fillId="0" borderId="30" xfId="2" applyNumberFormat="1" applyFont="1" applyFill="1" applyBorder="1" applyAlignment="1">
      <alignment horizontal="right" vertical="top"/>
    </xf>
    <xf numFmtId="166" fontId="11" fillId="0" borderId="31" xfId="2" applyNumberFormat="1" applyFont="1" applyFill="1" applyBorder="1" applyAlignment="1">
      <alignment horizontal="right" vertical="top"/>
    </xf>
    <xf numFmtId="0" fontId="0" fillId="0" borderId="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textRotation="90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4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164" fontId="0" fillId="11" borderId="0" xfId="0" applyNumberFormat="1" applyFill="1" applyBorder="1"/>
    <xf numFmtId="0" fontId="4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1" fillId="8" borderId="24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textRotation="90"/>
    </xf>
    <xf numFmtId="0" fontId="5" fillId="2" borderId="3" xfId="0" applyFont="1" applyFill="1" applyBorder="1" applyAlignment="1">
      <alignment horizontal="center" vertical="center" textRotation="90"/>
    </xf>
    <xf numFmtId="0" fontId="5" fillId="2" borderId="4" xfId="0" applyFont="1" applyFill="1" applyBorder="1" applyAlignment="1">
      <alignment horizontal="center" vertical="center" textRotation="90"/>
    </xf>
    <xf numFmtId="0" fontId="1" fillId="2" borderId="2" xfId="0" applyFont="1" applyFill="1" applyBorder="1" applyAlignment="1">
      <alignment horizontal="center" vertical="center" textRotation="90"/>
    </xf>
    <xf numFmtId="0" fontId="1" fillId="2" borderId="3" xfId="0" applyFont="1" applyFill="1" applyBorder="1" applyAlignment="1">
      <alignment horizontal="center" vertical="center" textRotation="90"/>
    </xf>
    <xf numFmtId="0" fontId="1" fillId="2" borderId="4" xfId="0" applyFont="1" applyFill="1" applyBorder="1" applyAlignment="1">
      <alignment horizontal="center" vertical="center" textRotation="90"/>
    </xf>
    <xf numFmtId="0" fontId="1" fillId="4" borderId="2" xfId="0" applyFont="1" applyFill="1" applyBorder="1" applyAlignment="1">
      <alignment horizontal="center" vertical="center" textRotation="90"/>
    </xf>
    <xf numFmtId="0" fontId="1" fillId="4" borderId="3" xfId="0" applyFont="1" applyFill="1" applyBorder="1" applyAlignment="1">
      <alignment horizontal="center" vertical="center" textRotation="90"/>
    </xf>
    <xf numFmtId="0" fontId="1" fillId="4" borderId="4" xfId="0" applyFont="1" applyFill="1" applyBorder="1" applyAlignment="1">
      <alignment horizontal="center" vertical="center" textRotation="90"/>
    </xf>
    <xf numFmtId="0" fontId="5" fillId="4" borderId="2" xfId="0" applyFont="1" applyFill="1" applyBorder="1" applyAlignment="1">
      <alignment horizontal="center" vertical="center" textRotation="90"/>
    </xf>
    <xf numFmtId="0" fontId="5" fillId="4" borderId="3" xfId="0" applyFont="1" applyFill="1" applyBorder="1" applyAlignment="1">
      <alignment horizontal="center" vertical="center" textRotation="90"/>
    </xf>
    <xf numFmtId="0" fontId="5" fillId="4" borderId="4" xfId="0" applyFont="1" applyFill="1" applyBorder="1" applyAlignment="1">
      <alignment horizontal="center" vertical="center" textRotation="90"/>
    </xf>
    <xf numFmtId="0" fontId="1" fillId="8" borderId="2" xfId="0" applyFont="1" applyFill="1" applyBorder="1" applyAlignment="1">
      <alignment horizontal="center" vertical="center" textRotation="90"/>
    </xf>
    <xf numFmtId="0" fontId="1" fillId="8" borderId="3" xfId="0" applyFont="1" applyFill="1" applyBorder="1" applyAlignment="1">
      <alignment horizontal="center" vertical="center" textRotation="90"/>
    </xf>
    <xf numFmtId="0" fontId="1" fillId="8" borderId="4" xfId="0" applyFont="1" applyFill="1" applyBorder="1" applyAlignment="1">
      <alignment horizontal="center" vertical="center" textRotation="90"/>
    </xf>
    <xf numFmtId="0" fontId="5" fillId="6" borderId="2" xfId="0" applyFont="1" applyFill="1" applyBorder="1" applyAlignment="1">
      <alignment horizontal="center" vertical="center" textRotation="90"/>
    </xf>
    <xf numFmtId="0" fontId="5" fillId="6" borderId="3" xfId="0" applyFont="1" applyFill="1" applyBorder="1" applyAlignment="1">
      <alignment horizontal="center" vertical="center" textRotation="90"/>
    </xf>
    <xf numFmtId="0" fontId="5" fillId="6" borderId="4" xfId="0" applyFont="1" applyFill="1" applyBorder="1" applyAlignment="1">
      <alignment horizontal="center" vertical="center" textRotation="90"/>
    </xf>
    <xf numFmtId="0" fontId="1" fillId="6" borderId="2" xfId="0" applyFont="1" applyFill="1" applyBorder="1" applyAlignment="1">
      <alignment horizontal="center" vertical="center" textRotation="90"/>
    </xf>
    <xf numFmtId="0" fontId="1" fillId="6" borderId="3" xfId="0" applyFont="1" applyFill="1" applyBorder="1" applyAlignment="1">
      <alignment horizontal="center" vertical="center" textRotation="90"/>
    </xf>
    <xf numFmtId="0" fontId="1" fillId="6" borderId="4" xfId="0" applyFont="1" applyFill="1" applyBorder="1" applyAlignment="1">
      <alignment horizontal="center" vertical="center" textRotation="90"/>
    </xf>
    <xf numFmtId="0" fontId="5" fillId="7" borderId="2" xfId="0" applyFont="1" applyFill="1" applyBorder="1" applyAlignment="1">
      <alignment horizontal="center" vertical="center" textRotation="90"/>
    </xf>
    <xf numFmtId="0" fontId="5" fillId="7" borderId="3" xfId="0" applyFont="1" applyFill="1" applyBorder="1" applyAlignment="1">
      <alignment horizontal="center" vertical="center" textRotation="90"/>
    </xf>
    <xf numFmtId="0" fontId="5" fillId="7" borderId="4" xfId="0" applyFont="1" applyFill="1" applyBorder="1" applyAlignment="1">
      <alignment horizontal="center" vertical="center" textRotation="90"/>
    </xf>
    <xf numFmtId="0" fontId="1" fillId="7" borderId="2" xfId="0" applyFont="1" applyFill="1" applyBorder="1" applyAlignment="1">
      <alignment horizontal="center" vertical="center" textRotation="90"/>
    </xf>
    <xf numFmtId="0" fontId="1" fillId="7" borderId="3" xfId="0" applyFont="1" applyFill="1" applyBorder="1" applyAlignment="1">
      <alignment horizontal="center" vertical="center" textRotation="90"/>
    </xf>
    <xf numFmtId="0" fontId="1" fillId="7" borderId="4" xfId="0" applyFont="1" applyFill="1" applyBorder="1" applyAlignment="1">
      <alignment horizontal="center" vertical="center" textRotation="90"/>
    </xf>
    <xf numFmtId="0" fontId="5" fillId="8" borderId="2" xfId="0" applyFont="1" applyFill="1" applyBorder="1" applyAlignment="1">
      <alignment horizontal="center" vertical="center" textRotation="90"/>
    </xf>
    <xf numFmtId="0" fontId="5" fillId="8" borderId="3" xfId="0" applyFont="1" applyFill="1" applyBorder="1" applyAlignment="1">
      <alignment horizontal="center" vertical="center" textRotation="90"/>
    </xf>
    <xf numFmtId="0" fontId="5" fillId="8" borderId="4" xfId="0" applyFont="1" applyFill="1" applyBorder="1" applyAlignment="1">
      <alignment horizontal="center" vertical="center" textRotation="90"/>
    </xf>
    <xf numFmtId="0" fontId="2" fillId="9" borderId="1" xfId="0" applyFont="1" applyFill="1" applyBorder="1" applyAlignment="1">
      <alignment horizontal="center" vertical="center" textRotation="90"/>
    </xf>
    <xf numFmtId="0" fontId="5" fillId="9" borderId="1" xfId="0" applyFont="1" applyFill="1" applyBorder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164" fontId="0" fillId="0" borderId="0" xfId="0" applyNumberFormat="1" applyFill="1" applyBorder="1" applyAlignment="1">
      <alignment horizontal="center"/>
    </xf>
    <xf numFmtId="164" fontId="0" fillId="11" borderId="5" xfId="0" applyNumberFormat="1" applyFill="1" applyBorder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164" fontId="0" fillId="11" borderId="0" xfId="0" applyNumberForma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 textRotation="90"/>
    </xf>
    <xf numFmtId="0" fontId="5" fillId="4" borderId="8" xfId="0" applyFont="1" applyFill="1" applyBorder="1" applyAlignment="1">
      <alignment horizontal="center" vertical="center" textRotation="90"/>
    </xf>
    <xf numFmtId="0" fontId="5" fillId="4" borderId="13" xfId="0" applyFont="1" applyFill="1" applyBorder="1" applyAlignment="1">
      <alignment horizontal="center" vertical="center" textRotation="90"/>
    </xf>
    <xf numFmtId="0" fontId="5" fillId="4" borderId="15" xfId="0" applyFont="1" applyFill="1" applyBorder="1" applyAlignment="1">
      <alignment horizontal="center" vertical="center" textRotation="90"/>
    </xf>
    <xf numFmtId="0" fontId="5" fillId="2" borderId="8" xfId="0" applyFont="1" applyFill="1" applyBorder="1" applyAlignment="1">
      <alignment horizontal="center" vertical="center" textRotation="90"/>
    </xf>
    <xf numFmtId="0" fontId="5" fillId="2" borderId="13" xfId="0" applyFont="1" applyFill="1" applyBorder="1" applyAlignment="1">
      <alignment horizontal="center" vertical="center" textRotation="90"/>
    </xf>
    <xf numFmtId="0" fontId="5" fillId="2" borderId="15" xfId="0" applyFont="1" applyFill="1" applyBorder="1" applyAlignment="1">
      <alignment horizontal="center" vertical="center" textRotation="90"/>
    </xf>
    <xf numFmtId="0" fontId="1" fillId="2" borderId="9" xfId="0" applyFont="1" applyFill="1" applyBorder="1" applyAlignment="1">
      <alignment horizontal="center" vertical="center" textRotation="90"/>
    </xf>
    <xf numFmtId="0" fontId="1" fillId="2" borderId="16" xfId="0" applyFont="1" applyFill="1" applyBorder="1" applyAlignment="1">
      <alignment horizontal="center" vertical="center" textRotation="90"/>
    </xf>
    <xf numFmtId="0" fontId="5" fillId="8" borderId="8" xfId="0" applyFont="1" applyFill="1" applyBorder="1" applyAlignment="1">
      <alignment horizontal="center" vertical="center" textRotation="90"/>
    </xf>
    <xf numFmtId="0" fontId="5" fillId="8" borderId="13" xfId="0" applyFont="1" applyFill="1" applyBorder="1" applyAlignment="1">
      <alignment horizontal="center" vertical="center" textRotation="90"/>
    </xf>
    <xf numFmtId="0" fontId="5" fillId="7" borderId="8" xfId="0" applyFont="1" applyFill="1" applyBorder="1" applyAlignment="1">
      <alignment horizontal="center" vertical="center" textRotation="90"/>
    </xf>
    <xf numFmtId="0" fontId="5" fillId="7" borderId="13" xfId="0" applyFont="1" applyFill="1" applyBorder="1" applyAlignment="1">
      <alignment horizontal="center" vertical="center" textRotation="90"/>
    </xf>
    <xf numFmtId="0" fontId="5" fillId="7" borderId="15" xfId="0" applyFont="1" applyFill="1" applyBorder="1" applyAlignment="1">
      <alignment horizontal="center" vertical="center" textRotation="90"/>
    </xf>
    <xf numFmtId="0" fontId="1" fillId="7" borderId="9" xfId="0" applyFont="1" applyFill="1" applyBorder="1" applyAlignment="1">
      <alignment horizontal="center" vertical="center" textRotation="90"/>
    </xf>
    <xf numFmtId="0" fontId="1" fillId="7" borderId="16" xfId="0" applyFont="1" applyFill="1" applyBorder="1" applyAlignment="1">
      <alignment horizontal="center" vertical="center" textRotation="90"/>
    </xf>
    <xf numFmtId="0" fontId="5" fillId="6" borderId="8" xfId="0" applyFont="1" applyFill="1" applyBorder="1" applyAlignment="1">
      <alignment horizontal="center" vertical="center" textRotation="90"/>
    </xf>
    <xf numFmtId="0" fontId="5" fillId="6" borderId="13" xfId="0" applyFont="1" applyFill="1" applyBorder="1" applyAlignment="1">
      <alignment horizontal="center" vertical="center" textRotation="90"/>
    </xf>
    <xf numFmtId="0" fontId="5" fillId="6" borderId="15" xfId="0" applyFont="1" applyFill="1" applyBorder="1" applyAlignment="1">
      <alignment horizontal="center" vertical="center" textRotation="90"/>
    </xf>
    <xf numFmtId="0" fontId="0" fillId="0" borderId="36" xfId="0" applyBorder="1" applyAlignment="1">
      <alignment horizontal="left" vertical="center"/>
    </xf>
    <xf numFmtId="0" fontId="4" fillId="10" borderId="7" xfId="0" applyFont="1" applyFill="1" applyBorder="1" applyAlignment="1">
      <alignment horizontal="center" vertical="center"/>
    </xf>
    <xf numFmtId="0" fontId="4" fillId="10" borderId="35" xfId="0" applyFont="1" applyFill="1" applyBorder="1" applyAlignment="1">
      <alignment horizontal="center" vertical="center"/>
    </xf>
    <xf numFmtId="0" fontId="4" fillId="10" borderId="6" xfId="0" applyFont="1" applyFill="1" applyBorder="1" applyAlignment="1">
      <alignment horizontal="center" vertical="center"/>
    </xf>
  </cellXfs>
  <cellStyles count="3">
    <cellStyle name="Обычный" xfId="0" builtinId="0"/>
    <cellStyle name="Обычный_Analysis ИМ" xfId="1" xr:uid="{33DDE1A9-6BB9-43C4-885D-513E9CCF6B3D}"/>
    <cellStyle name="Обычный_Лист28" xfId="2" xr:uid="{46A17BA9-9427-4F07-81D8-F81766937FD6}"/>
  </cellStyles>
  <dxfs count="2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 patternType="solid">
          <fgColor auto="1"/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auto="1"/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auto="1"/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auto="1"/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auto="1"/>
          <bgColor theme="5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12DA7-0A5D-4DED-A34B-E266A6C74ED3}">
  <sheetPr codeName="Лист1"/>
  <dimension ref="A1:FI153"/>
  <sheetViews>
    <sheetView tabSelected="1" topLeftCell="A7" zoomScale="70" zoomScaleNormal="70" workbookViewId="0">
      <selection activeCell="F45" sqref="F45"/>
    </sheetView>
  </sheetViews>
  <sheetFormatPr defaultRowHeight="15" x14ac:dyDescent="0.25"/>
  <cols>
    <col min="1" max="1" width="14.28515625" style="11" bestFit="1" customWidth="1"/>
    <col min="2" max="2" width="15.7109375" style="11" bestFit="1" customWidth="1"/>
    <col min="3" max="3" width="19.28515625" style="11" bestFit="1" customWidth="1"/>
    <col min="4" max="4" width="19.85546875" style="11" bestFit="1" customWidth="1"/>
    <col min="5" max="5" width="20.42578125" style="11" bestFit="1" customWidth="1"/>
    <col min="6" max="6" width="20.5703125" style="11" bestFit="1" customWidth="1"/>
    <col min="7" max="7" width="26.85546875" style="11" bestFit="1" customWidth="1"/>
    <col min="8" max="8" width="16" style="11" bestFit="1" customWidth="1"/>
    <col min="9" max="9" width="16.42578125" style="11" bestFit="1" customWidth="1"/>
    <col min="10" max="10" width="15.5703125" style="11" bestFit="1" customWidth="1"/>
    <col min="11" max="11" width="16.5703125" style="11" bestFit="1" customWidth="1"/>
    <col min="12" max="14" width="21.5703125" style="11" customWidth="1"/>
    <col min="15" max="15" width="16.140625" style="11" bestFit="1" customWidth="1"/>
    <col min="16" max="16" width="16.5703125" style="11" bestFit="1" customWidth="1"/>
    <col min="17" max="17" width="30.85546875" style="11" bestFit="1" customWidth="1"/>
    <col min="18" max="18" width="22" style="11" bestFit="1" customWidth="1"/>
    <col min="19" max="19" width="31" style="11" bestFit="1" customWidth="1"/>
    <col min="20" max="20" width="28" style="11" bestFit="1" customWidth="1"/>
    <col min="21" max="22" width="20" style="11" bestFit="1" customWidth="1"/>
    <col min="23" max="23" width="17.7109375" style="11" bestFit="1" customWidth="1"/>
    <col min="24" max="24" width="18.42578125" style="11" bestFit="1" customWidth="1"/>
    <col min="25" max="26" width="19" style="11" bestFit="1" customWidth="1"/>
    <col min="27" max="28" width="17.42578125" style="11" bestFit="1" customWidth="1"/>
    <col min="29" max="29" width="19.5703125" style="11" bestFit="1" customWidth="1"/>
    <col min="30" max="31" width="22.5703125" style="11" bestFit="1" customWidth="1"/>
    <col min="32" max="32" width="21.5703125" style="11" bestFit="1" customWidth="1"/>
    <col min="33" max="33" width="18.7109375" style="11" bestFit="1" customWidth="1"/>
    <col min="34" max="35" width="16.42578125" style="11" bestFit="1" customWidth="1"/>
    <col min="36" max="36" width="29.42578125" style="11" bestFit="1" customWidth="1"/>
    <col min="37" max="37" width="20.5703125" style="11" bestFit="1" customWidth="1"/>
    <col min="38" max="38" width="28.28515625" style="11" bestFit="1" customWidth="1"/>
    <col min="39" max="39" width="38.5703125" style="11" bestFit="1" customWidth="1"/>
    <col min="40" max="40" width="28.140625" style="11" bestFit="1" customWidth="1"/>
    <col min="41" max="41" width="26.85546875" style="11" bestFit="1" customWidth="1"/>
    <col min="42" max="42" width="26.85546875" style="11" customWidth="1"/>
    <col min="43" max="43" width="32.140625" style="11" bestFit="1" customWidth="1"/>
    <col min="44" max="44" width="32.7109375" style="11" bestFit="1" customWidth="1"/>
    <col min="45" max="45" width="32.5703125" style="11" bestFit="1" customWidth="1"/>
    <col min="46" max="46" width="33.42578125" style="11" bestFit="1" customWidth="1"/>
    <col min="47" max="47" width="22.85546875" style="11" bestFit="1" customWidth="1"/>
    <col min="48" max="48" width="23.5703125" style="11" bestFit="1" customWidth="1"/>
    <col min="49" max="49" width="24.140625" style="11" bestFit="1" customWidth="1"/>
    <col min="50" max="50" width="23.5703125" style="11" customWidth="1"/>
    <col min="51" max="51" width="36.85546875" bestFit="1" customWidth="1"/>
    <col min="52" max="52" width="27.7109375" style="11" bestFit="1" customWidth="1"/>
    <col min="53" max="53" width="22.7109375" style="11" bestFit="1" customWidth="1"/>
    <col min="54" max="56" width="23.140625" style="11" customWidth="1"/>
    <col min="57" max="57" width="21.85546875" style="11" bestFit="1" customWidth="1"/>
    <col min="58" max="58" width="24.5703125" style="11" bestFit="1" customWidth="1"/>
    <col min="59" max="59" width="11.85546875" style="11" bestFit="1" customWidth="1"/>
    <col min="60" max="60" width="18.42578125" style="11" bestFit="1" customWidth="1"/>
    <col min="61" max="61" width="32.28515625" style="11" bestFit="1" customWidth="1"/>
    <col min="62" max="62" width="15.28515625" style="11" bestFit="1" customWidth="1"/>
    <col min="63" max="63" width="14.140625" style="11" bestFit="1" customWidth="1"/>
    <col min="64" max="64" width="23.140625" style="11" bestFit="1" customWidth="1"/>
    <col min="65" max="69" width="23.140625" style="11" customWidth="1"/>
    <col min="70" max="70" width="26.42578125" style="11" bestFit="1" customWidth="1"/>
    <col min="71" max="72" width="12.85546875" style="11" bestFit="1" customWidth="1"/>
    <col min="73" max="73" width="15.28515625" style="11" bestFit="1" customWidth="1"/>
    <col min="74" max="74" width="17.5703125" style="11" bestFit="1" customWidth="1"/>
    <col min="75" max="75" width="11.85546875" style="11" bestFit="1" customWidth="1"/>
    <col min="76" max="79" width="13.42578125" style="11" bestFit="1" customWidth="1"/>
    <col min="80" max="80" width="15.140625" style="11" bestFit="1" customWidth="1"/>
    <col min="81" max="81" width="23.5703125" style="11" bestFit="1" customWidth="1"/>
    <col min="82" max="82" width="28.7109375" style="11" bestFit="1" customWidth="1"/>
    <col min="83" max="83" width="16.28515625" bestFit="1" customWidth="1"/>
    <col min="84" max="84" width="27" style="11" bestFit="1" customWidth="1"/>
    <col min="85" max="85" width="26.85546875" style="11" bestFit="1" customWidth="1"/>
    <col min="86" max="86" width="21.7109375" style="11" bestFit="1" customWidth="1"/>
    <col min="87" max="87" width="27.28515625" style="11" bestFit="1" customWidth="1"/>
    <col min="88" max="88" width="39.42578125" style="11" bestFit="1" customWidth="1"/>
    <col min="89" max="89" width="30.85546875" style="11" bestFit="1" customWidth="1"/>
    <col min="90" max="90" width="30.28515625" style="11" bestFit="1" customWidth="1"/>
    <col min="91" max="91" width="34" style="11" bestFit="1" customWidth="1"/>
    <col min="92" max="92" width="27.7109375" style="11" bestFit="1" customWidth="1"/>
    <col min="93" max="93" width="27" style="11" bestFit="1" customWidth="1"/>
    <col min="94" max="94" width="27.5703125" style="11" bestFit="1" customWidth="1"/>
    <col min="95" max="95" width="19.28515625" style="11" bestFit="1" customWidth="1"/>
    <col min="96" max="96" width="19.5703125" style="11" bestFit="1" customWidth="1"/>
    <col min="97" max="97" width="19.42578125" style="11" bestFit="1" customWidth="1"/>
    <col min="98" max="98" width="22.140625" style="11" bestFit="1" customWidth="1"/>
    <col min="99" max="99" width="22.85546875" style="11" bestFit="1" customWidth="1"/>
    <col min="100" max="100" width="36" style="11" bestFit="1" customWidth="1"/>
    <col min="101" max="101" width="31.5703125" style="11" bestFit="1" customWidth="1"/>
    <col min="102" max="102" width="30.42578125" style="11" bestFit="1" customWidth="1"/>
    <col min="103" max="103" width="36.85546875" style="11" bestFit="1" customWidth="1"/>
    <col min="104" max="104" width="41.5703125" style="11" bestFit="1" customWidth="1"/>
    <col min="105" max="105" width="19" style="11" bestFit="1" customWidth="1"/>
    <col min="106" max="106" width="27" style="12" bestFit="1" customWidth="1"/>
    <col min="107" max="107" width="29.42578125" style="12" bestFit="1" customWidth="1"/>
    <col min="108" max="108" width="27.28515625" style="12" bestFit="1" customWidth="1"/>
    <col min="109" max="109" width="26" style="12" bestFit="1" customWidth="1"/>
    <col min="110" max="110" width="23.5703125" style="11" bestFit="1" customWidth="1"/>
    <col min="111" max="111" width="23.140625" style="11" bestFit="1" customWidth="1"/>
    <col min="112" max="112" width="22.28515625" style="11" bestFit="1" customWidth="1"/>
    <col min="113" max="113" width="24.7109375" style="11" bestFit="1" customWidth="1"/>
    <col min="114" max="115" width="19.140625" style="11" bestFit="1" customWidth="1"/>
    <col min="116" max="116" width="20.7109375" style="11" bestFit="1" customWidth="1"/>
    <col min="117" max="117" width="19.28515625" style="11" bestFit="1" customWidth="1"/>
    <col min="118" max="118" width="30.28515625" style="11" bestFit="1" customWidth="1"/>
    <col min="119" max="119" width="23.42578125" style="11" bestFit="1" customWidth="1"/>
    <col min="120" max="120" width="25.85546875" style="11" bestFit="1" customWidth="1"/>
    <col min="121" max="121" width="24.7109375" style="11" bestFit="1" customWidth="1"/>
    <col min="122" max="122" width="24" style="11" bestFit="1" customWidth="1"/>
    <col min="123" max="123" width="23.28515625" style="11" bestFit="1" customWidth="1"/>
    <col min="124" max="124" width="21.7109375" style="11" bestFit="1" customWidth="1"/>
    <col min="125" max="125" width="31.5703125" style="11" bestFit="1" customWidth="1"/>
    <col min="126" max="126" width="14.7109375" style="11" bestFit="1" customWidth="1"/>
    <col min="127" max="127" width="14.85546875" style="11" bestFit="1" customWidth="1"/>
    <col min="128" max="128" width="15.5703125" style="11" bestFit="1" customWidth="1"/>
    <col min="129" max="129" width="27.7109375" style="11" bestFit="1" customWidth="1"/>
    <col min="130" max="130" width="27.5703125" style="11" bestFit="1" customWidth="1"/>
    <col min="131" max="131" width="16.140625" style="11" bestFit="1" customWidth="1"/>
    <col min="132" max="132" width="15.85546875" style="11" bestFit="1" customWidth="1"/>
    <col min="133" max="133" width="16.5703125" style="11" bestFit="1" customWidth="1"/>
    <col min="134" max="134" width="14.85546875" style="11" bestFit="1" customWidth="1"/>
    <col min="135" max="135" width="22.85546875" style="11" bestFit="1" customWidth="1"/>
    <col min="136" max="136" width="28.28515625" style="11" bestFit="1" customWidth="1"/>
    <col min="137" max="137" width="24" style="11" bestFit="1" customWidth="1"/>
    <col min="138" max="138" width="23.42578125" style="11" bestFit="1" customWidth="1"/>
    <col min="139" max="139" width="27.85546875" style="11" bestFit="1" customWidth="1"/>
    <col min="140" max="140" width="22.42578125" style="11" bestFit="1" customWidth="1"/>
    <col min="141" max="141" width="24" style="11" bestFit="1" customWidth="1"/>
    <col min="142" max="142" width="23.28515625" style="11" bestFit="1" customWidth="1"/>
    <col min="143" max="144" width="18.42578125" style="11" bestFit="1" customWidth="1"/>
    <col min="145" max="145" width="20" style="11" bestFit="1" customWidth="1"/>
    <col min="146" max="146" width="18.5703125" style="11" bestFit="1" customWidth="1"/>
    <col min="147" max="147" width="25.7109375" style="11" bestFit="1" customWidth="1"/>
    <col min="148" max="148" width="29.42578125" style="11" bestFit="1" customWidth="1"/>
    <col min="149" max="149" width="22.7109375" style="11" bestFit="1" customWidth="1"/>
    <col min="150" max="150" width="25" style="11" bestFit="1" customWidth="1"/>
    <col min="151" max="151" width="22.5703125" style="11" bestFit="1" customWidth="1"/>
    <col min="152" max="154" width="33.28515625" style="11" customWidth="1"/>
    <col min="155" max="159" width="40" style="11" customWidth="1"/>
    <col min="160" max="160" width="18.42578125" style="11" bestFit="1" customWidth="1"/>
    <col min="161" max="161" width="19" style="11" bestFit="1" customWidth="1"/>
    <col min="162" max="162" width="23.140625" style="11" bestFit="1" customWidth="1"/>
    <col min="163" max="163" width="22.42578125" style="11" bestFit="1" customWidth="1"/>
    <col min="164" max="164" width="17.5703125" style="11" bestFit="1" customWidth="1"/>
    <col min="165" max="165" width="30.140625" style="13" bestFit="1" customWidth="1"/>
  </cols>
  <sheetData>
    <row r="1" spans="1:165" s="10" customFormat="1" ht="15.75" x14ac:dyDescent="0.25">
      <c r="A1" s="3" t="s">
        <v>224</v>
      </c>
      <c r="B1" s="3" t="s">
        <v>225</v>
      </c>
      <c r="C1" s="4" t="s">
        <v>226</v>
      </c>
      <c r="D1" s="4" t="s">
        <v>227</v>
      </c>
      <c r="E1" s="4" t="s">
        <v>228</v>
      </c>
      <c r="F1" s="4" t="s">
        <v>229</v>
      </c>
      <c r="G1" s="154" t="s">
        <v>619</v>
      </c>
      <c r="H1" s="3" t="s">
        <v>230</v>
      </c>
      <c r="I1" s="3" t="s">
        <v>231</v>
      </c>
      <c r="J1" s="3" t="s">
        <v>232</v>
      </c>
      <c r="K1" s="3" t="s">
        <v>233</v>
      </c>
      <c r="L1" s="4" t="s">
        <v>234</v>
      </c>
      <c r="M1" s="4" t="s">
        <v>235</v>
      </c>
      <c r="N1" s="4" t="s">
        <v>236</v>
      </c>
      <c r="O1" s="5" t="s">
        <v>237</v>
      </c>
      <c r="P1" s="5" t="s">
        <v>238</v>
      </c>
      <c r="Q1" s="5" t="s">
        <v>239</v>
      </c>
      <c r="R1" s="5" t="s">
        <v>240</v>
      </c>
      <c r="S1" s="5" t="s">
        <v>241</v>
      </c>
      <c r="T1" s="5" t="s">
        <v>242</v>
      </c>
      <c r="U1" s="5" t="s">
        <v>243</v>
      </c>
      <c r="V1" s="5" t="s">
        <v>244</v>
      </c>
      <c r="W1" s="5" t="s">
        <v>245</v>
      </c>
      <c r="X1" s="5" t="s">
        <v>246</v>
      </c>
      <c r="Y1" s="5" t="s">
        <v>247</v>
      </c>
      <c r="Z1" s="5" t="s">
        <v>248</v>
      </c>
      <c r="AA1" s="5" t="s">
        <v>249</v>
      </c>
      <c r="AB1" s="5" t="s">
        <v>250</v>
      </c>
      <c r="AC1" s="5" t="s">
        <v>251</v>
      </c>
      <c r="AD1" s="5" t="s">
        <v>252</v>
      </c>
      <c r="AE1" s="5" t="s">
        <v>253</v>
      </c>
      <c r="AF1" s="5" t="s">
        <v>254</v>
      </c>
      <c r="AG1" s="5" t="s">
        <v>255</v>
      </c>
      <c r="AH1" s="5" t="s">
        <v>256</v>
      </c>
      <c r="AI1" s="5" t="s">
        <v>257</v>
      </c>
      <c r="AJ1" s="5" t="s">
        <v>258</v>
      </c>
      <c r="AK1" s="5" t="s">
        <v>259</v>
      </c>
      <c r="AL1" s="5" t="s">
        <v>260</v>
      </c>
      <c r="AM1" s="157" t="s">
        <v>610</v>
      </c>
      <c r="AN1" s="5" t="s">
        <v>261</v>
      </c>
      <c r="AO1" s="5" t="s">
        <v>262</v>
      </c>
      <c r="AP1" s="5" t="s">
        <v>263</v>
      </c>
      <c r="AQ1" s="6" t="s">
        <v>264</v>
      </c>
      <c r="AR1" s="6" t="s">
        <v>265</v>
      </c>
      <c r="AS1" s="6" t="s">
        <v>266</v>
      </c>
      <c r="AT1" s="6" t="s">
        <v>267</v>
      </c>
      <c r="AU1" s="6" t="s">
        <v>268</v>
      </c>
      <c r="AV1" s="6" t="s">
        <v>269</v>
      </c>
      <c r="AW1" s="6" t="s">
        <v>270</v>
      </c>
      <c r="AX1" s="156" t="s">
        <v>596</v>
      </c>
      <c r="AY1" s="5" t="s">
        <v>271</v>
      </c>
      <c r="AZ1" s="5" t="s">
        <v>272</v>
      </c>
      <c r="BA1" s="5" t="s">
        <v>273</v>
      </c>
      <c r="BB1" s="6" t="s">
        <v>274</v>
      </c>
      <c r="BC1" s="6" t="s">
        <v>275</v>
      </c>
      <c r="BD1" s="6" t="s">
        <v>276</v>
      </c>
      <c r="BE1" s="5" t="s">
        <v>277</v>
      </c>
      <c r="BF1" s="5" t="s">
        <v>278</v>
      </c>
      <c r="BG1" s="1" t="s">
        <v>279</v>
      </c>
      <c r="BH1" s="1" t="s">
        <v>280</v>
      </c>
      <c r="BI1" s="1" t="s">
        <v>281</v>
      </c>
      <c r="BJ1" s="1" t="s">
        <v>282</v>
      </c>
      <c r="BK1" s="1" t="s">
        <v>283</v>
      </c>
      <c r="BL1" s="1" t="s">
        <v>284</v>
      </c>
      <c r="BM1" s="1" t="s">
        <v>285</v>
      </c>
      <c r="BN1" s="1" t="s">
        <v>286</v>
      </c>
      <c r="BO1" s="1" t="s">
        <v>287</v>
      </c>
      <c r="BP1" s="1" t="s">
        <v>288</v>
      </c>
      <c r="BQ1" s="1" t="s">
        <v>289</v>
      </c>
      <c r="BR1" s="155" t="s">
        <v>597</v>
      </c>
      <c r="BS1" s="1" t="s">
        <v>290</v>
      </c>
      <c r="BT1" s="1" t="s">
        <v>291</v>
      </c>
      <c r="BU1" s="1" t="s">
        <v>292</v>
      </c>
      <c r="BV1" s="1" t="s">
        <v>293</v>
      </c>
      <c r="BW1" s="1" t="s">
        <v>294</v>
      </c>
      <c r="BX1" s="1" t="s">
        <v>295</v>
      </c>
      <c r="BY1" s="1" t="s">
        <v>296</v>
      </c>
      <c r="BZ1" s="1" t="s">
        <v>297</v>
      </c>
      <c r="CA1" s="1" t="s">
        <v>298</v>
      </c>
      <c r="CB1" s="155" t="s">
        <v>598</v>
      </c>
      <c r="CC1" s="1" t="s">
        <v>299</v>
      </c>
      <c r="CD1" s="1" t="s">
        <v>300</v>
      </c>
      <c r="CE1" s="1" t="s">
        <v>301</v>
      </c>
      <c r="CF1" s="1" t="s">
        <v>302</v>
      </c>
      <c r="CG1" s="1" t="s">
        <v>303</v>
      </c>
      <c r="CH1" s="1" t="s">
        <v>304</v>
      </c>
      <c r="CI1" s="7" t="s">
        <v>305</v>
      </c>
      <c r="CJ1" s="7" t="s">
        <v>306</v>
      </c>
      <c r="CK1" s="7" t="s">
        <v>307</v>
      </c>
      <c r="CL1" s="7" t="s">
        <v>308</v>
      </c>
      <c r="CM1" s="7" t="s">
        <v>309</v>
      </c>
      <c r="CN1" s="7" t="s">
        <v>310</v>
      </c>
      <c r="CO1" s="7" t="s">
        <v>311</v>
      </c>
      <c r="CP1" s="7" t="s">
        <v>312</v>
      </c>
      <c r="CQ1" s="7" t="s">
        <v>313</v>
      </c>
      <c r="CR1" s="7" t="s">
        <v>314</v>
      </c>
      <c r="CS1" s="7" t="s">
        <v>315</v>
      </c>
      <c r="CT1" s="7" t="s">
        <v>316</v>
      </c>
      <c r="CU1" s="7" t="s">
        <v>317</v>
      </c>
      <c r="CV1" s="7" t="s">
        <v>318</v>
      </c>
      <c r="CW1" s="7" t="s">
        <v>319</v>
      </c>
      <c r="CX1" s="7" t="s">
        <v>320</v>
      </c>
      <c r="CY1" s="7" t="s">
        <v>321</v>
      </c>
      <c r="CZ1" s="7" t="s">
        <v>322</v>
      </c>
      <c r="DA1" s="7" t="s">
        <v>323</v>
      </c>
      <c r="DB1" s="7" t="s">
        <v>324</v>
      </c>
      <c r="DC1" s="7" t="s">
        <v>325</v>
      </c>
      <c r="DD1" s="7" t="s">
        <v>326</v>
      </c>
      <c r="DE1" s="7" t="s">
        <v>327</v>
      </c>
      <c r="DF1" s="7" t="s">
        <v>328</v>
      </c>
      <c r="DG1" s="7" t="s">
        <v>329</v>
      </c>
      <c r="DH1" s="7" t="s">
        <v>330</v>
      </c>
      <c r="DI1" s="7" t="s">
        <v>331</v>
      </c>
      <c r="DJ1" s="7" t="s">
        <v>332</v>
      </c>
      <c r="DK1" s="7" t="s">
        <v>333</v>
      </c>
      <c r="DL1" s="7" t="s">
        <v>334</v>
      </c>
      <c r="DM1" s="7" t="s">
        <v>335</v>
      </c>
      <c r="DN1" s="7" t="s">
        <v>336</v>
      </c>
      <c r="DO1" s="7" t="s">
        <v>337</v>
      </c>
      <c r="DP1" s="7" t="s">
        <v>338</v>
      </c>
      <c r="DQ1" s="7" t="s">
        <v>339</v>
      </c>
      <c r="DR1" s="7" t="s">
        <v>340</v>
      </c>
      <c r="DS1" s="7" t="s">
        <v>341</v>
      </c>
      <c r="DT1" s="7" t="s">
        <v>342</v>
      </c>
      <c r="DU1" s="8" t="s">
        <v>343</v>
      </c>
      <c r="DV1" s="8" t="s">
        <v>344</v>
      </c>
      <c r="DW1" s="8" t="s">
        <v>345</v>
      </c>
      <c r="DX1" s="8" t="s">
        <v>346</v>
      </c>
      <c r="DY1" s="8" t="s">
        <v>347</v>
      </c>
      <c r="DZ1" s="8" t="s">
        <v>348</v>
      </c>
      <c r="EA1" s="8" t="s">
        <v>349</v>
      </c>
      <c r="EB1" s="8" t="s">
        <v>350</v>
      </c>
      <c r="EC1" s="8" t="s">
        <v>351</v>
      </c>
      <c r="ED1" s="8" t="s">
        <v>352</v>
      </c>
      <c r="EE1" s="8" t="s">
        <v>353</v>
      </c>
      <c r="EF1" s="8" t="s">
        <v>354</v>
      </c>
      <c r="EG1" s="8" t="s">
        <v>355</v>
      </c>
      <c r="EH1" s="8" t="s">
        <v>356</v>
      </c>
      <c r="EI1" s="8" t="s">
        <v>357</v>
      </c>
      <c r="EJ1" s="8" t="s">
        <v>358</v>
      </c>
      <c r="EK1" s="8" t="s">
        <v>359</v>
      </c>
      <c r="EL1" s="8" t="s">
        <v>360</v>
      </c>
      <c r="EM1" s="8" t="s">
        <v>361</v>
      </c>
      <c r="EN1" s="8" t="s">
        <v>362</v>
      </c>
      <c r="EO1" s="8" t="s">
        <v>363</v>
      </c>
      <c r="EP1" s="8" t="s">
        <v>364</v>
      </c>
      <c r="EQ1" s="159" t="s">
        <v>606</v>
      </c>
      <c r="ER1" s="8" t="s">
        <v>365</v>
      </c>
      <c r="ES1" s="8" t="s">
        <v>366</v>
      </c>
      <c r="ET1" s="8" t="s">
        <v>367</v>
      </c>
      <c r="EU1" s="8" t="s">
        <v>368</v>
      </c>
      <c r="EV1" s="2" t="s">
        <v>369</v>
      </c>
      <c r="EW1" s="2" t="s">
        <v>370</v>
      </c>
      <c r="EX1" s="2" t="s">
        <v>371</v>
      </c>
      <c r="EY1" s="8" t="s">
        <v>372</v>
      </c>
      <c r="EZ1" s="8" t="s">
        <v>373</v>
      </c>
      <c r="FA1" s="8" t="s">
        <v>374</v>
      </c>
      <c r="FB1" s="8" t="s">
        <v>375</v>
      </c>
      <c r="FC1" s="8" t="s">
        <v>376</v>
      </c>
      <c r="FD1" s="9" t="s">
        <v>377</v>
      </c>
      <c r="FE1" s="9" t="s">
        <v>378</v>
      </c>
      <c r="FF1" s="9" t="s">
        <v>379</v>
      </c>
      <c r="FG1" s="9" t="s">
        <v>380</v>
      </c>
      <c r="FH1" s="9" t="s">
        <v>381</v>
      </c>
      <c r="FI1" s="9" t="s">
        <v>614</v>
      </c>
    </row>
    <row r="2" spans="1:165" x14ac:dyDescent="0.25">
      <c r="A2" s="11">
        <v>1</v>
      </c>
      <c r="B2" s="13">
        <v>46</v>
      </c>
      <c r="C2" s="13">
        <v>1</v>
      </c>
      <c r="D2" s="13">
        <v>0</v>
      </c>
      <c r="E2" s="13">
        <v>0</v>
      </c>
      <c r="F2" s="13">
        <v>0</v>
      </c>
      <c r="G2" s="13">
        <f>IF(B2&lt;55,1,0)</f>
        <v>1</v>
      </c>
      <c r="H2" s="13">
        <v>1</v>
      </c>
      <c r="I2" s="13">
        <v>166</v>
      </c>
      <c r="J2" s="13">
        <v>56</v>
      </c>
      <c r="K2" s="13">
        <v>20.3</v>
      </c>
      <c r="L2" s="13">
        <v>1</v>
      </c>
      <c r="M2" s="13">
        <v>0</v>
      </c>
      <c r="N2" s="13">
        <v>0</v>
      </c>
      <c r="O2" s="13">
        <v>1</v>
      </c>
      <c r="P2" s="13">
        <v>0</v>
      </c>
      <c r="Q2" s="13">
        <v>0</v>
      </c>
      <c r="R2" s="13">
        <v>1</v>
      </c>
      <c r="S2" s="13">
        <v>0</v>
      </c>
      <c r="T2" s="13">
        <v>0</v>
      </c>
      <c r="U2" s="13">
        <v>0</v>
      </c>
      <c r="V2" s="13">
        <v>1</v>
      </c>
      <c r="W2" s="13">
        <v>0</v>
      </c>
      <c r="X2" s="13">
        <v>0</v>
      </c>
      <c r="Y2" s="13">
        <v>1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f>IF(OR(AI2=1,AK2=1,AL2),1,0)</f>
        <v>0</v>
      </c>
      <c r="AN2" s="13">
        <v>0</v>
      </c>
      <c r="AO2" s="13">
        <v>0</v>
      </c>
      <c r="AP2" s="13">
        <f>IF(OR(AN2=1,AO2=1),1,0)</f>
        <v>0</v>
      </c>
      <c r="AQ2" s="13">
        <v>0</v>
      </c>
      <c r="AR2" s="13">
        <v>1</v>
      </c>
      <c r="AS2" s="13">
        <v>0</v>
      </c>
      <c r="AT2" s="13">
        <v>0</v>
      </c>
      <c r="AU2" s="13">
        <v>0</v>
      </c>
      <c r="AV2" s="13">
        <v>1</v>
      </c>
      <c r="AW2" s="13">
        <v>0</v>
      </c>
      <c r="AX2" s="13">
        <f t="shared" ref="AX2:AX33" si="0">IF(OR(AU2=1,AV2=1),1,0)</f>
        <v>1</v>
      </c>
      <c r="AY2" s="13">
        <v>18.5</v>
      </c>
      <c r="AZ2" s="13">
        <v>1.48</v>
      </c>
      <c r="BA2" s="13">
        <v>3</v>
      </c>
      <c r="BB2" s="13">
        <v>0</v>
      </c>
      <c r="BC2" s="13">
        <v>1</v>
      </c>
      <c r="BD2" s="13">
        <v>0</v>
      </c>
      <c r="BE2" s="13">
        <v>0.8</v>
      </c>
      <c r="BF2" s="13">
        <v>226</v>
      </c>
      <c r="BG2" s="13">
        <v>1</v>
      </c>
      <c r="BH2" s="13">
        <v>80</v>
      </c>
      <c r="BI2" s="13">
        <v>45</v>
      </c>
      <c r="BJ2" s="13">
        <v>33.299999999999997</v>
      </c>
      <c r="BK2" s="13">
        <v>0</v>
      </c>
      <c r="BL2" s="13">
        <v>2</v>
      </c>
      <c r="BM2" s="13">
        <v>0</v>
      </c>
      <c r="BN2" s="13">
        <v>0</v>
      </c>
      <c r="BO2" s="13">
        <v>1</v>
      </c>
      <c r="BP2" s="13">
        <v>0</v>
      </c>
      <c r="BQ2" s="13">
        <v>0</v>
      </c>
      <c r="BR2" s="13">
        <f>IF(OR(BN2=1,BO2=1,BP2=1),1,0)</f>
        <v>1</v>
      </c>
      <c r="BS2" s="13">
        <v>0</v>
      </c>
      <c r="BT2" s="13">
        <v>0</v>
      </c>
      <c r="BU2" s="13">
        <v>0</v>
      </c>
      <c r="BV2" s="13">
        <v>0</v>
      </c>
      <c r="BW2" s="13">
        <v>3</v>
      </c>
      <c r="BX2" s="13">
        <v>0</v>
      </c>
      <c r="BY2" s="13">
        <v>0</v>
      </c>
      <c r="BZ2" s="13">
        <v>1</v>
      </c>
      <c r="CA2" s="13">
        <v>0</v>
      </c>
      <c r="CB2" s="13">
        <f>IF(OR(BX2=1,BY2=1),1,0)</f>
        <v>0</v>
      </c>
      <c r="CC2" s="13">
        <v>0</v>
      </c>
      <c r="CD2" s="13">
        <v>0</v>
      </c>
      <c r="CE2" s="13">
        <v>1</v>
      </c>
      <c r="CF2" s="13">
        <v>0</v>
      </c>
      <c r="CG2" s="13">
        <v>1</v>
      </c>
      <c r="CH2" s="13">
        <v>700</v>
      </c>
      <c r="CI2" s="13">
        <v>600</v>
      </c>
      <c r="CJ2" s="13">
        <v>1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0</v>
      </c>
      <c r="CS2" s="13">
        <v>0</v>
      </c>
      <c r="CT2" s="13">
        <v>0</v>
      </c>
      <c r="CU2" s="13">
        <v>0</v>
      </c>
      <c r="CV2" s="13">
        <v>1</v>
      </c>
      <c r="CW2" s="13">
        <v>0</v>
      </c>
      <c r="CX2" s="13">
        <v>0</v>
      </c>
      <c r="CY2" s="13">
        <v>0</v>
      </c>
      <c r="CZ2" s="13">
        <v>0</v>
      </c>
      <c r="DA2" s="13">
        <v>1</v>
      </c>
      <c r="DB2" s="13">
        <v>0</v>
      </c>
      <c r="DC2" s="13">
        <v>0</v>
      </c>
      <c r="DD2" s="13">
        <v>0</v>
      </c>
      <c r="DE2" s="13">
        <v>0</v>
      </c>
      <c r="DF2" s="13">
        <v>1</v>
      </c>
      <c r="DG2" s="13">
        <v>0</v>
      </c>
      <c r="DH2" s="13">
        <v>0</v>
      </c>
      <c r="DI2" s="13">
        <v>0</v>
      </c>
      <c r="DJ2" s="13">
        <v>1</v>
      </c>
      <c r="DK2" s="13">
        <v>0</v>
      </c>
      <c r="DL2" s="13">
        <v>1</v>
      </c>
      <c r="DM2" s="13">
        <v>0</v>
      </c>
      <c r="DN2" s="13">
        <v>1</v>
      </c>
      <c r="DO2" s="13">
        <v>0</v>
      </c>
      <c r="DP2" s="13">
        <v>0</v>
      </c>
      <c r="DQ2" s="13">
        <v>0</v>
      </c>
      <c r="DR2" s="13">
        <v>0</v>
      </c>
      <c r="DS2" s="13">
        <v>1</v>
      </c>
      <c r="DT2" s="13">
        <v>28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0</v>
      </c>
      <c r="EC2" s="13">
        <v>0</v>
      </c>
      <c r="ED2" s="13">
        <v>0</v>
      </c>
      <c r="EE2" s="13">
        <v>1</v>
      </c>
      <c r="EF2" s="13">
        <v>0</v>
      </c>
      <c r="EG2" s="13">
        <v>0</v>
      </c>
      <c r="EH2" s="13">
        <v>0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0</v>
      </c>
      <c r="EQ2" s="13">
        <f>IF(OR(EO2=1,EP2=1),1,0)</f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1</v>
      </c>
      <c r="EY2" s="13">
        <v>1</v>
      </c>
      <c r="EZ2" s="13">
        <v>0</v>
      </c>
      <c r="FA2" s="13">
        <v>0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f>IF(OR(FD2=1,FE2=1),1,0)</f>
        <v>0</v>
      </c>
    </row>
    <row r="3" spans="1:165" x14ac:dyDescent="0.25">
      <c r="A3" s="11">
        <v>2</v>
      </c>
      <c r="B3" s="13">
        <v>53</v>
      </c>
      <c r="C3" s="13">
        <v>0</v>
      </c>
      <c r="D3" s="13">
        <v>1</v>
      </c>
      <c r="E3" s="13">
        <v>0</v>
      </c>
      <c r="F3" s="13">
        <v>0</v>
      </c>
      <c r="G3" s="13">
        <f t="shared" ref="G3:G66" si="1">IF(B3&lt;55,1,0)</f>
        <v>1</v>
      </c>
      <c r="H3" s="13">
        <v>1</v>
      </c>
      <c r="I3" s="13">
        <v>180</v>
      </c>
      <c r="J3" s="13">
        <v>84</v>
      </c>
      <c r="K3" s="13">
        <v>25.9</v>
      </c>
      <c r="L3" s="13">
        <v>0</v>
      </c>
      <c r="M3" s="13">
        <v>1</v>
      </c>
      <c r="N3" s="13">
        <v>0</v>
      </c>
      <c r="O3" s="13">
        <v>1</v>
      </c>
      <c r="P3" s="13">
        <v>0</v>
      </c>
      <c r="Q3" s="13">
        <v>0</v>
      </c>
      <c r="R3" s="13">
        <v>1</v>
      </c>
      <c r="S3" s="13">
        <v>1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1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1</v>
      </c>
      <c r="AL3" s="13">
        <v>1</v>
      </c>
      <c r="AM3" s="13">
        <f t="shared" ref="AM3:AM66" si="2">IF(OR(AI3=1,AK3=1,AL3),1,0)</f>
        <v>1</v>
      </c>
      <c r="AN3" s="13">
        <v>0</v>
      </c>
      <c r="AO3" s="13">
        <v>0</v>
      </c>
      <c r="AP3" s="13">
        <f t="shared" ref="AP3:AP66" si="3">IF(OR(AN3=1,AO3=1),1,0)</f>
        <v>0</v>
      </c>
      <c r="AQ3" s="13">
        <v>0</v>
      </c>
      <c r="AR3" s="13">
        <v>1</v>
      </c>
      <c r="AS3" s="13">
        <v>0</v>
      </c>
      <c r="AT3" s="13">
        <v>0</v>
      </c>
      <c r="AU3" s="13">
        <v>0</v>
      </c>
      <c r="AV3" s="13">
        <v>1</v>
      </c>
      <c r="AW3" s="13">
        <v>0</v>
      </c>
      <c r="AX3" s="13">
        <f t="shared" si="0"/>
        <v>1</v>
      </c>
      <c r="AY3" s="13">
        <v>29</v>
      </c>
      <c r="AZ3" s="13">
        <v>0.94</v>
      </c>
      <c r="BA3" s="13">
        <v>3.2</v>
      </c>
      <c r="BB3" s="13">
        <v>0</v>
      </c>
      <c r="BC3" s="13">
        <v>0</v>
      </c>
      <c r="BD3" s="13">
        <v>1</v>
      </c>
      <c r="BE3" s="13">
        <v>1.4</v>
      </c>
      <c r="BF3" s="13">
        <v>192</v>
      </c>
      <c r="BG3" s="13">
        <v>1</v>
      </c>
      <c r="BH3" s="13">
        <v>107</v>
      </c>
      <c r="BI3" s="13">
        <v>85</v>
      </c>
      <c r="BJ3" s="13">
        <v>32.4</v>
      </c>
      <c r="BK3" s="13">
        <v>0</v>
      </c>
      <c r="BL3" s="13">
        <v>3</v>
      </c>
      <c r="BM3" s="13">
        <v>0</v>
      </c>
      <c r="BN3" s="13">
        <v>0</v>
      </c>
      <c r="BO3" s="13">
        <v>0</v>
      </c>
      <c r="BP3" s="13">
        <v>1</v>
      </c>
      <c r="BQ3" s="13">
        <v>0</v>
      </c>
      <c r="BR3" s="13">
        <f t="shared" ref="BR3:BR66" si="4">IF(OR(BN3=1,BO3=1,BP3=1),1,0)</f>
        <v>1</v>
      </c>
      <c r="BS3" s="13">
        <v>0</v>
      </c>
      <c r="BT3" s="13">
        <v>0</v>
      </c>
      <c r="BU3" s="13">
        <v>0</v>
      </c>
      <c r="BV3" s="13">
        <v>0</v>
      </c>
      <c r="BW3" s="13">
        <v>4</v>
      </c>
      <c r="BX3" s="13">
        <v>0</v>
      </c>
      <c r="BY3" s="13">
        <v>0</v>
      </c>
      <c r="BZ3" s="13">
        <v>0</v>
      </c>
      <c r="CA3" s="13">
        <v>1</v>
      </c>
      <c r="CB3" s="13">
        <f t="shared" ref="CB3:CB66" si="5">IF(OR(BX3=1,BY3=1),1,0)</f>
        <v>0</v>
      </c>
      <c r="CC3" s="13">
        <v>1</v>
      </c>
      <c r="CD3" s="13">
        <v>0</v>
      </c>
      <c r="CE3" s="13">
        <v>1</v>
      </c>
      <c r="CF3" s="13">
        <v>0</v>
      </c>
      <c r="CG3" s="13">
        <v>1</v>
      </c>
      <c r="CH3" s="13">
        <v>500</v>
      </c>
      <c r="CI3" s="13">
        <v>375</v>
      </c>
      <c r="CJ3" s="13">
        <v>1</v>
      </c>
      <c r="CK3" s="13">
        <v>0</v>
      </c>
      <c r="CL3" s="13">
        <v>0</v>
      </c>
      <c r="CM3" s="13">
        <v>0</v>
      </c>
      <c r="CN3" s="13">
        <v>0</v>
      </c>
      <c r="CO3" s="13">
        <v>0</v>
      </c>
      <c r="CP3" s="13">
        <v>0</v>
      </c>
      <c r="CQ3" s="13">
        <v>0</v>
      </c>
      <c r="CR3" s="13">
        <v>0</v>
      </c>
      <c r="CS3" s="13">
        <v>0</v>
      </c>
      <c r="CT3" s="13">
        <v>0</v>
      </c>
      <c r="CU3" s="13">
        <v>1</v>
      </c>
      <c r="CV3" s="13">
        <v>0</v>
      </c>
      <c r="CW3" s="13">
        <v>0</v>
      </c>
      <c r="CX3" s="13">
        <v>0</v>
      </c>
      <c r="CY3" s="13">
        <v>0</v>
      </c>
      <c r="CZ3" s="13">
        <v>0</v>
      </c>
      <c r="DA3" s="13">
        <v>1</v>
      </c>
      <c r="DB3" s="13">
        <v>0</v>
      </c>
      <c r="DC3" s="13">
        <v>0</v>
      </c>
      <c r="DD3" s="13">
        <v>0</v>
      </c>
      <c r="DE3" s="13">
        <v>0</v>
      </c>
      <c r="DF3" s="13">
        <v>1</v>
      </c>
      <c r="DG3" s="13">
        <v>0</v>
      </c>
      <c r="DH3" s="13">
        <v>0</v>
      </c>
      <c r="DI3" s="13">
        <v>0</v>
      </c>
      <c r="DJ3" s="13">
        <v>1</v>
      </c>
      <c r="DK3" s="13">
        <v>1</v>
      </c>
      <c r="DL3" s="13">
        <v>0</v>
      </c>
      <c r="DM3" s="13">
        <v>0</v>
      </c>
      <c r="DN3" s="13">
        <v>0</v>
      </c>
      <c r="DO3" s="13">
        <v>0</v>
      </c>
      <c r="DP3" s="13">
        <v>0</v>
      </c>
      <c r="DQ3" s="13">
        <v>1</v>
      </c>
      <c r="DR3" s="13">
        <v>0</v>
      </c>
      <c r="DS3" s="13">
        <v>1</v>
      </c>
      <c r="DT3" s="13">
        <v>28</v>
      </c>
      <c r="DU3" s="13">
        <v>0</v>
      </c>
      <c r="DV3" s="13">
        <v>0</v>
      </c>
      <c r="DW3" s="13">
        <v>0</v>
      </c>
      <c r="DX3" s="13">
        <v>0</v>
      </c>
      <c r="DY3" s="13">
        <v>1</v>
      </c>
      <c r="DZ3" s="13">
        <v>0</v>
      </c>
      <c r="EA3" s="13">
        <v>0</v>
      </c>
      <c r="EB3" s="13">
        <v>0</v>
      </c>
      <c r="EC3" s="13">
        <v>0</v>
      </c>
      <c r="ED3" s="13">
        <v>0</v>
      </c>
      <c r="EE3" s="13">
        <v>0</v>
      </c>
      <c r="EF3" s="13">
        <v>0</v>
      </c>
      <c r="EG3" s="13">
        <v>0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1</v>
      </c>
      <c r="EN3" s="13">
        <v>0</v>
      </c>
      <c r="EO3" s="13">
        <v>0</v>
      </c>
      <c r="EP3" s="13">
        <v>0</v>
      </c>
      <c r="EQ3" s="13">
        <f t="shared" ref="EQ3:EQ66" si="6">IF(OR(EO3=1,EP3=1),1,0)</f>
        <v>0</v>
      </c>
      <c r="ER3" s="13">
        <v>0</v>
      </c>
      <c r="ES3" s="13">
        <v>0</v>
      </c>
      <c r="ET3" s="13">
        <v>0</v>
      </c>
      <c r="EU3" s="13">
        <v>1</v>
      </c>
      <c r="EV3" s="13">
        <v>0</v>
      </c>
      <c r="EW3" s="13">
        <v>0</v>
      </c>
      <c r="EX3" s="13">
        <v>1</v>
      </c>
      <c r="EY3" s="13">
        <v>1</v>
      </c>
      <c r="EZ3" s="13">
        <v>0</v>
      </c>
      <c r="FA3" s="13">
        <v>0</v>
      </c>
      <c r="FB3" s="13">
        <v>0</v>
      </c>
      <c r="FC3" s="13">
        <v>0</v>
      </c>
      <c r="FD3" s="13">
        <v>0</v>
      </c>
      <c r="FE3" s="13">
        <v>1</v>
      </c>
      <c r="FF3" s="13">
        <v>1</v>
      </c>
      <c r="FG3" s="13">
        <v>0</v>
      </c>
      <c r="FH3" s="13">
        <v>1</v>
      </c>
      <c r="FI3" s="13">
        <f t="shared" ref="FI3:FI66" si="7">IF(OR(FD3=1,FE3=1),1,0)</f>
        <v>1</v>
      </c>
    </row>
    <row r="4" spans="1:165" x14ac:dyDescent="0.25">
      <c r="A4" s="11">
        <v>3</v>
      </c>
      <c r="B4" s="13">
        <v>45</v>
      </c>
      <c r="C4" s="13">
        <v>1</v>
      </c>
      <c r="D4" s="13">
        <v>0</v>
      </c>
      <c r="E4" s="13">
        <v>0</v>
      </c>
      <c r="F4" s="13">
        <v>0</v>
      </c>
      <c r="G4" s="13">
        <f t="shared" si="1"/>
        <v>1</v>
      </c>
      <c r="H4" s="13">
        <v>1</v>
      </c>
      <c r="I4" s="13">
        <v>176</v>
      </c>
      <c r="J4" s="13">
        <v>75</v>
      </c>
      <c r="K4" s="13">
        <v>24.2</v>
      </c>
      <c r="L4" s="13">
        <v>1</v>
      </c>
      <c r="M4" s="13">
        <v>0</v>
      </c>
      <c r="N4" s="13">
        <v>0</v>
      </c>
      <c r="O4" s="13">
        <v>1</v>
      </c>
      <c r="P4" s="13">
        <v>0</v>
      </c>
      <c r="Q4" s="13">
        <v>0</v>
      </c>
      <c r="R4" s="13">
        <v>1</v>
      </c>
      <c r="S4" s="13">
        <v>1</v>
      </c>
      <c r="T4" s="13">
        <v>0</v>
      </c>
      <c r="U4" s="13">
        <v>0</v>
      </c>
      <c r="V4" s="13">
        <v>1</v>
      </c>
      <c r="W4" s="13">
        <v>0</v>
      </c>
      <c r="X4" s="13">
        <v>0</v>
      </c>
      <c r="Y4" s="13">
        <v>1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1</v>
      </c>
      <c r="AM4" s="13">
        <f t="shared" si="2"/>
        <v>1</v>
      </c>
      <c r="AN4" s="13">
        <v>0</v>
      </c>
      <c r="AO4" s="13">
        <v>0</v>
      </c>
      <c r="AP4" s="13">
        <f t="shared" si="3"/>
        <v>0</v>
      </c>
      <c r="AQ4" s="13">
        <v>0</v>
      </c>
      <c r="AR4" s="13">
        <v>1</v>
      </c>
      <c r="AS4" s="13">
        <v>0</v>
      </c>
      <c r="AT4" s="13">
        <v>0</v>
      </c>
      <c r="AU4" s="13">
        <v>0</v>
      </c>
      <c r="AV4" s="13">
        <v>1</v>
      </c>
      <c r="AW4" s="13">
        <v>0</v>
      </c>
      <c r="AX4" s="13">
        <f t="shared" si="0"/>
        <v>1</v>
      </c>
      <c r="AY4" s="13">
        <v>18</v>
      </c>
      <c r="AZ4" s="13">
        <v>1.1000000000000001</v>
      </c>
      <c r="BA4" s="13">
        <v>2.25</v>
      </c>
      <c r="BB4" s="13">
        <v>0</v>
      </c>
      <c r="BC4" s="13">
        <v>0</v>
      </c>
      <c r="BD4" s="13">
        <v>1</v>
      </c>
      <c r="BE4" s="13">
        <v>1</v>
      </c>
      <c r="BF4" s="13">
        <v>156</v>
      </c>
      <c r="BG4" s="13">
        <v>1</v>
      </c>
      <c r="BH4" s="13">
        <v>150</v>
      </c>
      <c r="BI4" s="13">
        <v>107</v>
      </c>
      <c r="BJ4" s="13">
        <v>32</v>
      </c>
      <c r="BK4" s="13">
        <v>0</v>
      </c>
      <c r="BL4" s="13">
        <v>4</v>
      </c>
      <c r="BM4" s="13">
        <v>0</v>
      </c>
      <c r="BN4" s="13">
        <v>0</v>
      </c>
      <c r="BO4" s="13">
        <v>0</v>
      </c>
      <c r="BP4" s="13">
        <v>0</v>
      </c>
      <c r="BQ4" s="13">
        <v>1</v>
      </c>
      <c r="BR4" s="13">
        <f t="shared" si="4"/>
        <v>0</v>
      </c>
      <c r="BS4" s="13">
        <v>0</v>
      </c>
      <c r="BT4" s="13">
        <v>0</v>
      </c>
      <c r="BU4" s="13">
        <v>0</v>
      </c>
      <c r="BV4" s="13">
        <v>0</v>
      </c>
      <c r="BW4" s="13">
        <v>4</v>
      </c>
      <c r="BX4" s="13">
        <v>0</v>
      </c>
      <c r="BY4" s="13">
        <v>0</v>
      </c>
      <c r="BZ4" s="13">
        <v>0</v>
      </c>
      <c r="CA4" s="13">
        <v>1</v>
      </c>
      <c r="CB4" s="13">
        <f t="shared" si="5"/>
        <v>0</v>
      </c>
      <c r="CC4" s="13">
        <v>0</v>
      </c>
      <c r="CD4" s="13">
        <v>0</v>
      </c>
      <c r="CE4" s="13">
        <v>1</v>
      </c>
      <c r="CF4" s="13">
        <v>0</v>
      </c>
      <c r="CG4" s="13">
        <v>1</v>
      </c>
      <c r="CH4" s="13">
        <v>700</v>
      </c>
      <c r="CI4" s="13">
        <v>755</v>
      </c>
      <c r="CJ4" s="13">
        <v>0</v>
      </c>
      <c r="CK4" s="13">
        <v>0</v>
      </c>
      <c r="CL4" s="13">
        <v>0</v>
      </c>
      <c r="CM4" s="13">
        <v>0</v>
      </c>
      <c r="CN4" s="13">
        <v>0</v>
      </c>
      <c r="CO4" s="13">
        <v>0</v>
      </c>
      <c r="CP4" s="13">
        <v>0</v>
      </c>
      <c r="CQ4" s="13">
        <v>0</v>
      </c>
      <c r="CR4" s="13">
        <v>0</v>
      </c>
      <c r="CS4" s="13">
        <v>0</v>
      </c>
      <c r="CT4" s="13">
        <v>0</v>
      </c>
      <c r="CU4" s="13">
        <v>1</v>
      </c>
      <c r="CV4" s="13">
        <v>1</v>
      </c>
      <c r="CW4" s="13">
        <v>0</v>
      </c>
      <c r="CX4" s="13">
        <v>1</v>
      </c>
      <c r="CY4" s="13">
        <v>1</v>
      </c>
      <c r="CZ4" s="13">
        <v>0</v>
      </c>
      <c r="DA4" s="13">
        <v>1</v>
      </c>
      <c r="DB4" s="13">
        <v>0</v>
      </c>
      <c r="DC4" s="13">
        <v>0</v>
      </c>
      <c r="DD4" s="13">
        <v>0</v>
      </c>
      <c r="DE4" s="13">
        <v>0</v>
      </c>
      <c r="DF4" s="13">
        <v>1</v>
      </c>
      <c r="DG4" s="13">
        <v>0</v>
      </c>
      <c r="DH4" s="13">
        <v>0</v>
      </c>
      <c r="DI4" s="13">
        <v>0</v>
      </c>
      <c r="DJ4" s="13">
        <v>1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1</v>
      </c>
      <c r="DQ4" s="13">
        <v>0</v>
      </c>
      <c r="DR4" s="13">
        <v>0</v>
      </c>
      <c r="DS4" s="13">
        <v>1</v>
      </c>
      <c r="DT4" s="13">
        <v>36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1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1</v>
      </c>
      <c r="EN4" s="13">
        <v>0</v>
      </c>
      <c r="EO4" s="13">
        <v>1</v>
      </c>
      <c r="EP4" s="13">
        <v>0</v>
      </c>
      <c r="EQ4" s="13">
        <f t="shared" si="6"/>
        <v>1</v>
      </c>
      <c r="ER4" s="13">
        <v>0</v>
      </c>
      <c r="ES4" s="13">
        <v>0</v>
      </c>
      <c r="ET4" s="13">
        <v>0</v>
      </c>
      <c r="EU4" s="13">
        <v>1</v>
      </c>
      <c r="EV4" s="13">
        <v>0</v>
      </c>
      <c r="EW4" s="13">
        <v>1</v>
      </c>
      <c r="EX4" s="13">
        <v>0</v>
      </c>
      <c r="EY4" s="13">
        <v>1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f t="shared" si="7"/>
        <v>0</v>
      </c>
    </row>
    <row r="5" spans="1:165" x14ac:dyDescent="0.25">
      <c r="A5" s="11">
        <v>4</v>
      </c>
      <c r="B5" s="13">
        <v>55</v>
      </c>
      <c r="C5" s="13">
        <v>0</v>
      </c>
      <c r="D5" s="13">
        <v>0</v>
      </c>
      <c r="E5" s="13">
        <v>1</v>
      </c>
      <c r="F5" s="13">
        <v>0</v>
      </c>
      <c r="G5" s="13">
        <f t="shared" si="1"/>
        <v>0</v>
      </c>
      <c r="H5" s="13">
        <v>1</v>
      </c>
      <c r="I5" s="13">
        <v>180</v>
      </c>
      <c r="J5" s="13">
        <v>90</v>
      </c>
      <c r="K5" s="13">
        <v>27.7</v>
      </c>
      <c r="L5" s="13">
        <v>1</v>
      </c>
      <c r="M5" s="13">
        <v>0</v>
      </c>
      <c r="N5" s="13">
        <v>0</v>
      </c>
      <c r="O5" s="13">
        <v>1</v>
      </c>
      <c r="P5" s="13">
        <v>0</v>
      </c>
      <c r="Q5" s="13">
        <v>1</v>
      </c>
      <c r="R5" s="13">
        <v>1</v>
      </c>
      <c r="S5" s="13">
        <v>0</v>
      </c>
      <c r="T5" s="13">
        <v>0</v>
      </c>
      <c r="U5" s="13">
        <v>0</v>
      </c>
      <c r="V5" s="13">
        <v>1</v>
      </c>
      <c r="W5" s="13">
        <v>1</v>
      </c>
      <c r="X5" s="13">
        <v>1</v>
      </c>
      <c r="Y5" s="13">
        <v>1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1</v>
      </c>
      <c r="AG5" s="13">
        <v>0</v>
      </c>
      <c r="AH5" s="13">
        <v>0</v>
      </c>
      <c r="AI5" s="13">
        <v>0</v>
      </c>
      <c r="AJ5" s="13">
        <v>0</v>
      </c>
      <c r="AK5" s="13">
        <v>1</v>
      </c>
      <c r="AL5" s="13">
        <v>0</v>
      </c>
      <c r="AM5" s="13">
        <f t="shared" si="2"/>
        <v>1</v>
      </c>
      <c r="AN5" s="13">
        <v>0</v>
      </c>
      <c r="AO5" s="13">
        <v>1</v>
      </c>
      <c r="AP5" s="13">
        <f t="shared" si="3"/>
        <v>1</v>
      </c>
      <c r="AQ5" s="13">
        <v>0</v>
      </c>
      <c r="AR5" s="13">
        <v>1</v>
      </c>
      <c r="AS5" s="13">
        <v>0</v>
      </c>
      <c r="AT5" s="13">
        <v>0</v>
      </c>
      <c r="AU5" s="13">
        <v>0</v>
      </c>
      <c r="AV5" s="13">
        <v>1</v>
      </c>
      <c r="AW5" s="13">
        <v>0</v>
      </c>
      <c r="AX5" s="13">
        <f t="shared" si="0"/>
        <v>1</v>
      </c>
      <c r="AY5" s="13">
        <v>25</v>
      </c>
      <c r="AZ5" s="13">
        <v>1.48</v>
      </c>
      <c r="BA5" s="13">
        <v>3.8</v>
      </c>
      <c r="BB5" s="13">
        <v>0</v>
      </c>
      <c r="BC5" s="13">
        <v>0</v>
      </c>
      <c r="BD5" s="13">
        <v>1</v>
      </c>
      <c r="BE5" s="13">
        <v>1.2</v>
      </c>
      <c r="BF5" s="13">
        <v>181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1</v>
      </c>
      <c r="BN5" s="13">
        <v>0</v>
      </c>
      <c r="BO5" s="13">
        <v>0</v>
      </c>
      <c r="BP5" s="13">
        <v>0</v>
      </c>
      <c r="BQ5" s="13">
        <v>0</v>
      </c>
      <c r="BR5" s="13">
        <f t="shared" si="4"/>
        <v>0</v>
      </c>
      <c r="BS5" s="13">
        <v>0</v>
      </c>
      <c r="BT5" s="13">
        <v>0</v>
      </c>
      <c r="BU5" s="13">
        <v>0</v>
      </c>
      <c r="BV5" s="13">
        <v>0</v>
      </c>
      <c r="BW5" s="13">
        <v>2</v>
      </c>
      <c r="BX5" s="13">
        <v>0</v>
      </c>
      <c r="BY5" s="13">
        <v>1</v>
      </c>
      <c r="BZ5" s="13">
        <v>0</v>
      </c>
      <c r="CA5" s="13">
        <v>0</v>
      </c>
      <c r="CB5" s="13">
        <f t="shared" si="5"/>
        <v>1</v>
      </c>
      <c r="CC5" s="13">
        <v>0</v>
      </c>
      <c r="CD5" s="13">
        <v>0</v>
      </c>
      <c r="CE5" s="13">
        <v>1</v>
      </c>
      <c r="CF5" s="13">
        <v>0</v>
      </c>
      <c r="CG5" s="13">
        <v>0</v>
      </c>
      <c r="CH5" s="13">
        <v>600</v>
      </c>
      <c r="CI5" s="13">
        <v>670</v>
      </c>
      <c r="CJ5" s="13">
        <v>1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0</v>
      </c>
      <c r="CU5" s="13">
        <v>1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1</v>
      </c>
      <c r="DB5" s="13">
        <v>0</v>
      </c>
      <c r="DC5" s="13">
        <v>0</v>
      </c>
      <c r="DD5" s="13">
        <v>0</v>
      </c>
      <c r="DE5" s="13">
        <v>0</v>
      </c>
      <c r="DF5" s="13">
        <v>1</v>
      </c>
      <c r="DG5" s="13">
        <v>0</v>
      </c>
      <c r="DH5" s="13">
        <v>0</v>
      </c>
      <c r="DI5" s="13">
        <v>0</v>
      </c>
      <c r="DJ5" s="13">
        <v>1</v>
      </c>
      <c r="DK5" s="13">
        <v>0</v>
      </c>
      <c r="DL5" s="13">
        <v>1</v>
      </c>
      <c r="DM5" s="13">
        <v>0</v>
      </c>
      <c r="DN5" s="13">
        <v>0</v>
      </c>
      <c r="DO5" s="13">
        <v>0</v>
      </c>
      <c r="DP5" s="13">
        <v>1</v>
      </c>
      <c r="DQ5" s="13">
        <v>0</v>
      </c>
      <c r="DR5" s="13">
        <v>0</v>
      </c>
      <c r="DS5" s="13">
        <v>1</v>
      </c>
      <c r="DT5" s="13">
        <v>29</v>
      </c>
      <c r="DU5" s="13">
        <v>0</v>
      </c>
      <c r="DV5" s="13">
        <v>0</v>
      </c>
      <c r="DW5" s="13">
        <v>0</v>
      </c>
      <c r="DX5" s="13">
        <v>0</v>
      </c>
      <c r="DY5" s="13">
        <v>1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1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f t="shared" si="6"/>
        <v>0</v>
      </c>
      <c r="ER5" s="13">
        <v>0</v>
      </c>
      <c r="ES5" s="13">
        <v>0</v>
      </c>
      <c r="ET5" s="13">
        <v>0</v>
      </c>
      <c r="EU5" s="13">
        <v>1</v>
      </c>
      <c r="EV5" s="13">
        <v>0</v>
      </c>
      <c r="EW5" s="13">
        <v>0</v>
      </c>
      <c r="EX5" s="13">
        <v>1</v>
      </c>
      <c r="EY5" s="13">
        <v>0</v>
      </c>
      <c r="EZ5" s="13">
        <v>0</v>
      </c>
      <c r="FA5" s="13">
        <v>1</v>
      </c>
      <c r="FB5" s="13">
        <v>0</v>
      </c>
      <c r="FC5" s="13">
        <v>0</v>
      </c>
      <c r="FD5" s="13">
        <v>0</v>
      </c>
      <c r="FE5" s="13">
        <v>1</v>
      </c>
      <c r="FF5" s="13">
        <v>1</v>
      </c>
      <c r="FG5" s="13">
        <v>0</v>
      </c>
      <c r="FH5" s="13">
        <v>1</v>
      </c>
      <c r="FI5" s="13">
        <f t="shared" si="7"/>
        <v>1</v>
      </c>
    </row>
    <row r="6" spans="1:165" x14ac:dyDescent="0.25">
      <c r="A6" s="11">
        <v>5</v>
      </c>
      <c r="B6" s="13">
        <v>54</v>
      </c>
      <c r="C6" s="13">
        <v>0</v>
      </c>
      <c r="D6" s="13">
        <v>0</v>
      </c>
      <c r="E6" s="13">
        <v>1</v>
      </c>
      <c r="F6" s="13">
        <v>0</v>
      </c>
      <c r="G6" s="13">
        <f t="shared" si="1"/>
        <v>1</v>
      </c>
      <c r="H6" s="13">
        <v>1</v>
      </c>
      <c r="I6" s="13">
        <v>172</v>
      </c>
      <c r="J6" s="13">
        <v>76</v>
      </c>
      <c r="K6" s="13">
        <v>25.6</v>
      </c>
      <c r="L6" s="13">
        <v>0</v>
      </c>
      <c r="M6" s="13">
        <v>1</v>
      </c>
      <c r="N6" s="13">
        <v>0</v>
      </c>
      <c r="O6" s="13">
        <v>1</v>
      </c>
      <c r="P6" s="13">
        <v>0</v>
      </c>
      <c r="Q6" s="13">
        <v>0</v>
      </c>
      <c r="R6" s="13">
        <v>0</v>
      </c>
      <c r="S6" s="13">
        <v>1</v>
      </c>
      <c r="T6" s="13">
        <v>0</v>
      </c>
      <c r="U6" s="13">
        <v>0</v>
      </c>
      <c r="V6" s="13">
        <v>1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1</v>
      </c>
      <c r="AM6" s="13">
        <f t="shared" si="2"/>
        <v>1</v>
      </c>
      <c r="AN6" s="13">
        <v>0</v>
      </c>
      <c r="AO6" s="13">
        <v>0</v>
      </c>
      <c r="AP6" s="13">
        <f t="shared" si="3"/>
        <v>0</v>
      </c>
      <c r="AQ6" s="13">
        <v>1</v>
      </c>
      <c r="AR6" s="13">
        <v>0</v>
      </c>
      <c r="AS6" s="13">
        <v>0</v>
      </c>
      <c r="AT6" s="13">
        <v>0</v>
      </c>
      <c r="AU6" s="13">
        <v>0</v>
      </c>
      <c r="AV6" s="13">
        <v>1</v>
      </c>
      <c r="AW6" s="13">
        <v>0</v>
      </c>
      <c r="AX6" s="13">
        <f t="shared" si="0"/>
        <v>1</v>
      </c>
      <c r="AY6" s="13">
        <v>20.5</v>
      </c>
      <c r="AZ6" s="13">
        <v>2.5099999999999998</v>
      </c>
      <c r="BA6" s="13">
        <v>2.8</v>
      </c>
      <c r="BB6" s="13">
        <v>0</v>
      </c>
      <c r="BC6" s="13">
        <v>1</v>
      </c>
      <c r="BD6" s="13">
        <v>0</v>
      </c>
      <c r="BE6" s="13">
        <v>1.1000000000000001</v>
      </c>
      <c r="BF6" s="13">
        <v>172</v>
      </c>
      <c r="BG6" s="13">
        <v>1</v>
      </c>
      <c r="BH6" s="13">
        <v>86</v>
      </c>
      <c r="BI6" s="13">
        <v>51</v>
      </c>
      <c r="BJ6" s="13">
        <v>34.1</v>
      </c>
      <c r="BK6" s="13">
        <v>0</v>
      </c>
      <c r="BL6" s="13">
        <v>2</v>
      </c>
      <c r="BM6" s="13">
        <v>0</v>
      </c>
      <c r="BN6" s="13">
        <v>0</v>
      </c>
      <c r="BO6" s="13">
        <v>1</v>
      </c>
      <c r="BP6" s="13">
        <v>0</v>
      </c>
      <c r="BQ6" s="13">
        <v>0</v>
      </c>
      <c r="BR6" s="13">
        <f t="shared" si="4"/>
        <v>1</v>
      </c>
      <c r="BS6" s="13">
        <v>0</v>
      </c>
      <c r="BT6" s="13">
        <v>0</v>
      </c>
      <c r="BU6" s="13">
        <v>0</v>
      </c>
      <c r="BV6" s="13">
        <v>0</v>
      </c>
      <c r="BW6" s="13">
        <v>4</v>
      </c>
      <c r="BX6" s="13">
        <v>0</v>
      </c>
      <c r="BY6" s="13">
        <v>0</v>
      </c>
      <c r="BZ6" s="13">
        <v>0</v>
      </c>
      <c r="CA6" s="13">
        <v>1</v>
      </c>
      <c r="CB6" s="13">
        <f t="shared" si="5"/>
        <v>0</v>
      </c>
      <c r="CC6" s="13">
        <v>0</v>
      </c>
      <c r="CD6" s="13">
        <v>0</v>
      </c>
      <c r="CE6" s="13">
        <v>1</v>
      </c>
      <c r="CF6" s="13">
        <v>1</v>
      </c>
      <c r="CG6" s="13">
        <v>1</v>
      </c>
      <c r="CH6" s="13">
        <v>500</v>
      </c>
      <c r="CI6" s="13">
        <v>350</v>
      </c>
      <c r="CJ6" s="13">
        <v>1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1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1</v>
      </c>
      <c r="CW6" s="13">
        <v>0</v>
      </c>
      <c r="CX6" s="13">
        <v>0</v>
      </c>
      <c r="CY6" s="13">
        <v>0</v>
      </c>
      <c r="CZ6" s="13">
        <v>0</v>
      </c>
      <c r="DA6" s="13">
        <v>1</v>
      </c>
      <c r="DB6" s="13">
        <v>0</v>
      </c>
      <c r="DC6" s="13">
        <v>0</v>
      </c>
      <c r="DD6" s="13">
        <v>0</v>
      </c>
      <c r="DE6" s="13">
        <v>0</v>
      </c>
      <c r="DF6" s="13">
        <v>1</v>
      </c>
      <c r="DG6" s="13">
        <v>0</v>
      </c>
      <c r="DH6" s="13">
        <v>0</v>
      </c>
      <c r="DI6" s="13">
        <v>0</v>
      </c>
      <c r="DJ6" s="13">
        <v>1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1</v>
      </c>
      <c r="DQ6" s="13">
        <v>0</v>
      </c>
      <c r="DR6" s="13">
        <v>0</v>
      </c>
      <c r="DS6" s="13">
        <v>1</v>
      </c>
      <c r="DT6" s="13">
        <v>13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1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1</v>
      </c>
      <c r="EN6" s="13">
        <v>1</v>
      </c>
      <c r="EO6" s="13">
        <v>0</v>
      </c>
      <c r="EP6" s="13">
        <v>1</v>
      </c>
      <c r="EQ6" s="13">
        <f t="shared" si="6"/>
        <v>1</v>
      </c>
      <c r="ER6" s="13">
        <v>0</v>
      </c>
      <c r="ES6" s="13">
        <v>0</v>
      </c>
      <c r="ET6" s="13">
        <v>0</v>
      </c>
      <c r="EU6" s="13">
        <v>1</v>
      </c>
      <c r="EV6" s="13">
        <v>0</v>
      </c>
      <c r="EW6" s="13">
        <v>0</v>
      </c>
      <c r="EX6" s="13">
        <v>1</v>
      </c>
      <c r="EY6" s="13">
        <v>0</v>
      </c>
      <c r="EZ6" s="13">
        <v>1</v>
      </c>
      <c r="FA6" s="13">
        <v>0</v>
      </c>
      <c r="FB6" s="13">
        <v>0</v>
      </c>
      <c r="FC6" s="13">
        <v>0</v>
      </c>
      <c r="FD6" s="13">
        <v>0</v>
      </c>
      <c r="FE6" s="13">
        <v>1</v>
      </c>
      <c r="FF6" s="13">
        <v>0</v>
      </c>
      <c r="FG6" s="13">
        <v>0</v>
      </c>
      <c r="FH6" s="13">
        <v>1</v>
      </c>
      <c r="FI6" s="13">
        <f t="shared" si="7"/>
        <v>1</v>
      </c>
    </row>
    <row r="7" spans="1:165" x14ac:dyDescent="0.25">
      <c r="A7" s="11">
        <v>6</v>
      </c>
      <c r="B7" s="13">
        <v>61</v>
      </c>
      <c r="C7" s="13">
        <v>0</v>
      </c>
      <c r="D7" s="13">
        <v>0</v>
      </c>
      <c r="E7" s="13">
        <v>0</v>
      </c>
      <c r="F7" s="13">
        <v>1</v>
      </c>
      <c r="G7" s="13">
        <f t="shared" si="1"/>
        <v>0</v>
      </c>
      <c r="H7" s="13">
        <v>1</v>
      </c>
      <c r="I7" s="13">
        <v>170</v>
      </c>
      <c r="J7" s="13">
        <v>82</v>
      </c>
      <c r="K7" s="13">
        <v>29.4</v>
      </c>
      <c r="L7" s="13">
        <v>0</v>
      </c>
      <c r="M7" s="13">
        <v>1</v>
      </c>
      <c r="N7" s="13">
        <v>0</v>
      </c>
      <c r="O7" s="13">
        <v>1</v>
      </c>
      <c r="P7" s="13">
        <v>0</v>
      </c>
      <c r="Q7" s="13">
        <v>1</v>
      </c>
      <c r="R7" s="13">
        <v>1</v>
      </c>
      <c r="S7" s="13">
        <v>0</v>
      </c>
      <c r="T7" s="13">
        <v>0</v>
      </c>
      <c r="U7" s="13">
        <v>0</v>
      </c>
      <c r="V7" s="13">
        <v>1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1</v>
      </c>
      <c r="AL7" s="13">
        <v>1</v>
      </c>
      <c r="AM7" s="13">
        <f t="shared" si="2"/>
        <v>1</v>
      </c>
      <c r="AN7" s="13">
        <v>1</v>
      </c>
      <c r="AO7" s="13">
        <v>0</v>
      </c>
      <c r="AP7" s="13">
        <f t="shared" si="3"/>
        <v>1</v>
      </c>
      <c r="AQ7" s="13">
        <v>0</v>
      </c>
      <c r="AR7" s="13">
        <v>1</v>
      </c>
      <c r="AS7" s="13">
        <v>0</v>
      </c>
      <c r="AT7" s="13">
        <v>0</v>
      </c>
      <c r="AU7" s="13">
        <v>0</v>
      </c>
      <c r="AV7" s="13">
        <v>0</v>
      </c>
      <c r="AW7" s="13">
        <v>1</v>
      </c>
      <c r="AX7" s="13">
        <f t="shared" si="0"/>
        <v>0</v>
      </c>
      <c r="AY7" s="13">
        <v>33.5</v>
      </c>
      <c r="AZ7" s="13">
        <v>2.5</v>
      </c>
      <c r="BA7" s="13">
        <v>2.2000000000000002</v>
      </c>
      <c r="BB7" s="13">
        <v>0</v>
      </c>
      <c r="BC7" s="13">
        <v>1</v>
      </c>
      <c r="BD7" s="13">
        <v>0</v>
      </c>
      <c r="BE7" s="13">
        <v>1.1000000000000001</v>
      </c>
      <c r="BF7" s="13">
        <v>250</v>
      </c>
      <c r="BG7" s="13">
        <v>1</v>
      </c>
      <c r="BH7" s="13">
        <v>81</v>
      </c>
      <c r="BI7" s="13">
        <v>55</v>
      </c>
      <c r="BJ7" s="13">
        <v>35.6</v>
      </c>
      <c r="BK7" s="13">
        <v>1</v>
      </c>
      <c r="BL7" s="13">
        <v>2</v>
      </c>
      <c r="BM7" s="13">
        <v>0</v>
      </c>
      <c r="BN7" s="13">
        <v>0</v>
      </c>
      <c r="BO7" s="13">
        <v>1</v>
      </c>
      <c r="BP7" s="13">
        <v>0</v>
      </c>
      <c r="BQ7" s="13">
        <v>0</v>
      </c>
      <c r="BR7" s="13">
        <f t="shared" si="4"/>
        <v>1</v>
      </c>
      <c r="BS7" s="13">
        <v>0</v>
      </c>
      <c r="BT7" s="13">
        <v>0</v>
      </c>
      <c r="BU7" s="13">
        <v>0</v>
      </c>
      <c r="BV7" s="13">
        <v>0</v>
      </c>
      <c r="BW7" s="13">
        <v>3</v>
      </c>
      <c r="BX7" s="13">
        <v>0</v>
      </c>
      <c r="BY7" s="13">
        <v>0</v>
      </c>
      <c r="BZ7" s="13">
        <v>1</v>
      </c>
      <c r="CA7" s="13">
        <v>0</v>
      </c>
      <c r="CB7" s="13">
        <f t="shared" si="5"/>
        <v>0</v>
      </c>
      <c r="CC7" s="13">
        <v>0</v>
      </c>
      <c r="CD7" s="13">
        <v>0</v>
      </c>
      <c r="CE7" s="13">
        <v>1</v>
      </c>
      <c r="CF7" s="13">
        <v>0</v>
      </c>
      <c r="CG7" s="13">
        <v>1</v>
      </c>
      <c r="CH7" s="13">
        <v>700</v>
      </c>
      <c r="CI7" s="13">
        <v>1470</v>
      </c>
      <c r="CJ7" s="13">
        <v>1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1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1</v>
      </c>
      <c r="DB7" s="13">
        <v>0</v>
      </c>
      <c r="DC7" s="13">
        <v>0</v>
      </c>
      <c r="DD7" s="13">
        <v>0</v>
      </c>
      <c r="DE7" s="13">
        <v>0</v>
      </c>
      <c r="DF7" s="13">
        <v>1</v>
      </c>
      <c r="DG7" s="13">
        <v>0</v>
      </c>
      <c r="DH7" s="13">
        <v>0</v>
      </c>
      <c r="DI7" s="13">
        <v>0</v>
      </c>
      <c r="DJ7" s="13">
        <v>1</v>
      </c>
      <c r="DK7" s="13">
        <v>0</v>
      </c>
      <c r="DL7" s="13">
        <v>1</v>
      </c>
      <c r="DM7" s="13">
        <v>0</v>
      </c>
      <c r="DN7" s="13">
        <v>1</v>
      </c>
      <c r="DO7" s="13">
        <v>0</v>
      </c>
      <c r="DP7" s="13">
        <v>0</v>
      </c>
      <c r="DQ7" s="13">
        <v>0</v>
      </c>
      <c r="DR7" s="13">
        <v>0</v>
      </c>
      <c r="DS7" s="13">
        <v>1</v>
      </c>
      <c r="DT7" s="13">
        <v>34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1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1</v>
      </c>
      <c r="EN7" s="13">
        <v>0</v>
      </c>
      <c r="EO7" s="13">
        <v>0</v>
      </c>
      <c r="EP7" s="13">
        <v>0</v>
      </c>
      <c r="EQ7" s="13">
        <f t="shared" si="6"/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1</v>
      </c>
      <c r="EX7" s="13">
        <v>0</v>
      </c>
      <c r="EY7" s="13">
        <v>0</v>
      </c>
      <c r="EZ7" s="13">
        <v>0</v>
      </c>
      <c r="FA7" s="13">
        <v>1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f t="shared" si="7"/>
        <v>0</v>
      </c>
    </row>
    <row r="8" spans="1:165" x14ac:dyDescent="0.25">
      <c r="A8" s="11">
        <v>7</v>
      </c>
      <c r="B8" s="13">
        <v>46</v>
      </c>
      <c r="C8" s="13">
        <v>1</v>
      </c>
      <c r="D8" s="13">
        <v>0</v>
      </c>
      <c r="E8" s="13">
        <v>0</v>
      </c>
      <c r="F8" s="13">
        <v>0</v>
      </c>
      <c r="G8" s="13">
        <f t="shared" si="1"/>
        <v>1</v>
      </c>
      <c r="H8" s="13">
        <v>1</v>
      </c>
      <c r="I8" s="13">
        <v>168</v>
      </c>
      <c r="J8" s="13">
        <v>84</v>
      </c>
      <c r="K8" s="13">
        <v>29.7</v>
      </c>
      <c r="L8" s="13">
        <v>0</v>
      </c>
      <c r="M8" s="13">
        <v>1</v>
      </c>
      <c r="N8" s="13">
        <v>0</v>
      </c>
      <c r="O8" s="13">
        <v>1</v>
      </c>
      <c r="P8" s="13">
        <v>0</v>
      </c>
      <c r="Q8" s="13">
        <v>1</v>
      </c>
      <c r="R8" s="13">
        <v>1</v>
      </c>
      <c r="S8" s="13">
        <v>1</v>
      </c>
      <c r="T8" s="13">
        <v>0</v>
      </c>
      <c r="U8" s="13">
        <v>0</v>
      </c>
      <c r="V8" s="13">
        <v>1</v>
      </c>
      <c r="W8" s="13">
        <v>0</v>
      </c>
      <c r="X8" s="13">
        <v>1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f t="shared" si="2"/>
        <v>0</v>
      </c>
      <c r="AN8" s="13">
        <v>0</v>
      </c>
      <c r="AO8" s="13">
        <v>0</v>
      </c>
      <c r="AP8" s="13">
        <f t="shared" si="3"/>
        <v>0</v>
      </c>
      <c r="AQ8" s="13">
        <v>0</v>
      </c>
      <c r="AR8" s="13">
        <v>1</v>
      </c>
      <c r="AS8" s="13">
        <v>0</v>
      </c>
      <c r="AT8" s="13">
        <v>0</v>
      </c>
      <c r="AU8" s="13">
        <v>0</v>
      </c>
      <c r="AV8" s="13">
        <v>1</v>
      </c>
      <c r="AW8" s="13">
        <v>0</v>
      </c>
      <c r="AX8" s="13">
        <f t="shared" si="0"/>
        <v>1</v>
      </c>
      <c r="AY8" s="13">
        <v>34.5</v>
      </c>
      <c r="AZ8" s="13">
        <v>0.65</v>
      </c>
      <c r="BA8" s="13">
        <v>3</v>
      </c>
      <c r="BB8" s="13">
        <v>0</v>
      </c>
      <c r="BC8" s="13">
        <v>0</v>
      </c>
      <c r="BD8" s="13">
        <v>1</v>
      </c>
      <c r="BE8" s="13">
        <v>0.9</v>
      </c>
      <c r="BF8" s="13">
        <v>143</v>
      </c>
      <c r="BG8" s="13">
        <v>1</v>
      </c>
      <c r="BH8" s="13">
        <v>107</v>
      </c>
      <c r="BI8" s="13">
        <v>64</v>
      </c>
      <c r="BJ8" s="13">
        <v>32.200000000000003</v>
      </c>
      <c r="BK8" s="13">
        <v>0</v>
      </c>
      <c r="BL8" s="13">
        <v>2</v>
      </c>
      <c r="BM8" s="13">
        <v>0</v>
      </c>
      <c r="BN8" s="13">
        <v>0</v>
      </c>
      <c r="BO8" s="13">
        <v>1</v>
      </c>
      <c r="BP8" s="13">
        <v>0</v>
      </c>
      <c r="BQ8" s="13">
        <v>0</v>
      </c>
      <c r="BR8" s="13">
        <f t="shared" si="4"/>
        <v>1</v>
      </c>
      <c r="BS8" s="13">
        <v>0</v>
      </c>
      <c r="BT8" s="13">
        <v>0</v>
      </c>
      <c r="BU8" s="13">
        <v>0</v>
      </c>
      <c r="BV8" s="13">
        <v>0</v>
      </c>
      <c r="BW8" s="13">
        <v>4</v>
      </c>
      <c r="BX8" s="13">
        <v>0</v>
      </c>
      <c r="BY8" s="13">
        <v>0</v>
      </c>
      <c r="BZ8" s="13">
        <v>0</v>
      </c>
      <c r="CA8" s="13">
        <v>1</v>
      </c>
      <c r="CB8" s="13">
        <f t="shared" si="5"/>
        <v>0</v>
      </c>
      <c r="CC8" s="13">
        <v>0</v>
      </c>
      <c r="CD8" s="13">
        <v>0</v>
      </c>
      <c r="CE8" s="13">
        <v>1</v>
      </c>
      <c r="CF8" s="13">
        <v>1</v>
      </c>
      <c r="CG8" s="13">
        <v>1</v>
      </c>
      <c r="CH8" s="13">
        <v>800</v>
      </c>
      <c r="CI8" s="13">
        <v>410</v>
      </c>
      <c r="CJ8" s="13">
        <v>1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1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1</v>
      </c>
      <c r="DB8" s="13">
        <v>0</v>
      </c>
      <c r="DC8" s="13">
        <v>0</v>
      </c>
      <c r="DD8" s="13">
        <v>0</v>
      </c>
      <c r="DE8" s="13">
        <v>0</v>
      </c>
      <c r="DF8" s="13">
        <v>1</v>
      </c>
      <c r="DG8" s="13">
        <v>0</v>
      </c>
      <c r="DH8" s="13">
        <v>0</v>
      </c>
      <c r="DI8" s="13">
        <v>0</v>
      </c>
      <c r="DJ8" s="13">
        <v>1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1</v>
      </c>
      <c r="DQ8" s="13">
        <v>0</v>
      </c>
      <c r="DR8" s="13">
        <v>0</v>
      </c>
      <c r="DS8" s="13">
        <v>1</v>
      </c>
      <c r="DT8" s="13">
        <v>43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1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1</v>
      </c>
      <c r="EN8" s="13">
        <v>0</v>
      </c>
      <c r="EO8" s="13">
        <v>0</v>
      </c>
      <c r="EP8" s="13">
        <v>1</v>
      </c>
      <c r="EQ8" s="13">
        <f t="shared" si="6"/>
        <v>1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1</v>
      </c>
      <c r="EY8" s="13">
        <v>0</v>
      </c>
      <c r="EZ8" s="13">
        <v>0</v>
      </c>
      <c r="FA8" s="13">
        <v>1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f t="shared" si="7"/>
        <v>0</v>
      </c>
    </row>
    <row r="9" spans="1:165" x14ac:dyDescent="0.25">
      <c r="A9" s="11">
        <v>8</v>
      </c>
      <c r="B9" s="13">
        <v>54</v>
      </c>
      <c r="C9" s="13">
        <v>0</v>
      </c>
      <c r="D9" s="13">
        <v>0</v>
      </c>
      <c r="E9" s="13">
        <v>1</v>
      </c>
      <c r="F9" s="13">
        <v>0</v>
      </c>
      <c r="G9" s="13">
        <f t="shared" si="1"/>
        <v>1</v>
      </c>
      <c r="H9" s="13">
        <v>1</v>
      </c>
      <c r="I9" s="13">
        <v>172</v>
      </c>
      <c r="J9" s="13">
        <v>83</v>
      </c>
      <c r="K9" s="13">
        <v>28</v>
      </c>
      <c r="L9" s="13">
        <v>0</v>
      </c>
      <c r="M9" s="13">
        <v>1</v>
      </c>
      <c r="N9" s="13">
        <v>0</v>
      </c>
      <c r="O9" s="13">
        <v>1</v>
      </c>
      <c r="P9" s="13">
        <v>0</v>
      </c>
      <c r="Q9" s="13">
        <v>1</v>
      </c>
      <c r="R9" s="13">
        <v>0</v>
      </c>
      <c r="S9" s="13">
        <v>0</v>
      </c>
      <c r="T9" s="13">
        <v>0</v>
      </c>
      <c r="U9" s="13">
        <v>0</v>
      </c>
      <c r="V9" s="13">
        <v>1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f t="shared" si="2"/>
        <v>0</v>
      </c>
      <c r="AN9" s="13">
        <v>0</v>
      </c>
      <c r="AO9" s="13">
        <v>0</v>
      </c>
      <c r="AP9" s="13">
        <f t="shared" si="3"/>
        <v>0</v>
      </c>
      <c r="AQ9" s="13">
        <v>0</v>
      </c>
      <c r="AR9" s="13">
        <v>1</v>
      </c>
      <c r="AS9" s="13">
        <v>0</v>
      </c>
      <c r="AT9" s="13">
        <v>0</v>
      </c>
      <c r="AU9" s="13">
        <v>1</v>
      </c>
      <c r="AV9" s="13">
        <v>0</v>
      </c>
      <c r="AW9" s="13">
        <v>0</v>
      </c>
      <c r="AX9" s="13">
        <f t="shared" si="0"/>
        <v>1</v>
      </c>
      <c r="AY9" s="13">
        <v>33.5</v>
      </c>
      <c r="AZ9" s="13">
        <v>0.78</v>
      </c>
      <c r="BA9" s="13">
        <v>3.2</v>
      </c>
      <c r="BB9" s="13">
        <v>0</v>
      </c>
      <c r="BC9" s="13">
        <v>0</v>
      </c>
      <c r="BD9" s="13">
        <v>1</v>
      </c>
      <c r="BE9" s="13">
        <v>1</v>
      </c>
      <c r="BF9" s="13">
        <v>161</v>
      </c>
      <c r="BG9" s="13">
        <v>1</v>
      </c>
      <c r="BH9" s="13">
        <v>112</v>
      </c>
      <c r="BI9" s="13">
        <v>63</v>
      </c>
      <c r="BJ9" s="13">
        <v>32.9</v>
      </c>
      <c r="BK9" s="13">
        <v>0</v>
      </c>
      <c r="BL9" s="13">
        <v>2</v>
      </c>
      <c r="BM9" s="13">
        <v>0</v>
      </c>
      <c r="BN9" s="13">
        <v>0</v>
      </c>
      <c r="BO9" s="13">
        <v>1</v>
      </c>
      <c r="BP9" s="13">
        <v>0</v>
      </c>
      <c r="BQ9" s="13">
        <v>0</v>
      </c>
      <c r="BR9" s="13">
        <f t="shared" si="4"/>
        <v>1</v>
      </c>
      <c r="BS9" s="13">
        <v>0</v>
      </c>
      <c r="BT9" s="13">
        <v>0</v>
      </c>
      <c r="BU9" s="13">
        <v>0</v>
      </c>
      <c r="BV9" s="13">
        <v>0</v>
      </c>
      <c r="BW9" s="13">
        <v>4</v>
      </c>
      <c r="BX9" s="13">
        <v>0</v>
      </c>
      <c r="BY9" s="13">
        <v>0</v>
      </c>
      <c r="BZ9" s="13">
        <v>0</v>
      </c>
      <c r="CA9" s="13">
        <v>1</v>
      </c>
      <c r="CB9" s="13">
        <f t="shared" si="5"/>
        <v>0</v>
      </c>
      <c r="CC9" s="13">
        <v>0</v>
      </c>
      <c r="CD9" s="13">
        <v>0</v>
      </c>
      <c r="CE9" s="13">
        <v>1</v>
      </c>
      <c r="CF9" s="13">
        <v>1</v>
      </c>
      <c r="CG9" s="13">
        <v>1</v>
      </c>
      <c r="CH9" s="13">
        <v>800</v>
      </c>
      <c r="CI9" s="13">
        <v>615</v>
      </c>
      <c r="CJ9" s="13">
        <v>1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1</v>
      </c>
      <c r="DA9" s="13">
        <v>1</v>
      </c>
      <c r="DB9" s="13">
        <v>0</v>
      </c>
      <c r="DC9" s="13">
        <v>0</v>
      </c>
      <c r="DD9" s="13">
        <v>0</v>
      </c>
      <c r="DE9" s="13">
        <v>0</v>
      </c>
      <c r="DF9" s="13">
        <v>1</v>
      </c>
      <c r="DG9" s="13">
        <v>0</v>
      </c>
      <c r="DH9" s="13">
        <v>0</v>
      </c>
      <c r="DI9" s="13">
        <v>0</v>
      </c>
      <c r="DJ9" s="13">
        <v>1</v>
      </c>
      <c r="DK9" s="13">
        <v>0</v>
      </c>
      <c r="DL9" s="13">
        <v>1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1</v>
      </c>
      <c r="DT9" s="13">
        <v>35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1</v>
      </c>
      <c r="EK9" s="13">
        <v>0</v>
      </c>
      <c r="EL9" s="13">
        <v>0</v>
      </c>
      <c r="EM9" s="13">
        <v>0</v>
      </c>
      <c r="EN9" s="13">
        <v>0</v>
      </c>
      <c r="EO9" s="13">
        <v>1</v>
      </c>
      <c r="EP9" s="13">
        <v>0</v>
      </c>
      <c r="EQ9" s="13">
        <f t="shared" si="6"/>
        <v>1</v>
      </c>
      <c r="ER9" s="13">
        <v>0</v>
      </c>
      <c r="ES9" s="13">
        <v>0</v>
      </c>
      <c r="ET9" s="13">
        <v>0</v>
      </c>
      <c r="EU9" s="13">
        <v>1</v>
      </c>
      <c r="EV9" s="13">
        <v>0</v>
      </c>
      <c r="EW9" s="13">
        <v>1</v>
      </c>
      <c r="EX9" s="13">
        <v>0</v>
      </c>
      <c r="EY9" s="13">
        <v>0</v>
      </c>
      <c r="EZ9" s="13">
        <v>0</v>
      </c>
      <c r="FA9" s="13">
        <v>0</v>
      </c>
      <c r="FB9" s="13">
        <v>1</v>
      </c>
      <c r="FC9" s="13">
        <v>0</v>
      </c>
      <c r="FD9" s="13">
        <v>0</v>
      </c>
      <c r="FE9" s="13">
        <v>1</v>
      </c>
      <c r="FF9" s="13">
        <v>0</v>
      </c>
      <c r="FG9" s="13">
        <v>0</v>
      </c>
      <c r="FH9" s="13">
        <v>1</v>
      </c>
      <c r="FI9" s="13">
        <f t="shared" si="7"/>
        <v>1</v>
      </c>
    </row>
    <row r="10" spans="1:165" x14ac:dyDescent="0.25">
      <c r="A10" s="11">
        <v>9</v>
      </c>
      <c r="B10" s="13">
        <v>43</v>
      </c>
      <c r="C10" s="13">
        <v>1</v>
      </c>
      <c r="D10" s="13">
        <v>0</v>
      </c>
      <c r="E10" s="13">
        <v>0</v>
      </c>
      <c r="F10" s="13">
        <v>0</v>
      </c>
      <c r="G10" s="13">
        <f t="shared" si="1"/>
        <v>1</v>
      </c>
      <c r="H10" s="13">
        <v>1</v>
      </c>
      <c r="I10" s="13">
        <v>169</v>
      </c>
      <c r="J10" s="13">
        <v>80</v>
      </c>
      <c r="K10" s="13">
        <v>28</v>
      </c>
      <c r="L10" s="13">
        <v>0</v>
      </c>
      <c r="M10" s="13">
        <v>1</v>
      </c>
      <c r="N10" s="13">
        <v>0</v>
      </c>
      <c r="O10" s="13">
        <v>1</v>
      </c>
      <c r="P10" s="13">
        <v>0</v>
      </c>
      <c r="Q10" s="13">
        <v>1</v>
      </c>
      <c r="R10" s="13">
        <v>0</v>
      </c>
      <c r="S10" s="13">
        <v>1</v>
      </c>
      <c r="T10" s="13">
        <v>0</v>
      </c>
      <c r="U10" s="13">
        <v>0</v>
      </c>
      <c r="V10" s="13">
        <v>1</v>
      </c>
      <c r="W10" s="13">
        <v>0</v>
      </c>
      <c r="X10" s="13">
        <v>0</v>
      </c>
      <c r="Y10" s="13">
        <v>1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f t="shared" si="2"/>
        <v>0</v>
      </c>
      <c r="AN10" s="13">
        <v>0</v>
      </c>
      <c r="AO10" s="13">
        <v>0</v>
      </c>
      <c r="AP10" s="13">
        <f t="shared" si="3"/>
        <v>0</v>
      </c>
      <c r="AQ10" s="13">
        <v>0</v>
      </c>
      <c r="AR10" s="13">
        <v>1</v>
      </c>
      <c r="AS10" s="13">
        <v>0</v>
      </c>
      <c r="AT10" s="13">
        <v>0</v>
      </c>
      <c r="AU10" s="13">
        <v>1</v>
      </c>
      <c r="AV10" s="13">
        <v>0</v>
      </c>
      <c r="AW10" s="13">
        <v>0</v>
      </c>
      <c r="AX10" s="13">
        <f t="shared" si="0"/>
        <v>1</v>
      </c>
      <c r="AY10" s="13">
        <v>25</v>
      </c>
      <c r="AZ10" s="13">
        <v>1.37</v>
      </c>
      <c r="BA10" s="13">
        <v>3.6</v>
      </c>
      <c r="BB10" s="13">
        <v>0</v>
      </c>
      <c r="BC10" s="13">
        <v>1</v>
      </c>
      <c r="BD10" s="13">
        <v>0</v>
      </c>
      <c r="BE10" s="13">
        <v>1.1000000000000001</v>
      </c>
      <c r="BF10" s="13">
        <v>208</v>
      </c>
      <c r="BG10" s="13">
        <v>1</v>
      </c>
      <c r="BH10" s="13">
        <v>142</v>
      </c>
      <c r="BI10" s="13">
        <v>109</v>
      </c>
      <c r="BJ10" s="13">
        <v>33</v>
      </c>
      <c r="BK10" s="13">
        <v>0</v>
      </c>
      <c r="BL10" s="13">
        <v>3</v>
      </c>
      <c r="BM10" s="13">
        <v>0</v>
      </c>
      <c r="BN10" s="13">
        <v>0</v>
      </c>
      <c r="BO10" s="13">
        <v>0</v>
      </c>
      <c r="BP10" s="13">
        <v>1</v>
      </c>
      <c r="BQ10" s="13">
        <v>0</v>
      </c>
      <c r="BR10" s="13">
        <f t="shared" si="4"/>
        <v>1</v>
      </c>
      <c r="BS10" s="13">
        <v>0</v>
      </c>
      <c r="BT10" s="13">
        <v>0</v>
      </c>
      <c r="BU10" s="13">
        <v>1</v>
      </c>
      <c r="BV10" s="13">
        <v>0</v>
      </c>
      <c r="BW10" s="13">
        <v>2</v>
      </c>
      <c r="BX10" s="13">
        <v>0</v>
      </c>
      <c r="BY10" s="13">
        <v>1</v>
      </c>
      <c r="BZ10" s="13">
        <v>0</v>
      </c>
      <c r="CA10" s="13">
        <v>0</v>
      </c>
      <c r="CB10" s="13">
        <f t="shared" si="5"/>
        <v>1</v>
      </c>
      <c r="CC10" s="13">
        <v>0</v>
      </c>
      <c r="CD10" s="13">
        <v>0</v>
      </c>
      <c r="CE10" s="13">
        <v>1</v>
      </c>
      <c r="CF10" s="13">
        <v>0</v>
      </c>
      <c r="CG10" s="13">
        <v>0</v>
      </c>
      <c r="CH10" s="13">
        <v>700</v>
      </c>
      <c r="CI10" s="13">
        <v>635</v>
      </c>
      <c r="CJ10" s="13">
        <v>1</v>
      </c>
      <c r="CK10" s="13">
        <v>0</v>
      </c>
      <c r="CL10" s="13">
        <v>0</v>
      </c>
      <c r="CM10" s="13">
        <v>1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1</v>
      </c>
      <c r="DI10" s="13">
        <v>0</v>
      </c>
      <c r="DJ10" s="13">
        <v>1</v>
      </c>
      <c r="DK10" s="13">
        <v>0</v>
      </c>
      <c r="DL10" s="13">
        <v>1</v>
      </c>
      <c r="DM10" s="13">
        <v>0</v>
      </c>
      <c r="DN10" s="13">
        <v>1</v>
      </c>
      <c r="DO10" s="13">
        <v>0</v>
      </c>
      <c r="DP10" s="13">
        <v>0</v>
      </c>
      <c r="DQ10" s="13">
        <v>0</v>
      </c>
      <c r="DR10" s="13">
        <v>0</v>
      </c>
      <c r="DS10" s="13">
        <v>1</v>
      </c>
      <c r="DT10" s="13">
        <v>39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1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1</v>
      </c>
      <c r="EN10" s="13">
        <v>0</v>
      </c>
      <c r="EO10" s="13">
        <v>1</v>
      </c>
      <c r="EP10" s="13">
        <v>0</v>
      </c>
      <c r="EQ10" s="13">
        <f t="shared" si="6"/>
        <v>1</v>
      </c>
      <c r="ER10" s="13">
        <v>0</v>
      </c>
      <c r="ES10" s="13">
        <v>0</v>
      </c>
      <c r="ET10" s="13">
        <v>0</v>
      </c>
      <c r="EU10" s="13">
        <v>1</v>
      </c>
      <c r="EV10" s="13">
        <v>0</v>
      </c>
      <c r="EW10" s="13">
        <v>1</v>
      </c>
      <c r="EX10" s="13">
        <v>0</v>
      </c>
      <c r="EY10" s="13">
        <v>0</v>
      </c>
      <c r="EZ10" s="13">
        <v>0</v>
      </c>
      <c r="FA10" s="13">
        <v>1</v>
      </c>
      <c r="FB10" s="13">
        <v>0</v>
      </c>
      <c r="FC10" s="13">
        <v>0</v>
      </c>
      <c r="FD10" s="13">
        <v>0</v>
      </c>
      <c r="FE10" s="13">
        <v>1</v>
      </c>
      <c r="FF10" s="13">
        <v>0</v>
      </c>
      <c r="FG10" s="13">
        <v>0</v>
      </c>
      <c r="FH10" s="13">
        <v>1</v>
      </c>
      <c r="FI10" s="13">
        <f t="shared" si="7"/>
        <v>1</v>
      </c>
    </row>
    <row r="11" spans="1:165" x14ac:dyDescent="0.25">
      <c r="A11" s="11">
        <v>10</v>
      </c>
      <c r="B11" s="13">
        <v>51</v>
      </c>
      <c r="C11" s="13">
        <v>0</v>
      </c>
      <c r="D11" s="13">
        <v>1</v>
      </c>
      <c r="E11" s="13">
        <v>0</v>
      </c>
      <c r="F11" s="13">
        <v>0</v>
      </c>
      <c r="G11" s="13">
        <f t="shared" si="1"/>
        <v>1</v>
      </c>
      <c r="H11" s="13">
        <v>1</v>
      </c>
      <c r="I11" s="13">
        <v>176</v>
      </c>
      <c r="J11" s="13">
        <v>110</v>
      </c>
      <c r="K11" s="13">
        <v>35.5</v>
      </c>
      <c r="L11" s="13">
        <v>0</v>
      </c>
      <c r="M11" s="13">
        <v>1</v>
      </c>
      <c r="N11" s="13">
        <v>0</v>
      </c>
      <c r="O11" s="13">
        <v>1</v>
      </c>
      <c r="P11" s="13">
        <v>0</v>
      </c>
      <c r="Q11" s="13">
        <v>1</v>
      </c>
      <c r="R11" s="13">
        <v>1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f t="shared" si="2"/>
        <v>0</v>
      </c>
      <c r="AN11" s="13">
        <v>0</v>
      </c>
      <c r="AO11" s="13">
        <v>0</v>
      </c>
      <c r="AP11" s="13">
        <f t="shared" si="3"/>
        <v>0</v>
      </c>
      <c r="AQ11" s="13">
        <v>0</v>
      </c>
      <c r="AR11" s="13">
        <v>0</v>
      </c>
      <c r="AS11" s="13">
        <v>1</v>
      </c>
      <c r="AT11" s="13">
        <v>0</v>
      </c>
      <c r="AU11" s="13">
        <v>0</v>
      </c>
      <c r="AV11" s="13">
        <v>0</v>
      </c>
      <c r="AW11" s="13">
        <v>1</v>
      </c>
      <c r="AX11" s="13">
        <f t="shared" si="0"/>
        <v>0</v>
      </c>
      <c r="AY11" s="13">
        <v>30.5</v>
      </c>
      <c r="AZ11" s="13">
        <v>0.83</v>
      </c>
      <c r="BA11" s="13">
        <v>4</v>
      </c>
      <c r="BB11" s="13">
        <v>0</v>
      </c>
      <c r="BC11" s="13">
        <v>0</v>
      </c>
      <c r="BD11" s="13">
        <v>1</v>
      </c>
      <c r="BE11" s="13">
        <v>1.3</v>
      </c>
      <c r="BF11" s="13">
        <v>131</v>
      </c>
      <c r="BG11" s="13">
        <v>1</v>
      </c>
      <c r="BH11" s="13">
        <v>103</v>
      </c>
      <c r="BI11" s="13">
        <v>63</v>
      </c>
      <c r="BJ11" s="13">
        <v>32.299999999999997</v>
      </c>
      <c r="BK11" s="13">
        <v>0</v>
      </c>
      <c r="BL11" s="13">
        <v>2</v>
      </c>
      <c r="BM11" s="13">
        <v>0</v>
      </c>
      <c r="BN11" s="13">
        <v>0</v>
      </c>
      <c r="BO11" s="13">
        <v>1</v>
      </c>
      <c r="BP11" s="13">
        <v>0</v>
      </c>
      <c r="BQ11" s="13">
        <v>0</v>
      </c>
      <c r="BR11" s="13">
        <f t="shared" si="4"/>
        <v>1</v>
      </c>
      <c r="BS11" s="13">
        <v>0</v>
      </c>
      <c r="BT11" s="13">
        <v>0</v>
      </c>
      <c r="BU11" s="13">
        <v>0</v>
      </c>
      <c r="BV11" s="13">
        <v>0</v>
      </c>
      <c r="BW11" s="13">
        <v>4</v>
      </c>
      <c r="BX11" s="13">
        <v>0</v>
      </c>
      <c r="BY11" s="13">
        <v>0</v>
      </c>
      <c r="BZ11" s="13">
        <v>0</v>
      </c>
      <c r="CA11" s="13">
        <v>1</v>
      </c>
      <c r="CB11" s="13">
        <f t="shared" si="5"/>
        <v>0</v>
      </c>
      <c r="CC11" s="13">
        <v>0</v>
      </c>
      <c r="CD11" s="13">
        <v>0</v>
      </c>
      <c r="CE11" s="13">
        <v>1</v>
      </c>
      <c r="CF11" s="13">
        <v>0</v>
      </c>
      <c r="CG11" s="13">
        <v>1</v>
      </c>
      <c r="CH11" s="13">
        <v>800</v>
      </c>
      <c r="CI11" s="13">
        <v>445</v>
      </c>
      <c r="CJ11" s="13">
        <v>1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1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1</v>
      </c>
      <c r="DB11" s="13">
        <v>0</v>
      </c>
      <c r="DC11" s="13">
        <v>0</v>
      </c>
      <c r="DD11" s="13">
        <v>0</v>
      </c>
      <c r="DE11" s="13">
        <v>0</v>
      </c>
      <c r="DF11" s="13">
        <v>1</v>
      </c>
      <c r="DG11" s="13">
        <v>0</v>
      </c>
      <c r="DH11" s="13">
        <v>0</v>
      </c>
      <c r="DI11" s="13">
        <v>0</v>
      </c>
      <c r="DJ11" s="13">
        <v>1</v>
      </c>
      <c r="DK11" s="13">
        <v>0</v>
      </c>
      <c r="DL11" s="13">
        <v>0</v>
      </c>
      <c r="DM11" s="13">
        <v>0</v>
      </c>
      <c r="DN11" s="13">
        <v>0</v>
      </c>
      <c r="DO11" s="13">
        <v>0</v>
      </c>
      <c r="DP11" s="13">
        <v>1</v>
      </c>
      <c r="DQ11" s="13">
        <v>1</v>
      </c>
      <c r="DR11" s="13">
        <v>0</v>
      </c>
      <c r="DS11" s="13">
        <v>1</v>
      </c>
      <c r="DT11" s="13">
        <v>29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1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1</v>
      </c>
      <c r="EQ11" s="13">
        <f t="shared" si="6"/>
        <v>1</v>
      </c>
      <c r="ER11" s="13">
        <v>0</v>
      </c>
      <c r="ES11" s="13">
        <v>0</v>
      </c>
      <c r="ET11" s="13">
        <v>0</v>
      </c>
      <c r="EU11" s="13">
        <v>1</v>
      </c>
      <c r="EV11" s="13">
        <v>0</v>
      </c>
      <c r="EW11" s="13">
        <v>0</v>
      </c>
      <c r="EX11" s="13">
        <v>1</v>
      </c>
      <c r="EY11" s="13">
        <v>0</v>
      </c>
      <c r="EZ11" s="13">
        <v>0</v>
      </c>
      <c r="FA11" s="13">
        <v>1</v>
      </c>
      <c r="FB11" s="13">
        <v>0</v>
      </c>
      <c r="FC11" s="13">
        <v>0</v>
      </c>
      <c r="FD11" s="13">
        <v>0</v>
      </c>
      <c r="FE11" s="13">
        <v>1</v>
      </c>
      <c r="FF11" s="13">
        <v>0</v>
      </c>
      <c r="FG11" s="13">
        <v>0</v>
      </c>
      <c r="FH11" s="13">
        <v>1</v>
      </c>
      <c r="FI11" s="13">
        <f t="shared" si="7"/>
        <v>1</v>
      </c>
    </row>
    <row r="12" spans="1:165" x14ac:dyDescent="0.25">
      <c r="A12" s="11">
        <v>11</v>
      </c>
      <c r="B12" s="13">
        <v>50</v>
      </c>
      <c r="C12" s="13">
        <v>0</v>
      </c>
      <c r="D12" s="13">
        <v>1</v>
      </c>
      <c r="E12" s="13">
        <v>0</v>
      </c>
      <c r="F12" s="13">
        <v>0</v>
      </c>
      <c r="G12" s="13">
        <f t="shared" si="1"/>
        <v>1</v>
      </c>
      <c r="H12" s="13">
        <v>1</v>
      </c>
      <c r="I12" s="13">
        <v>173</v>
      </c>
      <c r="J12" s="13">
        <v>93</v>
      </c>
      <c r="K12" s="13">
        <v>31</v>
      </c>
      <c r="L12" s="13">
        <v>1</v>
      </c>
      <c r="M12" s="13">
        <v>0</v>
      </c>
      <c r="N12" s="13">
        <v>0</v>
      </c>
      <c r="O12" s="13">
        <v>1</v>
      </c>
      <c r="P12" s="13">
        <v>0</v>
      </c>
      <c r="Q12" s="13">
        <v>1</v>
      </c>
      <c r="R12" s="13">
        <v>1</v>
      </c>
      <c r="S12" s="13">
        <v>1</v>
      </c>
      <c r="T12" s="13">
        <v>0</v>
      </c>
      <c r="U12" s="13">
        <v>0</v>
      </c>
      <c r="V12" s="13">
        <v>1</v>
      </c>
      <c r="W12" s="13">
        <v>0</v>
      </c>
      <c r="X12" s="13">
        <v>1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f t="shared" si="2"/>
        <v>0</v>
      </c>
      <c r="AN12" s="13">
        <v>0</v>
      </c>
      <c r="AO12" s="13">
        <v>0</v>
      </c>
      <c r="AP12" s="13">
        <f t="shared" si="3"/>
        <v>0</v>
      </c>
      <c r="AQ12" s="13">
        <v>0</v>
      </c>
      <c r="AR12" s="13">
        <v>1</v>
      </c>
      <c r="AS12" s="13">
        <v>0</v>
      </c>
      <c r="AT12" s="13">
        <v>0</v>
      </c>
      <c r="AU12" s="13">
        <v>1</v>
      </c>
      <c r="AV12" s="13">
        <v>0</v>
      </c>
      <c r="AW12" s="13">
        <v>0</v>
      </c>
      <c r="AX12" s="13">
        <f t="shared" si="0"/>
        <v>1</v>
      </c>
      <c r="AY12" s="13">
        <v>35.5</v>
      </c>
      <c r="AZ12" s="13">
        <v>0.87</v>
      </c>
      <c r="BA12" s="13">
        <v>3.4</v>
      </c>
      <c r="BB12" s="13">
        <v>0</v>
      </c>
      <c r="BC12" s="13">
        <v>0</v>
      </c>
      <c r="BD12" s="13">
        <v>1</v>
      </c>
      <c r="BE12" s="13">
        <v>1.2</v>
      </c>
      <c r="BF12" s="13">
        <v>150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1</v>
      </c>
      <c r="BN12" s="13">
        <v>0</v>
      </c>
      <c r="BO12" s="13">
        <v>0</v>
      </c>
      <c r="BP12" s="13">
        <v>0</v>
      </c>
      <c r="BQ12" s="13">
        <v>0</v>
      </c>
      <c r="BR12" s="13">
        <f t="shared" si="4"/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2</v>
      </c>
      <c r="BX12" s="13">
        <v>0</v>
      </c>
      <c r="BY12" s="13">
        <v>1</v>
      </c>
      <c r="BZ12" s="13">
        <v>0</v>
      </c>
      <c r="CA12" s="13">
        <v>0</v>
      </c>
      <c r="CB12" s="13">
        <f t="shared" si="5"/>
        <v>1</v>
      </c>
      <c r="CC12" s="13">
        <v>0</v>
      </c>
      <c r="CD12" s="13">
        <v>0</v>
      </c>
      <c r="CE12" s="13">
        <v>1</v>
      </c>
      <c r="CF12" s="13">
        <v>0</v>
      </c>
      <c r="CG12" s="13">
        <v>0</v>
      </c>
      <c r="CH12" s="13">
        <v>350</v>
      </c>
      <c r="CI12" s="13">
        <v>300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1</v>
      </c>
      <c r="CW12" s="13">
        <v>0</v>
      </c>
      <c r="CX12" s="13">
        <v>0</v>
      </c>
      <c r="CY12" s="13">
        <v>0</v>
      </c>
      <c r="CZ12" s="13">
        <v>0</v>
      </c>
      <c r="DA12" s="13">
        <v>1</v>
      </c>
      <c r="DB12" s="13">
        <v>0</v>
      </c>
      <c r="DC12" s="13">
        <v>0</v>
      </c>
      <c r="DD12" s="13">
        <v>0</v>
      </c>
      <c r="DE12" s="13">
        <v>0</v>
      </c>
      <c r="DF12" s="13">
        <v>1</v>
      </c>
      <c r="DG12" s="13">
        <v>0</v>
      </c>
      <c r="DH12" s="13">
        <v>0</v>
      </c>
      <c r="DI12" s="13">
        <v>0</v>
      </c>
      <c r="DJ12" s="13">
        <v>1</v>
      </c>
      <c r="DK12" s="13">
        <v>1</v>
      </c>
      <c r="DL12" s="13">
        <v>1</v>
      </c>
      <c r="DM12" s="13">
        <v>0</v>
      </c>
      <c r="DN12" s="13">
        <v>0</v>
      </c>
      <c r="DO12" s="13">
        <v>0</v>
      </c>
      <c r="DP12" s="13">
        <v>1</v>
      </c>
      <c r="DQ12" s="13">
        <v>0</v>
      </c>
      <c r="DR12" s="13">
        <v>0</v>
      </c>
      <c r="DS12" s="13">
        <v>1</v>
      </c>
      <c r="DT12" s="13">
        <v>23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1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1</v>
      </c>
      <c r="EN12" s="13">
        <v>0</v>
      </c>
      <c r="EO12" s="13">
        <v>0</v>
      </c>
      <c r="EP12" s="13">
        <v>1</v>
      </c>
      <c r="EQ12" s="13">
        <f t="shared" si="6"/>
        <v>1</v>
      </c>
      <c r="ER12" s="13">
        <v>0</v>
      </c>
      <c r="ES12" s="13">
        <v>0</v>
      </c>
      <c r="ET12" s="13">
        <v>0</v>
      </c>
      <c r="EU12" s="13">
        <v>1</v>
      </c>
      <c r="EV12" s="13">
        <v>0</v>
      </c>
      <c r="EW12" s="13">
        <v>0</v>
      </c>
      <c r="EX12" s="13">
        <v>1</v>
      </c>
      <c r="EY12" s="13">
        <v>0</v>
      </c>
      <c r="EZ12" s="13">
        <v>0</v>
      </c>
      <c r="FA12" s="13">
        <v>1</v>
      </c>
      <c r="FB12" s="13">
        <v>0</v>
      </c>
      <c r="FC12" s="13">
        <v>0</v>
      </c>
      <c r="FD12" s="13">
        <v>0</v>
      </c>
      <c r="FE12" s="13">
        <v>1</v>
      </c>
      <c r="FF12" s="13">
        <v>0</v>
      </c>
      <c r="FG12" s="13">
        <v>0</v>
      </c>
      <c r="FH12" s="13">
        <v>1</v>
      </c>
      <c r="FI12" s="13">
        <f t="shared" si="7"/>
        <v>1</v>
      </c>
    </row>
    <row r="13" spans="1:165" x14ac:dyDescent="0.25">
      <c r="A13" s="11">
        <v>12</v>
      </c>
      <c r="B13" s="13">
        <v>49</v>
      </c>
      <c r="C13" s="13">
        <v>1</v>
      </c>
      <c r="D13" s="13">
        <v>0</v>
      </c>
      <c r="E13" s="13">
        <v>0</v>
      </c>
      <c r="F13" s="13">
        <v>0</v>
      </c>
      <c r="G13" s="13">
        <f t="shared" si="1"/>
        <v>1</v>
      </c>
      <c r="H13" s="13">
        <v>1</v>
      </c>
      <c r="I13" s="13">
        <v>170</v>
      </c>
      <c r="J13" s="13">
        <v>77</v>
      </c>
      <c r="K13" s="13">
        <v>24</v>
      </c>
      <c r="L13" s="13">
        <v>0</v>
      </c>
      <c r="M13" s="13">
        <v>1</v>
      </c>
      <c r="N13" s="13">
        <v>0</v>
      </c>
      <c r="O13" s="13">
        <v>1</v>
      </c>
      <c r="P13" s="13">
        <v>0</v>
      </c>
      <c r="Q13" s="13">
        <v>0</v>
      </c>
      <c r="R13" s="13">
        <v>1</v>
      </c>
      <c r="S13" s="13">
        <v>1</v>
      </c>
      <c r="T13" s="13">
        <v>0</v>
      </c>
      <c r="U13" s="13">
        <v>0</v>
      </c>
      <c r="V13" s="13">
        <v>1</v>
      </c>
      <c r="W13" s="13">
        <v>0</v>
      </c>
      <c r="X13" s="13">
        <v>1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f t="shared" si="2"/>
        <v>0</v>
      </c>
      <c r="AN13" s="13">
        <v>0</v>
      </c>
      <c r="AO13" s="13">
        <v>0</v>
      </c>
      <c r="AP13" s="13">
        <f t="shared" si="3"/>
        <v>0</v>
      </c>
      <c r="AQ13" s="13">
        <v>0</v>
      </c>
      <c r="AR13" s="13">
        <v>1</v>
      </c>
      <c r="AS13" s="13">
        <v>0</v>
      </c>
      <c r="AT13" s="13">
        <v>0</v>
      </c>
      <c r="AU13" s="13">
        <v>0</v>
      </c>
      <c r="AV13" s="13">
        <v>1</v>
      </c>
      <c r="AW13" s="13">
        <v>0</v>
      </c>
      <c r="AX13" s="13">
        <f t="shared" si="0"/>
        <v>1</v>
      </c>
      <c r="AY13" s="13">
        <v>31.5</v>
      </c>
      <c r="AZ13" s="13">
        <v>0.75</v>
      </c>
      <c r="BA13" s="13">
        <v>2.6</v>
      </c>
      <c r="BB13" s="13">
        <v>0</v>
      </c>
      <c r="BC13" s="13">
        <v>0</v>
      </c>
      <c r="BD13" s="13">
        <v>1</v>
      </c>
      <c r="BE13" s="13">
        <v>1</v>
      </c>
      <c r="BF13" s="13">
        <v>175.5980392156863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1</v>
      </c>
      <c r="BN13" s="13">
        <v>0</v>
      </c>
      <c r="BO13" s="13">
        <v>0</v>
      </c>
      <c r="BP13" s="13">
        <v>0</v>
      </c>
      <c r="BQ13" s="13">
        <v>0</v>
      </c>
      <c r="BR13" s="13">
        <f t="shared" si="4"/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2</v>
      </c>
      <c r="BX13" s="13">
        <v>0</v>
      </c>
      <c r="BY13" s="13">
        <v>1</v>
      </c>
      <c r="BZ13" s="13">
        <v>0</v>
      </c>
      <c r="CA13" s="13">
        <v>0</v>
      </c>
      <c r="CB13" s="13">
        <f t="shared" si="5"/>
        <v>1</v>
      </c>
      <c r="CC13" s="13">
        <v>0</v>
      </c>
      <c r="CD13" s="13">
        <v>0</v>
      </c>
      <c r="CE13" s="13">
        <v>1</v>
      </c>
      <c r="CF13" s="13">
        <v>0</v>
      </c>
      <c r="CG13" s="13">
        <v>0</v>
      </c>
      <c r="CH13" s="13">
        <v>350</v>
      </c>
      <c r="CI13" s="13">
        <v>380</v>
      </c>
      <c r="CJ13" s="13">
        <v>1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1</v>
      </c>
      <c r="DG13" s="13">
        <v>0</v>
      </c>
      <c r="DH13" s="13">
        <v>0</v>
      </c>
      <c r="DI13" s="13">
        <v>0</v>
      </c>
      <c r="DJ13" s="13">
        <v>1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1</v>
      </c>
      <c r="DQ13" s="13">
        <v>0</v>
      </c>
      <c r="DR13" s="13">
        <v>0</v>
      </c>
      <c r="DS13" s="13">
        <v>1</v>
      </c>
      <c r="DT13" s="13">
        <v>15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1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1</v>
      </c>
      <c r="EN13" s="13">
        <v>0</v>
      </c>
      <c r="EO13" s="13">
        <v>0</v>
      </c>
      <c r="EP13" s="13">
        <v>1</v>
      </c>
      <c r="EQ13" s="13">
        <f t="shared" si="6"/>
        <v>1</v>
      </c>
      <c r="ER13" s="13">
        <v>0</v>
      </c>
      <c r="ES13" s="13">
        <v>0</v>
      </c>
      <c r="ET13" s="13">
        <v>0</v>
      </c>
      <c r="EU13" s="13">
        <v>1</v>
      </c>
      <c r="EV13" s="13">
        <v>0</v>
      </c>
      <c r="EW13" s="13">
        <v>0</v>
      </c>
      <c r="EX13" s="13">
        <v>1</v>
      </c>
      <c r="EY13" s="13">
        <v>0</v>
      </c>
      <c r="EZ13" s="13">
        <v>1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f t="shared" si="7"/>
        <v>0</v>
      </c>
    </row>
    <row r="14" spans="1:165" x14ac:dyDescent="0.25">
      <c r="A14" s="11">
        <v>13</v>
      </c>
      <c r="B14" s="13">
        <v>42</v>
      </c>
      <c r="C14" s="13">
        <v>1</v>
      </c>
      <c r="D14" s="13">
        <v>0</v>
      </c>
      <c r="E14" s="13">
        <v>0</v>
      </c>
      <c r="F14" s="13">
        <v>0</v>
      </c>
      <c r="G14" s="13">
        <f t="shared" si="1"/>
        <v>1</v>
      </c>
      <c r="H14" s="13">
        <v>0</v>
      </c>
      <c r="I14" s="13">
        <v>164</v>
      </c>
      <c r="J14" s="13">
        <v>75</v>
      </c>
      <c r="K14" s="13">
        <v>27.8</v>
      </c>
      <c r="L14" s="13">
        <v>0</v>
      </c>
      <c r="M14" s="13">
        <v>1</v>
      </c>
      <c r="N14" s="13">
        <v>0</v>
      </c>
      <c r="O14" s="13">
        <v>1</v>
      </c>
      <c r="P14" s="13">
        <v>0</v>
      </c>
      <c r="Q14" s="13">
        <v>1</v>
      </c>
      <c r="R14" s="13">
        <v>1</v>
      </c>
      <c r="S14" s="13">
        <v>0</v>
      </c>
      <c r="T14" s="13">
        <v>0</v>
      </c>
      <c r="U14" s="13">
        <v>0</v>
      </c>
      <c r="V14" s="13">
        <v>1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f t="shared" si="2"/>
        <v>0</v>
      </c>
      <c r="AN14" s="13">
        <v>0</v>
      </c>
      <c r="AO14" s="13">
        <v>0</v>
      </c>
      <c r="AP14" s="13">
        <f t="shared" si="3"/>
        <v>0</v>
      </c>
      <c r="AQ14" s="13">
        <v>0</v>
      </c>
      <c r="AR14" s="13">
        <v>0</v>
      </c>
      <c r="AS14" s="13">
        <v>1</v>
      </c>
      <c r="AT14" s="13">
        <v>0</v>
      </c>
      <c r="AU14" s="13">
        <v>1</v>
      </c>
      <c r="AV14" s="13">
        <v>0</v>
      </c>
      <c r="AW14" s="13">
        <v>0</v>
      </c>
      <c r="AX14" s="13">
        <f t="shared" si="0"/>
        <v>1</v>
      </c>
      <c r="AY14" s="13">
        <v>36.5</v>
      </c>
      <c r="AZ14" s="13">
        <v>1.23</v>
      </c>
      <c r="BA14" s="13">
        <v>3</v>
      </c>
      <c r="BB14" s="13">
        <v>0</v>
      </c>
      <c r="BC14" s="13">
        <v>1</v>
      </c>
      <c r="BD14" s="13">
        <v>0</v>
      </c>
      <c r="BE14" s="13">
        <v>1</v>
      </c>
      <c r="BF14" s="13">
        <v>169</v>
      </c>
      <c r="BG14" s="13">
        <v>1</v>
      </c>
      <c r="BH14" s="13">
        <v>127</v>
      </c>
      <c r="BI14" s="13">
        <v>91</v>
      </c>
      <c r="BJ14" s="13">
        <v>32.1</v>
      </c>
      <c r="BK14" s="13">
        <v>0</v>
      </c>
      <c r="BL14" s="13">
        <v>3</v>
      </c>
      <c r="BM14" s="13">
        <v>0</v>
      </c>
      <c r="BN14" s="13">
        <v>0</v>
      </c>
      <c r="BO14" s="13">
        <v>0</v>
      </c>
      <c r="BP14" s="13">
        <v>1</v>
      </c>
      <c r="BQ14" s="13">
        <v>0</v>
      </c>
      <c r="BR14" s="13">
        <f t="shared" si="4"/>
        <v>1</v>
      </c>
      <c r="BS14" s="13">
        <v>0</v>
      </c>
      <c r="BT14" s="13">
        <v>0</v>
      </c>
      <c r="BU14" s="13">
        <v>0</v>
      </c>
      <c r="BV14" s="13">
        <v>0</v>
      </c>
      <c r="BW14" s="13">
        <v>4</v>
      </c>
      <c r="BX14" s="13">
        <v>0</v>
      </c>
      <c r="BY14" s="13">
        <v>0</v>
      </c>
      <c r="BZ14" s="13">
        <v>0</v>
      </c>
      <c r="CA14" s="13">
        <v>1</v>
      </c>
      <c r="CB14" s="13">
        <f t="shared" si="5"/>
        <v>0</v>
      </c>
      <c r="CC14" s="13">
        <v>0</v>
      </c>
      <c r="CD14" s="13">
        <v>0</v>
      </c>
      <c r="CE14" s="13">
        <v>1</v>
      </c>
      <c r="CF14" s="13">
        <v>0</v>
      </c>
      <c r="CG14" s="13">
        <v>1</v>
      </c>
      <c r="CH14" s="13">
        <v>800</v>
      </c>
      <c r="CI14" s="13">
        <v>660</v>
      </c>
      <c r="CJ14" s="13">
        <v>1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1</v>
      </c>
      <c r="DA14" s="13">
        <v>1</v>
      </c>
      <c r="DB14" s="13">
        <v>0</v>
      </c>
      <c r="DC14" s="13">
        <v>0</v>
      </c>
      <c r="DD14" s="13">
        <v>0</v>
      </c>
      <c r="DE14" s="13">
        <v>0</v>
      </c>
      <c r="DF14" s="13">
        <v>1</v>
      </c>
      <c r="DG14" s="13">
        <v>0</v>
      </c>
      <c r="DH14" s="13">
        <v>0</v>
      </c>
      <c r="DI14" s="13">
        <v>0</v>
      </c>
      <c r="DJ14" s="13">
        <v>1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1</v>
      </c>
      <c r="DQ14" s="13">
        <v>0</v>
      </c>
      <c r="DR14" s="13">
        <v>0</v>
      </c>
      <c r="DS14" s="13">
        <v>1</v>
      </c>
      <c r="DT14" s="13">
        <v>32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1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1</v>
      </c>
      <c r="EN14" s="13">
        <v>0</v>
      </c>
      <c r="EO14" s="13">
        <v>0</v>
      </c>
      <c r="EP14" s="13">
        <v>0</v>
      </c>
      <c r="EQ14" s="13">
        <f t="shared" si="6"/>
        <v>0</v>
      </c>
      <c r="ER14" s="13">
        <v>0</v>
      </c>
      <c r="ES14" s="13">
        <v>0</v>
      </c>
      <c r="ET14" s="13">
        <v>0</v>
      </c>
      <c r="EU14" s="13">
        <v>1</v>
      </c>
      <c r="EV14" s="13">
        <v>0</v>
      </c>
      <c r="EW14" s="13">
        <v>1</v>
      </c>
      <c r="EX14" s="13">
        <v>0</v>
      </c>
      <c r="EY14" s="13">
        <v>0</v>
      </c>
      <c r="EZ14" s="13">
        <v>1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f t="shared" si="7"/>
        <v>0</v>
      </c>
    </row>
    <row r="15" spans="1:165" x14ac:dyDescent="0.25">
      <c r="A15" s="11">
        <v>14</v>
      </c>
      <c r="B15" s="13">
        <v>63</v>
      </c>
      <c r="C15" s="13">
        <v>0</v>
      </c>
      <c r="D15" s="13">
        <v>0</v>
      </c>
      <c r="E15" s="13">
        <v>0</v>
      </c>
      <c r="F15" s="13">
        <v>1</v>
      </c>
      <c r="G15" s="13">
        <f t="shared" si="1"/>
        <v>0</v>
      </c>
      <c r="H15" s="13">
        <v>1</v>
      </c>
      <c r="I15" s="13">
        <v>167</v>
      </c>
      <c r="J15" s="13">
        <v>76</v>
      </c>
      <c r="K15" s="13">
        <v>27.2</v>
      </c>
      <c r="L15" s="13">
        <v>0</v>
      </c>
      <c r="M15" s="13">
        <v>0</v>
      </c>
      <c r="N15" s="13">
        <v>1</v>
      </c>
      <c r="O15" s="13">
        <v>1</v>
      </c>
      <c r="P15" s="13">
        <v>0</v>
      </c>
      <c r="Q15" s="13">
        <v>1</v>
      </c>
      <c r="R15" s="13">
        <v>0</v>
      </c>
      <c r="S15" s="13">
        <v>1</v>
      </c>
      <c r="T15" s="13">
        <v>0</v>
      </c>
      <c r="U15" s="13">
        <v>0</v>
      </c>
      <c r="V15" s="13">
        <v>1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f t="shared" si="2"/>
        <v>0</v>
      </c>
      <c r="AN15" s="13">
        <v>0</v>
      </c>
      <c r="AO15" s="13">
        <v>0</v>
      </c>
      <c r="AP15" s="13">
        <f t="shared" si="3"/>
        <v>0</v>
      </c>
      <c r="AQ15" s="13">
        <v>0</v>
      </c>
      <c r="AR15" s="13">
        <v>0</v>
      </c>
      <c r="AS15" s="13">
        <v>0</v>
      </c>
      <c r="AT15" s="13">
        <v>1</v>
      </c>
      <c r="AU15" s="13">
        <v>0</v>
      </c>
      <c r="AV15" s="13">
        <v>1</v>
      </c>
      <c r="AW15" s="13">
        <v>0</v>
      </c>
      <c r="AX15" s="13">
        <f t="shared" si="0"/>
        <v>1</v>
      </c>
      <c r="AY15" s="13">
        <v>34</v>
      </c>
      <c r="AZ15" s="13">
        <v>1.18</v>
      </c>
      <c r="BA15" s="13">
        <v>2</v>
      </c>
      <c r="BB15" s="13">
        <v>0</v>
      </c>
      <c r="BC15" s="13">
        <v>0</v>
      </c>
      <c r="BD15" s="13">
        <v>1</v>
      </c>
      <c r="BE15" s="13">
        <v>1</v>
      </c>
      <c r="BF15" s="13">
        <v>175.5980392156863</v>
      </c>
      <c r="BG15" s="13">
        <v>1</v>
      </c>
      <c r="BH15" s="13">
        <v>111</v>
      </c>
      <c r="BI15" s="13">
        <v>71</v>
      </c>
      <c r="BJ15" s="13">
        <v>31.8</v>
      </c>
      <c r="BK15" s="13">
        <v>0</v>
      </c>
      <c r="BL15" s="13">
        <v>2</v>
      </c>
      <c r="BM15" s="13">
        <v>0</v>
      </c>
      <c r="BN15" s="13">
        <v>0</v>
      </c>
      <c r="BO15" s="13">
        <v>1</v>
      </c>
      <c r="BP15" s="13">
        <v>0</v>
      </c>
      <c r="BQ15" s="13">
        <v>0</v>
      </c>
      <c r="BR15" s="13">
        <f t="shared" si="4"/>
        <v>1</v>
      </c>
      <c r="BS15" s="13">
        <v>0</v>
      </c>
      <c r="BT15" s="13">
        <v>0</v>
      </c>
      <c r="BU15" s="13">
        <v>0</v>
      </c>
      <c r="BV15" s="13">
        <v>0</v>
      </c>
      <c r="BW15" s="13">
        <v>4</v>
      </c>
      <c r="BX15" s="13">
        <v>0</v>
      </c>
      <c r="BY15" s="13">
        <v>0</v>
      </c>
      <c r="BZ15" s="13">
        <v>0</v>
      </c>
      <c r="CA15" s="13">
        <v>1</v>
      </c>
      <c r="CB15" s="13">
        <f t="shared" si="5"/>
        <v>0</v>
      </c>
      <c r="CC15" s="13">
        <v>0</v>
      </c>
      <c r="CD15" s="13">
        <v>0</v>
      </c>
      <c r="CE15" s="13">
        <v>1</v>
      </c>
      <c r="CF15" s="13">
        <v>0</v>
      </c>
      <c r="CG15" s="13">
        <v>1</v>
      </c>
      <c r="CH15" s="13">
        <v>500</v>
      </c>
      <c r="CI15" s="13">
        <v>1260</v>
      </c>
      <c r="CJ15" s="13">
        <v>1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1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1</v>
      </c>
      <c r="DB15" s="13">
        <v>0</v>
      </c>
      <c r="DC15" s="13">
        <v>0</v>
      </c>
      <c r="DD15" s="13">
        <v>0</v>
      </c>
      <c r="DE15" s="13">
        <v>0</v>
      </c>
      <c r="DF15" s="13">
        <v>1</v>
      </c>
      <c r="DG15" s="13">
        <v>0</v>
      </c>
      <c r="DH15" s="13">
        <v>0</v>
      </c>
      <c r="DI15" s="13">
        <v>0</v>
      </c>
      <c r="DJ15" s="13">
        <v>1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1</v>
      </c>
      <c r="DR15" s="13">
        <v>0</v>
      </c>
      <c r="DS15" s="13">
        <v>1</v>
      </c>
      <c r="DT15" s="13">
        <v>28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1</v>
      </c>
      <c r="EG15" s="13">
        <v>0</v>
      </c>
      <c r="EH15" s="13">
        <v>0</v>
      </c>
      <c r="EI15" s="13">
        <v>1</v>
      </c>
      <c r="EJ15" s="13">
        <v>0</v>
      </c>
      <c r="EK15" s="13">
        <v>1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f t="shared" si="6"/>
        <v>0</v>
      </c>
      <c r="ER15" s="13">
        <v>0</v>
      </c>
      <c r="ES15" s="13">
        <v>0</v>
      </c>
      <c r="ET15" s="13">
        <v>0</v>
      </c>
      <c r="EU15" s="13">
        <v>1</v>
      </c>
      <c r="EV15" s="13">
        <v>0</v>
      </c>
      <c r="EW15" s="13">
        <v>1</v>
      </c>
      <c r="EX15" s="13">
        <v>0</v>
      </c>
      <c r="EY15" s="13">
        <v>0</v>
      </c>
      <c r="EZ15" s="13">
        <v>0</v>
      </c>
      <c r="FA15" s="13">
        <v>0</v>
      </c>
      <c r="FB15" s="13">
        <v>1</v>
      </c>
      <c r="FC15" s="13">
        <v>0</v>
      </c>
      <c r="FD15" s="13">
        <v>0</v>
      </c>
      <c r="FE15" s="13">
        <v>1</v>
      </c>
      <c r="FF15" s="13">
        <v>0</v>
      </c>
      <c r="FG15" s="13">
        <v>0</v>
      </c>
      <c r="FH15" s="13">
        <v>1</v>
      </c>
      <c r="FI15" s="13">
        <f t="shared" si="7"/>
        <v>1</v>
      </c>
    </row>
    <row r="16" spans="1:165" x14ac:dyDescent="0.25">
      <c r="A16" s="11">
        <v>15</v>
      </c>
      <c r="B16" s="13">
        <v>50</v>
      </c>
      <c r="C16" s="13">
        <v>0</v>
      </c>
      <c r="D16" s="13">
        <v>1</v>
      </c>
      <c r="E16" s="13">
        <v>0</v>
      </c>
      <c r="F16" s="13">
        <v>0</v>
      </c>
      <c r="G16" s="13">
        <f t="shared" si="1"/>
        <v>1</v>
      </c>
      <c r="H16" s="13">
        <v>1</v>
      </c>
      <c r="I16" s="13">
        <v>170</v>
      </c>
      <c r="J16" s="13">
        <v>70</v>
      </c>
      <c r="K16" s="13">
        <v>24.2</v>
      </c>
      <c r="L16" s="13">
        <v>0</v>
      </c>
      <c r="M16" s="13">
        <v>1</v>
      </c>
      <c r="N16" s="13">
        <v>0</v>
      </c>
      <c r="O16" s="13">
        <v>1</v>
      </c>
      <c r="P16" s="13">
        <v>0</v>
      </c>
      <c r="Q16" s="13">
        <v>0</v>
      </c>
      <c r="R16" s="13">
        <v>1</v>
      </c>
      <c r="S16" s="13">
        <v>0</v>
      </c>
      <c r="T16" s="13">
        <v>1</v>
      </c>
      <c r="U16" s="13">
        <v>0</v>
      </c>
      <c r="V16" s="13">
        <v>1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1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f t="shared" si="2"/>
        <v>0</v>
      </c>
      <c r="AN16" s="13">
        <v>0</v>
      </c>
      <c r="AO16" s="13">
        <v>0</v>
      </c>
      <c r="AP16" s="13">
        <f t="shared" si="3"/>
        <v>0</v>
      </c>
      <c r="AQ16" s="13">
        <v>0</v>
      </c>
      <c r="AR16" s="13">
        <v>1</v>
      </c>
      <c r="AS16" s="13">
        <v>0</v>
      </c>
      <c r="AT16" s="13">
        <v>0</v>
      </c>
      <c r="AU16" s="13">
        <v>0</v>
      </c>
      <c r="AV16" s="13">
        <v>1</v>
      </c>
      <c r="AW16" s="13">
        <v>0</v>
      </c>
      <c r="AX16" s="13">
        <f t="shared" si="0"/>
        <v>1</v>
      </c>
      <c r="AY16" s="13">
        <v>19</v>
      </c>
      <c r="AZ16" s="13">
        <v>0.65</v>
      </c>
      <c r="BA16" s="13">
        <v>3</v>
      </c>
      <c r="BB16" s="13">
        <v>0</v>
      </c>
      <c r="BC16" s="13">
        <v>0</v>
      </c>
      <c r="BD16" s="13">
        <v>1</v>
      </c>
      <c r="BE16" s="13">
        <v>1.3</v>
      </c>
      <c r="BF16" s="13">
        <v>175.5980392156863</v>
      </c>
      <c r="BG16" s="13">
        <v>1</v>
      </c>
      <c r="BH16" s="13">
        <v>87</v>
      </c>
      <c r="BI16" s="13">
        <v>49</v>
      </c>
      <c r="BJ16" s="13">
        <v>31.3</v>
      </c>
      <c r="BK16" s="13">
        <v>0</v>
      </c>
      <c r="BL16" s="13">
        <v>2</v>
      </c>
      <c r="BM16" s="13">
        <v>0</v>
      </c>
      <c r="BN16" s="13">
        <v>0</v>
      </c>
      <c r="BO16" s="13">
        <v>1</v>
      </c>
      <c r="BP16" s="13">
        <v>0</v>
      </c>
      <c r="BQ16" s="13">
        <v>0</v>
      </c>
      <c r="BR16" s="13">
        <f t="shared" si="4"/>
        <v>1</v>
      </c>
      <c r="BS16" s="13">
        <v>0</v>
      </c>
      <c r="BT16" s="13">
        <v>0</v>
      </c>
      <c r="BU16" s="13">
        <v>0</v>
      </c>
      <c r="BV16" s="13">
        <v>0</v>
      </c>
      <c r="BW16" s="13">
        <v>2</v>
      </c>
      <c r="BX16" s="13">
        <v>0</v>
      </c>
      <c r="BY16" s="13">
        <v>1</v>
      </c>
      <c r="BZ16" s="13">
        <v>0</v>
      </c>
      <c r="CA16" s="13">
        <v>0</v>
      </c>
      <c r="CB16" s="13">
        <f t="shared" si="5"/>
        <v>1</v>
      </c>
      <c r="CC16" s="13">
        <v>0</v>
      </c>
      <c r="CD16" s="13">
        <v>0</v>
      </c>
      <c r="CE16" s="13">
        <v>1</v>
      </c>
      <c r="CF16" s="13">
        <v>0</v>
      </c>
      <c r="CG16" s="13">
        <v>0</v>
      </c>
      <c r="CH16" s="13">
        <v>700</v>
      </c>
      <c r="CI16" s="13">
        <v>375</v>
      </c>
      <c r="CJ16" s="13">
        <v>1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1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1</v>
      </c>
      <c r="CW16" s="13">
        <v>0</v>
      </c>
      <c r="CX16" s="13">
        <v>0</v>
      </c>
      <c r="CY16" s="13">
        <v>0</v>
      </c>
      <c r="CZ16" s="13">
        <v>0</v>
      </c>
      <c r="DA16" s="13">
        <v>1</v>
      </c>
      <c r="DB16" s="13">
        <v>0</v>
      </c>
      <c r="DC16" s="13">
        <v>0</v>
      </c>
      <c r="DD16" s="13">
        <v>0</v>
      </c>
      <c r="DE16" s="13">
        <v>0</v>
      </c>
      <c r="DF16" s="13">
        <v>1</v>
      </c>
      <c r="DG16" s="13">
        <v>0</v>
      </c>
      <c r="DH16" s="13">
        <v>0</v>
      </c>
      <c r="DI16" s="13">
        <v>0</v>
      </c>
      <c r="DJ16" s="13">
        <v>1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1</v>
      </c>
      <c r="DT16" s="13">
        <v>25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1</v>
      </c>
      <c r="EF16" s="13">
        <v>1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1</v>
      </c>
      <c r="EN16" s="13">
        <v>1</v>
      </c>
      <c r="EO16" s="13">
        <v>1</v>
      </c>
      <c r="EP16" s="13">
        <v>0</v>
      </c>
      <c r="EQ16" s="13">
        <f t="shared" si="6"/>
        <v>1</v>
      </c>
      <c r="ER16" s="13">
        <v>0</v>
      </c>
      <c r="ES16" s="13">
        <v>0</v>
      </c>
      <c r="ET16" s="13">
        <v>0</v>
      </c>
      <c r="EU16" s="13">
        <v>1</v>
      </c>
      <c r="EV16" s="13">
        <v>0</v>
      </c>
      <c r="EW16" s="13">
        <v>1</v>
      </c>
      <c r="EX16" s="13">
        <v>0</v>
      </c>
      <c r="EY16" s="13">
        <v>1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1</v>
      </c>
      <c r="FF16" s="13">
        <v>0</v>
      </c>
      <c r="FG16" s="13">
        <v>0</v>
      </c>
      <c r="FH16" s="13">
        <v>1</v>
      </c>
      <c r="FI16" s="13">
        <f t="shared" si="7"/>
        <v>1</v>
      </c>
    </row>
    <row r="17" spans="1:165" x14ac:dyDescent="0.25">
      <c r="A17" s="11">
        <v>16</v>
      </c>
      <c r="B17" s="13">
        <v>56</v>
      </c>
      <c r="C17" s="13">
        <v>0</v>
      </c>
      <c r="D17" s="13">
        <v>0</v>
      </c>
      <c r="E17" s="13">
        <v>1</v>
      </c>
      <c r="F17" s="13">
        <v>0</v>
      </c>
      <c r="G17" s="13">
        <f t="shared" si="1"/>
        <v>0</v>
      </c>
      <c r="H17" s="13">
        <v>1</v>
      </c>
      <c r="I17" s="13">
        <v>178</v>
      </c>
      <c r="J17" s="13">
        <v>95</v>
      </c>
      <c r="K17" s="13">
        <v>29.9</v>
      </c>
      <c r="L17" s="13">
        <v>0</v>
      </c>
      <c r="M17" s="13">
        <v>0</v>
      </c>
      <c r="N17" s="13">
        <v>1</v>
      </c>
      <c r="O17" s="13">
        <v>1</v>
      </c>
      <c r="P17" s="13">
        <v>0</v>
      </c>
      <c r="Q17" s="13">
        <v>1</v>
      </c>
      <c r="R17" s="13">
        <v>0</v>
      </c>
      <c r="S17" s="13">
        <v>1</v>
      </c>
      <c r="T17" s="13">
        <v>1</v>
      </c>
      <c r="U17" s="13">
        <v>1</v>
      </c>
      <c r="V17" s="13">
        <v>1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1</v>
      </c>
      <c r="AM17" s="13">
        <f t="shared" si="2"/>
        <v>1</v>
      </c>
      <c r="AN17" s="13">
        <v>0</v>
      </c>
      <c r="AO17" s="13">
        <v>0</v>
      </c>
      <c r="AP17" s="13">
        <f t="shared" si="3"/>
        <v>0</v>
      </c>
      <c r="AQ17" s="13">
        <v>0</v>
      </c>
      <c r="AR17" s="13">
        <v>1</v>
      </c>
      <c r="AS17" s="13">
        <v>0</v>
      </c>
      <c r="AT17" s="13">
        <v>0</v>
      </c>
      <c r="AU17" s="13">
        <v>0</v>
      </c>
      <c r="AV17" s="13">
        <v>1</v>
      </c>
      <c r="AW17" s="13">
        <v>0</v>
      </c>
      <c r="AX17" s="13">
        <f t="shared" si="0"/>
        <v>1</v>
      </c>
      <c r="AY17" s="13">
        <v>17</v>
      </c>
      <c r="AZ17" s="13">
        <v>2.5099999999999998</v>
      </c>
      <c r="BA17" s="13">
        <v>3.5</v>
      </c>
      <c r="BB17" s="13">
        <v>0</v>
      </c>
      <c r="BC17" s="13">
        <v>1</v>
      </c>
      <c r="BD17" s="13">
        <v>0</v>
      </c>
      <c r="BE17" s="13">
        <v>1.2</v>
      </c>
      <c r="BF17" s="13">
        <v>175.5980392156863</v>
      </c>
      <c r="BG17" s="13">
        <v>1</v>
      </c>
      <c r="BH17" s="13">
        <v>93</v>
      </c>
      <c r="BI17" s="13">
        <v>72</v>
      </c>
      <c r="BJ17" s="13">
        <v>32.799999999999997</v>
      </c>
      <c r="BK17" s="13">
        <v>0</v>
      </c>
      <c r="BL17" s="13">
        <v>3</v>
      </c>
      <c r="BM17" s="13">
        <v>0</v>
      </c>
      <c r="BN17" s="13">
        <v>0</v>
      </c>
      <c r="BO17" s="13">
        <v>0</v>
      </c>
      <c r="BP17" s="13">
        <v>1</v>
      </c>
      <c r="BQ17" s="13">
        <v>0</v>
      </c>
      <c r="BR17" s="13">
        <f t="shared" si="4"/>
        <v>1</v>
      </c>
      <c r="BS17" s="13">
        <v>0</v>
      </c>
      <c r="BT17" s="13">
        <v>0</v>
      </c>
      <c r="BU17" s="13">
        <v>0</v>
      </c>
      <c r="BV17" s="13">
        <v>0</v>
      </c>
      <c r="BW17" s="13">
        <v>2</v>
      </c>
      <c r="BX17" s="13">
        <v>0</v>
      </c>
      <c r="BY17" s="13">
        <v>1</v>
      </c>
      <c r="BZ17" s="13">
        <v>0</v>
      </c>
      <c r="CA17" s="13">
        <v>0</v>
      </c>
      <c r="CB17" s="13">
        <f t="shared" si="5"/>
        <v>1</v>
      </c>
      <c r="CC17" s="13">
        <v>0</v>
      </c>
      <c r="CD17" s="13">
        <v>0</v>
      </c>
      <c r="CE17" s="13">
        <v>1</v>
      </c>
      <c r="CF17" s="13">
        <v>0</v>
      </c>
      <c r="CG17" s="13">
        <v>0</v>
      </c>
      <c r="CH17" s="13">
        <v>500</v>
      </c>
      <c r="CI17" s="13">
        <v>755</v>
      </c>
      <c r="CJ17" s="13">
        <v>1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1</v>
      </c>
      <c r="DG17" s="13">
        <v>0</v>
      </c>
      <c r="DH17" s="13">
        <v>0</v>
      </c>
      <c r="DI17" s="13">
        <v>0</v>
      </c>
      <c r="DJ17" s="13">
        <v>1</v>
      </c>
      <c r="DK17" s="13">
        <v>0</v>
      </c>
      <c r="DL17" s="13">
        <v>1</v>
      </c>
      <c r="DM17" s="13">
        <v>0</v>
      </c>
      <c r="DN17" s="13">
        <v>0</v>
      </c>
      <c r="DO17" s="13">
        <v>0</v>
      </c>
      <c r="DP17" s="13">
        <v>1</v>
      </c>
      <c r="DQ17" s="13">
        <v>0</v>
      </c>
      <c r="DR17" s="13">
        <v>0</v>
      </c>
      <c r="DS17" s="13">
        <v>1</v>
      </c>
      <c r="DT17" s="13">
        <v>20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1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f t="shared" si="6"/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1</v>
      </c>
      <c r="EW17" s="13">
        <v>0</v>
      </c>
      <c r="EX17" s="13">
        <v>0</v>
      </c>
      <c r="EY17" s="13">
        <v>1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1</v>
      </c>
      <c r="FH17" s="13">
        <v>1</v>
      </c>
      <c r="FI17" s="13">
        <f t="shared" si="7"/>
        <v>0</v>
      </c>
    </row>
    <row r="18" spans="1:165" x14ac:dyDescent="0.25">
      <c r="A18" s="11">
        <v>17</v>
      </c>
      <c r="B18" s="13">
        <v>57</v>
      </c>
      <c r="C18" s="13">
        <v>0</v>
      </c>
      <c r="D18" s="13">
        <v>0</v>
      </c>
      <c r="E18" s="13">
        <v>1</v>
      </c>
      <c r="F18" s="13">
        <v>0</v>
      </c>
      <c r="G18" s="13">
        <f t="shared" si="1"/>
        <v>0</v>
      </c>
      <c r="H18" s="13">
        <v>1</v>
      </c>
      <c r="I18" s="13">
        <v>174</v>
      </c>
      <c r="J18" s="13">
        <v>93</v>
      </c>
      <c r="K18" s="13">
        <v>30.7</v>
      </c>
      <c r="L18" s="13">
        <v>1</v>
      </c>
      <c r="M18" s="13">
        <v>0</v>
      </c>
      <c r="N18" s="13">
        <v>0</v>
      </c>
      <c r="O18" s="13">
        <v>1</v>
      </c>
      <c r="P18" s="13">
        <v>0</v>
      </c>
      <c r="Q18" s="13">
        <v>1</v>
      </c>
      <c r="R18" s="13">
        <v>1</v>
      </c>
      <c r="S18" s="13">
        <v>1</v>
      </c>
      <c r="T18" s="13">
        <v>1</v>
      </c>
      <c r="U18" s="13">
        <v>0</v>
      </c>
      <c r="V18" s="13">
        <v>0</v>
      </c>
      <c r="W18" s="13">
        <v>0</v>
      </c>
      <c r="X18" s="13">
        <v>1</v>
      </c>
      <c r="Y18" s="13">
        <v>1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f t="shared" si="2"/>
        <v>0</v>
      </c>
      <c r="AN18" s="13">
        <v>0</v>
      </c>
      <c r="AO18" s="13">
        <v>0</v>
      </c>
      <c r="AP18" s="13">
        <f t="shared" si="3"/>
        <v>0</v>
      </c>
      <c r="AQ18" s="13">
        <v>0</v>
      </c>
      <c r="AR18" s="13">
        <v>0</v>
      </c>
      <c r="AS18" s="13">
        <v>1</v>
      </c>
      <c r="AT18" s="13">
        <v>0</v>
      </c>
      <c r="AU18" s="13">
        <v>0</v>
      </c>
      <c r="AV18" s="13">
        <v>0</v>
      </c>
      <c r="AW18" s="13">
        <v>1</v>
      </c>
      <c r="AX18" s="13">
        <f t="shared" si="0"/>
        <v>0</v>
      </c>
      <c r="AY18" s="13">
        <v>22</v>
      </c>
      <c r="AZ18" s="13">
        <v>0.94</v>
      </c>
      <c r="BA18" s="13">
        <v>3.5</v>
      </c>
      <c r="BB18" s="13">
        <v>0</v>
      </c>
      <c r="BC18" s="13">
        <v>0</v>
      </c>
      <c r="BD18" s="13">
        <v>1</v>
      </c>
      <c r="BE18" s="13">
        <v>0.9</v>
      </c>
      <c r="BF18" s="13">
        <v>247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1</v>
      </c>
      <c r="BN18" s="13">
        <v>0</v>
      </c>
      <c r="BO18" s="13">
        <v>0</v>
      </c>
      <c r="BP18" s="13">
        <v>0</v>
      </c>
      <c r="BQ18" s="13">
        <v>0</v>
      </c>
      <c r="BR18" s="13">
        <f t="shared" si="4"/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2</v>
      </c>
      <c r="BX18" s="13">
        <v>0</v>
      </c>
      <c r="BY18" s="13">
        <v>1</v>
      </c>
      <c r="BZ18" s="13">
        <v>0</v>
      </c>
      <c r="CA18" s="13">
        <v>0</v>
      </c>
      <c r="CB18" s="13">
        <f t="shared" si="5"/>
        <v>1</v>
      </c>
      <c r="CC18" s="13">
        <v>0</v>
      </c>
      <c r="CD18" s="13">
        <v>0</v>
      </c>
      <c r="CE18" s="13">
        <v>1</v>
      </c>
      <c r="CF18" s="13">
        <v>0</v>
      </c>
      <c r="CG18" s="13">
        <v>0</v>
      </c>
      <c r="CH18" s="13">
        <v>800</v>
      </c>
      <c r="CI18" s="13">
        <v>560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1</v>
      </c>
      <c r="DA18" s="13">
        <v>1</v>
      </c>
      <c r="DB18" s="13">
        <v>0</v>
      </c>
      <c r="DC18" s="13">
        <v>0</v>
      </c>
      <c r="DD18" s="13">
        <v>0</v>
      </c>
      <c r="DE18" s="13">
        <v>0</v>
      </c>
      <c r="DF18" s="13">
        <v>1</v>
      </c>
      <c r="DG18" s="13">
        <v>0</v>
      </c>
      <c r="DH18" s="13">
        <v>0</v>
      </c>
      <c r="DI18" s="13">
        <v>0</v>
      </c>
      <c r="DJ18" s="13">
        <v>1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1</v>
      </c>
      <c r="DQ18" s="13">
        <v>0</v>
      </c>
      <c r="DR18" s="13">
        <v>0</v>
      </c>
      <c r="DS18" s="13">
        <v>1</v>
      </c>
      <c r="DT18" s="13">
        <v>30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1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1</v>
      </c>
      <c r="EN18" s="13">
        <v>0</v>
      </c>
      <c r="EO18" s="13">
        <v>1</v>
      </c>
      <c r="EP18" s="13">
        <v>0</v>
      </c>
      <c r="EQ18" s="13">
        <f t="shared" si="6"/>
        <v>1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1</v>
      </c>
      <c r="EX18" s="13">
        <v>0</v>
      </c>
      <c r="EY18" s="13">
        <v>0</v>
      </c>
      <c r="EZ18" s="13">
        <v>0</v>
      </c>
      <c r="FA18" s="13">
        <v>0</v>
      </c>
      <c r="FB18" s="13">
        <v>1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f t="shared" si="7"/>
        <v>0</v>
      </c>
    </row>
    <row r="19" spans="1:165" x14ac:dyDescent="0.25">
      <c r="A19" s="11">
        <v>18</v>
      </c>
      <c r="B19" s="13">
        <v>49</v>
      </c>
      <c r="C19" s="13">
        <v>1</v>
      </c>
      <c r="D19" s="13">
        <v>0</v>
      </c>
      <c r="E19" s="13">
        <v>0</v>
      </c>
      <c r="F19" s="13">
        <v>0</v>
      </c>
      <c r="G19" s="13">
        <f t="shared" si="1"/>
        <v>1</v>
      </c>
      <c r="H19" s="13">
        <v>1</v>
      </c>
      <c r="I19" s="13">
        <v>171</v>
      </c>
      <c r="J19" s="13">
        <v>93</v>
      </c>
      <c r="K19" s="13">
        <v>31.8</v>
      </c>
      <c r="L19" s="13">
        <v>0</v>
      </c>
      <c r="M19" s="13">
        <v>1</v>
      </c>
      <c r="N19" s="13">
        <v>0</v>
      </c>
      <c r="O19" s="13">
        <v>1</v>
      </c>
      <c r="P19" s="13">
        <v>0</v>
      </c>
      <c r="Q19" s="13">
        <v>1</v>
      </c>
      <c r="R19" s="13">
        <v>1</v>
      </c>
      <c r="S19" s="13">
        <v>1</v>
      </c>
      <c r="T19" s="13">
        <v>0</v>
      </c>
      <c r="U19" s="13">
        <v>0</v>
      </c>
      <c r="V19" s="13">
        <v>1</v>
      </c>
      <c r="W19" s="13">
        <v>0</v>
      </c>
      <c r="X19" s="13">
        <v>1</v>
      </c>
      <c r="Y19" s="13">
        <v>1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f t="shared" si="2"/>
        <v>0</v>
      </c>
      <c r="AN19" s="13">
        <v>0</v>
      </c>
      <c r="AO19" s="13">
        <v>0</v>
      </c>
      <c r="AP19" s="13">
        <f t="shared" si="3"/>
        <v>0</v>
      </c>
      <c r="AQ19" s="13">
        <v>0</v>
      </c>
      <c r="AR19" s="13">
        <v>1</v>
      </c>
      <c r="AS19" s="13">
        <v>0</v>
      </c>
      <c r="AT19" s="13">
        <v>0</v>
      </c>
      <c r="AU19" s="13">
        <v>0</v>
      </c>
      <c r="AV19" s="13">
        <v>1</v>
      </c>
      <c r="AW19" s="13">
        <v>0</v>
      </c>
      <c r="AX19" s="13">
        <f t="shared" si="0"/>
        <v>1</v>
      </c>
      <c r="AY19" s="13">
        <v>29.5</v>
      </c>
      <c r="AZ19" s="13">
        <v>1.52</v>
      </c>
      <c r="BA19" s="13">
        <v>2.2000000000000002</v>
      </c>
      <c r="BB19" s="13">
        <v>0</v>
      </c>
      <c r="BC19" s="13">
        <v>1</v>
      </c>
      <c r="BD19" s="13">
        <v>0</v>
      </c>
      <c r="BE19" s="13">
        <v>1</v>
      </c>
      <c r="BF19" s="13">
        <v>335</v>
      </c>
      <c r="BG19" s="13">
        <v>1</v>
      </c>
      <c r="BH19" s="13">
        <v>156</v>
      </c>
      <c r="BI19" s="13">
        <v>127</v>
      </c>
      <c r="BJ19" s="13">
        <v>32</v>
      </c>
      <c r="BK19" s="13">
        <v>0</v>
      </c>
      <c r="BL19" s="13">
        <v>4</v>
      </c>
      <c r="BM19" s="13">
        <v>0</v>
      </c>
      <c r="BN19" s="13">
        <v>0</v>
      </c>
      <c r="BO19" s="13">
        <v>0</v>
      </c>
      <c r="BP19" s="13">
        <v>0</v>
      </c>
      <c r="BQ19" s="13">
        <v>1</v>
      </c>
      <c r="BR19" s="13">
        <f t="shared" si="4"/>
        <v>0</v>
      </c>
      <c r="BS19" s="13">
        <v>0</v>
      </c>
      <c r="BT19" s="13">
        <v>0</v>
      </c>
      <c r="BU19" s="13">
        <v>1</v>
      </c>
      <c r="BV19" s="13">
        <v>0</v>
      </c>
      <c r="BW19" s="13">
        <v>3</v>
      </c>
      <c r="BX19" s="13">
        <v>0</v>
      </c>
      <c r="BY19" s="13">
        <v>0</v>
      </c>
      <c r="BZ19" s="13">
        <v>1</v>
      </c>
      <c r="CA19" s="13">
        <v>0</v>
      </c>
      <c r="CB19" s="13">
        <f t="shared" si="5"/>
        <v>0</v>
      </c>
      <c r="CC19" s="13">
        <v>0</v>
      </c>
      <c r="CD19" s="13">
        <v>0</v>
      </c>
      <c r="CE19" s="13">
        <v>1</v>
      </c>
      <c r="CF19" s="13">
        <v>0</v>
      </c>
      <c r="CG19" s="13">
        <v>1</v>
      </c>
      <c r="CH19" s="13">
        <v>800</v>
      </c>
      <c r="CI19" s="13">
        <v>560</v>
      </c>
      <c r="CJ19" s="13">
        <v>1</v>
      </c>
      <c r="CK19" s="13">
        <v>0</v>
      </c>
      <c r="CL19" s="13">
        <v>0</v>
      </c>
      <c r="CM19" s="13">
        <v>1</v>
      </c>
      <c r="CN19" s="13">
        <v>0</v>
      </c>
      <c r="CO19" s="13">
        <v>1</v>
      </c>
      <c r="CP19" s="13">
        <v>1</v>
      </c>
      <c r="CQ19" s="13">
        <v>1</v>
      </c>
      <c r="CR19" s="13">
        <v>1</v>
      </c>
      <c r="CS19" s="13">
        <v>0</v>
      </c>
      <c r="CT19" s="13">
        <v>1</v>
      </c>
      <c r="CU19" s="13">
        <v>1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1</v>
      </c>
      <c r="DB19" s="13">
        <v>0</v>
      </c>
      <c r="DC19" s="13">
        <v>0</v>
      </c>
      <c r="DD19" s="13">
        <v>0</v>
      </c>
      <c r="DE19" s="13">
        <v>0</v>
      </c>
      <c r="DF19" s="13">
        <v>1</v>
      </c>
      <c r="DG19" s="13">
        <v>0</v>
      </c>
      <c r="DH19" s="13">
        <v>0</v>
      </c>
      <c r="DI19" s="13">
        <v>0</v>
      </c>
      <c r="DJ19" s="13">
        <v>1</v>
      </c>
      <c r="DK19" s="13">
        <v>0</v>
      </c>
      <c r="DL19" s="13">
        <v>1</v>
      </c>
      <c r="DM19" s="13">
        <v>0</v>
      </c>
      <c r="DN19" s="13">
        <v>0</v>
      </c>
      <c r="DO19" s="13">
        <v>0</v>
      </c>
      <c r="DP19" s="13">
        <v>1</v>
      </c>
      <c r="DQ19" s="13">
        <v>0</v>
      </c>
      <c r="DR19" s="13">
        <v>0</v>
      </c>
      <c r="DS19" s="13">
        <v>1</v>
      </c>
      <c r="DT19" s="13">
        <v>57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1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1</v>
      </c>
      <c r="EQ19" s="13">
        <f t="shared" si="6"/>
        <v>1</v>
      </c>
      <c r="ER19" s="13">
        <v>0</v>
      </c>
      <c r="ES19" s="13">
        <v>0</v>
      </c>
      <c r="ET19" s="13">
        <v>0</v>
      </c>
      <c r="EU19" s="13">
        <v>1</v>
      </c>
      <c r="EV19" s="13">
        <v>1</v>
      </c>
      <c r="EW19" s="13">
        <v>0</v>
      </c>
      <c r="EX19" s="13">
        <v>0</v>
      </c>
      <c r="EY19" s="13">
        <v>1</v>
      </c>
      <c r="EZ19" s="13">
        <v>0</v>
      </c>
      <c r="FA19" s="13">
        <v>0</v>
      </c>
      <c r="FB19" s="13">
        <v>0</v>
      </c>
      <c r="FC19" s="13">
        <v>0</v>
      </c>
      <c r="FD19" s="13">
        <v>1</v>
      </c>
      <c r="FE19" s="13">
        <v>1</v>
      </c>
      <c r="FF19" s="13">
        <v>0</v>
      </c>
      <c r="FG19" s="13">
        <v>0</v>
      </c>
      <c r="FH19" s="13">
        <v>1</v>
      </c>
      <c r="FI19" s="13">
        <f t="shared" si="7"/>
        <v>1</v>
      </c>
    </row>
    <row r="20" spans="1:165" x14ac:dyDescent="0.25">
      <c r="A20" s="11">
        <v>19</v>
      </c>
      <c r="B20" s="13">
        <v>61</v>
      </c>
      <c r="C20" s="13">
        <v>0</v>
      </c>
      <c r="D20" s="13">
        <v>0</v>
      </c>
      <c r="E20" s="13">
        <v>0</v>
      </c>
      <c r="F20" s="13">
        <v>1</v>
      </c>
      <c r="G20" s="13">
        <f t="shared" si="1"/>
        <v>0</v>
      </c>
      <c r="H20" s="13">
        <v>1</v>
      </c>
      <c r="I20" s="13">
        <v>170</v>
      </c>
      <c r="J20" s="13">
        <v>104</v>
      </c>
      <c r="K20" s="13">
        <v>35.9</v>
      </c>
      <c r="L20" s="13">
        <v>1</v>
      </c>
      <c r="M20" s="13">
        <v>0</v>
      </c>
      <c r="N20" s="13">
        <v>0</v>
      </c>
      <c r="O20" s="13">
        <v>1</v>
      </c>
      <c r="P20" s="13">
        <v>1</v>
      </c>
      <c r="Q20" s="13">
        <v>1</v>
      </c>
      <c r="R20" s="13">
        <v>1</v>
      </c>
      <c r="S20" s="13">
        <v>1</v>
      </c>
      <c r="T20" s="13">
        <v>0</v>
      </c>
      <c r="U20" s="13">
        <v>0</v>
      </c>
      <c r="V20" s="13">
        <v>1</v>
      </c>
      <c r="W20" s="13">
        <v>0</v>
      </c>
      <c r="X20" s="13">
        <v>1</v>
      </c>
      <c r="Y20" s="13">
        <v>1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1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f t="shared" si="2"/>
        <v>0</v>
      </c>
      <c r="AN20" s="13">
        <v>0</v>
      </c>
      <c r="AO20" s="13">
        <v>0</v>
      </c>
      <c r="AP20" s="13">
        <f t="shared" si="3"/>
        <v>0</v>
      </c>
      <c r="AQ20" s="13">
        <v>0</v>
      </c>
      <c r="AR20" s="13">
        <v>1</v>
      </c>
      <c r="AS20" s="13">
        <v>0</v>
      </c>
      <c r="AT20" s="13">
        <v>0</v>
      </c>
      <c r="AU20" s="13">
        <v>0</v>
      </c>
      <c r="AV20" s="13">
        <v>0</v>
      </c>
      <c r="AW20" s="13">
        <v>1</v>
      </c>
      <c r="AX20" s="13">
        <f t="shared" si="0"/>
        <v>0</v>
      </c>
      <c r="AY20" s="13">
        <v>41</v>
      </c>
      <c r="AZ20" s="13">
        <v>1.08</v>
      </c>
      <c r="BA20" s="13">
        <v>2.5</v>
      </c>
      <c r="BB20" s="13">
        <v>0</v>
      </c>
      <c r="BC20" s="13">
        <v>0</v>
      </c>
      <c r="BD20" s="13">
        <v>1</v>
      </c>
      <c r="BE20" s="13">
        <v>1.4</v>
      </c>
      <c r="BF20" s="13">
        <v>203</v>
      </c>
      <c r="BG20" s="13">
        <v>1</v>
      </c>
      <c r="BH20" s="13">
        <v>130</v>
      </c>
      <c r="BI20" s="13">
        <v>85</v>
      </c>
      <c r="BJ20" s="13">
        <v>32.299999999999997</v>
      </c>
      <c r="BK20" s="13">
        <v>0</v>
      </c>
      <c r="BL20" s="13">
        <v>2</v>
      </c>
      <c r="BM20" s="13">
        <v>0</v>
      </c>
      <c r="BN20" s="13">
        <v>0</v>
      </c>
      <c r="BO20" s="13">
        <v>1</v>
      </c>
      <c r="BP20" s="13">
        <v>0</v>
      </c>
      <c r="BQ20" s="13">
        <v>0</v>
      </c>
      <c r="BR20" s="13">
        <f t="shared" si="4"/>
        <v>1</v>
      </c>
      <c r="BS20" s="13">
        <v>0</v>
      </c>
      <c r="BT20" s="13">
        <v>0</v>
      </c>
      <c r="BU20" s="13">
        <v>0</v>
      </c>
      <c r="BV20" s="13">
        <v>0</v>
      </c>
      <c r="BW20" s="13">
        <v>4</v>
      </c>
      <c r="BX20" s="13">
        <v>0</v>
      </c>
      <c r="BY20" s="13">
        <v>0</v>
      </c>
      <c r="BZ20" s="13">
        <v>0</v>
      </c>
      <c r="CA20" s="13">
        <v>1</v>
      </c>
      <c r="CB20" s="13">
        <f t="shared" si="5"/>
        <v>0</v>
      </c>
      <c r="CC20" s="13">
        <v>0</v>
      </c>
      <c r="CD20" s="13">
        <v>0</v>
      </c>
      <c r="CE20" s="13">
        <v>1</v>
      </c>
      <c r="CF20" s="13">
        <v>0</v>
      </c>
      <c r="CG20" s="13">
        <v>1</v>
      </c>
      <c r="CH20" s="13">
        <v>900</v>
      </c>
      <c r="CI20" s="13">
        <v>420</v>
      </c>
      <c r="CJ20" s="13">
        <v>1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1</v>
      </c>
      <c r="CW20" s="13">
        <v>0</v>
      </c>
      <c r="CX20" s="13">
        <v>0</v>
      </c>
      <c r="CY20" s="13">
        <v>0</v>
      </c>
      <c r="CZ20" s="13">
        <v>0</v>
      </c>
      <c r="DA20" s="13">
        <v>1</v>
      </c>
      <c r="DB20" s="13">
        <v>0</v>
      </c>
      <c r="DC20" s="13">
        <v>0</v>
      </c>
      <c r="DD20" s="13">
        <v>0</v>
      </c>
      <c r="DE20" s="13">
        <v>0</v>
      </c>
      <c r="DF20" s="13">
        <v>1</v>
      </c>
      <c r="DG20" s="13">
        <v>0</v>
      </c>
      <c r="DH20" s="13">
        <v>0</v>
      </c>
      <c r="DI20" s="13">
        <v>0</v>
      </c>
      <c r="DJ20" s="13">
        <v>1</v>
      </c>
      <c r="DK20" s="13">
        <v>1</v>
      </c>
      <c r="DL20" s="13">
        <v>0</v>
      </c>
      <c r="DM20" s="13">
        <v>0</v>
      </c>
      <c r="DN20" s="13">
        <v>1</v>
      </c>
      <c r="DO20" s="13">
        <v>0</v>
      </c>
      <c r="DP20" s="13">
        <v>0</v>
      </c>
      <c r="DQ20" s="13">
        <v>0</v>
      </c>
      <c r="DR20" s="13">
        <v>0</v>
      </c>
      <c r="DS20" s="13">
        <v>1</v>
      </c>
      <c r="DT20" s="13">
        <v>35</v>
      </c>
      <c r="DU20" s="13">
        <v>1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f t="shared" si="6"/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1</v>
      </c>
      <c r="EX20" s="13">
        <v>0</v>
      </c>
      <c r="EY20" s="13">
        <v>1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1</v>
      </c>
      <c r="FH20" s="13">
        <v>1</v>
      </c>
      <c r="FI20" s="13">
        <f t="shared" si="7"/>
        <v>0</v>
      </c>
    </row>
    <row r="21" spans="1:165" x14ac:dyDescent="0.25">
      <c r="A21" s="11">
        <v>20</v>
      </c>
      <c r="B21" s="13">
        <v>52</v>
      </c>
      <c r="C21" s="13">
        <v>0</v>
      </c>
      <c r="D21" s="13">
        <v>1</v>
      </c>
      <c r="E21" s="13">
        <v>0</v>
      </c>
      <c r="F21" s="13">
        <v>0</v>
      </c>
      <c r="G21" s="13">
        <f t="shared" si="1"/>
        <v>1</v>
      </c>
      <c r="H21" s="13">
        <v>1</v>
      </c>
      <c r="I21" s="13">
        <v>196</v>
      </c>
      <c r="J21" s="13">
        <v>87</v>
      </c>
      <c r="K21" s="13">
        <v>22.6</v>
      </c>
      <c r="L21" s="13">
        <v>1</v>
      </c>
      <c r="M21" s="13">
        <v>0</v>
      </c>
      <c r="N21" s="13">
        <v>0</v>
      </c>
      <c r="O21" s="13">
        <v>1</v>
      </c>
      <c r="P21" s="13">
        <v>0</v>
      </c>
      <c r="Q21" s="13">
        <v>0</v>
      </c>
      <c r="R21" s="13">
        <v>1</v>
      </c>
      <c r="S21" s="13">
        <v>1</v>
      </c>
      <c r="T21" s="13">
        <v>0</v>
      </c>
      <c r="U21" s="13">
        <v>0</v>
      </c>
      <c r="V21" s="13">
        <v>1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1</v>
      </c>
      <c r="AM21" s="13">
        <f t="shared" si="2"/>
        <v>1</v>
      </c>
      <c r="AN21" s="13">
        <v>1</v>
      </c>
      <c r="AO21" s="13">
        <v>0</v>
      </c>
      <c r="AP21" s="13">
        <f t="shared" si="3"/>
        <v>1</v>
      </c>
      <c r="AQ21" s="13">
        <v>0</v>
      </c>
      <c r="AR21" s="13">
        <v>1</v>
      </c>
      <c r="AS21" s="13">
        <v>0</v>
      </c>
      <c r="AT21" s="13">
        <v>0</v>
      </c>
      <c r="AU21" s="13">
        <v>0</v>
      </c>
      <c r="AV21" s="13">
        <v>1</v>
      </c>
      <c r="AW21" s="13">
        <v>0</v>
      </c>
      <c r="AX21" s="13">
        <f t="shared" si="0"/>
        <v>1</v>
      </c>
      <c r="AY21" s="13">
        <v>21</v>
      </c>
      <c r="AZ21" s="13">
        <v>1.5</v>
      </c>
      <c r="BA21" s="13">
        <v>3.5</v>
      </c>
      <c r="BB21" s="13">
        <v>0</v>
      </c>
      <c r="BC21" s="13">
        <v>0</v>
      </c>
      <c r="BD21" s="13">
        <v>1</v>
      </c>
      <c r="BE21" s="13">
        <v>1.4</v>
      </c>
      <c r="BF21" s="13">
        <v>190</v>
      </c>
      <c r="BG21" s="13">
        <v>1</v>
      </c>
      <c r="BH21" s="13">
        <v>180</v>
      </c>
      <c r="BI21" s="13">
        <v>133</v>
      </c>
      <c r="BJ21" s="13">
        <v>34.200000000000003</v>
      </c>
      <c r="BK21" s="13">
        <v>0</v>
      </c>
      <c r="BL21" s="13">
        <v>4</v>
      </c>
      <c r="BM21" s="13">
        <v>0</v>
      </c>
      <c r="BN21" s="13">
        <v>0</v>
      </c>
      <c r="BO21" s="13">
        <v>0</v>
      </c>
      <c r="BP21" s="13">
        <v>0</v>
      </c>
      <c r="BQ21" s="13">
        <v>1</v>
      </c>
      <c r="BR21" s="13">
        <f t="shared" si="4"/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4</v>
      </c>
      <c r="BX21" s="13">
        <v>0</v>
      </c>
      <c r="BY21" s="13">
        <v>0</v>
      </c>
      <c r="BZ21" s="13">
        <v>0</v>
      </c>
      <c r="CA21" s="13">
        <v>1</v>
      </c>
      <c r="CB21" s="13">
        <f t="shared" si="5"/>
        <v>0</v>
      </c>
      <c r="CC21" s="13">
        <v>0</v>
      </c>
      <c r="CD21" s="13">
        <v>0</v>
      </c>
      <c r="CE21" s="13">
        <v>1</v>
      </c>
      <c r="CF21" s="13">
        <v>1</v>
      </c>
      <c r="CG21" s="13">
        <v>1</v>
      </c>
      <c r="CH21" s="13">
        <v>800</v>
      </c>
      <c r="CI21" s="13">
        <v>610</v>
      </c>
      <c r="CJ21" s="13">
        <v>1</v>
      </c>
      <c r="CK21" s="13">
        <v>0</v>
      </c>
      <c r="CL21" s="13">
        <v>1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1</v>
      </c>
      <c r="DA21" s="13">
        <v>1</v>
      </c>
      <c r="DB21" s="13">
        <v>0</v>
      </c>
      <c r="DC21" s="13">
        <v>0</v>
      </c>
      <c r="DD21" s="13">
        <v>0</v>
      </c>
      <c r="DE21" s="13">
        <v>0</v>
      </c>
      <c r="DF21" s="13">
        <v>1</v>
      </c>
      <c r="DG21" s="13">
        <v>0</v>
      </c>
      <c r="DH21" s="13">
        <v>0</v>
      </c>
      <c r="DI21" s="13">
        <v>0</v>
      </c>
      <c r="DJ21" s="13">
        <v>1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1</v>
      </c>
      <c r="DT21" s="13">
        <v>22</v>
      </c>
      <c r="DU21" s="13">
        <v>0</v>
      </c>
      <c r="DV21" s="13">
        <v>0</v>
      </c>
      <c r="DW21" s="13">
        <v>0</v>
      </c>
      <c r="DX21" s="13">
        <v>0</v>
      </c>
      <c r="DY21" s="13">
        <v>1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1</v>
      </c>
      <c r="EF21" s="13">
        <v>1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1</v>
      </c>
      <c r="EP21" s="13">
        <v>0</v>
      </c>
      <c r="EQ21" s="13">
        <f t="shared" si="6"/>
        <v>1</v>
      </c>
      <c r="ER21" s="13">
        <v>0</v>
      </c>
      <c r="ES21" s="13">
        <v>1</v>
      </c>
      <c r="ET21" s="13">
        <v>1</v>
      </c>
      <c r="EU21" s="13">
        <v>1</v>
      </c>
      <c r="EV21" s="13">
        <v>0</v>
      </c>
      <c r="EW21" s="13">
        <v>1</v>
      </c>
      <c r="EX21" s="13">
        <v>0</v>
      </c>
      <c r="EY21" s="13">
        <v>0</v>
      </c>
      <c r="EZ21" s="13">
        <v>1</v>
      </c>
      <c r="FA21" s="13">
        <v>0</v>
      </c>
      <c r="FB21" s="13">
        <v>0</v>
      </c>
      <c r="FC21" s="13">
        <v>0</v>
      </c>
      <c r="FD21" s="13">
        <v>0</v>
      </c>
      <c r="FE21" s="13">
        <v>1</v>
      </c>
      <c r="FF21" s="13">
        <v>1</v>
      </c>
      <c r="FG21" s="13">
        <v>0</v>
      </c>
      <c r="FH21" s="13">
        <v>0</v>
      </c>
      <c r="FI21" s="13">
        <f t="shared" si="7"/>
        <v>1</v>
      </c>
    </row>
    <row r="22" spans="1:165" x14ac:dyDescent="0.25">
      <c r="A22" s="11">
        <v>21</v>
      </c>
      <c r="B22" s="13">
        <v>50</v>
      </c>
      <c r="C22" s="13">
        <v>0</v>
      </c>
      <c r="D22" s="13">
        <v>1</v>
      </c>
      <c r="E22" s="13">
        <v>0</v>
      </c>
      <c r="F22" s="13">
        <v>0</v>
      </c>
      <c r="G22" s="13">
        <f t="shared" si="1"/>
        <v>1</v>
      </c>
      <c r="H22" s="13">
        <v>1</v>
      </c>
      <c r="I22" s="13">
        <v>172</v>
      </c>
      <c r="J22" s="13">
        <v>76</v>
      </c>
      <c r="K22" s="13">
        <v>25.6</v>
      </c>
      <c r="L22" s="13">
        <v>0</v>
      </c>
      <c r="M22" s="13">
        <v>1</v>
      </c>
      <c r="N22" s="13">
        <v>0</v>
      </c>
      <c r="O22" s="13">
        <v>1</v>
      </c>
      <c r="P22" s="13">
        <v>0</v>
      </c>
      <c r="Q22" s="13">
        <v>0</v>
      </c>
      <c r="R22" s="13">
        <v>1</v>
      </c>
      <c r="S22" s="13">
        <v>0</v>
      </c>
      <c r="T22" s="13">
        <v>0</v>
      </c>
      <c r="U22" s="13">
        <v>0</v>
      </c>
      <c r="V22" s="13">
        <v>1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f t="shared" si="2"/>
        <v>0</v>
      </c>
      <c r="AN22" s="13">
        <v>0</v>
      </c>
      <c r="AO22" s="13">
        <v>0</v>
      </c>
      <c r="AP22" s="13">
        <f t="shared" si="3"/>
        <v>0</v>
      </c>
      <c r="AQ22" s="13">
        <v>0</v>
      </c>
      <c r="AR22" s="13">
        <v>1</v>
      </c>
      <c r="AS22" s="13">
        <v>0</v>
      </c>
      <c r="AT22" s="13">
        <v>0</v>
      </c>
      <c r="AU22" s="13">
        <v>0</v>
      </c>
      <c r="AV22" s="13">
        <v>1</v>
      </c>
      <c r="AW22" s="13">
        <v>0</v>
      </c>
      <c r="AX22" s="13">
        <f t="shared" si="0"/>
        <v>1</v>
      </c>
      <c r="AY22" s="13">
        <v>30.5</v>
      </c>
      <c r="AZ22" s="13">
        <v>0.65</v>
      </c>
      <c r="BA22" s="13">
        <v>3</v>
      </c>
      <c r="BB22" s="13">
        <v>0</v>
      </c>
      <c r="BC22" s="13">
        <v>0</v>
      </c>
      <c r="BD22" s="13">
        <v>1</v>
      </c>
      <c r="BE22" s="13">
        <v>1</v>
      </c>
      <c r="BF22" s="13">
        <v>175.5980392156863</v>
      </c>
      <c r="BG22" s="13">
        <v>1</v>
      </c>
      <c r="BH22" s="13">
        <v>89</v>
      </c>
      <c r="BI22" s="13">
        <v>69</v>
      </c>
      <c r="BJ22" s="13">
        <v>36</v>
      </c>
      <c r="BK22" s="13">
        <v>0</v>
      </c>
      <c r="BL22" s="13">
        <v>2</v>
      </c>
      <c r="BM22" s="13">
        <v>0</v>
      </c>
      <c r="BN22" s="13">
        <v>0</v>
      </c>
      <c r="BO22" s="13">
        <v>1</v>
      </c>
      <c r="BP22" s="13">
        <v>0</v>
      </c>
      <c r="BQ22" s="13">
        <v>0</v>
      </c>
      <c r="BR22" s="13">
        <f t="shared" si="4"/>
        <v>1</v>
      </c>
      <c r="BS22" s="13">
        <v>0</v>
      </c>
      <c r="BT22" s="13">
        <v>0</v>
      </c>
      <c r="BU22" s="13">
        <v>0</v>
      </c>
      <c r="BV22" s="13">
        <v>0</v>
      </c>
      <c r="BW22" s="13">
        <v>2</v>
      </c>
      <c r="BX22" s="13">
        <v>0</v>
      </c>
      <c r="BY22" s="13">
        <v>1</v>
      </c>
      <c r="BZ22" s="13">
        <v>0</v>
      </c>
      <c r="CA22" s="13">
        <v>0</v>
      </c>
      <c r="CB22" s="13">
        <f t="shared" si="5"/>
        <v>1</v>
      </c>
      <c r="CC22" s="13">
        <v>0</v>
      </c>
      <c r="CD22" s="13">
        <v>0</v>
      </c>
      <c r="CE22" s="13">
        <v>1</v>
      </c>
      <c r="CF22" s="13">
        <v>0</v>
      </c>
      <c r="CG22" s="13">
        <v>0</v>
      </c>
      <c r="CH22" s="13">
        <v>500</v>
      </c>
      <c r="CI22" s="13">
        <v>650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0</v>
      </c>
      <c r="CS22" s="13">
        <v>0</v>
      </c>
      <c r="CT22" s="13">
        <v>0</v>
      </c>
      <c r="CU22" s="13">
        <v>1</v>
      </c>
      <c r="CV22" s="13">
        <v>1</v>
      </c>
      <c r="CW22" s="13">
        <v>0</v>
      </c>
      <c r="CX22" s="13">
        <v>0</v>
      </c>
      <c r="CY22" s="13">
        <v>0</v>
      </c>
      <c r="CZ22" s="13">
        <v>0</v>
      </c>
      <c r="DA22" s="13">
        <v>1</v>
      </c>
      <c r="DB22" s="13">
        <v>0</v>
      </c>
      <c r="DC22" s="13">
        <v>0</v>
      </c>
      <c r="DD22" s="13">
        <v>0</v>
      </c>
      <c r="DE22" s="13">
        <v>0</v>
      </c>
      <c r="DF22" s="13">
        <v>1</v>
      </c>
      <c r="DG22" s="13">
        <v>0</v>
      </c>
      <c r="DH22" s="13">
        <v>0</v>
      </c>
      <c r="DI22" s="13">
        <v>0</v>
      </c>
      <c r="DJ22" s="13">
        <v>1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1</v>
      </c>
      <c r="DQ22" s="13">
        <v>0</v>
      </c>
      <c r="DR22" s="13">
        <v>0</v>
      </c>
      <c r="DS22" s="13">
        <v>1</v>
      </c>
      <c r="DT22" s="13">
        <v>30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1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0</v>
      </c>
      <c r="EN22" s="13">
        <v>0</v>
      </c>
      <c r="EO22" s="13">
        <v>1</v>
      </c>
      <c r="EP22" s="13">
        <v>0</v>
      </c>
      <c r="EQ22" s="13">
        <f t="shared" si="6"/>
        <v>1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1</v>
      </c>
      <c r="EX22" s="13">
        <v>0</v>
      </c>
      <c r="EY22" s="13">
        <v>1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1</v>
      </c>
      <c r="FF22" s="13">
        <v>0</v>
      </c>
      <c r="FG22" s="13">
        <v>0</v>
      </c>
      <c r="FH22" s="13">
        <v>1</v>
      </c>
      <c r="FI22" s="13">
        <f t="shared" si="7"/>
        <v>1</v>
      </c>
    </row>
    <row r="23" spans="1:165" x14ac:dyDescent="0.25">
      <c r="A23" s="11">
        <v>22</v>
      </c>
      <c r="B23" s="13">
        <v>50</v>
      </c>
      <c r="C23" s="13">
        <v>0</v>
      </c>
      <c r="D23" s="13">
        <v>1</v>
      </c>
      <c r="E23" s="13">
        <v>0</v>
      </c>
      <c r="F23" s="13">
        <v>0</v>
      </c>
      <c r="G23" s="13">
        <f t="shared" si="1"/>
        <v>1</v>
      </c>
      <c r="H23" s="13">
        <v>1</v>
      </c>
      <c r="I23" s="13">
        <v>160</v>
      </c>
      <c r="J23" s="13">
        <v>78</v>
      </c>
      <c r="K23" s="13">
        <v>30.4</v>
      </c>
      <c r="L23" s="13">
        <v>1</v>
      </c>
      <c r="M23" s="13">
        <v>0</v>
      </c>
      <c r="N23" s="13">
        <v>0</v>
      </c>
      <c r="O23" s="13">
        <v>1</v>
      </c>
      <c r="P23" s="13">
        <v>0</v>
      </c>
      <c r="Q23" s="13">
        <v>1</v>
      </c>
      <c r="R23" s="13">
        <v>0</v>
      </c>
      <c r="S23" s="13">
        <v>0</v>
      </c>
      <c r="T23" s="13">
        <v>0</v>
      </c>
      <c r="U23" s="13">
        <v>0</v>
      </c>
      <c r="V23" s="13">
        <v>1</v>
      </c>
      <c r="W23" s="13">
        <v>0</v>
      </c>
      <c r="X23" s="13">
        <v>1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f t="shared" si="2"/>
        <v>0</v>
      </c>
      <c r="AN23" s="13">
        <v>0</v>
      </c>
      <c r="AO23" s="13">
        <v>0</v>
      </c>
      <c r="AP23" s="13">
        <f t="shared" si="3"/>
        <v>0</v>
      </c>
      <c r="AQ23" s="13">
        <v>0</v>
      </c>
      <c r="AR23" s="13">
        <v>1</v>
      </c>
      <c r="AS23" s="13">
        <v>0</v>
      </c>
      <c r="AT23" s="13">
        <v>0</v>
      </c>
      <c r="AU23" s="13">
        <v>0</v>
      </c>
      <c r="AV23" s="13">
        <v>0</v>
      </c>
      <c r="AW23" s="13">
        <v>1</v>
      </c>
      <c r="AX23" s="13">
        <f t="shared" si="0"/>
        <v>0</v>
      </c>
      <c r="AY23" s="13">
        <v>12</v>
      </c>
      <c r="AZ23" s="13">
        <v>2.4700000000000002</v>
      </c>
      <c r="BA23" s="13">
        <v>3.2</v>
      </c>
      <c r="BB23" s="13">
        <v>0</v>
      </c>
      <c r="BC23" s="13">
        <v>1</v>
      </c>
      <c r="BD23" s="13">
        <v>0</v>
      </c>
      <c r="BE23" s="13">
        <v>1.1000000000000001</v>
      </c>
      <c r="BF23" s="13">
        <v>301</v>
      </c>
      <c r="BG23" s="13">
        <v>1</v>
      </c>
      <c r="BH23" s="13">
        <v>179</v>
      </c>
      <c r="BI23" s="13">
        <v>143</v>
      </c>
      <c r="BJ23" s="13">
        <v>34.299999999999997</v>
      </c>
      <c r="BK23" s="13">
        <v>0</v>
      </c>
      <c r="BL23" s="13">
        <v>4</v>
      </c>
      <c r="BM23" s="13">
        <v>0</v>
      </c>
      <c r="BN23" s="13">
        <v>0</v>
      </c>
      <c r="BO23" s="13">
        <v>0</v>
      </c>
      <c r="BP23" s="13">
        <v>0</v>
      </c>
      <c r="BQ23" s="13">
        <v>1</v>
      </c>
      <c r="BR23" s="13">
        <f t="shared" si="4"/>
        <v>0</v>
      </c>
      <c r="BS23" s="13">
        <v>0</v>
      </c>
      <c r="BT23" s="13">
        <v>0</v>
      </c>
      <c r="BU23" s="13">
        <v>0</v>
      </c>
      <c r="BV23" s="13">
        <v>1</v>
      </c>
      <c r="BW23" s="13">
        <v>3</v>
      </c>
      <c r="BX23" s="13">
        <v>0</v>
      </c>
      <c r="BY23" s="13">
        <v>0</v>
      </c>
      <c r="BZ23" s="13">
        <v>1</v>
      </c>
      <c r="CA23" s="13">
        <v>0</v>
      </c>
      <c r="CB23" s="13">
        <f t="shared" si="5"/>
        <v>0</v>
      </c>
      <c r="CC23" s="13">
        <v>0</v>
      </c>
      <c r="CD23" s="13">
        <v>0</v>
      </c>
      <c r="CE23" s="13">
        <v>1</v>
      </c>
      <c r="CF23" s="13">
        <v>0</v>
      </c>
      <c r="CG23" s="13">
        <v>1</v>
      </c>
      <c r="CH23" s="13">
        <v>700</v>
      </c>
      <c r="CI23" s="13">
        <v>1440</v>
      </c>
      <c r="CJ23" s="13">
        <v>1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1</v>
      </c>
      <c r="DD23" s="13">
        <v>0</v>
      </c>
      <c r="DE23" s="13">
        <v>1</v>
      </c>
      <c r="DF23" s="13">
        <v>0</v>
      </c>
      <c r="DG23" s="13">
        <v>0</v>
      </c>
      <c r="DH23" s="13">
        <v>0</v>
      </c>
      <c r="DI23" s="13">
        <v>1</v>
      </c>
      <c r="DJ23" s="13">
        <v>1</v>
      </c>
      <c r="DK23" s="13">
        <v>0</v>
      </c>
      <c r="DL23" s="13">
        <v>1</v>
      </c>
      <c r="DM23" s="13">
        <v>0</v>
      </c>
      <c r="DN23" s="13">
        <v>0</v>
      </c>
      <c r="DO23" s="13">
        <v>0</v>
      </c>
      <c r="DP23" s="13">
        <v>1</v>
      </c>
      <c r="DQ23" s="13">
        <v>0</v>
      </c>
      <c r="DR23" s="13">
        <v>0</v>
      </c>
      <c r="DS23" s="13">
        <v>1</v>
      </c>
      <c r="DT23" s="13">
        <v>29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1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0</v>
      </c>
      <c r="EP23" s="13">
        <v>0</v>
      </c>
      <c r="EQ23" s="13">
        <f t="shared" si="6"/>
        <v>0</v>
      </c>
      <c r="ER23" s="13">
        <v>0</v>
      </c>
      <c r="ES23" s="13">
        <v>0</v>
      </c>
      <c r="ET23" s="13">
        <v>0</v>
      </c>
      <c r="EU23" s="13">
        <v>1</v>
      </c>
      <c r="EV23" s="13">
        <v>1</v>
      </c>
      <c r="EW23" s="13">
        <v>0</v>
      </c>
      <c r="EX23" s="13">
        <v>0</v>
      </c>
      <c r="EY23" s="13">
        <v>0</v>
      </c>
      <c r="EZ23" s="13">
        <v>1</v>
      </c>
      <c r="FA23" s="13">
        <v>0</v>
      </c>
      <c r="FB23" s="13">
        <v>0</v>
      </c>
      <c r="FC23" s="13">
        <v>0</v>
      </c>
      <c r="FD23" s="13">
        <v>1</v>
      </c>
      <c r="FE23" s="13">
        <v>0</v>
      </c>
      <c r="FF23" s="13">
        <v>0</v>
      </c>
      <c r="FG23" s="13">
        <v>1</v>
      </c>
      <c r="FH23" s="13">
        <v>1</v>
      </c>
      <c r="FI23" s="13">
        <f t="shared" si="7"/>
        <v>1</v>
      </c>
    </row>
    <row r="24" spans="1:165" x14ac:dyDescent="0.25">
      <c r="A24" s="11">
        <v>23</v>
      </c>
      <c r="B24" s="13">
        <v>53</v>
      </c>
      <c r="C24" s="13">
        <v>0</v>
      </c>
      <c r="D24" s="13">
        <v>1</v>
      </c>
      <c r="E24" s="13">
        <v>0</v>
      </c>
      <c r="F24" s="13">
        <v>0</v>
      </c>
      <c r="G24" s="13">
        <f t="shared" si="1"/>
        <v>1</v>
      </c>
      <c r="H24" s="13">
        <v>1</v>
      </c>
      <c r="I24" s="13">
        <v>162</v>
      </c>
      <c r="J24" s="13">
        <v>72</v>
      </c>
      <c r="K24" s="13">
        <v>27.4</v>
      </c>
      <c r="L24" s="13">
        <v>1</v>
      </c>
      <c r="M24" s="13">
        <v>0</v>
      </c>
      <c r="N24" s="13">
        <v>0</v>
      </c>
      <c r="O24" s="13">
        <v>1</v>
      </c>
      <c r="P24" s="13">
        <v>0</v>
      </c>
      <c r="Q24" s="13">
        <v>1</v>
      </c>
      <c r="R24" s="13">
        <v>0</v>
      </c>
      <c r="S24" s="13">
        <v>0</v>
      </c>
      <c r="T24" s="13">
        <v>0</v>
      </c>
      <c r="U24" s="13">
        <v>0</v>
      </c>
      <c r="V24" s="13">
        <v>1</v>
      </c>
      <c r="W24" s="13">
        <v>0</v>
      </c>
      <c r="X24" s="13">
        <v>1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1</v>
      </c>
      <c r="AM24" s="13">
        <f t="shared" si="2"/>
        <v>1</v>
      </c>
      <c r="AN24" s="13">
        <v>0</v>
      </c>
      <c r="AO24" s="13">
        <v>0</v>
      </c>
      <c r="AP24" s="13">
        <f t="shared" si="3"/>
        <v>0</v>
      </c>
      <c r="AQ24" s="13">
        <v>1</v>
      </c>
      <c r="AR24" s="13">
        <v>0</v>
      </c>
      <c r="AS24" s="13">
        <v>0</v>
      </c>
      <c r="AT24" s="13">
        <v>0</v>
      </c>
      <c r="AU24" s="13">
        <v>0</v>
      </c>
      <c r="AV24" s="13">
        <v>1</v>
      </c>
      <c r="AW24" s="13">
        <v>0</v>
      </c>
      <c r="AX24" s="13">
        <f t="shared" si="0"/>
        <v>1</v>
      </c>
      <c r="AY24" s="13">
        <v>35</v>
      </c>
      <c r="AZ24" s="13">
        <v>1.48</v>
      </c>
      <c r="BA24" s="13">
        <v>2.9</v>
      </c>
      <c r="BB24" s="13">
        <v>0</v>
      </c>
      <c r="BC24" s="13">
        <v>0</v>
      </c>
      <c r="BD24" s="13">
        <v>1</v>
      </c>
      <c r="BE24" s="13">
        <v>1.1000000000000001</v>
      </c>
      <c r="BF24" s="13">
        <v>166</v>
      </c>
      <c r="BG24" s="13">
        <v>1</v>
      </c>
      <c r="BH24" s="13">
        <v>104</v>
      </c>
      <c r="BI24" s="13">
        <v>70</v>
      </c>
      <c r="BJ24" s="13">
        <v>35.700000000000003</v>
      </c>
      <c r="BK24" s="13">
        <v>0</v>
      </c>
      <c r="BL24" s="13">
        <v>2</v>
      </c>
      <c r="BM24" s="13">
        <v>0</v>
      </c>
      <c r="BN24" s="13">
        <v>0</v>
      </c>
      <c r="BO24" s="13">
        <v>1</v>
      </c>
      <c r="BP24" s="13">
        <v>0</v>
      </c>
      <c r="BQ24" s="13">
        <v>0</v>
      </c>
      <c r="BR24" s="13">
        <f t="shared" si="4"/>
        <v>1</v>
      </c>
      <c r="BS24" s="13">
        <v>0</v>
      </c>
      <c r="BT24" s="13">
        <v>0</v>
      </c>
      <c r="BU24" s="13">
        <v>0</v>
      </c>
      <c r="BV24" s="13">
        <v>0</v>
      </c>
      <c r="BW24" s="13">
        <v>3</v>
      </c>
      <c r="BX24" s="13">
        <v>0</v>
      </c>
      <c r="BY24" s="13">
        <v>0</v>
      </c>
      <c r="BZ24" s="13">
        <v>1</v>
      </c>
      <c r="CA24" s="13">
        <v>0</v>
      </c>
      <c r="CB24" s="13">
        <f t="shared" si="5"/>
        <v>0</v>
      </c>
      <c r="CC24" s="13">
        <v>0</v>
      </c>
      <c r="CD24" s="13">
        <v>0</v>
      </c>
      <c r="CE24" s="13">
        <v>1</v>
      </c>
      <c r="CF24" s="13">
        <v>0</v>
      </c>
      <c r="CG24" s="13">
        <v>1</v>
      </c>
      <c r="CH24" s="13">
        <v>500</v>
      </c>
      <c r="CI24" s="13">
        <v>1160</v>
      </c>
      <c r="CJ24" s="13">
        <v>1</v>
      </c>
      <c r="CK24" s="13">
        <v>0</v>
      </c>
      <c r="CL24" s="13">
        <v>1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1</v>
      </c>
      <c r="CW24" s="13">
        <v>0</v>
      </c>
      <c r="CX24" s="13">
        <v>0</v>
      </c>
      <c r="CY24" s="13">
        <v>0</v>
      </c>
      <c r="CZ24" s="13">
        <v>0</v>
      </c>
      <c r="DA24" s="13">
        <v>1</v>
      </c>
      <c r="DB24" s="13">
        <v>0</v>
      </c>
      <c r="DC24" s="13">
        <v>0</v>
      </c>
      <c r="DD24" s="13">
        <v>0</v>
      </c>
      <c r="DE24" s="13">
        <v>0</v>
      </c>
      <c r="DF24" s="13">
        <v>1</v>
      </c>
      <c r="DG24" s="13">
        <v>0</v>
      </c>
      <c r="DH24" s="13">
        <v>0</v>
      </c>
      <c r="DI24" s="13">
        <v>0</v>
      </c>
      <c r="DJ24" s="13">
        <v>1</v>
      </c>
      <c r="DK24" s="13">
        <v>1</v>
      </c>
      <c r="DL24" s="13">
        <v>0</v>
      </c>
      <c r="DM24" s="13">
        <v>0</v>
      </c>
      <c r="DN24" s="13">
        <v>0</v>
      </c>
      <c r="DO24" s="13">
        <v>0</v>
      </c>
      <c r="DP24" s="13">
        <v>1</v>
      </c>
      <c r="DQ24" s="13">
        <v>0</v>
      </c>
      <c r="DR24" s="13">
        <v>0</v>
      </c>
      <c r="DS24" s="13">
        <v>1</v>
      </c>
      <c r="DT24" s="13">
        <v>21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1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1</v>
      </c>
      <c r="EN24" s="13">
        <v>0</v>
      </c>
      <c r="EO24" s="13">
        <v>1</v>
      </c>
      <c r="EP24" s="13">
        <v>0</v>
      </c>
      <c r="EQ24" s="13">
        <f t="shared" si="6"/>
        <v>1</v>
      </c>
      <c r="ER24" s="13">
        <v>0</v>
      </c>
      <c r="ES24" s="13">
        <v>0</v>
      </c>
      <c r="ET24" s="13">
        <v>0</v>
      </c>
      <c r="EU24" s="13">
        <v>1</v>
      </c>
      <c r="EV24" s="13">
        <v>0</v>
      </c>
      <c r="EW24" s="13">
        <v>1</v>
      </c>
      <c r="EX24" s="13">
        <v>0</v>
      </c>
      <c r="EY24" s="13">
        <v>1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f t="shared" si="7"/>
        <v>0</v>
      </c>
    </row>
    <row r="25" spans="1:165" x14ac:dyDescent="0.25">
      <c r="A25" s="11">
        <v>24</v>
      </c>
      <c r="B25" s="13">
        <v>54</v>
      </c>
      <c r="C25" s="13">
        <v>0</v>
      </c>
      <c r="D25" s="13">
        <v>0</v>
      </c>
      <c r="E25" s="13">
        <v>1</v>
      </c>
      <c r="F25" s="13">
        <v>0</v>
      </c>
      <c r="G25" s="13">
        <f t="shared" si="1"/>
        <v>1</v>
      </c>
      <c r="H25" s="13">
        <v>1</v>
      </c>
      <c r="I25" s="13">
        <v>173</v>
      </c>
      <c r="J25" s="13">
        <v>95</v>
      </c>
      <c r="K25" s="13">
        <v>31.7</v>
      </c>
      <c r="L25" s="13">
        <v>0</v>
      </c>
      <c r="M25" s="13">
        <v>1</v>
      </c>
      <c r="N25" s="13">
        <v>0</v>
      </c>
      <c r="O25" s="13">
        <v>1</v>
      </c>
      <c r="P25" s="13">
        <v>0</v>
      </c>
      <c r="Q25" s="13">
        <v>1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1</v>
      </c>
      <c r="Y25" s="13">
        <v>1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f t="shared" si="2"/>
        <v>0</v>
      </c>
      <c r="AN25" s="13">
        <v>0</v>
      </c>
      <c r="AO25" s="13">
        <v>0</v>
      </c>
      <c r="AP25" s="13">
        <f t="shared" si="3"/>
        <v>0</v>
      </c>
      <c r="AQ25" s="13">
        <v>0</v>
      </c>
      <c r="AR25" s="13">
        <v>1</v>
      </c>
      <c r="AS25" s="13">
        <v>0</v>
      </c>
      <c r="AT25" s="13">
        <v>0</v>
      </c>
      <c r="AU25" s="13">
        <v>0</v>
      </c>
      <c r="AV25" s="13">
        <v>1</v>
      </c>
      <c r="AW25" s="13">
        <v>0</v>
      </c>
      <c r="AX25" s="13">
        <f t="shared" si="0"/>
        <v>1</v>
      </c>
      <c r="AY25" s="13">
        <v>25.5</v>
      </c>
      <c r="AZ25" s="13">
        <v>1.05</v>
      </c>
      <c r="BA25" s="13">
        <v>3.2</v>
      </c>
      <c r="BB25" s="13">
        <v>0</v>
      </c>
      <c r="BC25" s="13">
        <v>0</v>
      </c>
      <c r="BD25" s="13">
        <v>1</v>
      </c>
      <c r="BE25" s="13">
        <v>1.3</v>
      </c>
      <c r="BF25" s="13">
        <v>175.5980392156863</v>
      </c>
      <c r="BG25" s="13">
        <v>1</v>
      </c>
      <c r="BH25" s="13">
        <v>119</v>
      </c>
      <c r="BI25" s="13">
        <v>84</v>
      </c>
      <c r="BJ25" s="13">
        <v>35.200000000000003</v>
      </c>
      <c r="BK25" s="13">
        <v>0</v>
      </c>
      <c r="BL25" s="13">
        <v>3</v>
      </c>
      <c r="BM25" s="13">
        <v>0</v>
      </c>
      <c r="BN25" s="13">
        <v>0</v>
      </c>
      <c r="BO25" s="13">
        <v>0</v>
      </c>
      <c r="BP25" s="13">
        <v>1</v>
      </c>
      <c r="BQ25" s="13">
        <v>0</v>
      </c>
      <c r="BR25" s="13">
        <f t="shared" si="4"/>
        <v>1</v>
      </c>
      <c r="BS25" s="13">
        <v>0</v>
      </c>
      <c r="BT25" s="13">
        <v>0</v>
      </c>
      <c r="BU25" s="13">
        <v>0</v>
      </c>
      <c r="BV25" s="13">
        <v>0</v>
      </c>
      <c r="BW25" s="13">
        <v>3</v>
      </c>
      <c r="BX25" s="13">
        <v>0</v>
      </c>
      <c r="BY25" s="13">
        <v>0</v>
      </c>
      <c r="BZ25" s="13">
        <v>1</v>
      </c>
      <c r="CA25" s="13">
        <v>0</v>
      </c>
      <c r="CB25" s="13">
        <f t="shared" si="5"/>
        <v>0</v>
      </c>
      <c r="CC25" s="13">
        <v>0</v>
      </c>
      <c r="CD25" s="13">
        <v>0</v>
      </c>
      <c r="CE25" s="13">
        <v>1</v>
      </c>
      <c r="CF25" s="13">
        <v>1</v>
      </c>
      <c r="CG25" s="13">
        <v>0</v>
      </c>
      <c r="CH25" s="13">
        <v>500</v>
      </c>
      <c r="CI25" s="13">
        <v>690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1</v>
      </c>
      <c r="CQ25" s="13">
        <v>0</v>
      </c>
      <c r="CR25" s="13">
        <v>0</v>
      </c>
      <c r="CS25" s="13">
        <v>0</v>
      </c>
      <c r="CT25" s="13">
        <v>0</v>
      </c>
      <c r="CU25" s="13">
        <v>1</v>
      </c>
      <c r="CV25" s="13">
        <v>1</v>
      </c>
      <c r="CW25" s="13">
        <v>0</v>
      </c>
      <c r="CX25" s="13">
        <v>0</v>
      </c>
      <c r="CY25" s="13">
        <v>0</v>
      </c>
      <c r="CZ25" s="13">
        <v>0</v>
      </c>
      <c r="DA25" s="13">
        <v>1</v>
      </c>
      <c r="DB25" s="13">
        <v>0</v>
      </c>
      <c r="DC25" s="13">
        <v>0</v>
      </c>
      <c r="DD25" s="13">
        <v>0</v>
      </c>
      <c r="DE25" s="13">
        <v>0</v>
      </c>
      <c r="DF25" s="13">
        <v>1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1</v>
      </c>
      <c r="DQ25" s="13">
        <v>1</v>
      </c>
      <c r="DR25" s="13">
        <v>0</v>
      </c>
      <c r="DS25" s="13">
        <v>1</v>
      </c>
      <c r="DT25" s="13">
        <v>23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1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1</v>
      </c>
      <c r="EQ25" s="13">
        <f t="shared" si="6"/>
        <v>1</v>
      </c>
      <c r="ER25" s="13">
        <v>0</v>
      </c>
      <c r="ES25" s="13">
        <v>0</v>
      </c>
      <c r="ET25" s="13">
        <v>0</v>
      </c>
      <c r="EU25" s="13">
        <v>1</v>
      </c>
      <c r="EV25" s="13">
        <v>0</v>
      </c>
      <c r="EW25" s="13">
        <v>0</v>
      </c>
      <c r="EX25" s="13">
        <v>1</v>
      </c>
      <c r="EY25" s="13">
        <v>0</v>
      </c>
      <c r="EZ25" s="13">
        <v>0</v>
      </c>
      <c r="FA25" s="13">
        <v>1</v>
      </c>
      <c r="FB25" s="13">
        <v>0</v>
      </c>
      <c r="FC25" s="13">
        <v>0</v>
      </c>
      <c r="FD25" s="13">
        <v>0</v>
      </c>
      <c r="FE25" s="13">
        <v>1</v>
      </c>
      <c r="FF25" s="13">
        <v>1</v>
      </c>
      <c r="FG25" s="13">
        <v>0</v>
      </c>
      <c r="FH25" s="13">
        <v>1</v>
      </c>
      <c r="FI25" s="13">
        <f t="shared" si="7"/>
        <v>1</v>
      </c>
    </row>
    <row r="26" spans="1:165" x14ac:dyDescent="0.25">
      <c r="A26" s="11">
        <v>25</v>
      </c>
      <c r="B26" s="13">
        <v>58</v>
      </c>
      <c r="C26" s="13">
        <v>0</v>
      </c>
      <c r="D26" s="13">
        <v>0</v>
      </c>
      <c r="E26" s="13">
        <v>1</v>
      </c>
      <c r="F26" s="13">
        <v>0</v>
      </c>
      <c r="G26" s="13">
        <f t="shared" si="1"/>
        <v>0</v>
      </c>
      <c r="H26" s="13">
        <v>1</v>
      </c>
      <c r="I26" s="13">
        <v>168</v>
      </c>
      <c r="J26" s="13">
        <v>70</v>
      </c>
      <c r="K26" s="13">
        <v>24.8</v>
      </c>
      <c r="L26" s="13">
        <v>1</v>
      </c>
      <c r="M26" s="13">
        <v>0</v>
      </c>
      <c r="N26" s="13">
        <v>0</v>
      </c>
      <c r="O26" s="13">
        <v>1</v>
      </c>
      <c r="P26" s="13">
        <v>0</v>
      </c>
      <c r="Q26" s="13">
        <v>0</v>
      </c>
      <c r="R26" s="13">
        <v>0</v>
      </c>
      <c r="S26" s="13">
        <v>1</v>
      </c>
      <c r="T26" s="13">
        <v>0</v>
      </c>
      <c r="U26" s="13">
        <v>0</v>
      </c>
      <c r="V26" s="13">
        <v>1</v>
      </c>
      <c r="W26" s="13">
        <v>0</v>
      </c>
      <c r="X26" s="13">
        <v>0</v>
      </c>
      <c r="Y26" s="13">
        <v>1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f t="shared" si="2"/>
        <v>0</v>
      </c>
      <c r="AN26" s="13">
        <v>0</v>
      </c>
      <c r="AO26" s="13">
        <v>0</v>
      </c>
      <c r="AP26" s="13">
        <f t="shared" si="3"/>
        <v>0</v>
      </c>
      <c r="AQ26" s="13">
        <v>0</v>
      </c>
      <c r="AR26" s="13">
        <v>1</v>
      </c>
      <c r="AS26" s="13">
        <v>0</v>
      </c>
      <c r="AT26" s="13">
        <v>0</v>
      </c>
      <c r="AU26" s="13">
        <v>0</v>
      </c>
      <c r="AV26" s="13">
        <v>1</v>
      </c>
      <c r="AW26" s="13">
        <v>0</v>
      </c>
      <c r="AX26" s="13">
        <f t="shared" si="0"/>
        <v>1</v>
      </c>
      <c r="AY26" s="13">
        <v>21.5</v>
      </c>
      <c r="AZ26" s="13">
        <v>0.78</v>
      </c>
      <c r="BA26" s="13">
        <v>4</v>
      </c>
      <c r="BB26" s="13">
        <v>0</v>
      </c>
      <c r="BC26" s="13">
        <v>0</v>
      </c>
      <c r="BD26" s="13">
        <v>1</v>
      </c>
      <c r="BE26" s="13">
        <v>1</v>
      </c>
      <c r="BF26" s="13">
        <v>130</v>
      </c>
      <c r="BG26" s="13">
        <v>1</v>
      </c>
      <c r="BH26" s="13">
        <v>105</v>
      </c>
      <c r="BI26" s="13">
        <v>69</v>
      </c>
      <c r="BJ26" s="13">
        <v>35.1</v>
      </c>
      <c r="BK26" s="13">
        <v>0</v>
      </c>
      <c r="BL26" s="13">
        <v>2</v>
      </c>
      <c r="BM26" s="13">
        <v>0</v>
      </c>
      <c r="BN26" s="13">
        <v>0</v>
      </c>
      <c r="BO26" s="13">
        <v>1</v>
      </c>
      <c r="BP26" s="13">
        <v>0</v>
      </c>
      <c r="BQ26" s="13">
        <v>0</v>
      </c>
      <c r="BR26" s="13">
        <f t="shared" si="4"/>
        <v>1</v>
      </c>
      <c r="BS26" s="13">
        <v>0</v>
      </c>
      <c r="BT26" s="13">
        <v>0</v>
      </c>
      <c r="BU26" s="13">
        <v>0</v>
      </c>
      <c r="BV26" s="13">
        <v>0</v>
      </c>
      <c r="BW26" s="13">
        <v>3</v>
      </c>
      <c r="BX26" s="13">
        <v>0</v>
      </c>
      <c r="BY26" s="13">
        <v>0</v>
      </c>
      <c r="BZ26" s="13">
        <v>1</v>
      </c>
      <c r="CA26" s="13">
        <v>0</v>
      </c>
      <c r="CB26" s="13">
        <f t="shared" si="5"/>
        <v>0</v>
      </c>
      <c r="CC26" s="13">
        <v>0</v>
      </c>
      <c r="CD26" s="13">
        <v>0</v>
      </c>
      <c r="CE26" s="13">
        <v>1</v>
      </c>
      <c r="CF26" s="13">
        <v>0</v>
      </c>
      <c r="CG26" s="13">
        <v>1</v>
      </c>
      <c r="CH26" s="13">
        <v>500</v>
      </c>
      <c r="CI26" s="13">
        <v>650</v>
      </c>
      <c r="CJ26" s="13">
        <v>1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1</v>
      </c>
      <c r="CW26" s="13">
        <v>0</v>
      </c>
      <c r="CX26" s="13">
        <v>0</v>
      </c>
      <c r="CY26" s="13">
        <v>0</v>
      </c>
      <c r="CZ26" s="13">
        <v>0</v>
      </c>
      <c r="DA26" s="13">
        <v>1</v>
      </c>
      <c r="DB26" s="13">
        <v>0</v>
      </c>
      <c r="DC26" s="13">
        <v>0</v>
      </c>
      <c r="DD26" s="13">
        <v>0</v>
      </c>
      <c r="DE26" s="13">
        <v>0</v>
      </c>
      <c r="DF26" s="13">
        <v>1</v>
      </c>
      <c r="DG26" s="13">
        <v>0</v>
      </c>
      <c r="DH26" s="13">
        <v>0</v>
      </c>
      <c r="DI26" s="13">
        <v>0</v>
      </c>
      <c r="DJ26" s="13">
        <v>1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1</v>
      </c>
      <c r="DT26" s="13">
        <v>18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1</v>
      </c>
      <c r="EF26" s="13">
        <v>0</v>
      </c>
      <c r="EG26" s="13">
        <v>0</v>
      </c>
      <c r="EH26" s="13">
        <v>0</v>
      </c>
      <c r="EI26" s="13">
        <v>0</v>
      </c>
      <c r="EJ26" s="13">
        <v>0</v>
      </c>
      <c r="EK26" s="13">
        <v>0</v>
      </c>
      <c r="EL26" s="13">
        <v>0</v>
      </c>
      <c r="EM26" s="13">
        <v>1</v>
      </c>
      <c r="EN26" s="13">
        <v>0</v>
      </c>
      <c r="EO26" s="13">
        <v>0</v>
      </c>
      <c r="EP26" s="13">
        <v>0</v>
      </c>
      <c r="EQ26" s="13">
        <f t="shared" si="6"/>
        <v>0</v>
      </c>
      <c r="ER26" s="13">
        <v>0</v>
      </c>
      <c r="ES26" s="13">
        <v>0</v>
      </c>
      <c r="ET26" s="13">
        <v>0</v>
      </c>
      <c r="EU26" s="13">
        <v>1</v>
      </c>
      <c r="EV26" s="13">
        <v>0</v>
      </c>
      <c r="EW26" s="13">
        <v>0</v>
      </c>
      <c r="EX26" s="13">
        <v>1</v>
      </c>
      <c r="EY26" s="13">
        <v>1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1</v>
      </c>
      <c r="FF26" s="13">
        <v>0</v>
      </c>
      <c r="FG26" s="13">
        <v>0</v>
      </c>
      <c r="FH26" s="13">
        <v>1</v>
      </c>
      <c r="FI26" s="13">
        <f t="shared" si="7"/>
        <v>1</v>
      </c>
    </row>
    <row r="27" spans="1:165" x14ac:dyDescent="0.25">
      <c r="A27" s="11">
        <v>26</v>
      </c>
      <c r="B27" s="13">
        <v>52</v>
      </c>
      <c r="C27" s="13">
        <v>0</v>
      </c>
      <c r="D27" s="13">
        <v>1</v>
      </c>
      <c r="E27" s="13">
        <v>0</v>
      </c>
      <c r="F27" s="13">
        <v>0</v>
      </c>
      <c r="G27" s="13">
        <f t="shared" si="1"/>
        <v>1</v>
      </c>
      <c r="H27" s="13">
        <v>0</v>
      </c>
      <c r="I27" s="13">
        <v>164</v>
      </c>
      <c r="J27" s="13">
        <v>96</v>
      </c>
      <c r="K27" s="13">
        <v>35.6</v>
      </c>
      <c r="L27" s="13">
        <v>1</v>
      </c>
      <c r="M27" s="13">
        <v>0</v>
      </c>
      <c r="N27" s="13">
        <v>0</v>
      </c>
      <c r="O27" s="13">
        <v>1</v>
      </c>
      <c r="P27" s="13">
        <v>0</v>
      </c>
      <c r="Q27" s="13">
        <v>1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1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1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f t="shared" si="2"/>
        <v>0</v>
      </c>
      <c r="AN27" s="13">
        <v>0</v>
      </c>
      <c r="AO27" s="13">
        <v>0</v>
      </c>
      <c r="AP27" s="13">
        <f t="shared" si="3"/>
        <v>0</v>
      </c>
      <c r="AQ27" s="13">
        <v>0</v>
      </c>
      <c r="AR27" s="13">
        <v>0</v>
      </c>
      <c r="AS27" s="13">
        <v>1</v>
      </c>
      <c r="AT27" s="13">
        <v>0</v>
      </c>
      <c r="AU27" s="13">
        <v>0</v>
      </c>
      <c r="AV27" s="13">
        <v>1</v>
      </c>
      <c r="AW27" s="13">
        <v>0</v>
      </c>
      <c r="AX27" s="13">
        <f t="shared" si="0"/>
        <v>1</v>
      </c>
      <c r="AY27" s="13">
        <v>54</v>
      </c>
      <c r="AZ27" s="13">
        <v>0.86</v>
      </c>
      <c r="BA27" s="13">
        <v>5</v>
      </c>
      <c r="BB27" s="13">
        <v>0</v>
      </c>
      <c r="BC27" s="13">
        <v>0</v>
      </c>
      <c r="BD27" s="13">
        <v>1</v>
      </c>
      <c r="BE27" s="13">
        <v>1.3</v>
      </c>
      <c r="BF27" s="13">
        <v>130</v>
      </c>
      <c r="BG27" s="13">
        <v>1</v>
      </c>
      <c r="BH27" s="13">
        <v>166</v>
      </c>
      <c r="BI27" s="13">
        <v>101</v>
      </c>
      <c r="BJ27" s="13">
        <v>36</v>
      </c>
      <c r="BK27" s="13">
        <v>0</v>
      </c>
      <c r="BL27" s="13">
        <v>4</v>
      </c>
      <c r="BM27" s="13">
        <v>0</v>
      </c>
      <c r="BN27" s="13">
        <v>0</v>
      </c>
      <c r="BO27" s="13">
        <v>0</v>
      </c>
      <c r="BP27" s="13">
        <v>0</v>
      </c>
      <c r="BQ27" s="13">
        <v>1</v>
      </c>
      <c r="BR27" s="13">
        <f t="shared" si="4"/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3</v>
      </c>
      <c r="BX27" s="13">
        <v>0</v>
      </c>
      <c r="BY27" s="13">
        <v>0</v>
      </c>
      <c r="BZ27" s="13">
        <v>1</v>
      </c>
      <c r="CA27" s="13">
        <v>0</v>
      </c>
      <c r="CB27" s="13">
        <f t="shared" si="5"/>
        <v>0</v>
      </c>
      <c r="CC27" s="13">
        <v>0</v>
      </c>
      <c r="CD27" s="13">
        <v>0</v>
      </c>
      <c r="CE27" s="13">
        <v>1</v>
      </c>
      <c r="CF27" s="13">
        <v>1</v>
      </c>
      <c r="CG27" s="13">
        <v>0</v>
      </c>
      <c r="CH27" s="13">
        <v>500</v>
      </c>
      <c r="CI27" s="13">
        <v>610</v>
      </c>
      <c r="CJ27" s="13">
        <v>1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1</v>
      </c>
      <c r="CW27" s="13">
        <v>0</v>
      </c>
      <c r="CX27" s="13">
        <v>0</v>
      </c>
      <c r="CY27" s="13">
        <v>0</v>
      </c>
      <c r="CZ27" s="13">
        <v>0</v>
      </c>
      <c r="DA27" s="13">
        <v>1</v>
      </c>
      <c r="DB27" s="13">
        <v>0</v>
      </c>
      <c r="DC27" s="13">
        <v>0</v>
      </c>
      <c r="DD27" s="13">
        <v>0</v>
      </c>
      <c r="DE27" s="13">
        <v>0</v>
      </c>
      <c r="DF27" s="13">
        <v>1</v>
      </c>
      <c r="DG27" s="13">
        <v>0</v>
      </c>
      <c r="DH27" s="13">
        <v>0</v>
      </c>
      <c r="DI27" s="13">
        <v>0</v>
      </c>
      <c r="DJ27" s="13">
        <v>1</v>
      </c>
      <c r="DK27" s="13">
        <v>1</v>
      </c>
      <c r="DL27" s="13">
        <v>0</v>
      </c>
      <c r="DM27" s="13">
        <v>0</v>
      </c>
      <c r="DN27" s="13">
        <v>0</v>
      </c>
      <c r="DO27" s="13">
        <v>0</v>
      </c>
      <c r="DP27" s="13">
        <v>1</v>
      </c>
      <c r="DQ27" s="13">
        <v>0</v>
      </c>
      <c r="DR27" s="13">
        <v>0</v>
      </c>
      <c r="DS27" s="13">
        <v>1</v>
      </c>
      <c r="DT27" s="13">
        <v>25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1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1</v>
      </c>
      <c r="EN27" s="13">
        <v>0</v>
      </c>
      <c r="EO27" s="13">
        <v>0</v>
      </c>
      <c r="EP27" s="13">
        <v>1</v>
      </c>
      <c r="EQ27" s="13">
        <f t="shared" si="6"/>
        <v>1</v>
      </c>
      <c r="ER27" s="13">
        <v>0</v>
      </c>
      <c r="ES27" s="13">
        <v>0</v>
      </c>
      <c r="ET27" s="13">
        <v>0</v>
      </c>
      <c r="EU27" s="13">
        <v>1</v>
      </c>
      <c r="EV27" s="13">
        <v>0</v>
      </c>
      <c r="EW27" s="13">
        <v>1</v>
      </c>
      <c r="EX27" s="13">
        <v>0</v>
      </c>
      <c r="EY27" s="13">
        <v>1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f t="shared" si="7"/>
        <v>0</v>
      </c>
    </row>
    <row r="28" spans="1:165" x14ac:dyDescent="0.25">
      <c r="A28" s="11">
        <v>27</v>
      </c>
      <c r="B28" s="13">
        <v>48</v>
      </c>
      <c r="C28" s="13">
        <v>1</v>
      </c>
      <c r="D28" s="13">
        <v>0</v>
      </c>
      <c r="E28" s="13">
        <v>0</v>
      </c>
      <c r="F28" s="13">
        <v>0</v>
      </c>
      <c r="G28" s="13">
        <f t="shared" si="1"/>
        <v>1</v>
      </c>
      <c r="H28" s="13">
        <v>1</v>
      </c>
      <c r="I28" s="13">
        <v>176</v>
      </c>
      <c r="J28" s="13">
        <v>75</v>
      </c>
      <c r="K28" s="13">
        <v>24.8</v>
      </c>
      <c r="L28" s="13">
        <v>0</v>
      </c>
      <c r="M28" s="13">
        <v>1</v>
      </c>
      <c r="N28" s="13">
        <v>0</v>
      </c>
      <c r="O28" s="13">
        <v>1</v>
      </c>
      <c r="P28" s="13">
        <v>0</v>
      </c>
      <c r="Q28" s="13">
        <v>1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f t="shared" si="2"/>
        <v>0</v>
      </c>
      <c r="AN28" s="13">
        <v>0</v>
      </c>
      <c r="AO28" s="13">
        <v>0</v>
      </c>
      <c r="AP28" s="13">
        <f t="shared" si="3"/>
        <v>0</v>
      </c>
      <c r="AQ28" s="13">
        <v>0</v>
      </c>
      <c r="AR28" s="13">
        <v>1</v>
      </c>
      <c r="AS28" s="13">
        <v>0</v>
      </c>
      <c r="AT28" s="13">
        <v>0</v>
      </c>
      <c r="AU28" s="13">
        <v>1</v>
      </c>
      <c r="AV28" s="13">
        <v>0</v>
      </c>
      <c r="AW28" s="13">
        <v>0</v>
      </c>
      <c r="AX28" s="13">
        <f t="shared" si="0"/>
        <v>1</v>
      </c>
      <c r="AY28" s="13">
        <v>25.5</v>
      </c>
      <c r="AZ28" s="13">
        <v>0.5</v>
      </c>
      <c r="BA28" s="13">
        <v>3.7</v>
      </c>
      <c r="BB28" s="13">
        <v>0</v>
      </c>
      <c r="BC28" s="13">
        <v>0</v>
      </c>
      <c r="BD28" s="13">
        <v>1</v>
      </c>
      <c r="BE28" s="13">
        <v>1</v>
      </c>
      <c r="BF28" s="13">
        <v>175.5980392156863</v>
      </c>
      <c r="BG28" s="13">
        <v>1</v>
      </c>
      <c r="BH28" s="13">
        <v>108</v>
      </c>
      <c r="BI28" s="13">
        <v>81</v>
      </c>
      <c r="BJ28" s="13">
        <v>36.1</v>
      </c>
      <c r="BK28" s="13">
        <v>0</v>
      </c>
      <c r="BL28" s="13">
        <v>3</v>
      </c>
      <c r="BM28" s="13">
        <v>0</v>
      </c>
      <c r="BN28" s="13">
        <v>0</v>
      </c>
      <c r="BO28" s="13">
        <v>0</v>
      </c>
      <c r="BP28" s="13">
        <v>1</v>
      </c>
      <c r="BQ28" s="13">
        <v>0</v>
      </c>
      <c r="BR28" s="13">
        <f t="shared" si="4"/>
        <v>1</v>
      </c>
      <c r="BS28" s="13">
        <v>0</v>
      </c>
      <c r="BT28" s="13">
        <v>0</v>
      </c>
      <c r="BU28" s="13">
        <v>0</v>
      </c>
      <c r="BV28" s="13">
        <v>0</v>
      </c>
      <c r="BW28" s="13">
        <v>4</v>
      </c>
      <c r="BX28" s="13">
        <v>0</v>
      </c>
      <c r="BY28" s="13">
        <v>0</v>
      </c>
      <c r="BZ28" s="13">
        <v>0</v>
      </c>
      <c r="CA28" s="13">
        <v>1</v>
      </c>
      <c r="CB28" s="13">
        <f t="shared" si="5"/>
        <v>0</v>
      </c>
      <c r="CC28" s="13">
        <v>0</v>
      </c>
      <c r="CD28" s="13">
        <v>0</v>
      </c>
      <c r="CE28" s="13">
        <v>1</v>
      </c>
      <c r="CF28" s="13">
        <v>1</v>
      </c>
      <c r="CG28" s="13">
        <v>1</v>
      </c>
      <c r="CH28" s="13">
        <v>500</v>
      </c>
      <c r="CI28" s="13">
        <v>585</v>
      </c>
      <c r="CJ28" s="13">
        <v>1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1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3">
        <v>1</v>
      </c>
      <c r="CW28" s="13">
        <v>0</v>
      </c>
      <c r="CX28" s="13">
        <v>0</v>
      </c>
      <c r="CY28" s="13">
        <v>0</v>
      </c>
      <c r="CZ28" s="13">
        <v>0</v>
      </c>
      <c r="DA28" s="13">
        <v>1</v>
      </c>
      <c r="DB28" s="13">
        <v>0</v>
      </c>
      <c r="DC28" s="13">
        <v>0</v>
      </c>
      <c r="DD28" s="13">
        <v>0</v>
      </c>
      <c r="DE28" s="13">
        <v>0</v>
      </c>
      <c r="DF28" s="13">
        <v>1</v>
      </c>
      <c r="DG28" s="13">
        <v>0</v>
      </c>
      <c r="DH28" s="13">
        <v>0</v>
      </c>
      <c r="DI28" s="13">
        <v>0</v>
      </c>
      <c r="DJ28" s="13">
        <v>1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1</v>
      </c>
      <c r="DQ28" s="13">
        <v>0</v>
      </c>
      <c r="DR28" s="13">
        <v>0</v>
      </c>
      <c r="DS28" s="13">
        <v>1</v>
      </c>
      <c r="DT28" s="13">
        <v>28</v>
      </c>
      <c r="DU28" s="13">
        <v>1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1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1</v>
      </c>
      <c r="EN28" s="13">
        <v>0</v>
      </c>
      <c r="EO28" s="13">
        <v>0</v>
      </c>
      <c r="EP28" s="13">
        <v>0</v>
      </c>
      <c r="EQ28" s="13">
        <f t="shared" si="6"/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1</v>
      </c>
      <c r="EY28" s="13">
        <v>1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f t="shared" si="7"/>
        <v>0</v>
      </c>
    </row>
    <row r="29" spans="1:165" x14ac:dyDescent="0.25">
      <c r="A29" s="11">
        <v>28</v>
      </c>
      <c r="B29" s="13">
        <v>57</v>
      </c>
      <c r="C29" s="13">
        <v>0</v>
      </c>
      <c r="D29" s="13">
        <v>0</v>
      </c>
      <c r="E29" s="13">
        <v>1</v>
      </c>
      <c r="F29" s="13">
        <v>0</v>
      </c>
      <c r="G29" s="13">
        <f t="shared" si="1"/>
        <v>0</v>
      </c>
      <c r="H29" s="13">
        <v>1</v>
      </c>
      <c r="I29" s="13">
        <v>175</v>
      </c>
      <c r="J29" s="13">
        <v>88</v>
      </c>
      <c r="K29" s="13">
        <v>28.7</v>
      </c>
      <c r="L29" s="13">
        <v>0</v>
      </c>
      <c r="M29" s="13">
        <v>0</v>
      </c>
      <c r="N29" s="13">
        <v>1</v>
      </c>
      <c r="O29" s="13">
        <v>1</v>
      </c>
      <c r="P29" s="13">
        <v>1</v>
      </c>
      <c r="Q29" s="13">
        <v>1</v>
      </c>
      <c r="R29" s="13">
        <v>1</v>
      </c>
      <c r="S29" s="13">
        <v>1</v>
      </c>
      <c r="T29" s="13">
        <v>1</v>
      </c>
      <c r="U29" s="13">
        <v>1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f t="shared" si="2"/>
        <v>0</v>
      </c>
      <c r="AN29" s="13">
        <v>0</v>
      </c>
      <c r="AO29" s="13">
        <v>0</v>
      </c>
      <c r="AP29" s="13">
        <f t="shared" si="3"/>
        <v>0</v>
      </c>
      <c r="AQ29" s="13">
        <v>0</v>
      </c>
      <c r="AR29" s="13">
        <v>0</v>
      </c>
      <c r="AS29" s="13">
        <v>0</v>
      </c>
      <c r="AT29" s="13">
        <v>1</v>
      </c>
      <c r="AU29" s="13">
        <v>0</v>
      </c>
      <c r="AV29" s="13">
        <v>1</v>
      </c>
      <c r="AW29" s="13">
        <v>0</v>
      </c>
      <c r="AX29" s="13">
        <f t="shared" si="0"/>
        <v>1</v>
      </c>
      <c r="AY29" s="13">
        <v>38</v>
      </c>
      <c r="AZ29" s="13">
        <v>0.69</v>
      </c>
      <c r="BA29" s="13">
        <v>2.5</v>
      </c>
      <c r="BB29" s="13">
        <v>0</v>
      </c>
      <c r="BC29" s="13">
        <v>0</v>
      </c>
      <c r="BD29" s="13">
        <v>1</v>
      </c>
      <c r="BE29" s="13">
        <v>1.3</v>
      </c>
      <c r="BF29" s="13">
        <v>175.5980392156863</v>
      </c>
      <c r="BG29" s="13">
        <v>1</v>
      </c>
      <c r="BH29" s="13">
        <v>103</v>
      </c>
      <c r="BI29" s="13">
        <v>77</v>
      </c>
      <c r="BJ29" s="13">
        <v>32.6</v>
      </c>
      <c r="BK29" s="13">
        <v>0</v>
      </c>
      <c r="BL29" s="13">
        <v>2</v>
      </c>
      <c r="BM29" s="13">
        <v>0</v>
      </c>
      <c r="BN29" s="13">
        <v>0</v>
      </c>
      <c r="BO29" s="13">
        <v>1</v>
      </c>
      <c r="BP29" s="13">
        <v>0</v>
      </c>
      <c r="BQ29" s="13">
        <v>0</v>
      </c>
      <c r="BR29" s="13">
        <f t="shared" si="4"/>
        <v>1</v>
      </c>
      <c r="BS29" s="13">
        <v>0</v>
      </c>
      <c r="BT29" s="13">
        <v>0</v>
      </c>
      <c r="BU29" s="13">
        <v>0</v>
      </c>
      <c r="BV29" s="13">
        <v>0</v>
      </c>
      <c r="BW29" s="13">
        <v>3</v>
      </c>
      <c r="BX29" s="13">
        <v>0</v>
      </c>
      <c r="BY29" s="13">
        <v>0</v>
      </c>
      <c r="BZ29" s="13">
        <v>1</v>
      </c>
      <c r="CA29" s="13">
        <v>0</v>
      </c>
      <c r="CB29" s="13">
        <f t="shared" si="5"/>
        <v>0</v>
      </c>
      <c r="CC29" s="13">
        <v>0</v>
      </c>
      <c r="CD29" s="13">
        <v>0</v>
      </c>
      <c r="CE29" s="13">
        <v>1</v>
      </c>
      <c r="CF29" s="13">
        <v>0</v>
      </c>
      <c r="CG29" s="13">
        <v>1</v>
      </c>
      <c r="CH29" s="13">
        <v>800</v>
      </c>
      <c r="CI29" s="13">
        <v>360</v>
      </c>
      <c r="CJ29" s="13">
        <v>1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1</v>
      </c>
      <c r="CS29" s="13">
        <v>0</v>
      </c>
      <c r="CT29" s="13">
        <v>0</v>
      </c>
      <c r="CU29" s="13">
        <v>1</v>
      </c>
      <c r="CV29" s="13">
        <v>1</v>
      </c>
      <c r="CW29" s="13">
        <v>0</v>
      </c>
      <c r="CX29" s="13">
        <v>0</v>
      </c>
      <c r="CY29" s="13">
        <v>0</v>
      </c>
      <c r="CZ29" s="13">
        <v>0</v>
      </c>
      <c r="DA29" s="13">
        <v>1</v>
      </c>
      <c r="DB29" s="13">
        <v>0</v>
      </c>
      <c r="DC29" s="13">
        <v>0</v>
      </c>
      <c r="DD29" s="13">
        <v>0</v>
      </c>
      <c r="DE29" s="13">
        <v>0</v>
      </c>
      <c r="DF29" s="13">
        <v>1</v>
      </c>
      <c r="DG29" s="13">
        <v>0</v>
      </c>
      <c r="DH29" s="13">
        <v>0</v>
      </c>
      <c r="DI29" s="13">
        <v>0</v>
      </c>
      <c r="DJ29" s="13">
        <v>1</v>
      </c>
      <c r="DK29" s="13">
        <v>0</v>
      </c>
      <c r="DL29" s="13">
        <v>1</v>
      </c>
      <c r="DM29" s="13">
        <v>0</v>
      </c>
      <c r="DN29" s="13">
        <v>0</v>
      </c>
      <c r="DO29" s="13">
        <v>0</v>
      </c>
      <c r="DP29" s="13">
        <v>1</v>
      </c>
      <c r="DQ29" s="13">
        <v>1</v>
      </c>
      <c r="DR29" s="13">
        <v>0</v>
      </c>
      <c r="DS29" s="13">
        <v>1</v>
      </c>
      <c r="DT29" s="13">
        <v>17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1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1</v>
      </c>
      <c r="EN29" s="13">
        <v>0</v>
      </c>
      <c r="EO29" s="13">
        <v>0</v>
      </c>
      <c r="EP29" s="13">
        <v>0</v>
      </c>
      <c r="EQ29" s="13">
        <f t="shared" si="6"/>
        <v>0</v>
      </c>
      <c r="ER29" s="13">
        <v>0</v>
      </c>
      <c r="ES29" s="13">
        <v>0</v>
      </c>
      <c r="ET29" s="13">
        <v>0</v>
      </c>
      <c r="EU29" s="13">
        <v>1</v>
      </c>
      <c r="EV29" s="13">
        <v>0</v>
      </c>
      <c r="EW29" s="13">
        <v>0</v>
      </c>
      <c r="EX29" s="13">
        <v>1</v>
      </c>
      <c r="EY29" s="13">
        <v>0</v>
      </c>
      <c r="EZ29" s="13">
        <v>0</v>
      </c>
      <c r="FA29" s="13">
        <v>1</v>
      </c>
      <c r="FB29" s="13">
        <v>0</v>
      </c>
      <c r="FC29" s="13">
        <v>0</v>
      </c>
      <c r="FD29" s="13">
        <v>0</v>
      </c>
      <c r="FE29" s="13">
        <v>1</v>
      </c>
      <c r="FF29" s="13">
        <v>0</v>
      </c>
      <c r="FG29" s="13">
        <v>0</v>
      </c>
      <c r="FH29" s="13">
        <v>1</v>
      </c>
      <c r="FI29" s="13">
        <f t="shared" si="7"/>
        <v>1</v>
      </c>
    </row>
    <row r="30" spans="1:165" x14ac:dyDescent="0.25">
      <c r="A30" s="11">
        <v>29</v>
      </c>
      <c r="B30" s="13">
        <v>53</v>
      </c>
      <c r="C30" s="13">
        <v>0</v>
      </c>
      <c r="D30" s="13">
        <v>1</v>
      </c>
      <c r="E30" s="13">
        <v>0</v>
      </c>
      <c r="F30" s="13">
        <v>0</v>
      </c>
      <c r="G30" s="13">
        <f t="shared" si="1"/>
        <v>1</v>
      </c>
      <c r="H30" s="13">
        <v>1</v>
      </c>
      <c r="I30" s="13">
        <v>170</v>
      </c>
      <c r="J30" s="13">
        <v>80</v>
      </c>
      <c r="K30" s="13">
        <v>24.9</v>
      </c>
      <c r="L30" s="13">
        <v>0</v>
      </c>
      <c r="M30" s="13">
        <v>1</v>
      </c>
      <c r="N30" s="13">
        <v>0</v>
      </c>
      <c r="O30" s="13">
        <v>1</v>
      </c>
      <c r="P30" s="13">
        <v>0</v>
      </c>
      <c r="Q30" s="13">
        <v>0</v>
      </c>
      <c r="R30" s="13">
        <v>1</v>
      </c>
      <c r="S30" s="13">
        <v>1</v>
      </c>
      <c r="T30" s="13">
        <v>0</v>
      </c>
      <c r="U30" s="13">
        <v>0</v>
      </c>
      <c r="V30" s="13">
        <v>1</v>
      </c>
      <c r="W30" s="13">
        <v>0</v>
      </c>
      <c r="X30" s="13">
        <v>0</v>
      </c>
      <c r="Y30" s="13">
        <v>1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1</v>
      </c>
      <c r="AM30" s="13">
        <f t="shared" si="2"/>
        <v>1</v>
      </c>
      <c r="AN30" s="13">
        <v>0</v>
      </c>
      <c r="AO30" s="13">
        <v>0</v>
      </c>
      <c r="AP30" s="13">
        <f t="shared" si="3"/>
        <v>0</v>
      </c>
      <c r="AQ30" s="13">
        <v>0</v>
      </c>
      <c r="AR30" s="13">
        <v>0</v>
      </c>
      <c r="AS30" s="13">
        <v>1</v>
      </c>
      <c r="AT30" s="13">
        <v>0</v>
      </c>
      <c r="AU30" s="13">
        <v>0</v>
      </c>
      <c r="AV30" s="13">
        <v>1</v>
      </c>
      <c r="AW30" s="13">
        <v>0</v>
      </c>
      <c r="AX30" s="13">
        <f t="shared" si="0"/>
        <v>1</v>
      </c>
      <c r="AY30" s="13">
        <v>36.5</v>
      </c>
      <c r="AZ30" s="13">
        <v>1.37</v>
      </c>
      <c r="BA30" s="13">
        <v>3.7</v>
      </c>
      <c r="BB30" s="13">
        <v>0</v>
      </c>
      <c r="BC30" s="13">
        <v>0</v>
      </c>
      <c r="BD30" s="13">
        <v>1</v>
      </c>
      <c r="BE30" s="13">
        <v>1</v>
      </c>
      <c r="BF30" s="13">
        <v>154</v>
      </c>
      <c r="BG30" s="13">
        <v>1</v>
      </c>
      <c r="BH30" s="13">
        <v>138</v>
      </c>
      <c r="BI30" s="13">
        <v>98</v>
      </c>
      <c r="BJ30" s="13">
        <v>35.799999999999997</v>
      </c>
      <c r="BK30" s="13">
        <v>0</v>
      </c>
      <c r="BL30" s="13">
        <v>2</v>
      </c>
      <c r="BM30" s="13">
        <v>0</v>
      </c>
      <c r="BN30" s="13">
        <v>0</v>
      </c>
      <c r="BO30" s="13">
        <v>1</v>
      </c>
      <c r="BP30" s="13">
        <v>0</v>
      </c>
      <c r="BQ30" s="13">
        <v>0</v>
      </c>
      <c r="BR30" s="13">
        <f t="shared" si="4"/>
        <v>1</v>
      </c>
      <c r="BS30" s="13">
        <v>0</v>
      </c>
      <c r="BT30" s="13">
        <v>0</v>
      </c>
      <c r="BU30" s="13">
        <v>0</v>
      </c>
      <c r="BV30" s="13">
        <v>0</v>
      </c>
      <c r="BW30" s="13">
        <v>4</v>
      </c>
      <c r="BX30" s="13">
        <v>0</v>
      </c>
      <c r="BY30" s="13">
        <v>0</v>
      </c>
      <c r="BZ30" s="13">
        <v>0</v>
      </c>
      <c r="CA30" s="13">
        <v>1</v>
      </c>
      <c r="CB30" s="13">
        <f t="shared" si="5"/>
        <v>0</v>
      </c>
      <c r="CC30" s="13">
        <v>0</v>
      </c>
      <c r="CD30" s="13">
        <v>0</v>
      </c>
      <c r="CE30" s="13">
        <v>1</v>
      </c>
      <c r="CF30" s="13">
        <v>0</v>
      </c>
      <c r="CG30" s="13">
        <v>1</v>
      </c>
      <c r="CH30" s="13">
        <v>500</v>
      </c>
      <c r="CI30" s="13">
        <v>620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1</v>
      </c>
      <c r="CW30" s="13">
        <v>1</v>
      </c>
      <c r="CX30" s="13">
        <v>0</v>
      </c>
      <c r="CY30" s="13">
        <v>0</v>
      </c>
      <c r="CZ30" s="13">
        <v>0</v>
      </c>
      <c r="DA30" s="13">
        <v>1</v>
      </c>
      <c r="DB30" s="13">
        <v>0</v>
      </c>
      <c r="DC30" s="13">
        <v>0</v>
      </c>
      <c r="DD30" s="13">
        <v>0</v>
      </c>
      <c r="DE30" s="13">
        <v>0</v>
      </c>
      <c r="DF30" s="13">
        <v>1</v>
      </c>
      <c r="DG30" s="13">
        <v>0</v>
      </c>
      <c r="DH30" s="13">
        <v>0</v>
      </c>
      <c r="DI30" s="13">
        <v>0</v>
      </c>
      <c r="DJ30" s="13">
        <v>1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1</v>
      </c>
      <c r="DQ30" s="13">
        <v>0</v>
      </c>
      <c r="DR30" s="13">
        <v>0</v>
      </c>
      <c r="DS30" s="13">
        <v>1</v>
      </c>
      <c r="DT30" s="13">
        <v>18</v>
      </c>
      <c r="DU30" s="13">
        <v>0</v>
      </c>
      <c r="DV30" s="13">
        <v>0</v>
      </c>
      <c r="DW30" s="13">
        <v>0</v>
      </c>
      <c r="DX30" s="13">
        <v>0</v>
      </c>
      <c r="DY30" s="13">
        <v>1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1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1</v>
      </c>
      <c r="EN30" s="13">
        <v>0</v>
      </c>
      <c r="EO30" s="13">
        <v>1</v>
      </c>
      <c r="EP30" s="13">
        <v>0</v>
      </c>
      <c r="EQ30" s="13">
        <f t="shared" si="6"/>
        <v>1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1</v>
      </c>
      <c r="EY30" s="13">
        <v>1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f t="shared" si="7"/>
        <v>0</v>
      </c>
    </row>
    <row r="31" spans="1:165" x14ac:dyDescent="0.25">
      <c r="A31" s="11">
        <v>30</v>
      </c>
      <c r="B31" s="13">
        <v>59</v>
      </c>
      <c r="C31" s="13">
        <v>0</v>
      </c>
      <c r="D31" s="13">
        <v>0</v>
      </c>
      <c r="E31" s="13">
        <v>0</v>
      </c>
      <c r="F31" s="13">
        <v>1</v>
      </c>
      <c r="G31" s="13">
        <f t="shared" si="1"/>
        <v>0</v>
      </c>
      <c r="H31" s="13">
        <v>1</v>
      </c>
      <c r="I31" s="13">
        <v>172</v>
      </c>
      <c r="J31" s="13">
        <v>79</v>
      </c>
      <c r="K31" s="13">
        <v>26.7</v>
      </c>
      <c r="L31" s="13">
        <v>0</v>
      </c>
      <c r="M31" s="13">
        <v>1</v>
      </c>
      <c r="N31" s="13">
        <v>0</v>
      </c>
      <c r="O31" s="13">
        <v>1</v>
      </c>
      <c r="P31" s="13">
        <v>0</v>
      </c>
      <c r="Q31" s="13">
        <v>1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1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1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f t="shared" si="2"/>
        <v>0</v>
      </c>
      <c r="AN31" s="13">
        <v>0</v>
      </c>
      <c r="AO31" s="13">
        <v>0</v>
      </c>
      <c r="AP31" s="13">
        <f t="shared" si="3"/>
        <v>0</v>
      </c>
      <c r="AQ31" s="13">
        <v>1</v>
      </c>
      <c r="AR31" s="13">
        <v>0</v>
      </c>
      <c r="AS31" s="13">
        <v>0</v>
      </c>
      <c r="AT31" s="13">
        <v>0</v>
      </c>
      <c r="AU31" s="13">
        <v>0</v>
      </c>
      <c r="AV31" s="13">
        <v>1</v>
      </c>
      <c r="AW31" s="13">
        <v>0</v>
      </c>
      <c r="AX31" s="13">
        <f t="shared" si="0"/>
        <v>1</v>
      </c>
      <c r="AY31" s="13">
        <v>24</v>
      </c>
      <c r="AZ31" s="13">
        <v>0.75</v>
      </c>
      <c r="BA31" s="13">
        <v>2.75</v>
      </c>
      <c r="BB31" s="13">
        <v>0</v>
      </c>
      <c r="BC31" s="13">
        <v>0</v>
      </c>
      <c r="BD31" s="13">
        <v>1</v>
      </c>
      <c r="BE31" s="13">
        <v>1.1000000000000001</v>
      </c>
      <c r="BF31" s="13">
        <v>247</v>
      </c>
      <c r="BG31" s="13">
        <v>1</v>
      </c>
      <c r="BH31" s="13">
        <v>113</v>
      </c>
      <c r="BI31" s="13">
        <v>82</v>
      </c>
      <c r="BJ31" s="13">
        <v>34.6</v>
      </c>
      <c r="BK31" s="13">
        <v>0</v>
      </c>
      <c r="BL31" s="13">
        <v>3</v>
      </c>
      <c r="BM31" s="13">
        <v>0</v>
      </c>
      <c r="BN31" s="13">
        <v>0</v>
      </c>
      <c r="BO31" s="13">
        <v>0</v>
      </c>
      <c r="BP31" s="13">
        <v>1</v>
      </c>
      <c r="BQ31" s="13">
        <v>0</v>
      </c>
      <c r="BR31" s="13">
        <f t="shared" si="4"/>
        <v>1</v>
      </c>
      <c r="BS31" s="13">
        <v>0</v>
      </c>
      <c r="BT31" s="13">
        <v>0</v>
      </c>
      <c r="BU31" s="13">
        <v>0</v>
      </c>
      <c r="BV31" s="13">
        <v>0</v>
      </c>
      <c r="BW31" s="13">
        <v>4</v>
      </c>
      <c r="BX31" s="13">
        <v>0</v>
      </c>
      <c r="BY31" s="13">
        <v>0</v>
      </c>
      <c r="BZ31" s="13">
        <v>0</v>
      </c>
      <c r="CA31" s="13">
        <v>1</v>
      </c>
      <c r="CB31" s="13">
        <f t="shared" si="5"/>
        <v>0</v>
      </c>
      <c r="CC31" s="13">
        <v>1</v>
      </c>
      <c r="CD31" s="13">
        <v>0</v>
      </c>
      <c r="CE31" s="13">
        <v>1</v>
      </c>
      <c r="CF31" s="13">
        <v>1</v>
      </c>
      <c r="CG31" s="13">
        <v>0</v>
      </c>
      <c r="CH31" s="13">
        <v>700</v>
      </c>
      <c r="CI31" s="13">
        <v>375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1</v>
      </c>
      <c r="CW31" s="13">
        <v>0</v>
      </c>
      <c r="CX31" s="13">
        <v>0</v>
      </c>
      <c r="CY31" s="13">
        <v>0</v>
      </c>
      <c r="CZ31" s="13">
        <v>1</v>
      </c>
      <c r="DA31" s="13">
        <v>1</v>
      </c>
      <c r="DB31" s="13">
        <v>0</v>
      </c>
      <c r="DC31" s="13">
        <v>0</v>
      </c>
      <c r="DD31" s="13">
        <v>0</v>
      </c>
      <c r="DE31" s="13">
        <v>0</v>
      </c>
      <c r="DF31" s="13">
        <v>1</v>
      </c>
      <c r="DG31" s="13">
        <v>0</v>
      </c>
      <c r="DH31" s="13">
        <v>0</v>
      </c>
      <c r="DI31" s="13">
        <v>0</v>
      </c>
      <c r="DJ31" s="13">
        <v>1</v>
      </c>
      <c r="DK31" s="13">
        <v>0</v>
      </c>
      <c r="DL31" s="13">
        <v>1</v>
      </c>
      <c r="DM31" s="13">
        <v>0</v>
      </c>
      <c r="DN31" s="13">
        <v>0</v>
      </c>
      <c r="DO31" s="13">
        <v>0</v>
      </c>
      <c r="DP31" s="13">
        <v>1</v>
      </c>
      <c r="DQ31" s="13">
        <v>0</v>
      </c>
      <c r="DR31" s="13">
        <v>0</v>
      </c>
      <c r="DS31" s="13">
        <v>1</v>
      </c>
      <c r="DT31" s="13">
        <v>18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1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1</v>
      </c>
      <c r="EN31" s="13">
        <v>1</v>
      </c>
      <c r="EO31" s="13">
        <v>0</v>
      </c>
      <c r="EP31" s="13">
        <v>1</v>
      </c>
      <c r="EQ31" s="13">
        <f t="shared" si="6"/>
        <v>1</v>
      </c>
      <c r="ER31" s="13">
        <v>1</v>
      </c>
      <c r="ES31" s="13">
        <v>0</v>
      </c>
      <c r="ET31" s="13">
        <v>0</v>
      </c>
      <c r="EU31" s="13">
        <v>1</v>
      </c>
      <c r="EV31" s="13">
        <v>0</v>
      </c>
      <c r="EW31" s="13">
        <v>1</v>
      </c>
      <c r="EX31" s="13">
        <v>0</v>
      </c>
      <c r="EY31" s="13">
        <v>0</v>
      </c>
      <c r="EZ31" s="13">
        <v>0</v>
      </c>
      <c r="FA31" s="13">
        <v>0</v>
      </c>
      <c r="FB31" s="13">
        <v>1</v>
      </c>
      <c r="FC31" s="13">
        <v>0</v>
      </c>
      <c r="FD31" s="13">
        <v>0</v>
      </c>
      <c r="FE31" s="13">
        <v>1</v>
      </c>
      <c r="FF31" s="13">
        <v>0</v>
      </c>
      <c r="FG31" s="13">
        <v>0</v>
      </c>
      <c r="FH31" s="13">
        <v>1</v>
      </c>
      <c r="FI31" s="13">
        <f t="shared" si="7"/>
        <v>1</v>
      </c>
    </row>
    <row r="32" spans="1:165" x14ac:dyDescent="0.25">
      <c r="A32" s="11">
        <v>31</v>
      </c>
      <c r="B32" s="13">
        <v>47</v>
      </c>
      <c r="C32" s="13">
        <v>1</v>
      </c>
      <c r="D32" s="13">
        <v>0</v>
      </c>
      <c r="E32" s="13">
        <v>0</v>
      </c>
      <c r="F32" s="13">
        <v>0</v>
      </c>
      <c r="G32" s="13">
        <f t="shared" si="1"/>
        <v>1</v>
      </c>
      <c r="H32" s="13">
        <v>1</v>
      </c>
      <c r="I32" s="13">
        <v>180</v>
      </c>
      <c r="J32" s="13">
        <v>100</v>
      </c>
      <c r="K32" s="13">
        <v>30.8</v>
      </c>
      <c r="L32" s="13">
        <v>0</v>
      </c>
      <c r="M32" s="13">
        <v>1</v>
      </c>
      <c r="N32" s="13">
        <v>0</v>
      </c>
      <c r="O32" s="13">
        <v>1</v>
      </c>
      <c r="P32" s="13">
        <v>1</v>
      </c>
      <c r="Q32" s="13">
        <v>1</v>
      </c>
      <c r="R32" s="13">
        <v>0</v>
      </c>
      <c r="S32" s="13">
        <v>1</v>
      </c>
      <c r="T32" s="13">
        <v>0</v>
      </c>
      <c r="U32" s="13">
        <v>0</v>
      </c>
      <c r="V32" s="13">
        <v>0</v>
      </c>
      <c r="W32" s="13">
        <v>0</v>
      </c>
      <c r="X32" s="13">
        <v>1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f t="shared" si="2"/>
        <v>0</v>
      </c>
      <c r="AN32" s="13">
        <v>0</v>
      </c>
      <c r="AO32" s="13">
        <v>0</v>
      </c>
      <c r="AP32" s="13">
        <f t="shared" si="3"/>
        <v>0</v>
      </c>
      <c r="AQ32" s="13">
        <v>1</v>
      </c>
      <c r="AR32" s="13">
        <v>0</v>
      </c>
      <c r="AS32" s="13">
        <v>0</v>
      </c>
      <c r="AT32" s="13">
        <v>0</v>
      </c>
      <c r="AU32" s="13">
        <v>0</v>
      </c>
      <c r="AV32" s="13">
        <v>1</v>
      </c>
      <c r="AW32" s="13">
        <v>0</v>
      </c>
      <c r="AX32" s="13">
        <f t="shared" si="0"/>
        <v>1</v>
      </c>
      <c r="AY32" s="13">
        <v>40.5</v>
      </c>
      <c r="AZ32" s="13">
        <v>0.98</v>
      </c>
      <c r="BA32" s="13">
        <v>5</v>
      </c>
      <c r="BB32" s="13">
        <v>0</v>
      </c>
      <c r="BC32" s="13">
        <v>0</v>
      </c>
      <c r="BD32" s="13">
        <v>1</v>
      </c>
      <c r="BE32" s="13">
        <v>1.2</v>
      </c>
      <c r="BF32" s="13">
        <v>175.5980392156863</v>
      </c>
      <c r="BG32" s="13">
        <v>1</v>
      </c>
      <c r="BH32" s="13">
        <v>135</v>
      </c>
      <c r="BI32" s="13">
        <v>92</v>
      </c>
      <c r="BJ32" s="13">
        <v>35.799999999999997</v>
      </c>
      <c r="BK32" s="13">
        <v>0</v>
      </c>
      <c r="BL32" s="13">
        <v>3</v>
      </c>
      <c r="BM32" s="13">
        <v>0</v>
      </c>
      <c r="BN32" s="13">
        <v>0</v>
      </c>
      <c r="BO32" s="13">
        <v>0</v>
      </c>
      <c r="BP32" s="13">
        <v>1</v>
      </c>
      <c r="BQ32" s="13">
        <v>0</v>
      </c>
      <c r="BR32" s="13">
        <f t="shared" si="4"/>
        <v>1</v>
      </c>
      <c r="BS32" s="13">
        <v>0</v>
      </c>
      <c r="BT32" s="13">
        <v>0</v>
      </c>
      <c r="BU32" s="13">
        <v>0</v>
      </c>
      <c r="BV32" s="13">
        <v>0</v>
      </c>
      <c r="BW32" s="13">
        <v>5</v>
      </c>
      <c r="BX32" s="13">
        <v>0</v>
      </c>
      <c r="BY32" s="13">
        <v>0</v>
      </c>
      <c r="BZ32" s="13">
        <v>0</v>
      </c>
      <c r="CA32" s="13">
        <v>0</v>
      </c>
      <c r="CB32" s="13">
        <f t="shared" si="5"/>
        <v>0</v>
      </c>
      <c r="CC32" s="13">
        <v>1</v>
      </c>
      <c r="CD32" s="13">
        <v>0</v>
      </c>
      <c r="CE32" s="13">
        <v>1</v>
      </c>
      <c r="CF32" s="13">
        <v>0</v>
      </c>
      <c r="CG32" s="13">
        <v>1</v>
      </c>
      <c r="CH32" s="13">
        <v>700</v>
      </c>
      <c r="CI32" s="13">
        <v>330</v>
      </c>
      <c r="CJ32" s="13">
        <v>1</v>
      </c>
      <c r="CK32" s="13">
        <v>0</v>
      </c>
      <c r="CL32" s="13">
        <v>1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1</v>
      </c>
      <c r="DG32" s="13">
        <v>0</v>
      </c>
      <c r="DH32" s="13">
        <v>0</v>
      </c>
      <c r="DI32" s="13">
        <v>0</v>
      </c>
      <c r="DJ32" s="13">
        <v>1</v>
      </c>
      <c r="DK32" s="13">
        <v>0</v>
      </c>
      <c r="DL32" s="13">
        <v>1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1</v>
      </c>
      <c r="DT32" s="13">
        <v>28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1</v>
      </c>
      <c r="EC32" s="13">
        <v>0</v>
      </c>
      <c r="ED32" s="13">
        <v>0</v>
      </c>
      <c r="EE32" s="13">
        <v>1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1</v>
      </c>
      <c r="EN32" s="13">
        <v>0</v>
      </c>
      <c r="EO32" s="13">
        <v>1</v>
      </c>
      <c r="EP32" s="13">
        <v>0</v>
      </c>
      <c r="EQ32" s="13">
        <f t="shared" si="6"/>
        <v>1</v>
      </c>
      <c r="ER32" s="13">
        <v>0</v>
      </c>
      <c r="ES32" s="13">
        <v>0</v>
      </c>
      <c r="ET32" s="13">
        <v>0</v>
      </c>
      <c r="EU32" s="13">
        <v>1</v>
      </c>
      <c r="EV32" s="13">
        <v>0</v>
      </c>
      <c r="EW32" s="13">
        <v>0</v>
      </c>
      <c r="EX32" s="13">
        <v>1</v>
      </c>
      <c r="EY32" s="13">
        <v>0</v>
      </c>
      <c r="EZ32" s="13">
        <v>0</v>
      </c>
      <c r="FA32" s="13">
        <v>1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1</v>
      </c>
      <c r="FH32" s="13">
        <v>1</v>
      </c>
      <c r="FI32" s="13">
        <f t="shared" si="7"/>
        <v>0</v>
      </c>
    </row>
    <row r="33" spans="1:165" x14ac:dyDescent="0.25">
      <c r="A33" s="11">
        <v>32</v>
      </c>
      <c r="B33" s="13">
        <v>49</v>
      </c>
      <c r="C33" s="13">
        <v>1</v>
      </c>
      <c r="D33" s="13">
        <v>0</v>
      </c>
      <c r="E33" s="13">
        <v>0</v>
      </c>
      <c r="F33" s="13">
        <v>0</v>
      </c>
      <c r="G33" s="13">
        <f t="shared" si="1"/>
        <v>1</v>
      </c>
      <c r="H33" s="13">
        <v>1</v>
      </c>
      <c r="I33" s="13">
        <v>170</v>
      </c>
      <c r="J33" s="13">
        <v>82</v>
      </c>
      <c r="K33" s="13">
        <v>28.3</v>
      </c>
      <c r="L33" s="13">
        <v>0</v>
      </c>
      <c r="M33" s="13">
        <v>1</v>
      </c>
      <c r="N33" s="13">
        <v>0</v>
      </c>
      <c r="O33" s="13">
        <v>1</v>
      </c>
      <c r="P33" s="13">
        <v>0</v>
      </c>
      <c r="Q33" s="13">
        <v>1</v>
      </c>
      <c r="R33" s="13">
        <v>1</v>
      </c>
      <c r="S33" s="13">
        <v>1</v>
      </c>
      <c r="T33" s="13">
        <v>1</v>
      </c>
      <c r="U33" s="13">
        <v>0</v>
      </c>
      <c r="V33" s="13">
        <v>1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1</v>
      </c>
      <c r="AM33" s="13">
        <f t="shared" si="2"/>
        <v>1</v>
      </c>
      <c r="AN33" s="13">
        <v>0</v>
      </c>
      <c r="AO33" s="13">
        <v>0</v>
      </c>
      <c r="AP33" s="13">
        <f t="shared" si="3"/>
        <v>0</v>
      </c>
      <c r="AQ33" s="13">
        <v>0</v>
      </c>
      <c r="AR33" s="13">
        <v>0</v>
      </c>
      <c r="AS33" s="13">
        <v>1</v>
      </c>
      <c r="AT33" s="13">
        <v>0</v>
      </c>
      <c r="AU33" s="13">
        <v>0</v>
      </c>
      <c r="AV33" s="13">
        <v>1</v>
      </c>
      <c r="AW33" s="13">
        <v>0</v>
      </c>
      <c r="AX33" s="13">
        <f t="shared" si="0"/>
        <v>1</v>
      </c>
      <c r="AY33" s="13">
        <v>25.5</v>
      </c>
      <c r="AZ33" s="13">
        <v>1.37</v>
      </c>
      <c r="BA33" s="13">
        <v>3.7</v>
      </c>
      <c r="BB33" s="13">
        <v>0</v>
      </c>
      <c r="BC33" s="13">
        <v>0</v>
      </c>
      <c r="BD33" s="13">
        <v>1</v>
      </c>
      <c r="BE33" s="13">
        <v>1.1000000000000001</v>
      </c>
      <c r="BF33" s="13">
        <v>175.5980392156863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1</v>
      </c>
      <c r="BN33" s="13">
        <v>0</v>
      </c>
      <c r="BO33" s="13">
        <v>0</v>
      </c>
      <c r="BP33" s="13">
        <v>0</v>
      </c>
      <c r="BQ33" s="13">
        <v>0</v>
      </c>
      <c r="BR33" s="13">
        <f t="shared" si="4"/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3</v>
      </c>
      <c r="BX33" s="13">
        <v>0</v>
      </c>
      <c r="BY33" s="13">
        <v>0</v>
      </c>
      <c r="BZ33" s="13">
        <v>1</v>
      </c>
      <c r="CA33" s="13">
        <v>0</v>
      </c>
      <c r="CB33" s="13">
        <f t="shared" si="5"/>
        <v>0</v>
      </c>
      <c r="CC33" s="13">
        <v>0</v>
      </c>
      <c r="CD33" s="13">
        <v>0</v>
      </c>
      <c r="CE33" s="13">
        <v>1</v>
      </c>
      <c r="CF33" s="13">
        <v>0</v>
      </c>
      <c r="CG33" s="13">
        <v>1</v>
      </c>
      <c r="CH33" s="13">
        <v>1200</v>
      </c>
      <c r="CI33" s="13">
        <v>365</v>
      </c>
      <c r="CJ33" s="13">
        <v>1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1</v>
      </c>
      <c r="CW33" s="13">
        <v>0</v>
      </c>
      <c r="CX33" s="13">
        <v>0</v>
      </c>
      <c r="CY33" s="13">
        <v>0</v>
      </c>
      <c r="CZ33" s="13">
        <v>0</v>
      </c>
      <c r="DA33" s="13">
        <v>1</v>
      </c>
      <c r="DB33" s="13">
        <v>0</v>
      </c>
      <c r="DC33" s="13">
        <v>0</v>
      </c>
      <c r="DD33" s="13">
        <v>0</v>
      </c>
      <c r="DE33" s="13">
        <v>0</v>
      </c>
      <c r="DF33" s="13">
        <v>1</v>
      </c>
      <c r="DG33" s="13">
        <v>0</v>
      </c>
      <c r="DH33" s="13">
        <v>0</v>
      </c>
      <c r="DI33" s="13">
        <v>0</v>
      </c>
      <c r="DJ33" s="13">
        <v>1</v>
      </c>
      <c r="DK33" s="13">
        <v>1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1</v>
      </c>
      <c r="DT33" s="13">
        <v>17</v>
      </c>
      <c r="DU33" s="13">
        <v>0</v>
      </c>
      <c r="DV33" s="13">
        <v>1</v>
      </c>
      <c r="DW33" s="13">
        <v>1</v>
      </c>
      <c r="DX33" s="13">
        <v>0</v>
      </c>
      <c r="DY33" s="13">
        <v>1</v>
      </c>
      <c r="DZ33" s="13">
        <v>1</v>
      </c>
      <c r="EA33" s="13">
        <v>0</v>
      </c>
      <c r="EB33" s="13">
        <v>0</v>
      </c>
      <c r="EC33" s="13">
        <v>0</v>
      </c>
      <c r="ED33" s="13">
        <v>0</v>
      </c>
      <c r="EE33" s="13">
        <v>1</v>
      </c>
      <c r="EF33" s="13">
        <v>1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1</v>
      </c>
      <c r="EN33" s="13">
        <v>0</v>
      </c>
      <c r="EO33" s="13">
        <v>0</v>
      </c>
      <c r="EP33" s="13">
        <v>1</v>
      </c>
      <c r="EQ33" s="13">
        <f t="shared" si="6"/>
        <v>1</v>
      </c>
      <c r="ER33" s="13">
        <v>0</v>
      </c>
      <c r="ES33" s="13">
        <v>0</v>
      </c>
      <c r="ET33" s="13">
        <v>0</v>
      </c>
      <c r="EU33" s="13">
        <v>1</v>
      </c>
      <c r="EV33" s="13">
        <v>0</v>
      </c>
      <c r="EW33" s="13">
        <v>0</v>
      </c>
      <c r="EX33" s="13">
        <v>1</v>
      </c>
      <c r="EY33" s="13">
        <v>1</v>
      </c>
      <c r="EZ33" s="13">
        <v>0</v>
      </c>
      <c r="FA33" s="13">
        <v>0</v>
      </c>
      <c r="FB33" s="13">
        <v>0</v>
      </c>
      <c r="FC33" s="13">
        <v>0</v>
      </c>
      <c r="FD33" s="13">
        <v>1</v>
      </c>
      <c r="FE33" s="13">
        <v>0</v>
      </c>
      <c r="FF33" s="13">
        <v>1</v>
      </c>
      <c r="FG33" s="13">
        <v>0</v>
      </c>
      <c r="FH33" s="13">
        <v>1</v>
      </c>
      <c r="FI33" s="13">
        <f t="shared" si="7"/>
        <v>1</v>
      </c>
    </row>
    <row r="34" spans="1:165" x14ac:dyDescent="0.25">
      <c r="A34" s="11">
        <v>33</v>
      </c>
      <c r="B34" s="13">
        <v>45</v>
      </c>
      <c r="C34" s="13">
        <v>1</v>
      </c>
      <c r="D34" s="13">
        <v>0</v>
      </c>
      <c r="E34" s="13">
        <v>0</v>
      </c>
      <c r="F34" s="13">
        <v>0</v>
      </c>
      <c r="G34" s="13">
        <f t="shared" si="1"/>
        <v>1</v>
      </c>
      <c r="H34" s="13">
        <v>1</v>
      </c>
      <c r="I34" s="13">
        <v>170</v>
      </c>
      <c r="J34" s="13">
        <v>115</v>
      </c>
      <c r="K34" s="13">
        <v>35.799999999999997</v>
      </c>
      <c r="L34" s="13">
        <v>0</v>
      </c>
      <c r="M34" s="13">
        <v>1</v>
      </c>
      <c r="N34" s="13">
        <v>0</v>
      </c>
      <c r="O34" s="13">
        <v>1</v>
      </c>
      <c r="P34" s="13">
        <v>0</v>
      </c>
      <c r="Q34" s="13">
        <v>1</v>
      </c>
      <c r="R34" s="13">
        <v>0</v>
      </c>
      <c r="S34" s="13">
        <v>0</v>
      </c>
      <c r="T34" s="13">
        <v>0</v>
      </c>
      <c r="U34" s="13">
        <v>0</v>
      </c>
      <c r="V34" s="13">
        <v>1</v>
      </c>
      <c r="W34" s="13">
        <v>0</v>
      </c>
      <c r="X34" s="13">
        <v>0</v>
      </c>
      <c r="Y34" s="13">
        <v>1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f t="shared" si="2"/>
        <v>0</v>
      </c>
      <c r="AN34" s="13">
        <v>0</v>
      </c>
      <c r="AO34" s="13">
        <v>0</v>
      </c>
      <c r="AP34" s="13">
        <f t="shared" si="3"/>
        <v>0</v>
      </c>
      <c r="AQ34" s="13">
        <v>0</v>
      </c>
      <c r="AR34" s="13">
        <v>1</v>
      </c>
      <c r="AS34" s="13">
        <v>0</v>
      </c>
      <c r="AT34" s="13">
        <v>0</v>
      </c>
      <c r="AU34" s="13">
        <v>0</v>
      </c>
      <c r="AV34" s="13">
        <v>1</v>
      </c>
      <c r="AW34" s="13">
        <v>0</v>
      </c>
      <c r="AX34" s="13">
        <f t="shared" ref="AX34:AX65" si="8">IF(OR(AU34=1,AV34=1),1,0)</f>
        <v>1</v>
      </c>
      <c r="AY34" s="13">
        <v>23</v>
      </c>
      <c r="AZ34" s="13">
        <v>1.1000000000000001</v>
      </c>
      <c r="BA34" s="13">
        <v>5.55</v>
      </c>
      <c r="BB34" s="13">
        <v>0</v>
      </c>
      <c r="BC34" s="13">
        <v>0</v>
      </c>
      <c r="BD34" s="13">
        <v>1</v>
      </c>
      <c r="BE34" s="13">
        <v>1.3</v>
      </c>
      <c r="BF34" s="13">
        <v>183</v>
      </c>
      <c r="BG34" s="13">
        <v>1</v>
      </c>
      <c r="BH34" s="13">
        <v>144</v>
      </c>
      <c r="BI34" s="13">
        <v>101</v>
      </c>
      <c r="BJ34" s="13">
        <v>35.200000000000003</v>
      </c>
      <c r="BK34" s="13">
        <v>0</v>
      </c>
      <c r="BL34" s="13">
        <v>3</v>
      </c>
      <c r="BM34" s="13">
        <v>0</v>
      </c>
      <c r="BN34" s="13">
        <v>0</v>
      </c>
      <c r="BO34" s="13">
        <v>0</v>
      </c>
      <c r="BP34" s="13">
        <v>1</v>
      </c>
      <c r="BQ34" s="13">
        <v>0</v>
      </c>
      <c r="BR34" s="13">
        <f t="shared" si="4"/>
        <v>1</v>
      </c>
      <c r="BS34" s="13">
        <v>0</v>
      </c>
      <c r="BT34" s="13">
        <v>0</v>
      </c>
      <c r="BU34" s="13">
        <v>0</v>
      </c>
      <c r="BV34" s="13">
        <v>0</v>
      </c>
      <c r="BW34" s="13">
        <v>3</v>
      </c>
      <c r="BX34" s="13">
        <v>0</v>
      </c>
      <c r="BY34" s="13">
        <v>0</v>
      </c>
      <c r="BZ34" s="13">
        <v>1</v>
      </c>
      <c r="CA34" s="13">
        <v>0</v>
      </c>
      <c r="CB34" s="13">
        <f t="shared" si="5"/>
        <v>0</v>
      </c>
      <c r="CC34" s="13">
        <v>0</v>
      </c>
      <c r="CD34" s="13">
        <v>0</v>
      </c>
      <c r="CE34" s="13">
        <v>1</v>
      </c>
      <c r="CF34" s="13">
        <v>1</v>
      </c>
      <c r="CG34" s="13">
        <v>0</v>
      </c>
      <c r="CH34" s="13">
        <v>500</v>
      </c>
      <c r="CI34" s="13">
        <v>550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0</v>
      </c>
      <c r="CS34" s="13">
        <v>0</v>
      </c>
      <c r="CT34" s="13">
        <v>0</v>
      </c>
      <c r="CU34" s="13">
        <v>1</v>
      </c>
      <c r="CV34" s="13">
        <v>1</v>
      </c>
      <c r="CW34" s="13">
        <v>0</v>
      </c>
      <c r="CX34" s="13">
        <v>0</v>
      </c>
      <c r="CY34" s="13">
        <v>0</v>
      </c>
      <c r="CZ34" s="13">
        <v>1</v>
      </c>
      <c r="DA34" s="13">
        <v>1</v>
      </c>
      <c r="DB34" s="13">
        <v>0</v>
      </c>
      <c r="DC34" s="13">
        <v>0</v>
      </c>
      <c r="DD34" s="13">
        <v>0</v>
      </c>
      <c r="DE34" s="13">
        <v>0</v>
      </c>
      <c r="DF34" s="13">
        <v>1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1</v>
      </c>
      <c r="DQ34" s="13">
        <v>0</v>
      </c>
      <c r="DR34" s="13">
        <v>0</v>
      </c>
      <c r="DS34" s="13">
        <v>1</v>
      </c>
      <c r="DT34" s="13">
        <v>18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1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1</v>
      </c>
      <c r="EN34" s="13">
        <v>0</v>
      </c>
      <c r="EO34" s="13">
        <v>0</v>
      </c>
      <c r="EP34" s="13">
        <v>0</v>
      </c>
      <c r="EQ34" s="13">
        <f t="shared" si="6"/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1</v>
      </c>
      <c r="EX34" s="13">
        <v>0</v>
      </c>
      <c r="EY34" s="13">
        <v>0</v>
      </c>
      <c r="EZ34" s="13">
        <v>0</v>
      </c>
      <c r="FA34" s="13">
        <v>0</v>
      </c>
      <c r="FB34" s="13">
        <v>1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f t="shared" si="7"/>
        <v>0</v>
      </c>
    </row>
    <row r="35" spans="1:165" x14ac:dyDescent="0.25">
      <c r="A35" s="11">
        <v>34</v>
      </c>
      <c r="B35" s="13">
        <v>53</v>
      </c>
      <c r="C35" s="13">
        <v>0</v>
      </c>
      <c r="D35" s="13">
        <v>1</v>
      </c>
      <c r="E35" s="13">
        <v>0</v>
      </c>
      <c r="F35" s="13">
        <v>0</v>
      </c>
      <c r="G35" s="13">
        <f t="shared" si="1"/>
        <v>1</v>
      </c>
      <c r="H35" s="13">
        <v>1</v>
      </c>
      <c r="I35" s="13">
        <v>178</v>
      </c>
      <c r="J35" s="13">
        <v>70</v>
      </c>
      <c r="K35" s="13">
        <v>22</v>
      </c>
      <c r="L35" s="13">
        <v>0</v>
      </c>
      <c r="M35" s="13">
        <v>1</v>
      </c>
      <c r="N35" s="13">
        <v>0</v>
      </c>
      <c r="O35" s="13">
        <v>1</v>
      </c>
      <c r="P35" s="13">
        <v>0</v>
      </c>
      <c r="Q35" s="13">
        <v>0</v>
      </c>
      <c r="R35" s="13">
        <v>1</v>
      </c>
      <c r="S35" s="13">
        <v>0</v>
      </c>
      <c r="T35" s="13">
        <v>0</v>
      </c>
      <c r="U35" s="13">
        <v>0</v>
      </c>
      <c r="V35" s="13">
        <v>1</v>
      </c>
      <c r="W35" s="13">
        <v>0</v>
      </c>
      <c r="X35" s="13">
        <v>0</v>
      </c>
      <c r="Y35" s="13">
        <v>1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1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f t="shared" si="2"/>
        <v>0</v>
      </c>
      <c r="AN35" s="13">
        <v>0</v>
      </c>
      <c r="AO35" s="13">
        <v>0</v>
      </c>
      <c r="AP35" s="13">
        <f t="shared" si="3"/>
        <v>0</v>
      </c>
      <c r="AQ35" s="13">
        <v>0</v>
      </c>
      <c r="AR35" s="13">
        <v>1</v>
      </c>
      <c r="AS35" s="13">
        <v>0</v>
      </c>
      <c r="AT35" s="13">
        <v>0</v>
      </c>
      <c r="AU35" s="13">
        <v>0</v>
      </c>
      <c r="AV35" s="13">
        <v>1</v>
      </c>
      <c r="AW35" s="13">
        <v>0</v>
      </c>
      <c r="AX35" s="13">
        <f t="shared" si="8"/>
        <v>1</v>
      </c>
      <c r="AY35" s="13">
        <v>25</v>
      </c>
      <c r="AZ35" s="13">
        <v>0.87</v>
      </c>
      <c r="BA35" s="13">
        <v>4</v>
      </c>
      <c r="BB35" s="13">
        <v>0</v>
      </c>
      <c r="BC35" s="13">
        <v>0</v>
      </c>
      <c r="BD35" s="13">
        <v>1</v>
      </c>
      <c r="BE35" s="13">
        <v>1</v>
      </c>
      <c r="BF35" s="13">
        <v>175.5980392156863</v>
      </c>
      <c r="BG35" s="13">
        <v>1</v>
      </c>
      <c r="BH35" s="13">
        <v>130</v>
      </c>
      <c r="BI35" s="13">
        <v>76</v>
      </c>
      <c r="BJ35" s="13">
        <v>35.5</v>
      </c>
      <c r="BK35" s="13">
        <v>0</v>
      </c>
      <c r="BL35" s="13">
        <v>2</v>
      </c>
      <c r="BM35" s="13">
        <v>0</v>
      </c>
      <c r="BN35" s="13">
        <v>0</v>
      </c>
      <c r="BO35" s="13">
        <v>1</v>
      </c>
      <c r="BP35" s="13">
        <v>0</v>
      </c>
      <c r="BQ35" s="13">
        <v>0</v>
      </c>
      <c r="BR35" s="13">
        <f t="shared" si="4"/>
        <v>1</v>
      </c>
      <c r="BS35" s="13">
        <v>0</v>
      </c>
      <c r="BT35" s="13">
        <v>0</v>
      </c>
      <c r="BU35" s="13">
        <v>0</v>
      </c>
      <c r="BV35" s="13">
        <v>0</v>
      </c>
      <c r="BW35" s="13">
        <v>3</v>
      </c>
      <c r="BX35" s="13">
        <v>0</v>
      </c>
      <c r="BY35" s="13">
        <v>0</v>
      </c>
      <c r="BZ35" s="13">
        <v>1</v>
      </c>
      <c r="CA35" s="13">
        <v>0</v>
      </c>
      <c r="CB35" s="13">
        <f t="shared" si="5"/>
        <v>0</v>
      </c>
      <c r="CC35" s="13">
        <v>0</v>
      </c>
      <c r="CD35" s="13">
        <v>0</v>
      </c>
      <c r="CE35" s="13">
        <v>1</v>
      </c>
      <c r="CF35" s="13">
        <v>1</v>
      </c>
      <c r="CG35" s="13">
        <v>0</v>
      </c>
      <c r="CH35" s="13">
        <v>500</v>
      </c>
      <c r="CI35" s="13">
        <v>650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1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1</v>
      </c>
      <c r="CW35" s="13">
        <v>0</v>
      </c>
      <c r="CX35" s="13">
        <v>0</v>
      </c>
      <c r="CY35" s="13">
        <v>0</v>
      </c>
      <c r="CZ35" s="13">
        <v>1</v>
      </c>
      <c r="DA35" s="13">
        <v>1</v>
      </c>
      <c r="DB35" s="13">
        <v>0</v>
      </c>
      <c r="DC35" s="13">
        <v>0</v>
      </c>
      <c r="DD35" s="13">
        <v>0</v>
      </c>
      <c r="DE35" s="13">
        <v>0</v>
      </c>
      <c r="DF35" s="13">
        <v>1</v>
      </c>
      <c r="DG35" s="13">
        <v>0</v>
      </c>
      <c r="DH35" s="13">
        <v>0</v>
      </c>
      <c r="DI35" s="13">
        <v>0</v>
      </c>
      <c r="DJ35" s="13">
        <v>1</v>
      </c>
      <c r="DK35" s="13">
        <v>0</v>
      </c>
      <c r="DL35" s="13">
        <v>0</v>
      </c>
      <c r="DM35" s="13">
        <v>0</v>
      </c>
      <c r="DN35" s="13">
        <v>0</v>
      </c>
      <c r="DO35" s="13">
        <v>0</v>
      </c>
      <c r="DP35" s="13">
        <v>1</v>
      </c>
      <c r="DQ35" s="13">
        <v>0</v>
      </c>
      <c r="DR35" s="13">
        <v>0</v>
      </c>
      <c r="DS35" s="13">
        <v>1</v>
      </c>
      <c r="DT35" s="13">
        <v>33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1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f t="shared" si="6"/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1</v>
      </c>
      <c r="EX35" s="13">
        <v>0</v>
      </c>
      <c r="EY35" s="13">
        <v>0</v>
      </c>
      <c r="EZ35" s="13">
        <v>0</v>
      </c>
      <c r="FA35" s="13">
        <v>1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f t="shared" si="7"/>
        <v>0</v>
      </c>
    </row>
    <row r="36" spans="1:165" x14ac:dyDescent="0.25">
      <c r="A36" s="11">
        <v>35</v>
      </c>
      <c r="B36" s="13">
        <v>55</v>
      </c>
      <c r="C36" s="13">
        <v>0</v>
      </c>
      <c r="D36" s="13">
        <v>0</v>
      </c>
      <c r="E36" s="13">
        <v>1</v>
      </c>
      <c r="F36" s="13">
        <v>0</v>
      </c>
      <c r="G36" s="13">
        <f t="shared" si="1"/>
        <v>0</v>
      </c>
      <c r="H36" s="13">
        <v>1</v>
      </c>
      <c r="I36" s="13">
        <v>173</v>
      </c>
      <c r="J36" s="13">
        <v>88</v>
      </c>
      <c r="K36" s="13">
        <v>29.4</v>
      </c>
      <c r="L36" s="13">
        <v>0</v>
      </c>
      <c r="M36" s="13">
        <v>0</v>
      </c>
      <c r="N36" s="13">
        <v>1</v>
      </c>
      <c r="O36" s="13">
        <v>1</v>
      </c>
      <c r="P36" s="13">
        <v>0</v>
      </c>
      <c r="Q36" s="13">
        <v>1</v>
      </c>
      <c r="R36" s="13">
        <v>0</v>
      </c>
      <c r="S36" s="13">
        <v>0</v>
      </c>
      <c r="T36" s="13">
        <v>0</v>
      </c>
      <c r="U36" s="13">
        <v>0</v>
      </c>
      <c r="V36" s="13">
        <v>1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f t="shared" si="2"/>
        <v>0</v>
      </c>
      <c r="AN36" s="13">
        <v>0</v>
      </c>
      <c r="AO36" s="13">
        <v>0</v>
      </c>
      <c r="AP36" s="13">
        <f t="shared" si="3"/>
        <v>0</v>
      </c>
      <c r="AQ36" s="13">
        <v>0</v>
      </c>
      <c r="AR36" s="13">
        <v>1</v>
      </c>
      <c r="AS36" s="13">
        <v>0</v>
      </c>
      <c r="AT36" s="13">
        <v>0</v>
      </c>
      <c r="AU36" s="13">
        <v>0</v>
      </c>
      <c r="AV36" s="13">
        <v>1</v>
      </c>
      <c r="AW36" s="13">
        <v>0</v>
      </c>
      <c r="AX36" s="13">
        <f t="shared" si="8"/>
        <v>1</v>
      </c>
      <c r="AY36" s="13">
        <v>34</v>
      </c>
      <c r="AZ36" s="13">
        <v>0.65</v>
      </c>
      <c r="BA36" s="13">
        <v>3</v>
      </c>
      <c r="BB36" s="13">
        <v>0</v>
      </c>
      <c r="BC36" s="13">
        <v>0</v>
      </c>
      <c r="BD36" s="13">
        <v>1</v>
      </c>
      <c r="BE36" s="13">
        <v>1.1000000000000001</v>
      </c>
      <c r="BF36" s="13">
        <v>170</v>
      </c>
      <c r="BG36" s="13">
        <v>1</v>
      </c>
      <c r="BH36" s="13">
        <v>177</v>
      </c>
      <c r="BI36" s="13">
        <v>137</v>
      </c>
      <c r="BJ36" s="13">
        <v>32.9</v>
      </c>
      <c r="BK36" s="13">
        <v>0</v>
      </c>
      <c r="BL36" s="13">
        <v>3</v>
      </c>
      <c r="BM36" s="13">
        <v>0</v>
      </c>
      <c r="BN36" s="13">
        <v>0</v>
      </c>
      <c r="BO36" s="13">
        <v>0</v>
      </c>
      <c r="BP36" s="13">
        <v>1</v>
      </c>
      <c r="BQ36" s="13">
        <v>0</v>
      </c>
      <c r="BR36" s="13">
        <f t="shared" si="4"/>
        <v>1</v>
      </c>
      <c r="BS36" s="13">
        <v>0</v>
      </c>
      <c r="BT36" s="13">
        <v>0</v>
      </c>
      <c r="BU36" s="13">
        <v>0</v>
      </c>
      <c r="BV36" s="13">
        <v>0</v>
      </c>
      <c r="BW36" s="13">
        <v>4</v>
      </c>
      <c r="BX36" s="13">
        <v>0</v>
      </c>
      <c r="BY36" s="13">
        <v>0</v>
      </c>
      <c r="BZ36" s="13">
        <v>0</v>
      </c>
      <c r="CA36" s="13">
        <v>1</v>
      </c>
      <c r="CB36" s="13">
        <f t="shared" si="5"/>
        <v>0</v>
      </c>
      <c r="CC36" s="13">
        <v>0</v>
      </c>
      <c r="CD36" s="13">
        <v>0</v>
      </c>
      <c r="CE36" s="13">
        <v>1</v>
      </c>
      <c r="CF36" s="13">
        <v>1</v>
      </c>
      <c r="CG36" s="13">
        <v>1</v>
      </c>
      <c r="CH36" s="13">
        <v>700</v>
      </c>
      <c r="CI36" s="13">
        <v>810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1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1</v>
      </c>
      <c r="CW36" s="13">
        <v>0</v>
      </c>
      <c r="CX36" s="13">
        <v>0</v>
      </c>
      <c r="CY36" s="13">
        <v>0</v>
      </c>
      <c r="CZ36" s="13">
        <v>0</v>
      </c>
      <c r="DA36" s="13">
        <v>1</v>
      </c>
      <c r="DB36" s="13">
        <v>0</v>
      </c>
      <c r="DC36" s="13">
        <v>0</v>
      </c>
      <c r="DD36" s="13">
        <v>0</v>
      </c>
      <c r="DE36" s="13">
        <v>0</v>
      </c>
      <c r="DF36" s="13">
        <v>1</v>
      </c>
      <c r="DG36" s="13">
        <v>0</v>
      </c>
      <c r="DH36" s="13">
        <v>0</v>
      </c>
      <c r="DI36" s="13">
        <v>0</v>
      </c>
      <c r="DJ36" s="13">
        <v>1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1</v>
      </c>
      <c r="DQ36" s="13">
        <v>0</v>
      </c>
      <c r="DR36" s="13">
        <v>0</v>
      </c>
      <c r="DS36" s="13">
        <v>1</v>
      </c>
      <c r="DT36" s="13">
        <v>32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1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1</v>
      </c>
      <c r="EN36" s="13">
        <v>0</v>
      </c>
      <c r="EO36" s="13">
        <v>0</v>
      </c>
      <c r="EP36" s="13">
        <v>0</v>
      </c>
      <c r="EQ36" s="13">
        <f t="shared" si="6"/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1</v>
      </c>
      <c r="EY36" s="13">
        <v>1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f t="shared" si="7"/>
        <v>0</v>
      </c>
    </row>
    <row r="37" spans="1:165" x14ac:dyDescent="0.25">
      <c r="A37" s="11">
        <v>36</v>
      </c>
      <c r="B37" s="13">
        <v>55</v>
      </c>
      <c r="C37" s="13">
        <v>0</v>
      </c>
      <c r="D37" s="13">
        <v>0</v>
      </c>
      <c r="E37" s="13">
        <v>1</v>
      </c>
      <c r="F37" s="13">
        <v>0</v>
      </c>
      <c r="G37" s="13">
        <f t="shared" si="1"/>
        <v>0</v>
      </c>
      <c r="H37" s="13">
        <v>1</v>
      </c>
      <c r="I37" s="13">
        <v>175</v>
      </c>
      <c r="J37" s="13">
        <v>90</v>
      </c>
      <c r="K37" s="13">
        <v>29.3</v>
      </c>
      <c r="L37" s="13">
        <v>0</v>
      </c>
      <c r="M37" s="13">
        <v>1</v>
      </c>
      <c r="N37" s="13">
        <v>0</v>
      </c>
      <c r="O37" s="13">
        <v>1</v>
      </c>
      <c r="P37" s="13">
        <v>0</v>
      </c>
      <c r="Q37" s="13">
        <v>1</v>
      </c>
      <c r="R37" s="13">
        <v>1</v>
      </c>
      <c r="S37" s="13">
        <v>0</v>
      </c>
      <c r="T37" s="13">
        <v>1</v>
      </c>
      <c r="U37" s="13">
        <v>0</v>
      </c>
      <c r="V37" s="13">
        <v>1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1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f t="shared" si="2"/>
        <v>0</v>
      </c>
      <c r="AN37" s="13">
        <v>0</v>
      </c>
      <c r="AO37" s="13">
        <v>0</v>
      </c>
      <c r="AP37" s="13">
        <f t="shared" si="3"/>
        <v>0</v>
      </c>
      <c r="AQ37" s="13">
        <v>0</v>
      </c>
      <c r="AR37" s="13">
        <v>0</v>
      </c>
      <c r="AS37" s="13">
        <v>0</v>
      </c>
      <c r="AT37" s="13">
        <v>1</v>
      </c>
      <c r="AU37" s="13">
        <v>0</v>
      </c>
      <c r="AV37" s="13">
        <v>1</v>
      </c>
      <c r="AW37" s="13">
        <v>0</v>
      </c>
      <c r="AX37" s="13">
        <f t="shared" si="8"/>
        <v>1</v>
      </c>
      <c r="AY37" s="13">
        <v>38</v>
      </c>
      <c r="AZ37" s="13">
        <v>0.81</v>
      </c>
      <c r="BA37" s="13">
        <v>1.7</v>
      </c>
      <c r="BB37" s="13">
        <v>0</v>
      </c>
      <c r="BC37" s="13">
        <v>0</v>
      </c>
      <c r="BD37" s="13">
        <v>1</v>
      </c>
      <c r="BE37" s="13">
        <v>1.2</v>
      </c>
      <c r="BF37" s="13">
        <v>175.5980392156863</v>
      </c>
      <c r="BG37" s="13">
        <v>1</v>
      </c>
      <c r="BH37" s="13">
        <v>103</v>
      </c>
      <c r="BI37" s="13">
        <v>67</v>
      </c>
      <c r="BJ37" s="13">
        <v>33.9</v>
      </c>
      <c r="BK37" s="13">
        <v>0</v>
      </c>
      <c r="BL37" s="13">
        <v>2</v>
      </c>
      <c r="BM37" s="13">
        <v>0</v>
      </c>
      <c r="BN37" s="13">
        <v>0</v>
      </c>
      <c r="BO37" s="13">
        <v>1</v>
      </c>
      <c r="BP37" s="13">
        <v>0</v>
      </c>
      <c r="BQ37" s="13">
        <v>0</v>
      </c>
      <c r="BR37" s="13">
        <f t="shared" si="4"/>
        <v>1</v>
      </c>
      <c r="BS37" s="13">
        <v>0</v>
      </c>
      <c r="BT37" s="13">
        <v>0</v>
      </c>
      <c r="BU37" s="13">
        <v>0</v>
      </c>
      <c r="BV37" s="13">
        <v>0</v>
      </c>
      <c r="BW37" s="13">
        <v>3</v>
      </c>
      <c r="BX37" s="13">
        <v>0</v>
      </c>
      <c r="BY37" s="13">
        <v>0</v>
      </c>
      <c r="BZ37" s="13">
        <v>1</v>
      </c>
      <c r="CA37" s="13">
        <v>0</v>
      </c>
      <c r="CB37" s="13">
        <f t="shared" si="5"/>
        <v>0</v>
      </c>
      <c r="CC37" s="13">
        <v>0</v>
      </c>
      <c r="CD37" s="13">
        <v>0</v>
      </c>
      <c r="CE37" s="13">
        <v>1</v>
      </c>
      <c r="CF37" s="13">
        <v>0</v>
      </c>
      <c r="CG37" s="13">
        <v>1</v>
      </c>
      <c r="CH37" s="13">
        <v>500</v>
      </c>
      <c r="CI37" s="13">
        <v>465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1</v>
      </c>
      <c r="CW37" s="13">
        <v>0</v>
      </c>
      <c r="CX37" s="13">
        <v>0</v>
      </c>
      <c r="CY37" s="13">
        <v>0</v>
      </c>
      <c r="CZ37" s="13">
        <v>0</v>
      </c>
      <c r="DA37" s="13">
        <v>1</v>
      </c>
      <c r="DB37" s="13">
        <v>0</v>
      </c>
      <c r="DC37" s="13">
        <v>0</v>
      </c>
      <c r="DD37" s="13">
        <v>0</v>
      </c>
      <c r="DE37" s="13">
        <v>0</v>
      </c>
      <c r="DF37" s="13">
        <v>1</v>
      </c>
      <c r="DG37" s="13">
        <v>0</v>
      </c>
      <c r="DH37" s="13">
        <v>0</v>
      </c>
      <c r="DI37" s="13">
        <v>0</v>
      </c>
      <c r="DJ37" s="13">
        <v>1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1</v>
      </c>
      <c r="DQ37" s="13">
        <v>0</v>
      </c>
      <c r="DR37" s="13">
        <v>0</v>
      </c>
      <c r="DS37" s="13">
        <v>1</v>
      </c>
      <c r="DT37" s="13">
        <v>24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1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1</v>
      </c>
      <c r="EM37" s="13">
        <v>0</v>
      </c>
      <c r="EN37" s="13">
        <v>0</v>
      </c>
      <c r="EO37" s="13">
        <v>1</v>
      </c>
      <c r="EP37" s="13">
        <v>0</v>
      </c>
      <c r="EQ37" s="13">
        <f t="shared" si="6"/>
        <v>1</v>
      </c>
      <c r="ER37" s="13">
        <v>0</v>
      </c>
      <c r="ES37" s="13">
        <v>0</v>
      </c>
      <c r="ET37" s="13">
        <v>0</v>
      </c>
      <c r="EU37" s="13">
        <v>1</v>
      </c>
      <c r="EV37" s="13">
        <v>0</v>
      </c>
      <c r="EW37" s="13">
        <v>0</v>
      </c>
      <c r="EX37" s="13">
        <v>1</v>
      </c>
      <c r="EY37" s="13">
        <v>1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1</v>
      </c>
      <c r="FF37" s="13">
        <v>0</v>
      </c>
      <c r="FG37" s="13">
        <v>0</v>
      </c>
      <c r="FH37" s="13">
        <v>1</v>
      </c>
      <c r="FI37" s="13">
        <f t="shared" si="7"/>
        <v>1</v>
      </c>
    </row>
    <row r="38" spans="1:165" x14ac:dyDescent="0.25">
      <c r="A38" s="11">
        <v>37</v>
      </c>
      <c r="B38" s="13">
        <v>57</v>
      </c>
      <c r="C38" s="13">
        <v>0</v>
      </c>
      <c r="D38" s="13">
        <v>0</v>
      </c>
      <c r="E38" s="13">
        <v>1</v>
      </c>
      <c r="F38" s="13">
        <v>0</v>
      </c>
      <c r="G38" s="13">
        <f t="shared" si="1"/>
        <v>0</v>
      </c>
      <c r="H38" s="13">
        <v>1</v>
      </c>
      <c r="I38" s="13">
        <v>170</v>
      </c>
      <c r="J38" s="13">
        <v>80</v>
      </c>
      <c r="K38" s="13">
        <v>27.6</v>
      </c>
      <c r="L38" s="13">
        <v>0</v>
      </c>
      <c r="M38" s="13">
        <v>1</v>
      </c>
      <c r="N38" s="13">
        <v>0</v>
      </c>
      <c r="O38" s="13">
        <v>1</v>
      </c>
      <c r="P38" s="13">
        <v>0</v>
      </c>
      <c r="Q38" s="13">
        <v>1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1</v>
      </c>
      <c r="AJ38" s="13">
        <v>0</v>
      </c>
      <c r="AK38" s="13">
        <v>0</v>
      </c>
      <c r="AL38" s="13">
        <v>1</v>
      </c>
      <c r="AM38" s="13">
        <f t="shared" si="2"/>
        <v>1</v>
      </c>
      <c r="AN38" s="13">
        <v>0</v>
      </c>
      <c r="AO38" s="13">
        <v>0</v>
      </c>
      <c r="AP38" s="13">
        <f t="shared" si="3"/>
        <v>0</v>
      </c>
      <c r="AQ38" s="13">
        <v>0</v>
      </c>
      <c r="AR38" s="13">
        <v>1</v>
      </c>
      <c r="AS38" s="13">
        <v>0</v>
      </c>
      <c r="AT38" s="13">
        <v>0</v>
      </c>
      <c r="AU38" s="13">
        <v>1</v>
      </c>
      <c r="AV38" s="13">
        <v>0</v>
      </c>
      <c r="AW38" s="13">
        <v>0</v>
      </c>
      <c r="AX38" s="13">
        <f t="shared" si="8"/>
        <v>1</v>
      </c>
      <c r="AY38" s="13">
        <v>15</v>
      </c>
      <c r="AZ38" s="13">
        <v>1.1000000000000001</v>
      </c>
      <c r="BA38" s="13">
        <v>3</v>
      </c>
      <c r="BB38" s="13">
        <v>0</v>
      </c>
      <c r="BC38" s="13">
        <v>0</v>
      </c>
      <c r="BD38" s="13">
        <v>1</v>
      </c>
      <c r="BE38" s="13">
        <v>1.2</v>
      </c>
      <c r="BF38" s="13">
        <v>127</v>
      </c>
      <c r="BG38" s="13">
        <v>1</v>
      </c>
      <c r="BH38" s="13">
        <v>162</v>
      </c>
      <c r="BI38" s="13">
        <v>90</v>
      </c>
      <c r="BJ38" s="13">
        <v>30.9</v>
      </c>
      <c r="BK38" s="13">
        <v>0</v>
      </c>
      <c r="BL38" s="13">
        <v>2</v>
      </c>
      <c r="BM38" s="13">
        <v>0</v>
      </c>
      <c r="BN38" s="13">
        <v>0</v>
      </c>
      <c r="BO38" s="13">
        <v>1</v>
      </c>
      <c r="BP38" s="13">
        <v>0</v>
      </c>
      <c r="BQ38" s="13">
        <v>0</v>
      </c>
      <c r="BR38" s="13">
        <f t="shared" si="4"/>
        <v>1</v>
      </c>
      <c r="BS38" s="13">
        <v>0</v>
      </c>
      <c r="BT38" s="13">
        <v>0</v>
      </c>
      <c r="BU38" s="13">
        <v>0</v>
      </c>
      <c r="BV38" s="13">
        <v>0</v>
      </c>
      <c r="BW38" s="13">
        <v>5</v>
      </c>
      <c r="BX38" s="13">
        <v>0</v>
      </c>
      <c r="BY38" s="13">
        <v>0</v>
      </c>
      <c r="BZ38" s="13">
        <v>0</v>
      </c>
      <c r="CA38" s="13">
        <v>0</v>
      </c>
      <c r="CB38" s="13">
        <f t="shared" si="5"/>
        <v>0</v>
      </c>
      <c r="CC38" s="13">
        <v>0</v>
      </c>
      <c r="CD38" s="13">
        <v>0</v>
      </c>
      <c r="CE38" s="13">
        <v>1</v>
      </c>
      <c r="CF38" s="13">
        <v>1</v>
      </c>
      <c r="CG38" s="13">
        <v>1</v>
      </c>
      <c r="CH38" s="13">
        <v>700</v>
      </c>
      <c r="CI38" s="13">
        <v>1350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1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1</v>
      </c>
      <c r="DB38" s="13">
        <v>0</v>
      </c>
      <c r="DC38" s="13">
        <v>0</v>
      </c>
      <c r="DD38" s="13">
        <v>0</v>
      </c>
      <c r="DE38" s="13">
        <v>0</v>
      </c>
      <c r="DF38" s="13">
        <v>1</v>
      </c>
      <c r="DG38" s="13">
        <v>0</v>
      </c>
      <c r="DH38" s="13">
        <v>0</v>
      </c>
      <c r="DI38" s="13">
        <v>0</v>
      </c>
      <c r="DJ38" s="13">
        <v>1</v>
      </c>
      <c r="DK38" s="13">
        <v>0</v>
      </c>
      <c r="DL38" s="13">
        <v>1</v>
      </c>
      <c r="DM38" s="13">
        <v>0</v>
      </c>
      <c r="DN38" s="13">
        <v>0</v>
      </c>
      <c r="DO38" s="13">
        <v>0</v>
      </c>
      <c r="DP38" s="13">
        <v>1</v>
      </c>
      <c r="DQ38" s="13">
        <v>0</v>
      </c>
      <c r="DR38" s="13">
        <v>0</v>
      </c>
      <c r="DS38" s="13">
        <v>1</v>
      </c>
      <c r="DT38" s="13">
        <v>44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1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1</v>
      </c>
      <c r="EN38" s="13">
        <v>1</v>
      </c>
      <c r="EO38" s="13">
        <v>0</v>
      </c>
      <c r="EP38" s="13">
        <v>0</v>
      </c>
      <c r="EQ38" s="13">
        <f t="shared" si="6"/>
        <v>0</v>
      </c>
      <c r="ER38" s="13">
        <v>0</v>
      </c>
      <c r="ES38" s="13">
        <v>0</v>
      </c>
      <c r="ET38" s="13">
        <v>0</v>
      </c>
      <c r="EU38" s="13">
        <v>1</v>
      </c>
      <c r="EV38" s="13">
        <v>0</v>
      </c>
      <c r="EW38" s="13">
        <v>0</v>
      </c>
      <c r="EX38" s="13">
        <v>1</v>
      </c>
      <c r="EY38" s="13">
        <v>0</v>
      </c>
      <c r="EZ38" s="13">
        <v>0</v>
      </c>
      <c r="FA38" s="13">
        <v>0</v>
      </c>
      <c r="FB38" s="13">
        <v>1</v>
      </c>
      <c r="FC38" s="13">
        <v>0</v>
      </c>
      <c r="FD38" s="13">
        <v>0</v>
      </c>
      <c r="FE38" s="13">
        <v>1</v>
      </c>
      <c r="FF38" s="13">
        <v>0</v>
      </c>
      <c r="FG38" s="13">
        <v>0</v>
      </c>
      <c r="FH38" s="13">
        <v>1</v>
      </c>
      <c r="FI38" s="13">
        <f t="shared" si="7"/>
        <v>1</v>
      </c>
    </row>
    <row r="39" spans="1:165" x14ac:dyDescent="0.25">
      <c r="A39" s="11">
        <v>38</v>
      </c>
      <c r="B39" s="13">
        <v>51</v>
      </c>
      <c r="C39" s="13">
        <v>0</v>
      </c>
      <c r="D39" s="13">
        <v>1</v>
      </c>
      <c r="E39" s="13">
        <v>0</v>
      </c>
      <c r="F39" s="13">
        <v>0</v>
      </c>
      <c r="G39" s="13">
        <f t="shared" si="1"/>
        <v>1</v>
      </c>
      <c r="H39" s="13">
        <v>1</v>
      </c>
      <c r="I39" s="13">
        <v>167</v>
      </c>
      <c r="J39" s="13">
        <v>63</v>
      </c>
      <c r="K39" s="13">
        <v>22.5</v>
      </c>
      <c r="L39" s="13">
        <v>1</v>
      </c>
      <c r="M39" s="13">
        <v>0</v>
      </c>
      <c r="N39" s="13">
        <v>0</v>
      </c>
      <c r="O39" s="13">
        <v>1</v>
      </c>
      <c r="P39" s="13">
        <v>0</v>
      </c>
      <c r="Q39" s="13">
        <v>0</v>
      </c>
      <c r="R39" s="13">
        <v>1</v>
      </c>
      <c r="S39" s="13">
        <v>0</v>
      </c>
      <c r="T39" s="13">
        <v>0</v>
      </c>
      <c r="U39" s="13">
        <v>0</v>
      </c>
      <c r="V39" s="13">
        <v>1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f t="shared" si="2"/>
        <v>0</v>
      </c>
      <c r="AN39" s="13">
        <v>0</v>
      </c>
      <c r="AO39" s="13">
        <v>0</v>
      </c>
      <c r="AP39" s="13">
        <f t="shared" si="3"/>
        <v>0</v>
      </c>
      <c r="AQ39" s="13">
        <v>0</v>
      </c>
      <c r="AR39" s="13">
        <v>0</v>
      </c>
      <c r="AS39" s="13">
        <v>1</v>
      </c>
      <c r="AT39" s="13">
        <v>0</v>
      </c>
      <c r="AU39" s="13">
        <v>0</v>
      </c>
      <c r="AV39" s="13">
        <v>1</v>
      </c>
      <c r="AW39" s="13">
        <v>0</v>
      </c>
      <c r="AX39" s="13">
        <f t="shared" si="8"/>
        <v>1</v>
      </c>
      <c r="AY39" s="13">
        <v>30</v>
      </c>
      <c r="AZ39" s="13">
        <v>0.81</v>
      </c>
      <c r="BA39" s="13">
        <v>4.5</v>
      </c>
      <c r="BB39" s="13">
        <v>0</v>
      </c>
      <c r="BC39" s="13">
        <v>0</v>
      </c>
      <c r="BD39" s="13">
        <v>1</v>
      </c>
      <c r="BE39" s="13">
        <v>1</v>
      </c>
      <c r="BF39" s="13">
        <v>175.5980392156863</v>
      </c>
      <c r="BG39" s="13">
        <v>1</v>
      </c>
      <c r="BH39" s="13">
        <v>71</v>
      </c>
      <c r="BI39" s="13">
        <v>57</v>
      </c>
      <c r="BJ39" s="13">
        <v>34.1</v>
      </c>
      <c r="BK39" s="13">
        <v>0</v>
      </c>
      <c r="BL39" s="13">
        <v>2</v>
      </c>
      <c r="BM39" s="13">
        <v>0</v>
      </c>
      <c r="BN39" s="13">
        <v>0</v>
      </c>
      <c r="BO39" s="13">
        <v>1</v>
      </c>
      <c r="BP39" s="13">
        <v>0</v>
      </c>
      <c r="BQ39" s="13">
        <v>0</v>
      </c>
      <c r="BR39" s="13">
        <f t="shared" si="4"/>
        <v>1</v>
      </c>
      <c r="BS39" s="13">
        <v>0</v>
      </c>
      <c r="BT39" s="13">
        <v>0</v>
      </c>
      <c r="BU39" s="13">
        <v>0</v>
      </c>
      <c r="BV39" s="13">
        <v>0</v>
      </c>
      <c r="BW39" s="13">
        <v>2</v>
      </c>
      <c r="BX39" s="13">
        <v>0</v>
      </c>
      <c r="BY39" s="13">
        <v>1</v>
      </c>
      <c r="BZ39" s="13">
        <v>0</v>
      </c>
      <c r="CA39" s="13">
        <v>0</v>
      </c>
      <c r="CB39" s="13">
        <f t="shared" si="5"/>
        <v>1</v>
      </c>
      <c r="CC39" s="13">
        <v>0</v>
      </c>
      <c r="CD39" s="13">
        <v>0</v>
      </c>
      <c r="CE39" s="13">
        <v>1</v>
      </c>
      <c r="CF39" s="13">
        <v>0</v>
      </c>
      <c r="CG39" s="13">
        <v>0</v>
      </c>
      <c r="CH39" s="13">
        <v>500</v>
      </c>
      <c r="CI39" s="13">
        <v>330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1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1</v>
      </c>
      <c r="DB39" s="13">
        <v>0</v>
      </c>
      <c r="DC39" s="13">
        <v>0</v>
      </c>
      <c r="DD39" s="13">
        <v>0</v>
      </c>
      <c r="DE39" s="13">
        <v>0</v>
      </c>
      <c r="DF39" s="13">
        <v>1</v>
      </c>
      <c r="DG39" s="13">
        <v>0</v>
      </c>
      <c r="DH39" s="13">
        <v>0</v>
      </c>
      <c r="DI39" s="13">
        <v>0</v>
      </c>
      <c r="DJ39" s="13">
        <v>1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1</v>
      </c>
      <c r="DT39" s="13">
        <v>16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f t="shared" si="6"/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1</v>
      </c>
      <c r="EX39" s="13">
        <v>0</v>
      </c>
      <c r="EY39" s="13">
        <v>1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1</v>
      </c>
      <c r="FH39" s="13">
        <v>1</v>
      </c>
      <c r="FI39" s="13">
        <f t="shared" si="7"/>
        <v>0</v>
      </c>
    </row>
    <row r="40" spans="1:165" x14ac:dyDescent="0.25">
      <c r="A40" s="11">
        <v>39</v>
      </c>
      <c r="B40" s="13">
        <v>57</v>
      </c>
      <c r="C40" s="13">
        <v>0</v>
      </c>
      <c r="D40" s="13">
        <v>0</v>
      </c>
      <c r="E40" s="13">
        <v>1</v>
      </c>
      <c r="F40" s="13">
        <v>0</v>
      </c>
      <c r="G40" s="13">
        <f t="shared" si="1"/>
        <v>0</v>
      </c>
      <c r="H40" s="13">
        <v>1</v>
      </c>
      <c r="I40" s="13">
        <v>167</v>
      </c>
      <c r="J40" s="13">
        <v>80</v>
      </c>
      <c r="K40" s="13">
        <v>28.6</v>
      </c>
      <c r="L40" s="13">
        <v>0</v>
      </c>
      <c r="M40" s="13">
        <v>0</v>
      </c>
      <c r="N40" s="13">
        <v>1</v>
      </c>
      <c r="O40" s="13">
        <v>1</v>
      </c>
      <c r="P40" s="13">
        <v>0</v>
      </c>
      <c r="Q40" s="13">
        <v>1</v>
      </c>
      <c r="R40" s="13">
        <v>0</v>
      </c>
      <c r="S40" s="13">
        <v>0</v>
      </c>
      <c r="T40" s="13">
        <v>0</v>
      </c>
      <c r="U40" s="13">
        <v>0</v>
      </c>
      <c r="V40" s="13">
        <v>1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f t="shared" si="2"/>
        <v>0</v>
      </c>
      <c r="AN40" s="13">
        <v>0</v>
      </c>
      <c r="AO40" s="13">
        <v>0</v>
      </c>
      <c r="AP40" s="13">
        <f t="shared" si="3"/>
        <v>0</v>
      </c>
      <c r="AQ40" s="13">
        <v>0</v>
      </c>
      <c r="AR40" s="13">
        <v>1</v>
      </c>
      <c r="AS40" s="13">
        <v>0</v>
      </c>
      <c r="AT40" s="13">
        <v>0</v>
      </c>
      <c r="AU40" s="13">
        <v>0</v>
      </c>
      <c r="AV40" s="13">
        <v>1</v>
      </c>
      <c r="AW40" s="13">
        <v>0</v>
      </c>
      <c r="AX40" s="13">
        <f t="shared" si="8"/>
        <v>1</v>
      </c>
      <c r="AY40" s="13">
        <v>21</v>
      </c>
      <c r="AZ40" s="13">
        <v>0.65</v>
      </c>
      <c r="BA40" s="13">
        <v>3</v>
      </c>
      <c r="BB40" s="13">
        <v>0</v>
      </c>
      <c r="BC40" s="13">
        <v>0</v>
      </c>
      <c r="BD40" s="13">
        <v>1</v>
      </c>
      <c r="BE40" s="13">
        <v>1.1000000000000001</v>
      </c>
      <c r="BF40" s="13">
        <v>164</v>
      </c>
      <c r="BG40" s="13">
        <v>1</v>
      </c>
      <c r="BH40" s="13">
        <v>129</v>
      </c>
      <c r="BI40" s="13">
        <v>88</v>
      </c>
      <c r="BJ40" s="13">
        <v>34.5</v>
      </c>
      <c r="BK40" s="13">
        <v>0</v>
      </c>
      <c r="BL40" s="13">
        <v>3</v>
      </c>
      <c r="BM40" s="13">
        <v>0</v>
      </c>
      <c r="BN40" s="13">
        <v>0</v>
      </c>
      <c r="BO40" s="13">
        <v>0</v>
      </c>
      <c r="BP40" s="13">
        <v>1</v>
      </c>
      <c r="BQ40" s="13">
        <v>0</v>
      </c>
      <c r="BR40" s="13">
        <f t="shared" si="4"/>
        <v>1</v>
      </c>
      <c r="BS40" s="13">
        <v>0</v>
      </c>
      <c r="BT40" s="13">
        <v>0</v>
      </c>
      <c r="BU40" s="13">
        <v>0</v>
      </c>
      <c r="BV40" s="13">
        <v>0</v>
      </c>
      <c r="BW40" s="13">
        <v>4</v>
      </c>
      <c r="BX40" s="13">
        <v>0</v>
      </c>
      <c r="BY40" s="13">
        <v>0</v>
      </c>
      <c r="BZ40" s="13">
        <v>0</v>
      </c>
      <c r="CA40" s="13">
        <v>1</v>
      </c>
      <c r="CB40" s="13">
        <f t="shared" si="5"/>
        <v>0</v>
      </c>
      <c r="CC40" s="13">
        <v>0</v>
      </c>
      <c r="CD40" s="13">
        <v>0</v>
      </c>
      <c r="CE40" s="13">
        <v>1</v>
      </c>
      <c r="CF40" s="13">
        <v>0</v>
      </c>
      <c r="CG40" s="13">
        <v>1</v>
      </c>
      <c r="CH40" s="13">
        <v>500</v>
      </c>
      <c r="CI40" s="13">
        <v>1140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1</v>
      </c>
      <c r="CW40" s="13">
        <v>0</v>
      </c>
      <c r="CX40" s="13">
        <v>0</v>
      </c>
      <c r="CY40" s="13">
        <v>0</v>
      </c>
      <c r="CZ40" s="13">
        <v>1</v>
      </c>
      <c r="DA40" s="13">
        <v>1</v>
      </c>
      <c r="DB40" s="13">
        <v>0</v>
      </c>
      <c r="DC40" s="13">
        <v>0</v>
      </c>
      <c r="DD40" s="13">
        <v>0</v>
      </c>
      <c r="DE40" s="13">
        <v>0</v>
      </c>
      <c r="DF40" s="13">
        <v>1</v>
      </c>
      <c r="DG40" s="13">
        <v>0</v>
      </c>
      <c r="DH40" s="13">
        <v>0</v>
      </c>
      <c r="DI40" s="13">
        <v>0</v>
      </c>
      <c r="DJ40" s="13">
        <v>1</v>
      </c>
      <c r="DK40" s="13">
        <v>0</v>
      </c>
      <c r="DL40" s="13">
        <v>1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1</v>
      </c>
      <c r="DT40" s="13">
        <v>25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1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1</v>
      </c>
      <c r="EN40" s="13">
        <v>0</v>
      </c>
      <c r="EO40" s="13">
        <v>1</v>
      </c>
      <c r="EP40" s="13">
        <v>0</v>
      </c>
      <c r="EQ40" s="13">
        <f t="shared" si="6"/>
        <v>1</v>
      </c>
      <c r="ER40" s="13">
        <v>0</v>
      </c>
      <c r="ES40" s="13">
        <v>0</v>
      </c>
      <c r="ET40" s="13">
        <v>0</v>
      </c>
      <c r="EU40" s="13">
        <v>1</v>
      </c>
      <c r="EV40" s="13">
        <v>0</v>
      </c>
      <c r="EW40" s="13">
        <v>1</v>
      </c>
      <c r="EX40" s="13">
        <v>0</v>
      </c>
      <c r="EY40" s="13">
        <v>0</v>
      </c>
      <c r="EZ40" s="13">
        <v>0</v>
      </c>
      <c r="FA40" s="13">
        <v>0</v>
      </c>
      <c r="FB40" s="13">
        <v>1</v>
      </c>
      <c r="FC40" s="13">
        <v>0</v>
      </c>
      <c r="FD40" s="13">
        <v>1</v>
      </c>
      <c r="FE40" s="13">
        <v>1</v>
      </c>
      <c r="FF40" s="13">
        <v>0</v>
      </c>
      <c r="FG40" s="13">
        <v>1</v>
      </c>
      <c r="FH40" s="13">
        <v>1</v>
      </c>
      <c r="FI40" s="13">
        <f t="shared" si="7"/>
        <v>1</v>
      </c>
    </row>
    <row r="41" spans="1:165" x14ac:dyDescent="0.25">
      <c r="A41" s="11">
        <v>40</v>
      </c>
      <c r="B41" s="13">
        <v>53</v>
      </c>
      <c r="C41" s="13">
        <v>0</v>
      </c>
      <c r="D41" s="13">
        <v>1</v>
      </c>
      <c r="E41" s="13">
        <v>0</v>
      </c>
      <c r="F41" s="13">
        <v>0</v>
      </c>
      <c r="G41" s="13">
        <f t="shared" si="1"/>
        <v>1</v>
      </c>
      <c r="H41" s="13">
        <v>1</v>
      </c>
      <c r="I41" s="13">
        <v>182</v>
      </c>
      <c r="J41" s="13">
        <v>104</v>
      </c>
      <c r="K41" s="13">
        <v>31.4</v>
      </c>
      <c r="L41" s="13">
        <v>0</v>
      </c>
      <c r="M41" s="13">
        <v>1</v>
      </c>
      <c r="N41" s="13">
        <v>0</v>
      </c>
      <c r="O41" s="13">
        <v>1</v>
      </c>
      <c r="P41" s="13">
        <v>0</v>
      </c>
      <c r="Q41" s="13">
        <v>1</v>
      </c>
      <c r="R41" s="13">
        <v>0</v>
      </c>
      <c r="S41" s="13">
        <v>0</v>
      </c>
      <c r="T41" s="13">
        <v>0</v>
      </c>
      <c r="U41" s="13">
        <v>0</v>
      </c>
      <c r="V41" s="13">
        <v>1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1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f t="shared" si="2"/>
        <v>0</v>
      </c>
      <c r="AN41" s="13">
        <v>0</v>
      </c>
      <c r="AO41" s="13">
        <v>0</v>
      </c>
      <c r="AP41" s="13">
        <f t="shared" si="3"/>
        <v>0</v>
      </c>
      <c r="AQ41" s="13">
        <v>0</v>
      </c>
      <c r="AR41" s="13">
        <v>1</v>
      </c>
      <c r="AS41" s="13">
        <v>0</v>
      </c>
      <c r="AT41" s="13">
        <v>0</v>
      </c>
      <c r="AU41" s="13">
        <v>0</v>
      </c>
      <c r="AV41" s="13">
        <v>1</v>
      </c>
      <c r="AW41" s="13">
        <v>0</v>
      </c>
      <c r="AX41" s="13">
        <f t="shared" si="8"/>
        <v>1</v>
      </c>
      <c r="AY41" s="13">
        <v>26.5</v>
      </c>
      <c r="AZ41" s="13">
        <v>0.88</v>
      </c>
      <c r="BA41" s="13">
        <v>4</v>
      </c>
      <c r="BB41" s="13">
        <v>0</v>
      </c>
      <c r="BC41" s="13">
        <v>1</v>
      </c>
      <c r="BD41" s="13">
        <v>0</v>
      </c>
      <c r="BE41" s="13">
        <v>1.2</v>
      </c>
      <c r="BF41" s="13">
        <v>175.5980392156863</v>
      </c>
      <c r="BG41" s="13">
        <v>1</v>
      </c>
      <c r="BH41" s="13">
        <v>99</v>
      </c>
      <c r="BI41" s="13">
        <v>67</v>
      </c>
      <c r="BJ41" s="13">
        <v>35.6</v>
      </c>
      <c r="BK41" s="13">
        <v>0</v>
      </c>
      <c r="BL41" s="13">
        <v>2</v>
      </c>
      <c r="BM41" s="13">
        <v>0</v>
      </c>
      <c r="BN41" s="13">
        <v>0</v>
      </c>
      <c r="BO41" s="13">
        <v>1</v>
      </c>
      <c r="BP41" s="13">
        <v>0</v>
      </c>
      <c r="BQ41" s="13">
        <v>0</v>
      </c>
      <c r="BR41" s="13">
        <f t="shared" si="4"/>
        <v>1</v>
      </c>
      <c r="BS41" s="13">
        <v>0</v>
      </c>
      <c r="BT41" s="13">
        <v>0</v>
      </c>
      <c r="BU41" s="13">
        <v>0</v>
      </c>
      <c r="BV41" s="13">
        <v>0</v>
      </c>
      <c r="BW41" s="13">
        <v>3</v>
      </c>
      <c r="BX41" s="13">
        <v>0</v>
      </c>
      <c r="BY41" s="13">
        <v>0</v>
      </c>
      <c r="BZ41" s="13">
        <v>1</v>
      </c>
      <c r="CA41" s="13">
        <v>0</v>
      </c>
      <c r="CB41" s="13">
        <f t="shared" si="5"/>
        <v>0</v>
      </c>
      <c r="CC41" s="13">
        <v>0</v>
      </c>
      <c r="CD41" s="13">
        <v>0</v>
      </c>
      <c r="CE41" s="13">
        <v>1</v>
      </c>
      <c r="CF41" s="13">
        <v>0</v>
      </c>
      <c r="CG41" s="13">
        <v>1</v>
      </c>
      <c r="CH41" s="13">
        <v>700</v>
      </c>
      <c r="CI41" s="13">
        <v>345</v>
      </c>
      <c r="CJ41" s="13">
        <v>1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1</v>
      </c>
      <c r="DG41" s="13">
        <v>0</v>
      </c>
      <c r="DH41" s="13">
        <v>0</v>
      </c>
      <c r="DI41" s="13">
        <v>0</v>
      </c>
      <c r="DJ41" s="13">
        <v>1</v>
      </c>
      <c r="DK41" s="13">
        <v>0</v>
      </c>
      <c r="DL41" s="13">
        <v>1</v>
      </c>
      <c r="DM41" s="13">
        <v>0</v>
      </c>
      <c r="DN41" s="13">
        <v>0</v>
      </c>
      <c r="DO41" s="13">
        <v>0</v>
      </c>
      <c r="DP41" s="13">
        <v>1</v>
      </c>
      <c r="DQ41" s="13">
        <v>0</v>
      </c>
      <c r="DR41" s="13">
        <v>0</v>
      </c>
      <c r="DS41" s="13">
        <v>1</v>
      </c>
      <c r="DT41" s="13">
        <v>18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1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1</v>
      </c>
      <c r="EN41" s="13">
        <v>0</v>
      </c>
      <c r="EO41" s="13">
        <v>0</v>
      </c>
      <c r="EP41" s="13">
        <v>1</v>
      </c>
      <c r="EQ41" s="13">
        <f t="shared" si="6"/>
        <v>1</v>
      </c>
      <c r="ER41" s="13">
        <v>0</v>
      </c>
      <c r="ES41" s="13">
        <v>0</v>
      </c>
      <c r="ET41" s="13">
        <v>0</v>
      </c>
      <c r="EU41" s="13">
        <v>1</v>
      </c>
      <c r="EV41" s="13">
        <v>0</v>
      </c>
      <c r="EW41" s="13">
        <v>0</v>
      </c>
      <c r="EX41" s="13">
        <v>1</v>
      </c>
      <c r="EY41" s="13">
        <v>1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1</v>
      </c>
      <c r="FG41" s="13">
        <v>0</v>
      </c>
      <c r="FH41" s="13">
        <v>1</v>
      </c>
      <c r="FI41" s="13">
        <f t="shared" si="7"/>
        <v>0</v>
      </c>
    </row>
    <row r="42" spans="1:165" x14ac:dyDescent="0.25">
      <c r="A42" s="11">
        <v>41</v>
      </c>
      <c r="B42" s="13">
        <v>63</v>
      </c>
      <c r="C42" s="13">
        <v>0</v>
      </c>
      <c r="D42" s="13">
        <v>0</v>
      </c>
      <c r="E42" s="13">
        <v>0</v>
      </c>
      <c r="F42" s="13">
        <v>1</v>
      </c>
      <c r="G42" s="13">
        <f t="shared" si="1"/>
        <v>0</v>
      </c>
      <c r="H42" s="13">
        <v>1</v>
      </c>
      <c r="I42" s="13">
        <v>167</v>
      </c>
      <c r="J42" s="13">
        <v>73</v>
      </c>
      <c r="K42" s="13">
        <v>26.1</v>
      </c>
      <c r="L42" s="13">
        <v>0</v>
      </c>
      <c r="M42" s="13">
        <v>0</v>
      </c>
      <c r="N42" s="13">
        <v>1</v>
      </c>
      <c r="O42" s="13">
        <v>1</v>
      </c>
      <c r="P42" s="13">
        <v>0</v>
      </c>
      <c r="Q42" s="13">
        <v>1</v>
      </c>
      <c r="R42" s="13">
        <v>0</v>
      </c>
      <c r="S42" s="13">
        <v>0</v>
      </c>
      <c r="T42" s="13">
        <v>0</v>
      </c>
      <c r="U42" s="13">
        <v>0</v>
      </c>
      <c r="V42" s="13">
        <v>1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1</v>
      </c>
      <c r="AL42" s="13">
        <v>1</v>
      </c>
      <c r="AM42" s="13">
        <f t="shared" si="2"/>
        <v>1</v>
      </c>
      <c r="AN42" s="13">
        <v>0</v>
      </c>
      <c r="AO42" s="13">
        <v>0</v>
      </c>
      <c r="AP42" s="13">
        <f t="shared" si="3"/>
        <v>0</v>
      </c>
      <c r="AQ42" s="13">
        <v>0</v>
      </c>
      <c r="AR42" s="13">
        <v>1</v>
      </c>
      <c r="AS42" s="13">
        <v>0</v>
      </c>
      <c r="AT42" s="13">
        <v>0</v>
      </c>
      <c r="AU42" s="13">
        <v>0</v>
      </c>
      <c r="AV42" s="13">
        <v>1</v>
      </c>
      <c r="AW42" s="13">
        <v>0</v>
      </c>
      <c r="AX42" s="13">
        <f t="shared" si="8"/>
        <v>1</v>
      </c>
      <c r="AY42" s="13">
        <v>38.5</v>
      </c>
      <c r="AZ42" s="13">
        <v>1.63</v>
      </c>
      <c r="BA42" s="13">
        <v>4.5</v>
      </c>
      <c r="BB42" s="13">
        <v>0</v>
      </c>
      <c r="BC42" s="13">
        <v>1</v>
      </c>
      <c r="BD42" s="13">
        <v>0</v>
      </c>
      <c r="BE42" s="13">
        <v>1.2</v>
      </c>
      <c r="BF42" s="13">
        <v>175.5980392156863</v>
      </c>
      <c r="BG42" s="13">
        <v>1</v>
      </c>
      <c r="BH42" s="13">
        <v>105</v>
      </c>
      <c r="BI42" s="13">
        <v>83</v>
      </c>
      <c r="BJ42" s="13">
        <v>35.4</v>
      </c>
      <c r="BK42" s="13">
        <v>0</v>
      </c>
      <c r="BL42" s="13">
        <v>3</v>
      </c>
      <c r="BM42" s="13">
        <v>0</v>
      </c>
      <c r="BN42" s="13">
        <v>0</v>
      </c>
      <c r="BO42" s="13">
        <v>0</v>
      </c>
      <c r="BP42" s="13">
        <v>1</v>
      </c>
      <c r="BQ42" s="13">
        <v>0</v>
      </c>
      <c r="BR42" s="13">
        <f t="shared" si="4"/>
        <v>1</v>
      </c>
      <c r="BS42" s="13">
        <v>0</v>
      </c>
      <c r="BT42" s="13">
        <v>0</v>
      </c>
      <c r="BU42" s="13">
        <v>0</v>
      </c>
      <c r="BV42" s="13">
        <v>0</v>
      </c>
      <c r="BW42" s="13">
        <v>3</v>
      </c>
      <c r="BX42" s="13">
        <v>0</v>
      </c>
      <c r="BY42" s="13">
        <v>0</v>
      </c>
      <c r="BZ42" s="13">
        <v>1</v>
      </c>
      <c r="CA42" s="13">
        <v>0</v>
      </c>
      <c r="CB42" s="13">
        <f t="shared" si="5"/>
        <v>0</v>
      </c>
      <c r="CC42" s="13">
        <v>0</v>
      </c>
      <c r="CD42" s="13">
        <v>0</v>
      </c>
      <c r="CE42" s="13">
        <v>1</v>
      </c>
      <c r="CF42" s="13">
        <v>0</v>
      </c>
      <c r="CG42" s="13">
        <v>1</v>
      </c>
      <c r="CH42" s="13">
        <v>500</v>
      </c>
      <c r="CI42" s="13">
        <v>420</v>
      </c>
      <c r="CJ42" s="13">
        <v>1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1</v>
      </c>
      <c r="DG42" s="13">
        <v>0</v>
      </c>
      <c r="DH42" s="13">
        <v>0</v>
      </c>
      <c r="DI42" s="13">
        <v>0</v>
      </c>
      <c r="DJ42" s="13">
        <v>1</v>
      </c>
      <c r="DK42" s="13">
        <v>0</v>
      </c>
      <c r="DL42" s="13">
        <v>1</v>
      </c>
      <c r="DM42" s="13">
        <v>0</v>
      </c>
      <c r="DN42" s="13">
        <v>0</v>
      </c>
      <c r="DO42" s="13">
        <v>0</v>
      </c>
      <c r="DP42" s="13">
        <v>1</v>
      </c>
      <c r="DQ42" s="13">
        <v>0</v>
      </c>
      <c r="DR42" s="13">
        <v>0</v>
      </c>
      <c r="DS42" s="13">
        <v>1</v>
      </c>
      <c r="DT42" s="13">
        <v>26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1</v>
      </c>
      <c r="EN42" s="13">
        <v>0</v>
      </c>
      <c r="EO42" s="13">
        <v>0</v>
      </c>
      <c r="EP42" s="13">
        <v>0</v>
      </c>
      <c r="EQ42" s="13">
        <f t="shared" si="6"/>
        <v>0</v>
      </c>
      <c r="ER42" s="13">
        <v>0</v>
      </c>
      <c r="ES42" s="13">
        <v>0</v>
      </c>
      <c r="ET42" s="13">
        <v>0</v>
      </c>
      <c r="EU42" s="13">
        <v>1</v>
      </c>
      <c r="EV42" s="13">
        <v>0</v>
      </c>
      <c r="EW42" s="13">
        <v>0</v>
      </c>
      <c r="EX42" s="13">
        <v>1</v>
      </c>
      <c r="EY42" s="13">
        <v>0</v>
      </c>
      <c r="EZ42" s="13">
        <v>1</v>
      </c>
      <c r="FA42" s="13">
        <v>0</v>
      </c>
      <c r="FB42" s="13">
        <v>0</v>
      </c>
      <c r="FC42" s="13">
        <v>0</v>
      </c>
      <c r="FD42" s="13">
        <v>0</v>
      </c>
      <c r="FE42" s="13">
        <v>1</v>
      </c>
      <c r="FF42" s="13">
        <v>1</v>
      </c>
      <c r="FG42" s="13">
        <v>0</v>
      </c>
      <c r="FH42" s="13">
        <v>1</v>
      </c>
      <c r="FI42" s="13">
        <f t="shared" si="7"/>
        <v>1</v>
      </c>
    </row>
    <row r="43" spans="1:165" x14ac:dyDescent="0.25">
      <c r="A43" s="11">
        <v>42</v>
      </c>
      <c r="B43" s="13">
        <v>46</v>
      </c>
      <c r="C43" s="13">
        <v>1</v>
      </c>
      <c r="D43" s="13">
        <v>0</v>
      </c>
      <c r="E43" s="13">
        <v>0</v>
      </c>
      <c r="F43" s="13">
        <v>0</v>
      </c>
      <c r="G43" s="13">
        <f t="shared" si="1"/>
        <v>1</v>
      </c>
      <c r="H43" s="13">
        <v>0</v>
      </c>
      <c r="I43" s="13">
        <v>160</v>
      </c>
      <c r="J43" s="13">
        <v>85</v>
      </c>
      <c r="K43" s="13">
        <v>33.200000000000003</v>
      </c>
      <c r="L43" s="13">
        <v>0</v>
      </c>
      <c r="M43" s="13">
        <v>1</v>
      </c>
      <c r="N43" s="13">
        <v>0</v>
      </c>
      <c r="O43" s="13">
        <v>1</v>
      </c>
      <c r="P43" s="13">
        <v>0</v>
      </c>
      <c r="Q43" s="13">
        <v>1</v>
      </c>
      <c r="R43" s="13">
        <v>1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1</v>
      </c>
      <c r="Y43" s="13">
        <v>1</v>
      </c>
      <c r="Z43" s="13">
        <v>1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1</v>
      </c>
      <c r="AM43" s="13">
        <f t="shared" si="2"/>
        <v>1</v>
      </c>
      <c r="AN43" s="13">
        <v>0</v>
      </c>
      <c r="AO43" s="13">
        <v>0</v>
      </c>
      <c r="AP43" s="13">
        <f t="shared" si="3"/>
        <v>0</v>
      </c>
      <c r="AQ43" s="13">
        <v>0</v>
      </c>
      <c r="AR43" s="13">
        <v>1</v>
      </c>
      <c r="AS43" s="13">
        <v>0</v>
      </c>
      <c r="AT43" s="13">
        <v>0</v>
      </c>
      <c r="AU43" s="13">
        <v>0</v>
      </c>
      <c r="AV43" s="13">
        <v>1</v>
      </c>
      <c r="AW43" s="13">
        <v>0</v>
      </c>
      <c r="AX43" s="13">
        <f t="shared" si="8"/>
        <v>1</v>
      </c>
      <c r="AY43" s="13">
        <v>30</v>
      </c>
      <c r="AZ43" s="13">
        <v>1.17</v>
      </c>
      <c r="BA43" s="13">
        <v>3.5</v>
      </c>
      <c r="BB43" s="13">
        <v>0</v>
      </c>
      <c r="BC43" s="13">
        <v>0</v>
      </c>
      <c r="BD43" s="13">
        <v>1</v>
      </c>
      <c r="BE43" s="13">
        <v>1</v>
      </c>
      <c r="BF43" s="13">
        <v>130</v>
      </c>
      <c r="BG43" s="13">
        <v>1</v>
      </c>
      <c r="BH43" s="13">
        <v>111</v>
      </c>
      <c r="BI43" s="13">
        <v>76</v>
      </c>
      <c r="BJ43" s="13">
        <v>32.9</v>
      </c>
      <c r="BK43" s="13">
        <v>0</v>
      </c>
      <c r="BL43" s="13">
        <v>2</v>
      </c>
      <c r="BM43" s="13">
        <v>0</v>
      </c>
      <c r="BN43" s="13">
        <v>0</v>
      </c>
      <c r="BO43" s="13">
        <v>1</v>
      </c>
      <c r="BP43" s="13">
        <v>0</v>
      </c>
      <c r="BQ43" s="13">
        <v>0</v>
      </c>
      <c r="BR43" s="13">
        <f t="shared" si="4"/>
        <v>1</v>
      </c>
      <c r="BS43" s="13">
        <v>0</v>
      </c>
      <c r="BT43" s="13">
        <v>0</v>
      </c>
      <c r="BU43" s="13">
        <v>0</v>
      </c>
      <c r="BV43" s="13">
        <v>0</v>
      </c>
      <c r="BW43" s="13">
        <v>3</v>
      </c>
      <c r="BX43" s="13">
        <v>0</v>
      </c>
      <c r="BY43" s="13">
        <v>0</v>
      </c>
      <c r="BZ43" s="13">
        <v>1</v>
      </c>
      <c r="CA43" s="13">
        <v>0</v>
      </c>
      <c r="CB43" s="13">
        <f t="shared" si="5"/>
        <v>0</v>
      </c>
      <c r="CC43" s="13">
        <v>0</v>
      </c>
      <c r="CD43" s="13">
        <v>0</v>
      </c>
      <c r="CE43" s="13">
        <v>1</v>
      </c>
      <c r="CF43" s="13">
        <v>0</v>
      </c>
      <c r="CG43" s="13">
        <v>1</v>
      </c>
      <c r="CH43" s="13">
        <v>700</v>
      </c>
      <c r="CI43" s="13">
        <v>355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1</v>
      </c>
      <c r="CQ43" s="13">
        <v>0</v>
      </c>
      <c r="CR43" s="13">
        <v>0</v>
      </c>
      <c r="CS43" s="13">
        <v>0</v>
      </c>
      <c r="CT43" s="13">
        <v>0</v>
      </c>
      <c r="CU43" s="13">
        <v>0</v>
      </c>
      <c r="CV43" s="13">
        <v>1</v>
      </c>
      <c r="CW43" s="13">
        <v>0</v>
      </c>
      <c r="CX43" s="13">
        <v>0</v>
      </c>
      <c r="CY43" s="13">
        <v>0</v>
      </c>
      <c r="CZ43" s="13">
        <v>1</v>
      </c>
      <c r="DA43" s="13">
        <v>1</v>
      </c>
      <c r="DB43" s="13">
        <v>0</v>
      </c>
      <c r="DC43" s="13">
        <v>0</v>
      </c>
      <c r="DD43" s="13">
        <v>0</v>
      </c>
      <c r="DE43" s="13">
        <v>0</v>
      </c>
      <c r="DF43" s="13">
        <v>1</v>
      </c>
      <c r="DG43" s="13">
        <v>0</v>
      </c>
      <c r="DH43" s="13">
        <v>0</v>
      </c>
      <c r="DI43" s="13">
        <v>0</v>
      </c>
      <c r="DJ43" s="13">
        <v>1</v>
      </c>
      <c r="DK43" s="13">
        <v>0</v>
      </c>
      <c r="DL43" s="13">
        <v>1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1</v>
      </c>
      <c r="DT43" s="13">
        <v>21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1</v>
      </c>
      <c r="EB43" s="13">
        <v>0</v>
      </c>
      <c r="EC43" s="13">
        <v>0</v>
      </c>
      <c r="ED43" s="13">
        <v>0</v>
      </c>
      <c r="EE43" s="13">
        <v>1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1</v>
      </c>
      <c r="EN43" s="13">
        <v>0</v>
      </c>
      <c r="EO43" s="13">
        <v>1</v>
      </c>
      <c r="EP43" s="13">
        <v>0</v>
      </c>
      <c r="EQ43" s="13">
        <f t="shared" si="6"/>
        <v>1</v>
      </c>
      <c r="ER43" s="13">
        <v>0</v>
      </c>
      <c r="ES43" s="13">
        <v>0</v>
      </c>
      <c r="ET43" s="13">
        <v>0</v>
      </c>
      <c r="EU43" s="13">
        <v>1</v>
      </c>
      <c r="EV43" s="13">
        <v>0</v>
      </c>
      <c r="EW43" s="13">
        <v>1</v>
      </c>
      <c r="EX43" s="13">
        <v>0</v>
      </c>
      <c r="EY43" s="13">
        <v>0</v>
      </c>
      <c r="EZ43" s="13">
        <v>0</v>
      </c>
      <c r="FA43" s="13">
        <v>1</v>
      </c>
      <c r="FB43" s="13">
        <v>0</v>
      </c>
      <c r="FC43" s="13">
        <v>0</v>
      </c>
      <c r="FD43" s="13">
        <v>1</v>
      </c>
      <c r="FE43" s="13">
        <v>0</v>
      </c>
      <c r="FF43" s="13">
        <v>0</v>
      </c>
      <c r="FG43" s="13">
        <v>0</v>
      </c>
      <c r="FH43" s="13">
        <v>1</v>
      </c>
      <c r="FI43" s="13">
        <f t="shared" si="7"/>
        <v>1</v>
      </c>
    </row>
    <row r="44" spans="1:165" x14ac:dyDescent="0.25">
      <c r="A44" s="11">
        <v>43</v>
      </c>
      <c r="B44" s="13">
        <v>49</v>
      </c>
      <c r="C44" s="13">
        <v>1</v>
      </c>
      <c r="D44" s="13">
        <v>0</v>
      </c>
      <c r="E44" s="13">
        <v>0</v>
      </c>
      <c r="F44" s="13">
        <v>0</v>
      </c>
      <c r="G44" s="13">
        <f t="shared" si="1"/>
        <v>1</v>
      </c>
      <c r="H44" s="13">
        <v>1</v>
      </c>
      <c r="I44" s="13">
        <v>164</v>
      </c>
      <c r="J44" s="13">
        <v>72</v>
      </c>
      <c r="K44" s="13">
        <v>26.7</v>
      </c>
      <c r="L44" s="13">
        <v>0</v>
      </c>
      <c r="M44" s="13">
        <v>1</v>
      </c>
      <c r="N44" s="13">
        <v>0</v>
      </c>
      <c r="O44" s="13">
        <v>1</v>
      </c>
      <c r="P44" s="13">
        <v>0</v>
      </c>
      <c r="Q44" s="13">
        <v>1</v>
      </c>
      <c r="R44" s="13">
        <v>1</v>
      </c>
      <c r="S44" s="13">
        <v>0</v>
      </c>
      <c r="T44" s="13">
        <v>0</v>
      </c>
      <c r="U44" s="13">
        <v>0</v>
      </c>
      <c r="V44" s="13">
        <v>1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f t="shared" si="2"/>
        <v>0</v>
      </c>
      <c r="AN44" s="13">
        <v>0</v>
      </c>
      <c r="AO44" s="13">
        <v>0</v>
      </c>
      <c r="AP44" s="13">
        <f t="shared" si="3"/>
        <v>0</v>
      </c>
      <c r="AQ44" s="13">
        <v>0</v>
      </c>
      <c r="AR44" s="13">
        <v>1</v>
      </c>
      <c r="AS44" s="13">
        <v>0</v>
      </c>
      <c r="AT44" s="13">
        <v>0</v>
      </c>
      <c r="AU44" s="13">
        <v>0</v>
      </c>
      <c r="AV44" s="13">
        <v>1</v>
      </c>
      <c r="AW44" s="13">
        <v>0</v>
      </c>
      <c r="AX44" s="13">
        <f t="shared" si="8"/>
        <v>1</v>
      </c>
      <c r="AY44" s="13">
        <v>20</v>
      </c>
      <c r="AZ44" s="13">
        <v>0.88</v>
      </c>
      <c r="BA44" s="13">
        <v>4</v>
      </c>
      <c r="BB44" s="13">
        <v>0</v>
      </c>
      <c r="BC44" s="13">
        <v>1</v>
      </c>
      <c r="BD44" s="13">
        <v>0</v>
      </c>
      <c r="BE44" s="13">
        <v>0.6</v>
      </c>
      <c r="BF44" s="13">
        <v>186</v>
      </c>
      <c r="BG44" s="13">
        <v>1</v>
      </c>
      <c r="BH44" s="13">
        <v>85</v>
      </c>
      <c r="BI44" s="13">
        <v>64</v>
      </c>
      <c r="BJ44" s="13">
        <v>35.1</v>
      </c>
      <c r="BK44" s="13">
        <v>0</v>
      </c>
      <c r="BL44" s="13">
        <v>3</v>
      </c>
      <c r="BM44" s="13">
        <v>0</v>
      </c>
      <c r="BN44" s="13">
        <v>0</v>
      </c>
      <c r="BO44" s="13">
        <v>0</v>
      </c>
      <c r="BP44" s="13">
        <v>1</v>
      </c>
      <c r="BQ44" s="13">
        <v>0</v>
      </c>
      <c r="BR44" s="13">
        <f t="shared" si="4"/>
        <v>1</v>
      </c>
      <c r="BS44" s="13">
        <v>0</v>
      </c>
      <c r="BT44" s="13">
        <v>0</v>
      </c>
      <c r="BU44" s="13">
        <v>0</v>
      </c>
      <c r="BV44" s="13">
        <v>0</v>
      </c>
      <c r="BW44" s="13">
        <v>2</v>
      </c>
      <c r="BX44" s="13">
        <v>0</v>
      </c>
      <c r="BY44" s="13">
        <v>1</v>
      </c>
      <c r="BZ44" s="13">
        <v>0</v>
      </c>
      <c r="CA44" s="13">
        <v>0</v>
      </c>
      <c r="CB44" s="13">
        <f t="shared" si="5"/>
        <v>1</v>
      </c>
      <c r="CC44" s="13">
        <v>0</v>
      </c>
      <c r="CD44" s="13">
        <v>0</v>
      </c>
      <c r="CE44" s="13">
        <v>1</v>
      </c>
      <c r="CF44" s="13">
        <v>0</v>
      </c>
      <c r="CG44" s="13">
        <v>0</v>
      </c>
      <c r="CH44" s="13">
        <v>500</v>
      </c>
      <c r="CI44" s="13">
        <v>1530</v>
      </c>
      <c r="CJ44" s="13">
        <v>1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1</v>
      </c>
      <c r="CV44" s="13">
        <v>1</v>
      </c>
      <c r="CW44" s="13">
        <v>0</v>
      </c>
      <c r="CX44" s="13">
        <v>0</v>
      </c>
      <c r="CY44" s="13">
        <v>0</v>
      </c>
      <c r="CZ44" s="13">
        <v>0</v>
      </c>
      <c r="DA44" s="13">
        <v>1</v>
      </c>
      <c r="DB44" s="13">
        <v>0</v>
      </c>
      <c r="DC44" s="13">
        <v>0</v>
      </c>
      <c r="DD44" s="13">
        <v>0</v>
      </c>
      <c r="DE44" s="13">
        <v>0</v>
      </c>
      <c r="DF44" s="13">
        <v>1</v>
      </c>
      <c r="DG44" s="13">
        <v>0</v>
      </c>
      <c r="DH44" s="13">
        <v>0</v>
      </c>
      <c r="DI44" s="13">
        <v>0</v>
      </c>
      <c r="DJ44" s="13">
        <v>1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1</v>
      </c>
      <c r="DQ44" s="13">
        <v>0</v>
      </c>
      <c r="DR44" s="13">
        <v>0</v>
      </c>
      <c r="DS44" s="13">
        <v>1</v>
      </c>
      <c r="DT44" s="13">
        <v>30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1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1</v>
      </c>
      <c r="EP44" s="13">
        <v>0</v>
      </c>
      <c r="EQ44" s="13">
        <f t="shared" si="6"/>
        <v>1</v>
      </c>
      <c r="ER44" s="13">
        <v>0</v>
      </c>
      <c r="ES44" s="13">
        <v>0</v>
      </c>
      <c r="ET44" s="13">
        <v>0</v>
      </c>
      <c r="EU44" s="13">
        <v>1</v>
      </c>
      <c r="EV44" s="13">
        <v>0</v>
      </c>
      <c r="EW44" s="13">
        <v>1</v>
      </c>
      <c r="EX44" s="13">
        <v>0</v>
      </c>
      <c r="EY44" s="13">
        <v>0</v>
      </c>
      <c r="EZ44" s="13">
        <v>1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1</v>
      </c>
      <c r="FH44" s="13">
        <v>1</v>
      </c>
      <c r="FI44" s="13">
        <f t="shared" si="7"/>
        <v>0</v>
      </c>
    </row>
    <row r="45" spans="1:165" x14ac:dyDescent="0.25">
      <c r="A45" s="11">
        <v>44</v>
      </c>
      <c r="B45" s="13">
        <v>45</v>
      </c>
      <c r="C45" s="13">
        <v>1</v>
      </c>
      <c r="D45" s="13">
        <v>0</v>
      </c>
      <c r="E45" s="13">
        <v>0</v>
      </c>
      <c r="F45" s="13">
        <v>0</v>
      </c>
      <c r="G45" s="13">
        <f t="shared" si="1"/>
        <v>1</v>
      </c>
      <c r="H45" s="13">
        <v>1</v>
      </c>
      <c r="I45" s="13">
        <v>182</v>
      </c>
      <c r="J45" s="13">
        <v>96</v>
      </c>
      <c r="K45" s="13">
        <v>28.9</v>
      </c>
      <c r="L45" s="13">
        <v>1</v>
      </c>
      <c r="M45" s="13">
        <v>0</v>
      </c>
      <c r="N45" s="13">
        <v>0</v>
      </c>
      <c r="O45" s="13">
        <v>0</v>
      </c>
      <c r="P45" s="13">
        <v>0</v>
      </c>
      <c r="Q45" s="13">
        <v>1</v>
      </c>
      <c r="R45" s="13">
        <v>1</v>
      </c>
      <c r="S45" s="13">
        <v>0</v>
      </c>
      <c r="T45" s="13">
        <v>0</v>
      </c>
      <c r="U45" s="13">
        <v>0</v>
      </c>
      <c r="V45" s="13">
        <v>1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f t="shared" si="2"/>
        <v>0</v>
      </c>
      <c r="AN45" s="13">
        <v>0</v>
      </c>
      <c r="AO45" s="13">
        <v>0</v>
      </c>
      <c r="AP45" s="13">
        <f t="shared" si="3"/>
        <v>0</v>
      </c>
      <c r="AQ45" s="13">
        <v>0</v>
      </c>
      <c r="AR45" s="13">
        <v>1</v>
      </c>
      <c r="AS45" s="13">
        <v>0</v>
      </c>
      <c r="AT45" s="13">
        <v>0</v>
      </c>
      <c r="AU45" s="13">
        <v>0</v>
      </c>
      <c r="AV45" s="13">
        <v>1</v>
      </c>
      <c r="AW45" s="13">
        <v>0</v>
      </c>
      <c r="AX45" s="13">
        <f t="shared" si="8"/>
        <v>1</v>
      </c>
      <c r="AY45" s="13">
        <v>33.5</v>
      </c>
      <c r="AZ45" s="13">
        <v>1.52</v>
      </c>
      <c r="BA45" s="13">
        <v>4</v>
      </c>
      <c r="BB45" s="13">
        <v>0</v>
      </c>
      <c r="BC45" s="13">
        <v>1</v>
      </c>
      <c r="BD45" s="13">
        <v>0</v>
      </c>
      <c r="BE45" s="13">
        <v>1.2</v>
      </c>
      <c r="BF45" s="13">
        <v>310</v>
      </c>
      <c r="BG45" s="13">
        <v>1</v>
      </c>
      <c r="BH45" s="13">
        <v>154</v>
      </c>
      <c r="BI45" s="13">
        <v>128</v>
      </c>
      <c r="BJ45" s="13">
        <v>35.799999999999997</v>
      </c>
      <c r="BK45" s="13">
        <v>0</v>
      </c>
      <c r="BL45" s="13">
        <v>4</v>
      </c>
      <c r="BM45" s="13">
        <v>0</v>
      </c>
      <c r="BN45" s="13">
        <v>0</v>
      </c>
      <c r="BO45" s="13">
        <v>0</v>
      </c>
      <c r="BP45" s="13">
        <v>0</v>
      </c>
      <c r="BQ45" s="13">
        <v>1</v>
      </c>
      <c r="BR45" s="13">
        <f t="shared" si="4"/>
        <v>0</v>
      </c>
      <c r="BS45" s="13">
        <v>0</v>
      </c>
      <c r="BT45" s="13">
        <v>0</v>
      </c>
      <c r="BU45" s="13">
        <v>1</v>
      </c>
      <c r="BV45" s="13">
        <v>0</v>
      </c>
      <c r="BW45" s="13">
        <v>3</v>
      </c>
      <c r="BX45" s="13">
        <v>0</v>
      </c>
      <c r="BY45" s="13">
        <v>0</v>
      </c>
      <c r="BZ45" s="13">
        <v>1</v>
      </c>
      <c r="CA45" s="13">
        <v>0</v>
      </c>
      <c r="CB45" s="13">
        <f t="shared" si="5"/>
        <v>0</v>
      </c>
      <c r="CC45" s="13">
        <v>0</v>
      </c>
      <c r="CD45" s="13">
        <v>0</v>
      </c>
      <c r="CE45" s="13">
        <v>1</v>
      </c>
      <c r="CF45" s="13">
        <v>0</v>
      </c>
      <c r="CG45" s="13">
        <v>1</v>
      </c>
      <c r="CH45" s="13">
        <v>800</v>
      </c>
      <c r="CI45" s="13">
        <v>720</v>
      </c>
      <c r="CJ45" s="13">
        <v>1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1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1</v>
      </c>
      <c r="CX45" s="13">
        <v>0</v>
      </c>
      <c r="CY45" s="13">
        <v>0</v>
      </c>
      <c r="CZ45" s="13">
        <v>0</v>
      </c>
      <c r="DA45" s="13">
        <v>1</v>
      </c>
      <c r="DB45" s="13">
        <v>0</v>
      </c>
      <c r="DC45" s="13">
        <v>0</v>
      </c>
      <c r="DD45" s="13">
        <v>0</v>
      </c>
      <c r="DE45" s="13">
        <v>0</v>
      </c>
      <c r="DF45" s="13">
        <v>1</v>
      </c>
      <c r="DG45" s="13">
        <v>0</v>
      </c>
      <c r="DH45" s="13">
        <v>0</v>
      </c>
      <c r="DI45" s="13">
        <v>0</v>
      </c>
      <c r="DJ45" s="13">
        <v>1</v>
      </c>
      <c r="DK45" s="13">
        <v>0</v>
      </c>
      <c r="DL45" s="13">
        <v>1</v>
      </c>
      <c r="DM45" s="13">
        <v>0</v>
      </c>
      <c r="DN45" s="13">
        <v>1</v>
      </c>
      <c r="DO45" s="13">
        <v>0</v>
      </c>
      <c r="DP45" s="13">
        <v>0</v>
      </c>
      <c r="DQ45" s="13">
        <v>1</v>
      </c>
      <c r="DR45" s="13">
        <v>0</v>
      </c>
      <c r="DS45" s="13">
        <v>1</v>
      </c>
      <c r="DT45" s="13">
        <v>29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1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1</v>
      </c>
      <c r="EL45" s="13">
        <v>0</v>
      </c>
      <c r="EM45" s="13">
        <v>1</v>
      </c>
      <c r="EN45" s="13">
        <v>0</v>
      </c>
      <c r="EO45" s="13">
        <v>0</v>
      </c>
      <c r="EP45" s="13">
        <v>0</v>
      </c>
      <c r="EQ45" s="13">
        <f t="shared" si="6"/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1</v>
      </c>
      <c r="EX45" s="13">
        <v>0</v>
      </c>
      <c r="EY45" s="13">
        <v>1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f t="shared" si="7"/>
        <v>0</v>
      </c>
    </row>
    <row r="46" spans="1:165" x14ac:dyDescent="0.25">
      <c r="A46" s="11">
        <v>45</v>
      </c>
      <c r="B46" s="13">
        <v>56</v>
      </c>
      <c r="C46" s="13">
        <v>0</v>
      </c>
      <c r="D46" s="13">
        <v>0</v>
      </c>
      <c r="E46" s="13">
        <v>1</v>
      </c>
      <c r="F46" s="13">
        <v>0</v>
      </c>
      <c r="G46" s="13">
        <f t="shared" si="1"/>
        <v>0</v>
      </c>
      <c r="H46" s="13">
        <v>0</v>
      </c>
      <c r="I46" s="13">
        <v>156</v>
      </c>
      <c r="J46" s="13">
        <v>76</v>
      </c>
      <c r="K46" s="13">
        <v>31.2</v>
      </c>
      <c r="L46" s="13">
        <v>1</v>
      </c>
      <c r="M46" s="13">
        <v>0</v>
      </c>
      <c r="N46" s="13">
        <v>0</v>
      </c>
      <c r="O46" s="13">
        <v>1</v>
      </c>
      <c r="P46" s="13">
        <v>1</v>
      </c>
      <c r="Q46" s="13">
        <v>1</v>
      </c>
      <c r="R46" s="13">
        <v>0</v>
      </c>
      <c r="S46" s="13">
        <v>0</v>
      </c>
      <c r="T46" s="13">
        <v>0</v>
      </c>
      <c r="U46" s="13">
        <v>0</v>
      </c>
      <c r="V46" s="13">
        <v>1</v>
      </c>
      <c r="W46" s="13">
        <v>0</v>
      </c>
      <c r="X46" s="13">
        <v>1</v>
      </c>
      <c r="Y46" s="13">
        <v>1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1</v>
      </c>
      <c r="AM46" s="13">
        <f t="shared" si="2"/>
        <v>1</v>
      </c>
      <c r="AN46" s="13">
        <v>0</v>
      </c>
      <c r="AO46" s="13">
        <v>0</v>
      </c>
      <c r="AP46" s="13">
        <f t="shared" si="3"/>
        <v>0</v>
      </c>
      <c r="AQ46" s="13">
        <v>0</v>
      </c>
      <c r="AR46" s="13">
        <v>0</v>
      </c>
      <c r="AS46" s="13">
        <v>0</v>
      </c>
      <c r="AT46" s="13">
        <v>1</v>
      </c>
      <c r="AU46" s="13">
        <v>0</v>
      </c>
      <c r="AV46" s="13">
        <v>0</v>
      </c>
      <c r="AW46" s="13">
        <v>1</v>
      </c>
      <c r="AX46" s="13">
        <f t="shared" si="8"/>
        <v>0</v>
      </c>
      <c r="AY46" s="13">
        <v>27</v>
      </c>
      <c r="AZ46" s="13">
        <v>2.0499999999999998</v>
      </c>
      <c r="BA46" s="13">
        <v>3.2</v>
      </c>
      <c r="BB46" s="13">
        <v>0</v>
      </c>
      <c r="BC46" s="13">
        <v>0</v>
      </c>
      <c r="BD46" s="13">
        <v>1</v>
      </c>
      <c r="BE46" s="13">
        <v>1.2</v>
      </c>
      <c r="BF46" s="13">
        <v>167</v>
      </c>
      <c r="BG46" s="13">
        <v>1</v>
      </c>
      <c r="BH46" s="13">
        <v>114</v>
      </c>
      <c r="BI46" s="13">
        <v>83</v>
      </c>
      <c r="BJ46" s="13">
        <v>34.799999999999997</v>
      </c>
      <c r="BK46" s="13">
        <v>0</v>
      </c>
      <c r="BL46" s="13">
        <v>2</v>
      </c>
      <c r="BM46" s="13">
        <v>0</v>
      </c>
      <c r="BN46" s="13">
        <v>0</v>
      </c>
      <c r="BO46" s="13">
        <v>1</v>
      </c>
      <c r="BP46" s="13">
        <v>0</v>
      </c>
      <c r="BQ46" s="13">
        <v>0</v>
      </c>
      <c r="BR46" s="13">
        <f t="shared" si="4"/>
        <v>1</v>
      </c>
      <c r="BS46" s="13">
        <v>0</v>
      </c>
      <c r="BT46" s="13">
        <v>0</v>
      </c>
      <c r="BU46" s="13">
        <v>0</v>
      </c>
      <c r="BV46" s="13">
        <v>0</v>
      </c>
      <c r="BW46" s="13">
        <v>3</v>
      </c>
      <c r="BX46" s="13">
        <v>0</v>
      </c>
      <c r="BY46" s="13">
        <v>0</v>
      </c>
      <c r="BZ46" s="13">
        <v>1</v>
      </c>
      <c r="CA46" s="13">
        <v>0</v>
      </c>
      <c r="CB46" s="13">
        <f t="shared" si="5"/>
        <v>0</v>
      </c>
      <c r="CC46" s="13">
        <v>0</v>
      </c>
      <c r="CD46" s="13">
        <v>0</v>
      </c>
      <c r="CE46" s="13">
        <v>1</v>
      </c>
      <c r="CF46" s="13">
        <v>0</v>
      </c>
      <c r="CG46" s="13">
        <v>1</v>
      </c>
      <c r="CH46" s="13">
        <v>500</v>
      </c>
      <c r="CI46" s="13">
        <v>1260</v>
      </c>
      <c r="CJ46" s="13">
        <v>1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1</v>
      </c>
      <c r="DG46" s="13">
        <v>0</v>
      </c>
      <c r="DH46" s="13">
        <v>0</v>
      </c>
      <c r="DI46" s="13">
        <v>0</v>
      </c>
      <c r="DJ46" s="13">
        <v>1</v>
      </c>
      <c r="DK46" s="13">
        <v>1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1</v>
      </c>
      <c r="DT46" s="13">
        <v>35</v>
      </c>
      <c r="DU46" s="13">
        <v>0</v>
      </c>
      <c r="DV46" s="13">
        <v>0</v>
      </c>
      <c r="DW46" s="13">
        <v>0</v>
      </c>
      <c r="DX46" s="13">
        <v>0</v>
      </c>
      <c r="DY46" s="13">
        <v>1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1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1</v>
      </c>
      <c r="EN46" s="13">
        <v>0</v>
      </c>
      <c r="EO46" s="13">
        <v>0</v>
      </c>
      <c r="EP46" s="13">
        <v>0</v>
      </c>
      <c r="EQ46" s="13">
        <f t="shared" si="6"/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1</v>
      </c>
      <c r="EX46" s="13">
        <v>0</v>
      </c>
      <c r="EY46" s="13">
        <v>1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f t="shared" si="7"/>
        <v>0</v>
      </c>
    </row>
    <row r="47" spans="1:165" x14ac:dyDescent="0.25">
      <c r="A47" s="11">
        <v>46</v>
      </c>
      <c r="B47" s="13">
        <v>54</v>
      </c>
      <c r="C47" s="13">
        <v>0</v>
      </c>
      <c r="D47" s="13">
        <v>0</v>
      </c>
      <c r="E47" s="13">
        <v>1</v>
      </c>
      <c r="F47" s="13">
        <v>0</v>
      </c>
      <c r="G47" s="13">
        <f t="shared" si="1"/>
        <v>1</v>
      </c>
      <c r="H47" s="13">
        <v>1</v>
      </c>
      <c r="I47" s="13">
        <v>162</v>
      </c>
      <c r="J47" s="13">
        <v>78</v>
      </c>
      <c r="K47" s="13">
        <v>29.7</v>
      </c>
      <c r="L47" s="13">
        <v>0</v>
      </c>
      <c r="M47" s="13">
        <v>1</v>
      </c>
      <c r="N47" s="13">
        <v>0</v>
      </c>
      <c r="O47" s="13">
        <v>1</v>
      </c>
      <c r="P47" s="13">
        <v>0</v>
      </c>
      <c r="Q47" s="13">
        <v>1</v>
      </c>
      <c r="R47" s="13">
        <v>0</v>
      </c>
      <c r="S47" s="13">
        <v>0</v>
      </c>
      <c r="T47" s="13">
        <v>0</v>
      </c>
      <c r="U47" s="13">
        <v>0</v>
      </c>
      <c r="V47" s="13">
        <v>1</v>
      </c>
      <c r="W47" s="13">
        <v>0</v>
      </c>
      <c r="X47" s="13">
        <v>1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f t="shared" si="2"/>
        <v>0</v>
      </c>
      <c r="AN47" s="13">
        <v>0</v>
      </c>
      <c r="AO47" s="13">
        <v>0</v>
      </c>
      <c r="AP47" s="13">
        <f t="shared" si="3"/>
        <v>0</v>
      </c>
      <c r="AQ47" s="13">
        <v>1</v>
      </c>
      <c r="AR47" s="13">
        <v>0</v>
      </c>
      <c r="AS47" s="13">
        <v>0</v>
      </c>
      <c r="AT47" s="13">
        <v>0</v>
      </c>
      <c r="AU47" s="13">
        <v>0</v>
      </c>
      <c r="AV47" s="13">
        <v>1</v>
      </c>
      <c r="AW47" s="13">
        <v>0</v>
      </c>
      <c r="AX47" s="13">
        <f t="shared" si="8"/>
        <v>1</v>
      </c>
      <c r="AY47" s="13">
        <v>31.5</v>
      </c>
      <c r="AZ47" s="13">
        <v>0.65</v>
      </c>
      <c r="BA47" s="13">
        <v>2.5</v>
      </c>
      <c r="BB47" s="13">
        <v>0</v>
      </c>
      <c r="BC47" s="13">
        <v>0</v>
      </c>
      <c r="BD47" s="13">
        <v>1</v>
      </c>
      <c r="BE47" s="13">
        <v>0.9</v>
      </c>
      <c r="BF47" s="13">
        <v>140</v>
      </c>
      <c r="BG47" s="13">
        <v>1</v>
      </c>
      <c r="BH47" s="13">
        <v>72</v>
      </c>
      <c r="BI47" s="13">
        <v>53</v>
      </c>
      <c r="BJ47" s="13">
        <v>34.9</v>
      </c>
      <c r="BK47" s="13">
        <v>0</v>
      </c>
      <c r="BL47" s="13">
        <v>2</v>
      </c>
      <c r="BM47" s="13">
        <v>0</v>
      </c>
      <c r="BN47" s="13">
        <v>0</v>
      </c>
      <c r="BO47" s="13">
        <v>1</v>
      </c>
      <c r="BP47" s="13">
        <v>0</v>
      </c>
      <c r="BQ47" s="13">
        <v>0</v>
      </c>
      <c r="BR47" s="13">
        <f t="shared" si="4"/>
        <v>1</v>
      </c>
      <c r="BS47" s="13">
        <v>0</v>
      </c>
      <c r="BT47" s="13">
        <v>0</v>
      </c>
      <c r="BU47" s="13">
        <v>0</v>
      </c>
      <c r="BV47" s="13">
        <v>0</v>
      </c>
      <c r="BW47" s="13">
        <v>2</v>
      </c>
      <c r="BX47" s="13">
        <v>0</v>
      </c>
      <c r="BY47" s="13">
        <v>1</v>
      </c>
      <c r="BZ47" s="13">
        <v>0</v>
      </c>
      <c r="CA47" s="13">
        <v>0</v>
      </c>
      <c r="CB47" s="13">
        <f t="shared" si="5"/>
        <v>1</v>
      </c>
      <c r="CC47" s="13">
        <v>0</v>
      </c>
      <c r="CD47" s="13">
        <v>0</v>
      </c>
      <c r="CE47" s="13">
        <v>1</v>
      </c>
      <c r="CF47" s="13">
        <v>0</v>
      </c>
      <c r="CG47" s="13">
        <v>0</v>
      </c>
      <c r="CH47" s="13">
        <v>500</v>
      </c>
      <c r="CI47" s="13">
        <v>360</v>
      </c>
      <c r="CJ47" s="13">
        <v>1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1</v>
      </c>
      <c r="DG47" s="13">
        <v>0</v>
      </c>
      <c r="DH47" s="13">
        <v>0</v>
      </c>
      <c r="DI47" s="13">
        <v>0</v>
      </c>
      <c r="DJ47" s="13">
        <v>1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1</v>
      </c>
      <c r="DT47" s="13">
        <v>20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1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1</v>
      </c>
      <c r="EN47" s="13">
        <v>0</v>
      </c>
      <c r="EO47" s="13">
        <v>1</v>
      </c>
      <c r="EP47" s="13">
        <v>0</v>
      </c>
      <c r="EQ47" s="13">
        <f t="shared" si="6"/>
        <v>1</v>
      </c>
      <c r="ER47" s="13">
        <v>0</v>
      </c>
      <c r="ES47" s="13">
        <v>0</v>
      </c>
      <c r="ET47" s="13">
        <v>0</v>
      </c>
      <c r="EU47" s="13">
        <v>1</v>
      </c>
      <c r="EV47" s="13">
        <v>0</v>
      </c>
      <c r="EW47" s="13">
        <v>0</v>
      </c>
      <c r="EX47" s="13">
        <v>1</v>
      </c>
      <c r="EY47" s="13">
        <v>0</v>
      </c>
      <c r="EZ47" s="13">
        <v>0</v>
      </c>
      <c r="FA47" s="13">
        <v>1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f t="shared" si="7"/>
        <v>0</v>
      </c>
    </row>
    <row r="48" spans="1:165" x14ac:dyDescent="0.25">
      <c r="A48" s="11">
        <v>47</v>
      </c>
      <c r="B48" s="13">
        <v>54</v>
      </c>
      <c r="C48" s="13">
        <v>0</v>
      </c>
      <c r="D48" s="13">
        <v>0</v>
      </c>
      <c r="E48" s="13">
        <v>1</v>
      </c>
      <c r="F48" s="13">
        <v>0</v>
      </c>
      <c r="G48" s="13">
        <f t="shared" si="1"/>
        <v>1</v>
      </c>
      <c r="H48" s="13">
        <v>1</v>
      </c>
      <c r="I48" s="13">
        <v>171</v>
      </c>
      <c r="J48" s="13">
        <v>100</v>
      </c>
      <c r="K48" s="13">
        <v>34.200000000000003</v>
      </c>
      <c r="L48" s="13">
        <v>0</v>
      </c>
      <c r="M48" s="13">
        <v>1</v>
      </c>
      <c r="N48" s="13">
        <v>0</v>
      </c>
      <c r="O48" s="13">
        <v>1</v>
      </c>
      <c r="P48" s="13">
        <v>0</v>
      </c>
      <c r="Q48" s="13">
        <v>1</v>
      </c>
      <c r="R48" s="13">
        <v>1</v>
      </c>
      <c r="S48" s="13">
        <v>1</v>
      </c>
      <c r="T48" s="13">
        <v>0</v>
      </c>
      <c r="U48" s="13">
        <v>0</v>
      </c>
      <c r="V48" s="13">
        <v>1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1</v>
      </c>
      <c r="AM48" s="13">
        <f t="shared" si="2"/>
        <v>1</v>
      </c>
      <c r="AN48" s="13">
        <v>0</v>
      </c>
      <c r="AO48" s="13">
        <v>0</v>
      </c>
      <c r="AP48" s="13">
        <f t="shared" si="3"/>
        <v>0</v>
      </c>
      <c r="AQ48" s="13">
        <v>1</v>
      </c>
      <c r="AR48" s="13">
        <v>0</v>
      </c>
      <c r="AS48" s="13">
        <v>0</v>
      </c>
      <c r="AT48" s="13">
        <v>0</v>
      </c>
      <c r="AU48" s="13">
        <v>0</v>
      </c>
      <c r="AV48" s="13">
        <v>1</v>
      </c>
      <c r="AW48" s="13">
        <v>0</v>
      </c>
      <c r="AX48" s="13">
        <f t="shared" si="8"/>
        <v>1</v>
      </c>
      <c r="AY48" s="13">
        <v>38</v>
      </c>
      <c r="AZ48" s="13">
        <v>1.1000000000000001</v>
      </c>
      <c r="BA48" s="13">
        <v>2.6</v>
      </c>
      <c r="BB48" s="13">
        <v>0</v>
      </c>
      <c r="BC48" s="13">
        <v>0</v>
      </c>
      <c r="BD48" s="13">
        <v>1</v>
      </c>
      <c r="BE48" s="13">
        <v>2.2000000000000002</v>
      </c>
      <c r="BF48" s="13">
        <v>175.5980392156863</v>
      </c>
      <c r="BG48" s="13">
        <v>1</v>
      </c>
      <c r="BH48" s="13">
        <v>104</v>
      </c>
      <c r="BI48" s="13">
        <v>79</v>
      </c>
      <c r="BJ48" s="13">
        <v>35.1</v>
      </c>
      <c r="BK48" s="13">
        <v>0</v>
      </c>
      <c r="BL48" s="13">
        <v>3</v>
      </c>
      <c r="BM48" s="13">
        <v>0</v>
      </c>
      <c r="BN48" s="13">
        <v>0</v>
      </c>
      <c r="BO48" s="13">
        <v>0</v>
      </c>
      <c r="BP48" s="13">
        <v>1</v>
      </c>
      <c r="BQ48" s="13">
        <v>0</v>
      </c>
      <c r="BR48" s="13">
        <f t="shared" si="4"/>
        <v>1</v>
      </c>
      <c r="BS48" s="13">
        <v>0</v>
      </c>
      <c r="BT48" s="13">
        <v>0</v>
      </c>
      <c r="BU48" s="13">
        <v>0</v>
      </c>
      <c r="BV48" s="13">
        <v>0</v>
      </c>
      <c r="BW48" s="13">
        <v>4</v>
      </c>
      <c r="BX48" s="13">
        <v>0</v>
      </c>
      <c r="BY48" s="13">
        <v>0</v>
      </c>
      <c r="BZ48" s="13">
        <v>0</v>
      </c>
      <c r="CA48" s="13">
        <v>1</v>
      </c>
      <c r="CB48" s="13">
        <f t="shared" si="5"/>
        <v>0</v>
      </c>
      <c r="CC48" s="13">
        <v>1</v>
      </c>
      <c r="CD48" s="13">
        <v>0</v>
      </c>
      <c r="CE48" s="13">
        <v>1</v>
      </c>
      <c r="CF48" s="13">
        <v>0</v>
      </c>
      <c r="CG48" s="13">
        <v>1</v>
      </c>
      <c r="CH48" s="13">
        <v>800</v>
      </c>
      <c r="CI48" s="13">
        <v>515</v>
      </c>
      <c r="CJ48" s="13">
        <v>1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1</v>
      </c>
      <c r="CW48" s="13">
        <v>0</v>
      </c>
      <c r="CX48" s="13">
        <v>0</v>
      </c>
      <c r="CY48" s="13">
        <v>0</v>
      </c>
      <c r="CZ48" s="13">
        <v>0</v>
      </c>
      <c r="DA48" s="13">
        <v>1</v>
      </c>
      <c r="DB48" s="13">
        <v>0</v>
      </c>
      <c r="DC48" s="13">
        <v>0</v>
      </c>
      <c r="DD48" s="13">
        <v>0</v>
      </c>
      <c r="DE48" s="13">
        <v>0</v>
      </c>
      <c r="DF48" s="13">
        <v>1</v>
      </c>
      <c r="DG48" s="13">
        <v>0</v>
      </c>
      <c r="DH48" s="13">
        <v>0</v>
      </c>
      <c r="DI48" s="13">
        <v>0</v>
      </c>
      <c r="DJ48" s="13">
        <v>1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1</v>
      </c>
      <c r="DQ48" s="13">
        <v>0</v>
      </c>
      <c r="DR48" s="13">
        <v>0</v>
      </c>
      <c r="DS48" s="13">
        <v>1</v>
      </c>
      <c r="DT48" s="13">
        <v>24</v>
      </c>
      <c r="DU48" s="13">
        <v>0</v>
      </c>
      <c r="DV48" s="13">
        <v>1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1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1</v>
      </c>
      <c r="EN48" s="13">
        <v>0</v>
      </c>
      <c r="EO48" s="13">
        <v>0</v>
      </c>
      <c r="EP48" s="13">
        <v>1</v>
      </c>
      <c r="EQ48" s="13">
        <f t="shared" si="6"/>
        <v>1</v>
      </c>
      <c r="ER48" s="13">
        <v>0</v>
      </c>
      <c r="ES48" s="13">
        <v>0</v>
      </c>
      <c r="ET48" s="13">
        <v>0</v>
      </c>
      <c r="EU48" s="13">
        <v>1</v>
      </c>
      <c r="EV48" s="13">
        <v>0</v>
      </c>
      <c r="EW48" s="13">
        <v>0</v>
      </c>
      <c r="EX48" s="13">
        <v>1</v>
      </c>
      <c r="EY48" s="13">
        <v>0</v>
      </c>
      <c r="EZ48" s="13">
        <v>1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f t="shared" si="7"/>
        <v>0</v>
      </c>
    </row>
    <row r="49" spans="1:165" x14ac:dyDescent="0.25">
      <c r="A49" s="11">
        <v>48</v>
      </c>
      <c r="B49" s="13">
        <v>42</v>
      </c>
      <c r="C49" s="13">
        <v>1</v>
      </c>
      <c r="D49" s="13">
        <v>0</v>
      </c>
      <c r="E49" s="13">
        <v>0</v>
      </c>
      <c r="F49" s="13">
        <v>0</v>
      </c>
      <c r="G49" s="13">
        <f t="shared" si="1"/>
        <v>1</v>
      </c>
      <c r="H49" s="13">
        <v>1</v>
      </c>
      <c r="I49" s="13">
        <v>175</v>
      </c>
      <c r="J49" s="13">
        <v>85</v>
      </c>
      <c r="K49" s="13">
        <v>27.7</v>
      </c>
      <c r="L49" s="13">
        <v>0</v>
      </c>
      <c r="M49" s="13">
        <v>1</v>
      </c>
      <c r="N49" s="13">
        <v>0</v>
      </c>
      <c r="O49" s="13">
        <v>1</v>
      </c>
      <c r="P49" s="13">
        <v>0</v>
      </c>
      <c r="Q49" s="13">
        <v>1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1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f t="shared" si="2"/>
        <v>0</v>
      </c>
      <c r="AN49" s="13">
        <v>0</v>
      </c>
      <c r="AO49" s="13">
        <v>0</v>
      </c>
      <c r="AP49" s="13">
        <f t="shared" si="3"/>
        <v>0</v>
      </c>
      <c r="AQ49" s="13">
        <v>1</v>
      </c>
      <c r="AR49" s="13">
        <v>0</v>
      </c>
      <c r="AS49" s="13">
        <v>0</v>
      </c>
      <c r="AT49" s="13">
        <v>0</v>
      </c>
      <c r="AU49" s="13">
        <v>0</v>
      </c>
      <c r="AV49" s="13">
        <v>1</v>
      </c>
      <c r="AW49" s="13">
        <v>0</v>
      </c>
      <c r="AX49" s="13">
        <f t="shared" si="8"/>
        <v>1</v>
      </c>
      <c r="AY49" s="13">
        <v>35</v>
      </c>
      <c r="AZ49" s="13">
        <v>0.75</v>
      </c>
      <c r="BA49" s="13">
        <v>3.25</v>
      </c>
      <c r="BB49" s="13">
        <v>0</v>
      </c>
      <c r="BC49" s="13">
        <v>0</v>
      </c>
      <c r="BD49" s="13">
        <v>1</v>
      </c>
      <c r="BE49" s="13">
        <v>1.1000000000000001</v>
      </c>
      <c r="BF49" s="13">
        <v>118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1</v>
      </c>
      <c r="BN49" s="13">
        <v>0</v>
      </c>
      <c r="BO49" s="13">
        <v>0</v>
      </c>
      <c r="BP49" s="13">
        <v>0</v>
      </c>
      <c r="BQ49" s="13">
        <v>0</v>
      </c>
      <c r="BR49" s="13">
        <f t="shared" si="4"/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3</v>
      </c>
      <c r="BX49" s="13">
        <v>0</v>
      </c>
      <c r="BY49" s="13">
        <v>0</v>
      </c>
      <c r="BZ49" s="13">
        <v>1</v>
      </c>
      <c r="CA49" s="13">
        <v>0</v>
      </c>
      <c r="CB49" s="13">
        <f t="shared" si="5"/>
        <v>0</v>
      </c>
      <c r="CC49" s="13">
        <v>0</v>
      </c>
      <c r="CD49" s="13">
        <v>0</v>
      </c>
      <c r="CE49" s="13">
        <v>1</v>
      </c>
      <c r="CF49" s="13">
        <v>0</v>
      </c>
      <c r="CG49" s="13">
        <v>1</v>
      </c>
      <c r="CH49" s="13">
        <v>600</v>
      </c>
      <c r="CI49" s="13">
        <v>360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1</v>
      </c>
      <c r="CW49" s="13">
        <v>0</v>
      </c>
      <c r="CX49" s="13">
        <v>1</v>
      </c>
      <c r="CY49" s="13">
        <v>0</v>
      </c>
      <c r="CZ49" s="13">
        <v>0</v>
      </c>
      <c r="DA49" s="13">
        <v>1</v>
      </c>
      <c r="DB49" s="13">
        <v>0</v>
      </c>
      <c r="DC49" s="13">
        <v>0</v>
      </c>
      <c r="DD49" s="13">
        <v>0</v>
      </c>
      <c r="DE49" s="13">
        <v>0</v>
      </c>
      <c r="DF49" s="13">
        <v>1</v>
      </c>
      <c r="DG49" s="13">
        <v>0</v>
      </c>
      <c r="DH49" s="13">
        <v>0</v>
      </c>
      <c r="DI49" s="13">
        <v>0</v>
      </c>
      <c r="DJ49" s="13">
        <v>1</v>
      </c>
      <c r="DK49" s="13">
        <v>1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1</v>
      </c>
      <c r="DT49" s="13">
        <v>21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1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1</v>
      </c>
      <c r="EN49" s="13">
        <v>0</v>
      </c>
      <c r="EO49" s="13">
        <v>0</v>
      </c>
      <c r="EP49" s="13">
        <v>0</v>
      </c>
      <c r="EQ49" s="13">
        <f t="shared" si="6"/>
        <v>0</v>
      </c>
      <c r="ER49" s="13">
        <v>0</v>
      </c>
      <c r="ES49" s="13">
        <v>0</v>
      </c>
      <c r="ET49" s="13">
        <v>0</v>
      </c>
      <c r="EU49" s="13">
        <v>1</v>
      </c>
      <c r="EV49" s="13">
        <v>0</v>
      </c>
      <c r="EW49" s="13">
        <v>0</v>
      </c>
      <c r="EX49" s="13">
        <v>1</v>
      </c>
      <c r="EY49" s="13">
        <v>1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f t="shared" si="7"/>
        <v>0</v>
      </c>
    </row>
    <row r="50" spans="1:165" x14ac:dyDescent="0.25">
      <c r="A50" s="11">
        <v>49</v>
      </c>
      <c r="B50" s="13">
        <v>54</v>
      </c>
      <c r="C50" s="13">
        <v>0</v>
      </c>
      <c r="D50" s="13">
        <v>0</v>
      </c>
      <c r="E50" s="13">
        <v>1</v>
      </c>
      <c r="F50" s="13">
        <v>0</v>
      </c>
      <c r="G50" s="13">
        <f t="shared" si="1"/>
        <v>1</v>
      </c>
      <c r="H50" s="13">
        <v>1</v>
      </c>
      <c r="I50" s="13">
        <v>170</v>
      </c>
      <c r="J50" s="13">
        <v>86</v>
      </c>
      <c r="K50" s="13">
        <v>29.7</v>
      </c>
      <c r="L50" s="13">
        <v>0</v>
      </c>
      <c r="M50" s="13">
        <v>1</v>
      </c>
      <c r="N50" s="13">
        <v>0</v>
      </c>
      <c r="O50" s="13">
        <v>1</v>
      </c>
      <c r="P50" s="13">
        <v>0</v>
      </c>
      <c r="Q50" s="13">
        <v>1</v>
      </c>
      <c r="R50" s="13">
        <v>0</v>
      </c>
      <c r="S50" s="13">
        <v>1</v>
      </c>
      <c r="T50" s="13">
        <v>0</v>
      </c>
      <c r="U50" s="13">
        <v>0</v>
      </c>
      <c r="V50" s="13">
        <v>1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f t="shared" si="2"/>
        <v>0</v>
      </c>
      <c r="AN50" s="13">
        <v>0</v>
      </c>
      <c r="AO50" s="13">
        <v>0</v>
      </c>
      <c r="AP50" s="13">
        <f t="shared" si="3"/>
        <v>0</v>
      </c>
      <c r="AQ50" s="13">
        <v>1</v>
      </c>
      <c r="AR50" s="13">
        <v>0</v>
      </c>
      <c r="AS50" s="13">
        <v>0</v>
      </c>
      <c r="AT50" s="13">
        <v>0</v>
      </c>
      <c r="AU50" s="13">
        <v>0</v>
      </c>
      <c r="AV50" s="13">
        <v>1</v>
      </c>
      <c r="AW50" s="13">
        <v>0</v>
      </c>
      <c r="AX50" s="13">
        <f t="shared" si="8"/>
        <v>1</v>
      </c>
      <c r="AY50" s="13">
        <v>26</v>
      </c>
      <c r="AZ50" s="13">
        <v>0.65</v>
      </c>
      <c r="BA50" s="13">
        <v>5</v>
      </c>
      <c r="BB50" s="13">
        <v>0</v>
      </c>
      <c r="BC50" s="13">
        <v>0</v>
      </c>
      <c r="BD50" s="13">
        <v>1</v>
      </c>
      <c r="BE50" s="13">
        <v>1.1000000000000001</v>
      </c>
      <c r="BF50" s="13">
        <v>143</v>
      </c>
      <c r="BG50" s="13">
        <v>1</v>
      </c>
      <c r="BH50" s="13">
        <v>86</v>
      </c>
      <c r="BI50" s="13">
        <v>61</v>
      </c>
      <c r="BJ50" s="13">
        <v>35.299999999999997</v>
      </c>
      <c r="BK50" s="13">
        <v>0</v>
      </c>
      <c r="BL50" s="13">
        <v>2</v>
      </c>
      <c r="BM50" s="13">
        <v>0</v>
      </c>
      <c r="BN50" s="13">
        <v>0</v>
      </c>
      <c r="BO50" s="13">
        <v>1</v>
      </c>
      <c r="BP50" s="13">
        <v>0</v>
      </c>
      <c r="BQ50" s="13">
        <v>0</v>
      </c>
      <c r="BR50" s="13">
        <f t="shared" si="4"/>
        <v>1</v>
      </c>
      <c r="BS50" s="13">
        <v>0</v>
      </c>
      <c r="BT50" s="13">
        <v>0</v>
      </c>
      <c r="BU50" s="13">
        <v>0</v>
      </c>
      <c r="BV50" s="13">
        <v>0</v>
      </c>
      <c r="BW50" s="13">
        <v>3</v>
      </c>
      <c r="BX50" s="13">
        <v>0</v>
      </c>
      <c r="BY50" s="13">
        <v>0</v>
      </c>
      <c r="BZ50" s="13">
        <v>1</v>
      </c>
      <c r="CA50" s="13">
        <v>0</v>
      </c>
      <c r="CB50" s="13">
        <f t="shared" si="5"/>
        <v>0</v>
      </c>
      <c r="CC50" s="13">
        <v>0</v>
      </c>
      <c r="CD50" s="13">
        <v>0</v>
      </c>
      <c r="CE50" s="13">
        <v>1</v>
      </c>
      <c r="CF50" s="13">
        <v>1</v>
      </c>
      <c r="CG50" s="13">
        <v>0</v>
      </c>
      <c r="CH50" s="13">
        <v>500</v>
      </c>
      <c r="CI50" s="13">
        <v>640</v>
      </c>
      <c r="CJ50" s="13">
        <v>1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1</v>
      </c>
      <c r="DG50" s="13">
        <v>0</v>
      </c>
      <c r="DH50" s="13">
        <v>0</v>
      </c>
      <c r="DI50" s="13">
        <v>0</v>
      </c>
      <c r="DJ50" s="13">
        <v>1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1</v>
      </c>
      <c r="DT50" s="13">
        <v>25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1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1</v>
      </c>
      <c r="EN50" s="13">
        <v>0</v>
      </c>
      <c r="EO50" s="13">
        <v>0</v>
      </c>
      <c r="EP50" s="13">
        <v>0</v>
      </c>
      <c r="EQ50" s="13">
        <f t="shared" si="6"/>
        <v>0</v>
      </c>
      <c r="ER50" s="13">
        <v>0</v>
      </c>
      <c r="ES50" s="13">
        <v>0</v>
      </c>
      <c r="ET50" s="13">
        <v>0</v>
      </c>
      <c r="EU50" s="13">
        <v>1</v>
      </c>
      <c r="EV50" s="13">
        <v>0</v>
      </c>
      <c r="EW50" s="13">
        <v>0</v>
      </c>
      <c r="EX50" s="13">
        <v>1</v>
      </c>
      <c r="EY50" s="13">
        <v>1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1</v>
      </c>
      <c r="FH50" s="13">
        <v>1</v>
      </c>
      <c r="FI50" s="13">
        <f t="shared" si="7"/>
        <v>0</v>
      </c>
    </row>
    <row r="51" spans="1:165" x14ac:dyDescent="0.25">
      <c r="A51" s="11">
        <v>50</v>
      </c>
      <c r="B51" s="13">
        <v>50</v>
      </c>
      <c r="C51" s="13">
        <v>0</v>
      </c>
      <c r="D51" s="13">
        <v>1</v>
      </c>
      <c r="E51" s="13">
        <v>0</v>
      </c>
      <c r="F51" s="13">
        <v>0</v>
      </c>
      <c r="G51" s="13">
        <f t="shared" si="1"/>
        <v>1</v>
      </c>
      <c r="H51" s="13">
        <v>1</v>
      </c>
      <c r="I51" s="13">
        <v>162</v>
      </c>
      <c r="J51" s="13">
        <v>79</v>
      </c>
      <c r="K51" s="13">
        <v>30</v>
      </c>
      <c r="L51" s="13">
        <v>1</v>
      </c>
      <c r="M51" s="13">
        <v>0</v>
      </c>
      <c r="N51" s="13">
        <v>0</v>
      </c>
      <c r="O51" s="13">
        <v>1</v>
      </c>
      <c r="P51" s="13">
        <v>0</v>
      </c>
      <c r="Q51" s="13">
        <v>1</v>
      </c>
      <c r="R51" s="13">
        <v>0</v>
      </c>
      <c r="S51" s="13">
        <v>0</v>
      </c>
      <c r="T51" s="13">
        <v>0</v>
      </c>
      <c r="U51" s="13">
        <v>0</v>
      </c>
      <c r="V51" s="13">
        <v>1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f t="shared" si="2"/>
        <v>0</v>
      </c>
      <c r="AN51" s="13">
        <v>0</v>
      </c>
      <c r="AO51" s="13">
        <v>0</v>
      </c>
      <c r="AP51" s="13">
        <f t="shared" si="3"/>
        <v>0</v>
      </c>
      <c r="AQ51" s="13">
        <v>0</v>
      </c>
      <c r="AR51" s="13">
        <v>1</v>
      </c>
      <c r="AS51" s="13">
        <v>0</v>
      </c>
      <c r="AT51" s="13">
        <v>0</v>
      </c>
      <c r="AU51" s="13">
        <v>0</v>
      </c>
      <c r="AV51" s="13">
        <v>1</v>
      </c>
      <c r="AW51" s="13">
        <v>0</v>
      </c>
      <c r="AX51" s="13">
        <f t="shared" si="8"/>
        <v>1</v>
      </c>
      <c r="AY51" s="13">
        <v>40.5</v>
      </c>
      <c r="AZ51" s="13">
        <v>0.65</v>
      </c>
      <c r="BA51" s="13">
        <v>3.2</v>
      </c>
      <c r="BB51" s="13">
        <v>0</v>
      </c>
      <c r="BC51" s="13">
        <v>0</v>
      </c>
      <c r="BD51" s="13">
        <v>1</v>
      </c>
      <c r="BE51" s="13">
        <v>1</v>
      </c>
      <c r="BF51" s="13">
        <v>125</v>
      </c>
      <c r="BG51" s="13">
        <v>1</v>
      </c>
      <c r="BH51" s="13">
        <v>121</v>
      </c>
      <c r="BI51" s="13">
        <v>87</v>
      </c>
      <c r="BJ51" s="13">
        <v>35.200000000000003</v>
      </c>
      <c r="BK51" s="13">
        <v>0</v>
      </c>
      <c r="BL51" s="13">
        <v>3</v>
      </c>
      <c r="BM51" s="13">
        <v>0</v>
      </c>
      <c r="BN51" s="13">
        <v>0</v>
      </c>
      <c r="BO51" s="13">
        <v>0</v>
      </c>
      <c r="BP51" s="13">
        <v>1</v>
      </c>
      <c r="BQ51" s="13">
        <v>0</v>
      </c>
      <c r="BR51" s="13">
        <f t="shared" si="4"/>
        <v>1</v>
      </c>
      <c r="BS51" s="13">
        <v>0</v>
      </c>
      <c r="BT51" s="13">
        <v>0</v>
      </c>
      <c r="BU51" s="13">
        <v>0</v>
      </c>
      <c r="BV51" s="13">
        <v>0</v>
      </c>
      <c r="BW51" s="13">
        <v>3</v>
      </c>
      <c r="BX51" s="13">
        <v>0</v>
      </c>
      <c r="BY51" s="13">
        <v>0</v>
      </c>
      <c r="BZ51" s="13">
        <v>1</v>
      </c>
      <c r="CA51" s="13">
        <v>0</v>
      </c>
      <c r="CB51" s="13">
        <f t="shared" si="5"/>
        <v>0</v>
      </c>
      <c r="CC51" s="13">
        <v>0</v>
      </c>
      <c r="CD51" s="13">
        <v>0</v>
      </c>
      <c r="CE51" s="13">
        <v>1</v>
      </c>
      <c r="CF51" s="13">
        <v>0</v>
      </c>
      <c r="CG51" s="13">
        <v>1</v>
      </c>
      <c r="CH51" s="13">
        <v>1000</v>
      </c>
      <c r="CI51" s="13">
        <v>645</v>
      </c>
      <c r="CJ51" s="13">
        <v>1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1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1</v>
      </c>
      <c r="CW51" s="13">
        <v>0</v>
      </c>
      <c r="CX51" s="13">
        <v>0</v>
      </c>
      <c r="CY51" s="13">
        <v>0</v>
      </c>
      <c r="CZ51" s="13">
        <v>0</v>
      </c>
      <c r="DA51" s="13">
        <v>1</v>
      </c>
      <c r="DB51" s="13">
        <v>0</v>
      </c>
      <c r="DC51" s="13">
        <v>0</v>
      </c>
      <c r="DD51" s="13">
        <v>0</v>
      </c>
      <c r="DE51" s="13">
        <v>0</v>
      </c>
      <c r="DF51" s="13">
        <v>1</v>
      </c>
      <c r="DG51" s="13">
        <v>0</v>
      </c>
      <c r="DH51" s="13">
        <v>0</v>
      </c>
      <c r="DI51" s="13">
        <v>0</v>
      </c>
      <c r="DJ51" s="13">
        <v>1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1</v>
      </c>
      <c r="DT51" s="13">
        <v>29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1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1</v>
      </c>
      <c r="EN51" s="13">
        <v>0</v>
      </c>
      <c r="EO51" s="13">
        <v>1</v>
      </c>
      <c r="EP51" s="13">
        <v>0</v>
      </c>
      <c r="EQ51" s="13">
        <f t="shared" si="6"/>
        <v>1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1</v>
      </c>
      <c r="EX51" s="13">
        <v>0</v>
      </c>
      <c r="EY51" s="13">
        <v>0</v>
      </c>
      <c r="EZ51" s="13">
        <v>0</v>
      </c>
      <c r="FA51" s="13">
        <v>1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f t="shared" si="7"/>
        <v>0</v>
      </c>
    </row>
    <row r="52" spans="1:165" x14ac:dyDescent="0.25">
      <c r="A52" s="11">
        <v>51</v>
      </c>
      <c r="B52" s="13">
        <v>61</v>
      </c>
      <c r="C52" s="13">
        <v>0</v>
      </c>
      <c r="D52" s="13">
        <v>0</v>
      </c>
      <c r="E52" s="13">
        <v>0</v>
      </c>
      <c r="F52" s="13">
        <v>1</v>
      </c>
      <c r="G52" s="13">
        <f t="shared" si="1"/>
        <v>0</v>
      </c>
      <c r="H52" s="13">
        <v>1</v>
      </c>
      <c r="I52" s="13">
        <v>165</v>
      </c>
      <c r="J52" s="13">
        <v>67</v>
      </c>
      <c r="K52" s="13">
        <v>24.6</v>
      </c>
      <c r="L52" s="13">
        <v>0</v>
      </c>
      <c r="M52" s="13">
        <v>1</v>
      </c>
      <c r="N52" s="13">
        <v>0</v>
      </c>
      <c r="O52" s="13">
        <v>1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1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1</v>
      </c>
      <c r="AI52" s="13">
        <v>0</v>
      </c>
      <c r="AJ52" s="13">
        <v>0</v>
      </c>
      <c r="AK52" s="13">
        <v>1</v>
      </c>
      <c r="AL52" s="13">
        <v>0</v>
      </c>
      <c r="AM52" s="13">
        <f t="shared" si="2"/>
        <v>1</v>
      </c>
      <c r="AN52" s="13">
        <v>0</v>
      </c>
      <c r="AO52" s="13">
        <v>0</v>
      </c>
      <c r="AP52" s="13">
        <f t="shared" si="3"/>
        <v>0</v>
      </c>
      <c r="AQ52" s="13">
        <v>0</v>
      </c>
      <c r="AR52" s="13">
        <v>0</v>
      </c>
      <c r="AS52" s="13">
        <v>0</v>
      </c>
      <c r="AT52" s="13">
        <v>1</v>
      </c>
      <c r="AU52" s="13">
        <v>0</v>
      </c>
      <c r="AV52" s="13">
        <v>1</v>
      </c>
      <c r="AW52" s="13">
        <v>0</v>
      </c>
      <c r="AX52" s="13">
        <f t="shared" si="8"/>
        <v>1</v>
      </c>
      <c r="AY52" s="13">
        <v>18</v>
      </c>
      <c r="AZ52" s="13">
        <v>0.96</v>
      </c>
      <c r="BA52" s="13">
        <v>3.25</v>
      </c>
      <c r="BB52" s="13">
        <v>0</v>
      </c>
      <c r="BC52" s="13">
        <v>0</v>
      </c>
      <c r="BD52" s="13">
        <v>1</v>
      </c>
      <c r="BE52" s="13">
        <v>1.4</v>
      </c>
      <c r="BF52" s="13">
        <v>104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1</v>
      </c>
      <c r="BN52" s="13">
        <v>0</v>
      </c>
      <c r="BO52" s="13">
        <v>0</v>
      </c>
      <c r="BP52" s="13">
        <v>0</v>
      </c>
      <c r="BQ52" s="13">
        <v>0</v>
      </c>
      <c r="BR52" s="13">
        <f t="shared" si="4"/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3</v>
      </c>
      <c r="BX52" s="13">
        <v>0</v>
      </c>
      <c r="BY52" s="13">
        <v>0</v>
      </c>
      <c r="BZ52" s="13">
        <v>1</v>
      </c>
      <c r="CA52" s="13">
        <v>0</v>
      </c>
      <c r="CB52" s="13">
        <f t="shared" si="5"/>
        <v>0</v>
      </c>
      <c r="CC52" s="13">
        <v>0</v>
      </c>
      <c r="CD52" s="13">
        <v>0</v>
      </c>
      <c r="CE52" s="13">
        <v>1</v>
      </c>
      <c r="CF52" s="13">
        <v>0</v>
      </c>
      <c r="CG52" s="13">
        <v>1</v>
      </c>
      <c r="CH52" s="13">
        <v>800</v>
      </c>
      <c r="CI52" s="13">
        <v>530</v>
      </c>
      <c r="CJ52" s="13">
        <v>1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1</v>
      </c>
      <c r="CW52" s="13">
        <v>0</v>
      </c>
      <c r="CX52" s="13">
        <v>0</v>
      </c>
      <c r="CY52" s="13">
        <v>0</v>
      </c>
      <c r="CZ52" s="13">
        <v>1</v>
      </c>
      <c r="DA52" s="13">
        <v>1</v>
      </c>
      <c r="DB52" s="13">
        <v>0</v>
      </c>
      <c r="DC52" s="13">
        <v>0</v>
      </c>
      <c r="DD52" s="13">
        <v>0</v>
      </c>
      <c r="DE52" s="13">
        <v>0</v>
      </c>
      <c r="DF52" s="13">
        <v>1</v>
      </c>
      <c r="DG52" s="13">
        <v>0</v>
      </c>
      <c r="DH52" s="13">
        <v>0</v>
      </c>
      <c r="DI52" s="13">
        <v>0</v>
      </c>
      <c r="DJ52" s="13">
        <v>1</v>
      </c>
      <c r="DK52" s="13">
        <v>0</v>
      </c>
      <c r="DL52" s="13">
        <v>1</v>
      </c>
      <c r="DM52" s="13">
        <v>0</v>
      </c>
      <c r="DN52" s="13">
        <v>0</v>
      </c>
      <c r="DO52" s="13">
        <v>0</v>
      </c>
      <c r="DP52" s="13">
        <v>1</v>
      </c>
      <c r="DQ52" s="13">
        <v>0</v>
      </c>
      <c r="DR52" s="13">
        <v>0</v>
      </c>
      <c r="DS52" s="13">
        <v>1</v>
      </c>
      <c r="DT52" s="13">
        <v>15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1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f t="shared" si="6"/>
        <v>0</v>
      </c>
      <c r="ER52" s="13">
        <v>0</v>
      </c>
      <c r="ES52" s="13">
        <v>0</v>
      </c>
      <c r="ET52" s="13">
        <v>0</v>
      </c>
      <c r="EU52" s="13">
        <v>1</v>
      </c>
      <c r="EV52" s="13">
        <v>0</v>
      </c>
      <c r="EW52" s="13">
        <v>1</v>
      </c>
      <c r="EX52" s="13">
        <v>0</v>
      </c>
      <c r="EY52" s="13">
        <v>0</v>
      </c>
      <c r="EZ52" s="13">
        <v>0</v>
      </c>
      <c r="FA52" s="13">
        <v>1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1</v>
      </c>
      <c r="FH52" s="13">
        <v>1</v>
      </c>
      <c r="FI52" s="13">
        <f t="shared" si="7"/>
        <v>0</v>
      </c>
    </row>
    <row r="53" spans="1:165" x14ac:dyDescent="0.25">
      <c r="A53" s="11">
        <v>52</v>
      </c>
      <c r="B53" s="13">
        <v>67</v>
      </c>
      <c r="C53" s="13">
        <v>0</v>
      </c>
      <c r="D53" s="13">
        <v>0</v>
      </c>
      <c r="E53" s="13">
        <v>0</v>
      </c>
      <c r="F53" s="13">
        <v>1</v>
      </c>
      <c r="G53" s="13">
        <f t="shared" si="1"/>
        <v>0</v>
      </c>
      <c r="H53" s="13">
        <v>1</v>
      </c>
      <c r="I53" s="13">
        <v>174</v>
      </c>
      <c r="J53" s="13">
        <v>68</v>
      </c>
      <c r="K53" s="13">
        <v>22.4</v>
      </c>
      <c r="L53" s="13">
        <v>0</v>
      </c>
      <c r="M53" s="13">
        <v>1</v>
      </c>
      <c r="N53" s="13">
        <v>0</v>
      </c>
      <c r="O53" s="13">
        <v>1</v>
      </c>
      <c r="P53" s="13">
        <v>0</v>
      </c>
      <c r="Q53" s="13">
        <v>0</v>
      </c>
      <c r="R53" s="13">
        <v>0</v>
      </c>
      <c r="S53" s="13">
        <v>1</v>
      </c>
      <c r="T53" s="13">
        <v>0</v>
      </c>
      <c r="U53" s="13">
        <v>0</v>
      </c>
      <c r="V53" s="13">
        <v>1</v>
      </c>
      <c r="W53" s="13">
        <v>0</v>
      </c>
      <c r="X53" s="13">
        <v>1</v>
      </c>
      <c r="Y53" s="13">
        <v>1</v>
      </c>
      <c r="Z53" s="13">
        <v>1</v>
      </c>
      <c r="AA53" s="13">
        <v>0</v>
      </c>
      <c r="AB53" s="13">
        <v>0</v>
      </c>
      <c r="AC53" s="13">
        <v>1</v>
      </c>
      <c r="AD53" s="13">
        <v>0</v>
      </c>
      <c r="AE53" s="13">
        <v>0</v>
      </c>
      <c r="AF53" s="13">
        <v>0</v>
      </c>
      <c r="AG53" s="13">
        <v>0</v>
      </c>
      <c r="AH53" s="13">
        <v>1</v>
      </c>
      <c r="AI53" s="13">
        <v>0</v>
      </c>
      <c r="AJ53" s="13">
        <v>0</v>
      </c>
      <c r="AK53" s="13">
        <v>0</v>
      </c>
      <c r="AL53" s="13">
        <v>0</v>
      </c>
      <c r="AM53" s="13">
        <f t="shared" si="2"/>
        <v>0</v>
      </c>
      <c r="AN53" s="13">
        <v>0</v>
      </c>
      <c r="AO53" s="13">
        <v>0</v>
      </c>
      <c r="AP53" s="13">
        <f t="shared" si="3"/>
        <v>0</v>
      </c>
      <c r="AQ53" s="13">
        <v>0</v>
      </c>
      <c r="AR53" s="13">
        <v>1</v>
      </c>
      <c r="AS53" s="13">
        <v>0</v>
      </c>
      <c r="AT53" s="13">
        <v>0</v>
      </c>
      <c r="AU53" s="13">
        <v>0</v>
      </c>
      <c r="AV53" s="13">
        <v>1</v>
      </c>
      <c r="AW53" s="13">
        <v>0</v>
      </c>
      <c r="AX53" s="13">
        <f t="shared" si="8"/>
        <v>1</v>
      </c>
      <c r="AY53" s="13">
        <v>25</v>
      </c>
      <c r="AZ53" s="13">
        <v>2.4900000000000002</v>
      </c>
      <c r="BA53" s="13">
        <v>3</v>
      </c>
      <c r="BB53" s="13">
        <v>0</v>
      </c>
      <c r="BC53" s="13">
        <v>1</v>
      </c>
      <c r="BD53" s="13">
        <v>0</v>
      </c>
      <c r="BE53" s="13">
        <v>1.1000000000000001</v>
      </c>
      <c r="BF53" s="13">
        <v>223</v>
      </c>
      <c r="BG53" s="13">
        <v>1</v>
      </c>
      <c r="BH53" s="13">
        <v>182</v>
      </c>
      <c r="BI53" s="13">
        <v>143</v>
      </c>
      <c r="BJ53" s="13">
        <v>35.9</v>
      </c>
      <c r="BK53" s="13">
        <v>0</v>
      </c>
      <c r="BL53" s="13">
        <v>4</v>
      </c>
      <c r="BM53" s="13">
        <v>0</v>
      </c>
      <c r="BN53" s="13">
        <v>0</v>
      </c>
      <c r="BO53" s="13">
        <v>0</v>
      </c>
      <c r="BP53" s="13">
        <v>0</v>
      </c>
      <c r="BQ53" s="13">
        <v>1</v>
      </c>
      <c r="BR53" s="13">
        <f t="shared" si="4"/>
        <v>0</v>
      </c>
      <c r="BS53" s="13">
        <v>0</v>
      </c>
      <c r="BT53" s="13">
        <v>0</v>
      </c>
      <c r="BU53" s="13">
        <v>1</v>
      </c>
      <c r="BV53" s="13">
        <v>0</v>
      </c>
      <c r="BW53" s="13">
        <v>4</v>
      </c>
      <c r="BX53" s="13">
        <v>0</v>
      </c>
      <c r="BY53" s="13">
        <v>0</v>
      </c>
      <c r="BZ53" s="13">
        <v>0</v>
      </c>
      <c r="CA53" s="13">
        <v>1</v>
      </c>
      <c r="CB53" s="13">
        <f t="shared" si="5"/>
        <v>0</v>
      </c>
      <c r="CC53" s="13">
        <v>1</v>
      </c>
      <c r="CD53" s="13">
        <v>0</v>
      </c>
      <c r="CE53" s="13">
        <v>1</v>
      </c>
      <c r="CF53" s="13">
        <v>0</v>
      </c>
      <c r="CG53" s="13">
        <v>1</v>
      </c>
      <c r="CH53" s="13">
        <v>700</v>
      </c>
      <c r="CI53" s="13">
        <v>1510</v>
      </c>
      <c r="CJ53" s="13">
        <v>1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1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1</v>
      </c>
      <c r="DB53" s="13">
        <v>0</v>
      </c>
      <c r="DC53" s="13">
        <v>0</v>
      </c>
      <c r="DD53" s="13">
        <v>0</v>
      </c>
      <c r="DE53" s="13">
        <v>0</v>
      </c>
      <c r="DF53" s="13">
        <v>1</v>
      </c>
      <c r="DG53" s="13">
        <v>0</v>
      </c>
      <c r="DH53" s="13">
        <v>0</v>
      </c>
      <c r="DI53" s="13">
        <v>0</v>
      </c>
      <c r="DJ53" s="13">
        <v>1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1</v>
      </c>
      <c r="DR53" s="13">
        <v>0</v>
      </c>
      <c r="DS53" s="13">
        <v>1</v>
      </c>
      <c r="DT53" s="13">
        <v>22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1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1</v>
      </c>
      <c r="EN53" s="13">
        <v>0</v>
      </c>
      <c r="EO53" s="13">
        <v>0</v>
      </c>
      <c r="EP53" s="13">
        <v>0</v>
      </c>
      <c r="EQ53" s="13">
        <f t="shared" si="6"/>
        <v>0</v>
      </c>
      <c r="ER53" s="13">
        <v>0</v>
      </c>
      <c r="ES53" s="13">
        <v>0</v>
      </c>
      <c r="ET53" s="13">
        <v>0</v>
      </c>
      <c r="EU53" s="13">
        <v>1</v>
      </c>
      <c r="EV53" s="13">
        <v>1</v>
      </c>
      <c r="EW53" s="13">
        <v>0</v>
      </c>
      <c r="EX53" s="13">
        <v>0</v>
      </c>
      <c r="EY53" s="13">
        <v>1</v>
      </c>
      <c r="EZ53" s="13">
        <v>0</v>
      </c>
      <c r="FA53" s="13">
        <v>0</v>
      </c>
      <c r="FB53" s="13">
        <v>0</v>
      </c>
      <c r="FC53" s="13">
        <v>0</v>
      </c>
      <c r="FD53" s="13">
        <v>1</v>
      </c>
      <c r="FE53" s="13">
        <v>0</v>
      </c>
      <c r="FF53" s="13">
        <v>0</v>
      </c>
      <c r="FG53" s="13">
        <v>1</v>
      </c>
      <c r="FH53" s="13">
        <v>1</v>
      </c>
      <c r="FI53" s="13">
        <f t="shared" si="7"/>
        <v>1</v>
      </c>
    </row>
    <row r="54" spans="1:165" x14ac:dyDescent="0.25">
      <c r="A54" s="11">
        <v>53</v>
      </c>
      <c r="B54" s="13">
        <v>52</v>
      </c>
      <c r="C54" s="13">
        <v>0</v>
      </c>
      <c r="D54" s="13">
        <v>1</v>
      </c>
      <c r="E54" s="13">
        <v>0</v>
      </c>
      <c r="F54" s="13">
        <v>0</v>
      </c>
      <c r="G54" s="13">
        <f t="shared" si="1"/>
        <v>1</v>
      </c>
      <c r="H54" s="13">
        <v>1</v>
      </c>
      <c r="I54" s="13">
        <v>170</v>
      </c>
      <c r="J54" s="13">
        <v>79</v>
      </c>
      <c r="K54" s="13">
        <v>27.3</v>
      </c>
      <c r="L54" s="13">
        <v>0</v>
      </c>
      <c r="M54" s="13">
        <v>0</v>
      </c>
      <c r="N54" s="13">
        <v>1</v>
      </c>
      <c r="O54" s="13">
        <v>1</v>
      </c>
      <c r="P54" s="13">
        <v>0</v>
      </c>
      <c r="Q54" s="13">
        <v>1</v>
      </c>
      <c r="R54" s="13">
        <v>0</v>
      </c>
      <c r="S54" s="13">
        <v>0</v>
      </c>
      <c r="T54" s="13">
        <v>0</v>
      </c>
      <c r="U54" s="13">
        <v>0</v>
      </c>
      <c r="V54" s="13">
        <v>1</v>
      </c>
      <c r="W54" s="13">
        <v>0</v>
      </c>
      <c r="X54" s="13">
        <v>1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1</v>
      </c>
      <c r="AM54" s="13">
        <f t="shared" si="2"/>
        <v>1</v>
      </c>
      <c r="AN54" s="13">
        <v>0</v>
      </c>
      <c r="AO54" s="13">
        <v>0</v>
      </c>
      <c r="AP54" s="13">
        <f t="shared" si="3"/>
        <v>0</v>
      </c>
      <c r="AQ54" s="13">
        <v>0</v>
      </c>
      <c r="AR54" s="13">
        <v>1</v>
      </c>
      <c r="AS54" s="13">
        <v>0</v>
      </c>
      <c r="AT54" s="13">
        <v>0</v>
      </c>
      <c r="AU54" s="13">
        <v>0</v>
      </c>
      <c r="AV54" s="13">
        <v>1</v>
      </c>
      <c r="AW54" s="13">
        <v>0</v>
      </c>
      <c r="AX54" s="13">
        <f t="shared" si="8"/>
        <v>1</v>
      </c>
      <c r="AY54" s="13">
        <v>15</v>
      </c>
      <c r="AZ54" s="13">
        <v>1.1000000000000001</v>
      </c>
      <c r="BA54" s="13">
        <v>2.4</v>
      </c>
      <c r="BB54" s="13">
        <v>0</v>
      </c>
      <c r="BC54" s="13">
        <v>0</v>
      </c>
      <c r="BD54" s="13">
        <v>1</v>
      </c>
      <c r="BE54" s="13">
        <v>1.1000000000000001</v>
      </c>
      <c r="BF54" s="13">
        <v>175.5980392156863</v>
      </c>
      <c r="BG54" s="13">
        <v>1</v>
      </c>
      <c r="BH54" s="13">
        <v>143</v>
      </c>
      <c r="BI54" s="13">
        <v>103</v>
      </c>
      <c r="BJ54" s="13">
        <v>36.1</v>
      </c>
      <c r="BK54" s="13">
        <v>0</v>
      </c>
      <c r="BL54" s="13">
        <v>3</v>
      </c>
      <c r="BM54" s="13">
        <v>0</v>
      </c>
      <c r="BN54" s="13">
        <v>0</v>
      </c>
      <c r="BO54" s="13">
        <v>0</v>
      </c>
      <c r="BP54" s="13">
        <v>1</v>
      </c>
      <c r="BQ54" s="13">
        <v>0</v>
      </c>
      <c r="BR54" s="13">
        <f t="shared" si="4"/>
        <v>1</v>
      </c>
      <c r="BS54" s="13">
        <v>0</v>
      </c>
      <c r="BT54" s="13">
        <v>0</v>
      </c>
      <c r="BU54" s="13">
        <v>0</v>
      </c>
      <c r="BV54" s="13">
        <v>0</v>
      </c>
      <c r="BW54" s="13">
        <v>4</v>
      </c>
      <c r="BX54" s="13">
        <v>0</v>
      </c>
      <c r="BY54" s="13">
        <v>0</v>
      </c>
      <c r="BZ54" s="13">
        <v>0</v>
      </c>
      <c r="CA54" s="13">
        <v>1</v>
      </c>
      <c r="CB54" s="13">
        <f t="shared" si="5"/>
        <v>0</v>
      </c>
      <c r="CC54" s="13">
        <v>0</v>
      </c>
      <c r="CD54" s="13">
        <v>0</v>
      </c>
      <c r="CE54" s="13">
        <v>1</v>
      </c>
      <c r="CF54" s="13">
        <v>1</v>
      </c>
      <c r="CG54" s="13">
        <v>1</v>
      </c>
      <c r="CH54" s="13">
        <v>500</v>
      </c>
      <c r="CI54" s="13">
        <v>810</v>
      </c>
      <c r="CJ54" s="13">
        <v>1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1</v>
      </c>
      <c r="DG54" s="13">
        <v>0</v>
      </c>
      <c r="DH54" s="13">
        <v>0</v>
      </c>
      <c r="DI54" s="13">
        <v>0</v>
      </c>
      <c r="DJ54" s="13">
        <v>1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1</v>
      </c>
      <c r="DT54" s="13">
        <v>22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1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1</v>
      </c>
      <c r="EN54" s="13">
        <v>0</v>
      </c>
      <c r="EO54" s="13">
        <v>0</v>
      </c>
      <c r="EP54" s="13">
        <v>1</v>
      </c>
      <c r="EQ54" s="13">
        <f t="shared" si="6"/>
        <v>1</v>
      </c>
      <c r="ER54" s="13">
        <v>0</v>
      </c>
      <c r="ES54" s="13">
        <v>0</v>
      </c>
      <c r="ET54" s="13">
        <v>0</v>
      </c>
      <c r="EU54" s="13">
        <v>1</v>
      </c>
      <c r="EV54" s="13">
        <v>0</v>
      </c>
      <c r="EW54" s="13">
        <v>0</v>
      </c>
      <c r="EX54" s="13">
        <v>1</v>
      </c>
      <c r="EY54" s="13">
        <v>0</v>
      </c>
      <c r="EZ54" s="13">
        <v>0</v>
      </c>
      <c r="FA54" s="13">
        <v>1</v>
      </c>
      <c r="FB54" s="13">
        <v>0</v>
      </c>
      <c r="FC54" s="13">
        <v>0</v>
      </c>
      <c r="FD54" s="13">
        <v>0</v>
      </c>
      <c r="FE54" s="13">
        <v>0</v>
      </c>
      <c r="FF54" s="13">
        <v>1</v>
      </c>
      <c r="FG54" s="13">
        <v>0</v>
      </c>
      <c r="FH54" s="13">
        <v>1</v>
      </c>
      <c r="FI54" s="13">
        <f t="shared" si="7"/>
        <v>0</v>
      </c>
    </row>
    <row r="55" spans="1:165" x14ac:dyDescent="0.25">
      <c r="A55" s="11">
        <v>54</v>
      </c>
      <c r="B55" s="13">
        <v>51</v>
      </c>
      <c r="C55" s="13">
        <v>0</v>
      </c>
      <c r="D55" s="13">
        <v>1</v>
      </c>
      <c r="E55" s="13">
        <v>0</v>
      </c>
      <c r="F55" s="13">
        <v>0</v>
      </c>
      <c r="G55" s="13">
        <f t="shared" si="1"/>
        <v>1</v>
      </c>
      <c r="H55" s="13">
        <v>0</v>
      </c>
      <c r="I55" s="13">
        <v>154</v>
      </c>
      <c r="J55" s="13">
        <v>70</v>
      </c>
      <c r="K55" s="13">
        <v>29.5</v>
      </c>
      <c r="L55" s="13">
        <v>1</v>
      </c>
      <c r="M55" s="13">
        <v>0</v>
      </c>
      <c r="N55" s="13">
        <v>0</v>
      </c>
      <c r="O55" s="13">
        <v>1</v>
      </c>
      <c r="P55" s="13">
        <v>1</v>
      </c>
      <c r="Q55" s="13">
        <v>1</v>
      </c>
      <c r="R55" s="13">
        <v>0</v>
      </c>
      <c r="S55" s="13">
        <v>1</v>
      </c>
      <c r="T55" s="13">
        <v>0</v>
      </c>
      <c r="U55" s="13">
        <v>0</v>
      </c>
      <c r="V55" s="13">
        <v>1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1</v>
      </c>
      <c r="AJ55" s="13">
        <v>0</v>
      </c>
      <c r="AK55" s="13">
        <v>0</v>
      </c>
      <c r="AL55" s="13">
        <v>1</v>
      </c>
      <c r="AM55" s="13">
        <f t="shared" si="2"/>
        <v>1</v>
      </c>
      <c r="AN55" s="13">
        <v>0</v>
      </c>
      <c r="AO55" s="13">
        <v>0</v>
      </c>
      <c r="AP55" s="13">
        <f t="shared" si="3"/>
        <v>0</v>
      </c>
      <c r="AQ55" s="13">
        <v>0</v>
      </c>
      <c r="AR55" s="13">
        <v>0</v>
      </c>
      <c r="AS55" s="13">
        <v>1</v>
      </c>
      <c r="AT55" s="13">
        <v>0</v>
      </c>
      <c r="AU55" s="13">
        <v>0</v>
      </c>
      <c r="AV55" s="13">
        <v>1</v>
      </c>
      <c r="AW55" s="13">
        <v>0</v>
      </c>
      <c r="AX55" s="13">
        <f t="shared" si="8"/>
        <v>1</v>
      </c>
      <c r="AY55" s="13">
        <v>27</v>
      </c>
      <c r="AZ55" s="13">
        <v>2.4</v>
      </c>
      <c r="BA55" s="13">
        <v>3.2</v>
      </c>
      <c r="BB55" s="13">
        <v>0</v>
      </c>
      <c r="BC55" s="13">
        <v>0</v>
      </c>
      <c r="BD55" s="13">
        <v>1</v>
      </c>
      <c r="BE55" s="13">
        <v>1.3</v>
      </c>
      <c r="BF55" s="13">
        <v>175.5980392156863</v>
      </c>
      <c r="BG55" s="13">
        <v>1</v>
      </c>
      <c r="BH55" s="13">
        <v>84</v>
      </c>
      <c r="BI55" s="13">
        <v>55</v>
      </c>
      <c r="BJ55" s="13">
        <v>33.1</v>
      </c>
      <c r="BK55" s="13">
        <v>0</v>
      </c>
      <c r="BL55" s="13">
        <v>3</v>
      </c>
      <c r="BM55" s="13">
        <v>0</v>
      </c>
      <c r="BN55" s="13">
        <v>0</v>
      </c>
      <c r="BO55" s="13">
        <v>0</v>
      </c>
      <c r="BP55" s="13">
        <v>1</v>
      </c>
      <c r="BQ55" s="13">
        <v>0</v>
      </c>
      <c r="BR55" s="13">
        <f t="shared" si="4"/>
        <v>1</v>
      </c>
      <c r="BS55" s="13">
        <v>0</v>
      </c>
      <c r="BT55" s="13">
        <v>0</v>
      </c>
      <c r="BU55" s="13">
        <v>0</v>
      </c>
      <c r="BV55" s="13">
        <v>0</v>
      </c>
      <c r="BW55" s="13">
        <v>3</v>
      </c>
      <c r="BX55" s="13">
        <v>0</v>
      </c>
      <c r="BY55" s="13">
        <v>0</v>
      </c>
      <c r="BZ55" s="13">
        <v>1</v>
      </c>
      <c r="CA55" s="13">
        <v>0</v>
      </c>
      <c r="CB55" s="13">
        <f t="shared" si="5"/>
        <v>0</v>
      </c>
      <c r="CC55" s="13">
        <v>0</v>
      </c>
      <c r="CD55" s="13">
        <v>0</v>
      </c>
      <c r="CE55" s="13">
        <v>1</v>
      </c>
      <c r="CF55" s="13">
        <v>0</v>
      </c>
      <c r="CG55" s="13">
        <v>1</v>
      </c>
      <c r="CH55" s="13">
        <v>800</v>
      </c>
      <c r="CI55" s="13">
        <v>370</v>
      </c>
      <c r="CJ55" s="13">
        <v>1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1</v>
      </c>
      <c r="DG55" s="13">
        <v>0</v>
      </c>
      <c r="DH55" s="13">
        <v>0</v>
      </c>
      <c r="DI55" s="13">
        <v>0</v>
      </c>
      <c r="DJ55" s="13">
        <v>1</v>
      </c>
      <c r="DK55" s="13">
        <v>1</v>
      </c>
      <c r="DL55" s="13">
        <v>1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1</v>
      </c>
      <c r="DT55" s="13">
        <v>36</v>
      </c>
      <c r="DU55" s="13">
        <v>0</v>
      </c>
      <c r="DV55" s="13">
        <v>1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1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1</v>
      </c>
      <c r="EN55" s="13">
        <v>0</v>
      </c>
      <c r="EO55" s="13">
        <v>1</v>
      </c>
      <c r="EP55" s="13">
        <v>0</v>
      </c>
      <c r="EQ55" s="13">
        <f t="shared" si="6"/>
        <v>1</v>
      </c>
      <c r="ER55" s="13">
        <v>0</v>
      </c>
      <c r="ES55" s="13">
        <v>0</v>
      </c>
      <c r="ET55" s="13">
        <v>0</v>
      </c>
      <c r="EU55" s="13">
        <v>1</v>
      </c>
      <c r="EV55" s="13">
        <v>0</v>
      </c>
      <c r="EW55" s="13">
        <v>0</v>
      </c>
      <c r="EX55" s="13">
        <v>1</v>
      </c>
      <c r="EY55" s="13">
        <v>0</v>
      </c>
      <c r="EZ55" s="13">
        <v>0</v>
      </c>
      <c r="FA55" s="13">
        <v>1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f t="shared" si="7"/>
        <v>0</v>
      </c>
    </row>
    <row r="56" spans="1:165" x14ac:dyDescent="0.25">
      <c r="A56" s="11">
        <v>55</v>
      </c>
      <c r="B56" s="13">
        <v>48</v>
      </c>
      <c r="C56" s="13">
        <v>1</v>
      </c>
      <c r="D56" s="13">
        <v>0</v>
      </c>
      <c r="E56" s="13">
        <v>0</v>
      </c>
      <c r="F56" s="13">
        <v>0</v>
      </c>
      <c r="G56" s="13">
        <f t="shared" si="1"/>
        <v>1</v>
      </c>
      <c r="H56" s="13">
        <v>1</v>
      </c>
      <c r="I56" s="13">
        <v>176</v>
      </c>
      <c r="J56" s="13">
        <v>95</v>
      </c>
      <c r="K56" s="13">
        <v>30.6</v>
      </c>
      <c r="L56" s="13">
        <v>0</v>
      </c>
      <c r="M56" s="13">
        <v>1</v>
      </c>
      <c r="N56" s="13">
        <v>0</v>
      </c>
      <c r="O56" s="13">
        <v>1</v>
      </c>
      <c r="P56" s="13">
        <v>0</v>
      </c>
      <c r="Q56" s="13">
        <v>1</v>
      </c>
      <c r="R56" s="13">
        <v>0</v>
      </c>
      <c r="S56" s="13">
        <v>0</v>
      </c>
      <c r="T56" s="13">
        <v>0</v>
      </c>
      <c r="U56" s="13">
        <v>0</v>
      </c>
      <c r="V56" s="13">
        <v>1</v>
      </c>
      <c r="W56" s="13">
        <v>0</v>
      </c>
      <c r="X56" s="13">
        <v>0</v>
      </c>
      <c r="Y56" s="13">
        <v>1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f t="shared" si="2"/>
        <v>0</v>
      </c>
      <c r="AN56" s="13">
        <v>0</v>
      </c>
      <c r="AO56" s="13">
        <v>0</v>
      </c>
      <c r="AP56" s="13">
        <f t="shared" si="3"/>
        <v>0</v>
      </c>
      <c r="AQ56" s="13">
        <v>0</v>
      </c>
      <c r="AR56" s="13">
        <v>1</v>
      </c>
      <c r="AS56" s="13">
        <v>0</v>
      </c>
      <c r="AT56" s="13">
        <v>0</v>
      </c>
      <c r="AU56" s="13">
        <v>0</v>
      </c>
      <c r="AV56" s="13">
        <v>1</v>
      </c>
      <c r="AW56" s="13">
        <v>0</v>
      </c>
      <c r="AX56" s="13">
        <f t="shared" si="8"/>
        <v>1</v>
      </c>
      <c r="AY56" s="13">
        <v>39.5</v>
      </c>
      <c r="AZ56" s="13">
        <v>0.65</v>
      </c>
      <c r="BA56" s="13">
        <v>2.7</v>
      </c>
      <c r="BB56" s="13">
        <v>0</v>
      </c>
      <c r="BC56" s="13">
        <v>0</v>
      </c>
      <c r="BD56" s="13">
        <v>1</v>
      </c>
      <c r="BE56" s="13">
        <v>0.9</v>
      </c>
      <c r="BF56" s="13">
        <v>175.5980392156863</v>
      </c>
      <c r="BG56" s="13">
        <v>1</v>
      </c>
      <c r="BH56" s="13">
        <v>112</v>
      </c>
      <c r="BI56" s="13">
        <v>76</v>
      </c>
      <c r="BJ56" s="13">
        <v>35.4</v>
      </c>
      <c r="BK56" s="13">
        <v>0</v>
      </c>
      <c r="BL56" s="13">
        <v>2</v>
      </c>
      <c r="BM56" s="13">
        <v>0</v>
      </c>
      <c r="BN56" s="13">
        <v>0</v>
      </c>
      <c r="BO56" s="13">
        <v>1</v>
      </c>
      <c r="BP56" s="13">
        <v>0</v>
      </c>
      <c r="BQ56" s="13">
        <v>0</v>
      </c>
      <c r="BR56" s="13">
        <f t="shared" si="4"/>
        <v>1</v>
      </c>
      <c r="BS56" s="13">
        <v>0</v>
      </c>
      <c r="BT56" s="13">
        <v>0</v>
      </c>
      <c r="BU56" s="13">
        <v>0</v>
      </c>
      <c r="BV56" s="13">
        <v>0</v>
      </c>
      <c r="BW56" s="13">
        <v>3</v>
      </c>
      <c r="BX56" s="13">
        <v>0</v>
      </c>
      <c r="BY56" s="13">
        <v>0</v>
      </c>
      <c r="BZ56" s="13">
        <v>1</v>
      </c>
      <c r="CA56" s="13">
        <v>0</v>
      </c>
      <c r="CB56" s="13">
        <f t="shared" si="5"/>
        <v>0</v>
      </c>
      <c r="CC56" s="13">
        <v>0</v>
      </c>
      <c r="CD56" s="13">
        <v>0</v>
      </c>
      <c r="CE56" s="13">
        <v>1</v>
      </c>
      <c r="CF56" s="13">
        <v>0</v>
      </c>
      <c r="CG56" s="13">
        <v>1</v>
      </c>
      <c r="CH56" s="13">
        <v>500</v>
      </c>
      <c r="CI56" s="13">
        <v>360</v>
      </c>
      <c r="CJ56" s="13">
        <v>1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1</v>
      </c>
      <c r="DG56" s="13">
        <v>0</v>
      </c>
      <c r="DH56" s="13">
        <v>0</v>
      </c>
      <c r="DI56" s="13">
        <v>0</v>
      </c>
      <c r="DJ56" s="13">
        <v>1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1</v>
      </c>
      <c r="DT56" s="13">
        <v>25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f t="shared" si="6"/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1</v>
      </c>
      <c r="EX56" s="13">
        <v>0</v>
      </c>
      <c r="EY56" s="13">
        <v>1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1</v>
      </c>
      <c r="FH56" s="13">
        <v>1</v>
      </c>
      <c r="FI56" s="13">
        <f t="shared" si="7"/>
        <v>0</v>
      </c>
    </row>
    <row r="57" spans="1:165" x14ac:dyDescent="0.25">
      <c r="A57" s="11">
        <v>56</v>
      </c>
      <c r="B57" s="13">
        <v>55</v>
      </c>
      <c r="C57" s="13">
        <v>0</v>
      </c>
      <c r="D57" s="13">
        <v>0</v>
      </c>
      <c r="E57" s="13">
        <v>1</v>
      </c>
      <c r="F57" s="13">
        <v>0</v>
      </c>
      <c r="G57" s="13">
        <f t="shared" si="1"/>
        <v>0</v>
      </c>
      <c r="H57" s="13">
        <v>1</v>
      </c>
      <c r="I57" s="13">
        <v>170</v>
      </c>
      <c r="J57" s="13">
        <v>75</v>
      </c>
      <c r="K57" s="13">
        <v>25.9</v>
      </c>
      <c r="L57" s="13">
        <v>0</v>
      </c>
      <c r="M57" s="13">
        <v>0</v>
      </c>
      <c r="N57" s="13">
        <v>1</v>
      </c>
      <c r="O57" s="13">
        <v>1</v>
      </c>
      <c r="P57" s="13">
        <v>0</v>
      </c>
      <c r="Q57" s="13">
        <v>0</v>
      </c>
      <c r="R57" s="13">
        <v>0</v>
      </c>
      <c r="S57" s="13">
        <v>1</v>
      </c>
      <c r="T57" s="13">
        <v>0</v>
      </c>
      <c r="U57" s="13">
        <v>0</v>
      </c>
      <c r="V57" s="13">
        <v>1</v>
      </c>
      <c r="W57" s="13">
        <v>0</v>
      </c>
      <c r="X57" s="13">
        <v>1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1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f t="shared" si="2"/>
        <v>0</v>
      </c>
      <c r="AN57" s="13">
        <v>0</v>
      </c>
      <c r="AO57" s="13">
        <v>0</v>
      </c>
      <c r="AP57" s="13">
        <f t="shared" si="3"/>
        <v>0</v>
      </c>
      <c r="AQ57" s="13">
        <v>0</v>
      </c>
      <c r="AR57" s="13">
        <v>1</v>
      </c>
      <c r="AS57" s="13">
        <v>0</v>
      </c>
      <c r="AT57" s="13">
        <v>0</v>
      </c>
      <c r="AU57" s="13">
        <v>0</v>
      </c>
      <c r="AV57" s="13">
        <v>1</v>
      </c>
      <c r="AW57" s="13">
        <v>0</v>
      </c>
      <c r="AX57" s="13">
        <f t="shared" si="8"/>
        <v>1</v>
      </c>
      <c r="AY57" s="13">
        <v>25</v>
      </c>
      <c r="AZ57" s="13">
        <v>0.55000000000000004</v>
      </c>
      <c r="BA57" s="13">
        <v>3.4</v>
      </c>
      <c r="BB57" s="13">
        <v>0</v>
      </c>
      <c r="BC57" s="13">
        <v>0</v>
      </c>
      <c r="BD57" s="13">
        <v>1</v>
      </c>
      <c r="BE57" s="13">
        <v>1.2</v>
      </c>
      <c r="BF57" s="13">
        <v>175.5980392156863</v>
      </c>
      <c r="BG57" s="13">
        <v>1</v>
      </c>
      <c r="BH57" s="13">
        <v>96</v>
      </c>
      <c r="BI57" s="13">
        <v>67</v>
      </c>
      <c r="BJ57" s="13">
        <v>34.700000000000003</v>
      </c>
      <c r="BK57" s="13">
        <v>0</v>
      </c>
      <c r="BL57" s="13">
        <v>2</v>
      </c>
      <c r="BM57" s="13">
        <v>0</v>
      </c>
      <c r="BN57" s="13">
        <v>0</v>
      </c>
      <c r="BO57" s="13">
        <v>1</v>
      </c>
      <c r="BP57" s="13">
        <v>0</v>
      </c>
      <c r="BQ57" s="13">
        <v>0</v>
      </c>
      <c r="BR57" s="13">
        <f t="shared" si="4"/>
        <v>1</v>
      </c>
      <c r="BS57" s="13">
        <v>0</v>
      </c>
      <c r="BT57" s="13">
        <v>0</v>
      </c>
      <c r="BU57" s="13">
        <v>0</v>
      </c>
      <c r="BV57" s="13">
        <v>0</v>
      </c>
      <c r="BW57" s="13">
        <v>3</v>
      </c>
      <c r="BX57" s="13">
        <v>0</v>
      </c>
      <c r="BY57" s="13">
        <v>0</v>
      </c>
      <c r="BZ57" s="13">
        <v>1</v>
      </c>
      <c r="CA57" s="13">
        <v>0</v>
      </c>
      <c r="CB57" s="13">
        <f t="shared" si="5"/>
        <v>0</v>
      </c>
      <c r="CC57" s="13">
        <v>0</v>
      </c>
      <c r="CD57" s="13">
        <v>0</v>
      </c>
      <c r="CE57" s="13">
        <v>1</v>
      </c>
      <c r="CF57" s="13">
        <v>0</v>
      </c>
      <c r="CG57" s="13">
        <v>1</v>
      </c>
      <c r="CH57" s="13">
        <v>500</v>
      </c>
      <c r="CI57" s="13">
        <v>840</v>
      </c>
      <c r="CJ57" s="13">
        <v>1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1</v>
      </c>
      <c r="DA57" s="13">
        <v>1</v>
      </c>
      <c r="DB57" s="13">
        <v>0</v>
      </c>
      <c r="DC57" s="13">
        <v>0</v>
      </c>
      <c r="DD57" s="13">
        <v>0</v>
      </c>
      <c r="DE57" s="13">
        <v>0</v>
      </c>
      <c r="DF57" s="13">
        <v>1</v>
      </c>
      <c r="DG57" s="13">
        <v>0</v>
      </c>
      <c r="DH57" s="13">
        <v>0</v>
      </c>
      <c r="DI57" s="13">
        <v>0</v>
      </c>
      <c r="DJ57" s="13">
        <v>1</v>
      </c>
      <c r="DK57" s="13">
        <v>1</v>
      </c>
      <c r="DL57" s="13">
        <v>0</v>
      </c>
      <c r="DM57" s="13"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0</v>
      </c>
      <c r="DT57" s="13">
        <v>30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1</v>
      </c>
      <c r="EN57" s="13">
        <v>0</v>
      </c>
      <c r="EO57" s="13">
        <v>1</v>
      </c>
      <c r="EP57" s="13">
        <v>0</v>
      </c>
      <c r="EQ57" s="13">
        <f t="shared" si="6"/>
        <v>1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1</v>
      </c>
      <c r="EX57" s="13">
        <v>0</v>
      </c>
      <c r="EY57" s="13">
        <v>0</v>
      </c>
      <c r="EZ57" s="13">
        <v>1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1</v>
      </c>
      <c r="FG57" s="13">
        <v>0</v>
      </c>
      <c r="FH57" s="13">
        <v>1</v>
      </c>
      <c r="FI57" s="13">
        <f t="shared" si="7"/>
        <v>0</v>
      </c>
    </row>
    <row r="58" spans="1:165" x14ac:dyDescent="0.25">
      <c r="A58" s="11">
        <v>57</v>
      </c>
      <c r="B58" s="13">
        <v>52</v>
      </c>
      <c r="C58" s="13">
        <v>0</v>
      </c>
      <c r="D58" s="13">
        <v>1</v>
      </c>
      <c r="E58" s="13">
        <v>0</v>
      </c>
      <c r="F58" s="13">
        <v>0</v>
      </c>
      <c r="G58" s="13">
        <f t="shared" si="1"/>
        <v>1</v>
      </c>
      <c r="H58" s="13">
        <v>1</v>
      </c>
      <c r="I58" s="13">
        <v>160</v>
      </c>
      <c r="J58" s="13">
        <v>70</v>
      </c>
      <c r="K58" s="13">
        <v>27.3</v>
      </c>
      <c r="L58" s="13">
        <v>1</v>
      </c>
      <c r="M58" s="13">
        <v>0</v>
      </c>
      <c r="N58" s="13">
        <v>0</v>
      </c>
      <c r="O58" s="13">
        <v>1</v>
      </c>
      <c r="P58" s="13">
        <v>0</v>
      </c>
      <c r="Q58" s="13">
        <v>1</v>
      </c>
      <c r="R58" s="13">
        <v>1</v>
      </c>
      <c r="S58" s="13">
        <v>0</v>
      </c>
      <c r="T58" s="13">
        <v>0</v>
      </c>
      <c r="U58" s="13">
        <v>1</v>
      </c>
      <c r="V58" s="13">
        <v>1</v>
      </c>
      <c r="W58" s="13">
        <v>0</v>
      </c>
      <c r="X58" s="13">
        <v>0</v>
      </c>
      <c r="Y58" s="13">
        <v>1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1</v>
      </c>
      <c r="AM58" s="13">
        <f t="shared" si="2"/>
        <v>1</v>
      </c>
      <c r="AN58" s="13">
        <v>0</v>
      </c>
      <c r="AO58" s="13">
        <v>0</v>
      </c>
      <c r="AP58" s="13">
        <f t="shared" si="3"/>
        <v>0</v>
      </c>
      <c r="AQ58" s="13">
        <v>0</v>
      </c>
      <c r="AR58" s="13">
        <v>0</v>
      </c>
      <c r="AS58" s="13">
        <v>1</v>
      </c>
      <c r="AT58" s="13">
        <v>0</v>
      </c>
      <c r="AU58" s="13">
        <v>0</v>
      </c>
      <c r="AV58" s="13">
        <v>0</v>
      </c>
      <c r="AW58" s="13">
        <v>1</v>
      </c>
      <c r="AX58" s="13">
        <f t="shared" si="8"/>
        <v>0</v>
      </c>
      <c r="AY58" s="13">
        <v>37</v>
      </c>
      <c r="AZ58" s="13">
        <v>1.65</v>
      </c>
      <c r="BA58" s="13">
        <v>2.8</v>
      </c>
      <c r="BB58" s="13">
        <v>0</v>
      </c>
      <c r="BC58" s="13">
        <v>0</v>
      </c>
      <c r="BD58" s="13">
        <v>1</v>
      </c>
      <c r="BE58" s="13">
        <v>1.2</v>
      </c>
      <c r="BF58" s="13">
        <v>129</v>
      </c>
      <c r="BG58" s="13">
        <v>1</v>
      </c>
      <c r="BH58" s="13">
        <v>85</v>
      </c>
      <c r="BI58" s="13">
        <v>54</v>
      </c>
      <c r="BJ58" s="13">
        <v>34.700000000000003</v>
      </c>
      <c r="BK58" s="13">
        <v>0</v>
      </c>
      <c r="BL58" s="13">
        <v>2</v>
      </c>
      <c r="BM58" s="13">
        <v>0</v>
      </c>
      <c r="BN58" s="13">
        <v>0</v>
      </c>
      <c r="BO58" s="13">
        <v>1</v>
      </c>
      <c r="BP58" s="13">
        <v>0</v>
      </c>
      <c r="BQ58" s="13">
        <v>0</v>
      </c>
      <c r="BR58" s="13">
        <f t="shared" si="4"/>
        <v>1</v>
      </c>
      <c r="BS58" s="13">
        <v>0</v>
      </c>
      <c r="BT58" s="13">
        <v>0</v>
      </c>
      <c r="BU58" s="13">
        <v>0</v>
      </c>
      <c r="BV58" s="13">
        <v>0</v>
      </c>
      <c r="BW58" s="13">
        <v>3</v>
      </c>
      <c r="BX58" s="13">
        <v>0</v>
      </c>
      <c r="BY58" s="13">
        <v>0</v>
      </c>
      <c r="BZ58" s="13">
        <v>1</v>
      </c>
      <c r="CA58" s="13">
        <v>0</v>
      </c>
      <c r="CB58" s="13">
        <f t="shared" si="5"/>
        <v>0</v>
      </c>
      <c r="CC58" s="13">
        <v>0</v>
      </c>
      <c r="CD58" s="13">
        <v>0</v>
      </c>
      <c r="CE58" s="13">
        <v>1</v>
      </c>
      <c r="CF58" s="13">
        <v>1</v>
      </c>
      <c r="CG58" s="13">
        <v>0</v>
      </c>
      <c r="CH58" s="13">
        <v>800</v>
      </c>
      <c r="CI58" s="13">
        <v>380</v>
      </c>
      <c r="CJ58" s="13">
        <v>1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1</v>
      </c>
      <c r="DG58" s="13">
        <v>0</v>
      </c>
      <c r="DH58" s="13">
        <v>0</v>
      </c>
      <c r="DI58" s="13">
        <v>0</v>
      </c>
      <c r="DJ58" s="13">
        <v>1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1</v>
      </c>
      <c r="DT58" s="13">
        <v>26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1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1</v>
      </c>
      <c r="EN58" s="13">
        <v>0</v>
      </c>
      <c r="EO58" s="13">
        <v>0</v>
      </c>
      <c r="EP58" s="13">
        <v>0</v>
      </c>
      <c r="EQ58" s="13">
        <f t="shared" si="6"/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1</v>
      </c>
      <c r="EX58" s="13">
        <v>0</v>
      </c>
      <c r="EY58" s="13">
        <v>0</v>
      </c>
      <c r="EZ58" s="13">
        <v>0</v>
      </c>
      <c r="FA58" s="13">
        <v>1</v>
      </c>
      <c r="FB58" s="13">
        <v>0</v>
      </c>
      <c r="FC58" s="13">
        <v>0</v>
      </c>
      <c r="FD58" s="13">
        <v>0</v>
      </c>
      <c r="FE58" s="13">
        <v>0</v>
      </c>
      <c r="FF58" s="13">
        <v>1</v>
      </c>
      <c r="FG58" s="13">
        <v>0</v>
      </c>
      <c r="FH58" s="13">
        <v>1</v>
      </c>
      <c r="FI58" s="13">
        <f t="shared" si="7"/>
        <v>0</v>
      </c>
    </row>
    <row r="59" spans="1:165" x14ac:dyDescent="0.25">
      <c r="A59" s="11">
        <v>58</v>
      </c>
      <c r="B59" s="13">
        <v>58</v>
      </c>
      <c r="C59" s="13">
        <v>0</v>
      </c>
      <c r="D59" s="13">
        <v>0</v>
      </c>
      <c r="E59" s="13">
        <v>1</v>
      </c>
      <c r="F59" s="13">
        <v>0</v>
      </c>
      <c r="G59" s="13">
        <f t="shared" si="1"/>
        <v>0</v>
      </c>
      <c r="H59" s="13">
        <v>1</v>
      </c>
      <c r="I59" s="13">
        <v>168</v>
      </c>
      <c r="J59" s="13">
        <v>80</v>
      </c>
      <c r="K59" s="13">
        <v>28.3</v>
      </c>
      <c r="L59" s="13">
        <v>0</v>
      </c>
      <c r="M59" s="13">
        <v>1</v>
      </c>
      <c r="N59" s="13">
        <v>0</v>
      </c>
      <c r="O59" s="13">
        <v>1</v>
      </c>
      <c r="P59" s="13">
        <v>0</v>
      </c>
      <c r="Q59" s="13">
        <v>1</v>
      </c>
      <c r="R59" s="13">
        <v>0</v>
      </c>
      <c r="S59" s="13">
        <v>0</v>
      </c>
      <c r="T59" s="13">
        <v>0</v>
      </c>
      <c r="U59" s="13">
        <v>0</v>
      </c>
      <c r="V59" s="13">
        <v>1</v>
      </c>
      <c r="W59" s="13">
        <v>0</v>
      </c>
      <c r="X59" s="13">
        <v>1</v>
      </c>
      <c r="Y59" s="13">
        <v>1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f t="shared" si="2"/>
        <v>0</v>
      </c>
      <c r="AN59" s="13">
        <v>0</v>
      </c>
      <c r="AO59" s="13">
        <v>0</v>
      </c>
      <c r="AP59" s="13">
        <f t="shared" si="3"/>
        <v>0</v>
      </c>
      <c r="AQ59" s="13">
        <v>0</v>
      </c>
      <c r="AR59" s="13">
        <v>1</v>
      </c>
      <c r="AS59" s="13">
        <v>0</v>
      </c>
      <c r="AT59" s="13">
        <v>0</v>
      </c>
      <c r="AU59" s="13">
        <v>0</v>
      </c>
      <c r="AV59" s="13">
        <v>1</v>
      </c>
      <c r="AW59" s="13">
        <v>0</v>
      </c>
      <c r="AX59" s="13">
        <f t="shared" si="8"/>
        <v>1</v>
      </c>
      <c r="AY59" s="13">
        <v>27</v>
      </c>
      <c r="AZ59" s="13">
        <v>0.87</v>
      </c>
      <c r="BA59" s="13">
        <v>2.5</v>
      </c>
      <c r="BB59" s="13">
        <v>0</v>
      </c>
      <c r="BC59" s="13">
        <v>0</v>
      </c>
      <c r="BD59" s="13">
        <v>1</v>
      </c>
      <c r="BE59" s="13">
        <v>1.2</v>
      </c>
      <c r="BF59" s="13">
        <v>175.5980392156863</v>
      </c>
      <c r="BG59" s="13">
        <v>1</v>
      </c>
      <c r="BH59" s="13">
        <v>151</v>
      </c>
      <c r="BI59" s="13">
        <v>122</v>
      </c>
      <c r="BJ59" s="13">
        <v>34.200000000000003</v>
      </c>
      <c r="BK59" s="13">
        <v>0</v>
      </c>
      <c r="BL59" s="13">
        <v>3</v>
      </c>
      <c r="BM59" s="13">
        <v>0</v>
      </c>
      <c r="BN59" s="13">
        <v>0</v>
      </c>
      <c r="BO59" s="13">
        <v>0</v>
      </c>
      <c r="BP59" s="13">
        <v>1</v>
      </c>
      <c r="BQ59" s="13">
        <v>0</v>
      </c>
      <c r="BR59" s="13">
        <f t="shared" si="4"/>
        <v>1</v>
      </c>
      <c r="BS59" s="13">
        <v>0</v>
      </c>
      <c r="BT59" s="13">
        <v>0</v>
      </c>
      <c r="BU59" s="13">
        <v>0</v>
      </c>
      <c r="BV59" s="13">
        <v>0</v>
      </c>
      <c r="BW59" s="13">
        <v>4</v>
      </c>
      <c r="BX59" s="13">
        <v>0</v>
      </c>
      <c r="BY59" s="13">
        <v>0</v>
      </c>
      <c r="BZ59" s="13">
        <v>0</v>
      </c>
      <c r="CA59" s="13">
        <v>1</v>
      </c>
      <c r="CB59" s="13">
        <f t="shared" si="5"/>
        <v>0</v>
      </c>
      <c r="CC59" s="13">
        <v>0</v>
      </c>
      <c r="CD59" s="13">
        <v>0</v>
      </c>
      <c r="CE59" s="13">
        <v>1</v>
      </c>
      <c r="CF59" s="13">
        <v>0</v>
      </c>
      <c r="CG59" s="13">
        <v>1</v>
      </c>
      <c r="CH59" s="13">
        <v>700</v>
      </c>
      <c r="CI59" s="13">
        <v>398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1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1</v>
      </c>
      <c r="CW59" s="13">
        <v>0</v>
      </c>
      <c r="CX59" s="13">
        <v>0</v>
      </c>
      <c r="CY59" s="13">
        <v>0</v>
      </c>
      <c r="CZ59" s="13">
        <v>0</v>
      </c>
      <c r="DA59" s="13">
        <v>1</v>
      </c>
      <c r="DB59" s="13">
        <v>0</v>
      </c>
      <c r="DC59" s="13">
        <v>0</v>
      </c>
      <c r="DD59" s="13">
        <v>0</v>
      </c>
      <c r="DE59" s="13">
        <v>0</v>
      </c>
      <c r="DF59" s="13">
        <v>1</v>
      </c>
      <c r="DG59" s="13">
        <v>0</v>
      </c>
      <c r="DH59" s="13">
        <v>0</v>
      </c>
      <c r="DI59" s="13">
        <v>0</v>
      </c>
      <c r="DJ59" s="13">
        <v>1</v>
      </c>
      <c r="DK59" s="13">
        <v>0</v>
      </c>
      <c r="DL59" s="13">
        <v>1</v>
      </c>
      <c r="DM59" s="13">
        <v>0</v>
      </c>
      <c r="DN59" s="13">
        <v>0</v>
      </c>
      <c r="DO59" s="13">
        <v>0</v>
      </c>
      <c r="DP59" s="13">
        <v>1</v>
      </c>
      <c r="DQ59" s="13">
        <v>0</v>
      </c>
      <c r="DR59" s="13">
        <v>0</v>
      </c>
      <c r="DS59" s="13">
        <v>1</v>
      </c>
      <c r="DT59" s="13">
        <v>16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1</v>
      </c>
      <c r="EN59" s="13">
        <v>0</v>
      </c>
      <c r="EO59" s="13">
        <v>0</v>
      </c>
      <c r="EP59" s="13">
        <v>0</v>
      </c>
      <c r="EQ59" s="13">
        <f t="shared" si="6"/>
        <v>0</v>
      </c>
      <c r="ER59" s="13">
        <v>0</v>
      </c>
      <c r="ES59" s="13">
        <v>0</v>
      </c>
      <c r="ET59" s="13">
        <v>0</v>
      </c>
      <c r="EU59" s="13">
        <v>1</v>
      </c>
      <c r="EV59" s="13">
        <v>0</v>
      </c>
      <c r="EW59" s="13">
        <v>0</v>
      </c>
      <c r="EX59" s="13">
        <v>1</v>
      </c>
      <c r="EY59" s="13">
        <v>0</v>
      </c>
      <c r="EZ59" s="13">
        <v>1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f t="shared" si="7"/>
        <v>0</v>
      </c>
    </row>
    <row r="60" spans="1:165" x14ac:dyDescent="0.25">
      <c r="A60" s="11">
        <v>59</v>
      </c>
      <c r="B60" s="13">
        <v>45</v>
      </c>
      <c r="C60" s="13">
        <v>1</v>
      </c>
      <c r="D60" s="13">
        <v>0</v>
      </c>
      <c r="E60" s="13">
        <v>0</v>
      </c>
      <c r="F60" s="13">
        <v>0</v>
      </c>
      <c r="G60" s="13">
        <f t="shared" si="1"/>
        <v>1</v>
      </c>
      <c r="H60" s="13">
        <v>1</v>
      </c>
      <c r="I60" s="13">
        <v>175</v>
      </c>
      <c r="J60" s="13">
        <v>90</v>
      </c>
      <c r="K60" s="13">
        <v>29.3</v>
      </c>
      <c r="L60" s="13">
        <v>0</v>
      </c>
      <c r="M60" s="13">
        <v>1</v>
      </c>
      <c r="N60" s="13">
        <v>0</v>
      </c>
      <c r="O60" s="13">
        <v>1</v>
      </c>
      <c r="P60" s="13">
        <v>0</v>
      </c>
      <c r="Q60" s="13">
        <v>1</v>
      </c>
      <c r="R60" s="13">
        <v>1</v>
      </c>
      <c r="S60" s="13">
        <v>1</v>
      </c>
      <c r="T60" s="13">
        <v>1</v>
      </c>
      <c r="U60" s="13">
        <v>0</v>
      </c>
      <c r="V60" s="13">
        <v>1</v>
      </c>
      <c r="W60" s="13">
        <v>0</v>
      </c>
      <c r="X60" s="13">
        <v>1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f t="shared" si="2"/>
        <v>0</v>
      </c>
      <c r="AN60" s="13">
        <v>0</v>
      </c>
      <c r="AO60" s="13">
        <v>0</v>
      </c>
      <c r="AP60" s="13">
        <f t="shared" si="3"/>
        <v>0</v>
      </c>
      <c r="AQ60" s="13">
        <v>0</v>
      </c>
      <c r="AR60" s="13">
        <v>0</v>
      </c>
      <c r="AS60" s="13">
        <v>0</v>
      </c>
      <c r="AT60" s="13">
        <v>1</v>
      </c>
      <c r="AU60" s="13">
        <v>0</v>
      </c>
      <c r="AV60" s="13">
        <v>0</v>
      </c>
      <c r="AW60" s="13">
        <v>1</v>
      </c>
      <c r="AX60" s="13">
        <f t="shared" si="8"/>
        <v>0</v>
      </c>
      <c r="AY60" s="13">
        <v>46.5</v>
      </c>
      <c r="AZ60" s="13">
        <v>1.9</v>
      </c>
      <c r="BA60" s="13">
        <v>3.2</v>
      </c>
      <c r="BB60" s="13">
        <v>0</v>
      </c>
      <c r="BC60" s="13">
        <v>1</v>
      </c>
      <c r="BD60" s="13">
        <v>0</v>
      </c>
      <c r="BE60" s="13">
        <v>1.1000000000000001</v>
      </c>
      <c r="BF60" s="13">
        <v>227</v>
      </c>
      <c r="BG60" s="13">
        <v>1</v>
      </c>
      <c r="BH60" s="13">
        <v>169</v>
      </c>
      <c r="BI60" s="13">
        <v>121</v>
      </c>
      <c r="BJ60" s="13">
        <v>34</v>
      </c>
      <c r="BK60" s="13">
        <v>0</v>
      </c>
      <c r="BL60" s="13">
        <v>4</v>
      </c>
      <c r="BM60" s="13">
        <v>0</v>
      </c>
      <c r="BN60" s="13">
        <v>0</v>
      </c>
      <c r="BO60" s="13">
        <v>0</v>
      </c>
      <c r="BP60" s="13">
        <v>0</v>
      </c>
      <c r="BQ60" s="13">
        <v>1</v>
      </c>
      <c r="BR60" s="13">
        <f t="shared" si="4"/>
        <v>0</v>
      </c>
      <c r="BS60" s="13">
        <v>0</v>
      </c>
      <c r="BT60" s="13">
        <v>0</v>
      </c>
      <c r="BU60" s="13">
        <v>1</v>
      </c>
      <c r="BV60" s="13">
        <v>0</v>
      </c>
      <c r="BW60" s="13">
        <v>4</v>
      </c>
      <c r="BX60" s="13">
        <v>0</v>
      </c>
      <c r="BY60" s="13">
        <v>0</v>
      </c>
      <c r="BZ60" s="13">
        <v>0</v>
      </c>
      <c r="CA60" s="13">
        <v>1</v>
      </c>
      <c r="CB60" s="13">
        <f t="shared" si="5"/>
        <v>0</v>
      </c>
      <c r="CC60" s="13">
        <v>0</v>
      </c>
      <c r="CD60" s="13">
        <v>0</v>
      </c>
      <c r="CE60" s="13">
        <v>1</v>
      </c>
      <c r="CF60" s="13">
        <v>0</v>
      </c>
      <c r="CG60" s="13">
        <v>1</v>
      </c>
      <c r="CH60" s="13">
        <v>1200</v>
      </c>
      <c r="CI60" s="13">
        <v>660</v>
      </c>
      <c r="CJ60" s="13">
        <v>1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1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1</v>
      </c>
      <c r="CW60" s="13">
        <v>0</v>
      </c>
      <c r="CX60" s="13">
        <v>0</v>
      </c>
      <c r="CY60" s="13">
        <v>0</v>
      </c>
      <c r="CZ60" s="13">
        <v>0</v>
      </c>
      <c r="DA60" s="13">
        <v>1</v>
      </c>
      <c r="DB60" s="13">
        <v>0</v>
      </c>
      <c r="DC60" s="13">
        <v>0</v>
      </c>
      <c r="DD60" s="13">
        <v>0</v>
      </c>
      <c r="DE60" s="13">
        <v>0</v>
      </c>
      <c r="DF60" s="13">
        <v>1</v>
      </c>
      <c r="DG60" s="13">
        <v>0</v>
      </c>
      <c r="DH60" s="13">
        <v>0</v>
      </c>
      <c r="DI60" s="13">
        <v>0</v>
      </c>
      <c r="DJ60" s="13">
        <v>1</v>
      </c>
      <c r="DK60" s="13">
        <v>1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1</v>
      </c>
      <c r="DT60" s="13">
        <v>16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1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1</v>
      </c>
      <c r="EN60" s="13">
        <v>0</v>
      </c>
      <c r="EO60" s="13">
        <v>0</v>
      </c>
      <c r="EP60" s="13">
        <v>0</v>
      </c>
      <c r="EQ60" s="13">
        <f t="shared" si="6"/>
        <v>0</v>
      </c>
      <c r="ER60" s="13">
        <v>0</v>
      </c>
      <c r="ES60" s="13">
        <v>0</v>
      </c>
      <c r="ET60" s="13">
        <v>0</v>
      </c>
      <c r="EU60" s="13">
        <v>1</v>
      </c>
      <c r="EV60" s="13">
        <v>0</v>
      </c>
      <c r="EW60" s="13">
        <v>1</v>
      </c>
      <c r="EX60" s="13">
        <v>0</v>
      </c>
      <c r="EY60" s="13">
        <v>0</v>
      </c>
      <c r="EZ60" s="13">
        <v>0</v>
      </c>
      <c r="FA60" s="13">
        <v>1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f t="shared" si="7"/>
        <v>0</v>
      </c>
    </row>
    <row r="61" spans="1:165" x14ac:dyDescent="0.25">
      <c r="A61" s="11">
        <v>60</v>
      </c>
      <c r="B61" s="13">
        <v>67</v>
      </c>
      <c r="C61" s="13">
        <v>0</v>
      </c>
      <c r="D61" s="13">
        <v>0</v>
      </c>
      <c r="E61" s="13">
        <v>0</v>
      </c>
      <c r="F61" s="13">
        <v>1</v>
      </c>
      <c r="G61" s="13">
        <f t="shared" si="1"/>
        <v>0</v>
      </c>
      <c r="H61" s="13">
        <v>1</v>
      </c>
      <c r="I61" s="13">
        <v>176</v>
      </c>
      <c r="J61" s="13">
        <v>92</v>
      </c>
      <c r="K61" s="13">
        <v>29.7</v>
      </c>
      <c r="L61" s="13">
        <v>0</v>
      </c>
      <c r="M61" s="13">
        <v>0</v>
      </c>
      <c r="N61" s="13">
        <v>1</v>
      </c>
      <c r="O61" s="13">
        <v>1</v>
      </c>
      <c r="P61" s="13">
        <v>0</v>
      </c>
      <c r="Q61" s="13">
        <v>1</v>
      </c>
      <c r="R61" s="13">
        <v>0</v>
      </c>
      <c r="S61" s="13">
        <v>0</v>
      </c>
      <c r="T61" s="13">
        <v>1</v>
      </c>
      <c r="U61" s="13">
        <v>0</v>
      </c>
      <c r="V61" s="13">
        <v>1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f t="shared" si="2"/>
        <v>0</v>
      </c>
      <c r="AN61" s="13">
        <v>0</v>
      </c>
      <c r="AO61" s="13">
        <v>0</v>
      </c>
      <c r="AP61" s="13">
        <f t="shared" si="3"/>
        <v>0</v>
      </c>
      <c r="AQ61" s="13">
        <v>0</v>
      </c>
      <c r="AR61" s="13">
        <v>0</v>
      </c>
      <c r="AS61" s="13">
        <v>1</v>
      </c>
      <c r="AT61" s="13">
        <v>0</v>
      </c>
      <c r="AU61" s="13">
        <v>0</v>
      </c>
      <c r="AV61" s="13">
        <v>1</v>
      </c>
      <c r="AW61" s="13">
        <v>0</v>
      </c>
      <c r="AX61" s="13">
        <f t="shared" si="8"/>
        <v>1</v>
      </c>
      <c r="AY61" s="13">
        <v>33.5</v>
      </c>
      <c r="AZ61" s="13">
        <v>1.33</v>
      </c>
      <c r="BA61" s="13">
        <v>3.55</v>
      </c>
      <c r="BB61" s="13">
        <v>0</v>
      </c>
      <c r="BC61" s="13">
        <v>0</v>
      </c>
      <c r="BD61" s="13">
        <v>1</v>
      </c>
      <c r="BE61" s="13">
        <v>1</v>
      </c>
      <c r="BF61" s="13">
        <v>240</v>
      </c>
      <c r="BG61" s="13">
        <v>1</v>
      </c>
      <c r="BH61" s="13">
        <v>100</v>
      </c>
      <c r="BI61" s="13">
        <v>69</v>
      </c>
      <c r="BJ61" s="13">
        <v>36.4</v>
      </c>
      <c r="BK61" s="13">
        <v>0</v>
      </c>
      <c r="BL61" s="13">
        <v>3</v>
      </c>
      <c r="BM61" s="13">
        <v>0</v>
      </c>
      <c r="BN61" s="13">
        <v>0</v>
      </c>
      <c r="BO61" s="13">
        <v>0</v>
      </c>
      <c r="BP61" s="13">
        <v>1</v>
      </c>
      <c r="BQ61" s="13">
        <v>0</v>
      </c>
      <c r="BR61" s="13">
        <f t="shared" si="4"/>
        <v>1</v>
      </c>
      <c r="BS61" s="13">
        <v>0</v>
      </c>
      <c r="BT61" s="13">
        <v>0</v>
      </c>
      <c r="BU61" s="13">
        <v>0</v>
      </c>
      <c r="BV61" s="13">
        <v>0</v>
      </c>
      <c r="BW61" s="13">
        <v>3</v>
      </c>
      <c r="BX61" s="13">
        <v>0</v>
      </c>
      <c r="BY61" s="13">
        <v>0</v>
      </c>
      <c r="BZ61" s="13">
        <v>1</v>
      </c>
      <c r="CA61" s="13">
        <v>0</v>
      </c>
      <c r="CB61" s="13">
        <f t="shared" si="5"/>
        <v>0</v>
      </c>
      <c r="CC61" s="13">
        <v>0</v>
      </c>
      <c r="CD61" s="13">
        <v>0</v>
      </c>
      <c r="CE61" s="13">
        <v>1</v>
      </c>
      <c r="CF61" s="13">
        <v>0</v>
      </c>
      <c r="CG61" s="13">
        <v>1</v>
      </c>
      <c r="CH61" s="13">
        <v>500</v>
      </c>
      <c r="CI61" s="13">
        <v>680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1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1</v>
      </c>
      <c r="DB61" s="13">
        <v>0</v>
      </c>
      <c r="DC61" s="13">
        <v>0</v>
      </c>
      <c r="DD61" s="13">
        <v>0</v>
      </c>
      <c r="DE61" s="13">
        <v>0</v>
      </c>
      <c r="DF61" s="13">
        <v>1</v>
      </c>
      <c r="DG61" s="13">
        <v>0</v>
      </c>
      <c r="DH61" s="13">
        <v>0</v>
      </c>
      <c r="DI61" s="13">
        <v>0</v>
      </c>
      <c r="DJ61" s="13">
        <v>1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1</v>
      </c>
      <c r="DQ61" s="13">
        <v>0</v>
      </c>
      <c r="DR61" s="13">
        <v>0</v>
      </c>
      <c r="DS61" s="13">
        <v>1</v>
      </c>
      <c r="DT61" s="13">
        <v>29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1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1</v>
      </c>
      <c r="EP61" s="13">
        <v>0</v>
      </c>
      <c r="EQ61" s="13">
        <f t="shared" si="6"/>
        <v>1</v>
      </c>
      <c r="ER61" s="13">
        <v>0</v>
      </c>
      <c r="ES61" s="13">
        <v>0</v>
      </c>
      <c r="ET61" s="13">
        <v>0</v>
      </c>
      <c r="EU61" s="13">
        <v>1</v>
      </c>
      <c r="EV61" s="13">
        <v>0</v>
      </c>
      <c r="EW61" s="13">
        <v>1</v>
      </c>
      <c r="EX61" s="13">
        <v>0</v>
      </c>
      <c r="EY61" s="13">
        <v>0</v>
      </c>
      <c r="EZ61" s="13">
        <v>0</v>
      </c>
      <c r="FA61" s="13">
        <v>1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1</v>
      </c>
      <c r="FH61" s="13">
        <v>1</v>
      </c>
      <c r="FI61" s="13">
        <f t="shared" si="7"/>
        <v>0</v>
      </c>
    </row>
    <row r="62" spans="1:165" x14ac:dyDescent="0.25">
      <c r="A62" s="11">
        <v>61</v>
      </c>
      <c r="B62" s="13">
        <v>52</v>
      </c>
      <c r="C62" s="13">
        <v>0</v>
      </c>
      <c r="D62" s="13">
        <v>1</v>
      </c>
      <c r="E62" s="13">
        <v>0</v>
      </c>
      <c r="F62" s="13">
        <v>0</v>
      </c>
      <c r="G62" s="13">
        <f t="shared" si="1"/>
        <v>1</v>
      </c>
      <c r="H62" s="13">
        <v>1</v>
      </c>
      <c r="I62" s="13">
        <v>169</v>
      </c>
      <c r="J62" s="13">
        <v>80</v>
      </c>
      <c r="K62" s="13">
        <v>28</v>
      </c>
      <c r="L62" s="13">
        <v>0</v>
      </c>
      <c r="M62" s="13">
        <v>1</v>
      </c>
      <c r="N62" s="13">
        <v>0</v>
      </c>
      <c r="O62" s="13">
        <v>1</v>
      </c>
      <c r="P62" s="13">
        <v>0</v>
      </c>
      <c r="Q62" s="13">
        <v>1</v>
      </c>
      <c r="R62" s="13">
        <v>0</v>
      </c>
      <c r="S62" s="13">
        <v>1</v>
      </c>
      <c r="T62" s="13">
        <v>0</v>
      </c>
      <c r="U62" s="13">
        <v>0</v>
      </c>
      <c r="V62" s="13">
        <v>1</v>
      </c>
      <c r="W62" s="13">
        <v>0</v>
      </c>
      <c r="X62" s="13">
        <v>0</v>
      </c>
      <c r="Y62" s="13">
        <v>1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1</v>
      </c>
      <c r="AM62" s="13">
        <f t="shared" si="2"/>
        <v>1</v>
      </c>
      <c r="AN62" s="13">
        <v>0</v>
      </c>
      <c r="AO62" s="13">
        <v>0</v>
      </c>
      <c r="AP62" s="13">
        <f t="shared" si="3"/>
        <v>0</v>
      </c>
      <c r="AQ62" s="13">
        <v>0</v>
      </c>
      <c r="AR62" s="13">
        <v>1</v>
      </c>
      <c r="AS62" s="13">
        <v>0</v>
      </c>
      <c r="AT62" s="13">
        <v>0</v>
      </c>
      <c r="AU62" s="13">
        <v>0</v>
      </c>
      <c r="AV62" s="13">
        <v>1</v>
      </c>
      <c r="AW62" s="13">
        <v>0</v>
      </c>
      <c r="AX62" s="13">
        <f t="shared" si="8"/>
        <v>1</v>
      </c>
      <c r="AY62" s="13">
        <v>36</v>
      </c>
      <c r="AZ62" s="13">
        <v>1.28</v>
      </c>
      <c r="BA62" s="13">
        <v>5</v>
      </c>
      <c r="BB62" s="13">
        <v>0</v>
      </c>
      <c r="BC62" s="13">
        <v>0</v>
      </c>
      <c r="BD62" s="13">
        <v>1</v>
      </c>
      <c r="BE62" s="13">
        <v>1.2</v>
      </c>
      <c r="BF62" s="13">
        <v>153</v>
      </c>
      <c r="BG62" s="13">
        <v>1</v>
      </c>
      <c r="BH62" s="13">
        <v>152</v>
      </c>
      <c r="BI62" s="13">
        <v>112</v>
      </c>
      <c r="BJ62" s="13">
        <v>35.299999999999997</v>
      </c>
      <c r="BK62" s="13">
        <v>0</v>
      </c>
      <c r="BL62" s="13">
        <v>3</v>
      </c>
      <c r="BM62" s="13">
        <v>0</v>
      </c>
      <c r="BN62" s="13">
        <v>0</v>
      </c>
      <c r="BO62" s="13">
        <v>0</v>
      </c>
      <c r="BP62" s="13">
        <v>1</v>
      </c>
      <c r="BQ62" s="13">
        <v>0</v>
      </c>
      <c r="BR62" s="13">
        <f t="shared" si="4"/>
        <v>1</v>
      </c>
      <c r="BS62" s="13">
        <v>0</v>
      </c>
      <c r="BT62" s="13">
        <v>0</v>
      </c>
      <c r="BU62" s="13">
        <v>0</v>
      </c>
      <c r="BV62" s="13">
        <v>0</v>
      </c>
      <c r="BW62" s="13">
        <v>3</v>
      </c>
      <c r="BX62" s="13">
        <v>0</v>
      </c>
      <c r="BY62" s="13">
        <v>0</v>
      </c>
      <c r="BZ62" s="13">
        <v>1</v>
      </c>
      <c r="CA62" s="13">
        <v>0</v>
      </c>
      <c r="CB62" s="13">
        <f t="shared" si="5"/>
        <v>0</v>
      </c>
      <c r="CC62" s="13">
        <v>0</v>
      </c>
      <c r="CD62" s="13">
        <v>0</v>
      </c>
      <c r="CE62" s="13">
        <v>1</v>
      </c>
      <c r="CF62" s="13">
        <v>1</v>
      </c>
      <c r="CG62" s="13">
        <v>0</v>
      </c>
      <c r="CH62" s="13">
        <v>500</v>
      </c>
      <c r="CI62" s="13">
        <v>300</v>
      </c>
      <c r="CJ62" s="13">
        <v>1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1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1</v>
      </c>
      <c r="DB62" s="13">
        <v>0</v>
      </c>
      <c r="DC62" s="13">
        <v>0</v>
      </c>
      <c r="DD62" s="13">
        <v>0</v>
      </c>
      <c r="DE62" s="13">
        <v>0</v>
      </c>
      <c r="DF62" s="13">
        <v>1</v>
      </c>
      <c r="DG62" s="13">
        <v>0</v>
      </c>
      <c r="DH62" s="13">
        <v>0</v>
      </c>
      <c r="DI62" s="13">
        <v>0</v>
      </c>
      <c r="DJ62" s="13">
        <v>1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1</v>
      </c>
      <c r="DT62" s="13">
        <v>31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1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1</v>
      </c>
      <c r="EN62" s="13">
        <v>0</v>
      </c>
      <c r="EO62" s="13">
        <v>1</v>
      </c>
      <c r="EP62" s="13">
        <v>0</v>
      </c>
      <c r="EQ62" s="13">
        <f t="shared" si="6"/>
        <v>1</v>
      </c>
      <c r="ER62" s="13">
        <v>0</v>
      </c>
      <c r="ES62" s="13">
        <v>0</v>
      </c>
      <c r="ET62" s="13">
        <v>0</v>
      </c>
      <c r="EU62" s="13">
        <v>1</v>
      </c>
      <c r="EV62" s="13">
        <v>0</v>
      </c>
      <c r="EW62" s="13">
        <v>0</v>
      </c>
      <c r="EX62" s="13">
        <v>1</v>
      </c>
      <c r="EY62" s="13">
        <v>1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f t="shared" si="7"/>
        <v>0</v>
      </c>
    </row>
    <row r="63" spans="1:165" x14ac:dyDescent="0.25">
      <c r="A63" s="11">
        <v>62</v>
      </c>
      <c r="B63" s="13">
        <v>57</v>
      </c>
      <c r="C63" s="13">
        <v>0</v>
      </c>
      <c r="D63" s="13">
        <v>0</v>
      </c>
      <c r="E63" s="13">
        <v>1</v>
      </c>
      <c r="F63" s="13">
        <v>0</v>
      </c>
      <c r="G63" s="13">
        <f t="shared" si="1"/>
        <v>0</v>
      </c>
      <c r="H63" s="13">
        <v>1</v>
      </c>
      <c r="I63" s="13">
        <v>170</v>
      </c>
      <c r="J63" s="13">
        <v>67</v>
      </c>
      <c r="K63" s="13">
        <v>23.1</v>
      </c>
      <c r="L63" s="13">
        <v>1</v>
      </c>
      <c r="M63" s="13">
        <v>0</v>
      </c>
      <c r="N63" s="13">
        <v>0</v>
      </c>
      <c r="O63" s="13">
        <v>1</v>
      </c>
      <c r="P63" s="13">
        <v>0</v>
      </c>
      <c r="Q63" s="13">
        <v>0</v>
      </c>
      <c r="R63" s="13">
        <v>1</v>
      </c>
      <c r="S63" s="13">
        <v>0</v>
      </c>
      <c r="T63" s="13">
        <v>0</v>
      </c>
      <c r="U63" s="13">
        <v>1</v>
      </c>
      <c r="V63" s="13">
        <v>1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f t="shared" si="2"/>
        <v>0</v>
      </c>
      <c r="AN63" s="13">
        <v>0</v>
      </c>
      <c r="AO63" s="13">
        <v>0</v>
      </c>
      <c r="AP63" s="13">
        <f t="shared" si="3"/>
        <v>0</v>
      </c>
      <c r="AQ63" s="13">
        <v>0</v>
      </c>
      <c r="AR63" s="13">
        <v>0</v>
      </c>
      <c r="AS63" s="13">
        <v>0</v>
      </c>
      <c r="AT63" s="13">
        <v>1</v>
      </c>
      <c r="AU63" s="13">
        <v>0</v>
      </c>
      <c r="AV63" s="13">
        <v>1</v>
      </c>
      <c r="AW63" s="13">
        <v>0</v>
      </c>
      <c r="AX63" s="13">
        <f t="shared" si="8"/>
        <v>1</v>
      </c>
      <c r="AY63" s="13">
        <v>22</v>
      </c>
      <c r="AZ63" s="13">
        <v>1.31</v>
      </c>
      <c r="BA63" s="13">
        <v>3.2</v>
      </c>
      <c r="BB63" s="13">
        <v>0</v>
      </c>
      <c r="BC63" s="13">
        <v>0</v>
      </c>
      <c r="BD63" s="13">
        <v>1</v>
      </c>
      <c r="BE63" s="13">
        <v>0.9</v>
      </c>
      <c r="BF63" s="13">
        <v>175.5980392156863</v>
      </c>
      <c r="BG63" s="13">
        <v>1</v>
      </c>
      <c r="BH63" s="13">
        <v>98</v>
      </c>
      <c r="BI63" s="13">
        <v>70</v>
      </c>
      <c r="BJ63" s="13">
        <v>35</v>
      </c>
      <c r="BK63" s="13">
        <v>0</v>
      </c>
      <c r="BL63" s="13">
        <v>2</v>
      </c>
      <c r="BM63" s="13">
        <v>0</v>
      </c>
      <c r="BN63" s="13">
        <v>0</v>
      </c>
      <c r="BO63" s="13">
        <v>1</v>
      </c>
      <c r="BP63" s="13">
        <v>0</v>
      </c>
      <c r="BQ63" s="13">
        <v>0</v>
      </c>
      <c r="BR63" s="13">
        <f t="shared" si="4"/>
        <v>1</v>
      </c>
      <c r="BS63" s="13">
        <v>0</v>
      </c>
      <c r="BT63" s="13">
        <v>0</v>
      </c>
      <c r="BU63" s="13">
        <v>0</v>
      </c>
      <c r="BV63" s="13">
        <v>0</v>
      </c>
      <c r="BW63" s="13">
        <v>4</v>
      </c>
      <c r="BX63" s="13">
        <v>0</v>
      </c>
      <c r="BY63" s="13">
        <v>0</v>
      </c>
      <c r="BZ63" s="13">
        <v>0</v>
      </c>
      <c r="CA63" s="13">
        <v>1</v>
      </c>
      <c r="CB63" s="13">
        <f t="shared" si="5"/>
        <v>0</v>
      </c>
      <c r="CC63" s="13">
        <v>0</v>
      </c>
      <c r="CD63" s="13">
        <v>0</v>
      </c>
      <c r="CE63" s="13">
        <v>1</v>
      </c>
      <c r="CF63" s="13">
        <v>1</v>
      </c>
      <c r="CG63" s="13">
        <v>1</v>
      </c>
      <c r="CH63" s="13">
        <v>500</v>
      </c>
      <c r="CI63" s="13">
        <v>585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1</v>
      </c>
      <c r="CY63" s="13">
        <v>0</v>
      </c>
      <c r="CZ63" s="13">
        <v>0</v>
      </c>
      <c r="DA63" s="13">
        <v>1</v>
      </c>
      <c r="DB63" s="13">
        <v>0</v>
      </c>
      <c r="DC63" s="13">
        <v>0</v>
      </c>
      <c r="DD63" s="13">
        <v>0</v>
      </c>
      <c r="DE63" s="13">
        <v>0</v>
      </c>
      <c r="DF63" s="13">
        <v>1</v>
      </c>
      <c r="DG63" s="13">
        <v>0</v>
      </c>
      <c r="DH63" s="13">
        <v>0</v>
      </c>
      <c r="DI63" s="13">
        <v>0</v>
      </c>
      <c r="DJ63" s="13">
        <v>1</v>
      </c>
      <c r="DK63" s="13">
        <v>1</v>
      </c>
      <c r="DL63" s="13">
        <v>1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1</v>
      </c>
      <c r="DT63" s="13">
        <v>22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1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1</v>
      </c>
      <c r="EN63" s="13">
        <v>0</v>
      </c>
      <c r="EO63" s="13">
        <v>0</v>
      </c>
      <c r="EP63" s="13">
        <v>0</v>
      </c>
      <c r="EQ63" s="13">
        <f t="shared" si="6"/>
        <v>0</v>
      </c>
      <c r="ER63" s="13">
        <v>0</v>
      </c>
      <c r="ES63" s="13">
        <v>0</v>
      </c>
      <c r="ET63" s="13">
        <v>0</v>
      </c>
      <c r="EU63" s="13">
        <v>1</v>
      </c>
      <c r="EV63" s="13">
        <v>0</v>
      </c>
      <c r="EW63" s="13">
        <v>1</v>
      </c>
      <c r="EX63" s="13">
        <v>0</v>
      </c>
      <c r="EY63" s="13">
        <v>1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f t="shared" si="7"/>
        <v>0</v>
      </c>
    </row>
    <row r="64" spans="1:165" x14ac:dyDescent="0.25">
      <c r="A64" s="11">
        <v>63</v>
      </c>
      <c r="B64" s="13">
        <v>58</v>
      </c>
      <c r="C64" s="13">
        <v>0</v>
      </c>
      <c r="D64" s="13">
        <v>0</v>
      </c>
      <c r="E64" s="13">
        <v>1</v>
      </c>
      <c r="F64" s="13">
        <v>0</v>
      </c>
      <c r="G64" s="13">
        <f t="shared" si="1"/>
        <v>0</v>
      </c>
      <c r="H64" s="13">
        <v>1</v>
      </c>
      <c r="I64" s="13">
        <v>175</v>
      </c>
      <c r="J64" s="13">
        <v>83</v>
      </c>
      <c r="K64" s="13">
        <v>27.1</v>
      </c>
      <c r="L64" s="13">
        <v>0</v>
      </c>
      <c r="M64" s="13">
        <v>0</v>
      </c>
      <c r="N64" s="13">
        <v>1</v>
      </c>
      <c r="O64" s="13">
        <v>1</v>
      </c>
      <c r="P64" s="13">
        <v>0</v>
      </c>
      <c r="Q64" s="13">
        <v>1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f t="shared" si="2"/>
        <v>0</v>
      </c>
      <c r="AN64" s="13">
        <v>0</v>
      </c>
      <c r="AO64" s="13">
        <v>0</v>
      </c>
      <c r="AP64" s="13">
        <f t="shared" si="3"/>
        <v>0</v>
      </c>
      <c r="AQ64" s="13">
        <v>1</v>
      </c>
      <c r="AR64" s="13">
        <v>0</v>
      </c>
      <c r="AS64" s="13">
        <v>0</v>
      </c>
      <c r="AT64" s="13">
        <v>0</v>
      </c>
      <c r="AU64" s="13">
        <v>0</v>
      </c>
      <c r="AV64" s="13">
        <v>1</v>
      </c>
      <c r="AW64" s="13">
        <v>0</v>
      </c>
      <c r="AX64" s="13">
        <f t="shared" si="8"/>
        <v>1</v>
      </c>
      <c r="AY64" s="13">
        <v>16</v>
      </c>
      <c r="AZ64" s="13">
        <v>0.55000000000000004</v>
      </c>
      <c r="BA64" s="13">
        <v>3.2</v>
      </c>
      <c r="BB64" s="13">
        <v>0</v>
      </c>
      <c r="BC64" s="13">
        <v>0</v>
      </c>
      <c r="BD64" s="13">
        <v>1</v>
      </c>
      <c r="BE64" s="13">
        <v>0.9</v>
      </c>
      <c r="BF64" s="13">
        <v>112</v>
      </c>
      <c r="BG64" s="13">
        <v>1</v>
      </c>
      <c r="BH64" s="13">
        <v>102</v>
      </c>
      <c r="BI64" s="13">
        <v>71</v>
      </c>
      <c r="BJ64" s="13">
        <v>34.4</v>
      </c>
      <c r="BK64" s="13">
        <v>0</v>
      </c>
      <c r="BL64" s="13">
        <v>2</v>
      </c>
      <c r="BM64" s="13">
        <v>0</v>
      </c>
      <c r="BN64" s="13">
        <v>0</v>
      </c>
      <c r="BO64" s="13">
        <v>1</v>
      </c>
      <c r="BP64" s="13">
        <v>0</v>
      </c>
      <c r="BQ64" s="13">
        <v>0</v>
      </c>
      <c r="BR64" s="13">
        <f t="shared" si="4"/>
        <v>1</v>
      </c>
      <c r="BS64" s="13">
        <v>0</v>
      </c>
      <c r="BT64" s="13">
        <v>0</v>
      </c>
      <c r="BU64" s="13">
        <v>0</v>
      </c>
      <c r="BV64" s="13">
        <v>0</v>
      </c>
      <c r="BW64" s="13">
        <v>4</v>
      </c>
      <c r="BX64" s="13">
        <v>0</v>
      </c>
      <c r="BY64" s="13">
        <v>0</v>
      </c>
      <c r="BZ64" s="13">
        <v>0</v>
      </c>
      <c r="CA64" s="13">
        <v>1</v>
      </c>
      <c r="CB64" s="13">
        <f t="shared" si="5"/>
        <v>0</v>
      </c>
      <c r="CC64" s="13">
        <v>0</v>
      </c>
      <c r="CD64" s="13">
        <v>0</v>
      </c>
      <c r="CE64" s="13">
        <v>1</v>
      </c>
      <c r="CF64" s="13">
        <v>1</v>
      </c>
      <c r="CG64" s="13">
        <v>1</v>
      </c>
      <c r="CH64" s="13">
        <v>500</v>
      </c>
      <c r="CI64" s="13">
        <v>360</v>
      </c>
      <c r="CJ64" s="13">
        <v>1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1</v>
      </c>
      <c r="CW64" s="13">
        <v>0</v>
      </c>
      <c r="CX64" s="13">
        <v>0</v>
      </c>
      <c r="CY64" s="13">
        <v>0</v>
      </c>
      <c r="CZ64" s="13">
        <v>0</v>
      </c>
      <c r="DA64" s="13">
        <v>1</v>
      </c>
      <c r="DB64" s="13">
        <v>0</v>
      </c>
      <c r="DC64" s="13">
        <v>0</v>
      </c>
      <c r="DD64" s="13">
        <v>0</v>
      </c>
      <c r="DE64" s="13">
        <v>0</v>
      </c>
      <c r="DF64" s="13">
        <v>1</v>
      </c>
      <c r="DG64" s="13">
        <v>0</v>
      </c>
      <c r="DH64" s="13">
        <v>0</v>
      </c>
      <c r="DI64" s="13">
        <v>0</v>
      </c>
      <c r="DJ64" s="13">
        <v>1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1</v>
      </c>
      <c r="DQ64" s="13">
        <v>0</v>
      </c>
      <c r="DR64" s="13">
        <v>0</v>
      </c>
      <c r="DS64" s="13">
        <v>1</v>
      </c>
      <c r="DT64" s="13">
        <v>30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1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1</v>
      </c>
      <c r="EN64" s="13">
        <v>0</v>
      </c>
      <c r="EO64" s="13">
        <v>0</v>
      </c>
      <c r="EP64" s="13">
        <v>0</v>
      </c>
      <c r="EQ64" s="13">
        <f t="shared" si="6"/>
        <v>0</v>
      </c>
      <c r="ER64" s="13">
        <v>0</v>
      </c>
      <c r="ES64" s="13">
        <v>0</v>
      </c>
      <c r="ET64" s="13">
        <v>0</v>
      </c>
      <c r="EU64" s="13">
        <v>1</v>
      </c>
      <c r="EV64" s="13">
        <v>0</v>
      </c>
      <c r="EW64" s="13">
        <v>1</v>
      </c>
      <c r="EX64" s="13">
        <v>0</v>
      </c>
      <c r="EY64" s="13">
        <v>0</v>
      </c>
      <c r="EZ64" s="13">
        <v>1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f t="shared" si="7"/>
        <v>0</v>
      </c>
    </row>
    <row r="65" spans="1:165" x14ac:dyDescent="0.25">
      <c r="A65" s="11">
        <v>64</v>
      </c>
      <c r="B65" s="13">
        <v>49</v>
      </c>
      <c r="C65" s="13">
        <v>1</v>
      </c>
      <c r="D65" s="13">
        <v>0</v>
      </c>
      <c r="E65" s="13">
        <v>0</v>
      </c>
      <c r="F65" s="13">
        <v>0</v>
      </c>
      <c r="G65" s="13">
        <f t="shared" si="1"/>
        <v>1</v>
      </c>
      <c r="H65" s="13">
        <v>1</v>
      </c>
      <c r="I65" s="13">
        <v>162</v>
      </c>
      <c r="J65" s="13">
        <v>66</v>
      </c>
      <c r="K65" s="13">
        <v>25.1</v>
      </c>
      <c r="L65" s="13">
        <v>0</v>
      </c>
      <c r="M65" s="13">
        <v>1</v>
      </c>
      <c r="N65" s="13">
        <v>0</v>
      </c>
      <c r="O65" s="13">
        <v>1</v>
      </c>
      <c r="P65" s="13">
        <v>0</v>
      </c>
      <c r="Q65" s="13">
        <v>0</v>
      </c>
      <c r="R65" s="13">
        <v>1</v>
      </c>
      <c r="S65" s="13">
        <v>1</v>
      </c>
      <c r="T65" s="13">
        <v>0</v>
      </c>
      <c r="U65" s="13">
        <v>0</v>
      </c>
      <c r="V65" s="13">
        <v>1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f t="shared" si="2"/>
        <v>0</v>
      </c>
      <c r="AN65" s="13">
        <v>0</v>
      </c>
      <c r="AO65" s="13">
        <v>0</v>
      </c>
      <c r="AP65" s="13">
        <f t="shared" si="3"/>
        <v>0</v>
      </c>
      <c r="AQ65" s="13">
        <v>1</v>
      </c>
      <c r="AR65" s="13">
        <v>0</v>
      </c>
      <c r="AS65" s="13">
        <v>0</v>
      </c>
      <c r="AT65" s="13">
        <v>0</v>
      </c>
      <c r="AU65" s="13">
        <v>0</v>
      </c>
      <c r="AV65" s="13">
        <v>1</v>
      </c>
      <c r="AW65" s="13">
        <v>0</v>
      </c>
      <c r="AX65" s="13">
        <f t="shared" si="8"/>
        <v>1</v>
      </c>
      <c r="AY65" s="13">
        <v>22.5</v>
      </c>
      <c r="AZ65" s="13">
        <v>0.55000000000000004</v>
      </c>
      <c r="BA65" s="13">
        <v>3</v>
      </c>
      <c r="BB65" s="13">
        <v>0</v>
      </c>
      <c r="BC65" s="13">
        <v>0</v>
      </c>
      <c r="BD65" s="13">
        <v>1</v>
      </c>
      <c r="BE65" s="13">
        <v>1</v>
      </c>
      <c r="BF65" s="13">
        <v>175.5980392156863</v>
      </c>
      <c r="BG65" s="13">
        <v>1</v>
      </c>
      <c r="BH65" s="13">
        <v>109</v>
      </c>
      <c r="BI65" s="13">
        <v>74</v>
      </c>
      <c r="BJ65" s="13">
        <v>35.4</v>
      </c>
      <c r="BK65" s="13">
        <v>0</v>
      </c>
      <c r="BL65" s="13">
        <v>2</v>
      </c>
      <c r="BM65" s="13">
        <v>0</v>
      </c>
      <c r="BN65" s="13">
        <v>0</v>
      </c>
      <c r="BO65" s="13">
        <v>1</v>
      </c>
      <c r="BP65" s="13">
        <v>0</v>
      </c>
      <c r="BQ65" s="13">
        <v>0</v>
      </c>
      <c r="BR65" s="13">
        <f t="shared" si="4"/>
        <v>1</v>
      </c>
      <c r="BS65" s="13">
        <v>0</v>
      </c>
      <c r="BT65" s="13">
        <v>0</v>
      </c>
      <c r="BU65" s="13">
        <v>0</v>
      </c>
      <c r="BV65" s="13">
        <v>0</v>
      </c>
      <c r="BW65" s="13">
        <v>2</v>
      </c>
      <c r="BX65" s="13">
        <v>0</v>
      </c>
      <c r="BY65" s="13">
        <v>1</v>
      </c>
      <c r="BZ65" s="13">
        <v>0</v>
      </c>
      <c r="CA65" s="13">
        <v>0</v>
      </c>
      <c r="CB65" s="13">
        <f t="shared" si="5"/>
        <v>1</v>
      </c>
      <c r="CC65" s="13">
        <v>0</v>
      </c>
      <c r="CD65" s="13">
        <v>0</v>
      </c>
      <c r="CE65" s="13">
        <v>1</v>
      </c>
      <c r="CF65" s="13">
        <v>0</v>
      </c>
      <c r="CG65" s="13">
        <v>0</v>
      </c>
      <c r="CH65" s="13">
        <v>500</v>
      </c>
      <c r="CI65" s="13">
        <v>660</v>
      </c>
      <c r="CJ65" s="13">
        <v>1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1</v>
      </c>
      <c r="DG65" s="13">
        <v>0</v>
      </c>
      <c r="DH65" s="13">
        <v>0</v>
      </c>
      <c r="DI65" s="13">
        <v>0</v>
      </c>
      <c r="DJ65" s="13">
        <v>1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1</v>
      </c>
      <c r="DT65" s="13">
        <v>22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f t="shared" si="6"/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1</v>
      </c>
      <c r="EX65" s="13">
        <v>0</v>
      </c>
      <c r="EY65" s="13">
        <v>0</v>
      </c>
      <c r="EZ65" s="13">
        <v>0</v>
      </c>
      <c r="FA65" s="13">
        <v>1</v>
      </c>
      <c r="FB65" s="13">
        <v>0</v>
      </c>
      <c r="FC65" s="13">
        <v>0</v>
      </c>
      <c r="FD65" s="13">
        <v>0</v>
      </c>
      <c r="FE65" s="13">
        <v>0</v>
      </c>
      <c r="FF65" s="13">
        <v>1</v>
      </c>
      <c r="FG65" s="13">
        <v>1</v>
      </c>
      <c r="FH65" s="13">
        <v>1</v>
      </c>
      <c r="FI65" s="13">
        <f t="shared" si="7"/>
        <v>0</v>
      </c>
    </row>
    <row r="66" spans="1:165" x14ac:dyDescent="0.25">
      <c r="A66" s="11">
        <v>65</v>
      </c>
      <c r="B66" s="13">
        <v>56</v>
      </c>
      <c r="C66" s="13">
        <v>0</v>
      </c>
      <c r="D66" s="13">
        <v>0</v>
      </c>
      <c r="E66" s="13">
        <v>1</v>
      </c>
      <c r="F66" s="13">
        <v>0</v>
      </c>
      <c r="G66" s="13">
        <f t="shared" si="1"/>
        <v>0</v>
      </c>
      <c r="H66" s="13">
        <v>1</v>
      </c>
      <c r="I66" s="13">
        <v>164</v>
      </c>
      <c r="J66" s="13">
        <v>71</v>
      </c>
      <c r="K66" s="13">
        <v>26.4</v>
      </c>
      <c r="L66" s="13">
        <v>0</v>
      </c>
      <c r="M66" s="13">
        <v>1</v>
      </c>
      <c r="N66" s="13">
        <v>0</v>
      </c>
      <c r="O66" s="13">
        <v>1</v>
      </c>
      <c r="P66" s="13">
        <v>0</v>
      </c>
      <c r="Q66" s="13">
        <v>1</v>
      </c>
      <c r="R66" s="13">
        <v>0</v>
      </c>
      <c r="S66" s="13">
        <v>0</v>
      </c>
      <c r="T66" s="13">
        <v>0</v>
      </c>
      <c r="U66" s="13">
        <v>0</v>
      </c>
      <c r="V66" s="13">
        <v>1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f t="shared" si="2"/>
        <v>0</v>
      </c>
      <c r="AN66" s="13">
        <v>0</v>
      </c>
      <c r="AO66" s="13">
        <v>0</v>
      </c>
      <c r="AP66" s="13">
        <f t="shared" si="3"/>
        <v>0</v>
      </c>
      <c r="AQ66" s="13">
        <v>1</v>
      </c>
      <c r="AR66" s="13">
        <v>0</v>
      </c>
      <c r="AS66" s="13">
        <v>0</v>
      </c>
      <c r="AT66" s="13">
        <v>0</v>
      </c>
      <c r="AU66" s="13">
        <v>0</v>
      </c>
      <c r="AV66" s="13">
        <v>1</v>
      </c>
      <c r="AW66" s="13">
        <v>0</v>
      </c>
      <c r="AX66" s="13">
        <f t="shared" ref="AX66:AX97" si="9">IF(OR(AU66=1,AV66=1),1,0)</f>
        <v>1</v>
      </c>
      <c r="AY66" s="13">
        <v>17</v>
      </c>
      <c r="AZ66" s="13">
        <v>0.65</v>
      </c>
      <c r="BA66" s="13">
        <v>2.8</v>
      </c>
      <c r="BB66" s="13">
        <v>0</v>
      </c>
      <c r="BC66" s="13">
        <v>0</v>
      </c>
      <c r="BD66" s="13">
        <v>1</v>
      </c>
      <c r="BE66" s="13">
        <v>1</v>
      </c>
      <c r="BF66" s="13">
        <v>175.5980392156863</v>
      </c>
      <c r="BG66" s="13">
        <v>1</v>
      </c>
      <c r="BH66" s="13">
        <v>92</v>
      </c>
      <c r="BI66" s="13">
        <v>69</v>
      </c>
      <c r="BJ66" s="13">
        <v>35.4</v>
      </c>
      <c r="BK66" s="13">
        <v>0</v>
      </c>
      <c r="BL66" s="13">
        <v>2</v>
      </c>
      <c r="BM66" s="13">
        <v>0</v>
      </c>
      <c r="BN66" s="13">
        <v>0</v>
      </c>
      <c r="BO66" s="13">
        <v>1</v>
      </c>
      <c r="BP66" s="13">
        <v>0</v>
      </c>
      <c r="BQ66" s="13">
        <v>0</v>
      </c>
      <c r="BR66" s="13">
        <f t="shared" si="4"/>
        <v>1</v>
      </c>
      <c r="BS66" s="13">
        <v>0</v>
      </c>
      <c r="BT66" s="13">
        <v>0</v>
      </c>
      <c r="BU66" s="13">
        <v>0</v>
      </c>
      <c r="BV66" s="13">
        <v>0</v>
      </c>
      <c r="BW66" s="13">
        <v>3</v>
      </c>
      <c r="BX66" s="13">
        <v>0</v>
      </c>
      <c r="BY66" s="13">
        <v>0</v>
      </c>
      <c r="BZ66" s="13">
        <v>1</v>
      </c>
      <c r="CA66" s="13">
        <v>0</v>
      </c>
      <c r="CB66" s="13">
        <f t="shared" si="5"/>
        <v>0</v>
      </c>
      <c r="CC66" s="13">
        <v>0</v>
      </c>
      <c r="CD66" s="13">
        <v>0</v>
      </c>
      <c r="CE66" s="13">
        <v>1</v>
      </c>
      <c r="CF66" s="13">
        <v>0</v>
      </c>
      <c r="CG66" s="13">
        <v>1</v>
      </c>
      <c r="CH66" s="13">
        <v>500</v>
      </c>
      <c r="CI66" s="13">
        <v>300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1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1</v>
      </c>
      <c r="CW66" s="13">
        <v>0</v>
      </c>
      <c r="CX66" s="13">
        <v>0</v>
      </c>
      <c r="CY66" s="13">
        <v>0</v>
      </c>
      <c r="CZ66" s="13">
        <v>0</v>
      </c>
      <c r="DA66" s="13">
        <v>1</v>
      </c>
      <c r="DB66" s="13">
        <v>0</v>
      </c>
      <c r="DC66" s="13">
        <v>0</v>
      </c>
      <c r="DD66" s="13">
        <v>0</v>
      </c>
      <c r="DE66" s="13">
        <v>0</v>
      </c>
      <c r="DF66" s="13">
        <v>1</v>
      </c>
      <c r="DG66" s="13">
        <v>0</v>
      </c>
      <c r="DH66" s="13">
        <v>0</v>
      </c>
      <c r="DI66" s="13">
        <v>0</v>
      </c>
      <c r="DJ66" s="13">
        <v>1</v>
      </c>
      <c r="DK66" s="13">
        <v>0</v>
      </c>
      <c r="DL66" s="13">
        <v>1</v>
      </c>
      <c r="DM66" s="13">
        <v>0</v>
      </c>
      <c r="DN66" s="13">
        <v>0</v>
      </c>
      <c r="DO66" s="13">
        <v>0</v>
      </c>
      <c r="DP66" s="13">
        <v>1</v>
      </c>
      <c r="DQ66" s="13">
        <v>0</v>
      </c>
      <c r="DR66" s="13">
        <v>0</v>
      </c>
      <c r="DS66" s="13">
        <v>1</v>
      </c>
      <c r="DT66" s="13">
        <v>22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1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1</v>
      </c>
      <c r="EN66" s="13">
        <v>0</v>
      </c>
      <c r="EO66" s="13">
        <v>1</v>
      </c>
      <c r="EP66" s="13">
        <v>0</v>
      </c>
      <c r="EQ66" s="13">
        <f t="shared" si="6"/>
        <v>1</v>
      </c>
      <c r="ER66" s="13">
        <v>0</v>
      </c>
      <c r="ES66" s="13">
        <v>0</v>
      </c>
      <c r="ET66" s="13">
        <v>1</v>
      </c>
      <c r="EU66" s="13">
        <v>1</v>
      </c>
      <c r="EV66" s="13">
        <v>0</v>
      </c>
      <c r="EW66" s="13">
        <v>0</v>
      </c>
      <c r="EX66" s="13">
        <v>1</v>
      </c>
      <c r="EY66" s="13">
        <v>0</v>
      </c>
      <c r="EZ66" s="13">
        <v>0</v>
      </c>
      <c r="FA66" s="13">
        <v>1</v>
      </c>
      <c r="FB66" s="13">
        <v>0</v>
      </c>
      <c r="FC66" s="13">
        <v>0</v>
      </c>
      <c r="FD66" s="13">
        <v>0</v>
      </c>
      <c r="FE66" s="13">
        <v>1</v>
      </c>
      <c r="FF66" s="13">
        <v>0</v>
      </c>
      <c r="FG66" s="13">
        <v>0</v>
      </c>
      <c r="FH66" s="13">
        <v>1</v>
      </c>
      <c r="FI66" s="13">
        <f t="shared" si="7"/>
        <v>1</v>
      </c>
    </row>
    <row r="67" spans="1:165" x14ac:dyDescent="0.25">
      <c r="A67" s="11">
        <v>66</v>
      </c>
      <c r="B67" s="13">
        <v>46</v>
      </c>
      <c r="C67" s="13">
        <v>1</v>
      </c>
      <c r="D67" s="13">
        <v>0</v>
      </c>
      <c r="E67" s="13">
        <v>0</v>
      </c>
      <c r="F67" s="13">
        <v>0</v>
      </c>
      <c r="G67" s="13">
        <f t="shared" ref="G67:G130" si="10">IF(B67&lt;55,1,0)</f>
        <v>1</v>
      </c>
      <c r="H67" s="13">
        <v>1</v>
      </c>
      <c r="I67" s="13">
        <v>167</v>
      </c>
      <c r="J67" s="13">
        <v>82</v>
      </c>
      <c r="K67" s="13">
        <v>29.4</v>
      </c>
      <c r="L67" s="13">
        <v>0</v>
      </c>
      <c r="M67" s="13">
        <v>1</v>
      </c>
      <c r="N67" s="13">
        <v>0</v>
      </c>
      <c r="O67" s="13">
        <v>1</v>
      </c>
      <c r="P67" s="13">
        <v>0</v>
      </c>
      <c r="Q67" s="13">
        <v>1</v>
      </c>
      <c r="R67" s="13">
        <v>1</v>
      </c>
      <c r="S67" s="13">
        <v>0</v>
      </c>
      <c r="T67" s="13">
        <v>1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1</v>
      </c>
      <c r="AM67" s="13">
        <f t="shared" ref="AM67:AM130" si="11">IF(OR(AI67=1,AK67=1,AL67),1,0)</f>
        <v>1</v>
      </c>
      <c r="AN67" s="13">
        <v>0</v>
      </c>
      <c r="AO67" s="13">
        <v>0</v>
      </c>
      <c r="AP67" s="13">
        <f t="shared" ref="AP67:AP130" si="12">IF(OR(AN67=1,AO67=1),1,0)</f>
        <v>0</v>
      </c>
      <c r="AQ67" s="13">
        <v>0</v>
      </c>
      <c r="AR67" s="13">
        <v>0</v>
      </c>
      <c r="AS67" s="13">
        <v>0</v>
      </c>
      <c r="AT67" s="13">
        <v>1</v>
      </c>
      <c r="AU67" s="13">
        <v>0</v>
      </c>
      <c r="AV67" s="13">
        <v>1</v>
      </c>
      <c r="AW67" s="13">
        <v>0</v>
      </c>
      <c r="AX67" s="13">
        <f t="shared" si="9"/>
        <v>1</v>
      </c>
      <c r="AY67" s="13">
        <v>17.5</v>
      </c>
      <c r="AZ67" s="13">
        <v>1.18</v>
      </c>
      <c r="BA67" s="13">
        <v>5</v>
      </c>
      <c r="BB67" s="13">
        <v>0</v>
      </c>
      <c r="BC67" s="13">
        <v>0</v>
      </c>
      <c r="BD67" s="13">
        <v>1</v>
      </c>
      <c r="BE67" s="13">
        <v>1.1000000000000001</v>
      </c>
      <c r="BF67" s="13">
        <v>175.5980392156863</v>
      </c>
      <c r="BG67" s="13">
        <v>1</v>
      </c>
      <c r="BH67" s="13">
        <v>111</v>
      </c>
      <c r="BI67" s="13">
        <v>70</v>
      </c>
      <c r="BJ67" s="13">
        <v>34</v>
      </c>
      <c r="BK67" s="13">
        <v>0</v>
      </c>
      <c r="BL67" s="13">
        <v>2</v>
      </c>
      <c r="BM67" s="13">
        <v>0</v>
      </c>
      <c r="BN67" s="13">
        <v>0</v>
      </c>
      <c r="BO67" s="13">
        <v>1</v>
      </c>
      <c r="BP67" s="13">
        <v>0</v>
      </c>
      <c r="BQ67" s="13">
        <v>0</v>
      </c>
      <c r="BR67" s="13">
        <f t="shared" ref="BR67:BR130" si="13">IF(OR(BN67=1,BO67=1,BP67=1),1,0)</f>
        <v>1</v>
      </c>
      <c r="BS67" s="13">
        <v>0</v>
      </c>
      <c r="BT67" s="13">
        <v>0</v>
      </c>
      <c r="BU67" s="13">
        <v>0</v>
      </c>
      <c r="BV67" s="13">
        <v>0</v>
      </c>
      <c r="BW67" s="13">
        <v>4</v>
      </c>
      <c r="BX67" s="13">
        <v>0</v>
      </c>
      <c r="BY67" s="13">
        <v>0</v>
      </c>
      <c r="BZ67" s="13">
        <v>0</v>
      </c>
      <c r="CA67" s="13">
        <v>1</v>
      </c>
      <c r="CB67" s="13">
        <f t="shared" ref="CB67:CB130" si="14">IF(OR(BX67=1,BY67=1),1,0)</f>
        <v>0</v>
      </c>
      <c r="CC67" s="13">
        <v>0</v>
      </c>
      <c r="CD67" s="13">
        <v>0</v>
      </c>
      <c r="CE67" s="13">
        <v>1</v>
      </c>
      <c r="CF67" s="13">
        <v>0</v>
      </c>
      <c r="CG67" s="13">
        <v>1</v>
      </c>
      <c r="CH67" s="13">
        <v>800</v>
      </c>
      <c r="CI67" s="13">
        <v>475</v>
      </c>
      <c r="CJ67" s="13">
        <v>1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1</v>
      </c>
      <c r="DG67" s="13">
        <v>0</v>
      </c>
      <c r="DH67" s="13">
        <v>0</v>
      </c>
      <c r="DI67" s="13">
        <v>0</v>
      </c>
      <c r="DJ67" s="13">
        <v>1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1</v>
      </c>
      <c r="DT67" s="13">
        <v>23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1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1</v>
      </c>
      <c r="EN67" s="13">
        <v>0</v>
      </c>
      <c r="EO67" s="13">
        <v>0</v>
      </c>
      <c r="EP67" s="13">
        <v>0</v>
      </c>
      <c r="EQ67" s="13">
        <f t="shared" ref="EQ67:EQ130" si="15">IF(OR(EO67=1,EP67=1),1,0)</f>
        <v>0</v>
      </c>
      <c r="ER67" s="13">
        <v>0</v>
      </c>
      <c r="ES67" s="13">
        <v>0</v>
      </c>
      <c r="ET67" s="13">
        <v>0</v>
      </c>
      <c r="EU67" s="13">
        <v>1</v>
      </c>
      <c r="EV67" s="13">
        <v>0</v>
      </c>
      <c r="EW67" s="13">
        <v>0</v>
      </c>
      <c r="EX67" s="13">
        <v>1</v>
      </c>
      <c r="EY67" s="13">
        <v>1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f t="shared" ref="FI67:FI130" si="16">IF(OR(FD67=1,FE67=1),1,0)</f>
        <v>0</v>
      </c>
    </row>
    <row r="68" spans="1:165" x14ac:dyDescent="0.25">
      <c r="A68" s="11">
        <v>67</v>
      </c>
      <c r="B68" s="13">
        <v>53</v>
      </c>
      <c r="C68" s="13">
        <v>0</v>
      </c>
      <c r="D68" s="13">
        <v>1</v>
      </c>
      <c r="E68" s="13">
        <v>0</v>
      </c>
      <c r="F68" s="13">
        <v>0</v>
      </c>
      <c r="G68" s="13">
        <f t="shared" si="10"/>
        <v>1</v>
      </c>
      <c r="H68" s="13">
        <v>1</v>
      </c>
      <c r="I68" s="13">
        <v>176</v>
      </c>
      <c r="J68" s="13">
        <v>85</v>
      </c>
      <c r="K68" s="13">
        <v>27.4</v>
      </c>
      <c r="L68" s="13">
        <v>0</v>
      </c>
      <c r="M68" s="13">
        <v>1</v>
      </c>
      <c r="N68" s="13">
        <v>0</v>
      </c>
      <c r="O68" s="13">
        <v>1</v>
      </c>
      <c r="P68" s="13">
        <v>0</v>
      </c>
      <c r="Q68" s="13">
        <v>1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1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1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f t="shared" si="11"/>
        <v>0</v>
      </c>
      <c r="AN68" s="13">
        <v>0</v>
      </c>
      <c r="AO68" s="13">
        <v>0</v>
      </c>
      <c r="AP68" s="13">
        <f t="shared" si="12"/>
        <v>0</v>
      </c>
      <c r="AQ68" s="13">
        <v>0</v>
      </c>
      <c r="AR68" s="13">
        <v>1</v>
      </c>
      <c r="AS68" s="13">
        <v>0</v>
      </c>
      <c r="AT68" s="13">
        <v>0</v>
      </c>
      <c r="AU68" s="13">
        <v>0</v>
      </c>
      <c r="AV68" s="13">
        <v>1</v>
      </c>
      <c r="AW68" s="13">
        <v>0</v>
      </c>
      <c r="AX68" s="13">
        <f t="shared" si="9"/>
        <v>1</v>
      </c>
      <c r="AY68" s="13">
        <v>12</v>
      </c>
      <c r="AZ68" s="13">
        <v>0.55000000000000004</v>
      </c>
      <c r="BA68" s="13">
        <v>1.9</v>
      </c>
      <c r="BB68" s="13">
        <v>0</v>
      </c>
      <c r="BC68" s="13">
        <v>0</v>
      </c>
      <c r="BD68" s="13">
        <v>1</v>
      </c>
      <c r="BE68" s="13">
        <v>1.1000000000000001</v>
      </c>
      <c r="BF68" s="13">
        <v>176</v>
      </c>
      <c r="BG68" s="13">
        <v>1</v>
      </c>
      <c r="BH68" s="13">
        <v>52</v>
      </c>
      <c r="BI68" s="13">
        <v>33</v>
      </c>
      <c r="BJ68" s="13">
        <v>36</v>
      </c>
      <c r="BK68" s="13">
        <v>0</v>
      </c>
      <c r="BL68" s="13">
        <v>1</v>
      </c>
      <c r="BM68" s="13">
        <v>0</v>
      </c>
      <c r="BN68" s="13">
        <v>1</v>
      </c>
      <c r="BO68" s="13">
        <v>0</v>
      </c>
      <c r="BP68" s="13">
        <v>0</v>
      </c>
      <c r="BQ68" s="13">
        <v>0</v>
      </c>
      <c r="BR68" s="13">
        <f t="shared" si="13"/>
        <v>1</v>
      </c>
      <c r="BS68" s="13">
        <v>0</v>
      </c>
      <c r="BT68" s="13">
        <v>0</v>
      </c>
      <c r="BU68" s="13">
        <v>0</v>
      </c>
      <c r="BV68" s="13">
        <v>0</v>
      </c>
      <c r="BW68" s="13">
        <v>2</v>
      </c>
      <c r="BX68" s="13">
        <v>0</v>
      </c>
      <c r="BY68" s="13">
        <v>1</v>
      </c>
      <c r="BZ68" s="13">
        <v>0</v>
      </c>
      <c r="CA68" s="13">
        <v>0</v>
      </c>
      <c r="CB68" s="13">
        <f t="shared" si="14"/>
        <v>1</v>
      </c>
      <c r="CC68" s="13">
        <v>0</v>
      </c>
      <c r="CD68" s="13">
        <v>0</v>
      </c>
      <c r="CE68" s="13">
        <v>1</v>
      </c>
      <c r="CF68" s="13">
        <v>0</v>
      </c>
      <c r="CG68" s="13">
        <v>0</v>
      </c>
      <c r="CH68" s="13">
        <v>700</v>
      </c>
      <c r="CI68" s="13">
        <v>385</v>
      </c>
      <c r="CJ68" s="13">
        <v>1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1</v>
      </c>
      <c r="DG68" s="13">
        <v>0</v>
      </c>
      <c r="DH68" s="13">
        <v>0</v>
      </c>
      <c r="DI68" s="13">
        <v>0</v>
      </c>
      <c r="DJ68" s="13">
        <v>1</v>
      </c>
      <c r="DK68" s="13">
        <v>1</v>
      </c>
      <c r="DL68" s="13">
        <v>0</v>
      </c>
      <c r="DM68" s="13">
        <v>0</v>
      </c>
      <c r="DN68" s="13">
        <v>1</v>
      </c>
      <c r="DO68" s="13">
        <v>0</v>
      </c>
      <c r="DP68" s="13">
        <v>0</v>
      </c>
      <c r="DQ68" s="13">
        <v>0</v>
      </c>
      <c r="DR68" s="13">
        <v>0</v>
      </c>
      <c r="DS68" s="13">
        <v>1</v>
      </c>
      <c r="DT68" s="13">
        <v>23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f t="shared" si="15"/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1</v>
      </c>
      <c r="EY68" s="13">
        <v>1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f t="shared" si="16"/>
        <v>0</v>
      </c>
    </row>
    <row r="69" spans="1:165" x14ac:dyDescent="0.25">
      <c r="A69" s="11">
        <v>68</v>
      </c>
      <c r="B69" s="13">
        <v>54</v>
      </c>
      <c r="C69" s="13">
        <v>0</v>
      </c>
      <c r="D69" s="13">
        <v>0</v>
      </c>
      <c r="E69" s="13">
        <v>1</v>
      </c>
      <c r="F69" s="13">
        <v>0</v>
      </c>
      <c r="G69" s="13">
        <f t="shared" si="10"/>
        <v>1</v>
      </c>
      <c r="H69" s="13">
        <v>1</v>
      </c>
      <c r="I69" s="13">
        <v>174</v>
      </c>
      <c r="J69" s="13">
        <v>100</v>
      </c>
      <c r="K69" s="13">
        <v>33</v>
      </c>
      <c r="L69" s="13">
        <v>0</v>
      </c>
      <c r="M69" s="13">
        <v>1</v>
      </c>
      <c r="N69" s="13">
        <v>0</v>
      </c>
      <c r="O69" s="13">
        <v>1</v>
      </c>
      <c r="P69" s="13">
        <v>0</v>
      </c>
      <c r="Q69" s="13">
        <v>1</v>
      </c>
      <c r="R69" s="13">
        <v>0</v>
      </c>
      <c r="S69" s="13">
        <v>1</v>
      </c>
      <c r="T69" s="13">
        <v>0</v>
      </c>
      <c r="U69" s="13">
        <v>0</v>
      </c>
      <c r="V69" s="13">
        <v>1</v>
      </c>
      <c r="W69" s="13">
        <v>0</v>
      </c>
      <c r="X69" s="13">
        <v>1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f t="shared" si="11"/>
        <v>0</v>
      </c>
      <c r="AN69" s="13">
        <v>0</v>
      </c>
      <c r="AO69" s="13">
        <v>0</v>
      </c>
      <c r="AP69" s="13">
        <f t="shared" si="12"/>
        <v>0</v>
      </c>
      <c r="AQ69" s="13">
        <v>1</v>
      </c>
      <c r="AR69" s="13">
        <v>0</v>
      </c>
      <c r="AS69" s="13">
        <v>0</v>
      </c>
      <c r="AT69" s="13">
        <v>0</v>
      </c>
      <c r="AU69" s="13">
        <v>0</v>
      </c>
      <c r="AV69" s="13">
        <v>1</v>
      </c>
      <c r="AW69" s="13">
        <v>0</v>
      </c>
      <c r="AX69" s="13">
        <f t="shared" si="9"/>
        <v>1</v>
      </c>
      <c r="AY69" s="13">
        <v>38.5</v>
      </c>
      <c r="AZ69" s="13">
        <v>0.65</v>
      </c>
      <c r="BA69" s="13">
        <v>2.9</v>
      </c>
      <c r="BB69" s="13">
        <v>0</v>
      </c>
      <c r="BC69" s="13">
        <v>0</v>
      </c>
      <c r="BD69" s="13">
        <v>1</v>
      </c>
      <c r="BE69" s="13">
        <v>1.1000000000000001</v>
      </c>
      <c r="BF69" s="13">
        <v>193</v>
      </c>
      <c r="BG69" s="13">
        <v>1</v>
      </c>
      <c r="BH69" s="13">
        <v>129</v>
      </c>
      <c r="BI69" s="13">
        <v>96</v>
      </c>
      <c r="BJ69" s="13">
        <v>33</v>
      </c>
      <c r="BK69" s="13">
        <v>0</v>
      </c>
      <c r="BL69" s="13">
        <v>2</v>
      </c>
      <c r="BM69" s="13">
        <v>0</v>
      </c>
      <c r="BN69" s="13">
        <v>0</v>
      </c>
      <c r="BO69" s="13">
        <v>1</v>
      </c>
      <c r="BP69" s="13">
        <v>0</v>
      </c>
      <c r="BQ69" s="13">
        <v>0</v>
      </c>
      <c r="BR69" s="13">
        <f t="shared" si="13"/>
        <v>1</v>
      </c>
      <c r="BS69" s="13">
        <v>0</v>
      </c>
      <c r="BT69" s="13">
        <v>0</v>
      </c>
      <c r="BU69" s="13">
        <v>0</v>
      </c>
      <c r="BV69" s="13">
        <v>0</v>
      </c>
      <c r="BW69" s="13">
        <v>4</v>
      </c>
      <c r="BX69" s="13">
        <v>0</v>
      </c>
      <c r="BY69" s="13">
        <v>0</v>
      </c>
      <c r="BZ69" s="13">
        <v>0</v>
      </c>
      <c r="CA69" s="13">
        <v>1</v>
      </c>
      <c r="CB69" s="13">
        <f t="shared" si="14"/>
        <v>0</v>
      </c>
      <c r="CC69" s="13">
        <v>0</v>
      </c>
      <c r="CD69" s="13">
        <v>0</v>
      </c>
      <c r="CE69" s="13">
        <v>1</v>
      </c>
      <c r="CF69" s="13">
        <v>0</v>
      </c>
      <c r="CG69" s="13">
        <v>1</v>
      </c>
      <c r="CH69" s="13">
        <v>700</v>
      </c>
      <c r="CI69" s="13">
        <v>395</v>
      </c>
      <c r="CJ69" s="13">
        <v>1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1</v>
      </c>
      <c r="CW69" s="13">
        <v>0</v>
      </c>
      <c r="CX69" s="13">
        <v>0</v>
      </c>
      <c r="CY69" s="13">
        <v>0</v>
      </c>
      <c r="CZ69" s="13">
        <v>0</v>
      </c>
      <c r="DA69" s="13">
        <v>1</v>
      </c>
      <c r="DB69" s="13">
        <v>0</v>
      </c>
      <c r="DC69" s="13">
        <v>0</v>
      </c>
      <c r="DD69" s="13">
        <v>0</v>
      </c>
      <c r="DE69" s="13">
        <v>0</v>
      </c>
      <c r="DF69" s="13">
        <v>1</v>
      </c>
      <c r="DG69" s="13">
        <v>0</v>
      </c>
      <c r="DH69" s="13">
        <v>0</v>
      </c>
      <c r="DI69" s="13">
        <v>0</v>
      </c>
      <c r="DJ69" s="13">
        <v>1</v>
      </c>
      <c r="DK69" s="13">
        <v>0</v>
      </c>
      <c r="DL69" s="13">
        <v>1</v>
      </c>
      <c r="DM69" s="13">
        <v>0</v>
      </c>
      <c r="DN69" s="13">
        <v>1</v>
      </c>
      <c r="DO69" s="13">
        <v>0</v>
      </c>
      <c r="DP69" s="13">
        <v>1</v>
      </c>
      <c r="DQ69" s="13">
        <v>0</v>
      </c>
      <c r="DR69" s="13">
        <v>0</v>
      </c>
      <c r="DS69" s="13">
        <v>1</v>
      </c>
      <c r="DT69" s="13">
        <v>44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1</v>
      </c>
      <c r="EI69" s="13">
        <v>0</v>
      </c>
      <c r="EJ69" s="13">
        <v>0</v>
      </c>
      <c r="EK69" s="13">
        <v>0</v>
      </c>
      <c r="EL69" s="13">
        <v>0</v>
      </c>
      <c r="EM69" s="13">
        <v>1</v>
      </c>
      <c r="EN69" s="13">
        <v>1</v>
      </c>
      <c r="EO69" s="13">
        <v>1</v>
      </c>
      <c r="EP69" s="13">
        <v>0</v>
      </c>
      <c r="EQ69" s="13">
        <f t="shared" si="15"/>
        <v>1</v>
      </c>
      <c r="ER69" s="13">
        <v>0</v>
      </c>
      <c r="ES69" s="13">
        <v>0</v>
      </c>
      <c r="ET69" s="13">
        <v>1</v>
      </c>
      <c r="EU69" s="13">
        <v>1</v>
      </c>
      <c r="EV69" s="13">
        <v>0</v>
      </c>
      <c r="EW69" s="13">
        <v>1</v>
      </c>
      <c r="EX69" s="13">
        <v>0</v>
      </c>
      <c r="EY69" s="13">
        <v>1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1</v>
      </c>
      <c r="FF69" s="13">
        <v>0</v>
      </c>
      <c r="FG69" s="13">
        <v>0</v>
      </c>
      <c r="FH69" s="13">
        <v>1</v>
      </c>
      <c r="FI69" s="13">
        <f t="shared" si="16"/>
        <v>1</v>
      </c>
    </row>
    <row r="70" spans="1:165" x14ac:dyDescent="0.25">
      <c r="A70" s="11">
        <v>69</v>
      </c>
      <c r="B70" s="13">
        <v>54</v>
      </c>
      <c r="C70" s="13">
        <v>0</v>
      </c>
      <c r="D70" s="13">
        <v>0</v>
      </c>
      <c r="E70" s="13">
        <v>1</v>
      </c>
      <c r="F70" s="13">
        <v>0</v>
      </c>
      <c r="G70" s="13">
        <f t="shared" si="10"/>
        <v>1</v>
      </c>
      <c r="H70" s="13">
        <v>1</v>
      </c>
      <c r="I70" s="13">
        <v>176</v>
      </c>
      <c r="J70" s="13">
        <v>76</v>
      </c>
      <c r="K70" s="13">
        <v>24.5</v>
      </c>
      <c r="L70" s="13">
        <v>0</v>
      </c>
      <c r="M70" s="13">
        <v>1</v>
      </c>
      <c r="N70" s="13">
        <v>0</v>
      </c>
      <c r="O70" s="13">
        <v>1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1</v>
      </c>
      <c r="W70" s="13">
        <v>0</v>
      </c>
      <c r="X70" s="13">
        <v>1</v>
      </c>
      <c r="Y70" s="13">
        <v>1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1</v>
      </c>
      <c r="AM70" s="13">
        <f t="shared" si="11"/>
        <v>1</v>
      </c>
      <c r="AN70" s="13">
        <v>0</v>
      </c>
      <c r="AO70" s="13">
        <v>0</v>
      </c>
      <c r="AP70" s="13">
        <f t="shared" si="12"/>
        <v>0</v>
      </c>
      <c r="AQ70" s="13">
        <v>1</v>
      </c>
      <c r="AR70" s="13">
        <v>0</v>
      </c>
      <c r="AS70" s="13">
        <v>0</v>
      </c>
      <c r="AT70" s="13">
        <v>0</v>
      </c>
      <c r="AU70" s="13">
        <v>0</v>
      </c>
      <c r="AV70" s="13">
        <v>1</v>
      </c>
      <c r="AW70" s="13">
        <v>0</v>
      </c>
      <c r="AX70" s="13">
        <f t="shared" si="9"/>
        <v>1</v>
      </c>
      <c r="AY70" s="13">
        <v>34.5</v>
      </c>
      <c r="AZ70" s="13">
        <v>1.48</v>
      </c>
      <c r="BA70" s="13">
        <v>3</v>
      </c>
      <c r="BB70" s="13">
        <v>0</v>
      </c>
      <c r="BC70" s="13">
        <v>0</v>
      </c>
      <c r="BD70" s="13">
        <v>1</v>
      </c>
      <c r="BE70" s="13">
        <v>1.1000000000000001</v>
      </c>
      <c r="BF70" s="13">
        <v>146</v>
      </c>
      <c r="BG70" s="13">
        <v>1</v>
      </c>
      <c r="BH70" s="13">
        <v>82</v>
      </c>
      <c r="BI70" s="13">
        <v>51</v>
      </c>
      <c r="BJ70" s="13">
        <v>35.4</v>
      </c>
      <c r="BK70" s="13">
        <v>0</v>
      </c>
      <c r="BL70" s="13">
        <v>2</v>
      </c>
      <c r="BM70" s="13">
        <v>0</v>
      </c>
      <c r="BN70" s="13">
        <v>0</v>
      </c>
      <c r="BO70" s="13">
        <v>1</v>
      </c>
      <c r="BP70" s="13">
        <v>0</v>
      </c>
      <c r="BQ70" s="13">
        <v>0</v>
      </c>
      <c r="BR70" s="13">
        <f t="shared" si="13"/>
        <v>1</v>
      </c>
      <c r="BS70" s="13">
        <v>0</v>
      </c>
      <c r="BT70" s="13">
        <v>0</v>
      </c>
      <c r="BU70" s="13">
        <v>0</v>
      </c>
      <c r="BV70" s="13">
        <v>0</v>
      </c>
      <c r="BW70" s="13">
        <v>3</v>
      </c>
      <c r="BX70" s="13">
        <v>0</v>
      </c>
      <c r="BY70" s="13">
        <v>0</v>
      </c>
      <c r="BZ70" s="13">
        <v>1</v>
      </c>
      <c r="CA70" s="13">
        <v>0</v>
      </c>
      <c r="CB70" s="13">
        <f t="shared" si="14"/>
        <v>0</v>
      </c>
      <c r="CC70" s="13">
        <v>0</v>
      </c>
      <c r="CD70" s="13">
        <v>0</v>
      </c>
      <c r="CE70" s="13">
        <v>1</v>
      </c>
      <c r="CF70" s="13">
        <v>0</v>
      </c>
      <c r="CG70" s="13">
        <v>1</v>
      </c>
      <c r="CH70" s="13">
        <v>500</v>
      </c>
      <c r="CI70" s="13">
        <v>360</v>
      </c>
      <c r="CJ70" s="13">
        <v>1</v>
      </c>
      <c r="CK70" s="13">
        <v>0</v>
      </c>
      <c r="CL70" s="13">
        <v>0</v>
      </c>
      <c r="CM70" s="13">
        <v>1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1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1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1</v>
      </c>
      <c r="DK70" s="13">
        <v>0</v>
      </c>
      <c r="DL70" s="13">
        <v>0</v>
      </c>
      <c r="DM70" s="13">
        <v>0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1</v>
      </c>
      <c r="DT70" s="13">
        <v>31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1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f t="shared" si="15"/>
        <v>0</v>
      </c>
      <c r="ER70" s="13">
        <v>0</v>
      </c>
      <c r="ES70" s="13">
        <v>0</v>
      </c>
      <c r="ET70" s="13">
        <v>0</v>
      </c>
      <c r="EU70" s="13">
        <v>1</v>
      </c>
      <c r="EV70" s="13">
        <v>0</v>
      </c>
      <c r="EW70" s="13">
        <v>0</v>
      </c>
      <c r="EX70" s="13">
        <v>1</v>
      </c>
      <c r="EY70" s="13">
        <v>1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1</v>
      </c>
      <c r="FH70" s="13">
        <v>1</v>
      </c>
      <c r="FI70" s="13">
        <f t="shared" si="16"/>
        <v>0</v>
      </c>
    </row>
    <row r="71" spans="1:165" x14ac:dyDescent="0.25">
      <c r="A71" s="11">
        <v>70</v>
      </c>
      <c r="B71" s="13">
        <v>56</v>
      </c>
      <c r="C71" s="13">
        <v>0</v>
      </c>
      <c r="D71" s="13">
        <v>0</v>
      </c>
      <c r="E71" s="13">
        <v>1</v>
      </c>
      <c r="F71" s="13">
        <v>0</v>
      </c>
      <c r="G71" s="13">
        <f t="shared" si="10"/>
        <v>0</v>
      </c>
      <c r="H71" s="13">
        <v>0</v>
      </c>
      <c r="I71" s="13">
        <v>160</v>
      </c>
      <c r="J71" s="13">
        <v>80</v>
      </c>
      <c r="K71" s="13">
        <v>31.2</v>
      </c>
      <c r="L71" s="13">
        <v>0</v>
      </c>
      <c r="M71" s="13">
        <v>1</v>
      </c>
      <c r="N71" s="13">
        <v>0</v>
      </c>
      <c r="O71" s="13">
        <v>1</v>
      </c>
      <c r="P71" s="13">
        <v>1</v>
      </c>
      <c r="Q71" s="13">
        <v>1</v>
      </c>
      <c r="R71" s="13">
        <v>0</v>
      </c>
      <c r="S71" s="13">
        <v>0</v>
      </c>
      <c r="T71" s="13">
        <v>0</v>
      </c>
      <c r="U71" s="13">
        <v>0</v>
      </c>
      <c r="V71" s="13">
        <v>1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f t="shared" si="11"/>
        <v>0</v>
      </c>
      <c r="AN71" s="13">
        <v>0</v>
      </c>
      <c r="AO71" s="13">
        <v>0</v>
      </c>
      <c r="AP71" s="13">
        <f t="shared" si="12"/>
        <v>0</v>
      </c>
      <c r="AQ71" s="13">
        <v>0</v>
      </c>
      <c r="AR71" s="13">
        <v>1</v>
      </c>
      <c r="AS71" s="13">
        <v>0</v>
      </c>
      <c r="AT71" s="13">
        <v>0</v>
      </c>
      <c r="AU71" s="13">
        <v>0</v>
      </c>
      <c r="AV71" s="13">
        <v>1</v>
      </c>
      <c r="AW71" s="13">
        <v>0</v>
      </c>
      <c r="AX71" s="13">
        <f t="shared" si="9"/>
        <v>1</v>
      </c>
      <c r="AY71" s="13">
        <v>27.5</v>
      </c>
      <c r="AZ71" s="13">
        <v>1.1000000000000001</v>
      </c>
      <c r="BA71" s="13">
        <v>3</v>
      </c>
      <c r="BB71" s="13">
        <v>0</v>
      </c>
      <c r="BC71" s="13">
        <v>1</v>
      </c>
      <c r="BD71" s="13">
        <v>0</v>
      </c>
      <c r="BE71" s="13">
        <v>1.1000000000000001</v>
      </c>
      <c r="BF71" s="13">
        <v>149</v>
      </c>
      <c r="BG71" s="13">
        <v>1</v>
      </c>
      <c r="BH71" s="13">
        <v>95</v>
      </c>
      <c r="BI71" s="13">
        <v>65</v>
      </c>
      <c r="BJ71" s="13">
        <v>35.5</v>
      </c>
      <c r="BK71" s="13">
        <v>0</v>
      </c>
      <c r="BL71" s="13">
        <v>2</v>
      </c>
      <c r="BM71" s="13">
        <v>0</v>
      </c>
      <c r="BN71" s="13">
        <v>0</v>
      </c>
      <c r="BO71" s="13">
        <v>1</v>
      </c>
      <c r="BP71" s="13">
        <v>0</v>
      </c>
      <c r="BQ71" s="13">
        <v>0</v>
      </c>
      <c r="BR71" s="13">
        <f t="shared" si="13"/>
        <v>1</v>
      </c>
      <c r="BS71" s="13">
        <v>0</v>
      </c>
      <c r="BT71" s="13">
        <v>0</v>
      </c>
      <c r="BU71" s="13">
        <v>0</v>
      </c>
      <c r="BV71" s="13">
        <v>0</v>
      </c>
      <c r="BW71" s="13">
        <v>3</v>
      </c>
      <c r="BX71" s="13">
        <v>0</v>
      </c>
      <c r="BY71" s="13">
        <v>0</v>
      </c>
      <c r="BZ71" s="13">
        <v>1</v>
      </c>
      <c r="CA71" s="13">
        <v>0</v>
      </c>
      <c r="CB71" s="13">
        <f t="shared" si="14"/>
        <v>0</v>
      </c>
      <c r="CC71" s="13">
        <v>0</v>
      </c>
      <c r="CD71" s="13">
        <v>0</v>
      </c>
      <c r="CE71" s="13">
        <v>1</v>
      </c>
      <c r="CF71" s="13">
        <v>0</v>
      </c>
      <c r="CG71" s="13">
        <v>1</v>
      </c>
      <c r="CH71" s="13">
        <v>500</v>
      </c>
      <c r="CI71" s="13">
        <v>1500</v>
      </c>
      <c r="CJ71" s="13">
        <v>1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1</v>
      </c>
      <c r="CW71" s="13">
        <v>0</v>
      </c>
      <c r="CX71" s="13">
        <v>0</v>
      </c>
      <c r="CY71" s="13">
        <v>0</v>
      </c>
      <c r="CZ71" s="13">
        <v>0</v>
      </c>
      <c r="DA71" s="13">
        <v>1</v>
      </c>
      <c r="DB71" s="13">
        <v>0</v>
      </c>
      <c r="DC71" s="13">
        <v>0</v>
      </c>
      <c r="DD71" s="13">
        <v>0</v>
      </c>
      <c r="DE71" s="13">
        <v>0</v>
      </c>
      <c r="DF71" s="13">
        <v>1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1</v>
      </c>
      <c r="DQ71" s="13">
        <v>0</v>
      </c>
      <c r="DR71" s="13">
        <v>1</v>
      </c>
      <c r="DS71" s="13">
        <v>1</v>
      </c>
      <c r="DT71" s="13">
        <v>35</v>
      </c>
      <c r="DU71" s="13">
        <v>0</v>
      </c>
      <c r="DV71" s="13">
        <v>1</v>
      </c>
      <c r="DW71" s="13">
        <v>0</v>
      </c>
      <c r="DX71" s="13">
        <v>0</v>
      </c>
      <c r="DY71" s="13">
        <v>1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1</v>
      </c>
      <c r="EI71" s="13">
        <v>0</v>
      </c>
      <c r="EJ71" s="13">
        <v>0</v>
      </c>
      <c r="EK71" s="13">
        <v>0</v>
      </c>
      <c r="EL71" s="13">
        <v>0</v>
      </c>
      <c r="EM71" s="13">
        <v>1</v>
      </c>
      <c r="EN71" s="13">
        <v>0</v>
      </c>
      <c r="EO71" s="13">
        <v>0</v>
      </c>
      <c r="EP71" s="13">
        <v>1</v>
      </c>
      <c r="EQ71" s="13">
        <f t="shared" si="15"/>
        <v>1</v>
      </c>
      <c r="ER71" s="13">
        <v>0</v>
      </c>
      <c r="ES71" s="13">
        <v>0</v>
      </c>
      <c r="ET71" s="13">
        <v>0</v>
      </c>
      <c r="EU71" s="13">
        <v>1</v>
      </c>
      <c r="EV71" s="13">
        <v>0</v>
      </c>
      <c r="EW71" s="13">
        <v>1</v>
      </c>
      <c r="EX71" s="13">
        <v>0</v>
      </c>
      <c r="EY71" s="13">
        <v>0</v>
      </c>
      <c r="EZ71" s="13">
        <v>0</v>
      </c>
      <c r="FA71" s="13">
        <v>1</v>
      </c>
      <c r="FB71" s="13">
        <v>0</v>
      </c>
      <c r="FC71" s="13">
        <v>0</v>
      </c>
      <c r="FD71" s="13">
        <v>1</v>
      </c>
      <c r="FE71" s="13">
        <v>0</v>
      </c>
      <c r="FF71" s="13">
        <v>0</v>
      </c>
      <c r="FG71" s="13">
        <v>0</v>
      </c>
      <c r="FH71" s="13">
        <v>1</v>
      </c>
      <c r="FI71" s="13">
        <f t="shared" si="16"/>
        <v>1</v>
      </c>
    </row>
    <row r="72" spans="1:165" x14ac:dyDescent="0.25">
      <c r="A72" s="11">
        <v>71</v>
      </c>
      <c r="B72" s="13">
        <v>47</v>
      </c>
      <c r="C72" s="13">
        <v>1</v>
      </c>
      <c r="D72" s="13">
        <v>0</v>
      </c>
      <c r="E72" s="13">
        <v>0</v>
      </c>
      <c r="F72" s="13">
        <v>0</v>
      </c>
      <c r="G72" s="13">
        <f t="shared" si="10"/>
        <v>1</v>
      </c>
      <c r="H72" s="13">
        <v>1</v>
      </c>
      <c r="I72" s="13">
        <v>173</v>
      </c>
      <c r="J72" s="13">
        <v>108</v>
      </c>
      <c r="K72" s="13">
        <v>36</v>
      </c>
      <c r="L72" s="13">
        <v>1</v>
      </c>
      <c r="M72" s="13">
        <v>0</v>
      </c>
      <c r="N72" s="13">
        <v>0</v>
      </c>
      <c r="O72" s="13">
        <v>1</v>
      </c>
      <c r="P72" s="13">
        <v>0</v>
      </c>
      <c r="Q72" s="13">
        <v>1</v>
      </c>
      <c r="R72" s="13">
        <v>0</v>
      </c>
      <c r="S72" s="13">
        <v>1</v>
      </c>
      <c r="T72" s="13">
        <v>0</v>
      </c>
      <c r="U72" s="13">
        <v>0</v>
      </c>
      <c r="V72" s="13">
        <v>1</v>
      </c>
      <c r="W72" s="13">
        <v>0</v>
      </c>
      <c r="X72" s="13">
        <v>1</v>
      </c>
      <c r="Y72" s="13">
        <v>1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1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f t="shared" si="11"/>
        <v>0</v>
      </c>
      <c r="AN72" s="13">
        <v>0</v>
      </c>
      <c r="AO72" s="13">
        <v>0</v>
      </c>
      <c r="AP72" s="13">
        <f t="shared" si="12"/>
        <v>0</v>
      </c>
      <c r="AQ72" s="13">
        <v>1</v>
      </c>
      <c r="AR72" s="13">
        <v>0</v>
      </c>
      <c r="AS72" s="13">
        <v>0</v>
      </c>
      <c r="AT72" s="13">
        <v>0</v>
      </c>
      <c r="AU72" s="13">
        <v>0</v>
      </c>
      <c r="AV72" s="13">
        <v>1</v>
      </c>
      <c r="AW72" s="13">
        <v>0</v>
      </c>
      <c r="AX72" s="13">
        <f t="shared" si="9"/>
        <v>1</v>
      </c>
      <c r="AY72" s="13">
        <v>20</v>
      </c>
      <c r="AZ72" s="13">
        <v>0.55000000000000004</v>
      </c>
      <c r="BA72" s="13">
        <v>5</v>
      </c>
      <c r="BB72" s="13">
        <v>0</v>
      </c>
      <c r="BC72" s="13">
        <v>0</v>
      </c>
      <c r="BD72" s="13">
        <v>1</v>
      </c>
      <c r="BE72" s="13">
        <v>1.1000000000000001</v>
      </c>
      <c r="BF72" s="13">
        <v>175.5980392156863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1</v>
      </c>
      <c r="BN72" s="13">
        <v>0</v>
      </c>
      <c r="BO72" s="13">
        <v>0</v>
      </c>
      <c r="BP72" s="13">
        <v>0</v>
      </c>
      <c r="BQ72" s="13">
        <v>0</v>
      </c>
      <c r="BR72" s="13">
        <f t="shared" si="13"/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2</v>
      </c>
      <c r="BX72" s="13">
        <v>0</v>
      </c>
      <c r="BY72" s="13">
        <v>1</v>
      </c>
      <c r="BZ72" s="13">
        <v>0</v>
      </c>
      <c r="CA72" s="13">
        <v>0</v>
      </c>
      <c r="CB72" s="13">
        <f t="shared" si="14"/>
        <v>1</v>
      </c>
      <c r="CC72" s="13">
        <v>0</v>
      </c>
      <c r="CD72" s="13">
        <v>0</v>
      </c>
      <c r="CE72" s="13">
        <v>1</v>
      </c>
      <c r="CF72" s="13">
        <v>0</v>
      </c>
      <c r="CG72" s="13">
        <v>0</v>
      </c>
      <c r="CH72" s="13">
        <v>350</v>
      </c>
      <c r="CI72" s="13">
        <v>600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1</v>
      </c>
      <c r="DA72" s="13">
        <v>1</v>
      </c>
      <c r="DB72" s="13">
        <v>0</v>
      </c>
      <c r="DC72" s="13">
        <v>0</v>
      </c>
      <c r="DD72" s="13">
        <v>0</v>
      </c>
      <c r="DE72" s="13">
        <v>0</v>
      </c>
      <c r="DF72" s="13">
        <v>1</v>
      </c>
      <c r="DG72" s="13">
        <v>0</v>
      </c>
      <c r="DH72" s="13">
        <v>0</v>
      </c>
      <c r="DI72" s="13">
        <v>0</v>
      </c>
      <c r="DJ72" s="13">
        <v>1</v>
      </c>
      <c r="DK72" s="13">
        <v>0</v>
      </c>
      <c r="DL72" s="13">
        <v>1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1</v>
      </c>
      <c r="DT72" s="13">
        <v>18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1</v>
      </c>
      <c r="EF72" s="13">
        <v>0</v>
      </c>
      <c r="EG72" s="13">
        <v>0</v>
      </c>
      <c r="EH72" s="13">
        <v>0</v>
      </c>
      <c r="EI72" s="13">
        <v>0</v>
      </c>
      <c r="EJ72" s="13">
        <v>1</v>
      </c>
      <c r="EK72" s="13">
        <v>0</v>
      </c>
      <c r="EL72" s="13">
        <v>0</v>
      </c>
      <c r="EM72" s="13">
        <v>1</v>
      </c>
      <c r="EN72" s="13">
        <v>0</v>
      </c>
      <c r="EO72" s="13">
        <v>0</v>
      </c>
      <c r="EP72" s="13">
        <v>0</v>
      </c>
      <c r="EQ72" s="13">
        <f t="shared" si="15"/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1</v>
      </c>
      <c r="EY72" s="13">
        <v>1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f t="shared" si="16"/>
        <v>0</v>
      </c>
    </row>
    <row r="73" spans="1:165" x14ac:dyDescent="0.25">
      <c r="A73" s="11">
        <v>72</v>
      </c>
      <c r="B73" s="13">
        <v>50</v>
      </c>
      <c r="C73" s="13">
        <v>0</v>
      </c>
      <c r="D73" s="13">
        <v>1</v>
      </c>
      <c r="E73" s="13">
        <v>0</v>
      </c>
      <c r="F73" s="13">
        <v>0</v>
      </c>
      <c r="G73" s="13">
        <f t="shared" si="10"/>
        <v>1</v>
      </c>
      <c r="H73" s="13">
        <v>1</v>
      </c>
      <c r="I73" s="13">
        <v>175</v>
      </c>
      <c r="J73" s="13">
        <v>80</v>
      </c>
      <c r="K73" s="13">
        <v>26.1</v>
      </c>
      <c r="L73" s="13">
        <v>0</v>
      </c>
      <c r="M73" s="13">
        <v>1</v>
      </c>
      <c r="N73" s="13">
        <v>0</v>
      </c>
      <c r="O73" s="13">
        <v>1</v>
      </c>
      <c r="P73" s="13">
        <v>0</v>
      </c>
      <c r="Q73" s="13">
        <v>1</v>
      </c>
      <c r="R73" s="13">
        <v>0</v>
      </c>
      <c r="S73" s="13">
        <v>0</v>
      </c>
      <c r="T73" s="13">
        <v>1</v>
      </c>
      <c r="U73" s="13">
        <v>0</v>
      </c>
      <c r="V73" s="13">
        <v>1</v>
      </c>
      <c r="W73" s="13">
        <v>0</v>
      </c>
      <c r="X73" s="13">
        <v>1</v>
      </c>
      <c r="Y73" s="13">
        <v>1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f t="shared" si="11"/>
        <v>0</v>
      </c>
      <c r="AN73" s="13">
        <v>0</v>
      </c>
      <c r="AO73" s="13">
        <v>0</v>
      </c>
      <c r="AP73" s="13">
        <f t="shared" si="12"/>
        <v>0</v>
      </c>
      <c r="AQ73" s="13">
        <v>0</v>
      </c>
      <c r="AR73" s="13">
        <v>1</v>
      </c>
      <c r="AS73" s="13">
        <v>0</v>
      </c>
      <c r="AT73" s="13">
        <v>0</v>
      </c>
      <c r="AU73" s="13">
        <v>0</v>
      </c>
      <c r="AV73" s="13">
        <v>1</v>
      </c>
      <c r="AW73" s="13">
        <v>0</v>
      </c>
      <c r="AX73" s="13">
        <f t="shared" si="9"/>
        <v>1</v>
      </c>
      <c r="AY73" s="13">
        <v>12</v>
      </c>
      <c r="AZ73" s="13">
        <v>0.67</v>
      </c>
      <c r="BA73" s="13">
        <v>3</v>
      </c>
      <c r="BB73" s="13">
        <v>0</v>
      </c>
      <c r="BC73" s="13">
        <v>0</v>
      </c>
      <c r="BD73" s="13">
        <v>1</v>
      </c>
      <c r="BE73" s="13">
        <v>1.2</v>
      </c>
      <c r="BF73" s="13">
        <v>164</v>
      </c>
      <c r="BG73" s="13">
        <v>1</v>
      </c>
      <c r="BH73" s="13">
        <v>102</v>
      </c>
      <c r="BI73" s="13">
        <v>83</v>
      </c>
      <c r="BJ73" s="13">
        <v>35.4</v>
      </c>
      <c r="BK73" s="13">
        <v>0</v>
      </c>
      <c r="BL73" s="13">
        <v>3</v>
      </c>
      <c r="BM73" s="13">
        <v>0</v>
      </c>
      <c r="BN73" s="13">
        <v>0</v>
      </c>
      <c r="BO73" s="13">
        <v>0</v>
      </c>
      <c r="BP73" s="13">
        <v>1</v>
      </c>
      <c r="BQ73" s="13">
        <v>0</v>
      </c>
      <c r="BR73" s="13">
        <f t="shared" si="13"/>
        <v>1</v>
      </c>
      <c r="BS73" s="13">
        <v>0</v>
      </c>
      <c r="BT73" s="13">
        <v>0</v>
      </c>
      <c r="BU73" s="13">
        <v>0</v>
      </c>
      <c r="BV73" s="13">
        <v>0</v>
      </c>
      <c r="BW73" s="13">
        <v>3</v>
      </c>
      <c r="BX73" s="13">
        <v>0</v>
      </c>
      <c r="BY73" s="13">
        <v>0</v>
      </c>
      <c r="BZ73" s="13">
        <v>1</v>
      </c>
      <c r="CA73" s="13">
        <v>0</v>
      </c>
      <c r="CB73" s="13">
        <f t="shared" si="14"/>
        <v>0</v>
      </c>
      <c r="CC73" s="13">
        <v>0</v>
      </c>
      <c r="CD73" s="13">
        <v>0</v>
      </c>
      <c r="CE73" s="13">
        <v>1</v>
      </c>
      <c r="CF73" s="13">
        <v>1</v>
      </c>
      <c r="CG73" s="13">
        <v>0</v>
      </c>
      <c r="CH73" s="13">
        <v>500</v>
      </c>
      <c r="CI73" s="13">
        <v>600</v>
      </c>
      <c r="CJ73" s="13">
        <v>1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1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1</v>
      </c>
      <c r="DQ73" s="13">
        <v>1</v>
      </c>
      <c r="DR73" s="13">
        <v>0</v>
      </c>
      <c r="DS73" s="13">
        <v>1</v>
      </c>
      <c r="DT73" s="13">
        <v>24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1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1</v>
      </c>
      <c r="EN73" s="13">
        <v>0</v>
      </c>
      <c r="EO73" s="13">
        <v>1</v>
      </c>
      <c r="EP73" s="13">
        <v>0</v>
      </c>
      <c r="EQ73" s="13">
        <f t="shared" si="15"/>
        <v>1</v>
      </c>
      <c r="ER73" s="13">
        <v>0</v>
      </c>
      <c r="ES73" s="13">
        <v>0</v>
      </c>
      <c r="ET73" s="13">
        <v>0</v>
      </c>
      <c r="EU73" s="13">
        <v>1</v>
      </c>
      <c r="EV73" s="13">
        <v>0</v>
      </c>
      <c r="EW73" s="13">
        <v>0</v>
      </c>
      <c r="EX73" s="13">
        <v>1</v>
      </c>
      <c r="EY73" s="13">
        <v>0</v>
      </c>
      <c r="EZ73" s="13">
        <v>1</v>
      </c>
      <c r="FA73" s="13">
        <v>0</v>
      </c>
      <c r="FB73" s="13">
        <v>0</v>
      </c>
      <c r="FC73" s="13">
        <v>0</v>
      </c>
      <c r="FD73" s="13">
        <v>0</v>
      </c>
      <c r="FE73" s="13">
        <v>1</v>
      </c>
      <c r="FF73" s="13">
        <v>0</v>
      </c>
      <c r="FG73" s="13">
        <v>0</v>
      </c>
      <c r="FH73" s="13">
        <v>1</v>
      </c>
      <c r="FI73" s="13">
        <f t="shared" si="16"/>
        <v>1</v>
      </c>
    </row>
    <row r="74" spans="1:165" x14ac:dyDescent="0.25">
      <c r="A74" s="11">
        <v>73</v>
      </c>
      <c r="B74" s="13">
        <v>55</v>
      </c>
      <c r="C74" s="13">
        <v>0</v>
      </c>
      <c r="D74" s="13">
        <v>0</v>
      </c>
      <c r="E74" s="13">
        <v>1</v>
      </c>
      <c r="F74" s="13">
        <v>0</v>
      </c>
      <c r="G74" s="13">
        <f t="shared" si="10"/>
        <v>0</v>
      </c>
      <c r="H74" s="13">
        <v>1</v>
      </c>
      <c r="I74" s="13">
        <v>175</v>
      </c>
      <c r="J74" s="13">
        <v>90</v>
      </c>
      <c r="K74" s="13">
        <v>29.3</v>
      </c>
      <c r="L74" s="13">
        <v>0</v>
      </c>
      <c r="M74" s="13">
        <v>1</v>
      </c>
      <c r="N74" s="13">
        <v>0</v>
      </c>
      <c r="O74" s="13">
        <v>1</v>
      </c>
      <c r="P74" s="13">
        <v>0</v>
      </c>
      <c r="Q74" s="13">
        <v>1</v>
      </c>
      <c r="R74" s="13">
        <v>0</v>
      </c>
      <c r="S74" s="13">
        <v>1</v>
      </c>
      <c r="T74" s="13">
        <v>0</v>
      </c>
      <c r="U74" s="13">
        <v>0</v>
      </c>
      <c r="V74" s="13">
        <v>1</v>
      </c>
      <c r="W74" s="13">
        <v>0</v>
      </c>
      <c r="X74" s="13">
        <v>1</v>
      </c>
      <c r="Y74" s="13">
        <v>1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f t="shared" si="11"/>
        <v>0</v>
      </c>
      <c r="AN74" s="13">
        <v>0</v>
      </c>
      <c r="AO74" s="13">
        <v>0</v>
      </c>
      <c r="AP74" s="13">
        <f t="shared" si="12"/>
        <v>0</v>
      </c>
      <c r="AQ74" s="13">
        <v>0</v>
      </c>
      <c r="AR74" s="13">
        <v>1</v>
      </c>
      <c r="AS74" s="13">
        <v>0</v>
      </c>
      <c r="AT74" s="13">
        <v>0</v>
      </c>
      <c r="AU74" s="13">
        <v>0</v>
      </c>
      <c r="AV74" s="13">
        <v>1</v>
      </c>
      <c r="AW74" s="13">
        <v>0</v>
      </c>
      <c r="AX74" s="13">
        <f t="shared" si="9"/>
        <v>1</v>
      </c>
      <c r="AY74" s="13">
        <v>36</v>
      </c>
      <c r="AZ74" s="13">
        <v>1.0900000000000001</v>
      </c>
      <c r="BA74" s="13">
        <v>3</v>
      </c>
      <c r="BB74" s="13">
        <v>0</v>
      </c>
      <c r="BC74" s="13">
        <v>0</v>
      </c>
      <c r="BD74" s="13">
        <v>1</v>
      </c>
      <c r="BE74" s="13">
        <v>1.3</v>
      </c>
      <c r="BF74" s="13">
        <v>190</v>
      </c>
      <c r="BG74" s="13">
        <v>1</v>
      </c>
      <c r="BH74" s="13">
        <v>97</v>
      </c>
      <c r="BI74" s="13">
        <v>72</v>
      </c>
      <c r="BJ74" s="13">
        <v>33.299999999999997</v>
      </c>
      <c r="BK74" s="13">
        <v>0</v>
      </c>
      <c r="BL74" s="13">
        <v>3</v>
      </c>
      <c r="BM74" s="13">
        <v>0</v>
      </c>
      <c r="BN74" s="13">
        <v>0</v>
      </c>
      <c r="BO74" s="13">
        <v>0</v>
      </c>
      <c r="BP74" s="13">
        <v>1</v>
      </c>
      <c r="BQ74" s="13">
        <v>0</v>
      </c>
      <c r="BR74" s="13">
        <f t="shared" si="13"/>
        <v>1</v>
      </c>
      <c r="BS74" s="13">
        <v>0</v>
      </c>
      <c r="BT74" s="13">
        <v>0</v>
      </c>
      <c r="BU74" s="13">
        <v>0</v>
      </c>
      <c r="BV74" s="13">
        <v>0</v>
      </c>
      <c r="BW74" s="13">
        <v>4</v>
      </c>
      <c r="BX74" s="13">
        <v>0</v>
      </c>
      <c r="BY74" s="13">
        <v>0</v>
      </c>
      <c r="BZ74" s="13">
        <v>0</v>
      </c>
      <c r="CA74" s="13">
        <v>1</v>
      </c>
      <c r="CB74" s="13">
        <f t="shared" si="14"/>
        <v>0</v>
      </c>
      <c r="CC74" s="13">
        <v>0</v>
      </c>
      <c r="CD74" s="13">
        <v>0</v>
      </c>
      <c r="CE74" s="13">
        <v>1</v>
      </c>
      <c r="CF74" s="13">
        <v>0</v>
      </c>
      <c r="CG74" s="13">
        <v>1</v>
      </c>
      <c r="CH74" s="13">
        <v>500</v>
      </c>
      <c r="CI74" s="13">
        <v>320</v>
      </c>
      <c r="CJ74" s="13">
        <v>1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1</v>
      </c>
      <c r="DG74" s="13">
        <v>0</v>
      </c>
      <c r="DH74" s="13">
        <v>0</v>
      </c>
      <c r="DI74" s="13">
        <v>0</v>
      </c>
      <c r="DJ74" s="13">
        <v>1</v>
      </c>
      <c r="DK74" s="13">
        <v>1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1</v>
      </c>
      <c r="DT74" s="13">
        <v>16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1</v>
      </c>
      <c r="EF74" s="13">
        <v>0</v>
      </c>
      <c r="EG74" s="13">
        <v>0</v>
      </c>
      <c r="EH74" s="13">
        <v>0</v>
      </c>
      <c r="EI74" s="13">
        <v>0</v>
      </c>
      <c r="EJ74" s="13">
        <v>1</v>
      </c>
      <c r="EK74" s="13">
        <v>0</v>
      </c>
      <c r="EL74" s="13">
        <v>0</v>
      </c>
      <c r="EM74" s="13">
        <v>1</v>
      </c>
      <c r="EN74" s="13">
        <v>0</v>
      </c>
      <c r="EO74" s="13">
        <v>1</v>
      </c>
      <c r="EP74" s="13">
        <v>0</v>
      </c>
      <c r="EQ74" s="13">
        <f t="shared" si="15"/>
        <v>1</v>
      </c>
      <c r="ER74" s="13">
        <v>0</v>
      </c>
      <c r="ES74" s="13">
        <v>0</v>
      </c>
      <c r="ET74" s="13">
        <v>0</v>
      </c>
      <c r="EU74" s="13">
        <v>1</v>
      </c>
      <c r="EV74" s="13">
        <v>0</v>
      </c>
      <c r="EW74" s="13">
        <v>0</v>
      </c>
      <c r="EX74" s="13">
        <v>1</v>
      </c>
      <c r="EY74" s="13">
        <v>0</v>
      </c>
      <c r="EZ74" s="13">
        <v>1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f t="shared" si="16"/>
        <v>0</v>
      </c>
    </row>
    <row r="75" spans="1:165" x14ac:dyDescent="0.25">
      <c r="A75" s="11">
        <v>74</v>
      </c>
      <c r="B75" s="13">
        <v>43</v>
      </c>
      <c r="C75" s="13">
        <v>1</v>
      </c>
      <c r="D75" s="13">
        <v>0</v>
      </c>
      <c r="E75" s="13">
        <v>0</v>
      </c>
      <c r="F75" s="13">
        <v>0</v>
      </c>
      <c r="G75" s="13">
        <f t="shared" si="10"/>
        <v>1</v>
      </c>
      <c r="H75" s="13">
        <v>1</v>
      </c>
      <c r="I75" s="13">
        <v>182</v>
      </c>
      <c r="J75" s="13">
        <v>107</v>
      </c>
      <c r="K75" s="13">
        <v>32.299999999999997</v>
      </c>
      <c r="L75" s="13">
        <v>0</v>
      </c>
      <c r="M75" s="13">
        <v>1</v>
      </c>
      <c r="N75" s="13">
        <v>0</v>
      </c>
      <c r="O75" s="13">
        <v>1</v>
      </c>
      <c r="P75" s="13">
        <v>0</v>
      </c>
      <c r="Q75" s="13">
        <v>1</v>
      </c>
      <c r="R75" s="13">
        <v>0</v>
      </c>
      <c r="S75" s="13">
        <v>0</v>
      </c>
      <c r="T75" s="13">
        <v>0</v>
      </c>
      <c r="U75" s="13">
        <v>0</v>
      </c>
      <c r="V75" s="13">
        <v>1</v>
      </c>
      <c r="W75" s="13">
        <v>0</v>
      </c>
      <c r="X75" s="13">
        <v>0</v>
      </c>
      <c r="Y75" s="13">
        <v>0</v>
      </c>
      <c r="Z75" s="13">
        <v>1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f t="shared" si="11"/>
        <v>0</v>
      </c>
      <c r="AN75" s="13">
        <v>0</v>
      </c>
      <c r="AO75" s="13">
        <v>0</v>
      </c>
      <c r="AP75" s="13">
        <f t="shared" si="12"/>
        <v>0</v>
      </c>
      <c r="AQ75" s="13">
        <v>0</v>
      </c>
      <c r="AR75" s="13">
        <v>1</v>
      </c>
      <c r="AS75" s="13">
        <v>0</v>
      </c>
      <c r="AT75" s="13">
        <v>0</v>
      </c>
      <c r="AU75" s="13">
        <v>0</v>
      </c>
      <c r="AV75" s="13">
        <v>1</v>
      </c>
      <c r="AW75" s="13">
        <v>0</v>
      </c>
      <c r="AX75" s="13">
        <f t="shared" si="9"/>
        <v>1</v>
      </c>
      <c r="AY75" s="13">
        <v>23</v>
      </c>
      <c r="AZ75" s="13">
        <v>0.78</v>
      </c>
      <c r="BA75" s="13">
        <v>3</v>
      </c>
      <c r="BB75" s="13">
        <v>0</v>
      </c>
      <c r="BC75" s="13">
        <v>0</v>
      </c>
      <c r="BD75" s="13">
        <v>1</v>
      </c>
      <c r="BE75" s="13">
        <v>1.1000000000000001</v>
      </c>
      <c r="BF75" s="13">
        <v>145</v>
      </c>
      <c r="BG75" s="13">
        <v>1</v>
      </c>
      <c r="BH75" s="13">
        <v>125</v>
      </c>
      <c r="BI75" s="13">
        <v>96</v>
      </c>
      <c r="BJ75" s="13">
        <v>33.700000000000003</v>
      </c>
      <c r="BK75" s="13">
        <v>0</v>
      </c>
      <c r="BL75" s="13">
        <v>3</v>
      </c>
      <c r="BM75" s="13">
        <v>0</v>
      </c>
      <c r="BN75" s="13">
        <v>0</v>
      </c>
      <c r="BO75" s="13">
        <v>0</v>
      </c>
      <c r="BP75" s="13">
        <v>1</v>
      </c>
      <c r="BQ75" s="13">
        <v>0</v>
      </c>
      <c r="BR75" s="13">
        <f t="shared" si="13"/>
        <v>1</v>
      </c>
      <c r="BS75" s="13">
        <v>0</v>
      </c>
      <c r="BT75" s="13">
        <v>0</v>
      </c>
      <c r="BU75" s="13">
        <v>0</v>
      </c>
      <c r="BV75" s="13">
        <v>0</v>
      </c>
      <c r="BW75" s="13">
        <v>5</v>
      </c>
      <c r="BX75" s="13">
        <v>0</v>
      </c>
      <c r="BY75" s="13">
        <v>0</v>
      </c>
      <c r="BZ75" s="13">
        <v>0</v>
      </c>
      <c r="CA75" s="13">
        <v>0</v>
      </c>
      <c r="CB75" s="13">
        <f t="shared" si="14"/>
        <v>0</v>
      </c>
      <c r="CC75" s="13">
        <v>1</v>
      </c>
      <c r="CD75" s="13">
        <v>0</v>
      </c>
      <c r="CE75" s="13">
        <v>1</v>
      </c>
      <c r="CF75" s="13">
        <v>0</v>
      </c>
      <c r="CG75" s="13">
        <v>1</v>
      </c>
      <c r="CH75" s="13">
        <v>700</v>
      </c>
      <c r="CI75" s="13">
        <v>630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1</v>
      </c>
      <c r="DG75" s="13">
        <v>0</v>
      </c>
      <c r="DH75" s="13">
        <v>0</v>
      </c>
      <c r="DI75" s="13">
        <v>0</v>
      </c>
      <c r="DJ75" s="13">
        <v>1</v>
      </c>
      <c r="DK75" s="13">
        <v>0</v>
      </c>
      <c r="DL75" s="13">
        <v>1</v>
      </c>
      <c r="DM75" s="13">
        <v>0</v>
      </c>
      <c r="DN75" s="13">
        <v>0</v>
      </c>
      <c r="DO75" s="13">
        <v>0</v>
      </c>
      <c r="DP75" s="13">
        <v>1</v>
      </c>
      <c r="DQ75" s="13">
        <v>0</v>
      </c>
      <c r="DR75" s="13">
        <v>0</v>
      </c>
      <c r="DS75" s="13">
        <v>1</v>
      </c>
      <c r="DT75" s="13">
        <v>37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1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1</v>
      </c>
      <c r="EN75" s="13">
        <v>0</v>
      </c>
      <c r="EO75" s="13">
        <v>0</v>
      </c>
      <c r="EP75" s="13">
        <v>1</v>
      </c>
      <c r="EQ75" s="13">
        <f t="shared" si="15"/>
        <v>1</v>
      </c>
      <c r="ER75" s="13">
        <v>0</v>
      </c>
      <c r="ES75" s="13">
        <v>0</v>
      </c>
      <c r="ET75" s="13">
        <v>0</v>
      </c>
      <c r="EU75" s="13">
        <v>1</v>
      </c>
      <c r="EV75" s="13">
        <v>0</v>
      </c>
      <c r="EW75" s="13">
        <v>0</v>
      </c>
      <c r="EX75" s="13">
        <v>1</v>
      </c>
      <c r="EY75" s="13">
        <v>1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f t="shared" si="16"/>
        <v>0</v>
      </c>
    </row>
    <row r="76" spans="1:165" x14ac:dyDescent="0.25">
      <c r="A76" s="11">
        <v>75</v>
      </c>
      <c r="B76" s="13">
        <v>58</v>
      </c>
      <c r="C76" s="13">
        <v>0</v>
      </c>
      <c r="D76" s="13">
        <v>0</v>
      </c>
      <c r="E76" s="13">
        <v>1</v>
      </c>
      <c r="F76" s="13">
        <v>0</v>
      </c>
      <c r="G76" s="13">
        <f t="shared" si="10"/>
        <v>0</v>
      </c>
      <c r="H76" s="13">
        <v>1</v>
      </c>
      <c r="I76" s="13">
        <v>175</v>
      </c>
      <c r="J76" s="13">
        <v>83</v>
      </c>
      <c r="K76" s="13">
        <v>27.1</v>
      </c>
      <c r="L76" s="13">
        <v>0</v>
      </c>
      <c r="M76" s="13">
        <v>1</v>
      </c>
      <c r="N76" s="13">
        <v>0</v>
      </c>
      <c r="O76" s="13">
        <v>1</v>
      </c>
      <c r="P76" s="13">
        <v>0</v>
      </c>
      <c r="Q76" s="13">
        <v>1</v>
      </c>
      <c r="R76" s="13">
        <v>0</v>
      </c>
      <c r="S76" s="13">
        <v>0</v>
      </c>
      <c r="T76" s="13">
        <v>0</v>
      </c>
      <c r="U76" s="13">
        <v>0</v>
      </c>
      <c r="V76" s="13">
        <v>1</v>
      </c>
      <c r="W76" s="13">
        <v>0</v>
      </c>
      <c r="X76" s="13">
        <v>1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f t="shared" si="11"/>
        <v>0</v>
      </c>
      <c r="AN76" s="13">
        <v>0</v>
      </c>
      <c r="AO76" s="13">
        <v>0</v>
      </c>
      <c r="AP76" s="13">
        <f t="shared" si="12"/>
        <v>0</v>
      </c>
      <c r="AQ76" s="13">
        <v>1</v>
      </c>
      <c r="AR76" s="13">
        <v>0</v>
      </c>
      <c r="AS76" s="13">
        <v>0</v>
      </c>
      <c r="AT76" s="13">
        <v>0</v>
      </c>
      <c r="AU76" s="13">
        <v>0</v>
      </c>
      <c r="AV76" s="13">
        <v>1</v>
      </c>
      <c r="AW76" s="13">
        <v>0</v>
      </c>
      <c r="AX76" s="13">
        <f t="shared" si="9"/>
        <v>1</v>
      </c>
      <c r="AY76" s="13">
        <v>32</v>
      </c>
      <c r="AZ76" s="13">
        <v>0.87</v>
      </c>
      <c r="BA76" s="13">
        <v>3.4</v>
      </c>
      <c r="BB76" s="13">
        <v>0</v>
      </c>
      <c r="BC76" s="13">
        <v>0</v>
      </c>
      <c r="BD76" s="13">
        <v>1</v>
      </c>
      <c r="BE76" s="13">
        <v>1.4</v>
      </c>
      <c r="BF76" s="13">
        <v>175.5980392156863</v>
      </c>
      <c r="BG76" s="13">
        <v>1</v>
      </c>
      <c r="BH76" s="13">
        <v>83</v>
      </c>
      <c r="BI76" s="13">
        <v>58</v>
      </c>
      <c r="BJ76" s="13">
        <v>34.5</v>
      </c>
      <c r="BK76" s="13">
        <v>0</v>
      </c>
      <c r="BL76" s="13">
        <v>2</v>
      </c>
      <c r="BM76" s="13">
        <v>0</v>
      </c>
      <c r="BN76" s="13">
        <v>0</v>
      </c>
      <c r="BO76" s="13">
        <v>1</v>
      </c>
      <c r="BP76" s="13">
        <v>0</v>
      </c>
      <c r="BQ76" s="13">
        <v>0</v>
      </c>
      <c r="BR76" s="13">
        <f t="shared" si="13"/>
        <v>1</v>
      </c>
      <c r="BS76" s="13">
        <v>0</v>
      </c>
      <c r="BT76" s="13">
        <v>0</v>
      </c>
      <c r="BU76" s="13">
        <v>0</v>
      </c>
      <c r="BV76" s="13">
        <v>0</v>
      </c>
      <c r="BW76" s="13">
        <v>4</v>
      </c>
      <c r="BX76" s="13">
        <v>0</v>
      </c>
      <c r="BY76" s="13">
        <v>0</v>
      </c>
      <c r="BZ76" s="13">
        <v>0</v>
      </c>
      <c r="CA76" s="13">
        <v>1</v>
      </c>
      <c r="CB76" s="13">
        <f t="shared" si="14"/>
        <v>0</v>
      </c>
      <c r="CC76" s="13">
        <v>0</v>
      </c>
      <c r="CD76" s="13">
        <v>0</v>
      </c>
      <c r="CE76" s="13">
        <v>1</v>
      </c>
      <c r="CF76" s="13">
        <v>0</v>
      </c>
      <c r="CG76" s="13">
        <v>1</v>
      </c>
      <c r="CH76" s="13">
        <v>800</v>
      </c>
      <c r="CI76" s="13">
        <v>300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1</v>
      </c>
      <c r="DG76" s="13">
        <v>0</v>
      </c>
      <c r="DH76" s="13">
        <v>0</v>
      </c>
      <c r="DI76" s="13">
        <v>0</v>
      </c>
      <c r="DJ76" s="13">
        <v>1</v>
      </c>
      <c r="DK76" s="13">
        <v>1</v>
      </c>
      <c r="DL76" s="13">
        <v>0</v>
      </c>
      <c r="DM76" s="13">
        <v>0</v>
      </c>
      <c r="DN76" s="13">
        <v>1</v>
      </c>
      <c r="DO76" s="13">
        <v>0</v>
      </c>
      <c r="DP76" s="13">
        <v>0</v>
      </c>
      <c r="DQ76" s="13">
        <v>0</v>
      </c>
      <c r="DR76" s="13">
        <v>0</v>
      </c>
      <c r="DS76" s="13">
        <v>1</v>
      </c>
      <c r="DT76" s="13">
        <v>15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1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1</v>
      </c>
      <c r="EN76" s="13">
        <v>0</v>
      </c>
      <c r="EO76" s="13">
        <v>1</v>
      </c>
      <c r="EP76" s="13">
        <v>0</v>
      </c>
      <c r="EQ76" s="13">
        <f t="shared" si="15"/>
        <v>1</v>
      </c>
      <c r="ER76" s="13">
        <v>0</v>
      </c>
      <c r="ES76" s="13">
        <v>0</v>
      </c>
      <c r="ET76" s="13">
        <v>0</v>
      </c>
      <c r="EU76" s="13">
        <v>1</v>
      </c>
      <c r="EV76" s="13">
        <v>0</v>
      </c>
      <c r="EW76" s="13">
        <v>1</v>
      </c>
      <c r="EX76" s="13">
        <v>0</v>
      </c>
      <c r="EY76" s="13">
        <v>1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f t="shared" si="16"/>
        <v>0</v>
      </c>
    </row>
    <row r="77" spans="1:165" x14ac:dyDescent="0.25">
      <c r="A77" s="11">
        <v>76</v>
      </c>
      <c r="B77" s="13">
        <v>45</v>
      </c>
      <c r="C77" s="13">
        <v>1</v>
      </c>
      <c r="D77" s="13">
        <v>0</v>
      </c>
      <c r="E77" s="13">
        <v>0</v>
      </c>
      <c r="F77" s="13">
        <v>0</v>
      </c>
      <c r="G77" s="13">
        <f t="shared" si="10"/>
        <v>1</v>
      </c>
      <c r="H77" s="13">
        <v>1</v>
      </c>
      <c r="I77" s="13">
        <v>181</v>
      </c>
      <c r="J77" s="13">
        <v>106</v>
      </c>
      <c r="K77" s="13">
        <v>32</v>
      </c>
      <c r="L77" s="13">
        <v>1</v>
      </c>
      <c r="M77" s="13">
        <v>0</v>
      </c>
      <c r="N77" s="13">
        <v>0</v>
      </c>
      <c r="O77" s="13">
        <v>1</v>
      </c>
      <c r="P77" s="13">
        <v>0</v>
      </c>
      <c r="Q77" s="13">
        <v>1</v>
      </c>
      <c r="R77" s="13">
        <v>1</v>
      </c>
      <c r="S77" s="13">
        <v>0</v>
      </c>
      <c r="T77" s="13">
        <v>1</v>
      </c>
      <c r="U77" s="13">
        <v>0</v>
      </c>
      <c r="V77" s="13">
        <v>1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f t="shared" si="11"/>
        <v>0</v>
      </c>
      <c r="AN77" s="13">
        <v>0</v>
      </c>
      <c r="AO77" s="13">
        <v>0</v>
      </c>
      <c r="AP77" s="13">
        <f t="shared" si="12"/>
        <v>0</v>
      </c>
      <c r="AQ77" s="13">
        <v>0</v>
      </c>
      <c r="AR77" s="13">
        <v>1</v>
      </c>
      <c r="AS77" s="13">
        <v>0</v>
      </c>
      <c r="AT77" s="13">
        <v>0</v>
      </c>
      <c r="AU77" s="13">
        <v>0</v>
      </c>
      <c r="AV77" s="13">
        <v>0</v>
      </c>
      <c r="AW77" s="13">
        <v>1</v>
      </c>
      <c r="AX77" s="13">
        <f t="shared" si="9"/>
        <v>0</v>
      </c>
      <c r="AY77" s="13">
        <v>30.5</v>
      </c>
      <c r="AZ77" s="13">
        <v>0.78</v>
      </c>
      <c r="BA77" s="13">
        <v>3.77</v>
      </c>
      <c r="BB77" s="13">
        <v>0</v>
      </c>
      <c r="BC77" s="13">
        <v>0</v>
      </c>
      <c r="BD77" s="13">
        <v>1</v>
      </c>
      <c r="BE77" s="13">
        <v>1</v>
      </c>
      <c r="BF77" s="13">
        <v>158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1</v>
      </c>
      <c r="BN77" s="13">
        <v>0</v>
      </c>
      <c r="BO77" s="13">
        <v>0</v>
      </c>
      <c r="BP77" s="13">
        <v>0</v>
      </c>
      <c r="BQ77" s="13">
        <v>0</v>
      </c>
      <c r="BR77" s="13">
        <f t="shared" si="13"/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2</v>
      </c>
      <c r="BX77" s="13">
        <v>0</v>
      </c>
      <c r="BY77" s="13">
        <v>1</v>
      </c>
      <c r="BZ77" s="13">
        <v>0</v>
      </c>
      <c r="CA77" s="13">
        <v>0</v>
      </c>
      <c r="CB77" s="13">
        <f t="shared" si="14"/>
        <v>1</v>
      </c>
      <c r="CC77" s="13">
        <v>0</v>
      </c>
      <c r="CD77" s="13">
        <v>0</v>
      </c>
      <c r="CE77" s="13">
        <v>1</v>
      </c>
      <c r="CF77" s="13">
        <v>0</v>
      </c>
      <c r="CG77" s="13">
        <v>0</v>
      </c>
      <c r="CH77" s="13">
        <v>500</v>
      </c>
      <c r="CI77" s="13">
        <v>620</v>
      </c>
      <c r="CJ77" s="13">
        <v>1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1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1</v>
      </c>
      <c r="DB77" s="13">
        <v>0</v>
      </c>
      <c r="DC77" s="13">
        <v>0</v>
      </c>
      <c r="DD77" s="13">
        <v>0</v>
      </c>
      <c r="DE77" s="13">
        <v>0</v>
      </c>
      <c r="DF77" s="13">
        <v>1</v>
      </c>
      <c r="DG77" s="13">
        <v>0</v>
      </c>
      <c r="DH77" s="13">
        <v>0</v>
      </c>
      <c r="DI77" s="13">
        <v>0</v>
      </c>
      <c r="DJ77" s="13">
        <v>1</v>
      </c>
      <c r="DK77" s="13">
        <v>0</v>
      </c>
      <c r="DL77" s="13">
        <v>1</v>
      </c>
      <c r="DM77" s="13">
        <v>0</v>
      </c>
      <c r="DN77" s="13">
        <v>1</v>
      </c>
      <c r="DO77" s="13">
        <v>0</v>
      </c>
      <c r="DP77" s="13">
        <v>0</v>
      </c>
      <c r="DQ77" s="13">
        <v>0</v>
      </c>
      <c r="DR77" s="13">
        <v>0</v>
      </c>
      <c r="DS77" s="13">
        <v>1</v>
      </c>
      <c r="DT77" s="13">
        <v>13</v>
      </c>
      <c r="DU77" s="13">
        <v>1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1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1</v>
      </c>
      <c r="EN77" s="13">
        <v>0</v>
      </c>
      <c r="EO77" s="13">
        <v>0</v>
      </c>
      <c r="EP77" s="13">
        <v>0</v>
      </c>
      <c r="EQ77" s="13">
        <f t="shared" si="15"/>
        <v>0</v>
      </c>
      <c r="ER77" s="13">
        <v>0</v>
      </c>
      <c r="ES77" s="13">
        <v>0</v>
      </c>
      <c r="ET77" s="13">
        <v>0</v>
      </c>
      <c r="EU77" s="13">
        <v>1</v>
      </c>
      <c r="EV77" s="13">
        <v>0</v>
      </c>
      <c r="EW77" s="13">
        <v>1</v>
      </c>
      <c r="EX77" s="13">
        <v>0</v>
      </c>
      <c r="EY77" s="13">
        <v>0</v>
      </c>
      <c r="EZ77" s="13">
        <v>0</v>
      </c>
      <c r="FA77" s="13">
        <v>1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f t="shared" si="16"/>
        <v>0</v>
      </c>
    </row>
    <row r="78" spans="1:165" x14ac:dyDescent="0.25">
      <c r="A78" s="11">
        <v>77</v>
      </c>
      <c r="B78" s="13">
        <v>51</v>
      </c>
      <c r="C78" s="13">
        <v>0</v>
      </c>
      <c r="D78" s="13">
        <v>1</v>
      </c>
      <c r="E78" s="13">
        <v>0</v>
      </c>
      <c r="F78" s="13">
        <v>0</v>
      </c>
      <c r="G78" s="13">
        <f t="shared" si="10"/>
        <v>1</v>
      </c>
      <c r="H78" s="13">
        <v>1</v>
      </c>
      <c r="I78" s="13">
        <v>172</v>
      </c>
      <c r="J78" s="13">
        <v>78</v>
      </c>
      <c r="K78" s="13">
        <v>26.3</v>
      </c>
      <c r="L78" s="13">
        <v>1</v>
      </c>
      <c r="M78" s="13">
        <v>0</v>
      </c>
      <c r="N78" s="13">
        <v>0</v>
      </c>
      <c r="O78" s="13">
        <v>1</v>
      </c>
      <c r="P78" s="13">
        <v>0</v>
      </c>
      <c r="Q78" s="13">
        <v>1</v>
      </c>
      <c r="R78" s="13">
        <v>0</v>
      </c>
      <c r="S78" s="13">
        <v>0</v>
      </c>
      <c r="T78" s="13">
        <v>0</v>
      </c>
      <c r="U78" s="13">
        <v>0</v>
      </c>
      <c r="V78" s="13">
        <v>1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1</v>
      </c>
      <c r="AM78" s="13">
        <f t="shared" si="11"/>
        <v>1</v>
      </c>
      <c r="AN78" s="13">
        <v>1</v>
      </c>
      <c r="AO78" s="13">
        <v>0</v>
      </c>
      <c r="AP78" s="13">
        <f t="shared" si="12"/>
        <v>1</v>
      </c>
      <c r="AQ78" s="13">
        <v>0</v>
      </c>
      <c r="AR78" s="13">
        <v>0</v>
      </c>
      <c r="AS78" s="13">
        <v>1</v>
      </c>
      <c r="AT78" s="13">
        <v>0</v>
      </c>
      <c r="AU78" s="13">
        <v>0</v>
      </c>
      <c r="AV78" s="13">
        <v>1</v>
      </c>
      <c r="AW78" s="13">
        <v>0</v>
      </c>
      <c r="AX78" s="13">
        <f t="shared" si="9"/>
        <v>1</v>
      </c>
      <c r="AY78" s="13">
        <v>31.5</v>
      </c>
      <c r="AZ78" s="13">
        <v>1.37</v>
      </c>
      <c r="BA78" s="13">
        <v>3</v>
      </c>
      <c r="BB78" s="13">
        <v>0</v>
      </c>
      <c r="BC78" s="13">
        <v>0</v>
      </c>
      <c r="BD78" s="13">
        <v>1</v>
      </c>
      <c r="BE78" s="13">
        <v>1.4</v>
      </c>
      <c r="BF78" s="13">
        <v>127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1</v>
      </c>
      <c r="BN78" s="13">
        <v>0</v>
      </c>
      <c r="BO78" s="13">
        <v>0</v>
      </c>
      <c r="BP78" s="13">
        <v>0</v>
      </c>
      <c r="BQ78" s="13">
        <v>0</v>
      </c>
      <c r="BR78" s="13">
        <f t="shared" si="13"/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2</v>
      </c>
      <c r="BX78" s="13">
        <v>0</v>
      </c>
      <c r="BY78" s="13">
        <v>1</v>
      </c>
      <c r="BZ78" s="13">
        <v>0</v>
      </c>
      <c r="CA78" s="13">
        <v>0</v>
      </c>
      <c r="CB78" s="13">
        <f t="shared" si="14"/>
        <v>1</v>
      </c>
      <c r="CC78" s="13">
        <v>0</v>
      </c>
      <c r="CD78" s="13">
        <v>0</v>
      </c>
      <c r="CE78" s="13">
        <v>1</v>
      </c>
      <c r="CF78" s="13">
        <v>0</v>
      </c>
      <c r="CG78" s="13">
        <v>0</v>
      </c>
      <c r="CH78" s="13">
        <v>300</v>
      </c>
      <c r="CI78" s="13">
        <v>660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1</v>
      </c>
      <c r="DG78" s="13">
        <v>0</v>
      </c>
      <c r="DH78" s="13">
        <v>0</v>
      </c>
      <c r="DI78" s="13">
        <v>0</v>
      </c>
      <c r="DJ78" s="13">
        <v>1</v>
      </c>
      <c r="DK78" s="13">
        <v>0</v>
      </c>
      <c r="DL78" s="13">
        <v>0</v>
      </c>
      <c r="DM78" s="13">
        <v>0</v>
      </c>
      <c r="DN78" s="13">
        <v>1</v>
      </c>
      <c r="DO78" s="13">
        <v>0</v>
      </c>
      <c r="DP78" s="13">
        <v>0</v>
      </c>
      <c r="DQ78" s="13">
        <v>0</v>
      </c>
      <c r="DR78" s="13">
        <v>0</v>
      </c>
      <c r="DS78" s="13">
        <v>1</v>
      </c>
      <c r="DT78" s="13">
        <v>21</v>
      </c>
      <c r="DU78" s="13">
        <v>1</v>
      </c>
      <c r="DV78" s="13">
        <v>1</v>
      </c>
      <c r="DW78" s="13">
        <v>1</v>
      </c>
      <c r="DX78" s="13">
        <v>1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1</v>
      </c>
      <c r="EN78" s="13">
        <v>0</v>
      </c>
      <c r="EO78" s="13">
        <v>0</v>
      </c>
      <c r="EP78" s="13">
        <v>0</v>
      </c>
      <c r="EQ78" s="13">
        <f t="shared" si="15"/>
        <v>0</v>
      </c>
      <c r="ER78" s="13">
        <v>0</v>
      </c>
      <c r="ES78" s="13">
        <v>0</v>
      </c>
      <c r="ET78" s="13">
        <v>0</v>
      </c>
      <c r="EU78" s="13">
        <v>1</v>
      </c>
      <c r="EV78" s="13">
        <v>0</v>
      </c>
      <c r="EW78" s="13">
        <v>0</v>
      </c>
      <c r="EX78" s="13">
        <v>1</v>
      </c>
      <c r="EY78" s="13">
        <v>0</v>
      </c>
      <c r="EZ78" s="13">
        <v>0</v>
      </c>
      <c r="FA78" s="13">
        <v>0</v>
      </c>
      <c r="FB78" s="13">
        <v>1</v>
      </c>
      <c r="FC78" s="13">
        <v>0</v>
      </c>
      <c r="FD78" s="13">
        <v>0</v>
      </c>
      <c r="FE78" s="13">
        <v>0</v>
      </c>
      <c r="FF78" s="13">
        <v>1</v>
      </c>
      <c r="FG78" s="13">
        <v>0</v>
      </c>
      <c r="FH78" s="13">
        <v>1</v>
      </c>
      <c r="FI78" s="13">
        <f t="shared" si="16"/>
        <v>0</v>
      </c>
    </row>
    <row r="79" spans="1:165" x14ac:dyDescent="0.25">
      <c r="A79" s="11">
        <v>78</v>
      </c>
      <c r="B79" s="13">
        <v>59</v>
      </c>
      <c r="C79" s="13">
        <v>0</v>
      </c>
      <c r="D79" s="13">
        <v>0</v>
      </c>
      <c r="E79" s="13">
        <v>0</v>
      </c>
      <c r="F79" s="13">
        <v>1</v>
      </c>
      <c r="G79" s="13">
        <f t="shared" si="10"/>
        <v>0</v>
      </c>
      <c r="H79" s="13">
        <v>1</v>
      </c>
      <c r="I79" s="13">
        <v>173</v>
      </c>
      <c r="J79" s="13">
        <v>78</v>
      </c>
      <c r="K79" s="13">
        <v>26</v>
      </c>
      <c r="L79" s="13">
        <v>0</v>
      </c>
      <c r="M79" s="13">
        <v>1</v>
      </c>
      <c r="N79" s="13">
        <v>0</v>
      </c>
      <c r="O79" s="13">
        <v>1</v>
      </c>
      <c r="P79" s="13">
        <v>0</v>
      </c>
      <c r="Q79" s="13">
        <v>1</v>
      </c>
      <c r="R79" s="13">
        <v>0</v>
      </c>
      <c r="S79" s="13">
        <v>0</v>
      </c>
      <c r="T79" s="13">
        <v>0</v>
      </c>
      <c r="U79" s="13">
        <v>0</v>
      </c>
      <c r="V79" s="13">
        <v>1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f t="shared" si="11"/>
        <v>0</v>
      </c>
      <c r="AN79" s="13">
        <v>0</v>
      </c>
      <c r="AO79" s="13">
        <v>0</v>
      </c>
      <c r="AP79" s="13">
        <f t="shared" si="12"/>
        <v>0</v>
      </c>
      <c r="AQ79" s="13">
        <v>0</v>
      </c>
      <c r="AR79" s="13">
        <v>1</v>
      </c>
      <c r="AS79" s="13">
        <v>0</v>
      </c>
      <c r="AT79" s="13">
        <v>0</v>
      </c>
      <c r="AU79" s="13">
        <v>0</v>
      </c>
      <c r="AV79" s="13">
        <v>1</v>
      </c>
      <c r="AW79" s="13">
        <v>0</v>
      </c>
      <c r="AX79" s="13">
        <f t="shared" si="9"/>
        <v>1</v>
      </c>
      <c r="AY79" s="13">
        <v>28.5</v>
      </c>
      <c r="AZ79" s="13">
        <v>0.65</v>
      </c>
      <c r="BA79" s="13">
        <v>3</v>
      </c>
      <c r="BB79" s="13">
        <v>0</v>
      </c>
      <c r="BC79" s="13">
        <v>0</v>
      </c>
      <c r="BD79" s="13">
        <v>1</v>
      </c>
      <c r="BE79" s="13">
        <v>1.3</v>
      </c>
      <c r="BF79" s="13">
        <v>118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1</v>
      </c>
      <c r="BN79" s="13">
        <v>0</v>
      </c>
      <c r="BO79" s="13">
        <v>0</v>
      </c>
      <c r="BP79" s="13">
        <v>0</v>
      </c>
      <c r="BQ79" s="13">
        <v>0</v>
      </c>
      <c r="BR79" s="13">
        <f t="shared" si="13"/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3</v>
      </c>
      <c r="BX79" s="13">
        <v>0</v>
      </c>
      <c r="BY79" s="13">
        <v>0</v>
      </c>
      <c r="BZ79" s="13">
        <v>1</v>
      </c>
      <c r="CA79" s="13">
        <v>0</v>
      </c>
      <c r="CB79" s="13">
        <f t="shared" si="14"/>
        <v>0</v>
      </c>
      <c r="CC79" s="13">
        <v>0</v>
      </c>
      <c r="CD79" s="13">
        <v>0</v>
      </c>
      <c r="CE79" s="13">
        <v>1</v>
      </c>
      <c r="CF79" s="13">
        <v>0</v>
      </c>
      <c r="CG79" s="13">
        <v>1</v>
      </c>
      <c r="CH79" s="13">
        <v>700</v>
      </c>
      <c r="CI79" s="13">
        <v>680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1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1</v>
      </c>
      <c r="DB79" s="13">
        <v>0</v>
      </c>
      <c r="DC79" s="13">
        <v>0</v>
      </c>
      <c r="DD79" s="13">
        <v>0</v>
      </c>
      <c r="DE79" s="13">
        <v>0</v>
      </c>
      <c r="DF79" s="13">
        <v>1</v>
      </c>
      <c r="DG79" s="13">
        <v>0</v>
      </c>
      <c r="DH79" s="13">
        <v>0</v>
      </c>
      <c r="DI79" s="13">
        <v>0</v>
      </c>
      <c r="DJ79" s="13">
        <v>1</v>
      </c>
      <c r="DK79" s="13">
        <v>1</v>
      </c>
      <c r="DL79" s="13">
        <v>0</v>
      </c>
      <c r="DM79" s="13">
        <v>0</v>
      </c>
      <c r="DN79" s="13">
        <v>0</v>
      </c>
      <c r="DO79" s="13">
        <v>0</v>
      </c>
      <c r="DP79" s="13">
        <v>1</v>
      </c>
      <c r="DQ79" s="13">
        <v>0</v>
      </c>
      <c r="DR79" s="13">
        <v>0</v>
      </c>
      <c r="DS79" s="13">
        <v>1</v>
      </c>
      <c r="DT79" s="13">
        <v>18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1</v>
      </c>
      <c r="EJ79" s="13">
        <v>0</v>
      </c>
      <c r="EK79" s="13">
        <v>0</v>
      </c>
      <c r="EL79" s="13">
        <v>0</v>
      </c>
      <c r="EM79" s="13">
        <v>1</v>
      </c>
      <c r="EN79" s="13">
        <v>0</v>
      </c>
      <c r="EO79" s="13">
        <v>0</v>
      </c>
      <c r="EP79" s="13">
        <v>0</v>
      </c>
      <c r="EQ79" s="13">
        <f t="shared" si="15"/>
        <v>0</v>
      </c>
      <c r="ER79" s="13">
        <v>0</v>
      </c>
      <c r="ES79" s="13">
        <v>0</v>
      </c>
      <c r="ET79" s="13">
        <v>0</v>
      </c>
      <c r="EU79" s="13">
        <v>1</v>
      </c>
      <c r="EV79" s="13">
        <v>0</v>
      </c>
      <c r="EW79" s="13">
        <v>0</v>
      </c>
      <c r="EX79" s="13">
        <v>1</v>
      </c>
      <c r="EY79" s="13">
        <v>1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1</v>
      </c>
      <c r="FF79" s="13">
        <v>0</v>
      </c>
      <c r="FG79" s="13">
        <v>0</v>
      </c>
      <c r="FH79" s="13">
        <v>1</v>
      </c>
      <c r="FI79" s="13">
        <f t="shared" si="16"/>
        <v>1</v>
      </c>
    </row>
    <row r="80" spans="1:165" x14ac:dyDescent="0.25">
      <c r="A80" s="11">
        <v>79</v>
      </c>
      <c r="B80" s="13">
        <v>52</v>
      </c>
      <c r="C80" s="13">
        <v>0</v>
      </c>
      <c r="D80" s="13">
        <v>1</v>
      </c>
      <c r="E80" s="13">
        <v>0</v>
      </c>
      <c r="F80" s="13">
        <v>0</v>
      </c>
      <c r="G80" s="13">
        <f t="shared" si="10"/>
        <v>1</v>
      </c>
      <c r="H80" s="13">
        <v>1</v>
      </c>
      <c r="I80" s="13">
        <v>170</v>
      </c>
      <c r="J80" s="13">
        <v>80</v>
      </c>
      <c r="K80" s="13">
        <v>27.6</v>
      </c>
      <c r="L80" s="13">
        <v>0</v>
      </c>
      <c r="M80" s="13">
        <v>1</v>
      </c>
      <c r="N80" s="13">
        <v>0</v>
      </c>
      <c r="O80" s="13">
        <v>1</v>
      </c>
      <c r="P80" s="13">
        <v>0</v>
      </c>
      <c r="Q80" s="13">
        <v>0</v>
      </c>
      <c r="R80" s="13">
        <v>0</v>
      </c>
      <c r="S80" s="13">
        <v>1</v>
      </c>
      <c r="T80" s="13">
        <v>1</v>
      </c>
      <c r="U80" s="13">
        <v>0</v>
      </c>
      <c r="V80" s="13">
        <v>1</v>
      </c>
      <c r="W80" s="13">
        <v>0</v>
      </c>
      <c r="X80" s="13">
        <v>0</v>
      </c>
      <c r="Y80" s="13">
        <v>1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f t="shared" si="11"/>
        <v>0</v>
      </c>
      <c r="AN80" s="13">
        <v>0</v>
      </c>
      <c r="AO80" s="13">
        <v>0</v>
      </c>
      <c r="AP80" s="13">
        <f t="shared" si="12"/>
        <v>0</v>
      </c>
      <c r="AQ80" s="13">
        <v>1</v>
      </c>
      <c r="AR80" s="13">
        <v>0</v>
      </c>
      <c r="AS80" s="13">
        <v>0</v>
      </c>
      <c r="AT80" s="13">
        <v>0</v>
      </c>
      <c r="AU80" s="13">
        <v>0</v>
      </c>
      <c r="AV80" s="13">
        <v>1</v>
      </c>
      <c r="AW80" s="13">
        <v>0</v>
      </c>
      <c r="AX80" s="13">
        <f t="shared" si="9"/>
        <v>1</v>
      </c>
      <c r="AY80" s="13">
        <v>28</v>
      </c>
      <c r="AZ80" s="13">
        <v>0.65</v>
      </c>
      <c r="BA80" s="13">
        <v>3.5</v>
      </c>
      <c r="BB80" s="13">
        <v>0</v>
      </c>
      <c r="BC80" s="13">
        <v>0</v>
      </c>
      <c r="BD80" s="13">
        <v>1</v>
      </c>
      <c r="BE80" s="13">
        <v>1.1000000000000001</v>
      </c>
      <c r="BF80" s="13">
        <v>143</v>
      </c>
      <c r="BG80" s="13">
        <v>1</v>
      </c>
      <c r="BH80" s="13">
        <v>120</v>
      </c>
      <c r="BI80" s="13">
        <v>78</v>
      </c>
      <c r="BJ80" s="13">
        <v>30.7</v>
      </c>
      <c r="BK80" s="13">
        <v>0</v>
      </c>
      <c r="BL80" s="13">
        <v>2</v>
      </c>
      <c r="BM80" s="13">
        <v>0</v>
      </c>
      <c r="BN80" s="13">
        <v>0</v>
      </c>
      <c r="BO80" s="13">
        <v>1</v>
      </c>
      <c r="BP80" s="13">
        <v>0</v>
      </c>
      <c r="BQ80" s="13">
        <v>0</v>
      </c>
      <c r="BR80" s="13">
        <f t="shared" si="13"/>
        <v>1</v>
      </c>
      <c r="BS80" s="13">
        <v>0</v>
      </c>
      <c r="BT80" s="13">
        <v>0</v>
      </c>
      <c r="BU80" s="13">
        <v>0</v>
      </c>
      <c r="BV80" s="13">
        <v>0</v>
      </c>
      <c r="BW80" s="13">
        <v>4</v>
      </c>
      <c r="BX80" s="13">
        <v>0</v>
      </c>
      <c r="BY80" s="13">
        <v>0</v>
      </c>
      <c r="BZ80" s="13">
        <v>0</v>
      </c>
      <c r="CA80" s="13">
        <v>1</v>
      </c>
      <c r="CB80" s="13">
        <f t="shared" si="14"/>
        <v>0</v>
      </c>
      <c r="CC80" s="13">
        <v>0</v>
      </c>
      <c r="CD80" s="13">
        <v>1</v>
      </c>
      <c r="CE80" s="13">
        <v>0</v>
      </c>
      <c r="CF80" s="13">
        <v>1</v>
      </c>
      <c r="CG80" s="13">
        <v>1</v>
      </c>
      <c r="CH80" s="13">
        <v>700</v>
      </c>
      <c r="CI80" s="13">
        <v>380</v>
      </c>
      <c r="CJ80" s="13">
        <v>1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1</v>
      </c>
      <c r="CV80" s="13">
        <v>1</v>
      </c>
      <c r="CW80" s="13">
        <v>0</v>
      </c>
      <c r="CX80" s="13">
        <v>0</v>
      </c>
      <c r="CY80" s="13">
        <v>0</v>
      </c>
      <c r="CZ80" s="13">
        <v>0</v>
      </c>
      <c r="DA80" s="13">
        <v>1</v>
      </c>
      <c r="DB80" s="13">
        <v>0</v>
      </c>
      <c r="DC80" s="13">
        <v>0</v>
      </c>
      <c r="DD80" s="13">
        <v>0</v>
      </c>
      <c r="DE80" s="13">
        <v>0</v>
      </c>
      <c r="DF80" s="13">
        <v>1</v>
      </c>
      <c r="DG80" s="13">
        <v>0</v>
      </c>
      <c r="DH80" s="13">
        <v>0</v>
      </c>
      <c r="DI80" s="13">
        <v>0</v>
      </c>
      <c r="DJ80" s="13">
        <v>1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1</v>
      </c>
      <c r="DR80" s="13">
        <v>0</v>
      </c>
      <c r="DS80" s="13">
        <v>1</v>
      </c>
      <c r="DT80" s="13">
        <v>19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1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1</v>
      </c>
      <c r="EN80" s="13">
        <v>0</v>
      </c>
      <c r="EO80" s="13">
        <v>0</v>
      </c>
      <c r="EP80" s="13">
        <v>0</v>
      </c>
      <c r="EQ80" s="13">
        <f t="shared" si="15"/>
        <v>0</v>
      </c>
      <c r="ER80" s="13">
        <v>0</v>
      </c>
      <c r="ES80" s="13">
        <v>0</v>
      </c>
      <c r="ET80" s="13">
        <v>0</v>
      </c>
      <c r="EU80" s="13">
        <v>1</v>
      </c>
      <c r="EV80" s="13">
        <v>0</v>
      </c>
      <c r="EW80" s="13">
        <v>0</v>
      </c>
      <c r="EX80" s="13">
        <v>1</v>
      </c>
      <c r="EY80" s="13">
        <v>0</v>
      </c>
      <c r="EZ80" s="13">
        <v>0</v>
      </c>
      <c r="FA80" s="13">
        <v>1</v>
      </c>
      <c r="FB80" s="13">
        <v>0</v>
      </c>
      <c r="FC80" s="13">
        <v>0</v>
      </c>
      <c r="FD80" s="13">
        <v>0</v>
      </c>
      <c r="FE80" s="13">
        <v>1</v>
      </c>
      <c r="FF80" s="13">
        <v>0</v>
      </c>
      <c r="FG80" s="13">
        <v>1</v>
      </c>
      <c r="FH80" s="13">
        <v>1</v>
      </c>
      <c r="FI80" s="13">
        <f t="shared" si="16"/>
        <v>1</v>
      </c>
    </row>
    <row r="81" spans="1:165" x14ac:dyDescent="0.25">
      <c r="A81" s="11">
        <v>80</v>
      </c>
      <c r="B81" s="13">
        <v>52</v>
      </c>
      <c r="C81" s="13">
        <v>0</v>
      </c>
      <c r="D81" s="13">
        <v>1</v>
      </c>
      <c r="E81" s="13">
        <v>0</v>
      </c>
      <c r="F81" s="13">
        <v>0</v>
      </c>
      <c r="G81" s="13">
        <f t="shared" si="10"/>
        <v>1</v>
      </c>
      <c r="H81" s="13">
        <v>1</v>
      </c>
      <c r="I81" s="13">
        <v>170</v>
      </c>
      <c r="J81" s="13">
        <v>88</v>
      </c>
      <c r="K81" s="13">
        <v>30.4</v>
      </c>
      <c r="L81" s="13">
        <v>0</v>
      </c>
      <c r="M81" s="13">
        <v>1</v>
      </c>
      <c r="N81" s="13">
        <v>0</v>
      </c>
      <c r="O81" s="13">
        <v>1</v>
      </c>
      <c r="P81" s="13">
        <v>0</v>
      </c>
      <c r="Q81" s="13">
        <v>1</v>
      </c>
      <c r="R81" s="13">
        <v>0</v>
      </c>
      <c r="S81" s="13">
        <v>0</v>
      </c>
      <c r="T81" s="13">
        <v>0</v>
      </c>
      <c r="U81" s="13">
        <v>0</v>
      </c>
      <c r="V81" s="13">
        <v>1</v>
      </c>
      <c r="W81" s="13">
        <v>1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f t="shared" si="11"/>
        <v>0</v>
      </c>
      <c r="AN81" s="13">
        <v>0</v>
      </c>
      <c r="AO81" s="13">
        <v>0</v>
      </c>
      <c r="AP81" s="13">
        <f t="shared" si="12"/>
        <v>0</v>
      </c>
      <c r="AQ81" s="13">
        <v>0</v>
      </c>
      <c r="AR81" s="13">
        <v>1</v>
      </c>
      <c r="AS81" s="13">
        <v>0</v>
      </c>
      <c r="AT81" s="13">
        <v>0</v>
      </c>
      <c r="AU81" s="13">
        <v>0</v>
      </c>
      <c r="AV81" s="13">
        <v>1</v>
      </c>
      <c r="AW81" s="13">
        <v>0</v>
      </c>
      <c r="AX81" s="13">
        <f t="shared" si="9"/>
        <v>1</v>
      </c>
      <c r="AY81" s="13">
        <v>22</v>
      </c>
      <c r="AZ81" s="13">
        <v>0.65</v>
      </c>
      <c r="BA81" s="13">
        <v>2.2000000000000002</v>
      </c>
      <c r="BB81" s="13">
        <v>0</v>
      </c>
      <c r="BC81" s="13">
        <v>0</v>
      </c>
      <c r="BD81" s="13">
        <v>1</v>
      </c>
      <c r="BE81" s="13">
        <v>1.2</v>
      </c>
      <c r="BF81" s="13">
        <v>165</v>
      </c>
      <c r="BG81" s="13">
        <v>1</v>
      </c>
      <c r="BH81" s="13">
        <v>131</v>
      </c>
      <c r="BI81" s="13">
        <v>74</v>
      </c>
      <c r="BJ81" s="13">
        <v>32.5</v>
      </c>
      <c r="BK81" s="13">
        <v>0</v>
      </c>
      <c r="BL81" s="13">
        <v>2</v>
      </c>
      <c r="BM81" s="13">
        <v>0</v>
      </c>
      <c r="BN81" s="13">
        <v>0</v>
      </c>
      <c r="BO81" s="13">
        <v>1</v>
      </c>
      <c r="BP81" s="13">
        <v>0</v>
      </c>
      <c r="BQ81" s="13">
        <v>0</v>
      </c>
      <c r="BR81" s="13">
        <f t="shared" si="13"/>
        <v>1</v>
      </c>
      <c r="BS81" s="13">
        <v>0</v>
      </c>
      <c r="BT81" s="13">
        <v>0</v>
      </c>
      <c r="BU81" s="13">
        <v>0</v>
      </c>
      <c r="BV81" s="13">
        <v>0</v>
      </c>
      <c r="BW81" s="13">
        <v>3</v>
      </c>
      <c r="BX81" s="13">
        <v>0</v>
      </c>
      <c r="BY81" s="13">
        <v>0</v>
      </c>
      <c r="BZ81" s="13">
        <v>1</v>
      </c>
      <c r="CA81" s="13">
        <v>0</v>
      </c>
      <c r="CB81" s="13">
        <f t="shared" si="14"/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1</v>
      </c>
      <c r="CH81" s="13">
        <v>700</v>
      </c>
      <c r="CI81" s="13">
        <v>1080</v>
      </c>
      <c r="CJ81" s="13">
        <v>1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1</v>
      </c>
      <c r="CV81" s="13">
        <v>1</v>
      </c>
      <c r="CW81" s="13">
        <v>0</v>
      </c>
      <c r="CX81" s="13">
        <v>0</v>
      </c>
      <c r="CY81" s="13">
        <v>0</v>
      </c>
      <c r="CZ81" s="13">
        <v>1</v>
      </c>
      <c r="DA81" s="13">
        <v>1</v>
      </c>
      <c r="DB81" s="13">
        <v>0</v>
      </c>
      <c r="DC81" s="13">
        <v>0</v>
      </c>
      <c r="DD81" s="13">
        <v>0</v>
      </c>
      <c r="DE81" s="13">
        <v>0</v>
      </c>
      <c r="DF81" s="13">
        <v>1</v>
      </c>
      <c r="DG81" s="13">
        <v>0</v>
      </c>
      <c r="DH81" s="13">
        <v>0</v>
      </c>
      <c r="DI81" s="13">
        <v>0</v>
      </c>
      <c r="DJ81" s="13">
        <v>1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1</v>
      </c>
      <c r="DQ81" s="13">
        <v>0</v>
      </c>
      <c r="DR81" s="13">
        <v>0</v>
      </c>
      <c r="DS81" s="13">
        <v>1</v>
      </c>
      <c r="DT81" s="13">
        <v>37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1</v>
      </c>
      <c r="EI81" s="13">
        <v>0</v>
      </c>
      <c r="EJ81" s="13">
        <v>0</v>
      </c>
      <c r="EK81" s="13">
        <v>0</v>
      </c>
      <c r="EL81" s="13">
        <v>0</v>
      </c>
      <c r="EM81" s="13">
        <v>1</v>
      </c>
      <c r="EN81" s="13">
        <v>0</v>
      </c>
      <c r="EO81" s="13">
        <v>1</v>
      </c>
      <c r="EP81" s="13">
        <v>0</v>
      </c>
      <c r="EQ81" s="13">
        <f t="shared" si="15"/>
        <v>1</v>
      </c>
      <c r="ER81" s="13">
        <v>0</v>
      </c>
      <c r="ES81" s="13">
        <v>0</v>
      </c>
      <c r="ET81" s="13">
        <v>0</v>
      </c>
      <c r="EU81" s="13">
        <v>1</v>
      </c>
      <c r="EV81" s="13">
        <v>0</v>
      </c>
      <c r="EW81" s="13">
        <v>1</v>
      </c>
      <c r="EX81" s="13">
        <v>0</v>
      </c>
      <c r="EY81" s="13">
        <v>0</v>
      </c>
      <c r="EZ81" s="13">
        <v>0</v>
      </c>
      <c r="FA81" s="13">
        <v>1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f t="shared" si="16"/>
        <v>0</v>
      </c>
    </row>
    <row r="82" spans="1:165" x14ac:dyDescent="0.25">
      <c r="A82" s="11">
        <v>81</v>
      </c>
      <c r="B82" s="13">
        <v>51</v>
      </c>
      <c r="C82" s="13">
        <v>0</v>
      </c>
      <c r="D82" s="13">
        <v>1</v>
      </c>
      <c r="E82" s="13">
        <v>0</v>
      </c>
      <c r="F82" s="13">
        <v>0</v>
      </c>
      <c r="G82" s="13">
        <f t="shared" si="10"/>
        <v>1</v>
      </c>
      <c r="H82" s="13">
        <v>1</v>
      </c>
      <c r="I82" s="13">
        <v>176</v>
      </c>
      <c r="J82" s="13">
        <v>82</v>
      </c>
      <c r="K82" s="13">
        <v>26.7</v>
      </c>
      <c r="L82" s="13">
        <v>0</v>
      </c>
      <c r="M82" s="13">
        <v>1</v>
      </c>
      <c r="N82" s="13">
        <v>0</v>
      </c>
      <c r="O82" s="13">
        <v>1</v>
      </c>
      <c r="P82" s="13">
        <v>0</v>
      </c>
      <c r="Q82" s="13">
        <v>1</v>
      </c>
      <c r="R82" s="13">
        <v>1</v>
      </c>
      <c r="S82" s="13">
        <v>0</v>
      </c>
      <c r="T82" s="13">
        <v>0</v>
      </c>
      <c r="U82" s="13">
        <v>0</v>
      </c>
      <c r="V82" s="13">
        <v>1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1</v>
      </c>
      <c r="AI82" s="13">
        <v>0</v>
      </c>
      <c r="AJ82" s="13">
        <v>0</v>
      </c>
      <c r="AK82" s="13">
        <v>0</v>
      </c>
      <c r="AL82" s="13">
        <v>0</v>
      </c>
      <c r="AM82" s="13">
        <f t="shared" si="11"/>
        <v>0</v>
      </c>
      <c r="AN82" s="13">
        <v>0</v>
      </c>
      <c r="AO82" s="13">
        <v>0</v>
      </c>
      <c r="AP82" s="13">
        <f t="shared" si="12"/>
        <v>0</v>
      </c>
      <c r="AQ82" s="13">
        <v>0</v>
      </c>
      <c r="AR82" s="13">
        <v>1</v>
      </c>
      <c r="AS82" s="13">
        <v>0</v>
      </c>
      <c r="AT82" s="13">
        <v>0</v>
      </c>
      <c r="AU82" s="13">
        <v>0</v>
      </c>
      <c r="AV82" s="13">
        <v>1</v>
      </c>
      <c r="AW82" s="13">
        <v>0</v>
      </c>
      <c r="AX82" s="13">
        <f t="shared" si="9"/>
        <v>1</v>
      </c>
      <c r="AY82" s="13">
        <v>44</v>
      </c>
      <c r="AZ82" s="13">
        <v>0.65</v>
      </c>
      <c r="BA82" s="13">
        <v>3.8</v>
      </c>
      <c r="BB82" s="13">
        <v>0</v>
      </c>
      <c r="BC82" s="13">
        <v>0</v>
      </c>
      <c r="BD82" s="13">
        <v>1</v>
      </c>
      <c r="BE82" s="13">
        <v>1.1000000000000001</v>
      </c>
      <c r="BF82" s="13">
        <v>123</v>
      </c>
      <c r="BG82" s="13">
        <v>1</v>
      </c>
      <c r="BH82" s="13">
        <v>93</v>
      </c>
      <c r="BI82" s="13">
        <v>62</v>
      </c>
      <c r="BJ82" s="13">
        <v>35.4</v>
      </c>
      <c r="BK82" s="13">
        <v>0</v>
      </c>
      <c r="BL82" s="13">
        <v>2</v>
      </c>
      <c r="BM82" s="13">
        <v>0</v>
      </c>
      <c r="BN82" s="13">
        <v>0</v>
      </c>
      <c r="BO82" s="13">
        <v>1</v>
      </c>
      <c r="BP82" s="13">
        <v>0</v>
      </c>
      <c r="BQ82" s="13">
        <v>0</v>
      </c>
      <c r="BR82" s="13">
        <f t="shared" si="13"/>
        <v>1</v>
      </c>
      <c r="BS82" s="13">
        <v>0</v>
      </c>
      <c r="BT82" s="13">
        <v>0</v>
      </c>
      <c r="BU82" s="13">
        <v>0</v>
      </c>
      <c r="BV82" s="13">
        <v>0</v>
      </c>
      <c r="BW82" s="13">
        <v>2</v>
      </c>
      <c r="BX82" s="13">
        <v>0</v>
      </c>
      <c r="BY82" s="13">
        <v>1</v>
      </c>
      <c r="BZ82" s="13">
        <v>0</v>
      </c>
      <c r="CA82" s="13">
        <v>0</v>
      </c>
      <c r="CB82" s="13">
        <f t="shared" si="14"/>
        <v>1</v>
      </c>
      <c r="CC82" s="13">
        <v>0</v>
      </c>
      <c r="CD82" s="13">
        <v>0</v>
      </c>
      <c r="CE82" s="13">
        <v>0</v>
      </c>
      <c r="CF82" s="13">
        <v>0</v>
      </c>
      <c r="CG82" s="13">
        <v>1</v>
      </c>
      <c r="CH82" s="13">
        <v>800</v>
      </c>
      <c r="CI82" s="13">
        <v>540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1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1</v>
      </c>
      <c r="CW82" s="13">
        <v>0</v>
      </c>
      <c r="CX82" s="13">
        <v>0</v>
      </c>
      <c r="CY82" s="13">
        <v>0</v>
      </c>
      <c r="CZ82" s="13">
        <v>0</v>
      </c>
      <c r="DA82" s="13">
        <v>1</v>
      </c>
      <c r="DB82" s="13">
        <v>0</v>
      </c>
      <c r="DC82" s="13">
        <v>0</v>
      </c>
      <c r="DD82" s="13">
        <v>0</v>
      </c>
      <c r="DE82" s="13">
        <v>0</v>
      </c>
      <c r="DF82" s="13">
        <v>1</v>
      </c>
      <c r="DG82" s="13">
        <v>0</v>
      </c>
      <c r="DH82" s="13">
        <v>0</v>
      </c>
      <c r="DI82" s="13">
        <v>0</v>
      </c>
      <c r="DJ82" s="13">
        <v>1</v>
      </c>
      <c r="DK82" s="13">
        <v>1</v>
      </c>
      <c r="DL82" s="13">
        <v>0</v>
      </c>
      <c r="DM82" s="13">
        <v>0</v>
      </c>
      <c r="DN82" s="13">
        <v>0</v>
      </c>
      <c r="DO82" s="13">
        <v>0</v>
      </c>
      <c r="DP82" s="13">
        <v>1</v>
      </c>
      <c r="DQ82" s="13">
        <v>0</v>
      </c>
      <c r="DR82" s="13">
        <v>0</v>
      </c>
      <c r="DS82" s="13">
        <v>1</v>
      </c>
      <c r="DT82" s="13">
        <v>34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1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1</v>
      </c>
      <c r="EN82" s="13">
        <v>0</v>
      </c>
      <c r="EO82" s="13">
        <v>1</v>
      </c>
      <c r="EP82" s="13">
        <v>0</v>
      </c>
      <c r="EQ82" s="13">
        <f t="shared" si="15"/>
        <v>1</v>
      </c>
      <c r="ER82" s="13">
        <v>0</v>
      </c>
      <c r="ES82" s="13">
        <v>0</v>
      </c>
      <c r="ET82" s="13">
        <v>0</v>
      </c>
      <c r="EU82" s="13">
        <v>1</v>
      </c>
      <c r="EV82" s="13">
        <v>0</v>
      </c>
      <c r="EW82" s="13">
        <v>1</v>
      </c>
      <c r="EX82" s="13">
        <v>0</v>
      </c>
      <c r="EY82" s="13">
        <v>0</v>
      </c>
      <c r="EZ82" s="13">
        <v>0</v>
      </c>
      <c r="FA82" s="13">
        <v>1</v>
      </c>
      <c r="FB82" s="13">
        <v>0</v>
      </c>
      <c r="FC82" s="13">
        <v>0</v>
      </c>
      <c r="FD82" s="13">
        <v>1</v>
      </c>
      <c r="FE82" s="13">
        <v>1</v>
      </c>
      <c r="FF82" s="13">
        <v>0</v>
      </c>
      <c r="FG82" s="13">
        <v>1</v>
      </c>
      <c r="FH82" s="13">
        <v>1</v>
      </c>
      <c r="FI82" s="13">
        <f t="shared" si="16"/>
        <v>1</v>
      </c>
    </row>
    <row r="83" spans="1:165" x14ac:dyDescent="0.25">
      <c r="A83" s="11">
        <v>82</v>
      </c>
      <c r="B83" s="13">
        <v>45</v>
      </c>
      <c r="C83" s="13">
        <v>1</v>
      </c>
      <c r="D83" s="13">
        <v>0</v>
      </c>
      <c r="E83" s="13">
        <v>0</v>
      </c>
      <c r="F83" s="13">
        <v>0</v>
      </c>
      <c r="G83" s="13">
        <f t="shared" si="10"/>
        <v>1</v>
      </c>
      <c r="H83" s="13">
        <v>1</v>
      </c>
      <c r="I83" s="13">
        <v>170</v>
      </c>
      <c r="J83" s="13">
        <v>100</v>
      </c>
      <c r="K83" s="13">
        <v>34.6</v>
      </c>
      <c r="L83" s="13">
        <v>0</v>
      </c>
      <c r="M83" s="13">
        <v>0</v>
      </c>
      <c r="N83" s="13">
        <v>1</v>
      </c>
      <c r="O83" s="13">
        <v>1</v>
      </c>
      <c r="P83" s="13">
        <v>0</v>
      </c>
      <c r="Q83" s="13">
        <v>1</v>
      </c>
      <c r="R83" s="13">
        <v>0</v>
      </c>
      <c r="S83" s="13">
        <v>0</v>
      </c>
      <c r="T83" s="13">
        <v>1</v>
      </c>
      <c r="U83" s="13">
        <v>0</v>
      </c>
      <c r="V83" s="13">
        <v>1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1</v>
      </c>
      <c r="AI83" s="13">
        <v>0</v>
      </c>
      <c r="AJ83" s="13">
        <v>0</v>
      </c>
      <c r="AK83" s="13">
        <v>0</v>
      </c>
      <c r="AL83" s="13">
        <v>1</v>
      </c>
      <c r="AM83" s="13">
        <f t="shared" si="11"/>
        <v>1</v>
      </c>
      <c r="AN83" s="13">
        <v>0</v>
      </c>
      <c r="AO83" s="13">
        <v>0</v>
      </c>
      <c r="AP83" s="13">
        <f t="shared" si="12"/>
        <v>0</v>
      </c>
      <c r="AQ83" s="13">
        <v>0</v>
      </c>
      <c r="AR83" s="13">
        <v>1</v>
      </c>
      <c r="AS83" s="13">
        <v>0</v>
      </c>
      <c r="AT83" s="13">
        <v>0</v>
      </c>
      <c r="AU83" s="13">
        <v>0</v>
      </c>
      <c r="AV83" s="13">
        <v>1</v>
      </c>
      <c r="AW83" s="13">
        <v>0</v>
      </c>
      <c r="AX83" s="13">
        <f t="shared" si="9"/>
        <v>1</v>
      </c>
      <c r="AY83" s="13">
        <v>30.5</v>
      </c>
      <c r="AZ83" s="13">
        <v>1.1000000000000001</v>
      </c>
      <c r="BA83" s="13">
        <v>4.4000000000000004</v>
      </c>
      <c r="BB83" s="13">
        <v>0</v>
      </c>
      <c r="BC83" s="13">
        <v>0</v>
      </c>
      <c r="BD83" s="13">
        <v>1</v>
      </c>
      <c r="BE83" s="13">
        <v>0.9</v>
      </c>
      <c r="BF83" s="13">
        <v>150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1</v>
      </c>
      <c r="BN83" s="13">
        <v>0</v>
      </c>
      <c r="BO83" s="13">
        <v>0</v>
      </c>
      <c r="BP83" s="13">
        <v>0</v>
      </c>
      <c r="BQ83" s="13">
        <v>0</v>
      </c>
      <c r="BR83" s="13">
        <f t="shared" si="13"/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2</v>
      </c>
      <c r="BX83" s="13">
        <v>0</v>
      </c>
      <c r="BY83" s="13">
        <v>1</v>
      </c>
      <c r="BZ83" s="13">
        <v>0</v>
      </c>
      <c r="CA83" s="13">
        <v>0</v>
      </c>
      <c r="CB83" s="13">
        <f t="shared" si="14"/>
        <v>1</v>
      </c>
      <c r="CC83" s="13">
        <v>0</v>
      </c>
      <c r="CD83" s="13">
        <v>0</v>
      </c>
      <c r="CE83" s="13">
        <v>0</v>
      </c>
      <c r="CF83" s="13">
        <v>0</v>
      </c>
      <c r="CG83" s="13">
        <v>1</v>
      </c>
      <c r="CH83" s="13">
        <v>500</v>
      </c>
      <c r="CI83" s="13">
        <v>240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1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1</v>
      </c>
      <c r="CW83" s="13">
        <v>0</v>
      </c>
      <c r="CX83" s="13">
        <v>0</v>
      </c>
      <c r="CY83" s="13">
        <v>0</v>
      </c>
      <c r="CZ83" s="13">
        <v>0</v>
      </c>
      <c r="DA83" s="13">
        <v>1</v>
      </c>
      <c r="DB83" s="13">
        <v>0</v>
      </c>
      <c r="DC83" s="13">
        <v>0</v>
      </c>
      <c r="DD83" s="13">
        <v>0</v>
      </c>
      <c r="DE83" s="13">
        <v>0</v>
      </c>
      <c r="DF83" s="13">
        <v>1</v>
      </c>
      <c r="DG83" s="13">
        <v>0</v>
      </c>
      <c r="DH83" s="13">
        <v>0</v>
      </c>
      <c r="DI83" s="13">
        <v>0</v>
      </c>
      <c r="DJ83" s="13">
        <v>1</v>
      </c>
      <c r="DK83" s="13">
        <v>0</v>
      </c>
      <c r="DL83" s="13">
        <v>1</v>
      </c>
      <c r="DM83" s="13">
        <v>0</v>
      </c>
      <c r="DN83" s="13">
        <v>0</v>
      </c>
      <c r="DO83" s="13">
        <v>0</v>
      </c>
      <c r="DP83" s="13">
        <v>1</v>
      </c>
      <c r="DQ83" s="13">
        <v>0</v>
      </c>
      <c r="DR83" s="13">
        <v>0</v>
      </c>
      <c r="DS83" s="13">
        <v>1</v>
      </c>
      <c r="DT83" s="13">
        <v>22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1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1</v>
      </c>
      <c r="EN83" s="13">
        <v>0</v>
      </c>
      <c r="EO83" s="13">
        <v>0</v>
      </c>
      <c r="EP83" s="13">
        <v>0</v>
      </c>
      <c r="EQ83" s="13">
        <f t="shared" si="15"/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1</v>
      </c>
      <c r="EX83" s="13">
        <v>0</v>
      </c>
      <c r="EY83" s="13">
        <v>1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1</v>
      </c>
      <c r="FF83" s="13">
        <v>0</v>
      </c>
      <c r="FG83" s="13">
        <v>0</v>
      </c>
      <c r="FH83" s="13">
        <v>1</v>
      </c>
      <c r="FI83" s="13">
        <f t="shared" si="16"/>
        <v>1</v>
      </c>
    </row>
    <row r="84" spans="1:165" x14ac:dyDescent="0.25">
      <c r="A84" s="11">
        <v>83</v>
      </c>
      <c r="B84" s="13">
        <v>53</v>
      </c>
      <c r="C84" s="13">
        <v>0</v>
      </c>
      <c r="D84" s="13">
        <v>1</v>
      </c>
      <c r="E84" s="13">
        <v>0</v>
      </c>
      <c r="F84" s="13">
        <v>0</v>
      </c>
      <c r="G84" s="13">
        <f t="shared" si="10"/>
        <v>1</v>
      </c>
      <c r="H84" s="13">
        <v>1</v>
      </c>
      <c r="I84" s="13">
        <v>165</v>
      </c>
      <c r="J84" s="13">
        <v>67</v>
      </c>
      <c r="K84" s="13">
        <v>24.6</v>
      </c>
      <c r="L84" s="13">
        <v>0</v>
      </c>
      <c r="M84" s="13">
        <v>1</v>
      </c>
      <c r="N84" s="13">
        <v>0</v>
      </c>
      <c r="O84" s="13">
        <v>1</v>
      </c>
      <c r="P84" s="13">
        <v>0</v>
      </c>
      <c r="Q84" s="13">
        <v>1</v>
      </c>
      <c r="R84" s="13">
        <v>0</v>
      </c>
      <c r="S84" s="13">
        <v>0</v>
      </c>
      <c r="T84" s="13">
        <v>0</v>
      </c>
      <c r="U84" s="13">
        <v>0</v>
      </c>
      <c r="V84" s="13">
        <v>1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f t="shared" si="11"/>
        <v>0</v>
      </c>
      <c r="AN84" s="13">
        <v>0</v>
      </c>
      <c r="AO84" s="13">
        <v>0</v>
      </c>
      <c r="AP84" s="13">
        <f t="shared" si="12"/>
        <v>0</v>
      </c>
      <c r="AQ84" s="13">
        <v>0</v>
      </c>
      <c r="AR84" s="13">
        <v>1</v>
      </c>
      <c r="AS84" s="13">
        <v>0</v>
      </c>
      <c r="AT84" s="13">
        <v>0</v>
      </c>
      <c r="AU84" s="13">
        <v>0</v>
      </c>
      <c r="AV84" s="13">
        <v>1</v>
      </c>
      <c r="AW84" s="13">
        <v>0</v>
      </c>
      <c r="AX84" s="13">
        <f t="shared" si="9"/>
        <v>1</v>
      </c>
      <c r="AY84" s="13">
        <v>21.5</v>
      </c>
      <c r="AZ84" s="13">
        <v>0.65</v>
      </c>
      <c r="BA84" s="13">
        <v>4</v>
      </c>
      <c r="BB84" s="13">
        <v>0</v>
      </c>
      <c r="BC84" s="13">
        <v>0</v>
      </c>
      <c r="BD84" s="13">
        <v>1</v>
      </c>
      <c r="BE84" s="13">
        <v>1.1000000000000001</v>
      </c>
      <c r="BF84" s="13">
        <v>136</v>
      </c>
      <c r="BG84" s="13">
        <v>1</v>
      </c>
      <c r="BH84" s="13">
        <v>129</v>
      </c>
      <c r="BI84" s="13">
        <v>102</v>
      </c>
      <c r="BJ84" s="13">
        <v>32.6</v>
      </c>
      <c r="BK84" s="13">
        <v>0</v>
      </c>
      <c r="BL84" s="13">
        <v>2</v>
      </c>
      <c r="BM84" s="13">
        <v>0</v>
      </c>
      <c r="BN84" s="13">
        <v>0</v>
      </c>
      <c r="BO84" s="13">
        <v>1</v>
      </c>
      <c r="BP84" s="13">
        <v>0</v>
      </c>
      <c r="BQ84" s="13">
        <v>0</v>
      </c>
      <c r="BR84" s="13">
        <f t="shared" si="13"/>
        <v>1</v>
      </c>
      <c r="BS84" s="13">
        <v>0</v>
      </c>
      <c r="BT84" s="13">
        <v>0</v>
      </c>
      <c r="BU84" s="13">
        <v>0</v>
      </c>
      <c r="BV84" s="13">
        <v>0</v>
      </c>
      <c r="BW84" s="13">
        <v>2</v>
      </c>
      <c r="BX84" s="13">
        <v>0</v>
      </c>
      <c r="BY84" s="13">
        <v>1</v>
      </c>
      <c r="BZ84" s="13">
        <v>0</v>
      </c>
      <c r="CA84" s="13">
        <v>0</v>
      </c>
      <c r="CB84" s="13">
        <f t="shared" si="14"/>
        <v>1</v>
      </c>
      <c r="CC84" s="13">
        <v>0</v>
      </c>
      <c r="CD84" s="13">
        <v>0</v>
      </c>
      <c r="CE84" s="13">
        <v>0</v>
      </c>
      <c r="CF84" s="13">
        <v>0</v>
      </c>
      <c r="CG84" s="13">
        <v>1</v>
      </c>
      <c r="CH84" s="13">
        <v>750</v>
      </c>
      <c r="CI84" s="13">
        <v>1500</v>
      </c>
      <c r="CJ84" s="13">
        <v>1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1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1</v>
      </c>
      <c r="DB84" s="13">
        <v>0</v>
      </c>
      <c r="DC84" s="13">
        <v>0</v>
      </c>
      <c r="DD84" s="13">
        <v>0</v>
      </c>
      <c r="DE84" s="13">
        <v>0</v>
      </c>
      <c r="DF84" s="13">
        <v>1</v>
      </c>
      <c r="DG84" s="13">
        <v>0</v>
      </c>
      <c r="DH84" s="13">
        <v>0</v>
      </c>
      <c r="DI84" s="13">
        <v>0</v>
      </c>
      <c r="DJ84" s="13">
        <v>1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1</v>
      </c>
      <c r="DQ84" s="13">
        <v>0</v>
      </c>
      <c r="DR84" s="13">
        <v>0</v>
      </c>
      <c r="DS84" s="13">
        <v>1</v>
      </c>
      <c r="DT84" s="13">
        <v>24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1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1</v>
      </c>
      <c r="EN84" s="13">
        <v>0</v>
      </c>
      <c r="EO84" s="13">
        <v>1</v>
      </c>
      <c r="EP84" s="13">
        <v>0</v>
      </c>
      <c r="EQ84" s="13">
        <f t="shared" si="15"/>
        <v>1</v>
      </c>
      <c r="ER84" s="13">
        <v>0</v>
      </c>
      <c r="ES84" s="13">
        <v>0</v>
      </c>
      <c r="ET84" s="13">
        <v>0</v>
      </c>
      <c r="EU84" s="13">
        <v>1</v>
      </c>
      <c r="EV84" s="13">
        <v>0</v>
      </c>
      <c r="EW84" s="13">
        <v>0</v>
      </c>
      <c r="EX84" s="13">
        <v>1</v>
      </c>
      <c r="EY84" s="13">
        <v>1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f t="shared" si="16"/>
        <v>0</v>
      </c>
    </row>
    <row r="85" spans="1:165" x14ac:dyDescent="0.25">
      <c r="A85" s="11">
        <v>84</v>
      </c>
      <c r="B85" s="13">
        <v>60</v>
      </c>
      <c r="C85" s="13">
        <v>0</v>
      </c>
      <c r="D85" s="13">
        <v>0</v>
      </c>
      <c r="E85" s="13">
        <v>0</v>
      </c>
      <c r="F85" s="13">
        <v>1</v>
      </c>
      <c r="G85" s="13">
        <f t="shared" si="10"/>
        <v>0</v>
      </c>
      <c r="H85" s="13">
        <v>1</v>
      </c>
      <c r="I85" s="13">
        <v>184</v>
      </c>
      <c r="J85" s="13">
        <v>100</v>
      </c>
      <c r="K85" s="13">
        <v>29.5</v>
      </c>
      <c r="L85" s="13">
        <v>1</v>
      </c>
      <c r="M85" s="13">
        <v>0</v>
      </c>
      <c r="N85" s="13">
        <v>0</v>
      </c>
      <c r="O85" s="13">
        <v>1</v>
      </c>
      <c r="P85" s="13">
        <v>0</v>
      </c>
      <c r="Q85" s="13">
        <v>1</v>
      </c>
      <c r="R85" s="13">
        <v>0</v>
      </c>
      <c r="S85" s="13">
        <v>0</v>
      </c>
      <c r="T85" s="13">
        <v>0</v>
      </c>
      <c r="U85" s="13">
        <v>0</v>
      </c>
      <c r="V85" s="13">
        <v>1</v>
      </c>
      <c r="W85" s="13">
        <v>0</v>
      </c>
      <c r="X85" s="13">
        <v>1</v>
      </c>
      <c r="Y85" s="13">
        <v>0</v>
      </c>
      <c r="Z85" s="13">
        <v>1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f t="shared" si="11"/>
        <v>0</v>
      </c>
      <c r="AN85" s="13">
        <v>0</v>
      </c>
      <c r="AO85" s="13">
        <v>0</v>
      </c>
      <c r="AP85" s="13">
        <f t="shared" si="12"/>
        <v>0</v>
      </c>
      <c r="AQ85" s="13">
        <v>0</v>
      </c>
      <c r="AR85" s="13">
        <v>1</v>
      </c>
      <c r="AS85" s="13">
        <v>0</v>
      </c>
      <c r="AT85" s="13">
        <v>0</v>
      </c>
      <c r="AU85" s="13">
        <v>0</v>
      </c>
      <c r="AV85" s="13">
        <v>1</v>
      </c>
      <c r="AW85" s="13">
        <v>0</v>
      </c>
      <c r="AX85" s="13">
        <f t="shared" si="9"/>
        <v>1</v>
      </c>
      <c r="AY85" s="13">
        <v>17</v>
      </c>
      <c r="AZ85" s="13">
        <v>0.65</v>
      </c>
      <c r="BA85" s="13">
        <v>2.4</v>
      </c>
      <c r="BB85" s="13">
        <v>0</v>
      </c>
      <c r="BC85" s="13">
        <v>0</v>
      </c>
      <c r="BD85" s="13">
        <v>1</v>
      </c>
      <c r="BE85" s="13">
        <v>1.2</v>
      </c>
      <c r="BF85" s="13">
        <v>175.5980392156863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1</v>
      </c>
      <c r="BN85" s="13">
        <v>0</v>
      </c>
      <c r="BO85" s="13">
        <v>0</v>
      </c>
      <c r="BP85" s="13">
        <v>0</v>
      </c>
      <c r="BQ85" s="13">
        <v>0</v>
      </c>
      <c r="BR85" s="13">
        <f t="shared" si="13"/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3</v>
      </c>
      <c r="BX85" s="13">
        <v>0</v>
      </c>
      <c r="BY85" s="13">
        <v>0</v>
      </c>
      <c r="BZ85" s="13">
        <v>1</v>
      </c>
      <c r="CA85" s="13">
        <v>0</v>
      </c>
      <c r="CB85" s="13">
        <f t="shared" si="14"/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1</v>
      </c>
      <c r="CH85" s="13">
        <v>800</v>
      </c>
      <c r="CI85" s="13">
        <v>750</v>
      </c>
      <c r="CJ85" s="13">
        <v>1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1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1</v>
      </c>
      <c r="CW85" s="13">
        <v>0</v>
      </c>
      <c r="CX85" s="13">
        <v>0</v>
      </c>
      <c r="CY85" s="13">
        <v>0</v>
      </c>
      <c r="CZ85" s="13">
        <v>0</v>
      </c>
      <c r="DA85" s="13">
        <v>1</v>
      </c>
      <c r="DB85" s="13">
        <v>0</v>
      </c>
      <c r="DC85" s="13">
        <v>0</v>
      </c>
      <c r="DD85" s="13">
        <v>0</v>
      </c>
      <c r="DE85" s="13">
        <v>0</v>
      </c>
      <c r="DF85" s="13">
        <v>1</v>
      </c>
      <c r="DG85" s="13">
        <v>0</v>
      </c>
      <c r="DH85" s="13">
        <v>0</v>
      </c>
      <c r="DI85" s="13">
        <v>0</v>
      </c>
      <c r="DJ85" s="13">
        <v>1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1</v>
      </c>
      <c r="DQ85" s="13">
        <v>0</v>
      </c>
      <c r="DR85" s="13">
        <v>0</v>
      </c>
      <c r="DS85" s="13">
        <v>1</v>
      </c>
      <c r="DT85" s="13">
        <v>18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1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1</v>
      </c>
      <c r="EN85" s="13">
        <v>0</v>
      </c>
      <c r="EO85" s="13">
        <v>1</v>
      </c>
      <c r="EP85" s="13">
        <v>0</v>
      </c>
      <c r="EQ85" s="13">
        <f t="shared" si="15"/>
        <v>1</v>
      </c>
      <c r="ER85" s="13">
        <v>0</v>
      </c>
      <c r="ES85" s="13">
        <v>0</v>
      </c>
      <c r="ET85" s="13">
        <v>0</v>
      </c>
      <c r="EU85" s="13">
        <v>1</v>
      </c>
      <c r="EV85" s="13">
        <v>0</v>
      </c>
      <c r="EW85" s="13">
        <v>0</v>
      </c>
      <c r="EX85" s="13">
        <v>1</v>
      </c>
      <c r="EY85" s="13">
        <v>0</v>
      </c>
      <c r="EZ85" s="13">
        <v>0</v>
      </c>
      <c r="FA85" s="13">
        <v>0</v>
      </c>
      <c r="FB85" s="13">
        <v>0</v>
      </c>
      <c r="FC85" s="13">
        <v>1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f t="shared" si="16"/>
        <v>0</v>
      </c>
    </row>
    <row r="86" spans="1:165" x14ac:dyDescent="0.25">
      <c r="A86" s="11">
        <v>85</v>
      </c>
      <c r="B86" s="13">
        <v>47</v>
      </c>
      <c r="C86" s="13">
        <v>1</v>
      </c>
      <c r="D86" s="13">
        <v>0</v>
      </c>
      <c r="E86" s="13">
        <v>0</v>
      </c>
      <c r="F86" s="13">
        <v>0</v>
      </c>
      <c r="G86" s="13">
        <f t="shared" si="10"/>
        <v>1</v>
      </c>
      <c r="H86" s="13">
        <v>1</v>
      </c>
      <c r="I86" s="13">
        <v>176</v>
      </c>
      <c r="J86" s="13">
        <v>79</v>
      </c>
      <c r="K86" s="13">
        <v>25.5</v>
      </c>
      <c r="L86" s="13">
        <v>0</v>
      </c>
      <c r="M86" s="13">
        <v>1</v>
      </c>
      <c r="N86" s="13">
        <v>0</v>
      </c>
      <c r="O86" s="13">
        <v>1</v>
      </c>
      <c r="P86" s="13">
        <v>0</v>
      </c>
      <c r="Q86" s="13">
        <v>0</v>
      </c>
      <c r="R86" s="13">
        <v>0</v>
      </c>
      <c r="S86" s="13">
        <v>0</v>
      </c>
      <c r="T86" s="13">
        <v>1</v>
      </c>
      <c r="U86" s="13">
        <v>0</v>
      </c>
      <c r="V86" s="13">
        <v>1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1</v>
      </c>
      <c r="AM86" s="13">
        <f t="shared" si="11"/>
        <v>1</v>
      </c>
      <c r="AN86" s="13">
        <v>0</v>
      </c>
      <c r="AO86" s="13">
        <v>0</v>
      </c>
      <c r="AP86" s="13">
        <f t="shared" si="12"/>
        <v>0</v>
      </c>
      <c r="AQ86" s="13">
        <v>1</v>
      </c>
      <c r="AR86" s="13">
        <v>0</v>
      </c>
      <c r="AS86" s="13">
        <v>0</v>
      </c>
      <c r="AT86" s="13">
        <v>0</v>
      </c>
      <c r="AU86" s="13">
        <v>0</v>
      </c>
      <c r="AV86" s="13">
        <v>1</v>
      </c>
      <c r="AW86" s="13">
        <v>0</v>
      </c>
      <c r="AX86" s="13">
        <f t="shared" si="9"/>
        <v>1</v>
      </c>
      <c r="AY86" s="13">
        <v>13</v>
      </c>
      <c r="AZ86" s="13">
        <v>1.48</v>
      </c>
      <c r="BA86" s="13">
        <v>3.4</v>
      </c>
      <c r="BB86" s="13">
        <v>0</v>
      </c>
      <c r="BC86" s="13">
        <v>0</v>
      </c>
      <c r="BD86" s="13">
        <v>1</v>
      </c>
      <c r="BE86" s="13">
        <v>1.1000000000000001</v>
      </c>
      <c r="BF86" s="13">
        <v>146</v>
      </c>
      <c r="BG86" s="13">
        <v>1</v>
      </c>
      <c r="BH86" s="13">
        <v>70</v>
      </c>
      <c r="BI86" s="13">
        <v>49</v>
      </c>
      <c r="BJ86" s="13">
        <v>35.200000000000003</v>
      </c>
      <c r="BK86" s="13">
        <v>0</v>
      </c>
      <c r="BL86" s="13">
        <v>1</v>
      </c>
      <c r="BM86" s="13">
        <v>0</v>
      </c>
      <c r="BN86" s="13">
        <v>1</v>
      </c>
      <c r="BO86" s="13">
        <v>0</v>
      </c>
      <c r="BP86" s="13">
        <v>0</v>
      </c>
      <c r="BQ86" s="13">
        <v>0</v>
      </c>
      <c r="BR86" s="13">
        <f t="shared" si="13"/>
        <v>1</v>
      </c>
      <c r="BS86" s="13">
        <v>0</v>
      </c>
      <c r="BT86" s="13">
        <v>0</v>
      </c>
      <c r="BU86" s="13">
        <v>0</v>
      </c>
      <c r="BV86" s="13">
        <v>0</v>
      </c>
      <c r="BW86" s="13">
        <v>2</v>
      </c>
      <c r="BX86" s="13">
        <v>0</v>
      </c>
      <c r="BY86" s="13">
        <v>1</v>
      </c>
      <c r="BZ86" s="13">
        <v>0</v>
      </c>
      <c r="CA86" s="13">
        <v>0</v>
      </c>
      <c r="CB86" s="13">
        <f t="shared" si="14"/>
        <v>1</v>
      </c>
      <c r="CC86" s="13">
        <v>0</v>
      </c>
      <c r="CD86" s="13">
        <v>0</v>
      </c>
      <c r="CE86" s="13">
        <v>0</v>
      </c>
      <c r="CF86" s="13">
        <v>1</v>
      </c>
      <c r="CG86" s="13">
        <v>0</v>
      </c>
      <c r="CH86" s="13">
        <v>500</v>
      </c>
      <c r="CI86" s="13">
        <v>435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1</v>
      </c>
      <c r="CW86" s="13">
        <v>0</v>
      </c>
      <c r="CX86" s="13">
        <v>1</v>
      </c>
      <c r="CY86" s="13">
        <v>0</v>
      </c>
      <c r="CZ86" s="13">
        <v>1</v>
      </c>
      <c r="DA86" s="13">
        <v>1</v>
      </c>
      <c r="DB86" s="13">
        <v>0</v>
      </c>
      <c r="DC86" s="13">
        <v>0</v>
      </c>
      <c r="DD86" s="13">
        <v>0</v>
      </c>
      <c r="DE86" s="13">
        <v>0</v>
      </c>
      <c r="DF86" s="13">
        <v>1</v>
      </c>
      <c r="DG86" s="13">
        <v>0</v>
      </c>
      <c r="DH86" s="13">
        <v>0</v>
      </c>
      <c r="DI86" s="13">
        <v>0</v>
      </c>
      <c r="DJ86" s="13">
        <v>1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1</v>
      </c>
      <c r="DQ86" s="13">
        <v>0</v>
      </c>
      <c r="DR86" s="13">
        <v>0</v>
      </c>
      <c r="DS86" s="13">
        <v>1</v>
      </c>
      <c r="DT86" s="13">
        <v>18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1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1</v>
      </c>
      <c r="EN86" s="13">
        <v>0</v>
      </c>
      <c r="EO86" s="13">
        <v>0</v>
      </c>
      <c r="EP86" s="13">
        <v>1</v>
      </c>
      <c r="EQ86" s="13">
        <f t="shared" si="15"/>
        <v>1</v>
      </c>
      <c r="ER86" s="13">
        <v>0</v>
      </c>
      <c r="ES86" s="13">
        <v>0</v>
      </c>
      <c r="ET86" s="13">
        <v>0</v>
      </c>
      <c r="EU86" s="13">
        <v>1</v>
      </c>
      <c r="EV86" s="13">
        <v>0</v>
      </c>
      <c r="EW86" s="13">
        <v>0</v>
      </c>
      <c r="EX86" s="13">
        <v>1</v>
      </c>
      <c r="EY86" s="13">
        <v>0</v>
      </c>
      <c r="EZ86" s="13">
        <v>0</v>
      </c>
      <c r="FA86" s="13">
        <v>0</v>
      </c>
      <c r="FB86" s="13">
        <v>1</v>
      </c>
      <c r="FC86" s="13">
        <v>0</v>
      </c>
      <c r="FD86" s="13">
        <v>1</v>
      </c>
      <c r="FE86" s="13">
        <v>1</v>
      </c>
      <c r="FF86" s="13">
        <v>0</v>
      </c>
      <c r="FG86" s="13">
        <v>0</v>
      </c>
      <c r="FH86" s="13">
        <v>1</v>
      </c>
      <c r="FI86" s="13">
        <f t="shared" si="16"/>
        <v>1</v>
      </c>
    </row>
    <row r="87" spans="1:165" x14ac:dyDescent="0.25">
      <c r="A87" s="11">
        <v>86</v>
      </c>
      <c r="B87" s="13">
        <v>62</v>
      </c>
      <c r="C87" s="13">
        <v>0</v>
      </c>
      <c r="D87" s="13">
        <v>0</v>
      </c>
      <c r="E87" s="13">
        <v>0</v>
      </c>
      <c r="F87" s="13">
        <v>1</v>
      </c>
      <c r="G87" s="13">
        <f t="shared" si="10"/>
        <v>0</v>
      </c>
      <c r="H87" s="13">
        <v>1</v>
      </c>
      <c r="I87" s="13">
        <v>180</v>
      </c>
      <c r="J87" s="13">
        <v>90</v>
      </c>
      <c r="K87" s="13">
        <v>27.7</v>
      </c>
      <c r="L87" s="13">
        <v>0</v>
      </c>
      <c r="M87" s="13">
        <v>0</v>
      </c>
      <c r="N87" s="13">
        <v>1</v>
      </c>
      <c r="O87" s="13">
        <v>1</v>
      </c>
      <c r="P87" s="13">
        <v>0</v>
      </c>
      <c r="Q87" s="13">
        <v>1</v>
      </c>
      <c r="R87" s="13">
        <v>0</v>
      </c>
      <c r="S87" s="13">
        <v>0</v>
      </c>
      <c r="T87" s="13">
        <v>0</v>
      </c>
      <c r="U87" s="13">
        <v>0</v>
      </c>
      <c r="V87" s="13">
        <v>1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f t="shared" si="11"/>
        <v>0</v>
      </c>
      <c r="AN87" s="13">
        <v>0</v>
      </c>
      <c r="AO87" s="13">
        <v>0</v>
      </c>
      <c r="AP87" s="13">
        <f t="shared" si="12"/>
        <v>0</v>
      </c>
      <c r="AQ87" s="13">
        <v>0</v>
      </c>
      <c r="AR87" s="13">
        <v>0</v>
      </c>
      <c r="AS87" s="13">
        <v>1</v>
      </c>
      <c r="AT87" s="13">
        <v>0</v>
      </c>
      <c r="AU87" s="13">
        <v>0</v>
      </c>
      <c r="AV87" s="13">
        <v>1</v>
      </c>
      <c r="AW87" s="13">
        <v>0</v>
      </c>
      <c r="AX87" s="13">
        <f t="shared" si="9"/>
        <v>1</v>
      </c>
      <c r="AY87" s="13">
        <v>53.5</v>
      </c>
      <c r="AZ87" s="13">
        <v>1.98</v>
      </c>
      <c r="BA87" s="13">
        <v>4</v>
      </c>
      <c r="BB87" s="13">
        <v>0</v>
      </c>
      <c r="BC87" s="13">
        <v>1</v>
      </c>
      <c r="BD87" s="13">
        <v>0</v>
      </c>
      <c r="BE87" s="13">
        <v>1</v>
      </c>
      <c r="BF87" s="13">
        <v>367</v>
      </c>
      <c r="BG87" s="13">
        <v>1</v>
      </c>
      <c r="BH87" s="13">
        <v>98.066666666666663</v>
      </c>
      <c r="BI87" s="13">
        <v>68.74666666666667</v>
      </c>
      <c r="BJ87" s="13">
        <v>30.454000000000001</v>
      </c>
      <c r="BK87" s="13">
        <v>0</v>
      </c>
      <c r="BL87" s="13">
        <v>2.16</v>
      </c>
      <c r="BM87" s="13">
        <v>1</v>
      </c>
      <c r="BN87" s="13">
        <v>0</v>
      </c>
      <c r="BO87" s="13">
        <v>0</v>
      </c>
      <c r="BP87" s="13">
        <v>0</v>
      </c>
      <c r="BQ87" s="13">
        <v>0</v>
      </c>
      <c r="BR87" s="13">
        <f t="shared" si="13"/>
        <v>0</v>
      </c>
      <c r="BS87" s="13">
        <v>0</v>
      </c>
      <c r="BT87" s="13">
        <v>0</v>
      </c>
      <c r="BU87" s="13">
        <v>1</v>
      </c>
      <c r="BV87" s="13">
        <v>0</v>
      </c>
      <c r="BW87" s="13">
        <v>3</v>
      </c>
      <c r="BX87" s="13">
        <v>0</v>
      </c>
      <c r="BY87" s="13">
        <v>0</v>
      </c>
      <c r="BZ87" s="13">
        <v>1</v>
      </c>
      <c r="CA87" s="13">
        <v>0</v>
      </c>
      <c r="CB87" s="13">
        <f t="shared" si="14"/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1</v>
      </c>
      <c r="CH87" s="13">
        <v>700</v>
      </c>
      <c r="CI87" s="13">
        <v>940</v>
      </c>
      <c r="CJ87" s="13">
        <v>1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1</v>
      </c>
      <c r="DG87" s="13">
        <v>0</v>
      </c>
      <c r="DH87" s="13">
        <v>0</v>
      </c>
      <c r="DI87" s="13">
        <v>0</v>
      </c>
      <c r="DJ87" s="13">
        <v>1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1</v>
      </c>
      <c r="DQ87" s="13">
        <v>0</v>
      </c>
      <c r="DR87" s="13">
        <v>0</v>
      </c>
      <c r="DS87" s="13">
        <v>1</v>
      </c>
      <c r="DT87" s="13">
        <v>20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f t="shared" si="15"/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1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1</v>
      </c>
      <c r="FC87" s="13">
        <v>0</v>
      </c>
      <c r="FD87" s="13">
        <v>0</v>
      </c>
      <c r="FE87" s="13">
        <v>0</v>
      </c>
      <c r="FF87" s="13">
        <v>0</v>
      </c>
      <c r="FG87" s="13">
        <v>1</v>
      </c>
      <c r="FH87" s="13">
        <v>1</v>
      </c>
      <c r="FI87" s="13">
        <f t="shared" si="16"/>
        <v>0</v>
      </c>
    </row>
    <row r="88" spans="1:165" x14ac:dyDescent="0.25">
      <c r="A88" s="11">
        <v>87</v>
      </c>
      <c r="B88" s="13">
        <v>50</v>
      </c>
      <c r="C88" s="13">
        <v>0</v>
      </c>
      <c r="D88" s="13">
        <v>1</v>
      </c>
      <c r="E88" s="13">
        <v>0</v>
      </c>
      <c r="F88" s="13">
        <v>0</v>
      </c>
      <c r="G88" s="13">
        <f t="shared" si="10"/>
        <v>1</v>
      </c>
      <c r="H88" s="13">
        <v>1</v>
      </c>
      <c r="I88" s="13">
        <v>181</v>
      </c>
      <c r="J88" s="13">
        <v>95</v>
      </c>
      <c r="K88" s="13">
        <v>29</v>
      </c>
      <c r="L88" s="13">
        <v>0</v>
      </c>
      <c r="M88" s="13">
        <v>1</v>
      </c>
      <c r="N88" s="13">
        <v>0</v>
      </c>
      <c r="O88" s="13">
        <v>1</v>
      </c>
      <c r="P88" s="13">
        <v>0</v>
      </c>
      <c r="Q88" s="13">
        <v>1</v>
      </c>
      <c r="R88" s="13">
        <v>1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1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f t="shared" si="11"/>
        <v>0</v>
      </c>
      <c r="AN88" s="13">
        <v>0</v>
      </c>
      <c r="AO88" s="13">
        <v>0</v>
      </c>
      <c r="AP88" s="13">
        <f t="shared" si="12"/>
        <v>0</v>
      </c>
      <c r="AQ88" s="13">
        <v>0</v>
      </c>
      <c r="AR88" s="13">
        <v>1</v>
      </c>
      <c r="AS88" s="13">
        <v>0</v>
      </c>
      <c r="AT88" s="13">
        <v>0</v>
      </c>
      <c r="AU88" s="13">
        <v>0</v>
      </c>
      <c r="AV88" s="13">
        <v>1</v>
      </c>
      <c r="AW88" s="13">
        <v>0</v>
      </c>
      <c r="AX88" s="13">
        <f t="shared" si="9"/>
        <v>1</v>
      </c>
      <c r="AY88" s="13">
        <v>22</v>
      </c>
      <c r="AZ88" s="13">
        <v>0.67</v>
      </c>
      <c r="BA88" s="13">
        <v>2</v>
      </c>
      <c r="BB88" s="13">
        <v>0</v>
      </c>
      <c r="BC88" s="13">
        <v>0</v>
      </c>
      <c r="BD88" s="13">
        <v>1</v>
      </c>
      <c r="BE88" s="13">
        <v>1</v>
      </c>
      <c r="BF88" s="13">
        <v>190</v>
      </c>
      <c r="BG88" s="13">
        <v>1</v>
      </c>
      <c r="BH88" s="13">
        <v>123</v>
      </c>
      <c r="BI88" s="13">
        <v>74</v>
      </c>
      <c r="BJ88" s="13">
        <v>33.6</v>
      </c>
      <c r="BK88" s="13">
        <v>0</v>
      </c>
      <c r="BL88" s="13">
        <v>2</v>
      </c>
      <c r="BM88" s="13">
        <v>0</v>
      </c>
      <c r="BN88" s="13">
        <v>0</v>
      </c>
      <c r="BO88" s="13">
        <v>1</v>
      </c>
      <c r="BP88" s="13">
        <v>0</v>
      </c>
      <c r="BQ88" s="13">
        <v>0</v>
      </c>
      <c r="BR88" s="13">
        <f t="shared" si="13"/>
        <v>1</v>
      </c>
      <c r="BS88" s="13">
        <v>0</v>
      </c>
      <c r="BT88" s="13">
        <v>0</v>
      </c>
      <c r="BU88" s="13">
        <v>0</v>
      </c>
      <c r="BV88" s="13">
        <v>0</v>
      </c>
      <c r="BW88" s="13">
        <v>3</v>
      </c>
      <c r="BX88" s="13">
        <v>0</v>
      </c>
      <c r="BY88" s="13">
        <v>0</v>
      </c>
      <c r="BZ88" s="13">
        <v>1</v>
      </c>
      <c r="CA88" s="13">
        <v>0</v>
      </c>
      <c r="CB88" s="13">
        <f t="shared" si="14"/>
        <v>0</v>
      </c>
      <c r="CC88" s="13">
        <v>1</v>
      </c>
      <c r="CD88" s="13">
        <v>0</v>
      </c>
      <c r="CE88" s="13">
        <v>0</v>
      </c>
      <c r="CF88" s="13">
        <v>0</v>
      </c>
      <c r="CG88" s="13">
        <v>1</v>
      </c>
      <c r="CH88" s="13">
        <v>800</v>
      </c>
      <c r="CI88" s="13">
        <v>355</v>
      </c>
      <c r="CJ88" s="13">
        <v>1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1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1</v>
      </c>
      <c r="CW88" s="13">
        <v>0</v>
      </c>
      <c r="CX88" s="13">
        <v>0</v>
      </c>
      <c r="CY88" s="13">
        <v>0</v>
      </c>
      <c r="CZ88" s="13">
        <v>1</v>
      </c>
      <c r="DA88" s="13">
        <v>1</v>
      </c>
      <c r="DB88" s="13">
        <v>0</v>
      </c>
      <c r="DC88" s="13">
        <v>0</v>
      </c>
      <c r="DD88" s="13">
        <v>0</v>
      </c>
      <c r="DE88" s="13">
        <v>0</v>
      </c>
      <c r="DF88" s="13">
        <v>1</v>
      </c>
      <c r="DG88" s="13">
        <v>0</v>
      </c>
      <c r="DH88" s="13">
        <v>0</v>
      </c>
      <c r="DI88" s="13">
        <v>0</v>
      </c>
      <c r="DJ88" s="13">
        <v>1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1</v>
      </c>
      <c r="DQ88" s="13">
        <v>0</v>
      </c>
      <c r="DR88" s="13">
        <v>0</v>
      </c>
      <c r="DS88" s="13">
        <v>1</v>
      </c>
      <c r="DT88" s="13">
        <v>17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1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1</v>
      </c>
      <c r="EN88" s="13">
        <v>0</v>
      </c>
      <c r="EO88" s="13">
        <v>1</v>
      </c>
      <c r="EP88" s="13">
        <v>0</v>
      </c>
      <c r="EQ88" s="13">
        <f t="shared" si="15"/>
        <v>1</v>
      </c>
      <c r="ER88" s="13">
        <v>0</v>
      </c>
      <c r="ES88" s="13">
        <v>0</v>
      </c>
      <c r="ET88" s="13">
        <v>0</v>
      </c>
      <c r="EU88" s="13">
        <v>1</v>
      </c>
      <c r="EV88" s="13">
        <v>0</v>
      </c>
      <c r="EW88" s="13">
        <v>0</v>
      </c>
      <c r="EX88" s="13">
        <v>1</v>
      </c>
      <c r="EY88" s="13">
        <v>0</v>
      </c>
      <c r="EZ88" s="13">
        <v>1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f t="shared" si="16"/>
        <v>0</v>
      </c>
    </row>
    <row r="89" spans="1:165" x14ac:dyDescent="0.25">
      <c r="A89" s="11">
        <v>88</v>
      </c>
      <c r="B89" s="13">
        <v>47</v>
      </c>
      <c r="C89" s="13">
        <v>1</v>
      </c>
      <c r="D89" s="13">
        <v>0</v>
      </c>
      <c r="E89" s="13">
        <v>0</v>
      </c>
      <c r="F89" s="13">
        <v>0</v>
      </c>
      <c r="G89" s="13">
        <f t="shared" si="10"/>
        <v>1</v>
      </c>
      <c r="H89" s="13">
        <v>1</v>
      </c>
      <c r="I89" s="13">
        <v>172</v>
      </c>
      <c r="J89" s="13">
        <v>100</v>
      </c>
      <c r="K89" s="13">
        <v>33.799999999999997</v>
      </c>
      <c r="L89" s="13">
        <v>0</v>
      </c>
      <c r="M89" s="13">
        <v>1</v>
      </c>
      <c r="N89" s="13">
        <v>0</v>
      </c>
      <c r="O89" s="13">
        <v>1</v>
      </c>
      <c r="P89" s="13">
        <v>0</v>
      </c>
      <c r="Q89" s="13">
        <v>1</v>
      </c>
      <c r="R89" s="13">
        <v>0</v>
      </c>
      <c r="S89" s="13">
        <v>0</v>
      </c>
      <c r="T89" s="13">
        <v>0</v>
      </c>
      <c r="U89" s="13">
        <v>1</v>
      </c>
      <c r="V89" s="13">
        <v>1</v>
      </c>
      <c r="W89" s="13">
        <v>0</v>
      </c>
      <c r="X89" s="13">
        <v>0</v>
      </c>
      <c r="Y89" s="13">
        <v>0</v>
      </c>
      <c r="Z89" s="13">
        <v>0</v>
      </c>
      <c r="AA89" s="13">
        <v>1</v>
      </c>
      <c r="AB89" s="13">
        <v>0</v>
      </c>
      <c r="AC89" s="13">
        <v>0</v>
      </c>
      <c r="AD89" s="13">
        <v>1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f t="shared" si="11"/>
        <v>0</v>
      </c>
      <c r="AN89" s="13">
        <v>0</v>
      </c>
      <c r="AO89" s="13">
        <v>0</v>
      </c>
      <c r="AP89" s="13">
        <f t="shared" si="12"/>
        <v>0</v>
      </c>
      <c r="AQ89" s="13">
        <v>0</v>
      </c>
      <c r="AR89" s="13">
        <v>1</v>
      </c>
      <c r="AS89" s="13">
        <v>0</v>
      </c>
      <c r="AT89" s="13">
        <v>0</v>
      </c>
      <c r="AU89" s="13">
        <v>1</v>
      </c>
      <c r="AV89" s="13">
        <v>0</v>
      </c>
      <c r="AW89" s="13">
        <v>0</v>
      </c>
      <c r="AX89" s="13">
        <f t="shared" si="9"/>
        <v>1</v>
      </c>
      <c r="AY89" s="13">
        <v>33.5</v>
      </c>
      <c r="AZ89" s="13">
        <v>1.18</v>
      </c>
      <c r="BA89" s="13">
        <v>2.75</v>
      </c>
      <c r="BB89" s="13">
        <v>0</v>
      </c>
      <c r="BC89" s="13">
        <v>1</v>
      </c>
      <c r="BD89" s="13">
        <v>0</v>
      </c>
      <c r="BE89" s="13">
        <v>0.9</v>
      </c>
      <c r="BF89" s="13">
        <v>190</v>
      </c>
      <c r="BG89" s="13">
        <v>1</v>
      </c>
      <c r="BH89" s="13">
        <v>120</v>
      </c>
      <c r="BI89" s="13">
        <v>100</v>
      </c>
      <c r="BJ89" s="13">
        <v>34.700000000000003</v>
      </c>
      <c r="BK89" s="13">
        <v>0</v>
      </c>
      <c r="BL89" s="13">
        <v>2</v>
      </c>
      <c r="BM89" s="13">
        <v>0</v>
      </c>
      <c r="BN89" s="13">
        <v>0</v>
      </c>
      <c r="BO89" s="13">
        <v>1</v>
      </c>
      <c r="BP89" s="13">
        <v>0</v>
      </c>
      <c r="BQ89" s="13">
        <v>0</v>
      </c>
      <c r="BR89" s="13">
        <f t="shared" si="13"/>
        <v>1</v>
      </c>
      <c r="BS89" s="13">
        <v>0</v>
      </c>
      <c r="BT89" s="13">
        <v>0</v>
      </c>
      <c r="BU89" s="13">
        <v>1</v>
      </c>
      <c r="BV89" s="13">
        <v>0</v>
      </c>
      <c r="BW89" s="13">
        <v>2</v>
      </c>
      <c r="BX89" s="13">
        <v>0</v>
      </c>
      <c r="BY89" s="13">
        <v>1</v>
      </c>
      <c r="BZ89" s="13">
        <v>0</v>
      </c>
      <c r="CA89" s="13">
        <v>0</v>
      </c>
      <c r="CB89" s="13">
        <f t="shared" si="14"/>
        <v>1</v>
      </c>
      <c r="CC89" s="13">
        <v>0</v>
      </c>
      <c r="CD89" s="13">
        <v>0</v>
      </c>
      <c r="CE89" s="13">
        <v>0</v>
      </c>
      <c r="CF89" s="13">
        <v>0</v>
      </c>
      <c r="CG89" s="13">
        <v>1</v>
      </c>
      <c r="CH89" s="13">
        <v>700</v>
      </c>
      <c r="CI89" s="13">
        <v>600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1</v>
      </c>
      <c r="DG89" s="13">
        <v>0</v>
      </c>
      <c r="DH89" s="13">
        <v>0</v>
      </c>
      <c r="DI89" s="13">
        <v>0</v>
      </c>
      <c r="DJ89" s="13">
        <v>1</v>
      </c>
      <c r="DK89" s="13">
        <v>1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1</v>
      </c>
      <c r="DT89" s="13">
        <v>24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1</v>
      </c>
      <c r="EJ89" s="13">
        <v>0</v>
      </c>
      <c r="EK89" s="13">
        <v>0</v>
      </c>
      <c r="EL89" s="13">
        <v>0</v>
      </c>
      <c r="EM89" s="13">
        <v>1</v>
      </c>
      <c r="EN89" s="13">
        <v>0</v>
      </c>
      <c r="EO89" s="13">
        <v>1</v>
      </c>
      <c r="EP89" s="13">
        <v>0</v>
      </c>
      <c r="EQ89" s="13">
        <f t="shared" si="15"/>
        <v>1</v>
      </c>
      <c r="ER89" s="13">
        <v>0</v>
      </c>
      <c r="ES89" s="13">
        <v>0</v>
      </c>
      <c r="ET89" s="13">
        <v>0</v>
      </c>
      <c r="EU89" s="13">
        <v>1</v>
      </c>
      <c r="EV89" s="13">
        <v>1</v>
      </c>
      <c r="EW89" s="13">
        <v>0</v>
      </c>
      <c r="EX89" s="13">
        <v>0</v>
      </c>
      <c r="EY89" s="13">
        <v>0</v>
      </c>
      <c r="EZ89" s="13">
        <v>0</v>
      </c>
      <c r="FA89" s="13">
        <v>1</v>
      </c>
      <c r="FB89" s="13">
        <v>0</v>
      </c>
      <c r="FC89" s="13">
        <v>0</v>
      </c>
      <c r="FD89" s="13">
        <v>1</v>
      </c>
      <c r="FE89" s="13">
        <v>1</v>
      </c>
      <c r="FF89" s="13">
        <v>0</v>
      </c>
      <c r="FG89" s="13">
        <v>0</v>
      </c>
      <c r="FH89" s="13">
        <v>1</v>
      </c>
      <c r="FI89" s="13">
        <f t="shared" si="16"/>
        <v>1</v>
      </c>
    </row>
    <row r="90" spans="1:165" x14ac:dyDescent="0.25">
      <c r="A90" s="11">
        <v>89</v>
      </c>
      <c r="B90" s="13">
        <v>47</v>
      </c>
      <c r="C90" s="13">
        <v>1</v>
      </c>
      <c r="D90" s="13">
        <v>0</v>
      </c>
      <c r="E90" s="13">
        <v>0</v>
      </c>
      <c r="F90" s="13">
        <v>0</v>
      </c>
      <c r="G90" s="13">
        <f t="shared" si="10"/>
        <v>1</v>
      </c>
      <c r="H90" s="13">
        <v>1</v>
      </c>
      <c r="I90" s="13">
        <v>164</v>
      </c>
      <c r="J90" s="13">
        <v>80</v>
      </c>
      <c r="K90" s="13">
        <v>29.7</v>
      </c>
      <c r="L90" s="13">
        <v>1</v>
      </c>
      <c r="M90" s="13">
        <v>0</v>
      </c>
      <c r="N90" s="13">
        <v>0</v>
      </c>
      <c r="O90" s="13">
        <v>1</v>
      </c>
      <c r="P90" s="13">
        <v>0</v>
      </c>
      <c r="Q90" s="13">
        <v>1</v>
      </c>
      <c r="R90" s="13">
        <v>0</v>
      </c>
      <c r="S90" s="13">
        <v>0</v>
      </c>
      <c r="T90" s="13">
        <v>0</v>
      </c>
      <c r="U90" s="13">
        <v>0</v>
      </c>
      <c r="V90" s="13">
        <v>1</v>
      </c>
      <c r="W90" s="13">
        <v>0</v>
      </c>
      <c r="X90" s="13">
        <v>1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f t="shared" si="11"/>
        <v>0</v>
      </c>
      <c r="AN90" s="13">
        <v>0</v>
      </c>
      <c r="AO90" s="13">
        <v>0</v>
      </c>
      <c r="AP90" s="13">
        <f t="shared" si="12"/>
        <v>0</v>
      </c>
      <c r="AQ90" s="13">
        <v>0</v>
      </c>
      <c r="AR90" s="13">
        <v>1</v>
      </c>
      <c r="AS90" s="13">
        <v>0</v>
      </c>
      <c r="AT90" s="13">
        <v>0</v>
      </c>
      <c r="AU90" s="13">
        <v>0</v>
      </c>
      <c r="AV90" s="13">
        <v>1</v>
      </c>
      <c r="AW90" s="13">
        <v>0</v>
      </c>
      <c r="AX90" s="13">
        <f t="shared" si="9"/>
        <v>1</v>
      </c>
      <c r="AY90" s="13">
        <v>30</v>
      </c>
      <c r="AZ90" s="13">
        <v>0.65</v>
      </c>
      <c r="BA90" s="13">
        <v>2.75</v>
      </c>
      <c r="BB90" s="13">
        <v>0</v>
      </c>
      <c r="BC90" s="13">
        <v>0</v>
      </c>
      <c r="BD90" s="13">
        <v>1</v>
      </c>
      <c r="BE90" s="13">
        <v>1</v>
      </c>
      <c r="BF90" s="13">
        <v>140</v>
      </c>
      <c r="BG90" s="13">
        <v>1</v>
      </c>
      <c r="BH90" s="13">
        <v>141</v>
      </c>
      <c r="BI90" s="13">
        <v>95</v>
      </c>
      <c r="BJ90" s="13">
        <v>35</v>
      </c>
      <c r="BK90" s="13">
        <v>0</v>
      </c>
      <c r="BL90" s="13">
        <v>2</v>
      </c>
      <c r="BM90" s="13">
        <v>0</v>
      </c>
      <c r="BN90" s="13">
        <v>0</v>
      </c>
      <c r="BO90" s="13">
        <v>1</v>
      </c>
      <c r="BP90" s="13">
        <v>0</v>
      </c>
      <c r="BQ90" s="13">
        <v>0</v>
      </c>
      <c r="BR90" s="13">
        <f t="shared" si="13"/>
        <v>1</v>
      </c>
      <c r="BS90" s="13">
        <v>0</v>
      </c>
      <c r="BT90" s="13">
        <v>0</v>
      </c>
      <c r="BU90" s="13">
        <v>0</v>
      </c>
      <c r="BV90" s="13">
        <v>0</v>
      </c>
      <c r="BW90" s="13">
        <v>4</v>
      </c>
      <c r="BX90" s="13">
        <v>0</v>
      </c>
      <c r="BY90" s="13">
        <v>0</v>
      </c>
      <c r="BZ90" s="13">
        <v>0</v>
      </c>
      <c r="CA90" s="13">
        <v>1</v>
      </c>
      <c r="CB90" s="13">
        <f t="shared" si="14"/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1</v>
      </c>
      <c r="CH90" s="13">
        <v>500</v>
      </c>
      <c r="CI90" s="13">
        <v>770</v>
      </c>
      <c r="CJ90" s="13">
        <v>1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1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1</v>
      </c>
      <c r="CX90" s="13">
        <v>0</v>
      </c>
      <c r="CY90" s="13">
        <v>0</v>
      </c>
      <c r="CZ90" s="13">
        <v>0</v>
      </c>
      <c r="DA90" s="13">
        <v>1</v>
      </c>
      <c r="DB90" s="13">
        <v>0</v>
      </c>
      <c r="DC90" s="13">
        <v>0</v>
      </c>
      <c r="DD90" s="13">
        <v>0</v>
      </c>
      <c r="DE90" s="13">
        <v>0</v>
      </c>
      <c r="DF90" s="13">
        <v>1</v>
      </c>
      <c r="DG90" s="13">
        <v>0</v>
      </c>
      <c r="DH90" s="13">
        <v>0</v>
      </c>
      <c r="DI90" s="13">
        <v>0</v>
      </c>
      <c r="DJ90" s="13">
        <v>1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1</v>
      </c>
      <c r="DQ90" s="13">
        <v>0</v>
      </c>
      <c r="DR90" s="13">
        <v>0</v>
      </c>
      <c r="DS90" s="13">
        <v>1</v>
      </c>
      <c r="DT90" s="13">
        <v>22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f t="shared" si="15"/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1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1</v>
      </c>
      <c r="FC90" s="13">
        <v>0</v>
      </c>
      <c r="FD90" s="13">
        <v>0</v>
      </c>
      <c r="FE90" s="13">
        <v>0</v>
      </c>
      <c r="FF90" s="13">
        <v>0</v>
      </c>
      <c r="FG90" s="13">
        <v>1</v>
      </c>
      <c r="FH90" s="13">
        <v>1</v>
      </c>
      <c r="FI90" s="13">
        <f t="shared" si="16"/>
        <v>0</v>
      </c>
    </row>
    <row r="91" spans="1:165" x14ac:dyDescent="0.25">
      <c r="A91" s="11">
        <v>90</v>
      </c>
      <c r="B91" s="13">
        <v>46</v>
      </c>
      <c r="C91" s="13">
        <v>1</v>
      </c>
      <c r="D91" s="13">
        <v>0</v>
      </c>
      <c r="E91" s="13">
        <v>0</v>
      </c>
      <c r="F91" s="13">
        <v>0</v>
      </c>
      <c r="G91" s="13">
        <f t="shared" si="10"/>
        <v>1</v>
      </c>
      <c r="H91" s="13">
        <v>1</v>
      </c>
      <c r="I91" s="13">
        <v>170</v>
      </c>
      <c r="J91" s="13">
        <v>78</v>
      </c>
      <c r="K91" s="13">
        <v>26.9</v>
      </c>
      <c r="L91" s="13">
        <v>1</v>
      </c>
      <c r="M91" s="13">
        <v>0</v>
      </c>
      <c r="N91" s="13">
        <v>0</v>
      </c>
      <c r="O91" s="13">
        <v>0</v>
      </c>
      <c r="P91" s="13">
        <v>0</v>
      </c>
      <c r="Q91" s="13">
        <v>1</v>
      </c>
      <c r="R91" s="13">
        <v>0</v>
      </c>
      <c r="S91" s="13">
        <v>0</v>
      </c>
      <c r="T91" s="13">
        <v>0</v>
      </c>
      <c r="U91" s="13">
        <v>1</v>
      </c>
      <c r="V91" s="13">
        <v>1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1</v>
      </c>
      <c r="AM91" s="13">
        <f t="shared" si="11"/>
        <v>1</v>
      </c>
      <c r="AN91" s="13">
        <v>1</v>
      </c>
      <c r="AO91" s="13">
        <v>0</v>
      </c>
      <c r="AP91" s="13">
        <f t="shared" si="12"/>
        <v>1</v>
      </c>
      <c r="AQ91" s="13">
        <v>1</v>
      </c>
      <c r="AR91" s="13">
        <v>0</v>
      </c>
      <c r="AS91" s="13">
        <v>0</v>
      </c>
      <c r="AT91" s="13">
        <v>0</v>
      </c>
      <c r="AU91" s="13">
        <v>0</v>
      </c>
      <c r="AV91" s="13">
        <v>1</v>
      </c>
      <c r="AW91" s="13">
        <v>0</v>
      </c>
      <c r="AX91" s="13">
        <f t="shared" si="9"/>
        <v>1</v>
      </c>
      <c r="AY91" s="13">
        <v>28</v>
      </c>
      <c r="AZ91" s="13">
        <v>1.1000000000000001</v>
      </c>
      <c r="BA91" s="13">
        <v>3.6</v>
      </c>
      <c r="BB91" s="13">
        <v>0</v>
      </c>
      <c r="BC91" s="13">
        <v>0</v>
      </c>
      <c r="BD91" s="13">
        <v>1</v>
      </c>
      <c r="BE91" s="13">
        <v>1</v>
      </c>
      <c r="BF91" s="13">
        <v>138</v>
      </c>
      <c r="BG91" s="13">
        <v>1</v>
      </c>
      <c r="BH91" s="13">
        <v>107</v>
      </c>
      <c r="BI91" s="13">
        <v>72</v>
      </c>
      <c r="BJ91" s="13">
        <v>35</v>
      </c>
      <c r="BK91" s="13">
        <v>0</v>
      </c>
      <c r="BL91" s="13">
        <v>3</v>
      </c>
      <c r="BM91" s="13">
        <v>0</v>
      </c>
      <c r="BN91" s="13">
        <v>0</v>
      </c>
      <c r="BO91" s="13">
        <v>0</v>
      </c>
      <c r="BP91" s="13">
        <v>1</v>
      </c>
      <c r="BQ91" s="13">
        <v>0</v>
      </c>
      <c r="BR91" s="13">
        <f t="shared" si="13"/>
        <v>1</v>
      </c>
      <c r="BS91" s="13">
        <v>0</v>
      </c>
      <c r="BT91" s="13">
        <v>0</v>
      </c>
      <c r="BU91" s="13">
        <v>0</v>
      </c>
      <c r="BV91" s="13">
        <v>0</v>
      </c>
      <c r="BW91" s="13">
        <v>3</v>
      </c>
      <c r="BX91" s="13">
        <v>0</v>
      </c>
      <c r="BY91" s="13">
        <v>0</v>
      </c>
      <c r="BZ91" s="13">
        <v>1</v>
      </c>
      <c r="CA91" s="13">
        <v>0</v>
      </c>
      <c r="CB91" s="13">
        <f t="shared" si="14"/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1</v>
      </c>
      <c r="CH91" s="13">
        <v>700</v>
      </c>
      <c r="CI91" s="13">
        <v>420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1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1</v>
      </c>
      <c r="CW91" s="13">
        <v>0</v>
      </c>
      <c r="CX91" s="13">
        <v>0</v>
      </c>
      <c r="CY91" s="13">
        <v>0</v>
      </c>
      <c r="CZ91" s="13">
        <v>0</v>
      </c>
      <c r="DA91" s="13">
        <v>1</v>
      </c>
      <c r="DB91" s="13">
        <v>0</v>
      </c>
      <c r="DC91" s="13">
        <v>0</v>
      </c>
      <c r="DD91" s="13">
        <v>0</v>
      </c>
      <c r="DE91" s="13">
        <v>0</v>
      </c>
      <c r="DF91" s="13">
        <v>1</v>
      </c>
      <c r="DG91" s="13">
        <v>0</v>
      </c>
      <c r="DH91" s="13">
        <v>0</v>
      </c>
      <c r="DI91" s="13">
        <v>0</v>
      </c>
      <c r="DJ91" s="13">
        <v>1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1</v>
      </c>
      <c r="DT91" s="13">
        <v>21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1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1</v>
      </c>
      <c r="EN91" s="13">
        <v>0</v>
      </c>
      <c r="EO91" s="13">
        <v>1</v>
      </c>
      <c r="EP91" s="13">
        <v>0</v>
      </c>
      <c r="EQ91" s="13">
        <f t="shared" si="15"/>
        <v>1</v>
      </c>
      <c r="ER91" s="13">
        <v>0</v>
      </c>
      <c r="ES91" s="13">
        <v>0</v>
      </c>
      <c r="ET91" s="13">
        <v>0</v>
      </c>
      <c r="EU91" s="13">
        <v>1</v>
      </c>
      <c r="EV91" s="13">
        <v>0</v>
      </c>
      <c r="EW91" s="13">
        <v>1</v>
      </c>
      <c r="EX91" s="13">
        <v>0</v>
      </c>
      <c r="EY91" s="13">
        <v>0</v>
      </c>
      <c r="EZ91" s="13">
        <v>0</v>
      </c>
      <c r="FA91" s="13">
        <v>1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f t="shared" si="16"/>
        <v>0</v>
      </c>
    </row>
    <row r="92" spans="1:165" x14ac:dyDescent="0.25">
      <c r="A92" s="11">
        <v>91</v>
      </c>
      <c r="B92" s="13">
        <v>48</v>
      </c>
      <c r="C92" s="13">
        <v>1</v>
      </c>
      <c r="D92" s="13">
        <v>0</v>
      </c>
      <c r="E92" s="13">
        <v>0</v>
      </c>
      <c r="F92" s="13">
        <v>0</v>
      </c>
      <c r="G92" s="13">
        <f t="shared" si="10"/>
        <v>1</v>
      </c>
      <c r="H92" s="13">
        <v>1</v>
      </c>
      <c r="I92" s="13">
        <v>168</v>
      </c>
      <c r="J92" s="13">
        <v>60</v>
      </c>
      <c r="K92" s="13">
        <v>28.3</v>
      </c>
      <c r="L92" s="13">
        <v>1</v>
      </c>
      <c r="M92" s="13">
        <v>0</v>
      </c>
      <c r="N92" s="13">
        <v>0</v>
      </c>
      <c r="O92" s="13">
        <v>0</v>
      </c>
      <c r="P92" s="13">
        <v>0</v>
      </c>
      <c r="Q92" s="13">
        <v>1</v>
      </c>
      <c r="R92" s="13">
        <v>0</v>
      </c>
      <c r="S92" s="13">
        <v>0</v>
      </c>
      <c r="T92" s="13">
        <v>0</v>
      </c>
      <c r="U92" s="13">
        <v>0</v>
      </c>
      <c r="V92" s="13">
        <v>1</v>
      </c>
      <c r="W92" s="13">
        <v>0</v>
      </c>
      <c r="X92" s="13">
        <v>0</v>
      </c>
      <c r="Y92" s="13">
        <v>1</v>
      </c>
      <c r="Z92" s="13">
        <v>1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f t="shared" si="11"/>
        <v>0</v>
      </c>
      <c r="AN92" s="13">
        <v>0</v>
      </c>
      <c r="AO92" s="13">
        <v>0</v>
      </c>
      <c r="AP92" s="13">
        <f t="shared" si="12"/>
        <v>0</v>
      </c>
      <c r="AQ92" s="13">
        <v>0</v>
      </c>
      <c r="AR92" s="13">
        <v>1</v>
      </c>
      <c r="AS92" s="13">
        <v>0</v>
      </c>
      <c r="AT92" s="13">
        <v>0</v>
      </c>
      <c r="AU92" s="13">
        <v>0</v>
      </c>
      <c r="AV92" s="13">
        <v>1</v>
      </c>
      <c r="AW92" s="13">
        <v>0</v>
      </c>
      <c r="AX92" s="13">
        <f t="shared" si="9"/>
        <v>1</v>
      </c>
      <c r="AY92" s="13">
        <v>40.5</v>
      </c>
      <c r="AZ92" s="13">
        <v>0.88</v>
      </c>
      <c r="BA92" s="13">
        <v>2.75</v>
      </c>
      <c r="BB92" s="13">
        <v>0</v>
      </c>
      <c r="BC92" s="13">
        <v>1</v>
      </c>
      <c r="BD92" s="13">
        <v>0</v>
      </c>
      <c r="BE92" s="13">
        <v>0.9</v>
      </c>
      <c r="BF92" s="13">
        <v>206</v>
      </c>
      <c r="BG92" s="13">
        <v>1</v>
      </c>
      <c r="BH92" s="13">
        <v>149</v>
      </c>
      <c r="BI92" s="13">
        <v>106</v>
      </c>
      <c r="BJ92" s="13">
        <v>34.799999999999997</v>
      </c>
      <c r="BK92" s="13">
        <v>0</v>
      </c>
      <c r="BL92" s="13">
        <v>3</v>
      </c>
      <c r="BM92" s="13">
        <v>0</v>
      </c>
      <c r="BN92" s="13">
        <v>0</v>
      </c>
      <c r="BO92" s="13">
        <v>0</v>
      </c>
      <c r="BP92" s="13">
        <v>1</v>
      </c>
      <c r="BQ92" s="13">
        <v>0</v>
      </c>
      <c r="BR92" s="13">
        <f t="shared" si="13"/>
        <v>1</v>
      </c>
      <c r="BS92" s="13">
        <v>0</v>
      </c>
      <c r="BT92" s="13">
        <v>0</v>
      </c>
      <c r="BU92" s="13">
        <v>0</v>
      </c>
      <c r="BV92" s="13">
        <v>0</v>
      </c>
      <c r="BW92" s="13">
        <v>3</v>
      </c>
      <c r="BX92" s="13">
        <v>0</v>
      </c>
      <c r="BY92" s="13">
        <v>0</v>
      </c>
      <c r="BZ92" s="13">
        <v>1</v>
      </c>
      <c r="CA92" s="13">
        <v>0</v>
      </c>
      <c r="CB92" s="13">
        <f t="shared" si="14"/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1</v>
      </c>
      <c r="CH92" s="13">
        <v>500</v>
      </c>
      <c r="CI92" s="13">
        <v>590</v>
      </c>
      <c r="CJ92" s="13">
        <v>1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1</v>
      </c>
      <c r="CW92" s="13">
        <v>0</v>
      </c>
      <c r="CX92" s="13">
        <v>0</v>
      </c>
      <c r="CY92" s="13">
        <v>0</v>
      </c>
      <c r="CZ92" s="13">
        <v>0</v>
      </c>
      <c r="DA92" s="13">
        <v>1</v>
      </c>
      <c r="DB92" s="13">
        <v>0</v>
      </c>
      <c r="DC92" s="13">
        <v>0</v>
      </c>
      <c r="DD92" s="13">
        <v>0</v>
      </c>
      <c r="DE92" s="13">
        <v>0</v>
      </c>
      <c r="DF92" s="13">
        <v>1</v>
      </c>
      <c r="DG92" s="13">
        <v>0</v>
      </c>
      <c r="DH92" s="13">
        <v>0</v>
      </c>
      <c r="DI92" s="13">
        <v>0</v>
      </c>
      <c r="DJ92" s="13">
        <v>1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1</v>
      </c>
      <c r="DQ92" s="13">
        <v>0</v>
      </c>
      <c r="DR92" s="13">
        <v>0</v>
      </c>
      <c r="DS92" s="13">
        <v>1</v>
      </c>
      <c r="DT92" s="13">
        <v>14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1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f t="shared" si="15"/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1</v>
      </c>
      <c r="EW92" s="13">
        <v>0</v>
      </c>
      <c r="EX92" s="13">
        <v>0</v>
      </c>
      <c r="EY92" s="13">
        <v>1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1</v>
      </c>
      <c r="FH92" s="13">
        <v>1</v>
      </c>
      <c r="FI92" s="13">
        <f t="shared" si="16"/>
        <v>0</v>
      </c>
    </row>
    <row r="93" spans="1:165" x14ac:dyDescent="0.25">
      <c r="A93" s="11">
        <v>92</v>
      </c>
      <c r="B93" s="13">
        <v>38</v>
      </c>
      <c r="C93" s="13">
        <v>1</v>
      </c>
      <c r="D93" s="13">
        <v>0</v>
      </c>
      <c r="E93" s="13">
        <v>0</v>
      </c>
      <c r="F93" s="13">
        <v>0</v>
      </c>
      <c r="G93" s="13">
        <f t="shared" si="10"/>
        <v>1</v>
      </c>
      <c r="H93" s="13">
        <v>1</v>
      </c>
      <c r="I93" s="13">
        <v>180</v>
      </c>
      <c r="J93" s="13">
        <v>63</v>
      </c>
      <c r="K93" s="13">
        <v>19.399999999999999</v>
      </c>
      <c r="L93" s="13">
        <v>1</v>
      </c>
      <c r="M93" s="13">
        <v>0</v>
      </c>
      <c r="N93" s="13">
        <v>0</v>
      </c>
      <c r="O93" s="13">
        <v>1</v>
      </c>
      <c r="P93" s="13">
        <v>0</v>
      </c>
      <c r="Q93" s="13">
        <v>0</v>
      </c>
      <c r="R93" s="13">
        <v>1</v>
      </c>
      <c r="S93" s="13">
        <v>0</v>
      </c>
      <c r="T93" s="13">
        <v>0</v>
      </c>
      <c r="U93" s="13">
        <v>1</v>
      </c>
      <c r="V93" s="13">
        <v>1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1</v>
      </c>
      <c r="AM93" s="13">
        <f t="shared" si="11"/>
        <v>1</v>
      </c>
      <c r="AN93" s="13">
        <v>0</v>
      </c>
      <c r="AO93" s="13">
        <v>0</v>
      </c>
      <c r="AP93" s="13">
        <f t="shared" si="12"/>
        <v>0</v>
      </c>
      <c r="AQ93" s="13">
        <v>0</v>
      </c>
      <c r="AR93" s="13">
        <v>1</v>
      </c>
      <c r="AS93" s="13">
        <v>0</v>
      </c>
      <c r="AT93" s="13">
        <v>0</v>
      </c>
      <c r="AU93" s="13">
        <v>0</v>
      </c>
      <c r="AV93" s="13">
        <v>1</v>
      </c>
      <c r="AW93" s="13">
        <v>0</v>
      </c>
      <c r="AX93" s="13">
        <f t="shared" si="9"/>
        <v>1</v>
      </c>
      <c r="AY93" s="13">
        <v>26.5</v>
      </c>
      <c r="AZ93" s="13">
        <v>1.1000000000000001</v>
      </c>
      <c r="BA93" s="13">
        <v>2.75</v>
      </c>
      <c r="BB93" s="13">
        <v>0</v>
      </c>
      <c r="BC93" s="13">
        <v>0</v>
      </c>
      <c r="BD93" s="13">
        <v>1</v>
      </c>
      <c r="BE93" s="13">
        <v>1</v>
      </c>
      <c r="BF93" s="13">
        <v>141</v>
      </c>
      <c r="BG93" s="13">
        <v>1</v>
      </c>
      <c r="BH93" s="13">
        <v>90</v>
      </c>
      <c r="BI93" s="13">
        <v>54</v>
      </c>
      <c r="BJ93" s="13">
        <v>34.1</v>
      </c>
      <c r="BK93" s="13">
        <v>0</v>
      </c>
      <c r="BL93" s="13">
        <v>2</v>
      </c>
      <c r="BM93" s="13">
        <v>0</v>
      </c>
      <c r="BN93" s="13">
        <v>0</v>
      </c>
      <c r="BO93" s="13">
        <v>1</v>
      </c>
      <c r="BP93" s="13">
        <v>0</v>
      </c>
      <c r="BQ93" s="13">
        <v>0</v>
      </c>
      <c r="BR93" s="13">
        <f t="shared" si="13"/>
        <v>1</v>
      </c>
      <c r="BS93" s="13">
        <v>0</v>
      </c>
      <c r="BT93" s="13">
        <v>0</v>
      </c>
      <c r="BU93" s="13">
        <v>0</v>
      </c>
      <c r="BV93" s="13">
        <v>0</v>
      </c>
      <c r="BW93" s="13">
        <v>3</v>
      </c>
      <c r="BX93" s="13">
        <v>0</v>
      </c>
      <c r="BY93" s="13">
        <v>0</v>
      </c>
      <c r="BZ93" s="13">
        <v>1</v>
      </c>
      <c r="CA93" s="13">
        <v>0</v>
      </c>
      <c r="CB93" s="13">
        <f t="shared" si="14"/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1</v>
      </c>
      <c r="CH93" s="13">
        <v>500</v>
      </c>
      <c r="CI93" s="13">
        <v>570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1</v>
      </c>
      <c r="DG93" s="13">
        <v>0</v>
      </c>
      <c r="DH93" s="13">
        <v>0</v>
      </c>
      <c r="DI93" s="13">
        <v>0</v>
      </c>
      <c r="DJ93" s="13">
        <v>1</v>
      </c>
      <c r="DK93" s="13">
        <v>0</v>
      </c>
      <c r="DL93" s="13">
        <v>1</v>
      </c>
      <c r="DM93" s="13">
        <v>0</v>
      </c>
      <c r="DN93" s="13">
        <v>1</v>
      </c>
      <c r="DO93" s="13">
        <v>0</v>
      </c>
      <c r="DP93" s="13">
        <v>1</v>
      </c>
      <c r="DQ93" s="13">
        <v>0</v>
      </c>
      <c r="DR93" s="13">
        <v>0</v>
      </c>
      <c r="DS93" s="13">
        <v>1</v>
      </c>
      <c r="DT93" s="13">
        <v>14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1</v>
      </c>
      <c r="EE93" s="13">
        <v>1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f t="shared" si="15"/>
        <v>0</v>
      </c>
      <c r="ER93" s="13">
        <v>0</v>
      </c>
      <c r="ES93" s="13">
        <v>0</v>
      </c>
      <c r="ET93" s="13">
        <v>0</v>
      </c>
      <c r="EU93" s="13">
        <v>1</v>
      </c>
      <c r="EV93" s="13">
        <v>1</v>
      </c>
      <c r="EW93" s="13">
        <v>0</v>
      </c>
      <c r="EX93" s="13">
        <v>0</v>
      </c>
      <c r="EY93" s="13">
        <v>0</v>
      </c>
      <c r="EZ93" s="13">
        <v>0</v>
      </c>
      <c r="FA93" s="13">
        <v>1</v>
      </c>
      <c r="FB93" s="13">
        <v>0</v>
      </c>
      <c r="FC93" s="13">
        <v>0</v>
      </c>
      <c r="FD93" s="13">
        <v>1</v>
      </c>
      <c r="FE93" s="13">
        <v>1</v>
      </c>
      <c r="FF93" s="13">
        <v>0</v>
      </c>
      <c r="FG93" s="13">
        <v>0</v>
      </c>
      <c r="FH93" s="13">
        <v>1</v>
      </c>
      <c r="FI93" s="13">
        <f t="shared" si="16"/>
        <v>1</v>
      </c>
    </row>
    <row r="94" spans="1:165" x14ac:dyDescent="0.25">
      <c r="A94" s="11">
        <v>93</v>
      </c>
      <c r="B94" s="13">
        <v>46</v>
      </c>
      <c r="C94" s="13">
        <v>1</v>
      </c>
      <c r="D94" s="13">
        <v>0</v>
      </c>
      <c r="E94" s="13">
        <v>0</v>
      </c>
      <c r="F94" s="13">
        <v>0</v>
      </c>
      <c r="G94" s="13">
        <f t="shared" si="10"/>
        <v>1</v>
      </c>
      <c r="H94" s="13">
        <v>1</v>
      </c>
      <c r="I94" s="13">
        <v>158</v>
      </c>
      <c r="J94" s="13">
        <v>73</v>
      </c>
      <c r="K94" s="13">
        <v>29.2</v>
      </c>
      <c r="L94" s="13">
        <v>0</v>
      </c>
      <c r="M94" s="13">
        <v>1</v>
      </c>
      <c r="N94" s="13">
        <v>0</v>
      </c>
      <c r="O94" s="13">
        <v>1</v>
      </c>
      <c r="P94" s="13">
        <v>0</v>
      </c>
      <c r="Q94" s="13">
        <v>1</v>
      </c>
      <c r="R94" s="13">
        <v>0</v>
      </c>
      <c r="S94" s="13">
        <v>0</v>
      </c>
      <c r="T94" s="13">
        <v>0</v>
      </c>
      <c r="U94" s="13">
        <v>0</v>
      </c>
      <c r="V94" s="13">
        <v>1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1</v>
      </c>
      <c r="AM94" s="13">
        <f t="shared" si="11"/>
        <v>1</v>
      </c>
      <c r="AN94" s="13">
        <v>0</v>
      </c>
      <c r="AO94" s="13">
        <v>0</v>
      </c>
      <c r="AP94" s="13">
        <f t="shared" si="12"/>
        <v>0</v>
      </c>
      <c r="AQ94" s="13">
        <v>1</v>
      </c>
      <c r="AR94" s="13">
        <v>0</v>
      </c>
      <c r="AS94" s="13">
        <v>0</v>
      </c>
      <c r="AT94" s="13">
        <v>0</v>
      </c>
      <c r="AU94" s="13">
        <v>0</v>
      </c>
      <c r="AV94" s="13">
        <v>1</v>
      </c>
      <c r="AW94" s="13">
        <v>0</v>
      </c>
      <c r="AX94" s="13">
        <f t="shared" si="9"/>
        <v>1</v>
      </c>
      <c r="AY94" s="13">
        <v>20</v>
      </c>
      <c r="AZ94" s="13">
        <v>1.48</v>
      </c>
      <c r="BA94" s="13">
        <v>3.75</v>
      </c>
      <c r="BB94" s="13">
        <v>0</v>
      </c>
      <c r="BC94" s="13">
        <v>0</v>
      </c>
      <c r="BD94" s="13">
        <v>1</v>
      </c>
      <c r="BE94" s="13">
        <v>1.2</v>
      </c>
      <c r="BF94" s="13">
        <v>138</v>
      </c>
      <c r="BG94" s="13">
        <v>1</v>
      </c>
      <c r="BH94" s="13">
        <v>113</v>
      </c>
      <c r="BI94" s="13">
        <v>77</v>
      </c>
      <c r="BJ94" s="13">
        <v>32.6</v>
      </c>
      <c r="BK94" s="13">
        <v>0</v>
      </c>
      <c r="BL94" s="13">
        <v>2</v>
      </c>
      <c r="BM94" s="13">
        <v>0</v>
      </c>
      <c r="BN94" s="13">
        <v>0</v>
      </c>
      <c r="BO94" s="13">
        <v>1</v>
      </c>
      <c r="BP94" s="13">
        <v>0</v>
      </c>
      <c r="BQ94" s="13">
        <v>0</v>
      </c>
      <c r="BR94" s="13">
        <f t="shared" si="13"/>
        <v>1</v>
      </c>
      <c r="BS94" s="13">
        <v>0</v>
      </c>
      <c r="BT94" s="13">
        <v>0</v>
      </c>
      <c r="BU94" s="13">
        <v>0</v>
      </c>
      <c r="BV94" s="13">
        <v>0</v>
      </c>
      <c r="BW94" s="13">
        <v>3</v>
      </c>
      <c r="BX94" s="13">
        <v>0</v>
      </c>
      <c r="BY94" s="13">
        <v>0</v>
      </c>
      <c r="BZ94" s="13">
        <v>1</v>
      </c>
      <c r="CA94" s="13">
        <v>0</v>
      </c>
      <c r="CB94" s="13">
        <f t="shared" si="14"/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1</v>
      </c>
      <c r="CH94" s="13">
        <v>700</v>
      </c>
      <c r="CI94" s="13">
        <v>665</v>
      </c>
      <c r="CJ94" s="13">
        <v>1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1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1</v>
      </c>
      <c r="CW94" s="13">
        <v>0</v>
      </c>
      <c r="CX94" s="13">
        <v>0</v>
      </c>
      <c r="CY94" s="13">
        <v>0</v>
      </c>
      <c r="CZ94" s="13">
        <v>0</v>
      </c>
      <c r="DA94" s="13">
        <v>1</v>
      </c>
      <c r="DB94" s="13">
        <v>0</v>
      </c>
      <c r="DC94" s="13">
        <v>0</v>
      </c>
      <c r="DD94" s="13">
        <v>0</v>
      </c>
      <c r="DE94" s="13">
        <v>0</v>
      </c>
      <c r="DF94" s="13">
        <v>1</v>
      </c>
      <c r="DG94" s="13">
        <v>0</v>
      </c>
      <c r="DH94" s="13">
        <v>0</v>
      </c>
      <c r="DI94" s="13">
        <v>0</v>
      </c>
      <c r="DJ94" s="13">
        <v>1</v>
      </c>
      <c r="DK94" s="13">
        <v>1</v>
      </c>
      <c r="DL94" s="13">
        <v>0</v>
      </c>
      <c r="DM94" s="13">
        <v>0</v>
      </c>
      <c r="DN94" s="13">
        <v>0</v>
      </c>
      <c r="DO94" s="13">
        <v>0</v>
      </c>
      <c r="DP94" s="13">
        <v>1</v>
      </c>
      <c r="DQ94" s="13">
        <v>0</v>
      </c>
      <c r="DR94" s="13">
        <v>0</v>
      </c>
      <c r="DS94" s="13">
        <v>1</v>
      </c>
      <c r="DT94" s="13">
        <v>8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1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1</v>
      </c>
      <c r="EN94" s="13">
        <v>0</v>
      </c>
      <c r="EO94" s="13">
        <v>0</v>
      </c>
      <c r="EP94" s="13">
        <v>1</v>
      </c>
      <c r="EQ94" s="13">
        <f t="shared" si="15"/>
        <v>1</v>
      </c>
      <c r="ER94" s="13">
        <v>0</v>
      </c>
      <c r="ES94" s="13">
        <v>0</v>
      </c>
      <c r="ET94" s="13">
        <v>0</v>
      </c>
      <c r="EU94" s="13">
        <v>1</v>
      </c>
      <c r="EV94" s="13">
        <v>0</v>
      </c>
      <c r="EW94" s="13">
        <v>0</v>
      </c>
      <c r="EX94" s="13">
        <v>1</v>
      </c>
      <c r="EY94" s="13">
        <v>0</v>
      </c>
      <c r="EZ94" s="13">
        <v>1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f t="shared" si="16"/>
        <v>0</v>
      </c>
    </row>
    <row r="95" spans="1:165" x14ac:dyDescent="0.25">
      <c r="A95" s="11">
        <v>94</v>
      </c>
      <c r="B95" s="13">
        <v>65</v>
      </c>
      <c r="C95" s="13">
        <v>0</v>
      </c>
      <c r="D95" s="13">
        <v>0</v>
      </c>
      <c r="E95" s="13">
        <v>0</v>
      </c>
      <c r="F95" s="13">
        <v>1</v>
      </c>
      <c r="G95" s="13">
        <f t="shared" si="10"/>
        <v>0</v>
      </c>
      <c r="H95" s="13">
        <v>0</v>
      </c>
      <c r="I95" s="13">
        <v>158</v>
      </c>
      <c r="J95" s="13">
        <v>67</v>
      </c>
      <c r="K95" s="13">
        <v>26.8</v>
      </c>
      <c r="L95" s="13">
        <v>1</v>
      </c>
      <c r="M95" s="13">
        <v>0</v>
      </c>
      <c r="N95" s="13">
        <v>0</v>
      </c>
      <c r="O95" s="13">
        <v>1</v>
      </c>
      <c r="P95" s="13">
        <v>0</v>
      </c>
      <c r="Q95" s="13">
        <v>1</v>
      </c>
      <c r="R95" s="13">
        <v>0</v>
      </c>
      <c r="S95" s="13">
        <v>0</v>
      </c>
      <c r="T95" s="13">
        <v>1</v>
      </c>
      <c r="U95" s="13">
        <v>0</v>
      </c>
      <c r="V95" s="13">
        <v>1</v>
      </c>
      <c r="W95" s="13">
        <v>0</v>
      </c>
      <c r="X95" s="13">
        <v>0</v>
      </c>
      <c r="Y95" s="13">
        <v>0</v>
      </c>
      <c r="Z95" s="13">
        <v>1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1</v>
      </c>
      <c r="AM95" s="13">
        <f t="shared" si="11"/>
        <v>1</v>
      </c>
      <c r="AN95" s="13">
        <v>0</v>
      </c>
      <c r="AO95" s="13">
        <v>0</v>
      </c>
      <c r="AP95" s="13">
        <f t="shared" si="12"/>
        <v>0</v>
      </c>
      <c r="AQ95" s="13">
        <v>0</v>
      </c>
      <c r="AR95" s="13">
        <v>0</v>
      </c>
      <c r="AS95" s="13">
        <v>0</v>
      </c>
      <c r="AT95" s="13">
        <v>1</v>
      </c>
      <c r="AU95" s="13">
        <v>0</v>
      </c>
      <c r="AV95" s="13">
        <v>0</v>
      </c>
      <c r="AW95" s="13">
        <v>1</v>
      </c>
      <c r="AX95" s="13">
        <f t="shared" si="9"/>
        <v>0</v>
      </c>
      <c r="AY95" s="13">
        <v>56</v>
      </c>
      <c r="AZ95" s="13">
        <v>3.32</v>
      </c>
      <c r="BA95" s="13">
        <v>3.5</v>
      </c>
      <c r="BB95" s="13">
        <v>0</v>
      </c>
      <c r="BC95" s="13">
        <v>0</v>
      </c>
      <c r="BD95" s="13">
        <v>1</v>
      </c>
      <c r="BE95" s="13">
        <v>0.9</v>
      </c>
      <c r="BF95" s="13">
        <v>162</v>
      </c>
      <c r="BG95" s="13">
        <v>1</v>
      </c>
      <c r="BH95" s="13">
        <v>112</v>
      </c>
      <c r="BI95" s="13">
        <v>80</v>
      </c>
      <c r="BJ95" s="13">
        <v>31.8</v>
      </c>
      <c r="BK95" s="13">
        <v>0</v>
      </c>
      <c r="BL95" s="13">
        <v>2</v>
      </c>
      <c r="BM95" s="13">
        <v>0</v>
      </c>
      <c r="BN95" s="13">
        <v>0</v>
      </c>
      <c r="BO95" s="13">
        <v>1</v>
      </c>
      <c r="BP95" s="13">
        <v>0</v>
      </c>
      <c r="BQ95" s="13">
        <v>0</v>
      </c>
      <c r="BR95" s="13">
        <f t="shared" si="13"/>
        <v>1</v>
      </c>
      <c r="BS95" s="13">
        <v>0</v>
      </c>
      <c r="BT95" s="13">
        <v>0</v>
      </c>
      <c r="BU95" s="13">
        <v>0</v>
      </c>
      <c r="BV95" s="13">
        <v>0</v>
      </c>
      <c r="BW95" s="13">
        <v>3</v>
      </c>
      <c r="BX95" s="13">
        <v>0</v>
      </c>
      <c r="BY95" s="13">
        <v>0</v>
      </c>
      <c r="BZ95" s="13">
        <v>1</v>
      </c>
      <c r="CA95" s="13">
        <v>0</v>
      </c>
      <c r="CB95" s="13">
        <f t="shared" si="14"/>
        <v>0</v>
      </c>
      <c r="CC95" s="13">
        <v>1</v>
      </c>
      <c r="CD95" s="13">
        <v>0</v>
      </c>
      <c r="CE95" s="13">
        <v>0</v>
      </c>
      <c r="CF95" s="13">
        <v>0</v>
      </c>
      <c r="CG95" s="13">
        <v>1</v>
      </c>
      <c r="CH95" s="13">
        <v>500</v>
      </c>
      <c r="CI95" s="13">
        <v>800</v>
      </c>
      <c r="CJ95" s="13">
        <v>1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1</v>
      </c>
      <c r="CW95" s="13">
        <v>0</v>
      </c>
      <c r="CX95" s="13">
        <v>0</v>
      </c>
      <c r="CY95" s="13">
        <v>0</v>
      </c>
      <c r="CZ95" s="13">
        <v>0</v>
      </c>
      <c r="DA95" s="13">
        <v>1</v>
      </c>
      <c r="DB95" s="13">
        <v>0</v>
      </c>
      <c r="DC95" s="13">
        <v>0</v>
      </c>
      <c r="DD95" s="13">
        <v>0</v>
      </c>
      <c r="DE95" s="13">
        <v>0</v>
      </c>
      <c r="DF95" s="13">
        <v>1</v>
      </c>
      <c r="DG95" s="13">
        <v>0</v>
      </c>
      <c r="DH95" s="13">
        <v>0</v>
      </c>
      <c r="DI95" s="13">
        <v>0</v>
      </c>
      <c r="DJ95" s="13">
        <v>1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1</v>
      </c>
      <c r="DT95" s="13">
        <v>18</v>
      </c>
      <c r="DU95" s="13">
        <v>0</v>
      </c>
      <c r="DV95" s="13">
        <v>1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1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1</v>
      </c>
      <c r="EN95" s="13">
        <v>0</v>
      </c>
      <c r="EO95" s="13">
        <v>1</v>
      </c>
      <c r="EP95" s="13">
        <v>0</v>
      </c>
      <c r="EQ95" s="13">
        <f t="shared" si="15"/>
        <v>1</v>
      </c>
      <c r="ER95" s="13">
        <v>0</v>
      </c>
      <c r="ES95" s="13">
        <v>0</v>
      </c>
      <c r="ET95" s="13">
        <v>0</v>
      </c>
      <c r="EU95" s="13">
        <v>1</v>
      </c>
      <c r="EV95" s="13">
        <v>0</v>
      </c>
      <c r="EW95" s="13">
        <v>1</v>
      </c>
      <c r="EX95" s="13">
        <v>0</v>
      </c>
      <c r="EY95" s="13">
        <v>0</v>
      </c>
      <c r="EZ95" s="13">
        <v>0</v>
      </c>
      <c r="FA95" s="13">
        <v>1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f t="shared" si="16"/>
        <v>0</v>
      </c>
    </row>
    <row r="96" spans="1:165" x14ac:dyDescent="0.25">
      <c r="A96" s="11">
        <v>95</v>
      </c>
      <c r="B96" s="13">
        <v>45</v>
      </c>
      <c r="C96" s="13">
        <v>1</v>
      </c>
      <c r="D96" s="13">
        <v>0</v>
      </c>
      <c r="E96" s="13">
        <v>0</v>
      </c>
      <c r="F96" s="13">
        <v>0</v>
      </c>
      <c r="G96" s="13">
        <f t="shared" si="10"/>
        <v>1</v>
      </c>
      <c r="H96" s="13">
        <v>1</v>
      </c>
      <c r="I96" s="13">
        <v>167</v>
      </c>
      <c r="J96" s="13">
        <v>87</v>
      </c>
      <c r="K96" s="13">
        <v>31.2</v>
      </c>
      <c r="L96" s="13">
        <v>0</v>
      </c>
      <c r="M96" s="13">
        <v>1</v>
      </c>
      <c r="N96" s="13">
        <v>0</v>
      </c>
      <c r="O96" s="13">
        <v>0</v>
      </c>
      <c r="P96" s="13">
        <v>0</v>
      </c>
      <c r="Q96" s="13">
        <v>1</v>
      </c>
      <c r="R96" s="13">
        <v>0</v>
      </c>
      <c r="S96" s="13">
        <v>0</v>
      </c>
      <c r="T96" s="13">
        <v>0</v>
      </c>
      <c r="U96" s="13">
        <v>0</v>
      </c>
      <c r="V96" s="13">
        <v>1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f t="shared" si="11"/>
        <v>0</v>
      </c>
      <c r="AN96" s="13">
        <v>0</v>
      </c>
      <c r="AO96" s="13">
        <v>0</v>
      </c>
      <c r="AP96" s="13">
        <f t="shared" si="12"/>
        <v>0</v>
      </c>
      <c r="AQ96" s="13">
        <v>0</v>
      </c>
      <c r="AR96" s="13">
        <v>1</v>
      </c>
      <c r="AS96" s="13">
        <v>0</v>
      </c>
      <c r="AT96" s="13">
        <v>0</v>
      </c>
      <c r="AU96" s="13">
        <v>0</v>
      </c>
      <c r="AV96" s="13">
        <v>1</v>
      </c>
      <c r="AW96" s="13">
        <v>0</v>
      </c>
      <c r="AX96" s="13">
        <f t="shared" si="9"/>
        <v>1</v>
      </c>
      <c r="AY96" s="13">
        <v>30.5</v>
      </c>
      <c r="AZ96" s="13">
        <v>0.65</v>
      </c>
      <c r="BA96" s="13">
        <v>3.5</v>
      </c>
      <c r="BB96" s="13">
        <v>0</v>
      </c>
      <c r="BC96" s="13">
        <v>0</v>
      </c>
      <c r="BD96" s="13">
        <v>1</v>
      </c>
      <c r="BE96" s="13">
        <v>1</v>
      </c>
      <c r="BF96" s="13">
        <v>148</v>
      </c>
      <c r="BG96" s="13">
        <v>1</v>
      </c>
      <c r="BH96" s="13">
        <v>98</v>
      </c>
      <c r="BI96" s="13">
        <v>61</v>
      </c>
      <c r="BJ96" s="13">
        <v>34.1</v>
      </c>
      <c r="BK96" s="13">
        <v>0</v>
      </c>
      <c r="BL96" s="13">
        <v>2</v>
      </c>
      <c r="BM96" s="13">
        <v>0</v>
      </c>
      <c r="BN96" s="13">
        <v>0</v>
      </c>
      <c r="BO96" s="13">
        <v>1</v>
      </c>
      <c r="BP96" s="13">
        <v>0</v>
      </c>
      <c r="BQ96" s="13">
        <v>0</v>
      </c>
      <c r="BR96" s="13">
        <f t="shared" si="13"/>
        <v>1</v>
      </c>
      <c r="BS96" s="13">
        <v>0</v>
      </c>
      <c r="BT96" s="13">
        <v>0</v>
      </c>
      <c r="BU96" s="13">
        <v>0</v>
      </c>
      <c r="BV96" s="13">
        <v>0</v>
      </c>
      <c r="BW96" s="13">
        <v>3</v>
      </c>
      <c r="BX96" s="13">
        <v>0</v>
      </c>
      <c r="BY96" s="13">
        <v>0</v>
      </c>
      <c r="BZ96" s="13">
        <v>1</v>
      </c>
      <c r="CA96" s="13">
        <v>0</v>
      </c>
      <c r="CB96" s="13">
        <f t="shared" si="14"/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1</v>
      </c>
      <c r="CH96" s="13">
        <v>500</v>
      </c>
      <c r="CI96" s="13">
        <v>710.15540540540542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1</v>
      </c>
      <c r="CW96" s="13">
        <v>0</v>
      </c>
      <c r="CX96" s="13">
        <v>0</v>
      </c>
      <c r="CY96" s="13">
        <v>0</v>
      </c>
      <c r="CZ96" s="13">
        <v>0</v>
      </c>
      <c r="DA96" s="13">
        <v>1</v>
      </c>
      <c r="DB96" s="13">
        <v>0</v>
      </c>
      <c r="DC96" s="13">
        <v>0</v>
      </c>
      <c r="DD96" s="13">
        <v>0</v>
      </c>
      <c r="DE96" s="13">
        <v>0</v>
      </c>
      <c r="DF96" s="13">
        <v>1</v>
      </c>
      <c r="DG96" s="13">
        <v>0</v>
      </c>
      <c r="DH96" s="13">
        <v>0</v>
      </c>
      <c r="DI96" s="13">
        <v>0</v>
      </c>
      <c r="DJ96" s="13">
        <v>1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1</v>
      </c>
      <c r="DQ96" s="13">
        <v>0</v>
      </c>
      <c r="DR96" s="13">
        <v>0</v>
      </c>
      <c r="DS96" s="13">
        <v>1</v>
      </c>
      <c r="DT96" s="13">
        <v>18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1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1</v>
      </c>
      <c r="EN96" s="13">
        <v>0</v>
      </c>
      <c r="EO96" s="13">
        <v>1</v>
      </c>
      <c r="EP96" s="13">
        <v>0</v>
      </c>
      <c r="EQ96" s="13">
        <f t="shared" si="15"/>
        <v>1</v>
      </c>
      <c r="ER96" s="13">
        <v>0</v>
      </c>
      <c r="ES96" s="13">
        <v>0</v>
      </c>
      <c r="ET96" s="13">
        <v>0</v>
      </c>
      <c r="EU96" s="13">
        <v>1</v>
      </c>
      <c r="EV96" s="13">
        <v>0</v>
      </c>
      <c r="EW96" s="13">
        <v>1</v>
      </c>
      <c r="EX96" s="13">
        <v>0</v>
      </c>
      <c r="EY96" s="13">
        <v>0</v>
      </c>
      <c r="EZ96" s="13">
        <v>0</v>
      </c>
      <c r="FA96" s="13">
        <v>0</v>
      </c>
      <c r="FB96" s="13">
        <v>1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f t="shared" si="16"/>
        <v>0</v>
      </c>
    </row>
    <row r="97" spans="1:165" x14ac:dyDescent="0.25">
      <c r="A97" s="11">
        <v>96</v>
      </c>
      <c r="B97" s="13">
        <v>64</v>
      </c>
      <c r="C97" s="13">
        <v>0</v>
      </c>
      <c r="D97" s="13">
        <v>0</v>
      </c>
      <c r="E97" s="13">
        <v>0</v>
      </c>
      <c r="F97" s="13">
        <v>1</v>
      </c>
      <c r="G97" s="13">
        <f t="shared" si="10"/>
        <v>0</v>
      </c>
      <c r="H97" s="13">
        <v>1</v>
      </c>
      <c r="I97" s="13">
        <v>174</v>
      </c>
      <c r="J97" s="13">
        <v>100</v>
      </c>
      <c r="K97" s="13">
        <v>33</v>
      </c>
      <c r="L97" s="13">
        <v>0</v>
      </c>
      <c r="M97" s="13">
        <v>1</v>
      </c>
      <c r="N97" s="13">
        <v>0</v>
      </c>
      <c r="O97" s="13">
        <v>1</v>
      </c>
      <c r="P97" s="13">
        <v>0</v>
      </c>
      <c r="Q97" s="13">
        <v>1</v>
      </c>
      <c r="R97" s="13">
        <v>0</v>
      </c>
      <c r="S97" s="13">
        <v>0</v>
      </c>
      <c r="T97" s="13">
        <v>1</v>
      </c>
      <c r="U97" s="13">
        <v>1</v>
      </c>
      <c r="V97" s="13">
        <v>1</v>
      </c>
      <c r="W97" s="13">
        <v>0</v>
      </c>
      <c r="X97" s="13">
        <v>1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1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f t="shared" si="11"/>
        <v>0</v>
      </c>
      <c r="AN97" s="13">
        <v>0</v>
      </c>
      <c r="AO97" s="13">
        <v>0</v>
      </c>
      <c r="AP97" s="13">
        <f t="shared" si="12"/>
        <v>0</v>
      </c>
      <c r="AQ97" s="13">
        <v>0</v>
      </c>
      <c r="AR97" s="13">
        <v>0</v>
      </c>
      <c r="AS97" s="13">
        <v>0</v>
      </c>
      <c r="AT97" s="13">
        <v>1</v>
      </c>
      <c r="AU97" s="13">
        <v>0</v>
      </c>
      <c r="AV97" s="13">
        <v>0</v>
      </c>
      <c r="AW97" s="13">
        <v>1</v>
      </c>
      <c r="AX97" s="13">
        <f t="shared" si="9"/>
        <v>0</v>
      </c>
      <c r="AY97" s="13">
        <v>44.5</v>
      </c>
      <c r="AZ97" s="13">
        <v>1.66</v>
      </c>
      <c r="BA97" s="13">
        <v>5.7</v>
      </c>
      <c r="BB97" s="13">
        <v>0</v>
      </c>
      <c r="BC97" s="13">
        <v>1</v>
      </c>
      <c r="BD97" s="13">
        <v>0</v>
      </c>
      <c r="BE97" s="13">
        <v>1.3</v>
      </c>
      <c r="BF97" s="13">
        <v>175.5980392156863</v>
      </c>
      <c r="BG97" s="13">
        <v>1</v>
      </c>
      <c r="BH97" s="13">
        <v>104</v>
      </c>
      <c r="BI97" s="13">
        <v>71</v>
      </c>
      <c r="BJ97" s="13">
        <v>31.7</v>
      </c>
      <c r="BK97" s="13">
        <v>0</v>
      </c>
      <c r="BL97" s="13">
        <v>3</v>
      </c>
      <c r="BM97" s="13">
        <v>0</v>
      </c>
      <c r="BN97" s="13">
        <v>0</v>
      </c>
      <c r="BO97" s="13">
        <v>0</v>
      </c>
      <c r="BP97" s="13">
        <v>1</v>
      </c>
      <c r="BQ97" s="13">
        <v>0</v>
      </c>
      <c r="BR97" s="13">
        <f t="shared" si="13"/>
        <v>1</v>
      </c>
      <c r="BS97" s="13">
        <v>0</v>
      </c>
      <c r="BT97" s="13">
        <v>0</v>
      </c>
      <c r="BU97" s="13">
        <v>0</v>
      </c>
      <c r="BV97" s="13">
        <v>0</v>
      </c>
      <c r="BW97" s="13">
        <v>3</v>
      </c>
      <c r="BX97" s="13">
        <v>0</v>
      </c>
      <c r="BY97" s="13">
        <v>0</v>
      </c>
      <c r="BZ97" s="13">
        <v>1</v>
      </c>
      <c r="CA97" s="13">
        <v>0</v>
      </c>
      <c r="CB97" s="13">
        <f t="shared" si="14"/>
        <v>0</v>
      </c>
      <c r="CC97" s="13">
        <v>1</v>
      </c>
      <c r="CD97" s="13">
        <v>0</v>
      </c>
      <c r="CE97" s="13">
        <v>0</v>
      </c>
      <c r="CF97" s="13">
        <v>0</v>
      </c>
      <c r="CG97" s="13">
        <v>1</v>
      </c>
      <c r="CH97" s="13">
        <v>500</v>
      </c>
      <c r="CI97" s="13">
        <v>660</v>
      </c>
      <c r="CJ97" s="13">
        <v>1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1</v>
      </c>
      <c r="CQ97" s="13">
        <v>1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1</v>
      </c>
      <c r="DB97" s="13">
        <v>0</v>
      </c>
      <c r="DC97" s="13">
        <v>0</v>
      </c>
      <c r="DD97" s="13">
        <v>0</v>
      </c>
      <c r="DE97" s="13">
        <v>0</v>
      </c>
      <c r="DF97" s="13">
        <v>1</v>
      </c>
      <c r="DG97" s="13">
        <v>0</v>
      </c>
      <c r="DH97" s="13">
        <v>0</v>
      </c>
      <c r="DI97" s="13">
        <v>0</v>
      </c>
      <c r="DJ97" s="13">
        <v>1</v>
      </c>
      <c r="DK97" s="13">
        <v>0</v>
      </c>
      <c r="DL97" s="13">
        <v>1</v>
      </c>
      <c r="DM97" s="13">
        <v>0</v>
      </c>
      <c r="DN97" s="13">
        <v>1</v>
      </c>
      <c r="DO97" s="13">
        <v>0</v>
      </c>
      <c r="DP97" s="13">
        <v>0</v>
      </c>
      <c r="DQ97" s="13">
        <v>0</v>
      </c>
      <c r="DR97" s="13">
        <v>0</v>
      </c>
      <c r="DS97" s="13">
        <v>1</v>
      </c>
      <c r="DT97" s="13">
        <v>20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1</v>
      </c>
      <c r="EF97" s="13">
        <v>1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1</v>
      </c>
      <c r="EN97" s="13">
        <v>0</v>
      </c>
      <c r="EO97" s="13">
        <v>0</v>
      </c>
      <c r="EP97" s="13">
        <v>1</v>
      </c>
      <c r="EQ97" s="13">
        <f t="shared" si="15"/>
        <v>1</v>
      </c>
      <c r="ER97" s="13">
        <v>0</v>
      </c>
      <c r="ES97" s="13">
        <v>0</v>
      </c>
      <c r="ET97" s="13">
        <v>0</v>
      </c>
      <c r="EU97" s="13">
        <v>1</v>
      </c>
      <c r="EV97" s="13">
        <v>0</v>
      </c>
      <c r="EW97" s="13">
        <v>1</v>
      </c>
      <c r="EX97" s="13">
        <v>0</v>
      </c>
      <c r="EY97" s="13">
        <v>0</v>
      </c>
      <c r="EZ97" s="13">
        <v>1</v>
      </c>
      <c r="FA97" s="13">
        <v>0</v>
      </c>
      <c r="FB97" s="13">
        <v>0</v>
      </c>
      <c r="FC97" s="13">
        <v>0</v>
      </c>
      <c r="FD97" s="13">
        <v>0</v>
      </c>
      <c r="FE97" s="13">
        <v>1</v>
      </c>
      <c r="FF97" s="13">
        <v>0</v>
      </c>
      <c r="FG97" s="13">
        <v>0</v>
      </c>
      <c r="FH97" s="13">
        <v>1</v>
      </c>
      <c r="FI97" s="13">
        <f t="shared" si="16"/>
        <v>1</v>
      </c>
    </row>
    <row r="98" spans="1:165" x14ac:dyDescent="0.25">
      <c r="A98" s="11">
        <v>97</v>
      </c>
      <c r="B98" s="13">
        <v>68</v>
      </c>
      <c r="C98" s="13">
        <v>0</v>
      </c>
      <c r="D98" s="13">
        <v>0</v>
      </c>
      <c r="E98" s="13">
        <v>0</v>
      </c>
      <c r="F98" s="13">
        <v>1</v>
      </c>
      <c r="G98" s="13">
        <f t="shared" si="10"/>
        <v>0</v>
      </c>
      <c r="H98" s="13">
        <v>1</v>
      </c>
      <c r="I98" s="13">
        <v>170</v>
      </c>
      <c r="J98" s="13">
        <v>70</v>
      </c>
      <c r="K98" s="13">
        <v>24.2</v>
      </c>
      <c r="L98" s="13">
        <v>0</v>
      </c>
      <c r="M98" s="13">
        <v>0</v>
      </c>
      <c r="N98" s="13">
        <v>1</v>
      </c>
      <c r="O98" s="13">
        <v>1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1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f t="shared" si="11"/>
        <v>0</v>
      </c>
      <c r="AN98" s="13">
        <v>0</v>
      </c>
      <c r="AO98" s="13">
        <v>0</v>
      </c>
      <c r="AP98" s="13">
        <f t="shared" si="12"/>
        <v>0</v>
      </c>
      <c r="AQ98" s="13">
        <v>0</v>
      </c>
      <c r="AR98" s="13">
        <v>1</v>
      </c>
      <c r="AS98" s="13">
        <v>0</v>
      </c>
      <c r="AT98" s="13">
        <v>0</v>
      </c>
      <c r="AU98" s="13">
        <v>0</v>
      </c>
      <c r="AV98" s="13">
        <v>1</v>
      </c>
      <c r="AW98" s="13">
        <v>0</v>
      </c>
      <c r="AX98" s="13">
        <f t="shared" ref="AX98:AX129" si="17">IF(OR(AU98=1,AV98=1),1,0)</f>
        <v>1</v>
      </c>
      <c r="AY98" s="13">
        <v>21</v>
      </c>
      <c r="AZ98" s="13">
        <v>0.7</v>
      </c>
      <c r="BA98" s="13">
        <v>3.2</v>
      </c>
      <c r="BB98" s="13">
        <v>0</v>
      </c>
      <c r="BC98" s="13">
        <v>0</v>
      </c>
      <c r="BD98" s="13">
        <v>1</v>
      </c>
      <c r="BE98" s="13">
        <v>1.2</v>
      </c>
      <c r="BF98" s="13">
        <v>175.5980392156863</v>
      </c>
      <c r="BG98" s="13">
        <v>1</v>
      </c>
      <c r="BH98" s="13">
        <v>84</v>
      </c>
      <c r="BI98" s="13">
        <v>67</v>
      </c>
      <c r="BJ98" s="13">
        <v>32.700000000000003</v>
      </c>
      <c r="BK98" s="13">
        <v>0</v>
      </c>
      <c r="BL98" s="13">
        <v>3</v>
      </c>
      <c r="BM98" s="13">
        <v>0</v>
      </c>
      <c r="BN98" s="13">
        <v>0</v>
      </c>
      <c r="BO98" s="13">
        <v>0</v>
      </c>
      <c r="BP98" s="13">
        <v>1</v>
      </c>
      <c r="BQ98" s="13">
        <v>0</v>
      </c>
      <c r="BR98" s="13">
        <f t="shared" si="13"/>
        <v>1</v>
      </c>
      <c r="BS98" s="13">
        <v>0</v>
      </c>
      <c r="BT98" s="13">
        <v>0</v>
      </c>
      <c r="BU98" s="13">
        <v>0</v>
      </c>
      <c r="BV98" s="13">
        <v>0</v>
      </c>
      <c r="BW98" s="13">
        <v>3</v>
      </c>
      <c r="BX98" s="13">
        <v>0</v>
      </c>
      <c r="BY98" s="13">
        <v>0</v>
      </c>
      <c r="BZ98" s="13">
        <v>1</v>
      </c>
      <c r="CA98" s="13">
        <v>0</v>
      </c>
      <c r="CB98" s="13">
        <f t="shared" si="14"/>
        <v>0</v>
      </c>
      <c r="CC98" s="13">
        <v>1</v>
      </c>
      <c r="CD98" s="13">
        <v>0</v>
      </c>
      <c r="CE98" s="13">
        <v>0</v>
      </c>
      <c r="CF98" s="13">
        <v>0</v>
      </c>
      <c r="CG98" s="13">
        <v>1</v>
      </c>
      <c r="CH98" s="13">
        <v>1000</v>
      </c>
      <c r="CI98" s="13">
        <v>1320</v>
      </c>
      <c r="CJ98" s="13">
        <v>1</v>
      </c>
      <c r="CK98" s="13">
        <v>0</v>
      </c>
      <c r="CL98" s="13">
        <v>1</v>
      </c>
      <c r="CM98" s="13">
        <v>0</v>
      </c>
      <c r="CN98" s="13">
        <v>0</v>
      </c>
      <c r="CO98" s="13">
        <v>0</v>
      </c>
      <c r="CP98" s="13">
        <v>1</v>
      </c>
      <c r="CQ98" s="13">
        <v>0</v>
      </c>
      <c r="CR98" s="13">
        <v>0</v>
      </c>
      <c r="CS98" s="13">
        <v>0</v>
      </c>
      <c r="CT98" s="13">
        <v>0</v>
      </c>
      <c r="CU98" s="13">
        <v>1</v>
      </c>
      <c r="CV98" s="13">
        <v>1</v>
      </c>
      <c r="CW98" s="13">
        <v>0</v>
      </c>
      <c r="CX98" s="13">
        <v>0</v>
      </c>
      <c r="CY98" s="13">
        <v>0</v>
      </c>
      <c r="CZ98" s="13">
        <v>0</v>
      </c>
      <c r="DA98" s="13">
        <v>1</v>
      </c>
      <c r="DB98" s="13">
        <v>0</v>
      </c>
      <c r="DC98" s="13">
        <v>0</v>
      </c>
      <c r="DD98" s="13">
        <v>0</v>
      </c>
      <c r="DE98" s="13">
        <v>0</v>
      </c>
      <c r="DF98" s="13">
        <v>1</v>
      </c>
      <c r="DG98" s="13">
        <v>0</v>
      </c>
      <c r="DH98" s="13">
        <v>0</v>
      </c>
      <c r="DI98" s="13">
        <v>0</v>
      </c>
      <c r="DJ98" s="13">
        <v>1</v>
      </c>
      <c r="DK98" s="13">
        <v>1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1</v>
      </c>
      <c r="DR98" s="13">
        <v>0</v>
      </c>
      <c r="DS98" s="13">
        <v>1</v>
      </c>
      <c r="DT98" s="13">
        <v>26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1</v>
      </c>
      <c r="EJ98" s="13">
        <v>0</v>
      </c>
      <c r="EK98" s="13">
        <v>0</v>
      </c>
      <c r="EL98" s="13">
        <v>0</v>
      </c>
      <c r="EM98" s="13">
        <v>1</v>
      </c>
      <c r="EN98" s="13">
        <v>0</v>
      </c>
      <c r="EO98" s="13">
        <v>0</v>
      </c>
      <c r="EP98" s="13">
        <v>0</v>
      </c>
      <c r="EQ98" s="13">
        <f t="shared" si="15"/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1</v>
      </c>
      <c r="EY98" s="13">
        <v>0</v>
      </c>
      <c r="EZ98" s="13">
        <v>0</v>
      </c>
      <c r="FA98" s="13">
        <v>1</v>
      </c>
      <c r="FB98" s="13">
        <v>0</v>
      </c>
      <c r="FC98" s="13">
        <v>0</v>
      </c>
      <c r="FD98" s="13">
        <v>0</v>
      </c>
      <c r="FE98" s="13">
        <v>0</v>
      </c>
      <c r="FF98" s="13">
        <v>0</v>
      </c>
      <c r="FG98" s="13">
        <v>0</v>
      </c>
      <c r="FH98" s="13">
        <v>0</v>
      </c>
      <c r="FI98" s="13">
        <f t="shared" si="16"/>
        <v>0</v>
      </c>
    </row>
    <row r="99" spans="1:165" x14ac:dyDescent="0.25">
      <c r="A99" s="11">
        <v>98</v>
      </c>
      <c r="B99" s="13">
        <v>50</v>
      </c>
      <c r="C99" s="13">
        <v>0</v>
      </c>
      <c r="D99" s="13">
        <v>1</v>
      </c>
      <c r="E99" s="13">
        <v>0</v>
      </c>
      <c r="F99" s="13">
        <v>0</v>
      </c>
      <c r="G99" s="13">
        <f t="shared" si="10"/>
        <v>1</v>
      </c>
      <c r="H99" s="13">
        <v>1</v>
      </c>
      <c r="I99" s="13">
        <v>178</v>
      </c>
      <c r="J99" s="13">
        <v>95</v>
      </c>
      <c r="K99" s="13">
        <v>29.9</v>
      </c>
      <c r="L99" s="13">
        <v>0</v>
      </c>
      <c r="M99" s="13">
        <v>1</v>
      </c>
      <c r="N99" s="13">
        <v>0</v>
      </c>
      <c r="O99" s="13">
        <v>1</v>
      </c>
      <c r="P99" s="13">
        <v>0</v>
      </c>
      <c r="Q99" s="13">
        <v>1</v>
      </c>
      <c r="R99" s="13">
        <v>1</v>
      </c>
      <c r="S99" s="13">
        <v>1</v>
      </c>
      <c r="T99" s="13">
        <v>0</v>
      </c>
      <c r="U99" s="13">
        <v>0</v>
      </c>
      <c r="V99" s="13">
        <v>1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1</v>
      </c>
      <c r="AI99" s="13">
        <v>0</v>
      </c>
      <c r="AJ99" s="13">
        <v>0</v>
      </c>
      <c r="AK99" s="13">
        <v>0</v>
      </c>
      <c r="AL99" s="13">
        <v>1</v>
      </c>
      <c r="AM99" s="13">
        <f t="shared" si="11"/>
        <v>1</v>
      </c>
      <c r="AN99" s="13">
        <v>0</v>
      </c>
      <c r="AO99" s="13">
        <v>0</v>
      </c>
      <c r="AP99" s="13">
        <f t="shared" si="12"/>
        <v>0</v>
      </c>
      <c r="AQ99" s="13">
        <v>0</v>
      </c>
      <c r="AR99" s="13">
        <v>1</v>
      </c>
      <c r="AS99" s="13">
        <v>0</v>
      </c>
      <c r="AT99" s="13">
        <v>0</v>
      </c>
      <c r="AU99" s="13">
        <v>0</v>
      </c>
      <c r="AV99" s="13">
        <v>1</v>
      </c>
      <c r="AW99" s="13">
        <v>0</v>
      </c>
      <c r="AX99" s="13">
        <f t="shared" si="17"/>
        <v>1</v>
      </c>
      <c r="AY99" s="13">
        <v>24.5</v>
      </c>
      <c r="AZ99" s="13">
        <v>1.1000000000000001</v>
      </c>
      <c r="BA99" s="13">
        <v>3</v>
      </c>
      <c r="BB99" s="13">
        <v>0</v>
      </c>
      <c r="BC99" s="13">
        <v>0</v>
      </c>
      <c r="BD99" s="13">
        <v>1</v>
      </c>
      <c r="BE99" s="13">
        <v>1</v>
      </c>
      <c r="BF99" s="13">
        <v>166</v>
      </c>
      <c r="BG99" s="13">
        <v>1</v>
      </c>
      <c r="BH99" s="13">
        <v>107</v>
      </c>
      <c r="BI99" s="13">
        <v>67</v>
      </c>
      <c r="BJ99" s="13">
        <v>34.9</v>
      </c>
      <c r="BK99" s="13">
        <v>0</v>
      </c>
      <c r="BL99" s="13">
        <v>2</v>
      </c>
      <c r="BM99" s="13">
        <v>0</v>
      </c>
      <c r="BN99" s="13">
        <v>0</v>
      </c>
      <c r="BO99" s="13">
        <v>1</v>
      </c>
      <c r="BP99" s="13">
        <v>0</v>
      </c>
      <c r="BQ99" s="13">
        <v>0</v>
      </c>
      <c r="BR99" s="13">
        <f t="shared" si="13"/>
        <v>1</v>
      </c>
      <c r="BS99" s="13">
        <v>0</v>
      </c>
      <c r="BT99" s="13">
        <v>0</v>
      </c>
      <c r="BU99" s="13">
        <v>0</v>
      </c>
      <c r="BV99" s="13">
        <v>0</v>
      </c>
      <c r="BW99" s="13">
        <v>3</v>
      </c>
      <c r="BX99" s="13">
        <v>0</v>
      </c>
      <c r="BY99" s="13">
        <v>0</v>
      </c>
      <c r="BZ99" s="13">
        <v>1</v>
      </c>
      <c r="CA99" s="13">
        <v>0</v>
      </c>
      <c r="CB99" s="13">
        <f t="shared" si="14"/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1</v>
      </c>
      <c r="CH99" s="13">
        <v>500</v>
      </c>
      <c r="CI99" s="13">
        <v>480</v>
      </c>
      <c r="CJ99" s="13">
        <v>1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1</v>
      </c>
      <c r="CW99" s="13">
        <v>0</v>
      </c>
      <c r="CX99" s="13">
        <v>0</v>
      </c>
      <c r="CY99" s="13">
        <v>0</v>
      </c>
      <c r="CZ99" s="13">
        <v>0</v>
      </c>
      <c r="DA99" s="13">
        <v>1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1</v>
      </c>
      <c r="DH99" s="13">
        <v>0</v>
      </c>
      <c r="DI99" s="13">
        <v>0</v>
      </c>
      <c r="DJ99" s="13">
        <v>1</v>
      </c>
      <c r="DK99" s="13">
        <v>1</v>
      </c>
      <c r="DL99" s="13">
        <v>1</v>
      </c>
      <c r="DM99" s="13">
        <v>0</v>
      </c>
      <c r="DN99" s="13">
        <v>1</v>
      </c>
      <c r="DO99" s="13">
        <v>0</v>
      </c>
      <c r="DP99" s="13">
        <v>1</v>
      </c>
      <c r="DQ99" s="13">
        <v>0</v>
      </c>
      <c r="DR99" s="13">
        <v>0</v>
      </c>
      <c r="DS99" s="13">
        <v>1</v>
      </c>
      <c r="DT99" s="13">
        <v>14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0</v>
      </c>
      <c r="EP99" s="13">
        <v>0</v>
      </c>
      <c r="EQ99" s="13">
        <f t="shared" si="15"/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1</v>
      </c>
      <c r="EY99" s="13">
        <v>0</v>
      </c>
      <c r="EZ99" s="13">
        <v>0</v>
      </c>
      <c r="FA99" s="13">
        <v>1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1</v>
      </c>
      <c r="FH99" s="13">
        <v>1</v>
      </c>
      <c r="FI99" s="13">
        <f t="shared" si="16"/>
        <v>0</v>
      </c>
    </row>
    <row r="100" spans="1:165" x14ac:dyDescent="0.25">
      <c r="A100" s="11">
        <v>99</v>
      </c>
      <c r="B100" s="13">
        <v>53</v>
      </c>
      <c r="C100" s="13">
        <v>0</v>
      </c>
      <c r="D100" s="13">
        <v>1</v>
      </c>
      <c r="E100" s="13">
        <v>0</v>
      </c>
      <c r="F100" s="13">
        <v>0</v>
      </c>
      <c r="G100" s="13">
        <f t="shared" si="10"/>
        <v>1</v>
      </c>
      <c r="H100" s="13">
        <v>1</v>
      </c>
      <c r="I100" s="13">
        <v>176</v>
      </c>
      <c r="J100" s="13">
        <v>101</v>
      </c>
      <c r="K100" s="13">
        <v>32.6</v>
      </c>
      <c r="L100" s="13">
        <v>0</v>
      </c>
      <c r="M100" s="13">
        <v>1</v>
      </c>
      <c r="N100" s="13">
        <v>0</v>
      </c>
      <c r="O100" s="13">
        <v>1</v>
      </c>
      <c r="P100" s="13">
        <v>1</v>
      </c>
      <c r="Q100" s="13">
        <v>1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1</v>
      </c>
      <c r="Y100" s="13">
        <v>0</v>
      </c>
      <c r="Z100" s="13">
        <v>1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f t="shared" si="11"/>
        <v>0</v>
      </c>
      <c r="AN100" s="13">
        <v>0</v>
      </c>
      <c r="AO100" s="13">
        <v>0</v>
      </c>
      <c r="AP100" s="13">
        <f t="shared" si="12"/>
        <v>0</v>
      </c>
      <c r="AQ100" s="13">
        <v>0</v>
      </c>
      <c r="AR100" s="13">
        <v>0</v>
      </c>
      <c r="AS100" s="13">
        <v>0</v>
      </c>
      <c r="AT100" s="13">
        <v>1</v>
      </c>
      <c r="AU100" s="13">
        <v>1</v>
      </c>
      <c r="AV100" s="13">
        <v>0</v>
      </c>
      <c r="AW100" s="13">
        <v>0</v>
      </c>
      <c r="AX100" s="13">
        <f t="shared" si="17"/>
        <v>1</v>
      </c>
      <c r="AY100" s="13">
        <v>44</v>
      </c>
      <c r="AZ100" s="13">
        <v>0.98</v>
      </c>
      <c r="BA100" s="13">
        <v>3.4</v>
      </c>
      <c r="BB100" s="13">
        <v>0</v>
      </c>
      <c r="BC100" s="13">
        <v>0</v>
      </c>
      <c r="BD100" s="13">
        <v>1</v>
      </c>
      <c r="BE100" s="13">
        <v>1.2</v>
      </c>
      <c r="BF100" s="13">
        <v>175.5980392156863</v>
      </c>
      <c r="BG100" s="13">
        <v>1</v>
      </c>
      <c r="BH100" s="13">
        <v>103</v>
      </c>
      <c r="BI100" s="13">
        <v>74</v>
      </c>
      <c r="BJ100" s="13">
        <v>32.6</v>
      </c>
      <c r="BK100" s="13">
        <v>0</v>
      </c>
      <c r="BL100" s="13">
        <v>2</v>
      </c>
      <c r="BM100" s="13">
        <v>0</v>
      </c>
      <c r="BN100" s="13">
        <v>0</v>
      </c>
      <c r="BO100" s="13">
        <v>1</v>
      </c>
      <c r="BP100" s="13">
        <v>0</v>
      </c>
      <c r="BQ100" s="13">
        <v>0</v>
      </c>
      <c r="BR100" s="13">
        <f t="shared" si="13"/>
        <v>1</v>
      </c>
      <c r="BS100" s="13">
        <v>0</v>
      </c>
      <c r="BT100" s="13">
        <v>0</v>
      </c>
      <c r="BU100" s="13">
        <v>0</v>
      </c>
      <c r="BV100" s="13">
        <v>0</v>
      </c>
      <c r="BW100" s="13">
        <v>4</v>
      </c>
      <c r="BX100" s="13">
        <v>0</v>
      </c>
      <c r="BY100" s="13">
        <v>0</v>
      </c>
      <c r="BZ100" s="13">
        <v>0</v>
      </c>
      <c r="CA100" s="13">
        <v>1</v>
      </c>
      <c r="CB100" s="13">
        <f t="shared" si="14"/>
        <v>0</v>
      </c>
      <c r="CC100" s="13">
        <v>1</v>
      </c>
      <c r="CD100" s="13">
        <v>0</v>
      </c>
      <c r="CE100" s="13">
        <v>0</v>
      </c>
      <c r="CF100" s="13">
        <v>0</v>
      </c>
      <c r="CG100" s="13">
        <v>1</v>
      </c>
      <c r="CH100" s="13">
        <v>500</v>
      </c>
      <c r="CI100" s="13">
        <v>860</v>
      </c>
      <c r="CJ100" s="13">
        <v>1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1</v>
      </c>
      <c r="CW100" s="13">
        <v>0</v>
      </c>
      <c r="CX100" s="13">
        <v>0</v>
      </c>
      <c r="CY100" s="13">
        <v>0</v>
      </c>
      <c r="CZ100" s="13">
        <v>0</v>
      </c>
      <c r="DA100" s="13">
        <v>1</v>
      </c>
      <c r="DB100" s="13">
        <v>0</v>
      </c>
      <c r="DC100" s="13">
        <v>0</v>
      </c>
      <c r="DD100" s="13">
        <v>0</v>
      </c>
      <c r="DE100" s="13">
        <v>0</v>
      </c>
      <c r="DF100" s="13">
        <v>1</v>
      </c>
      <c r="DG100" s="13">
        <v>0</v>
      </c>
      <c r="DH100" s="13">
        <v>0</v>
      </c>
      <c r="DI100" s="13">
        <v>0</v>
      </c>
      <c r="DJ100" s="13">
        <v>1</v>
      </c>
      <c r="DK100" s="13">
        <v>1</v>
      </c>
      <c r="DL100" s="13">
        <v>0</v>
      </c>
      <c r="DM100" s="13">
        <v>0</v>
      </c>
      <c r="DN100" s="13">
        <v>0</v>
      </c>
      <c r="DO100" s="13">
        <v>0</v>
      </c>
      <c r="DP100" s="13">
        <v>1</v>
      </c>
      <c r="DQ100" s="13">
        <v>0</v>
      </c>
      <c r="DR100" s="13">
        <v>0</v>
      </c>
      <c r="DS100" s="13">
        <v>1</v>
      </c>
      <c r="DT100" s="13">
        <v>14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1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1</v>
      </c>
      <c r="EN100" s="13">
        <v>0</v>
      </c>
      <c r="EO100" s="13">
        <v>1</v>
      </c>
      <c r="EP100" s="13">
        <v>0</v>
      </c>
      <c r="EQ100" s="13">
        <f t="shared" si="15"/>
        <v>1</v>
      </c>
      <c r="ER100" s="13">
        <v>0</v>
      </c>
      <c r="ES100" s="13">
        <v>0</v>
      </c>
      <c r="ET100" s="13">
        <v>0</v>
      </c>
      <c r="EU100" s="13">
        <v>1</v>
      </c>
      <c r="EV100" s="13">
        <v>0</v>
      </c>
      <c r="EW100" s="13">
        <v>1</v>
      </c>
      <c r="EX100" s="13">
        <v>0</v>
      </c>
      <c r="EY100" s="13">
        <v>0</v>
      </c>
      <c r="EZ100" s="13">
        <v>1</v>
      </c>
      <c r="FA100" s="13">
        <v>0</v>
      </c>
      <c r="FB100" s="13">
        <v>0</v>
      </c>
      <c r="FC100" s="13">
        <v>0</v>
      </c>
      <c r="FD100" s="13">
        <v>1</v>
      </c>
      <c r="FE100" s="13">
        <v>0</v>
      </c>
      <c r="FF100" s="13">
        <v>0</v>
      </c>
      <c r="FG100" s="13">
        <v>0</v>
      </c>
      <c r="FH100" s="13">
        <v>1</v>
      </c>
      <c r="FI100" s="13">
        <f t="shared" si="16"/>
        <v>1</v>
      </c>
    </row>
    <row r="101" spans="1:165" x14ac:dyDescent="0.25">
      <c r="A101" s="11">
        <v>100</v>
      </c>
      <c r="B101" s="13">
        <v>68</v>
      </c>
      <c r="C101" s="13">
        <v>0</v>
      </c>
      <c r="D101" s="13">
        <v>0</v>
      </c>
      <c r="E101" s="13">
        <v>0</v>
      </c>
      <c r="F101" s="13">
        <v>1</v>
      </c>
      <c r="G101" s="13">
        <f t="shared" si="10"/>
        <v>0</v>
      </c>
      <c r="H101" s="13">
        <v>1</v>
      </c>
      <c r="I101" s="13">
        <v>172</v>
      </c>
      <c r="J101" s="13">
        <v>76</v>
      </c>
      <c r="K101" s="13">
        <v>25.6</v>
      </c>
      <c r="L101" s="13">
        <v>0</v>
      </c>
      <c r="M101" s="13">
        <v>1</v>
      </c>
      <c r="N101" s="13">
        <v>0</v>
      </c>
      <c r="O101" s="13">
        <v>1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1</v>
      </c>
      <c r="W101" s="13">
        <v>0</v>
      </c>
      <c r="X101" s="13">
        <v>1</v>
      </c>
      <c r="Y101" s="13">
        <v>1</v>
      </c>
      <c r="Z101" s="13">
        <v>0</v>
      </c>
      <c r="AA101" s="13">
        <v>0</v>
      </c>
      <c r="AB101" s="13">
        <v>0</v>
      </c>
      <c r="AC101" s="13">
        <v>0</v>
      </c>
      <c r="AD101" s="13">
        <v>1</v>
      </c>
      <c r="AE101" s="13">
        <v>0</v>
      </c>
      <c r="AF101" s="13">
        <v>0</v>
      </c>
      <c r="AG101" s="13">
        <v>1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f t="shared" si="11"/>
        <v>0</v>
      </c>
      <c r="AN101" s="13">
        <v>0</v>
      </c>
      <c r="AO101" s="13">
        <v>0</v>
      </c>
      <c r="AP101" s="13">
        <f t="shared" si="12"/>
        <v>0</v>
      </c>
      <c r="AQ101" s="13">
        <v>0</v>
      </c>
      <c r="AR101" s="13">
        <v>1</v>
      </c>
      <c r="AS101" s="13">
        <v>0</v>
      </c>
      <c r="AT101" s="13">
        <v>0</v>
      </c>
      <c r="AU101" s="13">
        <v>0</v>
      </c>
      <c r="AV101" s="13">
        <v>1</v>
      </c>
      <c r="AW101" s="13">
        <v>0</v>
      </c>
      <c r="AX101" s="13">
        <f t="shared" si="17"/>
        <v>1</v>
      </c>
      <c r="AY101" s="13">
        <v>40.5</v>
      </c>
      <c r="AZ101" s="13">
        <v>1.0900000000000001</v>
      </c>
      <c r="BA101" s="13">
        <v>3.5</v>
      </c>
      <c r="BB101" s="13">
        <v>0</v>
      </c>
      <c r="BC101" s="13">
        <v>0</v>
      </c>
      <c r="BD101" s="13">
        <v>1</v>
      </c>
      <c r="BE101" s="13">
        <v>1.3</v>
      </c>
      <c r="BF101" s="13">
        <v>164</v>
      </c>
      <c r="BG101" s="13">
        <v>1</v>
      </c>
      <c r="BH101" s="13">
        <v>116</v>
      </c>
      <c r="BI101" s="13">
        <v>82</v>
      </c>
      <c r="BJ101" s="13">
        <v>34</v>
      </c>
      <c r="BK101" s="13">
        <v>0</v>
      </c>
      <c r="BL101" s="13">
        <v>3</v>
      </c>
      <c r="BM101" s="13">
        <v>0</v>
      </c>
      <c r="BN101" s="13">
        <v>0</v>
      </c>
      <c r="BO101" s="13">
        <v>0</v>
      </c>
      <c r="BP101" s="13">
        <v>1</v>
      </c>
      <c r="BQ101" s="13">
        <v>0</v>
      </c>
      <c r="BR101" s="13">
        <f t="shared" si="13"/>
        <v>1</v>
      </c>
      <c r="BS101" s="13">
        <v>0</v>
      </c>
      <c r="BT101" s="13">
        <v>0</v>
      </c>
      <c r="BU101" s="13">
        <v>0</v>
      </c>
      <c r="BV101" s="13">
        <v>0</v>
      </c>
      <c r="BW101" s="13">
        <v>5</v>
      </c>
      <c r="BX101" s="13">
        <v>0</v>
      </c>
      <c r="BY101" s="13">
        <v>0</v>
      </c>
      <c r="BZ101" s="13">
        <v>0</v>
      </c>
      <c r="CA101" s="13">
        <v>0</v>
      </c>
      <c r="CB101" s="13">
        <f t="shared" si="14"/>
        <v>0</v>
      </c>
      <c r="CC101" s="13">
        <v>1</v>
      </c>
      <c r="CD101" s="13">
        <v>0</v>
      </c>
      <c r="CE101" s="13">
        <v>0</v>
      </c>
      <c r="CF101" s="13">
        <v>0</v>
      </c>
      <c r="CG101" s="13">
        <v>1</v>
      </c>
      <c r="CH101" s="13">
        <v>500</v>
      </c>
      <c r="CI101" s="13">
        <v>900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1</v>
      </c>
      <c r="CW101" s="13">
        <v>0</v>
      </c>
      <c r="CX101" s="13">
        <v>0</v>
      </c>
      <c r="CY101" s="13">
        <v>0</v>
      </c>
      <c r="CZ101" s="13">
        <v>0</v>
      </c>
      <c r="DA101" s="13">
        <v>1</v>
      </c>
      <c r="DB101" s="13">
        <v>0</v>
      </c>
      <c r="DC101" s="13">
        <v>0</v>
      </c>
      <c r="DD101" s="13">
        <v>0</v>
      </c>
      <c r="DE101" s="13">
        <v>0</v>
      </c>
      <c r="DF101" s="13">
        <v>1</v>
      </c>
      <c r="DG101" s="13">
        <v>0</v>
      </c>
      <c r="DH101" s="13">
        <v>0</v>
      </c>
      <c r="DI101" s="13">
        <v>0</v>
      </c>
      <c r="DJ101" s="13">
        <v>1</v>
      </c>
      <c r="DK101" s="13">
        <v>1</v>
      </c>
      <c r="DL101" s="13">
        <v>1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1</v>
      </c>
      <c r="DT101" s="13">
        <v>14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1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1</v>
      </c>
      <c r="EN101" s="13">
        <v>0</v>
      </c>
      <c r="EO101" s="13">
        <v>1</v>
      </c>
      <c r="EP101" s="13">
        <v>0</v>
      </c>
      <c r="EQ101" s="13">
        <f t="shared" si="15"/>
        <v>1</v>
      </c>
      <c r="ER101" s="13">
        <v>0</v>
      </c>
      <c r="ES101" s="13">
        <v>0</v>
      </c>
      <c r="ET101" s="13">
        <v>0</v>
      </c>
      <c r="EU101" s="13">
        <v>1</v>
      </c>
      <c r="EV101" s="13">
        <v>0</v>
      </c>
      <c r="EW101" s="13">
        <v>0</v>
      </c>
      <c r="EX101" s="13">
        <v>1</v>
      </c>
      <c r="EY101" s="13">
        <v>0</v>
      </c>
      <c r="EZ101" s="13">
        <v>0</v>
      </c>
      <c r="FA101" s="13">
        <v>1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f t="shared" si="16"/>
        <v>0</v>
      </c>
    </row>
    <row r="102" spans="1:165" x14ac:dyDescent="0.25">
      <c r="A102" s="11">
        <v>101</v>
      </c>
      <c r="B102" s="13">
        <v>68</v>
      </c>
      <c r="C102" s="13">
        <v>0</v>
      </c>
      <c r="D102" s="13">
        <v>0</v>
      </c>
      <c r="E102" s="13">
        <v>0</v>
      </c>
      <c r="F102" s="13">
        <v>1</v>
      </c>
      <c r="G102" s="13">
        <f t="shared" si="10"/>
        <v>0</v>
      </c>
      <c r="H102" s="13">
        <v>1</v>
      </c>
      <c r="I102" s="13">
        <v>172</v>
      </c>
      <c r="J102" s="13">
        <v>76</v>
      </c>
      <c r="K102" s="13">
        <v>25.6</v>
      </c>
      <c r="L102" s="13">
        <v>0</v>
      </c>
      <c r="M102" s="13">
        <v>0</v>
      </c>
      <c r="N102" s="13">
        <v>1</v>
      </c>
      <c r="O102" s="13">
        <v>1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1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1</v>
      </c>
      <c r="AJ102" s="13">
        <v>0</v>
      </c>
      <c r="AK102" s="13">
        <v>1</v>
      </c>
      <c r="AL102" s="13">
        <v>1</v>
      </c>
      <c r="AM102" s="13">
        <f t="shared" si="11"/>
        <v>1</v>
      </c>
      <c r="AN102" s="13">
        <v>0</v>
      </c>
      <c r="AO102" s="13">
        <v>0</v>
      </c>
      <c r="AP102" s="13">
        <f t="shared" si="12"/>
        <v>0</v>
      </c>
      <c r="AQ102" s="13">
        <v>1</v>
      </c>
      <c r="AR102" s="13">
        <v>0</v>
      </c>
      <c r="AS102" s="13">
        <v>0</v>
      </c>
      <c r="AT102" s="13">
        <v>0</v>
      </c>
      <c r="AU102" s="13">
        <v>0</v>
      </c>
      <c r="AV102" s="13">
        <v>1</v>
      </c>
      <c r="AW102" s="13">
        <v>0</v>
      </c>
      <c r="AX102" s="13">
        <f t="shared" si="17"/>
        <v>1</v>
      </c>
      <c r="AY102" s="13">
        <v>27</v>
      </c>
      <c r="AZ102" s="13">
        <v>1.8</v>
      </c>
      <c r="BA102" s="13">
        <v>4</v>
      </c>
      <c r="BB102" s="13">
        <v>0</v>
      </c>
      <c r="BC102" s="13">
        <v>0</v>
      </c>
      <c r="BD102" s="13">
        <v>1</v>
      </c>
      <c r="BE102" s="13">
        <v>1.1000000000000001</v>
      </c>
      <c r="BF102" s="13">
        <v>205</v>
      </c>
      <c r="BG102" s="13">
        <v>1</v>
      </c>
      <c r="BH102" s="13">
        <v>98.066666666666663</v>
      </c>
      <c r="BI102" s="13">
        <v>68.74666666666667</v>
      </c>
      <c r="BJ102" s="13">
        <v>30.454000000000001</v>
      </c>
      <c r="BK102" s="13">
        <v>0</v>
      </c>
      <c r="BL102" s="13">
        <v>2.16</v>
      </c>
      <c r="BM102" s="13">
        <v>1</v>
      </c>
      <c r="BN102" s="13">
        <v>0</v>
      </c>
      <c r="BO102" s="13">
        <v>0</v>
      </c>
      <c r="BP102" s="13">
        <v>0</v>
      </c>
      <c r="BQ102" s="13">
        <v>0</v>
      </c>
      <c r="BR102" s="13">
        <f t="shared" si="13"/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3</v>
      </c>
      <c r="BX102" s="13">
        <v>0</v>
      </c>
      <c r="BY102" s="13">
        <v>0</v>
      </c>
      <c r="BZ102" s="13">
        <v>1</v>
      </c>
      <c r="CA102" s="13">
        <v>0</v>
      </c>
      <c r="CB102" s="13">
        <f t="shared" si="14"/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1</v>
      </c>
      <c r="CH102" s="13">
        <v>620.46979865771812</v>
      </c>
      <c r="CI102" s="13">
        <v>710.15540540540542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1</v>
      </c>
      <c r="CW102" s="13">
        <v>0</v>
      </c>
      <c r="CX102" s="13">
        <v>0</v>
      </c>
      <c r="CY102" s="13">
        <v>0</v>
      </c>
      <c r="CZ102" s="13">
        <v>0</v>
      </c>
      <c r="DA102" s="13">
        <v>1</v>
      </c>
      <c r="DB102" s="13">
        <v>0</v>
      </c>
      <c r="DC102" s="13">
        <v>0</v>
      </c>
      <c r="DD102" s="13">
        <v>0</v>
      </c>
      <c r="DE102" s="13">
        <v>0</v>
      </c>
      <c r="DF102" s="13">
        <v>1</v>
      </c>
      <c r="DG102" s="13">
        <v>0</v>
      </c>
      <c r="DH102" s="13">
        <v>0</v>
      </c>
      <c r="DI102" s="13">
        <v>0</v>
      </c>
      <c r="DJ102" s="13">
        <v>1</v>
      </c>
      <c r="DK102" s="13">
        <v>0</v>
      </c>
      <c r="DL102" s="13">
        <v>1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1</v>
      </c>
      <c r="DT102" s="13">
        <v>14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f t="shared" si="15"/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1</v>
      </c>
      <c r="EY102" s="13">
        <v>0</v>
      </c>
      <c r="EZ102" s="13">
        <v>0</v>
      </c>
      <c r="FA102" s="13">
        <v>1</v>
      </c>
      <c r="FB102" s="13">
        <v>0</v>
      </c>
      <c r="FC102" s="13">
        <v>0</v>
      </c>
      <c r="FD102" s="13">
        <v>0</v>
      </c>
      <c r="FE102" s="13">
        <v>0</v>
      </c>
      <c r="FF102" s="13">
        <v>1</v>
      </c>
      <c r="FG102" s="13">
        <v>1</v>
      </c>
      <c r="FH102" s="13">
        <v>1</v>
      </c>
      <c r="FI102" s="13">
        <f t="shared" si="16"/>
        <v>0</v>
      </c>
    </row>
    <row r="103" spans="1:165" x14ac:dyDescent="0.25">
      <c r="A103" s="11">
        <v>102</v>
      </c>
      <c r="B103" s="13">
        <v>52</v>
      </c>
      <c r="C103" s="13">
        <v>0</v>
      </c>
      <c r="D103" s="13">
        <v>1</v>
      </c>
      <c r="E103" s="13">
        <v>0</v>
      </c>
      <c r="F103" s="13">
        <v>0</v>
      </c>
      <c r="G103" s="13">
        <f t="shared" si="10"/>
        <v>1</v>
      </c>
      <c r="H103" s="13">
        <v>1</v>
      </c>
      <c r="I103" s="13">
        <v>178</v>
      </c>
      <c r="J103" s="13">
        <v>100</v>
      </c>
      <c r="K103" s="13">
        <v>31.5</v>
      </c>
      <c r="L103" s="13">
        <v>0</v>
      </c>
      <c r="M103" s="13">
        <v>1</v>
      </c>
      <c r="N103" s="13">
        <v>0</v>
      </c>
      <c r="O103" s="13">
        <v>1</v>
      </c>
      <c r="P103" s="13">
        <v>0</v>
      </c>
      <c r="Q103" s="13">
        <v>1</v>
      </c>
      <c r="R103" s="13">
        <v>0</v>
      </c>
      <c r="S103" s="13">
        <v>0</v>
      </c>
      <c r="T103" s="13">
        <v>0</v>
      </c>
      <c r="U103" s="13">
        <v>0</v>
      </c>
      <c r="V103" s="13">
        <v>1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f t="shared" si="11"/>
        <v>0</v>
      </c>
      <c r="AN103" s="13">
        <v>0</v>
      </c>
      <c r="AO103" s="13">
        <v>0</v>
      </c>
      <c r="AP103" s="13">
        <f t="shared" si="12"/>
        <v>0</v>
      </c>
      <c r="AQ103" s="13">
        <v>0</v>
      </c>
      <c r="AR103" s="13">
        <v>1</v>
      </c>
      <c r="AS103" s="13">
        <v>0</v>
      </c>
      <c r="AT103" s="13">
        <v>0</v>
      </c>
      <c r="AU103" s="13">
        <v>0</v>
      </c>
      <c r="AV103" s="13">
        <v>1</v>
      </c>
      <c r="AW103" s="13">
        <v>0</v>
      </c>
      <c r="AX103" s="13">
        <f t="shared" si="17"/>
        <v>1</v>
      </c>
      <c r="AY103" s="13">
        <v>36</v>
      </c>
      <c r="AZ103" s="13">
        <v>0.65</v>
      </c>
      <c r="BA103" s="13">
        <v>4.25</v>
      </c>
      <c r="BB103" s="13">
        <v>0</v>
      </c>
      <c r="BC103" s="13">
        <v>0</v>
      </c>
      <c r="BD103" s="13">
        <v>1</v>
      </c>
      <c r="BE103" s="13">
        <v>1.4</v>
      </c>
      <c r="BF103" s="13">
        <v>198</v>
      </c>
      <c r="BG103" s="13">
        <v>1</v>
      </c>
      <c r="BH103" s="13">
        <v>91</v>
      </c>
      <c r="BI103" s="13">
        <v>71</v>
      </c>
      <c r="BJ103" s="13">
        <v>33.1</v>
      </c>
      <c r="BK103" s="13">
        <v>0</v>
      </c>
      <c r="BL103" s="13">
        <v>2</v>
      </c>
      <c r="BM103" s="13">
        <v>0</v>
      </c>
      <c r="BN103" s="13">
        <v>0</v>
      </c>
      <c r="BO103" s="13">
        <v>1</v>
      </c>
      <c r="BP103" s="13">
        <v>0</v>
      </c>
      <c r="BQ103" s="13">
        <v>0</v>
      </c>
      <c r="BR103" s="13">
        <f t="shared" si="13"/>
        <v>1</v>
      </c>
      <c r="BS103" s="13">
        <v>0</v>
      </c>
      <c r="BT103" s="13">
        <v>0</v>
      </c>
      <c r="BU103" s="13">
        <v>0</v>
      </c>
      <c r="BV103" s="13">
        <v>0</v>
      </c>
      <c r="BW103" s="13">
        <v>4</v>
      </c>
      <c r="BX103" s="13">
        <v>0</v>
      </c>
      <c r="BY103" s="13">
        <v>0</v>
      </c>
      <c r="BZ103" s="13">
        <v>0</v>
      </c>
      <c r="CA103" s="13">
        <v>1</v>
      </c>
      <c r="CB103" s="13">
        <f t="shared" si="14"/>
        <v>0</v>
      </c>
      <c r="CC103" s="13">
        <v>1</v>
      </c>
      <c r="CD103" s="13">
        <v>0</v>
      </c>
      <c r="CE103" s="13">
        <v>0</v>
      </c>
      <c r="CF103" s="13">
        <v>0</v>
      </c>
      <c r="CG103" s="13">
        <v>1</v>
      </c>
      <c r="CH103" s="13">
        <v>500</v>
      </c>
      <c r="CI103" s="13">
        <v>620</v>
      </c>
      <c r="CJ103" s="13">
        <v>1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1</v>
      </c>
      <c r="CV103" s="13">
        <v>1</v>
      </c>
      <c r="CW103" s="13">
        <v>0</v>
      </c>
      <c r="CX103" s="13">
        <v>0</v>
      </c>
      <c r="CY103" s="13">
        <v>0</v>
      </c>
      <c r="CZ103" s="13">
        <v>0</v>
      </c>
      <c r="DA103" s="13">
        <v>1</v>
      </c>
      <c r="DB103" s="13">
        <v>0</v>
      </c>
      <c r="DC103" s="13">
        <v>0</v>
      </c>
      <c r="DD103" s="13">
        <v>0</v>
      </c>
      <c r="DE103" s="13">
        <v>0</v>
      </c>
      <c r="DF103" s="13">
        <v>1</v>
      </c>
      <c r="DG103" s="13">
        <v>0</v>
      </c>
      <c r="DH103" s="13">
        <v>0</v>
      </c>
      <c r="DI103" s="13">
        <v>0</v>
      </c>
      <c r="DJ103" s="13">
        <v>1</v>
      </c>
      <c r="DK103" s="13">
        <v>1</v>
      </c>
      <c r="DL103" s="13">
        <v>0</v>
      </c>
      <c r="DM103" s="13">
        <v>0</v>
      </c>
      <c r="DN103" s="13">
        <v>0</v>
      </c>
      <c r="DO103" s="13">
        <v>0</v>
      </c>
      <c r="DP103" s="13">
        <v>1</v>
      </c>
      <c r="DQ103" s="13">
        <v>0</v>
      </c>
      <c r="DR103" s="13">
        <v>0</v>
      </c>
      <c r="DS103" s="13">
        <v>1</v>
      </c>
      <c r="DT103" s="13">
        <v>14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1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1</v>
      </c>
      <c r="EN103" s="13">
        <v>1</v>
      </c>
      <c r="EO103" s="13">
        <v>1</v>
      </c>
      <c r="EP103" s="13">
        <v>0</v>
      </c>
      <c r="EQ103" s="13">
        <f t="shared" si="15"/>
        <v>1</v>
      </c>
      <c r="ER103" s="13">
        <v>0</v>
      </c>
      <c r="ES103" s="13">
        <v>1</v>
      </c>
      <c r="ET103" s="13">
        <v>1</v>
      </c>
      <c r="EU103" s="13">
        <v>1</v>
      </c>
      <c r="EV103" s="13">
        <v>1</v>
      </c>
      <c r="EW103" s="13">
        <v>0</v>
      </c>
      <c r="EX103" s="13">
        <v>0</v>
      </c>
      <c r="EY103" s="13">
        <v>0</v>
      </c>
      <c r="EZ103" s="13">
        <v>0</v>
      </c>
      <c r="FA103" s="13">
        <v>1</v>
      </c>
      <c r="FB103" s="13">
        <v>0</v>
      </c>
      <c r="FC103" s="13">
        <v>0</v>
      </c>
      <c r="FD103" s="13">
        <v>0</v>
      </c>
      <c r="FE103" s="13">
        <v>1</v>
      </c>
      <c r="FF103" s="13">
        <v>0</v>
      </c>
      <c r="FG103" s="13">
        <v>1</v>
      </c>
      <c r="FH103" s="13">
        <v>1</v>
      </c>
      <c r="FI103" s="13">
        <f t="shared" si="16"/>
        <v>1</v>
      </c>
    </row>
    <row r="104" spans="1:165" x14ac:dyDescent="0.25">
      <c r="A104" s="11">
        <v>103</v>
      </c>
      <c r="B104" s="13">
        <v>54</v>
      </c>
      <c r="C104" s="13">
        <v>0</v>
      </c>
      <c r="D104" s="13">
        <v>0</v>
      </c>
      <c r="E104" s="13">
        <v>1</v>
      </c>
      <c r="F104" s="13">
        <v>0</v>
      </c>
      <c r="G104" s="13">
        <f t="shared" si="10"/>
        <v>1</v>
      </c>
      <c r="H104" s="13">
        <v>1</v>
      </c>
      <c r="I104" s="13">
        <v>174</v>
      </c>
      <c r="J104" s="13">
        <v>80</v>
      </c>
      <c r="K104" s="13">
        <v>26.4</v>
      </c>
      <c r="L104" s="13">
        <v>0</v>
      </c>
      <c r="M104" s="13">
        <v>1</v>
      </c>
      <c r="N104" s="13">
        <v>0</v>
      </c>
      <c r="O104" s="13">
        <v>1</v>
      </c>
      <c r="P104" s="13">
        <v>0</v>
      </c>
      <c r="Q104" s="13">
        <v>1</v>
      </c>
      <c r="R104" s="13">
        <v>0</v>
      </c>
      <c r="S104" s="13">
        <v>0</v>
      </c>
      <c r="T104" s="13">
        <v>0</v>
      </c>
      <c r="U104" s="13">
        <v>0</v>
      </c>
      <c r="V104" s="13">
        <v>1</v>
      </c>
      <c r="W104" s="13">
        <v>0</v>
      </c>
      <c r="X104" s="13">
        <v>0</v>
      </c>
      <c r="Y104" s="13">
        <v>1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1</v>
      </c>
      <c r="AM104" s="13">
        <f t="shared" si="11"/>
        <v>1</v>
      </c>
      <c r="AN104" s="13">
        <v>0</v>
      </c>
      <c r="AO104" s="13">
        <v>0</v>
      </c>
      <c r="AP104" s="13">
        <f t="shared" si="12"/>
        <v>0</v>
      </c>
      <c r="AQ104" s="13">
        <v>0</v>
      </c>
      <c r="AR104" s="13">
        <v>1</v>
      </c>
      <c r="AS104" s="13">
        <v>0</v>
      </c>
      <c r="AT104" s="13">
        <v>0</v>
      </c>
      <c r="AU104" s="13">
        <v>0</v>
      </c>
      <c r="AV104" s="13">
        <v>0</v>
      </c>
      <c r="AW104" s="13">
        <v>1</v>
      </c>
      <c r="AX104" s="13">
        <f t="shared" si="17"/>
        <v>0</v>
      </c>
      <c r="AY104" s="13">
        <v>31.5</v>
      </c>
      <c r="AZ104" s="13">
        <v>2.58</v>
      </c>
      <c r="BA104" s="13">
        <v>2.88</v>
      </c>
      <c r="BB104" s="13">
        <v>0</v>
      </c>
      <c r="BC104" s="13">
        <v>1</v>
      </c>
      <c r="BD104" s="13">
        <v>0</v>
      </c>
      <c r="BE104" s="13">
        <v>1.1000000000000001</v>
      </c>
      <c r="BF104" s="13">
        <v>175.5980392156863</v>
      </c>
      <c r="BG104" s="13">
        <v>1</v>
      </c>
      <c r="BH104" s="13">
        <v>109</v>
      </c>
      <c r="BI104" s="13">
        <v>93</v>
      </c>
      <c r="BJ104" s="13">
        <v>31.6</v>
      </c>
      <c r="BK104" s="13">
        <v>0</v>
      </c>
      <c r="BL104" s="13">
        <v>3</v>
      </c>
      <c r="BM104" s="13">
        <v>0</v>
      </c>
      <c r="BN104" s="13">
        <v>0</v>
      </c>
      <c r="BO104" s="13">
        <v>0</v>
      </c>
      <c r="BP104" s="13">
        <v>1</v>
      </c>
      <c r="BQ104" s="13">
        <v>0</v>
      </c>
      <c r="BR104" s="13">
        <f t="shared" si="13"/>
        <v>1</v>
      </c>
      <c r="BS104" s="13">
        <v>0</v>
      </c>
      <c r="BT104" s="13">
        <v>0</v>
      </c>
      <c r="BU104" s="13">
        <v>1</v>
      </c>
      <c r="BV104" s="13">
        <v>0</v>
      </c>
      <c r="BW104" s="13">
        <v>3</v>
      </c>
      <c r="BX104" s="13">
        <v>0</v>
      </c>
      <c r="BY104" s="13">
        <v>0</v>
      </c>
      <c r="BZ104" s="13">
        <v>1</v>
      </c>
      <c r="CA104" s="13">
        <v>0</v>
      </c>
      <c r="CB104" s="13">
        <f t="shared" si="14"/>
        <v>0</v>
      </c>
      <c r="CC104" s="13">
        <v>1</v>
      </c>
      <c r="CD104" s="13">
        <v>0</v>
      </c>
      <c r="CE104" s="13">
        <v>0</v>
      </c>
      <c r="CF104" s="13">
        <v>0</v>
      </c>
      <c r="CG104" s="13">
        <v>1</v>
      </c>
      <c r="CH104" s="13">
        <v>500</v>
      </c>
      <c r="CI104" s="13">
        <v>740</v>
      </c>
      <c r="CJ104" s="13">
        <v>1</v>
      </c>
      <c r="CK104" s="13">
        <v>0</v>
      </c>
      <c r="CL104" s="13">
        <v>0</v>
      </c>
      <c r="CM104" s="13">
        <v>1</v>
      </c>
      <c r="CN104" s="13">
        <v>0</v>
      </c>
      <c r="CO104" s="13">
        <v>0</v>
      </c>
      <c r="CP104" s="13">
        <v>1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1</v>
      </c>
      <c r="DB104" s="13">
        <v>0</v>
      </c>
      <c r="DC104" s="13">
        <v>0</v>
      </c>
      <c r="DD104" s="13">
        <v>0</v>
      </c>
      <c r="DE104" s="13">
        <v>0</v>
      </c>
      <c r="DF104" s="13">
        <v>1</v>
      </c>
      <c r="DG104" s="13">
        <v>0</v>
      </c>
      <c r="DH104" s="13">
        <v>0</v>
      </c>
      <c r="DI104" s="13">
        <v>0</v>
      </c>
      <c r="DJ104" s="13">
        <v>1</v>
      </c>
      <c r="DK104" s="13">
        <v>0</v>
      </c>
      <c r="DL104" s="13">
        <v>0</v>
      </c>
      <c r="DM104" s="13">
        <v>0</v>
      </c>
      <c r="DN104" s="13">
        <v>1</v>
      </c>
      <c r="DO104" s="13">
        <v>0</v>
      </c>
      <c r="DP104" s="13">
        <v>0</v>
      </c>
      <c r="DQ104" s="13">
        <v>0</v>
      </c>
      <c r="DR104" s="13">
        <v>0</v>
      </c>
      <c r="DS104" s="13">
        <v>1</v>
      </c>
      <c r="DT104" s="13">
        <v>30</v>
      </c>
      <c r="DU104" s="13">
        <v>0</v>
      </c>
      <c r="DV104" s="13">
        <v>1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1</v>
      </c>
      <c r="EI104" s="13">
        <v>0</v>
      </c>
      <c r="EJ104" s="13">
        <v>0</v>
      </c>
      <c r="EK104" s="13">
        <v>0</v>
      </c>
      <c r="EL104" s="13">
        <v>0</v>
      </c>
      <c r="EM104" s="13">
        <v>1</v>
      </c>
      <c r="EN104" s="13">
        <v>0</v>
      </c>
      <c r="EO104" s="13">
        <v>0</v>
      </c>
      <c r="EP104" s="13">
        <v>1</v>
      </c>
      <c r="EQ104" s="13">
        <f t="shared" si="15"/>
        <v>1</v>
      </c>
      <c r="ER104" s="13">
        <v>0</v>
      </c>
      <c r="ES104" s="13">
        <v>0</v>
      </c>
      <c r="ET104" s="13">
        <v>0</v>
      </c>
      <c r="EU104" s="13">
        <v>1</v>
      </c>
      <c r="EV104" s="13">
        <v>1</v>
      </c>
      <c r="EW104" s="13">
        <v>0</v>
      </c>
      <c r="EX104" s="13">
        <v>0</v>
      </c>
      <c r="EY104" s="13">
        <v>0</v>
      </c>
      <c r="EZ104" s="13">
        <v>0</v>
      </c>
      <c r="FA104" s="13">
        <v>1</v>
      </c>
      <c r="FB104" s="13">
        <v>0</v>
      </c>
      <c r="FC104" s="13">
        <v>0</v>
      </c>
      <c r="FD104" s="13">
        <v>1</v>
      </c>
      <c r="FE104" s="13">
        <v>1</v>
      </c>
      <c r="FF104" s="13">
        <v>1</v>
      </c>
      <c r="FG104" s="13">
        <v>0</v>
      </c>
      <c r="FH104" s="13">
        <v>1</v>
      </c>
      <c r="FI104" s="13">
        <f t="shared" si="16"/>
        <v>1</v>
      </c>
    </row>
    <row r="105" spans="1:165" x14ac:dyDescent="0.25">
      <c r="A105" s="11">
        <v>104</v>
      </c>
      <c r="B105" s="13">
        <v>69</v>
      </c>
      <c r="C105" s="13">
        <v>0</v>
      </c>
      <c r="D105" s="13">
        <v>0</v>
      </c>
      <c r="E105" s="13">
        <v>0</v>
      </c>
      <c r="F105" s="13">
        <v>1</v>
      </c>
      <c r="G105" s="13">
        <f t="shared" si="10"/>
        <v>0</v>
      </c>
      <c r="H105" s="13">
        <v>1</v>
      </c>
      <c r="I105" s="13">
        <v>182</v>
      </c>
      <c r="J105" s="13">
        <v>90</v>
      </c>
      <c r="K105" s="13">
        <v>27.1</v>
      </c>
      <c r="L105" s="13">
        <v>0</v>
      </c>
      <c r="M105" s="13">
        <v>0</v>
      </c>
      <c r="N105" s="13">
        <v>1</v>
      </c>
      <c r="O105" s="13">
        <v>1</v>
      </c>
      <c r="P105" s="13">
        <v>1</v>
      </c>
      <c r="Q105" s="13">
        <v>1</v>
      </c>
      <c r="R105" s="13">
        <v>0</v>
      </c>
      <c r="S105" s="13">
        <v>0</v>
      </c>
      <c r="T105" s="13">
        <v>0</v>
      </c>
      <c r="U105" s="13">
        <v>0</v>
      </c>
      <c r="V105" s="13">
        <v>1</v>
      </c>
      <c r="W105" s="13">
        <v>0</v>
      </c>
      <c r="X105" s="13">
        <v>1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1</v>
      </c>
      <c r="AM105" s="13">
        <f t="shared" si="11"/>
        <v>1</v>
      </c>
      <c r="AN105" s="13">
        <v>0</v>
      </c>
      <c r="AO105" s="13">
        <v>0</v>
      </c>
      <c r="AP105" s="13">
        <f t="shared" si="12"/>
        <v>0</v>
      </c>
      <c r="AQ105" s="13">
        <v>0</v>
      </c>
      <c r="AR105" s="13">
        <v>0</v>
      </c>
      <c r="AS105" s="13">
        <v>0</v>
      </c>
      <c r="AT105" s="13">
        <v>1</v>
      </c>
      <c r="AU105" s="13">
        <v>0</v>
      </c>
      <c r="AV105" s="13">
        <v>1</v>
      </c>
      <c r="AW105" s="13">
        <v>0</v>
      </c>
      <c r="AX105" s="13">
        <f t="shared" si="17"/>
        <v>1</v>
      </c>
      <c r="AY105" s="13">
        <v>44.5</v>
      </c>
      <c r="AZ105" s="13">
        <v>3.35</v>
      </c>
      <c r="BA105" s="13">
        <v>3.5</v>
      </c>
      <c r="BB105" s="13">
        <v>0</v>
      </c>
      <c r="BC105" s="13">
        <v>0</v>
      </c>
      <c r="BD105" s="13">
        <v>1</v>
      </c>
      <c r="BE105" s="13">
        <v>1.1000000000000001</v>
      </c>
      <c r="BF105" s="13">
        <v>135</v>
      </c>
      <c r="BG105" s="13">
        <v>1</v>
      </c>
      <c r="BH105" s="13">
        <v>101</v>
      </c>
      <c r="BI105" s="13">
        <v>69</v>
      </c>
      <c r="BJ105" s="13">
        <v>34.299999999999997</v>
      </c>
      <c r="BK105" s="13">
        <v>0</v>
      </c>
      <c r="BL105" s="13">
        <v>2</v>
      </c>
      <c r="BM105" s="13">
        <v>0</v>
      </c>
      <c r="BN105" s="13">
        <v>0</v>
      </c>
      <c r="BO105" s="13">
        <v>1</v>
      </c>
      <c r="BP105" s="13">
        <v>0</v>
      </c>
      <c r="BQ105" s="13">
        <v>0</v>
      </c>
      <c r="BR105" s="13">
        <f t="shared" si="13"/>
        <v>1</v>
      </c>
      <c r="BS105" s="13">
        <v>0</v>
      </c>
      <c r="BT105" s="13">
        <v>0</v>
      </c>
      <c r="BU105" s="13">
        <v>0</v>
      </c>
      <c r="BV105" s="13">
        <v>0</v>
      </c>
      <c r="BW105" s="13">
        <v>3</v>
      </c>
      <c r="BX105" s="13">
        <v>0</v>
      </c>
      <c r="BY105" s="13">
        <v>0</v>
      </c>
      <c r="BZ105" s="13">
        <v>1</v>
      </c>
      <c r="CA105" s="13">
        <v>0</v>
      </c>
      <c r="CB105" s="13">
        <f t="shared" si="14"/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1</v>
      </c>
      <c r="CH105" s="13">
        <v>700</v>
      </c>
      <c r="CI105" s="13">
        <v>705</v>
      </c>
      <c r="CJ105" s="13">
        <v>1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1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1</v>
      </c>
      <c r="DB105" s="13">
        <v>0</v>
      </c>
      <c r="DC105" s="13">
        <v>0</v>
      </c>
      <c r="DD105" s="13">
        <v>0</v>
      </c>
      <c r="DE105" s="13">
        <v>0</v>
      </c>
      <c r="DF105" s="13">
        <v>1</v>
      </c>
      <c r="DG105" s="13">
        <v>0</v>
      </c>
      <c r="DH105" s="13">
        <v>0</v>
      </c>
      <c r="DI105" s="13">
        <v>0</v>
      </c>
      <c r="DJ105" s="13">
        <v>1</v>
      </c>
      <c r="DK105" s="13">
        <v>1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1</v>
      </c>
      <c r="DR105" s="13">
        <v>0</v>
      </c>
      <c r="DS105" s="13">
        <v>1</v>
      </c>
      <c r="DT105" s="13">
        <v>21</v>
      </c>
      <c r="DU105" s="13">
        <v>0</v>
      </c>
      <c r="DV105" s="13">
        <v>1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1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1</v>
      </c>
      <c r="EN105" s="13">
        <v>0</v>
      </c>
      <c r="EO105" s="13">
        <v>0</v>
      </c>
      <c r="EP105" s="13">
        <v>0</v>
      </c>
      <c r="EQ105" s="13">
        <f t="shared" si="15"/>
        <v>0</v>
      </c>
      <c r="ER105" s="13">
        <v>0</v>
      </c>
      <c r="ES105" s="13">
        <v>0</v>
      </c>
      <c r="ET105" s="13">
        <v>0</v>
      </c>
      <c r="EU105" s="13">
        <v>1</v>
      </c>
      <c r="EV105" s="13">
        <v>0</v>
      </c>
      <c r="EW105" s="13">
        <v>0</v>
      </c>
      <c r="EX105" s="13">
        <v>1</v>
      </c>
      <c r="EY105" s="13">
        <v>0</v>
      </c>
      <c r="EZ105" s="13">
        <v>0</v>
      </c>
      <c r="FA105" s="13">
        <v>1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f t="shared" si="16"/>
        <v>0</v>
      </c>
    </row>
    <row r="106" spans="1:165" x14ac:dyDescent="0.25">
      <c r="A106" s="11">
        <v>105</v>
      </c>
      <c r="B106" s="13">
        <v>57</v>
      </c>
      <c r="C106" s="13">
        <v>0</v>
      </c>
      <c r="D106" s="13">
        <v>0</v>
      </c>
      <c r="E106" s="13">
        <v>1</v>
      </c>
      <c r="F106" s="13">
        <v>0</v>
      </c>
      <c r="G106" s="13">
        <f t="shared" si="10"/>
        <v>0</v>
      </c>
      <c r="H106" s="13">
        <v>1</v>
      </c>
      <c r="I106" s="13">
        <v>172</v>
      </c>
      <c r="J106" s="13">
        <v>90</v>
      </c>
      <c r="K106" s="13">
        <v>30.4</v>
      </c>
      <c r="L106" s="13">
        <v>0</v>
      </c>
      <c r="M106" s="13">
        <v>1</v>
      </c>
      <c r="N106" s="13">
        <v>0</v>
      </c>
      <c r="O106" s="13">
        <v>1</v>
      </c>
      <c r="P106" s="13">
        <v>0</v>
      </c>
      <c r="Q106" s="13">
        <v>1</v>
      </c>
      <c r="R106" s="13">
        <v>0</v>
      </c>
      <c r="S106" s="13">
        <v>0</v>
      </c>
      <c r="T106" s="13">
        <v>0</v>
      </c>
      <c r="U106" s="13">
        <v>0</v>
      </c>
      <c r="V106" s="13">
        <v>1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1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f t="shared" si="11"/>
        <v>0</v>
      </c>
      <c r="AN106" s="13">
        <v>0</v>
      </c>
      <c r="AO106" s="13">
        <v>0</v>
      </c>
      <c r="AP106" s="13">
        <f t="shared" si="12"/>
        <v>0</v>
      </c>
      <c r="AQ106" s="13">
        <v>0</v>
      </c>
      <c r="AR106" s="13">
        <v>0</v>
      </c>
      <c r="AS106" s="13">
        <v>0</v>
      </c>
      <c r="AT106" s="13">
        <v>1</v>
      </c>
      <c r="AU106" s="13">
        <v>0</v>
      </c>
      <c r="AV106" s="13">
        <v>1</v>
      </c>
      <c r="AW106" s="13">
        <v>0</v>
      </c>
      <c r="AX106" s="13">
        <f t="shared" si="17"/>
        <v>1</v>
      </c>
      <c r="AY106" s="13">
        <v>19</v>
      </c>
      <c r="AZ106" s="13">
        <v>0.81</v>
      </c>
      <c r="BA106" s="13">
        <v>2.25</v>
      </c>
      <c r="BB106" s="13">
        <v>0</v>
      </c>
      <c r="BC106" s="13">
        <v>0</v>
      </c>
      <c r="BD106" s="13">
        <v>1</v>
      </c>
      <c r="BE106" s="13">
        <v>1.1209459459459461</v>
      </c>
      <c r="BF106" s="13">
        <v>175.5980392156863</v>
      </c>
      <c r="BG106" s="13">
        <v>1</v>
      </c>
      <c r="BH106" s="13">
        <v>117</v>
      </c>
      <c r="BI106" s="13">
        <v>72</v>
      </c>
      <c r="BJ106" s="13">
        <v>33.799999999999997</v>
      </c>
      <c r="BK106" s="13">
        <v>0</v>
      </c>
      <c r="BL106" s="13">
        <v>2</v>
      </c>
      <c r="BM106" s="13">
        <v>0</v>
      </c>
      <c r="BN106" s="13">
        <v>0</v>
      </c>
      <c r="BO106" s="13">
        <v>1</v>
      </c>
      <c r="BP106" s="13">
        <v>0</v>
      </c>
      <c r="BQ106" s="13">
        <v>0</v>
      </c>
      <c r="BR106" s="13">
        <f t="shared" si="13"/>
        <v>1</v>
      </c>
      <c r="BS106" s="13">
        <v>0</v>
      </c>
      <c r="BT106" s="13">
        <v>0</v>
      </c>
      <c r="BU106" s="13">
        <v>0</v>
      </c>
      <c r="BV106" s="13">
        <v>0</v>
      </c>
      <c r="BW106" s="13">
        <v>3</v>
      </c>
      <c r="BX106" s="13">
        <v>0</v>
      </c>
      <c r="BY106" s="13">
        <v>0</v>
      </c>
      <c r="BZ106" s="13">
        <v>1</v>
      </c>
      <c r="CA106" s="13">
        <v>0</v>
      </c>
      <c r="CB106" s="13">
        <f t="shared" si="14"/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1</v>
      </c>
      <c r="CH106" s="13">
        <v>800</v>
      </c>
      <c r="CI106" s="13">
        <v>555</v>
      </c>
      <c r="CJ106" s="13">
        <v>1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1</v>
      </c>
      <c r="CW106" s="13">
        <v>0</v>
      </c>
      <c r="CX106" s="13">
        <v>0</v>
      </c>
      <c r="CY106" s="13">
        <v>0</v>
      </c>
      <c r="CZ106" s="13">
        <v>0</v>
      </c>
      <c r="DA106" s="13">
        <v>1</v>
      </c>
      <c r="DB106" s="13">
        <v>0</v>
      </c>
      <c r="DC106" s="13">
        <v>0</v>
      </c>
      <c r="DD106" s="13">
        <v>0</v>
      </c>
      <c r="DE106" s="13">
        <v>0</v>
      </c>
      <c r="DF106" s="13">
        <v>1</v>
      </c>
      <c r="DG106" s="13">
        <v>0</v>
      </c>
      <c r="DH106" s="13">
        <v>0</v>
      </c>
      <c r="DI106" s="13">
        <v>0</v>
      </c>
      <c r="DJ106" s="13">
        <v>1</v>
      </c>
      <c r="DK106" s="13">
        <v>1</v>
      </c>
      <c r="DL106" s="13">
        <v>1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1</v>
      </c>
      <c r="DT106" s="13">
        <v>23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1</v>
      </c>
      <c r="EJ106" s="13">
        <v>0</v>
      </c>
      <c r="EK106" s="13">
        <v>0</v>
      </c>
      <c r="EL106" s="13">
        <v>0</v>
      </c>
      <c r="EM106" s="13">
        <v>1</v>
      </c>
      <c r="EN106" s="13">
        <v>0</v>
      </c>
      <c r="EO106" s="13">
        <v>1</v>
      </c>
      <c r="EP106" s="13">
        <v>0</v>
      </c>
      <c r="EQ106" s="13">
        <f t="shared" si="15"/>
        <v>1</v>
      </c>
      <c r="ER106" s="13">
        <v>0</v>
      </c>
      <c r="ES106" s="13">
        <v>0</v>
      </c>
      <c r="ET106" s="13">
        <v>0</v>
      </c>
      <c r="EU106" s="13">
        <v>1</v>
      </c>
      <c r="EV106" s="13">
        <v>0</v>
      </c>
      <c r="EW106" s="13">
        <v>1</v>
      </c>
      <c r="EX106" s="13">
        <v>0</v>
      </c>
      <c r="EY106" s="13">
        <v>0</v>
      </c>
      <c r="EZ106" s="13">
        <v>0</v>
      </c>
      <c r="FA106" s="13">
        <v>0</v>
      </c>
      <c r="FB106" s="13">
        <v>1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f t="shared" si="16"/>
        <v>0</v>
      </c>
    </row>
    <row r="107" spans="1:165" x14ac:dyDescent="0.25">
      <c r="A107" s="11">
        <v>106</v>
      </c>
      <c r="B107" s="13">
        <v>60</v>
      </c>
      <c r="C107" s="13">
        <v>0</v>
      </c>
      <c r="D107" s="13">
        <v>0</v>
      </c>
      <c r="E107" s="13">
        <v>0</v>
      </c>
      <c r="F107" s="13">
        <v>1</v>
      </c>
      <c r="G107" s="13">
        <f t="shared" si="10"/>
        <v>0</v>
      </c>
      <c r="H107" s="13">
        <v>0</v>
      </c>
      <c r="I107" s="13">
        <v>169</v>
      </c>
      <c r="J107" s="13">
        <v>75</v>
      </c>
      <c r="K107" s="13">
        <v>26.2</v>
      </c>
      <c r="L107" s="13">
        <v>1</v>
      </c>
      <c r="M107" s="13">
        <v>0</v>
      </c>
      <c r="N107" s="13">
        <v>0</v>
      </c>
      <c r="O107" s="13">
        <v>1</v>
      </c>
      <c r="P107" s="13">
        <v>1</v>
      </c>
      <c r="Q107" s="13">
        <v>1</v>
      </c>
      <c r="R107" s="13">
        <v>0</v>
      </c>
      <c r="S107" s="13">
        <v>0</v>
      </c>
      <c r="T107" s="13">
        <v>0</v>
      </c>
      <c r="U107" s="13">
        <v>0</v>
      </c>
      <c r="V107" s="13">
        <v>1</v>
      </c>
      <c r="W107" s="13">
        <v>0</v>
      </c>
      <c r="X107" s="13">
        <v>1</v>
      </c>
      <c r="Y107" s="13">
        <v>0</v>
      </c>
      <c r="Z107" s="13">
        <v>0</v>
      </c>
      <c r="AA107" s="13">
        <v>0</v>
      </c>
      <c r="AB107" s="13">
        <v>0</v>
      </c>
      <c r="AC107" s="13">
        <v>1</v>
      </c>
      <c r="AD107" s="13">
        <v>0</v>
      </c>
      <c r="AE107" s="13">
        <v>0</v>
      </c>
      <c r="AF107" s="13">
        <v>0</v>
      </c>
      <c r="AG107" s="13">
        <v>0</v>
      </c>
      <c r="AH107" s="13">
        <v>1</v>
      </c>
      <c r="AI107" s="13">
        <v>0</v>
      </c>
      <c r="AJ107" s="13">
        <v>0</v>
      </c>
      <c r="AK107" s="13">
        <v>0</v>
      </c>
      <c r="AL107" s="13">
        <v>1</v>
      </c>
      <c r="AM107" s="13">
        <f t="shared" si="11"/>
        <v>1</v>
      </c>
      <c r="AN107" s="13">
        <v>0</v>
      </c>
      <c r="AO107" s="13">
        <v>0</v>
      </c>
      <c r="AP107" s="13">
        <f t="shared" si="12"/>
        <v>0</v>
      </c>
      <c r="AQ107" s="13">
        <v>1</v>
      </c>
      <c r="AR107" s="13">
        <v>0</v>
      </c>
      <c r="AS107" s="13">
        <v>0</v>
      </c>
      <c r="AT107" s="13">
        <v>0</v>
      </c>
      <c r="AU107" s="13">
        <v>0</v>
      </c>
      <c r="AV107" s="13">
        <v>1</v>
      </c>
      <c r="AW107" s="13">
        <v>0</v>
      </c>
      <c r="AX107" s="13">
        <f t="shared" si="17"/>
        <v>1</v>
      </c>
      <c r="AY107" s="13">
        <v>15</v>
      </c>
      <c r="AZ107" s="13">
        <v>2.6</v>
      </c>
      <c r="BA107" s="13">
        <v>2</v>
      </c>
      <c r="BB107" s="13">
        <v>0</v>
      </c>
      <c r="BC107" s="13">
        <v>0</v>
      </c>
      <c r="BD107" s="13">
        <v>1</v>
      </c>
      <c r="BE107" s="13">
        <v>0.9</v>
      </c>
      <c r="BF107" s="13">
        <v>130</v>
      </c>
      <c r="BG107" s="13">
        <v>1</v>
      </c>
      <c r="BH107" s="13">
        <v>62</v>
      </c>
      <c r="BI107" s="13">
        <v>53</v>
      </c>
      <c r="BJ107" s="13">
        <v>34.799999999999997</v>
      </c>
      <c r="BK107" s="13">
        <v>0</v>
      </c>
      <c r="BL107" s="13">
        <v>2</v>
      </c>
      <c r="BM107" s="13">
        <v>0</v>
      </c>
      <c r="BN107" s="13">
        <v>0</v>
      </c>
      <c r="BO107" s="13">
        <v>1</v>
      </c>
      <c r="BP107" s="13">
        <v>0</v>
      </c>
      <c r="BQ107" s="13">
        <v>0</v>
      </c>
      <c r="BR107" s="13">
        <f t="shared" si="13"/>
        <v>1</v>
      </c>
      <c r="BS107" s="13">
        <v>0</v>
      </c>
      <c r="BT107" s="13">
        <v>0</v>
      </c>
      <c r="BU107" s="13">
        <v>0</v>
      </c>
      <c r="BV107" s="13">
        <v>0</v>
      </c>
      <c r="BW107" s="13">
        <v>2</v>
      </c>
      <c r="BX107" s="13">
        <v>0</v>
      </c>
      <c r="BY107" s="13">
        <v>1</v>
      </c>
      <c r="BZ107" s="13">
        <v>0</v>
      </c>
      <c r="CA107" s="13">
        <v>0</v>
      </c>
      <c r="CB107" s="13">
        <f t="shared" si="14"/>
        <v>1</v>
      </c>
      <c r="CC107" s="13">
        <v>0</v>
      </c>
      <c r="CD107" s="13">
        <v>0</v>
      </c>
      <c r="CE107" s="13">
        <v>0</v>
      </c>
      <c r="CF107" s="13">
        <v>0</v>
      </c>
      <c r="CG107" s="13">
        <v>1</v>
      </c>
      <c r="CH107" s="13">
        <v>700</v>
      </c>
      <c r="CI107" s="13">
        <v>635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1</v>
      </c>
      <c r="CV107" s="13">
        <v>0</v>
      </c>
      <c r="CW107" s="13">
        <v>1</v>
      </c>
      <c r="CX107" s="13">
        <v>0</v>
      </c>
      <c r="CY107" s="13">
        <v>0</v>
      </c>
      <c r="CZ107" s="13">
        <v>0</v>
      </c>
      <c r="DA107" s="13">
        <v>1</v>
      </c>
      <c r="DB107" s="13">
        <v>0</v>
      </c>
      <c r="DC107" s="13">
        <v>0</v>
      </c>
      <c r="DD107" s="13">
        <v>0</v>
      </c>
      <c r="DE107" s="13">
        <v>0</v>
      </c>
      <c r="DF107" s="13">
        <v>1</v>
      </c>
      <c r="DG107" s="13">
        <v>0</v>
      </c>
      <c r="DH107" s="13">
        <v>0</v>
      </c>
      <c r="DI107" s="13">
        <v>0</v>
      </c>
      <c r="DJ107" s="13">
        <v>1</v>
      </c>
      <c r="DK107" s="13">
        <v>0</v>
      </c>
      <c r="DL107" s="13">
        <v>1</v>
      </c>
      <c r="DM107" s="13">
        <v>0</v>
      </c>
      <c r="DN107" s="13">
        <v>1</v>
      </c>
      <c r="DO107" s="13">
        <v>0</v>
      </c>
      <c r="DP107" s="13">
        <v>0</v>
      </c>
      <c r="DQ107" s="13">
        <v>0</v>
      </c>
      <c r="DR107" s="13">
        <v>0</v>
      </c>
      <c r="DS107" s="13">
        <v>1</v>
      </c>
      <c r="DT107" s="13">
        <v>10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f t="shared" si="15"/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1</v>
      </c>
      <c r="EY107" s="13">
        <v>1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1</v>
      </c>
      <c r="FF107" s="13">
        <v>0</v>
      </c>
      <c r="FG107" s="13">
        <v>0</v>
      </c>
      <c r="FH107" s="13">
        <v>1</v>
      </c>
      <c r="FI107" s="13">
        <f t="shared" si="16"/>
        <v>1</v>
      </c>
    </row>
    <row r="108" spans="1:165" x14ac:dyDescent="0.25">
      <c r="A108" s="11">
        <v>107</v>
      </c>
      <c r="B108" s="13">
        <v>67</v>
      </c>
      <c r="C108" s="13">
        <v>0</v>
      </c>
      <c r="D108" s="13">
        <v>0</v>
      </c>
      <c r="E108" s="13">
        <v>0</v>
      </c>
      <c r="F108" s="13">
        <v>1</v>
      </c>
      <c r="G108" s="13">
        <f t="shared" si="10"/>
        <v>0</v>
      </c>
      <c r="H108" s="13">
        <v>1</v>
      </c>
      <c r="I108" s="13">
        <v>172</v>
      </c>
      <c r="J108" s="13">
        <v>89</v>
      </c>
      <c r="K108" s="13">
        <v>30</v>
      </c>
      <c r="L108" s="13">
        <v>0</v>
      </c>
      <c r="M108" s="13">
        <v>1</v>
      </c>
      <c r="N108" s="13">
        <v>0</v>
      </c>
      <c r="O108" s="13">
        <v>1</v>
      </c>
      <c r="P108" s="13">
        <v>0</v>
      </c>
      <c r="Q108" s="13">
        <v>1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1</v>
      </c>
      <c r="AM108" s="13">
        <f t="shared" si="11"/>
        <v>1</v>
      </c>
      <c r="AN108" s="13">
        <v>0</v>
      </c>
      <c r="AO108" s="13">
        <v>0</v>
      </c>
      <c r="AP108" s="13">
        <f t="shared" si="12"/>
        <v>0</v>
      </c>
      <c r="AQ108" s="13">
        <v>0</v>
      </c>
      <c r="AR108" s="13">
        <v>1</v>
      </c>
      <c r="AS108" s="13">
        <v>0</v>
      </c>
      <c r="AT108" s="13">
        <v>0</v>
      </c>
      <c r="AU108" s="13">
        <v>0</v>
      </c>
      <c r="AV108" s="13">
        <v>1</v>
      </c>
      <c r="AW108" s="13">
        <v>0</v>
      </c>
      <c r="AX108" s="13">
        <f t="shared" si="17"/>
        <v>1</v>
      </c>
      <c r="AY108" s="13">
        <v>30</v>
      </c>
      <c r="AZ108" s="13">
        <v>1.55</v>
      </c>
      <c r="BA108" s="13">
        <v>2.75</v>
      </c>
      <c r="BB108" s="13">
        <v>0</v>
      </c>
      <c r="BC108" s="13">
        <v>0</v>
      </c>
      <c r="BD108" s="13">
        <v>1</v>
      </c>
      <c r="BE108" s="13">
        <v>1.3</v>
      </c>
      <c r="BF108" s="13">
        <v>143</v>
      </c>
      <c r="BG108" s="13">
        <v>1</v>
      </c>
      <c r="BH108" s="13">
        <v>149</v>
      </c>
      <c r="BI108" s="13">
        <v>100</v>
      </c>
      <c r="BJ108" s="13">
        <v>32</v>
      </c>
      <c r="BK108" s="13">
        <v>0</v>
      </c>
      <c r="BL108" s="13">
        <v>4</v>
      </c>
      <c r="BM108" s="13">
        <v>0</v>
      </c>
      <c r="BN108" s="13">
        <v>0</v>
      </c>
      <c r="BO108" s="13">
        <v>0</v>
      </c>
      <c r="BP108" s="13">
        <v>0</v>
      </c>
      <c r="BQ108" s="13">
        <v>1</v>
      </c>
      <c r="BR108" s="13">
        <f t="shared" si="13"/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4</v>
      </c>
      <c r="BX108" s="13">
        <v>0</v>
      </c>
      <c r="BY108" s="13">
        <v>0</v>
      </c>
      <c r="BZ108" s="13">
        <v>0</v>
      </c>
      <c r="CA108" s="13">
        <v>1</v>
      </c>
      <c r="CB108" s="13">
        <f t="shared" si="14"/>
        <v>0</v>
      </c>
      <c r="CC108" s="13">
        <v>0</v>
      </c>
      <c r="CD108" s="13">
        <v>1</v>
      </c>
      <c r="CE108" s="13">
        <v>0</v>
      </c>
      <c r="CF108" s="13">
        <v>0</v>
      </c>
      <c r="CG108" s="13">
        <v>1</v>
      </c>
      <c r="CH108" s="13">
        <v>700</v>
      </c>
      <c r="CI108" s="13">
        <v>720</v>
      </c>
      <c r="CJ108" s="13">
        <v>1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1</v>
      </c>
      <c r="DG108" s="13">
        <v>0</v>
      </c>
      <c r="DH108" s="13">
        <v>0</v>
      </c>
      <c r="DI108" s="13">
        <v>0</v>
      </c>
      <c r="DJ108" s="13">
        <v>1</v>
      </c>
      <c r="DK108" s="13">
        <v>0</v>
      </c>
      <c r="DL108" s="13">
        <v>1</v>
      </c>
      <c r="DM108" s="13">
        <v>0</v>
      </c>
      <c r="DN108" s="13">
        <v>1</v>
      </c>
      <c r="DO108" s="13">
        <v>0</v>
      </c>
      <c r="DP108" s="13">
        <v>1</v>
      </c>
      <c r="DQ108" s="13">
        <v>0</v>
      </c>
      <c r="DR108" s="13">
        <v>0</v>
      </c>
      <c r="DS108" s="13">
        <v>1</v>
      </c>
      <c r="DT108" s="13">
        <v>15</v>
      </c>
      <c r="DU108" s="13">
        <v>1</v>
      </c>
      <c r="DV108" s="13">
        <v>1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1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1</v>
      </c>
      <c r="EN108" s="13">
        <v>0</v>
      </c>
      <c r="EO108" s="13">
        <v>1</v>
      </c>
      <c r="EP108" s="13">
        <v>0</v>
      </c>
      <c r="EQ108" s="13">
        <f t="shared" si="15"/>
        <v>1</v>
      </c>
      <c r="ER108" s="13">
        <v>0</v>
      </c>
      <c r="ES108" s="13">
        <v>0</v>
      </c>
      <c r="ET108" s="13">
        <v>0</v>
      </c>
      <c r="EU108" s="13">
        <v>1</v>
      </c>
      <c r="EV108" s="13">
        <v>0</v>
      </c>
      <c r="EW108" s="13">
        <v>0</v>
      </c>
      <c r="EX108" s="13">
        <v>1</v>
      </c>
      <c r="EY108" s="13">
        <v>0</v>
      </c>
      <c r="EZ108" s="13">
        <v>0</v>
      </c>
      <c r="FA108" s="13">
        <v>1</v>
      </c>
      <c r="FB108" s="13">
        <v>0</v>
      </c>
      <c r="FC108" s="13">
        <v>0</v>
      </c>
      <c r="FD108" s="13">
        <v>1</v>
      </c>
      <c r="FE108" s="13">
        <v>1</v>
      </c>
      <c r="FF108" s="13">
        <v>0</v>
      </c>
      <c r="FG108" s="13">
        <v>0</v>
      </c>
      <c r="FH108" s="13">
        <v>1</v>
      </c>
      <c r="FI108" s="13">
        <f t="shared" si="16"/>
        <v>1</v>
      </c>
    </row>
    <row r="109" spans="1:165" x14ac:dyDescent="0.25">
      <c r="A109" s="11">
        <v>108</v>
      </c>
      <c r="B109" s="13">
        <v>58</v>
      </c>
      <c r="C109" s="13">
        <v>0</v>
      </c>
      <c r="D109" s="13">
        <v>0</v>
      </c>
      <c r="E109" s="13">
        <v>1</v>
      </c>
      <c r="F109" s="13">
        <v>0</v>
      </c>
      <c r="G109" s="13">
        <f t="shared" si="10"/>
        <v>0</v>
      </c>
      <c r="H109" s="13">
        <v>1</v>
      </c>
      <c r="I109" s="13">
        <v>175</v>
      </c>
      <c r="J109" s="13">
        <v>108</v>
      </c>
      <c r="K109" s="13">
        <v>35.200000000000003</v>
      </c>
      <c r="L109" s="13">
        <v>1</v>
      </c>
      <c r="M109" s="13">
        <v>0</v>
      </c>
      <c r="N109" s="13">
        <v>0</v>
      </c>
      <c r="O109" s="13">
        <v>1</v>
      </c>
      <c r="P109" s="13">
        <v>1</v>
      </c>
      <c r="Q109" s="13">
        <v>1</v>
      </c>
      <c r="R109" s="13">
        <v>0</v>
      </c>
      <c r="S109" s="13">
        <v>0</v>
      </c>
      <c r="T109" s="13">
        <v>1</v>
      </c>
      <c r="U109" s="13">
        <v>0</v>
      </c>
      <c r="V109" s="13">
        <v>1</v>
      </c>
      <c r="W109" s="13">
        <v>0</v>
      </c>
      <c r="X109" s="13">
        <v>1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1</v>
      </c>
      <c r="AM109" s="13">
        <f t="shared" si="11"/>
        <v>1</v>
      </c>
      <c r="AN109" s="13">
        <v>1</v>
      </c>
      <c r="AO109" s="13">
        <v>0</v>
      </c>
      <c r="AP109" s="13">
        <f t="shared" si="12"/>
        <v>1</v>
      </c>
      <c r="AQ109" s="13">
        <v>0</v>
      </c>
      <c r="AR109" s="13">
        <v>0</v>
      </c>
      <c r="AS109" s="13">
        <v>0</v>
      </c>
      <c r="AT109" s="13">
        <v>1</v>
      </c>
      <c r="AU109" s="13">
        <v>0</v>
      </c>
      <c r="AV109" s="13">
        <v>0</v>
      </c>
      <c r="AW109" s="13">
        <v>1</v>
      </c>
      <c r="AX109" s="13">
        <f t="shared" si="17"/>
        <v>0</v>
      </c>
      <c r="AY109" s="13">
        <v>43</v>
      </c>
      <c r="AZ109" s="13">
        <v>2.61</v>
      </c>
      <c r="BA109" s="13">
        <v>2.4</v>
      </c>
      <c r="BB109" s="13">
        <v>0</v>
      </c>
      <c r="BC109" s="13">
        <v>0</v>
      </c>
      <c r="BD109" s="13">
        <v>1</v>
      </c>
      <c r="BE109" s="13">
        <v>1.1209459459459461</v>
      </c>
      <c r="BF109" s="13">
        <v>180</v>
      </c>
      <c r="BG109" s="13">
        <v>1</v>
      </c>
      <c r="BH109" s="13">
        <v>104</v>
      </c>
      <c r="BI109" s="13">
        <v>76</v>
      </c>
      <c r="BJ109" s="13">
        <v>32.200000000000003</v>
      </c>
      <c r="BK109" s="13">
        <v>0</v>
      </c>
      <c r="BL109" s="13">
        <v>3</v>
      </c>
      <c r="BM109" s="13">
        <v>0</v>
      </c>
      <c r="BN109" s="13">
        <v>0</v>
      </c>
      <c r="BO109" s="13">
        <v>0</v>
      </c>
      <c r="BP109" s="13">
        <v>1</v>
      </c>
      <c r="BQ109" s="13">
        <v>0</v>
      </c>
      <c r="BR109" s="13">
        <f t="shared" si="13"/>
        <v>1</v>
      </c>
      <c r="BS109" s="13">
        <v>0</v>
      </c>
      <c r="BT109" s="13">
        <v>0</v>
      </c>
      <c r="BU109" s="13">
        <v>0</v>
      </c>
      <c r="BV109" s="13">
        <v>0</v>
      </c>
      <c r="BW109" s="13">
        <v>3</v>
      </c>
      <c r="BX109" s="13">
        <v>0</v>
      </c>
      <c r="BY109" s="13">
        <v>0</v>
      </c>
      <c r="BZ109" s="13">
        <v>1</v>
      </c>
      <c r="CA109" s="13">
        <v>0</v>
      </c>
      <c r="CB109" s="13">
        <f t="shared" si="14"/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1</v>
      </c>
      <c r="CH109" s="13">
        <v>500</v>
      </c>
      <c r="CI109" s="13">
        <v>1380</v>
      </c>
      <c r="CJ109" s="13">
        <v>1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1</v>
      </c>
      <c r="CW109" s="13">
        <v>1</v>
      </c>
      <c r="CX109" s="13">
        <v>0</v>
      </c>
      <c r="CY109" s="13">
        <v>0</v>
      </c>
      <c r="CZ109" s="13">
        <v>0</v>
      </c>
      <c r="DA109" s="13">
        <v>1</v>
      </c>
      <c r="DB109" s="13">
        <v>0</v>
      </c>
      <c r="DC109" s="13">
        <v>0</v>
      </c>
      <c r="DD109" s="13">
        <v>0</v>
      </c>
      <c r="DE109" s="13">
        <v>0</v>
      </c>
      <c r="DF109" s="13">
        <v>1</v>
      </c>
      <c r="DG109" s="13">
        <v>0</v>
      </c>
      <c r="DH109" s="13">
        <v>0</v>
      </c>
      <c r="DI109" s="13">
        <v>0</v>
      </c>
      <c r="DJ109" s="13">
        <v>1</v>
      </c>
      <c r="DK109" s="13">
        <v>1</v>
      </c>
      <c r="DL109" s="13">
        <v>0</v>
      </c>
      <c r="DM109" s="13">
        <v>0</v>
      </c>
      <c r="DN109" s="13">
        <v>0</v>
      </c>
      <c r="DO109" s="13">
        <v>0</v>
      </c>
      <c r="DP109" s="13">
        <v>1</v>
      </c>
      <c r="DQ109" s="13">
        <v>0</v>
      </c>
      <c r="DR109" s="13">
        <v>0</v>
      </c>
      <c r="DS109" s="13">
        <v>1</v>
      </c>
      <c r="DT109" s="13">
        <v>15</v>
      </c>
      <c r="DU109" s="13">
        <v>1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1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1</v>
      </c>
      <c r="EN109" s="13">
        <v>0</v>
      </c>
      <c r="EO109" s="13">
        <v>1</v>
      </c>
      <c r="EP109" s="13">
        <v>0</v>
      </c>
      <c r="EQ109" s="13">
        <f t="shared" si="15"/>
        <v>1</v>
      </c>
      <c r="ER109" s="13">
        <v>0</v>
      </c>
      <c r="ES109" s="13">
        <v>0</v>
      </c>
      <c r="ET109" s="13">
        <v>0</v>
      </c>
      <c r="EU109" s="13">
        <v>1</v>
      </c>
      <c r="EV109" s="13">
        <v>0</v>
      </c>
      <c r="EW109" s="13">
        <v>1</v>
      </c>
      <c r="EX109" s="13">
        <v>0</v>
      </c>
      <c r="EY109" s="13">
        <v>1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1</v>
      </c>
      <c r="FF109" s="13">
        <v>0</v>
      </c>
      <c r="FG109" s="13">
        <v>1</v>
      </c>
      <c r="FH109" s="13">
        <v>1</v>
      </c>
      <c r="FI109" s="13">
        <f t="shared" si="16"/>
        <v>1</v>
      </c>
    </row>
    <row r="110" spans="1:165" x14ac:dyDescent="0.25">
      <c r="A110" s="11">
        <v>109</v>
      </c>
      <c r="B110" s="13">
        <v>46</v>
      </c>
      <c r="C110" s="13">
        <v>1</v>
      </c>
      <c r="D110" s="13">
        <v>0</v>
      </c>
      <c r="E110" s="13">
        <v>0</v>
      </c>
      <c r="F110" s="13">
        <v>0</v>
      </c>
      <c r="G110" s="13">
        <f t="shared" si="10"/>
        <v>1</v>
      </c>
      <c r="H110" s="13">
        <v>1</v>
      </c>
      <c r="I110" s="13">
        <v>164</v>
      </c>
      <c r="J110" s="13">
        <v>73</v>
      </c>
      <c r="K110" s="13">
        <v>27</v>
      </c>
      <c r="L110" s="13">
        <v>1</v>
      </c>
      <c r="M110" s="13">
        <v>0</v>
      </c>
      <c r="N110" s="13">
        <v>0</v>
      </c>
      <c r="O110" s="13">
        <v>1</v>
      </c>
      <c r="P110" s="13">
        <v>0</v>
      </c>
      <c r="Q110" s="13">
        <v>1</v>
      </c>
      <c r="R110" s="13">
        <v>1</v>
      </c>
      <c r="S110" s="13">
        <v>0</v>
      </c>
      <c r="T110" s="13">
        <v>1</v>
      </c>
      <c r="U110" s="13">
        <v>0</v>
      </c>
      <c r="V110" s="13">
        <v>1</v>
      </c>
      <c r="W110" s="13">
        <v>0</v>
      </c>
      <c r="X110" s="13">
        <v>1</v>
      </c>
      <c r="Y110" s="13">
        <v>1</v>
      </c>
      <c r="Z110" s="13">
        <v>0</v>
      </c>
      <c r="AA110" s="13">
        <v>0</v>
      </c>
      <c r="AB110" s="13">
        <v>0</v>
      </c>
      <c r="AC110" s="13">
        <v>1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f t="shared" si="11"/>
        <v>0</v>
      </c>
      <c r="AN110" s="13">
        <v>0</v>
      </c>
      <c r="AO110" s="13">
        <v>0</v>
      </c>
      <c r="AP110" s="13">
        <f t="shared" si="12"/>
        <v>0</v>
      </c>
      <c r="AQ110" s="13">
        <v>1</v>
      </c>
      <c r="AR110" s="13">
        <v>0</v>
      </c>
      <c r="AS110" s="13">
        <v>0</v>
      </c>
      <c r="AT110" s="13">
        <v>0</v>
      </c>
      <c r="AU110" s="13">
        <v>0</v>
      </c>
      <c r="AV110" s="13">
        <v>1</v>
      </c>
      <c r="AW110" s="13">
        <v>0</v>
      </c>
      <c r="AX110" s="13">
        <f t="shared" si="17"/>
        <v>1</v>
      </c>
      <c r="AY110" s="13">
        <v>25</v>
      </c>
      <c r="AZ110" s="13">
        <v>0.65</v>
      </c>
      <c r="BA110" s="13">
        <v>2.2200000000000002</v>
      </c>
      <c r="BB110" s="13">
        <v>0</v>
      </c>
      <c r="BC110" s="13">
        <v>0</v>
      </c>
      <c r="BD110" s="13">
        <v>1</v>
      </c>
      <c r="BE110" s="13">
        <v>1</v>
      </c>
      <c r="BF110" s="13">
        <v>233</v>
      </c>
      <c r="BG110" s="13">
        <v>1</v>
      </c>
      <c r="BH110" s="13">
        <v>97</v>
      </c>
      <c r="BI110" s="13">
        <v>64</v>
      </c>
      <c r="BJ110" s="13">
        <v>33.4</v>
      </c>
      <c r="BK110" s="13">
        <v>0</v>
      </c>
      <c r="BL110" s="13">
        <v>2</v>
      </c>
      <c r="BM110" s="13">
        <v>0</v>
      </c>
      <c r="BN110" s="13">
        <v>0</v>
      </c>
      <c r="BO110" s="13">
        <v>1</v>
      </c>
      <c r="BP110" s="13">
        <v>0</v>
      </c>
      <c r="BQ110" s="13">
        <v>0</v>
      </c>
      <c r="BR110" s="13">
        <f t="shared" si="13"/>
        <v>1</v>
      </c>
      <c r="BS110" s="13">
        <v>0</v>
      </c>
      <c r="BT110" s="13">
        <v>0</v>
      </c>
      <c r="BU110" s="13">
        <v>0</v>
      </c>
      <c r="BV110" s="13">
        <v>0</v>
      </c>
      <c r="BW110" s="13">
        <v>3</v>
      </c>
      <c r="BX110" s="13">
        <v>0</v>
      </c>
      <c r="BY110" s="13">
        <v>0</v>
      </c>
      <c r="BZ110" s="13">
        <v>1</v>
      </c>
      <c r="CA110" s="13">
        <v>0</v>
      </c>
      <c r="CB110" s="13">
        <f t="shared" si="14"/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1</v>
      </c>
      <c r="CH110" s="13">
        <v>700</v>
      </c>
      <c r="CI110" s="13">
        <v>630</v>
      </c>
      <c r="CJ110" s="13">
        <v>1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1</v>
      </c>
      <c r="DG110" s="13">
        <v>0</v>
      </c>
      <c r="DH110" s="13">
        <v>0</v>
      </c>
      <c r="DI110" s="13">
        <v>0</v>
      </c>
      <c r="DJ110" s="13">
        <v>1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1</v>
      </c>
      <c r="DR110" s="13">
        <v>0</v>
      </c>
      <c r="DS110" s="13">
        <v>1</v>
      </c>
      <c r="DT110" s="13">
        <v>21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1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0</v>
      </c>
      <c r="EP110" s="13">
        <v>1</v>
      </c>
      <c r="EQ110" s="13">
        <f t="shared" si="15"/>
        <v>1</v>
      </c>
      <c r="ER110" s="13">
        <v>0</v>
      </c>
      <c r="ES110" s="13">
        <v>0</v>
      </c>
      <c r="ET110" s="13">
        <v>0</v>
      </c>
      <c r="EU110" s="13">
        <v>1</v>
      </c>
      <c r="EV110" s="13">
        <v>0</v>
      </c>
      <c r="EW110" s="13">
        <v>1</v>
      </c>
      <c r="EX110" s="13">
        <v>0</v>
      </c>
      <c r="EY110" s="13">
        <v>0</v>
      </c>
      <c r="EZ110" s="13">
        <v>0</v>
      </c>
      <c r="FA110" s="13">
        <v>0</v>
      </c>
      <c r="FB110" s="13">
        <v>1</v>
      </c>
      <c r="FC110" s="13">
        <v>0</v>
      </c>
      <c r="FD110" s="13">
        <v>1</v>
      </c>
      <c r="FE110" s="13">
        <v>0</v>
      </c>
      <c r="FF110" s="13">
        <v>0</v>
      </c>
      <c r="FG110" s="13">
        <v>0</v>
      </c>
      <c r="FH110" s="13">
        <v>1</v>
      </c>
      <c r="FI110" s="13">
        <f t="shared" si="16"/>
        <v>1</v>
      </c>
    </row>
    <row r="111" spans="1:165" x14ac:dyDescent="0.25">
      <c r="A111" s="11">
        <v>110</v>
      </c>
      <c r="B111" s="13">
        <v>51</v>
      </c>
      <c r="C111" s="13">
        <v>0</v>
      </c>
      <c r="D111" s="13">
        <v>1</v>
      </c>
      <c r="E111" s="13">
        <v>0</v>
      </c>
      <c r="F111" s="13">
        <v>0</v>
      </c>
      <c r="G111" s="13">
        <f t="shared" si="10"/>
        <v>1</v>
      </c>
      <c r="H111" s="13">
        <v>1</v>
      </c>
      <c r="I111" s="13">
        <v>173</v>
      </c>
      <c r="J111" s="13">
        <v>73</v>
      </c>
      <c r="K111" s="13">
        <v>24.3</v>
      </c>
      <c r="L111" s="13">
        <v>0</v>
      </c>
      <c r="M111" s="13">
        <v>1</v>
      </c>
      <c r="N111" s="13">
        <v>0</v>
      </c>
      <c r="O111" s="13">
        <v>1</v>
      </c>
      <c r="P111" s="13">
        <v>0</v>
      </c>
      <c r="Q111" s="13">
        <v>0</v>
      </c>
      <c r="R111" s="13">
        <v>0</v>
      </c>
      <c r="S111" s="13">
        <v>0</v>
      </c>
      <c r="T111" s="13">
        <v>1</v>
      </c>
      <c r="U111" s="13">
        <v>0</v>
      </c>
      <c r="V111" s="13">
        <v>0</v>
      </c>
      <c r="W111" s="13">
        <v>0</v>
      </c>
      <c r="X111" s="13">
        <v>1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f t="shared" si="11"/>
        <v>0</v>
      </c>
      <c r="AN111" s="13">
        <v>0</v>
      </c>
      <c r="AO111" s="13">
        <v>0</v>
      </c>
      <c r="AP111" s="13">
        <f t="shared" si="12"/>
        <v>0</v>
      </c>
      <c r="AQ111" s="13">
        <v>0</v>
      </c>
      <c r="AR111" s="13">
        <v>0</v>
      </c>
      <c r="AS111" s="13">
        <v>0</v>
      </c>
      <c r="AT111" s="13">
        <v>1</v>
      </c>
      <c r="AU111" s="13">
        <v>0</v>
      </c>
      <c r="AV111" s="13">
        <v>1</v>
      </c>
      <c r="AW111" s="13">
        <v>0</v>
      </c>
      <c r="AX111" s="13">
        <f t="shared" si="17"/>
        <v>1</v>
      </c>
      <c r="AY111" s="13">
        <v>32</v>
      </c>
      <c r="AZ111" s="13">
        <v>4.3600000000000003</v>
      </c>
      <c r="BA111" s="13">
        <v>2</v>
      </c>
      <c r="BB111" s="13">
        <v>0</v>
      </c>
      <c r="BC111" s="13">
        <v>1</v>
      </c>
      <c r="BD111" s="13">
        <v>0</v>
      </c>
      <c r="BE111" s="13">
        <v>1.3</v>
      </c>
      <c r="BF111" s="13">
        <v>175.5980392156863</v>
      </c>
      <c r="BG111" s="13">
        <v>1</v>
      </c>
      <c r="BH111" s="13">
        <v>91</v>
      </c>
      <c r="BI111" s="13">
        <v>73</v>
      </c>
      <c r="BJ111" s="13">
        <v>32.1</v>
      </c>
      <c r="BK111" s="13">
        <v>0</v>
      </c>
      <c r="BL111" s="13">
        <v>2</v>
      </c>
      <c r="BM111" s="13">
        <v>0</v>
      </c>
      <c r="BN111" s="13">
        <v>0</v>
      </c>
      <c r="BO111" s="13">
        <v>1</v>
      </c>
      <c r="BP111" s="13">
        <v>0</v>
      </c>
      <c r="BQ111" s="13">
        <v>0</v>
      </c>
      <c r="BR111" s="13">
        <f t="shared" si="13"/>
        <v>1</v>
      </c>
      <c r="BS111" s="13">
        <v>0</v>
      </c>
      <c r="BT111" s="13">
        <v>0</v>
      </c>
      <c r="BU111" s="13">
        <v>1</v>
      </c>
      <c r="BV111" s="13">
        <v>0</v>
      </c>
      <c r="BW111" s="13">
        <v>3</v>
      </c>
      <c r="BX111" s="13">
        <v>0</v>
      </c>
      <c r="BY111" s="13">
        <v>0</v>
      </c>
      <c r="BZ111" s="13">
        <v>1</v>
      </c>
      <c r="CA111" s="13">
        <v>0</v>
      </c>
      <c r="CB111" s="13">
        <f t="shared" si="14"/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1</v>
      </c>
      <c r="CH111" s="13">
        <v>700</v>
      </c>
      <c r="CI111" s="13">
        <v>1920</v>
      </c>
      <c r="CJ111" s="13">
        <v>1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1</v>
      </c>
      <c r="DG111" s="13">
        <v>0</v>
      </c>
      <c r="DH111" s="13">
        <v>0</v>
      </c>
      <c r="DI111" s="13">
        <v>0</v>
      </c>
      <c r="DJ111" s="13">
        <v>1</v>
      </c>
      <c r="DK111" s="13">
        <v>0</v>
      </c>
      <c r="DL111" s="13">
        <v>1</v>
      </c>
      <c r="DM111" s="13">
        <v>0</v>
      </c>
      <c r="DN111" s="13">
        <v>1</v>
      </c>
      <c r="DO111" s="13">
        <v>0</v>
      </c>
      <c r="DP111" s="13">
        <v>0</v>
      </c>
      <c r="DQ111" s="13">
        <v>0</v>
      </c>
      <c r="DR111" s="13">
        <v>0</v>
      </c>
      <c r="DS111" s="13">
        <v>1</v>
      </c>
      <c r="DT111" s="13">
        <v>11</v>
      </c>
      <c r="DU111" s="13">
        <v>0</v>
      </c>
      <c r="DV111" s="13">
        <v>1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f t="shared" si="15"/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1</v>
      </c>
      <c r="EX111" s="13">
        <v>0</v>
      </c>
      <c r="EY111" s="13">
        <v>1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1</v>
      </c>
      <c r="FF111" s="13">
        <v>1</v>
      </c>
      <c r="FG111" s="13">
        <v>1</v>
      </c>
      <c r="FH111" s="13">
        <v>1</v>
      </c>
      <c r="FI111" s="13">
        <f t="shared" si="16"/>
        <v>1</v>
      </c>
    </row>
    <row r="112" spans="1:165" x14ac:dyDescent="0.25">
      <c r="A112" s="11">
        <v>111</v>
      </c>
      <c r="B112" s="13">
        <v>50</v>
      </c>
      <c r="C112" s="13">
        <v>0</v>
      </c>
      <c r="D112" s="13">
        <v>1</v>
      </c>
      <c r="E112" s="13">
        <v>0</v>
      </c>
      <c r="F112" s="13">
        <v>0</v>
      </c>
      <c r="G112" s="13">
        <f t="shared" si="10"/>
        <v>1</v>
      </c>
      <c r="H112" s="13">
        <v>1</v>
      </c>
      <c r="I112" s="13">
        <v>175</v>
      </c>
      <c r="J112" s="13">
        <v>79</v>
      </c>
      <c r="K112" s="13">
        <v>25.8</v>
      </c>
      <c r="L112" s="13">
        <v>0</v>
      </c>
      <c r="M112" s="13">
        <v>1</v>
      </c>
      <c r="N112" s="13">
        <v>0</v>
      </c>
      <c r="O112" s="13">
        <v>1</v>
      </c>
      <c r="P112" s="13">
        <v>0</v>
      </c>
      <c r="Q112" s="13">
        <v>0</v>
      </c>
      <c r="R112" s="13">
        <v>1</v>
      </c>
      <c r="S112" s="13">
        <v>0</v>
      </c>
      <c r="T112" s="13">
        <v>0</v>
      </c>
      <c r="U112" s="13">
        <v>0</v>
      </c>
      <c r="V112" s="13">
        <v>1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f t="shared" si="11"/>
        <v>0</v>
      </c>
      <c r="AN112" s="13">
        <v>0</v>
      </c>
      <c r="AO112" s="13">
        <v>0</v>
      </c>
      <c r="AP112" s="13">
        <f t="shared" si="12"/>
        <v>0</v>
      </c>
      <c r="AQ112" s="13">
        <v>1</v>
      </c>
      <c r="AR112" s="13">
        <v>0</v>
      </c>
      <c r="AS112" s="13">
        <v>0</v>
      </c>
      <c r="AT112" s="13">
        <v>0</v>
      </c>
      <c r="AU112" s="13">
        <v>1</v>
      </c>
      <c r="AV112" s="13">
        <v>0</v>
      </c>
      <c r="AW112" s="13">
        <v>0</v>
      </c>
      <c r="AX112" s="13">
        <f t="shared" si="17"/>
        <v>1</v>
      </c>
      <c r="AY112" s="13">
        <v>21</v>
      </c>
      <c r="AZ112" s="13">
        <v>0.57999999999999996</v>
      </c>
      <c r="BA112" s="13">
        <v>2</v>
      </c>
      <c r="BB112" s="13">
        <v>0</v>
      </c>
      <c r="BC112" s="13">
        <v>0</v>
      </c>
      <c r="BD112" s="13">
        <v>1</v>
      </c>
      <c r="BE112" s="13">
        <v>0.8</v>
      </c>
      <c r="BF112" s="13">
        <v>120</v>
      </c>
      <c r="BG112" s="13">
        <v>1</v>
      </c>
      <c r="BH112" s="13">
        <v>92</v>
      </c>
      <c r="BI112" s="13">
        <v>62</v>
      </c>
      <c r="BJ112" s="13">
        <v>34.9</v>
      </c>
      <c r="BK112" s="13">
        <v>0</v>
      </c>
      <c r="BL112" s="13">
        <v>2</v>
      </c>
      <c r="BM112" s="13">
        <v>0</v>
      </c>
      <c r="BN112" s="13">
        <v>0</v>
      </c>
      <c r="BO112" s="13">
        <v>1</v>
      </c>
      <c r="BP112" s="13">
        <v>0</v>
      </c>
      <c r="BQ112" s="13">
        <v>0</v>
      </c>
      <c r="BR112" s="13">
        <f t="shared" si="13"/>
        <v>1</v>
      </c>
      <c r="BS112" s="13">
        <v>0</v>
      </c>
      <c r="BT112" s="13">
        <v>0</v>
      </c>
      <c r="BU112" s="13">
        <v>0</v>
      </c>
      <c r="BV112" s="13">
        <v>0</v>
      </c>
      <c r="BW112" s="13">
        <v>2</v>
      </c>
      <c r="BX112" s="13">
        <v>0</v>
      </c>
      <c r="BY112" s="13">
        <v>1</v>
      </c>
      <c r="BZ112" s="13">
        <v>0</v>
      </c>
      <c r="CA112" s="13">
        <v>0</v>
      </c>
      <c r="CB112" s="13">
        <f t="shared" si="14"/>
        <v>1</v>
      </c>
      <c r="CC112" s="13">
        <v>0</v>
      </c>
      <c r="CD112" s="13">
        <v>0</v>
      </c>
      <c r="CE112" s="13">
        <v>0</v>
      </c>
      <c r="CF112" s="13">
        <v>0</v>
      </c>
      <c r="CG112" s="13">
        <v>1</v>
      </c>
      <c r="CH112" s="13">
        <v>1300</v>
      </c>
      <c r="CI112" s="13">
        <v>660</v>
      </c>
      <c r="CJ112" s="13">
        <v>1</v>
      </c>
      <c r="CK112" s="13">
        <v>0</v>
      </c>
      <c r="CL112" s="13">
        <v>0</v>
      </c>
      <c r="CM112" s="13">
        <v>0</v>
      </c>
      <c r="CN112" s="13">
        <v>0</v>
      </c>
      <c r="CO112" s="13">
        <v>1</v>
      </c>
      <c r="CP112" s="13">
        <v>1</v>
      </c>
      <c r="CQ112" s="13">
        <v>1</v>
      </c>
      <c r="CR112" s="13">
        <v>1</v>
      </c>
      <c r="CS112" s="13">
        <v>0</v>
      </c>
      <c r="CT112" s="13">
        <v>0</v>
      </c>
      <c r="CU112" s="13">
        <v>1</v>
      </c>
      <c r="CV112" s="13">
        <v>1</v>
      </c>
      <c r="CW112" s="13">
        <v>0</v>
      </c>
      <c r="CX112" s="13">
        <v>1</v>
      </c>
      <c r="CY112" s="13">
        <v>0</v>
      </c>
      <c r="CZ112" s="13">
        <v>0</v>
      </c>
      <c r="DA112" s="13">
        <v>1</v>
      </c>
      <c r="DB112" s="13">
        <v>1</v>
      </c>
      <c r="DC112" s="13">
        <v>0</v>
      </c>
      <c r="DD112" s="13">
        <v>0</v>
      </c>
      <c r="DE112" s="13">
        <v>1</v>
      </c>
      <c r="DF112" s="13">
        <v>1</v>
      </c>
      <c r="DG112" s="13">
        <v>0</v>
      </c>
      <c r="DH112" s="13">
        <v>0</v>
      </c>
      <c r="DI112" s="13">
        <v>0</v>
      </c>
      <c r="DJ112" s="13">
        <v>1</v>
      </c>
      <c r="DK112" s="13">
        <v>1</v>
      </c>
      <c r="DL112" s="13">
        <v>0</v>
      </c>
      <c r="DM112" s="13">
        <v>0</v>
      </c>
      <c r="DN112" s="13">
        <v>0</v>
      </c>
      <c r="DO112" s="13">
        <v>0</v>
      </c>
      <c r="DP112" s="13">
        <v>1</v>
      </c>
      <c r="DQ112" s="13">
        <v>0</v>
      </c>
      <c r="DR112" s="13">
        <v>0</v>
      </c>
      <c r="DS112" s="13">
        <v>1</v>
      </c>
      <c r="DT112" s="13">
        <v>32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1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1</v>
      </c>
      <c r="EN112" s="13">
        <v>0</v>
      </c>
      <c r="EO112" s="13">
        <v>1</v>
      </c>
      <c r="EP112" s="13">
        <v>0</v>
      </c>
      <c r="EQ112" s="13">
        <f t="shared" si="15"/>
        <v>1</v>
      </c>
      <c r="ER112" s="13">
        <v>0</v>
      </c>
      <c r="ES112" s="13">
        <v>0</v>
      </c>
      <c r="ET112" s="13">
        <v>0</v>
      </c>
      <c r="EU112" s="13">
        <v>1</v>
      </c>
      <c r="EV112" s="13">
        <v>0</v>
      </c>
      <c r="EW112" s="13">
        <v>0</v>
      </c>
      <c r="EX112" s="13">
        <v>1</v>
      </c>
      <c r="EY112" s="13">
        <v>1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f t="shared" si="16"/>
        <v>0</v>
      </c>
    </row>
    <row r="113" spans="1:165" x14ac:dyDescent="0.25">
      <c r="A113" s="11">
        <v>112</v>
      </c>
      <c r="B113" s="13">
        <v>63</v>
      </c>
      <c r="C113" s="13">
        <v>0</v>
      </c>
      <c r="D113" s="13">
        <v>0</v>
      </c>
      <c r="E113" s="13">
        <v>0</v>
      </c>
      <c r="F113" s="13">
        <v>1</v>
      </c>
      <c r="G113" s="13">
        <f t="shared" si="10"/>
        <v>0</v>
      </c>
      <c r="H113" s="13">
        <v>0</v>
      </c>
      <c r="I113" s="13">
        <v>169</v>
      </c>
      <c r="J113" s="13">
        <v>73</v>
      </c>
      <c r="K113" s="13">
        <v>25.5</v>
      </c>
      <c r="L113" s="13">
        <v>0</v>
      </c>
      <c r="M113" s="13">
        <v>1</v>
      </c>
      <c r="N113" s="13">
        <v>0</v>
      </c>
      <c r="O113" s="13">
        <v>1</v>
      </c>
      <c r="P113" s="13">
        <v>1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1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f t="shared" si="11"/>
        <v>0</v>
      </c>
      <c r="AN113" s="13">
        <v>0</v>
      </c>
      <c r="AO113" s="13">
        <v>0</v>
      </c>
      <c r="AP113" s="13">
        <f t="shared" si="12"/>
        <v>0</v>
      </c>
      <c r="AQ113" s="13">
        <v>0</v>
      </c>
      <c r="AR113" s="13">
        <v>1</v>
      </c>
      <c r="AS113" s="13">
        <v>0</v>
      </c>
      <c r="AT113" s="13">
        <v>0</v>
      </c>
      <c r="AU113" s="13">
        <v>0</v>
      </c>
      <c r="AV113" s="13">
        <v>1</v>
      </c>
      <c r="AW113" s="13">
        <v>0</v>
      </c>
      <c r="AX113" s="13">
        <f t="shared" si="17"/>
        <v>1</v>
      </c>
      <c r="AY113" s="13">
        <v>38</v>
      </c>
      <c r="AZ113" s="13">
        <v>1.24</v>
      </c>
      <c r="BA113" s="13">
        <v>2.2000000000000002</v>
      </c>
      <c r="BB113" s="13">
        <v>0</v>
      </c>
      <c r="BC113" s="13">
        <v>0</v>
      </c>
      <c r="BD113" s="13">
        <v>1</v>
      </c>
      <c r="BE113" s="13">
        <v>1.2</v>
      </c>
      <c r="BF113" s="13">
        <v>175.5980392156863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1</v>
      </c>
      <c r="BN113" s="13">
        <v>0</v>
      </c>
      <c r="BO113" s="13">
        <v>0</v>
      </c>
      <c r="BP113" s="13">
        <v>0</v>
      </c>
      <c r="BQ113" s="13">
        <v>0</v>
      </c>
      <c r="BR113" s="13">
        <f t="shared" si="13"/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2</v>
      </c>
      <c r="BX113" s="13">
        <v>0</v>
      </c>
      <c r="BY113" s="13">
        <v>1</v>
      </c>
      <c r="BZ113" s="13">
        <v>0</v>
      </c>
      <c r="CA113" s="13">
        <v>0</v>
      </c>
      <c r="CB113" s="13">
        <f t="shared" si="14"/>
        <v>1</v>
      </c>
      <c r="CC113" s="13">
        <v>0</v>
      </c>
      <c r="CD113" s="13">
        <v>0</v>
      </c>
      <c r="CE113" s="13">
        <v>0</v>
      </c>
      <c r="CF113" s="13">
        <v>0</v>
      </c>
      <c r="CG113" s="13">
        <v>1</v>
      </c>
      <c r="CH113" s="13">
        <v>350</v>
      </c>
      <c r="CI113" s="13">
        <v>470</v>
      </c>
      <c r="CJ113" s="13">
        <v>1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1</v>
      </c>
      <c r="CW113" s="13">
        <v>0</v>
      </c>
      <c r="CX113" s="13">
        <v>0</v>
      </c>
      <c r="CY113" s="13">
        <v>0</v>
      </c>
      <c r="CZ113" s="13">
        <v>0</v>
      </c>
      <c r="DA113" s="13">
        <v>1</v>
      </c>
      <c r="DB113" s="13">
        <v>0</v>
      </c>
      <c r="DC113" s="13">
        <v>0</v>
      </c>
      <c r="DD113" s="13">
        <v>0</v>
      </c>
      <c r="DE113" s="13">
        <v>0</v>
      </c>
      <c r="DF113" s="13">
        <v>1</v>
      </c>
      <c r="DG113" s="13">
        <v>0</v>
      </c>
      <c r="DH113" s="13">
        <v>0</v>
      </c>
      <c r="DI113" s="13">
        <v>0</v>
      </c>
      <c r="DJ113" s="13">
        <v>1</v>
      </c>
      <c r="DK113" s="13">
        <v>1</v>
      </c>
      <c r="DL113" s="13">
        <v>1</v>
      </c>
      <c r="DM113" s="13">
        <v>0</v>
      </c>
      <c r="DN113" s="13">
        <v>0</v>
      </c>
      <c r="DO113" s="13">
        <v>0</v>
      </c>
      <c r="DP113" s="13">
        <v>1</v>
      </c>
      <c r="DQ113" s="13">
        <v>0</v>
      </c>
      <c r="DR113" s="13">
        <v>0</v>
      </c>
      <c r="DS113" s="13">
        <v>1</v>
      </c>
      <c r="DT113" s="13">
        <v>15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f t="shared" si="15"/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1</v>
      </c>
      <c r="EX113" s="13">
        <v>0</v>
      </c>
      <c r="EY113" s="13">
        <v>0</v>
      </c>
      <c r="EZ113" s="13">
        <v>0</v>
      </c>
      <c r="FA113" s="13">
        <v>0</v>
      </c>
      <c r="FB113" s="13">
        <v>1</v>
      </c>
      <c r="FC113" s="13">
        <v>0</v>
      </c>
      <c r="FD113" s="13">
        <v>0</v>
      </c>
      <c r="FE113" s="13">
        <v>0</v>
      </c>
      <c r="FF113" s="13">
        <v>0</v>
      </c>
      <c r="FG113" s="13">
        <v>1</v>
      </c>
      <c r="FH113" s="13">
        <v>1</v>
      </c>
      <c r="FI113" s="13">
        <f t="shared" si="16"/>
        <v>0</v>
      </c>
    </row>
    <row r="114" spans="1:165" x14ac:dyDescent="0.25">
      <c r="A114" s="11">
        <v>113</v>
      </c>
      <c r="B114" s="13">
        <v>60</v>
      </c>
      <c r="C114" s="13">
        <v>0</v>
      </c>
      <c r="D114" s="13">
        <v>0</v>
      </c>
      <c r="E114" s="13">
        <v>0</v>
      </c>
      <c r="F114" s="13">
        <v>1</v>
      </c>
      <c r="G114" s="13">
        <f t="shared" si="10"/>
        <v>0</v>
      </c>
      <c r="H114" s="13">
        <v>1</v>
      </c>
      <c r="I114" s="13">
        <v>179</v>
      </c>
      <c r="J114" s="13">
        <v>79</v>
      </c>
      <c r="K114" s="13">
        <v>24.6</v>
      </c>
      <c r="L114" s="13">
        <v>0</v>
      </c>
      <c r="M114" s="13">
        <v>1</v>
      </c>
      <c r="N114" s="13">
        <v>0</v>
      </c>
      <c r="O114" s="13">
        <v>1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1</v>
      </c>
      <c r="W114" s="13">
        <v>0</v>
      </c>
      <c r="X114" s="13">
        <v>0</v>
      </c>
      <c r="Y114" s="13">
        <v>1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1</v>
      </c>
      <c r="AM114" s="13">
        <f t="shared" si="11"/>
        <v>1</v>
      </c>
      <c r="AN114" s="13">
        <v>0</v>
      </c>
      <c r="AO114" s="13">
        <v>0</v>
      </c>
      <c r="AP114" s="13">
        <f t="shared" si="12"/>
        <v>0</v>
      </c>
      <c r="AQ114" s="13">
        <v>1</v>
      </c>
      <c r="AR114" s="13">
        <v>0</v>
      </c>
      <c r="AS114" s="13">
        <v>0</v>
      </c>
      <c r="AT114" s="13">
        <v>0</v>
      </c>
      <c r="AU114" s="13">
        <v>0</v>
      </c>
      <c r="AV114" s="13">
        <v>1</v>
      </c>
      <c r="AW114" s="13">
        <v>0</v>
      </c>
      <c r="AX114" s="13">
        <f t="shared" si="17"/>
        <v>1</v>
      </c>
      <c r="AY114" s="13">
        <v>15</v>
      </c>
      <c r="AZ114" s="13">
        <v>2.02</v>
      </c>
      <c r="BA114" s="13">
        <v>2.8</v>
      </c>
      <c r="BB114" s="13">
        <v>0</v>
      </c>
      <c r="BC114" s="13">
        <v>1</v>
      </c>
      <c r="BD114" s="13">
        <v>0</v>
      </c>
      <c r="BE114" s="13">
        <v>1.1209459459459461</v>
      </c>
      <c r="BF114" s="13">
        <v>203</v>
      </c>
      <c r="BG114" s="13">
        <v>1</v>
      </c>
      <c r="BH114" s="13">
        <v>100</v>
      </c>
      <c r="BI114" s="13">
        <v>62</v>
      </c>
      <c r="BJ114" s="13">
        <v>34.299999999999997</v>
      </c>
      <c r="BK114" s="13">
        <v>0</v>
      </c>
      <c r="BL114" s="13">
        <v>2</v>
      </c>
      <c r="BM114" s="13">
        <v>0</v>
      </c>
      <c r="BN114" s="13">
        <v>0</v>
      </c>
      <c r="BO114" s="13">
        <v>1</v>
      </c>
      <c r="BP114" s="13">
        <v>0</v>
      </c>
      <c r="BQ114" s="13">
        <v>0</v>
      </c>
      <c r="BR114" s="13">
        <f t="shared" si="13"/>
        <v>1</v>
      </c>
      <c r="BS114" s="13">
        <v>0</v>
      </c>
      <c r="BT114" s="13">
        <v>0</v>
      </c>
      <c r="BU114" s="13">
        <v>0</v>
      </c>
      <c r="BV114" s="13">
        <v>0</v>
      </c>
      <c r="BW114" s="13">
        <v>3</v>
      </c>
      <c r="BX114" s="13">
        <v>0</v>
      </c>
      <c r="BY114" s="13">
        <v>0</v>
      </c>
      <c r="BZ114" s="13">
        <v>1</v>
      </c>
      <c r="CA114" s="13">
        <v>0</v>
      </c>
      <c r="CB114" s="13">
        <f t="shared" si="14"/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1</v>
      </c>
      <c r="CH114" s="13">
        <v>500</v>
      </c>
      <c r="CI114" s="13">
        <v>720</v>
      </c>
      <c r="CJ114" s="13">
        <v>1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1</v>
      </c>
      <c r="CW114" s="13">
        <v>0</v>
      </c>
      <c r="CX114" s="13">
        <v>0</v>
      </c>
      <c r="CY114" s="13">
        <v>0</v>
      </c>
      <c r="CZ114" s="13">
        <v>0</v>
      </c>
      <c r="DA114" s="13">
        <v>1</v>
      </c>
      <c r="DB114" s="13">
        <v>0</v>
      </c>
      <c r="DC114" s="13">
        <v>0</v>
      </c>
      <c r="DD114" s="13">
        <v>0</v>
      </c>
      <c r="DE114" s="13">
        <v>0</v>
      </c>
      <c r="DF114" s="13">
        <v>1</v>
      </c>
      <c r="DG114" s="13">
        <v>0</v>
      </c>
      <c r="DH114" s="13">
        <v>0</v>
      </c>
      <c r="DI114" s="13">
        <v>0</v>
      </c>
      <c r="DJ114" s="13">
        <v>1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1</v>
      </c>
      <c r="DT114" s="13">
        <v>14</v>
      </c>
      <c r="DU114" s="13">
        <v>0</v>
      </c>
      <c r="DV114" s="13">
        <v>1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1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1</v>
      </c>
      <c r="EN114" s="13">
        <v>0</v>
      </c>
      <c r="EO114" s="13">
        <v>0</v>
      </c>
      <c r="EP114" s="13">
        <v>0</v>
      </c>
      <c r="EQ114" s="13">
        <f t="shared" si="15"/>
        <v>0</v>
      </c>
      <c r="ER114" s="13">
        <v>0</v>
      </c>
      <c r="ES114" s="13">
        <v>0</v>
      </c>
      <c r="ET114" s="13">
        <v>0</v>
      </c>
      <c r="EU114" s="13">
        <v>1</v>
      </c>
      <c r="EV114" s="13">
        <v>1</v>
      </c>
      <c r="EW114" s="13">
        <v>0</v>
      </c>
      <c r="EX114" s="13">
        <v>0</v>
      </c>
      <c r="EY114" s="13">
        <v>0</v>
      </c>
      <c r="EZ114" s="13">
        <v>0</v>
      </c>
      <c r="FA114" s="13">
        <v>1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1</v>
      </c>
      <c r="FH114" s="13">
        <v>1</v>
      </c>
      <c r="FI114" s="13">
        <f t="shared" si="16"/>
        <v>0</v>
      </c>
    </row>
    <row r="115" spans="1:165" x14ac:dyDescent="0.25">
      <c r="A115" s="11">
        <v>114</v>
      </c>
      <c r="B115" s="13">
        <v>54</v>
      </c>
      <c r="C115" s="13">
        <v>0</v>
      </c>
      <c r="D115" s="13">
        <v>0</v>
      </c>
      <c r="E115" s="13">
        <v>1</v>
      </c>
      <c r="F115" s="13">
        <v>0</v>
      </c>
      <c r="G115" s="13">
        <f t="shared" si="10"/>
        <v>1</v>
      </c>
      <c r="H115" s="13">
        <v>1</v>
      </c>
      <c r="I115" s="13">
        <v>172</v>
      </c>
      <c r="J115" s="13">
        <v>94</v>
      </c>
      <c r="K115" s="13">
        <v>31.7</v>
      </c>
      <c r="L115" s="13">
        <v>0</v>
      </c>
      <c r="M115" s="13">
        <v>1</v>
      </c>
      <c r="N115" s="13">
        <v>0</v>
      </c>
      <c r="O115" s="13">
        <v>1</v>
      </c>
      <c r="P115" s="13">
        <v>0</v>
      </c>
      <c r="Q115" s="13">
        <v>1</v>
      </c>
      <c r="R115" s="13">
        <v>0</v>
      </c>
      <c r="S115" s="13">
        <v>0</v>
      </c>
      <c r="T115" s="13">
        <v>0</v>
      </c>
      <c r="U115" s="13">
        <v>0</v>
      </c>
      <c r="V115" s="13">
        <v>1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f t="shared" si="11"/>
        <v>0</v>
      </c>
      <c r="AN115" s="13">
        <v>0</v>
      </c>
      <c r="AO115" s="13">
        <v>0</v>
      </c>
      <c r="AP115" s="13">
        <f t="shared" si="12"/>
        <v>0</v>
      </c>
      <c r="AQ115" s="13">
        <v>0</v>
      </c>
      <c r="AR115" s="13">
        <v>1</v>
      </c>
      <c r="AS115" s="13">
        <v>0</v>
      </c>
      <c r="AT115" s="13">
        <v>0</v>
      </c>
      <c r="AU115" s="13">
        <v>0</v>
      </c>
      <c r="AV115" s="13">
        <v>1</v>
      </c>
      <c r="AW115" s="13">
        <v>0</v>
      </c>
      <c r="AX115" s="13">
        <f t="shared" si="17"/>
        <v>1</v>
      </c>
      <c r="AY115" s="13">
        <v>22</v>
      </c>
      <c r="AZ115" s="13">
        <v>0.88</v>
      </c>
      <c r="BA115" s="13">
        <v>3.25</v>
      </c>
      <c r="BB115" s="13">
        <v>0</v>
      </c>
      <c r="BC115" s="13">
        <v>1</v>
      </c>
      <c r="BD115" s="13">
        <v>0</v>
      </c>
      <c r="BE115" s="13">
        <v>1</v>
      </c>
      <c r="BF115" s="13">
        <v>175.5980392156863</v>
      </c>
      <c r="BG115" s="13">
        <v>1</v>
      </c>
      <c r="BH115" s="13">
        <v>111</v>
      </c>
      <c r="BI115" s="13">
        <v>77</v>
      </c>
      <c r="BJ115" s="13">
        <v>35.6</v>
      </c>
      <c r="BK115" s="13">
        <v>0</v>
      </c>
      <c r="BL115" s="13">
        <v>2</v>
      </c>
      <c r="BM115" s="13">
        <v>0</v>
      </c>
      <c r="BN115" s="13">
        <v>0</v>
      </c>
      <c r="BO115" s="13">
        <v>1</v>
      </c>
      <c r="BP115" s="13">
        <v>0</v>
      </c>
      <c r="BQ115" s="13">
        <v>0</v>
      </c>
      <c r="BR115" s="13">
        <f t="shared" si="13"/>
        <v>1</v>
      </c>
      <c r="BS115" s="13">
        <v>0</v>
      </c>
      <c r="BT115" s="13">
        <v>0</v>
      </c>
      <c r="BU115" s="13">
        <v>0</v>
      </c>
      <c r="BV115" s="13">
        <v>0</v>
      </c>
      <c r="BW115" s="13">
        <v>3</v>
      </c>
      <c r="BX115" s="13">
        <v>0</v>
      </c>
      <c r="BY115" s="13">
        <v>0</v>
      </c>
      <c r="BZ115" s="13">
        <v>1</v>
      </c>
      <c r="CA115" s="13">
        <v>0</v>
      </c>
      <c r="CB115" s="13">
        <f t="shared" si="14"/>
        <v>0</v>
      </c>
      <c r="CC115" s="13">
        <v>1</v>
      </c>
      <c r="CD115" s="13">
        <v>0</v>
      </c>
      <c r="CE115" s="13">
        <v>0</v>
      </c>
      <c r="CF115" s="13">
        <v>0</v>
      </c>
      <c r="CG115" s="13">
        <v>1</v>
      </c>
      <c r="CH115" s="13">
        <v>700</v>
      </c>
      <c r="CI115" s="13">
        <v>440</v>
      </c>
      <c r="CJ115" s="13">
        <v>1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1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1</v>
      </c>
      <c r="CZ115" s="13">
        <v>0</v>
      </c>
      <c r="DA115" s="13">
        <v>1</v>
      </c>
      <c r="DB115" s="13">
        <v>0</v>
      </c>
      <c r="DC115" s="13">
        <v>0</v>
      </c>
      <c r="DD115" s="13">
        <v>0</v>
      </c>
      <c r="DE115" s="13">
        <v>0</v>
      </c>
      <c r="DF115" s="13">
        <v>1</v>
      </c>
      <c r="DG115" s="13">
        <v>0</v>
      </c>
      <c r="DH115" s="13">
        <v>0</v>
      </c>
      <c r="DI115" s="13">
        <v>0</v>
      </c>
      <c r="DJ115" s="13">
        <v>1</v>
      </c>
      <c r="DK115" s="13">
        <v>1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1</v>
      </c>
      <c r="DT115" s="13">
        <v>18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1</v>
      </c>
      <c r="EF115" s="13">
        <v>0</v>
      </c>
      <c r="EG115" s="13">
        <v>0</v>
      </c>
      <c r="EH115" s="13">
        <v>0</v>
      </c>
      <c r="EI115" s="13">
        <v>0</v>
      </c>
      <c r="EJ115" s="13">
        <v>1</v>
      </c>
      <c r="EK115" s="13">
        <v>0</v>
      </c>
      <c r="EL115" s="13">
        <v>0</v>
      </c>
      <c r="EM115" s="13">
        <v>1</v>
      </c>
      <c r="EN115" s="13">
        <v>0</v>
      </c>
      <c r="EO115" s="13">
        <v>0</v>
      </c>
      <c r="EP115" s="13">
        <v>0</v>
      </c>
      <c r="EQ115" s="13">
        <f t="shared" si="15"/>
        <v>0</v>
      </c>
      <c r="ER115" s="13">
        <v>0</v>
      </c>
      <c r="ES115" s="13">
        <v>0</v>
      </c>
      <c r="ET115" s="13">
        <v>0</v>
      </c>
      <c r="EU115" s="13">
        <v>1</v>
      </c>
      <c r="EV115" s="13">
        <v>1</v>
      </c>
      <c r="EW115" s="13">
        <v>0</v>
      </c>
      <c r="EX115" s="13">
        <v>0</v>
      </c>
      <c r="EY115" s="13">
        <v>0</v>
      </c>
      <c r="EZ115" s="13">
        <v>0</v>
      </c>
      <c r="FA115" s="13">
        <v>1</v>
      </c>
      <c r="FB115" s="13">
        <v>0</v>
      </c>
      <c r="FC115" s="13">
        <v>0</v>
      </c>
      <c r="FD115" s="13">
        <v>1</v>
      </c>
      <c r="FE115" s="13">
        <v>1</v>
      </c>
      <c r="FF115" s="13">
        <v>0</v>
      </c>
      <c r="FG115" s="13">
        <v>0</v>
      </c>
      <c r="FH115" s="13">
        <v>1</v>
      </c>
      <c r="FI115" s="13">
        <f t="shared" si="16"/>
        <v>1</v>
      </c>
    </row>
    <row r="116" spans="1:165" x14ac:dyDescent="0.25">
      <c r="A116" s="11">
        <v>115</v>
      </c>
      <c r="B116" s="13">
        <v>60</v>
      </c>
      <c r="C116" s="13">
        <v>0</v>
      </c>
      <c r="D116" s="13">
        <v>0</v>
      </c>
      <c r="E116" s="13">
        <v>0</v>
      </c>
      <c r="F116" s="13">
        <v>1</v>
      </c>
      <c r="G116" s="13">
        <f t="shared" si="10"/>
        <v>0</v>
      </c>
      <c r="H116" s="13">
        <v>1</v>
      </c>
      <c r="I116" s="13">
        <v>160</v>
      </c>
      <c r="J116" s="13">
        <v>62</v>
      </c>
      <c r="K116" s="13">
        <v>24.2</v>
      </c>
      <c r="L116" s="13">
        <v>1</v>
      </c>
      <c r="M116" s="13">
        <v>0</v>
      </c>
      <c r="N116" s="13">
        <v>0</v>
      </c>
      <c r="O116" s="13">
        <v>1</v>
      </c>
      <c r="P116" s="13">
        <v>0</v>
      </c>
      <c r="Q116" s="13">
        <v>0</v>
      </c>
      <c r="R116" s="13">
        <v>0</v>
      </c>
      <c r="S116" s="13">
        <v>0</v>
      </c>
      <c r="T116" s="13">
        <v>1</v>
      </c>
      <c r="U116" s="13">
        <v>0</v>
      </c>
      <c r="V116" s="13">
        <v>1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1</v>
      </c>
      <c r="AM116" s="13">
        <f t="shared" si="11"/>
        <v>1</v>
      </c>
      <c r="AN116" s="13">
        <v>0</v>
      </c>
      <c r="AO116" s="13">
        <v>0</v>
      </c>
      <c r="AP116" s="13">
        <f t="shared" si="12"/>
        <v>0</v>
      </c>
      <c r="AQ116" s="13">
        <v>0</v>
      </c>
      <c r="AR116" s="13">
        <v>1</v>
      </c>
      <c r="AS116" s="13">
        <v>0</v>
      </c>
      <c r="AT116" s="13">
        <v>0</v>
      </c>
      <c r="AU116" s="13">
        <v>0</v>
      </c>
      <c r="AV116" s="13">
        <v>1</v>
      </c>
      <c r="AW116" s="13">
        <v>0</v>
      </c>
      <c r="AX116" s="13">
        <f t="shared" si="17"/>
        <v>1</v>
      </c>
      <c r="AY116" s="13">
        <v>25</v>
      </c>
      <c r="AZ116" s="13">
        <v>1.48</v>
      </c>
      <c r="BA116" s="13">
        <v>1.8</v>
      </c>
      <c r="BB116" s="13">
        <v>0</v>
      </c>
      <c r="BC116" s="13">
        <v>0</v>
      </c>
      <c r="BD116" s="13">
        <v>1</v>
      </c>
      <c r="BE116" s="13">
        <v>1.4</v>
      </c>
      <c r="BF116" s="13">
        <v>172</v>
      </c>
      <c r="BG116" s="13">
        <v>1</v>
      </c>
      <c r="BH116" s="13">
        <v>91</v>
      </c>
      <c r="BI116" s="13">
        <v>65</v>
      </c>
      <c r="BJ116" s="13">
        <v>34</v>
      </c>
      <c r="BK116" s="13">
        <v>0</v>
      </c>
      <c r="BL116" s="13">
        <v>2</v>
      </c>
      <c r="BM116" s="13">
        <v>0</v>
      </c>
      <c r="BN116" s="13">
        <v>0</v>
      </c>
      <c r="BO116" s="13">
        <v>1</v>
      </c>
      <c r="BP116" s="13">
        <v>0</v>
      </c>
      <c r="BQ116" s="13">
        <v>0</v>
      </c>
      <c r="BR116" s="13">
        <f t="shared" si="13"/>
        <v>1</v>
      </c>
      <c r="BS116" s="13">
        <v>0</v>
      </c>
      <c r="BT116" s="13">
        <v>0</v>
      </c>
      <c r="BU116" s="13">
        <v>0</v>
      </c>
      <c r="BV116" s="13">
        <v>0</v>
      </c>
      <c r="BW116" s="13">
        <v>3</v>
      </c>
      <c r="BX116" s="13">
        <v>0</v>
      </c>
      <c r="BY116" s="13">
        <v>0</v>
      </c>
      <c r="BZ116" s="13">
        <v>1</v>
      </c>
      <c r="CA116" s="13">
        <v>0</v>
      </c>
      <c r="CB116" s="13">
        <f t="shared" si="14"/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1</v>
      </c>
      <c r="CH116" s="13">
        <v>600</v>
      </c>
      <c r="CI116" s="13">
        <v>655</v>
      </c>
      <c r="CJ116" s="13">
        <v>1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1</v>
      </c>
      <c r="DG116" s="13">
        <v>0</v>
      </c>
      <c r="DH116" s="13">
        <v>0</v>
      </c>
      <c r="DI116" s="13">
        <v>0</v>
      </c>
      <c r="DJ116" s="13">
        <v>1</v>
      </c>
      <c r="DK116" s="13">
        <v>0</v>
      </c>
      <c r="DL116" s="13">
        <v>1</v>
      </c>
      <c r="DM116" s="13">
        <v>0</v>
      </c>
      <c r="DN116" s="13">
        <v>1</v>
      </c>
      <c r="DO116" s="13">
        <v>0</v>
      </c>
      <c r="DP116" s="13">
        <v>0</v>
      </c>
      <c r="DQ116" s="13">
        <v>0</v>
      </c>
      <c r="DR116" s="13">
        <v>0</v>
      </c>
      <c r="DS116" s="13">
        <v>1</v>
      </c>
      <c r="DT116" s="13">
        <v>14</v>
      </c>
      <c r="DU116" s="13">
        <v>0</v>
      </c>
      <c r="DV116" s="13">
        <v>0</v>
      </c>
      <c r="DW116" s="13">
        <v>0</v>
      </c>
      <c r="DX116" s="13">
        <v>0</v>
      </c>
      <c r="DY116" s="13">
        <v>1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1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1</v>
      </c>
      <c r="EN116" s="13">
        <v>0</v>
      </c>
      <c r="EO116" s="13">
        <v>0</v>
      </c>
      <c r="EP116" s="13">
        <v>0</v>
      </c>
      <c r="EQ116" s="13">
        <f t="shared" si="15"/>
        <v>0</v>
      </c>
      <c r="ER116" s="13">
        <v>0</v>
      </c>
      <c r="ES116" s="13">
        <v>0</v>
      </c>
      <c r="ET116" s="13">
        <v>0</v>
      </c>
      <c r="EU116" s="13">
        <v>1</v>
      </c>
      <c r="EV116" s="13">
        <v>0</v>
      </c>
      <c r="EW116" s="13">
        <v>0</v>
      </c>
      <c r="EX116" s="13">
        <v>1</v>
      </c>
      <c r="EY116" s="13">
        <v>0</v>
      </c>
      <c r="EZ116" s="13">
        <v>0</v>
      </c>
      <c r="FA116" s="13">
        <v>1</v>
      </c>
      <c r="FB116" s="13">
        <v>0</v>
      </c>
      <c r="FC116" s="13">
        <v>0</v>
      </c>
      <c r="FD116" s="13">
        <v>0</v>
      </c>
      <c r="FE116" s="13">
        <v>1</v>
      </c>
      <c r="FF116" s="13">
        <v>1</v>
      </c>
      <c r="FG116" s="13">
        <v>1</v>
      </c>
      <c r="FH116" s="13">
        <v>1</v>
      </c>
      <c r="FI116" s="13">
        <f t="shared" si="16"/>
        <v>1</v>
      </c>
    </row>
    <row r="117" spans="1:165" x14ac:dyDescent="0.25">
      <c r="A117" s="11">
        <v>116</v>
      </c>
      <c r="B117" s="13">
        <v>52</v>
      </c>
      <c r="C117" s="13">
        <v>0</v>
      </c>
      <c r="D117" s="13">
        <v>1</v>
      </c>
      <c r="E117" s="13">
        <v>0</v>
      </c>
      <c r="F117" s="13">
        <v>0</v>
      </c>
      <c r="G117" s="13">
        <f t="shared" si="10"/>
        <v>1</v>
      </c>
      <c r="H117" s="13">
        <v>1</v>
      </c>
      <c r="I117" s="13">
        <v>170</v>
      </c>
      <c r="J117" s="13">
        <v>85</v>
      </c>
      <c r="K117" s="13">
        <v>29.4</v>
      </c>
      <c r="L117" s="13">
        <v>1</v>
      </c>
      <c r="M117" s="13">
        <v>0</v>
      </c>
      <c r="N117" s="13">
        <v>0</v>
      </c>
      <c r="O117" s="13">
        <v>1</v>
      </c>
      <c r="P117" s="13">
        <v>1</v>
      </c>
      <c r="Q117" s="13">
        <v>1</v>
      </c>
      <c r="R117" s="13">
        <v>0</v>
      </c>
      <c r="S117" s="13">
        <v>0</v>
      </c>
      <c r="T117" s="13">
        <v>0</v>
      </c>
      <c r="U117" s="13">
        <v>0</v>
      </c>
      <c r="V117" s="13">
        <v>1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1</v>
      </c>
      <c r="AL117" s="13">
        <v>1</v>
      </c>
      <c r="AM117" s="13">
        <f t="shared" si="11"/>
        <v>1</v>
      </c>
      <c r="AN117" s="13">
        <v>0</v>
      </c>
      <c r="AO117" s="13">
        <v>0</v>
      </c>
      <c r="AP117" s="13">
        <f t="shared" si="12"/>
        <v>0</v>
      </c>
      <c r="AQ117" s="13">
        <v>0</v>
      </c>
      <c r="AR117" s="13">
        <v>1</v>
      </c>
      <c r="AS117" s="13">
        <v>0</v>
      </c>
      <c r="AT117" s="13">
        <v>0</v>
      </c>
      <c r="AU117" s="13">
        <v>0</v>
      </c>
      <c r="AV117" s="13">
        <v>1</v>
      </c>
      <c r="AW117" s="13">
        <v>0</v>
      </c>
      <c r="AX117" s="13">
        <f t="shared" si="17"/>
        <v>1</v>
      </c>
      <c r="AY117" s="13">
        <v>28</v>
      </c>
      <c r="AZ117" s="13">
        <v>1.1000000000000001</v>
      </c>
      <c r="BA117" s="13">
        <v>3.75</v>
      </c>
      <c r="BB117" s="13">
        <v>0</v>
      </c>
      <c r="BC117" s="13">
        <v>0</v>
      </c>
      <c r="BD117" s="13">
        <v>1</v>
      </c>
      <c r="BE117" s="13">
        <v>1.3</v>
      </c>
      <c r="BF117" s="13">
        <v>254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1</v>
      </c>
      <c r="BN117" s="13">
        <v>0</v>
      </c>
      <c r="BO117" s="13">
        <v>0</v>
      </c>
      <c r="BP117" s="13">
        <v>0</v>
      </c>
      <c r="BQ117" s="13">
        <v>0</v>
      </c>
      <c r="BR117" s="13">
        <f t="shared" si="13"/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2</v>
      </c>
      <c r="BX117" s="13">
        <v>0</v>
      </c>
      <c r="BY117" s="13">
        <v>1</v>
      </c>
      <c r="BZ117" s="13">
        <v>0</v>
      </c>
      <c r="CA117" s="13">
        <v>0</v>
      </c>
      <c r="CB117" s="13">
        <f t="shared" si="14"/>
        <v>1</v>
      </c>
      <c r="CC117" s="13">
        <v>0</v>
      </c>
      <c r="CD117" s="13">
        <v>0</v>
      </c>
      <c r="CE117" s="13">
        <v>0</v>
      </c>
      <c r="CF117" s="13">
        <v>0</v>
      </c>
      <c r="CG117" s="13">
        <v>1</v>
      </c>
      <c r="CH117" s="13">
        <v>500</v>
      </c>
      <c r="CI117" s="13">
        <v>630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1</v>
      </c>
      <c r="DG117" s="13">
        <v>0</v>
      </c>
      <c r="DH117" s="13">
        <v>0</v>
      </c>
      <c r="DI117" s="13">
        <v>0</v>
      </c>
      <c r="DJ117" s="13">
        <v>1</v>
      </c>
      <c r="DK117" s="13">
        <v>0</v>
      </c>
      <c r="DL117" s="13">
        <v>1</v>
      </c>
      <c r="DM117" s="13">
        <v>0</v>
      </c>
      <c r="DN117" s="13">
        <v>0</v>
      </c>
      <c r="DO117" s="13">
        <v>0</v>
      </c>
      <c r="DP117" s="13">
        <v>1</v>
      </c>
      <c r="DQ117" s="13">
        <v>0</v>
      </c>
      <c r="DR117" s="13">
        <v>0</v>
      </c>
      <c r="DS117" s="13">
        <v>1</v>
      </c>
      <c r="DT117" s="13">
        <v>18</v>
      </c>
      <c r="DU117" s="13">
        <v>0</v>
      </c>
      <c r="DV117" s="13">
        <v>1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f t="shared" si="15"/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1</v>
      </c>
      <c r="EX117" s="13">
        <v>0</v>
      </c>
      <c r="EY117" s="13">
        <v>1</v>
      </c>
      <c r="EZ117" s="13">
        <v>0</v>
      </c>
      <c r="FA117" s="13">
        <v>0</v>
      </c>
      <c r="FB117" s="13">
        <v>0</v>
      </c>
      <c r="FC117" s="13">
        <v>0</v>
      </c>
      <c r="FD117" s="13">
        <v>1</v>
      </c>
      <c r="FE117" s="13">
        <v>0</v>
      </c>
      <c r="FF117" s="13">
        <v>1</v>
      </c>
      <c r="FG117" s="13">
        <v>1</v>
      </c>
      <c r="FH117" s="13">
        <v>1</v>
      </c>
      <c r="FI117" s="13">
        <f t="shared" si="16"/>
        <v>1</v>
      </c>
    </row>
    <row r="118" spans="1:165" x14ac:dyDescent="0.25">
      <c r="A118" s="11">
        <v>117</v>
      </c>
      <c r="B118" s="13">
        <v>49</v>
      </c>
      <c r="C118" s="13">
        <v>1</v>
      </c>
      <c r="D118" s="13">
        <v>0</v>
      </c>
      <c r="E118" s="13">
        <v>0</v>
      </c>
      <c r="F118" s="13">
        <v>0</v>
      </c>
      <c r="G118" s="13">
        <f t="shared" si="10"/>
        <v>1</v>
      </c>
      <c r="H118" s="13">
        <v>1</v>
      </c>
      <c r="I118" s="13">
        <v>177</v>
      </c>
      <c r="J118" s="13">
        <v>98</v>
      </c>
      <c r="K118" s="13">
        <v>31.2</v>
      </c>
      <c r="L118" s="13">
        <v>0</v>
      </c>
      <c r="M118" s="13">
        <v>1</v>
      </c>
      <c r="N118" s="13">
        <v>0</v>
      </c>
      <c r="O118" s="13">
        <v>0</v>
      </c>
      <c r="P118" s="13">
        <v>0</v>
      </c>
      <c r="Q118" s="13">
        <v>1</v>
      </c>
      <c r="R118" s="13">
        <v>0</v>
      </c>
      <c r="S118" s="13">
        <v>0</v>
      </c>
      <c r="T118" s="13">
        <v>0</v>
      </c>
      <c r="U118" s="13">
        <v>0</v>
      </c>
      <c r="V118" s="13">
        <v>1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f t="shared" si="11"/>
        <v>0</v>
      </c>
      <c r="AN118" s="13">
        <v>0</v>
      </c>
      <c r="AO118" s="13">
        <v>0</v>
      </c>
      <c r="AP118" s="13">
        <f t="shared" si="12"/>
        <v>0</v>
      </c>
      <c r="AQ118" s="13">
        <v>0</v>
      </c>
      <c r="AR118" s="13">
        <v>1</v>
      </c>
      <c r="AS118" s="13">
        <v>0</v>
      </c>
      <c r="AT118" s="13">
        <v>0</v>
      </c>
      <c r="AU118" s="13">
        <v>0</v>
      </c>
      <c r="AV118" s="13">
        <v>1</v>
      </c>
      <c r="AW118" s="13">
        <v>0</v>
      </c>
      <c r="AX118" s="13">
        <f t="shared" si="17"/>
        <v>1</v>
      </c>
      <c r="AY118" s="13">
        <v>26</v>
      </c>
      <c r="AZ118" s="13">
        <v>1.52</v>
      </c>
      <c r="BA118" s="13">
        <v>3.75</v>
      </c>
      <c r="BB118" s="13">
        <v>0</v>
      </c>
      <c r="BC118" s="13">
        <v>1</v>
      </c>
      <c r="BD118" s="13">
        <v>0</v>
      </c>
      <c r="BE118" s="13">
        <v>1</v>
      </c>
      <c r="BF118" s="13">
        <v>175.5980392156863</v>
      </c>
      <c r="BG118" s="13">
        <v>1</v>
      </c>
      <c r="BH118" s="13">
        <v>118</v>
      </c>
      <c r="BI118" s="13">
        <v>96</v>
      </c>
      <c r="BJ118" s="13">
        <v>35.200000000000003</v>
      </c>
      <c r="BK118" s="13">
        <v>0</v>
      </c>
      <c r="BL118" s="13">
        <v>3</v>
      </c>
      <c r="BM118" s="13">
        <v>0</v>
      </c>
      <c r="BN118" s="13">
        <v>0</v>
      </c>
      <c r="BO118" s="13">
        <v>0</v>
      </c>
      <c r="BP118" s="13">
        <v>1</v>
      </c>
      <c r="BQ118" s="13">
        <v>0</v>
      </c>
      <c r="BR118" s="13">
        <f t="shared" si="13"/>
        <v>1</v>
      </c>
      <c r="BS118" s="13">
        <v>0</v>
      </c>
      <c r="BT118" s="13">
        <v>0</v>
      </c>
      <c r="BU118" s="13">
        <v>1</v>
      </c>
      <c r="BV118" s="13">
        <v>0</v>
      </c>
      <c r="BW118" s="13">
        <v>2</v>
      </c>
      <c r="BX118" s="13">
        <v>0</v>
      </c>
      <c r="BY118" s="13">
        <v>1</v>
      </c>
      <c r="BZ118" s="13">
        <v>0</v>
      </c>
      <c r="CA118" s="13">
        <v>0</v>
      </c>
      <c r="CB118" s="13">
        <f t="shared" si="14"/>
        <v>1</v>
      </c>
      <c r="CC118" s="13">
        <v>0</v>
      </c>
      <c r="CD118" s="13">
        <v>0</v>
      </c>
      <c r="CE118" s="13">
        <v>0</v>
      </c>
      <c r="CF118" s="13">
        <v>0</v>
      </c>
      <c r="CG118" s="13">
        <v>1</v>
      </c>
      <c r="CH118" s="13">
        <v>700</v>
      </c>
      <c r="CI118" s="13">
        <v>1050</v>
      </c>
      <c r="CJ118" s="13">
        <v>1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1</v>
      </c>
      <c r="CW118" s="13">
        <v>0</v>
      </c>
      <c r="CX118" s="13">
        <v>0</v>
      </c>
      <c r="CY118" s="13">
        <v>0</v>
      </c>
      <c r="CZ118" s="13">
        <v>0</v>
      </c>
      <c r="DA118" s="13">
        <v>1</v>
      </c>
      <c r="DB118" s="13">
        <v>0</v>
      </c>
      <c r="DC118" s="13">
        <v>0</v>
      </c>
      <c r="DD118" s="13">
        <v>0</v>
      </c>
      <c r="DE118" s="13">
        <v>0</v>
      </c>
      <c r="DF118" s="13">
        <v>1</v>
      </c>
      <c r="DG118" s="13">
        <v>0</v>
      </c>
      <c r="DH118" s="13">
        <v>0</v>
      </c>
      <c r="DI118" s="13">
        <v>0</v>
      </c>
      <c r="DJ118" s="13">
        <v>1</v>
      </c>
      <c r="DK118" s="13">
        <v>0</v>
      </c>
      <c r="DL118" s="13">
        <v>0</v>
      </c>
      <c r="DM118" s="13">
        <v>0</v>
      </c>
      <c r="DN118" s="13">
        <v>1</v>
      </c>
      <c r="DO118" s="13">
        <v>0</v>
      </c>
      <c r="DP118" s="13">
        <v>0</v>
      </c>
      <c r="DQ118" s="13">
        <v>0</v>
      </c>
      <c r="DR118" s="13">
        <v>0</v>
      </c>
      <c r="DS118" s="13">
        <v>1</v>
      </c>
      <c r="DT118" s="13">
        <v>16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1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1</v>
      </c>
      <c r="EN118" s="13">
        <v>0</v>
      </c>
      <c r="EO118" s="13">
        <v>1</v>
      </c>
      <c r="EP118" s="13">
        <v>0</v>
      </c>
      <c r="EQ118" s="13">
        <f t="shared" si="15"/>
        <v>1</v>
      </c>
      <c r="ER118" s="13">
        <v>0</v>
      </c>
      <c r="ES118" s="13">
        <v>0</v>
      </c>
      <c r="ET118" s="13">
        <v>0</v>
      </c>
      <c r="EU118" s="13">
        <v>1</v>
      </c>
      <c r="EV118" s="13">
        <v>0</v>
      </c>
      <c r="EW118" s="13">
        <v>1</v>
      </c>
      <c r="EX118" s="13">
        <v>0</v>
      </c>
      <c r="EY118" s="13">
        <v>0</v>
      </c>
      <c r="EZ118" s="13">
        <v>0</v>
      </c>
      <c r="FA118" s="13">
        <v>1</v>
      </c>
      <c r="FB118" s="13">
        <v>0</v>
      </c>
      <c r="FC118" s="13">
        <v>0</v>
      </c>
      <c r="FD118" s="13">
        <v>1</v>
      </c>
      <c r="FE118" s="13">
        <v>1</v>
      </c>
      <c r="FF118" s="13">
        <v>1</v>
      </c>
      <c r="FG118" s="13">
        <v>0</v>
      </c>
      <c r="FH118" s="13">
        <v>1</v>
      </c>
      <c r="FI118" s="13">
        <f t="shared" si="16"/>
        <v>1</v>
      </c>
    </row>
    <row r="119" spans="1:165" x14ac:dyDescent="0.25">
      <c r="A119" s="11">
        <v>118</v>
      </c>
      <c r="B119" s="13">
        <v>48</v>
      </c>
      <c r="C119" s="13">
        <v>1</v>
      </c>
      <c r="D119" s="13">
        <v>0</v>
      </c>
      <c r="E119" s="13">
        <v>0</v>
      </c>
      <c r="F119" s="13">
        <v>0</v>
      </c>
      <c r="G119" s="13">
        <f t="shared" si="10"/>
        <v>1</v>
      </c>
      <c r="H119" s="13">
        <v>1</v>
      </c>
      <c r="I119" s="13">
        <v>170</v>
      </c>
      <c r="J119" s="13">
        <v>70</v>
      </c>
      <c r="K119" s="13">
        <v>24.2</v>
      </c>
      <c r="L119" s="13">
        <v>0</v>
      </c>
      <c r="M119" s="13">
        <v>1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1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1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f t="shared" si="11"/>
        <v>0</v>
      </c>
      <c r="AN119" s="13">
        <v>0</v>
      </c>
      <c r="AO119" s="13">
        <v>0</v>
      </c>
      <c r="AP119" s="13">
        <f t="shared" si="12"/>
        <v>0</v>
      </c>
      <c r="AQ119" s="13">
        <v>0</v>
      </c>
      <c r="AR119" s="13">
        <v>1</v>
      </c>
      <c r="AS119" s="13">
        <v>0</v>
      </c>
      <c r="AT119" s="13">
        <v>0</v>
      </c>
      <c r="AU119" s="13">
        <v>0</v>
      </c>
      <c r="AV119" s="13">
        <v>1</v>
      </c>
      <c r="AW119" s="13">
        <v>0</v>
      </c>
      <c r="AX119" s="13">
        <f t="shared" si="17"/>
        <v>1</v>
      </c>
      <c r="AY119" s="13">
        <v>35.5</v>
      </c>
      <c r="AZ119" s="13">
        <v>0.65</v>
      </c>
      <c r="BA119" s="13">
        <v>2.6</v>
      </c>
      <c r="BB119" s="13">
        <v>0</v>
      </c>
      <c r="BC119" s="13">
        <v>0</v>
      </c>
      <c r="BD119" s="13">
        <v>1</v>
      </c>
      <c r="BE119" s="13">
        <v>1.1000000000000001</v>
      </c>
      <c r="BF119" s="13">
        <v>189</v>
      </c>
      <c r="BG119" s="13">
        <v>1</v>
      </c>
      <c r="BH119" s="13">
        <v>119</v>
      </c>
      <c r="BI119" s="13">
        <v>78</v>
      </c>
      <c r="BJ119" s="13">
        <v>34.799999999999997</v>
      </c>
      <c r="BK119" s="13">
        <v>0</v>
      </c>
      <c r="BL119" s="13">
        <v>2</v>
      </c>
      <c r="BM119" s="13">
        <v>0</v>
      </c>
      <c r="BN119" s="13">
        <v>0</v>
      </c>
      <c r="BO119" s="13">
        <v>1</v>
      </c>
      <c r="BP119" s="13">
        <v>0</v>
      </c>
      <c r="BQ119" s="13">
        <v>0</v>
      </c>
      <c r="BR119" s="13">
        <f t="shared" si="13"/>
        <v>1</v>
      </c>
      <c r="BS119" s="13">
        <v>0</v>
      </c>
      <c r="BT119" s="13">
        <v>0</v>
      </c>
      <c r="BU119" s="13">
        <v>0</v>
      </c>
      <c r="BV119" s="13">
        <v>0</v>
      </c>
      <c r="BW119" s="13">
        <v>3</v>
      </c>
      <c r="BX119" s="13">
        <v>0</v>
      </c>
      <c r="BY119" s="13">
        <v>0</v>
      </c>
      <c r="BZ119" s="13">
        <v>1</v>
      </c>
      <c r="CA119" s="13">
        <v>0</v>
      </c>
      <c r="CB119" s="13">
        <f t="shared" si="14"/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1</v>
      </c>
      <c r="CH119" s="13">
        <v>700</v>
      </c>
      <c r="CI119" s="13">
        <v>1420</v>
      </c>
      <c r="CJ119" s="13">
        <v>0</v>
      </c>
      <c r="CK119" s="13">
        <v>0</v>
      </c>
      <c r="CL119" s="13">
        <v>1</v>
      </c>
      <c r="CM119" s="13">
        <v>0</v>
      </c>
      <c r="CN119" s="13">
        <v>0</v>
      </c>
      <c r="CO119" s="13">
        <v>0</v>
      </c>
      <c r="CP119" s="13">
        <v>1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1</v>
      </c>
      <c r="CW119" s="13">
        <v>0</v>
      </c>
      <c r="CX119" s="13">
        <v>0</v>
      </c>
      <c r="CY119" s="13">
        <v>0</v>
      </c>
      <c r="CZ119" s="13">
        <v>0</v>
      </c>
      <c r="DA119" s="13">
        <v>1</v>
      </c>
      <c r="DB119" s="13">
        <v>0</v>
      </c>
      <c r="DC119" s="13">
        <v>0</v>
      </c>
      <c r="DD119" s="13">
        <v>0</v>
      </c>
      <c r="DE119" s="13">
        <v>0</v>
      </c>
      <c r="DF119" s="13">
        <v>1</v>
      </c>
      <c r="DG119" s="13">
        <v>0</v>
      </c>
      <c r="DH119" s="13">
        <v>0</v>
      </c>
      <c r="DI119" s="13">
        <v>0</v>
      </c>
      <c r="DJ119" s="13">
        <v>1</v>
      </c>
      <c r="DK119" s="13">
        <v>1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1</v>
      </c>
      <c r="DT119" s="13">
        <v>18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f t="shared" si="15"/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1</v>
      </c>
      <c r="EX119" s="13">
        <v>0</v>
      </c>
      <c r="EY119" s="13">
        <v>0</v>
      </c>
      <c r="EZ119" s="13">
        <v>0</v>
      </c>
      <c r="FA119" s="13">
        <v>1</v>
      </c>
      <c r="FB119" s="13">
        <v>0</v>
      </c>
      <c r="FC119" s="13">
        <v>0</v>
      </c>
      <c r="FD119" s="13">
        <v>1</v>
      </c>
      <c r="FE119" s="13">
        <v>1</v>
      </c>
      <c r="FF119" s="13">
        <v>0</v>
      </c>
      <c r="FG119" s="13">
        <v>1</v>
      </c>
      <c r="FH119" s="13">
        <v>1</v>
      </c>
      <c r="FI119" s="13">
        <f t="shared" si="16"/>
        <v>1</v>
      </c>
    </row>
    <row r="120" spans="1:165" x14ac:dyDescent="0.25">
      <c r="A120" s="11">
        <v>119</v>
      </c>
      <c r="B120" s="13">
        <v>51</v>
      </c>
      <c r="C120" s="13">
        <v>0</v>
      </c>
      <c r="D120" s="13">
        <v>1</v>
      </c>
      <c r="E120" s="13">
        <v>0</v>
      </c>
      <c r="F120" s="13">
        <v>0</v>
      </c>
      <c r="G120" s="13">
        <f t="shared" si="10"/>
        <v>1</v>
      </c>
      <c r="H120" s="13">
        <v>1</v>
      </c>
      <c r="I120" s="13">
        <v>174</v>
      </c>
      <c r="J120" s="13">
        <v>95</v>
      </c>
      <c r="K120" s="13">
        <v>31.8</v>
      </c>
      <c r="L120" s="13">
        <v>0</v>
      </c>
      <c r="M120" s="13">
        <v>0</v>
      </c>
      <c r="N120" s="13">
        <v>1</v>
      </c>
      <c r="O120" s="13">
        <v>1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1</v>
      </c>
      <c r="V120" s="13">
        <v>1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f t="shared" si="11"/>
        <v>0</v>
      </c>
      <c r="AN120" s="13">
        <v>0</v>
      </c>
      <c r="AO120" s="13">
        <v>0</v>
      </c>
      <c r="AP120" s="13">
        <f t="shared" si="12"/>
        <v>0</v>
      </c>
      <c r="AQ120" s="13">
        <v>0</v>
      </c>
      <c r="AR120" s="13">
        <v>0</v>
      </c>
      <c r="AS120" s="13">
        <v>0</v>
      </c>
      <c r="AT120" s="13">
        <v>1</v>
      </c>
      <c r="AU120" s="13">
        <v>0</v>
      </c>
      <c r="AV120" s="13">
        <v>1</v>
      </c>
      <c r="AW120" s="13">
        <v>0</v>
      </c>
      <c r="AX120" s="13">
        <f t="shared" si="17"/>
        <v>1</v>
      </c>
      <c r="AY120" s="13">
        <v>21</v>
      </c>
      <c r="AZ120" s="13">
        <v>1.39</v>
      </c>
      <c r="BA120" s="13">
        <v>3.2496666666666671</v>
      </c>
      <c r="BB120" s="13">
        <v>0</v>
      </c>
      <c r="BC120" s="13">
        <v>1</v>
      </c>
      <c r="BD120" s="13">
        <v>0</v>
      </c>
      <c r="BE120" s="13">
        <v>1</v>
      </c>
      <c r="BF120" s="13">
        <v>175.5980392156863</v>
      </c>
      <c r="BG120" s="13">
        <v>1</v>
      </c>
      <c r="BH120" s="13">
        <v>150</v>
      </c>
      <c r="BI120" s="13">
        <v>109</v>
      </c>
      <c r="BJ120" s="13">
        <v>34.1</v>
      </c>
      <c r="BK120" s="13">
        <v>0</v>
      </c>
      <c r="BL120" s="13">
        <v>3</v>
      </c>
      <c r="BM120" s="13">
        <v>0</v>
      </c>
      <c r="BN120" s="13">
        <v>0</v>
      </c>
      <c r="BO120" s="13">
        <v>0</v>
      </c>
      <c r="BP120" s="13">
        <v>1</v>
      </c>
      <c r="BQ120" s="13">
        <v>0</v>
      </c>
      <c r="BR120" s="13">
        <f t="shared" si="13"/>
        <v>1</v>
      </c>
      <c r="BS120" s="13">
        <v>0</v>
      </c>
      <c r="BT120" s="13">
        <v>0</v>
      </c>
      <c r="BU120" s="13">
        <v>1</v>
      </c>
      <c r="BV120" s="13">
        <v>0</v>
      </c>
      <c r="BW120" s="13">
        <v>3</v>
      </c>
      <c r="BX120" s="13">
        <v>0</v>
      </c>
      <c r="BY120" s="13">
        <v>0</v>
      </c>
      <c r="BZ120" s="13">
        <v>1</v>
      </c>
      <c r="CA120" s="13">
        <v>0</v>
      </c>
      <c r="CB120" s="13">
        <f t="shared" si="14"/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1</v>
      </c>
      <c r="CH120" s="13">
        <v>620.46979865771812</v>
      </c>
      <c r="CI120" s="13">
        <v>710.15540540540542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1</v>
      </c>
      <c r="DG120" s="13">
        <v>0</v>
      </c>
      <c r="DH120" s="13">
        <v>0</v>
      </c>
      <c r="DI120" s="13">
        <v>0</v>
      </c>
      <c r="DJ120" s="13">
        <v>1</v>
      </c>
      <c r="DK120" s="13">
        <v>0</v>
      </c>
      <c r="DL120" s="13">
        <v>1</v>
      </c>
      <c r="DM120" s="13">
        <v>0</v>
      </c>
      <c r="DN120" s="13">
        <v>1</v>
      </c>
      <c r="DO120" s="13">
        <v>0</v>
      </c>
      <c r="DP120" s="13">
        <v>1</v>
      </c>
      <c r="DQ120" s="13">
        <v>0</v>
      </c>
      <c r="DR120" s="13">
        <v>0</v>
      </c>
      <c r="DS120" s="13">
        <v>1</v>
      </c>
      <c r="DT120" s="13">
        <v>15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1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1</v>
      </c>
      <c r="EN120" s="13">
        <v>0</v>
      </c>
      <c r="EO120" s="13">
        <v>1</v>
      </c>
      <c r="EP120" s="13">
        <v>0</v>
      </c>
      <c r="EQ120" s="13">
        <f t="shared" si="15"/>
        <v>1</v>
      </c>
      <c r="ER120" s="13">
        <v>0</v>
      </c>
      <c r="ES120" s="13">
        <v>0</v>
      </c>
      <c r="ET120" s="13">
        <v>0</v>
      </c>
      <c r="EU120" s="13">
        <v>1</v>
      </c>
      <c r="EV120" s="13">
        <v>1</v>
      </c>
      <c r="EW120" s="13">
        <v>0</v>
      </c>
      <c r="EX120" s="13">
        <v>0</v>
      </c>
      <c r="EY120" s="13">
        <v>0</v>
      </c>
      <c r="EZ120" s="13">
        <v>0</v>
      </c>
      <c r="FA120" s="13">
        <v>1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1</v>
      </c>
      <c r="FH120" s="13">
        <v>1</v>
      </c>
      <c r="FI120" s="13">
        <f t="shared" si="16"/>
        <v>0</v>
      </c>
    </row>
    <row r="121" spans="1:165" x14ac:dyDescent="0.25">
      <c r="A121" s="11">
        <v>120</v>
      </c>
      <c r="B121" s="13">
        <v>56</v>
      </c>
      <c r="C121" s="13">
        <v>0</v>
      </c>
      <c r="D121" s="13">
        <v>0</v>
      </c>
      <c r="E121" s="13">
        <v>1</v>
      </c>
      <c r="F121" s="13">
        <v>0</v>
      </c>
      <c r="G121" s="13">
        <f t="shared" si="10"/>
        <v>0</v>
      </c>
      <c r="H121" s="13">
        <v>1</v>
      </c>
      <c r="I121" s="13">
        <v>161</v>
      </c>
      <c r="J121" s="13">
        <v>58</v>
      </c>
      <c r="K121" s="13">
        <v>22.3</v>
      </c>
      <c r="L121" s="13">
        <v>1</v>
      </c>
      <c r="M121" s="13">
        <v>0</v>
      </c>
      <c r="N121" s="13">
        <v>0</v>
      </c>
      <c r="O121" s="13">
        <v>1</v>
      </c>
      <c r="P121" s="13">
        <v>0</v>
      </c>
      <c r="Q121" s="13">
        <v>0</v>
      </c>
      <c r="R121" s="13">
        <v>1</v>
      </c>
      <c r="S121" s="13">
        <v>0</v>
      </c>
      <c r="T121" s="13">
        <v>0</v>
      </c>
      <c r="U121" s="13">
        <v>0</v>
      </c>
      <c r="V121" s="13">
        <v>1</v>
      </c>
      <c r="W121" s="13">
        <v>0</v>
      </c>
      <c r="X121" s="13">
        <v>1</v>
      </c>
      <c r="Y121" s="13">
        <v>1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f t="shared" si="11"/>
        <v>0</v>
      </c>
      <c r="AN121" s="13">
        <v>0</v>
      </c>
      <c r="AO121" s="13">
        <v>0</v>
      </c>
      <c r="AP121" s="13">
        <f t="shared" si="12"/>
        <v>0</v>
      </c>
      <c r="AQ121" s="13">
        <v>0</v>
      </c>
      <c r="AR121" s="13">
        <v>1</v>
      </c>
      <c r="AS121" s="13">
        <v>0</v>
      </c>
      <c r="AT121" s="13">
        <v>0</v>
      </c>
      <c r="AU121" s="13">
        <v>0</v>
      </c>
      <c r="AV121" s="13">
        <v>0</v>
      </c>
      <c r="AW121" s="13">
        <v>1</v>
      </c>
      <c r="AX121" s="13">
        <f t="shared" si="17"/>
        <v>0</v>
      </c>
      <c r="AY121" s="13">
        <v>11</v>
      </c>
      <c r="AZ121" s="13">
        <v>2.4700000000000002</v>
      </c>
      <c r="BA121" s="13">
        <v>3.25</v>
      </c>
      <c r="BB121" s="13">
        <v>0</v>
      </c>
      <c r="BC121" s="13">
        <v>1</v>
      </c>
      <c r="BD121" s="13">
        <v>0</v>
      </c>
      <c r="BE121" s="13">
        <v>0.9</v>
      </c>
      <c r="BF121" s="13">
        <v>195</v>
      </c>
      <c r="BG121" s="13">
        <v>1</v>
      </c>
      <c r="BH121" s="13">
        <v>131</v>
      </c>
      <c r="BI121" s="13">
        <v>109</v>
      </c>
      <c r="BJ121" s="13">
        <v>31.6</v>
      </c>
      <c r="BK121" s="13">
        <v>0</v>
      </c>
      <c r="BL121" s="13">
        <v>3</v>
      </c>
      <c r="BM121" s="13">
        <v>0</v>
      </c>
      <c r="BN121" s="13">
        <v>0</v>
      </c>
      <c r="BO121" s="13">
        <v>0</v>
      </c>
      <c r="BP121" s="13">
        <v>1</v>
      </c>
      <c r="BQ121" s="13">
        <v>0</v>
      </c>
      <c r="BR121" s="13">
        <f t="shared" si="13"/>
        <v>1</v>
      </c>
      <c r="BS121" s="13">
        <v>0</v>
      </c>
      <c r="BT121" s="13">
        <v>0</v>
      </c>
      <c r="BU121" s="13">
        <v>1</v>
      </c>
      <c r="BV121" s="13">
        <v>0</v>
      </c>
      <c r="BW121" s="13">
        <v>3</v>
      </c>
      <c r="BX121" s="13">
        <v>0</v>
      </c>
      <c r="BY121" s="13">
        <v>0</v>
      </c>
      <c r="BZ121" s="13">
        <v>1</v>
      </c>
      <c r="CA121" s="13">
        <v>0</v>
      </c>
      <c r="CB121" s="13">
        <f t="shared" si="14"/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1</v>
      </c>
      <c r="CH121" s="13">
        <v>600</v>
      </c>
      <c r="CI121" s="13">
        <v>3060</v>
      </c>
      <c r="CJ121" s="13">
        <v>1</v>
      </c>
      <c r="CK121" s="13">
        <v>0</v>
      </c>
      <c r="CL121" s="13">
        <v>1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1</v>
      </c>
      <c r="DG121" s="13">
        <v>0</v>
      </c>
      <c r="DH121" s="13">
        <v>0</v>
      </c>
      <c r="DI121" s="13">
        <v>0</v>
      </c>
      <c r="DJ121" s="13">
        <v>1</v>
      </c>
      <c r="DK121" s="13">
        <v>0</v>
      </c>
      <c r="DL121" s="13">
        <v>1</v>
      </c>
      <c r="DM121" s="13">
        <v>0</v>
      </c>
      <c r="DN121" s="13">
        <v>1</v>
      </c>
      <c r="DO121" s="13">
        <v>0</v>
      </c>
      <c r="DP121" s="13">
        <v>0</v>
      </c>
      <c r="DQ121" s="13">
        <v>0</v>
      </c>
      <c r="DR121" s="13">
        <v>0</v>
      </c>
      <c r="DS121" s="13">
        <v>1</v>
      </c>
      <c r="DT121" s="13">
        <v>15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1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1</v>
      </c>
      <c r="EN121" s="13">
        <v>0</v>
      </c>
      <c r="EO121" s="13">
        <v>0</v>
      </c>
      <c r="EP121" s="13">
        <v>1</v>
      </c>
      <c r="EQ121" s="13">
        <f t="shared" si="15"/>
        <v>1</v>
      </c>
      <c r="ER121" s="13">
        <v>0</v>
      </c>
      <c r="ES121" s="13">
        <v>0</v>
      </c>
      <c r="ET121" s="13">
        <v>0</v>
      </c>
      <c r="EU121" s="13">
        <v>1</v>
      </c>
      <c r="EV121" s="13">
        <v>0</v>
      </c>
      <c r="EW121" s="13">
        <v>1</v>
      </c>
      <c r="EX121" s="13">
        <v>0</v>
      </c>
      <c r="EY121" s="13">
        <v>0</v>
      </c>
      <c r="EZ121" s="13">
        <v>0</v>
      </c>
      <c r="FA121" s="13">
        <v>1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f t="shared" si="16"/>
        <v>0</v>
      </c>
    </row>
    <row r="122" spans="1:165" x14ac:dyDescent="0.25">
      <c r="A122" s="11">
        <v>121</v>
      </c>
      <c r="B122" s="13">
        <v>59</v>
      </c>
      <c r="C122" s="13">
        <v>0</v>
      </c>
      <c r="D122" s="13">
        <v>0</v>
      </c>
      <c r="E122" s="13">
        <v>0</v>
      </c>
      <c r="F122" s="13">
        <v>1</v>
      </c>
      <c r="G122" s="13">
        <f t="shared" si="10"/>
        <v>0</v>
      </c>
      <c r="H122" s="13">
        <v>1</v>
      </c>
      <c r="I122" s="13">
        <v>173</v>
      </c>
      <c r="J122" s="13">
        <v>72</v>
      </c>
      <c r="K122" s="13">
        <v>24</v>
      </c>
      <c r="L122" s="13">
        <v>1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1</v>
      </c>
      <c r="W122" s="13">
        <v>0</v>
      </c>
      <c r="X122" s="13">
        <v>1</v>
      </c>
      <c r="Y122" s="13">
        <v>1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f t="shared" si="11"/>
        <v>0</v>
      </c>
      <c r="AN122" s="13">
        <v>1</v>
      </c>
      <c r="AO122" s="13">
        <v>0</v>
      </c>
      <c r="AP122" s="13">
        <f t="shared" si="12"/>
        <v>1</v>
      </c>
      <c r="AQ122" s="13">
        <v>0</v>
      </c>
      <c r="AR122" s="13">
        <v>1</v>
      </c>
      <c r="AS122" s="13">
        <v>0</v>
      </c>
      <c r="AT122" s="13">
        <v>0</v>
      </c>
      <c r="AU122" s="13">
        <v>0</v>
      </c>
      <c r="AV122" s="13">
        <v>0</v>
      </c>
      <c r="AW122" s="13">
        <v>1</v>
      </c>
      <c r="AX122" s="13">
        <f t="shared" si="17"/>
        <v>0</v>
      </c>
      <c r="AY122" s="13">
        <v>32</v>
      </c>
      <c r="AZ122" s="13">
        <v>1.65</v>
      </c>
      <c r="BA122" s="13">
        <v>4.8499999999999996</v>
      </c>
      <c r="BB122" s="13">
        <v>0</v>
      </c>
      <c r="BC122" s="13">
        <v>0</v>
      </c>
      <c r="BD122" s="13">
        <v>1</v>
      </c>
      <c r="BE122" s="13">
        <v>1.2</v>
      </c>
      <c r="BF122" s="13">
        <v>154</v>
      </c>
      <c r="BG122" s="13">
        <v>1</v>
      </c>
      <c r="BH122" s="13">
        <v>79</v>
      </c>
      <c r="BI122" s="13">
        <v>55</v>
      </c>
      <c r="BJ122" s="13">
        <v>35.1</v>
      </c>
      <c r="BK122" s="13">
        <v>0</v>
      </c>
      <c r="BL122" s="13">
        <v>2</v>
      </c>
      <c r="BM122" s="13">
        <v>0</v>
      </c>
      <c r="BN122" s="13">
        <v>0</v>
      </c>
      <c r="BO122" s="13">
        <v>1</v>
      </c>
      <c r="BP122" s="13">
        <v>0</v>
      </c>
      <c r="BQ122" s="13">
        <v>0</v>
      </c>
      <c r="BR122" s="13">
        <f t="shared" si="13"/>
        <v>1</v>
      </c>
      <c r="BS122" s="13">
        <v>0</v>
      </c>
      <c r="BT122" s="13">
        <v>0</v>
      </c>
      <c r="BU122" s="13">
        <v>0</v>
      </c>
      <c r="BV122" s="13">
        <v>0</v>
      </c>
      <c r="BW122" s="13">
        <v>3</v>
      </c>
      <c r="BX122" s="13">
        <v>0</v>
      </c>
      <c r="BY122" s="13">
        <v>0</v>
      </c>
      <c r="BZ122" s="13">
        <v>1</v>
      </c>
      <c r="CA122" s="13">
        <v>0</v>
      </c>
      <c r="CB122" s="13">
        <f t="shared" si="14"/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1</v>
      </c>
      <c r="CH122" s="13">
        <v>500</v>
      </c>
      <c r="CI122" s="13">
        <v>1030</v>
      </c>
      <c r="CJ122" s="13">
        <v>1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1</v>
      </c>
      <c r="DG122" s="13">
        <v>0</v>
      </c>
      <c r="DH122" s="13">
        <v>0</v>
      </c>
      <c r="DI122" s="13">
        <v>0</v>
      </c>
      <c r="DJ122" s="13">
        <v>1</v>
      </c>
      <c r="DK122" s="13">
        <v>0</v>
      </c>
      <c r="DL122" s="13">
        <v>1</v>
      </c>
      <c r="DM122" s="13">
        <v>0</v>
      </c>
      <c r="DN122" s="13">
        <v>1</v>
      </c>
      <c r="DO122" s="13">
        <v>0</v>
      </c>
      <c r="DP122" s="13">
        <v>0</v>
      </c>
      <c r="DQ122" s="13">
        <v>0</v>
      </c>
      <c r="DR122" s="13">
        <v>0</v>
      </c>
      <c r="DS122" s="13">
        <v>1</v>
      </c>
      <c r="DT122" s="13">
        <v>13</v>
      </c>
      <c r="DU122" s="13">
        <v>0</v>
      </c>
      <c r="DV122" s="13">
        <v>0</v>
      </c>
      <c r="DW122" s="13">
        <v>0</v>
      </c>
      <c r="DX122" s="13">
        <v>0</v>
      </c>
      <c r="DY122" s="13">
        <v>1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1</v>
      </c>
      <c r="EJ122" s="13">
        <v>0</v>
      </c>
      <c r="EK122" s="13">
        <v>0</v>
      </c>
      <c r="EL122" s="13">
        <v>0</v>
      </c>
      <c r="EM122" s="13">
        <v>1</v>
      </c>
      <c r="EN122" s="13">
        <v>0</v>
      </c>
      <c r="EO122" s="13">
        <v>0</v>
      </c>
      <c r="EP122" s="13">
        <v>1</v>
      </c>
      <c r="EQ122" s="13">
        <f t="shared" si="15"/>
        <v>1</v>
      </c>
      <c r="ER122" s="13">
        <v>0</v>
      </c>
      <c r="ES122" s="13">
        <v>0</v>
      </c>
      <c r="ET122" s="13">
        <v>0</v>
      </c>
      <c r="EU122" s="13">
        <v>1</v>
      </c>
      <c r="EV122" s="13">
        <v>0</v>
      </c>
      <c r="EW122" s="13">
        <v>1</v>
      </c>
      <c r="EX122" s="13">
        <v>0</v>
      </c>
      <c r="EY122" s="13">
        <v>0</v>
      </c>
      <c r="EZ122" s="13">
        <v>0</v>
      </c>
      <c r="FA122" s="13">
        <v>1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f t="shared" si="16"/>
        <v>0</v>
      </c>
    </row>
    <row r="123" spans="1:165" x14ac:dyDescent="0.25">
      <c r="A123" s="11">
        <v>122</v>
      </c>
      <c r="B123" s="13">
        <v>63</v>
      </c>
      <c r="C123" s="13">
        <v>0</v>
      </c>
      <c r="D123" s="13">
        <v>0</v>
      </c>
      <c r="E123" s="13">
        <v>0</v>
      </c>
      <c r="F123" s="13">
        <v>1</v>
      </c>
      <c r="G123" s="13">
        <f t="shared" si="10"/>
        <v>0</v>
      </c>
      <c r="H123" s="13">
        <v>1</v>
      </c>
      <c r="I123" s="13">
        <v>170</v>
      </c>
      <c r="J123" s="13">
        <v>87</v>
      </c>
      <c r="K123" s="13">
        <v>30.1</v>
      </c>
      <c r="L123" s="13">
        <v>1</v>
      </c>
      <c r="M123" s="13">
        <v>0</v>
      </c>
      <c r="N123" s="13">
        <v>0</v>
      </c>
      <c r="O123" s="13">
        <v>1</v>
      </c>
      <c r="P123" s="13">
        <v>0</v>
      </c>
      <c r="Q123" s="13">
        <v>1</v>
      </c>
      <c r="R123" s="13">
        <v>0</v>
      </c>
      <c r="S123" s="13">
        <v>1</v>
      </c>
      <c r="T123" s="13">
        <v>0</v>
      </c>
      <c r="U123" s="13">
        <v>1</v>
      </c>
      <c r="V123" s="13">
        <v>1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1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1</v>
      </c>
      <c r="AM123" s="13">
        <f t="shared" si="11"/>
        <v>1</v>
      </c>
      <c r="AN123" s="13">
        <v>1</v>
      </c>
      <c r="AO123" s="13">
        <v>0</v>
      </c>
      <c r="AP123" s="13">
        <f t="shared" si="12"/>
        <v>1</v>
      </c>
      <c r="AQ123" s="13">
        <v>0</v>
      </c>
      <c r="AR123" s="13">
        <v>1</v>
      </c>
      <c r="AS123" s="13">
        <v>0</v>
      </c>
      <c r="AT123" s="13">
        <v>0</v>
      </c>
      <c r="AU123" s="13">
        <v>0</v>
      </c>
      <c r="AV123" s="13">
        <v>0</v>
      </c>
      <c r="AW123" s="13">
        <v>1</v>
      </c>
      <c r="AX123" s="13">
        <f t="shared" si="17"/>
        <v>0</v>
      </c>
      <c r="AY123" s="13">
        <v>28</v>
      </c>
      <c r="AZ123" s="13">
        <v>1.73</v>
      </c>
      <c r="BA123" s="13">
        <v>3.25</v>
      </c>
      <c r="BB123" s="13">
        <v>0</v>
      </c>
      <c r="BC123" s="13">
        <v>0</v>
      </c>
      <c r="BD123" s="13">
        <v>1</v>
      </c>
      <c r="BE123" s="13">
        <v>1.1209459459459461</v>
      </c>
      <c r="BF123" s="13">
        <v>143</v>
      </c>
      <c r="BG123" s="13">
        <v>1</v>
      </c>
      <c r="BH123" s="13">
        <v>103</v>
      </c>
      <c r="BI123" s="13">
        <v>0</v>
      </c>
      <c r="BJ123" s="13">
        <v>36.5</v>
      </c>
      <c r="BK123" s="13">
        <v>0</v>
      </c>
      <c r="BL123" s="13">
        <v>0</v>
      </c>
      <c r="BM123" s="13">
        <v>1</v>
      </c>
      <c r="BN123" s="13">
        <v>0</v>
      </c>
      <c r="BO123" s="13">
        <v>0</v>
      </c>
      <c r="BP123" s="13">
        <v>0</v>
      </c>
      <c r="BQ123" s="13">
        <v>0</v>
      </c>
      <c r="BR123" s="13">
        <f t="shared" si="13"/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3</v>
      </c>
      <c r="BX123" s="13">
        <v>0</v>
      </c>
      <c r="BY123" s="13">
        <v>0</v>
      </c>
      <c r="BZ123" s="13">
        <v>1</v>
      </c>
      <c r="CA123" s="13">
        <v>0</v>
      </c>
      <c r="CB123" s="13">
        <f t="shared" si="14"/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1</v>
      </c>
      <c r="CH123" s="13">
        <v>800</v>
      </c>
      <c r="CI123" s="13">
        <v>540</v>
      </c>
      <c r="CJ123" s="13">
        <v>1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1</v>
      </c>
      <c r="DG123" s="13">
        <v>0</v>
      </c>
      <c r="DH123" s="13">
        <v>0</v>
      </c>
      <c r="DI123" s="13">
        <v>0</v>
      </c>
      <c r="DJ123" s="13">
        <v>0</v>
      </c>
      <c r="DK123" s="13">
        <v>1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1</v>
      </c>
      <c r="DT123" s="13">
        <v>18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f t="shared" si="15"/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1</v>
      </c>
      <c r="EX123" s="13">
        <v>0</v>
      </c>
      <c r="EY123" s="13">
        <v>1</v>
      </c>
      <c r="EZ123" s="13">
        <v>0</v>
      </c>
      <c r="FA123" s="13">
        <v>0</v>
      </c>
      <c r="FB123" s="13">
        <v>0</v>
      </c>
      <c r="FC123" s="13">
        <v>0</v>
      </c>
      <c r="FD123" s="13">
        <v>1</v>
      </c>
      <c r="FE123" s="13">
        <v>0</v>
      </c>
      <c r="FF123" s="13">
        <v>0</v>
      </c>
      <c r="FG123" s="13">
        <v>1</v>
      </c>
      <c r="FH123" s="13">
        <v>1</v>
      </c>
      <c r="FI123" s="13">
        <f t="shared" si="16"/>
        <v>1</v>
      </c>
    </row>
    <row r="124" spans="1:165" x14ac:dyDescent="0.25">
      <c r="A124" s="11">
        <v>123</v>
      </c>
      <c r="B124" s="13">
        <v>64</v>
      </c>
      <c r="C124" s="13">
        <v>0</v>
      </c>
      <c r="D124" s="13">
        <v>0</v>
      </c>
      <c r="E124" s="13">
        <v>0</v>
      </c>
      <c r="F124" s="13">
        <v>1</v>
      </c>
      <c r="G124" s="13">
        <f t="shared" si="10"/>
        <v>0</v>
      </c>
      <c r="H124" s="13">
        <v>1</v>
      </c>
      <c r="I124" s="13">
        <v>170</v>
      </c>
      <c r="J124" s="13">
        <v>75</v>
      </c>
      <c r="K124" s="13">
        <v>25.9</v>
      </c>
      <c r="L124" s="13">
        <v>0</v>
      </c>
      <c r="M124" s="13">
        <v>1</v>
      </c>
      <c r="N124" s="13">
        <v>0</v>
      </c>
      <c r="O124" s="13">
        <v>1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1</v>
      </c>
      <c r="W124" s="13">
        <v>0</v>
      </c>
      <c r="X124" s="13">
        <v>1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1</v>
      </c>
      <c r="AL124" s="13">
        <v>0</v>
      </c>
      <c r="AM124" s="13">
        <f t="shared" si="11"/>
        <v>1</v>
      </c>
      <c r="AN124" s="13">
        <v>0</v>
      </c>
      <c r="AO124" s="13">
        <v>0</v>
      </c>
      <c r="AP124" s="13">
        <f t="shared" si="12"/>
        <v>0</v>
      </c>
      <c r="AQ124" s="13">
        <v>0</v>
      </c>
      <c r="AR124" s="13">
        <v>1</v>
      </c>
      <c r="AS124" s="13">
        <v>0</v>
      </c>
      <c r="AT124" s="13">
        <v>0</v>
      </c>
      <c r="AU124" s="13">
        <v>0</v>
      </c>
      <c r="AV124" s="13">
        <v>1</v>
      </c>
      <c r="AW124" s="13">
        <v>0</v>
      </c>
      <c r="AX124" s="13">
        <f t="shared" si="17"/>
        <v>1</v>
      </c>
      <c r="AY124" s="13">
        <v>32.5</v>
      </c>
      <c r="AZ124" s="13">
        <v>0.72</v>
      </c>
      <c r="BA124" s="13">
        <v>3.25</v>
      </c>
      <c r="BB124" s="13">
        <v>0</v>
      </c>
      <c r="BC124" s="13">
        <v>0</v>
      </c>
      <c r="BD124" s="13">
        <v>1</v>
      </c>
      <c r="BE124" s="13">
        <v>1.2</v>
      </c>
      <c r="BF124" s="13">
        <v>175.5980392156863</v>
      </c>
      <c r="BG124" s="13">
        <v>1</v>
      </c>
      <c r="BH124" s="13">
        <v>66</v>
      </c>
      <c r="BI124" s="13">
        <v>56</v>
      </c>
      <c r="BJ124" s="13">
        <v>32.4</v>
      </c>
      <c r="BK124" s="13">
        <v>0</v>
      </c>
      <c r="BL124" s="13">
        <v>2</v>
      </c>
      <c r="BM124" s="13">
        <v>0</v>
      </c>
      <c r="BN124" s="13">
        <v>0</v>
      </c>
      <c r="BO124" s="13">
        <v>1</v>
      </c>
      <c r="BP124" s="13">
        <v>0</v>
      </c>
      <c r="BQ124" s="13">
        <v>0</v>
      </c>
      <c r="BR124" s="13">
        <f t="shared" si="13"/>
        <v>1</v>
      </c>
      <c r="BS124" s="13">
        <v>0</v>
      </c>
      <c r="BT124" s="13">
        <v>0</v>
      </c>
      <c r="BU124" s="13">
        <v>0</v>
      </c>
      <c r="BV124" s="13">
        <v>0</v>
      </c>
      <c r="BW124" s="13">
        <v>3</v>
      </c>
      <c r="BX124" s="13">
        <v>0</v>
      </c>
      <c r="BY124" s="13">
        <v>0</v>
      </c>
      <c r="BZ124" s="13">
        <v>1</v>
      </c>
      <c r="CA124" s="13">
        <v>0</v>
      </c>
      <c r="CB124" s="13">
        <f t="shared" si="14"/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1</v>
      </c>
      <c r="CH124" s="13">
        <v>500</v>
      </c>
      <c r="CI124" s="13">
        <v>900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1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1</v>
      </c>
      <c r="DG124" s="13">
        <v>0</v>
      </c>
      <c r="DH124" s="13">
        <v>0</v>
      </c>
      <c r="DI124" s="13">
        <v>0</v>
      </c>
      <c r="DJ124" s="13">
        <v>1</v>
      </c>
      <c r="DK124" s="13">
        <v>0</v>
      </c>
      <c r="DL124" s="13">
        <v>1</v>
      </c>
      <c r="DM124" s="13">
        <v>0</v>
      </c>
      <c r="DN124" s="13">
        <v>1</v>
      </c>
      <c r="DO124" s="13">
        <v>0</v>
      </c>
      <c r="DP124" s="13">
        <v>0</v>
      </c>
      <c r="DQ124" s="13">
        <v>1</v>
      </c>
      <c r="DR124" s="13">
        <v>0</v>
      </c>
      <c r="DS124" s="13">
        <v>1</v>
      </c>
      <c r="DT124" s="13">
        <v>18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1</v>
      </c>
      <c r="EJ124" s="13">
        <v>0</v>
      </c>
      <c r="EK124" s="13">
        <v>0</v>
      </c>
      <c r="EL124" s="13">
        <v>0</v>
      </c>
      <c r="EM124" s="13">
        <v>1</v>
      </c>
      <c r="EN124" s="13">
        <v>0</v>
      </c>
      <c r="EO124" s="13">
        <v>0</v>
      </c>
      <c r="EP124" s="13">
        <v>0</v>
      </c>
      <c r="EQ124" s="13">
        <f t="shared" si="15"/>
        <v>0</v>
      </c>
      <c r="ER124" s="13">
        <v>0</v>
      </c>
      <c r="ES124" s="13">
        <v>0</v>
      </c>
      <c r="ET124" s="13">
        <v>0</v>
      </c>
      <c r="EU124" s="13">
        <v>1</v>
      </c>
      <c r="EV124" s="13">
        <v>0</v>
      </c>
      <c r="EW124" s="13">
        <v>0</v>
      </c>
      <c r="EX124" s="13">
        <v>1</v>
      </c>
      <c r="EY124" s="13">
        <v>0</v>
      </c>
      <c r="EZ124" s="13">
        <v>1</v>
      </c>
      <c r="FA124" s="13">
        <v>0</v>
      </c>
      <c r="FB124" s="13">
        <v>0</v>
      </c>
      <c r="FC124" s="13">
        <v>0</v>
      </c>
      <c r="FD124" s="13">
        <v>0</v>
      </c>
      <c r="FE124" s="13">
        <v>1</v>
      </c>
      <c r="FF124" s="13">
        <v>0</v>
      </c>
      <c r="FG124" s="13">
        <v>0</v>
      </c>
      <c r="FH124" s="13">
        <v>1</v>
      </c>
      <c r="FI124" s="13">
        <f t="shared" si="16"/>
        <v>1</v>
      </c>
    </row>
    <row r="125" spans="1:165" x14ac:dyDescent="0.25">
      <c r="A125" s="11">
        <v>124</v>
      </c>
      <c r="B125" s="13">
        <v>45</v>
      </c>
      <c r="C125" s="13">
        <v>1</v>
      </c>
      <c r="D125" s="13">
        <v>0</v>
      </c>
      <c r="E125" s="13">
        <v>0</v>
      </c>
      <c r="F125" s="13">
        <v>0</v>
      </c>
      <c r="G125" s="13">
        <f t="shared" si="10"/>
        <v>1</v>
      </c>
      <c r="H125" s="13">
        <v>1</v>
      </c>
      <c r="I125" s="13">
        <v>175</v>
      </c>
      <c r="J125" s="13">
        <v>100</v>
      </c>
      <c r="K125" s="13">
        <v>32.6</v>
      </c>
      <c r="L125" s="13">
        <v>0</v>
      </c>
      <c r="M125" s="13">
        <v>1</v>
      </c>
      <c r="N125" s="13">
        <v>0</v>
      </c>
      <c r="O125" s="13">
        <v>1</v>
      </c>
      <c r="P125" s="13">
        <v>0</v>
      </c>
      <c r="Q125" s="13">
        <v>1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1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f t="shared" si="11"/>
        <v>0</v>
      </c>
      <c r="AN125" s="13">
        <v>0</v>
      </c>
      <c r="AO125" s="13">
        <v>0</v>
      </c>
      <c r="AP125" s="13">
        <f t="shared" si="12"/>
        <v>0</v>
      </c>
      <c r="AQ125" s="13">
        <v>0</v>
      </c>
      <c r="AR125" s="13">
        <v>1</v>
      </c>
      <c r="AS125" s="13">
        <v>0</v>
      </c>
      <c r="AT125" s="13">
        <v>0</v>
      </c>
      <c r="AU125" s="13">
        <v>0</v>
      </c>
      <c r="AV125" s="13">
        <v>1</v>
      </c>
      <c r="AW125" s="13">
        <v>0</v>
      </c>
      <c r="AX125" s="13">
        <f t="shared" si="17"/>
        <v>1</v>
      </c>
      <c r="AY125" s="13">
        <v>25.5</v>
      </c>
      <c r="AZ125" s="13">
        <v>0.55000000000000004</v>
      </c>
      <c r="BA125" s="13">
        <v>2.6</v>
      </c>
      <c r="BB125" s="13">
        <v>0</v>
      </c>
      <c r="BC125" s="13">
        <v>0</v>
      </c>
      <c r="BD125" s="13">
        <v>1</v>
      </c>
      <c r="BE125" s="13">
        <v>1.2</v>
      </c>
      <c r="BF125" s="13">
        <v>184</v>
      </c>
      <c r="BG125" s="13">
        <v>1</v>
      </c>
      <c r="BH125" s="13">
        <v>79</v>
      </c>
      <c r="BI125" s="13">
        <v>52</v>
      </c>
      <c r="BJ125" s="13">
        <v>34.700000000000003</v>
      </c>
      <c r="BK125" s="13">
        <v>0</v>
      </c>
      <c r="BL125" s="13">
        <v>2</v>
      </c>
      <c r="BM125" s="13">
        <v>0</v>
      </c>
      <c r="BN125" s="13">
        <v>0</v>
      </c>
      <c r="BO125" s="13">
        <v>1</v>
      </c>
      <c r="BP125" s="13">
        <v>0</v>
      </c>
      <c r="BQ125" s="13">
        <v>0</v>
      </c>
      <c r="BR125" s="13">
        <f t="shared" si="13"/>
        <v>1</v>
      </c>
      <c r="BS125" s="13">
        <v>0</v>
      </c>
      <c r="BT125" s="13">
        <v>0</v>
      </c>
      <c r="BU125" s="13">
        <v>0</v>
      </c>
      <c r="BV125" s="13">
        <v>0</v>
      </c>
      <c r="BW125" s="13">
        <v>3</v>
      </c>
      <c r="BX125" s="13">
        <v>0</v>
      </c>
      <c r="BY125" s="13">
        <v>0</v>
      </c>
      <c r="BZ125" s="13">
        <v>1</v>
      </c>
      <c r="CA125" s="13">
        <v>0</v>
      </c>
      <c r="CB125" s="13">
        <f t="shared" si="14"/>
        <v>0</v>
      </c>
      <c r="CC125" s="13">
        <v>1</v>
      </c>
      <c r="CD125" s="13">
        <v>0</v>
      </c>
      <c r="CE125" s="13">
        <v>0</v>
      </c>
      <c r="CF125" s="13">
        <v>0</v>
      </c>
      <c r="CG125" s="13">
        <v>1</v>
      </c>
      <c r="CH125" s="13">
        <v>500</v>
      </c>
      <c r="CI125" s="13">
        <v>780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1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1</v>
      </c>
      <c r="DG125" s="13">
        <v>0</v>
      </c>
      <c r="DH125" s="13">
        <v>0</v>
      </c>
      <c r="DI125" s="13">
        <v>0</v>
      </c>
      <c r="DJ125" s="13">
        <v>1</v>
      </c>
      <c r="DK125" s="13">
        <v>1</v>
      </c>
      <c r="DL125" s="13">
        <v>1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1</v>
      </c>
      <c r="DT125" s="13">
        <v>17</v>
      </c>
      <c r="DU125" s="13">
        <v>1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1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1</v>
      </c>
      <c r="EN125" s="13">
        <v>0</v>
      </c>
      <c r="EO125" s="13">
        <v>1</v>
      </c>
      <c r="EP125" s="13">
        <v>0</v>
      </c>
      <c r="EQ125" s="13">
        <f t="shared" si="15"/>
        <v>1</v>
      </c>
      <c r="ER125" s="13">
        <v>0</v>
      </c>
      <c r="ES125" s="13">
        <v>0</v>
      </c>
      <c r="ET125" s="13">
        <v>0</v>
      </c>
      <c r="EU125" s="13">
        <v>1</v>
      </c>
      <c r="EV125" s="13">
        <v>0</v>
      </c>
      <c r="EW125" s="13">
        <v>0</v>
      </c>
      <c r="EX125" s="13">
        <v>1</v>
      </c>
      <c r="EY125" s="13">
        <v>0</v>
      </c>
      <c r="EZ125" s="13">
        <v>0</v>
      </c>
      <c r="FA125" s="13">
        <v>1</v>
      </c>
      <c r="FB125" s="13">
        <v>0</v>
      </c>
      <c r="FC125" s="13">
        <v>0</v>
      </c>
      <c r="FD125" s="13">
        <v>0</v>
      </c>
      <c r="FE125" s="13">
        <v>1</v>
      </c>
      <c r="FF125" s="13">
        <v>0</v>
      </c>
      <c r="FG125" s="13">
        <v>0</v>
      </c>
      <c r="FH125" s="13">
        <v>1</v>
      </c>
      <c r="FI125" s="13">
        <f t="shared" si="16"/>
        <v>1</v>
      </c>
    </row>
    <row r="126" spans="1:165" x14ac:dyDescent="0.25">
      <c r="A126" s="11">
        <v>125</v>
      </c>
      <c r="B126" s="13">
        <v>47</v>
      </c>
      <c r="C126" s="13">
        <v>1</v>
      </c>
      <c r="D126" s="13">
        <v>0</v>
      </c>
      <c r="E126" s="13">
        <v>0</v>
      </c>
      <c r="F126" s="13">
        <v>0</v>
      </c>
      <c r="G126" s="13">
        <f t="shared" si="10"/>
        <v>1</v>
      </c>
      <c r="H126" s="13">
        <v>1</v>
      </c>
      <c r="I126" s="13">
        <v>174</v>
      </c>
      <c r="J126" s="13">
        <v>75</v>
      </c>
      <c r="K126" s="13">
        <v>24.7</v>
      </c>
      <c r="L126" s="13">
        <v>0</v>
      </c>
      <c r="M126" s="13">
        <v>1</v>
      </c>
      <c r="N126" s="13">
        <v>0</v>
      </c>
      <c r="O126" s="13">
        <v>1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1</v>
      </c>
      <c r="W126" s="13">
        <v>0</v>
      </c>
      <c r="X126" s="13">
        <v>1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1</v>
      </c>
      <c r="AJ126" s="13">
        <v>0</v>
      </c>
      <c r="AK126" s="13">
        <v>0</v>
      </c>
      <c r="AL126" s="13">
        <v>1</v>
      </c>
      <c r="AM126" s="13">
        <f t="shared" si="11"/>
        <v>1</v>
      </c>
      <c r="AN126" s="13">
        <v>0</v>
      </c>
      <c r="AO126" s="13">
        <v>0</v>
      </c>
      <c r="AP126" s="13">
        <f t="shared" si="12"/>
        <v>0</v>
      </c>
      <c r="AQ126" s="13">
        <v>1</v>
      </c>
      <c r="AR126" s="13">
        <v>0</v>
      </c>
      <c r="AS126" s="13">
        <v>0</v>
      </c>
      <c r="AT126" s="13">
        <v>0</v>
      </c>
      <c r="AU126" s="13">
        <v>0</v>
      </c>
      <c r="AV126" s="13">
        <v>1</v>
      </c>
      <c r="AW126" s="13">
        <v>0</v>
      </c>
      <c r="AX126" s="13">
        <f t="shared" si="17"/>
        <v>1</v>
      </c>
      <c r="AY126" s="13">
        <v>17</v>
      </c>
      <c r="AZ126" s="13">
        <v>1.1000000000000001</v>
      </c>
      <c r="BA126" s="13">
        <v>5</v>
      </c>
      <c r="BB126" s="13">
        <v>0</v>
      </c>
      <c r="BC126" s="13">
        <v>0</v>
      </c>
      <c r="BD126" s="13">
        <v>1</v>
      </c>
      <c r="BE126" s="13">
        <v>0.8</v>
      </c>
      <c r="BF126" s="13">
        <v>180</v>
      </c>
      <c r="BG126" s="13">
        <v>1</v>
      </c>
      <c r="BH126" s="13">
        <v>105</v>
      </c>
      <c r="BI126" s="13">
        <v>70</v>
      </c>
      <c r="BJ126" s="13">
        <v>34.799999999999997</v>
      </c>
      <c r="BK126" s="13">
        <v>0</v>
      </c>
      <c r="BL126" s="13">
        <v>2</v>
      </c>
      <c r="BM126" s="13">
        <v>0</v>
      </c>
      <c r="BN126" s="13">
        <v>0</v>
      </c>
      <c r="BO126" s="13">
        <v>1</v>
      </c>
      <c r="BP126" s="13">
        <v>0</v>
      </c>
      <c r="BQ126" s="13">
        <v>0</v>
      </c>
      <c r="BR126" s="13">
        <f t="shared" si="13"/>
        <v>1</v>
      </c>
      <c r="BS126" s="13">
        <v>0</v>
      </c>
      <c r="BT126" s="13">
        <v>0</v>
      </c>
      <c r="BU126" s="13">
        <v>0</v>
      </c>
      <c r="BV126" s="13">
        <v>0</v>
      </c>
      <c r="BW126" s="13">
        <v>3</v>
      </c>
      <c r="BX126" s="13">
        <v>0</v>
      </c>
      <c r="BY126" s="13">
        <v>0</v>
      </c>
      <c r="BZ126" s="13">
        <v>1</v>
      </c>
      <c r="CA126" s="13">
        <v>0</v>
      </c>
      <c r="CB126" s="13">
        <f t="shared" si="14"/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1</v>
      </c>
      <c r="CH126" s="13">
        <v>500</v>
      </c>
      <c r="CI126" s="13">
        <v>720</v>
      </c>
      <c r="CJ126" s="13">
        <v>1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1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1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1</v>
      </c>
      <c r="DG126" s="13">
        <v>0</v>
      </c>
      <c r="DH126" s="13">
        <v>0</v>
      </c>
      <c r="DI126" s="13">
        <v>0</v>
      </c>
      <c r="DJ126" s="13">
        <v>1</v>
      </c>
      <c r="DK126" s="13">
        <v>1</v>
      </c>
      <c r="DL126" s="13">
        <v>0</v>
      </c>
      <c r="DM126" s="13">
        <v>0</v>
      </c>
      <c r="DN126" s="13">
        <v>0</v>
      </c>
      <c r="DO126" s="13">
        <v>0</v>
      </c>
      <c r="DP126" s="13">
        <v>1</v>
      </c>
      <c r="DQ126" s="13">
        <v>0</v>
      </c>
      <c r="DR126" s="13">
        <v>0</v>
      </c>
      <c r="DS126" s="13">
        <v>1</v>
      </c>
      <c r="DT126" s="13">
        <v>17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1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1</v>
      </c>
      <c r="EQ126" s="13">
        <f t="shared" si="15"/>
        <v>1</v>
      </c>
      <c r="ER126" s="13">
        <v>0</v>
      </c>
      <c r="ES126" s="13">
        <v>0</v>
      </c>
      <c r="ET126" s="13">
        <v>0</v>
      </c>
      <c r="EU126" s="13">
        <v>1</v>
      </c>
      <c r="EV126" s="13">
        <v>0</v>
      </c>
      <c r="EW126" s="13">
        <v>1</v>
      </c>
      <c r="EX126" s="13">
        <v>0</v>
      </c>
      <c r="EY126" s="13">
        <v>1</v>
      </c>
      <c r="EZ126" s="13">
        <v>0</v>
      </c>
      <c r="FA126" s="13">
        <v>0</v>
      </c>
      <c r="FB126" s="13">
        <v>0</v>
      </c>
      <c r="FC126" s="13">
        <v>0</v>
      </c>
      <c r="FD126" s="13">
        <v>1</v>
      </c>
      <c r="FE126" s="13">
        <v>0</v>
      </c>
      <c r="FF126" s="13">
        <v>0</v>
      </c>
      <c r="FG126" s="13">
        <v>1</v>
      </c>
      <c r="FH126" s="13">
        <v>1</v>
      </c>
      <c r="FI126" s="13">
        <f t="shared" si="16"/>
        <v>1</v>
      </c>
    </row>
    <row r="127" spans="1:165" x14ac:dyDescent="0.25">
      <c r="A127" s="11">
        <v>126</v>
      </c>
      <c r="B127" s="13">
        <v>60</v>
      </c>
      <c r="C127" s="13">
        <v>0</v>
      </c>
      <c r="D127" s="13">
        <v>0</v>
      </c>
      <c r="E127" s="13">
        <v>0</v>
      </c>
      <c r="F127" s="13">
        <v>1</v>
      </c>
      <c r="G127" s="13">
        <f t="shared" si="10"/>
        <v>0</v>
      </c>
      <c r="H127" s="13">
        <v>1</v>
      </c>
      <c r="I127" s="13">
        <v>174</v>
      </c>
      <c r="J127" s="13">
        <v>81</v>
      </c>
      <c r="K127" s="13">
        <v>26.7</v>
      </c>
      <c r="L127" s="13">
        <v>0</v>
      </c>
      <c r="M127" s="13">
        <v>1</v>
      </c>
      <c r="N127" s="13">
        <v>0</v>
      </c>
      <c r="O127" s="13">
        <v>1</v>
      </c>
      <c r="P127" s="13">
        <v>1</v>
      </c>
      <c r="Q127" s="13">
        <v>1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f t="shared" si="11"/>
        <v>0</v>
      </c>
      <c r="AN127" s="13">
        <v>1</v>
      </c>
      <c r="AO127" s="13">
        <v>0</v>
      </c>
      <c r="AP127" s="13">
        <f t="shared" si="12"/>
        <v>1</v>
      </c>
      <c r="AQ127" s="13">
        <v>0</v>
      </c>
      <c r="AR127" s="13">
        <v>1</v>
      </c>
      <c r="AS127" s="13">
        <v>0</v>
      </c>
      <c r="AT127" s="13">
        <v>0</v>
      </c>
      <c r="AU127" s="13">
        <v>0</v>
      </c>
      <c r="AV127" s="13">
        <v>1</v>
      </c>
      <c r="AW127" s="13">
        <v>0</v>
      </c>
      <c r="AX127" s="13">
        <f t="shared" si="17"/>
        <v>1</v>
      </c>
      <c r="AY127" s="13">
        <v>12</v>
      </c>
      <c r="AZ127" s="13">
        <v>0.94</v>
      </c>
      <c r="BA127" s="13">
        <v>3.2496666666666671</v>
      </c>
      <c r="BB127" s="13">
        <v>0</v>
      </c>
      <c r="BC127" s="13">
        <v>0</v>
      </c>
      <c r="BD127" s="13">
        <v>1</v>
      </c>
      <c r="BE127" s="13">
        <v>1.1000000000000001</v>
      </c>
      <c r="BF127" s="13">
        <v>175.5980392156863</v>
      </c>
      <c r="BG127" s="13">
        <v>1</v>
      </c>
      <c r="BH127" s="13">
        <v>125</v>
      </c>
      <c r="BI127" s="13">
        <v>93</v>
      </c>
      <c r="BJ127" s="13">
        <v>34.9</v>
      </c>
      <c r="BK127" s="13">
        <v>0</v>
      </c>
      <c r="BL127" s="13">
        <v>3</v>
      </c>
      <c r="BM127" s="13">
        <v>0</v>
      </c>
      <c r="BN127" s="13">
        <v>0</v>
      </c>
      <c r="BO127" s="13">
        <v>0</v>
      </c>
      <c r="BP127" s="13">
        <v>1</v>
      </c>
      <c r="BQ127" s="13">
        <v>0</v>
      </c>
      <c r="BR127" s="13">
        <f t="shared" si="13"/>
        <v>1</v>
      </c>
      <c r="BS127" s="13">
        <v>0</v>
      </c>
      <c r="BT127" s="13">
        <v>0</v>
      </c>
      <c r="BU127" s="13">
        <v>0</v>
      </c>
      <c r="BV127" s="13">
        <v>0</v>
      </c>
      <c r="BW127" s="13">
        <v>3</v>
      </c>
      <c r="BX127" s="13">
        <v>0</v>
      </c>
      <c r="BY127" s="13">
        <v>0</v>
      </c>
      <c r="BZ127" s="13">
        <v>1</v>
      </c>
      <c r="CA127" s="13">
        <v>0</v>
      </c>
      <c r="CB127" s="13">
        <f t="shared" si="14"/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1</v>
      </c>
      <c r="CH127" s="13">
        <v>500</v>
      </c>
      <c r="CI127" s="13">
        <v>460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1</v>
      </c>
      <c r="CQ127" s="13">
        <v>0</v>
      </c>
      <c r="CR127" s="13">
        <v>0</v>
      </c>
      <c r="CS127" s="13">
        <v>0</v>
      </c>
      <c r="CT127" s="13">
        <v>0</v>
      </c>
      <c r="CU127" s="13">
        <v>1</v>
      </c>
      <c r="CV127" s="13">
        <v>1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1</v>
      </c>
      <c r="DG127" s="13">
        <v>0</v>
      </c>
      <c r="DH127" s="13">
        <v>0</v>
      </c>
      <c r="DI127" s="13">
        <v>0</v>
      </c>
      <c r="DJ127" s="13">
        <v>1</v>
      </c>
      <c r="DK127" s="13">
        <v>1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1</v>
      </c>
      <c r="DT127" s="13">
        <v>36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1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f t="shared" si="15"/>
        <v>0</v>
      </c>
      <c r="ER127" s="13">
        <v>0</v>
      </c>
      <c r="ES127" s="13">
        <v>0</v>
      </c>
      <c r="ET127" s="13">
        <v>0</v>
      </c>
      <c r="EU127" s="13">
        <v>1</v>
      </c>
      <c r="EV127" s="13">
        <v>0</v>
      </c>
      <c r="EW127" s="13">
        <v>0</v>
      </c>
      <c r="EX127" s="13">
        <v>1</v>
      </c>
      <c r="EY127" s="13">
        <v>0</v>
      </c>
      <c r="EZ127" s="13">
        <v>0</v>
      </c>
      <c r="FA127" s="13">
        <v>1</v>
      </c>
      <c r="FB127" s="13">
        <v>0</v>
      </c>
      <c r="FC127" s="13">
        <v>0</v>
      </c>
      <c r="FD127" s="13">
        <v>0</v>
      </c>
      <c r="FE127" s="13">
        <v>0</v>
      </c>
      <c r="FF127" s="13">
        <v>1</v>
      </c>
      <c r="FG127" s="13">
        <v>1</v>
      </c>
      <c r="FH127" s="13">
        <v>1</v>
      </c>
      <c r="FI127" s="13">
        <f t="shared" si="16"/>
        <v>0</v>
      </c>
    </row>
    <row r="128" spans="1:165" x14ac:dyDescent="0.25">
      <c r="A128" s="11">
        <v>127</v>
      </c>
      <c r="B128" s="13">
        <v>52</v>
      </c>
      <c r="C128" s="13">
        <v>0</v>
      </c>
      <c r="D128" s="13">
        <v>1</v>
      </c>
      <c r="E128" s="13">
        <v>0</v>
      </c>
      <c r="F128" s="13">
        <v>0</v>
      </c>
      <c r="G128" s="13">
        <f t="shared" si="10"/>
        <v>1</v>
      </c>
      <c r="H128" s="13">
        <v>0</v>
      </c>
      <c r="I128" s="13">
        <v>161</v>
      </c>
      <c r="J128" s="13">
        <v>85</v>
      </c>
      <c r="K128" s="13">
        <v>32.700000000000003</v>
      </c>
      <c r="L128" s="13">
        <v>0</v>
      </c>
      <c r="M128" s="13">
        <v>1</v>
      </c>
      <c r="N128" s="13">
        <v>0</v>
      </c>
      <c r="O128" s="13">
        <v>1</v>
      </c>
      <c r="P128" s="13">
        <v>0</v>
      </c>
      <c r="Q128" s="13">
        <v>1</v>
      </c>
      <c r="R128" s="13">
        <v>0</v>
      </c>
      <c r="S128" s="13">
        <v>0</v>
      </c>
      <c r="T128" s="13">
        <v>0</v>
      </c>
      <c r="U128" s="13">
        <v>0</v>
      </c>
      <c r="V128" s="13">
        <v>1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1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f t="shared" si="11"/>
        <v>0</v>
      </c>
      <c r="AN128" s="13">
        <v>0</v>
      </c>
      <c r="AO128" s="13">
        <v>0</v>
      </c>
      <c r="AP128" s="13">
        <f t="shared" si="12"/>
        <v>0</v>
      </c>
      <c r="AQ128" s="13">
        <v>0</v>
      </c>
      <c r="AR128" s="13">
        <v>1</v>
      </c>
      <c r="AS128" s="13">
        <v>0</v>
      </c>
      <c r="AT128" s="13">
        <v>0</v>
      </c>
      <c r="AU128" s="13">
        <v>0</v>
      </c>
      <c r="AV128" s="13">
        <v>1</v>
      </c>
      <c r="AW128" s="13">
        <v>0</v>
      </c>
      <c r="AX128" s="13">
        <f t="shared" si="17"/>
        <v>1</v>
      </c>
      <c r="AY128" s="13">
        <v>22</v>
      </c>
      <c r="AZ128" s="13">
        <v>0.8</v>
      </c>
      <c r="BA128" s="13">
        <v>3.8</v>
      </c>
      <c r="BB128" s="13">
        <v>0</v>
      </c>
      <c r="BC128" s="13">
        <v>0</v>
      </c>
      <c r="BD128" s="13">
        <v>1</v>
      </c>
      <c r="BE128" s="13">
        <v>0.9</v>
      </c>
      <c r="BF128" s="13">
        <v>158</v>
      </c>
      <c r="BG128" s="13">
        <v>1</v>
      </c>
      <c r="BH128" s="13">
        <v>93</v>
      </c>
      <c r="BI128" s="13">
        <v>72</v>
      </c>
      <c r="BJ128" s="13">
        <v>31.7</v>
      </c>
      <c r="BK128" s="13">
        <v>0</v>
      </c>
      <c r="BL128" s="13">
        <v>2</v>
      </c>
      <c r="BM128" s="13">
        <v>0</v>
      </c>
      <c r="BN128" s="13">
        <v>0</v>
      </c>
      <c r="BO128" s="13">
        <v>1</v>
      </c>
      <c r="BP128" s="13">
        <v>0</v>
      </c>
      <c r="BQ128" s="13">
        <v>0</v>
      </c>
      <c r="BR128" s="13">
        <f t="shared" si="13"/>
        <v>1</v>
      </c>
      <c r="BS128" s="13">
        <v>0</v>
      </c>
      <c r="BT128" s="13">
        <v>0</v>
      </c>
      <c r="BU128" s="13">
        <v>0</v>
      </c>
      <c r="BV128" s="13">
        <v>0</v>
      </c>
      <c r="BW128" s="13">
        <v>3</v>
      </c>
      <c r="BX128" s="13">
        <v>0</v>
      </c>
      <c r="BY128" s="13">
        <v>0</v>
      </c>
      <c r="BZ128" s="13">
        <v>1</v>
      </c>
      <c r="CA128" s="13">
        <v>0</v>
      </c>
      <c r="CB128" s="13">
        <f t="shared" si="14"/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1</v>
      </c>
      <c r="CH128" s="13">
        <v>500</v>
      </c>
      <c r="CI128" s="13">
        <v>715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1</v>
      </c>
      <c r="DG128" s="13">
        <v>0</v>
      </c>
      <c r="DH128" s="13">
        <v>0</v>
      </c>
      <c r="DI128" s="13">
        <v>0</v>
      </c>
      <c r="DJ128" s="13">
        <v>1</v>
      </c>
      <c r="DK128" s="13">
        <v>0</v>
      </c>
      <c r="DL128" s="13">
        <v>1</v>
      </c>
      <c r="DM128" s="13">
        <v>0</v>
      </c>
      <c r="DN128" s="13">
        <v>1</v>
      </c>
      <c r="DO128" s="13">
        <v>0</v>
      </c>
      <c r="DP128" s="13">
        <v>0</v>
      </c>
      <c r="DQ128" s="13">
        <v>0</v>
      </c>
      <c r="DR128" s="13">
        <v>0</v>
      </c>
      <c r="DS128" s="13">
        <v>1</v>
      </c>
      <c r="DT128" s="13">
        <v>15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1</v>
      </c>
      <c r="EF128" s="13">
        <v>1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1</v>
      </c>
      <c r="EP128" s="13">
        <v>0</v>
      </c>
      <c r="EQ128" s="13">
        <f t="shared" si="15"/>
        <v>1</v>
      </c>
      <c r="ER128" s="13">
        <v>0</v>
      </c>
      <c r="ES128" s="13">
        <v>0</v>
      </c>
      <c r="ET128" s="13">
        <v>0</v>
      </c>
      <c r="EU128" s="13">
        <v>1</v>
      </c>
      <c r="EV128" s="13">
        <v>0</v>
      </c>
      <c r="EW128" s="13">
        <v>0</v>
      </c>
      <c r="EX128" s="13">
        <v>1</v>
      </c>
      <c r="EY128" s="13">
        <v>1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f t="shared" si="16"/>
        <v>0</v>
      </c>
    </row>
    <row r="129" spans="1:165" x14ac:dyDescent="0.25">
      <c r="A129" s="11">
        <v>128</v>
      </c>
      <c r="B129" s="13">
        <v>58</v>
      </c>
      <c r="C129" s="13">
        <v>0</v>
      </c>
      <c r="D129" s="13">
        <v>0</v>
      </c>
      <c r="E129" s="13">
        <v>1</v>
      </c>
      <c r="F129" s="13">
        <v>0</v>
      </c>
      <c r="G129" s="13">
        <f t="shared" si="10"/>
        <v>0</v>
      </c>
      <c r="H129" s="13">
        <v>1</v>
      </c>
      <c r="I129" s="13">
        <v>170</v>
      </c>
      <c r="J129" s="13">
        <v>80</v>
      </c>
      <c r="K129" s="13">
        <v>27.6</v>
      </c>
      <c r="L129" s="13">
        <v>0</v>
      </c>
      <c r="M129" s="13">
        <v>1</v>
      </c>
      <c r="N129" s="13">
        <v>0</v>
      </c>
      <c r="O129" s="13">
        <v>1</v>
      </c>
      <c r="P129" s="13">
        <v>0</v>
      </c>
      <c r="Q129" s="13">
        <v>1</v>
      </c>
      <c r="R129" s="13">
        <v>1</v>
      </c>
      <c r="S129" s="13">
        <v>0</v>
      </c>
      <c r="T129" s="13">
        <v>0</v>
      </c>
      <c r="U129" s="13">
        <v>1</v>
      </c>
      <c r="V129" s="13">
        <v>1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f t="shared" si="11"/>
        <v>0</v>
      </c>
      <c r="AN129" s="13">
        <v>0</v>
      </c>
      <c r="AO129" s="13">
        <v>0</v>
      </c>
      <c r="AP129" s="13">
        <f t="shared" si="12"/>
        <v>0</v>
      </c>
      <c r="AQ129" s="13">
        <v>0</v>
      </c>
      <c r="AR129" s="13">
        <v>1</v>
      </c>
      <c r="AS129" s="13">
        <v>0</v>
      </c>
      <c r="AT129" s="13">
        <v>0</v>
      </c>
      <c r="AU129" s="13">
        <v>0</v>
      </c>
      <c r="AV129" s="13">
        <v>1</v>
      </c>
      <c r="AW129" s="13">
        <v>0</v>
      </c>
      <c r="AX129" s="13">
        <f t="shared" si="17"/>
        <v>1</v>
      </c>
      <c r="AY129" s="13">
        <v>31.5</v>
      </c>
      <c r="AZ129" s="13">
        <v>0.65</v>
      </c>
      <c r="BA129" s="13">
        <v>3.25</v>
      </c>
      <c r="BB129" s="13">
        <v>0</v>
      </c>
      <c r="BC129" s="13">
        <v>1</v>
      </c>
      <c r="BD129" s="13">
        <v>0</v>
      </c>
      <c r="BE129" s="13">
        <v>1</v>
      </c>
      <c r="BF129" s="13">
        <v>246</v>
      </c>
      <c r="BG129" s="13">
        <v>1</v>
      </c>
      <c r="BH129" s="13">
        <v>96</v>
      </c>
      <c r="BI129" s="13">
        <v>71</v>
      </c>
      <c r="BJ129" s="13">
        <v>35.1</v>
      </c>
      <c r="BK129" s="13">
        <v>0</v>
      </c>
      <c r="BL129" s="13">
        <v>2</v>
      </c>
      <c r="BM129" s="13">
        <v>0</v>
      </c>
      <c r="BN129" s="13">
        <v>0</v>
      </c>
      <c r="BO129" s="13">
        <v>1</v>
      </c>
      <c r="BP129" s="13">
        <v>0</v>
      </c>
      <c r="BQ129" s="13">
        <v>0</v>
      </c>
      <c r="BR129" s="13">
        <f t="shared" si="13"/>
        <v>1</v>
      </c>
      <c r="BS129" s="13">
        <v>0</v>
      </c>
      <c r="BT129" s="13">
        <v>0</v>
      </c>
      <c r="BU129" s="13">
        <v>0</v>
      </c>
      <c r="BV129" s="13">
        <v>0</v>
      </c>
      <c r="BW129" s="13">
        <v>4</v>
      </c>
      <c r="BX129" s="13">
        <v>0</v>
      </c>
      <c r="BY129" s="13">
        <v>0</v>
      </c>
      <c r="BZ129" s="13">
        <v>0</v>
      </c>
      <c r="CA129" s="13">
        <v>1</v>
      </c>
      <c r="CB129" s="13">
        <f t="shared" si="14"/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1</v>
      </c>
      <c r="CH129" s="13">
        <v>700</v>
      </c>
      <c r="CI129" s="13">
        <v>535</v>
      </c>
      <c r="CJ129" s="13">
        <v>1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1</v>
      </c>
      <c r="DG129" s="13">
        <v>0</v>
      </c>
      <c r="DH129" s="13">
        <v>0</v>
      </c>
      <c r="DI129" s="13">
        <v>0</v>
      </c>
      <c r="DJ129" s="13">
        <v>1</v>
      </c>
      <c r="DK129" s="13">
        <v>0</v>
      </c>
      <c r="DL129" s="13">
        <v>1</v>
      </c>
      <c r="DM129" s="13">
        <v>0</v>
      </c>
      <c r="DN129" s="13">
        <v>0</v>
      </c>
      <c r="DO129" s="13">
        <v>0</v>
      </c>
      <c r="DP129" s="13">
        <v>1</v>
      </c>
      <c r="DQ129" s="13">
        <v>0</v>
      </c>
      <c r="DR129" s="13">
        <v>0</v>
      </c>
      <c r="DS129" s="13">
        <v>1</v>
      </c>
      <c r="DT129" s="13">
        <v>14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1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1</v>
      </c>
      <c r="EN129" s="13">
        <v>1</v>
      </c>
      <c r="EO129" s="13">
        <v>0</v>
      </c>
      <c r="EP129" s="13">
        <v>0</v>
      </c>
      <c r="EQ129" s="13">
        <f t="shared" si="15"/>
        <v>0</v>
      </c>
      <c r="ER129" s="13">
        <v>0</v>
      </c>
      <c r="ES129" s="13">
        <v>0</v>
      </c>
      <c r="ET129" s="13">
        <v>0</v>
      </c>
      <c r="EU129" s="13">
        <v>1</v>
      </c>
      <c r="EV129" s="13">
        <v>0</v>
      </c>
      <c r="EW129" s="13">
        <v>1</v>
      </c>
      <c r="EX129" s="13">
        <v>0</v>
      </c>
      <c r="EY129" s="13">
        <v>0</v>
      </c>
      <c r="EZ129" s="13">
        <v>0</v>
      </c>
      <c r="FA129" s="13">
        <v>1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f t="shared" si="16"/>
        <v>0</v>
      </c>
    </row>
    <row r="130" spans="1:165" x14ac:dyDescent="0.25">
      <c r="A130" s="11">
        <v>129</v>
      </c>
      <c r="B130" s="13">
        <v>50</v>
      </c>
      <c r="C130" s="13">
        <v>0</v>
      </c>
      <c r="D130" s="13">
        <v>1</v>
      </c>
      <c r="E130" s="13">
        <v>0</v>
      </c>
      <c r="F130" s="13">
        <v>0</v>
      </c>
      <c r="G130" s="13">
        <f t="shared" si="10"/>
        <v>1</v>
      </c>
      <c r="H130" s="13">
        <v>1</v>
      </c>
      <c r="I130" s="13">
        <v>155</v>
      </c>
      <c r="J130" s="13">
        <v>80</v>
      </c>
      <c r="K130" s="13">
        <v>33.299999999999997</v>
      </c>
      <c r="L130" s="13">
        <v>0</v>
      </c>
      <c r="M130" s="13">
        <v>1</v>
      </c>
      <c r="N130" s="13">
        <v>0</v>
      </c>
      <c r="O130" s="13">
        <v>1</v>
      </c>
      <c r="P130" s="13">
        <v>0</v>
      </c>
      <c r="Q130" s="13">
        <v>1</v>
      </c>
      <c r="R130" s="13">
        <v>0</v>
      </c>
      <c r="S130" s="13">
        <v>0</v>
      </c>
      <c r="T130" s="13">
        <v>0</v>
      </c>
      <c r="U130" s="13">
        <v>0</v>
      </c>
      <c r="V130" s="13">
        <v>1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f t="shared" si="11"/>
        <v>0</v>
      </c>
      <c r="AN130" s="13">
        <v>0</v>
      </c>
      <c r="AO130" s="13">
        <v>0</v>
      </c>
      <c r="AP130" s="13">
        <f t="shared" si="12"/>
        <v>0</v>
      </c>
      <c r="AQ130" s="13">
        <v>1</v>
      </c>
      <c r="AR130" s="13">
        <v>0</v>
      </c>
      <c r="AS130" s="13">
        <v>0</v>
      </c>
      <c r="AT130" s="13">
        <v>0</v>
      </c>
      <c r="AU130" s="13">
        <v>0</v>
      </c>
      <c r="AV130" s="13">
        <v>1</v>
      </c>
      <c r="AW130" s="13">
        <v>0</v>
      </c>
      <c r="AX130" s="13">
        <f t="shared" ref="AX130:AX153" si="18">IF(OR(AU130=1,AV130=1),1,0)</f>
        <v>1</v>
      </c>
      <c r="AY130" s="13">
        <v>25</v>
      </c>
      <c r="AZ130" s="13">
        <v>0.65</v>
      </c>
      <c r="BA130" s="13">
        <v>2.84</v>
      </c>
      <c r="BB130" s="13">
        <v>0</v>
      </c>
      <c r="BC130" s="13">
        <v>0</v>
      </c>
      <c r="BD130" s="13">
        <v>1</v>
      </c>
      <c r="BE130" s="13">
        <v>1.2</v>
      </c>
      <c r="BF130" s="13">
        <v>197</v>
      </c>
      <c r="BG130" s="13">
        <v>1</v>
      </c>
      <c r="BH130" s="13">
        <v>95</v>
      </c>
      <c r="BI130" s="13">
        <v>59</v>
      </c>
      <c r="BJ130" s="13">
        <v>34.799999999999997</v>
      </c>
      <c r="BK130" s="13">
        <v>0</v>
      </c>
      <c r="BL130" s="13">
        <v>2</v>
      </c>
      <c r="BM130" s="13">
        <v>0</v>
      </c>
      <c r="BN130" s="13">
        <v>0</v>
      </c>
      <c r="BO130" s="13">
        <v>1</v>
      </c>
      <c r="BP130" s="13">
        <v>0</v>
      </c>
      <c r="BQ130" s="13">
        <v>0</v>
      </c>
      <c r="BR130" s="13">
        <f t="shared" si="13"/>
        <v>1</v>
      </c>
      <c r="BS130" s="13">
        <v>0</v>
      </c>
      <c r="BT130" s="13">
        <v>0</v>
      </c>
      <c r="BU130" s="13">
        <v>0</v>
      </c>
      <c r="BV130" s="13">
        <v>0</v>
      </c>
      <c r="BW130" s="13">
        <v>3</v>
      </c>
      <c r="BX130" s="13">
        <v>0</v>
      </c>
      <c r="BY130" s="13">
        <v>0</v>
      </c>
      <c r="BZ130" s="13">
        <v>1</v>
      </c>
      <c r="CA130" s="13">
        <v>0</v>
      </c>
      <c r="CB130" s="13">
        <f t="shared" si="14"/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1</v>
      </c>
      <c r="CH130" s="13">
        <v>500</v>
      </c>
      <c r="CI130" s="13">
        <v>600</v>
      </c>
      <c r="CJ130" s="13">
        <v>1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1</v>
      </c>
      <c r="DG130" s="13">
        <v>0</v>
      </c>
      <c r="DH130" s="13">
        <v>0</v>
      </c>
      <c r="DI130" s="13">
        <v>0</v>
      </c>
      <c r="DJ130" s="13">
        <v>1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1</v>
      </c>
      <c r="DQ130" s="13">
        <v>0</v>
      </c>
      <c r="DR130" s="13">
        <v>0</v>
      </c>
      <c r="DS130" s="13">
        <v>1</v>
      </c>
      <c r="DT130" s="13">
        <v>29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1</v>
      </c>
      <c r="EF130" s="13">
        <v>0</v>
      </c>
      <c r="EG130" s="13">
        <v>1</v>
      </c>
      <c r="EH130" s="13">
        <v>1</v>
      </c>
      <c r="EI130" s="13">
        <v>0</v>
      </c>
      <c r="EJ130" s="13">
        <v>0</v>
      </c>
      <c r="EK130" s="13">
        <v>0</v>
      </c>
      <c r="EL130" s="13">
        <v>0</v>
      </c>
      <c r="EM130" s="13">
        <v>1</v>
      </c>
      <c r="EN130" s="13">
        <v>0</v>
      </c>
      <c r="EO130" s="13">
        <v>1</v>
      </c>
      <c r="EP130" s="13">
        <v>0</v>
      </c>
      <c r="EQ130" s="13">
        <f t="shared" si="15"/>
        <v>1</v>
      </c>
      <c r="ER130" s="13">
        <v>1</v>
      </c>
      <c r="ES130" s="13">
        <v>0</v>
      </c>
      <c r="ET130" s="13">
        <v>1</v>
      </c>
      <c r="EU130" s="13">
        <v>0</v>
      </c>
      <c r="EV130" s="13">
        <v>0</v>
      </c>
      <c r="EW130" s="13">
        <v>1</v>
      </c>
      <c r="EX130" s="13">
        <v>0</v>
      </c>
      <c r="EY130" s="13">
        <v>0</v>
      </c>
      <c r="EZ130" s="13">
        <v>0</v>
      </c>
      <c r="FA130" s="13">
        <v>0</v>
      </c>
      <c r="FB130" s="13">
        <v>1</v>
      </c>
      <c r="FC130" s="13">
        <v>0</v>
      </c>
      <c r="FD130" s="13">
        <v>0</v>
      </c>
      <c r="FE130" s="13">
        <v>1</v>
      </c>
      <c r="FF130" s="13">
        <v>1</v>
      </c>
      <c r="FG130" s="13">
        <v>0</v>
      </c>
      <c r="FH130" s="13">
        <v>1</v>
      </c>
      <c r="FI130" s="13">
        <f t="shared" si="16"/>
        <v>1</v>
      </c>
    </row>
    <row r="131" spans="1:165" x14ac:dyDescent="0.25">
      <c r="A131" s="11">
        <v>130</v>
      </c>
      <c r="B131" s="13">
        <v>49</v>
      </c>
      <c r="C131" s="13">
        <v>1</v>
      </c>
      <c r="D131" s="13">
        <v>0</v>
      </c>
      <c r="E131" s="13">
        <v>0</v>
      </c>
      <c r="F131" s="13">
        <v>0</v>
      </c>
      <c r="G131" s="13">
        <f t="shared" ref="G131:G153" si="19">IF(B131&lt;55,1,0)</f>
        <v>1</v>
      </c>
      <c r="H131" s="13">
        <v>1</v>
      </c>
      <c r="I131" s="13">
        <v>167</v>
      </c>
      <c r="J131" s="13">
        <v>68</v>
      </c>
      <c r="K131" s="13">
        <v>24.3</v>
      </c>
      <c r="L131" s="13">
        <v>0</v>
      </c>
      <c r="M131" s="13">
        <v>1</v>
      </c>
      <c r="N131" s="13">
        <v>0</v>
      </c>
      <c r="O131" s="13">
        <v>0</v>
      </c>
      <c r="P131" s="13">
        <v>0</v>
      </c>
      <c r="Q131" s="13">
        <v>0</v>
      </c>
      <c r="R131" s="13">
        <v>1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f t="shared" ref="AM131:AM153" si="20">IF(OR(AI131=1,AK131=1,AL131),1,0)</f>
        <v>0</v>
      </c>
      <c r="AN131" s="13">
        <v>0</v>
      </c>
      <c r="AO131" s="13">
        <v>0</v>
      </c>
      <c r="AP131" s="13">
        <f t="shared" ref="AP131:AP153" si="21">IF(OR(AN131=1,AO131=1),1,0)</f>
        <v>0</v>
      </c>
      <c r="AQ131" s="13">
        <v>0</v>
      </c>
      <c r="AR131" s="13">
        <v>1</v>
      </c>
      <c r="AS131" s="13">
        <v>0</v>
      </c>
      <c r="AT131" s="13">
        <v>0</v>
      </c>
      <c r="AU131" s="13">
        <v>0</v>
      </c>
      <c r="AV131" s="13">
        <v>1</v>
      </c>
      <c r="AW131" s="13">
        <v>0</v>
      </c>
      <c r="AX131" s="13">
        <f t="shared" si="18"/>
        <v>1</v>
      </c>
      <c r="AY131" s="13">
        <v>28</v>
      </c>
      <c r="AZ131" s="13">
        <v>1.48</v>
      </c>
      <c r="BA131" s="13">
        <v>2.79</v>
      </c>
      <c r="BB131" s="13">
        <v>0</v>
      </c>
      <c r="BC131" s="13">
        <v>0</v>
      </c>
      <c r="BD131" s="13">
        <v>1</v>
      </c>
      <c r="BE131" s="13">
        <v>1</v>
      </c>
      <c r="BF131" s="13">
        <v>175.5980392156863</v>
      </c>
      <c r="BG131" s="13">
        <v>1</v>
      </c>
      <c r="BH131" s="13">
        <v>80</v>
      </c>
      <c r="BI131" s="13">
        <v>63</v>
      </c>
      <c r="BJ131" s="13">
        <v>32.700000000000003</v>
      </c>
      <c r="BK131" s="13">
        <v>0</v>
      </c>
      <c r="BL131" s="13">
        <v>2</v>
      </c>
      <c r="BM131" s="13">
        <v>0</v>
      </c>
      <c r="BN131" s="13">
        <v>0</v>
      </c>
      <c r="BO131" s="13">
        <v>1</v>
      </c>
      <c r="BP131" s="13">
        <v>0</v>
      </c>
      <c r="BQ131" s="13">
        <v>0</v>
      </c>
      <c r="BR131" s="13">
        <f t="shared" ref="BR131:BR153" si="22">IF(OR(BN131=1,BO131=1,BP131=1),1,0)</f>
        <v>1</v>
      </c>
      <c r="BS131" s="13">
        <v>0</v>
      </c>
      <c r="BT131" s="13">
        <v>0</v>
      </c>
      <c r="BU131" s="13">
        <v>0</v>
      </c>
      <c r="BV131" s="13">
        <v>0</v>
      </c>
      <c r="BW131" s="13">
        <v>3</v>
      </c>
      <c r="BX131" s="13">
        <v>0</v>
      </c>
      <c r="BY131" s="13">
        <v>0</v>
      </c>
      <c r="BZ131" s="13">
        <v>1</v>
      </c>
      <c r="CA131" s="13">
        <v>0</v>
      </c>
      <c r="CB131" s="13">
        <f t="shared" ref="CB131:CB153" si="23">IF(OR(BX131=1,BY131=1),1,0)</f>
        <v>0</v>
      </c>
      <c r="CC131" s="13">
        <v>1</v>
      </c>
      <c r="CD131" s="13">
        <v>0</v>
      </c>
      <c r="CE131" s="13">
        <v>0</v>
      </c>
      <c r="CF131" s="13">
        <v>0</v>
      </c>
      <c r="CG131" s="13">
        <v>1</v>
      </c>
      <c r="CH131" s="13">
        <v>600</v>
      </c>
      <c r="CI131" s="13">
        <v>1140</v>
      </c>
      <c r="CJ131" s="13">
        <v>1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1</v>
      </c>
      <c r="DG131" s="13">
        <v>0</v>
      </c>
      <c r="DH131" s="13">
        <v>0</v>
      </c>
      <c r="DI131" s="13">
        <v>0</v>
      </c>
      <c r="DJ131" s="13">
        <v>1</v>
      </c>
      <c r="DK131" s="13">
        <v>0</v>
      </c>
      <c r="DL131" s="13">
        <v>1</v>
      </c>
      <c r="DM131" s="13">
        <v>0</v>
      </c>
      <c r="DN131" s="13">
        <v>1</v>
      </c>
      <c r="DO131" s="13">
        <v>0</v>
      </c>
      <c r="DP131" s="13">
        <v>0</v>
      </c>
      <c r="DQ131" s="13">
        <v>0</v>
      </c>
      <c r="DR131" s="13">
        <v>0</v>
      </c>
      <c r="DS131" s="13">
        <v>1</v>
      </c>
      <c r="DT131" s="13">
        <v>12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1</v>
      </c>
      <c r="ED131" s="13">
        <v>0</v>
      </c>
      <c r="EE131" s="13">
        <v>1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1</v>
      </c>
      <c r="EN131" s="13">
        <v>0</v>
      </c>
      <c r="EO131" s="13">
        <v>1</v>
      </c>
      <c r="EP131" s="13">
        <v>0</v>
      </c>
      <c r="EQ131" s="13">
        <f t="shared" ref="EQ131:EQ153" si="24">IF(OR(EO131=1,EP131=1),1,0)</f>
        <v>1</v>
      </c>
      <c r="ER131" s="13">
        <v>0</v>
      </c>
      <c r="ES131" s="13">
        <v>0</v>
      </c>
      <c r="ET131" s="13">
        <v>0</v>
      </c>
      <c r="EU131" s="13">
        <v>1</v>
      </c>
      <c r="EV131" s="13">
        <v>0</v>
      </c>
      <c r="EW131" s="13">
        <v>0</v>
      </c>
      <c r="EX131" s="13">
        <v>1</v>
      </c>
      <c r="EY131" s="13">
        <v>0</v>
      </c>
      <c r="EZ131" s="13">
        <v>0</v>
      </c>
      <c r="FA131" s="13">
        <v>1</v>
      </c>
      <c r="FB131" s="13">
        <v>0</v>
      </c>
      <c r="FC131" s="13">
        <v>0</v>
      </c>
      <c r="FD131" s="13">
        <v>0</v>
      </c>
      <c r="FE131" s="13">
        <v>1</v>
      </c>
      <c r="FF131" s="13">
        <v>0</v>
      </c>
      <c r="FG131" s="13">
        <v>0</v>
      </c>
      <c r="FH131" s="13">
        <v>1</v>
      </c>
      <c r="FI131" s="13">
        <f t="shared" ref="FI131:FI153" si="25">IF(OR(FD131=1,FE131=1),1,0)</f>
        <v>1</v>
      </c>
    </row>
    <row r="132" spans="1:165" x14ac:dyDescent="0.25">
      <c r="A132" s="11">
        <v>131</v>
      </c>
      <c r="B132" s="13">
        <v>63</v>
      </c>
      <c r="C132" s="13">
        <v>0</v>
      </c>
      <c r="D132" s="13">
        <v>0</v>
      </c>
      <c r="E132" s="13">
        <v>0</v>
      </c>
      <c r="F132" s="13">
        <v>1</v>
      </c>
      <c r="G132" s="13">
        <f t="shared" si="19"/>
        <v>0</v>
      </c>
      <c r="H132" s="13">
        <v>1</v>
      </c>
      <c r="I132" s="13">
        <v>170</v>
      </c>
      <c r="J132" s="13">
        <v>88</v>
      </c>
      <c r="K132" s="13">
        <v>30.4</v>
      </c>
      <c r="L132" s="13">
        <v>1</v>
      </c>
      <c r="M132" s="13">
        <v>0</v>
      </c>
      <c r="N132" s="13">
        <v>0</v>
      </c>
      <c r="O132" s="13">
        <v>1</v>
      </c>
      <c r="P132" s="13">
        <v>1</v>
      </c>
      <c r="Q132" s="13">
        <v>1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1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1</v>
      </c>
      <c r="AM132" s="13">
        <f t="shared" si="20"/>
        <v>1</v>
      </c>
      <c r="AN132" s="13">
        <v>1</v>
      </c>
      <c r="AO132" s="13">
        <v>0</v>
      </c>
      <c r="AP132" s="13">
        <f t="shared" si="21"/>
        <v>1</v>
      </c>
      <c r="AQ132" s="13">
        <v>1</v>
      </c>
      <c r="AR132" s="13">
        <v>0</v>
      </c>
      <c r="AS132" s="13">
        <v>0</v>
      </c>
      <c r="AT132" s="13">
        <v>0</v>
      </c>
      <c r="AU132" s="13">
        <v>0</v>
      </c>
      <c r="AV132" s="13">
        <v>1</v>
      </c>
      <c r="AW132" s="13">
        <v>0</v>
      </c>
      <c r="AX132" s="13">
        <f t="shared" si="18"/>
        <v>1</v>
      </c>
      <c r="AY132" s="13">
        <v>32</v>
      </c>
      <c r="AZ132" s="13">
        <v>1.39</v>
      </c>
      <c r="BA132" s="13">
        <v>2.1</v>
      </c>
      <c r="BB132" s="13">
        <v>0</v>
      </c>
      <c r="BC132" s="13">
        <v>0</v>
      </c>
      <c r="BD132" s="13">
        <v>1</v>
      </c>
      <c r="BE132" s="13">
        <v>1.1000000000000001</v>
      </c>
      <c r="BF132" s="13">
        <v>175.5980392156863</v>
      </c>
      <c r="BG132" s="13">
        <v>1</v>
      </c>
      <c r="BH132" s="13">
        <v>88</v>
      </c>
      <c r="BI132" s="13">
        <v>70</v>
      </c>
      <c r="BJ132" s="13">
        <v>32.9</v>
      </c>
      <c r="BK132" s="13">
        <v>0</v>
      </c>
      <c r="BL132" s="13">
        <v>2</v>
      </c>
      <c r="BM132" s="13">
        <v>0</v>
      </c>
      <c r="BN132" s="13">
        <v>0</v>
      </c>
      <c r="BO132" s="13">
        <v>1</v>
      </c>
      <c r="BP132" s="13">
        <v>0</v>
      </c>
      <c r="BQ132" s="13">
        <v>0</v>
      </c>
      <c r="BR132" s="13">
        <f t="shared" si="22"/>
        <v>1</v>
      </c>
      <c r="BS132" s="13">
        <v>0</v>
      </c>
      <c r="BT132" s="13">
        <v>0</v>
      </c>
      <c r="BU132" s="13">
        <v>0</v>
      </c>
      <c r="BV132" s="13">
        <v>0</v>
      </c>
      <c r="BW132" s="13">
        <v>3</v>
      </c>
      <c r="BX132" s="13">
        <v>0</v>
      </c>
      <c r="BY132" s="13">
        <v>0</v>
      </c>
      <c r="BZ132" s="13">
        <v>1</v>
      </c>
      <c r="CA132" s="13">
        <v>0</v>
      </c>
      <c r="CB132" s="13">
        <f t="shared" si="23"/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1</v>
      </c>
      <c r="CH132" s="13">
        <v>700</v>
      </c>
      <c r="CI132" s="13">
        <v>560</v>
      </c>
      <c r="CJ132" s="13">
        <v>1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1</v>
      </c>
      <c r="DG132" s="13">
        <v>0</v>
      </c>
      <c r="DH132" s="13">
        <v>0</v>
      </c>
      <c r="DI132" s="13">
        <v>0</v>
      </c>
      <c r="DJ132" s="13">
        <v>1</v>
      </c>
      <c r="DK132" s="13">
        <v>0</v>
      </c>
      <c r="DL132" s="13">
        <v>1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1</v>
      </c>
      <c r="DT132" s="13">
        <v>28</v>
      </c>
      <c r="DU132" s="13">
        <v>0</v>
      </c>
      <c r="DV132" s="13">
        <v>0</v>
      </c>
      <c r="DW132" s="13">
        <v>0</v>
      </c>
      <c r="DX132" s="13">
        <v>0</v>
      </c>
      <c r="DY132" s="13">
        <v>1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1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1</v>
      </c>
      <c r="EN132" s="13">
        <v>0</v>
      </c>
      <c r="EO132" s="13">
        <v>1</v>
      </c>
      <c r="EP132" s="13">
        <v>0</v>
      </c>
      <c r="EQ132" s="13">
        <f t="shared" si="24"/>
        <v>1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1</v>
      </c>
      <c r="EY132" s="13">
        <v>0</v>
      </c>
      <c r="EZ132" s="13">
        <v>1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1</v>
      </c>
      <c r="FH132" s="13">
        <v>1</v>
      </c>
      <c r="FI132" s="13">
        <f t="shared" si="25"/>
        <v>0</v>
      </c>
    </row>
    <row r="133" spans="1:165" x14ac:dyDescent="0.25">
      <c r="A133" s="11">
        <v>132</v>
      </c>
      <c r="B133" s="13">
        <v>47</v>
      </c>
      <c r="C133" s="13">
        <v>1</v>
      </c>
      <c r="D133" s="13">
        <v>0</v>
      </c>
      <c r="E133" s="13">
        <v>0</v>
      </c>
      <c r="F133" s="13">
        <v>0</v>
      </c>
      <c r="G133" s="13">
        <f t="shared" si="19"/>
        <v>1</v>
      </c>
      <c r="H133" s="13">
        <v>1</v>
      </c>
      <c r="I133" s="13">
        <v>180</v>
      </c>
      <c r="J133" s="13">
        <v>75</v>
      </c>
      <c r="K133" s="13">
        <v>23.1</v>
      </c>
      <c r="L133" s="13">
        <v>0</v>
      </c>
      <c r="M133" s="13">
        <v>1</v>
      </c>
      <c r="N133" s="13">
        <v>0</v>
      </c>
      <c r="O133" s="13">
        <v>1</v>
      </c>
      <c r="P133" s="13">
        <v>0</v>
      </c>
      <c r="Q133" s="13">
        <v>0</v>
      </c>
      <c r="R133" s="13">
        <v>1</v>
      </c>
      <c r="S133" s="13">
        <v>0</v>
      </c>
      <c r="T133" s="13">
        <v>0</v>
      </c>
      <c r="U133" s="13">
        <v>0</v>
      </c>
      <c r="V133" s="13">
        <v>1</v>
      </c>
      <c r="W133" s="13">
        <v>0</v>
      </c>
      <c r="X133" s="13">
        <v>1</v>
      </c>
      <c r="Y133" s="13">
        <v>1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1</v>
      </c>
      <c r="AI133" s="13">
        <v>0</v>
      </c>
      <c r="AJ133" s="13">
        <v>0</v>
      </c>
      <c r="AK133" s="13">
        <v>0</v>
      </c>
      <c r="AL133" s="13">
        <v>0</v>
      </c>
      <c r="AM133" s="13">
        <f t="shared" si="20"/>
        <v>0</v>
      </c>
      <c r="AN133" s="13">
        <v>0</v>
      </c>
      <c r="AO133" s="13">
        <v>0</v>
      </c>
      <c r="AP133" s="13">
        <f t="shared" si="21"/>
        <v>0</v>
      </c>
      <c r="AQ133" s="13">
        <v>1</v>
      </c>
      <c r="AR133" s="13">
        <v>0</v>
      </c>
      <c r="AS133" s="13">
        <v>0</v>
      </c>
      <c r="AT133" s="13">
        <v>0</v>
      </c>
      <c r="AU133" s="13">
        <v>0</v>
      </c>
      <c r="AV133" s="13">
        <v>1</v>
      </c>
      <c r="AW133" s="13">
        <v>0</v>
      </c>
      <c r="AX133" s="13">
        <f t="shared" si="18"/>
        <v>1</v>
      </c>
      <c r="AY133" s="13">
        <v>31.5</v>
      </c>
      <c r="AZ133" s="13">
        <v>0.88</v>
      </c>
      <c r="BA133" s="13">
        <v>2.5</v>
      </c>
      <c r="BB133" s="13">
        <v>0</v>
      </c>
      <c r="BC133" s="13">
        <v>1</v>
      </c>
      <c r="BD133" s="13">
        <v>0</v>
      </c>
      <c r="BE133" s="13">
        <v>1</v>
      </c>
      <c r="BF133" s="13">
        <v>254</v>
      </c>
      <c r="BG133" s="13">
        <v>1</v>
      </c>
      <c r="BH133" s="13">
        <v>100</v>
      </c>
      <c r="BI133" s="13">
        <v>65</v>
      </c>
      <c r="BJ133" s="13">
        <v>35.1</v>
      </c>
      <c r="BK133" s="13">
        <v>0</v>
      </c>
      <c r="BL133" s="13">
        <v>3</v>
      </c>
      <c r="BM133" s="13">
        <v>0</v>
      </c>
      <c r="BN133" s="13">
        <v>0</v>
      </c>
      <c r="BO133" s="13">
        <v>0</v>
      </c>
      <c r="BP133" s="13">
        <v>1</v>
      </c>
      <c r="BQ133" s="13">
        <v>0</v>
      </c>
      <c r="BR133" s="13">
        <f t="shared" si="22"/>
        <v>1</v>
      </c>
      <c r="BS133" s="13">
        <v>0</v>
      </c>
      <c r="BT133" s="13">
        <v>0</v>
      </c>
      <c r="BU133" s="13">
        <v>0</v>
      </c>
      <c r="BV133" s="13">
        <v>0</v>
      </c>
      <c r="BW133" s="13">
        <v>3</v>
      </c>
      <c r="BX133" s="13">
        <v>0</v>
      </c>
      <c r="BY133" s="13">
        <v>0</v>
      </c>
      <c r="BZ133" s="13">
        <v>1</v>
      </c>
      <c r="CA133" s="13">
        <v>0</v>
      </c>
      <c r="CB133" s="13">
        <f t="shared" si="23"/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1</v>
      </c>
      <c r="CH133" s="13">
        <v>500</v>
      </c>
      <c r="CI133" s="13">
        <v>580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1</v>
      </c>
      <c r="CW133" s="13">
        <v>0</v>
      </c>
      <c r="CX133" s="13">
        <v>1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1</v>
      </c>
      <c r="DG133" s="13">
        <v>0</v>
      </c>
      <c r="DH133" s="13">
        <v>0</v>
      </c>
      <c r="DI133" s="13">
        <v>0</v>
      </c>
      <c r="DJ133" s="13">
        <v>1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1</v>
      </c>
      <c r="DR133" s="13">
        <v>0</v>
      </c>
      <c r="DS133" s="13">
        <v>1</v>
      </c>
      <c r="DT133" s="13">
        <v>19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1</v>
      </c>
      <c r="EE133" s="13">
        <v>1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1</v>
      </c>
      <c r="EN133" s="13">
        <v>0</v>
      </c>
      <c r="EO133" s="13">
        <v>0</v>
      </c>
      <c r="EP133" s="13">
        <v>0</v>
      </c>
      <c r="EQ133" s="13">
        <f t="shared" si="24"/>
        <v>0</v>
      </c>
      <c r="ER133" s="13">
        <v>0</v>
      </c>
      <c r="ES133" s="13">
        <v>0</v>
      </c>
      <c r="ET133" s="13">
        <v>0</v>
      </c>
      <c r="EU133" s="13">
        <v>1</v>
      </c>
      <c r="EV133" s="13">
        <v>1</v>
      </c>
      <c r="EW133" s="13">
        <v>0</v>
      </c>
      <c r="EX133" s="13">
        <v>0</v>
      </c>
      <c r="EY133" s="13">
        <v>1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1</v>
      </c>
      <c r="FG133" s="13">
        <v>0</v>
      </c>
      <c r="FH133" s="13">
        <v>1</v>
      </c>
      <c r="FI133" s="13">
        <f t="shared" si="25"/>
        <v>0</v>
      </c>
    </row>
    <row r="134" spans="1:165" x14ac:dyDescent="0.25">
      <c r="A134" s="11">
        <v>133</v>
      </c>
      <c r="B134" s="13">
        <v>52</v>
      </c>
      <c r="C134" s="13">
        <v>0</v>
      </c>
      <c r="D134" s="13">
        <v>1</v>
      </c>
      <c r="E134" s="13">
        <v>0</v>
      </c>
      <c r="F134" s="13">
        <v>0</v>
      </c>
      <c r="G134" s="13">
        <f t="shared" si="19"/>
        <v>1</v>
      </c>
      <c r="H134" s="13">
        <v>1</v>
      </c>
      <c r="I134" s="13">
        <v>170</v>
      </c>
      <c r="J134" s="13">
        <v>105</v>
      </c>
      <c r="K134" s="13">
        <v>36.299999999999997</v>
      </c>
      <c r="L134" s="13">
        <v>0</v>
      </c>
      <c r="M134" s="13">
        <v>1</v>
      </c>
      <c r="N134" s="13">
        <v>0</v>
      </c>
      <c r="O134" s="13">
        <v>1</v>
      </c>
      <c r="P134" s="13">
        <v>1</v>
      </c>
      <c r="Q134" s="13">
        <v>1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1</v>
      </c>
      <c r="AM134" s="13">
        <f t="shared" si="20"/>
        <v>1</v>
      </c>
      <c r="AN134" s="13">
        <v>0</v>
      </c>
      <c r="AO134" s="13">
        <v>0</v>
      </c>
      <c r="AP134" s="13">
        <f t="shared" si="21"/>
        <v>0</v>
      </c>
      <c r="AQ134" s="13">
        <v>0</v>
      </c>
      <c r="AR134" s="13">
        <v>0</v>
      </c>
      <c r="AS134" s="13">
        <v>0</v>
      </c>
      <c r="AT134" s="13">
        <v>1</v>
      </c>
      <c r="AU134" s="13">
        <v>1</v>
      </c>
      <c r="AV134" s="13">
        <v>0</v>
      </c>
      <c r="AW134" s="13">
        <v>0</v>
      </c>
      <c r="AX134" s="13">
        <f t="shared" si="18"/>
        <v>1</v>
      </c>
      <c r="AY134" s="13">
        <v>26</v>
      </c>
      <c r="AZ134" s="13">
        <v>1.23</v>
      </c>
      <c r="BA134" s="13">
        <v>3.25</v>
      </c>
      <c r="BB134" s="13">
        <v>0</v>
      </c>
      <c r="BC134" s="13">
        <v>0</v>
      </c>
      <c r="BD134" s="13">
        <v>1</v>
      </c>
      <c r="BE134" s="13">
        <v>1.3</v>
      </c>
      <c r="BF134" s="13">
        <v>175.5980392156863</v>
      </c>
      <c r="BG134" s="13">
        <v>1</v>
      </c>
      <c r="BH134" s="13">
        <v>101</v>
      </c>
      <c r="BI134" s="13">
        <v>66</v>
      </c>
      <c r="BJ134" s="13">
        <v>33.5</v>
      </c>
      <c r="BK134" s="13">
        <v>0</v>
      </c>
      <c r="BL134" s="13">
        <v>2</v>
      </c>
      <c r="BM134" s="13">
        <v>0</v>
      </c>
      <c r="BN134" s="13">
        <v>0</v>
      </c>
      <c r="BO134" s="13">
        <v>1</v>
      </c>
      <c r="BP134" s="13">
        <v>0</v>
      </c>
      <c r="BQ134" s="13">
        <v>0</v>
      </c>
      <c r="BR134" s="13">
        <f t="shared" si="22"/>
        <v>1</v>
      </c>
      <c r="BS134" s="13">
        <v>0</v>
      </c>
      <c r="BT134" s="13">
        <v>0</v>
      </c>
      <c r="BU134" s="13">
        <v>0</v>
      </c>
      <c r="BV134" s="13">
        <v>0</v>
      </c>
      <c r="BW134" s="13">
        <v>3</v>
      </c>
      <c r="BX134" s="13">
        <v>0</v>
      </c>
      <c r="BY134" s="13">
        <v>0</v>
      </c>
      <c r="BZ134" s="13">
        <v>1</v>
      </c>
      <c r="CA134" s="13">
        <v>0</v>
      </c>
      <c r="CB134" s="13">
        <f t="shared" si="23"/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1</v>
      </c>
      <c r="CH134" s="13">
        <v>700</v>
      </c>
      <c r="CI134" s="13">
        <v>870</v>
      </c>
      <c r="CJ134" s="13">
        <v>1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1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1</v>
      </c>
      <c r="DG134" s="13">
        <v>0</v>
      </c>
      <c r="DH134" s="13">
        <v>0</v>
      </c>
      <c r="DI134" s="13">
        <v>0</v>
      </c>
      <c r="DJ134" s="13">
        <v>1</v>
      </c>
      <c r="DK134" s="13">
        <v>0</v>
      </c>
      <c r="DL134" s="13">
        <v>1</v>
      </c>
      <c r="DM134" s="13">
        <v>0</v>
      </c>
      <c r="DN134" s="13">
        <v>0</v>
      </c>
      <c r="DO134" s="13">
        <v>0</v>
      </c>
      <c r="DP134" s="13">
        <v>1</v>
      </c>
      <c r="DQ134" s="13">
        <v>0</v>
      </c>
      <c r="DR134" s="13">
        <v>0</v>
      </c>
      <c r="DS134" s="13">
        <v>1</v>
      </c>
      <c r="DT134" s="13">
        <v>14</v>
      </c>
      <c r="DU134" s="13">
        <v>0</v>
      </c>
      <c r="DV134" s="13">
        <v>1</v>
      </c>
      <c r="DW134" s="13">
        <v>1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f t="shared" si="24"/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1</v>
      </c>
      <c r="EY134" s="13">
        <v>0</v>
      </c>
      <c r="EZ134" s="13">
        <v>0</v>
      </c>
      <c r="FA134" s="13">
        <v>1</v>
      </c>
      <c r="FB134" s="13">
        <v>0</v>
      </c>
      <c r="FC134" s="13">
        <v>0</v>
      </c>
      <c r="FD134" s="13">
        <v>0</v>
      </c>
      <c r="FE134" s="13">
        <v>0</v>
      </c>
      <c r="FF134" s="13">
        <v>1</v>
      </c>
      <c r="FG134" s="13">
        <v>0</v>
      </c>
      <c r="FH134" s="13">
        <v>1</v>
      </c>
      <c r="FI134" s="13">
        <f t="shared" si="25"/>
        <v>0</v>
      </c>
    </row>
    <row r="135" spans="1:165" x14ac:dyDescent="0.25">
      <c r="A135" s="11">
        <v>134</v>
      </c>
      <c r="B135" s="13">
        <v>49</v>
      </c>
      <c r="C135" s="13">
        <v>1</v>
      </c>
      <c r="D135" s="13">
        <v>0</v>
      </c>
      <c r="E135" s="13">
        <v>0</v>
      </c>
      <c r="F135" s="13">
        <v>0</v>
      </c>
      <c r="G135" s="13">
        <f t="shared" si="19"/>
        <v>1</v>
      </c>
      <c r="H135" s="13">
        <v>1</v>
      </c>
      <c r="I135" s="13">
        <v>184</v>
      </c>
      <c r="J135" s="13">
        <v>104</v>
      </c>
      <c r="K135" s="13">
        <v>30.7</v>
      </c>
      <c r="L135" s="13">
        <v>0</v>
      </c>
      <c r="M135" s="13">
        <v>1</v>
      </c>
      <c r="N135" s="13">
        <v>0</v>
      </c>
      <c r="O135" s="13">
        <v>1</v>
      </c>
      <c r="P135" s="13">
        <v>1</v>
      </c>
      <c r="Q135" s="13">
        <v>1</v>
      </c>
      <c r="R135" s="13">
        <v>0</v>
      </c>
      <c r="S135" s="13">
        <v>0</v>
      </c>
      <c r="T135" s="13">
        <v>0</v>
      </c>
      <c r="U135" s="13">
        <v>0</v>
      </c>
      <c r="V135" s="13">
        <v>1</v>
      </c>
      <c r="W135" s="13">
        <v>0</v>
      </c>
      <c r="X135" s="13">
        <v>1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f t="shared" si="20"/>
        <v>0</v>
      </c>
      <c r="AN135" s="13">
        <v>0</v>
      </c>
      <c r="AO135" s="13">
        <v>0</v>
      </c>
      <c r="AP135" s="13">
        <f t="shared" si="21"/>
        <v>0</v>
      </c>
      <c r="AQ135" s="13">
        <v>1</v>
      </c>
      <c r="AR135" s="13">
        <v>0</v>
      </c>
      <c r="AS135" s="13">
        <v>0</v>
      </c>
      <c r="AT135" s="13">
        <v>0</v>
      </c>
      <c r="AU135" s="13">
        <v>0</v>
      </c>
      <c r="AV135" s="13">
        <v>1</v>
      </c>
      <c r="AW135" s="13">
        <v>0</v>
      </c>
      <c r="AX135" s="13">
        <f t="shared" si="18"/>
        <v>1</v>
      </c>
      <c r="AY135" s="13">
        <v>51.5</v>
      </c>
      <c r="AZ135" s="13">
        <v>0.65</v>
      </c>
      <c r="BA135" s="13">
        <v>3.25</v>
      </c>
      <c r="BB135" s="13">
        <v>0</v>
      </c>
      <c r="BC135" s="13">
        <v>0</v>
      </c>
      <c r="BD135" s="13">
        <v>1</v>
      </c>
      <c r="BE135" s="13">
        <v>1.4</v>
      </c>
      <c r="BF135" s="13">
        <v>175.5980392156863</v>
      </c>
      <c r="BG135" s="13">
        <v>1</v>
      </c>
      <c r="BH135" s="13">
        <v>129</v>
      </c>
      <c r="BI135" s="13">
        <v>96</v>
      </c>
      <c r="BJ135" s="13">
        <v>34.9</v>
      </c>
      <c r="BK135" s="13">
        <v>0</v>
      </c>
      <c r="BL135" s="13">
        <v>3</v>
      </c>
      <c r="BM135" s="13">
        <v>0</v>
      </c>
      <c r="BN135" s="13">
        <v>0</v>
      </c>
      <c r="BO135" s="13">
        <v>0</v>
      </c>
      <c r="BP135" s="13">
        <v>1</v>
      </c>
      <c r="BQ135" s="13">
        <v>0</v>
      </c>
      <c r="BR135" s="13">
        <f t="shared" si="22"/>
        <v>1</v>
      </c>
      <c r="BS135" s="13">
        <v>0</v>
      </c>
      <c r="BT135" s="13">
        <v>0</v>
      </c>
      <c r="BU135" s="13">
        <v>0</v>
      </c>
      <c r="BV135" s="13">
        <v>0</v>
      </c>
      <c r="BW135" s="13">
        <v>4</v>
      </c>
      <c r="BX135" s="13">
        <v>0</v>
      </c>
      <c r="BY135" s="13">
        <v>0</v>
      </c>
      <c r="BZ135" s="13">
        <v>0</v>
      </c>
      <c r="CA135" s="13">
        <v>1</v>
      </c>
      <c r="CB135" s="13">
        <f t="shared" si="23"/>
        <v>0</v>
      </c>
      <c r="CC135" s="13">
        <v>1</v>
      </c>
      <c r="CD135" s="13">
        <v>0</v>
      </c>
      <c r="CE135" s="13">
        <v>0</v>
      </c>
      <c r="CF135" s="13">
        <v>0</v>
      </c>
      <c r="CG135" s="13">
        <v>1</v>
      </c>
      <c r="CH135" s="13">
        <v>500</v>
      </c>
      <c r="CI135" s="13">
        <v>540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1</v>
      </c>
      <c r="DG135" s="13">
        <v>0</v>
      </c>
      <c r="DH135" s="13">
        <v>0</v>
      </c>
      <c r="DI135" s="13">
        <v>0</v>
      </c>
      <c r="DJ135" s="13">
        <v>1</v>
      </c>
      <c r="DK135" s="13">
        <v>1</v>
      </c>
      <c r="DL135" s="13">
        <v>0</v>
      </c>
      <c r="DM135" s="13">
        <v>0</v>
      </c>
      <c r="DN135" s="13">
        <v>0</v>
      </c>
      <c r="DO135" s="13">
        <v>0</v>
      </c>
      <c r="DP135" s="13">
        <v>1</v>
      </c>
      <c r="DQ135" s="13">
        <v>0</v>
      </c>
      <c r="DR135" s="13">
        <v>0</v>
      </c>
      <c r="DS135" s="13">
        <v>1</v>
      </c>
      <c r="DT135" s="13">
        <v>17</v>
      </c>
      <c r="DU135" s="13">
        <v>0</v>
      </c>
      <c r="DV135" s="13">
        <v>1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1</v>
      </c>
      <c r="EF135" s="13">
        <v>1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1</v>
      </c>
      <c r="EN135" s="13">
        <v>0</v>
      </c>
      <c r="EO135" s="13">
        <v>1</v>
      </c>
      <c r="EP135" s="13">
        <v>0</v>
      </c>
      <c r="EQ135" s="13">
        <f t="shared" si="24"/>
        <v>1</v>
      </c>
      <c r="ER135" s="13">
        <v>0</v>
      </c>
      <c r="ES135" s="13">
        <v>0</v>
      </c>
      <c r="ET135" s="13">
        <v>0</v>
      </c>
      <c r="EU135" s="13">
        <v>1</v>
      </c>
      <c r="EV135" s="13">
        <v>0</v>
      </c>
      <c r="EW135" s="13">
        <v>1</v>
      </c>
      <c r="EX135" s="13">
        <v>0</v>
      </c>
      <c r="EY135" s="13">
        <v>0</v>
      </c>
      <c r="EZ135" s="13">
        <v>0</v>
      </c>
      <c r="FA135" s="13">
        <v>1</v>
      </c>
      <c r="FB135" s="13">
        <v>0</v>
      </c>
      <c r="FC135" s="13">
        <v>0</v>
      </c>
      <c r="FD135" s="13">
        <v>1</v>
      </c>
      <c r="FE135" s="13">
        <v>1</v>
      </c>
      <c r="FF135" s="13">
        <v>0</v>
      </c>
      <c r="FG135" s="13">
        <v>0</v>
      </c>
      <c r="FH135" s="13">
        <v>1</v>
      </c>
      <c r="FI135" s="13">
        <f t="shared" si="25"/>
        <v>1</v>
      </c>
    </row>
    <row r="136" spans="1:165" x14ac:dyDescent="0.25">
      <c r="A136" s="11">
        <v>135</v>
      </c>
      <c r="B136" s="13">
        <v>54</v>
      </c>
      <c r="C136" s="13">
        <v>0</v>
      </c>
      <c r="D136" s="13">
        <v>0</v>
      </c>
      <c r="E136" s="13">
        <v>1</v>
      </c>
      <c r="F136" s="13">
        <v>0</v>
      </c>
      <c r="G136" s="13">
        <f t="shared" si="19"/>
        <v>1</v>
      </c>
      <c r="H136" s="13">
        <v>1</v>
      </c>
      <c r="I136" s="13">
        <v>176</v>
      </c>
      <c r="J136" s="13">
        <v>76</v>
      </c>
      <c r="K136" s="13">
        <v>24.5</v>
      </c>
      <c r="L136" s="13">
        <v>1</v>
      </c>
      <c r="M136" s="13">
        <v>0</v>
      </c>
      <c r="N136" s="13">
        <v>0</v>
      </c>
      <c r="O136" s="13">
        <v>1</v>
      </c>
      <c r="P136" s="13">
        <v>0</v>
      </c>
      <c r="Q136" s="13">
        <v>0</v>
      </c>
      <c r="R136" s="13">
        <v>1</v>
      </c>
      <c r="S136" s="13">
        <v>0</v>
      </c>
      <c r="T136" s="13">
        <v>0</v>
      </c>
      <c r="U136" s="13">
        <v>0</v>
      </c>
      <c r="V136" s="13">
        <v>1</v>
      </c>
      <c r="W136" s="13">
        <v>0</v>
      </c>
      <c r="X136" s="13">
        <v>0</v>
      </c>
      <c r="Y136" s="13">
        <v>1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1</v>
      </c>
      <c r="AM136" s="13">
        <f t="shared" si="20"/>
        <v>1</v>
      </c>
      <c r="AN136" s="13">
        <v>1</v>
      </c>
      <c r="AO136" s="13">
        <v>0</v>
      </c>
      <c r="AP136" s="13">
        <f t="shared" si="21"/>
        <v>1</v>
      </c>
      <c r="AQ136" s="13">
        <v>0</v>
      </c>
      <c r="AR136" s="13">
        <v>1</v>
      </c>
      <c r="AS136" s="13">
        <v>0</v>
      </c>
      <c r="AT136" s="13">
        <v>0</v>
      </c>
      <c r="AU136" s="13">
        <v>0</v>
      </c>
      <c r="AV136" s="13">
        <v>1</v>
      </c>
      <c r="AW136" s="13">
        <v>0</v>
      </c>
      <c r="AX136" s="13">
        <f t="shared" si="18"/>
        <v>1</v>
      </c>
      <c r="AY136" s="13">
        <v>48.5</v>
      </c>
      <c r="AZ136" s="13">
        <v>1.1000000000000001</v>
      </c>
      <c r="BA136" s="13">
        <v>3.2</v>
      </c>
      <c r="BB136" s="13">
        <v>0</v>
      </c>
      <c r="BC136" s="13">
        <v>0</v>
      </c>
      <c r="BD136" s="13">
        <v>1</v>
      </c>
      <c r="BE136" s="13">
        <v>1.1000000000000001</v>
      </c>
      <c r="BF136" s="13">
        <v>136</v>
      </c>
      <c r="BG136" s="13">
        <v>1</v>
      </c>
      <c r="BH136" s="13">
        <v>77</v>
      </c>
      <c r="BI136" s="13">
        <v>56</v>
      </c>
      <c r="BJ136" s="13">
        <v>35</v>
      </c>
      <c r="BK136" s="13">
        <v>0</v>
      </c>
      <c r="BL136" s="13">
        <v>2</v>
      </c>
      <c r="BM136" s="13">
        <v>0</v>
      </c>
      <c r="BN136" s="13">
        <v>0</v>
      </c>
      <c r="BO136" s="13">
        <v>1</v>
      </c>
      <c r="BP136" s="13">
        <v>0</v>
      </c>
      <c r="BQ136" s="13">
        <v>0</v>
      </c>
      <c r="BR136" s="13">
        <f t="shared" si="22"/>
        <v>1</v>
      </c>
      <c r="BS136" s="13">
        <v>0</v>
      </c>
      <c r="BT136" s="13">
        <v>0</v>
      </c>
      <c r="BU136" s="13">
        <v>0</v>
      </c>
      <c r="BV136" s="13">
        <v>0</v>
      </c>
      <c r="BW136" s="13">
        <v>3</v>
      </c>
      <c r="BX136" s="13">
        <v>0</v>
      </c>
      <c r="BY136" s="13">
        <v>0</v>
      </c>
      <c r="BZ136" s="13">
        <v>1</v>
      </c>
      <c r="CA136" s="13">
        <v>0</v>
      </c>
      <c r="CB136" s="13">
        <f t="shared" si="23"/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1</v>
      </c>
      <c r="CH136" s="13">
        <v>500</v>
      </c>
      <c r="CI136" s="13">
        <v>1440</v>
      </c>
      <c r="CJ136" s="13">
        <v>0</v>
      </c>
      <c r="CK136" s="13">
        <v>0</v>
      </c>
      <c r="CL136" s="13">
        <v>1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1</v>
      </c>
      <c r="DG136" s="13">
        <v>0</v>
      </c>
      <c r="DH136" s="13">
        <v>0</v>
      </c>
      <c r="DI136" s="13">
        <v>0</v>
      </c>
      <c r="DJ136" s="13">
        <v>1</v>
      </c>
      <c r="DK136" s="13">
        <v>1</v>
      </c>
      <c r="DL136" s="13">
        <v>0</v>
      </c>
      <c r="DM136" s="13">
        <v>0</v>
      </c>
      <c r="DN136" s="13">
        <v>1</v>
      </c>
      <c r="DO136" s="13">
        <v>0</v>
      </c>
      <c r="DP136" s="13">
        <v>1</v>
      </c>
      <c r="DQ136" s="13">
        <v>0</v>
      </c>
      <c r="DR136" s="13">
        <v>0</v>
      </c>
      <c r="DS136" s="13">
        <v>1</v>
      </c>
      <c r="DT136" s="13">
        <v>19</v>
      </c>
      <c r="DU136" s="13">
        <v>0</v>
      </c>
      <c r="DV136" s="13">
        <v>1</v>
      </c>
      <c r="DW136" s="13">
        <v>0</v>
      </c>
      <c r="DX136" s="13">
        <v>0</v>
      </c>
      <c r="DY136" s="13">
        <v>1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1</v>
      </c>
      <c r="EO136" s="13">
        <v>0</v>
      </c>
      <c r="EP136" s="13">
        <v>0</v>
      </c>
      <c r="EQ136" s="13">
        <f t="shared" si="24"/>
        <v>0</v>
      </c>
      <c r="ER136" s="13">
        <v>0</v>
      </c>
      <c r="ES136" s="13">
        <v>0</v>
      </c>
      <c r="ET136" s="13">
        <v>0</v>
      </c>
      <c r="EU136" s="13">
        <v>1</v>
      </c>
      <c r="EV136" s="13">
        <v>0</v>
      </c>
      <c r="EW136" s="13">
        <v>0</v>
      </c>
      <c r="EX136" s="13">
        <v>1</v>
      </c>
      <c r="EY136" s="13">
        <v>0</v>
      </c>
      <c r="EZ136" s="13">
        <v>1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1</v>
      </c>
      <c r="FG136" s="13">
        <v>0</v>
      </c>
      <c r="FH136" s="13">
        <v>1</v>
      </c>
      <c r="FI136" s="13">
        <f t="shared" si="25"/>
        <v>0</v>
      </c>
    </row>
    <row r="137" spans="1:165" x14ac:dyDescent="0.25">
      <c r="A137" s="11">
        <v>136</v>
      </c>
      <c r="B137" s="13">
        <v>65</v>
      </c>
      <c r="C137" s="13">
        <v>0</v>
      </c>
      <c r="D137" s="13">
        <v>0</v>
      </c>
      <c r="E137" s="13">
        <v>0</v>
      </c>
      <c r="F137" s="13">
        <v>1</v>
      </c>
      <c r="G137" s="13">
        <f t="shared" si="19"/>
        <v>0</v>
      </c>
      <c r="H137" s="13">
        <v>1</v>
      </c>
      <c r="I137" s="13">
        <v>163</v>
      </c>
      <c r="J137" s="13">
        <v>79</v>
      </c>
      <c r="K137" s="13">
        <v>29.7</v>
      </c>
      <c r="L137" s="13">
        <v>1</v>
      </c>
      <c r="M137" s="13">
        <v>0</v>
      </c>
      <c r="N137" s="13">
        <v>0</v>
      </c>
      <c r="O137" s="13">
        <v>1</v>
      </c>
      <c r="P137" s="13">
        <v>1</v>
      </c>
      <c r="Q137" s="13">
        <v>1</v>
      </c>
      <c r="R137" s="13">
        <v>0</v>
      </c>
      <c r="S137" s="13">
        <v>0</v>
      </c>
      <c r="T137" s="13">
        <v>0</v>
      </c>
      <c r="U137" s="13">
        <v>0</v>
      </c>
      <c r="V137" s="13">
        <v>1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1</v>
      </c>
      <c r="AM137" s="13">
        <f t="shared" si="20"/>
        <v>1</v>
      </c>
      <c r="AN137" s="13">
        <v>0</v>
      </c>
      <c r="AO137" s="13">
        <v>0</v>
      </c>
      <c r="AP137" s="13">
        <f t="shared" si="21"/>
        <v>0</v>
      </c>
      <c r="AQ137" s="13">
        <v>0</v>
      </c>
      <c r="AR137" s="13">
        <v>1</v>
      </c>
      <c r="AS137" s="13">
        <v>0</v>
      </c>
      <c r="AT137" s="13">
        <v>0</v>
      </c>
      <c r="AU137" s="13">
        <v>0</v>
      </c>
      <c r="AV137" s="13">
        <v>1</v>
      </c>
      <c r="AW137" s="13">
        <v>0</v>
      </c>
      <c r="AX137" s="13">
        <f t="shared" si="18"/>
        <v>1</v>
      </c>
      <c r="AY137" s="13">
        <v>25</v>
      </c>
      <c r="AZ137" s="13">
        <v>1.26</v>
      </c>
      <c r="BA137" s="13">
        <v>4.75</v>
      </c>
      <c r="BB137" s="13">
        <v>0</v>
      </c>
      <c r="BC137" s="13">
        <v>0</v>
      </c>
      <c r="BD137" s="13">
        <v>1</v>
      </c>
      <c r="BE137" s="13">
        <v>1.3</v>
      </c>
      <c r="BF137" s="13">
        <v>194</v>
      </c>
      <c r="BG137" s="13">
        <v>1</v>
      </c>
      <c r="BH137" s="13">
        <v>106</v>
      </c>
      <c r="BI137" s="13">
        <v>63</v>
      </c>
      <c r="BJ137" s="13">
        <v>33.299999999999997</v>
      </c>
      <c r="BK137" s="13">
        <v>0</v>
      </c>
      <c r="BL137" s="13">
        <v>3</v>
      </c>
      <c r="BM137" s="13">
        <v>0</v>
      </c>
      <c r="BN137" s="13">
        <v>0</v>
      </c>
      <c r="BO137" s="13">
        <v>0</v>
      </c>
      <c r="BP137" s="13">
        <v>1</v>
      </c>
      <c r="BQ137" s="13">
        <v>0</v>
      </c>
      <c r="BR137" s="13">
        <f t="shared" si="22"/>
        <v>1</v>
      </c>
      <c r="BS137" s="13">
        <v>0</v>
      </c>
      <c r="BT137" s="13">
        <v>0</v>
      </c>
      <c r="BU137" s="13">
        <v>0</v>
      </c>
      <c r="BV137" s="13">
        <v>0</v>
      </c>
      <c r="BW137" s="13">
        <v>3</v>
      </c>
      <c r="BX137" s="13">
        <v>0</v>
      </c>
      <c r="BY137" s="13">
        <v>0</v>
      </c>
      <c r="BZ137" s="13">
        <v>1</v>
      </c>
      <c r="CA137" s="13">
        <v>0</v>
      </c>
      <c r="CB137" s="13">
        <f t="shared" si="23"/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1</v>
      </c>
      <c r="CH137" s="13">
        <v>500</v>
      </c>
      <c r="CI137" s="13">
        <v>1190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1</v>
      </c>
      <c r="CV137" s="13">
        <v>1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1</v>
      </c>
      <c r="DG137" s="13">
        <v>0</v>
      </c>
      <c r="DH137" s="13">
        <v>0</v>
      </c>
      <c r="DI137" s="13">
        <v>0</v>
      </c>
      <c r="DJ137" s="13">
        <v>1</v>
      </c>
      <c r="DK137" s="13">
        <v>0</v>
      </c>
      <c r="DL137" s="13">
        <v>1</v>
      </c>
      <c r="DM137" s="13">
        <v>0</v>
      </c>
      <c r="DN137" s="13">
        <v>0</v>
      </c>
      <c r="DO137" s="13">
        <v>0</v>
      </c>
      <c r="DP137" s="13">
        <v>1</v>
      </c>
      <c r="DQ137" s="13">
        <v>0</v>
      </c>
      <c r="DR137" s="13">
        <v>0</v>
      </c>
      <c r="DS137" s="13">
        <v>1</v>
      </c>
      <c r="DT137" s="13">
        <v>20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1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1</v>
      </c>
      <c r="EN137" s="13">
        <v>0</v>
      </c>
      <c r="EO137" s="13">
        <v>0</v>
      </c>
      <c r="EP137" s="13">
        <v>0</v>
      </c>
      <c r="EQ137" s="13">
        <f t="shared" si="24"/>
        <v>0</v>
      </c>
      <c r="ER137" s="13">
        <v>0</v>
      </c>
      <c r="ES137" s="13">
        <v>0</v>
      </c>
      <c r="ET137" s="13">
        <v>0</v>
      </c>
      <c r="EU137" s="13">
        <v>1</v>
      </c>
      <c r="EV137" s="13">
        <v>0</v>
      </c>
      <c r="EW137" s="13">
        <v>0</v>
      </c>
      <c r="EX137" s="13">
        <v>1</v>
      </c>
      <c r="EY137" s="13">
        <v>0</v>
      </c>
      <c r="EZ137" s="13">
        <v>0</v>
      </c>
      <c r="FA137" s="13">
        <v>0</v>
      </c>
      <c r="FB137" s="13">
        <v>1</v>
      </c>
      <c r="FC137" s="13">
        <v>0</v>
      </c>
      <c r="FD137" s="13">
        <v>0</v>
      </c>
      <c r="FE137" s="13">
        <v>0</v>
      </c>
      <c r="FF137" s="13">
        <v>1</v>
      </c>
      <c r="FG137" s="13">
        <v>1</v>
      </c>
      <c r="FH137" s="13">
        <v>1</v>
      </c>
      <c r="FI137" s="13">
        <f t="shared" si="25"/>
        <v>0</v>
      </c>
    </row>
    <row r="138" spans="1:165" x14ac:dyDescent="0.25">
      <c r="A138" s="11">
        <v>137</v>
      </c>
      <c r="B138" s="13">
        <v>59</v>
      </c>
      <c r="C138" s="13">
        <v>0</v>
      </c>
      <c r="D138" s="13">
        <v>0</v>
      </c>
      <c r="E138" s="13">
        <v>0</v>
      </c>
      <c r="F138" s="13">
        <v>1</v>
      </c>
      <c r="G138" s="13">
        <f t="shared" si="19"/>
        <v>0</v>
      </c>
      <c r="H138" s="13">
        <v>1</v>
      </c>
      <c r="I138" s="13">
        <v>172</v>
      </c>
      <c r="J138" s="13">
        <v>100</v>
      </c>
      <c r="K138" s="13">
        <v>33.799999999999997</v>
      </c>
      <c r="L138" s="13">
        <v>0</v>
      </c>
      <c r="M138" s="13">
        <v>1</v>
      </c>
      <c r="N138" s="13">
        <v>0</v>
      </c>
      <c r="O138" s="13">
        <v>1</v>
      </c>
      <c r="P138" s="13">
        <v>0</v>
      </c>
      <c r="Q138" s="13">
        <v>1</v>
      </c>
      <c r="R138" s="13">
        <v>0</v>
      </c>
      <c r="S138" s="13">
        <v>0</v>
      </c>
      <c r="T138" s="13">
        <v>0</v>
      </c>
      <c r="U138" s="13">
        <v>0</v>
      </c>
      <c r="V138" s="13">
        <v>1</v>
      </c>
      <c r="W138" s="13">
        <v>0</v>
      </c>
      <c r="X138" s="13">
        <v>1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1</v>
      </c>
      <c r="AM138" s="13">
        <f t="shared" si="20"/>
        <v>1</v>
      </c>
      <c r="AN138" s="13">
        <v>0</v>
      </c>
      <c r="AO138" s="13">
        <v>0</v>
      </c>
      <c r="AP138" s="13">
        <f t="shared" si="21"/>
        <v>0</v>
      </c>
      <c r="AQ138" s="13">
        <v>0</v>
      </c>
      <c r="AR138" s="13">
        <v>1</v>
      </c>
      <c r="AS138" s="13">
        <v>0</v>
      </c>
      <c r="AT138" s="13">
        <v>0</v>
      </c>
      <c r="AU138" s="13">
        <v>0</v>
      </c>
      <c r="AV138" s="13">
        <v>1</v>
      </c>
      <c r="AW138" s="13">
        <v>0</v>
      </c>
      <c r="AX138" s="13">
        <f t="shared" si="18"/>
        <v>1</v>
      </c>
      <c r="AY138" s="13">
        <v>17</v>
      </c>
      <c r="AZ138" s="13">
        <v>1.1000000000000001</v>
      </c>
      <c r="BA138" s="13">
        <v>2.75</v>
      </c>
      <c r="BB138" s="13">
        <v>0</v>
      </c>
      <c r="BC138" s="13">
        <v>0</v>
      </c>
      <c r="BD138" s="13">
        <v>1</v>
      </c>
      <c r="BE138" s="13">
        <v>1.3</v>
      </c>
      <c r="BF138" s="13">
        <v>114</v>
      </c>
      <c r="BG138" s="13">
        <v>1</v>
      </c>
      <c r="BH138" s="13">
        <v>126</v>
      </c>
      <c r="BI138" s="13">
        <v>94</v>
      </c>
      <c r="BJ138" s="13">
        <v>34.5</v>
      </c>
      <c r="BK138" s="13">
        <v>0</v>
      </c>
      <c r="BL138" s="13">
        <v>3</v>
      </c>
      <c r="BM138" s="13">
        <v>0</v>
      </c>
      <c r="BN138" s="13">
        <v>0</v>
      </c>
      <c r="BO138" s="13">
        <v>0</v>
      </c>
      <c r="BP138" s="13">
        <v>1</v>
      </c>
      <c r="BQ138" s="13">
        <v>0</v>
      </c>
      <c r="BR138" s="13">
        <f t="shared" si="22"/>
        <v>1</v>
      </c>
      <c r="BS138" s="13">
        <v>0</v>
      </c>
      <c r="BT138" s="13">
        <v>0</v>
      </c>
      <c r="BU138" s="13">
        <v>0</v>
      </c>
      <c r="BV138" s="13">
        <v>0</v>
      </c>
      <c r="BW138" s="13">
        <v>4</v>
      </c>
      <c r="BX138" s="13">
        <v>0</v>
      </c>
      <c r="BY138" s="13">
        <v>0</v>
      </c>
      <c r="BZ138" s="13">
        <v>0</v>
      </c>
      <c r="CA138" s="13">
        <v>1</v>
      </c>
      <c r="CB138" s="13">
        <f t="shared" si="23"/>
        <v>0</v>
      </c>
      <c r="CC138" s="13">
        <v>1</v>
      </c>
      <c r="CD138" s="13">
        <v>0</v>
      </c>
      <c r="CE138" s="13">
        <v>0</v>
      </c>
      <c r="CF138" s="13">
        <v>0</v>
      </c>
      <c r="CG138" s="13">
        <v>1</v>
      </c>
      <c r="CH138" s="13">
        <v>700</v>
      </c>
      <c r="CI138" s="13">
        <v>540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1</v>
      </c>
      <c r="DG138" s="13">
        <v>0</v>
      </c>
      <c r="DH138" s="13">
        <v>0</v>
      </c>
      <c r="DI138" s="13">
        <v>0</v>
      </c>
      <c r="DJ138" s="13">
        <v>1</v>
      </c>
      <c r="DK138" s="13">
        <v>0</v>
      </c>
      <c r="DL138" s="13">
        <v>1</v>
      </c>
      <c r="DM138" s="13">
        <v>0</v>
      </c>
      <c r="DN138" s="13">
        <v>0</v>
      </c>
      <c r="DO138" s="13">
        <v>0</v>
      </c>
      <c r="DP138" s="13">
        <v>1</v>
      </c>
      <c r="DQ138" s="13">
        <v>0</v>
      </c>
      <c r="DR138" s="13">
        <v>0</v>
      </c>
      <c r="DS138" s="13">
        <v>1</v>
      </c>
      <c r="DT138" s="13">
        <v>18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1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1</v>
      </c>
      <c r="EN138" s="13">
        <v>0</v>
      </c>
      <c r="EO138" s="13">
        <v>0</v>
      </c>
      <c r="EP138" s="13">
        <v>0</v>
      </c>
      <c r="EQ138" s="13">
        <f t="shared" si="24"/>
        <v>0</v>
      </c>
      <c r="ER138" s="13">
        <v>0</v>
      </c>
      <c r="ES138" s="13">
        <v>0</v>
      </c>
      <c r="ET138" s="13">
        <v>0</v>
      </c>
      <c r="EU138" s="13">
        <v>1</v>
      </c>
      <c r="EV138" s="13">
        <v>0</v>
      </c>
      <c r="EW138" s="13">
        <v>0</v>
      </c>
      <c r="EX138" s="13">
        <v>1</v>
      </c>
      <c r="EY138" s="13">
        <v>0</v>
      </c>
      <c r="EZ138" s="13">
        <v>0</v>
      </c>
      <c r="FA138" s="13">
        <v>1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f t="shared" si="25"/>
        <v>0</v>
      </c>
    </row>
    <row r="139" spans="1:165" x14ac:dyDescent="0.25">
      <c r="A139" s="11">
        <v>138</v>
      </c>
      <c r="B139" s="13">
        <v>59</v>
      </c>
      <c r="C139" s="13">
        <v>0</v>
      </c>
      <c r="D139" s="13">
        <v>0</v>
      </c>
      <c r="E139" s="13">
        <v>0</v>
      </c>
      <c r="F139" s="13">
        <v>1</v>
      </c>
      <c r="G139" s="13">
        <f t="shared" si="19"/>
        <v>0</v>
      </c>
      <c r="H139" s="13">
        <v>1</v>
      </c>
      <c r="I139" s="13">
        <v>164</v>
      </c>
      <c r="J139" s="13">
        <v>67</v>
      </c>
      <c r="K139" s="13">
        <v>24.9</v>
      </c>
      <c r="L139" s="13">
        <v>0</v>
      </c>
      <c r="M139" s="13">
        <v>1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1</v>
      </c>
      <c r="W139" s="13">
        <v>0</v>
      </c>
      <c r="X139" s="13">
        <v>1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1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f t="shared" si="20"/>
        <v>0</v>
      </c>
      <c r="AN139" s="13">
        <v>0</v>
      </c>
      <c r="AO139" s="13">
        <v>0</v>
      </c>
      <c r="AP139" s="13">
        <f t="shared" si="21"/>
        <v>0</v>
      </c>
      <c r="AQ139" s="13">
        <v>0</v>
      </c>
      <c r="AR139" s="13">
        <v>1</v>
      </c>
      <c r="AS139" s="13">
        <v>0</v>
      </c>
      <c r="AT139" s="13">
        <v>0</v>
      </c>
      <c r="AU139" s="13">
        <v>0</v>
      </c>
      <c r="AV139" s="13">
        <v>1</v>
      </c>
      <c r="AW139" s="13">
        <v>0</v>
      </c>
      <c r="AX139" s="13">
        <f t="shared" si="18"/>
        <v>1</v>
      </c>
      <c r="AY139" s="13">
        <v>31</v>
      </c>
      <c r="AZ139" s="13">
        <v>0.65</v>
      </c>
      <c r="BA139" s="13">
        <v>3.75</v>
      </c>
      <c r="BB139" s="13">
        <v>0</v>
      </c>
      <c r="BC139" s="13">
        <v>0</v>
      </c>
      <c r="BD139" s="13">
        <v>1</v>
      </c>
      <c r="BE139" s="13">
        <v>1.2</v>
      </c>
      <c r="BF139" s="13">
        <v>117</v>
      </c>
      <c r="BG139" s="13">
        <v>1</v>
      </c>
      <c r="BH139" s="13">
        <v>105</v>
      </c>
      <c r="BI139" s="13">
        <v>71</v>
      </c>
      <c r="BJ139" s="13">
        <v>34.799999999999997</v>
      </c>
      <c r="BK139" s="13">
        <v>0</v>
      </c>
      <c r="BL139" s="13">
        <v>2</v>
      </c>
      <c r="BM139" s="13">
        <v>0</v>
      </c>
      <c r="BN139" s="13">
        <v>0</v>
      </c>
      <c r="BO139" s="13">
        <v>1</v>
      </c>
      <c r="BP139" s="13">
        <v>0</v>
      </c>
      <c r="BQ139" s="13">
        <v>0</v>
      </c>
      <c r="BR139" s="13">
        <f t="shared" si="22"/>
        <v>1</v>
      </c>
      <c r="BS139" s="13">
        <v>0</v>
      </c>
      <c r="BT139" s="13">
        <v>0</v>
      </c>
      <c r="BU139" s="13">
        <v>0</v>
      </c>
      <c r="BV139" s="13">
        <v>0</v>
      </c>
      <c r="BW139" s="13">
        <v>3</v>
      </c>
      <c r="BX139" s="13">
        <v>0</v>
      </c>
      <c r="BY139" s="13">
        <v>0</v>
      </c>
      <c r="BZ139" s="13">
        <v>1</v>
      </c>
      <c r="CA139" s="13">
        <v>0</v>
      </c>
      <c r="CB139" s="13">
        <f t="shared" si="23"/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1</v>
      </c>
      <c r="CH139" s="13">
        <v>500</v>
      </c>
      <c r="CI139" s="13">
        <v>710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1</v>
      </c>
      <c r="DG139" s="13">
        <v>0</v>
      </c>
      <c r="DH139" s="13">
        <v>0</v>
      </c>
      <c r="DI139" s="13">
        <v>0</v>
      </c>
      <c r="DJ139" s="13">
        <v>1</v>
      </c>
      <c r="DK139" s="13">
        <v>1</v>
      </c>
      <c r="DL139" s="13">
        <v>0</v>
      </c>
      <c r="DM139" s="13">
        <v>0</v>
      </c>
      <c r="DN139" s="13">
        <v>0</v>
      </c>
      <c r="DO139" s="13">
        <v>0</v>
      </c>
      <c r="DP139" s="13">
        <v>1</v>
      </c>
      <c r="DQ139" s="13">
        <v>0</v>
      </c>
      <c r="DR139" s="13">
        <v>0</v>
      </c>
      <c r="DS139" s="13">
        <v>1</v>
      </c>
      <c r="DT139" s="13">
        <v>14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1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1</v>
      </c>
      <c r="EN139" s="13">
        <v>0</v>
      </c>
      <c r="EO139" s="13">
        <v>1</v>
      </c>
      <c r="EP139" s="13">
        <v>0</v>
      </c>
      <c r="EQ139" s="13">
        <f t="shared" si="24"/>
        <v>1</v>
      </c>
      <c r="ER139" s="13">
        <v>0</v>
      </c>
      <c r="ES139" s="13">
        <v>0</v>
      </c>
      <c r="ET139" s="13">
        <v>0</v>
      </c>
      <c r="EU139" s="13">
        <v>1</v>
      </c>
      <c r="EV139" s="13">
        <v>0</v>
      </c>
      <c r="EW139" s="13">
        <v>0</v>
      </c>
      <c r="EX139" s="13">
        <v>1</v>
      </c>
      <c r="EY139" s="13">
        <v>1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f t="shared" si="25"/>
        <v>0</v>
      </c>
    </row>
    <row r="140" spans="1:165" x14ac:dyDescent="0.25">
      <c r="A140" s="11">
        <v>139</v>
      </c>
      <c r="B140" s="13">
        <v>57</v>
      </c>
      <c r="C140" s="13">
        <v>0</v>
      </c>
      <c r="D140" s="13">
        <v>0</v>
      </c>
      <c r="E140" s="13">
        <v>1</v>
      </c>
      <c r="F140" s="13">
        <v>0</v>
      </c>
      <c r="G140" s="13">
        <f t="shared" si="19"/>
        <v>0</v>
      </c>
      <c r="H140" s="13">
        <v>1</v>
      </c>
      <c r="I140" s="13">
        <v>175</v>
      </c>
      <c r="J140" s="13">
        <v>74</v>
      </c>
      <c r="K140" s="13">
        <v>24.1</v>
      </c>
      <c r="L140" s="13">
        <v>1</v>
      </c>
      <c r="M140" s="13">
        <v>0</v>
      </c>
      <c r="N140" s="13">
        <v>0</v>
      </c>
      <c r="O140" s="13">
        <v>1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1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1</v>
      </c>
      <c r="AM140" s="13">
        <f t="shared" si="20"/>
        <v>1</v>
      </c>
      <c r="AN140" s="13">
        <v>0</v>
      </c>
      <c r="AO140" s="13">
        <v>0</v>
      </c>
      <c r="AP140" s="13">
        <f t="shared" si="21"/>
        <v>0</v>
      </c>
      <c r="AQ140" s="13">
        <v>0</v>
      </c>
      <c r="AR140" s="13">
        <v>1</v>
      </c>
      <c r="AS140" s="13">
        <v>0</v>
      </c>
      <c r="AT140" s="13">
        <v>0</v>
      </c>
      <c r="AU140" s="13">
        <v>0</v>
      </c>
      <c r="AV140" s="13">
        <v>0</v>
      </c>
      <c r="AW140" s="13">
        <v>1</v>
      </c>
      <c r="AX140" s="13">
        <f t="shared" si="18"/>
        <v>0</v>
      </c>
      <c r="AY140" s="13">
        <v>32.5</v>
      </c>
      <c r="AZ140" s="13">
        <v>2.4300000000000002</v>
      </c>
      <c r="BA140" s="13">
        <v>3.5</v>
      </c>
      <c r="BB140" s="13">
        <v>0</v>
      </c>
      <c r="BC140" s="13">
        <v>1</v>
      </c>
      <c r="BD140" s="13">
        <v>0</v>
      </c>
      <c r="BE140" s="13">
        <v>1</v>
      </c>
      <c r="BF140" s="13">
        <v>186</v>
      </c>
      <c r="BG140" s="13">
        <v>1</v>
      </c>
      <c r="BH140" s="13">
        <v>143</v>
      </c>
      <c r="BI140" s="13">
        <v>112</v>
      </c>
      <c r="BJ140" s="13">
        <v>31.7</v>
      </c>
      <c r="BK140" s="13">
        <v>0</v>
      </c>
      <c r="BL140" s="13">
        <v>4</v>
      </c>
      <c r="BM140" s="13">
        <v>0</v>
      </c>
      <c r="BN140" s="13">
        <v>0</v>
      </c>
      <c r="BO140" s="13">
        <v>0</v>
      </c>
      <c r="BP140" s="13">
        <v>0</v>
      </c>
      <c r="BQ140" s="13">
        <v>1</v>
      </c>
      <c r="BR140" s="13">
        <f t="shared" si="22"/>
        <v>0</v>
      </c>
      <c r="BS140" s="13">
        <v>0</v>
      </c>
      <c r="BT140" s="13">
        <v>0</v>
      </c>
      <c r="BU140" s="13">
        <v>1</v>
      </c>
      <c r="BV140" s="13">
        <v>0</v>
      </c>
      <c r="BW140" s="13">
        <v>4</v>
      </c>
      <c r="BX140" s="13">
        <v>0</v>
      </c>
      <c r="BY140" s="13">
        <v>0</v>
      </c>
      <c r="BZ140" s="13">
        <v>0</v>
      </c>
      <c r="CA140" s="13">
        <v>1</v>
      </c>
      <c r="CB140" s="13">
        <f t="shared" si="23"/>
        <v>0</v>
      </c>
      <c r="CC140" s="13">
        <v>1</v>
      </c>
      <c r="CD140" s="13">
        <v>0</v>
      </c>
      <c r="CE140" s="13">
        <v>0</v>
      </c>
      <c r="CF140" s="13">
        <v>0</v>
      </c>
      <c r="CG140" s="13">
        <v>1</v>
      </c>
      <c r="CH140" s="13">
        <v>700</v>
      </c>
      <c r="CI140" s="13">
        <v>1480</v>
      </c>
      <c r="CJ140" s="13">
        <v>1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1</v>
      </c>
      <c r="CQ140" s="13">
        <v>0</v>
      </c>
      <c r="CR140" s="13">
        <v>0</v>
      </c>
      <c r="CS140" s="13">
        <v>0</v>
      </c>
      <c r="CT140" s="13">
        <v>0</v>
      </c>
      <c r="CU140" s="13">
        <v>1</v>
      </c>
      <c r="CV140" s="13">
        <v>1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1</v>
      </c>
      <c r="DG140" s="13">
        <v>0</v>
      </c>
      <c r="DH140" s="13">
        <v>0</v>
      </c>
      <c r="DI140" s="13">
        <v>0</v>
      </c>
      <c r="DJ140" s="13">
        <v>1</v>
      </c>
      <c r="DK140" s="13">
        <v>0</v>
      </c>
      <c r="DL140" s="13">
        <v>0</v>
      </c>
      <c r="DM140" s="13">
        <v>0</v>
      </c>
      <c r="DN140" s="13">
        <v>1</v>
      </c>
      <c r="DO140" s="13">
        <v>0</v>
      </c>
      <c r="DP140" s="13">
        <v>1</v>
      </c>
      <c r="DQ140" s="13">
        <v>1</v>
      </c>
      <c r="DR140" s="13">
        <v>0</v>
      </c>
      <c r="DS140" s="13">
        <v>1</v>
      </c>
      <c r="DT140" s="13">
        <v>23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1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f t="shared" si="24"/>
        <v>0</v>
      </c>
      <c r="ER140" s="13">
        <v>0</v>
      </c>
      <c r="ES140" s="13">
        <v>0</v>
      </c>
      <c r="ET140" s="13">
        <v>0</v>
      </c>
      <c r="EU140" s="13">
        <v>1</v>
      </c>
      <c r="EV140" s="13">
        <v>1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1</v>
      </c>
      <c r="FC140" s="13">
        <v>0</v>
      </c>
      <c r="FD140" s="13">
        <v>0</v>
      </c>
      <c r="FE140" s="13">
        <v>0</v>
      </c>
      <c r="FF140" s="13">
        <v>0</v>
      </c>
      <c r="FG140" s="13">
        <v>1</v>
      </c>
      <c r="FH140" s="13">
        <v>1</v>
      </c>
      <c r="FI140" s="13">
        <f t="shared" si="25"/>
        <v>0</v>
      </c>
    </row>
    <row r="141" spans="1:165" x14ac:dyDescent="0.25">
      <c r="A141" s="11">
        <v>140</v>
      </c>
      <c r="B141" s="13">
        <v>48</v>
      </c>
      <c r="C141" s="13">
        <v>1</v>
      </c>
      <c r="D141" s="13">
        <v>0</v>
      </c>
      <c r="E141" s="13">
        <v>0</v>
      </c>
      <c r="F141" s="13">
        <v>0</v>
      </c>
      <c r="G141" s="13">
        <f t="shared" si="19"/>
        <v>1</v>
      </c>
      <c r="H141" s="13">
        <v>1</v>
      </c>
      <c r="I141" s="13">
        <v>174</v>
      </c>
      <c r="J141" s="13">
        <v>62</v>
      </c>
      <c r="K141" s="13">
        <v>20.399999999999999</v>
      </c>
      <c r="L141" s="13">
        <v>0</v>
      </c>
      <c r="M141" s="13">
        <v>1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1</v>
      </c>
      <c r="W141" s="13">
        <v>0</v>
      </c>
      <c r="X141" s="13">
        <v>0</v>
      </c>
      <c r="Y141" s="13">
        <v>1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f t="shared" si="20"/>
        <v>0</v>
      </c>
      <c r="AN141" s="13">
        <v>0</v>
      </c>
      <c r="AO141" s="13">
        <v>0</v>
      </c>
      <c r="AP141" s="13">
        <f t="shared" si="21"/>
        <v>0</v>
      </c>
      <c r="AQ141" s="13">
        <v>1</v>
      </c>
      <c r="AR141" s="13">
        <v>0</v>
      </c>
      <c r="AS141" s="13">
        <v>0</v>
      </c>
      <c r="AT141" s="13">
        <v>0</v>
      </c>
      <c r="AU141" s="13">
        <v>0</v>
      </c>
      <c r="AV141" s="13">
        <v>1</v>
      </c>
      <c r="AW141" s="13">
        <v>0</v>
      </c>
      <c r="AX141" s="13">
        <f t="shared" si="18"/>
        <v>1</v>
      </c>
      <c r="AY141" s="13">
        <v>35.5</v>
      </c>
      <c r="AZ141" s="13">
        <v>0.65</v>
      </c>
      <c r="BA141" s="13">
        <v>3.25</v>
      </c>
      <c r="BB141" s="13">
        <v>0</v>
      </c>
      <c r="BC141" s="13">
        <v>0</v>
      </c>
      <c r="BD141" s="13">
        <v>1</v>
      </c>
      <c r="BE141" s="13">
        <v>1</v>
      </c>
      <c r="BF141" s="13">
        <v>136</v>
      </c>
      <c r="BG141" s="13">
        <v>1</v>
      </c>
      <c r="BH141" s="13">
        <v>86</v>
      </c>
      <c r="BI141" s="13">
        <v>57</v>
      </c>
      <c r="BJ141" s="13">
        <v>35</v>
      </c>
      <c r="BK141" s="13">
        <v>0</v>
      </c>
      <c r="BL141" s="13">
        <v>2</v>
      </c>
      <c r="BM141" s="13">
        <v>0</v>
      </c>
      <c r="BN141" s="13">
        <v>0</v>
      </c>
      <c r="BO141" s="13">
        <v>1</v>
      </c>
      <c r="BP141" s="13">
        <v>0</v>
      </c>
      <c r="BQ141" s="13">
        <v>0</v>
      </c>
      <c r="BR141" s="13">
        <f t="shared" si="22"/>
        <v>1</v>
      </c>
      <c r="BS141" s="13">
        <v>0</v>
      </c>
      <c r="BT141" s="13">
        <v>0</v>
      </c>
      <c r="BU141" s="13">
        <v>0</v>
      </c>
      <c r="BV141" s="13">
        <v>0</v>
      </c>
      <c r="BW141" s="13">
        <v>2</v>
      </c>
      <c r="BX141" s="13">
        <v>0</v>
      </c>
      <c r="BY141" s="13">
        <v>1</v>
      </c>
      <c r="BZ141" s="13">
        <v>0</v>
      </c>
      <c r="CA141" s="13">
        <v>0</v>
      </c>
      <c r="CB141" s="13">
        <f t="shared" si="23"/>
        <v>1</v>
      </c>
      <c r="CC141" s="13">
        <v>0</v>
      </c>
      <c r="CD141" s="13">
        <v>0</v>
      </c>
      <c r="CE141" s="13">
        <v>0</v>
      </c>
      <c r="CF141" s="13">
        <v>0</v>
      </c>
      <c r="CG141" s="13">
        <v>1</v>
      </c>
      <c r="CH141" s="13">
        <v>500</v>
      </c>
      <c r="CI141" s="13">
        <v>540</v>
      </c>
      <c r="CJ141" s="13">
        <v>1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1</v>
      </c>
      <c r="CW141" s="13">
        <v>0</v>
      </c>
      <c r="CX141" s="13">
        <v>0</v>
      </c>
      <c r="CY141" s="13">
        <v>0</v>
      </c>
      <c r="CZ141" s="13">
        <v>1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1</v>
      </c>
      <c r="DG141" s="13">
        <v>0</v>
      </c>
      <c r="DH141" s="13">
        <v>0</v>
      </c>
      <c r="DI141" s="13">
        <v>0</v>
      </c>
      <c r="DJ141" s="13">
        <v>1</v>
      </c>
      <c r="DK141" s="13">
        <v>0</v>
      </c>
      <c r="DL141" s="13">
        <v>1</v>
      </c>
      <c r="DM141" s="13">
        <v>0</v>
      </c>
      <c r="DN141" s="13">
        <v>0</v>
      </c>
      <c r="DO141" s="13">
        <v>0</v>
      </c>
      <c r="DP141" s="13">
        <v>1</v>
      </c>
      <c r="DQ141" s="13">
        <v>0</v>
      </c>
      <c r="DR141" s="13">
        <v>0</v>
      </c>
      <c r="DS141" s="13">
        <v>1</v>
      </c>
      <c r="DT141" s="13">
        <v>17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1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1</v>
      </c>
      <c r="EN141" s="13">
        <v>0</v>
      </c>
      <c r="EO141" s="13">
        <v>1</v>
      </c>
      <c r="EP141" s="13">
        <v>0</v>
      </c>
      <c r="EQ141" s="13">
        <f t="shared" si="24"/>
        <v>1</v>
      </c>
      <c r="ER141" s="13">
        <v>0</v>
      </c>
      <c r="ES141" s="13">
        <v>0</v>
      </c>
      <c r="ET141" s="13">
        <v>0</v>
      </c>
      <c r="EU141" s="13">
        <v>1</v>
      </c>
      <c r="EV141" s="13">
        <v>0</v>
      </c>
      <c r="EW141" s="13">
        <v>0</v>
      </c>
      <c r="EX141" s="13">
        <v>1</v>
      </c>
      <c r="EY141" s="13">
        <v>1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f t="shared" si="25"/>
        <v>0</v>
      </c>
    </row>
    <row r="142" spans="1:165" x14ac:dyDescent="0.25">
      <c r="A142" s="11">
        <v>141</v>
      </c>
      <c r="B142" s="13">
        <v>53</v>
      </c>
      <c r="C142" s="13">
        <v>0</v>
      </c>
      <c r="D142" s="13">
        <v>1</v>
      </c>
      <c r="E142" s="13">
        <v>0</v>
      </c>
      <c r="F142" s="13">
        <v>0</v>
      </c>
      <c r="G142" s="13">
        <f t="shared" si="19"/>
        <v>1</v>
      </c>
      <c r="H142" s="13">
        <v>1</v>
      </c>
      <c r="I142" s="13">
        <v>173</v>
      </c>
      <c r="J142" s="13">
        <v>80</v>
      </c>
      <c r="K142" s="13">
        <v>26.7</v>
      </c>
      <c r="L142" s="13">
        <v>1</v>
      </c>
      <c r="M142" s="13">
        <v>0</v>
      </c>
      <c r="N142" s="13">
        <v>0</v>
      </c>
      <c r="O142" s="13">
        <v>1</v>
      </c>
      <c r="P142" s="13">
        <v>0</v>
      </c>
      <c r="Q142" s="13">
        <v>1</v>
      </c>
      <c r="R142" s="13">
        <v>0</v>
      </c>
      <c r="S142" s="13">
        <v>0</v>
      </c>
      <c r="T142" s="13">
        <v>0</v>
      </c>
      <c r="U142" s="13">
        <v>0</v>
      </c>
      <c r="V142" s="13">
        <v>1</v>
      </c>
      <c r="W142" s="13">
        <v>0</v>
      </c>
      <c r="X142" s="13">
        <v>1</v>
      </c>
      <c r="Y142" s="13">
        <v>1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f t="shared" si="20"/>
        <v>0</v>
      </c>
      <c r="AN142" s="13">
        <v>0</v>
      </c>
      <c r="AO142" s="13">
        <v>0</v>
      </c>
      <c r="AP142" s="13">
        <f t="shared" si="21"/>
        <v>0</v>
      </c>
      <c r="AQ142" s="13">
        <v>0</v>
      </c>
      <c r="AR142" s="13">
        <v>1</v>
      </c>
      <c r="AS142" s="13">
        <v>0</v>
      </c>
      <c r="AT142" s="13">
        <v>0</v>
      </c>
      <c r="AU142" s="13">
        <v>0</v>
      </c>
      <c r="AV142" s="13">
        <v>1</v>
      </c>
      <c r="AW142" s="13">
        <v>0</v>
      </c>
      <c r="AX142" s="13">
        <f t="shared" si="18"/>
        <v>1</v>
      </c>
      <c r="AY142" s="13">
        <v>30</v>
      </c>
      <c r="AZ142" s="13">
        <v>0.87</v>
      </c>
      <c r="BA142" s="13">
        <v>3.25</v>
      </c>
      <c r="BB142" s="13">
        <v>0</v>
      </c>
      <c r="BC142" s="13">
        <v>0</v>
      </c>
      <c r="BD142" s="13">
        <v>1</v>
      </c>
      <c r="BE142" s="13">
        <v>1</v>
      </c>
      <c r="BF142" s="13">
        <v>175.5980392156863</v>
      </c>
      <c r="BG142" s="13">
        <v>1</v>
      </c>
      <c r="BH142" s="13">
        <v>89</v>
      </c>
      <c r="BI142" s="13">
        <v>50</v>
      </c>
      <c r="BJ142" s="13">
        <v>35</v>
      </c>
      <c r="BK142" s="13">
        <v>0</v>
      </c>
      <c r="BL142" s="13">
        <v>2</v>
      </c>
      <c r="BM142" s="13">
        <v>0</v>
      </c>
      <c r="BN142" s="13">
        <v>0</v>
      </c>
      <c r="BO142" s="13">
        <v>1</v>
      </c>
      <c r="BP142" s="13">
        <v>0</v>
      </c>
      <c r="BQ142" s="13">
        <v>0</v>
      </c>
      <c r="BR142" s="13">
        <f t="shared" si="22"/>
        <v>1</v>
      </c>
      <c r="BS142" s="13">
        <v>0</v>
      </c>
      <c r="BT142" s="13">
        <v>0</v>
      </c>
      <c r="BU142" s="13">
        <v>0</v>
      </c>
      <c r="BV142" s="13">
        <v>0</v>
      </c>
      <c r="BW142" s="13">
        <v>3</v>
      </c>
      <c r="BX142" s="13">
        <v>0</v>
      </c>
      <c r="BY142" s="13">
        <v>0</v>
      </c>
      <c r="BZ142" s="13">
        <v>1</v>
      </c>
      <c r="CA142" s="13">
        <v>0</v>
      </c>
      <c r="CB142" s="13">
        <f t="shared" si="23"/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1</v>
      </c>
      <c r="CH142" s="13">
        <v>500</v>
      </c>
      <c r="CI142" s="13">
        <v>720</v>
      </c>
      <c r="CJ142" s="13">
        <v>1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1</v>
      </c>
      <c r="CW142" s="13">
        <v>0</v>
      </c>
      <c r="CX142" s="13">
        <v>0</v>
      </c>
      <c r="CY142" s="13">
        <v>1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1</v>
      </c>
      <c r="DG142" s="13">
        <v>0</v>
      </c>
      <c r="DH142" s="13">
        <v>0</v>
      </c>
      <c r="DI142" s="13">
        <v>0</v>
      </c>
      <c r="DJ142" s="13">
        <v>1</v>
      </c>
      <c r="DK142" s="13">
        <v>0</v>
      </c>
      <c r="DL142" s="13">
        <v>1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1</v>
      </c>
      <c r="DT142" s="13">
        <v>15</v>
      </c>
      <c r="DU142" s="13">
        <v>1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1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1</v>
      </c>
      <c r="EN142" s="13">
        <v>0</v>
      </c>
      <c r="EO142" s="13">
        <v>0</v>
      </c>
      <c r="EP142" s="13">
        <v>0</v>
      </c>
      <c r="EQ142" s="13">
        <f t="shared" si="24"/>
        <v>0</v>
      </c>
      <c r="ER142" s="13">
        <v>0</v>
      </c>
      <c r="ES142" s="13">
        <v>0</v>
      </c>
      <c r="ET142" s="13">
        <v>0</v>
      </c>
      <c r="EU142" s="13">
        <v>1</v>
      </c>
      <c r="EV142" s="13">
        <v>0</v>
      </c>
      <c r="EW142" s="13">
        <v>0</v>
      </c>
      <c r="EX142" s="13">
        <v>1</v>
      </c>
      <c r="EY142" s="13">
        <v>0</v>
      </c>
      <c r="EZ142" s="13">
        <v>0</v>
      </c>
      <c r="FA142" s="13">
        <v>0</v>
      </c>
      <c r="FB142" s="13">
        <v>1</v>
      </c>
      <c r="FC142" s="13">
        <v>0</v>
      </c>
      <c r="FD142" s="13">
        <v>0</v>
      </c>
      <c r="FE142" s="13">
        <v>1</v>
      </c>
      <c r="FF142" s="13">
        <v>0</v>
      </c>
      <c r="FG142" s="13">
        <v>0</v>
      </c>
      <c r="FH142" s="13">
        <v>1</v>
      </c>
      <c r="FI142" s="13">
        <f t="shared" si="25"/>
        <v>1</v>
      </c>
    </row>
    <row r="143" spans="1:165" x14ac:dyDescent="0.25">
      <c r="A143" s="11">
        <v>142</v>
      </c>
      <c r="B143" s="13">
        <v>54</v>
      </c>
      <c r="C143" s="13">
        <v>0</v>
      </c>
      <c r="D143" s="13">
        <v>0</v>
      </c>
      <c r="E143" s="13">
        <v>1</v>
      </c>
      <c r="F143" s="13">
        <v>0</v>
      </c>
      <c r="G143" s="13">
        <f t="shared" si="19"/>
        <v>1</v>
      </c>
      <c r="H143" s="13">
        <v>1</v>
      </c>
      <c r="I143" s="13">
        <v>166</v>
      </c>
      <c r="J143" s="13">
        <v>106</v>
      </c>
      <c r="K143" s="13">
        <v>38.4</v>
      </c>
      <c r="L143" s="13">
        <v>0</v>
      </c>
      <c r="M143" s="13">
        <v>1</v>
      </c>
      <c r="N143" s="13">
        <v>0</v>
      </c>
      <c r="O143" s="13">
        <v>1</v>
      </c>
      <c r="P143" s="13">
        <v>1</v>
      </c>
      <c r="Q143" s="13">
        <v>1</v>
      </c>
      <c r="R143" s="13">
        <v>0</v>
      </c>
      <c r="S143" s="13">
        <v>1</v>
      </c>
      <c r="T143" s="13">
        <v>1</v>
      </c>
      <c r="U143" s="13">
        <v>0</v>
      </c>
      <c r="V143" s="13">
        <v>1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1</v>
      </c>
      <c r="AJ143" s="13">
        <v>0</v>
      </c>
      <c r="AK143" s="13">
        <v>0</v>
      </c>
      <c r="AL143" s="13">
        <v>1</v>
      </c>
      <c r="AM143" s="13">
        <f t="shared" si="20"/>
        <v>1</v>
      </c>
      <c r="AN143" s="13">
        <v>0</v>
      </c>
      <c r="AO143" s="13">
        <v>0</v>
      </c>
      <c r="AP143" s="13">
        <f t="shared" si="21"/>
        <v>0</v>
      </c>
      <c r="AQ143" s="13">
        <v>0</v>
      </c>
      <c r="AR143" s="13">
        <v>1</v>
      </c>
      <c r="AS143" s="13">
        <v>0</v>
      </c>
      <c r="AT143" s="13">
        <v>0</v>
      </c>
      <c r="AU143" s="13">
        <v>0</v>
      </c>
      <c r="AV143" s="13">
        <v>0</v>
      </c>
      <c r="AW143" s="13">
        <v>1</v>
      </c>
      <c r="AX143" s="13">
        <f t="shared" si="18"/>
        <v>0</v>
      </c>
      <c r="AY143" s="13">
        <v>17</v>
      </c>
      <c r="AZ143" s="13">
        <v>1.32</v>
      </c>
      <c r="BA143" s="13">
        <v>4</v>
      </c>
      <c r="BB143" s="13">
        <v>0</v>
      </c>
      <c r="BC143" s="13">
        <v>0</v>
      </c>
      <c r="BD143" s="13">
        <v>1</v>
      </c>
      <c r="BE143" s="13">
        <v>1.3</v>
      </c>
      <c r="BF143" s="13">
        <v>175.5980392156863</v>
      </c>
      <c r="BG143" s="13">
        <v>1</v>
      </c>
      <c r="BH143" s="13">
        <v>111</v>
      </c>
      <c r="BI143" s="13">
        <v>89</v>
      </c>
      <c r="BJ143" s="13">
        <v>35.9</v>
      </c>
      <c r="BK143" s="13">
        <v>0</v>
      </c>
      <c r="BL143" s="13">
        <v>2</v>
      </c>
      <c r="BM143" s="13">
        <v>0</v>
      </c>
      <c r="BN143" s="13">
        <v>0</v>
      </c>
      <c r="BO143" s="13">
        <v>1</v>
      </c>
      <c r="BP143" s="13">
        <v>0</v>
      </c>
      <c r="BQ143" s="13">
        <v>0</v>
      </c>
      <c r="BR143" s="13">
        <f t="shared" si="22"/>
        <v>1</v>
      </c>
      <c r="BS143" s="13">
        <v>0</v>
      </c>
      <c r="BT143" s="13">
        <v>0</v>
      </c>
      <c r="BU143" s="13">
        <v>0</v>
      </c>
      <c r="BV143" s="13">
        <v>0</v>
      </c>
      <c r="BW143" s="13">
        <v>3</v>
      </c>
      <c r="BX143" s="13">
        <v>0</v>
      </c>
      <c r="BY143" s="13">
        <v>0</v>
      </c>
      <c r="BZ143" s="13">
        <v>1</v>
      </c>
      <c r="CA143" s="13">
        <v>0</v>
      </c>
      <c r="CB143" s="13">
        <f t="shared" si="23"/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1</v>
      </c>
      <c r="CH143" s="13">
        <v>620.46979865771812</v>
      </c>
      <c r="CI143" s="13">
        <v>710.15540540540542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1</v>
      </c>
      <c r="DG143" s="13">
        <v>0</v>
      </c>
      <c r="DH143" s="13">
        <v>0</v>
      </c>
      <c r="DI143" s="13">
        <v>0</v>
      </c>
      <c r="DJ143" s="13">
        <v>1</v>
      </c>
      <c r="DK143" s="13">
        <v>0</v>
      </c>
      <c r="DL143" s="13">
        <v>1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1</v>
      </c>
      <c r="DT143" s="13">
        <v>11</v>
      </c>
      <c r="DU143" s="13">
        <v>0</v>
      </c>
      <c r="DV143" s="13">
        <v>1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1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1</v>
      </c>
      <c r="EN143" s="13">
        <v>0</v>
      </c>
      <c r="EO143" s="13">
        <v>0</v>
      </c>
      <c r="EP143" s="13">
        <v>0</v>
      </c>
      <c r="EQ143" s="13">
        <f t="shared" si="24"/>
        <v>0</v>
      </c>
      <c r="ER143" s="13">
        <v>0</v>
      </c>
      <c r="ES143" s="13">
        <v>0</v>
      </c>
      <c r="ET143" s="13">
        <v>0</v>
      </c>
      <c r="EU143" s="13">
        <v>1</v>
      </c>
      <c r="EV143" s="13">
        <v>0</v>
      </c>
      <c r="EW143" s="13">
        <v>0</v>
      </c>
      <c r="EX143" s="13">
        <v>1</v>
      </c>
      <c r="EY143" s="13">
        <v>0</v>
      </c>
      <c r="EZ143" s="13">
        <v>0</v>
      </c>
      <c r="FA143" s="13">
        <v>0</v>
      </c>
      <c r="FB143" s="13">
        <v>1</v>
      </c>
      <c r="FC143" s="13">
        <v>0</v>
      </c>
      <c r="FD143" s="13">
        <v>0</v>
      </c>
      <c r="FE143" s="13">
        <v>0</v>
      </c>
      <c r="FF143" s="13">
        <v>1</v>
      </c>
      <c r="FG143" s="13">
        <v>1</v>
      </c>
      <c r="FH143" s="13">
        <v>1</v>
      </c>
      <c r="FI143" s="13">
        <f t="shared" si="25"/>
        <v>0</v>
      </c>
    </row>
    <row r="144" spans="1:165" x14ac:dyDescent="0.25">
      <c r="A144" s="11">
        <v>143</v>
      </c>
      <c r="B144" s="13">
        <v>55</v>
      </c>
      <c r="C144" s="13">
        <v>0</v>
      </c>
      <c r="D144" s="13">
        <v>0</v>
      </c>
      <c r="E144" s="13">
        <v>1</v>
      </c>
      <c r="F144" s="13">
        <v>0</v>
      </c>
      <c r="G144" s="13">
        <f t="shared" si="19"/>
        <v>0</v>
      </c>
      <c r="H144" s="13">
        <v>1</v>
      </c>
      <c r="I144" s="13">
        <v>170</v>
      </c>
      <c r="J144" s="13">
        <v>95</v>
      </c>
      <c r="K144" s="13">
        <v>32.799999999999997</v>
      </c>
      <c r="L144" s="13">
        <v>1</v>
      </c>
      <c r="M144" s="13">
        <v>0</v>
      </c>
      <c r="N144" s="13">
        <v>0</v>
      </c>
      <c r="O144" s="13">
        <v>1</v>
      </c>
      <c r="P144" s="13">
        <v>0</v>
      </c>
      <c r="Q144" s="13">
        <v>1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1</v>
      </c>
      <c r="AM144" s="13">
        <f t="shared" si="20"/>
        <v>1</v>
      </c>
      <c r="AN144" s="13">
        <v>0</v>
      </c>
      <c r="AO144" s="13">
        <v>0</v>
      </c>
      <c r="AP144" s="13">
        <f t="shared" si="21"/>
        <v>0</v>
      </c>
      <c r="AQ144" s="13">
        <v>0</v>
      </c>
      <c r="AR144" s="13">
        <v>1</v>
      </c>
      <c r="AS144" s="13">
        <v>0</v>
      </c>
      <c r="AT144" s="13">
        <v>0</v>
      </c>
      <c r="AU144" s="13">
        <v>0</v>
      </c>
      <c r="AV144" s="13">
        <v>1</v>
      </c>
      <c r="AW144" s="13">
        <v>0</v>
      </c>
      <c r="AX144" s="13">
        <f t="shared" si="18"/>
        <v>1</v>
      </c>
      <c r="AY144" s="13">
        <v>39</v>
      </c>
      <c r="AZ144" s="13">
        <v>1.28</v>
      </c>
      <c r="BA144" s="13">
        <v>3</v>
      </c>
      <c r="BB144" s="13">
        <v>0</v>
      </c>
      <c r="BC144" s="13">
        <v>0</v>
      </c>
      <c r="BD144" s="13">
        <v>1</v>
      </c>
      <c r="BE144" s="13">
        <v>1</v>
      </c>
      <c r="BF144" s="13">
        <v>175.5980392156863</v>
      </c>
      <c r="BG144" s="13">
        <v>1</v>
      </c>
      <c r="BH144" s="13">
        <v>99</v>
      </c>
      <c r="BI144" s="13">
        <v>73</v>
      </c>
      <c r="BJ144" s="13">
        <v>30.2</v>
      </c>
      <c r="BK144" s="13">
        <v>0</v>
      </c>
      <c r="BL144" s="13">
        <v>3</v>
      </c>
      <c r="BM144" s="13">
        <v>0</v>
      </c>
      <c r="BN144" s="13">
        <v>0</v>
      </c>
      <c r="BO144" s="13">
        <v>0</v>
      </c>
      <c r="BP144" s="13">
        <v>1</v>
      </c>
      <c r="BQ144" s="13">
        <v>0</v>
      </c>
      <c r="BR144" s="13">
        <f t="shared" si="22"/>
        <v>1</v>
      </c>
      <c r="BS144" s="13">
        <v>0</v>
      </c>
      <c r="BT144" s="13">
        <v>0</v>
      </c>
      <c r="BU144" s="13">
        <v>0</v>
      </c>
      <c r="BV144" s="13">
        <v>0</v>
      </c>
      <c r="BW144" s="13">
        <v>3</v>
      </c>
      <c r="BX144" s="13">
        <v>0</v>
      </c>
      <c r="BY144" s="13">
        <v>0</v>
      </c>
      <c r="BZ144" s="13">
        <v>1</v>
      </c>
      <c r="CA144" s="13">
        <v>0</v>
      </c>
      <c r="CB144" s="13">
        <f t="shared" si="23"/>
        <v>0</v>
      </c>
      <c r="CC144" s="13">
        <v>1</v>
      </c>
      <c r="CD144" s="13">
        <v>0</v>
      </c>
      <c r="CE144" s="13">
        <v>0</v>
      </c>
      <c r="CF144" s="13">
        <v>0</v>
      </c>
      <c r="CG144" s="13">
        <v>1</v>
      </c>
      <c r="CH144" s="13">
        <v>500</v>
      </c>
      <c r="CI144" s="13">
        <v>840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1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1</v>
      </c>
      <c r="DG144" s="13">
        <v>0</v>
      </c>
      <c r="DH144" s="13">
        <v>0</v>
      </c>
      <c r="DI144" s="13">
        <v>0</v>
      </c>
      <c r="DJ144" s="13">
        <v>1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1</v>
      </c>
      <c r="DT144" s="13">
        <v>12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1</v>
      </c>
      <c r="EF144" s="13">
        <v>1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1</v>
      </c>
      <c r="EN144" s="13">
        <v>0</v>
      </c>
      <c r="EO144" s="13">
        <v>1</v>
      </c>
      <c r="EP144" s="13">
        <v>0</v>
      </c>
      <c r="EQ144" s="13">
        <f t="shared" si="24"/>
        <v>1</v>
      </c>
      <c r="ER144" s="13">
        <v>0</v>
      </c>
      <c r="ES144" s="13">
        <v>0</v>
      </c>
      <c r="ET144" s="13">
        <v>0</v>
      </c>
      <c r="EU144" s="13">
        <v>1</v>
      </c>
      <c r="EV144" s="13">
        <v>0</v>
      </c>
      <c r="EW144" s="13">
        <v>1</v>
      </c>
      <c r="EX144" s="13">
        <v>0</v>
      </c>
      <c r="EY144" s="13">
        <v>0</v>
      </c>
      <c r="EZ144" s="13">
        <v>0</v>
      </c>
      <c r="FA144" s="13">
        <v>0</v>
      </c>
      <c r="FB144" s="13">
        <v>1</v>
      </c>
      <c r="FC144" s="13">
        <v>0</v>
      </c>
      <c r="FD144" s="13">
        <v>0</v>
      </c>
      <c r="FE144" s="13">
        <v>1</v>
      </c>
      <c r="FF144" s="13">
        <v>0</v>
      </c>
      <c r="FG144" s="13">
        <v>0</v>
      </c>
      <c r="FH144" s="13">
        <v>1</v>
      </c>
      <c r="FI144" s="13">
        <f t="shared" si="25"/>
        <v>1</v>
      </c>
    </row>
    <row r="145" spans="1:165" x14ac:dyDescent="0.25">
      <c r="A145" s="11">
        <v>144</v>
      </c>
      <c r="B145" s="13">
        <v>49</v>
      </c>
      <c r="C145" s="13">
        <v>1</v>
      </c>
      <c r="D145" s="13">
        <v>0</v>
      </c>
      <c r="E145" s="13">
        <v>0</v>
      </c>
      <c r="F145" s="13">
        <v>0</v>
      </c>
      <c r="G145" s="13">
        <f t="shared" si="19"/>
        <v>1</v>
      </c>
      <c r="H145" s="13">
        <v>1</v>
      </c>
      <c r="I145" s="13">
        <v>168</v>
      </c>
      <c r="J145" s="13">
        <v>100</v>
      </c>
      <c r="K145" s="13">
        <v>35.4</v>
      </c>
      <c r="L145" s="13">
        <v>0</v>
      </c>
      <c r="M145" s="13">
        <v>1</v>
      </c>
      <c r="N145" s="13">
        <v>0</v>
      </c>
      <c r="O145" s="13">
        <v>1</v>
      </c>
      <c r="P145" s="13">
        <v>0</v>
      </c>
      <c r="Q145" s="13">
        <v>1</v>
      </c>
      <c r="R145" s="13">
        <v>0</v>
      </c>
      <c r="S145" s="13">
        <v>0</v>
      </c>
      <c r="T145" s="13">
        <v>1</v>
      </c>
      <c r="U145" s="13">
        <v>0</v>
      </c>
      <c r="V145" s="13">
        <v>1</v>
      </c>
      <c r="W145" s="13">
        <v>0</v>
      </c>
      <c r="X145" s="13">
        <v>1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f t="shared" si="20"/>
        <v>0</v>
      </c>
      <c r="AN145" s="13">
        <v>0</v>
      </c>
      <c r="AO145" s="13">
        <v>0</v>
      </c>
      <c r="AP145" s="13">
        <f t="shared" si="21"/>
        <v>0</v>
      </c>
      <c r="AQ145" s="13">
        <v>1</v>
      </c>
      <c r="AR145" s="13">
        <v>0</v>
      </c>
      <c r="AS145" s="13">
        <v>0</v>
      </c>
      <c r="AT145" s="13">
        <v>0</v>
      </c>
      <c r="AU145" s="13">
        <v>0</v>
      </c>
      <c r="AV145" s="13">
        <v>1</v>
      </c>
      <c r="AW145" s="13">
        <v>0</v>
      </c>
      <c r="AX145" s="13">
        <f t="shared" si="18"/>
        <v>1</v>
      </c>
      <c r="AY145" s="13">
        <v>39</v>
      </c>
      <c r="AZ145" s="13">
        <v>0.65</v>
      </c>
      <c r="BA145" s="13">
        <v>3.4</v>
      </c>
      <c r="BB145" s="13">
        <v>0</v>
      </c>
      <c r="BC145" s="13">
        <v>0</v>
      </c>
      <c r="BD145" s="13">
        <v>1</v>
      </c>
      <c r="BE145" s="13">
        <v>1.1000000000000001</v>
      </c>
      <c r="BF145" s="13">
        <v>210</v>
      </c>
      <c r="BG145" s="13">
        <v>1</v>
      </c>
      <c r="BH145" s="13">
        <v>69</v>
      </c>
      <c r="BI145" s="13">
        <v>47</v>
      </c>
      <c r="BJ145" s="13">
        <v>34.9</v>
      </c>
      <c r="BK145" s="13">
        <v>0</v>
      </c>
      <c r="BL145" s="13">
        <v>1</v>
      </c>
      <c r="BM145" s="13">
        <v>0</v>
      </c>
      <c r="BN145" s="13">
        <v>1</v>
      </c>
      <c r="BO145" s="13">
        <v>0</v>
      </c>
      <c r="BP145" s="13">
        <v>0</v>
      </c>
      <c r="BQ145" s="13">
        <v>0</v>
      </c>
      <c r="BR145" s="13">
        <f t="shared" si="22"/>
        <v>1</v>
      </c>
      <c r="BS145" s="13">
        <v>0</v>
      </c>
      <c r="BT145" s="13">
        <v>0</v>
      </c>
      <c r="BU145" s="13">
        <v>0</v>
      </c>
      <c r="BV145" s="13">
        <v>0</v>
      </c>
      <c r="BW145" s="13">
        <v>3</v>
      </c>
      <c r="BX145" s="13">
        <v>0</v>
      </c>
      <c r="BY145" s="13">
        <v>0</v>
      </c>
      <c r="BZ145" s="13">
        <v>1</v>
      </c>
      <c r="CA145" s="13">
        <v>0</v>
      </c>
      <c r="CB145" s="13">
        <f t="shared" si="23"/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1</v>
      </c>
      <c r="CH145" s="13">
        <v>1000</v>
      </c>
      <c r="CI145" s="13">
        <v>680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1</v>
      </c>
      <c r="DG145" s="13">
        <v>0</v>
      </c>
      <c r="DH145" s="13">
        <v>0</v>
      </c>
      <c r="DI145" s="13">
        <v>0</v>
      </c>
      <c r="DJ145" s="13">
        <v>1</v>
      </c>
      <c r="DK145" s="13">
        <v>0</v>
      </c>
      <c r="DL145" s="13">
        <v>1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1</v>
      </c>
      <c r="DT145" s="13">
        <v>14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1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1</v>
      </c>
      <c r="EN145" s="13">
        <v>0</v>
      </c>
      <c r="EO145" s="13">
        <v>0</v>
      </c>
      <c r="EP145" s="13">
        <v>0</v>
      </c>
      <c r="EQ145" s="13">
        <f t="shared" si="24"/>
        <v>0</v>
      </c>
      <c r="ER145" s="13">
        <v>0</v>
      </c>
      <c r="ES145" s="13">
        <v>0</v>
      </c>
      <c r="ET145" s="13">
        <v>0</v>
      </c>
      <c r="EU145" s="13">
        <v>1</v>
      </c>
      <c r="EV145" s="13">
        <v>0</v>
      </c>
      <c r="EW145" s="13">
        <v>0</v>
      </c>
      <c r="EX145" s="13">
        <v>1</v>
      </c>
      <c r="EY145" s="13">
        <v>1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1</v>
      </c>
      <c r="FF145" s="13">
        <v>0</v>
      </c>
      <c r="FG145" s="13">
        <v>0</v>
      </c>
      <c r="FH145" s="13">
        <v>1</v>
      </c>
      <c r="FI145" s="13">
        <f t="shared" si="25"/>
        <v>1</v>
      </c>
    </row>
    <row r="146" spans="1:165" x14ac:dyDescent="0.25">
      <c r="A146" s="11">
        <v>145</v>
      </c>
      <c r="B146" s="13">
        <v>56</v>
      </c>
      <c r="C146" s="13">
        <v>0</v>
      </c>
      <c r="D146" s="13">
        <v>0</v>
      </c>
      <c r="E146" s="13">
        <v>1</v>
      </c>
      <c r="F146" s="13">
        <v>0</v>
      </c>
      <c r="G146" s="13">
        <f t="shared" si="19"/>
        <v>0</v>
      </c>
      <c r="H146" s="13">
        <v>1</v>
      </c>
      <c r="I146" s="13">
        <v>172</v>
      </c>
      <c r="J146" s="13">
        <v>86</v>
      </c>
      <c r="K146" s="13">
        <v>29.07</v>
      </c>
      <c r="L146" s="13">
        <v>0</v>
      </c>
      <c r="M146" s="13">
        <v>1</v>
      </c>
      <c r="N146" s="13">
        <v>0</v>
      </c>
      <c r="O146" s="13">
        <v>1</v>
      </c>
      <c r="P146" s="13">
        <v>0</v>
      </c>
      <c r="Q146" s="13">
        <v>1</v>
      </c>
      <c r="R146" s="13">
        <v>0</v>
      </c>
      <c r="S146" s="13">
        <v>0</v>
      </c>
      <c r="T146" s="13">
        <v>1</v>
      </c>
      <c r="U146" s="13">
        <v>0</v>
      </c>
      <c r="V146" s="13">
        <v>1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1</v>
      </c>
      <c r="AI146" s="13">
        <v>0</v>
      </c>
      <c r="AJ146" s="13">
        <v>0</v>
      </c>
      <c r="AK146" s="13">
        <v>0</v>
      </c>
      <c r="AL146" s="13">
        <v>1</v>
      </c>
      <c r="AM146" s="13">
        <f t="shared" si="20"/>
        <v>1</v>
      </c>
      <c r="AN146" s="13">
        <v>0</v>
      </c>
      <c r="AO146" s="13">
        <v>0</v>
      </c>
      <c r="AP146" s="13">
        <f t="shared" si="21"/>
        <v>0</v>
      </c>
      <c r="AQ146" s="13">
        <v>0</v>
      </c>
      <c r="AR146" s="13">
        <v>1</v>
      </c>
      <c r="AS146" s="13">
        <v>0</v>
      </c>
      <c r="AT146" s="13">
        <v>0</v>
      </c>
      <c r="AU146" s="13">
        <v>0</v>
      </c>
      <c r="AV146" s="13">
        <v>0</v>
      </c>
      <c r="AW146" s="13">
        <v>1</v>
      </c>
      <c r="AX146" s="13">
        <f t="shared" si="18"/>
        <v>0</v>
      </c>
      <c r="AY146" s="13">
        <v>20</v>
      </c>
      <c r="AZ146" s="13">
        <v>1.32</v>
      </c>
      <c r="BA146" s="13">
        <v>3</v>
      </c>
      <c r="BB146" s="13">
        <v>0</v>
      </c>
      <c r="BC146" s="13">
        <v>0</v>
      </c>
      <c r="BD146" s="13">
        <v>1</v>
      </c>
      <c r="BE146" s="13">
        <v>1.2</v>
      </c>
      <c r="BF146" s="13">
        <v>175.5980392156863</v>
      </c>
      <c r="BG146" s="13">
        <v>1</v>
      </c>
      <c r="BH146" s="13">
        <v>100</v>
      </c>
      <c r="BI146" s="13">
        <v>67</v>
      </c>
      <c r="BJ146" s="13">
        <v>34.299999999999997</v>
      </c>
      <c r="BK146" s="13">
        <v>0</v>
      </c>
      <c r="BL146" s="13">
        <v>3</v>
      </c>
      <c r="BM146" s="13">
        <v>0</v>
      </c>
      <c r="BN146" s="13">
        <v>0</v>
      </c>
      <c r="BO146" s="13">
        <v>0</v>
      </c>
      <c r="BP146" s="13">
        <v>1</v>
      </c>
      <c r="BQ146" s="13">
        <v>0</v>
      </c>
      <c r="BR146" s="13">
        <f t="shared" si="22"/>
        <v>1</v>
      </c>
      <c r="BS146" s="13">
        <v>0</v>
      </c>
      <c r="BT146" s="13">
        <v>0</v>
      </c>
      <c r="BU146" s="13">
        <v>0</v>
      </c>
      <c r="BV146" s="13">
        <v>0</v>
      </c>
      <c r="BW146" s="13">
        <v>3</v>
      </c>
      <c r="BX146" s="13">
        <v>0</v>
      </c>
      <c r="BY146" s="13">
        <v>0</v>
      </c>
      <c r="BZ146" s="13">
        <v>1</v>
      </c>
      <c r="CA146" s="13">
        <v>0</v>
      </c>
      <c r="CB146" s="13">
        <f t="shared" si="23"/>
        <v>0</v>
      </c>
      <c r="CC146" s="13">
        <v>1</v>
      </c>
      <c r="CD146" s="13">
        <v>0</v>
      </c>
      <c r="CE146" s="13">
        <v>0</v>
      </c>
      <c r="CF146" s="13">
        <v>0</v>
      </c>
      <c r="CG146" s="13">
        <v>1</v>
      </c>
      <c r="CH146" s="13">
        <v>500</v>
      </c>
      <c r="CI146" s="13">
        <v>600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1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1</v>
      </c>
      <c r="DG146" s="13">
        <v>0</v>
      </c>
      <c r="DH146" s="13">
        <v>0</v>
      </c>
      <c r="DI146" s="13">
        <v>0</v>
      </c>
      <c r="DJ146" s="13">
        <v>1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1</v>
      </c>
      <c r="DT146" s="13">
        <v>15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1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1</v>
      </c>
      <c r="EN146" s="13">
        <v>0</v>
      </c>
      <c r="EO146" s="13">
        <v>0</v>
      </c>
      <c r="EP146" s="13">
        <v>0</v>
      </c>
      <c r="EQ146" s="13">
        <f t="shared" si="24"/>
        <v>0</v>
      </c>
      <c r="ER146" s="13">
        <v>0</v>
      </c>
      <c r="ES146" s="13">
        <v>0</v>
      </c>
      <c r="ET146" s="13">
        <v>0</v>
      </c>
      <c r="EU146" s="13">
        <v>1</v>
      </c>
      <c r="EV146" s="13">
        <v>0</v>
      </c>
      <c r="EW146" s="13">
        <v>0</v>
      </c>
      <c r="EX146" s="13">
        <v>1</v>
      </c>
      <c r="EY146" s="13">
        <v>1</v>
      </c>
      <c r="EZ146" s="13">
        <v>0</v>
      </c>
      <c r="FA146" s="13">
        <v>0</v>
      </c>
      <c r="FB146" s="13">
        <v>0</v>
      </c>
      <c r="FC146" s="13">
        <v>0</v>
      </c>
      <c r="FD146" s="13">
        <v>1</v>
      </c>
      <c r="FE146" s="13">
        <v>1</v>
      </c>
      <c r="FF146" s="13">
        <v>0</v>
      </c>
      <c r="FG146" s="13">
        <v>0</v>
      </c>
      <c r="FH146" s="13">
        <v>1</v>
      </c>
      <c r="FI146" s="13">
        <f t="shared" si="25"/>
        <v>1</v>
      </c>
    </row>
    <row r="147" spans="1:165" x14ac:dyDescent="0.25">
      <c r="A147" s="11">
        <v>146</v>
      </c>
      <c r="B147" s="13">
        <v>64</v>
      </c>
      <c r="C147" s="13">
        <v>0</v>
      </c>
      <c r="D147" s="13">
        <v>0</v>
      </c>
      <c r="E147" s="13">
        <v>0</v>
      </c>
      <c r="F147" s="13">
        <v>1</v>
      </c>
      <c r="G147" s="13">
        <f t="shared" si="19"/>
        <v>0</v>
      </c>
      <c r="H147" s="13">
        <v>1</v>
      </c>
      <c r="I147" s="13">
        <v>176</v>
      </c>
      <c r="J147" s="13">
        <v>74</v>
      </c>
      <c r="K147" s="13">
        <v>23.8</v>
      </c>
      <c r="L147" s="13">
        <v>1</v>
      </c>
      <c r="M147" s="13">
        <v>0</v>
      </c>
      <c r="N147" s="13">
        <v>0</v>
      </c>
      <c r="O147" s="13">
        <v>1</v>
      </c>
      <c r="P147" s="13">
        <v>0</v>
      </c>
      <c r="Q147" s="13">
        <v>1</v>
      </c>
      <c r="R147" s="13">
        <v>0</v>
      </c>
      <c r="S147" s="13">
        <v>0</v>
      </c>
      <c r="T147" s="13">
        <v>0</v>
      </c>
      <c r="U147" s="13">
        <v>0</v>
      </c>
      <c r="V147" s="13">
        <v>1</v>
      </c>
      <c r="W147" s="13">
        <v>0</v>
      </c>
      <c r="X147" s="13">
        <v>1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1</v>
      </c>
      <c r="AL147" s="13">
        <v>1</v>
      </c>
      <c r="AM147" s="13">
        <f t="shared" si="20"/>
        <v>1</v>
      </c>
      <c r="AN147" s="13">
        <v>1</v>
      </c>
      <c r="AO147" s="13">
        <v>0</v>
      </c>
      <c r="AP147" s="13">
        <f t="shared" si="21"/>
        <v>1</v>
      </c>
      <c r="AQ147" s="13">
        <v>0</v>
      </c>
      <c r="AR147" s="13">
        <v>1</v>
      </c>
      <c r="AS147" s="13">
        <v>0</v>
      </c>
      <c r="AT147" s="13">
        <v>0</v>
      </c>
      <c r="AU147" s="13">
        <v>0</v>
      </c>
      <c r="AV147" s="13">
        <v>0</v>
      </c>
      <c r="AW147" s="13">
        <v>1</v>
      </c>
      <c r="AX147" s="13">
        <f t="shared" si="18"/>
        <v>0</v>
      </c>
      <c r="AY147" s="13">
        <v>27.5</v>
      </c>
      <c r="AZ147" s="13">
        <v>1.48</v>
      </c>
      <c r="BA147" s="13">
        <v>3.1</v>
      </c>
      <c r="BB147" s="13">
        <v>0</v>
      </c>
      <c r="BC147" s="13">
        <v>0</v>
      </c>
      <c r="BD147" s="13">
        <v>1</v>
      </c>
      <c r="BE147" s="13">
        <v>1.2</v>
      </c>
      <c r="BF147" s="13">
        <v>155</v>
      </c>
      <c r="BG147" s="13">
        <v>1</v>
      </c>
      <c r="BH147" s="13">
        <v>72</v>
      </c>
      <c r="BI147" s="13">
        <v>47</v>
      </c>
      <c r="BJ147" s="13">
        <v>34.799999999999997</v>
      </c>
      <c r="BK147" s="13">
        <v>0</v>
      </c>
      <c r="BL147" s="13">
        <v>1</v>
      </c>
      <c r="BM147" s="13">
        <v>0</v>
      </c>
      <c r="BN147" s="13">
        <v>1</v>
      </c>
      <c r="BO147" s="13">
        <v>0</v>
      </c>
      <c r="BP147" s="13">
        <v>0</v>
      </c>
      <c r="BQ147" s="13">
        <v>0</v>
      </c>
      <c r="BR147" s="13">
        <f t="shared" si="22"/>
        <v>1</v>
      </c>
      <c r="BS147" s="13">
        <v>0</v>
      </c>
      <c r="BT147" s="13">
        <v>0</v>
      </c>
      <c r="BU147" s="13">
        <v>0</v>
      </c>
      <c r="BV147" s="13">
        <v>0</v>
      </c>
      <c r="BW147" s="13">
        <v>3</v>
      </c>
      <c r="BX147" s="13">
        <v>0</v>
      </c>
      <c r="BY147" s="13">
        <v>0</v>
      </c>
      <c r="BZ147" s="13">
        <v>1</v>
      </c>
      <c r="CA147" s="13">
        <v>0</v>
      </c>
      <c r="CB147" s="13">
        <f t="shared" si="23"/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1</v>
      </c>
      <c r="CH147" s="13">
        <v>500</v>
      </c>
      <c r="CI147" s="13">
        <v>440</v>
      </c>
      <c r="CJ147" s="13">
        <v>1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1</v>
      </c>
      <c r="CQ147" s="13">
        <v>0</v>
      </c>
      <c r="CR147" s="13">
        <v>0</v>
      </c>
      <c r="CS147" s="13">
        <v>0</v>
      </c>
      <c r="CT147" s="13">
        <v>0</v>
      </c>
      <c r="CU147" s="13">
        <v>1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1</v>
      </c>
      <c r="DG147" s="13">
        <v>0</v>
      </c>
      <c r="DH147" s="13">
        <v>0</v>
      </c>
      <c r="DI147" s="13">
        <v>0</v>
      </c>
      <c r="DJ147" s="13">
        <v>1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1</v>
      </c>
      <c r="DQ147" s="13">
        <v>1</v>
      </c>
      <c r="DR147" s="13">
        <v>0</v>
      </c>
      <c r="DS147" s="13">
        <v>1</v>
      </c>
      <c r="DT147" s="13">
        <v>21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1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f t="shared" si="24"/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1</v>
      </c>
      <c r="EW147" s="13">
        <v>0</v>
      </c>
      <c r="EX147" s="13">
        <v>0</v>
      </c>
      <c r="EY147" s="13">
        <v>0</v>
      </c>
      <c r="EZ147" s="13">
        <v>0</v>
      </c>
      <c r="FA147" s="13">
        <v>1</v>
      </c>
      <c r="FB147" s="13">
        <v>0</v>
      </c>
      <c r="FC147" s="13">
        <v>0</v>
      </c>
      <c r="FD147" s="13">
        <v>1</v>
      </c>
      <c r="FE147" s="13">
        <v>0</v>
      </c>
      <c r="FF147" s="13">
        <v>0</v>
      </c>
      <c r="FG147" s="13">
        <v>1</v>
      </c>
      <c r="FH147" s="13">
        <v>1</v>
      </c>
      <c r="FI147" s="13">
        <f t="shared" si="25"/>
        <v>1</v>
      </c>
    </row>
    <row r="148" spans="1:165" x14ac:dyDescent="0.25">
      <c r="A148" s="11">
        <v>147</v>
      </c>
      <c r="B148" s="13">
        <v>59</v>
      </c>
      <c r="C148" s="13">
        <v>0</v>
      </c>
      <c r="D148" s="13">
        <v>0</v>
      </c>
      <c r="E148" s="13">
        <v>0</v>
      </c>
      <c r="F148" s="13">
        <v>1</v>
      </c>
      <c r="G148" s="13">
        <f t="shared" si="19"/>
        <v>0</v>
      </c>
      <c r="H148" s="13">
        <v>1</v>
      </c>
      <c r="I148" s="13">
        <v>173</v>
      </c>
      <c r="J148" s="13">
        <v>73</v>
      </c>
      <c r="K148" s="13">
        <v>24.3</v>
      </c>
      <c r="L148" s="13">
        <v>0</v>
      </c>
      <c r="M148" s="13">
        <v>1</v>
      </c>
      <c r="N148" s="13">
        <v>0</v>
      </c>
      <c r="O148" s="13">
        <v>1</v>
      </c>
      <c r="P148" s="13">
        <v>0</v>
      </c>
      <c r="Q148" s="13">
        <v>0</v>
      </c>
      <c r="R148" s="13">
        <v>0</v>
      </c>
      <c r="S148" s="13">
        <v>0</v>
      </c>
      <c r="T148" s="13">
        <v>1</v>
      </c>
      <c r="U148" s="13">
        <v>0</v>
      </c>
      <c r="V148" s="13">
        <v>0</v>
      </c>
      <c r="W148" s="13">
        <v>0</v>
      </c>
      <c r="X148" s="13">
        <v>1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1</v>
      </c>
      <c r="AL148" s="13">
        <v>0</v>
      </c>
      <c r="AM148" s="13">
        <f t="shared" si="20"/>
        <v>1</v>
      </c>
      <c r="AN148" s="13">
        <v>0</v>
      </c>
      <c r="AO148" s="13">
        <v>0</v>
      </c>
      <c r="AP148" s="13">
        <f t="shared" si="21"/>
        <v>0</v>
      </c>
      <c r="AQ148" s="13">
        <v>0</v>
      </c>
      <c r="AR148" s="13">
        <v>0</v>
      </c>
      <c r="AS148" s="13">
        <v>1</v>
      </c>
      <c r="AT148" s="13">
        <v>0</v>
      </c>
      <c r="AU148" s="13">
        <v>0</v>
      </c>
      <c r="AV148" s="13">
        <v>1</v>
      </c>
      <c r="AW148" s="13">
        <v>0</v>
      </c>
      <c r="AX148" s="13">
        <f t="shared" si="18"/>
        <v>1</v>
      </c>
      <c r="AY148" s="13">
        <v>34</v>
      </c>
      <c r="AZ148" s="13">
        <v>0.69</v>
      </c>
      <c r="BA148" s="13">
        <v>2</v>
      </c>
      <c r="BB148" s="13">
        <v>0</v>
      </c>
      <c r="BC148" s="13">
        <v>0</v>
      </c>
      <c r="BD148" s="13">
        <v>1</v>
      </c>
      <c r="BE148" s="13">
        <v>1.2</v>
      </c>
      <c r="BF148" s="13">
        <v>175.5980392156863</v>
      </c>
      <c r="BG148" s="13">
        <v>1</v>
      </c>
      <c r="BH148" s="13">
        <v>100</v>
      </c>
      <c r="BI148" s="13">
        <v>65</v>
      </c>
      <c r="BJ148" s="13">
        <v>34.9</v>
      </c>
      <c r="BK148" s="13">
        <v>0</v>
      </c>
      <c r="BL148" s="13">
        <v>2</v>
      </c>
      <c r="BM148" s="13">
        <v>0</v>
      </c>
      <c r="BN148" s="13">
        <v>0</v>
      </c>
      <c r="BO148" s="13">
        <v>1</v>
      </c>
      <c r="BP148" s="13">
        <v>0</v>
      </c>
      <c r="BQ148" s="13">
        <v>0</v>
      </c>
      <c r="BR148" s="13">
        <f t="shared" si="22"/>
        <v>1</v>
      </c>
      <c r="BS148" s="13">
        <v>0</v>
      </c>
      <c r="BT148" s="13">
        <v>0</v>
      </c>
      <c r="BU148" s="13">
        <v>0</v>
      </c>
      <c r="BV148" s="13">
        <v>0</v>
      </c>
      <c r="BW148" s="13">
        <v>3</v>
      </c>
      <c r="BX148" s="13">
        <v>0</v>
      </c>
      <c r="BY148" s="13">
        <v>0</v>
      </c>
      <c r="BZ148" s="13">
        <v>1</v>
      </c>
      <c r="CA148" s="13">
        <v>0</v>
      </c>
      <c r="CB148" s="13">
        <f t="shared" si="23"/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1</v>
      </c>
      <c r="CH148" s="13">
        <v>500</v>
      </c>
      <c r="CI148" s="13">
        <v>900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1</v>
      </c>
      <c r="DG148" s="13">
        <v>0</v>
      </c>
      <c r="DH148" s="13">
        <v>0</v>
      </c>
      <c r="DI148" s="13">
        <v>0</v>
      </c>
      <c r="DJ148" s="13">
        <v>1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1</v>
      </c>
      <c r="DT148" s="13">
        <v>27</v>
      </c>
      <c r="DU148" s="13">
        <v>0</v>
      </c>
      <c r="DV148" s="13">
        <v>1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1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1</v>
      </c>
      <c r="EN148" s="13">
        <v>0</v>
      </c>
      <c r="EO148" s="13">
        <v>0</v>
      </c>
      <c r="EP148" s="13">
        <v>1</v>
      </c>
      <c r="EQ148" s="13">
        <f t="shared" si="24"/>
        <v>1</v>
      </c>
      <c r="ER148" s="13">
        <v>0</v>
      </c>
      <c r="ES148" s="13">
        <v>0</v>
      </c>
      <c r="ET148" s="13">
        <v>0</v>
      </c>
      <c r="EU148" s="13">
        <v>1</v>
      </c>
      <c r="EV148" s="13">
        <v>0</v>
      </c>
      <c r="EW148" s="13">
        <v>1</v>
      </c>
      <c r="EX148" s="13">
        <v>0</v>
      </c>
      <c r="EY148" s="13">
        <v>0</v>
      </c>
      <c r="EZ148" s="13">
        <v>0</v>
      </c>
      <c r="FA148" s="13">
        <v>1</v>
      </c>
      <c r="FB148" s="13">
        <v>0</v>
      </c>
      <c r="FC148" s="13">
        <v>0</v>
      </c>
      <c r="FD148" s="13">
        <v>0</v>
      </c>
      <c r="FE148" s="13">
        <v>0</v>
      </c>
      <c r="FF148" s="13">
        <v>1</v>
      </c>
      <c r="FG148" s="13">
        <v>0</v>
      </c>
      <c r="FH148" s="13">
        <v>1</v>
      </c>
      <c r="FI148" s="13">
        <f t="shared" si="25"/>
        <v>0</v>
      </c>
    </row>
    <row r="149" spans="1:165" x14ac:dyDescent="0.25">
      <c r="A149" s="11">
        <v>148</v>
      </c>
      <c r="B149" s="13">
        <v>50</v>
      </c>
      <c r="C149" s="13">
        <v>0</v>
      </c>
      <c r="D149" s="13">
        <v>1</v>
      </c>
      <c r="E149" s="13">
        <v>0</v>
      </c>
      <c r="F149" s="13">
        <v>0</v>
      </c>
      <c r="G149" s="13">
        <f t="shared" si="19"/>
        <v>1</v>
      </c>
      <c r="H149" s="13">
        <v>1</v>
      </c>
      <c r="I149" s="13">
        <v>176</v>
      </c>
      <c r="J149" s="13">
        <v>102</v>
      </c>
      <c r="K149" s="13">
        <v>32.9</v>
      </c>
      <c r="L149" s="13">
        <v>0</v>
      </c>
      <c r="M149" s="13">
        <v>1</v>
      </c>
      <c r="N149" s="13">
        <v>0</v>
      </c>
      <c r="O149" s="13">
        <v>1</v>
      </c>
      <c r="P149" s="13">
        <v>0</v>
      </c>
      <c r="Q149" s="13">
        <v>1</v>
      </c>
      <c r="R149" s="13">
        <v>0</v>
      </c>
      <c r="S149" s="13">
        <v>0</v>
      </c>
      <c r="T149" s="13">
        <v>1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1</v>
      </c>
      <c r="AM149" s="13">
        <f t="shared" si="20"/>
        <v>1</v>
      </c>
      <c r="AN149" s="13">
        <v>0</v>
      </c>
      <c r="AO149" s="13">
        <v>0</v>
      </c>
      <c r="AP149" s="13">
        <f t="shared" si="21"/>
        <v>0</v>
      </c>
      <c r="AQ149" s="13">
        <v>1</v>
      </c>
      <c r="AR149" s="13">
        <v>0</v>
      </c>
      <c r="AS149" s="13">
        <v>0</v>
      </c>
      <c r="AT149" s="13">
        <v>0</v>
      </c>
      <c r="AU149" s="13">
        <v>0</v>
      </c>
      <c r="AV149" s="13">
        <v>1</v>
      </c>
      <c r="AW149" s="13">
        <v>0</v>
      </c>
      <c r="AX149" s="13">
        <f t="shared" si="18"/>
        <v>1</v>
      </c>
      <c r="AY149" s="13">
        <v>21</v>
      </c>
      <c r="AZ149" s="13">
        <v>0.69</v>
      </c>
      <c r="BA149" s="13">
        <v>2.7</v>
      </c>
      <c r="BB149" s="13">
        <v>0</v>
      </c>
      <c r="BC149" s="13">
        <v>0</v>
      </c>
      <c r="BD149" s="13">
        <v>1</v>
      </c>
      <c r="BE149" s="13">
        <v>1</v>
      </c>
      <c r="BF149" s="13">
        <v>172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1</v>
      </c>
      <c r="BN149" s="13">
        <v>0</v>
      </c>
      <c r="BO149" s="13">
        <v>0</v>
      </c>
      <c r="BP149" s="13">
        <v>0</v>
      </c>
      <c r="BQ149" s="13">
        <v>0</v>
      </c>
      <c r="BR149" s="13">
        <f t="shared" si="22"/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2</v>
      </c>
      <c r="BX149" s="13">
        <v>0</v>
      </c>
      <c r="BY149" s="13">
        <v>1</v>
      </c>
      <c r="BZ149" s="13">
        <v>0</v>
      </c>
      <c r="CA149" s="13">
        <v>0</v>
      </c>
      <c r="CB149" s="13">
        <f t="shared" si="23"/>
        <v>1</v>
      </c>
      <c r="CC149" s="13">
        <v>0</v>
      </c>
      <c r="CD149" s="13">
        <v>0</v>
      </c>
      <c r="CE149" s="13">
        <v>0</v>
      </c>
      <c r="CF149" s="13">
        <v>0</v>
      </c>
      <c r="CG149" s="13">
        <v>1</v>
      </c>
      <c r="CH149" s="13">
        <v>700</v>
      </c>
      <c r="CI149" s="13">
        <v>530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1</v>
      </c>
      <c r="DG149" s="13">
        <v>0</v>
      </c>
      <c r="DH149" s="13">
        <v>0</v>
      </c>
      <c r="DI149" s="13">
        <v>0</v>
      </c>
      <c r="DJ149" s="13">
        <v>1</v>
      </c>
      <c r="DK149" s="13">
        <v>0</v>
      </c>
      <c r="DL149" s="13">
        <v>1</v>
      </c>
      <c r="DM149" s="13">
        <v>0</v>
      </c>
      <c r="DN149" s="13">
        <v>0</v>
      </c>
      <c r="DO149" s="13">
        <v>0</v>
      </c>
      <c r="DP149" s="13">
        <v>1</v>
      </c>
      <c r="DQ149" s="13">
        <v>0</v>
      </c>
      <c r="DR149" s="13">
        <v>0</v>
      </c>
      <c r="DS149" s="13">
        <v>1</v>
      </c>
      <c r="DT149" s="13">
        <v>15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1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1</v>
      </c>
      <c r="EN149" s="13">
        <v>0</v>
      </c>
      <c r="EO149" s="13">
        <v>1</v>
      </c>
      <c r="EP149" s="13">
        <v>0</v>
      </c>
      <c r="EQ149" s="13">
        <f t="shared" si="24"/>
        <v>1</v>
      </c>
      <c r="ER149" s="13">
        <v>0</v>
      </c>
      <c r="ES149" s="13">
        <v>0</v>
      </c>
      <c r="ET149" s="13">
        <v>0</v>
      </c>
      <c r="EU149" s="13">
        <v>1</v>
      </c>
      <c r="EV149" s="13">
        <v>0</v>
      </c>
      <c r="EW149" s="13">
        <v>1</v>
      </c>
      <c r="EX149" s="13">
        <v>0</v>
      </c>
      <c r="EY149" s="13">
        <v>0</v>
      </c>
      <c r="EZ149" s="13">
        <v>1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f t="shared" si="25"/>
        <v>0</v>
      </c>
    </row>
    <row r="150" spans="1:165" x14ac:dyDescent="0.25">
      <c r="A150" s="11">
        <v>149</v>
      </c>
      <c r="B150" s="13">
        <v>47</v>
      </c>
      <c r="C150" s="13">
        <v>1</v>
      </c>
      <c r="D150" s="13">
        <v>0</v>
      </c>
      <c r="E150" s="13">
        <v>0</v>
      </c>
      <c r="F150" s="13">
        <v>0</v>
      </c>
      <c r="G150" s="13">
        <f t="shared" si="19"/>
        <v>1</v>
      </c>
      <c r="H150" s="13">
        <v>1</v>
      </c>
      <c r="I150" s="13">
        <v>170</v>
      </c>
      <c r="J150" s="13">
        <v>75</v>
      </c>
      <c r="K150" s="13">
        <v>25.9</v>
      </c>
      <c r="L150" s="13">
        <v>0</v>
      </c>
      <c r="M150" s="13">
        <v>1</v>
      </c>
      <c r="N150" s="13">
        <v>0</v>
      </c>
      <c r="O150" s="13">
        <v>1</v>
      </c>
      <c r="P150" s="13">
        <v>0</v>
      </c>
      <c r="Q150" s="13">
        <v>0</v>
      </c>
      <c r="R150" s="13">
        <v>1</v>
      </c>
      <c r="S150" s="13">
        <v>0</v>
      </c>
      <c r="T150" s="13">
        <v>1</v>
      </c>
      <c r="U150" s="13">
        <v>0</v>
      </c>
      <c r="V150" s="13">
        <v>0</v>
      </c>
      <c r="W150" s="13">
        <v>0</v>
      </c>
      <c r="X150" s="13">
        <v>1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1</v>
      </c>
      <c r="AM150" s="13">
        <f t="shared" si="20"/>
        <v>1</v>
      </c>
      <c r="AN150" s="13">
        <v>0</v>
      </c>
      <c r="AO150" s="13">
        <v>0</v>
      </c>
      <c r="AP150" s="13">
        <f t="shared" si="21"/>
        <v>0</v>
      </c>
      <c r="AQ150" s="13">
        <v>0</v>
      </c>
      <c r="AR150" s="13">
        <v>1</v>
      </c>
      <c r="AS150" s="13">
        <v>0</v>
      </c>
      <c r="AT150" s="13">
        <v>0</v>
      </c>
      <c r="AU150" s="13">
        <v>0</v>
      </c>
      <c r="AV150" s="13">
        <v>1</v>
      </c>
      <c r="AW150" s="13">
        <v>0</v>
      </c>
      <c r="AX150" s="13">
        <f t="shared" si="18"/>
        <v>1</v>
      </c>
      <c r="AY150" s="13">
        <v>21</v>
      </c>
      <c r="AZ150" s="13">
        <v>1.48</v>
      </c>
      <c r="BA150" s="13">
        <v>4.4000000000000004</v>
      </c>
      <c r="BB150" s="13">
        <v>0</v>
      </c>
      <c r="BC150" s="13">
        <v>0</v>
      </c>
      <c r="BD150" s="13">
        <v>1</v>
      </c>
      <c r="BE150" s="13">
        <v>1.1000000000000001</v>
      </c>
      <c r="BF150" s="13">
        <v>138</v>
      </c>
      <c r="BG150" s="13">
        <v>1</v>
      </c>
      <c r="BH150" s="13">
        <v>97</v>
      </c>
      <c r="BI150" s="13">
        <v>60</v>
      </c>
      <c r="BJ150" s="13">
        <v>35.200000000000003</v>
      </c>
      <c r="BK150" s="13">
        <v>0</v>
      </c>
      <c r="BL150" s="13">
        <v>2</v>
      </c>
      <c r="BM150" s="13">
        <v>0</v>
      </c>
      <c r="BN150" s="13">
        <v>0</v>
      </c>
      <c r="BO150" s="13">
        <v>1</v>
      </c>
      <c r="BP150" s="13">
        <v>0</v>
      </c>
      <c r="BQ150" s="13">
        <v>0</v>
      </c>
      <c r="BR150" s="13">
        <f t="shared" si="22"/>
        <v>1</v>
      </c>
      <c r="BS150" s="13">
        <v>0</v>
      </c>
      <c r="BT150" s="13">
        <v>0</v>
      </c>
      <c r="BU150" s="13">
        <v>0</v>
      </c>
      <c r="BV150" s="13">
        <v>0</v>
      </c>
      <c r="BW150" s="13">
        <v>4</v>
      </c>
      <c r="BX150" s="13">
        <v>0</v>
      </c>
      <c r="BY150" s="13">
        <v>0</v>
      </c>
      <c r="BZ150" s="13">
        <v>0</v>
      </c>
      <c r="CA150" s="13">
        <v>1</v>
      </c>
      <c r="CB150" s="13">
        <f t="shared" si="23"/>
        <v>0</v>
      </c>
      <c r="CC150" s="13">
        <v>1</v>
      </c>
      <c r="CD150" s="13">
        <v>0</v>
      </c>
      <c r="CE150" s="13">
        <v>0</v>
      </c>
      <c r="CF150" s="13">
        <v>0</v>
      </c>
      <c r="CG150" s="13">
        <v>1</v>
      </c>
      <c r="CH150" s="13">
        <v>700</v>
      </c>
      <c r="CI150" s="13">
        <v>1300</v>
      </c>
      <c r="CJ150" s="13">
        <v>1</v>
      </c>
      <c r="CK150" s="13">
        <v>0</v>
      </c>
      <c r="CL150" s="13">
        <v>1</v>
      </c>
      <c r="CM150" s="13">
        <v>0</v>
      </c>
      <c r="CN150" s="13">
        <v>0</v>
      </c>
      <c r="CO150" s="13">
        <v>0</v>
      </c>
      <c r="CP150" s="13">
        <v>1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1</v>
      </c>
      <c r="CW150" s="13">
        <v>0</v>
      </c>
      <c r="CX150" s="13">
        <v>0</v>
      </c>
      <c r="CY150" s="13">
        <v>0</v>
      </c>
      <c r="CZ150" s="13">
        <v>1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1</v>
      </c>
      <c r="DG150" s="13">
        <v>0</v>
      </c>
      <c r="DH150" s="13">
        <v>0</v>
      </c>
      <c r="DI150" s="13">
        <v>0</v>
      </c>
      <c r="DJ150" s="13">
        <v>1</v>
      </c>
      <c r="DK150" s="13">
        <v>0</v>
      </c>
      <c r="DL150" s="13">
        <v>1</v>
      </c>
      <c r="DM150" s="13">
        <v>0</v>
      </c>
      <c r="DN150" s="13">
        <v>0</v>
      </c>
      <c r="DO150" s="13">
        <v>0</v>
      </c>
      <c r="DP150" s="13">
        <v>1</v>
      </c>
      <c r="DQ150" s="13">
        <v>0</v>
      </c>
      <c r="DR150" s="13">
        <v>0</v>
      </c>
      <c r="DS150" s="13">
        <v>1</v>
      </c>
      <c r="DT150" s="13">
        <v>29</v>
      </c>
      <c r="DU150" s="13">
        <v>0</v>
      </c>
      <c r="DV150" s="13">
        <v>0</v>
      </c>
      <c r="DW150" s="13">
        <v>1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1</v>
      </c>
      <c r="EF150" s="13">
        <v>0</v>
      </c>
      <c r="EG150" s="13">
        <v>0</v>
      </c>
      <c r="EH150" s="13">
        <v>0</v>
      </c>
      <c r="EI150" s="13">
        <v>0</v>
      </c>
      <c r="EJ150" s="13">
        <v>1</v>
      </c>
      <c r="EK150" s="13">
        <v>0</v>
      </c>
      <c r="EL150" s="13">
        <v>0</v>
      </c>
      <c r="EM150" s="13">
        <v>1</v>
      </c>
      <c r="EN150" s="13">
        <v>1</v>
      </c>
      <c r="EO150" s="13">
        <v>1</v>
      </c>
      <c r="EP150" s="13">
        <v>0</v>
      </c>
      <c r="EQ150" s="13">
        <f t="shared" si="24"/>
        <v>1</v>
      </c>
      <c r="ER150" s="13">
        <v>0</v>
      </c>
      <c r="ES150" s="13">
        <v>0</v>
      </c>
      <c r="ET150" s="13">
        <v>1</v>
      </c>
      <c r="EU150" s="13">
        <v>1</v>
      </c>
      <c r="EV150" s="13">
        <v>0</v>
      </c>
      <c r="EW150" s="13">
        <v>1</v>
      </c>
      <c r="EX150" s="13">
        <v>0</v>
      </c>
      <c r="EY150" s="13">
        <v>0</v>
      </c>
      <c r="EZ150" s="13">
        <v>0</v>
      </c>
      <c r="FA150" s="13">
        <v>1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f t="shared" si="25"/>
        <v>0</v>
      </c>
    </row>
    <row r="151" spans="1:165" x14ac:dyDescent="0.25">
      <c r="A151" s="11">
        <v>150</v>
      </c>
      <c r="B151" s="13">
        <v>65</v>
      </c>
      <c r="C151" s="13">
        <v>0</v>
      </c>
      <c r="D151" s="13">
        <v>0</v>
      </c>
      <c r="E151" s="13">
        <v>0</v>
      </c>
      <c r="F151" s="13">
        <v>1</v>
      </c>
      <c r="G151" s="13">
        <f t="shared" si="19"/>
        <v>0</v>
      </c>
      <c r="H151" s="13">
        <v>1</v>
      </c>
      <c r="I151" s="13">
        <v>170</v>
      </c>
      <c r="J151" s="13">
        <v>100</v>
      </c>
      <c r="K151" s="13">
        <v>34.6</v>
      </c>
      <c r="L151" s="13">
        <v>0</v>
      </c>
      <c r="M151" s="13">
        <v>0</v>
      </c>
      <c r="N151" s="13">
        <v>1</v>
      </c>
      <c r="O151" s="13">
        <v>1</v>
      </c>
      <c r="P151" s="13">
        <v>0</v>
      </c>
      <c r="Q151" s="13">
        <v>1</v>
      </c>
      <c r="R151" s="13">
        <v>0</v>
      </c>
      <c r="S151" s="13">
        <v>0</v>
      </c>
      <c r="T151" s="13">
        <v>0</v>
      </c>
      <c r="U151" s="13">
        <v>0</v>
      </c>
      <c r="V151" s="13">
        <v>1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1</v>
      </c>
      <c r="AJ151" s="13">
        <v>0</v>
      </c>
      <c r="AK151" s="13">
        <v>1</v>
      </c>
      <c r="AL151" s="13">
        <v>1</v>
      </c>
      <c r="AM151" s="13">
        <f t="shared" si="20"/>
        <v>1</v>
      </c>
      <c r="AN151" s="13">
        <v>0</v>
      </c>
      <c r="AO151" s="13">
        <v>0</v>
      </c>
      <c r="AP151" s="13">
        <f t="shared" si="21"/>
        <v>0</v>
      </c>
      <c r="AQ151" s="13">
        <v>0</v>
      </c>
      <c r="AR151" s="13">
        <v>1</v>
      </c>
      <c r="AS151" s="13">
        <v>0</v>
      </c>
      <c r="AT151" s="13">
        <v>0</v>
      </c>
      <c r="AU151" s="13">
        <v>0</v>
      </c>
      <c r="AV151" s="13">
        <v>0</v>
      </c>
      <c r="AW151" s="13">
        <v>1</v>
      </c>
      <c r="AX151" s="13">
        <f t="shared" si="18"/>
        <v>0</v>
      </c>
      <c r="AY151" s="13">
        <v>22.5</v>
      </c>
      <c r="AZ151" s="13">
        <v>1.52</v>
      </c>
      <c r="BA151" s="13">
        <v>3.4</v>
      </c>
      <c r="BB151" s="13">
        <v>0</v>
      </c>
      <c r="BC151" s="13">
        <v>0</v>
      </c>
      <c r="BD151" s="13">
        <v>1</v>
      </c>
      <c r="BE151" s="13">
        <v>1.2</v>
      </c>
      <c r="BF151" s="13">
        <v>269</v>
      </c>
      <c r="BG151" s="13">
        <v>1</v>
      </c>
      <c r="BH151" s="13">
        <v>122</v>
      </c>
      <c r="BI151" s="13">
        <v>83</v>
      </c>
      <c r="BJ151" s="13">
        <v>33.1</v>
      </c>
      <c r="BK151" s="13">
        <v>0</v>
      </c>
      <c r="BL151" s="13">
        <v>3</v>
      </c>
      <c r="BM151" s="13">
        <v>0</v>
      </c>
      <c r="BN151" s="13">
        <v>0</v>
      </c>
      <c r="BO151" s="13">
        <v>0</v>
      </c>
      <c r="BP151" s="13">
        <v>1</v>
      </c>
      <c r="BQ151" s="13">
        <v>0</v>
      </c>
      <c r="BR151" s="13">
        <f t="shared" si="22"/>
        <v>1</v>
      </c>
      <c r="BS151" s="13">
        <v>0</v>
      </c>
      <c r="BT151" s="13">
        <v>0</v>
      </c>
      <c r="BU151" s="13">
        <v>0</v>
      </c>
      <c r="BV151" s="13">
        <v>0</v>
      </c>
      <c r="BW151" s="13">
        <v>3</v>
      </c>
      <c r="BX151" s="13">
        <v>0</v>
      </c>
      <c r="BY151" s="13">
        <v>0</v>
      </c>
      <c r="BZ151" s="13">
        <v>1</v>
      </c>
      <c r="CA151" s="13">
        <v>0</v>
      </c>
      <c r="CB151" s="13">
        <f t="shared" si="23"/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1</v>
      </c>
      <c r="CH151" s="13">
        <v>500</v>
      </c>
      <c r="CI151" s="13">
        <v>1320</v>
      </c>
      <c r="CJ151" s="13">
        <v>1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1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1</v>
      </c>
      <c r="DG151" s="13">
        <v>0</v>
      </c>
      <c r="DH151" s="13">
        <v>0</v>
      </c>
      <c r="DI151" s="13">
        <v>0</v>
      </c>
      <c r="DJ151" s="13">
        <v>1</v>
      </c>
      <c r="DK151" s="13">
        <v>1</v>
      </c>
      <c r="DL151" s="13">
        <v>0</v>
      </c>
      <c r="DM151" s="13">
        <v>0</v>
      </c>
      <c r="DN151" s="13">
        <v>1</v>
      </c>
      <c r="DO151" s="13">
        <v>0</v>
      </c>
      <c r="DP151" s="13">
        <v>0</v>
      </c>
      <c r="DQ151" s="13">
        <v>1</v>
      </c>
      <c r="DR151" s="13">
        <v>0</v>
      </c>
      <c r="DS151" s="13">
        <v>1</v>
      </c>
      <c r="DT151" s="13">
        <v>13</v>
      </c>
      <c r="DU151" s="13">
        <v>0</v>
      </c>
      <c r="DV151" s="13">
        <v>1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f t="shared" si="24"/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1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1</v>
      </c>
      <c r="FC151" s="13">
        <v>0</v>
      </c>
      <c r="FD151" s="13">
        <v>1</v>
      </c>
      <c r="FE151" s="13">
        <v>0</v>
      </c>
      <c r="FF151" s="13">
        <v>0</v>
      </c>
      <c r="FG151" s="13">
        <v>1</v>
      </c>
      <c r="FH151" s="13">
        <v>1</v>
      </c>
      <c r="FI151" s="13">
        <f t="shared" si="25"/>
        <v>1</v>
      </c>
    </row>
    <row r="152" spans="1:165" x14ac:dyDescent="0.25">
      <c r="A152" s="11">
        <v>151</v>
      </c>
      <c r="B152" s="13">
        <v>46</v>
      </c>
      <c r="C152" s="13">
        <v>1</v>
      </c>
      <c r="D152" s="13">
        <v>0</v>
      </c>
      <c r="E152" s="13">
        <v>0</v>
      </c>
      <c r="F152" s="13">
        <v>0</v>
      </c>
      <c r="G152" s="13">
        <f t="shared" si="19"/>
        <v>1</v>
      </c>
      <c r="H152" s="13">
        <v>1</v>
      </c>
      <c r="I152" s="13">
        <v>167</v>
      </c>
      <c r="J152" s="13">
        <v>80</v>
      </c>
      <c r="K152" s="13">
        <v>28.6</v>
      </c>
      <c r="L152" s="13">
        <v>0</v>
      </c>
      <c r="M152" s="13">
        <v>1</v>
      </c>
      <c r="N152" s="13">
        <v>0</v>
      </c>
      <c r="O152" s="13">
        <v>0</v>
      </c>
      <c r="P152" s="13">
        <v>0</v>
      </c>
      <c r="Q152" s="13">
        <v>1</v>
      </c>
      <c r="R152" s="13">
        <v>1</v>
      </c>
      <c r="S152" s="13">
        <v>1</v>
      </c>
      <c r="T152" s="13">
        <v>0</v>
      </c>
      <c r="U152" s="13">
        <v>0</v>
      </c>
      <c r="V152" s="13">
        <v>1</v>
      </c>
      <c r="W152" s="13">
        <v>0</v>
      </c>
      <c r="X152" s="13">
        <v>1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f t="shared" si="20"/>
        <v>0</v>
      </c>
      <c r="AN152" s="13">
        <v>0</v>
      </c>
      <c r="AO152" s="13">
        <v>0</v>
      </c>
      <c r="AP152" s="13">
        <f t="shared" si="21"/>
        <v>0</v>
      </c>
      <c r="AQ152" s="13">
        <v>1</v>
      </c>
      <c r="AR152" s="13">
        <v>0</v>
      </c>
      <c r="AS152" s="13">
        <v>0</v>
      </c>
      <c r="AT152" s="13">
        <v>0</v>
      </c>
      <c r="AU152" s="13">
        <v>0</v>
      </c>
      <c r="AV152" s="13">
        <v>1</v>
      </c>
      <c r="AW152" s="13">
        <v>0</v>
      </c>
      <c r="AX152" s="13">
        <f t="shared" si="18"/>
        <v>1</v>
      </c>
      <c r="AY152" s="13">
        <v>12</v>
      </c>
      <c r="AZ152" s="13">
        <v>0.65</v>
      </c>
      <c r="BA152" s="13">
        <v>3</v>
      </c>
      <c r="BB152" s="13">
        <v>0</v>
      </c>
      <c r="BC152" s="13">
        <v>0</v>
      </c>
      <c r="BD152" s="13">
        <v>1</v>
      </c>
      <c r="BE152" s="13">
        <v>1.2</v>
      </c>
      <c r="BF152" s="13">
        <v>175.5980392156863</v>
      </c>
      <c r="BG152" s="13">
        <v>1</v>
      </c>
      <c r="BH152" s="13">
        <v>72</v>
      </c>
      <c r="BI152" s="13">
        <v>53</v>
      </c>
      <c r="BJ152" s="13">
        <v>35</v>
      </c>
      <c r="BK152" s="13">
        <v>0</v>
      </c>
      <c r="BL152" s="13">
        <v>2</v>
      </c>
      <c r="BM152" s="13">
        <v>0</v>
      </c>
      <c r="BN152" s="13">
        <v>0</v>
      </c>
      <c r="BO152" s="13">
        <v>1</v>
      </c>
      <c r="BP152" s="13">
        <v>0</v>
      </c>
      <c r="BQ152" s="13">
        <v>0</v>
      </c>
      <c r="BR152" s="13">
        <f t="shared" si="22"/>
        <v>1</v>
      </c>
      <c r="BS152" s="13">
        <v>0</v>
      </c>
      <c r="BT152" s="13">
        <v>0</v>
      </c>
      <c r="BU152" s="13">
        <v>0</v>
      </c>
      <c r="BV152" s="13">
        <v>0</v>
      </c>
      <c r="BW152" s="13">
        <v>3</v>
      </c>
      <c r="BX152" s="13">
        <v>0</v>
      </c>
      <c r="BY152" s="13">
        <v>0</v>
      </c>
      <c r="BZ152" s="13">
        <v>1</v>
      </c>
      <c r="CA152" s="13">
        <v>0</v>
      </c>
      <c r="CB152" s="13">
        <f t="shared" si="23"/>
        <v>0</v>
      </c>
      <c r="CC152" s="13">
        <v>1</v>
      </c>
      <c r="CD152" s="13">
        <v>0</v>
      </c>
      <c r="CE152" s="13">
        <v>0</v>
      </c>
      <c r="CF152" s="13">
        <v>0</v>
      </c>
      <c r="CG152" s="13">
        <v>1</v>
      </c>
      <c r="CH152" s="13">
        <v>500</v>
      </c>
      <c r="CI152" s="13">
        <v>550</v>
      </c>
      <c r="CJ152" s="13">
        <v>1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1</v>
      </c>
      <c r="CW152" s="13">
        <v>0</v>
      </c>
      <c r="CX152" s="13">
        <v>1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1</v>
      </c>
      <c r="DG152" s="13">
        <v>0</v>
      </c>
      <c r="DH152" s="13">
        <v>0</v>
      </c>
      <c r="DI152" s="13">
        <v>0</v>
      </c>
      <c r="DJ152" s="13">
        <v>1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1</v>
      </c>
      <c r="DT152" s="13">
        <v>9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1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f t="shared" si="24"/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1</v>
      </c>
      <c r="EX152" s="13">
        <v>0</v>
      </c>
      <c r="EY152" s="13">
        <v>0</v>
      </c>
      <c r="EZ152" s="13">
        <v>0</v>
      </c>
      <c r="FA152" s="13">
        <v>1</v>
      </c>
      <c r="FB152" s="13">
        <v>0</v>
      </c>
      <c r="FC152" s="13">
        <v>0</v>
      </c>
      <c r="FD152" s="13">
        <v>1</v>
      </c>
      <c r="FE152" s="13">
        <v>1</v>
      </c>
      <c r="FF152" s="13">
        <v>0</v>
      </c>
      <c r="FG152" s="13">
        <v>0</v>
      </c>
      <c r="FH152" s="13">
        <v>1</v>
      </c>
      <c r="FI152" s="13">
        <f t="shared" si="25"/>
        <v>1</v>
      </c>
    </row>
    <row r="153" spans="1:165" x14ac:dyDescent="0.25">
      <c r="A153" s="11">
        <v>152</v>
      </c>
      <c r="B153" s="13">
        <v>57</v>
      </c>
      <c r="C153" s="13">
        <v>0</v>
      </c>
      <c r="D153" s="13">
        <v>0</v>
      </c>
      <c r="E153" s="13">
        <v>1</v>
      </c>
      <c r="F153" s="13">
        <v>0</v>
      </c>
      <c r="G153" s="13">
        <f t="shared" si="19"/>
        <v>0</v>
      </c>
      <c r="H153" s="13">
        <v>1</v>
      </c>
      <c r="I153" s="13">
        <v>180</v>
      </c>
      <c r="J153" s="13">
        <v>86</v>
      </c>
      <c r="K153" s="13">
        <v>26.5</v>
      </c>
      <c r="L153" s="13">
        <v>0</v>
      </c>
      <c r="M153" s="13">
        <v>1</v>
      </c>
      <c r="N153" s="13">
        <v>0</v>
      </c>
      <c r="O153" s="13">
        <v>1</v>
      </c>
      <c r="P153" s="13">
        <v>0</v>
      </c>
      <c r="Q153" s="13">
        <v>1</v>
      </c>
      <c r="R153" s="13">
        <v>0</v>
      </c>
      <c r="S153" s="13">
        <v>0</v>
      </c>
      <c r="T153" s="13">
        <v>1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f t="shared" si="20"/>
        <v>0</v>
      </c>
      <c r="AN153" s="13">
        <v>0</v>
      </c>
      <c r="AO153" s="13">
        <v>0</v>
      </c>
      <c r="AP153" s="13">
        <f t="shared" si="21"/>
        <v>0</v>
      </c>
      <c r="AQ153" s="13">
        <v>0</v>
      </c>
      <c r="AR153" s="13">
        <v>0</v>
      </c>
      <c r="AS153" s="13">
        <v>0</v>
      </c>
      <c r="AT153" s="13">
        <v>1</v>
      </c>
      <c r="AU153" s="13">
        <v>0</v>
      </c>
      <c r="AV153" s="13">
        <v>1</v>
      </c>
      <c r="AW153" s="13">
        <v>0</v>
      </c>
      <c r="AX153" s="13">
        <f t="shared" si="18"/>
        <v>1</v>
      </c>
      <c r="AY153" s="13">
        <v>35</v>
      </c>
      <c r="AZ153" s="13">
        <v>0.98</v>
      </c>
      <c r="BA153" s="13">
        <v>3.2</v>
      </c>
      <c r="BB153" s="13">
        <v>0</v>
      </c>
      <c r="BC153" s="13">
        <v>0</v>
      </c>
      <c r="BD153" s="13">
        <v>1</v>
      </c>
      <c r="BE153" s="13">
        <v>1.4</v>
      </c>
      <c r="BF153" s="13">
        <v>239</v>
      </c>
      <c r="BG153" s="13">
        <v>1</v>
      </c>
      <c r="BH153" s="13">
        <v>125</v>
      </c>
      <c r="BI153" s="13">
        <v>100</v>
      </c>
      <c r="BJ153" s="13">
        <v>32.200000000000003</v>
      </c>
      <c r="BK153" s="13">
        <v>0</v>
      </c>
      <c r="BL153" s="13">
        <v>3</v>
      </c>
      <c r="BM153" s="13">
        <v>0</v>
      </c>
      <c r="BN153" s="13">
        <v>0</v>
      </c>
      <c r="BO153" s="13">
        <v>0</v>
      </c>
      <c r="BP153" s="13">
        <v>1</v>
      </c>
      <c r="BQ153" s="13">
        <v>0</v>
      </c>
      <c r="BR153" s="13">
        <f t="shared" si="22"/>
        <v>1</v>
      </c>
      <c r="BS153" s="13">
        <v>0</v>
      </c>
      <c r="BT153" s="13">
        <v>0</v>
      </c>
      <c r="BU153" s="13">
        <v>0</v>
      </c>
      <c r="BV153" s="13">
        <v>0</v>
      </c>
      <c r="BW153" s="13">
        <v>4</v>
      </c>
      <c r="BX153" s="13">
        <v>0</v>
      </c>
      <c r="BY153" s="13">
        <v>0</v>
      </c>
      <c r="BZ153" s="13">
        <v>0</v>
      </c>
      <c r="CA153" s="13">
        <v>1</v>
      </c>
      <c r="CB153" s="13">
        <f t="shared" si="23"/>
        <v>0</v>
      </c>
      <c r="CC153" s="13">
        <v>0</v>
      </c>
      <c r="CD153" s="13">
        <v>1</v>
      </c>
      <c r="CE153" s="13">
        <v>0</v>
      </c>
      <c r="CF153" s="13">
        <v>0</v>
      </c>
      <c r="CG153" s="13">
        <v>1</v>
      </c>
      <c r="CH153" s="13">
        <v>600</v>
      </c>
      <c r="CI153" s="13">
        <v>735</v>
      </c>
      <c r="CJ153" s="13">
        <v>1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1</v>
      </c>
      <c r="CQ153" s="13">
        <v>0</v>
      </c>
      <c r="CR153" s="13">
        <v>0</v>
      </c>
      <c r="CS153" s="13">
        <v>0</v>
      </c>
      <c r="CT153" s="13">
        <v>0</v>
      </c>
      <c r="CU153" s="13">
        <v>1</v>
      </c>
      <c r="CV153" s="13">
        <v>1</v>
      </c>
      <c r="CW153" s="13">
        <v>0</v>
      </c>
      <c r="CX153" s="13">
        <v>0</v>
      </c>
      <c r="CY153" s="13">
        <v>0</v>
      </c>
      <c r="CZ153" s="13">
        <v>1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1</v>
      </c>
      <c r="DG153" s="13">
        <v>0</v>
      </c>
      <c r="DH153" s="13">
        <v>0</v>
      </c>
      <c r="DI153" s="13">
        <v>0</v>
      </c>
      <c r="DJ153" s="13">
        <v>1</v>
      </c>
      <c r="DK153" s="13">
        <v>0</v>
      </c>
      <c r="DL153" s="13">
        <v>1</v>
      </c>
      <c r="DM153" s="13">
        <v>0</v>
      </c>
      <c r="DN153" s="13">
        <v>0</v>
      </c>
      <c r="DO153" s="13">
        <v>0</v>
      </c>
      <c r="DP153" s="13">
        <v>1</v>
      </c>
      <c r="DQ153" s="13">
        <v>0</v>
      </c>
      <c r="DR153" s="13">
        <v>0</v>
      </c>
      <c r="DS153" s="13">
        <v>1</v>
      </c>
      <c r="DT153" s="13">
        <v>15</v>
      </c>
      <c r="DU153" s="13">
        <v>0</v>
      </c>
      <c r="DV153" s="13">
        <v>1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1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f t="shared" si="24"/>
        <v>0</v>
      </c>
      <c r="ER153" s="13">
        <v>0</v>
      </c>
      <c r="ES153" s="13">
        <v>0</v>
      </c>
      <c r="ET153" s="13">
        <v>0</v>
      </c>
      <c r="EU153" s="13">
        <v>1</v>
      </c>
      <c r="EV153" s="13">
        <v>0</v>
      </c>
      <c r="EW153" s="13">
        <v>1</v>
      </c>
      <c r="EX153" s="13">
        <v>0</v>
      </c>
      <c r="EY153" s="13">
        <v>0</v>
      </c>
      <c r="EZ153" s="13">
        <v>0</v>
      </c>
      <c r="FA153" s="13">
        <v>0</v>
      </c>
      <c r="FB153" s="13">
        <v>1</v>
      </c>
      <c r="FC153" s="13">
        <v>0</v>
      </c>
      <c r="FD153" s="13">
        <v>0</v>
      </c>
      <c r="FE153" s="13">
        <v>0</v>
      </c>
      <c r="FF153" s="13">
        <v>1</v>
      </c>
      <c r="FG153" s="13">
        <v>1</v>
      </c>
      <c r="FH153" s="13">
        <v>1</v>
      </c>
      <c r="FI153" s="13">
        <f t="shared" si="25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95EA5-3C05-47DD-ACB2-A258F0C82292}">
  <sheetPr codeName="Лист2"/>
  <dimension ref="A1:I16401"/>
  <sheetViews>
    <sheetView topLeftCell="A37" zoomScale="85" zoomScaleNormal="85" workbookViewId="0">
      <selection activeCell="F2" sqref="F2"/>
    </sheetView>
  </sheetViews>
  <sheetFormatPr defaultRowHeight="15" x14ac:dyDescent="0.25"/>
  <cols>
    <col min="1" max="1" width="4" bestFit="1" customWidth="1"/>
    <col min="2" max="2" width="5.140625" style="32" bestFit="1" customWidth="1"/>
    <col min="3" max="3" width="4.5703125" style="31" bestFit="1" customWidth="1"/>
    <col min="4" max="4" width="25.5703125" bestFit="1" customWidth="1"/>
    <col min="5" max="5" width="51.7109375" style="28" customWidth="1"/>
    <col min="6" max="7" width="10" style="13" bestFit="1" customWidth="1"/>
    <col min="8" max="8" width="15.7109375" style="13" bestFit="1" customWidth="1"/>
    <col min="9" max="9" width="10" style="13" customWidth="1"/>
  </cols>
  <sheetData>
    <row r="1" spans="1:9" x14ac:dyDescent="0.25">
      <c r="A1" s="14" t="s">
        <v>170</v>
      </c>
      <c r="B1" s="14"/>
      <c r="C1" s="30"/>
      <c r="D1" s="14" t="s">
        <v>129</v>
      </c>
      <c r="E1" s="15" t="s">
        <v>130</v>
      </c>
      <c r="F1" s="14" t="s">
        <v>131</v>
      </c>
      <c r="G1" s="14" t="s">
        <v>132</v>
      </c>
      <c r="H1" s="14" t="s">
        <v>169</v>
      </c>
      <c r="I1" s="14" t="s">
        <v>218</v>
      </c>
    </row>
    <row r="2" spans="1:9" x14ac:dyDescent="0.25">
      <c r="A2" s="17">
        <v>1</v>
      </c>
      <c r="B2" s="166" t="s">
        <v>175</v>
      </c>
      <c r="C2" s="169" t="s">
        <v>179</v>
      </c>
      <c r="D2" s="16" t="s">
        <v>10</v>
      </c>
      <c r="E2" s="27" t="s">
        <v>133</v>
      </c>
      <c r="F2" s="17" t="s">
        <v>165</v>
      </c>
      <c r="G2" s="17" t="s">
        <v>219</v>
      </c>
      <c r="H2" s="17">
        <v>152</v>
      </c>
      <c r="I2" s="17"/>
    </row>
    <row r="3" spans="1:9" x14ac:dyDescent="0.25">
      <c r="A3" s="17">
        <v>2</v>
      </c>
      <c r="B3" s="167"/>
      <c r="C3" s="170"/>
      <c r="D3" s="16" t="s">
        <v>11</v>
      </c>
      <c r="E3" s="27" t="s">
        <v>134</v>
      </c>
      <c r="F3" s="17" t="s">
        <v>165</v>
      </c>
      <c r="G3" s="17"/>
      <c r="H3" s="17" t="str" cm="1">
        <f t="array" ref="H3:H166">TRANSPOSE(Calculations!D120:FK120)</f>
        <v>53 [49;58]</v>
      </c>
      <c r="I3" s="17" t="s">
        <v>220</v>
      </c>
    </row>
    <row r="4" spans="1:9" x14ac:dyDescent="0.25">
      <c r="A4" s="17">
        <v>3</v>
      </c>
      <c r="B4" s="167"/>
      <c r="C4" s="170"/>
      <c r="D4" s="18" t="s">
        <v>12</v>
      </c>
      <c r="E4" s="27" t="s">
        <v>171</v>
      </c>
      <c r="F4" s="19" t="s">
        <v>166</v>
      </c>
      <c r="G4" s="19" t="s">
        <v>167</v>
      </c>
      <c r="H4" s="19" t="str">
        <v>43 (28,3%)</v>
      </c>
      <c r="I4" s="17" t="s">
        <v>220</v>
      </c>
    </row>
    <row r="5" spans="1:9" x14ac:dyDescent="0.25">
      <c r="A5" s="17">
        <v>4</v>
      </c>
      <c r="B5" s="167"/>
      <c r="C5" s="170"/>
      <c r="D5" s="18" t="s">
        <v>13</v>
      </c>
      <c r="E5" s="27" t="s">
        <v>172</v>
      </c>
      <c r="F5" s="19" t="s">
        <v>166</v>
      </c>
      <c r="G5" s="19" t="s">
        <v>167</v>
      </c>
      <c r="H5" s="19" t="str">
        <v>38 (25%)</v>
      </c>
      <c r="I5" s="17" t="s">
        <v>220</v>
      </c>
    </row>
    <row r="6" spans="1:9" x14ac:dyDescent="0.25">
      <c r="A6" s="17">
        <v>5</v>
      </c>
      <c r="B6" s="167"/>
      <c r="C6" s="170"/>
      <c r="D6" s="18" t="s">
        <v>14</v>
      </c>
      <c r="E6" s="27" t="s">
        <v>173</v>
      </c>
      <c r="F6" s="19" t="s">
        <v>166</v>
      </c>
      <c r="G6" s="19" t="s">
        <v>167</v>
      </c>
      <c r="H6" s="19" t="str">
        <v>38 (25%)</v>
      </c>
      <c r="I6" s="17" t="s">
        <v>220</v>
      </c>
    </row>
    <row r="7" spans="1:9" x14ac:dyDescent="0.25">
      <c r="A7" s="17">
        <v>6</v>
      </c>
      <c r="B7" s="167"/>
      <c r="C7" s="170"/>
      <c r="D7" s="18" t="s">
        <v>15</v>
      </c>
      <c r="E7" s="27" t="s">
        <v>174</v>
      </c>
      <c r="F7" s="19" t="s">
        <v>166</v>
      </c>
      <c r="G7" s="19" t="s">
        <v>167</v>
      </c>
      <c r="H7" s="19" t="str">
        <v>33 (21,7%)</v>
      </c>
      <c r="I7" s="17" t="s">
        <v>220</v>
      </c>
    </row>
    <row r="8" spans="1:9" x14ac:dyDescent="0.25">
      <c r="A8" s="17">
        <v>7</v>
      </c>
      <c r="B8" s="167"/>
      <c r="C8" s="170"/>
      <c r="D8" s="154" t="s">
        <v>619</v>
      </c>
      <c r="E8" s="153">
        <v>55</v>
      </c>
      <c r="F8" s="19" t="s">
        <v>166</v>
      </c>
      <c r="G8" s="19" t="s">
        <v>167</v>
      </c>
      <c r="H8" s="19" t="str">
        <v>93 (61,2%)</v>
      </c>
      <c r="I8" s="17"/>
    </row>
    <row r="9" spans="1:9" x14ac:dyDescent="0.25">
      <c r="A9" s="17">
        <v>8</v>
      </c>
      <c r="B9" s="167"/>
      <c r="C9" s="170"/>
      <c r="D9" s="16" t="s">
        <v>16</v>
      </c>
      <c r="E9" s="27" t="s">
        <v>620</v>
      </c>
      <c r="F9" s="19" t="s">
        <v>166</v>
      </c>
      <c r="G9" s="19" t="s">
        <v>167</v>
      </c>
      <c r="H9" s="35" t="str">
        <v>142 (93,4%)</v>
      </c>
      <c r="I9" s="17" t="s">
        <v>220</v>
      </c>
    </row>
    <row r="10" spans="1:9" x14ac:dyDescent="0.25">
      <c r="A10" s="17">
        <v>9</v>
      </c>
      <c r="B10" s="167"/>
      <c r="C10" s="170"/>
      <c r="D10" s="16" t="s">
        <v>17</v>
      </c>
      <c r="E10" s="27" t="s">
        <v>136</v>
      </c>
      <c r="F10" s="17" t="s">
        <v>165</v>
      </c>
      <c r="G10" s="17"/>
      <c r="H10" s="17" t="str">
        <v>172 [168;175]</v>
      </c>
      <c r="I10" s="17" t="s">
        <v>220</v>
      </c>
    </row>
    <row r="11" spans="1:9" x14ac:dyDescent="0.25">
      <c r="A11" s="17">
        <v>10</v>
      </c>
      <c r="B11" s="167"/>
      <c r="C11" s="170"/>
      <c r="D11" s="16" t="s">
        <v>18</v>
      </c>
      <c r="E11" s="27" t="s">
        <v>137</v>
      </c>
      <c r="F11" s="17" t="s">
        <v>165</v>
      </c>
      <c r="G11" s="17"/>
      <c r="H11" s="17" t="str">
        <v>80 [75;93]</v>
      </c>
      <c r="I11" s="17" t="s">
        <v>220</v>
      </c>
    </row>
    <row r="12" spans="1:9" ht="30" x14ac:dyDescent="0.25">
      <c r="A12" s="17">
        <v>11</v>
      </c>
      <c r="B12" s="167"/>
      <c r="C12" s="170"/>
      <c r="D12" s="16" t="s">
        <v>19</v>
      </c>
      <c r="E12" s="27" t="s">
        <v>138</v>
      </c>
      <c r="F12" s="17" t="s">
        <v>165</v>
      </c>
      <c r="G12" s="17"/>
      <c r="H12" s="17" t="str">
        <v>28 [25,6;30,7]</v>
      </c>
      <c r="I12" s="17" t="s">
        <v>220</v>
      </c>
    </row>
    <row r="13" spans="1:9" x14ac:dyDescent="0.25">
      <c r="A13" s="17">
        <v>12</v>
      </c>
      <c r="B13" s="167"/>
      <c r="C13" s="170"/>
      <c r="D13" s="18" t="s">
        <v>20</v>
      </c>
      <c r="E13" s="27" t="s">
        <v>135</v>
      </c>
      <c r="F13" s="19" t="s">
        <v>166</v>
      </c>
      <c r="G13" s="19" t="s">
        <v>167</v>
      </c>
      <c r="H13" s="19" t="str">
        <v>42 (27,6%)</v>
      </c>
      <c r="I13" s="17" t="s">
        <v>220</v>
      </c>
    </row>
    <row r="14" spans="1:9" x14ac:dyDescent="0.25">
      <c r="A14" s="17">
        <v>13</v>
      </c>
      <c r="B14" s="167"/>
      <c r="C14" s="170"/>
      <c r="D14" s="18" t="s">
        <v>21</v>
      </c>
      <c r="E14" s="27" t="s">
        <v>135</v>
      </c>
      <c r="F14" s="19" t="s">
        <v>166</v>
      </c>
      <c r="G14" s="19" t="s">
        <v>167</v>
      </c>
      <c r="H14" s="19" t="str">
        <v>93 (61,2%)</v>
      </c>
      <c r="I14" s="17" t="s">
        <v>220</v>
      </c>
    </row>
    <row r="15" spans="1:9" x14ac:dyDescent="0.25">
      <c r="A15" s="17">
        <v>14</v>
      </c>
      <c r="B15" s="168"/>
      <c r="C15" s="171"/>
      <c r="D15" s="18" t="s">
        <v>22</v>
      </c>
      <c r="E15" s="27" t="s">
        <v>135</v>
      </c>
      <c r="F15" s="19" t="s">
        <v>166</v>
      </c>
      <c r="G15" s="19" t="s">
        <v>167</v>
      </c>
      <c r="H15" s="19" t="str">
        <v>17 (11,2%)</v>
      </c>
      <c r="I15" s="17" t="s">
        <v>220</v>
      </c>
    </row>
    <row r="16" spans="1:9" x14ac:dyDescent="0.25">
      <c r="A16" s="17">
        <v>15</v>
      </c>
      <c r="B16" s="175" t="s">
        <v>175</v>
      </c>
      <c r="C16" s="172" t="s">
        <v>1</v>
      </c>
      <c r="D16" s="20" t="s">
        <v>23</v>
      </c>
      <c r="E16" s="27"/>
      <c r="F16" s="19" t="s">
        <v>166</v>
      </c>
      <c r="G16" s="19" t="s">
        <v>167</v>
      </c>
      <c r="H16" s="19" t="str">
        <v>141 (92,8%)</v>
      </c>
      <c r="I16" s="17" t="s">
        <v>220</v>
      </c>
    </row>
    <row r="17" spans="1:9" x14ac:dyDescent="0.25">
      <c r="A17" s="17">
        <v>16</v>
      </c>
      <c r="B17" s="176"/>
      <c r="C17" s="173"/>
      <c r="D17" s="20" t="s">
        <v>24</v>
      </c>
      <c r="E17" s="27"/>
      <c r="F17" s="19" t="s">
        <v>166</v>
      </c>
      <c r="G17" s="19" t="s">
        <v>167</v>
      </c>
      <c r="H17" s="19" t="str">
        <v>18 (11,8%)</v>
      </c>
      <c r="I17" s="17" t="s">
        <v>220</v>
      </c>
    </row>
    <row r="18" spans="1:9" x14ac:dyDescent="0.25">
      <c r="A18" s="17">
        <v>17</v>
      </c>
      <c r="B18" s="176"/>
      <c r="C18" s="173"/>
      <c r="D18" s="20" t="s">
        <v>25</v>
      </c>
      <c r="E18" s="27"/>
      <c r="F18" s="19" t="s">
        <v>166</v>
      </c>
      <c r="G18" s="19" t="s">
        <v>167</v>
      </c>
      <c r="H18" s="19" t="str">
        <v>109 (71,7%)</v>
      </c>
      <c r="I18" s="17" t="s">
        <v>220</v>
      </c>
    </row>
    <row r="19" spans="1:9" x14ac:dyDescent="0.25">
      <c r="A19" s="17">
        <v>18</v>
      </c>
      <c r="B19" s="176"/>
      <c r="C19" s="173"/>
      <c r="D19" s="20" t="s">
        <v>26</v>
      </c>
      <c r="E19" s="27"/>
      <c r="F19" s="19" t="s">
        <v>166</v>
      </c>
      <c r="G19" s="19" t="s">
        <v>167</v>
      </c>
      <c r="H19" s="19" t="str">
        <v>45 (29,6%)</v>
      </c>
      <c r="I19" s="17" t="s">
        <v>220</v>
      </c>
    </row>
    <row r="20" spans="1:9" x14ac:dyDescent="0.25">
      <c r="A20" s="17">
        <v>19</v>
      </c>
      <c r="B20" s="176"/>
      <c r="C20" s="173"/>
      <c r="D20" s="20" t="s">
        <v>27</v>
      </c>
      <c r="E20" s="27"/>
      <c r="F20" s="19" t="s">
        <v>166</v>
      </c>
      <c r="G20" s="19" t="s">
        <v>167</v>
      </c>
      <c r="H20" s="19" t="str">
        <v>34 (22,4%)</v>
      </c>
      <c r="I20" s="17" t="s">
        <v>220</v>
      </c>
    </row>
    <row r="21" spans="1:9" ht="30" x14ac:dyDescent="0.25">
      <c r="A21" s="17">
        <v>20</v>
      </c>
      <c r="B21" s="176"/>
      <c r="C21" s="174"/>
      <c r="D21" s="20" t="s">
        <v>28</v>
      </c>
      <c r="E21" s="27" t="s">
        <v>139</v>
      </c>
      <c r="F21" s="19" t="s">
        <v>166</v>
      </c>
      <c r="G21" s="19" t="s">
        <v>167</v>
      </c>
      <c r="H21" s="19" t="str">
        <v>27 (17,8%)</v>
      </c>
      <c r="I21" s="17" t="s">
        <v>220</v>
      </c>
    </row>
    <row r="22" spans="1:9" x14ac:dyDescent="0.25">
      <c r="A22" s="17">
        <v>21</v>
      </c>
      <c r="B22" s="176"/>
      <c r="C22" s="172" t="s">
        <v>181</v>
      </c>
      <c r="D22" s="20" t="s">
        <v>29</v>
      </c>
      <c r="E22" s="27" t="s">
        <v>189</v>
      </c>
      <c r="F22" s="19" t="s">
        <v>166</v>
      </c>
      <c r="G22" s="19" t="s">
        <v>167</v>
      </c>
      <c r="H22" s="19" t="str">
        <v>11 (7,2%)</v>
      </c>
      <c r="I22" s="17"/>
    </row>
    <row r="23" spans="1:9" x14ac:dyDescent="0.25">
      <c r="A23" s="17">
        <v>22</v>
      </c>
      <c r="B23" s="176"/>
      <c r="C23" s="173"/>
      <c r="D23" s="20" t="s">
        <v>30</v>
      </c>
      <c r="E23" s="27" t="s">
        <v>183</v>
      </c>
      <c r="F23" s="19" t="s">
        <v>166</v>
      </c>
      <c r="G23" s="19" t="s">
        <v>167</v>
      </c>
      <c r="H23" s="19" t="str">
        <v>122 (80,3%)</v>
      </c>
      <c r="I23" s="17" t="s">
        <v>220</v>
      </c>
    </row>
    <row r="24" spans="1:9" x14ac:dyDescent="0.25">
      <c r="A24" s="17">
        <v>23</v>
      </c>
      <c r="B24" s="176"/>
      <c r="C24" s="173"/>
      <c r="D24" s="20" t="s">
        <v>31</v>
      </c>
      <c r="E24" s="27" t="s">
        <v>190</v>
      </c>
      <c r="F24" s="19" t="s">
        <v>166</v>
      </c>
      <c r="G24" s="19" t="s">
        <v>167</v>
      </c>
      <c r="H24" s="19" t="str">
        <v>3 (2%)</v>
      </c>
      <c r="I24" s="17"/>
    </row>
    <row r="25" spans="1:9" ht="30" x14ac:dyDescent="0.25">
      <c r="A25" s="17">
        <v>24</v>
      </c>
      <c r="B25" s="176"/>
      <c r="C25" s="173"/>
      <c r="D25" s="20" t="s">
        <v>32</v>
      </c>
      <c r="E25" s="27" t="s">
        <v>191</v>
      </c>
      <c r="F25" s="19" t="s">
        <v>166</v>
      </c>
      <c r="G25" s="19" t="s">
        <v>167</v>
      </c>
      <c r="H25" s="19" t="str">
        <v>53 (34,9%)</v>
      </c>
      <c r="I25" s="17" t="s">
        <v>220</v>
      </c>
    </row>
    <row r="26" spans="1:9" ht="30" x14ac:dyDescent="0.25">
      <c r="A26" s="17">
        <v>25</v>
      </c>
      <c r="B26" s="176"/>
      <c r="C26" s="173"/>
      <c r="D26" s="20" t="s">
        <v>33</v>
      </c>
      <c r="E26" s="27" t="s">
        <v>192</v>
      </c>
      <c r="F26" s="19" t="s">
        <v>166</v>
      </c>
      <c r="G26" s="19" t="s">
        <v>167</v>
      </c>
      <c r="H26" s="19" t="str">
        <v>36 (23,7%)</v>
      </c>
      <c r="I26" s="17" t="s">
        <v>220</v>
      </c>
    </row>
    <row r="27" spans="1:9" ht="30" x14ac:dyDescent="0.25">
      <c r="A27" s="17">
        <v>26</v>
      </c>
      <c r="B27" s="176"/>
      <c r="C27" s="173"/>
      <c r="D27" s="20" t="s">
        <v>34</v>
      </c>
      <c r="E27" s="27" t="s">
        <v>193</v>
      </c>
      <c r="F27" s="19" t="s">
        <v>166</v>
      </c>
      <c r="G27" s="19" t="s">
        <v>167</v>
      </c>
      <c r="H27" s="19" t="str">
        <v>8 (5,3%)</v>
      </c>
      <c r="I27" s="17"/>
    </row>
    <row r="28" spans="1:9" x14ac:dyDescent="0.25">
      <c r="A28" s="17">
        <v>27</v>
      </c>
      <c r="B28" s="176"/>
      <c r="C28" s="173"/>
      <c r="D28" s="20" t="s">
        <v>35</v>
      </c>
      <c r="E28" s="27" t="s">
        <v>194</v>
      </c>
      <c r="F28" s="19" t="s">
        <v>166</v>
      </c>
      <c r="G28" s="19" t="s">
        <v>167</v>
      </c>
      <c r="H28" s="19" t="str">
        <v>1 (0,7%)</v>
      </c>
      <c r="I28" s="17"/>
    </row>
    <row r="29" spans="1:9" x14ac:dyDescent="0.25">
      <c r="A29" s="17">
        <v>28</v>
      </c>
      <c r="B29" s="176"/>
      <c r="C29" s="173"/>
      <c r="D29" s="20" t="s">
        <v>36</v>
      </c>
      <c r="E29" s="27" t="s">
        <v>196</v>
      </c>
      <c r="F29" s="19" t="s">
        <v>166</v>
      </c>
      <c r="G29" s="19" t="s">
        <v>167</v>
      </c>
      <c r="H29" s="19" t="str">
        <v>0 (0%)</v>
      </c>
      <c r="I29" s="17"/>
    </row>
    <row r="30" spans="1:9" ht="21" customHeight="1" x14ac:dyDescent="0.25">
      <c r="A30" s="17">
        <v>29</v>
      </c>
      <c r="B30" s="176"/>
      <c r="C30" s="173"/>
      <c r="D30" s="20" t="s">
        <v>37</v>
      </c>
      <c r="E30" s="27" t="s">
        <v>195</v>
      </c>
      <c r="F30" s="19" t="s">
        <v>166</v>
      </c>
      <c r="G30" s="19" t="s">
        <v>167</v>
      </c>
      <c r="H30" s="19" t="str">
        <v>8 (5,3%)</v>
      </c>
      <c r="I30" s="17"/>
    </row>
    <row r="31" spans="1:9" x14ac:dyDescent="0.25">
      <c r="A31" s="17">
        <v>30</v>
      </c>
      <c r="B31" s="176"/>
      <c r="C31" s="173"/>
      <c r="D31" s="20" t="s">
        <v>38</v>
      </c>
      <c r="E31" s="27"/>
      <c r="F31" s="19" t="s">
        <v>166</v>
      </c>
      <c r="G31" s="19" t="s">
        <v>167</v>
      </c>
      <c r="H31" s="19" t="str">
        <v>3 (2%)</v>
      </c>
      <c r="I31" s="17"/>
    </row>
    <row r="32" spans="1:9" ht="45" x14ac:dyDescent="0.25">
      <c r="A32" s="17">
        <v>31</v>
      </c>
      <c r="B32" s="176"/>
      <c r="C32" s="173"/>
      <c r="D32" s="20" t="s">
        <v>39</v>
      </c>
      <c r="E32" s="27" t="s">
        <v>197</v>
      </c>
      <c r="F32" s="19" t="s">
        <v>166</v>
      </c>
      <c r="G32" s="19" t="s">
        <v>167</v>
      </c>
      <c r="H32" s="19" t="str">
        <v>9 (5,9%)</v>
      </c>
      <c r="I32" s="17"/>
    </row>
    <row r="33" spans="1:9" ht="30" x14ac:dyDescent="0.25">
      <c r="A33" s="17">
        <v>32</v>
      </c>
      <c r="B33" s="176"/>
      <c r="C33" s="173"/>
      <c r="D33" s="20" t="s">
        <v>40</v>
      </c>
      <c r="E33" s="27" t="s">
        <v>184</v>
      </c>
      <c r="F33" s="19" t="s">
        <v>166</v>
      </c>
      <c r="G33" s="19" t="s">
        <v>167</v>
      </c>
      <c r="H33" s="19" t="str">
        <v>3 (2%)</v>
      </c>
      <c r="I33" s="17"/>
    </row>
    <row r="34" spans="1:9" x14ac:dyDescent="0.25">
      <c r="A34" s="17">
        <v>33</v>
      </c>
      <c r="B34" s="176"/>
      <c r="C34" s="174"/>
      <c r="D34" s="20" t="s">
        <v>41</v>
      </c>
      <c r="E34" s="27"/>
      <c r="F34" s="19" t="s">
        <v>166</v>
      </c>
      <c r="G34" s="19" t="s">
        <v>167</v>
      </c>
      <c r="H34" s="19" t="str">
        <v>2 (1,3%)</v>
      </c>
      <c r="I34" s="17"/>
    </row>
    <row r="35" spans="1:9" x14ac:dyDescent="0.25">
      <c r="A35" s="17">
        <v>34</v>
      </c>
      <c r="B35" s="176"/>
      <c r="C35" s="172" t="s">
        <v>180</v>
      </c>
      <c r="D35" s="20" t="s">
        <v>42</v>
      </c>
      <c r="E35" s="27" t="s">
        <v>621</v>
      </c>
      <c r="F35" s="19" t="s">
        <v>166</v>
      </c>
      <c r="G35" s="19" t="s">
        <v>167</v>
      </c>
      <c r="H35" s="19" t="str">
        <v>8 (5,3%)</v>
      </c>
      <c r="I35" s="17"/>
    </row>
    <row r="36" spans="1:9" x14ac:dyDescent="0.25">
      <c r="A36" s="17">
        <v>35</v>
      </c>
      <c r="B36" s="176"/>
      <c r="C36" s="173"/>
      <c r="D36" s="20" t="s">
        <v>43</v>
      </c>
      <c r="E36" s="27" t="s">
        <v>185</v>
      </c>
      <c r="F36" s="19" t="s">
        <v>166</v>
      </c>
      <c r="G36" s="19" t="s">
        <v>167</v>
      </c>
      <c r="H36" s="19" t="str">
        <v>6 (3,9%)</v>
      </c>
      <c r="I36" s="17"/>
    </row>
    <row r="37" spans="1:9" ht="30" x14ac:dyDescent="0.25">
      <c r="A37" s="17">
        <v>36</v>
      </c>
      <c r="B37" s="176"/>
      <c r="C37" s="173"/>
      <c r="D37" s="20" t="s">
        <v>44</v>
      </c>
      <c r="E37" s="27" t="s">
        <v>186</v>
      </c>
      <c r="F37" s="19" t="s">
        <v>166</v>
      </c>
      <c r="G37" s="19" t="s">
        <v>167</v>
      </c>
      <c r="H37" s="19" t="str">
        <v>0 (0%)</v>
      </c>
      <c r="I37" s="17"/>
    </row>
    <row r="38" spans="1:9" x14ac:dyDescent="0.25">
      <c r="A38" s="17">
        <v>37</v>
      </c>
      <c r="B38" s="176"/>
      <c r="C38" s="173"/>
      <c r="D38" s="20" t="s">
        <v>45</v>
      </c>
      <c r="E38" s="27"/>
      <c r="F38" s="19" t="s">
        <v>166</v>
      </c>
      <c r="G38" s="19" t="s">
        <v>167</v>
      </c>
      <c r="H38" s="19" t="str">
        <v>11 (7,2%)</v>
      </c>
      <c r="I38" s="17"/>
    </row>
    <row r="39" spans="1:9" ht="45" x14ac:dyDescent="0.25">
      <c r="A39" s="17">
        <v>38</v>
      </c>
      <c r="B39" s="176"/>
      <c r="C39" s="173"/>
      <c r="D39" s="20" t="s">
        <v>46</v>
      </c>
      <c r="E39" s="27" t="s">
        <v>187</v>
      </c>
      <c r="F39" s="19" t="s">
        <v>166</v>
      </c>
      <c r="G39" s="19" t="s">
        <v>167</v>
      </c>
      <c r="H39" s="19" t="str">
        <v>52 (34,2%)</v>
      </c>
      <c r="I39" s="17" t="s">
        <v>220</v>
      </c>
    </row>
    <row r="40" spans="1:9" x14ac:dyDescent="0.25">
      <c r="A40" s="17">
        <v>39</v>
      </c>
      <c r="B40" s="176"/>
      <c r="C40" s="173"/>
      <c r="D40" s="156" t="s">
        <v>609</v>
      </c>
      <c r="E40" s="27" t="s">
        <v>605</v>
      </c>
      <c r="F40" s="19" t="s">
        <v>166</v>
      </c>
      <c r="G40" s="19" t="s">
        <v>167</v>
      </c>
      <c r="H40" s="19" t="str">
        <v>56 (36,8%)</v>
      </c>
      <c r="I40" s="17"/>
    </row>
    <row r="41" spans="1:9" ht="30" x14ac:dyDescent="0.25">
      <c r="A41" s="17">
        <v>40</v>
      </c>
      <c r="B41" s="176"/>
      <c r="C41" s="173"/>
      <c r="D41" s="20" t="s">
        <v>47</v>
      </c>
      <c r="E41" s="27" t="s">
        <v>622</v>
      </c>
      <c r="F41" s="19" t="s">
        <v>166</v>
      </c>
      <c r="G41" s="19" t="s">
        <v>167</v>
      </c>
      <c r="H41" s="19" t="str">
        <v>11 (7,2%)</v>
      </c>
      <c r="I41" s="17"/>
    </row>
    <row r="42" spans="1:9" ht="30" x14ac:dyDescent="0.25">
      <c r="A42" s="17">
        <v>41</v>
      </c>
      <c r="B42" s="176"/>
      <c r="C42" s="173"/>
      <c r="D42" s="20" t="s">
        <v>48</v>
      </c>
      <c r="E42" s="27" t="s">
        <v>188</v>
      </c>
      <c r="F42" s="19" t="s">
        <v>166</v>
      </c>
      <c r="G42" s="19" t="s">
        <v>167</v>
      </c>
      <c r="H42" s="19" t="str">
        <v>1 (0,7%)</v>
      </c>
      <c r="I42" s="17"/>
    </row>
    <row r="43" spans="1:9" x14ac:dyDescent="0.25">
      <c r="A43" s="17">
        <v>42</v>
      </c>
      <c r="B43" s="176"/>
      <c r="C43" s="174"/>
      <c r="D43" s="158" t="s">
        <v>221</v>
      </c>
      <c r="E43" s="27" t="s">
        <v>604</v>
      </c>
      <c r="F43" s="19" t="s">
        <v>166</v>
      </c>
      <c r="G43" s="19" t="s">
        <v>167</v>
      </c>
      <c r="H43" s="19" t="str">
        <v>12 (7,9%)</v>
      </c>
      <c r="I43" s="17" t="s">
        <v>220</v>
      </c>
    </row>
    <row r="44" spans="1:9" x14ac:dyDescent="0.25">
      <c r="A44" s="17">
        <v>43</v>
      </c>
      <c r="B44" s="176"/>
      <c r="C44" s="173" t="s">
        <v>400</v>
      </c>
      <c r="D44" s="21" t="s">
        <v>49</v>
      </c>
      <c r="E44" s="27" t="s">
        <v>612</v>
      </c>
      <c r="F44" s="19" t="s">
        <v>166</v>
      </c>
      <c r="G44" s="19" t="s">
        <v>167</v>
      </c>
      <c r="H44" s="19" t="str">
        <v>33 (21,7%)</v>
      </c>
      <c r="I44" s="17" t="s">
        <v>220</v>
      </c>
    </row>
    <row r="45" spans="1:9" x14ac:dyDescent="0.25">
      <c r="A45" s="17">
        <v>44</v>
      </c>
      <c r="B45" s="176"/>
      <c r="C45" s="173"/>
      <c r="D45" s="21" t="s">
        <v>50</v>
      </c>
      <c r="E45" s="27" t="s">
        <v>135</v>
      </c>
      <c r="F45" s="19" t="s">
        <v>166</v>
      </c>
      <c r="G45" s="19" t="s">
        <v>167</v>
      </c>
      <c r="H45" s="19" t="str">
        <v>88 (57,9%)</v>
      </c>
      <c r="I45" s="17" t="s">
        <v>220</v>
      </c>
    </row>
    <row r="46" spans="1:9" x14ac:dyDescent="0.25">
      <c r="A46" s="17">
        <v>45</v>
      </c>
      <c r="B46" s="176"/>
      <c r="C46" s="173"/>
      <c r="D46" s="21" t="s">
        <v>51</v>
      </c>
      <c r="E46" s="27" t="s">
        <v>135</v>
      </c>
      <c r="F46" s="19" t="s">
        <v>166</v>
      </c>
      <c r="G46" s="19" t="s">
        <v>167</v>
      </c>
      <c r="H46" s="19" t="str">
        <v>13 (8,6%)</v>
      </c>
      <c r="I46" s="17"/>
    </row>
    <row r="47" spans="1:9" x14ac:dyDescent="0.25">
      <c r="A47" s="17">
        <v>46</v>
      </c>
      <c r="B47" s="176"/>
      <c r="C47" s="173"/>
      <c r="D47" s="21" t="s">
        <v>52</v>
      </c>
      <c r="E47" s="27" t="s">
        <v>135</v>
      </c>
      <c r="F47" s="19" t="s">
        <v>166</v>
      </c>
      <c r="G47" s="19" t="s">
        <v>167</v>
      </c>
      <c r="H47" s="19" t="str">
        <v>18 (11,8%)</v>
      </c>
      <c r="I47" s="17" t="s">
        <v>220</v>
      </c>
    </row>
    <row r="48" spans="1:9" x14ac:dyDescent="0.25">
      <c r="A48" s="17">
        <v>47</v>
      </c>
      <c r="B48" s="176"/>
      <c r="C48" s="173"/>
      <c r="D48" s="20" t="s">
        <v>53</v>
      </c>
      <c r="E48" s="27" t="s">
        <v>611</v>
      </c>
      <c r="F48" s="19" t="s">
        <v>166</v>
      </c>
      <c r="G48" s="19" t="s">
        <v>167</v>
      </c>
      <c r="H48" s="19" t="str">
        <v>10 (6,6%)</v>
      </c>
      <c r="I48" s="17"/>
    </row>
    <row r="49" spans="1:9" x14ac:dyDescent="0.25">
      <c r="A49" s="17">
        <v>48</v>
      </c>
      <c r="B49" s="176"/>
      <c r="C49" s="173"/>
      <c r="D49" s="20" t="s">
        <v>54</v>
      </c>
      <c r="E49" s="27" t="s">
        <v>135</v>
      </c>
      <c r="F49" s="19" t="s">
        <v>166</v>
      </c>
      <c r="G49" s="19" t="s">
        <v>167</v>
      </c>
      <c r="H49" s="19" t="str">
        <v>121 (79,6%)</v>
      </c>
      <c r="I49" s="17" t="s">
        <v>220</v>
      </c>
    </row>
    <row r="50" spans="1:9" x14ac:dyDescent="0.25">
      <c r="A50" s="17">
        <v>49</v>
      </c>
      <c r="B50" s="176"/>
      <c r="C50" s="173"/>
      <c r="D50" s="20" t="s">
        <v>55</v>
      </c>
      <c r="E50" s="27" t="s">
        <v>135</v>
      </c>
      <c r="F50" s="19" t="s">
        <v>166</v>
      </c>
      <c r="G50" s="19" t="s">
        <v>167</v>
      </c>
      <c r="H50" s="19" t="str">
        <v>21 (13,8%)</v>
      </c>
      <c r="I50" s="17" t="s">
        <v>220</v>
      </c>
    </row>
    <row r="51" spans="1:9" x14ac:dyDescent="0.25">
      <c r="A51" s="17">
        <v>50</v>
      </c>
      <c r="B51" s="176"/>
      <c r="C51" s="173"/>
      <c r="D51" s="156" t="s">
        <v>601</v>
      </c>
      <c r="E51" s="27"/>
      <c r="F51" s="19" t="s">
        <v>166</v>
      </c>
      <c r="G51" s="19" t="s">
        <v>167</v>
      </c>
      <c r="H51" s="19" t="str">
        <v>131 (86,2%)</v>
      </c>
      <c r="I51" s="17"/>
    </row>
    <row r="52" spans="1:9" ht="17.25" customHeight="1" x14ac:dyDescent="0.25">
      <c r="A52" s="17">
        <v>51</v>
      </c>
      <c r="B52" s="176"/>
      <c r="C52" s="173"/>
      <c r="D52" s="20" t="s">
        <v>56</v>
      </c>
      <c r="E52" s="27" t="s">
        <v>182</v>
      </c>
      <c r="F52" s="17" t="s">
        <v>165</v>
      </c>
      <c r="G52" s="17"/>
      <c r="H52" s="17" t="str">
        <v>28 [21,9;34,5]</v>
      </c>
      <c r="I52" s="17" t="s">
        <v>220</v>
      </c>
    </row>
    <row r="53" spans="1:9" x14ac:dyDescent="0.25">
      <c r="A53" s="17">
        <v>52</v>
      </c>
      <c r="B53" s="176"/>
      <c r="C53" s="174"/>
      <c r="D53" s="20" t="s">
        <v>63</v>
      </c>
      <c r="E53" s="27"/>
      <c r="F53" s="17" t="s">
        <v>165</v>
      </c>
      <c r="G53" s="17"/>
      <c r="H53" s="17" t="str">
        <v>1,1 [0,7;1,5]</v>
      </c>
      <c r="I53" s="17" t="s">
        <v>220</v>
      </c>
    </row>
    <row r="54" spans="1:9" ht="23.25" x14ac:dyDescent="0.25">
      <c r="A54" s="17">
        <v>53</v>
      </c>
      <c r="B54" s="176"/>
      <c r="C54" s="33" t="s">
        <v>2</v>
      </c>
      <c r="D54" s="20" t="s">
        <v>57</v>
      </c>
      <c r="E54" s="27" t="s">
        <v>140</v>
      </c>
      <c r="F54" s="17" t="s">
        <v>165</v>
      </c>
      <c r="G54" s="17"/>
      <c r="H54" s="17" t="str">
        <v>3,2 [2,8;3,6]</v>
      </c>
      <c r="I54" s="17" t="s">
        <v>220</v>
      </c>
    </row>
    <row r="55" spans="1:9" x14ac:dyDescent="0.25">
      <c r="A55" s="17">
        <v>54</v>
      </c>
      <c r="B55" s="176"/>
      <c r="C55" s="173"/>
      <c r="D55" s="21" t="s">
        <v>58</v>
      </c>
      <c r="E55" s="27" t="s">
        <v>135</v>
      </c>
      <c r="F55" s="19" t="s">
        <v>166</v>
      </c>
      <c r="G55" s="19" t="s">
        <v>167</v>
      </c>
      <c r="H55" s="19" t="str">
        <v>0 (0%)</v>
      </c>
      <c r="I55" s="17"/>
    </row>
    <row r="56" spans="1:9" x14ac:dyDescent="0.25">
      <c r="A56" s="17">
        <v>55</v>
      </c>
      <c r="B56" s="176"/>
      <c r="C56" s="173"/>
      <c r="D56" s="21" t="s">
        <v>59</v>
      </c>
      <c r="E56" s="27" t="s">
        <v>135</v>
      </c>
      <c r="F56" s="19" t="s">
        <v>166</v>
      </c>
      <c r="G56" s="19" t="s">
        <v>167</v>
      </c>
      <c r="H56" s="19" t="str">
        <v>29 (19,1%)</v>
      </c>
      <c r="I56" s="17" t="s">
        <v>220</v>
      </c>
    </row>
    <row r="57" spans="1:9" x14ac:dyDescent="0.25">
      <c r="A57" s="17">
        <v>56</v>
      </c>
      <c r="B57" s="176"/>
      <c r="C57" s="173"/>
      <c r="D57" s="21" t="s">
        <v>60</v>
      </c>
      <c r="E57" s="27" t="s">
        <v>135</v>
      </c>
      <c r="F57" s="19" t="s">
        <v>166</v>
      </c>
      <c r="G57" s="19" t="s">
        <v>167</v>
      </c>
      <c r="H57" s="19" t="str">
        <v>123 (80,9%)</v>
      </c>
      <c r="I57" s="17" t="s">
        <v>220</v>
      </c>
    </row>
    <row r="58" spans="1:9" x14ac:dyDescent="0.25">
      <c r="A58" s="17">
        <v>57</v>
      </c>
      <c r="B58" s="176"/>
      <c r="C58" s="173"/>
      <c r="D58" s="20" t="s">
        <v>61</v>
      </c>
      <c r="E58" s="27" t="s">
        <v>141</v>
      </c>
      <c r="F58" s="17" t="s">
        <v>165</v>
      </c>
      <c r="G58" s="17"/>
      <c r="H58" s="17" t="str">
        <v>1,1 [1;1,2]</v>
      </c>
      <c r="I58" s="17" t="s">
        <v>220</v>
      </c>
    </row>
    <row r="59" spans="1:9" x14ac:dyDescent="0.25">
      <c r="A59" s="17">
        <v>58</v>
      </c>
      <c r="B59" s="177"/>
      <c r="C59" s="174"/>
      <c r="D59" s="20" t="s">
        <v>62</v>
      </c>
      <c r="E59" s="27" t="s">
        <v>215</v>
      </c>
      <c r="F59" s="17" t="s">
        <v>165</v>
      </c>
      <c r="G59" s="17"/>
      <c r="H59" s="17" t="str">
        <v>175,6 [150;181,5]</v>
      </c>
      <c r="I59" s="17" t="s">
        <v>220</v>
      </c>
    </row>
    <row r="60" spans="1:9" x14ac:dyDescent="0.25">
      <c r="A60" s="17">
        <v>59</v>
      </c>
      <c r="B60" s="181" t="s">
        <v>176</v>
      </c>
      <c r="C60" s="184"/>
      <c r="D60" s="22" t="s">
        <v>64</v>
      </c>
      <c r="E60" s="27" t="s">
        <v>626</v>
      </c>
      <c r="F60" s="19" t="s">
        <v>166</v>
      </c>
      <c r="G60" s="19" t="s">
        <v>167</v>
      </c>
      <c r="H60" s="19" t="str">
        <v>136 (89,5%)</v>
      </c>
      <c r="I60" s="17" t="s">
        <v>220</v>
      </c>
    </row>
    <row r="61" spans="1:9" x14ac:dyDescent="0.25">
      <c r="A61" s="17">
        <v>60</v>
      </c>
      <c r="B61" s="182"/>
      <c r="C61" s="185"/>
      <c r="D61" s="22" t="s">
        <v>65</v>
      </c>
      <c r="E61" s="27" t="s">
        <v>142</v>
      </c>
      <c r="F61" s="17" t="s">
        <v>165</v>
      </c>
      <c r="G61" s="17"/>
      <c r="H61" s="17" t="str">
        <v>103 [86;120,3]</v>
      </c>
      <c r="I61" s="17" t="s">
        <v>220</v>
      </c>
    </row>
    <row r="62" spans="1:9" x14ac:dyDescent="0.25">
      <c r="A62" s="17">
        <v>61</v>
      </c>
      <c r="B62" s="182"/>
      <c r="C62" s="185"/>
      <c r="D62" s="22" t="s">
        <v>66</v>
      </c>
      <c r="E62" s="27" t="s">
        <v>143</v>
      </c>
      <c r="F62" s="17" t="s">
        <v>165</v>
      </c>
      <c r="G62" s="17"/>
      <c r="H62" s="17" t="str">
        <v>70 [57;85]</v>
      </c>
      <c r="I62" s="17" t="s">
        <v>220</v>
      </c>
    </row>
    <row r="63" spans="1:9" x14ac:dyDescent="0.25">
      <c r="A63" s="17">
        <v>62</v>
      </c>
      <c r="B63" s="182"/>
      <c r="C63" s="185"/>
      <c r="D63" s="22" t="s">
        <v>67</v>
      </c>
      <c r="E63" s="27" t="s">
        <v>144</v>
      </c>
      <c r="F63" s="17" t="s">
        <v>165</v>
      </c>
      <c r="G63" s="17"/>
      <c r="H63" s="17" t="str">
        <v>34,2 [32,3;35,1]</v>
      </c>
      <c r="I63" s="17" t="s">
        <v>220</v>
      </c>
    </row>
    <row r="64" spans="1:9" x14ac:dyDescent="0.25">
      <c r="A64" s="17">
        <v>63</v>
      </c>
      <c r="B64" s="182"/>
      <c r="C64" s="185"/>
      <c r="D64" s="22" t="s">
        <v>68</v>
      </c>
      <c r="E64" s="27" t="s">
        <v>207</v>
      </c>
      <c r="F64" s="19" t="s">
        <v>166</v>
      </c>
      <c r="G64" s="19" t="s">
        <v>167</v>
      </c>
      <c r="H64" s="19" t="str">
        <v>1 (0,7%)</v>
      </c>
      <c r="I64" s="17"/>
    </row>
    <row r="65" spans="1:9" ht="30" x14ac:dyDescent="0.25">
      <c r="A65" s="17">
        <v>64</v>
      </c>
      <c r="B65" s="182"/>
      <c r="C65" s="185"/>
      <c r="D65" s="22" t="s">
        <v>69</v>
      </c>
      <c r="E65" s="27" t="s">
        <v>145</v>
      </c>
      <c r="F65" s="17" t="s">
        <v>165</v>
      </c>
      <c r="G65" s="29"/>
      <c r="H65" s="17" t="str">
        <v>2 [2;3]</v>
      </c>
      <c r="I65" s="17" t="s">
        <v>220</v>
      </c>
    </row>
    <row r="66" spans="1:9" x14ac:dyDescent="0.25">
      <c r="A66" s="17">
        <v>65</v>
      </c>
      <c r="B66" s="182"/>
      <c r="C66" s="185"/>
      <c r="D66" s="22" t="s">
        <v>391</v>
      </c>
      <c r="E66" s="27"/>
      <c r="F66" s="19" t="s">
        <v>166</v>
      </c>
      <c r="G66" s="19" t="s">
        <v>167</v>
      </c>
      <c r="H66" s="19" t="str">
        <v>19 (12,5%)</v>
      </c>
      <c r="I66" s="17"/>
    </row>
    <row r="67" spans="1:9" x14ac:dyDescent="0.25">
      <c r="A67" s="17">
        <v>66</v>
      </c>
      <c r="B67" s="182"/>
      <c r="C67" s="185"/>
      <c r="D67" s="22" t="s">
        <v>392</v>
      </c>
      <c r="E67" s="27"/>
      <c r="F67" s="19" t="s">
        <v>166</v>
      </c>
      <c r="G67" s="19" t="s">
        <v>167</v>
      </c>
      <c r="H67" s="19" t="str">
        <v>4 (2,6%)</v>
      </c>
      <c r="I67" s="17"/>
    </row>
    <row r="68" spans="1:9" x14ac:dyDescent="0.25">
      <c r="A68" s="17">
        <v>67</v>
      </c>
      <c r="B68" s="182"/>
      <c r="C68" s="185"/>
      <c r="D68" s="22" t="s">
        <v>393</v>
      </c>
      <c r="E68" s="27"/>
      <c r="F68" s="19" t="s">
        <v>166</v>
      </c>
      <c r="G68" s="19" t="s">
        <v>167</v>
      </c>
      <c r="H68" s="19" t="str">
        <v>77 (50,7%)</v>
      </c>
      <c r="I68" s="17"/>
    </row>
    <row r="69" spans="1:9" x14ac:dyDescent="0.25">
      <c r="A69" s="17">
        <v>68</v>
      </c>
      <c r="B69" s="182"/>
      <c r="C69" s="185"/>
      <c r="D69" s="22" t="s">
        <v>394</v>
      </c>
      <c r="E69" s="27"/>
      <c r="F69" s="19" t="s">
        <v>166</v>
      </c>
      <c r="G69" s="19" t="s">
        <v>167</v>
      </c>
      <c r="H69" s="19" t="str">
        <v>42 (27,6%)</v>
      </c>
      <c r="I69" s="17"/>
    </row>
    <row r="70" spans="1:9" x14ac:dyDescent="0.25">
      <c r="A70" s="17">
        <v>69</v>
      </c>
      <c r="B70" s="182"/>
      <c r="C70" s="185"/>
      <c r="D70" s="22" t="s">
        <v>395</v>
      </c>
      <c r="E70" s="27"/>
      <c r="F70" s="19" t="s">
        <v>166</v>
      </c>
      <c r="G70" s="19" t="s">
        <v>167</v>
      </c>
      <c r="H70" s="19" t="str">
        <v>10 (6,6%)</v>
      </c>
      <c r="I70" s="17"/>
    </row>
    <row r="71" spans="1:9" x14ac:dyDescent="0.25">
      <c r="A71" s="17">
        <v>70</v>
      </c>
      <c r="B71" s="182"/>
      <c r="C71" s="185"/>
      <c r="D71" s="155" t="s">
        <v>602</v>
      </c>
      <c r="E71" s="27"/>
      <c r="F71" s="19" t="s">
        <v>166</v>
      </c>
      <c r="G71" s="19" t="s">
        <v>167</v>
      </c>
      <c r="H71" s="19" t="str">
        <v>123 (80,9%)</v>
      </c>
      <c r="I71" s="17"/>
    </row>
    <row r="72" spans="1:9" ht="30" x14ac:dyDescent="0.25">
      <c r="A72" s="17">
        <v>71</v>
      </c>
      <c r="B72" s="182"/>
      <c r="C72" s="185"/>
      <c r="D72" s="22" t="s">
        <v>43</v>
      </c>
      <c r="E72" s="27" t="s">
        <v>208</v>
      </c>
      <c r="F72" s="19" t="s">
        <v>166</v>
      </c>
      <c r="G72" s="19" t="s">
        <v>167</v>
      </c>
      <c r="H72" s="19" t="str">
        <v>0 (0%)</v>
      </c>
      <c r="I72" s="17"/>
    </row>
    <row r="73" spans="1:9" ht="30" x14ac:dyDescent="0.25">
      <c r="A73" s="17">
        <v>72</v>
      </c>
      <c r="B73" s="182"/>
      <c r="C73" s="185"/>
      <c r="D73" s="22" t="s">
        <v>70</v>
      </c>
      <c r="E73" s="27" t="s">
        <v>623</v>
      </c>
      <c r="F73" s="19" t="s">
        <v>166</v>
      </c>
      <c r="G73" s="19" t="s">
        <v>167</v>
      </c>
      <c r="H73" s="19" t="str">
        <v>0 (0%)</v>
      </c>
      <c r="I73" s="17"/>
    </row>
    <row r="74" spans="1:9" ht="45" x14ac:dyDescent="0.25">
      <c r="A74" s="17">
        <v>73</v>
      </c>
      <c r="B74" s="182"/>
      <c r="C74" s="185"/>
      <c r="D74" s="22" t="s">
        <v>71</v>
      </c>
      <c r="E74" s="27" t="s">
        <v>209</v>
      </c>
      <c r="F74" s="19" t="s">
        <v>166</v>
      </c>
      <c r="G74" s="19" t="s">
        <v>167</v>
      </c>
      <c r="H74" s="19" t="str">
        <v>13 (8,6%)</v>
      </c>
      <c r="I74" s="17"/>
    </row>
    <row r="75" spans="1:9" x14ac:dyDescent="0.25">
      <c r="A75" s="17">
        <v>74</v>
      </c>
      <c r="B75" s="182"/>
      <c r="C75" s="185"/>
      <c r="D75" s="22" t="s">
        <v>72</v>
      </c>
      <c r="E75" s="27" t="s">
        <v>624</v>
      </c>
      <c r="F75" s="19" t="s">
        <v>166</v>
      </c>
      <c r="G75" s="19" t="s">
        <v>167</v>
      </c>
      <c r="H75" s="19" t="str">
        <v>1 (0,7%)</v>
      </c>
      <c r="I75" s="17"/>
    </row>
    <row r="76" spans="1:9" x14ac:dyDescent="0.25">
      <c r="A76" s="17">
        <v>75</v>
      </c>
      <c r="B76" s="182"/>
      <c r="C76" s="185"/>
      <c r="D76" s="22" t="s">
        <v>73</v>
      </c>
      <c r="E76" s="27" t="s">
        <v>146</v>
      </c>
      <c r="F76" s="17" t="s">
        <v>165</v>
      </c>
      <c r="G76" s="17"/>
      <c r="H76" s="17" t="str">
        <v>3 [3;4]</v>
      </c>
      <c r="I76" s="17" t="s">
        <v>220</v>
      </c>
    </row>
    <row r="77" spans="1:9" x14ac:dyDescent="0.25">
      <c r="A77" s="17">
        <v>76</v>
      </c>
      <c r="B77" s="182"/>
      <c r="C77" s="185"/>
      <c r="D77" s="22" t="s">
        <v>396</v>
      </c>
      <c r="E77" s="27"/>
      <c r="F77" s="19" t="s">
        <v>166</v>
      </c>
      <c r="G77" s="19" t="s">
        <v>167</v>
      </c>
      <c r="H77" s="19" t="str">
        <v>0 (0%)</v>
      </c>
      <c r="I77" s="17"/>
    </row>
    <row r="78" spans="1:9" x14ac:dyDescent="0.25">
      <c r="A78" s="17">
        <v>77</v>
      </c>
      <c r="B78" s="182"/>
      <c r="C78" s="185"/>
      <c r="D78" s="22" t="s">
        <v>397</v>
      </c>
      <c r="E78" s="27"/>
      <c r="F78" s="19" t="s">
        <v>166</v>
      </c>
      <c r="G78" s="19" t="s">
        <v>167</v>
      </c>
      <c r="H78" s="19" t="str">
        <v>28 (18,4%)</v>
      </c>
      <c r="I78" s="17"/>
    </row>
    <row r="79" spans="1:9" x14ac:dyDescent="0.25">
      <c r="A79" s="17">
        <v>78</v>
      </c>
      <c r="B79" s="182"/>
      <c r="C79" s="185"/>
      <c r="D79" s="22" t="s">
        <v>398</v>
      </c>
      <c r="E79" s="27"/>
      <c r="F79" s="19" t="s">
        <v>166</v>
      </c>
      <c r="G79" s="19" t="s">
        <v>167</v>
      </c>
      <c r="H79" s="19" t="str">
        <v>83 (54,6%)</v>
      </c>
      <c r="I79" s="17"/>
    </row>
    <row r="80" spans="1:9" x14ac:dyDescent="0.25">
      <c r="A80" s="17">
        <v>79</v>
      </c>
      <c r="B80" s="182"/>
      <c r="C80" s="185"/>
      <c r="D80" s="22" t="s">
        <v>399</v>
      </c>
      <c r="E80" s="27"/>
      <c r="F80" s="19" t="s">
        <v>166</v>
      </c>
      <c r="G80" s="19" t="s">
        <v>167</v>
      </c>
      <c r="H80" s="19" t="str">
        <v>37 (24,3%)</v>
      </c>
      <c r="I80" s="17"/>
    </row>
    <row r="81" spans="1:9" x14ac:dyDescent="0.25">
      <c r="A81" s="17">
        <v>80</v>
      </c>
      <c r="B81" s="182"/>
      <c r="C81" s="185"/>
      <c r="D81" s="155" t="s">
        <v>603</v>
      </c>
      <c r="E81" s="27"/>
      <c r="F81" s="19" t="s">
        <v>166</v>
      </c>
      <c r="G81" s="19" t="s">
        <v>167</v>
      </c>
      <c r="H81" s="19" t="str">
        <v>28 (18,4%)</v>
      </c>
      <c r="I81" s="17"/>
    </row>
    <row r="82" spans="1:9" x14ac:dyDescent="0.25">
      <c r="A82" s="17">
        <v>81</v>
      </c>
      <c r="B82" s="182"/>
      <c r="C82" s="185"/>
      <c r="D82" s="22" t="s">
        <v>74</v>
      </c>
      <c r="E82" s="27" t="s">
        <v>210</v>
      </c>
      <c r="F82" s="19" t="s">
        <v>166</v>
      </c>
      <c r="G82" s="19" t="s">
        <v>167</v>
      </c>
      <c r="H82" s="19" t="str">
        <v>24 (15,8%)</v>
      </c>
      <c r="I82" s="17" t="s">
        <v>220</v>
      </c>
    </row>
    <row r="83" spans="1:9" ht="30" x14ac:dyDescent="0.25">
      <c r="A83" s="17">
        <v>82</v>
      </c>
      <c r="B83" s="182"/>
      <c r="C83" s="185"/>
      <c r="D83" s="22" t="s">
        <v>75</v>
      </c>
      <c r="E83" s="27" t="s">
        <v>211</v>
      </c>
      <c r="F83" s="19" t="s">
        <v>166</v>
      </c>
      <c r="G83" s="19" t="s">
        <v>167</v>
      </c>
      <c r="H83" s="19" t="str">
        <v>3 (2%)</v>
      </c>
      <c r="I83" s="17"/>
    </row>
    <row r="84" spans="1:9" x14ac:dyDescent="0.25">
      <c r="A84" s="17">
        <v>83</v>
      </c>
      <c r="B84" s="182"/>
      <c r="C84" s="185"/>
      <c r="D84" s="22" t="s">
        <v>76</v>
      </c>
      <c r="E84" s="27" t="s">
        <v>135</v>
      </c>
      <c r="F84" s="19" t="s">
        <v>166</v>
      </c>
      <c r="G84" s="19" t="s">
        <v>167</v>
      </c>
      <c r="H84" s="19" t="str">
        <v>78 (51,3%)</v>
      </c>
      <c r="I84" s="17" t="s">
        <v>220</v>
      </c>
    </row>
    <row r="85" spans="1:9" x14ac:dyDescent="0.25">
      <c r="A85" s="17">
        <v>84</v>
      </c>
      <c r="B85" s="182"/>
      <c r="C85" s="185"/>
      <c r="D85" s="22" t="s">
        <v>77</v>
      </c>
      <c r="E85" s="27" t="s">
        <v>212</v>
      </c>
      <c r="F85" s="19" t="s">
        <v>166</v>
      </c>
      <c r="G85" s="19" t="s">
        <v>167</v>
      </c>
      <c r="H85" s="19" t="str">
        <v>21 (13,8%)</v>
      </c>
      <c r="I85" s="17" t="s">
        <v>220</v>
      </c>
    </row>
    <row r="86" spans="1:9" ht="30" x14ac:dyDescent="0.25">
      <c r="A86" s="17">
        <v>85</v>
      </c>
      <c r="B86" s="182"/>
      <c r="C86" s="185"/>
      <c r="D86" s="22" t="s">
        <v>78</v>
      </c>
      <c r="E86" s="27" t="s">
        <v>213</v>
      </c>
      <c r="F86" s="19" t="s">
        <v>166</v>
      </c>
      <c r="G86" s="19" t="s">
        <v>167</v>
      </c>
      <c r="H86" s="19" t="str">
        <v>126 (82,9%)</v>
      </c>
      <c r="I86" s="17" t="s">
        <v>220</v>
      </c>
    </row>
    <row r="87" spans="1:9" x14ac:dyDescent="0.25">
      <c r="A87" s="17">
        <v>86</v>
      </c>
      <c r="B87" s="183"/>
      <c r="C87" s="186"/>
      <c r="D87" s="22" t="s">
        <v>79</v>
      </c>
      <c r="E87" s="27" t="s">
        <v>147</v>
      </c>
      <c r="F87" s="17" t="s">
        <v>165</v>
      </c>
      <c r="G87" s="17"/>
      <c r="H87" s="17" t="str">
        <v>550 [500;700]</v>
      </c>
      <c r="I87" s="17" t="s">
        <v>220</v>
      </c>
    </row>
    <row r="88" spans="1:9" ht="45" x14ac:dyDescent="0.25">
      <c r="A88" s="17">
        <v>87</v>
      </c>
      <c r="B88" s="187" t="s">
        <v>177</v>
      </c>
      <c r="C88" s="190" t="s">
        <v>3</v>
      </c>
      <c r="D88" s="23" t="s">
        <v>80</v>
      </c>
      <c r="E88" s="27" t="s">
        <v>148</v>
      </c>
      <c r="F88" s="17" t="s">
        <v>165</v>
      </c>
      <c r="G88" s="17"/>
      <c r="H88" s="17" t="str">
        <v>630 [463,8;758,8]</v>
      </c>
      <c r="I88" s="17" t="s">
        <v>220</v>
      </c>
    </row>
    <row r="89" spans="1:9" x14ac:dyDescent="0.25">
      <c r="A89" s="17">
        <v>88</v>
      </c>
      <c r="B89" s="188"/>
      <c r="C89" s="191"/>
      <c r="D89" s="23" t="s">
        <v>81</v>
      </c>
      <c r="E89" s="27" t="s">
        <v>149</v>
      </c>
      <c r="F89" s="19" t="s">
        <v>166</v>
      </c>
      <c r="G89" s="19" t="s">
        <v>167</v>
      </c>
      <c r="H89" s="19" t="str">
        <v>98 (64,5%)</v>
      </c>
      <c r="I89" s="17" t="s">
        <v>220</v>
      </c>
    </row>
    <row r="90" spans="1:9" ht="30" x14ac:dyDescent="0.25">
      <c r="A90" s="17">
        <v>89</v>
      </c>
      <c r="B90" s="188"/>
      <c r="C90" s="191"/>
      <c r="D90" s="23" t="s">
        <v>82</v>
      </c>
      <c r="E90" s="27" t="s">
        <v>214</v>
      </c>
      <c r="F90" s="19" t="s">
        <v>166</v>
      </c>
      <c r="G90" s="19" t="s">
        <v>167</v>
      </c>
      <c r="H90" s="19" t="str">
        <v>0 (0%)</v>
      </c>
      <c r="I90" s="17"/>
    </row>
    <row r="91" spans="1:9" ht="30" x14ac:dyDescent="0.25">
      <c r="A91" s="17">
        <v>90</v>
      </c>
      <c r="B91" s="188"/>
      <c r="C91" s="191"/>
      <c r="D91" s="23" t="s">
        <v>83</v>
      </c>
      <c r="E91" s="27" t="s">
        <v>150</v>
      </c>
      <c r="F91" s="19" t="s">
        <v>166</v>
      </c>
      <c r="G91" s="19" t="s">
        <v>167</v>
      </c>
      <c r="H91" s="19" t="str">
        <v>8 (5,3%)</v>
      </c>
      <c r="I91" s="17"/>
    </row>
    <row r="92" spans="1:9" x14ac:dyDescent="0.25">
      <c r="A92" s="17">
        <v>91</v>
      </c>
      <c r="B92" s="188"/>
      <c r="C92" s="191"/>
      <c r="D92" s="23" t="s">
        <v>84</v>
      </c>
      <c r="E92" s="27" t="s">
        <v>135</v>
      </c>
      <c r="F92" s="19" t="s">
        <v>166</v>
      </c>
      <c r="G92" s="19" t="s">
        <v>167</v>
      </c>
      <c r="H92" s="19" t="str">
        <v>4 (2,6%)</v>
      </c>
      <c r="I92" s="17"/>
    </row>
    <row r="93" spans="1:9" x14ac:dyDescent="0.25">
      <c r="A93" s="17">
        <v>92</v>
      </c>
      <c r="B93" s="188"/>
      <c r="C93" s="191"/>
      <c r="D93" s="23" t="s">
        <v>85</v>
      </c>
      <c r="E93" s="27" t="s">
        <v>135</v>
      </c>
      <c r="F93" s="19" t="s">
        <v>166</v>
      </c>
      <c r="G93" s="19" t="s">
        <v>167</v>
      </c>
      <c r="H93" s="19" t="str">
        <v>0 (0%)</v>
      </c>
      <c r="I93" s="17"/>
    </row>
    <row r="94" spans="1:9" x14ac:dyDescent="0.25">
      <c r="A94" s="17">
        <v>93</v>
      </c>
      <c r="B94" s="188"/>
      <c r="C94" s="192"/>
      <c r="D94" s="23" t="s">
        <v>86</v>
      </c>
      <c r="E94" s="27" t="s">
        <v>135</v>
      </c>
      <c r="F94" s="19" t="s">
        <v>166</v>
      </c>
      <c r="G94" s="19" t="s">
        <v>167</v>
      </c>
      <c r="H94" s="19" t="str">
        <v>2 (1,3%)</v>
      </c>
      <c r="I94" s="17"/>
    </row>
    <row r="95" spans="1:9" x14ac:dyDescent="0.25">
      <c r="A95" s="17">
        <v>94</v>
      </c>
      <c r="B95" s="188"/>
      <c r="C95" s="190" t="s">
        <v>4</v>
      </c>
      <c r="D95" s="23" t="s">
        <v>87</v>
      </c>
      <c r="E95" s="27" t="s">
        <v>135</v>
      </c>
      <c r="F95" s="19" t="s">
        <v>166</v>
      </c>
      <c r="G95" s="19" t="s">
        <v>167</v>
      </c>
      <c r="H95" s="19" t="str">
        <v>38 (25%)</v>
      </c>
      <c r="I95" s="17" t="s">
        <v>220</v>
      </c>
    </row>
    <row r="96" spans="1:9" x14ac:dyDescent="0.25">
      <c r="A96" s="17">
        <v>95</v>
      </c>
      <c r="B96" s="188"/>
      <c r="C96" s="191"/>
      <c r="D96" s="23" t="s">
        <v>88</v>
      </c>
      <c r="E96" s="27" t="s">
        <v>151</v>
      </c>
      <c r="F96" s="19" t="s">
        <v>166</v>
      </c>
      <c r="G96" s="19" t="s">
        <v>167</v>
      </c>
      <c r="H96" s="19" t="str">
        <v>6 (3,9%)</v>
      </c>
      <c r="I96" s="17"/>
    </row>
    <row r="97" spans="1:9" x14ac:dyDescent="0.25">
      <c r="A97" s="17">
        <v>96</v>
      </c>
      <c r="B97" s="188"/>
      <c r="C97" s="191"/>
      <c r="D97" s="23" t="s">
        <v>89</v>
      </c>
      <c r="E97" s="27" t="s">
        <v>152</v>
      </c>
      <c r="F97" s="19" t="s">
        <v>166</v>
      </c>
      <c r="G97" s="19" t="s">
        <v>167</v>
      </c>
      <c r="H97" s="19" t="str">
        <v>3 (2%)</v>
      </c>
      <c r="I97" s="17"/>
    </row>
    <row r="98" spans="1:9" ht="30" x14ac:dyDescent="0.25">
      <c r="A98" s="17">
        <v>97</v>
      </c>
      <c r="B98" s="188"/>
      <c r="C98" s="191"/>
      <c r="D98" s="23" t="s">
        <v>90</v>
      </c>
      <c r="E98" s="27" t="s">
        <v>153</v>
      </c>
      <c r="F98" s="19" t="s">
        <v>166</v>
      </c>
      <c r="G98" s="19" t="s">
        <v>167</v>
      </c>
      <c r="H98" s="19" t="str">
        <v>0 (0%)</v>
      </c>
      <c r="I98" s="17"/>
    </row>
    <row r="99" spans="1:9" x14ac:dyDescent="0.25">
      <c r="A99" s="17">
        <v>98</v>
      </c>
      <c r="B99" s="188"/>
      <c r="C99" s="191"/>
      <c r="D99" s="23" t="s">
        <v>91</v>
      </c>
      <c r="E99" s="27" t="s">
        <v>154</v>
      </c>
      <c r="F99" s="19" t="s">
        <v>166</v>
      </c>
      <c r="G99" s="19" t="s">
        <v>167</v>
      </c>
      <c r="H99" s="19" t="str">
        <v>1 (0,7%)</v>
      </c>
      <c r="I99" s="17"/>
    </row>
    <row r="100" spans="1:9" x14ac:dyDescent="0.25">
      <c r="A100" s="17">
        <v>99</v>
      </c>
      <c r="B100" s="188"/>
      <c r="C100" s="191"/>
      <c r="D100" s="23" t="s">
        <v>92</v>
      </c>
      <c r="E100" s="27" t="s">
        <v>155</v>
      </c>
      <c r="F100" s="19" t="s">
        <v>166</v>
      </c>
      <c r="G100" s="19" t="s">
        <v>167</v>
      </c>
      <c r="H100" s="19" t="str">
        <v>30 (19,7%)</v>
      </c>
      <c r="I100" s="17" t="s">
        <v>220</v>
      </c>
    </row>
    <row r="101" spans="1:9" x14ac:dyDescent="0.25">
      <c r="A101" s="17">
        <v>100</v>
      </c>
      <c r="B101" s="188"/>
      <c r="C101" s="191"/>
      <c r="D101" s="23" t="s">
        <v>93</v>
      </c>
      <c r="E101" s="27" t="s">
        <v>135</v>
      </c>
      <c r="F101" s="19" t="s">
        <v>166</v>
      </c>
      <c r="G101" s="19" t="s">
        <v>167</v>
      </c>
      <c r="H101" s="19" t="str">
        <v>69 (45,4%)</v>
      </c>
      <c r="I101" s="17" t="s">
        <v>220</v>
      </c>
    </row>
    <row r="102" spans="1:9" ht="15" customHeight="1" x14ac:dyDescent="0.25">
      <c r="A102" s="17">
        <v>101</v>
      </c>
      <c r="B102" s="188"/>
      <c r="C102" s="191"/>
      <c r="D102" s="23" t="s">
        <v>94</v>
      </c>
      <c r="E102" s="27" t="s">
        <v>135</v>
      </c>
      <c r="F102" s="19" t="s">
        <v>166</v>
      </c>
      <c r="G102" s="19" t="s">
        <v>167</v>
      </c>
      <c r="H102" s="19" t="str">
        <v>5 (3,3%)</v>
      </c>
      <c r="I102" s="17"/>
    </row>
    <row r="103" spans="1:9" x14ac:dyDescent="0.25">
      <c r="A103" s="17">
        <v>102</v>
      </c>
      <c r="B103" s="188"/>
      <c r="C103" s="191"/>
      <c r="D103" s="23" t="s">
        <v>95</v>
      </c>
      <c r="E103" s="27" t="s">
        <v>135</v>
      </c>
      <c r="F103" s="19" t="s">
        <v>166</v>
      </c>
      <c r="G103" s="19" t="s">
        <v>167</v>
      </c>
      <c r="H103" s="19" t="str">
        <v>7 (4,6%)</v>
      </c>
      <c r="I103" s="17"/>
    </row>
    <row r="104" spans="1:9" x14ac:dyDescent="0.25">
      <c r="A104" s="17">
        <v>103</v>
      </c>
      <c r="B104" s="188"/>
      <c r="C104" s="191"/>
      <c r="D104" s="23" t="s">
        <v>96</v>
      </c>
      <c r="E104" s="27" t="s">
        <v>135</v>
      </c>
      <c r="F104" s="19" t="s">
        <v>166</v>
      </c>
      <c r="G104" s="19" t="s">
        <v>167</v>
      </c>
      <c r="H104" s="19" t="str">
        <v>3 (2%)</v>
      </c>
      <c r="I104" s="17"/>
    </row>
    <row r="105" spans="1:9" ht="60" x14ac:dyDescent="0.25">
      <c r="A105" s="17">
        <v>104</v>
      </c>
      <c r="B105" s="188"/>
      <c r="C105" s="191"/>
      <c r="D105" s="23" t="s">
        <v>97</v>
      </c>
      <c r="E105" s="27" t="s">
        <v>156</v>
      </c>
      <c r="F105" s="19" t="s">
        <v>166</v>
      </c>
      <c r="G105" s="19" t="s">
        <v>167</v>
      </c>
      <c r="H105" s="19" t="str">
        <v>18 (11,8%)</v>
      </c>
      <c r="I105" s="17" t="s">
        <v>220</v>
      </c>
    </row>
    <row r="106" spans="1:9" x14ac:dyDescent="0.25">
      <c r="A106" s="17">
        <v>105</v>
      </c>
      <c r="B106" s="188"/>
      <c r="C106" s="192"/>
      <c r="D106" s="23" t="s">
        <v>98</v>
      </c>
      <c r="E106" s="27" t="s">
        <v>135</v>
      </c>
      <c r="F106" s="19" t="s">
        <v>166</v>
      </c>
      <c r="G106" s="19" t="s">
        <v>167</v>
      </c>
      <c r="H106" s="19" t="str">
        <v>88 (57,9%)</v>
      </c>
      <c r="I106" s="17" t="s">
        <v>220</v>
      </c>
    </row>
    <row r="107" spans="1:9" x14ac:dyDescent="0.25">
      <c r="A107" s="17">
        <v>106</v>
      </c>
      <c r="B107" s="188"/>
      <c r="C107" s="190" t="s">
        <v>5</v>
      </c>
      <c r="D107" s="23" t="s">
        <v>99</v>
      </c>
      <c r="E107" s="27" t="s">
        <v>135</v>
      </c>
      <c r="F107" s="19" t="s">
        <v>166</v>
      </c>
      <c r="G107" s="19" t="s">
        <v>167</v>
      </c>
      <c r="H107" s="19" t="str">
        <v>1 (0,7%)</v>
      </c>
      <c r="I107" s="17"/>
    </row>
    <row r="108" spans="1:9" x14ac:dyDescent="0.25">
      <c r="A108" s="17">
        <v>107</v>
      </c>
      <c r="B108" s="188"/>
      <c r="C108" s="191"/>
      <c r="D108" s="23" t="s">
        <v>100</v>
      </c>
      <c r="E108" s="27" t="s">
        <v>157</v>
      </c>
      <c r="F108" s="19" t="s">
        <v>166</v>
      </c>
      <c r="G108" s="19" t="s">
        <v>167</v>
      </c>
      <c r="H108" s="19" t="str">
        <v>1 (0,7%)</v>
      </c>
      <c r="I108" s="17"/>
    </row>
    <row r="109" spans="1:9" x14ac:dyDescent="0.25">
      <c r="A109" s="17">
        <v>108</v>
      </c>
      <c r="B109" s="188"/>
      <c r="C109" s="191"/>
      <c r="D109" s="23" t="s">
        <v>42</v>
      </c>
      <c r="E109" s="27" t="s">
        <v>135</v>
      </c>
      <c r="F109" s="19" t="s">
        <v>166</v>
      </c>
      <c r="G109" s="19" t="s">
        <v>167</v>
      </c>
      <c r="H109" s="19" t="str">
        <v>0 (0%)</v>
      </c>
      <c r="I109" s="17"/>
    </row>
    <row r="110" spans="1:9" x14ac:dyDescent="0.25">
      <c r="A110" s="17">
        <v>109</v>
      </c>
      <c r="B110" s="188"/>
      <c r="C110" s="192"/>
      <c r="D110" s="23" t="s">
        <v>98</v>
      </c>
      <c r="E110" s="27" t="s">
        <v>135</v>
      </c>
      <c r="F110" s="19" t="s">
        <v>166</v>
      </c>
      <c r="G110" s="19" t="s">
        <v>167</v>
      </c>
      <c r="H110" s="19" t="str">
        <v>2 (1,3%)</v>
      </c>
      <c r="I110" s="17"/>
    </row>
    <row r="111" spans="1:9" x14ac:dyDescent="0.25">
      <c r="A111" s="17">
        <v>110</v>
      </c>
      <c r="B111" s="188"/>
      <c r="C111" s="190" t="s">
        <v>6</v>
      </c>
      <c r="D111" s="23" t="s">
        <v>101</v>
      </c>
      <c r="E111" s="27" t="s">
        <v>135</v>
      </c>
      <c r="F111" s="19" t="s">
        <v>166</v>
      </c>
      <c r="G111" s="19" t="s">
        <v>167</v>
      </c>
      <c r="H111" s="19" t="str">
        <v>148 (97,4%)</v>
      </c>
      <c r="I111" s="17"/>
    </row>
    <row r="112" spans="1:9" x14ac:dyDescent="0.25">
      <c r="A112" s="17">
        <v>111</v>
      </c>
      <c r="B112" s="188"/>
      <c r="C112" s="191"/>
      <c r="D112" s="23" t="s">
        <v>102</v>
      </c>
      <c r="E112" s="27" t="s">
        <v>135</v>
      </c>
      <c r="F112" s="19" t="s">
        <v>166</v>
      </c>
      <c r="G112" s="19" t="s">
        <v>167</v>
      </c>
      <c r="H112" s="19" t="str">
        <v>1 (0,7%)</v>
      </c>
      <c r="I112" s="17"/>
    </row>
    <row r="113" spans="1:9" x14ac:dyDescent="0.25">
      <c r="A113" s="17">
        <v>112</v>
      </c>
      <c r="B113" s="188"/>
      <c r="C113" s="191"/>
      <c r="D113" s="23" t="s">
        <v>103</v>
      </c>
      <c r="E113" s="27" t="s">
        <v>135</v>
      </c>
      <c r="F113" s="19" t="s">
        <v>166</v>
      </c>
      <c r="G113" s="19" t="s">
        <v>167</v>
      </c>
      <c r="H113" s="19" t="str">
        <v>1 (0,7%)</v>
      </c>
      <c r="I113" s="17"/>
    </row>
    <row r="114" spans="1:9" x14ac:dyDescent="0.25">
      <c r="A114" s="17">
        <v>113</v>
      </c>
      <c r="B114" s="188"/>
      <c r="C114" s="191"/>
      <c r="D114" s="23" t="s">
        <v>104</v>
      </c>
      <c r="E114" s="27" t="s">
        <v>135</v>
      </c>
      <c r="F114" s="19" t="s">
        <v>166</v>
      </c>
      <c r="G114" s="19" t="s">
        <v>167</v>
      </c>
      <c r="H114" s="19" t="str">
        <v>1 (0,7%)</v>
      </c>
      <c r="I114" s="17"/>
    </row>
    <row r="115" spans="1:9" x14ac:dyDescent="0.25">
      <c r="A115" s="17">
        <v>114</v>
      </c>
      <c r="B115" s="188"/>
      <c r="C115" s="191"/>
      <c r="D115" s="23" t="s">
        <v>105</v>
      </c>
      <c r="E115" s="27" t="s">
        <v>158</v>
      </c>
      <c r="F115" s="19" t="s">
        <v>166</v>
      </c>
      <c r="G115" s="19" t="s">
        <v>167</v>
      </c>
      <c r="H115" s="19" t="str">
        <v>147 (96,7%)</v>
      </c>
      <c r="I115" s="17"/>
    </row>
    <row r="116" spans="1:9" x14ac:dyDescent="0.25">
      <c r="A116" s="17">
        <v>115</v>
      </c>
      <c r="B116" s="188"/>
      <c r="C116" s="191"/>
      <c r="D116" s="23" t="s">
        <v>106</v>
      </c>
      <c r="E116" s="27" t="s">
        <v>159</v>
      </c>
      <c r="F116" s="19" t="s">
        <v>166</v>
      </c>
      <c r="G116" s="19" t="s">
        <v>167</v>
      </c>
      <c r="H116" s="19" t="str">
        <v>39 (25,7%)</v>
      </c>
      <c r="I116" s="17" t="s">
        <v>220</v>
      </c>
    </row>
    <row r="117" spans="1:9" ht="45" customHeight="1" x14ac:dyDescent="0.25">
      <c r="A117" s="17">
        <v>116</v>
      </c>
      <c r="B117" s="188"/>
      <c r="C117" s="191"/>
      <c r="D117" s="23" t="s">
        <v>107</v>
      </c>
      <c r="E117" s="27" t="s">
        <v>160</v>
      </c>
      <c r="F117" s="19" t="s">
        <v>166</v>
      </c>
      <c r="G117" s="19" t="s">
        <v>167</v>
      </c>
      <c r="H117" s="19" t="str">
        <v>59 (38,8%)</v>
      </c>
      <c r="I117" s="17" t="s">
        <v>220</v>
      </c>
    </row>
    <row r="118" spans="1:9" x14ac:dyDescent="0.25">
      <c r="A118" s="17">
        <v>117</v>
      </c>
      <c r="B118" s="188"/>
      <c r="C118" s="191"/>
      <c r="D118" s="23" t="s">
        <v>108</v>
      </c>
      <c r="E118" s="27" t="s">
        <v>161</v>
      </c>
      <c r="F118" s="19" t="s">
        <v>166</v>
      </c>
      <c r="G118" s="19" t="s">
        <v>167</v>
      </c>
      <c r="H118" s="19" t="str">
        <v>0 (0%)</v>
      </c>
      <c r="I118" s="17"/>
    </row>
    <row r="119" spans="1:9" x14ac:dyDescent="0.25">
      <c r="A119" s="17">
        <v>118</v>
      </c>
      <c r="B119" s="188"/>
      <c r="C119" s="191"/>
      <c r="D119" s="23" t="s">
        <v>109</v>
      </c>
      <c r="E119" s="27" t="s">
        <v>135</v>
      </c>
      <c r="F119" s="19" t="s">
        <v>166</v>
      </c>
      <c r="G119" s="19" t="s">
        <v>167</v>
      </c>
      <c r="H119" s="19" t="str">
        <v>28 (18,4%)</v>
      </c>
      <c r="I119" s="17" t="s">
        <v>220</v>
      </c>
    </row>
    <row r="120" spans="1:9" x14ac:dyDescent="0.25">
      <c r="A120" s="17">
        <v>119</v>
      </c>
      <c r="B120" s="188"/>
      <c r="C120" s="191"/>
      <c r="D120" s="23" t="s">
        <v>110</v>
      </c>
      <c r="E120" s="27" t="s">
        <v>135</v>
      </c>
      <c r="F120" s="19" t="s">
        <v>166</v>
      </c>
      <c r="G120" s="19" t="s">
        <v>167</v>
      </c>
      <c r="H120" s="19" t="str">
        <v>0 (0%)</v>
      </c>
      <c r="I120" s="17"/>
    </row>
    <row r="121" spans="1:9" x14ac:dyDescent="0.25">
      <c r="A121" s="17">
        <v>120</v>
      </c>
      <c r="B121" s="188"/>
      <c r="C121" s="191"/>
      <c r="D121" s="23" t="s">
        <v>111</v>
      </c>
      <c r="E121" s="27" t="s">
        <v>135</v>
      </c>
      <c r="F121" s="19" t="s">
        <v>166</v>
      </c>
      <c r="G121" s="19" t="s">
        <v>167</v>
      </c>
      <c r="H121" s="19" t="str">
        <v>76 (50%)</v>
      </c>
      <c r="I121" s="17" t="s">
        <v>220</v>
      </c>
    </row>
    <row r="122" spans="1:9" x14ac:dyDescent="0.25">
      <c r="A122" s="17">
        <v>121</v>
      </c>
      <c r="B122" s="188"/>
      <c r="C122" s="191"/>
      <c r="D122" s="23" t="s">
        <v>112</v>
      </c>
      <c r="E122" s="27" t="s">
        <v>135</v>
      </c>
      <c r="F122" s="19" t="s">
        <v>166</v>
      </c>
      <c r="G122" s="19" t="s">
        <v>167</v>
      </c>
      <c r="H122" s="19" t="str">
        <v>17 (11,2%)</v>
      </c>
      <c r="I122" s="17" t="s">
        <v>220</v>
      </c>
    </row>
    <row r="123" spans="1:9" x14ac:dyDescent="0.25">
      <c r="A123" s="17">
        <v>122</v>
      </c>
      <c r="B123" s="188"/>
      <c r="C123" s="191"/>
      <c r="D123" s="23" t="s">
        <v>113</v>
      </c>
      <c r="E123" s="27" t="s">
        <v>135</v>
      </c>
      <c r="F123" s="19" t="s">
        <v>166</v>
      </c>
      <c r="G123" s="19" t="s">
        <v>167</v>
      </c>
      <c r="H123" s="19" t="str">
        <v>1 (0,7%)</v>
      </c>
      <c r="I123" s="17"/>
    </row>
    <row r="124" spans="1:9" x14ac:dyDescent="0.25">
      <c r="A124" s="17">
        <v>123</v>
      </c>
      <c r="B124" s="188"/>
      <c r="C124" s="191"/>
      <c r="D124" s="23" t="s">
        <v>114</v>
      </c>
      <c r="E124" s="27" t="s">
        <v>135</v>
      </c>
      <c r="F124" s="19" t="s">
        <v>166</v>
      </c>
      <c r="G124" s="19" t="s">
        <v>167</v>
      </c>
      <c r="H124" s="19" t="str">
        <v>151 (99,3%)</v>
      </c>
      <c r="I124" s="17"/>
    </row>
    <row r="125" spans="1:9" x14ac:dyDescent="0.25">
      <c r="A125" s="17">
        <v>124</v>
      </c>
      <c r="B125" s="189"/>
      <c r="C125" s="192"/>
      <c r="D125" s="23" t="s">
        <v>115</v>
      </c>
      <c r="E125" s="27" t="s">
        <v>168</v>
      </c>
      <c r="F125" s="17" t="s">
        <v>165</v>
      </c>
      <c r="G125" s="17"/>
      <c r="H125" s="17" t="str">
        <v>21 [16;28]</v>
      </c>
      <c r="I125" s="17" t="s">
        <v>220</v>
      </c>
    </row>
    <row r="126" spans="1:9" ht="45" x14ac:dyDescent="0.25">
      <c r="A126" s="17">
        <v>125</v>
      </c>
      <c r="B126" s="193" t="s">
        <v>178</v>
      </c>
      <c r="C126" s="178"/>
      <c r="D126" s="24" t="s">
        <v>116</v>
      </c>
      <c r="E126" s="27" t="s">
        <v>198</v>
      </c>
      <c r="F126" s="19" t="s">
        <v>166</v>
      </c>
      <c r="G126" s="19" t="s">
        <v>167</v>
      </c>
      <c r="H126" s="19" t="str">
        <v>8 (5,3%)</v>
      </c>
      <c r="I126" s="17"/>
    </row>
    <row r="127" spans="1:9" ht="15" customHeight="1" x14ac:dyDescent="0.25">
      <c r="A127" s="17">
        <v>126</v>
      </c>
      <c r="B127" s="194"/>
      <c r="C127" s="179"/>
      <c r="D127" s="24" t="s">
        <v>43</v>
      </c>
      <c r="E127" s="27" t="s">
        <v>185</v>
      </c>
      <c r="F127" s="19" t="s">
        <v>166</v>
      </c>
      <c r="G127" s="19" t="s">
        <v>167</v>
      </c>
      <c r="H127" s="19" t="str">
        <v>19 (12,5%)</v>
      </c>
      <c r="I127" s="17" t="s">
        <v>220</v>
      </c>
    </row>
    <row r="128" spans="1:9" ht="30" x14ac:dyDescent="0.25">
      <c r="A128" s="17">
        <v>127</v>
      </c>
      <c r="B128" s="194"/>
      <c r="C128" s="179"/>
      <c r="D128" s="24" t="s">
        <v>117</v>
      </c>
      <c r="E128" s="27" t="s">
        <v>199</v>
      </c>
      <c r="F128" s="19" t="s">
        <v>166</v>
      </c>
      <c r="G128" s="19" t="s">
        <v>167</v>
      </c>
      <c r="H128" s="19" t="str">
        <v>4 (2,6%)</v>
      </c>
      <c r="I128" s="17"/>
    </row>
    <row r="129" spans="1:9" ht="30" x14ac:dyDescent="0.25">
      <c r="A129" s="17">
        <v>128</v>
      </c>
      <c r="B129" s="194"/>
      <c r="C129" s="179"/>
      <c r="D129" s="24" t="s">
        <v>118</v>
      </c>
      <c r="E129" s="27" t="s">
        <v>200</v>
      </c>
      <c r="F129" s="19" t="s">
        <v>166</v>
      </c>
      <c r="G129" s="19" t="s">
        <v>167</v>
      </c>
      <c r="H129" s="19" t="str">
        <v>1 (0,7%)</v>
      </c>
      <c r="I129" s="17"/>
    </row>
    <row r="130" spans="1:9" x14ac:dyDescent="0.25">
      <c r="A130" s="17">
        <v>129</v>
      </c>
      <c r="B130" s="194"/>
      <c r="C130" s="179"/>
      <c r="D130" s="24" t="s">
        <v>44</v>
      </c>
      <c r="E130" s="27" t="s">
        <v>201</v>
      </c>
      <c r="F130" s="19" t="s">
        <v>166</v>
      </c>
      <c r="G130" s="19" t="s">
        <v>167</v>
      </c>
      <c r="H130" s="19" t="str">
        <v>11 (7,2%)</v>
      </c>
      <c r="I130" s="17"/>
    </row>
    <row r="131" spans="1:9" x14ac:dyDescent="0.25">
      <c r="A131" s="17">
        <v>130</v>
      </c>
      <c r="B131" s="194"/>
      <c r="C131" s="179"/>
      <c r="D131" s="24" t="s">
        <v>119</v>
      </c>
      <c r="E131" s="27" t="s">
        <v>202</v>
      </c>
      <c r="F131" s="19" t="s">
        <v>166</v>
      </c>
      <c r="G131" s="19" t="s">
        <v>167</v>
      </c>
      <c r="H131" s="19" t="str">
        <v>1 (0,7%)</v>
      </c>
      <c r="I131" s="17"/>
    </row>
    <row r="132" spans="1:9" x14ac:dyDescent="0.25">
      <c r="A132" s="17">
        <v>131</v>
      </c>
      <c r="B132" s="194"/>
      <c r="C132" s="179"/>
      <c r="D132" s="24" t="s">
        <v>120</v>
      </c>
      <c r="E132" s="27" t="s">
        <v>203</v>
      </c>
      <c r="F132" s="19" t="s">
        <v>166</v>
      </c>
      <c r="G132" s="19" t="s">
        <v>167</v>
      </c>
      <c r="H132" s="19" t="str">
        <v>1 (0,7%)</v>
      </c>
      <c r="I132" s="17"/>
    </row>
    <row r="133" spans="1:9" ht="30" x14ac:dyDescent="0.25">
      <c r="A133" s="17">
        <v>132</v>
      </c>
      <c r="B133" s="194"/>
      <c r="C133" s="179"/>
      <c r="D133" s="24" t="s">
        <v>121</v>
      </c>
      <c r="E133" s="27" t="s">
        <v>204</v>
      </c>
      <c r="F133" s="19" t="s">
        <v>166</v>
      </c>
      <c r="G133" s="19" t="s">
        <v>167</v>
      </c>
      <c r="H133" s="19" t="str">
        <v>1 (0,7%)</v>
      </c>
      <c r="I133" s="17"/>
    </row>
    <row r="134" spans="1:9" x14ac:dyDescent="0.25">
      <c r="A134" s="17">
        <v>133</v>
      </c>
      <c r="B134" s="194"/>
      <c r="C134" s="179"/>
      <c r="D134" s="24" t="s">
        <v>122</v>
      </c>
      <c r="E134" s="27" t="s">
        <v>205</v>
      </c>
      <c r="F134" s="19" t="s">
        <v>166</v>
      </c>
      <c r="G134" s="19" t="s">
        <v>167</v>
      </c>
      <c r="H134" s="19" t="str">
        <v>1 (0,7%)</v>
      </c>
      <c r="I134" s="17"/>
    </row>
    <row r="135" spans="1:9" x14ac:dyDescent="0.25">
      <c r="A135" s="17">
        <v>134</v>
      </c>
      <c r="B135" s="194"/>
      <c r="C135" s="180"/>
      <c r="D135" s="24" t="s">
        <v>123</v>
      </c>
      <c r="E135" s="27" t="s">
        <v>206</v>
      </c>
      <c r="F135" s="19" t="s">
        <v>166</v>
      </c>
      <c r="G135" s="19" t="s">
        <v>167</v>
      </c>
      <c r="H135" s="19" t="str">
        <v>2 (1,3%)</v>
      </c>
      <c r="I135" s="17"/>
    </row>
    <row r="136" spans="1:9" x14ac:dyDescent="0.25">
      <c r="A136" s="17">
        <v>135</v>
      </c>
      <c r="B136" s="194"/>
      <c r="C136" s="178" t="s">
        <v>7</v>
      </c>
      <c r="D136" s="24" t="s">
        <v>101</v>
      </c>
      <c r="E136" s="27" t="s">
        <v>135</v>
      </c>
      <c r="F136" s="19" t="s">
        <v>166</v>
      </c>
      <c r="G136" s="19" t="s">
        <v>167</v>
      </c>
      <c r="H136" s="19" t="str">
        <v>108 (71,1%)</v>
      </c>
      <c r="I136" s="17" t="s">
        <v>220</v>
      </c>
    </row>
    <row r="137" spans="1:9" ht="18" customHeight="1" x14ac:dyDescent="0.25">
      <c r="A137" s="17">
        <v>136</v>
      </c>
      <c r="B137" s="194"/>
      <c r="C137" s="179"/>
      <c r="D137" s="24" t="s">
        <v>124</v>
      </c>
      <c r="E137" s="27" t="s">
        <v>135</v>
      </c>
      <c r="F137" s="19" t="s">
        <v>166</v>
      </c>
      <c r="G137" s="19" t="s">
        <v>167</v>
      </c>
      <c r="H137" s="19" t="str">
        <v>12 (7,9%)</v>
      </c>
      <c r="I137" s="17"/>
    </row>
    <row r="138" spans="1:9" x14ac:dyDescent="0.25">
      <c r="A138" s="17">
        <v>137</v>
      </c>
      <c r="B138" s="194"/>
      <c r="C138" s="179"/>
      <c r="D138" s="24" t="s">
        <v>104</v>
      </c>
      <c r="E138" s="27" t="s">
        <v>135</v>
      </c>
      <c r="F138" s="19" t="s">
        <v>166</v>
      </c>
      <c r="G138" s="19" t="s">
        <v>167</v>
      </c>
      <c r="H138" s="19" t="str">
        <v>5 (3,3%)</v>
      </c>
      <c r="I138" s="17"/>
    </row>
    <row r="139" spans="1:9" ht="30" x14ac:dyDescent="0.25">
      <c r="A139" s="17">
        <v>138</v>
      </c>
      <c r="B139" s="194"/>
      <c r="C139" s="179"/>
      <c r="D139" s="24" t="s">
        <v>125</v>
      </c>
      <c r="E139" s="27" t="s">
        <v>162</v>
      </c>
      <c r="F139" s="19" t="s">
        <v>166</v>
      </c>
      <c r="G139" s="19" t="s">
        <v>167</v>
      </c>
      <c r="H139" s="19" t="str">
        <v>6 (3,9%)</v>
      </c>
      <c r="I139" s="17"/>
    </row>
    <row r="140" spans="1:9" x14ac:dyDescent="0.25">
      <c r="A140" s="17">
        <v>139</v>
      </c>
      <c r="B140" s="194"/>
      <c r="C140" s="179"/>
      <c r="D140" s="24" t="s">
        <v>126</v>
      </c>
      <c r="E140" s="27" t="s">
        <v>163</v>
      </c>
      <c r="F140" s="19" t="s">
        <v>166</v>
      </c>
      <c r="G140" s="19" t="s">
        <v>167</v>
      </c>
      <c r="H140" s="19" t="str">
        <v>7 (4,6%)</v>
      </c>
      <c r="I140" s="17"/>
    </row>
    <row r="141" spans="1:9" ht="30" x14ac:dyDescent="0.25">
      <c r="A141" s="17">
        <v>140</v>
      </c>
      <c r="B141" s="194"/>
      <c r="C141" s="179"/>
      <c r="D141" s="24" t="s">
        <v>127</v>
      </c>
      <c r="E141" s="27" t="s">
        <v>164</v>
      </c>
      <c r="F141" s="19" t="s">
        <v>166</v>
      </c>
      <c r="G141" s="19" t="s">
        <v>167</v>
      </c>
      <c r="H141" s="19" t="str">
        <v>5 (3,3%)</v>
      </c>
      <c r="I141" s="17"/>
    </row>
    <row r="142" spans="1:9" x14ac:dyDescent="0.25">
      <c r="A142" s="17">
        <v>141</v>
      </c>
      <c r="B142" s="194"/>
      <c r="C142" s="179"/>
      <c r="D142" s="24" t="s">
        <v>112</v>
      </c>
      <c r="E142" s="27" t="s">
        <v>135</v>
      </c>
      <c r="F142" s="19" t="s">
        <v>166</v>
      </c>
      <c r="G142" s="19" t="s">
        <v>167</v>
      </c>
      <c r="H142" s="19" t="str">
        <v>2 (1,3%)</v>
      </c>
      <c r="I142" s="17"/>
    </row>
    <row r="143" spans="1:9" x14ac:dyDescent="0.25">
      <c r="A143" s="17">
        <v>142</v>
      </c>
      <c r="B143" s="194"/>
      <c r="C143" s="179"/>
      <c r="D143" s="24" t="s">
        <v>113</v>
      </c>
      <c r="E143" s="27" t="s">
        <v>135</v>
      </c>
      <c r="F143" s="19" t="s">
        <v>166</v>
      </c>
      <c r="G143" s="19" t="s">
        <v>167</v>
      </c>
      <c r="H143" s="19" t="str">
        <v>1 (0,7%)</v>
      </c>
      <c r="I143" s="17"/>
    </row>
    <row r="144" spans="1:9" x14ac:dyDescent="0.25">
      <c r="A144" s="17">
        <v>143</v>
      </c>
      <c r="B144" s="194"/>
      <c r="C144" s="179"/>
      <c r="D144" s="24" t="s">
        <v>105</v>
      </c>
      <c r="E144" s="27" t="s">
        <v>158</v>
      </c>
      <c r="F144" s="19" t="s">
        <v>166</v>
      </c>
      <c r="G144" s="19" t="s">
        <v>167</v>
      </c>
      <c r="H144" s="19" t="str">
        <v>107 (70,4%)</v>
      </c>
      <c r="I144" s="17" t="s">
        <v>220</v>
      </c>
    </row>
    <row r="145" spans="1:9" x14ac:dyDescent="0.25">
      <c r="A145" s="17">
        <v>144</v>
      </c>
      <c r="B145" s="194"/>
      <c r="C145" s="179"/>
      <c r="D145" s="24" t="s">
        <v>106</v>
      </c>
      <c r="E145" s="27" t="s">
        <v>159</v>
      </c>
      <c r="F145" s="19" t="s">
        <v>166</v>
      </c>
      <c r="G145" s="19" t="s">
        <v>167</v>
      </c>
      <c r="H145" s="19" t="str">
        <v>9 (5,9%)</v>
      </c>
      <c r="I145" s="17"/>
    </row>
    <row r="146" spans="1:9" x14ac:dyDescent="0.25">
      <c r="A146" s="17">
        <v>145</v>
      </c>
      <c r="B146" s="194"/>
      <c r="C146" s="179"/>
      <c r="D146" s="24" t="s">
        <v>107</v>
      </c>
      <c r="E146" s="27" t="s">
        <v>160</v>
      </c>
      <c r="F146" s="19" t="s">
        <v>166</v>
      </c>
      <c r="G146" s="19" t="s">
        <v>167</v>
      </c>
      <c r="H146" s="19" t="str">
        <v>54 (35,5%)</v>
      </c>
      <c r="I146" s="17" t="s">
        <v>220</v>
      </c>
    </row>
    <row r="147" spans="1:9" x14ac:dyDescent="0.25">
      <c r="A147" s="17">
        <v>146</v>
      </c>
      <c r="B147" s="194"/>
      <c r="C147" s="179"/>
      <c r="D147" s="24" t="s">
        <v>108</v>
      </c>
      <c r="E147" s="27" t="s">
        <v>161</v>
      </c>
      <c r="F147" s="19" t="s">
        <v>166</v>
      </c>
      <c r="G147" s="19" t="s">
        <v>167</v>
      </c>
      <c r="H147" s="19" t="str">
        <v>24 (15,8%)</v>
      </c>
      <c r="I147" s="17" t="s">
        <v>220</v>
      </c>
    </row>
    <row r="148" spans="1:9" x14ac:dyDescent="0.25">
      <c r="A148" s="17">
        <v>147</v>
      </c>
      <c r="B148" s="194"/>
      <c r="C148" s="179"/>
      <c r="D148" s="159" t="s">
        <v>607</v>
      </c>
      <c r="E148" s="27" t="s">
        <v>608</v>
      </c>
      <c r="F148" s="19" t="s">
        <v>166</v>
      </c>
      <c r="G148" s="19" t="s">
        <v>167</v>
      </c>
      <c r="H148" s="19" t="str">
        <v>78 (51,3%)</v>
      </c>
      <c r="I148" s="17"/>
    </row>
    <row r="149" spans="1:9" x14ac:dyDescent="0.25">
      <c r="A149" s="17">
        <v>148</v>
      </c>
      <c r="B149" s="194"/>
      <c r="C149" s="179"/>
      <c r="D149" s="24" t="s">
        <v>109</v>
      </c>
      <c r="E149" s="27" t="s">
        <v>135</v>
      </c>
      <c r="F149" s="19" t="s">
        <v>166</v>
      </c>
      <c r="G149" s="19" t="s">
        <v>167</v>
      </c>
      <c r="H149" s="19" t="str">
        <v>2 (1,3%)</v>
      </c>
      <c r="I149" s="17"/>
    </row>
    <row r="150" spans="1:9" x14ac:dyDescent="0.25">
      <c r="A150" s="17">
        <v>149</v>
      </c>
      <c r="B150" s="194"/>
      <c r="C150" s="179"/>
      <c r="D150" s="24" t="s">
        <v>110</v>
      </c>
      <c r="E150" s="27" t="s">
        <v>135</v>
      </c>
      <c r="F150" s="19" t="s">
        <v>166</v>
      </c>
      <c r="G150" s="19" t="s">
        <v>167</v>
      </c>
      <c r="H150" s="19" t="str">
        <v>2 (1,3%)</v>
      </c>
      <c r="I150" s="17"/>
    </row>
    <row r="151" spans="1:9" x14ac:dyDescent="0.25">
      <c r="A151" s="17">
        <v>150</v>
      </c>
      <c r="B151" s="194"/>
      <c r="C151" s="179"/>
      <c r="D151" s="24" t="s">
        <v>111</v>
      </c>
      <c r="E151" s="27" t="s">
        <v>135</v>
      </c>
      <c r="F151" s="19" t="s">
        <v>166</v>
      </c>
      <c r="G151" s="19" t="s">
        <v>167</v>
      </c>
      <c r="H151" s="19" t="str">
        <v>6 (3,9%)</v>
      </c>
      <c r="I151" s="17"/>
    </row>
    <row r="152" spans="1:9" x14ac:dyDescent="0.25">
      <c r="A152" s="17">
        <v>151</v>
      </c>
      <c r="B152" s="194"/>
      <c r="C152" s="179"/>
      <c r="D152" s="24" t="s">
        <v>114</v>
      </c>
      <c r="E152" s="27" t="s">
        <v>135</v>
      </c>
      <c r="F152" s="19" t="s">
        <v>166</v>
      </c>
      <c r="G152" s="19" t="s">
        <v>167</v>
      </c>
      <c r="H152" s="19" t="str">
        <v>111 (73%)</v>
      </c>
      <c r="I152" s="17" t="s">
        <v>220</v>
      </c>
    </row>
    <row r="153" spans="1:9" ht="15.75" x14ac:dyDescent="0.25">
      <c r="A153" s="17">
        <v>152</v>
      </c>
      <c r="B153" s="194"/>
      <c r="C153" s="179"/>
      <c r="D153" s="25" t="s">
        <v>58</v>
      </c>
      <c r="E153" s="27" t="s">
        <v>135</v>
      </c>
      <c r="F153" s="19" t="s">
        <v>166</v>
      </c>
      <c r="G153" s="19" t="s">
        <v>167</v>
      </c>
      <c r="H153" s="19" t="str">
        <v>18 (11,8%)</v>
      </c>
      <c r="I153" s="17" t="s">
        <v>220</v>
      </c>
    </row>
    <row r="154" spans="1:9" ht="15.75" x14ac:dyDescent="0.25">
      <c r="A154" s="17">
        <v>153</v>
      </c>
      <c r="B154" s="194"/>
      <c r="C154" s="179"/>
      <c r="D154" s="25" t="s">
        <v>59</v>
      </c>
      <c r="E154" s="27" t="s">
        <v>135</v>
      </c>
      <c r="F154" s="19" t="s">
        <v>166</v>
      </c>
      <c r="G154" s="19" t="s">
        <v>167</v>
      </c>
      <c r="H154" s="19" t="str">
        <v>65 (42,8%)</v>
      </c>
      <c r="I154" s="17" t="s">
        <v>220</v>
      </c>
    </row>
    <row r="155" spans="1:9" ht="15.75" x14ac:dyDescent="0.25">
      <c r="A155" s="17">
        <v>154</v>
      </c>
      <c r="B155" s="194"/>
      <c r="C155" s="180"/>
      <c r="D155" s="25" t="s">
        <v>60</v>
      </c>
      <c r="E155" s="27" t="s">
        <v>135</v>
      </c>
      <c r="F155" s="19" t="s">
        <v>166</v>
      </c>
      <c r="G155" s="19" t="s">
        <v>167</v>
      </c>
      <c r="H155" s="19" t="str">
        <v>69 (45,4%)</v>
      </c>
      <c r="I155" s="17" t="s">
        <v>220</v>
      </c>
    </row>
    <row r="156" spans="1:9" x14ac:dyDescent="0.25">
      <c r="A156" s="17">
        <v>155</v>
      </c>
      <c r="B156" s="194"/>
      <c r="C156" s="179" t="s">
        <v>8</v>
      </c>
      <c r="D156" s="24" t="s">
        <v>216</v>
      </c>
      <c r="E156" s="27"/>
      <c r="F156" s="19" t="s">
        <v>166</v>
      </c>
      <c r="G156" s="19" t="s">
        <v>167</v>
      </c>
      <c r="H156" s="19" t="str">
        <v>50 (32,9%)</v>
      </c>
      <c r="I156" s="17" t="s">
        <v>220</v>
      </c>
    </row>
    <row r="157" spans="1:9" x14ac:dyDescent="0.25">
      <c r="A157" s="17">
        <v>156</v>
      </c>
      <c r="B157" s="194"/>
      <c r="C157" s="179"/>
      <c r="D157" s="24" t="s">
        <v>217</v>
      </c>
      <c r="E157" s="27"/>
      <c r="F157" s="19" t="s">
        <v>166</v>
      </c>
      <c r="G157" s="19" t="s">
        <v>167</v>
      </c>
      <c r="H157" s="19" t="str">
        <v>21 (13,8%)</v>
      </c>
      <c r="I157" s="17" t="s">
        <v>220</v>
      </c>
    </row>
    <row r="158" spans="1:9" x14ac:dyDescent="0.25">
      <c r="A158" s="17">
        <v>157</v>
      </c>
      <c r="B158" s="194"/>
      <c r="C158" s="179"/>
      <c r="D158" s="24" t="s">
        <v>49</v>
      </c>
      <c r="E158" s="27"/>
      <c r="F158" s="19" t="s">
        <v>166</v>
      </c>
      <c r="G158" s="19" t="s">
        <v>167</v>
      </c>
      <c r="H158" s="19" t="str">
        <v>57 (37,5%)</v>
      </c>
      <c r="I158" s="17" t="s">
        <v>220</v>
      </c>
    </row>
    <row r="159" spans="1:9" x14ac:dyDescent="0.25">
      <c r="A159" s="17">
        <v>158</v>
      </c>
      <c r="B159" s="194"/>
      <c r="C159" s="179"/>
      <c r="D159" s="24" t="s">
        <v>50</v>
      </c>
      <c r="E159" s="27"/>
      <c r="F159" s="19" t="s">
        <v>166</v>
      </c>
      <c r="G159" s="19" t="s">
        <v>167</v>
      </c>
      <c r="H159" s="19" t="str">
        <v>23 (15,1%)</v>
      </c>
      <c r="I159" s="17" t="s">
        <v>220</v>
      </c>
    </row>
    <row r="160" spans="1:9" x14ac:dyDescent="0.25">
      <c r="A160" s="17">
        <v>159</v>
      </c>
      <c r="B160" s="195"/>
      <c r="C160" s="180"/>
      <c r="D160" s="24" t="s">
        <v>51</v>
      </c>
      <c r="E160" s="27"/>
      <c r="F160" s="19" t="s">
        <v>166</v>
      </c>
      <c r="G160" s="19" t="s">
        <v>167</v>
      </c>
      <c r="H160" s="19" t="str">
        <v>1 (0,7%)</v>
      </c>
      <c r="I160" s="17"/>
    </row>
    <row r="161" spans="1:9" ht="15.75" customHeight="1" x14ac:dyDescent="0.25">
      <c r="A161" s="17">
        <v>160</v>
      </c>
      <c r="B161" s="197" t="s">
        <v>0</v>
      </c>
      <c r="C161" s="196" t="s">
        <v>9</v>
      </c>
      <c r="D161" s="26" t="s">
        <v>99</v>
      </c>
      <c r="E161" s="27" t="s">
        <v>135</v>
      </c>
      <c r="F161" s="19" t="s">
        <v>166</v>
      </c>
      <c r="G161" s="19" t="s">
        <v>167</v>
      </c>
      <c r="H161" s="19" t="str">
        <v>26 (17,1%)</v>
      </c>
      <c r="I161" s="17" t="s">
        <v>220</v>
      </c>
    </row>
    <row r="162" spans="1:9" ht="15.75" x14ac:dyDescent="0.25">
      <c r="A162" s="17">
        <v>161</v>
      </c>
      <c r="B162" s="197"/>
      <c r="C162" s="196"/>
      <c r="D162" s="26" t="s">
        <v>42</v>
      </c>
      <c r="E162" s="27" t="s">
        <v>135</v>
      </c>
      <c r="F162" s="19" t="s">
        <v>166</v>
      </c>
      <c r="G162" s="19" t="s">
        <v>167</v>
      </c>
      <c r="H162" s="19" t="str">
        <v>51 (33,6%)</v>
      </c>
      <c r="I162" s="17" t="s">
        <v>220</v>
      </c>
    </row>
    <row r="163" spans="1:9" ht="15.75" x14ac:dyDescent="0.25">
      <c r="A163" s="17">
        <v>162</v>
      </c>
      <c r="B163" s="197"/>
      <c r="C163" s="196"/>
      <c r="D163" s="26" t="s">
        <v>45</v>
      </c>
      <c r="E163" s="27" t="s">
        <v>135</v>
      </c>
      <c r="F163" s="19" t="s">
        <v>166</v>
      </c>
      <c r="G163" s="19" t="s">
        <v>167</v>
      </c>
      <c r="H163" s="19" t="str">
        <v>27 (17,8%)</v>
      </c>
      <c r="I163" s="17" t="s">
        <v>220</v>
      </c>
    </row>
    <row r="164" spans="1:9" ht="15.75" x14ac:dyDescent="0.25">
      <c r="A164" s="17">
        <v>163</v>
      </c>
      <c r="B164" s="197"/>
      <c r="C164" s="196"/>
      <c r="D164" s="26" t="s">
        <v>128</v>
      </c>
      <c r="E164" s="27" t="s">
        <v>135</v>
      </c>
      <c r="F164" s="19" t="s">
        <v>166</v>
      </c>
      <c r="G164" s="19" t="s">
        <v>167</v>
      </c>
      <c r="H164" s="19" t="str">
        <v>40 (26,3%)</v>
      </c>
      <c r="I164" s="17" t="s">
        <v>220</v>
      </c>
    </row>
    <row r="165" spans="1:9" ht="45" x14ac:dyDescent="0.25">
      <c r="A165" s="17">
        <v>164</v>
      </c>
      <c r="B165" s="197"/>
      <c r="C165" s="196"/>
      <c r="D165" s="26" t="s">
        <v>98</v>
      </c>
      <c r="E165" s="27" t="s">
        <v>625</v>
      </c>
      <c r="F165" s="19" t="s">
        <v>166</v>
      </c>
      <c r="G165" s="19" t="s">
        <v>167</v>
      </c>
      <c r="H165" s="19" t="str">
        <v>96 (63,2%)</v>
      </c>
      <c r="I165" s="17" t="s">
        <v>220</v>
      </c>
    </row>
    <row r="166" spans="1:9" ht="15.75" x14ac:dyDescent="0.25">
      <c r="A166" s="17">
        <v>165</v>
      </c>
      <c r="B166" s="197"/>
      <c r="C166" s="196"/>
      <c r="D166" s="26" t="s">
        <v>615</v>
      </c>
      <c r="E166" s="27" t="s">
        <v>616</v>
      </c>
      <c r="F166" s="19" t="s">
        <v>166</v>
      </c>
      <c r="G166" s="19" t="s">
        <v>167</v>
      </c>
      <c r="H166" s="19" t="str">
        <v>63 (41,4%)</v>
      </c>
      <c r="I166" s="17" t="s">
        <v>220</v>
      </c>
    </row>
    <row r="167" spans="1:9" x14ac:dyDescent="0.25">
      <c r="C167" s="34"/>
      <c r="D167" s="10"/>
    </row>
    <row r="168" spans="1:9" x14ac:dyDescent="0.25">
      <c r="C168" s="34"/>
      <c r="D168" s="10"/>
    </row>
    <row r="169" spans="1:9" x14ac:dyDescent="0.25">
      <c r="C169" s="34"/>
      <c r="D169" s="10"/>
    </row>
    <row r="170" spans="1:9" x14ac:dyDescent="0.25">
      <c r="C170" s="34"/>
      <c r="D170" s="10"/>
    </row>
    <row r="171" spans="1:9" x14ac:dyDescent="0.25">
      <c r="C171" s="34"/>
      <c r="D171" s="10"/>
    </row>
    <row r="172" spans="1:9" x14ac:dyDescent="0.25">
      <c r="C172" s="34"/>
      <c r="D172" s="10"/>
    </row>
    <row r="173" spans="1:9" x14ac:dyDescent="0.25">
      <c r="C173" s="34"/>
      <c r="D173" s="10"/>
    </row>
    <row r="174" spans="1:9" x14ac:dyDescent="0.25">
      <c r="C174" s="34"/>
      <c r="D174" s="10"/>
    </row>
    <row r="175" spans="1:9" x14ac:dyDescent="0.25">
      <c r="C175" s="34"/>
      <c r="D175" s="10"/>
    </row>
    <row r="176" spans="1:9" x14ac:dyDescent="0.25">
      <c r="C176" s="34"/>
      <c r="D176" s="10"/>
    </row>
    <row r="177" spans="3:4" x14ac:dyDescent="0.25">
      <c r="C177" s="34"/>
      <c r="D177" s="10"/>
    </row>
    <row r="178" spans="3:4" x14ac:dyDescent="0.25">
      <c r="C178" s="34"/>
      <c r="D178" s="10"/>
    </row>
    <row r="179" spans="3:4" x14ac:dyDescent="0.25">
      <c r="C179" s="34"/>
      <c r="D179" s="10"/>
    </row>
    <row r="180" spans="3:4" x14ac:dyDescent="0.25">
      <c r="C180" s="34"/>
      <c r="D180" s="10"/>
    </row>
    <row r="181" spans="3:4" x14ac:dyDescent="0.25">
      <c r="C181" s="34"/>
      <c r="D181" s="10"/>
    </row>
    <row r="182" spans="3:4" x14ac:dyDescent="0.25">
      <c r="C182" s="34"/>
      <c r="D182" s="10"/>
    </row>
    <row r="183" spans="3:4" x14ac:dyDescent="0.25">
      <c r="C183" s="34"/>
      <c r="D183" s="10"/>
    </row>
    <row r="184" spans="3:4" x14ac:dyDescent="0.25">
      <c r="C184" s="34"/>
      <c r="D184" s="10"/>
    </row>
    <row r="185" spans="3:4" x14ac:dyDescent="0.25">
      <c r="C185" s="34"/>
      <c r="D185" s="10"/>
    </row>
    <row r="186" spans="3:4" x14ac:dyDescent="0.25">
      <c r="C186" s="34"/>
      <c r="D186" s="10"/>
    </row>
    <row r="187" spans="3:4" x14ac:dyDescent="0.25">
      <c r="C187" s="34"/>
      <c r="D187" s="10"/>
    </row>
    <row r="188" spans="3:4" x14ac:dyDescent="0.25">
      <c r="C188" s="34"/>
      <c r="D188" s="10"/>
    </row>
    <row r="189" spans="3:4" x14ac:dyDescent="0.25">
      <c r="C189" s="34"/>
      <c r="D189" s="10"/>
    </row>
    <row r="190" spans="3:4" x14ac:dyDescent="0.25">
      <c r="C190" s="34"/>
      <c r="D190" s="10"/>
    </row>
    <row r="191" spans="3:4" x14ac:dyDescent="0.25">
      <c r="C191" s="34"/>
      <c r="D191" s="10"/>
    </row>
    <row r="192" spans="3:4" x14ac:dyDescent="0.25">
      <c r="C192" s="34"/>
      <c r="D192" s="10"/>
    </row>
    <row r="193" spans="3:4" x14ac:dyDescent="0.25">
      <c r="C193" s="34"/>
      <c r="D193" s="10"/>
    </row>
    <row r="194" spans="3:4" x14ac:dyDescent="0.25">
      <c r="C194" s="34"/>
      <c r="D194" s="10"/>
    </row>
    <row r="195" spans="3:4" x14ac:dyDescent="0.25">
      <c r="C195" s="34"/>
      <c r="D195" s="10"/>
    </row>
    <row r="196" spans="3:4" x14ac:dyDescent="0.25">
      <c r="C196" s="34"/>
      <c r="D196" s="10"/>
    </row>
    <row r="197" spans="3:4" x14ac:dyDescent="0.25">
      <c r="C197" s="34"/>
      <c r="D197" s="10"/>
    </row>
    <row r="198" spans="3:4" x14ac:dyDescent="0.25">
      <c r="C198" s="34"/>
      <c r="D198" s="10"/>
    </row>
    <row r="199" spans="3:4" x14ac:dyDescent="0.25">
      <c r="C199" s="34"/>
      <c r="D199" s="10"/>
    </row>
    <row r="200" spans="3:4" x14ac:dyDescent="0.25">
      <c r="C200" s="34"/>
      <c r="D200" s="10"/>
    </row>
    <row r="201" spans="3:4" x14ac:dyDescent="0.25">
      <c r="C201" s="34"/>
      <c r="D201" s="10"/>
    </row>
    <row r="202" spans="3:4" x14ac:dyDescent="0.25">
      <c r="C202" s="34"/>
      <c r="D202" s="10"/>
    </row>
    <row r="203" spans="3:4" x14ac:dyDescent="0.25">
      <c r="C203" s="34"/>
      <c r="D203" s="10"/>
    </row>
    <row r="204" spans="3:4" x14ac:dyDescent="0.25">
      <c r="C204" s="34"/>
      <c r="D204" s="10"/>
    </row>
    <row r="205" spans="3:4" x14ac:dyDescent="0.25">
      <c r="C205" s="34"/>
      <c r="D205" s="10"/>
    </row>
    <row r="206" spans="3:4" x14ac:dyDescent="0.25">
      <c r="C206" s="34"/>
      <c r="D206" s="10"/>
    </row>
    <row r="207" spans="3:4" x14ac:dyDescent="0.25">
      <c r="C207" s="34"/>
      <c r="D207" s="10"/>
    </row>
    <row r="208" spans="3:4" x14ac:dyDescent="0.25">
      <c r="C208" s="34"/>
      <c r="D208" s="10"/>
    </row>
    <row r="209" spans="3:4" x14ac:dyDescent="0.25">
      <c r="C209" s="34"/>
      <c r="D209" s="10"/>
    </row>
    <row r="210" spans="3:4" x14ac:dyDescent="0.25">
      <c r="C210" s="34"/>
      <c r="D210" s="10"/>
    </row>
    <row r="211" spans="3:4" x14ac:dyDescent="0.25">
      <c r="C211" s="34"/>
      <c r="D211" s="10"/>
    </row>
    <row r="212" spans="3:4" x14ac:dyDescent="0.25">
      <c r="C212" s="34"/>
      <c r="D212" s="10"/>
    </row>
    <row r="213" spans="3:4" x14ac:dyDescent="0.25">
      <c r="C213" s="34"/>
      <c r="D213" s="10"/>
    </row>
    <row r="214" spans="3:4" x14ac:dyDescent="0.25">
      <c r="C214" s="34"/>
      <c r="D214" s="10"/>
    </row>
    <row r="215" spans="3:4" x14ac:dyDescent="0.25">
      <c r="C215" s="34"/>
      <c r="D215" s="10"/>
    </row>
    <row r="216" spans="3:4" x14ac:dyDescent="0.25">
      <c r="C216" s="34"/>
      <c r="D216" s="10"/>
    </row>
    <row r="217" spans="3:4" x14ac:dyDescent="0.25">
      <c r="C217" s="34"/>
      <c r="D217" s="10"/>
    </row>
    <row r="218" spans="3:4" x14ac:dyDescent="0.25">
      <c r="C218" s="34"/>
      <c r="D218" s="10"/>
    </row>
    <row r="219" spans="3:4" x14ac:dyDescent="0.25">
      <c r="C219" s="34"/>
      <c r="D219" s="10"/>
    </row>
    <row r="220" spans="3:4" x14ac:dyDescent="0.25">
      <c r="C220" s="34"/>
      <c r="D220" s="10"/>
    </row>
    <row r="221" spans="3:4" x14ac:dyDescent="0.25">
      <c r="C221" s="34"/>
      <c r="D221" s="10"/>
    </row>
    <row r="222" spans="3:4" x14ac:dyDescent="0.25">
      <c r="C222" s="34"/>
      <c r="D222" s="10"/>
    </row>
    <row r="223" spans="3:4" x14ac:dyDescent="0.25">
      <c r="C223" s="34"/>
      <c r="D223" s="10"/>
    </row>
    <row r="224" spans="3:4" x14ac:dyDescent="0.25">
      <c r="C224" s="34"/>
      <c r="D224" s="10"/>
    </row>
    <row r="225" spans="3:4" x14ac:dyDescent="0.25">
      <c r="C225" s="34"/>
      <c r="D225" s="10"/>
    </row>
    <row r="226" spans="3:4" x14ac:dyDescent="0.25">
      <c r="C226" s="34"/>
      <c r="D226" s="10"/>
    </row>
    <row r="227" spans="3:4" x14ac:dyDescent="0.25">
      <c r="C227" s="34"/>
      <c r="D227" s="10"/>
    </row>
    <row r="228" spans="3:4" x14ac:dyDescent="0.25">
      <c r="C228" s="34"/>
      <c r="D228" s="10"/>
    </row>
    <row r="229" spans="3:4" x14ac:dyDescent="0.25">
      <c r="C229" s="34"/>
      <c r="D229" s="10"/>
    </row>
    <row r="230" spans="3:4" x14ac:dyDescent="0.25">
      <c r="C230" s="34"/>
      <c r="D230" s="10"/>
    </row>
    <row r="231" spans="3:4" x14ac:dyDescent="0.25">
      <c r="C231" s="34"/>
      <c r="D231" s="10"/>
    </row>
    <row r="232" spans="3:4" x14ac:dyDescent="0.25">
      <c r="C232" s="34"/>
      <c r="D232" s="10"/>
    </row>
    <row r="233" spans="3:4" x14ac:dyDescent="0.25">
      <c r="C233" s="34"/>
      <c r="D233" s="10"/>
    </row>
    <row r="234" spans="3:4" x14ac:dyDescent="0.25">
      <c r="C234" s="34"/>
      <c r="D234" s="10"/>
    </row>
    <row r="235" spans="3:4" x14ac:dyDescent="0.25">
      <c r="C235" s="34"/>
      <c r="D235" s="10"/>
    </row>
    <row r="236" spans="3:4" x14ac:dyDescent="0.25">
      <c r="C236" s="34"/>
      <c r="D236" s="10"/>
    </row>
    <row r="237" spans="3:4" x14ac:dyDescent="0.25">
      <c r="C237" s="34"/>
      <c r="D237" s="10"/>
    </row>
    <row r="238" spans="3:4" x14ac:dyDescent="0.25">
      <c r="C238" s="34"/>
      <c r="D238" s="10"/>
    </row>
    <row r="239" spans="3:4" x14ac:dyDescent="0.25">
      <c r="C239" s="34"/>
      <c r="D239" s="10"/>
    </row>
    <row r="240" spans="3:4" x14ac:dyDescent="0.25">
      <c r="C240" s="34"/>
      <c r="D240" s="10"/>
    </row>
    <row r="241" spans="3:4" x14ac:dyDescent="0.25">
      <c r="C241" s="34"/>
      <c r="D241" s="10"/>
    </row>
    <row r="242" spans="3:4" x14ac:dyDescent="0.25">
      <c r="C242" s="34"/>
      <c r="D242" s="10"/>
    </row>
    <row r="243" spans="3:4" x14ac:dyDescent="0.25">
      <c r="C243" s="34"/>
      <c r="D243" s="10"/>
    </row>
    <row r="244" spans="3:4" x14ac:dyDescent="0.25">
      <c r="C244" s="34"/>
      <c r="D244" s="10"/>
    </row>
    <row r="245" spans="3:4" x14ac:dyDescent="0.25">
      <c r="C245" s="34"/>
      <c r="D245" s="10"/>
    </row>
    <row r="246" spans="3:4" x14ac:dyDescent="0.25">
      <c r="C246" s="34"/>
      <c r="D246" s="10"/>
    </row>
    <row r="247" spans="3:4" x14ac:dyDescent="0.25">
      <c r="C247" s="34"/>
      <c r="D247" s="10"/>
    </row>
    <row r="248" spans="3:4" x14ac:dyDescent="0.25">
      <c r="C248" s="34"/>
      <c r="D248" s="10"/>
    </row>
    <row r="249" spans="3:4" x14ac:dyDescent="0.25">
      <c r="C249" s="34"/>
      <c r="D249" s="10"/>
    </row>
    <row r="250" spans="3:4" x14ac:dyDescent="0.25">
      <c r="C250" s="34"/>
      <c r="D250" s="10"/>
    </row>
    <row r="251" spans="3:4" x14ac:dyDescent="0.25">
      <c r="C251" s="34"/>
      <c r="D251" s="10"/>
    </row>
    <row r="252" spans="3:4" x14ac:dyDescent="0.25">
      <c r="C252" s="34"/>
      <c r="D252" s="10"/>
    </row>
    <row r="253" spans="3:4" x14ac:dyDescent="0.25">
      <c r="C253" s="34"/>
      <c r="D253" s="10"/>
    </row>
    <row r="254" spans="3:4" x14ac:dyDescent="0.25">
      <c r="C254" s="34"/>
      <c r="D254" s="10"/>
    </row>
    <row r="255" spans="3:4" x14ac:dyDescent="0.25">
      <c r="C255" s="34"/>
      <c r="D255" s="10"/>
    </row>
    <row r="256" spans="3:4" x14ac:dyDescent="0.25">
      <c r="C256" s="34"/>
      <c r="D256" s="10"/>
    </row>
    <row r="257" spans="3:4" x14ac:dyDescent="0.25">
      <c r="C257" s="34"/>
      <c r="D257" s="10"/>
    </row>
    <row r="258" spans="3:4" x14ac:dyDescent="0.25">
      <c r="C258" s="34"/>
      <c r="D258" s="10"/>
    </row>
    <row r="259" spans="3:4" x14ac:dyDescent="0.25">
      <c r="C259" s="34"/>
      <c r="D259" s="10"/>
    </row>
    <row r="260" spans="3:4" x14ac:dyDescent="0.25">
      <c r="C260" s="34"/>
      <c r="D260" s="10"/>
    </row>
    <row r="261" spans="3:4" x14ac:dyDescent="0.25">
      <c r="C261" s="34"/>
      <c r="D261" s="10"/>
    </row>
    <row r="262" spans="3:4" x14ac:dyDescent="0.25">
      <c r="C262" s="34"/>
      <c r="D262" s="10"/>
    </row>
    <row r="263" spans="3:4" x14ac:dyDescent="0.25">
      <c r="C263" s="34"/>
      <c r="D263" s="10"/>
    </row>
    <row r="264" spans="3:4" x14ac:dyDescent="0.25">
      <c r="C264" s="34"/>
      <c r="D264" s="10"/>
    </row>
    <row r="265" spans="3:4" x14ac:dyDescent="0.25">
      <c r="C265" s="34"/>
      <c r="D265" s="10"/>
    </row>
    <row r="266" spans="3:4" x14ac:dyDescent="0.25">
      <c r="C266" s="34"/>
      <c r="D266" s="10"/>
    </row>
    <row r="267" spans="3:4" x14ac:dyDescent="0.25">
      <c r="C267" s="34"/>
      <c r="D267" s="10"/>
    </row>
    <row r="268" spans="3:4" x14ac:dyDescent="0.25">
      <c r="C268" s="34"/>
      <c r="D268" s="10"/>
    </row>
    <row r="269" spans="3:4" x14ac:dyDescent="0.25">
      <c r="C269" s="34"/>
      <c r="D269" s="10"/>
    </row>
    <row r="270" spans="3:4" x14ac:dyDescent="0.25">
      <c r="C270" s="34"/>
      <c r="D270" s="10"/>
    </row>
    <row r="271" spans="3:4" x14ac:dyDescent="0.25">
      <c r="C271" s="34"/>
      <c r="D271" s="10"/>
    </row>
    <row r="272" spans="3:4" x14ac:dyDescent="0.25">
      <c r="C272" s="34"/>
      <c r="D272" s="10"/>
    </row>
    <row r="273" spans="3:4" x14ac:dyDescent="0.25">
      <c r="C273" s="34"/>
      <c r="D273" s="10"/>
    </row>
    <row r="274" spans="3:4" x14ac:dyDescent="0.25">
      <c r="C274" s="34"/>
      <c r="D274" s="10"/>
    </row>
    <row r="275" spans="3:4" x14ac:dyDescent="0.25">
      <c r="C275" s="34"/>
      <c r="D275" s="10"/>
    </row>
    <row r="276" spans="3:4" x14ac:dyDescent="0.25">
      <c r="C276" s="34"/>
      <c r="D276" s="10"/>
    </row>
    <row r="277" spans="3:4" x14ac:dyDescent="0.25">
      <c r="C277" s="34"/>
      <c r="D277" s="10"/>
    </row>
    <row r="278" spans="3:4" x14ac:dyDescent="0.25">
      <c r="C278" s="34"/>
      <c r="D278" s="10"/>
    </row>
    <row r="279" spans="3:4" x14ac:dyDescent="0.25">
      <c r="C279" s="34"/>
      <c r="D279" s="10"/>
    </row>
    <row r="280" spans="3:4" x14ac:dyDescent="0.25">
      <c r="C280" s="34"/>
      <c r="D280" s="10"/>
    </row>
    <row r="281" spans="3:4" x14ac:dyDescent="0.25">
      <c r="C281" s="34"/>
      <c r="D281" s="10"/>
    </row>
    <row r="282" spans="3:4" x14ac:dyDescent="0.25">
      <c r="C282" s="34"/>
      <c r="D282" s="10"/>
    </row>
    <row r="283" spans="3:4" x14ac:dyDescent="0.25">
      <c r="C283" s="34"/>
      <c r="D283" s="10"/>
    </row>
    <row r="284" spans="3:4" x14ac:dyDescent="0.25">
      <c r="C284" s="34"/>
      <c r="D284" s="10"/>
    </row>
    <row r="285" spans="3:4" x14ac:dyDescent="0.25">
      <c r="C285" s="34"/>
      <c r="D285" s="10"/>
    </row>
    <row r="286" spans="3:4" x14ac:dyDescent="0.25">
      <c r="C286" s="34"/>
      <c r="D286" s="10"/>
    </row>
    <row r="287" spans="3:4" x14ac:dyDescent="0.25">
      <c r="C287" s="34"/>
      <c r="D287" s="10"/>
    </row>
    <row r="288" spans="3:4" x14ac:dyDescent="0.25">
      <c r="C288" s="34"/>
      <c r="D288" s="10"/>
    </row>
    <row r="289" spans="3:4" x14ac:dyDescent="0.25">
      <c r="C289" s="34"/>
      <c r="D289" s="10"/>
    </row>
    <row r="290" spans="3:4" x14ac:dyDescent="0.25">
      <c r="C290" s="34"/>
      <c r="D290" s="10"/>
    </row>
    <row r="291" spans="3:4" x14ac:dyDescent="0.25">
      <c r="C291" s="34"/>
      <c r="D291" s="10"/>
    </row>
    <row r="292" spans="3:4" x14ac:dyDescent="0.25">
      <c r="C292" s="34"/>
      <c r="D292" s="10"/>
    </row>
    <row r="293" spans="3:4" x14ac:dyDescent="0.25">
      <c r="C293" s="34"/>
      <c r="D293" s="10"/>
    </row>
    <row r="294" spans="3:4" x14ac:dyDescent="0.25">
      <c r="C294" s="34"/>
      <c r="D294" s="10"/>
    </row>
    <row r="295" spans="3:4" x14ac:dyDescent="0.25">
      <c r="C295" s="34"/>
      <c r="D295" s="10"/>
    </row>
    <row r="296" spans="3:4" x14ac:dyDescent="0.25">
      <c r="C296" s="34"/>
      <c r="D296" s="10"/>
    </row>
    <row r="297" spans="3:4" x14ac:dyDescent="0.25">
      <c r="C297" s="34"/>
      <c r="D297" s="10"/>
    </row>
    <row r="298" spans="3:4" x14ac:dyDescent="0.25">
      <c r="C298" s="34"/>
      <c r="D298" s="10"/>
    </row>
    <row r="299" spans="3:4" x14ac:dyDescent="0.25">
      <c r="C299" s="34"/>
      <c r="D299" s="10"/>
    </row>
    <row r="300" spans="3:4" x14ac:dyDescent="0.25">
      <c r="C300" s="34"/>
      <c r="D300" s="10"/>
    </row>
    <row r="301" spans="3:4" x14ac:dyDescent="0.25">
      <c r="C301" s="34"/>
      <c r="D301" s="10"/>
    </row>
    <row r="302" spans="3:4" x14ac:dyDescent="0.25">
      <c r="C302" s="34"/>
      <c r="D302" s="10"/>
    </row>
    <row r="303" spans="3:4" x14ac:dyDescent="0.25">
      <c r="C303" s="34"/>
      <c r="D303" s="10"/>
    </row>
    <row r="304" spans="3:4" x14ac:dyDescent="0.25">
      <c r="C304" s="34"/>
      <c r="D304" s="10"/>
    </row>
    <row r="305" spans="3:4" x14ac:dyDescent="0.25">
      <c r="C305" s="34"/>
      <c r="D305" s="10"/>
    </row>
    <row r="306" spans="3:4" x14ac:dyDescent="0.25">
      <c r="C306" s="34"/>
      <c r="D306" s="10"/>
    </row>
    <row r="307" spans="3:4" x14ac:dyDescent="0.25">
      <c r="C307" s="34"/>
      <c r="D307" s="10"/>
    </row>
    <row r="308" spans="3:4" x14ac:dyDescent="0.25">
      <c r="C308" s="34"/>
      <c r="D308" s="10"/>
    </row>
    <row r="309" spans="3:4" x14ac:dyDescent="0.25">
      <c r="C309" s="34"/>
      <c r="D309" s="10"/>
    </row>
    <row r="310" spans="3:4" x14ac:dyDescent="0.25">
      <c r="C310" s="34"/>
      <c r="D310" s="10"/>
    </row>
    <row r="311" spans="3:4" x14ac:dyDescent="0.25">
      <c r="C311" s="34"/>
      <c r="D311" s="10"/>
    </row>
    <row r="312" spans="3:4" x14ac:dyDescent="0.25">
      <c r="C312" s="34"/>
      <c r="D312" s="10"/>
    </row>
    <row r="313" spans="3:4" x14ac:dyDescent="0.25">
      <c r="C313" s="34"/>
      <c r="D313" s="10"/>
    </row>
    <row r="314" spans="3:4" x14ac:dyDescent="0.25">
      <c r="C314" s="34"/>
      <c r="D314" s="10"/>
    </row>
    <row r="315" spans="3:4" x14ac:dyDescent="0.25">
      <c r="C315" s="34"/>
      <c r="D315" s="10"/>
    </row>
    <row r="316" spans="3:4" x14ac:dyDescent="0.25">
      <c r="C316" s="34"/>
      <c r="D316" s="10"/>
    </row>
    <row r="317" spans="3:4" x14ac:dyDescent="0.25">
      <c r="C317" s="34"/>
      <c r="D317" s="10"/>
    </row>
    <row r="318" spans="3:4" x14ac:dyDescent="0.25">
      <c r="C318" s="34"/>
      <c r="D318" s="10"/>
    </row>
    <row r="319" spans="3:4" x14ac:dyDescent="0.25">
      <c r="C319" s="34"/>
      <c r="D319" s="10"/>
    </row>
    <row r="320" spans="3:4" x14ac:dyDescent="0.25">
      <c r="C320" s="34"/>
      <c r="D320" s="10"/>
    </row>
    <row r="321" spans="3:4" x14ac:dyDescent="0.25">
      <c r="C321" s="34"/>
      <c r="D321" s="10"/>
    </row>
    <row r="322" spans="3:4" x14ac:dyDescent="0.25">
      <c r="C322" s="34"/>
      <c r="D322" s="10"/>
    </row>
    <row r="323" spans="3:4" x14ac:dyDescent="0.25">
      <c r="C323" s="34"/>
      <c r="D323" s="10"/>
    </row>
    <row r="324" spans="3:4" x14ac:dyDescent="0.25">
      <c r="C324" s="34"/>
      <c r="D324" s="10"/>
    </row>
    <row r="325" spans="3:4" x14ac:dyDescent="0.25">
      <c r="C325" s="34"/>
      <c r="D325" s="10"/>
    </row>
    <row r="326" spans="3:4" x14ac:dyDescent="0.25">
      <c r="C326" s="34"/>
      <c r="D326" s="10"/>
    </row>
    <row r="327" spans="3:4" x14ac:dyDescent="0.25">
      <c r="C327" s="34"/>
      <c r="D327" s="10"/>
    </row>
    <row r="328" spans="3:4" x14ac:dyDescent="0.25">
      <c r="C328" s="34"/>
      <c r="D328" s="10"/>
    </row>
    <row r="329" spans="3:4" x14ac:dyDescent="0.25">
      <c r="C329" s="34"/>
      <c r="D329" s="10"/>
    </row>
    <row r="330" spans="3:4" x14ac:dyDescent="0.25">
      <c r="C330" s="34"/>
      <c r="D330" s="10"/>
    </row>
    <row r="331" spans="3:4" x14ac:dyDescent="0.25">
      <c r="C331" s="34"/>
      <c r="D331" s="10"/>
    </row>
    <row r="332" spans="3:4" x14ac:dyDescent="0.25">
      <c r="C332" s="34"/>
      <c r="D332" s="10"/>
    </row>
    <row r="333" spans="3:4" x14ac:dyDescent="0.25">
      <c r="C333" s="34"/>
      <c r="D333" s="10"/>
    </row>
    <row r="334" spans="3:4" x14ac:dyDescent="0.25">
      <c r="C334" s="34"/>
      <c r="D334" s="10"/>
    </row>
    <row r="335" spans="3:4" x14ac:dyDescent="0.25">
      <c r="C335" s="34"/>
      <c r="D335" s="10"/>
    </row>
    <row r="336" spans="3:4" x14ac:dyDescent="0.25">
      <c r="C336" s="34"/>
      <c r="D336" s="10"/>
    </row>
    <row r="337" spans="3:4" x14ac:dyDescent="0.25">
      <c r="C337" s="34"/>
      <c r="D337" s="10"/>
    </row>
    <row r="338" spans="3:4" x14ac:dyDescent="0.25">
      <c r="C338" s="34"/>
      <c r="D338" s="10"/>
    </row>
    <row r="339" spans="3:4" x14ac:dyDescent="0.25">
      <c r="C339" s="34"/>
      <c r="D339" s="10"/>
    </row>
    <row r="340" spans="3:4" x14ac:dyDescent="0.25">
      <c r="C340" s="34"/>
      <c r="D340" s="10"/>
    </row>
    <row r="341" spans="3:4" x14ac:dyDescent="0.25">
      <c r="C341" s="34"/>
      <c r="D341" s="10"/>
    </row>
    <row r="342" spans="3:4" x14ac:dyDescent="0.25">
      <c r="C342" s="34"/>
      <c r="D342" s="10"/>
    </row>
    <row r="343" spans="3:4" x14ac:dyDescent="0.25">
      <c r="C343" s="34"/>
      <c r="D343" s="10"/>
    </row>
    <row r="344" spans="3:4" x14ac:dyDescent="0.25">
      <c r="C344" s="34"/>
      <c r="D344" s="10"/>
    </row>
    <row r="345" spans="3:4" x14ac:dyDescent="0.25">
      <c r="C345" s="34"/>
      <c r="D345" s="10"/>
    </row>
    <row r="346" spans="3:4" x14ac:dyDescent="0.25">
      <c r="C346" s="34"/>
      <c r="D346" s="10"/>
    </row>
    <row r="347" spans="3:4" x14ac:dyDescent="0.25">
      <c r="C347" s="34"/>
      <c r="D347" s="10"/>
    </row>
    <row r="348" spans="3:4" x14ac:dyDescent="0.25">
      <c r="C348" s="34"/>
      <c r="D348" s="10"/>
    </row>
    <row r="349" spans="3:4" x14ac:dyDescent="0.25">
      <c r="C349" s="34"/>
      <c r="D349" s="10"/>
    </row>
    <row r="350" spans="3:4" x14ac:dyDescent="0.25">
      <c r="C350" s="34"/>
      <c r="D350" s="10"/>
    </row>
    <row r="351" spans="3:4" x14ac:dyDescent="0.25">
      <c r="C351" s="34"/>
      <c r="D351" s="10"/>
    </row>
    <row r="352" spans="3:4" x14ac:dyDescent="0.25">
      <c r="C352" s="34"/>
      <c r="D352" s="10"/>
    </row>
    <row r="353" spans="3:4" x14ac:dyDescent="0.25">
      <c r="C353" s="34"/>
      <c r="D353" s="10"/>
    </row>
    <row r="354" spans="3:4" x14ac:dyDescent="0.25">
      <c r="C354" s="34"/>
      <c r="D354" s="10"/>
    </row>
    <row r="355" spans="3:4" x14ac:dyDescent="0.25">
      <c r="C355" s="34"/>
      <c r="D355" s="10"/>
    </row>
    <row r="356" spans="3:4" x14ac:dyDescent="0.25">
      <c r="C356" s="34"/>
      <c r="D356" s="10"/>
    </row>
    <row r="357" spans="3:4" x14ac:dyDescent="0.25">
      <c r="C357" s="34"/>
      <c r="D357" s="10"/>
    </row>
    <row r="358" spans="3:4" x14ac:dyDescent="0.25">
      <c r="C358" s="34"/>
      <c r="D358" s="10"/>
    </row>
    <row r="359" spans="3:4" x14ac:dyDescent="0.25">
      <c r="C359" s="34"/>
      <c r="D359" s="10"/>
    </row>
    <row r="360" spans="3:4" x14ac:dyDescent="0.25">
      <c r="C360" s="34"/>
      <c r="D360" s="10"/>
    </row>
    <row r="361" spans="3:4" x14ac:dyDescent="0.25">
      <c r="C361" s="34"/>
      <c r="D361" s="10"/>
    </row>
    <row r="362" spans="3:4" x14ac:dyDescent="0.25">
      <c r="C362" s="34"/>
      <c r="D362" s="10"/>
    </row>
    <row r="363" spans="3:4" x14ac:dyDescent="0.25">
      <c r="C363" s="34"/>
      <c r="D363" s="10"/>
    </row>
    <row r="364" spans="3:4" x14ac:dyDescent="0.25">
      <c r="C364" s="34"/>
      <c r="D364" s="10"/>
    </row>
    <row r="365" spans="3:4" x14ac:dyDescent="0.25">
      <c r="C365" s="34"/>
      <c r="D365" s="10"/>
    </row>
    <row r="366" spans="3:4" x14ac:dyDescent="0.25">
      <c r="C366" s="34"/>
      <c r="D366" s="10"/>
    </row>
    <row r="367" spans="3:4" x14ac:dyDescent="0.25">
      <c r="C367" s="34"/>
      <c r="D367" s="10"/>
    </row>
    <row r="368" spans="3:4" x14ac:dyDescent="0.25">
      <c r="C368" s="34"/>
      <c r="D368" s="10"/>
    </row>
    <row r="369" spans="3:4" x14ac:dyDescent="0.25">
      <c r="C369" s="34"/>
      <c r="D369" s="10"/>
    </row>
    <row r="370" spans="3:4" x14ac:dyDescent="0.25">
      <c r="C370" s="34"/>
      <c r="D370" s="10"/>
    </row>
    <row r="371" spans="3:4" x14ac:dyDescent="0.25">
      <c r="C371" s="34"/>
      <c r="D371" s="10"/>
    </row>
    <row r="372" spans="3:4" x14ac:dyDescent="0.25">
      <c r="C372" s="34"/>
      <c r="D372" s="10"/>
    </row>
    <row r="373" spans="3:4" x14ac:dyDescent="0.25">
      <c r="C373" s="34"/>
      <c r="D373" s="10"/>
    </row>
    <row r="374" spans="3:4" x14ac:dyDescent="0.25">
      <c r="C374" s="34"/>
      <c r="D374" s="10"/>
    </row>
    <row r="375" spans="3:4" x14ac:dyDescent="0.25">
      <c r="C375" s="34"/>
      <c r="D375" s="10"/>
    </row>
    <row r="376" spans="3:4" x14ac:dyDescent="0.25">
      <c r="C376" s="34"/>
      <c r="D376" s="10"/>
    </row>
    <row r="377" spans="3:4" x14ac:dyDescent="0.25">
      <c r="C377" s="34"/>
      <c r="D377" s="10"/>
    </row>
    <row r="378" spans="3:4" x14ac:dyDescent="0.25">
      <c r="C378" s="34"/>
      <c r="D378" s="10"/>
    </row>
    <row r="379" spans="3:4" x14ac:dyDescent="0.25">
      <c r="C379" s="34"/>
      <c r="D379" s="10"/>
    </row>
    <row r="380" spans="3:4" x14ac:dyDescent="0.25">
      <c r="C380" s="34"/>
      <c r="D380" s="10"/>
    </row>
    <row r="381" spans="3:4" x14ac:dyDescent="0.25">
      <c r="C381" s="34"/>
      <c r="D381" s="10"/>
    </row>
    <row r="382" spans="3:4" x14ac:dyDescent="0.25">
      <c r="C382" s="34"/>
      <c r="D382" s="10"/>
    </row>
    <row r="383" spans="3:4" x14ac:dyDescent="0.25">
      <c r="C383" s="34"/>
      <c r="D383" s="10"/>
    </row>
    <row r="384" spans="3:4" x14ac:dyDescent="0.25">
      <c r="C384" s="34"/>
      <c r="D384" s="10"/>
    </row>
    <row r="385" spans="3:4" x14ac:dyDescent="0.25">
      <c r="C385" s="34"/>
      <c r="D385" s="10"/>
    </row>
    <row r="386" spans="3:4" x14ac:dyDescent="0.25">
      <c r="C386" s="34"/>
      <c r="D386" s="10"/>
    </row>
    <row r="387" spans="3:4" x14ac:dyDescent="0.25">
      <c r="C387" s="34"/>
      <c r="D387" s="10"/>
    </row>
    <row r="388" spans="3:4" x14ac:dyDescent="0.25">
      <c r="C388" s="34"/>
      <c r="D388" s="10"/>
    </row>
    <row r="389" spans="3:4" x14ac:dyDescent="0.25">
      <c r="C389" s="34"/>
      <c r="D389" s="10"/>
    </row>
    <row r="390" spans="3:4" x14ac:dyDescent="0.25">
      <c r="C390" s="34"/>
      <c r="D390" s="10"/>
    </row>
    <row r="391" spans="3:4" x14ac:dyDescent="0.25">
      <c r="C391" s="34"/>
      <c r="D391" s="10"/>
    </row>
    <row r="392" spans="3:4" x14ac:dyDescent="0.25">
      <c r="C392" s="34"/>
      <c r="D392" s="10"/>
    </row>
    <row r="393" spans="3:4" x14ac:dyDescent="0.25">
      <c r="C393" s="34"/>
      <c r="D393" s="10"/>
    </row>
    <row r="394" spans="3:4" x14ac:dyDescent="0.25">
      <c r="C394" s="34"/>
      <c r="D394" s="10"/>
    </row>
    <row r="395" spans="3:4" x14ac:dyDescent="0.25">
      <c r="C395" s="34"/>
      <c r="D395" s="10"/>
    </row>
    <row r="396" spans="3:4" x14ac:dyDescent="0.25">
      <c r="C396" s="34"/>
      <c r="D396" s="10"/>
    </row>
    <row r="397" spans="3:4" x14ac:dyDescent="0.25">
      <c r="C397" s="34"/>
      <c r="D397" s="10"/>
    </row>
    <row r="398" spans="3:4" x14ac:dyDescent="0.25">
      <c r="C398" s="34"/>
      <c r="D398" s="10"/>
    </row>
    <row r="399" spans="3:4" x14ac:dyDescent="0.25">
      <c r="C399" s="34"/>
      <c r="D399" s="10"/>
    </row>
    <row r="400" spans="3:4" x14ac:dyDescent="0.25">
      <c r="C400" s="34"/>
      <c r="D400" s="10"/>
    </row>
    <row r="401" spans="3:4" x14ac:dyDescent="0.25">
      <c r="C401" s="34"/>
      <c r="D401" s="10"/>
    </row>
    <row r="402" spans="3:4" x14ac:dyDescent="0.25">
      <c r="C402" s="34"/>
      <c r="D402" s="10"/>
    </row>
    <row r="403" spans="3:4" x14ac:dyDescent="0.25">
      <c r="C403" s="34"/>
      <c r="D403" s="10"/>
    </row>
    <row r="404" spans="3:4" x14ac:dyDescent="0.25">
      <c r="C404" s="34"/>
      <c r="D404" s="10"/>
    </row>
    <row r="405" spans="3:4" x14ac:dyDescent="0.25">
      <c r="C405" s="34"/>
      <c r="D405" s="10"/>
    </row>
    <row r="406" spans="3:4" x14ac:dyDescent="0.25">
      <c r="C406" s="34"/>
      <c r="D406" s="10"/>
    </row>
    <row r="407" spans="3:4" x14ac:dyDescent="0.25">
      <c r="C407" s="34"/>
      <c r="D407" s="10"/>
    </row>
    <row r="408" spans="3:4" x14ac:dyDescent="0.25">
      <c r="C408" s="34"/>
      <c r="D408" s="10"/>
    </row>
    <row r="409" spans="3:4" x14ac:dyDescent="0.25">
      <c r="C409" s="34"/>
      <c r="D409" s="10"/>
    </row>
    <row r="410" spans="3:4" x14ac:dyDescent="0.25">
      <c r="C410" s="34"/>
      <c r="D410" s="10"/>
    </row>
    <row r="411" spans="3:4" x14ac:dyDescent="0.25">
      <c r="C411" s="34"/>
      <c r="D411" s="10"/>
    </row>
    <row r="412" spans="3:4" x14ac:dyDescent="0.25">
      <c r="C412" s="34"/>
      <c r="D412" s="10"/>
    </row>
    <row r="413" spans="3:4" x14ac:dyDescent="0.25">
      <c r="C413" s="34"/>
      <c r="D413" s="10"/>
    </row>
    <row r="414" spans="3:4" x14ac:dyDescent="0.25">
      <c r="C414" s="34"/>
      <c r="D414" s="10"/>
    </row>
    <row r="415" spans="3:4" x14ac:dyDescent="0.25">
      <c r="C415" s="34"/>
      <c r="D415" s="10"/>
    </row>
    <row r="416" spans="3:4" x14ac:dyDescent="0.25">
      <c r="C416" s="34"/>
      <c r="D416" s="10"/>
    </row>
    <row r="417" spans="3:4" x14ac:dyDescent="0.25">
      <c r="C417" s="34"/>
      <c r="D417" s="10"/>
    </row>
    <row r="418" spans="3:4" x14ac:dyDescent="0.25">
      <c r="C418" s="34"/>
      <c r="D418" s="10"/>
    </row>
    <row r="419" spans="3:4" x14ac:dyDescent="0.25">
      <c r="C419" s="34"/>
      <c r="D419" s="10"/>
    </row>
    <row r="420" spans="3:4" x14ac:dyDescent="0.25">
      <c r="C420" s="34"/>
      <c r="D420" s="10"/>
    </row>
    <row r="421" spans="3:4" x14ac:dyDescent="0.25">
      <c r="C421" s="34"/>
      <c r="D421" s="10"/>
    </row>
    <row r="422" spans="3:4" x14ac:dyDescent="0.25">
      <c r="C422" s="34"/>
      <c r="D422" s="10"/>
    </row>
    <row r="423" spans="3:4" x14ac:dyDescent="0.25">
      <c r="C423" s="34"/>
      <c r="D423" s="10"/>
    </row>
    <row r="424" spans="3:4" x14ac:dyDescent="0.25">
      <c r="C424" s="34"/>
      <c r="D424" s="10"/>
    </row>
    <row r="425" spans="3:4" x14ac:dyDescent="0.25">
      <c r="C425" s="34"/>
      <c r="D425" s="10"/>
    </row>
    <row r="426" spans="3:4" x14ac:dyDescent="0.25">
      <c r="C426" s="34"/>
      <c r="D426" s="10"/>
    </row>
    <row r="427" spans="3:4" x14ac:dyDescent="0.25">
      <c r="C427" s="34"/>
      <c r="D427" s="10"/>
    </row>
    <row r="428" spans="3:4" x14ac:dyDescent="0.25">
      <c r="C428" s="34"/>
      <c r="D428" s="10"/>
    </row>
    <row r="429" spans="3:4" x14ac:dyDescent="0.25">
      <c r="C429" s="34"/>
      <c r="D429" s="10"/>
    </row>
    <row r="430" spans="3:4" x14ac:dyDescent="0.25">
      <c r="C430" s="34"/>
      <c r="D430" s="10"/>
    </row>
    <row r="431" spans="3:4" x14ac:dyDescent="0.25">
      <c r="C431" s="34"/>
      <c r="D431" s="10"/>
    </row>
    <row r="432" spans="3:4" x14ac:dyDescent="0.25">
      <c r="C432" s="34"/>
      <c r="D432" s="10"/>
    </row>
    <row r="433" spans="3:4" x14ac:dyDescent="0.25">
      <c r="C433" s="34"/>
      <c r="D433" s="10"/>
    </row>
    <row r="434" spans="3:4" x14ac:dyDescent="0.25">
      <c r="C434" s="34"/>
      <c r="D434" s="10"/>
    </row>
    <row r="435" spans="3:4" x14ac:dyDescent="0.25">
      <c r="C435" s="34"/>
      <c r="D435" s="10"/>
    </row>
    <row r="436" spans="3:4" x14ac:dyDescent="0.25">
      <c r="C436" s="34"/>
      <c r="D436" s="10"/>
    </row>
    <row r="437" spans="3:4" x14ac:dyDescent="0.25">
      <c r="C437" s="34"/>
      <c r="D437" s="10"/>
    </row>
    <row r="438" spans="3:4" x14ac:dyDescent="0.25">
      <c r="C438" s="34"/>
      <c r="D438" s="10"/>
    </row>
    <row r="439" spans="3:4" x14ac:dyDescent="0.25">
      <c r="C439" s="34"/>
      <c r="D439" s="10"/>
    </row>
    <row r="440" spans="3:4" x14ac:dyDescent="0.25">
      <c r="C440" s="34"/>
      <c r="D440" s="10"/>
    </row>
    <row r="441" spans="3:4" x14ac:dyDescent="0.25">
      <c r="C441" s="34"/>
      <c r="D441" s="10"/>
    </row>
    <row r="442" spans="3:4" x14ac:dyDescent="0.25">
      <c r="C442" s="34"/>
      <c r="D442" s="10"/>
    </row>
    <row r="443" spans="3:4" x14ac:dyDescent="0.25">
      <c r="C443" s="34"/>
      <c r="D443" s="10"/>
    </row>
    <row r="444" spans="3:4" x14ac:dyDescent="0.25">
      <c r="C444" s="34"/>
      <c r="D444" s="10"/>
    </row>
    <row r="445" spans="3:4" x14ac:dyDescent="0.25">
      <c r="C445" s="34"/>
      <c r="D445" s="10"/>
    </row>
    <row r="446" spans="3:4" x14ac:dyDescent="0.25">
      <c r="C446" s="34"/>
      <c r="D446" s="10"/>
    </row>
    <row r="447" spans="3:4" x14ac:dyDescent="0.25">
      <c r="C447" s="34"/>
      <c r="D447" s="10"/>
    </row>
    <row r="448" spans="3:4" x14ac:dyDescent="0.25">
      <c r="C448" s="34"/>
      <c r="D448" s="10"/>
    </row>
    <row r="449" spans="3:4" x14ac:dyDescent="0.25">
      <c r="C449" s="34"/>
      <c r="D449" s="10"/>
    </row>
    <row r="450" spans="3:4" x14ac:dyDescent="0.25">
      <c r="C450" s="34"/>
      <c r="D450" s="10"/>
    </row>
    <row r="451" spans="3:4" x14ac:dyDescent="0.25">
      <c r="C451" s="34"/>
      <c r="D451" s="10"/>
    </row>
    <row r="452" spans="3:4" x14ac:dyDescent="0.25">
      <c r="C452" s="34"/>
      <c r="D452" s="10"/>
    </row>
    <row r="453" spans="3:4" x14ac:dyDescent="0.25">
      <c r="C453" s="34"/>
      <c r="D453" s="10"/>
    </row>
    <row r="454" spans="3:4" x14ac:dyDescent="0.25">
      <c r="C454" s="34"/>
      <c r="D454" s="10"/>
    </row>
    <row r="455" spans="3:4" x14ac:dyDescent="0.25">
      <c r="C455" s="34"/>
      <c r="D455" s="10"/>
    </row>
    <row r="456" spans="3:4" x14ac:dyDescent="0.25">
      <c r="C456" s="34"/>
      <c r="D456" s="10"/>
    </row>
    <row r="457" spans="3:4" x14ac:dyDescent="0.25">
      <c r="C457" s="34"/>
      <c r="D457" s="10"/>
    </row>
    <row r="458" spans="3:4" x14ac:dyDescent="0.25">
      <c r="C458" s="34"/>
      <c r="D458" s="10"/>
    </row>
    <row r="459" spans="3:4" x14ac:dyDescent="0.25">
      <c r="C459" s="34"/>
      <c r="D459" s="10"/>
    </row>
    <row r="460" spans="3:4" x14ac:dyDescent="0.25">
      <c r="C460" s="34"/>
      <c r="D460" s="10"/>
    </row>
    <row r="461" spans="3:4" x14ac:dyDescent="0.25">
      <c r="C461" s="34"/>
      <c r="D461" s="10"/>
    </row>
    <row r="462" spans="3:4" x14ac:dyDescent="0.25">
      <c r="C462" s="34"/>
      <c r="D462" s="10"/>
    </row>
    <row r="463" spans="3:4" x14ac:dyDescent="0.25">
      <c r="C463" s="34"/>
      <c r="D463" s="10"/>
    </row>
    <row r="464" spans="3:4" x14ac:dyDescent="0.25">
      <c r="C464" s="34"/>
      <c r="D464" s="10"/>
    </row>
    <row r="465" spans="3:4" x14ac:dyDescent="0.25">
      <c r="C465" s="34"/>
      <c r="D465" s="10"/>
    </row>
    <row r="466" spans="3:4" x14ac:dyDescent="0.25">
      <c r="C466" s="34"/>
      <c r="D466" s="10"/>
    </row>
    <row r="467" spans="3:4" x14ac:dyDescent="0.25">
      <c r="C467" s="34"/>
      <c r="D467" s="10"/>
    </row>
    <row r="468" spans="3:4" x14ac:dyDescent="0.25">
      <c r="C468" s="34"/>
      <c r="D468" s="10"/>
    </row>
    <row r="469" spans="3:4" x14ac:dyDescent="0.25">
      <c r="C469" s="34"/>
      <c r="D469" s="10"/>
    </row>
    <row r="470" spans="3:4" x14ac:dyDescent="0.25">
      <c r="C470" s="34"/>
      <c r="D470" s="10"/>
    </row>
    <row r="471" spans="3:4" x14ac:dyDescent="0.25">
      <c r="C471" s="34"/>
      <c r="D471" s="10"/>
    </row>
    <row r="472" spans="3:4" x14ac:dyDescent="0.25">
      <c r="C472" s="34"/>
      <c r="D472" s="10"/>
    </row>
    <row r="473" spans="3:4" x14ac:dyDescent="0.25">
      <c r="C473" s="34"/>
      <c r="D473" s="10"/>
    </row>
    <row r="474" spans="3:4" x14ac:dyDescent="0.25">
      <c r="C474" s="34"/>
      <c r="D474" s="10"/>
    </row>
    <row r="475" spans="3:4" x14ac:dyDescent="0.25">
      <c r="C475" s="34"/>
      <c r="D475" s="10"/>
    </row>
    <row r="476" spans="3:4" x14ac:dyDescent="0.25">
      <c r="C476" s="34"/>
      <c r="D476" s="10"/>
    </row>
    <row r="477" spans="3:4" x14ac:dyDescent="0.25">
      <c r="C477" s="34"/>
      <c r="D477" s="10"/>
    </row>
    <row r="478" spans="3:4" x14ac:dyDescent="0.25">
      <c r="C478" s="34"/>
      <c r="D478" s="10"/>
    </row>
    <row r="479" spans="3:4" x14ac:dyDescent="0.25">
      <c r="C479" s="34"/>
      <c r="D479" s="10"/>
    </row>
    <row r="480" spans="3:4" x14ac:dyDescent="0.25">
      <c r="C480" s="34"/>
      <c r="D480" s="10"/>
    </row>
    <row r="481" spans="3:4" x14ac:dyDescent="0.25">
      <c r="C481" s="34"/>
      <c r="D481" s="10"/>
    </row>
    <row r="482" spans="3:4" x14ac:dyDescent="0.25">
      <c r="C482" s="34"/>
      <c r="D482" s="10"/>
    </row>
    <row r="483" spans="3:4" x14ac:dyDescent="0.25">
      <c r="C483" s="34"/>
      <c r="D483" s="10"/>
    </row>
    <row r="484" spans="3:4" x14ac:dyDescent="0.25">
      <c r="C484" s="34"/>
      <c r="D484" s="10"/>
    </row>
    <row r="485" spans="3:4" x14ac:dyDescent="0.25">
      <c r="C485" s="34"/>
      <c r="D485" s="10"/>
    </row>
    <row r="486" spans="3:4" x14ac:dyDescent="0.25">
      <c r="C486" s="34"/>
      <c r="D486" s="10"/>
    </row>
    <row r="487" spans="3:4" x14ac:dyDescent="0.25">
      <c r="C487" s="34"/>
      <c r="D487" s="10"/>
    </row>
    <row r="488" spans="3:4" x14ac:dyDescent="0.25">
      <c r="C488" s="34"/>
      <c r="D488" s="10"/>
    </row>
    <row r="489" spans="3:4" x14ac:dyDescent="0.25">
      <c r="C489" s="34"/>
      <c r="D489" s="10"/>
    </row>
    <row r="490" spans="3:4" x14ac:dyDescent="0.25">
      <c r="C490" s="34"/>
      <c r="D490" s="10"/>
    </row>
    <row r="491" spans="3:4" x14ac:dyDescent="0.25">
      <c r="C491" s="34"/>
      <c r="D491" s="10"/>
    </row>
    <row r="492" spans="3:4" x14ac:dyDescent="0.25">
      <c r="C492" s="34"/>
      <c r="D492" s="10"/>
    </row>
    <row r="493" spans="3:4" x14ac:dyDescent="0.25">
      <c r="C493" s="34"/>
      <c r="D493" s="10"/>
    </row>
    <row r="494" spans="3:4" x14ac:dyDescent="0.25">
      <c r="C494" s="34"/>
      <c r="D494" s="10"/>
    </row>
    <row r="495" spans="3:4" x14ac:dyDescent="0.25">
      <c r="C495" s="34"/>
      <c r="D495" s="10"/>
    </row>
    <row r="496" spans="3:4" x14ac:dyDescent="0.25">
      <c r="C496" s="34"/>
      <c r="D496" s="10"/>
    </row>
    <row r="497" spans="3:4" x14ac:dyDescent="0.25">
      <c r="C497" s="34"/>
      <c r="D497" s="10"/>
    </row>
    <row r="498" spans="3:4" x14ac:dyDescent="0.25">
      <c r="C498" s="34"/>
      <c r="D498" s="10"/>
    </row>
    <row r="499" spans="3:4" x14ac:dyDescent="0.25">
      <c r="C499" s="34"/>
      <c r="D499" s="10"/>
    </row>
    <row r="500" spans="3:4" x14ac:dyDescent="0.25">
      <c r="C500" s="34"/>
      <c r="D500" s="10"/>
    </row>
    <row r="501" spans="3:4" x14ac:dyDescent="0.25">
      <c r="C501" s="34"/>
      <c r="D501" s="10"/>
    </row>
    <row r="502" spans="3:4" x14ac:dyDescent="0.25">
      <c r="C502" s="34"/>
      <c r="D502" s="10"/>
    </row>
    <row r="503" spans="3:4" x14ac:dyDescent="0.25">
      <c r="C503" s="34"/>
      <c r="D503" s="10"/>
    </row>
    <row r="504" spans="3:4" x14ac:dyDescent="0.25">
      <c r="C504" s="34"/>
      <c r="D504" s="10"/>
    </row>
    <row r="505" spans="3:4" x14ac:dyDescent="0.25">
      <c r="C505" s="34"/>
      <c r="D505" s="10"/>
    </row>
    <row r="506" spans="3:4" x14ac:dyDescent="0.25">
      <c r="C506" s="34"/>
      <c r="D506" s="10"/>
    </row>
    <row r="507" spans="3:4" x14ac:dyDescent="0.25">
      <c r="C507" s="34"/>
      <c r="D507" s="10"/>
    </row>
    <row r="508" spans="3:4" x14ac:dyDescent="0.25">
      <c r="C508" s="34"/>
      <c r="D508" s="10"/>
    </row>
    <row r="509" spans="3:4" x14ac:dyDescent="0.25">
      <c r="C509" s="34"/>
      <c r="D509" s="10"/>
    </row>
    <row r="510" spans="3:4" x14ac:dyDescent="0.25">
      <c r="C510" s="34"/>
      <c r="D510" s="10"/>
    </row>
    <row r="511" spans="3:4" x14ac:dyDescent="0.25">
      <c r="C511" s="34"/>
      <c r="D511" s="10"/>
    </row>
    <row r="512" spans="3:4" x14ac:dyDescent="0.25">
      <c r="C512" s="34"/>
      <c r="D512" s="10"/>
    </row>
    <row r="513" spans="3:4" x14ac:dyDescent="0.25">
      <c r="C513" s="34"/>
      <c r="D513" s="10"/>
    </row>
    <row r="514" spans="3:4" x14ac:dyDescent="0.25">
      <c r="C514" s="34"/>
      <c r="D514" s="10"/>
    </row>
    <row r="515" spans="3:4" x14ac:dyDescent="0.25">
      <c r="C515" s="34"/>
      <c r="D515" s="10"/>
    </row>
    <row r="516" spans="3:4" x14ac:dyDescent="0.25">
      <c r="C516" s="34"/>
      <c r="D516" s="10"/>
    </row>
    <row r="517" spans="3:4" x14ac:dyDescent="0.25">
      <c r="C517" s="34"/>
      <c r="D517" s="10"/>
    </row>
    <row r="518" spans="3:4" x14ac:dyDescent="0.25">
      <c r="C518" s="34"/>
      <c r="D518" s="10"/>
    </row>
    <row r="519" spans="3:4" x14ac:dyDescent="0.25">
      <c r="C519" s="34"/>
      <c r="D519" s="10"/>
    </row>
    <row r="520" spans="3:4" x14ac:dyDescent="0.25">
      <c r="C520" s="34"/>
      <c r="D520" s="10"/>
    </row>
    <row r="521" spans="3:4" x14ac:dyDescent="0.25">
      <c r="C521" s="34"/>
      <c r="D521" s="10"/>
    </row>
    <row r="522" spans="3:4" x14ac:dyDescent="0.25">
      <c r="C522" s="34"/>
      <c r="D522" s="10"/>
    </row>
    <row r="523" spans="3:4" x14ac:dyDescent="0.25">
      <c r="C523" s="34"/>
      <c r="D523" s="10"/>
    </row>
    <row r="524" spans="3:4" x14ac:dyDescent="0.25">
      <c r="C524" s="34"/>
      <c r="D524" s="10"/>
    </row>
    <row r="525" spans="3:4" x14ac:dyDescent="0.25">
      <c r="C525" s="34"/>
      <c r="D525" s="10"/>
    </row>
    <row r="526" spans="3:4" x14ac:dyDescent="0.25">
      <c r="C526" s="34"/>
      <c r="D526" s="10"/>
    </row>
    <row r="527" spans="3:4" x14ac:dyDescent="0.25">
      <c r="C527" s="34"/>
      <c r="D527" s="10"/>
    </row>
    <row r="528" spans="3:4" x14ac:dyDescent="0.25">
      <c r="C528" s="34"/>
      <c r="D528" s="10"/>
    </row>
    <row r="529" spans="3:4" x14ac:dyDescent="0.25">
      <c r="C529" s="34"/>
      <c r="D529" s="10"/>
    </row>
    <row r="530" spans="3:4" x14ac:dyDescent="0.25">
      <c r="C530" s="34"/>
      <c r="D530" s="10"/>
    </row>
    <row r="531" spans="3:4" x14ac:dyDescent="0.25">
      <c r="C531" s="34"/>
      <c r="D531" s="10"/>
    </row>
    <row r="532" spans="3:4" x14ac:dyDescent="0.25">
      <c r="C532" s="34"/>
      <c r="D532" s="10"/>
    </row>
    <row r="533" spans="3:4" x14ac:dyDescent="0.25">
      <c r="C533" s="34"/>
      <c r="D533" s="10"/>
    </row>
    <row r="534" spans="3:4" x14ac:dyDescent="0.25">
      <c r="C534" s="34"/>
      <c r="D534" s="10"/>
    </row>
    <row r="535" spans="3:4" x14ac:dyDescent="0.25">
      <c r="C535" s="34"/>
      <c r="D535" s="10"/>
    </row>
    <row r="536" spans="3:4" x14ac:dyDescent="0.25">
      <c r="C536" s="34"/>
      <c r="D536" s="10"/>
    </row>
    <row r="537" spans="3:4" x14ac:dyDescent="0.25">
      <c r="C537" s="34"/>
      <c r="D537" s="10"/>
    </row>
    <row r="538" spans="3:4" x14ac:dyDescent="0.25">
      <c r="C538" s="34"/>
      <c r="D538" s="10"/>
    </row>
    <row r="539" spans="3:4" x14ac:dyDescent="0.25">
      <c r="C539" s="34"/>
      <c r="D539" s="10"/>
    </row>
    <row r="540" spans="3:4" x14ac:dyDescent="0.25">
      <c r="C540" s="34"/>
      <c r="D540" s="10"/>
    </row>
    <row r="541" spans="3:4" x14ac:dyDescent="0.25">
      <c r="C541" s="34"/>
      <c r="D541" s="10"/>
    </row>
    <row r="542" spans="3:4" x14ac:dyDescent="0.25">
      <c r="C542" s="34"/>
      <c r="D542" s="10"/>
    </row>
    <row r="543" spans="3:4" x14ac:dyDescent="0.25">
      <c r="C543" s="34"/>
      <c r="D543" s="10"/>
    </row>
    <row r="544" spans="3:4" x14ac:dyDescent="0.25">
      <c r="C544" s="34"/>
      <c r="D544" s="10"/>
    </row>
    <row r="545" spans="3:4" x14ac:dyDescent="0.25">
      <c r="C545" s="34"/>
      <c r="D545" s="10"/>
    </row>
    <row r="546" spans="3:4" x14ac:dyDescent="0.25">
      <c r="C546" s="34"/>
      <c r="D546" s="10"/>
    </row>
    <row r="547" spans="3:4" x14ac:dyDescent="0.25">
      <c r="C547" s="34"/>
      <c r="D547" s="10"/>
    </row>
    <row r="548" spans="3:4" x14ac:dyDescent="0.25">
      <c r="C548" s="34"/>
      <c r="D548" s="10"/>
    </row>
    <row r="549" spans="3:4" x14ac:dyDescent="0.25">
      <c r="C549" s="34"/>
      <c r="D549" s="10"/>
    </row>
    <row r="550" spans="3:4" x14ac:dyDescent="0.25">
      <c r="C550" s="34"/>
      <c r="D550" s="10"/>
    </row>
    <row r="551" spans="3:4" x14ac:dyDescent="0.25">
      <c r="C551" s="34"/>
      <c r="D551" s="10"/>
    </row>
    <row r="552" spans="3:4" x14ac:dyDescent="0.25">
      <c r="C552" s="34"/>
      <c r="D552" s="10"/>
    </row>
    <row r="553" spans="3:4" x14ac:dyDescent="0.25">
      <c r="C553" s="34"/>
      <c r="D553" s="10"/>
    </row>
    <row r="554" spans="3:4" x14ac:dyDescent="0.25">
      <c r="C554" s="34"/>
      <c r="D554" s="10"/>
    </row>
    <row r="555" spans="3:4" x14ac:dyDescent="0.25">
      <c r="C555" s="34"/>
      <c r="D555" s="10"/>
    </row>
    <row r="556" spans="3:4" x14ac:dyDescent="0.25">
      <c r="C556" s="34"/>
      <c r="D556" s="10"/>
    </row>
    <row r="557" spans="3:4" x14ac:dyDescent="0.25">
      <c r="C557" s="34"/>
      <c r="D557" s="10"/>
    </row>
    <row r="558" spans="3:4" x14ac:dyDescent="0.25">
      <c r="C558" s="34"/>
      <c r="D558" s="10"/>
    </row>
    <row r="559" spans="3:4" x14ac:dyDescent="0.25">
      <c r="C559" s="34"/>
      <c r="D559" s="10"/>
    </row>
    <row r="560" spans="3:4" x14ac:dyDescent="0.25">
      <c r="C560" s="34"/>
      <c r="D560" s="10"/>
    </row>
    <row r="561" spans="3:4" x14ac:dyDescent="0.25">
      <c r="C561" s="34"/>
      <c r="D561" s="10"/>
    </row>
    <row r="562" spans="3:4" x14ac:dyDescent="0.25">
      <c r="C562" s="34"/>
      <c r="D562" s="10"/>
    </row>
    <row r="563" spans="3:4" x14ac:dyDescent="0.25">
      <c r="C563" s="34"/>
      <c r="D563" s="10"/>
    </row>
    <row r="564" spans="3:4" x14ac:dyDescent="0.25">
      <c r="C564" s="34"/>
      <c r="D564" s="10"/>
    </row>
    <row r="565" spans="3:4" x14ac:dyDescent="0.25">
      <c r="C565" s="34"/>
      <c r="D565" s="10"/>
    </row>
    <row r="566" spans="3:4" x14ac:dyDescent="0.25">
      <c r="C566" s="34"/>
      <c r="D566" s="10"/>
    </row>
    <row r="567" spans="3:4" x14ac:dyDescent="0.25">
      <c r="C567" s="34"/>
      <c r="D567" s="10"/>
    </row>
    <row r="568" spans="3:4" x14ac:dyDescent="0.25">
      <c r="C568" s="34"/>
      <c r="D568" s="10"/>
    </row>
    <row r="569" spans="3:4" x14ac:dyDescent="0.25">
      <c r="C569" s="34"/>
      <c r="D569" s="10"/>
    </row>
    <row r="570" spans="3:4" x14ac:dyDescent="0.25">
      <c r="C570" s="34"/>
      <c r="D570" s="10"/>
    </row>
    <row r="571" spans="3:4" x14ac:dyDescent="0.25">
      <c r="C571" s="34"/>
      <c r="D571" s="10"/>
    </row>
    <row r="572" spans="3:4" x14ac:dyDescent="0.25">
      <c r="C572" s="34"/>
      <c r="D572" s="10"/>
    </row>
    <row r="573" spans="3:4" x14ac:dyDescent="0.25">
      <c r="C573" s="34"/>
      <c r="D573" s="10"/>
    </row>
    <row r="574" spans="3:4" x14ac:dyDescent="0.25">
      <c r="C574" s="34"/>
      <c r="D574" s="10"/>
    </row>
    <row r="575" spans="3:4" x14ac:dyDescent="0.25">
      <c r="C575" s="34"/>
      <c r="D575" s="10"/>
    </row>
    <row r="576" spans="3:4" x14ac:dyDescent="0.25">
      <c r="C576" s="34"/>
      <c r="D576" s="10"/>
    </row>
    <row r="577" spans="3:4" x14ac:dyDescent="0.25">
      <c r="C577" s="34"/>
      <c r="D577" s="10"/>
    </row>
    <row r="578" spans="3:4" x14ac:dyDescent="0.25">
      <c r="C578" s="34"/>
      <c r="D578" s="10"/>
    </row>
    <row r="579" spans="3:4" x14ac:dyDescent="0.25">
      <c r="C579" s="34"/>
      <c r="D579" s="10"/>
    </row>
    <row r="580" spans="3:4" x14ac:dyDescent="0.25">
      <c r="C580" s="34"/>
      <c r="D580" s="10"/>
    </row>
    <row r="581" spans="3:4" x14ac:dyDescent="0.25">
      <c r="C581" s="34"/>
      <c r="D581" s="10"/>
    </row>
    <row r="582" spans="3:4" x14ac:dyDescent="0.25">
      <c r="C582" s="34"/>
      <c r="D582" s="10"/>
    </row>
    <row r="583" spans="3:4" x14ac:dyDescent="0.25">
      <c r="C583" s="34"/>
      <c r="D583" s="10"/>
    </row>
    <row r="584" spans="3:4" x14ac:dyDescent="0.25">
      <c r="C584" s="34"/>
      <c r="D584" s="10"/>
    </row>
    <row r="585" spans="3:4" x14ac:dyDescent="0.25">
      <c r="C585" s="34"/>
      <c r="D585" s="10"/>
    </row>
    <row r="586" spans="3:4" x14ac:dyDescent="0.25">
      <c r="C586" s="34"/>
      <c r="D586" s="10"/>
    </row>
    <row r="587" spans="3:4" x14ac:dyDescent="0.25">
      <c r="C587" s="34"/>
      <c r="D587" s="10"/>
    </row>
    <row r="588" spans="3:4" x14ac:dyDescent="0.25">
      <c r="C588" s="34"/>
      <c r="D588" s="10"/>
    </row>
    <row r="589" spans="3:4" x14ac:dyDescent="0.25">
      <c r="C589" s="34"/>
      <c r="D589" s="10"/>
    </row>
    <row r="590" spans="3:4" x14ac:dyDescent="0.25">
      <c r="C590" s="34"/>
      <c r="D590" s="10"/>
    </row>
    <row r="591" spans="3:4" x14ac:dyDescent="0.25">
      <c r="C591" s="34"/>
      <c r="D591" s="10"/>
    </row>
    <row r="592" spans="3:4" x14ac:dyDescent="0.25">
      <c r="C592" s="34"/>
      <c r="D592" s="10"/>
    </row>
    <row r="593" spans="3:4" x14ac:dyDescent="0.25">
      <c r="C593" s="34"/>
      <c r="D593" s="10"/>
    </row>
    <row r="594" spans="3:4" x14ac:dyDescent="0.25">
      <c r="C594" s="34"/>
      <c r="D594" s="10"/>
    </row>
    <row r="595" spans="3:4" x14ac:dyDescent="0.25">
      <c r="C595" s="34"/>
      <c r="D595" s="10"/>
    </row>
    <row r="596" spans="3:4" x14ac:dyDescent="0.25">
      <c r="C596" s="34"/>
      <c r="D596" s="10"/>
    </row>
    <row r="597" spans="3:4" x14ac:dyDescent="0.25">
      <c r="C597" s="34"/>
      <c r="D597" s="10"/>
    </row>
    <row r="598" spans="3:4" x14ac:dyDescent="0.25">
      <c r="C598" s="34"/>
      <c r="D598" s="10"/>
    </row>
    <row r="599" spans="3:4" x14ac:dyDescent="0.25">
      <c r="C599" s="34"/>
      <c r="D599" s="10"/>
    </row>
    <row r="600" spans="3:4" x14ac:dyDescent="0.25">
      <c r="C600" s="34"/>
      <c r="D600" s="10"/>
    </row>
    <row r="601" spans="3:4" x14ac:dyDescent="0.25">
      <c r="C601" s="34"/>
      <c r="D601" s="10"/>
    </row>
    <row r="602" spans="3:4" x14ac:dyDescent="0.25">
      <c r="C602" s="34"/>
      <c r="D602" s="10"/>
    </row>
    <row r="603" spans="3:4" x14ac:dyDescent="0.25">
      <c r="C603" s="34"/>
      <c r="D603" s="10"/>
    </row>
    <row r="604" spans="3:4" x14ac:dyDescent="0.25">
      <c r="C604" s="34"/>
      <c r="D604" s="10"/>
    </row>
    <row r="605" spans="3:4" x14ac:dyDescent="0.25">
      <c r="C605" s="34"/>
      <c r="D605" s="10"/>
    </row>
    <row r="606" spans="3:4" x14ac:dyDescent="0.25">
      <c r="C606" s="34"/>
      <c r="D606" s="10"/>
    </row>
    <row r="607" spans="3:4" x14ac:dyDescent="0.25">
      <c r="C607" s="34"/>
      <c r="D607" s="10"/>
    </row>
    <row r="608" spans="3:4" x14ac:dyDescent="0.25">
      <c r="C608" s="34"/>
      <c r="D608" s="10"/>
    </row>
    <row r="609" spans="3:4" x14ac:dyDescent="0.25">
      <c r="C609" s="34"/>
      <c r="D609" s="10"/>
    </row>
    <row r="610" spans="3:4" x14ac:dyDescent="0.25">
      <c r="C610" s="34"/>
      <c r="D610" s="10"/>
    </row>
    <row r="611" spans="3:4" x14ac:dyDescent="0.25">
      <c r="C611" s="34"/>
      <c r="D611" s="10"/>
    </row>
    <row r="612" spans="3:4" x14ac:dyDescent="0.25">
      <c r="C612" s="34"/>
      <c r="D612" s="10"/>
    </row>
    <row r="613" spans="3:4" x14ac:dyDescent="0.25">
      <c r="C613" s="34"/>
      <c r="D613" s="10"/>
    </row>
    <row r="614" spans="3:4" x14ac:dyDescent="0.25">
      <c r="C614" s="34"/>
      <c r="D614" s="10"/>
    </row>
    <row r="615" spans="3:4" x14ac:dyDescent="0.25">
      <c r="C615" s="34"/>
      <c r="D615" s="10"/>
    </row>
    <row r="616" spans="3:4" x14ac:dyDescent="0.25">
      <c r="C616" s="34"/>
      <c r="D616" s="10"/>
    </row>
    <row r="617" spans="3:4" x14ac:dyDescent="0.25">
      <c r="C617" s="34"/>
      <c r="D617" s="10"/>
    </row>
    <row r="618" spans="3:4" x14ac:dyDescent="0.25">
      <c r="C618" s="34"/>
      <c r="D618" s="10"/>
    </row>
    <row r="619" spans="3:4" x14ac:dyDescent="0.25">
      <c r="C619" s="34"/>
      <c r="D619" s="10"/>
    </row>
    <row r="620" spans="3:4" x14ac:dyDescent="0.25">
      <c r="C620" s="34"/>
      <c r="D620" s="10"/>
    </row>
    <row r="621" spans="3:4" x14ac:dyDescent="0.25">
      <c r="C621" s="34"/>
      <c r="D621" s="10"/>
    </row>
    <row r="622" spans="3:4" x14ac:dyDescent="0.25">
      <c r="C622" s="34"/>
      <c r="D622" s="10"/>
    </row>
    <row r="623" spans="3:4" x14ac:dyDescent="0.25">
      <c r="C623" s="34"/>
      <c r="D623" s="10"/>
    </row>
    <row r="624" spans="3:4" x14ac:dyDescent="0.25">
      <c r="C624" s="34"/>
      <c r="D624" s="10"/>
    </row>
    <row r="625" spans="3:4" x14ac:dyDescent="0.25">
      <c r="C625" s="34"/>
      <c r="D625" s="10"/>
    </row>
    <row r="626" spans="3:4" x14ac:dyDescent="0.25">
      <c r="C626" s="34"/>
      <c r="D626" s="10"/>
    </row>
    <row r="627" spans="3:4" x14ac:dyDescent="0.25">
      <c r="C627" s="34"/>
      <c r="D627" s="10"/>
    </row>
    <row r="628" spans="3:4" x14ac:dyDescent="0.25">
      <c r="C628" s="34"/>
      <c r="D628" s="10"/>
    </row>
    <row r="629" spans="3:4" x14ac:dyDescent="0.25">
      <c r="C629" s="34"/>
      <c r="D629" s="10"/>
    </row>
    <row r="630" spans="3:4" x14ac:dyDescent="0.25">
      <c r="C630" s="34"/>
      <c r="D630" s="10"/>
    </row>
    <row r="631" spans="3:4" x14ac:dyDescent="0.25">
      <c r="C631" s="34"/>
      <c r="D631" s="10"/>
    </row>
    <row r="632" spans="3:4" x14ac:dyDescent="0.25">
      <c r="C632" s="34"/>
      <c r="D632" s="10"/>
    </row>
    <row r="633" spans="3:4" x14ac:dyDescent="0.25">
      <c r="C633" s="34"/>
      <c r="D633" s="10"/>
    </row>
    <row r="634" spans="3:4" x14ac:dyDescent="0.25">
      <c r="C634" s="34"/>
      <c r="D634" s="10"/>
    </row>
    <row r="635" spans="3:4" x14ac:dyDescent="0.25">
      <c r="C635" s="34"/>
      <c r="D635" s="10"/>
    </row>
    <row r="636" spans="3:4" x14ac:dyDescent="0.25">
      <c r="C636" s="34"/>
      <c r="D636" s="10"/>
    </row>
    <row r="637" spans="3:4" x14ac:dyDescent="0.25">
      <c r="C637" s="34"/>
      <c r="D637" s="10"/>
    </row>
    <row r="638" spans="3:4" x14ac:dyDescent="0.25">
      <c r="C638" s="34"/>
      <c r="D638" s="10"/>
    </row>
    <row r="639" spans="3:4" x14ac:dyDescent="0.25">
      <c r="C639" s="34"/>
      <c r="D639" s="10"/>
    </row>
    <row r="640" spans="3:4" x14ac:dyDescent="0.25">
      <c r="C640" s="34"/>
      <c r="D640" s="10"/>
    </row>
    <row r="641" spans="3:4" x14ac:dyDescent="0.25">
      <c r="C641" s="34"/>
      <c r="D641" s="10"/>
    </row>
    <row r="642" spans="3:4" x14ac:dyDescent="0.25">
      <c r="C642" s="34"/>
      <c r="D642" s="10"/>
    </row>
    <row r="643" spans="3:4" x14ac:dyDescent="0.25">
      <c r="C643" s="34"/>
      <c r="D643" s="10"/>
    </row>
    <row r="644" spans="3:4" x14ac:dyDescent="0.25">
      <c r="C644" s="34"/>
      <c r="D644" s="10"/>
    </row>
    <row r="645" spans="3:4" x14ac:dyDescent="0.25">
      <c r="C645" s="34"/>
      <c r="D645" s="10"/>
    </row>
    <row r="646" spans="3:4" x14ac:dyDescent="0.25">
      <c r="C646" s="34"/>
      <c r="D646" s="10"/>
    </row>
    <row r="647" spans="3:4" x14ac:dyDescent="0.25">
      <c r="C647" s="34"/>
      <c r="D647" s="10"/>
    </row>
    <row r="648" spans="3:4" x14ac:dyDescent="0.25">
      <c r="C648" s="34"/>
      <c r="D648" s="10"/>
    </row>
    <row r="649" spans="3:4" x14ac:dyDescent="0.25">
      <c r="C649" s="34"/>
      <c r="D649" s="10"/>
    </row>
    <row r="650" spans="3:4" x14ac:dyDescent="0.25">
      <c r="C650" s="34"/>
      <c r="D650" s="10"/>
    </row>
    <row r="651" spans="3:4" x14ac:dyDescent="0.25">
      <c r="C651" s="34"/>
      <c r="D651" s="10"/>
    </row>
    <row r="652" spans="3:4" x14ac:dyDescent="0.25">
      <c r="C652" s="34"/>
      <c r="D652" s="10"/>
    </row>
    <row r="653" spans="3:4" x14ac:dyDescent="0.25">
      <c r="C653" s="34"/>
      <c r="D653" s="10"/>
    </row>
    <row r="654" spans="3:4" x14ac:dyDescent="0.25">
      <c r="C654" s="34"/>
      <c r="D654" s="10"/>
    </row>
    <row r="655" spans="3:4" x14ac:dyDescent="0.25">
      <c r="C655" s="34"/>
      <c r="D655" s="10"/>
    </row>
    <row r="656" spans="3:4" x14ac:dyDescent="0.25">
      <c r="C656" s="34"/>
      <c r="D656" s="10"/>
    </row>
    <row r="657" spans="3:4" x14ac:dyDescent="0.25">
      <c r="C657" s="34"/>
      <c r="D657" s="10"/>
    </row>
    <row r="658" spans="3:4" x14ac:dyDescent="0.25">
      <c r="C658" s="34"/>
      <c r="D658" s="10"/>
    </row>
    <row r="659" spans="3:4" x14ac:dyDescent="0.25">
      <c r="C659" s="34"/>
      <c r="D659" s="10"/>
    </row>
    <row r="660" spans="3:4" x14ac:dyDescent="0.25">
      <c r="C660" s="34"/>
      <c r="D660" s="10"/>
    </row>
    <row r="661" spans="3:4" x14ac:dyDescent="0.25">
      <c r="C661" s="34"/>
      <c r="D661" s="10"/>
    </row>
    <row r="662" spans="3:4" x14ac:dyDescent="0.25">
      <c r="C662" s="34"/>
      <c r="D662" s="10"/>
    </row>
    <row r="663" spans="3:4" x14ac:dyDescent="0.25">
      <c r="C663" s="34"/>
      <c r="D663" s="10"/>
    </row>
    <row r="664" spans="3:4" x14ac:dyDescent="0.25">
      <c r="C664" s="34"/>
      <c r="D664" s="10"/>
    </row>
    <row r="665" spans="3:4" x14ac:dyDescent="0.25">
      <c r="C665" s="34"/>
      <c r="D665" s="10"/>
    </row>
    <row r="666" spans="3:4" x14ac:dyDescent="0.25">
      <c r="C666" s="34"/>
      <c r="D666" s="10"/>
    </row>
    <row r="667" spans="3:4" x14ac:dyDescent="0.25">
      <c r="C667" s="34"/>
      <c r="D667" s="10"/>
    </row>
    <row r="668" spans="3:4" x14ac:dyDescent="0.25">
      <c r="C668" s="34"/>
      <c r="D668" s="10"/>
    </row>
    <row r="669" spans="3:4" x14ac:dyDescent="0.25">
      <c r="C669" s="34"/>
      <c r="D669" s="10"/>
    </row>
    <row r="670" spans="3:4" x14ac:dyDescent="0.25">
      <c r="C670" s="34"/>
      <c r="D670" s="10"/>
    </row>
    <row r="671" spans="3:4" x14ac:dyDescent="0.25">
      <c r="C671" s="34"/>
      <c r="D671" s="10"/>
    </row>
    <row r="672" spans="3:4" x14ac:dyDescent="0.25">
      <c r="C672" s="34"/>
      <c r="D672" s="10"/>
    </row>
    <row r="673" spans="3:4" x14ac:dyDescent="0.25">
      <c r="C673" s="34"/>
      <c r="D673" s="10"/>
    </row>
    <row r="674" spans="3:4" x14ac:dyDescent="0.25">
      <c r="C674" s="34"/>
      <c r="D674" s="10"/>
    </row>
    <row r="675" spans="3:4" x14ac:dyDescent="0.25">
      <c r="C675" s="34"/>
      <c r="D675" s="10"/>
    </row>
    <row r="676" spans="3:4" x14ac:dyDescent="0.25">
      <c r="C676" s="34"/>
      <c r="D676" s="10"/>
    </row>
    <row r="677" spans="3:4" x14ac:dyDescent="0.25">
      <c r="C677" s="34"/>
      <c r="D677" s="10"/>
    </row>
    <row r="678" spans="3:4" x14ac:dyDescent="0.25">
      <c r="C678" s="34"/>
      <c r="D678" s="10"/>
    </row>
    <row r="679" spans="3:4" x14ac:dyDescent="0.25">
      <c r="C679" s="34"/>
      <c r="D679" s="10"/>
    </row>
    <row r="680" spans="3:4" x14ac:dyDescent="0.25">
      <c r="C680" s="34"/>
      <c r="D680" s="10"/>
    </row>
    <row r="681" spans="3:4" x14ac:dyDescent="0.25">
      <c r="C681" s="34"/>
      <c r="D681" s="10"/>
    </row>
    <row r="682" spans="3:4" x14ac:dyDescent="0.25">
      <c r="C682" s="34"/>
      <c r="D682" s="10"/>
    </row>
    <row r="683" spans="3:4" x14ac:dyDescent="0.25">
      <c r="C683" s="34"/>
      <c r="D683" s="10"/>
    </row>
    <row r="684" spans="3:4" x14ac:dyDescent="0.25">
      <c r="C684" s="34"/>
      <c r="D684" s="10"/>
    </row>
    <row r="685" spans="3:4" x14ac:dyDescent="0.25">
      <c r="C685" s="34"/>
      <c r="D685" s="10"/>
    </row>
    <row r="686" spans="3:4" x14ac:dyDescent="0.25">
      <c r="C686" s="34"/>
      <c r="D686" s="10"/>
    </row>
    <row r="687" spans="3:4" x14ac:dyDescent="0.25">
      <c r="C687" s="34"/>
      <c r="D687" s="10"/>
    </row>
    <row r="688" spans="3:4" x14ac:dyDescent="0.25">
      <c r="C688" s="34"/>
      <c r="D688" s="10"/>
    </row>
    <row r="689" spans="3:4" x14ac:dyDescent="0.25">
      <c r="C689" s="34"/>
      <c r="D689" s="10"/>
    </row>
    <row r="690" spans="3:4" x14ac:dyDescent="0.25">
      <c r="C690" s="34"/>
      <c r="D690" s="10"/>
    </row>
    <row r="691" spans="3:4" x14ac:dyDescent="0.25">
      <c r="C691" s="34"/>
      <c r="D691" s="10"/>
    </row>
    <row r="692" spans="3:4" x14ac:dyDescent="0.25">
      <c r="C692" s="34"/>
      <c r="D692" s="10"/>
    </row>
    <row r="693" spans="3:4" x14ac:dyDescent="0.25">
      <c r="C693" s="34"/>
      <c r="D693" s="10"/>
    </row>
    <row r="694" spans="3:4" x14ac:dyDescent="0.25">
      <c r="C694" s="34"/>
      <c r="D694" s="10"/>
    </row>
    <row r="695" spans="3:4" x14ac:dyDescent="0.25">
      <c r="C695" s="34"/>
      <c r="D695" s="10"/>
    </row>
    <row r="696" spans="3:4" x14ac:dyDescent="0.25">
      <c r="C696" s="34"/>
      <c r="D696" s="10"/>
    </row>
    <row r="697" spans="3:4" x14ac:dyDescent="0.25">
      <c r="C697" s="34"/>
      <c r="D697" s="10"/>
    </row>
    <row r="698" spans="3:4" x14ac:dyDescent="0.25">
      <c r="C698" s="34"/>
      <c r="D698" s="10"/>
    </row>
    <row r="699" spans="3:4" x14ac:dyDescent="0.25">
      <c r="C699" s="34"/>
      <c r="D699" s="10"/>
    </row>
    <row r="700" spans="3:4" x14ac:dyDescent="0.25">
      <c r="C700" s="34"/>
      <c r="D700" s="10"/>
    </row>
    <row r="701" spans="3:4" x14ac:dyDescent="0.25">
      <c r="C701" s="34"/>
      <c r="D701" s="10"/>
    </row>
    <row r="702" spans="3:4" x14ac:dyDescent="0.25">
      <c r="C702" s="34"/>
      <c r="D702" s="10"/>
    </row>
    <row r="703" spans="3:4" x14ac:dyDescent="0.25">
      <c r="C703" s="34"/>
      <c r="D703" s="10"/>
    </row>
    <row r="704" spans="3:4" x14ac:dyDescent="0.25">
      <c r="C704" s="34"/>
      <c r="D704" s="10"/>
    </row>
    <row r="705" spans="3:4" x14ac:dyDescent="0.25">
      <c r="C705" s="34"/>
      <c r="D705" s="10"/>
    </row>
    <row r="706" spans="3:4" x14ac:dyDescent="0.25">
      <c r="C706" s="34"/>
      <c r="D706" s="10"/>
    </row>
    <row r="707" spans="3:4" x14ac:dyDescent="0.25">
      <c r="C707" s="34"/>
      <c r="D707" s="10"/>
    </row>
    <row r="708" spans="3:4" x14ac:dyDescent="0.25">
      <c r="C708" s="34"/>
      <c r="D708" s="10"/>
    </row>
    <row r="709" spans="3:4" x14ac:dyDescent="0.25">
      <c r="C709" s="34"/>
      <c r="D709" s="10"/>
    </row>
    <row r="710" spans="3:4" x14ac:dyDescent="0.25">
      <c r="C710" s="34"/>
      <c r="D710" s="10"/>
    </row>
    <row r="711" spans="3:4" x14ac:dyDescent="0.25">
      <c r="C711" s="34"/>
      <c r="D711" s="10"/>
    </row>
    <row r="712" spans="3:4" x14ac:dyDescent="0.25">
      <c r="C712" s="34"/>
      <c r="D712" s="10"/>
    </row>
    <row r="713" spans="3:4" x14ac:dyDescent="0.25">
      <c r="C713" s="34"/>
      <c r="D713" s="10"/>
    </row>
    <row r="714" spans="3:4" x14ac:dyDescent="0.25">
      <c r="C714" s="34"/>
      <c r="D714" s="10"/>
    </row>
    <row r="715" spans="3:4" x14ac:dyDescent="0.25">
      <c r="C715" s="34"/>
      <c r="D715" s="10"/>
    </row>
    <row r="716" spans="3:4" x14ac:dyDescent="0.25">
      <c r="C716" s="34"/>
      <c r="D716" s="10"/>
    </row>
    <row r="717" spans="3:4" x14ac:dyDescent="0.25">
      <c r="C717" s="34"/>
      <c r="D717" s="10"/>
    </row>
    <row r="718" spans="3:4" x14ac:dyDescent="0.25">
      <c r="C718" s="34"/>
      <c r="D718" s="10"/>
    </row>
    <row r="719" spans="3:4" x14ac:dyDescent="0.25">
      <c r="C719" s="34"/>
      <c r="D719" s="10"/>
    </row>
    <row r="720" spans="3:4" x14ac:dyDescent="0.25">
      <c r="C720" s="34"/>
      <c r="D720" s="10"/>
    </row>
    <row r="721" spans="3:4" x14ac:dyDescent="0.25">
      <c r="C721" s="34"/>
      <c r="D721" s="10"/>
    </row>
    <row r="722" spans="3:4" x14ac:dyDescent="0.25">
      <c r="C722" s="34"/>
      <c r="D722" s="10"/>
    </row>
    <row r="723" spans="3:4" x14ac:dyDescent="0.25">
      <c r="C723" s="34"/>
      <c r="D723" s="10"/>
    </row>
    <row r="724" spans="3:4" x14ac:dyDescent="0.25">
      <c r="C724" s="34"/>
      <c r="D724" s="10"/>
    </row>
    <row r="725" spans="3:4" x14ac:dyDescent="0.25">
      <c r="C725" s="34"/>
      <c r="D725" s="10"/>
    </row>
    <row r="726" spans="3:4" x14ac:dyDescent="0.25">
      <c r="C726" s="34"/>
      <c r="D726" s="10"/>
    </row>
    <row r="727" spans="3:4" x14ac:dyDescent="0.25">
      <c r="C727" s="34"/>
      <c r="D727" s="10"/>
    </row>
    <row r="728" spans="3:4" x14ac:dyDescent="0.25">
      <c r="C728" s="34"/>
      <c r="D728" s="10"/>
    </row>
    <row r="729" spans="3:4" x14ac:dyDescent="0.25">
      <c r="C729" s="34"/>
      <c r="D729" s="10"/>
    </row>
    <row r="730" spans="3:4" x14ac:dyDescent="0.25">
      <c r="C730" s="34"/>
      <c r="D730" s="10"/>
    </row>
    <row r="731" spans="3:4" x14ac:dyDescent="0.25">
      <c r="C731" s="34"/>
      <c r="D731" s="10"/>
    </row>
    <row r="732" spans="3:4" x14ac:dyDescent="0.25">
      <c r="C732" s="34"/>
      <c r="D732" s="10"/>
    </row>
    <row r="733" spans="3:4" x14ac:dyDescent="0.25">
      <c r="C733" s="34"/>
      <c r="D733" s="10"/>
    </row>
    <row r="734" spans="3:4" x14ac:dyDescent="0.25">
      <c r="C734" s="34"/>
      <c r="D734" s="10"/>
    </row>
    <row r="735" spans="3:4" x14ac:dyDescent="0.25">
      <c r="C735" s="34"/>
      <c r="D735" s="10"/>
    </row>
    <row r="736" spans="3:4" x14ac:dyDescent="0.25">
      <c r="C736" s="34"/>
      <c r="D736" s="10"/>
    </row>
    <row r="737" spans="3:4" x14ac:dyDescent="0.25">
      <c r="C737" s="34"/>
      <c r="D737" s="10"/>
    </row>
    <row r="738" spans="3:4" x14ac:dyDescent="0.25">
      <c r="C738" s="34"/>
      <c r="D738" s="10"/>
    </row>
    <row r="739" spans="3:4" x14ac:dyDescent="0.25">
      <c r="C739" s="34"/>
      <c r="D739" s="10"/>
    </row>
    <row r="740" spans="3:4" x14ac:dyDescent="0.25">
      <c r="C740" s="34"/>
      <c r="D740" s="10"/>
    </row>
    <row r="741" spans="3:4" x14ac:dyDescent="0.25">
      <c r="C741" s="34"/>
      <c r="D741" s="10"/>
    </row>
    <row r="742" spans="3:4" x14ac:dyDescent="0.25">
      <c r="C742" s="34"/>
      <c r="D742" s="10"/>
    </row>
    <row r="743" spans="3:4" x14ac:dyDescent="0.25">
      <c r="C743" s="34"/>
      <c r="D743" s="10"/>
    </row>
    <row r="744" spans="3:4" x14ac:dyDescent="0.25">
      <c r="C744" s="34"/>
      <c r="D744" s="10"/>
    </row>
    <row r="745" spans="3:4" x14ac:dyDescent="0.25">
      <c r="C745" s="34"/>
      <c r="D745" s="10"/>
    </row>
    <row r="746" spans="3:4" x14ac:dyDescent="0.25">
      <c r="C746" s="34"/>
      <c r="D746" s="10"/>
    </row>
    <row r="747" spans="3:4" x14ac:dyDescent="0.25">
      <c r="C747" s="34"/>
      <c r="D747" s="10"/>
    </row>
    <row r="748" spans="3:4" x14ac:dyDescent="0.25">
      <c r="C748" s="34"/>
      <c r="D748" s="10"/>
    </row>
    <row r="749" spans="3:4" x14ac:dyDescent="0.25">
      <c r="C749" s="34"/>
      <c r="D749" s="10"/>
    </row>
    <row r="750" spans="3:4" x14ac:dyDescent="0.25">
      <c r="C750" s="34"/>
      <c r="D750" s="10"/>
    </row>
    <row r="751" spans="3:4" x14ac:dyDescent="0.25">
      <c r="C751" s="34"/>
      <c r="D751" s="10"/>
    </row>
    <row r="752" spans="3:4" x14ac:dyDescent="0.25">
      <c r="C752" s="34"/>
      <c r="D752" s="10"/>
    </row>
    <row r="753" spans="3:4" x14ac:dyDescent="0.25">
      <c r="C753" s="34"/>
      <c r="D753" s="10"/>
    </row>
    <row r="754" spans="3:4" x14ac:dyDescent="0.25">
      <c r="C754" s="34"/>
      <c r="D754" s="10"/>
    </row>
    <row r="755" spans="3:4" x14ac:dyDescent="0.25">
      <c r="C755" s="34"/>
      <c r="D755" s="10"/>
    </row>
    <row r="756" spans="3:4" x14ac:dyDescent="0.25">
      <c r="C756" s="34"/>
      <c r="D756" s="10"/>
    </row>
    <row r="757" spans="3:4" x14ac:dyDescent="0.25">
      <c r="C757" s="34"/>
      <c r="D757" s="10"/>
    </row>
    <row r="758" spans="3:4" x14ac:dyDescent="0.25">
      <c r="C758" s="34"/>
      <c r="D758" s="10"/>
    </row>
    <row r="759" spans="3:4" x14ac:dyDescent="0.25">
      <c r="C759" s="34"/>
      <c r="D759" s="10"/>
    </row>
    <row r="760" spans="3:4" x14ac:dyDescent="0.25">
      <c r="C760" s="34"/>
      <c r="D760" s="10"/>
    </row>
    <row r="761" spans="3:4" x14ac:dyDescent="0.25">
      <c r="C761" s="34"/>
      <c r="D761" s="10"/>
    </row>
    <row r="762" spans="3:4" x14ac:dyDescent="0.25">
      <c r="C762" s="34"/>
      <c r="D762" s="10"/>
    </row>
    <row r="763" spans="3:4" x14ac:dyDescent="0.25">
      <c r="C763" s="34"/>
      <c r="D763" s="10"/>
    </row>
    <row r="764" spans="3:4" x14ac:dyDescent="0.25">
      <c r="C764" s="34"/>
      <c r="D764" s="10"/>
    </row>
    <row r="765" spans="3:4" x14ac:dyDescent="0.25">
      <c r="C765" s="34"/>
      <c r="D765" s="10"/>
    </row>
    <row r="766" spans="3:4" x14ac:dyDescent="0.25">
      <c r="C766" s="34"/>
      <c r="D766" s="10"/>
    </row>
    <row r="767" spans="3:4" x14ac:dyDescent="0.25">
      <c r="C767" s="34"/>
      <c r="D767" s="10"/>
    </row>
    <row r="768" spans="3:4" x14ac:dyDescent="0.25">
      <c r="C768" s="34"/>
      <c r="D768" s="10"/>
    </row>
    <row r="769" spans="3:4" x14ac:dyDescent="0.25">
      <c r="C769" s="34"/>
      <c r="D769" s="10"/>
    </row>
    <row r="770" spans="3:4" x14ac:dyDescent="0.25">
      <c r="C770" s="34"/>
      <c r="D770" s="10"/>
    </row>
    <row r="771" spans="3:4" x14ac:dyDescent="0.25">
      <c r="C771" s="34"/>
      <c r="D771" s="10"/>
    </row>
    <row r="772" spans="3:4" x14ac:dyDescent="0.25">
      <c r="C772" s="34"/>
      <c r="D772" s="10"/>
    </row>
    <row r="773" spans="3:4" x14ac:dyDescent="0.25">
      <c r="C773" s="34"/>
      <c r="D773" s="10"/>
    </row>
    <row r="774" spans="3:4" x14ac:dyDescent="0.25">
      <c r="C774" s="34"/>
      <c r="D774" s="10"/>
    </row>
    <row r="775" spans="3:4" x14ac:dyDescent="0.25">
      <c r="C775" s="34"/>
      <c r="D775" s="10"/>
    </row>
    <row r="776" spans="3:4" x14ac:dyDescent="0.25">
      <c r="C776" s="34"/>
      <c r="D776" s="10"/>
    </row>
    <row r="777" spans="3:4" x14ac:dyDescent="0.25">
      <c r="C777" s="34"/>
      <c r="D777" s="10"/>
    </row>
    <row r="778" spans="3:4" x14ac:dyDescent="0.25">
      <c r="C778" s="34"/>
      <c r="D778" s="10"/>
    </row>
    <row r="779" spans="3:4" x14ac:dyDescent="0.25">
      <c r="C779" s="34"/>
      <c r="D779" s="10"/>
    </row>
    <row r="780" spans="3:4" x14ac:dyDescent="0.25">
      <c r="C780" s="34"/>
      <c r="D780" s="10"/>
    </row>
    <row r="781" spans="3:4" x14ac:dyDescent="0.25">
      <c r="C781" s="34"/>
      <c r="D781" s="10"/>
    </row>
    <row r="782" spans="3:4" x14ac:dyDescent="0.25">
      <c r="C782" s="34"/>
      <c r="D782" s="10"/>
    </row>
    <row r="783" spans="3:4" x14ac:dyDescent="0.25">
      <c r="C783" s="34"/>
      <c r="D783" s="10"/>
    </row>
    <row r="784" spans="3:4" x14ac:dyDescent="0.25">
      <c r="C784" s="34"/>
      <c r="D784" s="10"/>
    </row>
    <row r="785" spans="3:4" x14ac:dyDescent="0.25">
      <c r="C785" s="34"/>
      <c r="D785" s="10"/>
    </row>
    <row r="786" spans="3:4" x14ac:dyDescent="0.25">
      <c r="C786" s="34"/>
      <c r="D786" s="10"/>
    </row>
    <row r="787" spans="3:4" x14ac:dyDescent="0.25">
      <c r="C787" s="34"/>
      <c r="D787" s="10"/>
    </row>
    <row r="788" spans="3:4" x14ac:dyDescent="0.25">
      <c r="C788" s="34"/>
      <c r="D788" s="10"/>
    </row>
    <row r="789" spans="3:4" x14ac:dyDescent="0.25">
      <c r="C789" s="34"/>
      <c r="D789" s="10"/>
    </row>
    <row r="790" spans="3:4" x14ac:dyDescent="0.25">
      <c r="C790" s="34"/>
      <c r="D790" s="10"/>
    </row>
    <row r="791" spans="3:4" x14ac:dyDescent="0.25">
      <c r="C791" s="34"/>
      <c r="D791" s="10"/>
    </row>
    <row r="792" spans="3:4" x14ac:dyDescent="0.25">
      <c r="C792" s="34"/>
      <c r="D792" s="10"/>
    </row>
    <row r="793" spans="3:4" x14ac:dyDescent="0.25">
      <c r="C793" s="34"/>
      <c r="D793" s="10"/>
    </row>
    <row r="794" spans="3:4" x14ac:dyDescent="0.25">
      <c r="C794" s="34"/>
      <c r="D794" s="10"/>
    </row>
    <row r="795" spans="3:4" x14ac:dyDescent="0.25">
      <c r="C795" s="34"/>
      <c r="D795" s="10"/>
    </row>
    <row r="796" spans="3:4" x14ac:dyDescent="0.25">
      <c r="C796" s="34"/>
      <c r="D796" s="10"/>
    </row>
    <row r="797" spans="3:4" x14ac:dyDescent="0.25">
      <c r="C797" s="34"/>
      <c r="D797" s="10"/>
    </row>
    <row r="798" spans="3:4" x14ac:dyDescent="0.25">
      <c r="C798" s="34"/>
      <c r="D798" s="10"/>
    </row>
    <row r="799" spans="3:4" x14ac:dyDescent="0.25">
      <c r="C799" s="34"/>
      <c r="D799" s="10"/>
    </row>
    <row r="800" spans="3:4" x14ac:dyDescent="0.25">
      <c r="C800" s="34"/>
      <c r="D800" s="10"/>
    </row>
    <row r="801" spans="3:4" x14ac:dyDescent="0.25">
      <c r="C801" s="34"/>
      <c r="D801" s="10"/>
    </row>
    <row r="802" spans="3:4" x14ac:dyDescent="0.25">
      <c r="C802" s="34"/>
      <c r="D802" s="10"/>
    </row>
    <row r="803" spans="3:4" x14ac:dyDescent="0.25">
      <c r="C803" s="34"/>
      <c r="D803" s="10"/>
    </row>
    <row r="804" spans="3:4" x14ac:dyDescent="0.25">
      <c r="C804" s="34"/>
      <c r="D804" s="10"/>
    </row>
    <row r="805" spans="3:4" x14ac:dyDescent="0.25">
      <c r="C805" s="34"/>
      <c r="D805" s="10"/>
    </row>
    <row r="806" spans="3:4" x14ac:dyDescent="0.25">
      <c r="C806" s="34"/>
      <c r="D806" s="10"/>
    </row>
    <row r="807" spans="3:4" x14ac:dyDescent="0.25">
      <c r="C807" s="34"/>
      <c r="D807" s="10"/>
    </row>
    <row r="808" spans="3:4" x14ac:dyDescent="0.25">
      <c r="C808" s="34"/>
      <c r="D808" s="10"/>
    </row>
    <row r="809" spans="3:4" x14ac:dyDescent="0.25">
      <c r="C809" s="34"/>
      <c r="D809" s="10"/>
    </row>
    <row r="810" spans="3:4" x14ac:dyDescent="0.25">
      <c r="C810" s="34"/>
      <c r="D810" s="10"/>
    </row>
    <row r="811" spans="3:4" x14ac:dyDescent="0.25">
      <c r="C811" s="34"/>
      <c r="D811" s="10"/>
    </row>
    <row r="812" spans="3:4" x14ac:dyDescent="0.25">
      <c r="C812" s="34"/>
      <c r="D812" s="10"/>
    </row>
    <row r="813" spans="3:4" x14ac:dyDescent="0.25">
      <c r="C813" s="34"/>
      <c r="D813" s="10"/>
    </row>
    <row r="814" spans="3:4" x14ac:dyDescent="0.25">
      <c r="C814" s="34"/>
      <c r="D814" s="10"/>
    </row>
    <row r="815" spans="3:4" x14ac:dyDescent="0.25">
      <c r="C815" s="34"/>
      <c r="D815" s="10"/>
    </row>
    <row r="816" spans="3:4" x14ac:dyDescent="0.25">
      <c r="C816" s="34"/>
      <c r="D816" s="10"/>
    </row>
    <row r="817" spans="3:4" x14ac:dyDescent="0.25">
      <c r="C817" s="34"/>
      <c r="D817" s="10"/>
    </row>
    <row r="818" spans="3:4" x14ac:dyDescent="0.25">
      <c r="C818" s="34"/>
      <c r="D818" s="10"/>
    </row>
    <row r="819" spans="3:4" x14ac:dyDescent="0.25">
      <c r="C819" s="34"/>
      <c r="D819" s="10"/>
    </row>
    <row r="820" spans="3:4" x14ac:dyDescent="0.25">
      <c r="C820" s="34"/>
      <c r="D820" s="10"/>
    </row>
    <row r="821" spans="3:4" x14ac:dyDescent="0.25">
      <c r="C821" s="34"/>
      <c r="D821" s="10"/>
    </row>
    <row r="822" spans="3:4" x14ac:dyDescent="0.25">
      <c r="C822" s="34"/>
      <c r="D822" s="10"/>
    </row>
    <row r="823" spans="3:4" x14ac:dyDescent="0.25">
      <c r="C823" s="34"/>
      <c r="D823" s="10"/>
    </row>
    <row r="824" spans="3:4" x14ac:dyDescent="0.25">
      <c r="C824" s="34"/>
      <c r="D824" s="10"/>
    </row>
    <row r="825" spans="3:4" x14ac:dyDescent="0.25">
      <c r="C825" s="34"/>
      <c r="D825" s="10"/>
    </row>
    <row r="826" spans="3:4" x14ac:dyDescent="0.25">
      <c r="C826" s="34"/>
      <c r="D826" s="10"/>
    </row>
    <row r="827" spans="3:4" x14ac:dyDescent="0.25">
      <c r="C827" s="34"/>
      <c r="D827" s="10"/>
    </row>
    <row r="828" spans="3:4" x14ac:dyDescent="0.25">
      <c r="C828" s="34"/>
      <c r="D828" s="10"/>
    </row>
    <row r="829" spans="3:4" x14ac:dyDescent="0.25">
      <c r="C829" s="34"/>
      <c r="D829" s="10"/>
    </row>
    <row r="830" spans="3:4" x14ac:dyDescent="0.25">
      <c r="C830" s="34"/>
      <c r="D830" s="10"/>
    </row>
    <row r="831" spans="3:4" x14ac:dyDescent="0.25">
      <c r="C831" s="34"/>
      <c r="D831" s="10"/>
    </row>
    <row r="832" spans="3:4" x14ac:dyDescent="0.25">
      <c r="C832" s="34"/>
      <c r="D832" s="10"/>
    </row>
    <row r="833" spans="3:4" x14ac:dyDescent="0.25">
      <c r="C833" s="34"/>
      <c r="D833" s="10"/>
    </row>
    <row r="834" spans="3:4" x14ac:dyDescent="0.25">
      <c r="C834" s="34"/>
      <c r="D834" s="10"/>
    </row>
    <row r="835" spans="3:4" x14ac:dyDescent="0.25">
      <c r="C835" s="34"/>
      <c r="D835" s="10"/>
    </row>
    <row r="836" spans="3:4" x14ac:dyDescent="0.25">
      <c r="C836" s="34"/>
      <c r="D836" s="10"/>
    </row>
    <row r="837" spans="3:4" x14ac:dyDescent="0.25">
      <c r="C837" s="34"/>
      <c r="D837" s="10"/>
    </row>
    <row r="838" spans="3:4" x14ac:dyDescent="0.25">
      <c r="C838" s="34"/>
      <c r="D838" s="10"/>
    </row>
    <row r="839" spans="3:4" x14ac:dyDescent="0.25">
      <c r="C839" s="34"/>
      <c r="D839" s="10"/>
    </row>
    <row r="840" spans="3:4" x14ac:dyDescent="0.25">
      <c r="C840" s="34"/>
      <c r="D840" s="10"/>
    </row>
    <row r="841" spans="3:4" x14ac:dyDescent="0.25">
      <c r="C841" s="34"/>
      <c r="D841" s="10"/>
    </row>
    <row r="842" spans="3:4" x14ac:dyDescent="0.25">
      <c r="C842" s="34"/>
      <c r="D842" s="10"/>
    </row>
    <row r="843" spans="3:4" x14ac:dyDescent="0.25">
      <c r="C843" s="34"/>
      <c r="D843" s="10"/>
    </row>
    <row r="844" spans="3:4" x14ac:dyDescent="0.25">
      <c r="C844" s="34"/>
      <c r="D844" s="10"/>
    </row>
    <row r="845" spans="3:4" x14ac:dyDescent="0.25">
      <c r="C845" s="34"/>
      <c r="D845" s="10"/>
    </row>
    <row r="846" spans="3:4" x14ac:dyDescent="0.25">
      <c r="C846" s="34"/>
      <c r="D846" s="10"/>
    </row>
    <row r="847" spans="3:4" x14ac:dyDescent="0.25">
      <c r="C847" s="34"/>
      <c r="D847" s="10"/>
    </row>
    <row r="848" spans="3:4" x14ac:dyDescent="0.25">
      <c r="C848" s="34"/>
      <c r="D848" s="10"/>
    </row>
    <row r="849" spans="3:4" x14ac:dyDescent="0.25">
      <c r="C849" s="34"/>
      <c r="D849" s="10"/>
    </row>
    <row r="850" spans="3:4" x14ac:dyDescent="0.25">
      <c r="C850" s="34"/>
      <c r="D850" s="10"/>
    </row>
    <row r="851" spans="3:4" x14ac:dyDescent="0.25">
      <c r="C851" s="34"/>
      <c r="D851" s="10"/>
    </row>
    <row r="852" spans="3:4" x14ac:dyDescent="0.25">
      <c r="C852" s="34"/>
      <c r="D852" s="10"/>
    </row>
    <row r="853" spans="3:4" x14ac:dyDescent="0.25">
      <c r="C853" s="34"/>
      <c r="D853" s="10"/>
    </row>
    <row r="854" spans="3:4" x14ac:dyDescent="0.25">
      <c r="C854" s="34"/>
      <c r="D854" s="10"/>
    </row>
    <row r="855" spans="3:4" x14ac:dyDescent="0.25">
      <c r="C855" s="34"/>
      <c r="D855" s="10"/>
    </row>
    <row r="856" spans="3:4" x14ac:dyDescent="0.25">
      <c r="C856" s="34"/>
      <c r="D856" s="10"/>
    </row>
    <row r="857" spans="3:4" x14ac:dyDescent="0.25">
      <c r="C857" s="34"/>
      <c r="D857" s="10"/>
    </row>
    <row r="858" spans="3:4" x14ac:dyDescent="0.25">
      <c r="C858" s="34"/>
      <c r="D858" s="10"/>
    </row>
    <row r="859" spans="3:4" x14ac:dyDescent="0.25">
      <c r="C859" s="34"/>
      <c r="D859" s="10"/>
    </row>
    <row r="860" spans="3:4" x14ac:dyDescent="0.25">
      <c r="C860" s="34"/>
      <c r="D860" s="10"/>
    </row>
    <row r="861" spans="3:4" x14ac:dyDescent="0.25">
      <c r="C861" s="34"/>
      <c r="D861" s="10"/>
    </row>
    <row r="862" spans="3:4" x14ac:dyDescent="0.25">
      <c r="C862" s="34"/>
      <c r="D862" s="10"/>
    </row>
    <row r="863" spans="3:4" x14ac:dyDescent="0.25">
      <c r="C863" s="34"/>
      <c r="D863" s="10"/>
    </row>
    <row r="864" spans="3:4" x14ac:dyDescent="0.25">
      <c r="C864" s="34"/>
      <c r="D864" s="10"/>
    </row>
    <row r="865" spans="3:4" x14ac:dyDescent="0.25">
      <c r="C865" s="34"/>
      <c r="D865" s="10"/>
    </row>
    <row r="866" spans="3:4" x14ac:dyDescent="0.25">
      <c r="C866" s="34"/>
      <c r="D866" s="10"/>
    </row>
    <row r="867" spans="3:4" x14ac:dyDescent="0.25">
      <c r="C867" s="34"/>
      <c r="D867" s="10"/>
    </row>
    <row r="868" spans="3:4" x14ac:dyDescent="0.25">
      <c r="C868" s="34"/>
      <c r="D868" s="10"/>
    </row>
    <row r="869" spans="3:4" x14ac:dyDescent="0.25">
      <c r="C869" s="34"/>
      <c r="D869" s="10"/>
    </row>
    <row r="870" spans="3:4" x14ac:dyDescent="0.25">
      <c r="C870" s="34"/>
      <c r="D870" s="10"/>
    </row>
    <row r="871" spans="3:4" x14ac:dyDescent="0.25">
      <c r="C871" s="34"/>
      <c r="D871" s="10"/>
    </row>
    <row r="872" spans="3:4" x14ac:dyDescent="0.25">
      <c r="C872" s="34"/>
      <c r="D872" s="10"/>
    </row>
    <row r="873" spans="3:4" x14ac:dyDescent="0.25">
      <c r="C873" s="34"/>
      <c r="D873" s="10"/>
    </row>
    <row r="874" spans="3:4" x14ac:dyDescent="0.25">
      <c r="C874" s="34"/>
      <c r="D874" s="10"/>
    </row>
    <row r="875" spans="3:4" x14ac:dyDescent="0.25">
      <c r="C875" s="34"/>
      <c r="D875" s="10"/>
    </row>
    <row r="876" spans="3:4" x14ac:dyDescent="0.25">
      <c r="C876" s="34"/>
      <c r="D876" s="10"/>
    </row>
    <row r="877" spans="3:4" x14ac:dyDescent="0.25">
      <c r="C877" s="34"/>
      <c r="D877" s="10"/>
    </row>
    <row r="878" spans="3:4" x14ac:dyDescent="0.25">
      <c r="C878" s="34"/>
      <c r="D878" s="10"/>
    </row>
    <row r="879" spans="3:4" x14ac:dyDescent="0.25">
      <c r="C879" s="34"/>
      <c r="D879" s="10"/>
    </row>
    <row r="880" spans="3:4" x14ac:dyDescent="0.25">
      <c r="C880" s="34"/>
      <c r="D880" s="10"/>
    </row>
    <row r="881" spans="3:4" x14ac:dyDescent="0.25">
      <c r="C881" s="34"/>
      <c r="D881" s="10"/>
    </row>
    <row r="882" spans="3:4" x14ac:dyDescent="0.25">
      <c r="C882" s="34"/>
      <c r="D882" s="10"/>
    </row>
    <row r="883" spans="3:4" x14ac:dyDescent="0.25">
      <c r="C883" s="34"/>
      <c r="D883" s="10"/>
    </row>
    <row r="884" spans="3:4" x14ac:dyDescent="0.25">
      <c r="C884" s="34"/>
      <c r="D884" s="10"/>
    </row>
    <row r="885" spans="3:4" x14ac:dyDescent="0.25">
      <c r="C885" s="34"/>
      <c r="D885" s="10"/>
    </row>
    <row r="886" spans="3:4" x14ac:dyDescent="0.25">
      <c r="C886" s="34"/>
      <c r="D886" s="10"/>
    </row>
    <row r="887" spans="3:4" x14ac:dyDescent="0.25">
      <c r="C887" s="34"/>
      <c r="D887" s="10"/>
    </row>
    <row r="888" spans="3:4" x14ac:dyDescent="0.25">
      <c r="C888" s="34"/>
      <c r="D888" s="10"/>
    </row>
    <row r="889" spans="3:4" x14ac:dyDescent="0.25">
      <c r="C889" s="34"/>
      <c r="D889" s="10"/>
    </row>
    <row r="890" spans="3:4" x14ac:dyDescent="0.25">
      <c r="C890" s="34"/>
      <c r="D890" s="10"/>
    </row>
    <row r="891" spans="3:4" x14ac:dyDescent="0.25">
      <c r="C891" s="34"/>
      <c r="D891" s="10"/>
    </row>
    <row r="892" spans="3:4" x14ac:dyDescent="0.25">
      <c r="C892" s="34"/>
      <c r="D892" s="10"/>
    </row>
    <row r="893" spans="3:4" x14ac:dyDescent="0.25">
      <c r="C893" s="34"/>
      <c r="D893" s="10"/>
    </row>
    <row r="894" spans="3:4" x14ac:dyDescent="0.25">
      <c r="C894" s="34"/>
      <c r="D894" s="10"/>
    </row>
    <row r="895" spans="3:4" x14ac:dyDescent="0.25">
      <c r="C895" s="34"/>
      <c r="D895" s="10"/>
    </row>
    <row r="896" spans="3:4" x14ac:dyDescent="0.25">
      <c r="C896" s="34"/>
      <c r="D896" s="10"/>
    </row>
    <row r="897" spans="3:4" x14ac:dyDescent="0.25">
      <c r="C897" s="34"/>
      <c r="D897" s="10"/>
    </row>
    <row r="898" spans="3:4" x14ac:dyDescent="0.25">
      <c r="C898" s="34"/>
      <c r="D898" s="10"/>
    </row>
    <row r="899" spans="3:4" x14ac:dyDescent="0.25">
      <c r="C899" s="34"/>
      <c r="D899" s="10"/>
    </row>
    <row r="900" spans="3:4" x14ac:dyDescent="0.25">
      <c r="C900" s="34"/>
      <c r="D900" s="10"/>
    </row>
    <row r="901" spans="3:4" x14ac:dyDescent="0.25">
      <c r="C901" s="34"/>
      <c r="D901" s="10"/>
    </row>
    <row r="902" spans="3:4" x14ac:dyDescent="0.25">
      <c r="C902" s="34"/>
      <c r="D902" s="10"/>
    </row>
    <row r="903" spans="3:4" x14ac:dyDescent="0.25">
      <c r="C903" s="34"/>
      <c r="D903" s="10"/>
    </row>
    <row r="904" spans="3:4" x14ac:dyDescent="0.25">
      <c r="C904" s="34"/>
      <c r="D904" s="10"/>
    </row>
    <row r="905" spans="3:4" x14ac:dyDescent="0.25">
      <c r="C905" s="34"/>
      <c r="D905" s="10"/>
    </row>
    <row r="906" spans="3:4" x14ac:dyDescent="0.25">
      <c r="C906" s="34"/>
      <c r="D906" s="10"/>
    </row>
    <row r="907" spans="3:4" x14ac:dyDescent="0.25">
      <c r="C907" s="34"/>
      <c r="D907" s="10"/>
    </row>
    <row r="908" spans="3:4" x14ac:dyDescent="0.25">
      <c r="C908" s="34"/>
      <c r="D908" s="10"/>
    </row>
    <row r="909" spans="3:4" x14ac:dyDescent="0.25">
      <c r="C909" s="34"/>
      <c r="D909" s="10"/>
    </row>
    <row r="910" spans="3:4" x14ac:dyDescent="0.25">
      <c r="C910" s="34"/>
      <c r="D910" s="10"/>
    </row>
    <row r="911" spans="3:4" x14ac:dyDescent="0.25">
      <c r="C911" s="34"/>
      <c r="D911" s="10"/>
    </row>
    <row r="912" spans="3:4" x14ac:dyDescent="0.25">
      <c r="C912" s="34"/>
      <c r="D912" s="10"/>
    </row>
    <row r="913" spans="3:4" x14ac:dyDescent="0.25">
      <c r="C913" s="34"/>
      <c r="D913" s="10"/>
    </row>
    <row r="914" spans="3:4" x14ac:dyDescent="0.25">
      <c r="C914" s="34"/>
      <c r="D914" s="10"/>
    </row>
    <row r="915" spans="3:4" x14ac:dyDescent="0.25">
      <c r="C915" s="34"/>
      <c r="D915" s="10"/>
    </row>
    <row r="916" spans="3:4" x14ac:dyDescent="0.25">
      <c r="C916" s="34"/>
      <c r="D916" s="10"/>
    </row>
    <row r="917" spans="3:4" x14ac:dyDescent="0.25">
      <c r="C917" s="34"/>
      <c r="D917" s="10"/>
    </row>
    <row r="918" spans="3:4" x14ac:dyDescent="0.25">
      <c r="C918" s="34"/>
      <c r="D918" s="10"/>
    </row>
    <row r="919" spans="3:4" x14ac:dyDescent="0.25">
      <c r="C919" s="34"/>
      <c r="D919" s="10"/>
    </row>
    <row r="920" spans="3:4" x14ac:dyDescent="0.25">
      <c r="C920" s="34"/>
      <c r="D920" s="10"/>
    </row>
    <row r="921" spans="3:4" x14ac:dyDescent="0.25">
      <c r="C921" s="34"/>
      <c r="D921" s="10"/>
    </row>
    <row r="922" spans="3:4" x14ac:dyDescent="0.25">
      <c r="C922" s="34"/>
      <c r="D922" s="10"/>
    </row>
    <row r="923" spans="3:4" x14ac:dyDescent="0.25">
      <c r="C923" s="34"/>
      <c r="D923" s="10"/>
    </row>
    <row r="924" spans="3:4" x14ac:dyDescent="0.25">
      <c r="C924" s="34"/>
      <c r="D924" s="10"/>
    </row>
    <row r="925" spans="3:4" x14ac:dyDescent="0.25">
      <c r="C925" s="34"/>
      <c r="D925" s="10"/>
    </row>
    <row r="926" spans="3:4" x14ac:dyDescent="0.25">
      <c r="C926" s="34"/>
      <c r="D926" s="10"/>
    </row>
    <row r="927" spans="3:4" x14ac:dyDescent="0.25">
      <c r="C927" s="34"/>
      <c r="D927" s="10"/>
    </row>
    <row r="928" spans="3:4" x14ac:dyDescent="0.25">
      <c r="C928" s="34"/>
      <c r="D928" s="10"/>
    </row>
    <row r="929" spans="3:4" x14ac:dyDescent="0.25">
      <c r="C929" s="34"/>
      <c r="D929" s="10"/>
    </row>
    <row r="930" spans="3:4" x14ac:dyDescent="0.25">
      <c r="C930" s="34"/>
      <c r="D930" s="10"/>
    </row>
    <row r="931" spans="3:4" x14ac:dyDescent="0.25">
      <c r="C931" s="34"/>
      <c r="D931" s="10"/>
    </row>
    <row r="932" spans="3:4" x14ac:dyDescent="0.25">
      <c r="C932" s="34"/>
      <c r="D932" s="10"/>
    </row>
    <row r="933" spans="3:4" x14ac:dyDescent="0.25">
      <c r="C933" s="34"/>
      <c r="D933" s="10"/>
    </row>
    <row r="934" spans="3:4" x14ac:dyDescent="0.25">
      <c r="C934" s="34"/>
      <c r="D934" s="10"/>
    </row>
    <row r="935" spans="3:4" x14ac:dyDescent="0.25">
      <c r="C935" s="34"/>
      <c r="D935" s="10"/>
    </row>
    <row r="936" spans="3:4" x14ac:dyDescent="0.25">
      <c r="C936" s="34"/>
      <c r="D936" s="10"/>
    </row>
    <row r="937" spans="3:4" x14ac:dyDescent="0.25">
      <c r="C937" s="34"/>
      <c r="D937" s="10"/>
    </row>
    <row r="938" spans="3:4" x14ac:dyDescent="0.25">
      <c r="C938" s="34"/>
      <c r="D938" s="10"/>
    </row>
    <row r="939" spans="3:4" x14ac:dyDescent="0.25">
      <c r="C939" s="34"/>
      <c r="D939" s="10"/>
    </row>
    <row r="940" spans="3:4" x14ac:dyDescent="0.25">
      <c r="C940" s="34"/>
      <c r="D940" s="10"/>
    </row>
    <row r="941" spans="3:4" x14ac:dyDescent="0.25">
      <c r="C941" s="34"/>
      <c r="D941" s="10"/>
    </row>
    <row r="942" spans="3:4" x14ac:dyDescent="0.25">
      <c r="C942" s="34"/>
      <c r="D942" s="10"/>
    </row>
    <row r="943" spans="3:4" x14ac:dyDescent="0.25">
      <c r="C943" s="34"/>
      <c r="D943" s="10"/>
    </row>
    <row r="944" spans="3:4" x14ac:dyDescent="0.25">
      <c r="C944" s="34"/>
      <c r="D944" s="10"/>
    </row>
    <row r="945" spans="3:4" x14ac:dyDescent="0.25">
      <c r="C945" s="34"/>
      <c r="D945" s="10"/>
    </row>
    <row r="946" spans="3:4" x14ac:dyDescent="0.25">
      <c r="C946" s="34"/>
      <c r="D946" s="10"/>
    </row>
    <row r="947" spans="3:4" x14ac:dyDescent="0.25">
      <c r="C947" s="34"/>
      <c r="D947" s="10"/>
    </row>
    <row r="948" spans="3:4" x14ac:dyDescent="0.25">
      <c r="C948" s="34"/>
      <c r="D948" s="10"/>
    </row>
    <row r="949" spans="3:4" x14ac:dyDescent="0.25">
      <c r="C949" s="34"/>
      <c r="D949" s="10"/>
    </row>
    <row r="950" spans="3:4" x14ac:dyDescent="0.25">
      <c r="C950" s="34"/>
      <c r="D950" s="10"/>
    </row>
    <row r="951" spans="3:4" x14ac:dyDescent="0.25">
      <c r="C951" s="34"/>
      <c r="D951" s="10"/>
    </row>
    <row r="952" spans="3:4" x14ac:dyDescent="0.25">
      <c r="C952" s="34"/>
      <c r="D952" s="10"/>
    </row>
    <row r="953" spans="3:4" x14ac:dyDescent="0.25">
      <c r="C953" s="34"/>
      <c r="D953" s="10"/>
    </row>
    <row r="954" spans="3:4" x14ac:dyDescent="0.25">
      <c r="C954" s="34"/>
      <c r="D954" s="10"/>
    </row>
    <row r="955" spans="3:4" x14ac:dyDescent="0.25">
      <c r="C955" s="34"/>
      <c r="D955" s="10"/>
    </row>
    <row r="956" spans="3:4" x14ac:dyDescent="0.25">
      <c r="C956" s="34"/>
      <c r="D956" s="10"/>
    </row>
    <row r="957" spans="3:4" x14ac:dyDescent="0.25">
      <c r="C957" s="34"/>
      <c r="D957" s="10"/>
    </row>
    <row r="958" spans="3:4" x14ac:dyDescent="0.25">
      <c r="C958" s="34"/>
      <c r="D958" s="10"/>
    </row>
    <row r="959" spans="3:4" x14ac:dyDescent="0.25">
      <c r="C959" s="34"/>
      <c r="D959" s="10"/>
    </row>
    <row r="960" spans="3:4" x14ac:dyDescent="0.25">
      <c r="C960" s="34"/>
      <c r="D960" s="10"/>
    </row>
    <row r="961" spans="3:4" x14ac:dyDescent="0.25">
      <c r="C961" s="34"/>
      <c r="D961" s="10"/>
    </row>
    <row r="962" spans="3:4" x14ac:dyDescent="0.25">
      <c r="C962" s="34"/>
      <c r="D962" s="10"/>
    </row>
    <row r="963" spans="3:4" x14ac:dyDescent="0.25">
      <c r="C963" s="34"/>
      <c r="D963" s="10"/>
    </row>
    <row r="964" spans="3:4" x14ac:dyDescent="0.25">
      <c r="C964" s="34"/>
      <c r="D964" s="10"/>
    </row>
    <row r="965" spans="3:4" x14ac:dyDescent="0.25">
      <c r="C965" s="34"/>
      <c r="D965" s="10"/>
    </row>
    <row r="966" spans="3:4" x14ac:dyDescent="0.25">
      <c r="C966" s="34"/>
      <c r="D966" s="10"/>
    </row>
    <row r="967" spans="3:4" x14ac:dyDescent="0.25">
      <c r="C967" s="34"/>
      <c r="D967" s="10"/>
    </row>
    <row r="968" spans="3:4" x14ac:dyDescent="0.25">
      <c r="C968" s="34"/>
      <c r="D968" s="10"/>
    </row>
    <row r="969" spans="3:4" x14ac:dyDescent="0.25">
      <c r="C969" s="34"/>
      <c r="D969" s="10"/>
    </row>
    <row r="970" spans="3:4" x14ac:dyDescent="0.25">
      <c r="C970" s="34"/>
      <c r="D970" s="10"/>
    </row>
    <row r="971" spans="3:4" x14ac:dyDescent="0.25">
      <c r="C971" s="34"/>
      <c r="D971" s="10"/>
    </row>
    <row r="972" spans="3:4" x14ac:dyDescent="0.25">
      <c r="C972" s="34"/>
      <c r="D972" s="10"/>
    </row>
    <row r="973" spans="3:4" x14ac:dyDescent="0.25">
      <c r="C973" s="34"/>
      <c r="D973" s="10"/>
    </row>
    <row r="974" spans="3:4" x14ac:dyDescent="0.25">
      <c r="C974" s="34"/>
      <c r="D974" s="10"/>
    </row>
    <row r="975" spans="3:4" x14ac:dyDescent="0.25">
      <c r="C975" s="34"/>
      <c r="D975" s="10"/>
    </row>
    <row r="976" spans="3:4" x14ac:dyDescent="0.25">
      <c r="C976" s="34"/>
      <c r="D976" s="10"/>
    </row>
    <row r="977" spans="3:4" x14ac:dyDescent="0.25">
      <c r="C977" s="34"/>
      <c r="D977" s="10"/>
    </row>
    <row r="978" spans="3:4" x14ac:dyDescent="0.25">
      <c r="C978" s="34"/>
      <c r="D978" s="10"/>
    </row>
    <row r="979" spans="3:4" x14ac:dyDescent="0.25">
      <c r="C979" s="34"/>
      <c r="D979" s="10"/>
    </row>
    <row r="980" spans="3:4" x14ac:dyDescent="0.25">
      <c r="C980" s="34"/>
      <c r="D980" s="10"/>
    </row>
    <row r="981" spans="3:4" x14ac:dyDescent="0.25">
      <c r="C981" s="34"/>
      <c r="D981" s="10"/>
    </row>
    <row r="982" spans="3:4" x14ac:dyDescent="0.25">
      <c r="C982" s="34"/>
      <c r="D982" s="10"/>
    </row>
    <row r="983" spans="3:4" x14ac:dyDescent="0.25">
      <c r="C983" s="34"/>
      <c r="D983" s="10"/>
    </row>
    <row r="984" spans="3:4" x14ac:dyDescent="0.25">
      <c r="C984" s="34"/>
      <c r="D984" s="10"/>
    </row>
    <row r="985" spans="3:4" x14ac:dyDescent="0.25">
      <c r="C985" s="34"/>
      <c r="D985" s="10"/>
    </row>
    <row r="986" spans="3:4" x14ac:dyDescent="0.25">
      <c r="C986" s="34"/>
      <c r="D986" s="10"/>
    </row>
    <row r="987" spans="3:4" x14ac:dyDescent="0.25">
      <c r="C987" s="34"/>
      <c r="D987" s="10"/>
    </row>
    <row r="988" spans="3:4" x14ac:dyDescent="0.25">
      <c r="C988" s="34"/>
      <c r="D988" s="10"/>
    </row>
    <row r="989" spans="3:4" x14ac:dyDescent="0.25">
      <c r="C989" s="34"/>
      <c r="D989" s="10"/>
    </row>
    <row r="990" spans="3:4" x14ac:dyDescent="0.25">
      <c r="C990" s="34"/>
      <c r="D990" s="10"/>
    </row>
    <row r="991" spans="3:4" x14ac:dyDescent="0.25">
      <c r="C991" s="34"/>
      <c r="D991" s="10"/>
    </row>
    <row r="992" spans="3:4" x14ac:dyDescent="0.25">
      <c r="C992" s="34"/>
      <c r="D992" s="10"/>
    </row>
    <row r="993" spans="3:4" x14ac:dyDescent="0.25">
      <c r="C993" s="34"/>
      <c r="D993" s="10"/>
    </row>
    <row r="994" spans="3:4" x14ac:dyDescent="0.25">
      <c r="C994" s="34"/>
      <c r="D994" s="10"/>
    </row>
    <row r="995" spans="3:4" x14ac:dyDescent="0.25">
      <c r="C995" s="34"/>
      <c r="D995" s="10"/>
    </row>
    <row r="996" spans="3:4" x14ac:dyDescent="0.25">
      <c r="C996" s="34"/>
      <c r="D996" s="10"/>
    </row>
    <row r="997" spans="3:4" x14ac:dyDescent="0.25">
      <c r="C997" s="34"/>
      <c r="D997" s="10"/>
    </row>
    <row r="998" spans="3:4" x14ac:dyDescent="0.25">
      <c r="C998" s="34"/>
      <c r="D998" s="10"/>
    </row>
    <row r="999" spans="3:4" x14ac:dyDescent="0.25">
      <c r="C999" s="34"/>
      <c r="D999" s="10"/>
    </row>
    <row r="1000" spans="3:4" x14ac:dyDescent="0.25">
      <c r="C1000" s="34"/>
      <c r="D1000" s="10"/>
    </row>
    <row r="1001" spans="3:4" x14ac:dyDescent="0.25">
      <c r="C1001" s="34"/>
      <c r="D1001" s="10"/>
    </row>
    <row r="1002" spans="3:4" x14ac:dyDescent="0.25">
      <c r="C1002" s="34"/>
      <c r="D1002" s="10"/>
    </row>
    <row r="1003" spans="3:4" x14ac:dyDescent="0.25">
      <c r="C1003" s="34"/>
      <c r="D1003" s="10"/>
    </row>
    <row r="1004" spans="3:4" x14ac:dyDescent="0.25">
      <c r="C1004" s="34"/>
      <c r="D1004" s="10"/>
    </row>
    <row r="1005" spans="3:4" x14ac:dyDescent="0.25">
      <c r="C1005" s="34"/>
      <c r="D1005" s="10"/>
    </row>
    <row r="1006" spans="3:4" x14ac:dyDescent="0.25">
      <c r="C1006" s="34"/>
      <c r="D1006" s="10"/>
    </row>
    <row r="1007" spans="3:4" x14ac:dyDescent="0.25">
      <c r="C1007" s="34"/>
      <c r="D1007" s="10"/>
    </row>
    <row r="1008" spans="3:4" x14ac:dyDescent="0.25">
      <c r="C1008" s="34"/>
      <c r="D1008" s="10"/>
    </row>
    <row r="1009" spans="3:4" x14ac:dyDescent="0.25">
      <c r="C1009" s="34"/>
      <c r="D1009" s="10"/>
    </row>
    <row r="1010" spans="3:4" x14ac:dyDescent="0.25">
      <c r="C1010" s="34"/>
      <c r="D1010" s="10"/>
    </row>
    <row r="1011" spans="3:4" x14ac:dyDescent="0.25">
      <c r="C1011" s="34"/>
      <c r="D1011" s="10"/>
    </row>
    <row r="1012" spans="3:4" x14ac:dyDescent="0.25">
      <c r="C1012" s="34"/>
      <c r="D1012" s="10"/>
    </row>
    <row r="1013" spans="3:4" x14ac:dyDescent="0.25">
      <c r="C1013" s="34"/>
      <c r="D1013" s="10"/>
    </row>
    <row r="1014" spans="3:4" x14ac:dyDescent="0.25">
      <c r="C1014" s="34"/>
      <c r="D1014" s="10"/>
    </row>
    <row r="1015" spans="3:4" x14ac:dyDescent="0.25">
      <c r="C1015" s="34"/>
      <c r="D1015" s="10"/>
    </row>
    <row r="1016" spans="3:4" x14ac:dyDescent="0.25">
      <c r="C1016" s="34"/>
      <c r="D1016" s="10"/>
    </row>
    <row r="1017" spans="3:4" x14ac:dyDescent="0.25">
      <c r="C1017" s="34"/>
      <c r="D1017" s="10"/>
    </row>
    <row r="1018" spans="3:4" x14ac:dyDescent="0.25">
      <c r="C1018" s="34"/>
      <c r="D1018" s="10"/>
    </row>
    <row r="1019" spans="3:4" x14ac:dyDescent="0.25">
      <c r="C1019" s="34"/>
      <c r="D1019" s="10"/>
    </row>
    <row r="1020" spans="3:4" x14ac:dyDescent="0.25">
      <c r="C1020" s="34"/>
      <c r="D1020" s="10"/>
    </row>
    <row r="1021" spans="3:4" x14ac:dyDescent="0.25">
      <c r="C1021" s="34"/>
      <c r="D1021" s="10"/>
    </row>
    <row r="1022" spans="3:4" x14ac:dyDescent="0.25">
      <c r="C1022" s="34"/>
      <c r="D1022" s="10"/>
    </row>
    <row r="1023" spans="3:4" x14ac:dyDescent="0.25">
      <c r="C1023" s="34"/>
      <c r="D1023" s="10"/>
    </row>
    <row r="1024" spans="3:4" x14ac:dyDescent="0.25">
      <c r="C1024" s="34"/>
      <c r="D1024" s="10"/>
    </row>
    <row r="1025" spans="3:4" x14ac:dyDescent="0.25">
      <c r="C1025" s="34"/>
      <c r="D1025" s="10"/>
    </row>
    <row r="1026" spans="3:4" x14ac:dyDescent="0.25">
      <c r="C1026" s="34"/>
      <c r="D1026" s="10"/>
    </row>
    <row r="1027" spans="3:4" x14ac:dyDescent="0.25">
      <c r="C1027" s="34"/>
      <c r="D1027" s="10"/>
    </row>
    <row r="1028" spans="3:4" x14ac:dyDescent="0.25">
      <c r="C1028" s="34"/>
      <c r="D1028" s="10"/>
    </row>
    <row r="1029" spans="3:4" x14ac:dyDescent="0.25">
      <c r="C1029" s="34"/>
      <c r="D1029" s="10"/>
    </row>
    <row r="1030" spans="3:4" x14ac:dyDescent="0.25">
      <c r="C1030" s="34"/>
      <c r="D1030" s="10"/>
    </row>
    <row r="1031" spans="3:4" x14ac:dyDescent="0.25">
      <c r="C1031" s="34"/>
      <c r="D1031" s="10"/>
    </row>
    <row r="1032" spans="3:4" x14ac:dyDescent="0.25">
      <c r="C1032" s="34"/>
      <c r="D1032" s="10"/>
    </row>
    <row r="1033" spans="3:4" x14ac:dyDescent="0.25">
      <c r="C1033" s="34"/>
      <c r="D1033" s="10"/>
    </row>
    <row r="1034" spans="3:4" x14ac:dyDescent="0.25">
      <c r="C1034" s="34"/>
      <c r="D1034" s="10"/>
    </row>
    <row r="1035" spans="3:4" x14ac:dyDescent="0.25">
      <c r="C1035" s="34"/>
      <c r="D1035" s="10"/>
    </row>
    <row r="1036" spans="3:4" x14ac:dyDescent="0.25">
      <c r="C1036" s="34"/>
      <c r="D1036" s="10"/>
    </row>
    <row r="1037" spans="3:4" x14ac:dyDescent="0.25">
      <c r="C1037" s="34"/>
      <c r="D1037" s="10"/>
    </row>
    <row r="1038" spans="3:4" x14ac:dyDescent="0.25">
      <c r="C1038" s="34"/>
      <c r="D1038" s="10"/>
    </row>
    <row r="1039" spans="3:4" x14ac:dyDescent="0.25">
      <c r="C1039" s="34"/>
      <c r="D1039" s="10"/>
    </row>
    <row r="1040" spans="3:4" x14ac:dyDescent="0.25">
      <c r="C1040" s="34"/>
      <c r="D1040" s="10"/>
    </row>
    <row r="1041" spans="3:4" x14ac:dyDescent="0.25">
      <c r="C1041" s="34"/>
      <c r="D1041" s="10"/>
    </row>
    <row r="1042" spans="3:4" x14ac:dyDescent="0.25">
      <c r="C1042" s="34"/>
      <c r="D1042" s="10"/>
    </row>
    <row r="1043" spans="3:4" x14ac:dyDescent="0.25">
      <c r="C1043" s="34"/>
      <c r="D1043" s="10"/>
    </row>
    <row r="1044" spans="3:4" x14ac:dyDescent="0.25">
      <c r="C1044" s="34"/>
      <c r="D1044" s="10"/>
    </row>
    <row r="1045" spans="3:4" x14ac:dyDescent="0.25">
      <c r="C1045" s="34"/>
      <c r="D1045" s="10"/>
    </row>
    <row r="1046" spans="3:4" x14ac:dyDescent="0.25">
      <c r="C1046" s="34"/>
      <c r="D1046" s="10"/>
    </row>
    <row r="1047" spans="3:4" x14ac:dyDescent="0.25">
      <c r="C1047" s="34"/>
      <c r="D1047" s="10"/>
    </row>
    <row r="1048" spans="3:4" x14ac:dyDescent="0.25">
      <c r="C1048" s="34"/>
      <c r="D1048" s="10"/>
    </row>
    <row r="1049" spans="3:4" x14ac:dyDescent="0.25">
      <c r="C1049" s="34"/>
      <c r="D1049" s="10"/>
    </row>
    <row r="1050" spans="3:4" x14ac:dyDescent="0.25">
      <c r="C1050" s="34"/>
      <c r="D1050" s="10"/>
    </row>
    <row r="1051" spans="3:4" x14ac:dyDescent="0.25">
      <c r="C1051" s="34"/>
      <c r="D1051" s="10"/>
    </row>
    <row r="1052" spans="3:4" x14ac:dyDescent="0.25">
      <c r="C1052" s="34"/>
      <c r="D1052" s="10"/>
    </row>
    <row r="1053" spans="3:4" x14ac:dyDescent="0.25">
      <c r="C1053" s="34"/>
      <c r="D1053" s="10"/>
    </row>
    <row r="1054" spans="3:4" x14ac:dyDescent="0.25">
      <c r="C1054" s="34"/>
      <c r="D1054" s="10"/>
    </row>
    <row r="1055" spans="3:4" x14ac:dyDescent="0.25">
      <c r="C1055" s="34"/>
      <c r="D1055" s="10"/>
    </row>
    <row r="1056" spans="3:4" x14ac:dyDescent="0.25">
      <c r="C1056" s="34"/>
      <c r="D1056" s="10"/>
    </row>
    <row r="1057" spans="3:4" x14ac:dyDescent="0.25">
      <c r="C1057" s="34"/>
      <c r="D1057" s="10"/>
    </row>
    <row r="1058" spans="3:4" x14ac:dyDescent="0.25">
      <c r="C1058" s="34"/>
      <c r="D1058" s="10"/>
    </row>
    <row r="1059" spans="3:4" x14ac:dyDescent="0.25">
      <c r="C1059" s="34"/>
      <c r="D1059" s="10"/>
    </row>
    <row r="1060" spans="3:4" x14ac:dyDescent="0.25">
      <c r="C1060" s="34"/>
      <c r="D1060" s="10"/>
    </row>
    <row r="1061" spans="3:4" x14ac:dyDescent="0.25">
      <c r="C1061" s="34"/>
      <c r="D1061" s="10"/>
    </row>
    <row r="1062" spans="3:4" x14ac:dyDescent="0.25">
      <c r="C1062" s="34"/>
      <c r="D1062" s="10"/>
    </row>
    <row r="1063" spans="3:4" x14ac:dyDescent="0.25">
      <c r="C1063" s="34"/>
      <c r="D1063" s="10"/>
    </row>
    <row r="1064" spans="3:4" x14ac:dyDescent="0.25">
      <c r="C1064" s="34"/>
      <c r="D1064" s="10"/>
    </row>
    <row r="1065" spans="3:4" x14ac:dyDescent="0.25">
      <c r="C1065" s="34"/>
      <c r="D1065" s="10"/>
    </row>
    <row r="1066" spans="3:4" x14ac:dyDescent="0.25">
      <c r="C1066" s="34"/>
      <c r="D1066" s="10"/>
    </row>
    <row r="1067" spans="3:4" x14ac:dyDescent="0.25">
      <c r="C1067" s="34"/>
      <c r="D1067" s="10"/>
    </row>
    <row r="1068" spans="3:4" x14ac:dyDescent="0.25">
      <c r="C1068" s="34"/>
      <c r="D1068" s="10"/>
    </row>
    <row r="1069" spans="3:4" x14ac:dyDescent="0.25">
      <c r="C1069" s="34"/>
      <c r="D1069" s="10"/>
    </row>
    <row r="1070" spans="3:4" x14ac:dyDescent="0.25">
      <c r="C1070" s="34"/>
      <c r="D1070" s="10"/>
    </row>
    <row r="1071" spans="3:4" x14ac:dyDescent="0.25">
      <c r="C1071" s="34"/>
      <c r="D1071" s="10"/>
    </row>
    <row r="1072" spans="3:4" x14ac:dyDescent="0.25">
      <c r="C1072" s="34"/>
      <c r="D1072" s="10"/>
    </row>
    <row r="1073" spans="3:4" x14ac:dyDescent="0.25">
      <c r="C1073" s="34"/>
      <c r="D1073" s="10"/>
    </row>
    <row r="1074" spans="3:4" x14ac:dyDescent="0.25">
      <c r="C1074" s="34"/>
      <c r="D1074" s="10"/>
    </row>
    <row r="1075" spans="3:4" x14ac:dyDescent="0.25">
      <c r="C1075" s="34"/>
      <c r="D1075" s="10"/>
    </row>
    <row r="1076" spans="3:4" x14ac:dyDescent="0.25">
      <c r="C1076" s="34"/>
      <c r="D1076" s="10"/>
    </row>
    <row r="1077" spans="3:4" x14ac:dyDescent="0.25">
      <c r="C1077" s="34"/>
      <c r="D1077" s="10"/>
    </row>
    <row r="1078" spans="3:4" x14ac:dyDescent="0.25">
      <c r="C1078" s="34"/>
      <c r="D1078" s="10"/>
    </row>
    <row r="1079" spans="3:4" x14ac:dyDescent="0.25">
      <c r="C1079" s="34"/>
      <c r="D1079" s="10"/>
    </row>
    <row r="1080" spans="3:4" x14ac:dyDescent="0.25">
      <c r="C1080" s="34"/>
      <c r="D1080" s="10"/>
    </row>
    <row r="1081" spans="3:4" x14ac:dyDescent="0.25">
      <c r="C1081" s="34"/>
      <c r="D1081" s="10"/>
    </row>
    <row r="1082" spans="3:4" x14ac:dyDescent="0.25">
      <c r="C1082" s="34"/>
      <c r="D1082" s="10"/>
    </row>
    <row r="1083" spans="3:4" x14ac:dyDescent="0.25">
      <c r="C1083" s="34"/>
      <c r="D1083" s="10"/>
    </row>
    <row r="1084" spans="3:4" x14ac:dyDescent="0.25">
      <c r="C1084" s="34"/>
      <c r="D1084" s="10"/>
    </row>
    <row r="1085" spans="3:4" x14ac:dyDescent="0.25">
      <c r="C1085" s="34"/>
      <c r="D1085" s="10"/>
    </row>
    <row r="1086" spans="3:4" x14ac:dyDescent="0.25">
      <c r="C1086" s="34"/>
      <c r="D1086" s="10"/>
    </row>
    <row r="1087" spans="3:4" x14ac:dyDescent="0.25">
      <c r="C1087" s="34"/>
      <c r="D1087" s="10"/>
    </row>
    <row r="1088" spans="3:4" x14ac:dyDescent="0.25">
      <c r="C1088" s="34"/>
      <c r="D1088" s="10"/>
    </row>
    <row r="1089" spans="3:4" x14ac:dyDescent="0.25">
      <c r="C1089" s="34"/>
      <c r="D1089" s="10"/>
    </row>
    <row r="1090" spans="3:4" x14ac:dyDescent="0.25">
      <c r="C1090" s="34"/>
      <c r="D1090" s="10"/>
    </row>
    <row r="1091" spans="3:4" x14ac:dyDescent="0.25">
      <c r="C1091" s="34"/>
      <c r="D1091" s="10"/>
    </row>
    <row r="1092" spans="3:4" x14ac:dyDescent="0.25">
      <c r="C1092" s="34"/>
      <c r="D1092" s="10"/>
    </row>
    <row r="1093" spans="3:4" x14ac:dyDescent="0.25">
      <c r="C1093" s="34"/>
      <c r="D1093" s="10"/>
    </row>
    <row r="1094" spans="3:4" x14ac:dyDescent="0.25">
      <c r="C1094" s="34"/>
      <c r="D1094" s="10"/>
    </row>
    <row r="1095" spans="3:4" x14ac:dyDescent="0.25">
      <c r="C1095" s="34"/>
      <c r="D1095" s="10"/>
    </row>
    <row r="1096" spans="3:4" x14ac:dyDescent="0.25">
      <c r="C1096" s="34"/>
      <c r="D1096" s="10"/>
    </row>
    <row r="1097" spans="3:4" x14ac:dyDescent="0.25">
      <c r="C1097" s="34"/>
      <c r="D1097" s="10"/>
    </row>
    <row r="1098" spans="3:4" x14ac:dyDescent="0.25">
      <c r="C1098" s="34"/>
      <c r="D1098" s="10"/>
    </row>
    <row r="1099" spans="3:4" x14ac:dyDescent="0.25">
      <c r="C1099" s="34"/>
      <c r="D1099" s="10"/>
    </row>
    <row r="1100" spans="3:4" x14ac:dyDescent="0.25">
      <c r="C1100" s="34"/>
      <c r="D1100" s="10"/>
    </row>
    <row r="1101" spans="3:4" x14ac:dyDescent="0.25">
      <c r="C1101" s="34"/>
      <c r="D1101" s="10"/>
    </row>
    <row r="1102" spans="3:4" x14ac:dyDescent="0.25">
      <c r="C1102" s="34"/>
      <c r="D1102" s="10"/>
    </row>
    <row r="1103" spans="3:4" x14ac:dyDescent="0.25">
      <c r="C1103" s="34"/>
      <c r="D1103" s="10"/>
    </row>
    <row r="1104" spans="3:4" x14ac:dyDescent="0.25">
      <c r="C1104" s="34"/>
      <c r="D1104" s="10"/>
    </row>
    <row r="1105" spans="3:4" x14ac:dyDescent="0.25">
      <c r="C1105" s="34"/>
      <c r="D1105" s="10"/>
    </row>
    <row r="1106" spans="3:4" x14ac:dyDescent="0.25">
      <c r="C1106" s="34"/>
      <c r="D1106" s="10"/>
    </row>
    <row r="1107" spans="3:4" x14ac:dyDescent="0.25">
      <c r="C1107" s="34"/>
      <c r="D1107" s="10"/>
    </row>
    <row r="1108" spans="3:4" x14ac:dyDescent="0.25">
      <c r="C1108" s="34"/>
      <c r="D1108" s="10"/>
    </row>
    <row r="1109" spans="3:4" x14ac:dyDescent="0.25">
      <c r="C1109" s="34"/>
      <c r="D1109" s="10"/>
    </row>
    <row r="1110" spans="3:4" x14ac:dyDescent="0.25">
      <c r="C1110" s="34"/>
      <c r="D1110" s="10"/>
    </row>
    <row r="1111" spans="3:4" x14ac:dyDescent="0.25">
      <c r="C1111" s="34"/>
      <c r="D1111" s="10"/>
    </row>
    <row r="1112" spans="3:4" x14ac:dyDescent="0.25">
      <c r="C1112" s="34"/>
      <c r="D1112" s="10"/>
    </row>
    <row r="1113" spans="3:4" x14ac:dyDescent="0.25">
      <c r="C1113" s="34"/>
      <c r="D1113" s="10"/>
    </row>
    <row r="1114" spans="3:4" x14ac:dyDescent="0.25">
      <c r="C1114" s="34"/>
      <c r="D1114" s="10"/>
    </row>
    <row r="1115" spans="3:4" x14ac:dyDescent="0.25">
      <c r="C1115" s="34"/>
      <c r="D1115" s="10"/>
    </row>
    <row r="1116" spans="3:4" x14ac:dyDescent="0.25">
      <c r="C1116" s="34"/>
      <c r="D1116" s="10"/>
    </row>
    <row r="1117" spans="3:4" x14ac:dyDescent="0.25">
      <c r="C1117" s="34"/>
      <c r="D1117" s="10"/>
    </row>
    <row r="1118" spans="3:4" x14ac:dyDescent="0.25">
      <c r="C1118" s="34"/>
      <c r="D1118" s="10"/>
    </row>
    <row r="1119" spans="3:4" x14ac:dyDescent="0.25">
      <c r="C1119" s="34"/>
      <c r="D1119" s="10"/>
    </row>
    <row r="1120" spans="3:4" x14ac:dyDescent="0.25">
      <c r="C1120" s="34"/>
      <c r="D1120" s="10"/>
    </row>
    <row r="1121" spans="3:4" x14ac:dyDescent="0.25">
      <c r="C1121" s="34"/>
      <c r="D1121" s="10"/>
    </row>
    <row r="1122" spans="3:4" x14ac:dyDescent="0.25">
      <c r="C1122" s="34"/>
      <c r="D1122" s="10"/>
    </row>
    <row r="1123" spans="3:4" x14ac:dyDescent="0.25">
      <c r="C1123" s="34"/>
      <c r="D1123" s="10"/>
    </row>
    <row r="1124" spans="3:4" x14ac:dyDescent="0.25">
      <c r="C1124" s="34"/>
      <c r="D1124" s="10"/>
    </row>
    <row r="1125" spans="3:4" x14ac:dyDescent="0.25">
      <c r="C1125" s="34"/>
      <c r="D1125" s="10"/>
    </row>
    <row r="1126" spans="3:4" x14ac:dyDescent="0.25">
      <c r="C1126" s="34"/>
      <c r="D1126" s="10"/>
    </row>
    <row r="1127" spans="3:4" x14ac:dyDescent="0.25">
      <c r="C1127" s="34"/>
      <c r="D1127" s="10"/>
    </row>
    <row r="1128" spans="3:4" x14ac:dyDescent="0.25">
      <c r="C1128" s="34"/>
      <c r="D1128" s="10"/>
    </row>
    <row r="1129" spans="3:4" x14ac:dyDescent="0.25">
      <c r="C1129" s="34"/>
      <c r="D1129" s="10"/>
    </row>
    <row r="1130" spans="3:4" x14ac:dyDescent="0.25">
      <c r="C1130" s="34"/>
      <c r="D1130" s="10"/>
    </row>
    <row r="1131" spans="3:4" x14ac:dyDescent="0.25">
      <c r="C1131" s="34"/>
      <c r="D1131" s="10"/>
    </row>
    <row r="1132" spans="3:4" x14ac:dyDescent="0.25">
      <c r="C1132" s="34"/>
      <c r="D1132" s="10"/>
    </row>
    <row r="1133" spans="3:4" x14ac:dyDescent="0.25">
      <c r="C1133" s="34"/>
      <c r="D1133" s="10"/>
    </row>
    <row r="1134" spans="3:4" x14ac:dyDescent="0.25">
      <c r="C1134" s="34"/>
      <c r="D1134" s="10"/>
    </row>
    <row r="1135" spans="3:4" x14ac:dyDescent="0.25">
      <c r="C1135" s="34"/>
      <c r="D1135" s="10"/>
    </row>
    <row r="1136" spans="3:4" x14ac:dyDescent="0.25">
      <c r="C1136" s="34"/>
      <c r="D1136" s="10"/>
    </row>
    <row r="1137" spans="3:4" x14ac:dyDescent="0.25">
      <c r="C1137" s="34"/>
      <c r="D1137" s="10"/>
    </row>
    <row r="1138" spans="3:4" x14ac:dyDescent="0.25">
      <c r="C1138" s="34"/>
      <c r="D1138" s="10"/>
    </row>
    <row r="1139" spans="3:4" x14ac:dyDescent="0.25">
      <c r="C1139" s="34"/>
      <c r="D1139" s="10"/>
    </row>
    <row r="1140" spans="3:4" x14ac:dyDescent="0.25">
      <c r="C1140" s="34"/>
      <c r="D1140" s="10"/>
    </row>
    <row r="1141" spans="3:4" x14ac:dyDescent="0.25">
      <c r="C1141" s="34"/>
      <c r="D1141" s="10"/>
    </row>
    <row r="1142" spans="3:4" x14ac:dyDescent="0.25">
      <c r="C1142" s="34"/>
      <c r="D1142" s="10"/>
    </row>
    <row r="1143" spans="3:4" x14ac:dyDescent="0.25">
      <c r="C1143" s="34"/>
      <c r="D1143" s="10"/>
    </row>
    <row r="1144" spans="3:4" x14ac:dyDescent="0.25">
      <c r="C1144" s="34"/>
      <c r="D1144" s="10"/>
    </row>
    <row r="1145" spans="3:4" x14ac:dyDescent="0.25">
      <c r="C1145" s="34"/>
      <c r="D1145" s="10"/>
    </row>
    <row r="1146" spans="3:4" x14ac:dyDescent="0.25">
      <c r="C1146" s="34"/>
      <c r="D1146" s="10"/>
    </row>
    <row r="1147" spans="3:4" x14ac:dyDescent="0.25">
      <c r="C1147" s="34"/>
      <c r="D1147" s="10"/>
    </row>
    <row r="1148" spans="3:4" x14ac:dyDescent="0.25">
      <c r="C1148" s="34"/>
      <c r="D1148" s="10"/>
    </row>
    <row r="1149" spans="3:4" x14ac:dyDescent="0.25">
      <c r="C1149" s="34"/>
      <c r="D1149" s="10"/>
    </row>
    <row r="1150" spans="3:4" x14ac:dyDescent="0.25">
      <c r="C1150" s="34"/>
      <c r="D1150" s="10"/>
    </row>
    <row r="1151" spans="3:4" x14ac:dyDescent="0.25">
      <c r="C1151" s="34"/>
      <c r="D1151" s="10"/>
    </row>
    <row r="1152" spans="3:4" x14ac:dyDescent="0.25">
      <c r="C1152" s="34"/>
      <c r="D1152" s="10"/>
    </row>
    <row r="1153" spans="3:4" x14ac:dyDescent="0.25">
      <c r="C1153" s="34"/>
      <c r="D1153" s="10"/>
    </row>
    <row r="1154" spans="3:4" x14ac:dyDescent="0.25">
      <c r="C1154" s="34"/>
      <c r="D1154" s="10"/>
    </row>
    <row r="1155" spans="3:4" x14ac:dyDescent="0.25">
      <c r="C1155" s="34"/>
      <c r="D1155" s="10"/>
    </row>
    <row r="1156" spans="3:4" x14ac:dyDescent="0.25">
      <c r="C1156" s="34"/>
      <c r="D1156" s="10"/>
    </row>
    <row r="1157" spans="3:4" x14ac:dyDescent="0.25">
      <c r="C1157" s="34"/>
      <c r="D1157" s="10"/>
    </row>
    <row r="1158" spans="3:4" x14ac:dyDescent="0.25">
      <c r="C1158" s="34"/>
      <c r="D1158" s="10"/>
    </row>
    <row r="1159" spans="3:4" x14ac:dyDescent="0.25">
      <c r="C1159" s="34"/>
      <c r="D1159" s="10"/>
    </row>
    <row r="1160" spans="3:4" x14ac:dyDescent="0.25">
      <c r="C1160" s="34"/>
      <c r="D1160" s="10"/>
    </row>
    <row r="1161" spans="3:4" x14ac:dyDescent="0.25">
      <c r="C1161" s="34"/>
      <c r="D1161" s="10"/>
    </row>
    <row r="1162" spans="3:4" x14ac:dyDescent="0.25">
      <c r="C1162" s="34"/>
      <c r="D1162" s="10"/>
    </row>
    <row r="1163" spans="3:4" x14ac:dyDescent="0.25">
      <c r="C1163" s="34"/>
      <c r="D1163" s="10"/>
    </row>
    <row r="1164" spans="3:4" x14ac:dyDescent="0.25">
      <c r="C1164" s="34"/>
      <c r="D1164" s="10"/>
    </row>
    <row r="1165" spans="3:4" x14ac:dyDescent="0.25">
      <c r="C1165" s="34"/>
      <c r="D1165" s="10"/>
    </row>
    <row r="1166" spans="3:4" x14ac:dyDescent="0.25">
      <c r="C1166" s="34"/>
      <c r="D1166" s="10"/>
    </row>
    <row r="1167" spans="3:4" x14ac:dyDescent="0.25">
      <c r="C1167" s="34"/>
      <c r="D1167" s="10"/>
    </row>
    <row r="1168" spans="3:4" x14ac:dyDescent="0.25">
      <c r="C1168" s="34"/>
      <c r="D1168" s="10"/>
    </row>
    <row r="1169" spans="3:4" x14ac:dyDescent="0.25">
      <c r="C1169" s="34"/>
      <c r="D1169" s="10"/>
    </row>
    <row r="1170" spans="3:4" x14ac:dyDescent="0.25">
      <c r="C1170" s="34"/>
      <c r="D1170" s="10"/>
    </row>
    <row r="1171" spans="3:4" x14ac:dyDescent="0.25">
      <c r="C1171" s="34"/>
      <c r="D1171" s="10"/>
    </row>
    <row r="1172" spans="3:4" x14ac:dyDescent="0.25">
      <c r="C1172" s="34"/>
      <c r="D1172" s="10"/>
    </row>
    <row r="1173" spans="3:4" x14ac:dyDescent="0.25">
      <c r="C1173" s="34"/>
      <c r="D1173" s="10"/>
    </row>
    <row r="1174" spans="3:4" x14ac:dyDescent="0.25">
      <c r="C1174" s="34"/>
      <c r="D1174" s="10"/>
    </row>
    <row r="1175" spans="3:4" x14ac:dyDescent="0.25">
      <c r="C1175" s="34"/>
      <c r="D1175" s="10"/>
    </row>
    <row r="1176" spans="3:4" x14ac:dyDescent="0.25">
      <c r="C1176" s="34"/>
      <c r="D1176" s="10"/>
    </row>
    <row r="1177" spans="3:4" x14ac:dyDescent="0.25">
      <c r="C1177" s="34"/>
      <c r="D1177" s="10"/>
    </row>
    <row r="1178" spans="3:4" x14ac:dyDescent="0.25">
      <c r="C1178" s="34"/>
      <c r="D1178" s="10"/>
    </row>
    <row r="1179" spans="3:4" x14ac:dyDescent="0.25">
      <c r="C1179" s="34"/>
      <c r="D1179" s="10"/>
    </row>
    <row r="1180" spans="3:4" x14ac:dyDescent="0.25">
      <c r="C1180" s="34"/>
      <c r="D1180" s="10"/>
    </row>
    <row r="1181" spans="3:4" x14ac:dyDescent="0.25">
      <c r="C1181" s="34"/>
      <c r="D1181" s="10"/>
    </row>
    <row r="1182" spans="3:4" x14ac:dyDescent="0.25">
      <c r="C1182" s="34"/>
      <c r="D1182" s="10"/>
    </row>
    <row r="1183" spans="3:4" x14ac:dyDescent="0.25">
      <c r="C1183" s="34"/>
      <c r="D1183" s="10"/>
    </row>
    <row r="1184" spans="3:4" x14ac:dyDescent="0.25">
      <c r="C1184" s="34"/>
      <c r="D1184" s="10"/>
    </row>
    <row r="1185" spans="3:4" x14ac:dyDescent="0.25">
      <c r="C1185" s="34"/>
      <c r="D1185" s="10"/>
    </row>
    <row r="1186" spans="3:4" x14ac:dyDescent="0.25">
      <c r="C1186" s="34"/>
      <c r="D1186" s="10"/>
    </row>
    <row r="1187" spans="3:4" x14ac:dyDescent="0.25">
      <c r="C1187" s="34"/>
      <c r="D1187" s="10"/>
    </row>
    <row r="1188" spans="3:4" x14ac:dyDescent="0.25">
      <c r="C1188" s="34"/>
      <c r="D1188" s="10"/>
    </row>
    <row r="1189" spans="3:4" x14ac:dyDescent="0.25">
      <c r="C1189" s="34"/>
      <c r="D1189" s="10"/>
    </row>
    <row r="1190" spans="3:4" x14ac:dyDescent="0.25">
      <c r="C1190" s="34"/>
      <c r="D1190" s="10"/>
    </row>
    <row r="1191" spans="3:4" x14ac:dyDescent="0.25">
      <c r="C1191" s="34"/>
      <c r="D1191" s="10"/>
    </row>
    <row r="1192" spans="3:4" x14ac:dyDescent="0.25">
      <c r="C1192" s="34"/>
      <c r="D1192" s="10"/>
    </row>
    <row r="1193" spans="3:4" x14ac:dyDescent="0.25">
      <c r="C1193" s="34"/>
      <c r="D1193" s="10"/>
    </row>
    <row r="1194" spans="3:4" x14ac:dyDescent="0.25">
      <c r="C1194" s="34"/>
      <c r="D1194" s="10"/>
    </row>
    <row r="1195" spans="3:4" x14ac:dyDescent="0.25">
      <c r="C1195" s="34"/>
      <c r="D1195" s="10"/>
    </row>
    <row r="1196" spans="3:4" x14ac:dyDescent="0.25">
      <c r="C1196" s="34"/>
      <c r="D1196" s="10"/>
    </row>
    <row r="1197" spans="3:4" x14ac:dyDescent="0.25">
      <c r="C1197" s="34"/>
      <c r="D1197" s="10"/>
    </row>
    <row r="1198" spans="3:4" x14ac:dyDescent="0.25">
      <c r="C1198" s="34"/>
      <c r="D1198" s="10"/>
    </row>
    <row r="1199" spans="3:4" x14ac:dyDescent="0.25">
      <c r="C1199" s="34"/>
      <c r="D1199" s="10"/>
    </row>
    <row r="1200" spans="3:4" x14ac:dyDescent="0.25">
      <c r="C1200" s="34"/>
      <c r="D1200" s="10"/>
    </row>
    <row r="1201" spans="3:4" x14ac:dyDescent="0.25">
      <c r="C1201" s="34"/>
      <c r="D1201" s="10"/>
    </row>
    <row r="1202" spans="3:4" x14ac:dyDescent="0.25">
      <c r="C1202" s="34"/>
      <c r="D1202" s="10"/>
    </row>
    <row r="1203" spans="3:4" x14ac:dyDescent="0.25">
      <c r="C1203" s="34"/>
      <c r="D1203" s="10"/>
    </row>
    <row r="1204" spans="3:4" x14ac:dyDescent="0.25">
      <c r="C1204" s="34"/>
      <c r="D1204" s="10"/>
    </row>
    <row r="1205" spans="3:4" x14ac:dyDescent="0.25">
      <c r="C1205" s="34"/>
      <c r="D1205" s="10"/>
    </row>
    <row r="1206" spans="3:4" x14ac:dyDescent="0.25">
      <c r="C1206" s="34"/>
      <c r="D1206" s="10"/>
    </row>
    <row r="1207" spans="3:4" x14ac:dyDescent="0.25">
      <c r="C1207" s="34"/>
      <c r="D1207" s="10"/>
    </row>
    <row r="1208" spans="3:4" x14ac:dyDescent="0.25">
      <c r="C1208" s="34"/>
      <c r="D1208" s="10"/>
    </row>
    <row r="1209" spans="3:4" x14ac:dyDescent="0.25">
      <c r="C1209" s="34"/>
      <c r="D1209" s="10"/>
    </row>
    <row r="1210" spans="3:4" x14ac:dyDescent="0.25">
      <c r="C1210" s="34"/>
      <c r="D1210" s="10"/>
    </row>
    <row r="1211" spans="3:4" x14ac:dyDescent="0.25">
      <c r="C1211" s="34"/>
      <c r="D1211" s="10"/>
    </row>
    <row r="1212" spans="3:4" x14ac:dyDescent="0.25">
      <c r="C1212" s="34"/>
      <c r="D1212" s="10"/>
    </row>
    <row r="1213" spans="3:4" x14ac:dyDescent="0.25">
      <c r="C1213" s="34"/>
      <c r="D1213" s="10"/>
    </row>
    <row r="1214" spans="3:4" x14ac:dyDescent="0.25">
      <c r="C1214" s="34"/>
      <c r="D1214" s="10"/>
    </row>
    <row r="1215" spans="3:4" x14ac:dyDescent="0.25">
      <c r="C1215" s="34"/>
      <c r="D1215" s="10"/>
    </row>
    <row r="1216" spans="3:4" x14ac:dyDescent="0.25">
      <c r="C1216" s="34"/>
      <c r="D1216" s="10"/>
    </row>
    <row r="1217" spans="3:4" x14ac:dyDescent="0.25">
      <c r="C1217" s="34"/>
      <c r="D1217" s="10"/>
    </row>
    <row r="1218" spans="3:4" x14ac:dyDescent="0.25">
      <c r="C1218" s="34"/>
      <c r="D1218" s="10"/>
    </row>
    <row r="1219" spans="3:4" x14ac:dyDescent="0.25">
      <c r="C1219" s="34"/>
      <c r="D1219" s="10"/>
    </row>
    <row r="1220" spans="3:4" x14ac:dyDescent="0.25">
      <c r="C1220" s="34"/>
      <c r="D1220" s="10"/>
    </row>
    <row r="1221" spans="3:4" x14ac:dyDescent="0.25">
      <c r="C1221" s="34"/>
      <c r="D1221" s="10"/>
    </row>
    <row r="1222" spans="3:4" x14ac:dyDescent="0.25">
      <c r="C1222" s="34"/>
      <c r="D1222" s="10"/>
    </row>
    <row r="1223" spans="3:4" x14ac:dyDescent="0.25">
      <c r="C1223" s="34"/>
      <c r="D1223" s="10"/>
    </row>
    <row r="1224" spans="3:4" x14ac:dyDescent="0.25">
      <c r="C1224" s="34"/>
      <c r="D1224" s="10"/>
    </row>
    <row r="1225" spans="3:4" x14ac:dyDescent="0.25">
      <c r="C1225" s="34"/>
      <c r="D1225" s="10"/>
    </row>
    <row r="1226" spans="3:4" x14ac:dyDescent="0.25">
      <c r="C1226" s="34"/>
      <c r="D1226" s="10"/>
    </row>
    <row r="1227" spans="3:4" x14ac:dyDescent="0.25">
      <c r="C1227" s="34"/>
      <c r="D1227" s="10"/>
    </row>
    <row r="1228" spans="3:4" x14ac:dyDescent="0.25">
      <c r="C1228" s="34"/>
      <c r="D1228" s="10"/>
    </row>
    <row r="1229" spans="3:4" x14ac:dyDescent="0.25">
      <c r="C1229" s="34"/>
      <c r="D1229" s="10"/>
    </row>
    <row r="1230" spans="3:4" x14ac:dyDescent="0.25">
      <c r="C1230" s="34"/>
      <c r="D1230" s="10"/>
    </row>
    <row r="1231" spans="3:4" x14ac:dyDescent="0.25">
      <c r="C1231" s="34"/>
      <c r="D1231" s="10"/>
    </row>
    <row r="1232" spans="3:4" x14ac:dyDescent="0.25">
      <c r="C1232" s="34"/>
      <c r="D1232" s="10"/>
    </row>
    <row r="1233" spans="3:4" x14ac:dyDescent="0.25">
      <c r="C1233" s="34"/>
      <c r="D1233" s="10"/>
    </row>
    <row r="1234" spans="3:4" x14ac:dyDescent="0.25">
      <c r="C1234" s="34"/>
      <c r="D1234" s="10"/>
    </row>
    <row r="1235" spans="3:4" x14ac:dyDescent="0.25">
      <c r="C1235" s="34"/>
      <c r="D1235" s="10"/>
    </row>
    <row r="1236" spans="3:4" x14ac:dyDescent="0.25">
      <c r="C1236" s="34"/>
      <c r="D1236" s="10"/>
    </row>
    <row r="1237" spans="3:4" x14ac:dyDescent="0.25">
      <c r="C1237" s="34"/>
      <c r="D1237" s="10"/>
    </row>
    <row r="1238" spans="3:4" x14ac:dyDescent="0.25">
      <c r="C1238" s="34"/>
      <c r="D1238" s="10"/>
    </row>
    <row r="1239" spans="3:4" x14ac:dyDescent="0.25">
      <c r="C1239" s="34"/>
      <c r="D1239" s="10"/>
    </row>
    <row r="1240" spans="3:4" x14ac:dyDescent="0.25">
      <c r="C1240" s="34"/>
      <c r="D1240" s="10"/>
    </row>
    <row r="1241" spans="3:4" x14ac:dyDescent="0.25">
      <c r="C1241" s="34"/>
      <c r="D1241" s="10"/>
    </row>
    <row r="1242" spans="3:4" x14ac:dyDescent="0.25">
      <c r="C1242" s="34"/>
      <c r="D1242" s="10"/>
    </row>
    <row r="1243" spans="3:4" x14ac:dyDescent="0.25">
      <c r="C1243" s="34"/>
      <c r="D1243" s="10"/>
    </row>
    <row r="1244" spans="3:4" x14ac:dyDescent="0.25">
      <c r="C1244" s="34"/>
      <c r="D1244" s="10"/>
    </row>
    <row r="1245" spans="3:4" x14ac:dyDescent="0.25">
      <c r="C1245" s="34"/>
      <c r="D1245" s="10"/>
    </row>
    <row r="1246" spans="3:4" x14ac:dyDescent="0.25">
      <c r="C1246" s="34"/>
      <c r="D1246" s="10"/>
    </row>
    <row r="1247" spans="3:4" x14ac:dyDescent="0.25">
      <c r="C1247" s="34"/>
      <c r="D1247" s="10"/>
    </row>
    <row r="1248" spans="3:4" x14ac:dyDescent="0.25">
      <c r="C1248" s="34"/>
      <c r="D1248" s="10"/>
    </row>
    <row r="1249" spans="3:4" x14ac:dyDescent="0.25">
      <c r="C1249" s="34"/>
      <c r="D1249" s="10"/>
    </row>
    <row r="1250" spans="3:4" x14ac:dyDescent="0.25">
      <c r="C1250" s="34"/>
      <c r="D1250" s="10"/>
    </row>
    <row r="1251" spans="3:4" x14ac:dyDescent="0.25">
      <c r="C1251" s="34"/>
      <c r="D1251" s="10"/>
    </row>
    <row r="1252" spans="3:4" x14ac:dyDescent="0.25">
      <c r="C1252" s="34"/>
      <c r="D1252" s="10"/>
    </row>
    <row r="1253" spans="3:4" x14ac:dyDescent="0.25">
      <c r="C1253" s="34"/>
      <c r="D1253" s="10"/>
    </row>
    <row r="1254" spans="3:4" x14ac:dyDescent="0.25">
      <c r="C1254" s="34"/>
      <c r="D1254" s="10"/>
    </row>
    <row r="1255" spans="3:4" x14ac:dyDescent="0.25">
      <c r="C1255" s="34"/>
      <c r="D1255" s="10"/>
    </row>
    <row r="1256" spans="3:4" x14ac:dyDescent="0.25">
      <c r="C1256" s="34"/>
      <c r="D1256" s="10"/>
    </row>
    <row r="1257" spans="3:4" x14ac:dyDescent="0.25">
      <c r="C1257" s="34"/>
      <c r="D1257" s="10"/>
    </row>
    <row r="1258" spans="3:4" x14ac:dyDescent="0.25">
      <c r="C1258" s="34"/>
      <c r="D1258" s="10"/>
    </row>
    <row r="1259" spans="3:4" x14ac:dyDescent="0.25">
      <c r="C1259" s="34"/>
      <c r="D1259" s="10"/>
    </row>
    <row r="1260" spans="3:4" x14ac:dyDescent="0.25">
      <c r="C1260" s="34"/>
      <c r="D1260" s="10"/>
    </row>
    <row r="1261" spans="3:4" x14ac:dyDescent="0.25">
      <c r="C1261" s="34"/>
      <c r="D1261" s="10"/>
    </row>
    <row r="1262" spans="3:4" x14ac:dyDescent="0.25">
      <c r="C1262" s="34"/>
      <c r="D1262" s="10"/>
    </row>
    <row r="1263" spans="3:4" x14ac:dyDescent="0.25">
      <c r="C1263" s="34"/>
      <c r="D1263" s="10"/>
    </row>
    <row r="1264" spans="3:4" x14ac:dyDescent="0.25">
      <c r="C1264" s="34"/>
      <c r="D1264" s="10"/>
    </row>
    <row r="1265" spans="3:4" x14ac:dyDescent="0.25">
      <c r="C1265" s="34"/>
      <c r="D1265" s="10"/>
    </row>
    <row r="1266" spans="3:4" x14ac:dyDescent="0.25">
      <c r="C1266" s="34"/>
      <c r="D1266" s="10"/>
    </row>
    <row r="1267" spans="3:4" x14ac:dyDescent="0.25">
      <c r="C1267" s="34"/>
      <c r="D1267" s="10"/>
    </row>
    <row r="1268" spans="3:4" x14ac:dyDescent="0.25">
      <c r="C1268" s="34"/>
      <c r="D1268" s="10"/>
    </row>
    <row r="1269" spans="3:4" x14ac:dyDescent="0.25">
      <c r="C1269" s="34"/>
      <c r="D1269" s="10"/>
    </row>
    <row r="1270" spans="3:4" x14ac:dyDescent="0.25">
      <c r="C1270" s="34"/>
      <c r="D1270" s="10"/>
    </row>
    <row r="1271" spans="3:4" x14ac:dyDescent="0.25">
      <c r="C1271" s="34"/>
      <c r="D1271" s="10"/>
    </row>
    <row r="1272" spans="3:4" x14ac:dyDescent="0.25">
      <c r="C1272" s="34"/>
      <c r="D1272" s="10"/>
    </row>
    <row r="1273" spans="3:4" x14ac:dyDescent="0.25">
      <c r="C1273" s="34"/>
      <c r="D1273" s="10"/>
    </row>
    <row r="1274" spans="3:4" x14ac:dyDescent="0.25">
      <c r="C1274" s="34"/>
      <c r="D1274" s="10"/>
    </row>
    <row r="1275" spans="3:4" x14ac:dyDescent="0.25">
      <c r="C1275" s="34"/>
      <c r="D1275" s="10"/>
    </row>
    <row r="1276" spans="3:4" x14ac:dyDescent="0.25">
      <c r="C1276" s="34"/>
      <c r="D1276" s="10"/>
    </row>
    <row r="1277" spans="3:4" x14ac:dyDescent="0.25">
      <c r="C1277" s="34"/>
      <c r="D1277" s="10"/>
    </row>
    <row r="1278" spans="3:4" x14ac:dyDescent="0.25">
      <c r="C1278" s="34"/>
      <c r="D1278" s="10"/>
    </row>
    <row r="1279" spans="3:4" x14ac:dyDescent="0.25">
      <c r="C1279" s="34"/>
      <c r="D1279" s="10"/>
    </row>
    <row r="1280" spans="3:4" x14ac:dyDescent="0.25">
      <c r="C1280" s="34"/>
      <c r="D1280" s="10"/>
    </row>
    <row r="1281" spans="3:4" x14ac:dyDescent="0.25">
      <c r="C1281" s="34"/>
      <c r="D1281" s="10"/>
    </row>
    <row r="1282" spans="3:4" x14ac:dyDescent="0.25">
      <c r="C1282" s="34"/>
      <c r="D1282" s="10"/>
    </row>
    <row r="1283" spans="3:4" x14ac:dyDescent="0.25">
      <c r="C1283" s="34"/>
      <c r="D1283" s="10"/>
    </row>
    <row r="1284" spans="3:4" x14ac:dyDescent="0.25">
      <c r="C1284" s="34"/>
      <c r="D1284" s="10"/>
    </row>
    <row r="1285" spans="3:4" x14ac:dyDescent="0.25">
      <c r="C1285" s="34"/>
      <c r="D1285" s="10"/>
    </row>
    <row r="1286" spans="3:4" x14ac:dyDescent="0.25">
      <c r="C1286" s="34"/>
      <c r="D1286" s="10"/>
    </row>
    <row r="1287" spans="3:4" x14ac:dyDescent="0.25">
      <c r="C1287" s="34"/>
      <c r="D1287" s="10"/>
    </row>
    <row r="1288" spans="3:4" x14ac:dyDescent="0.25">
      <c r="C1288" s="34"/>
      <c r="D1288" s="10"/>
    </row>
    <row r="1289" spans="3:4" x14ac:dyDescent="0.25">
      <c r="C1289" s="34"/>
      <c r="D1289" s="10"/>
    </row>
    <row r="1290" spans="3:4" x14ac:dyDescent="0.25">
      <c r="C1290" s="34"/>
      <c r="D1290" s="10"/>
    </row>
    <row r="1291" spans="3:4" x14ac:dyDescent="0.25">
      <c r="C1291" s="34"/>
      <c r="D1291" s="10"/>
    </row>
    <row r="1292" spans="3:4" x14ac:dyDescent="0.25">
      <c r="C1292" s="34"/>
      <c r="D1292" s="10"/>
    </row>
    <row r="1293" spans="3:4" x14ac:dyDescent="0.25">
      <c r="C1293" s="34"/>
      <c r="D1293" s="10"/>
    </row>
    <row r="1294" spans="3:4" x14ac:dyDescent="0.25">
      <c r="C1294" s="34"/>
      <c r="D1294" s="10"/>
    </row>
    <row r="1295" spans="3:4" x14ac:dyDescent="0.25">
      <c r="C1295" s="34"/>
      <c r="D1295" s="10"/>
    </row>
    <row r="1296" spans="3:4" x14ac:dyDescent="0.25">
      <c r="C1296" s="34"/>
      <c r="D1296" s="10"/>
    </row>
    <row r="1297" spans="3:4" x14ac:dyDescent="0.25">
      <c r="C1297" s="34"/>
      <c r="D1297" s="10"/>
    </row>
    <row r="1298" spans="3:4" x14ac:dyDescent="0.25">
      <c r="C1298" s="34"/>
      <c r="D1298" s="10"/>
    </row>
    <row r="1299" spans="3:4" x14ac:dyDescent="0.25">
      <c r="C1299" s="34"/>
      <c r="D1299" s="10"/>
    </row>
    <row r="1300" spans="3:4" x14ac:dyDescent="0.25">
      <c r="C1300" s="34"/>
      <c r="D1300" s="10"/>
    </row>
    <row r="1301" spans="3:4" x14ac:dyDescent="0.25">
      <c r="C1301" s="34"/>
      <c r="D1301" s="10"/>
    </row>
    <row r="1302" spans="3:4" x14ac:dyDescent="0.25">
      <c r="C1302" s="34"/>
      <c r="D1302" s="10"/>
    </row>
    <row r="1303" spans="3:4" x14ac:dyDescent="0.25">
      <c r="C1303" s="34"/>
      <c r="D1303" s="10"/>
    </row>
    <row r="1304" spans="3:4" x14ac:dyDescent="0.25">
      <c r="C1304" s="34"/>
      <c r="D1304" s="10"/>
    </row>
    <row r="1305" spans="3:4" x14ac:dyDescent="0.25">
      <c r="C1305" s="34"/>
      <c r="D1305" s="10"/>
    </row>
    <row r="1306" spans="3:4" x14ac:dyDescent="0.25">
      <c r="C1306" s="34"/>
      <c r="D1306" s="10"/>
    </row>
    <row r="1307" spans="3:4" x14ac:dyDescent="0.25">
      <c r="C1307" s="34"/>
      <c r="D1307" s="10"/>
    </row>
    <row r="1308" spans="3:4" x14ac:dyDescent="0.25">
      <c r="C1308" s="34"/>
      <c r="D1308" s="10"/>
    </row>
    <row r="1309" spans="3:4" x14ac:dyDescent="0.25">
      <c r="C1309" s="34"/>
      <c r="D1309" s="10"/>
    </row>
    <row r="1310" spans="3:4" x14ac:dyDescent="0.25">
      <c r="C1310" s="34"/>
      <c r="D1310" s="10"/>
    </row>
    <row r="1311" spans="3:4" x14ac:dyDescent="0.25">
      <c r="C1311" s="34"/>
      <c r="D1311" s="10"/>
    </row>
    <row r="1312" spans="3:4" x14ac:dyDescent="0.25">
      <c r="C1312" s="34"/>
      <c r="D1312" s="10"/>
    </row>
    <row r="1313" spans="3:4" x14ac:dyDescent="0.25">
      <c r="C1313" s="34"/>
      <c r="D1313" s="10"/>
    </row>
    <row r="1314" spans="3:4" x14ac:dyDescent="0.25">
      <c r="C1314" s="34"/>
      <c r="D1314" s="10"/>
    </row>
    <row r="1315" spans="3:4" x14ac:dyDescent="0.25">
      <c r="C1315" s="34"/>
      <c r="D1315" s="10"/>
    </row>
    <row r="1316" spans="3:4" x14ac:dyDescent="0.25">
      <c r="C1316" s="34"/>
      <c r="D1316" s="10"/>
    </row>
    <row r="1317" spans="3:4" x14ac:dyDescent="0.25">
      <c r="C1317" s="34"/>
      <c r="D1317" s="10"/>
    </row>
    <row r="1318" spans="3:4" x14ac:dyDescent="0.25">
      <c r="C1318" s="34"/>
      <c r="D1318" s="10"/>
    </row>
    <row r="1319" spans="3:4" x14ac:dyDescent="0.25">
      <c r="C1319" s="34"/>
      <c r="D1319" s="10"/>
    </row>
    <row r="1320" spans="3:4" x14ac:dyDescent="0.25">
      <c r="C1320" s="34"/>
      <c r="D1320" s="10"/>
    </row>
    <row r="1321" spans="3:4" x14ac:dyDescent="0.25">
      <c r="C1321" s="34"/>
      <c r="D1321" s="10"/>
    </row>
    <row r="1322" spans="3:4" x14ac:dyDescent="0.25">
      <c r="C1322" s="34"/>
      <c r="D1322" s="10"/>
    </row>
    <row r="1323" spans="3:4" x14ac:dyDescent="0.25">
      <c r="C1323" s="34"/>
      <c r="D1323" s="10"/>
    </row>
    <row r="1324" spans="3:4" x14ac:dyDescent="0.25">
      <c r="C1324" s="34"/>
      <c r="D1324" s="10"/>
    </row>
    <row r="1325" spans="3:4" x14ac:dyDescent="0.25">
      <c r="C1325" s="34"/>
      <c r="D1325" s="10"/>
    </row>
    <row r="1326" spans="3:4" x14ac:dyDescent="0.25">
      <c r="C1326" s="34"/>
      <c r="D1326" s="10"/>
    </row>
    <row r="1327" spans="3:4" x14ac:dyDescent="0.25">
      <c r="C1327" s="34"/>
      <c r="D1327" s="10"/>
    </row>
    <row r="1328" spans="3:4" x14ac:dyDescent="0.25">
      <c r="C1328" s="34"/>
      <c r="D1328" s="10"/>
    </row>
    <row r="1329" spans="3:4" x14ac:dyDescent="0.25">
      <c r="C1329" s="34"/>
      <c r="D1329" s="10"/>
    </row>
    <row r="1330" spans="3:4" x14ac:dyDescent="0.25">
      <c r="C1330" s="34"/>
      <c r="D1330" s="10"/>
    </row>
    <row r="1331" spans="3:4" x14ac:dyDescent="0.25">
      <c r="C1331" s="34"/>
      <c r="D1331" s="10"/>
    </row>
    <row r="1332" spans="3:4" x14ac:dyDescent="0.25">
      <c r="C1332" s="34"/>
      <c r="D1332" s="10"/>
    </row>
    <row r="1333" spans="3:4" x14ac:dyDescent="0.25">
      <c r="C1333" s="34"/>
      <c r="D1333" s="10"/>
    </row>
    <row r="1334" spans="3:4" x14ac:dyDescent="0.25">
      <c r="C1334" s="34"/>
      <c r="D1334" s="10"/>
    </row>
    <row r="1335" spans="3:4" x14ac:dyDescent="0.25">
      <c r="C1335" s="34"/>
      <c r="D1335" s="10"/>
    </row>
    <row r="1336" spans="3:4" x14ac:dyDescent="0.25">
      <c r="C1336" s="34"/>
      <c r="D1336" s="10"/>
    </row>
    <row r="1337" spans="3:4" x14ac:dyDescent="0.25">
      <c r="C1337" s="34"/>
      <c r="D1337" s="10"/>
    </row>
    <row r="1338" spans="3:4" x14ac:dyDescent="0.25">
      <c r="C1338" s="34"/>
      <c r="D1338" s="10"/>
    </row>
    <row r="1339" spans="3:4" x14ac:dyDescent="0.25">
      <c r="C1339" s="34"/>
      <c r="D1339" s="10"/>
    </row>
    <row r="1340" spans="3:4" x14ac:dyDescent="0.25">
      <c r="C1340" s="34"/>
      <c r="D1340" s="10"/>
    </row>
    <row r="1341" spans="3:4" x14ac:dyDescent="0.25">
      <c r="C1341" s="34"/>
      <c r="D1341" s="10"/>
    </row>
    <row r="1342" spans="3:4" x14ac:dyDescent="0.25">
      <c r="C1342" s="34"/>
      <c r="D1342" s="10"/>
    </row>
    <row r="1343" spans="3:4" x14ac:dyDescent="0.25">
      <c r="C1343" s="34"/>
      <c r="D1343" s="10"/>
    </row>
    <row r="1344" spans="3:4" x14ac:dyDescent="0.25">
      <c r="C1344" s="34"/>
      <c r="D1344" s="10"/>
    </row>
    <row r="1345" spans="3:4" x14ac:dyDescent="0.25">
      <c r="C1345" s="34"/>
      <c r="D1345" s="10"/>
    </row>
    <row r="1346" spans="3:4" x14ac:dyDescent="0.25">
      <c r="C1346" s="34"/>
      <c r="D1346" s="10"/>
    </row>
    <row r="1347" spans="3:4" x14ac:dyDescent="0.25">
      <c r="C1347" s="34"/>
      <c r="D1347" s="10"/>
    </row>
    <row r="1348" spans="3:4" x14ac:dyDescent="0.25">
      <c r="C1348" s="34"/>
      <c r="D1348" s="10"/>
    </row>
    <row r="1349" spans="3:4" x14ac:dyDescent="0.25">
      <c r="C1349" s="34"/>
      <c r="D1349" s="10"/>
    </row>
    <row r="1350" spans="3:4" x14ac:dyDescent="0.25">
      <c r="C1350" s="34"/>
      <c r="D1350" s="10"/>
    </row>
    <row r="1351" spans="3:4" x14ac:dyDescent="0.25">
      <c r="C1351" s="34"/>
      <c r="D1351" s="10"/>
    </row>
    <row r="1352" spans="3:4" x14ac:dyDescent="0.25">
      <c r="C1352" s="34"/>
      <c r="D1352" s="10"/>
    </row>
    <row r="1353" spans="3:4" x14ac:dyDescent="0.25">
      <c r="C1353" s="34"/>
      <c r="D1353" s="10"/>
    </row>
    <row r="1354" spans="3:4" x14ac:dyDescent="0.25">
      <c r="C1354" s="34"/>
      <c r="D1354" s="10"/>
    </row>
    <row r="1355" spans="3:4" x14ac:dyDescent="0.25">
      <c r="C1355" s="34"/>
      <c r="D1355" s="10"/>
    </row>
    <row r="1356" spans="3:4" x14ac:dyDescent="0.25">
      <c r="C1356" s="34"/>
      <c r="D1356" s="10"/>
    </row>
    <row r="1357" spans="3:4" x14ac:dyDescent="0.25">
      <c r="C1357" s="34"/>
      <c r="D1357" s="10"/>
    </row>
    <row r="1358" spans="3:4" x14ac:dyDescent="0.25">
      <c r="C1358" s="34"/>
      <c r="D1358" s="10"/>
    </row>
    <row r="1359" spans="3:4" x14ac:dyDescent="0.25">
      <c r="C1359" s="34"/>
      <c r="D1359" s="10"/>
    </row>
    <row r="1360" spans="3:4" x14ac:dyDescent="0.25">
      <c r="C1360" s="34"/>
      <c r="D1360" s="10"/>
    </row>
    <row r="1361" spans="3:4" x14ac:dyDescent="0.25">
      <c r="C1361" s="34"/>
      <c r="D1361" s="10"/>
    </row>
    <row r="1362" spans="3:4" x14ac:dyDescent="0.25">
      <c r="C1362" s="34"/>
      <c r="D1362" s="10"/>
    </row>
    <row r="1363" spans="3:4" x14ac:dyDescent="0.25">
      <c r="C1363" s="34"/>
      <c r="D1363" s="10"/>
    </row>
    <row r="1364" spans="3:4" x14ac:dyDescent="0.25">
      <c r="C1364" s="34"/>
      <c r="D1364" s="10"/>
    </row>
    <row r="1365" spans="3:4" x14ac:dyDescent="0.25">
      <c r="C1365" s="34"/>
      <c r="D1365" s="10"/>
    </row>
    <row r="1366" spans="3:4" x14ac:dyDescent="0.25">
      <c r="C1366" s="34"/>
      <c r="D1366" s="10"/>
    </row>
    <row r="1367" spans="3:4" x14ac:dyDescent="0.25">
      <c r="C1367" s="34"/>
      <c r="D1367" s="10"/>
    </row>
    <row r="1368" spans="3:4" x14ac:dyDescent="0.25">
      <c r="C1368" s="34"/>
      <c r="D1368" s="10"/>
    </row>
    <row r="1369" spans="3:4" x14ac:dyDescent="0.25">
      <c r="C1369" s="34"/>
      <c r="D1369" s="10"/>
    </row>
    <row r="1370" spans="3:4" x14ac:dyDescent="0.25">
      <c r="C1370" s="34"/>
      <c r="D1370" s="10"/>
    </row>
    <row r="1371" spans="3:4" x14ac:dyDescent="0.25">
      <c r="C1371" s="34"/>
      <c r="D1371" s="10"/>
    </row>
    <row r="1372" spans="3:4" x14ac:dyDescent="0.25">
      <c r="C1372" s="34"/>
      <c r="D1372" s="10"/>
    </row>
    <row r="1373" spans="3:4" x14ac:dyDescent="0.25">
      <c r="C1373" s="34"/>
      <c r="D1373" s="10"/>
    </row>
    <row r="1374" spans="3:4" x14ac:dyDescent="0.25">
      <c r="C1374" s="34"/>
      <c r="D1374" s="10"/>
    </row>
    <row r="1375" spans="3:4" x14ac:dyDescent="0.25">
      <c r="C1375" s="34"/>
      <c r="D1375" s="10"/>
    </row>
    <row r="1376" spans="3:4" x14ac:dyDescent="0.25">
      <c r="C1376" s="34"/>
      <c r="D1376" s="10"/>
    </row>
    <row r="1377" spans="3:4" x14ac:dyDescent="0.25">
      <c r="C1377" s="34"/>
      <c r="D1377" s="10"/>
    </row>
    <row r="1378" spans="3:4" x14ac:dyDescent="0.25">
      <c r="C1378" s="34"/>
      <c r="D1378" s="10"/>
    </row>
    <row r="1379" spans="3:4" x14ac:dyDescent="0.25">
      <c r="C1379" s="34"/>
      <c r="D1379" s="10"/>
    </row>
    <row r="1380" spans="3:4" x14ac:dyDescent="0.25">
      <c r="C1380" s="34"/>
      <c r="D1380" s="10"/>
    </row>
    <row r="1381" spans="3:4" x14ac:dyDescent="0.25">
      <c r="C1381" s="34"/>
      <c r="D1381" s="10"/>
    </row>
    <row r="1382" spans="3:4" x14ac:dyDescent="0.25">
      <c r="C1382" s="34"/>
      <c r="D1382" s="10"/>
    </row>
    <row r="1383" spans="3:4" x14ac:dyDescent="0.25">
      <c r="C1383" s="34"/>
      <c r="D1383" s="10"/>
    </row>
    <row r="1384" spans="3:4" x14ac:dyDescent="0.25">
      <c r="C1384" s="34"/>
      <c r="D1384" s="10"/>
    </row>
    <row r="1385" spans="3:4" x14ac:dyDescent="0.25">
      <c r="C1385" s="34"/>
      <c r="D1385" s="10"/>
    </row>
    <row r="1386" spans="3:4" x14ac:dyDescent="0.25">
      <c r="C1386" s="34"/>
      <c r="D1386" s="10"/>
    </row>
    <row r="1387" spans="3:4" x14ac:dyDescent="0.25">
      <c r="C1387" s="34"/>
      <c r="D1387" s="10"/>
    </row>
    <row r="1388" spans="3:4" x14ac:dyDescent="0.25">
      <c r="C1388" s="34"/>
      <c r="D1388" s="10"/>
    </row>
    <row r="1389" spans="3:4" x14ac:dyDescent="0.25">
      <c r="C1389" s="34"/>
      <c r="D1389" s="10"/>
    </row>
    <row r="1390" spans="3:4" x14ac:dyDescent="0.25">
      <c r="C1390" s="34"/>
      <c r="D1390" s="10"/>
    </row>
    <row r="1391" spans="3:4" x14ac:dyDescent="0.25">
      <c r="C1391" s="34"/>
      <c r="D1391" s="10"/>
    </row>
    <row r="1392" spans="3:4" x14ac:dyDescent="0.25">
      <c r="C1392" s="34"/>
      <c r="D1392" s="10"/>
    </row>
    <row r="1393" spans="3:4" x14ac:dyDescent="0.25">
      <c r="C1393" s="34"/>
      <c r="D1393" s="10"/>
    </row>
    <row r="1394" spans="3:4" x14ac:dyDescent="0.25">
      <c r="C1394" s="34"/>
      <c r="D1394" s="10"/>
    </row>
    <row r="1395" spans="3:4" x14ac:dyDescent="0.25">
      <c r="C1395" s="34"/>
      <c r="D1395" s="10"/>
    </row>
    <row r="1396" spans="3:4" x14ac:dyDescent="0.25">
      <c r="C1396" s="34"/>
      <c r="D1396" s="10"/>
    </row>
    <row r="1397" spans="3:4" x14ac:dyDescent="0.25">
      <c r="C1397" s="34"/>
      <c r="D1397" s="10"/>
    </row>
    <row r="1398" spans="3:4" x14ac:dyDescent="0.25">
      <c r="C1398" s="34"/>
      <c r="D1398" s="10"/>
    </row>
    <row r="1399" spans="3:4" x14ac:dyDescent="0.25">
      <c r="C1399" s="34"/>
      <c r="D1399" s="10"/>
    </row>
    <row r="1400" spans="3:4" x14ac:dyDescent="0.25">
      <c r="C1400" s="34"/>
      <c r="D1400" s="10"/>
    </row>
    <row r="1401" spans="3:4" x14ac:dyDescent="0.25">
      <c r="C1401" s="34"/>
      <c r="D1401" s="10"/>
    </row>
    <row r="1402" spans="3:4" x14ac:dyDescent="0.25">
      <c r="C1402" s="34"/>
      <c r="D1402" s="10"/>
    </row>
    <row r="1403" spans="3:4" x14ac:dyDescent="0.25">
      <c r="C1403" s="34"/>
      <c r="D1403" s="10"/>
    </row>
    <row r="1404" spans="3:4" x14ac:dyDescent="0.25">
      <c r="C1404" s="34"/>
      <c r="D1404" s="10"/>
    </row>
    <row r="1405" spans="3:4" x14ac:dyDescent="0.25">
      <c r="C1405" s="34"/>
      <c r="D1405" s="10"/>
    </row>
    <row r="1406" spans="3:4" x14ac:dyDescent="0.25">
      <c r="C1406" s="34"/>
      <c r="D1406" s="10"/>
    </row>
    <row r="1407" spans="3:4" x14ac:dyDescent="0.25">
      <c r="C1407" s="34"/>
      <c r="D1407" s="10"/>
    </row>
    <row r="1408" spans="3:4" x14ac:dyDescent="0.25">
      <c r="C1408" s="34"/>
      <c r="D1408" s="10"/>
    </row>
    <row r="1409" spans="3:4" x14ac:dyDescent="0.25">
      <c r="C1409" s="34"/>
      <c r="D1409" s="10"/>
    </row>
    <row r="1410" spans="3:4" x14ac:dyDescent="0.25">
      <c r="C1410" s="34"/>
      <c r="D1410" s="10"/>
    </row>
    <row r="1411" spans="3:4" x14ac:dyDescent="0.25">
      <c r="C1411" s="34"/>
      <c r="D1411" s="10"/>
    </row>
    <row r="1412" spans="3:4" x14ac:dyDescent="0.25">
      <c r="C1412" s="34"/>
      <c r="D1412" s="10"/>
    </row>
    <row r="1413" spans="3:4" x14ac:dyDescent="0.25">
      <c r="C1413" s="34"/>
      <c r="D1413" s="10"/>
    </row>
    <row r="1414" spans="3:4" x14ac:dyDescent="0.25">
      <c r="C1414" s="34"/>
      <c r="D1414" s="10"/>
    </row>
    <row r="1415" spans="3:4" x14ac:dyDescent="0.25">
      <c r="C1415" s="34"/>
      <c r="D1415" s="10"/>
    </row>
    <row r="1416" spans="3:4" x14ac:dyDescent="0.25">
      <c r="C1416" s="34"/>
      <c r="D1416" s="10"/>
    </row>
    <row r="1417" spans="3:4" x14ac:dyDescent="0.25">
      <c r="C1417" s="34"/>
      <c r="D1417" s="10"/>
    </row>
    <row r="1418" spans="3:4" x14ac:dyDescent="0.25">
      <c r="C1418" s="34"/>
      <c r="D1418" s="10"/>
    </row>
    <row r="1419" spans="3:4" x14ac:dyDescent="0.25">
      <c r="C1419" s="34"/>
      <c r="D1419" s="10"/>
    </row>
    <row r="1420" spans="3:4" x14ac:dyDescent="0.25">
      <c r="C1420" s="34"/>
      <c r="D1420" s="10"/>
    </row>
    <row r="1421" spans="3:4" x14ac:dyDescent="0.25">
      <c r="C1421" s="34"/>
      <c r="D1421" s="10"/>
    </row>
    <row r="1422" spans="3:4" x14ac:dyDescent="0.25">
      <c r="C1422" s="34"/>
      <c r="D1422" s="10"/>
    </row>
    <row r="1423" spans="3:4" x14ac:dyDescent="0.25">
      <c r="C1423" s="34"/>
      <c r="D1423" s="10"/>
    </row>
    <row r="1424" spans="3:4" x14ac:dyDescent="0.25">
      <c r="C1424" s="34"/>
      <c r="D1424" s="10"/>
    </row>
    <row r="1425" spans="3:4" x14ac:dyDescent="0.25">
      <c r="C1425" s="34"/>
      <c r="D1425" s="10"/>
    </row>
    <row r="1426" spans="3:4" x14ac:dyDescent="0.25">
      <c r="C1426" s="34"/>
      <c r="D1426" s="10"/>
    </row>
    <row r="1427" spans="3:4" x14ac:dyDescent="0.25">
      <c r="C1427" s="34"/>
      <c r="D1427" s="10"/>
    </row>
    <row r="1428" spans="3:4" x14ac:dyDescent="0.25">
      <c r="C1428" s="34"/>
      <c r="D1428" s="10"/>
    </row>
    <row r="1429" spans="3:4" x14ac:dyDescent="0.25">
      <c r="C1429" s="34"/>
      <c r="D1429" s="10"/>
    </row>
    <row r="1430" spans="3:4" x14ac:dyDescent="0.25">
      <c r="C1430" s="34"/>
      <c r="D1430" s="10"/>
    </row>
    <row r="1431" spans="3:4" x14ac:dyDescent="0.25">
      <c r="C1431" s="34"/>
      <c r="D1431" s="10"/>
    </row>
    <row r="1432" spans="3:4" x14ac:dyDescent="0.25">
      <c r="C1432" s="34"/>
      <c r="D1432" s="10"/>
    </row>
    <row r="1433" spans="3:4" x14ac:dyDescent="0.25">
      <c r="C1433" s="34"/>
      <c r="D1433" s="10"/>
    </row>
    <row r="1434" spans="3:4" x14ac:dyDescent="0.25">
      <c r="C1434" s="34"/>
      <c r="D1434" s="10"/>
    </row>
    <row r="1435" spans="3:4" x14ac:dyDescent="0.25">
      <c r="C1435" s="34"/>
      <c r="D1435" s="10"/>
    </row>
    <row r="1436" spans="3:4" x14ac:dyDescent="0.25">
      <c r="C1436" s="34"/>
      <c r="D1436" s="10"/>
    </row>
    <row r="1437" spans="3:4" x14ac:dyDescent="0.25">
      <c r="C1437" s="34"/>
      <c r="D1437" s="10"/>
    </row>
    <row r="1438" spans="3:4" x14ac:dyDescent="0.25">
      <c r="C1438" s="34"/>
      <c r="D1438" s="10"/>
    </row>
    <row r="1439" spans="3:4" x14ac:dyDescent="0.25">
      <c r="C1439" s="34"/>
      <c r="D1439" s="10"/>
    </row>
    <row r="1440" spans="3:4" x14ac:dyDescent="0.25">
      <c r="C1440" s="34"/>
      <c r="D1440" s="10"/>
    </row>
    <row r="1441" spans="3:4" x14ac:dyDescent="0.25">
      <c r="C1441" s="34"/>
      <c r="D1441" s="10"/>
    </row>
    <row r="1442" spans="3:4" x14ac:dyDescent="0.25">
      <c r="C1442" s="34"/>
      <c r="D1442" s="10"/>
    </row>
    <row r="1443" spans="3:4" x14ac:dyDescent="0.25">
      <c r="C1443" s="34"/>
      <c r="D1443" s="10"/>
    </row>
    <row r="1444" spans="3:4" x14ac:dyDescent="0.25">
      <c r="C1444" s="34"/>
      <c r="D1444" s="10"/>
    </row>
    <row r="1445" spans="3:4" x14ac:dyDescent="0.25">
      <c r="C1445" s="34"/>
      <c r="D1445" s="10"/>
    </row>
    <row r="1446" spans="3:4" x14ac:dyDescent="0.25">
      <c r="C1446" s="34"/>
      <c r="D1446" s="10"/>
    </row>
    <row r="1447" spans="3:4" x14ac:dyDescent="0.25">
      <c r="C1447" s="34"/>
      <c r="D1447" s="10"/>
    </row>
    <row r="1448" spans="3:4" x14ac:dyDescent="0.25">
      <c r="C1448" s="34"/>
      <c r="D1448" s="10"/>
    </row>
    <row r="1449" spans="3:4" x14ac:dyDescent="0.25">
      <c r="C1449" s="34"/>
      <c r="D1449" s="10"/>
    </row>
    <row r="1450" spans="3:4" x14ac:dyDescent="0.25">
      <c r="C1450" s="34"/>
      <c r="D1450" s="10"/>
    </row>
    <row r="1451" spans="3:4" x14ac:dyDescent="0.25">
      <c r="C1451" s="34"/>
      <c r="D1451" s="10"/>
    </row>
    <row r="1452" spans="3:4" x14ac:dyDescent="0.25">
      <c r="C1452" s="34"/>
      <c r="D1452" s="10"/>
    </row>
    <row r="1453" spans="3:4" x14ac:dyDescent="0.25">
      <c r="C1453" s="34"/>
      <c r="D1453" s="10"/>
    </row>
    <row r="1454" spans="3:4" x14ac:dyDescent="0.25">
      <c r="C1454" s="34"/>
      <c r="D1454" s="10"/>
    </row>
    <row r="1455" spans="3:4" x14ac:dyDescent="0.25">
      <c r="C1455" s="34"/>
      <c r="D1455" s="10"/>
    </row>
    <row r="1456" spans="3:4" x14ac:dyDescent="0.25">
      <c r="C1456" s="34"/>
      <c r="D1456" s="10"/>
    </row>
    <row r="1457" spans="3:4" x14ac:dyDescent="0.25">
      <c r="C1457" s="34"/>
      <c r="D1457" s="10"/>
    </row>
    <row r="1458" spans="3:4" x14ac:dyDescent="0.25">
      <c r="C1458" s="34"/>
      <c r="D1458" s="10"/>
    </row>
    <row r="1459" spans="3:4" x14ac:dyDescent="0.25">
      <c r="C1459" s="34"/>
      <c r="D1459" s="10"/>
    </row>
    <row r="1460" spans="3:4" x14ac:dyDescent="0.25">
      <c r="C1460" s="34"/>
      <c r="D1460" s="10"/>
    </row>
    <row r="1461" spans="3:4" x14ac:dyDescent="0.25">
      <c r="C1461" s="34"/>
      <c r="D1461" s="10"/>
    </row>
    <row r="1462" spans="3:4" x14ac:dyDescent="0.25">
      <c r="C1462" s="34"/>
      <c r="D1462" s="10"/>
    </row>
    <row r="1463" spans="3:4" x14ac:dyDescent="0.25">
      <c r="C1463" s="34"/>
      <c r="D1463" s="10"/>
    </row>
    <row r="1464" spans="3:4" x14ac:dyDescent="0.25">
      <c r="C1464" s="34"/>
      <c r="D1464" s="10"/>
    </row>
    <row r="1465" spans="3:4" x14ac:dyDescent="0.25">
      <c r="C1465" s="34"/>
      <c r="D1465" s="10"/>
    </row>
    <row r="1466" spans="3:4" x14ac:dyDescent="0.25">
      <c r="C1466" s="34"/>
      <c r="D1466" s="10"/>
    </row>
    <row r="1467" spans="3:4" x14ac:dyDescent="0.25">
      <c r="C1467" s="34"/>
      <c r="D1467" s="10"/>
    </row>
    <row r="1468" spans="3:4" x14ac:dyDescent="0.25">
      <c r="C1468" s="34"/>
      <c r="D1468" s="10"/>
    </row>
    <row r="1469" spans="3:4" x14ac:dyDescent="0.25">
      <c r="C1469" s="34"/>
      <c r="D1469" s="10"/>
    </row>
    <row r="1470" spans="3:4" x14ac:dyDescent="0.25">
      <c r="C1470" s="34"/>
      <c r="D1470" s="10"/>
    </row>
    <row r="1471" spans="3:4" x14ac:dyDescent="0.25">
      <c r="C1471" s="34"/>
      <c r="D1471" s="10"/>
    </row>
    <row r="1472" spans="3:4" x14ac:dyDescent="0.25">
      <c r="C1472" s="34"/>
      <c r="D1472" s="10"/>
    </row>
    <row r="1473" spans="3:4" x14ac:dyDescent="0.25">
      <c r="C1473" s="34"/>
      <c r="D1473" s="10"/>
    </row>
    <row r="1474" spans="3:4" x14ac:dyDescent="0.25">
      <c r="C1474" s="34"/>
      <c r="D1474" s="10"/>
    </row>
    <row r="1475" spans="3:4" x14ac:dyDescent="0.25">
      <c r="C1475" s="34"/>
      <c r="D1475" s="10"/>
    </row>
    <row r="1476" spans="3:4" x14ac:dyDescent="0.25">
      <c r="C1476" s="34"/>
      <c r="D1476" s="10"/>
    </row>
    <row r="1477" spans="3:4" x14ac:dyDescent="0.25">
      <c r="C1477" s="34"/>
      <c r="D1477" s="10"/>
    </row>
    <row r="1478" spans="3:4" x14ac:dyDescent="0.25">
      <c r="C1478" s="34"/>
      <c r="D1478" s="10"/>
    </row>
    <row r="1479" spans="3:4" x14ac:dyDescent="0.25">
      <c r="C1479" s="34"/>
      <c r="D1479" s="10"/>
    </row>
    <row r="1480" spans="3:4" x14ac:dyDescent="0.25">
      <c r="C1480" s="34"/>
      <c r="D1480" s="10"/>
    </row>
    <row r="1481" spans="3:4" x14ac:dyDescent="0.25">
      <c r="C1481" s="34"/>
      <c r="D1481" s="10"/>
    </row>
    <row r="1482" spans="3:4" x14ac:dyDescent="0.25">
      <c r="C1482" s="34"/>
      <c r="D1482" s="10"/>
    </row>
    <row r="1483" spans="3:4" x14ac:dyDescent="0.25">
      <c r="C1483" s="34"/>
      <c r="D1483" s="10"/>
    </row>
    <row r="1484" spans="3:4" x14ac:dyDescent="0.25">
      <c r="C1484" s="34"/>
      <c r="D1484" s="10"/>
    </row>
    <row r="1485" spans="3:4" x14ac:dyDescent="0.25">
      <c r="C1485" s="34"/>
      <c r="D1485" s="10"/>
    </row>
    <row r="1486" spans="3:4" x14ac:dyDescent="0.25">
      <c r="C1486" s="34"/>
      <c r="D1486" s="10"/>
    </row>
    <row r="1487" spans="3:4" x14ac:dyDescent="0.25">
      <c r="C1487" s="34"/>
      <c r="D1487" s="10"/>
    </row>
    <row r="1488" spans="3:4" x14ac:dyDescent="0.25">
      <c r="C1488" s="34"/>
      <c r="D1488" s="10"/>
    </row>
    <row r="1489" spans="3:4" x14ac:dyDescent="0.25">
      <c r="C1489" s="34"/>
      <c r="D1489" s="10"/>
    </row>
    <row r="1490" spans="3:4" x14ac:dyDescent="0.25">
      <c r="C1490" s="34"/>
      <c r="D1490" s="10"/>
    </row>
    <row r="1491" spans="3:4" x14ac:dyDescent="0.25">
      <c r="C1491" s="34"/>
      <c r="D1491" s="10"/>
    </row>
    <row r="1492" spans="3:4" x14ac:dyDescent="0.25">
      <c r="C1492" s="34"/>
      <c r="D1492" s="10"/>
    </row>
    <row r="1493" spans="3:4" x14ac:dyDescent="0.25">
      <c r="C1493" s="34"/>
      <c r="D1493" s="10"/>
    </row>
    <row r="1494" spans="3:4" x14ac:dyDescent="0.25">
      <c r="C1494" s="34"/>
      <c r="D1494" s="10"/>
    </row>
    <row r="1495" spans="3:4" x14ac:dyDescent="0.25">
      <c r="C1495" s="34"/>
      <c r="D1495" s="10"/>
    </row>
    <row r="1496" spans="3:4" x14ac:dyDescent="0.25">
      <c r="C1496" s="34"/>
      <c r="D1496" s="10"/>
    </row>
    <row r="1497" spans="3:4" x14ac:dyDescent="0.25">
      <c r="C1497" s="34"/>
      <c r="D1497" s="10"/>
    </row>
    <row r="1498" spans="3:4" x14ac:dyDescent="0.25">
      <c r="C1498" s="34"/>
      <c r="D1498" s="10"/>
    </row>
    <row r="1499" spans="3:4" x14ac:dyDescent="0.25">
      <c r="C1499" s="34"/>
      <c r="D1499" s="10"/>
    </row>
    <row r="1500" spans="3:4" x14ac:dyDescent="0.25">
      <c r="C1500" s="34"/>
      <c r="D1500" s="10"/>
    </row>
    <row r="1501" spans="3:4" x14ac:dyDescent="0.25">
      <c r="C1501" s="34"/>
      <c r="D1501" s="10"/>
    </row>
    <row r="1502" spans="3:4" x14ac:dyDescent="0.25">
      <c r="C1502" s="34"/>
      <c r="D1502" s="10"/>
    </row>
    <row r="1503" spans="3:4" x14ac:dyDescent="0.25">
      <c r="C1503" s="34"/>
      <c r="D1503" s="10"/>
    </row>
    <row r="1504" spans="3:4" x14ac:dyDescent="0.25">
      <c r="C1504" s="34"/>
      <c r="D1504" s="10"/>
    </row>
    <row r="1505" spans="3:4" x14ac:dyDescent="0.25">
      <c r="C1505" s="34"/>
      <c r="D1505" s="10"/>
    </row>
    <row r="1506" spans="3:4" x14ac:dyDescent="0.25">
      <c r="C1506" s="34"/>
      <c r="D1506" s="10"/>
    </row>
    <row r="1507" spans="3:4" x14ac:dyDescent="0.25">
      <c r="C1507" s="34"/>
      <c r="D1507" s="10"/>
    </row>
    <row r="1508" spans="3:4" x14ac:dyDescent="0.25">
      <c r="C1508" s="34"/>
      <c r="D1508" s="10"/>
    </row>
    <row r="1509" spans="3:4" x14ac:dyDescent="0.25">
      <c r="C1509" s="34"/>
      <c r="D1509" s="10"/>
    </row>
    <row r="1510" spans="3:4" x14ac:dyDescent="0.25">
      <c r="C1510" s="34"/>
      <c r="D1510" s="10"/>
    </row>
    <row r="1511" spans="3:4" x14ac:dyDescent="0.25">
      <c r="C1511" s="34"/>
      <c r="D1511" s="10"/>
    </row>
    <row r="1512" spans="3:4" x14ac:dyDescent="0.25">
      <c r="C1512" s="34"/>
      <c r="D1512" s="10"/>
    </row>
    <row r="1513" spans="3:4" x14ac:dyDescent="0.25">
      <c r="C1513" s="34"/>
      <c r="D1513" s="10"/>
    </row>
    <row r="1514" spans="3:4" x14ac:dyDescent="0.25">
      <c r="C1514" s="34"/>
      <c r="D1514" s="10"/>
    </row>
    <row r="1515" spans="3:4" x14ac:dyDescent="0.25">
      <c r="C1515" s="34"/>
      <c r="D1515" s="10"/>
    </row>
    <row r="1516" spans="3:4" x14ac:dyDescent="0.25">
      <c r="C1516" s="34"/>
      <c r="D1516" s="10"/>
    </row>
    <row r="1517" spans="3:4" x14ac:dyDescent="0.25">
      <c r="C1517" s="34"/>
      <c r="D1517" s="10"/>
    </row>
    <row r="1518" spans="3:4" x14ac:dyDescent="0.25">
      <c r="C1518" s="34"/>
      <c r="D1518" s="10"/>
    </row>
    <row r="1519" spans="3:4" x14ac:dyDescent="0.25">
      <c r="C1519" s="34"/>
      <c r="D1519" s="10"/>
    </row>
    <row r="1520" spans="3:4" x14ac:dyDescent="0.25">
      <c r="C1520" s="34"/>
      <c r="D1520" s="10"/>
    </row>
    <row r="1521" spans="3:4" x14ac:dyDescent="0.25">
      <c r="C1521" s="34"/>
      <c r="D1521" s="10"/>
    </row>
    <row r="1522" spans="3:4" x14ac:dyDescent="0.25">
      <c r="C1522" s="34"/>
      <c r="D1522" s="10"/>
    </row>
    <row r="1523" spans="3:4" x14ac:dyDescent="0.25">
      <c r="C1523" s="34"/>
      <c r="D1523" s="10"/>
    </row>
    <row r="1524" spans="3:4" x14ac:dyDescent="0.25">
      <c r="C1524" s="34"/>
      <c r="D1524" s="10"/>
    </row>
    <row r="1525" spans="3:4" x14ac:dyDescent="0.25">
      <c r="C1525" s="34"/>
      <c r="D1525" s="10"/>
    </row>
    <row r="1526" spans="3:4" x14ac:dyDescent="0.25">
      <c r="C1526" s="34"/>
      <c r="D1526" s="10"/>
    </row>
    <row r="1527" spans="3:4" x14ac:dyDescent="0.25">
      <c r="C1527" s="34"/>
      <c r="D1527" s="10"/>
    </row>
    <row r="1528" spans="3:4" x14ac:dyDescent="0.25">
      <c r="C1528" s="34"/>
      <c r="D1528" s="10"/>
    </row>
    <row r="1529" spans="3:4" x14ac:dyDescent="0.25">
      <c r="C1529" s="34"/>
      <c r="D1529" s="10"/>
    </row>
    <row r="1530" spans="3:4" x14ac:dyDescent="0.25">
      <c r="C1530" s="34"/>
      <c r="D1530" s="10"/>
    </row>
    <row r="1531" spans="3:4" x14ac:dyDescent="0.25">
      <c r="C1531" s="34"/>
      <c r="D1531" s="10"/>
    </row>
    <row r="1532" spans="3:4" x14ac:dyDescent="0.25">
      <c r="C1532" s="34"/>
      <c r="D1532" s="10"/>
    </row>
    <row r="1533" spans="3:4" x14ac:dyDescent="0.25">
      <c r="C1533" s="34"/>
      <c r="D1533" s="10"/>
    </row>
    <row r="1534" spans="3:4" x14ac:dyDescent="0.25">
      <c r="C1534" s="34"/>
      <c r="D1534" s="10"/>
    </row>
    <row r="1535" spans="3:4" x14ac:dyDescent="0.25">
      <c r="C1535" s="34"/>
      <c r="D1535" s="10"/>
    </row>
    <row r="1536" spans="3:4" x14ac:dyDescent="0.25">
      <c r="C1536" s="34"/>
      <c r="D1536" s="10"/>
    </row>
    <row r="1537" spans="3:4" x14ac:dyDescent="0.25">
      <c r="C1537" s="34"/>
      <c r="D1537" s="10"/>
    </row>
    <row r="1538" spans="3:4" x14ac:dyDescent="0.25">
      <c r="C1538" s="34"/>
      <c r="D1538" s="10"/>
    </row>
    <row r="1539" spans="3:4" x14ac:dyDescent="0.25">
      <c r="C1539" s="34"/>
      <c r="D1539" s="10"/>
    </row>
    <row r="1540" spans="3:4" x14ac:dyDescent="0.25">
      <c r="C1540" s="34"/>
      <c r="D1540" s="10"/>
    </row>
    <row r="1541" spans="3:4" x14ac:dyDescent="0.25">
      <c r="C1541" s="34"/>
      <c r="D1541" s="10"/>
    </row>
    <row r="1542" spans="3:4" x14ac:dyDescent="0.25">
      <c r="C1542" s="34"/>
      <c r="D1542" s="10"/>
    </row>
    <row r="1543" spans="3:4" x14ac:dyDescent="0.25">
      <c r="C1543" s="34"/>
      <c r="D1543" s="10"/>
    </row>
    <row r="1544" spans="3:4" x14ac:dyDescent="0.25">
      <c r="C1544" s="34"/>
      <c r="D1544" s="10"/>
    </row>
    <row r="1545" spans="3:4" x14ac:dyDescent="0.25">
      <c r="C1545" s="34"/>
      <c r="D1545" s="10"/>
    </row>
    <row r="1546" spans="3:4" x14ac:dyDescent="0.25">
      <c r="C1546" s="34"/>
      <c r="D1546" s="10"/>
    </row>
    <row r="1547" spans="3:4" x14ac:dyDescent="0.25">
      <c r="C1547" s="34"/>
      <c r="D1547" s="10"/>
    </row>
    <row r="1548" spans="3:4" x14ac:dyDescent="0.25">
      <c r="C1548" s="34"/>
      <c r="D1548" s="10"/>
    </row>
    <row r="1549" spans="3:4" x14ac:dyDescent="0.25">
      <c r="C1549" s="34"/>
      <c r="D1549" s="10"/>
    </row>
    <row r="1550" spans="3:4" x14ac:dyDescent="0.25">
      <c r="C1550" s="34"/>
      <c r="D1550" s="10"/>
    </row>
    <row r="1551" spans="3:4" x14ac:dyDescent="0.25">
      <c r="C1551" s="34"/>
      <c r="D1551" s="10"/>
    </row>
    <row r="1552" spans="3:4" x14ac:dyDescent="0.25">
      <c r="C1552" s="34"/>
      <c r="D1552" s="10"/>
    </row>
    <row r="1553" spans="3:4" x14ac:dyDescent="0.25">
      <c r="C1553" s="34"/>
      <c r="D1553" s="10"/>
    </row>
    <row r="1554" spans="3:4" x14ac:dyDescent="0.25">
      <c r="C1554" s="34"/>
      <c r="D1554" s="10"/>
    </row>
    <row r="1555" spans="3:4" x14ac:dyDescent="0.25">
      <c r="C1555" s="34"/>
      <c r="D1555" s="10"/>
    </row>
    <row r="1556" spans="3:4" x14ac:dyDescent="0.25">
      <c r="C1556" s="34"/>
      <c r="D1556" s="10"/>
    </row>
    <row r="1557" spans="3:4" x14ac:dyDescent="0.25">
      <c r="C1557" s="34"/>
      <c r="D1557" s="10"/>
    </row>
    <row r="1558" spans="3:4" x14ac:dyDescent="0.25">
      <c r="C1558" s="34"/>
      <c r="D1558" s="10"/>
    </row>
    <row r="1559" spans="3:4" x14ac:dyDescent="0.25">
      <c r="C1559" s="34"/>
      <c r="D1559" s="10"/>
    </row>
    <row r="1560" spans="3:4" x14ac:dyDescent="0.25">
      <c r="C1560" s="34"/>
      <c r="D1560" s="10"/>
    </row>
    <row r="1561" spans="3:4" x14ac:dyDescent="0.25">
      <c r="C1561" s="34"/>
      <c r="D1561" s="10"/>
    </row>
    <row r="1562" spans="3:4" x14ac:dyDescent="0.25">
      <c r="C1562" s="34"/>
      <c r="D1562" s="10"/>
    </row>
    <row r="1563" spans="3:4" x14ac:dyDescent="0.25">
      <c r="C1563" s="34"/>
      <c r="D1563" s="10"/>
    </row>
    <row r="1564" spans="3:4" x14ac:dyDescent="0.25">
      <c r="C1564" s="34"/>
      <c r="D1564" s="10"/>
    </row>
    <row r="1565" spans="3:4" x14ac:dyDescent="0.25">
      <c r="C1565" s="34"/>
      <c r="D1565" s="10"/>
    </row>
    <row r="1566" spans="3:4" x14ac:dyDescent="0.25">
      <c r="C1566" s="34"/>
      <c r="D1566" s="10"/>
    </row>
    <row r="1567" spans="3:4" x14ac:dyDescent="0.25">
      <c r="C1567" s="34"/>
      <c r="D1567" s="10"/>
    </row>
    <row r="1568" spans="3:4" x14ac:dyDescent="0.25">
      <c r="C1568" s="34"/>
      <c r="D1568" s="10"/>
    </row>
    <row r="1569" spans="3:4" x14ac:dyDescent="0.25">
      <c r="C1569" s="34"/>
      <c r="D1569" s="10"/>
    </row>
    <row r="1570" spans="3:4" x14ac:dyDescent="0.25">
      <c r="C1570" s="34"/>
      <c r="D1570" s="10"/>
    </row>
    <row r="1571" spans="3:4" x14ac:dyDescent="0.25">
      <c r="C1571" s="34"/>
      <c r="D1571" s="10"/>
    </row>
    <row r="1572" spans="3:4" x14ac:dyDescent="0.25">
      <c r="C1572" s="34"/>
      <c r="D1572" s="10"/>
    </row>
    <row r="1573" spans="3:4" x14ac:dyDescent="0.25">
      <c r="C1573" s="34"/>
      <c r="D1573" s="10"/>
    </row>
    <row r="1574" spans="3:4" x14ac:dyDescent="0.25">
      <c r="C1574" s="34"/>
      <c r="D1574" s="10"/>
    </row>
    <row r="1575" spans="3:4" x14ac:dyDescent="0.25">
      <c r="C1575" s="34"/>
      <c r="D1575" s="10"/>
    </row>
    <row r="1576" spans="3:4" x14ac:dyDescent="0.25">
      <c r="C1576" s="34"/>
      <c r="D1576" s="10"/>
    </row>
    <row r="1577" spans="3:4" x14ac:dyDescent="0.25">
      <c r="C1577" s="34"/>
      <c r="D1577" s="10"/>
    </row>
    <row r="1578" spans="3:4" x14ac:dyDescent="0.25">
      <c r="C1578" s="34"/>
      <c r="D1578" s="10"/>
    </row>
    <row r="1579" spans="3:4" x14ac:dyDescent="0.25">
      <c r="C1579" s="34"/>
      <c r="D1579" s="10"/>
    </row>
    <row r="1580" spans="3:4" x14ac:dyDescent="0.25">
      <c r="C1580" s="34"/>
      <c r="D1580" s="10"/>
    </row>
    <row r="1581" spans="3:4" x14ac:dyDescent="0.25">
      <c r="C1581" s="34"/>
      <c r="D1581" s="10"/>
    </row>
    <row r="1582" spans="3:4" x14ac:dyDescent="0.25">
      <c r="C1582" s="34"/>
      <c r="D1582" s="10"/>
    </row>
    <row r="1583" spans="3:4" x14ac:dyDescent="0.25">
      <c r="C1583" s="34"/>
      <c r="D1583" s="10"/>
    </row>
    <row r="1584" spans="3:4" x14ac:dyDescent="0.25">
      <c r="C1584" s="34"/>
      <c r="D1584" s="10"/>
    </row>
    <row r="1585" spans="3:4" x14ac:dyDescent="0.25">
      <c r="C1585" s="34"/>
      <c r="D1585" s="10"/>
    </row>
    <row r="1586" spans="3:4" x14ac:dyDescent="0.25">
      <c r="C1586" s="34"/>
      <c r="D1586" s="10"/>
    </row>
    <row r="1587" spans="3:4" x14ac:dyDescent="0.25">
      <c r="C1587" s="34"/>
      <c r="D1587" s="10"/>
    </row>
    <row r="1588" spans="3:4" x14ac:dyDescent="0.25">
      <c r="C1588" s="34"/>
      <c r="D1588" s="10"/>
    </row>
    <row r="1589" spans="3:4" x14ac:dyDescent="0.25">
      <c r="C1589" s="34"/>
      <c r="D1589" s="10"/>
    </row>
    <row r="1590" spans="3:4" x14ac:dyDescent="0.25">
      <c r="C1590" s="34"/>
      <c r="D1590" s="10"/>
    </row>
    <row r="1591" spans="3:4" x14ac:dyDescent="0.25">
      <c r="C1591" s="34"/>
      <c r="D1591" s="10"/>
    </row>
    <row r="1592" spans="3:4" x14ac:dyDescent="0.25">
      <c r="C1592" s="34"/>
      <c r="D1592" s="10"/>
    </row>
    <row r="1593" spans="3:4" x14ac:dyDescent="0.25">
      <c r="C1593" s="34"/>
      <c r="D1593" s="10"/>
    </row>
    <row r="1594" spans="3:4" x14ac:dyDescent="0.25">
      <c r="C1594" s="34"/>
      <c r="D1594" s="10"/>
    </row>
    <row r="1595" spans="3:4" x14ac:dyDescent="0.25">
      <c r="C1595" s="34"/>
      <c r="D1595" s="10"/>
    </row>
    <row r="1596" spans="3:4" x14ac:dyDescent="0.25">
      <c r="C1596" s="34"/>
      <c r="D1596" s="10"/>
    </row>
    <row r="1597" spans="3:4" x14ac:dyDescent="0.25">
      <c r="C1597" s="34"/>
      <c r="D1597" s="10"/>
    </row>
    <row r="1598" spans="3:4" x14ac:dyDescent="0.25">
      <c r="C1598" s="34"/>
      <c r="D1598" s="10"/>
    </row>
    <row r="1599" spans="3:4" x14ac:dyDescent="0.25">
      <c r="C1599" s="34"/>
      <c r="D1599" s="10"/>
    </row>
    <row r="1600" spans="3:4" x14ac:dyDescent="0.25">
      <c r="C1600" s="34"/>
      <c r="D1600" s="10"/>
    </row>
    <row r="1601" spans="3:4" x14ac:dyDescent="0.25">
      <c r="C1601" s="34"/>
      <c r="D1601" s="10"/>
    </row>
    <row r="1602" spans="3:4" x14ac:dyDescent="0.25">
      <c r="C1602" s="34"/>
      <c r="D1602" s="10"/>
    </row>
    <row r="1603" spans="3:4" x14ac:dyDescent="0.25">
      <c r="C1603" s="34"/>
      <c r="D1603" s="10"/>
    </row>
    <row r="1604" spans="3:4" x14ac:dyDescent="0.25">
      <c r="C1604" s="34"/>
      <c r="D1604" s="10"/>
    </row>
    <row r="1605" spans="3:4" x14ac:dyDescent="0.25">
      <c r="C1605" s="34"/>
      <c r="D1605" s="10"/>
    </row>
    <row r="1606" spans="3:4" x14ac:dyDescent="0.25">
      <c r="C1606" s="34"/>
      <c r="D1606" s="10"/>
    </row>
    <row r="1607" spans="3:4" x14ac:dyDescent="0.25">
      <c r="C1607" s="34"/>
      <c r="D1607" s="10"/>
    </row>
    <row r="1608" spans="3:4" x14ac:dyDescent="0.25">
      <c r="C1608" s="34"/>
      <c r="D1608" s="10"/>
    </row>
    <row r="1609" spans="3:4" x14ac:dyDescent="0.25">
      <c r="C1609" s="34"/>
      <c r="D1609" s="10"/>
    </row>
    <row r="1610" spans="3:4" x14ac:dyDescent="0.25">
      <c r="C1610" s="34"/>
      <c r="D1610" s="10"/>
    </row>
    <row r="1611" spans="3:4" x14ac:dyDescent="0.25">
      <c r="C1611" s="34"/>
      <c r="D1611" s="10"/>
    </row>
    <row r="1612" spans="3:4" x14ac:dyDescent="0.25">
      <c r="C1612" s="34"/>
      <c r="D1612" s="10"/>
    </row>
    <row r="1613" spans="3:4" x14ac:dyDescent="0.25">
      <c r="C1613" s="34"/>
      <c r="D1613" s="10"/>
    </row>
    <row r="1614" spans="3:4" x14ac:dyDescent="0.25">
      <c r="C1614" s="34"/>
      <c r="D1614" s="10"/>
    </row>
    <row r="1615" spans="3:4" x14ac:dyDescent="0.25">
      <c r="C1615" s="34"/>
      <c r="D1615" s="10"/>
    </row>
    <row r="1616" spans="3:4" x14ac:dyDescent="0.25">
      <c r="C1616" s="34"/>
      <c r="D1616" s="10"/>
    </row>
    <row r="1617" spans="3:4" x14ac:dyDescent="0.25">
      <c r="C1617" s="34"/>
      <c r="D1617" s="10"/>
    </row>
    <row r="1618" spans="3:4" x14ac:dyDescent="0.25">
      <c r="C1618" s="34"/>
      <c r="D1618" s="10"/>
    </row>
    <row r="1619" spans="3:4" x14ac:dyDescent="0.25">
      <c r="C1619" s="34"/>
      <c r="D1619" s="10"/>
    </row>
    <row r="1620" spans="3:4" x14ac:dyDescent="0.25">
      <c r="C1620" s="34"/>
      <c r="D1620" s="10"/>
    </row>
    <row r="1621" spans="3:4" x14ac:dyDescent="0.25">
      <c r="C1621" s="34"/>
      <c r="D1621" s="10"/>
    </row>
    <row r="1622" spans="3:4" x14ac:dyDescent="0.25">
      <c r="C1622" s="34"/>
      <c r="D1622" s="10"/>
    </row>
    <row r="1623" spans="3:4" x14ac:dyDescent="0.25">
      <c r="C1623" s="34"/>
      <c r="D1623" s="10"/>
    </row>
    <row r="1624" spans="3:4" x14ac:dyDescent="0.25">
      <c r="C1624" s="34"/>
      <c r="D1624" s="10"/>
    </row>
    <row r="1625" spans="3:4" x14ac:dyDescent="0.25">
      <c r="C1625" s="34"/>
      <c r="D1625" s="10"/>
    </row>
    <row r="1626" spans="3:4" x14ac:dyDescent="0.25">
      <c r="C1626" s="34"/>
      <c r="D1626" s="10"/>
    </row>
    <row r="1627" spans="3:4" x14ac:dyDescent="0.25">
      <c r="C1627" s="34"/>
      <c r="D1627" s="10"/>
    </row>
    <row r="1628" spans="3:4" x14ac:dyDescent="0.25">
      <c r="C1628" s="34"/>
      <c r="D1628" s="10"/>
    </row>
    <row r="1629" spans="3:4" x14ac:dyDescent="0.25">
      <c r="C1629" s="34"/>
      <c r="D1629" s="10"/>
    </row>
    <row r="1630" spans="3:4" x14ac:dyDescent="0.25">
      <c r="C1630" s="34"/>
      <c r="D1630" s="10"/>
    </row>
    <row r="1631" spans="3:4" x14ac:dyDescent="0.25">
      <c r="C1631" s="34"/>
      <c r="D1631" s="10"/>
    </row>
    <row r="1632" spans="3:4" x14ac:dyDescent="0.25">
      <c r="C1632" s="34"/>
      <c r="D1632" s="10"/>
    </row>
    <row r="1633" spans="3:4" x14ac:dyDescent="0.25">
      <c r="C1633" s="34"/>
      <c r="D1633" s="10"/>
    </row>
    <row r="1634" spans="3:4" x14ac:dyDescent="0.25">
      <c r="C1634" s="34"/>
      <c r="D1634" s="10"/>
    </row>
    <row r="1635" spans="3:4" x14ac:dyDescent="0.25">
      <c r="C1635" s="34"/>
      <c r="D1635" s="10"/>
    </row>
    <row r="1636" spans="3:4" x14ac:dyDescent="0.25">
      <c r="C1636" s="34"/>
      <c r="D1636" s="10"/>
    </row>
    <row r="1637" spans="3:4" x14ac:dyDescent="0.25">
      <c r="C1637" s="34"/>
      <c r="D1637" s="10"/>
    </row>
    <row r="1638" spans="3:4" x14ac:dyDescent="0.25">
      <c r="C1638" s="34"/>
      <c r="D1638" s="10"/>
    </row>
    <row r="1639" spans="3:4" x14ac:dyDescent="0.25">
      <c r="C1639" s="34"/>
      <c r="D1639" s="10"/>
    </row>
    <row r="1640" spans="3:4" x14ac:dyDescent="0.25">
      <c r="C1640" s="34"/>
      <c r="D1640" s="10"/>
    </row>
    <row r="1641" spans="3:4" x14ac:dyDescent="0.25">
      <c r="C1641" s="34"/>
      <c r="D1641" s="10"/>
    </row>
    <row r="1642" spans="3:4" x14ac:dyDescent="0.25">
      <c r="C1642" s="34"/>
      <c r="D1642" s="10"/>
    </row>
    <row r="1643" spans="3:4" x14ac:dyDescent="0.25">
      <c r="C1643" s="34"/>
      <c r="D1643" s="10"/>
    </row>
    <row r="1644" spans="3:4" x14ac:dyDescent="0.25">
      <c r="C1644" s="34"/>
      <c r="D1644" s="10"/>
    </row>
    <row r="1645" spans="3:4" x14ac:dyDescent="0.25">
      <c r="C1645" s="34"/>
      <c r="D1645" s="10"/>
    </row>
    <row r="1646" spans="3:4" x14ac:dyDescent="0.25">
      <c r="C1646" s="34"/>
      <c r="D1646" s="10"/>
    </row>
    <row r="1647" spans="3:4" x14ac:dyDescent="0.25">
      <c r="C1647" s="34"/>
      <c r="D1647" s="10"/>
    </row>
    <row r="1648" spans="3:4" x14ac:dyDescent="0.25">
      <c r="C1648" s="34"/>
      <c r="D1648" s="10"/>
    </row>
    <row r="1649" spans="3:4" x14ac:dyDescent="0.25">
      <c r="C1649" s="34"/>
      <c r="D1649" s="10"/>
    </row>
    <row r="1650" spans="3:4" x14ac:dyDescent="0.25">
      <c r="C1650" s="34"/>
      <c r="D1650" s="10"/>
    </row>
    <row r="1651" spans="3:4" x14ac:dyDescent="0.25">
      <c r="C1651" s="34"/>
      <c r="D1651" s="10"/>
    </row>
    <row r="1652" spans="3:4" x14ac:dyDescent="0.25">
      <c r="C1652" s="34"/>
      <c r="D1652" s="10"/>
    </row>
    <row r="1653" spans="3:4" x14ac:dyDescent="0.25">
      <c r="C1653" s="34"/>
      <c r="D1653" s="10"/>
    </row>
    <row r="1654" spans="3:4" x14ac:dyDescent="0.25">
      <c r="C1654" s="34"/>
      <c r="D1654" s="10"/>
    </row>
    <row r="1655" spans="3:4" x14ac:dyDescent="0.25">
      <c r="C1655" s="34"/>
      <c r="D1655" s="10"/>
    </row>
    <row r="1656" spans="3:4" x14ac:dyDescent="0.25">
      <c r="C1656" s="34"/>
      <c r="D1656" s="10"/>
    </row>
    <row r="1657" spans="3:4" x14ac:dyDescent="0.25">
      <c r="C1657" s="34"/>
      <c r="D1657" s="10"/>
    </row>
    <row r="1658" spans="3:4" x14ac:dyDescent="0.25">
      <c r="C1658" s="34"/>
      <c r="D1658" s="10"/>
    </row>
    <row r="1659" spans="3:4" x14ac:dyDescent="0.25">
      <c r="C1659" s="34"/>
      <c r="D1659" s="10"/>
    </row>
    <row r="1660" spans="3:4" x14ac:dyDescent="0.25">
      <c r="C1660" s="34"/>
      <c r="D1660" s="10"/>
    </row>
    <row r="1661" spans="3:4" x14ac:dyDescent="0.25">
      <c r="C1661" s="34"/>
      <c r="D1661" s="10"/>
    </row>
    <row r="1662" spans="3:4" x14ac:dyDescent="0.25">
      <c r="C1662" s="34"/>
      <c r="D1662" s="10"/>
    </row>
    <row r="1663" spans="3:4" x14ac:dyDescent="0.25">
      <c r="C1663" s="34"/>
      <c r="D1663" s="10"/>
    </row>
    <row r="1664" spans="3:4" x14ac:dyDescent="0.25">
      <c r="C1664" s="34"/>
      <c r="D1664" s="10"/>
    </row>
    <row r="1665" spans="3:4" x14ac:dyDescent="0.25">
      <c r="C1665" s="34"/>
      <c r="D1665" s="10"/>
    </row>
    <row r="1666" spans="3:4" x14ac:dyDescent="0.25">
      <c r="C1666" s="34"/>
      <c r="D1666" s="10"/>
    </row>
    <row r="1667" spans="3:4" x14ac:dyDescent="0.25">
      <c r="C1667" s="34"/>
      <c r="D1667" s="10"/>
    </row>
    <row r="1668" spans="3:4" x14ac:dyDescent="0.25">
      <c r="C1668" s="34"/>
      <c r="D1668" s="10"/>
    </row>
    <row r="1669" spans="3:4" x14ac:dyDescent="0.25">
      <c r="C1669" s="34"/>
      <c r="D1669" s="10"/>
    </row>
    <row r="1670" spans="3:4" x14ac:dyDescent="0.25">
      <c r="C1670" s="34"/>
      <c r="D1670" s="10"/>
    </row>
    <row r="1671" spans="3:4" x14ac:dyDescent="0.25">
      <c r="C1671" s="34"/>
      <c r="D1671" s="10"/>
    </row>
    <row r="1672" spans="3:4" x14ac:dyDescent="0.25">
      <c r="C1672" s="34"/>
      <c r="D1672" s="10"/>
    </row>
    <row r="1673" spans="3:4" x14ac:dyDescent="0.25">
      <c r="C1673" s="34"/>
      <c r="D1673" s="10"/>
    </row>
    <row r="1674" spans="3:4" x14ac:dyDescent="0.25">
      <c r="C1674" s="34"/>
      <c r="D1674" s="10"/>
    </row>
    <row r="1675" spans="3:4" x14ac:dyDescent="0.25">
      <c r="C1675" s="34"/>
      <c r="D1675" s="10"/>
    </row>
    <row r="1676" spans="3:4" x14ac:dyDescent="0.25">
      <c r="C1676" s="34"/>
      <c r="D1676" s="10"/>
    </row>
    <row r="1677" spans="3:4" x14ac:dyDescent="0.25">
      <c r="C1677" s="34"/>
      <c r="D1677" s="10"/>
    </row>
    <row r="1678" spans="3:4" x14ac:dyDescent="0.25">
      <c r="C1678" s="34"/>
      <c r="D1678" s="10"/>
    </row>
    <row r="1679" spans="3:4" x14ac:dyDescent="0.25">
      <c r="C1679" s="34"/>
      <c r="D1679" s="10"/>
    </row>
    <row r="1680" spans="3:4" x14ac:dyDescent="0.25">
      <c r="C1680" s="34"/>
      <c r="D1680" s="10"/>
    </row>
    <row r="1681" spans="3:4" x14ac:dyDescent="0.25">
      <c r="C1681" s="34"/>
      <c r="D1681" s="10"/>
    </row>
    <row r="1682" spans="3:4" x14ac:dyDescent="0.25">
      <c r="C1682" s="34"/>
      <c r="D1682" s="10"/>
    </row>
    <row r="1683" spans="3:4" x14ac:dyDescent="0.25">
      <c r="C1683" s="34"/>
      <c r="D1683" s="10"/>
    </row>
    <row r="1684" spans="3:4" x14ac:dyDescent="0.25">
      <c r="C1684" s="34"/>
      <c r="D1684" s="10"/>
    </row>
    <row r="1685" spans="3:4" x14ac:dyDescent="0.25">
      <c r="C1685" s="34"/>
      <c r="D1685" s="10"/>
    </row>
    <row r="1686" spans="3:4" x14ac:dyDescent="0.25">
      <c r="C1686" s="34"/>
      <c r="D1686" s="10"/>
    </row>
    <row r="1687" spans="3:4" x14ac:dyDescent="0.25">
      <c r="C1687" s="34"/>
      <c r="D1687" s="10"/>
    </row>
    <row r="1688" spans="3:4" x14ac:dyDescent="0.25">
      <c r="C1688" s="34"/>
      <c r="D1688" s="10"/>
    </row>
    <row r="1689" spans="3:4" x14ac:dyDescent="0.25">
      <c r="C1689" s="34"/>
      <c r="D1689" s="10"/>
    </row>
    <row r="1690" spans="3:4" x14ac:dyDescent="0.25">
      <c r="C1690" s="34"/>
      <c r="D1690" s="10"/>
    </row>
    <row r="1691" spans="3:4" x14ac:dyDescent="0.25">
      <c r="C1691" s="34"/>
      <c r="D1691" s="10"/>
    </row>
    <row r="1692" spans="3:4" x14ac:dyDescent="0.25">
      <c r="C1692" s="34"/>
      <c r="D1692" s="10"/>
    </row>
    <row r="1693" spans="3:4" x14ac:dyDescent="0.25">
      <c r="C1693" s="34"/>
      <c r="D1693" s="10"/>
    </row>
    <row r="1694" spans="3:4" x14ac:dyDescent="0.25">
      <c r="C1694" s="34"/>
      <c r="D1694" s="10"/>
    </row>
    <row r="1695" spans="3:4" x14ac:dyDescent="0.25">
      <c r="C1695" s="34"/>
      <c r="D1695" s="10"/>
    </row>
    <row r="1696" spans="3:4" x14ac:dyDescent="0.25">
      <c r="C1696" s="34"/>
      <c r="D1696" s="10"/>
    </row>
    <row r="1697" spans="3:4" x14ac:dyDescent="0.25">
      <c r="C1697" s="34"/>
      <c r="D1697" s="10"/>
    </row>
    <row r="1698" spans="3:4" x14ac:dyDescent="0.25">
      <c r="C1698" s="34"/>
      <c r="D1698" s="10"/>
    </row>
    <row r="1699" spans="3:4" x14ac:dyDescent="0.25">
      <c r="C1699" s="34"/>
      <c r="D1699" s="10"/>
    </row>
    <row r="1700" spans="3:4" x14ac:dyDescent="0.25">
      <c r="C1700" s="34"/>
      <c r="D1700" s="10"/>
    </row>
    <row r="1701" spans="3:4" x14ac:dyDescent="0.25">
      <c r="C1701" s="34"/>
      <c r="D1701" s="10"/>
    </row>
    <row r="1702" spans="3:4" x14ac:dyDescent="0.25">
      <c r="C1702" s="34"/>
      <c r="D1702" s="10"/>
    </row>
    <row r="1703" spans="3:4" x14ac:dyDescent="0.25">
      <c r="C1703" s="34"/>
      <c r="D1703" s="10"/>
    </row>
    <row r="1704" spans="3:4" x14ac:dyDescent="0.25">
      <c r="C1704" s="34"/>
      <c r="D1704" s="10"/>
    </row>
    <row r="1705" spans="3:4" x14ac:dyDescent="0.25">
      <c r="C1705" s="34"/>
      <c r="D1705" s="10"/>
    </row>
    <row r="1706" spans="3:4" x14ac:dyDescent="0.25">
      <c r="C1706" s="34"/>
      <c r="D1706" s="10"/>
    </row>
    <row r="1707" spans="3:4" x14ac:dyDescent="0.25">
      <c r="C1707" s="34"/>
      <c r="D1707" s="10"/>
    </row>
    <row r="1708" spans="3:4" x14ac:dyDescent="0.25">
      <c r="C1708" s="34"/>
      <c r="D1708" s="10"/>
    </row>
    <row r="1709" spans="3:4" x14ac:dyDescent="0.25">
      <c r="C1709" s="34"/>
      <c r="D1709" s="10"/>
    </row>
    <row r="1710" spans="3:4" x14ac:dyDescent="0.25">
      <c r="C1710" s="34"/>
      <c r="D1710" s="10"/>
    </row>
    <row r="1711" spans="3:4" x14ac:dyDescent="0.25">
      <c r="C1711" s="34"/>
      <c r="D1711" s="10"/>
    </row>
    <row r="1712" spans="3:4" x14ac:dyDescent="0.25">
      <c r="C1712" s="34"/>
      <c r="D1712" s="10"/>
    </row>
    <row r="1713" spans="3:4" x14ac:dyDescent="0.25">
      <c r="C1713" s="34"/>
      <c r="D1713" s="10"/>
    </row>
    <row r="1714" spans="3:4" x14ac:dyDescent="0.25">
      <c r="C1714" s="34"/>
      <c r="D1714" s="10"/>
    </row>
    <row r="1715" spans="3:4" x14ac:dyDescent="0.25">
      <c r="C1715" s="34"/>
      <c r="D1715" s="10"/>
    </row>
    <row r="1716" spans="3:4" x14ac:dyDescent="0.25">
      <c r="C1716" s="34"/>
      <c r="D1716" s="10"/>
    </row>
    <row r="1717" spans="3:4" x14ac:dyDescent="0.25">
      <c r="C1717" s="34"/>
      <c r="D1717" s="10"/>
    </row>
    <row r="1718" spans="3:4" x14ac:dyDescent="0.25">
      <c r="C1718" s="34"/>
      <c r="D1718" s="10"/>
    </row>
    <row r="1719" spans="3:4" x14ac:dyDescent="0.25">
      <c r="C1719" s="34"/>
      <c r="D1719" s="10"/>
    </row>
    <row r="1720" spans="3:4" x14ac:dyDescent="0.25">
      <c r="C1720" s="34"/>
      <c r="D1720" s="10"/>
    </row>
    <row r="1721" spans="3:4" x14ac:dyDescent="0.25">
      <c r="C1721" s="34"/>
      <c r="D1721" s="10"/>
    </row>
    <row r="1722" spans="3:4" x14ac:dyDescent="0.25">
      <c r="C1722" s="34"/>
      <c r="D1722" s="10"/>
    </row>
    <row r="1723" spans="3:4" x14ac:dyDescent="0.25">
      <c r="C1723" s="34"/>
      <c r="D1723" s="10"/>
    </row>
    <row r="1724" spans="3:4" x14ac:dyDescent="0.25">
      <c r="C1724" s="34"/>
      <c r="D1724" s="10"/>
    </row>
    <row r="1725" spans="3:4" x14ac:dyDescent="0.25">
      <c r="C1725" s="34"/>
      <c r="D1725" s="10"/>
    </row>
    <row r="1726" spans="3:4" x14ac:dyDescent="0.25">
      <c r="C1726" s="34"/>
      <c r="D1726" s="10"/>
    </row>
    <row r="1727" spans="3:4" x14ac:dyDescent="0.25">
      <c r="C1727" s="34"/>
      <c r="D1727" s="10"/>
    </row>
    <row r="1728" spans="3:4" x14ac:dyDescent="0.25">
      <c r="C1728" s="34"/>
      <c r="D1728" s="10"/>
    </row>
    <row r="1729" spans="3:4" x14ac:dyDescent="0.25">
      <c r="C1729" s="34"/>
      <c r="D1729" s="10"/>
    </row>
    <row r="1730" spans="3:4" x14ac:dyDescent="0.25">
      <c r="C1730" s="34"/>
      <c r="D1730" s="10"/>
    </row>
    <row r="1731" spans="3:4" x14ac:dyDescent="0.25">
      <c r="C1731" s="34"/>
      <c r="D1731" s="10"/>
    </row>
    <row r="1732" spans="3:4" x14ac:dyDescent="0.25">
      <c r="C1732" s="34"/>
      <c r="D1732" s="10"/>
    </row>
    <row r="1733" spans="3:4" x14ac:dyDescent="0.25">
      <c r="C1733" s="34"/>
      <c r="D1733" s="10"/>
    </row>
    <row r="1734" spans="3:4" x14ac:dyDescent="0.25">
      <c r="C1734" s="34"/>
      <c r="D1734" s="10"/>
    </row>
    <row r="1735" spans="3:4" x14ac:dyDescent="0.25">
      <c r="C1735" s="34"/>
      <c r="D1735" s="10"/>
    </row>
    <row r="1736" spans="3:4" x14ac:dyDescent="0.25">
      <c r="C1736" s="34"/>
      <c r="D1736" s="10"/>
    </row>
    <row r="1737" spans="3:4" x14ac:dyDescent="0.25">
      <c r="C1737" s="34"/>
      <c r="D1737" s="10"/>
    </row>
    <row r="1738" spans="3:4" x14ac:dyDescent="0.25">
      <c r="C1738" s="34"/>
      <c r="D1738" s="10"/>
    </row>
    <row r="1739" spans="3:4" x14ac:dyDescent="0.25">
      <c r="C1739" s="34"/>
      <c r="D1739" s="10"/>
    </row>
    <row r="1740" spans="3:4" x14ac:dyDescent="0.25">
      <c r="C1740" s="34"/>
      <c r="D1740" s="10"/>
    </row>
    <row r="1741" spans="3:4" x14ac:dyDescent="0.25">
      <c r="C1741" s="34"/>
      <c r="D1741" s="10"/>
    </row>
    <row r="1742" spans="3:4" x14ac:dyDescent="0.25">
      <c r="C1742" s="34"/>
      <c r="D1742" s="10"/>
    </row>
    <row r="1743" spans="3:4" x14ac:dyDescent="0.25">
      <c r="C1743" s="34"/>
      <c r="D1743" s="10"/>
    </row>
    <row r="1744" spans="3:4" x14ac:dyDescent="0.25">
      <c r="C1744" s="34"/>
      <c r="D1744" s="10"/>
    </row>
    <row r="1745" spans="3:4" x14ac:dyDescent="0.25">
      <c r="C1745" s="34"/>
      <c r="D1745" s="10"/>
    </row>
    <row r="1746" spans="3:4" x14ac:dyDescent="0.25">
      <c r="C1746" s="34"/>
      <c r="D1746" s="10"/>
    </row>
    <row r="1747" spans="3:4" x14ac:dyDescent="0.25">
      <c r="C1747" s="34"/>
      <c r="D1747" s="10"/>
    </row>
    <row r="1748" spans="3:4" x14ac:dyDescent="0.25">
      <c r="C1748" s="34"/>
      <c r="D1748" s="10"/>
    </row>
    <row r="1749" spans="3:4" x14ac:dyDescent="0.25">
      <c r="C1749" s="34"/>
      <c r="D1749" s="10"/>
    </row>
    <row r="1750" spans="3:4" x14ac:dyDescent="0.25">
      <c r="C1750" s="34"/>
      <c r="D1750" s="10"/>
    </row>
    <row r="1751" spans="3:4" x14ac:dyDescent="0.25">
      <c r="C1751" s="34"/>
      <c r="D1751" s="10"/>
    </row>
    <row r="1752" spans="3:4" x14ac:dyDescent="0.25">
      <c r="C1752" s="34"/>
      <c r="D1752" s="10"/>
    </row>
    <row r="1753" spans="3:4" x14ac:dyDescent="0.25">
      <c r="C1753" s="34"/>
      <c r="D1753" s="10"/>
    </row>
    <row r="1754" spans="3:4" x14ac:dyDescent="0.25">
      <c r="C1754" s="34"/>
      <c r="D1754" s="10"/>
    </row>
    <row r="1755" spans="3:4" x14ac:dyDescent="0.25">
      <c r="C1755" s="34"/>
      <c r="D1755" s="10"/>
    </row>
    <row r="1756" spans="3:4" x14ac:dyDescent="0.25">
      <c r="C1756" s="34"/>
      <c r="D1756" s="10"/>
    </row>
    <row r="1757" spans="3:4" x14ac:dyDescent="0.25">
      <c r="C1757" s="34"/>
      <c r="D1757" s="10"/>
    </row>
    <row r="1758" spans="3:4" x14ac:dyDescent="0.25">
      <c r="C1758" s="34"/>
      <c r="D1758" s="10"/>
    </row>
    <row r="1759" spans="3:4" x14ac:dyDescent="0.25">
      <c r="C1759" s="34"/>
      <c r="D1759" s="10"/>
    </row>
    <row r="1760" spans="3:4" x14ac:dyDescent="0.25">
      <c r="C1760" s="34"/>
      <c r="D1760" s="10"/>
    </row>
    <row r="1761" spans="3:4" x14ac:dyDescent="0.25">
      <c r="C1761" s="34"/>
      <c r="D1761" s="10"/>
    </row>
    <row r="1762" spans="3:4" x14ac:dyDescent="0.25">
      <c r="C1762" s="34"/>
      <c r="D1762" s="10"/>
    </row>
    <row r="1763" spans="3:4" x14ac:dyDescent="0.25">
      <c r="C1763" s="34"/>
      <c r="D1763" s="10"/>
    </row>
    <row r="1764" spans="3:4" x14ac:dyDescent="0.25">
      <c r="C1764" s="34"/>
      <c r="D1764" s="10"/>
    </row>
    <row r="1765" spans="3:4" x14ac:dyDescent="0.25">
      <c r="C1765" s="34"/>
      <c r="D1765" s="10"/>
    </row>
    <row r="1766" spans="3:4" x14ac:dyDescent="0.25">
      <c r="C1766" s="34"/>
      <c r="D1766" s="10"/>
    </row>
    <row r="1767" spans="3:4" x14ac:dyDescent="0.25">
      <c r="C1767" s="34"/>
      <c r="D1767" s="10"/>
    </row>
    <row r="1768" spans="3:4" x14ac:dyDescent="0.25">
      <c r="C1768" s="34"/>
      <c r="D1768" s="10"/>
    </row>
    <row r="1769" spans="3:4" x14ac:dyDescent="0.25">
      <c r="C1769" s="34"/>
      <c r="D1769" s="10"/>
    </row>
    <row r="1770" spans="3:4" x14ac:dyDescent="0.25">
      <c r="C1770" s="34"/>
      <c r="D1770" s="10"/>
    </row>
    <row r="1771" spans="3:4" x14ac:dyDescent="0.25">
      <c r="C1771" s="34"/>
      <c r="D1771" s="10"/>
    </row>
    <row r="1772" spans="3:4" x14ac:dyDescent="0.25">
      <c r="C1772" s="34"/>
      <c r="D1772" s="10"/>
    </row>
    <row r="1773" spans="3:4" x14ac:dyDescent="0.25">
      <c r="C1773" s="34"/>
      <c r="D1773" s="10"/>
    </row>
    <row r="1774" spans="3:4" x14ac:dyDescent="0.25">
      <c r="C1774" s="34"/>
      <c r="D1774" s="10"/>
    </row>
    <row r="1775" spans="3:4" x14ac:dyDescent="0.25">
      <c r="C1775" s="34"/>
      <c r="D1775" s="10"/>
    </row>
    <row r="1776" spans="3:4" x14ac:dyDescent="0.25">
      <c r="C1776" s="34"/>
      <c r="D1776" s="10"/>
    </row>
    <row r="1777" spans="3:4" x14ac:dyDescent="0.25">
      <c r="C1777" s="34"/>
      <c r="D1777" s="10"/>
    </row>
    <row r="1778" spans="3:4" x14ac:dyDescent="0.25">
      <c r="C1778" s="34"/>
      <c r="D1778" s="10"/>
    </row>
    <row r="1779" spans="3:4" x14ac:dyDescent="0.25">
      <c r="C1779" s="34"/>
      <c r="D1779" s="10"/>
    </row>
    <row r="1780" spans="3:4" x14ac:dyDescent="0.25">
      <c r="C1780" s="34"/>
      <c r="D1780" s="10"/>
    </row>
    <row r="1781" spans="3:4" x14ac:dyDescent="0.25">
      <c r="C1781" s="34"/>
      <c r="D1781" s="10"/>
    </row>
    <row r="1782" spans="3:4" x14ac:dyDescent="0.25">
      <c r="C1782" s="34"/>
      <c r="D1782" s="10"/>
    </row>
    <row r="1783" spans="3:4" x14ac:dyDescent="0.25">
      <c r="C1783" s="34"/>
      <c r="D1783" s="10"/>
    </row>
    <row r="1784" spans="3:4" x14ac:dyDescent="0.25">
      <c r="C1784" s="34"/>
      <c r="D1784" s="10"/>
    </row>
    <row r="1785" spans="3:4" x14ac:dyDescent="0.25">
      <c r="C1785" s="34"/>
      <c r="D1785" s="10"/>
    </row>
    <row r="1786" spans="3:4" x14ac:dyDescent="0.25">
      <c r="C1786" s="34"/>
      <c r="D1786" s="10"/>
    </row>
    <row r="1787" spans="3:4" x14ac:dyDescent="0.25">
      <c r="C1787" s="34"/>
      <c r="D1787" s="10"/>
    </row>
    <row r="1788" spans="3:4" x14ac:dyDescent="0.25">
      <c r="C1788" s="34"/>
      <c r="D1788" s="10"/>
    </row>
    <row r="1789" spans="3:4" x14ac:dyDescent="0.25">
      <c r="C1789" s="34"/>
      <c r="D1789" s="10"/>
    </row>
    <row r="1790" spans="3:4" x14ac:dyDescent="0.25">
      <c r="C1790" s="34"/>
      <c r="D1790" s="10"/>
    </row>
    <row r="1791" spans="3:4" x14ac:dyDescent="0.25">
      <c r="C1791" s="34"/>
      <c r="D1791" s="10"/>
    </row>
    <row r="1792" spans="3:4" x14ac:dyDescent="0.25">
      <c r="C1792" s="34"/>
      <c r="D1792" s="10"/>
    </row>
    <row r="1793" spans="3:4" x14ac:dyDescent="0.25">
      <c r="C1793" s="34"/>
      <c r="D1793" s="10"/>
    </row>
    <row r="1794" spans="3:4" x14ac:dyDescent="0.25">
      <c r="C1794" s="34"/>
      <c r="D1794" s="10"/>
    </row>
    <row r="1795" spans="3:4" x14ac:dyDescent="0.25">
      <c r="C1795" s="34"/>
      <c r="D1795" s="10"/>
    </row>
    <row r="1796" spans="3:4" x14ac:dyDescent="0.25">
      <c r="C1796" s="34"/>
      <c r="D1796" s="10"/>
    </row>
    <row r="1797" spans="3:4" x14ac:dyDescent="0.25">
      <c r="C1797" s="34"/>
      <c r="D1797" s="10"/>
    </row>
    <row r="1798" spans="3:4" x14ac:dyDescent="0.25">
      <c r="C1798" s="34"/>
      <c r="D1798" s="10"/>
    </row>
    <row r="1799" spans="3:4" x14ac:dyDescent="0.25">
      <c r="C1799" s="34"/>
      <c r="D1799" s="10"/>
    </row>
    <row r="1800" spans="3:4" x14ac:dyDescent="0.25">
      <c r="C1800" s="34"/>
      <c r="D1800" s="10"/>
    </row>
    <row r="1801" spans="3:4" x14ac:dyDescent="0.25">
      <c r="C1801" s="34"/>
      <c r="D1801" s="10"/>
    </row>
    <row r="1802" spans="3:4" x14ac:dyDescent="0.25">
      <c r="C1802" s="34"/>
      <c r="D1802" s="10"/>
    </row>
    <row r="1803" spans="3:4" x14ac:dyDescent="0.25">
      <c r="C1803" s="34"/>
      <c r="D1803" s="10"/>
    </row>
    <row r="1804" spans="3:4" x14ac:dyDescent="0.25">
      <c r="C1804" s="34"/>
      <c r="D1804" s="10"/>
    </row>
    <row r="1805" spans="3:4" x14ac:dyDescent="0.25">
      <c r="C1805" s="34"/>
      <c r="D1805" s="10"/>
    </row>
    <row r="1806" spans="3:4" x14ac:dyDescent="0.25">
      <c r="C1806" s="34"/>
      <c r="D1806" s="10"/>
    </row>
    <row r="1807" spans="3:4" x14ac:dyDescent="0.25">
      <c r="C1807" s="34"/>
      <c r="D1807" s="10"/>
    </row>
    <row r="1808" spans="3:4" x14ac:dyDescent="0.25">
      <c r="C1808" s="34"/>
      <c r="D1808" s="10"/>
    </row>
    <row r="1809" spans="3:4" x14ac:dyDescent="0.25">
      <c r="C1809" s="34"/>
      <c r="D1809" s="10"/>
    </row>
    <row r="1810" spans="3:4" x14ac:dyDescent="0.25">
      <c r="C1810" s="34"/>
      <c r="D1810" s="10"/>
    </row>
    <row r="1811" spans="3:4" x14ac:dyDescent="0.25">
      <c r="C1811" s="34"/>
      <c r="D1811" s="10"/>
    </row>
    <row r="1812" spans="3:4" x14ac:dyDescent="0.25">
      <c r="C1812" s="34"/>
      <c r="D1812" s="10"/>
    </row>
    <row r="1813" spans="3:4" x14ac:dyDescent="0.25">
      <c r="C1813" s="34"/>
      <c r="D1813" s="10"/>
    </row>
    <row r="1814" spans="3:4" x14ac:dyDescent="0.25">
      <c r="C1814" s="34"/>
      <c r="D1814" s="10"/>
    </row>
    <row r="1815" spans="3:4" x14ac:dyDescent="0.25">
      <c r="C1815" s="34"/>
      <c r="D1815" s="10"/>
    </row>
    <row r="1816" spans="3:4" x14ac:dyDescent="0.25">
      <c r="C1816" s="34"/>
      <c r="D1816" s="10"/>
    </row>
    <row r="1817" spans="3:4" x14ac:dyDescent="0.25">
      <c r="C1817" s="34"/>
      <c r="D1817" s="10"/>
    </row>
    <row r="1818" spans="3:4" x14ac:dyDescent="0.25">
      <c r="C1818" s="34"/>
      <c r="D1818" s="10"/>
    </row>
    <row r="1819" spans="3:4" x14ac:dyDescent="0.25">
      <c r="C1819" s="34"/>
      <c r="D1819" s="10"/>
    </row>
    <row r="1820" spans="3:4" x14ac:dyDescent="0.25">
      <c r="C1820" s="34"/>
      <c r="D1820" s="10"/>
    </row>
    <row r="1821" spans="3:4" x14ac:dyDescent="0.25">
      <c r="C1821" s="34"/>
      <c r="D1821" s="10"/>
    </row>
    <row r="1822" spans="3:4" x14ac:dyDescent="0.25">
      <c r="C1822" s="34"/>
      <c r="D1822" s="10"/>
    </row>
    <row r="1823" spans="3:4" x14ac:dyDescent="0.25">
      <c r="C1823" s="34"/>
      <c r="D1823" s="10"/>
    </row>
    <row r="1824" spans="3:4" x14ac:dyDescent="0.25">
      <c r="C1824" s="34"/>
      <c r="D1824" s="10"/>
    </row>
    <row r="1825" spans="3:4" x14ac:dyDescent="0.25">
      <c r="C1825" s="34"/>
      <c r="D1825" s="10"/>
    </row>
    <row r="1826" spans="3:4" x14ac:dyDescent="0.25">
      <c r="C1826" s="34"/>
      <c r="D1826" s="10"/>
    </row>
    <row r="1827" spans="3:4" x14ac:dyDescent="0.25">
      <c r="C1827" s="34"/>
      <c r="D1827" s="10"/>
    </row>
    <row r="1828" spans="3:4" x14ac:dyDescent="0.25">
      <c r="C1828" s="34"/>
      <c r="D1828" s="10"/>
    </row>
    <row r="1829" spans="3:4" x14ac:dyDescent="0.25">
      <c r="C1829" s="34"/>
      <c r="D1829" s="10"/>
    </row>
    <row r="1830" spans="3:4" x14ac:dyDescent="0.25">
      <c r="C1830" s="34"/>
      <c r="D1830" s="10"/>
    </row>
    <row r="1831" spans="3:4" x14ac:dyDescent="0.25">
      <c r="C1831" s="34"/>
      <c r="D1831" s="10"/>
    </row>
    <row r="1832" spans="3:4" x14ac:dyDescent="0.25">
      <c r="C1832" s="34"/>
      <c r="D1832" s="10"/>
    </row>
    <row r="1833" spans="3:4" x14ac:dyDescent="0.25">
      <c r="C1833" s="34"/>
      <c r="D1833" s="10"/>
    </row>
    <row r="1834" spans="3:4" x14ac:dyDescent="0.25">
      <c r="C1834" s="34"/>
      <c r="D1834" s="10"/>
    </row>
    <row r="1835" spans="3:4" x14ac:dyDescent="0.25">
      <c r="C1835" s="34"/>
      <c r="D1835" s="10"/>
    </row>
    <row r="1836" spans="3:4" x14ac:dyDescent="0.25">
      <c r="C1836" s="34"/>
      <c r="D1836" s="10"/>
    </row>
    <row r="1837" spans="3:4" x14ac:dyDescent="0.25">
      <c r="C1837" s="34"/>
      <c r="D1837" s="10"/>
    </row>
    <row r="1838" spans="3:4" x14ac:dyDescent="0.25">
      <c r="C1838" s="34"/>
      <c r="D1838" s="10"/>
    </row>
    <row r="1839" spans="3:4" x14ac:dyDescent="0.25">
      <c r="C1839" s="34"/>
      <c r="D1839" s="10"/>
    </row>
    <row r="1840" spans="3:4" x14ac:dyDescent="0.25">
      <c r="C1840" s="34"/>
      <c r="D1840" s="10"/>
    </row>
    <row r="1841" spans="3:4" x14ac:dyDescent="0.25">
      <c r="C1841" s="34"/>
      <c r="D1841" s="10"/>
    </row>
    <row r="1842" spans="3:4" x14ac:dyDescent="0.25">
      <c r="C1842" s="34"/>
      <c r="D1842" s="10"/>
    </row>
    <row r="1843" spans="3:4" x14ac:dyDescent="0.25">
      <c r="C1843" s="34"/>
      <c r="D1843" s="10"/>
    </row>
    <row r="1844" spans="3:4" x14ac:dyDescent="0.25">
      <c r="C1844" s="34"/>
      <c r="D1844" s="10"/>
    </row>
    <row r="1845" spans="3:4" x14ac:dyDescent="0.25">
      <c r="C1845" s="34"/>
      <c r="D1845" s="10"/>
    </row>
    <row r="1846" spans="3:4" x14ac:dyDescent="0.25">
      <c r="C1846" s="34"/>
      <c r="D1846" s="10"/>
    </row>
    <row r="1847" spans="3:4" x14ac:dyDescent="0.25">
      <c r="C1847" s="34"/>
      <c r="D1847" s="10"/>
    </row>
    <row r="1848" spans="3:4" x14ac:dyDescent="0.25">
      <c r="C1848" s="34"/>
      <c r="D1848" s="10"/>
    </row>
    <row r="1849" spans="3:4" x14ac:dyDescent="0.25">
      <c r="C1849" s="34"/>
      <c r="D1849" s="10"/>
    </row>
    <row r="1850" spans="3:4" x14ac:dyDescent="0.25">
      <c r="C1850" s="34"/>
      <c r="D1850" s="10"/>
    </row>
    <row r="1851" spans="3:4" x14ac:dyDescent="0.25">
      <c r="C1851" s="34"/>
      <c r="D1851" s="10"/>
    </row>
    <row r="1852" spans="3:4" x14ac:dyDescent="0.25">
      <c r="C1852" s="34"/>
      <c r="D1852" s="10"/>
    </row>
    <row r="1853" spans="3:4" x14ac:dyDescent="0.25">
      <c r="C1853" s="34"/>
      <c r="D1853" s="10"/>
    </row>
    <row r="1854" spans="3:4" x14ac:dyDescent="0.25">
      <c r="C1854" s="34"/>
      <c r="D1854" s="10"/>
    </row>
    <row r="1855" spans="3:4" x14ac:dyDescent="0.25">
      <c r="C1855" s="34"/>
      <c r="D1855" s="10"/>
    </row>
    <row r="1856" spans="3:4" x14ac:dyDescent="0.25">
      <c r="C1856" s="34"/>
      <c r="D1856" s="10"/>
    </row>
    <row r="1857" spans="3:4" x14ac:dyDescent="0.25">
      <c r="C1857" s="34"/>
      <c r="D1857" s="10"/>
    </row>
    <row r="1858" spans="3:4" x14ac:dyDescent="0.25">
      <c r="C1858" s="34"/>
      <c r="D1858" s="10"/>
    </row>
    <row r="1859" spans="3:4" x14ac:dyDescent="0.25">
      <c r="C1859" s="34"/>
      <c r="D1859" s="10"/>
    </row>
    <row r="1860" spans="3:4" x14ac:dyDescent="0.25">
      <c r="C1860" s="34"/>
      <c r="D1860" s="10"/>
    </row>
    <row r="1861" spans="3:4" x14ac:dyDescent="0.25">
      <c r="C1861" s="34"/>
      <c r="D1861" s="10"/>
    </row>
    <row r="1862" spans="3:4" x14ac:dyDescent="0.25">
      <c r="C1862" s="34"/>
      <c r="D1862" s="10"/>
    </row>
    <row r="1863" spans="3:4" x14ac:dyDescent="0.25">
      <c r="C1863" s="34"/>
      <c r="D1863" s="10"/>
    </row>
    <row r="1864" spans="3:4" x14ac:dyDescent="0.25">
      <c r="C1864" s="34"/>
      <c r="D1864" s="10"/>
    </row>
    <row r="1865" spans="3:4" x14ac:dyDescent="0.25">
      <c r="C1865" s="34"/>
      <c r="D1865" s="10"/>
    </row>
    <row r="1866" spans="3:4" x14ac:dyDescent="0.25">
      <c r="C1866" s="34"/>
      <c r="D1866" s="10"/>
    </row>
    <row r="1867" spans="3:4" x14ac:dyDescent="0.25">
      <c r="C1867" s="34"/>
      <c r="D1867" s="10"/>
    </row>
    <row r="1868" spans="3:4" x14ac:dyDescent="0.25">
      <c r="C1868" s="34"/>
      <c r="D1868" s="10"/>
    </row>
    <row r="1869" spans="3:4" x14ac:dyDescent="0.25">
      <c r="C1869" s="34"/>
      <c r="D1869" s="10"/>
    </row>
    <row r="1870" spans="3:4" x14ac:dyDescent="0.25">
      <c r="C1870" s="34"/>
      <c r="D1870" s="10"/>
    </row>
    <row r="1871" spans="3:4" x14ac:dyDescent="0.25">
      <c r="C1871" s="34"/>
      <c r="D1871" s="10"/>
    </row>
    <row r="1872" spans="3:4" x14ac:dyDescent="0.25">
      <c r="C1872" s="34"/>
      <c r="D1872" s="10"/>
    </row>
    <row r="1873" spans="3:4" x14ac:dyDescent="0.25">
      <c r="C1873" s="34"/>
      <c r="D1873" s="10"/>
    </row>
    <row r="1874" spans="3:4" x14ac:dyDescent="0.25">
      <c r="C1874" s="34"/>
      <c r="D1874" s="10"/>
    </row>
    <row r="1875" spans="3:4" x14ac:dyDescent="0.25">
      <c r="C1875" s="34"/>
      <c r="D1875" s="10"/>
    </row>
    <row r="1876" spans="3:4" x14ac:dyDescent="0.25">
      <c r="C1876" s="34"/>
      <c r="D1876" s="10"/>
    </row>
    <row r="1877" spans="3:4" x14ac:dyDescent="0.25">
      <c r="C1877" s="34"/>
      <c r="D1877" s="10"/>
    </row>
    <row r="1878" spans="3:4" x14ac:dyDescent="0.25">
      <c r="C1878" s="34"/>
      <c r="D1878" s="10"/>
    </row>
    <row r="1879" spans="3:4" x14ac:dyDescent="0.25">
      <c r="C1879" s="34"/>
      <c r="D1879" s="10"/>
    </row>
    <row r="1880" spans="3:4" x14ac:dyDescent="0.25">
      <c r="C1880" s="34"/>
      <c r="D1880" s="10"/>
    </row>
    <row r="1881" spans="3:4" x14ac:dyDescent="0.25">
      <c r="C1881" s="34"/>
      <c r="D1881" s="10"/>
    </row>
    <row r="1882" spans="3:4" x14ac:dyDescent="0.25">
      <c r="C1882" s="34"/>
      <c r="D1882" s="10"/>
    </row>
    <row r="1883" spans="3:4" x14ac:dyDescent="0.25">
      <c r="C1883" s="34"/>
      <c r="D1883" s="10"/>
    </row>
    <row r="1884" spans="3:4" x14ac:dyDescent="0.25">
      <c r="C1884" s="34"/>
      <c r="D1884" s="10"/>
    </row>
    <row r="1885" spans="3:4" x14ac:dyDescent="0.25">
      <c r="C1885" s="34"/>
      <c r="D1885" s="10"/>
    </row>
    <row r="1886" spans="3:4" x14ac:dyDescent="0.25">
      <c r="C1886" s="34"/>
      <c r="D1886" s="10"/>
    </row>
    <row r="1887" spans="3:4" x14ac:dyDescent="0.25">
      <c r="C1887" s="34"/>
      <c r="D1887" s="10"/>
    </row>
    <row r="1888" spans="3:4" x14ac:dyDescent="0.25">
      <c r="C1888" s="34"/>
      <c r="D1888" s="10"/>
    </row>
    <row r="1889" spans="3:4" x14ac:dyDescent="0.25">
      <c r="C1889" s="34"/>
      <c r="D1889" s="10"/>
    </row>
    <row r="1890" spans="3:4" x14ac:dyDescent="0.25">
      <c r="C1890" s="34"/>
      <c r="D1890" s="10"/>
    </row>
    <row r="1891" spans="3:4" x14ac:dyDescent="0.25">
      <c r="C1891" s="34"/>
      <c r="D1891" s="10"/>
    </row>
    <row r="1892" spans="3:4" x14ac:dyDescent="0.25">
      <c r="C1892" s="34"/>
      <c r="D1892" s="10"/>
    </row>
    <row r="1893" spans="3:4" x14ac:dyDescent="0.25">
      <c r="C1893" s="34"/>
      <c r="D1893" s="10"/>
    </row>
    <row r="1894" spans="3:4" x14ac:dyDescent="0.25">
      <c r="C1894" s="34"/>
      <c r="D1894" s="10"/>
    </row>
    <row r="1895" spans="3:4" x14ac:dyDescent="0.25">
      <c r="C1895" s="34"/>
      <c r="D1895" s="10"/>
    </row>
    <row r="1896" spans="3:4" x14ac:dyDescent="0.25">
      <c r="C1896" s="34"/>
      <c r="D1896" s="10"/>
    </row>
    <row r="1897" spans="3:4" x14ac:dyDescent="0.25">
      <c r="C1897" s="34"/>
      <c r="D1897" s="10"/>
    </row>
    <row r="1898" spans="3:4" x14ac:dyDescent="0.25">
      <c r="C1898" s="34"/>
      <c r="D1898" s="10"/>
    </row>
    <row r="1899" spans="3:4" x14ac:dyDescent="0.25">
      <c r="C1899" s="34"/>
      <c r="D1899" s="10"/>
    </row>
    <row r="1900" spans="3:4" x14ac:dyDescent="0.25">
      <c r="C1900" s="34"/>
      <c r="D1900" s="10"/>
    </row>
    <row r="1901" spans="3:4" x14ac:dyDescent="0.25">
      <c r="C1901" s="34"/>
      <c r="D1901" s="10"/>
    </row>
    <row r="1902" spans="3:4" x14ac:dyDescent="0.25">
      <c r="C1902" s="34"/>
      <c r="D1902" s="10"/>
    </row>
    <row r="1903" spans="3:4" x14ac:dyDescent="0.25">
      <c r="C1903" s="34"/>
      <c r="D1903" s="10"/>
    </row>
    <row r="1904" spans="3:4" x14ac:dyDescent="0.25">
      <c r="C1904" s="34"/>
      <c r="D1904" s="10"/>
    </row>
    <row r="1905" spans="3:4" x14ac:dyDescent="0.25">
      <c r="C1905" s="34"/>
      <c r="D1905" s="10"/>
    </row>
    <row r="1906" spans="3:4" x14ac:dyDescent="0.25">
      <c r="C1906" s="34"/>
      <c r="D1906" s="10"/>
    </row>
    <row r="1907" spans="3:4" x14ac:dyDescent="0.25">
      <c r="C1907" s="34"/>
      <c r="D1907" s="10"/>
    </row>
    <row r="1908" spans="3:4" x14ac:dyDescent="0.25">
      <c r="C1908" s="34"/>
      <c r="D1908" s="10"/>
    </row>
    <row r="1909" spans="3:4" x14ac:dyDescent="0.25">
      <c r="C1909" s="34"/>
      <c r="D1909" s="10"/>
    </row>
    <row r="1910" spans="3:4" x14ac:dyDescent="0.25">
      <c r="C1910" s="34"/>
      <c r="D1910" s="10"/>
    </row>
    <row r="1911" spans="3:4" x14ac:dyDescent="0.25">
      <c r="C1911" s="34"/>
      <c r="D1911" s="10"/>
    </row>
    <row r="1912" spans="3:4" x14ac:dyDescent="0.25">
      <c r="C1912" s="34"/>
      <c r="D1912" s="10"/>
    </row>
    <row r="1913" spans="3:4" x14ac:dyDescent="0.25">
      <c r="C1913" s="34"/>
      <c r="D1913" s="10"/>
    </row>
    <row r="1914" spans="3:4" x14ac:dyDescent="0.25">
      <c r="C1914" s="34"/>
      <c r="D1914" s="10"/>
    </row>
    <row r="1915" spans="3:4" x14ac:dyDescent="0.25">
      <c r="C1915" s="34"/>
      <c r="D1915" s="10"/>
    </row>
    <row r="1916" spans="3:4" x14ac:dyDescent="0.25">
      <c r="C1916" s="34"/>
      <c r="D1916" s="10"/>
    </row>
    <row r="1917" spans="3:4" x14ac:dyDescent="0.25">
      <c r="C1917" s="34"/>
      <c r="D1917" s="10"/>
    </row>
    <row r="1918" spans="3:4" x14ac:dyDescent="0.25">
      <c r="C1918" s="34"/>
      <c r="D1918" s="10"/>
    </row>
    <row r="1919" spans="3:4" x14ac:dyDescent="0.25">
      <c r="C1919" s="34"/>
      <c r="D1919" s="10"/>
    </row>
    <row r="1920" spans="3:4" x14ac:dyDescent="0.25">
      <c r="C1920" s="34"/>
      <c r="D1920" s="10"/>
    </row>
    <row r="1921" spans="3:4" x14ac:dyDescent="0.25">
      <c r="C1921" s="34"/>
      <c r="D1921" s="10"/>
    </row>
    <row r="1922" spans="3:4" x14ac:dyDescent="0.25">
      <c r="C1922" s="34"/>
      <c r="D1922" s="10"/>
    </row>
    <row r="1923" spans="3:4" x14ac:dyDescent="0.25">
      <c r="C1923" s="34"/>
      <c r="D1923" s="10"/>
    </row>
    <row r="1924" spans="3:4" x14ac:dyDescent="0.25">
      <c r="C1924" s="34"/>
      <c r="D1924" s="10"/>
    </row>
    <row r="1925" spans="3:4" x14ac:dyDescent="0.25">
      <c r="C1925" s="34"/>
      <c r="D1925" s="10"/>
    </row>
    <row r="1926" spans="3:4" x14ac:dyDescent="0.25">
      <c r="C1926" s="34"/>
      <c r="D1926" s="10"/>
    </row>
    <row r="1927" spans="3:4" x14ac:dyDescent="0.25">
      <c r="C1927" s="34"/>
      <c r="D1927" s="10"/>
    </row>
    <row r="1928" spans="3:4" x14ac:dyDescent="0.25">
      <c r="C1928" s="34"/>
      <c r="D1928" s="10"/>
    </row>
    <row r="1929" spans="3:4" x14ac:dyDescent="0.25">
      <c r="C1929" s="34"/>
      <c r="D1929" s="10"/>
    </row>
    <row r="1930" spans="3:4" x14ac:dyDescent="0.25">
      <c r="C1930" s="34"/>
      <c r="D1930" s="10"/>
    </row>
    <row r="1931" spans="3:4" x14ac:dyDescent="0.25">
      <c r="C1931" s="34"/>
      <c r="D1931" s="10"/>
    </row>
    <row r="1932" spans="3:4" x14ac:dyDescent="0.25">
      <c r="C1932" s="34"/>
      <c r="D1932" s="10"/>
    </row>
    <row r="1933" spans="3:4" x14ac:dyDescent="0.25">
      <c r="C1933" s="34"/>
      <c r="D1933" s="10"/>
    </row>
    <row r="1934" spans="3:4" x14ac:dyDescent="0.25">
      <c r="C1934" s="34"/>
      <c r="D1934" s="10"/>
    </row>
    <row r="1935" spans="3:4" x14ac:dyDescent="0.25">
      <c r="C1935" s="34"/>
      <c r="D1935" s="10"/>
    </row>
    <row r="1936" spans="3:4" x14ac:dyDescent="0.25">
      <c r="C1936" s="34"/>
      <c r="D1936" s="10"/>
    </row>
    <row r="1937" spans="3:4" x14ac:dyDescent="0.25">
      <c r="C1937" s="34"/>
      <c r="D1937" s="10"/>
    </row>
    <row r="1938" spans="3:4" x14ac:dyDescent="0.25">
      <c r="C1938" s="34"/>
      <c r="D1938" s="10"/>
    </row>
    <row r="1939" spans="3:4" x14ac:dyDescent="0.25">
      <c r="C1939" s="34"/>
      <c r="D1939" s="10"/>
    </row>
    <row r="1940" spans="3:4" x14ac:dyDescent="0.25">
      <c r="C1940" s="34"/>
      <c r="D1940" s="10"/>
    </row>
    <row r="1941" spans="3:4" x14ac:dyDescent="0.25">
      <c r="C1941" s="34"/>
      <c r="D1941" s="10"/>
    </row>
    <row r="1942" spans="3:4" x14ac:dyDescent="0.25">
      <c r="C1942" s="34"/>
      <c r="D1942" s="10"/>
    </row>
    <row r="1943" spans="3:4" x14ac:dyDescent="0.25">
      <c r="C1943" s="34"/>
      <c r="D1943" s="10"/>
    </row>
    <row r="1944" spans="3:4" x14ac:dyDescent="0.25">
      <c r="C1944" s="34"/>
      <c r="D1944" s="10"/>
    </row>
    <row r="1945" spans="3:4" x14ac:dyDescent="0.25">
      <c r="C1945" s="34"/>
      <c r="D1945" s="10"/>
    </row>
    <row r="1946" spans="3:4" x14ac:dyDescent="0.25">
      <c r="C1946" s="34"/>
      <c r="D1946" s="10"/>
    </row>
    <row r="1947" spans="3:4" x14ac:dyDescent="0.25">
      <c r="C1947" s="34"/>
      <c r="D1947" s="10"/>
    </row>
    <row r="1948" spans="3:4" x14ac:dyDescent="0.25">
      <c r="C1948" s="34"/>
      <c r="D1948" s="10"/>
    </row>
    <row r="1949" spans="3:4" x14ac:dyDescent="0.25">
      <c r="C1949" s="34"/>
      <c r="D1949" s="10"/>
    </row>
    <row r="1950" spans="3:4" x14ac:dyDescent="0.25">
      <c r="C1950" s="34"/>
      <c r="D1950" s="10"/>
    </row>
    <row r="1951" spans="3:4" x14ac:dyDescent="0.25">
      <c r="C1951" s="34"/>
      <c r="D1951" s="10"/>
    </row>
    <row r="1952" spans="3:4" x14ac:dyDescent="0.25">
      <c r="C1952" s="34"/>
      <c r="D1952" s="10"/>
    </row>
    <row r="1953" spans="3:4" x14ac:dyDescent="0.25">
      <c r="C1953" s="34"/>
      <c r="D1953" s="10"/>
    </row>
    <row r="1954" spans="3:4" x14ac:dyDescent="0.25">
      <c r="C1954" s="34"/>
      <c r="D1954" s="10"/>
    </row>
    <row r="1955" spans="3:4" x14ac:dyDescent="0.25">
      <c r="C1955" s="34"/>
      <c r="D1955" s="10"/>
    </row>
    <row r="1956" spans="3:4" x14ac:dyDescent="0.25">
      <c r="C1956" s="34"/>
      <c r="D1956" s="10"/>
    </row>
    <row r="1957" spans="3:4" x14ac:dyDescent="0.25">
      <c r="C1957" s="34"/>
      <c r="D1957" s="10"/>
    </row>
    <row r="1958" spans="3:4" x14ac:dyDescent="0.25">
      <c r="C1958" s="34"/>
      <c r="D1958" s="10"/>
    </row>
    <row r="1959" spans="3:4" x14ac:dyDescent="0.25">
      <c r="C1959" s="34"/>
      <c r="D1959" s="10"/>
    </row>
    <row r="1960" spans="3:4" x14ac:dyDescent="0.25">
      <c r="C1960" s="34"/>
      <c r="D1960" s="10"/>
    </row>
    <row r="1961" spans="3:4" x14ac:dyDescent="0.25">
      <c r="C1961" s="34"/>
      <c r="D1961" s="10"/>
    </row>
    <row r="1962" spans="3:4" x14ac:dyDescent="0.25">
      <c r="C1962" s="34"/>
      <c r="D1962" s="10"/>
    </row>
    <row r="1963" spans="3:4" x14ac:dyDescent="0.25">
      <c r="C1963" s="34"/>
      <c r="D1963" s="10"/>
    </row>
    <row r="1964" spans="3:4" x14ac:dyDescent="0.25">
      <c r="C1964" s="34"/>
      <c r="D1964" s="10"/>
    </row>
    <row r="1965" spans="3:4" x14ac:dyDescent="0.25">
      <c r="C1965" s="34"/>
      <c r="D1965" s="10"/>
    </row>
    <row r="1966" spans="3:4" x14ac:dyDescent="0.25">
      <c r="C1966" s="34"/>
      <c r="D1966" s="10"/>
    </row>
    <row r="1967" spans="3:4" x14ac:dyDescent="0.25">
      <c r="C1967" s="34"/>
      <c r="D1967" s="10"/>
    </row>
    <row r="1968" spans="3:4" x14ac:dyDescent="0.25">
      <c r="C1968" s="34"/>
      <c r="D1968" s="10"/>
    </row>
    <row r="1969" spans="3:4" x14ac:dyDescent="0.25">
      <c r="C1969" s="34"/>
      <c r="D1969" s="10"/>
    </row>
    <row r="1970" spans="3:4" x14ac:dyDescent="0.25">
      <c r="C1970" s="34"/>
      <c r="D1970" s="10"/>
    </row>
    <row r="1971" spans="3:4" x14ac:dyDescent="0.25">
      <c r="C1971" s="34"/>
      <c r="D1971" s="10"/>
    </row>
    <row r="1972" spans="3:4" x14ac:dyDescent="0.25">
      <c r="C1972" s="34"/>
      <c r="D1972" s="10"/>
    </row>
    <row r="1973" spans="3:4" x14ac:dyDescent="0.25">
      <c r="C1973" s="34"/>
      <c r="D1973" s="10"/>
    </row>
    <row r="1974" spans="3:4" x14ac:dyDescent="0.25">
      <c r="C1974" s="34"/>
      <c r="D1974" s="10"/>
    </row>
    <row r="1975" spans="3:4" x14ac:dyDescent="0.25">
      <c r="C1975" s="34"/>
      <c r="D1975" s="10"/>
    </row>
    <row r="1976" spans="3:4" x14ac:dyDescent="0.25">
      <c r="C1976" s="34"/>
      <c r="D1976" s="10"/>
    </row>
    <row r="1977" spans="3:4" x14ac:dyDescent="0.25">
      <c r="C1977" s="34"/>
      <c r="D1977" s="10"/>
    </row>
    <row r="1978" spans="3:4" x14ac:dyDescent="0.25">
      <c r="C1978" s="34"/>
      <c r="D1978" s="10"/>
    </row>
    <row r="1979" spans="3:4" x14ac:dyDescent="0.25">
      <c r="C1979" s="34"/>
      <c r="D1979" s="10"/>
    </row>
    <row r="1980" spans="3:4" x14ac:dyDescent="0.25">
      <c r="C1980" s="34"/>
      <c r="D1980" s="10"/>
    </row>
    <row r="1981" spans="3:4" x14ac:dyDescent="0.25">
      <c r="C1981" s="34"/>
      <c r="D1981" s="10"/>
    </row>
    <row r="1982" spans="3:4" x14ac:dyDescent="0.25">
      <c r="C1982" s="34"/>
      <c r="D1982" s="10"/>
    </row>
    <row r="1983" spans="3:4" x14ac:dyDescent="0.25">
      <c r="C1983" s="34"/>
      <c r="D1983" s="10"/>
    </row>
    <row r="1984" spans="3:4" x14ac:dyDescent="0.25">
      <c r="C1984" s="34"/>
      <c r="D1984" s="10"/>
    </row>
    <row r="1985" spans="3:4" x14ac:dyDescent="0.25">
      <c r="C1985" s="34"/>
      <c r="D1985" s="10"/>
    </row>
    <row r="1986" spans="3:4" x14ac:dyDescent="0.25">
      <c r="C1986" s="34"/>
      <c r="D1986" s="10"/>
    </row>
    <row r="1987" spans="3:4" x14ac:dyDescent="0.25">
      <c r="C1987" s="34"/>
      <c r="D1987" s="10"/>
    </row>
    <row r="1988" spans="3:4" x14ac:dyDescent="0.25">
      <c r="C1988" s="34"/>
      <c r="D1988" s="10"/>
    </row>
    <row r="1989" spans="3:4" x14ac:dyDescent="0.25">
      <c r="C1989" s="34"/>
      <c r="D1989" s="10"/>
    </row>
    <row r="1990" spans="3:4" x14ac:dyDescent="0.25">
      <c r="C1990" s="34"/>
      <c r="D1990" s="10"/>
    </row>
    <row r="1991" spans="3:4" x14ac:dyDescent="0.25">
      <c r="C1991" s="34"/>
      <c r="D1991" s="10"/>
    </row>
    <row r="1992" spans="3:4" x14ac:dyDescent="0.25">
      <c r="C1992" s="34"/>
      <c r="D1992" s="10"/>
    </row>
    <row r="1993" spans="3:4" x14ac:dyDescent="0.25">
      <c r="C1993" s="34"/>
      <c r="D1993" s="10"/>
    </row>
    <row r="1994" spans="3:4" x14ac:dyDescent="0.25">
      <c r="C1994" s="34"/>
      <c r="D1994" s="10"/>
    </row>
    <row r="1995" spans="3:4" x14ac:dyDescent="0.25">
      <c r="C1995" s="34"/>
      <c r="D1995" s="10"/>
    </row>
    <row r="1996" spans="3:4" x14ac:dyDescent="0.25">
      <c r="C1996" s="34"/>
      <c r="D1996" s="10"/>
    </row>
    <row r="1997" spans="3:4" x14ac:dyDescent="0.25">
      <c r="C1997" s="34"/>
      <c r="D1997" s="10"/>
    </row>
    <row r="1998" spans="3:4" x14ac:dyDescent="0.25">
      <c r="C1998" s="34"/>
      <c r="D1998" s="10"/>
    </row>
    <row r="1999" spans="3:4" x14ac:dyDescent="0.25">
      <c r="C1999" s="34"/>
      <c r="D1999" s="10"/>
    </row>
    <row r="2000" spans="3:4" x14ac:dyDescent="0.25">
      <c r="C2000" s="34"/>
      <c r="D2000" s="10"/>
    </row>
    <row r="2001" spans="3:4" x14ac:dyDescent="0.25">
      <c r="C2001" s="34"/>
      <c r="D2001" s="10"/>
    </row>
    <row r="2002" spans="3:4" x14ac:dyDescent="0.25">
      <c r="C2002" s="34"/>
      <c r="D2002" s="10"/>
    </row>
    <row r="2003" spans="3:4" x14ac:dyDescent="0.25">
      <c r="C2003" s="34"/>
      <c r="D2003" s="10"/>
    </row>
    <row r="2004" spans="3:4" x14ac:dyDescent="0.25">
      <c r="C2004" s="34"/>
      <c r="D2004" s="10"/>
    </row>
    <row r="2005" spans="3:4" x14ac:dyDescent="0.25">
      <c r="C2005" s="34"/>
      <c r="D2005" s="10"/>
    </row>
    <row r="2006" spans="3:4" x14ac:dyDescent="0.25">
      <c r="C2006" s="34"/>
      <c r="D2006" s="10"/>
    </row>
    <row r="2007" spans="3:4" x14ac:dyDescent="0.25">
      <c r="C2007" s="34"/>
      <c r="D2007" s="10"/>
    </row>
    <row r="2008" spans="3:4" x14ac:dyDescent="0.25">
      <c r="C2008" s="34"/>
      <c r="D2008" s="10"/>
    </row>
    <row r="2009" spans="3:4" x14ac:dyDescent="0.25">
      <c r="C2009" s="34"/>
      <c r="D2009" s="10"/>
    </row>
    <row r="2010" spans="3:4" x14ac:dyDescent="0.25">
      <c r="C2010" s="34"/>
      <c r="D2010" s="10"/>
    </row>
    <row r="2011" spans="3:4" x14ac:dyDescent="0.25">
      <c r="C2011" s="34"/>
      <c r="D2011" s="10"/>
    </row>
    <row r="2012" spans="3:4" x14ac:dyDescent="0.25">
      <c r="C2012" s="34"/>
      <c r="D2012" s="10"/>
    </row>
    <row r="2013" spans="3:4" x14ac:dyDescent="0.25">
      <c r="C2013" s="34"/>
      <c r="D2013" s="10"/>
    </row>
    <row r="2014" spans="3:4" x14ac:dyDescent="0.25">
      <c r="C2014" s="34"/>
      <c r="D2014" s="10"/>
    </row>
    <row r="2015" spans="3:4" x14ac:dyDescent="0.25">
      <c r="C2015" s="34"/>
      <c r="D2015" s="10"/>
    </row>
    <row r="2016" spans="3:4" x14ac:dyDescent="0.25">
      <c r="C2016" s="34"/>
      <c r="D2016" s="10"/>
    </row>
    <row r="2017" spans="3:4" x14ac:dyDescent="0.25">
      <c r="C2017" s="34"/>
      <c r="D2017" s="10"/>
    </row>
    <row r="2018" spans="3:4" x14ac:dyDescent="0.25">
      <c r="C2018" s="34"/>
      <c r="D2018" s="10"/>
    </row>
    <row r="2019" spans="3:4" x14ac:dyDescent="0.25">
      <c r="C2019" s="34"/>
      <c r="D2019" s="10"/>
    </row>
    <row r="2020" spans="3:4" x14ac:dyDescent="0.25">
      <c r="C2020" s="34"/>
      <c r="D2020" s="10"/>
    </row>
    <row r="2021" spans="3:4" x14ac:dyDescent="0.25">
      <c r="C2021" s="34"/>
      <c r="D2021" s="10"/>
    </row>
    <row r="2022" spans="3:4" x14ac:dyDescent="0.25">
      <c r="C2022" s="34"/>
      <c r="D2022" s="10"/>
    </row>
    <row r="2023" spans="3:4" x14ac:dyDescent="0.25">
      <c r="C2023" s="34"/>
      <c r="D2023" s="10"/>
    </row>
    <row r="2024" spans="3:4" x14ac:dyDescent="0.25">
      <c r="C2024" s="34"/>
      <c r="D2024" s="10"/>
    </row>
    <row r="2025" spans="3:4" x14ac:dyDescent="0.25">
      <c r="C2025" s="34"/>
      <c r="D2025" s="10"/>
    </row>
    <row r="2026" spans="3:4" x14ac:dyDescent="0.25">
      <c r="C2026" s="34"/>
      <c r="D2026" s="10"/>
    </row>
    <row r="2027" spans="3:4" x14ac:dyDescent="0.25">
      <c r="C2027" s="34"/>
      <c r="D2027" s="10"/>
    </row>
    <row r="2028" spans="3:4" x14ac:dyDescent="0.25">
      <c r="C2028" s="34"/>
      <c r="D2028" s="10"/>
    </row>
    <row r="2029" spans="3:4" x14ac:dyDescent="0.25">
      <c r="C2029" s="34"/>
      <c r="D2029" s="10"/>
    </row>
    <row r="2030" spans="3:4" x14ac:dyDescent="0.25">
      <c r="C2030" s="34"/>
      <c r="D2030" s="10"/>
    </row>
    <row r="2031" spans="3:4" x14ac:dyDescent="0.25">
      <c r="C2031" s="34"/>
      <c r="D2031" s="10"/>
    </row>
    <row r="2032" spans="3:4" x14ac:dyDescent="0.25">
      <c r="C2032" s="34"/>
      <c r="D2032" s="10"/>
    </row>
    <row r="2033" spans="3:4" x14ac:dyDescent="0.25">
      <c r="C2033" s="34"/>
      <c r="D2033" s="10"/>
    </row>
    <row r="2034" spans="3:4" x14ac:dyDescent="0.25">
      <c r="C2034" s="34"/>
      <c r="D2034" s="10"/>
    </row>
    <row r="2035" spans="3:4" x14ac:dyDescent="0.25">
      <c r="C2035" s="34"/>
      <c r="D2035" s="10"/>
    </row>
    <row r="2036" spans="3:4" x14ac:dyDescent="0.25">
      <c r="C2036" s="34"/>
      <c r="D2036" s="10"/>
    </row>
    <row r="2037" spans="3:4" x14ac:dyDescent="0.25">
      <c r="C2037" s="34"/>
      <c r="D2037" s="10"/>
    </row>
    <row r="2038" spans="3:4" x14ac:dyDescent="0.25">
      <c r="C2038" s="34"/>
      <c r="D2038" s="10"/>
    </row>
    <row r="2039" spans="3:4" x14ac:dyDescent="0.25">
      <c r="C2039" s="34"/>
      <c r="D2039" s="10"/>
    </row>
    <row r="2040" spans="3:4" x14ac:dyDescent="0.25">
      <c r="C2040" s="34"/>
      <c r="D2040" s="10"/>
    </row>
    <row r="2041" spans="3:4" x14ac:dyDescent="0.25">
      <c r="C2041" s="34"/>
      <c r="D2041" s="10"/>
    </row>
    <row r="2042" spans="3:4" x14ac:dyDescent="0.25">
      <c r="C2042" s="34"/>
      <c r="D2042" s="10"/>
    </row>
    <row r="2043" spans="3:4" x14ac:dyDescent="0.25">
      <c r="C2043" s="34"/>
      <c r="D2043" s="10"/>
    </row>
    <row r="2044" spans="3:4" x14ac:dyDescent="0.25">
      <c r="C2044" s="34"/>
      <c r="D2044" s="10"/>
    </row>
    <row r="2045" spans="3:4" x14ac:dyDescent="0.25">
      <c r="C2045" s="34"/>
      <c r="D2045" s="10"/>
    </row>
    <row r="2046" spans="3:4" x14ac:dyDescent="0.25">
      <c r="C2046" s="34"/>
      <c r="D2046" s="10"/>
    </row>
    <row r="2047" spans="3:4" x14ac:dyDescent="0.25">
      <c r="C2047" s="34"/>
      <c r="D2047" s="10"/>
    </row>
    <row r="2048" spans="3:4" x14ac:dyDescent="0.25">
      <c r="C2048" s="34"/>
      <c r="D2048" s="10"/>
    </row>
    <row r="2049" spans="3:4" x14ac:dyDescent="0.25">
      <c r="C2049" s="34"/>
      <c r="D2049" s="10"/>
    </row>
    <row r="2050" spans="3:4" x14ac:dyDescent="0.25">
      <c r="C2050" s="34"/>
      <c r="D2050" s="10"/>
    </row>
    <row r="2051" spans="3:4" x14ac:dyDescent="0.25">
      <c r="C2051" s="34"/>
      <c r="D2051" s="10"/>
    </row>
    <row r="2052" spans="3:4" x14ac:dyDescent="0.25">
      <c r="C2052" s="34"/>
      <c r="D2052" s="10"/>
    </row>
    <row r="2053" spans="3:4" x14ac:dyDescent="0.25">
      <c r="C2053" s="34"/>
      <c r="D2053" s="10"/>
    </row>
    <row r="2054" spans="3:4" x14ac:dyDescent="0.25">
      <c r="C2054" s="34"/>
      <c r="D2054" s="10"/>
    </row>
    <row r="2055" spans="3:4" x14ac:dyDescent="0.25">
      <c r="C2055" s="34"/>
      <c r="D2055" s="10"/>
    </row>
    <row r="2056" spans="3:4" x14ac:dyDescent="0.25">
      <c r="C2056" s="34"/>
      <c r="D2056" s="10"/>
    </row>
    <row r="2057" spans="3:4" x14ac:dyDescent="0.25">
      <c r="C2057" s="34"/>
      <c r="D2057" s="10"/>
    </row>
    <row r="2058" spans="3:4" x14ac:dyDescent="0.25">
      <c r="C2058" s="34"/>
      <c r="D2058" s="10"/>
    </row>
    <row r="2059" spans="3:4" x14ac:dyDescent="0.25">
      <c r="C2059" s="34"/>
      <c r="D2059" s="10"/>
    </row>
    <row r="2060" spans="3:4" x14ac:dyDescent="0.25">
      <c r="C2060" s="34"/>
      <c r="D2060" s="10"/>
    </row>
    <row r="2061" spans="3:4" x14ac:dyDescent="0.25">
      <c r="C2061" s="34"/>
      <c r="D2061" s="10"/>
    </row>
    <row r="2062" spans="3:4" x14ac:dyDescent="0.25">
      <c r="C2062" s="34"/>
      <c r="D2062" s="10"/>
    </row>
    <row r="2063" spans="3:4" x14ac:dyDescent="0.25">
      <c r="C2063" s="34"/>
      <c r="D2063" s="10"/>
    </row>
    <row r="2064" spans="3:4" x14ac:dyDescent="0.25">
      <c r="C2064" s="34"/>
      <c r="D2064" s="10"/>
    </row>
    <row r="2065" spans="3:4" x14ac:dyDescent="0.25">
      <c r="C2065" s="34"/>
      <c r="D2065" s="10"/>
    </row>
    <row r="2066" spans="3:4" x14ac:dyDescent="0.25">
      <c r="C2066" s="34"/>
      <c r="D2066" s="10"/>
    </row>
    <row r="2067" spans="3:4" x14ac:dyDescent="0.25">
      <c r="C2067" s="34"/>
      <c r="D2067" s="10"/>
    </row>
    <row r="2068" spans="3:4" x14ac:dyDescent="0.25">
      <c r="C2068" s="34"/>
      <c r="D2068" s="10"/>
    </row>
    <row r="2069" spans="3:4" x14ac:dyDescent="0.25">
      <c r="C2069" s="34"/>
      <c r="D2069" s="10"/>
    </row>
    <row r="2070" spans="3:4" x14ac:dyDescent="0.25">
      <c r="C2070" s="34"/>
      <c r="D2070" s="10"/>
    </row>
    <row r="2071" spans="3:4" x14ac:dyDescent="0.25">
      <c r="C2071" s="34"/>
      <c r="D2071" s="10"/>
    </row>
    <row r="2072" spans="3:4" x14ac:dyDescent="0.25">
      <c r="C2072" s="34"/>
      <c r="D2072" s="10"/>
    </row>
    <row r="2073" spans="3:4" x14ac:dyDescent="0.25">
      <c r="C2073" s="34"/>
      <c r="D2073" s="10"/>
    </row>
    <row r="2074" spans="3:4" x14ac:dyDescent="0.25">
      <c r="C2074" s="34"/>
      <c r="D2074" s="10"/>
    </row>
    <row r="2075" spans="3:4" x14ac:dyDescent="0.25">
      <c r="C2075" s="34"/>
      <c r="D2075" s="10"/>
    </row>
    <row r="2076" spans="3:4" x14ac:dyDescent="0.25">
      <c r="C2076" s="34"/>
      <c r="D2076" s="10"/>
    </row>
    <row r="2077" spans="3:4" x14ac:dyDescent="0.25">
      <c r="C2077" s="34"/>
      <c r="D2077" s="10"/>
    </row>
    <row r="2078" spans="3:4" x14ac:dyDescent="0.25">
      <c r="C2078" s="34"/>
      <c r="D2078" s="10"/>
    </row>
    <row r="2079" spans="3:4" x14ac:dyDescent="0.25">
      <c r="C2079" s="34"/>
      <c r="D2079" s="10"/>
    </row>
    <row r="2080" spans="3:4" x14ac:dyDescent="0.25">
      <c r="C2080" s="34"/>
      <c r="D2080" s="10"/>
    </row>
    <row r="2081" spans="3:4" x14ac:dyDescent="0.25">
      <c r="C2081" s="34"/>
      <c r="D2081" s="10"/>
    </row>
    <row r="2082" spans="3:4" x14ac:dyDescent="0.25">
      <c r="C2082" s="34"/>
      <c r="D2082" s="10"/>
    </row>
    <row r="2083" spans="3:4" x14ac:dyDescent="0.25">
      <c r="C2083" s="34"/>
      <c r="D2083" s="10"/>
    </row>
    <row r="2084" spans="3:4" x14ac:dyDescent="0.25">
      <c r="C2084" s="34"/>
      <c r="D2084" s="10"/>
    </row>
    <row r="2085" spans="3:4" x14ac:dyDescent="0.25">
      <c r="C2085" s="34"/>
      <c r="D2085" s="10"/>
    </row>
    <row r="2086" spans="3:4" x14ac:dyDescent="0.25">
      <c r="C2086" s="34"/>
      <c r="D2086" s="10"/>
    </row>
    <row r="2087" spans="3:4" x14ac:dyDescent="0.25">
      <c r="C2087" s="34"/>
      <c r="D2087" s="10"/>
    </row>
    <row r="2088" spans="3:4" x14ac:dyDescent="0.25">
      <c r="C2088" s="34"/>
      <c r="D2088" s="10"/>
    </row>
    <row r="2089" spans="3:4" x14ac:dyDescent="0.25">
      <c r="C2089" s="34"/>
      <c r="D2089" s="10"/>
    </row>
    <row r="2090" spans="3:4" x14ac:dyDescent="0.25">
      <c r="C2090" s="34"/>
      <c r="D2090" s="10"/>
    </row>
    <row r="2091" spans="3:4" x14ac:dyDescent="0.25">
      <c r="C2091" s="34"/>
      <c r="D2091" s="10"/>
    </row>
    <row r="2092" spans="3:4" x14ac:dyDescent="0.25">
      <c r="C2092" s="34"/>
      <c r="D2092" s="10"/>
    </row>
    <row r="2093" spans="3:4" x14ac:dyDescent="0.25">
      <c r="C2093" s="34"/>
      <c r="D2093" s="10"/>
    </row>
    <row r="2094" spans="3:4" x14ac:dyDescent="0.25">
      <c r="C2094" s="34"/>
      <c r="D2094" s="10"/>
    </row>
    <row r="2095" spans="3:4" x14ac:dyDescent="0.25">
      <c r="C2095" s="34"/>
      <c r="D2095" s="10"/>
    </row>
    <row r="2096" spans="3:4" x14ac:dyDescent="0.25">
      <c r="C2096" s="34"/>
      <c r="D2096" s="10"/>
    </row>
    <row r="2097" spans="3:4" x14ac:dyDescent="0.25">
      <c r="C2097" s="34"/>
      <c r="D2097" s="10"/>
    </row>
    <row r="2098" spans="3:4" x14ac:dyDescent="0.25">
      <c r="C2098" s="34"/>
      <c r="D2098" s="10"/>
    </row>
    <row r="2099" spans="3:4" x14ac:dyDescent="0.25">
      <c r="C2099" s="34"/>
      <c r="D2099" s="10"/>
    </row>
    <row r="2100" spans="3:4" x14ac:dyDescent="0.25">
      <c r="C2100" s="34"/>
      <c r="D2100" s="10"/>
    </row>
    <row r="2101" spans="3:4" x14ac:dyDescent="0.25">
      <c r="C2101" s="34"/>
      <c r="D2101" s="10"/>
    </row>
    <row r="2102" spans="3:4" x14ac:dyDescent="0.25">
      <c r="C2102" s="34"/>
      <c r="D2102" s="10"/>
    </row>
    <row r="2103" spans="3:4" x14ac:dyDescent="0.25">
      <c r="C2103" s="34"/>
      <c r="D2103" s="10"/>
    </row>
    <row r="2104" spans="3:4" x14ac:dyDescent="0.25">
      <c r="C2104" s="34"/>
      <c r="D2104" s="10"/>
    </row>
    <row r="2105" spans="3:4" x14ac:dyDescent="0.25">
      <c r="C2105" s="34"/>
      <c r="D2105" s="10"/>
    </row>
    <row r="2106" spans="3:4" x14ac:dyDescent="0.25">
      <c r="C2106" s="34"/>
      <c r="D2106" s="10"/>
    </row>
    <row r="2107" spans="3:4" x14ac:dyDescent="0.25">
      <c r="C2107" s="34"/>
      <c r="D2107" s="10"/>
    </row>
    <row r="2108" spans="3:4" x14ac:dyDescent="0.25">
      <c r="C2108" s="34"/>
      <c r="D2108" s="10"/>
    </row>
    <row r="2109" spans="3:4" x14ac:dyDescent="0.25">
      <c r="C2109" s="34"/>
      <c r="D2109" s="10"/>
    </row>
    <row r="2110" spans="3:4" x14ac:dyDescent="0.25">
      <c r="C2110" s="34"/>
      <c r="D2110" s="10"/>
    </row>
    <row r="2111" spans="3:4" x14ac:dyDescent="0.25">
      <c r="C2111" s="34"/>
      <c r="D2111" s="10"/>
    </row>
    <row r="2112" spans="3:4" x14ac:dyDescent="0.25">
      <c r="C2112" s="34"/>
      <c r="D2112" s="10"/>
    </row>
    <row r="2113" spans="3:4" x14ac:dyDescent="0.25">
      <c r="C2113" s="34"/>
      <c r="D2113" s="10"/>
    </row>
    <row r="2114" spans="3:4" x14ac:dyDescent="0.25">
      <c r="C2114" s="34"/>
      <c r="D2114" s="10"/>
    </row>
    <row r="2115" spans="3:4" x14ac:dyDescent="0.25">
      <c r="C2115" s="34"/>
      <c r="D2115" s="10"/>
    </row>
    <row r="2116" spans="3:4" x14ac:dyDescent="0.25">
      <c r="C2116" s="34"/>
      <c r="D2116" s="10"/>
    </row>
    <row r="2117" spans="3:4" x14ac:dyDescent="0.25">
      <c r="C2117" s="34"/>
      <c r="D2117" s="10"/>
    </row>
    <row r="2118" spans="3:4" x14ac:dyDescent="0.25">
      <c r="C2118" s="34"/>
      <c r="D2118" s="10"/>
    </row>
    <row r="2119" spans="3:4" x14ac:dyDescent="0.25">
      <c r="C2119" s="34"/>
      <c r="D2119" s="10"/>
    </row>
    <row r="2120" spans="3:4" x14ac:dyDescent="0.25">
      <c r="C2120" s="34"/>
      <c r="D2120" s="10"/>
    </row>
    <row r="2121" spans="3:4" x14ac:dyDescent="0.25">
      <c r="C2121" s="34"/>
      <c r="D2121" s="10"/>
    </row>
    <row r="2122" spans="3:4" x14ac:dyDescent="0.25">
      <c r="C2122" s="34"/>
      <c r="D2122" s="10"/>
    </row>
    <row r="2123" spans="3:4" x14ac:dyDescent="0.25">
      <c r="C2123" s="34"/>
      <c r="D2123" s="10"/>
    </row>
    <row r="2124" spans="3:4" x14ac:dyDescent="0.25">
      <c r="C2124" s="34"/>
      <c r="D2124" s="10"/>
    </row>
    <row r="2125" spans="3:4" x14ac:dyDescent="0.25">
      <c r="C2125" s="34"/>
      <c r="D2125" s="10"/>
    </row>
    <row r="2126" spans="3:4" x14ac:dyDescent="0.25">
      <c r="C2126" s="34"/>
      <c r="D2126" s="10"/>
    </row>
    <row r="2127" spans="3:4" x14ac:dyDescent="0.25">
      <c r="C2127" s="34"/>
      <c r="D2127" s="10"/>
    </row>
    <row r="2128" spans="3:4" x14ac:dyDescent="0.25">
      <c r="C2128" s="34"/>
      <c r="D2128" s="10"/>
    </row>
    <row r="2129" spans="3:4" x14ac:dyDescent="0.25">
      <c r="C2129" s="34"/>
      <c r="D2129" s="10"/>
    </row>
    <row r="2130" spans="3:4" x14ac:dyDescent="0.25">
      <c r="C2130" s="34"/>
      <c r="D2130" s="10"/>
    </row>
    <row r="2131" spans="3:4" x14ac:dyDescent="0.25">
      <c r="C2131" s="34"/>
      <c r="D2131" s="10"/>
    </row>
    <row r="2132" spans="3:4" x14ac:dyDescent="0.25">
      <c r="C2132" s="34"/>
      <c r="D2132" s="10"/>
    </row>
    <row r="2133" spans="3:4" x14ac:dyDescent="0.25">
      <c r="C2133" s="34"/>
      <c r="D2133" s="10"/>
    </row>
    <row r="2134" spans="3:4" x14ac:dyDescent="0.25">
      <c r="C2134" s="34"/>
      <c r="D2134" s="10"/>
    </row>
    <row r="2135" spans="3:4" x14ac:dyDescent="0.25">
      <c r="C2135" s="34"/>
      <c r="D2135" s="10"/>
    </row>
    <row r="2136" spans="3:4" x14ac:dyDescent="0.25">
      <c r="C2136" s="34"/>
      <c r="D2136" s="10"/>
    </row>
    <row r="2137" spans="3:4" x14ac:dyDescent="0.25">
      <c r="C2137" s="34"/>
      <c r="D2137" s="10"/>
    </row>
    <row r="2138" spans="3:4" x14ac:dyDescent="0.25">
      <c r="C2138" s="34"/>
      <c r="D2138" s="10"/>
    </row>
    <row r="2139" spans="3:4" x14ac:dyDescent="0.25">
      <c r="C2139" s="34"/>
      <c r="D2139" s="10"/>
    </row>
    <row r="2140" spans="3:4" x14ac:dyDescent="0.25">
      <c r="C2140" s="34"/>
      <c r="D2140" s="10"/>
    </row>
    <row r="2141" spans="3:4" x14ac:dyDescent="0.25">
      <c r="C2141" s="34"/>
      <c r="D2141" s="10"/>
    </row>
    <row r="2142" spans="3:4" x14ac:dyDescent="0.25">
      <c r="C2142" s="34"/>
      <c r="D2142" s="10"/>
    </row>
    <row r="2143" spans="3:4" x14ac:dyDescent="0.25">
      <c r="C2143" s="34"/>
      <c r="D2143" s="10"/>
    </row>
    <row r="2144" spans="3:4" x14ac:dyDescent="0.25">
      <c r="C2144" s="34"/>
      <c r="D2144" s="10"/>
    </row>
    <row r="2145" spans="3:4" x14ac:dyDescent="0.25">
      <c r="C2145" s="34"/>
      <c r="D2145" s="10"/>
    </row>
    <row r="2146" spans="3:4" x14ac:dyDescent="0.25">
      <c r="C2146" s="34"/>
      <c r="D2146" s="10"/>
    </row>
    <row r="2147" spans="3:4" x14ac:dyDescent="0.25">
      <c r="C2147" s="34"/>
      <c r="D2147" s="10"/>
    </row>
    <row r="2148" spans="3:4" x14ac:dyDescent="0.25">
      <c r="C2148" s="34"/>
      <c r="D2148" s="10"/>
    </row>
    <row r="2149" spans="3:4" x14ac:dyDescent="0.25">
      <c r="C2149" s="34"/>
      <c r="D2149" s="10"/>
    </row>
    <row r="2150" spans="3:4" x14ac:dyDescent="0.25">
      <c r="C2150" s="34"/>
      <c r="D2150" s="10"/>
    </row>
    <row r="2151" spans="3:4" x14ac:dyDescent="0.25">
      <c r="C2151" s="34"/>
      <c r="D2151" s="10"/>
    </row>
    <row r="2152" spans="3:4" x14ac:dyDescent="0.25">
      <c r="C2152" s="34"/>
      <c r="D2152" s="10"/>
    </row>
    <row r="2153" spans="3:4" x14ac:dyDescent="0.25">
      <c r="C2153" s="34"/>
      <c r="D2153" s="10"/>
    </row>
    <row r="2154" spans="3:4" x14ac:dyDescent="0.25">
      <c r="C2154" s="34"/>
      <c r="D2154" s="10"/>
    </row>
    <row r="2155" spans="3:4" x14ac:dyDescent="0.25">
      <c r="C2155" s="34"/>
      <c r="D2155" s="10"/>
    </row>
    <row r="2156" spans="3:4" x14ac:dyDescent="0.25">
      <c r="C2156" s="34"/>
      <c r="D2156" s="10"/>
    </row>
    <row r="2157" spans="3:4" x14ac:dyDescent="0.25">
      <c r="C2157" s="34"/>
      <c r="D2157" s="10"/>
    </row>
    <row r="2158" spans="3:4" x14ac:dyDescent="0.25">
      <c r="C2158" s="34"/>
      <c r="D2158" s="10"/>
    </row>
    <row r="2159" spans="3:4" x14ac:dyDescent="0.25">
      <c r="C2159" s="34"/>
      <c r="D2159" s="10"/>
    </row>
    <row r="2160" spans="3:4" x14ac:dyDescent="0.25">
      <c r="C2160" s="34"/>
      <c r="D2160" s="10"/>
    </row>
    <row r="2161" spans="3:4" x14ac:dyDescent="0.25">
      <c r="C2161" s="34"/>
      <c r="D2161" s="10"/>
    </row>
    <row r="2162" spans="3:4" x14ac:dyDescent="0.25">
      <c r="C2162" s="34"/>
      <c r="D2162" s="10"/>
    </row>
    <row r="2163" spans="3:4" x14ac:dyDescent="0.25">
      <c r="C2163" s="34"/>
      <c r="D2163" s="10"/>
    </row>
    <row r="2164" spans="3:4" x14ac:dyDescent="0.25">
      <c r="C2164" s="34"/>
      <c r="D2164" s="10"/>
    </row>
    <row r="2165" spans="3:4" x14ac:dyDescent="0.25">
      <c r="C2165" s="34"/>
      <c r="D2165" s="10"/>
    </row>
    <row r="2166" spans="3:4" x14ac:dyDescent="0.25">
      <c r="C2166" s="34"/>
      <c r="D2166" s="10"/>
    </row>
    <row r="2167" spans="3:4" x14ac:dyDescent="0.25">
      <c r="C2167" s="34"/>
      <c r="D2167" s="10"/>
    </row>
    <row r="2168" spans="3:4" x14ac:dyDescent="0.25">
      <c r="C2168" s="34"/>
      <c r="D2168" s="10"/>
    </row>
    <row r="2169" spans="3:4" x14ac:dyDescent="0.25">
      <c r="C2169" s="34"/>
      <c r="D2169" s="10"/>
    </row>
    <row r="2170" spans="3:4" x14ac:dyDescent="0.25">
      <c r="C2170" s="34"/>
      <c r="D2170" s="10"/>
    </row>
    <row r="2171" spans="3:4" x14ac:dyDescent="0.25">
      <c r="C2171" s="34"/>
      <c r="D2171" s="10"/>
    </row>
    <row r="2172" spans="3:4" x14ac:dyDescent="0.25">
      <c r="C2172" s="34"/>
      <c r="D2172" s="10"/>
    </row>
    <row r="2173" spans="3:4" x14ac:dyDescent="0.25">
      <c r="C2173" s="34"/>
      <c r="D2173" s="10"/>
    </row>
    <row r="2174" spans="3:4" x14ac:dyDescent="0.25">
      <c r="C2174" s="34"/>
      <c r="D2174" s="10"/>
    </row>
    <row r="2175" spans="3:4" x14ac:dyDescent="0.25">
      <c r="C2175" s="34"/>
      <c r="D2175" s="10"/>
    </row>
    <row r="2176" spans="3:4" x14ac:dyDescent="0.25">
      <c r="C2176" s="34"/>
      <c r="D2176" s="10"/>
    </row>
    <row r="2177" spans="3:4" x14ac:dyDescent="0.25">
      <c r="C2177" s="34"/>
      <c r="D2177" s="10"/>
    </row>
    <row r="2178" spans="3:4" x14ac:dyDescent="0.25">
      <c r="C2178" s="34"/>
      <c r="D2178" s="10"/>
    </row>
    <row r="2179" spans="3:4" x14ac:dyDescent="0.25">
      <c r="C2179" s="34"/>
      <c r="D2179" s="10"/>
    </row>
    <row r="2180" spans="3:4" x14ac:dyDescent="0.25">
      <c r="C2180" s="34"/>
      <c r="D2180" s="10"/>
    </row>
    <row r="2181" spans="3:4" x14ac:dyDescent="0.25">
      <c r="C2181" s="34"/>
      <c r="D2181" s="10"/>
    </row>
    <row r="2182" spans="3:4" x14ac:dyDescent="0.25">
      <c r="C2182" s="34"/>
      <c r="D2182" s="10"/>
    </row>
    <row r="2183" spans="3:4" x14ac:dyDescent="0.25">
      <c r="C2183" s="34"/>
      <c r="D2183" s="10"/>
    </row>
    <row r="2184" spans="3:4" x14ac:dyDescent="0.25">
      <c r="C2184" s="34"/>
      <c r="D2184" s="10"/>
    </row>
    <row r="2185" spans="3:4" x14ac:dyDescent="0.25">
      <c r="C2185" s="34"/>
      <c r="D2185" s="10"/>
    </row>
    <row r="2186" spans="3:4" x14ac:dyDescent="0.25">
      <c r="C2186" s="34"/>
      <c r="D2186" s="10"/>
    </row>
    <row r="2187" spans="3:4" x14ac:dyDescent="0.25">
      <c r="C2187" s="34"/>
      <c r="D2187" s="10"/>
    </row>
    <row r="2188" spans="3:4" x14ac:dyDescent="0.25">
      <c r="C2188" s="34"/>
      <c r="D2188" s="10"/>
    </row>
    <row r="2189" spans="3:4" x14ac:dyDescent="0.25">
      <c r="C2189" s="34"/>
      <c r="D2189" s="10"/>
    </row>
    <row r="2190" spans="3:4" x14ac:dyDescent="0.25">
      <c r="C2190" s="34"/>
      <c r="D2190" s="10"/>
    </row>
    <row r="2191" spans="3:4" x14ac:dyDescent="0.25">
      <c r="C2191" s="34"/>
      <c r="D2191" s="10"/>
    </row>
    <row r="2192" spans="3:4" x14ac:dyDescent="0.25">
      <c r="C2192" s="34"/>
      <c r="D2192" s="10"/>
    </row>
    <row r="2193" spans="3:4" x14ac:dyDescent="0.25">
      <c r="C2193" s="34"/>
      <c r="D2193" s="10"/>
    </row>
    <row r="2194" spans="3:4" x14ac:dyDescent="0.25">
      <c r="C2194" s="34"/>
      <c r="D2194" s="10"/>
    </row>
    <row r="2195" spans="3:4" x14ac:dyDescent="0.25">
      <c r="C2195" s="34"/>
      <c r="D2195" s="10"/>
    </row>
    <row r="2196" spans="3:4" x14ac:dyDescent="0.25">
      <c r="C2196" s="34"/>
      <c r="D2196" s="10"/>
    </row>
    <row r="2197" spans="3:4" x14ac:dyDescent="0.25">
      <c r="C2197" s="34"/>
      <c r="D2197" s="10"/>
    </row>
    <row r="2198" spans="3:4" x14ac:dyDescent="0.25">
      <c r="C2198" s="34"/>
      <c r="D2198" s="10"/>
    </row>
    <row r="2199" spans="3:4" x14ac:dyDescent="0.25">
      <c r="C2199" s="34"/>
      <c r="D2199" s="10"/>
    </row>
    <row r="2200" spans="3:4" x14ac:dyDescent="0.25">
      <c r="C2200" s="34"/>
      <c r="D2200" s="10"/>
    </row>
    <row r="2201" spans="3:4" x14ac:dyDescent="0.25">
      <c r="C2201" s="34"/>
      <c r="D2201" s="10"/>
    </row>
    <row r="2202" spans="3:4" x14ac:dyDescent="0.25">
      <c r="C2202" s="34"/>
      <c r="D2202" s="10"/>
    </row>
    <row r="2203" spans="3:4" x14ac:dyDescent="0.25">
      <c r="C2203" s="34"/>
      <c r="D2203" s="10"/>
    </row>
    <row r="2204" spans="3:4" x14ac:dyDescent="0.25">
      <c r="C2204" s="34"/>
      <c r="D2204" s="10"/>
    </row>
    <row r="2205" spans="3:4" x14ac:dyDescent="0.25">
      <c r="C2205" s="34"/>
      <c r="D2205" s="10"/>
    </row>
    <row r="2206" spans="3:4" x14ac:dyDescent="0.25">
      <c r="C2206" s="34"/>
      <c r="D2206" s="10"/>
    </row>
    <row r="2207" spans="3:4" x14ac:dyDescent="0.25">
      <c r="C2207" s="34"/>
      <c r="D2207" s="10"/>
    </row>
    <row r="2208" spans="3:4" x14ac:dyDescent="0.25">
      <c r="C2208" s="34"/>
      <c r="D2208" s="10"/>
    </row>
    <row r="2209" spans="3:4" x14ac:dyDescent="0.25">
      <c r="C2209" s="34"/>
      <c r="D2209" s="10"/>
    </row>
    <row r="2210" spans="3:4" x14ac:dyDescent="0.25">
      <c r="C2210" s="34"/>
      <c r="D2210" s="10"/>
    </row>
    <row r="2211" spans="3:4" x14ac:dyDescent="0.25">
      <c r="C2211" s="34"/>
      <c r="D2211" s="10"/>
    </row>
    <row r="2212" spans="3:4" x14ac:dyDescent="0.25">
      <c r="C2212" s="34"/>
      <c r="D2212" s="10"/>
    </row>
    <row r="2213" spans="3:4" x14ac:dyDescent="0.25">
      <c r="C2213" s="34"/>
      <c r="D2213" s="10"/>
    </row>
    <row r="2214" spans="3:4" x14ac:dyDescent="0.25">
      <c r="C2214" s="34"/>
      <c r="D2214" s="10"/>
    </row>
    <row r="2215" spans="3:4" x14ac:dyDescent="0.25">
      <c r="C2215" s="34"/>
      <c r="D2215" s="10"/>
    </row>
    <row r="2216" spans="3:4" x14ac:dyDescent="0.25">
      <c r="C2216" s="34"/>
      <c r="D2216" s="10"/>
    </row>
    <row r="2217" spans="3:4" x14ac:dyDescent="0.25">
      <c r="C2217" s="34"/>
      <c r="D2217" s="10"/>
    </row>
    <row r="2218" spans="3:4" x14ac:dyDescent="0.25">
      <c r="C2218" s="34"/>
      <c r="D2218" s="10"/>
    </row>
    <row r="2219" spans="3:4" x14ac:dyDescent="0.25">
      <c r="C2219" s="34"/>
      <c r="D2219" s="10"/>
    </row>
    <row r="2220" spans="3:4" x14ac:dyDescent="0.25">
      <c r="C2220" s="34"/>
      <c r="D2220" s="10"/>
    </row>
    <row r="2221" spans="3:4" x14ac:dyDescent="0.25">
      <c r="C2221" s="34"/>
      <c r="D2221" s="10"/>
    </row>
    <row r="2222" spans="3:4" x14ac:dyDescent="0.25">
      <c r="C2222" s="34"/>
      <c r="D2222" s="10"/>
    </row>
    <row r="2223" spans="3:4" x14ac:dyDescent="0.25">
      <c r="C2223" s="34"/>
      <c r="D2223" s="10"/>
    </row>
    <row r="2224" spans="3:4" x14ac:dyDescent="0.25">
      <c r="C2224" s="34"/>
      <c r="D2224" s="10"/>
    </row>
    <row r="2225" spans="3:4" x14ac:dyDescent="0.25">
      <c r="C2225" s="34"/>
      <c r="D2225" s="10"/>
    </row>
    <row r="2226" spans="3:4" x14ac:dyDescent="0.25">
      <c r="C2226" s="34"/>
      <c r="D2226" s="10"/>
    </row>
    <row r="2227" spans="3:4" x14ac:dyDescent="0.25">
      <c r="C2227" s="34"/>
      <c r="D2227" s="10"/>
    </row>
    <row r="2228" spans="3:4" x14ac:dyDescent="0.25">
      <c r="C2228" s="34"/>
      <c r="D2228" s="10"/>
    </row>
    <row r="2229" spans="3:4" x14ac:dyDescent="0.25">
      <c r="C2229" s="34"/>
      <c r="D2229" s="10"/>
    </row>
    <row r="2230" spans="3:4" x14ac:dyDescent="0.25">
      <c r="C2230" s="34"/>
      <c r="D2230" s="10"/>
    </row>
    <row r="2231" spans="3:4" x14ac:dyDescent="0.25">
      <c r="C2231" s="34"/>
      <c r="D2231" s="10"/>
    </row>
    <row r="2232" spans="3:4" x14ac:dyDescent="0.25">
      <c r="C2232" s="34"/>
      <c r="D2232" s="10"/>
    </row>
    <row r="2233" spans="3:4" x14ac:dyDescent="0.25">
      <c r="C2233" s="34"/>
      <c r="D2233" s="10"/>
    </row>
    <row r="2234" spans="3:4" x14ac:dyDescent="0.25">
      <c r="C2234" s="34"/>
      <c r="D2234" s="10"/>
    </row>
    <row r="2235" spans="3:4" x14ac:dyDescent="0.25">
      <c r="C2235" s="34"/>
      <c r="D2235" s="10"/>
    </row>
    <row r="2236" spans="3:4" x14ac:dyDescent="0.25">
      <c r="C2236" s="34"/>
      <c r="D2236" s="10"/>
    </row>
    <row r="2237" spans="3:4" x14ac:dyDescent="0.25">
      <c r="C2237" s="34"/>
      <c r="D2237" s="10"/>
    </row>
    <row r="2238" spans="3:4" x14ac:dyDescent="0.25">
      <c r="C2238" s="34"/>
      <c r="D2238" s="10"/>
    </row>
    <row r="2239" spans="3:4" x14ac:dyDescent="0.25">
      <c r="C2239" s="34"/>
      <c r="D2239" s="10"/>
    </row>
    <row r="2240" spans="3:4" x14ac:dyDescent="0.25">
      <c r="C2240" s="34"/>
      <c r="D2240" s="10"/>
    </row>
    <row r="2241" spans="3:4" x14ac:dyDescent="0.25">
      <c r="C2241" s="34"/>
      <c r="D2241" s="10"/>
    </row>
    <row r="2242" spans="3:4" x14ac:dyDescent="0.25">
      <c r="C2242" s="34"/>
      <c r="D2242" s="10"/>
    </row>
    <row r="2243" spans="3:4" x14ac:dyDescent="0.25">
      <c r="C2243" s="34"/>
      <c r="D2243" s="10"/>
    </row>
    <row r="2244" spans="3:4" x14ac:dyDescent="0.25">
      <c r="C2244" s="34"/>
      <c r="D2244" s="10"/>
    </row>
    <row r="2245" spans="3:4" x14ac:dyDescent="0.25">
      <c r="C2245" s="34"/>
      <c r="D2245" s="10"/>
    </row>
    <row r="2246" spans="3:4" x14ac:dyDescent="0.25">
      <c r="C2246" s="34"/>
      <c r="D2246" s="10"/>
    </row>
    <row r="2247" spans="3:4" x14ac:dyDescent="0.25">
      <c r="C2247" s="34"/>
      <c r="D2247" s="10"/>
    </row>
    <row r="2248" spans="3:4" x14ac:dyDescent="0.25">
      <c r="C2248" s="34"/>
      <c r="D2248" s="10"/>
    </row>
    <row r="2249" spans="3:4" x14ac:dyDescent="0.25">
      <c r="C2249" s="34"/>
      <c r="D2249" s="10"/>
    </row>
    <row r="2250" spans="3:4" x14ac:dyDescent="0.25">
      <c r="C2250" s="34"/>
      <c r="D2250" s="10"/>
    </row>
    <row r="2251" spans="3:4" x14ac:dyDescent="0.25">
      <c r="C2251" s="34"/>
      <c r="D2251" s="10"/>
    </row>
    <row r="2252" spans="3:4" x14ac:dyDescent="0.25">
      <c r="C2252" s="34"/>
      <c r="D2252" s="10"/>
    </row>
    <row r="2253" spans="3:4" x14ac:dyDescent="0.25">
      <c r="C2253" s="34"/>
      <c r="D2253" s="10"/>
    </row>
    <row r="2254" spans="3:4" x14ac:dyDescent="0.25">
      <c r="C2254" s="34"/>
      <c r="D2254" s="10"/>
    </row>
    <row r="2255" spans="3:4" x14ac:dyDescent="0.25">
      <c r="C2255" s="34"/>
      <c r="D2255" s="10"/>
    </row>
    <row r="2256" spans="3:4" x14ac:dyDescent="0.25">
      <c r="C2256" s="34"/>
      <c r="D2256" s="10"/>
    </row>
    <row r="2257" spans="3:4" x14ac:dyDescent="0.25">
      <c r="C2257" s="34"/>
      <c r="D2257" s="10"/>
    </row>
    <row r="2258" spans="3:4" x14ac:dyDescent="0.25">
      <c r="C2258" s="34"/>
      <c r="D2258" s="10"/>
    </row>
    <row r="2259" spans="3:4" x14ac:dyDescent="0.25">
      <c r="C2259" s="34"/>
      <c r="D2259" s="10"/>
    </row>
    <row r="2260" spans="3:4" x14ac:dyDescent="0.25">
      <c r="C2260" s="34"/>
      <c r="D2260" s="10"/>
    </row>
    <row r="2261" spans="3:4" x14ac:dyDescent="0.25">
      <c r="C2261" s="34"/>
      <c r="D2261" s="10"/>
    </row>
    <row r="2262" spans="3:4" x14ac:dyDescent="0.25">
      <c r="C2262" s="34"/>
      <c r="D2262" s="10"/>
    </row>
    <row r="2263" spans="3:4" x14ac:dyDescent="0.25">
      <c r="C2263" s="34"/>
      <c r="D2263" s="10"/>
    </row>
    <row r="2264" spans="3:4" x14ac:dyDescent="0.25">
      <c r="C2264" s="34"/>
      <c r="D2264" s="10"/>
    </row>
    <row r="2265" spans="3:4" x14ac:dyDescent="0.25">
      <c r="C2265" s="34"/>
      <c r="D2265" s="10"/>
    </row>
    <row r="2266" spans="3:4" x14ac:dyDescent="0.25">
      <c r="C2266" s="34"/>
      <c r="D2266" s="10"/>
    </row>
    <row r="2267" spans="3:4" x14ac:dyDescent="0.25">
      <c r="C2267" s="34"/>
      <c r="D2267" s="10"/>
    </row>
    <row r="2268" spans="3:4" x14ac:dyDescent="0.25">
      <c r="C2268" s="34"/>
      <c r="D2268" s="10"/>
    </row>
    <row r="2269" spans="3:4" x14ac:dyDescent="0.25">
      <c r="C2269" s="34"/>
      <c r="D2269" s="10"/>
    </row>
    <row r="2270" spans="3:4" x14ac:dyDescent="0.25">
      <c r="C2270" s="34"/>
      <c r="D2270" s="10"/>
    </row>
    <row r="2271" spans="3:4" x14ac:dyDescent="0.25">
      <c r="C2271" s="34"/>
      <c r="D2271" s="10"/>
    </row>
    <row r="2272" spans="3:4" x14ac:dyDescent="0.25">
      <c r="C2272" s="34"/>
      <c r="D2272" s="10"/>
    </row>
    <row r="2273" spans="3:4" x14ac:dyDescent="0.25">
      <c r="C2273" s="34"/>
      <c r="D2273" s="10"/>
    </row>
    <row r="2274" spans="3:4" x14ac:dyDescent="0.25">
      <c r="C2274" s="34"/>
      <c r="D2274" s="10"/>
    </row>
    <row r="2275" spans="3:4" x14ac:dyDescent="0.25">
      <c r="C2275" s="34"/>
      <c r="D2275" s="10"/>
    </row>
    <row r="2276" spans="3:4" x14ac:dyDescent="0.25">
      <c r="C2276" s="34"/>
      <c r="D2276" s="10"/>
    </row>
    <row r="2277" spans="3:4" x14ac:dyDescent="0.25">
      <c r="C2277" s="34"/>
      <c r="D2277" s="10"/>
    </row>
    <row r="2278" spans="3:4" x14ac:dyDescent="0.25">
      <c r="C2278" s="34"/>
      <c r="D2278" s="10"/>
    </row>
    <row r="2279" spans="3:4" x14ac:dyDescent="0.25">
      <c r="C2279" s="34"/>
      <c r="D2279" s="10"/>
    </row>
    <row r="2280" spans="3:4" x14ac:dyDescent="0.25">
      <c r="C2280" s="34"/>
      <c r="D2280" s="10"/>
    </row>
    <row r="2281" spans="3:4" x14ac:dyDescent="0.25">
      <c r="C2281" s="34"/>
      <c r="D2281" s="10"/>
    </row>
    <row r="2282" spans="3:4" x14ac:dyDescent="0.25">
      <c r="C2282" s="34"/>
      <c r="D2282" s="10"/>
    </row>
    <row r="2283" spans="3:4" x14ac:dyDescent="0.25">
      <c r="C2283" s="34"/>
      <c r="D2283" s="10"/>
    </row>
    <row r="2284" spans="3:4" x14ac:dyDescent="0.25">
      <c r="C2284" s="34"/>
      <c r="D2284" s="10"/>
    </row>
    <row r="2285" spans="3:4" x14ac:dyDescent="0.25">
      <c r="C2285" s="34"/>
      <c r="D2285" s="10"/>
    </row>
    <row r="2286" spans="3:4" x14ac:dyDescent="0.25">
      <c r="C2286" s="34"/>
      <c r="D2286" s="10"/>
    </row>
    <row r="2287" spans="3:4" x14ac:dyDescent="0.25">
      <c r="C2287" s="34"/>
      <c r="D2287" s="10"/>
    </row>
    <row r="2288" spans="3:4" x14ac:dyDescent="0.25">
      <c r="C2288" s="34"/>
      <c r="D2288" s="10"/>
    </row>
    <row r="2289" spans="3:4" x14ac:dyDescent="0.25">
      <c r="C2289" s="34"/>
      <c r="D2289" s="10"/>
    </row>
    <row r="2290" spans="3:4" x14ac:dyDescent="0.25">
      <c r="C2290" s="34"/>
      <c r="D2290" s="10"/>
    </row>
    <row r="2291" spans="3:4" x14ac:dyDescent="0.25">
      <c r="C2291" s="34"/>
      <c r="D2291" s="10"/>
    </row>
    <row r="2292" spans="3:4" x14ac:dyDescent="0.25">
      <c r="C2292" s="34"/>
      <c r="D2292" s="10"/>
    </row>
    <row r="2293" spans="3:4" x14ac:dyDescent="0.25">
      <c r="C2293" s="34"/>
      <c r="D2293" s="10"/>
    </row>
    <row r="2294" spans="3:4" x14ac:dyDescent="0.25">
      <c r="C2294" s="34"/>
      <c r="D2294" s="10"/>
    </row>
    <row r="2295" spans="3:4" x14ac:dyDescent="0.25">
      <c r="C2295" s="34"/>
      <c r="D2295" s="10"/>
    </row>
    <row r="2296" spans="3:4" x14ac:dyDescent="0.25">
      <c r="C2296" s="34"/>
      <c r="D2296" s="10"/>
    </row>
    <row r="2297" spans="3:4" x14ac:dyDescent="0.25">
      <c r="C2297" s="34"/>
      <c r="D2297" s="10"/>
    </row>
    <row r="2298" spans="3:4" x14ac:dyDescent="0.25">
      <c r="C2298" s="34"/>
      <c r="D2298" s="10"/>
    </row>
    <row r="2299" spans="3:4" x14ac:dyDescent="0.25">
      <c r="C2299" s="34"/>
      <c r="D2299" s="10"/>
    </row>
    <row r="2300" spans="3:4" x14ac:dyDescent="0.25">
      <c r="C2300" s="34"/>
      <c r="D2300" s="10"/>
    </row>
    <row r="2301" spans="3:4" x14ac:dyDescent="0.25">
      <c r="C2301" s="34"/>
      <c r="D2301" s="10"/>
    </row>
    <row r="2302" spans="3:4" x14ac:dyDescent="0.25">
      <c r="C2302" s="34"/>
      <c r="D2302" s="10"/>
    </row>
    <row r="2303" spans="3:4" x14ac:dyDescent="0.25">
      <c r="C2303" s="34"/>
      <c r="D2303" s="10"/>
    </row>
    <row r="2304" spans="3:4" x14ac:dyDescent="0.25">
      <c r="C2304" s="34"/>
      <c r="D2304" s="10"/>
    </row>
    <row r="2305" spans="3:4" x14ac:dyDescent="0.25">
      <c r="C2305" s="34"/>
      <c r="D2305" s="10"/>
    </row>
    <row r="2306" spans="3:4" x14ac:dyDescent="0.25">
      <c r="C2306" s="34"/>
      <c r="D2306" s="10"/>
    </row>
    <row r="2307" spans="3:4" x14ac:dyDescent="0.25">
      <c r="C2307" s="34"/>
      <c r="D2307" s="10"/>
    </row>
    <row r="2308" spans="3:4" x14ac:dyDescent="0.25">
      <c r="C2308" s="34"/>
      <c r="D2308" s="10"/>
    </row>
    <row r="2309" spans="3:4" x14ac:dyDescent="0.25">
      <c r="C2309" s="34"/>
      <c r="D2309" s="10"/>
    </row>
    <row r="2310" spans="3:4" x14ac:dyDescent="0.25">
      <c r="C2310" s="34"/>
      <c r="D2310" s="10"/>
    </row>
    <row r="2311" spans="3:4" x14ac:dyDescent="0.25">
      <c r="C2311" s="34"/>
      <c r="D2311" s="10"/>
    </row>
    <row r="2312" spans="3:4" x14ac:dyDescent="0.25">
      <c r="C2312" s="34"/>
      <c r="D2312" s="10"/>
    </row>
    <row r="2313" spans="3:4" x14ac:dyDescent="0.25">
      <c r="C2313" s="34"/>
      <c r="D2313" s="10"/>
    </row>
    <row r="2314" spans="3:4" x14ac:dyDescent="0.25">
      <c r="C2314" s="34"/>
      <c r="D2314" s="10"/>
    </row>
    <row r="2315" spans="3:4" x14ac:dyDescent="0.25">
      <c r="C2315" s="34"/>
      <c r="D2315" s="10"/>
    </row>
    <row r="2316" spans="3:4" x14ac:dyDescent="0.25">
      <c r="C2316" s="34"/>
      <c r="D2316" s="10"/>
    </row>
    <row r="2317" spans="3:4" x14ac:dyDescent="0.25">
      <c r="C2317" s="34"/>
      <c r="D2317" s="10"/>
    </row>
    <row r="2318" spans="3:4" x14ac:dyDescent="0.25">
      <c r="C2318" s="34"/>
      <c r="D2318" s="10"/>
    </row>
    <row r="2319" spans="3:4" x14ac:dyDescent="0.25">
      <c r="C2319" s="34"/>
      <c r="D2319" s="10"/>
    </row>
    <row r="2320" spans="3:4" x14ac:dyDescent="0.25">
      <c r="C2320" s="34"/>
      <c r="D2320" s="10"/>
    </row>
    <row r="2321" spans="3:4" x14ac:dyDescent="0.25">
      <c r="C2321" s="34"/>
      <c r="D2321" s="10"/>
    </row>
    <row r="2322" spans="3:4" x14ac:dyDescent="0.25">
      <c r="C2322" s="34"/>
      <c r="D2322" s="10"/>
    </row>
    <row r="2323" spans="3:4" x14ac:dyDescent="0.25">
      <c r="C2323" s="34"/>
      <c r="D2323" s="10"/>
    </row>
    <row r="2324" spans="3:4" x14ac:dyDescent="0.25">
      <c r="C2324" s="34"/>
      <c r="D2324" s="10"/>
    </row>
    <row r="2325" spans="3:4" x14ac:dyDescent="0.25">
      <c r="C2325" s="34"/>
      <c r="D2325" s="10"/>
    </row>
    <row r="2326" spans="3:4" x14ac:dyDescent="0.25">
      <c r="C2326" s="34"/>
      <c r="D2326" s="10"/>
    </row>
    <row r="2327" spans="3:4" x14ac:dyDescent="0.25">
      <c r="C2327" s="34"/>
      <c r="D2327" s="10"/>
    </row>
    <row r="2328" spans="3:4" x14ac:dyDescent="0.25">
      <c r="C2328" s="34"/>
      <c r="D2328" s="10"/>
    </row>
    <row r="2329" spans="3:4" x14ac:dyDescent="0.25">
      <c r="C2329" s="34"/>
      <c r="D2329" s="10"/>
    </row>
    <row r="2330" spans="3:4" x14ac:dyDescent="0.25">
      <c r="C2330" s="34"/>
      <c r="D2330" s="10"/>
    </row>
    <row r="2331" spans="3:4" x14ac:dyDescent="0.25">
      <c r="C2331" s="34"/>
      <c r="D2331" s="10"/>
    </row>
    <row r="2332" spans="3:4" x14ac:dyDescent="0.25">
      <c r="C2332" s="34"/>
      <c r="D2332" s="10"/>
    </row>
    <row r="2333" spans="3:4" x14ac:dyDescent="0.25">
      <c r="C2333" s="34"/>
      <c r="D2333" s="10"/>
    </row>
    <row r="2334" spans="3:4" x14ac:dyDescent="0.25">
      <c r="C2334" s="34"/>
      <c r="D2334" s="10"/>
    </row>
    <row r="2335" spans="3:4" x14ac:dyDescent="0.25">
      <c r="C2335" s="34"/>
      <c r="D2335" s="10"/>
    </row>
    <row r="2336" spans="3:4" x14ac:dyDescent="0.25">
      <c r="C2336" s="34"/>
      <c r="D2336" s="10"/>
    </row>
    <row r="2337" spans="3:4" x14ac:dyDescent="0.25">
      <c r="C2337" s="34"/>
      <c r="D2337" s="10"/>
    </row>
    <row r="2338" spans="3:4" x14ac:dyDescent="0.25">
      <c r="C2338" s="34"/>
      <c r="D2338" s="10"/>
    </row>
    <row r="2339" spans="3:4" x14ac:dyDescent="0.25">
      <c r="C2339" s="34"/>
      <c r="D2339" s="10"/>
    </row>
    <row r="2340" spans="3:4" x14ac:dyDescent="0.25">
      <c r="C2340" s="34"/>
      <c r="D2340" s="10"/>
    </row>
    <row r="2341" spans="3:4" x14ac:dyDescent="0.25">
      <c r="C2341" s="34"/>
      <c r="D2341" s="10"/>
    </row>
    <row r="2342" spans="3:4" x14ac:dyDescent="0.25">
      <c r="C2342" s="34"/>
      <c r="D2342" s="10"/>
    </row>
    <row r="2343" spans="3:4" x14ac:dyDescent="0.25">
      <c r="C2343" s="34"/>
      <c r="D2343" s="10"/>
    </row>
    <row r="2344" spans="3:4" x14ac:dyDescent="0.25">
      <c r="C2344" s="34"/>
      <c r="D2344" s="10"/>
    </row>
    <row r="2345" spans="3:4" x14ac:dyDescent="0.25">
      <c r="C2345" s="34"/>
      <c r="D2345" s="10"/>
    </row>
    <row r="2346" spans="3:4" x14ac:dyDescent="0.25">
      <c r="C2346" s="34"/>
      <c r="D2346" s="10"/>
    </row>
    <row r="2347" spans="3:4" x14ac:dyDescent="0.25">
      <c r="C2347" s="34"/>
      <c r="D2347" s="10"/>
    </row>
    <row r="2348" spans="3:4" x14ac:dyDescent="0.25">
      <c r="C2348" s="34"/>
      <c r="D2348" s="10"/>
    </row>
    <row r="2349" spans="3:4" x14ac:dyDescent="0.25">
      <c r="C2349" s="34"/>
      <c r="D2349" s="10"/>
    </row>
    <row r="2350" spans="3:4" x14ac:dyDescent="0.25">
      <c r="C2350" s="34"/>
      <c r="D2350" s="10"/>
    </row>
    <row r="2351" spans="3:4" x14ac:dyDescent="0.25">
      <c r="C2351" s="34"/>
      <c r="D2351" s="10"/>
    </row>
    <row r="2352" spans="3:4" x14ac:dyDescent="0.25">
      <c r="C2352" s="34"/>
      <c r="D2352" s="10"/>
    </row>
    <row r="2353" spans="3:4" x14ac:dyDescent="0.25">
      <c r="C2353" s="34"/>
      <c r="D2353" s="10"/>
    </row>
    <row r="2354" spans="3:4" x14ac:dyDescent="0.25">
      <c r="C2354" s="34"/>
      <c r="D2354" s="10"/>
    </row>
    <row r="2355" spans="3:4" x14ac:dyDescent="0.25">
      <c r="C2355" s="34"/>
      <c r="D2355" s="10"/>
    </row>
    <row r="2356" spans="3:4" x14ac:dyDescent="0.25">
      <c r="C2356" s="34"/>
      <c r="D2356" s="10"/>
    </row>
    <row r="2357" spans="3:4" x14ac:dyDescent="0.25">
      <c r="C2357" s="34"/>
      <c r="D2357" s="10"/>
    </row>
    <row r="2358" spans="3:4" x14ac:dyDescent="0.25">
      <c r="C2358" s="34"/>
      <c r="D2358" s="10"/>
    </row>
    <row r="2359" spans="3:4" x14ac:dyDescent="0.25">
      <c r="C2359" s="34"/>
      <c r="D2359" s="10"/>
    </row>
    <row r="2360" spans="3:4" x14ac:dyDescent="0.25">
      <c r="C2360" s="34"/>
      <c r="D2360" s="10"/>
    </row>
    <row r="2361" spans="3:4" x14ac:dyDescent="0.25">
      <c r="C2361" s="34"/>
      <c r="D2361" s="10"/>
    </row>
    <row r="2362" spans="3:4" x14ac:dyDescent="0.25">
      <c r="C2362" s="34"/>
      <c r="D2362" s="10"/>
    </row>
    <row r="2363" spans="3:4" x14ac:dyDescent="0.25">
      <c r="C2363" s="34"/>
      <c r="D2363" s="10"/>
    </row>
    <row r="2364" spans="3:4" x14ac:dyDescent="0.25">
      <c r="C2364" s="34"/>
      <c r="D2364" s="10"/>
    </row>
    <row r="2365" spans="3:4" x14ac:dyDescent="0.25">
      <c r="C2365" s="34"/>
      <c r="D2365" s="10"/>
    </row>
    <row r="2366" spans="3:4" x14ac:dyDescent="0.25">
      <c r="C2366" s="34"/>
      <c r="D2366" s="10"/>
    </row>
    <row r="2367" spans="3:4" x14ac:dyDescent="0.25">
      <c r="C2367" s="34"/>
      <c r="D2367" s="10"/>
    </row>
    <row r="2368" spans="3:4" x14ac:dyDescent="0.25">
      <c r="C2368" s="34"/>
      <c r="D2368" s="10"/>
    </row>
    <row r="2369" spans="3:4" x14ac:dyDescent="0.25">
      <c r="C2369" s="34"/>
      <c r="D2369" s="10"/>
    </row>
    <row r="2370" spans="3:4" x14ac:dyDescent="0.25">
      <c r="C2370" s="34"/>
      <c r="D2370" s="10"/>
    </row>
    <row r="2371" spans="3:4" x14ac:dyDescent="0.25">
      <c r="C2371" s="34"/>
      <c r="D2371" s="10"/>
    </row>
    <row r="2372" spans="3:4" x14ac:dyDescent="0.25">
      <c r="C2372" s="34"/>
      <c r="D2372" s="10"/>
    </row>
    <row r="2373" spans="3:4" x14ac:dyDescent="0.25">
      <c r="C2373" s="34"/>
      <c r="D2373" s="10"/>
    </row>
    <row r="2374" spans="3:4" x14ac:dyDescent="0.25">
      <c r="C2374" s="34"/>
      <c r="D2374" s="10"/>
    </row>
    <row r="2375" spans="3:4" x14ac:dyDescent="0.25">
      <c r="C2375" s="34"/>
      <c r="D2375" s="10"/>
    </row>
    <row r="2376" spans="3:4" x14ac:dyDescent="0.25">
      <c r="C2376" s="34"/>
      <c r="D2376" s="10"/>
    </row>
    <row r="2377" spans="3:4" x14ac:dyDescent="0.25">
      <c r="C2377" s="34"/>
      <c r="D2377" s="10"/>
    </row>
    <row r="2378" spans="3:4" x14ac:dyDescent="0.25">
      <c r="C2378" s="34"/>
      <c r="D2378" s="10"/>
    </row>
    <row r="2379" spans="3:4" x14ac:dyDescent="0.25">
      <c r="C2379" s="34"/>
      <c r="D2379" s="10"/>
    </row>
    <row r="2380" spans="3:4" x14ac:dyDescent="0.25">
      <c r="C2380" s="34"/>
      <c r="D2380" s="10"/>
    </row>
    <row r="2381" spans="3:4" x14ac:dyDescent="0.25">
      <c r="C2381" s="34"/>
      <c r="D2381" s="10"/>
    </row>
    <row r="2382" spans="3:4" x14ac:dyDescent="0.25">
      <c r="C2382" s="34"/>
      <c r="D2382" s="10"/>
    </row>
    <row r="2383" spans="3:4" x14ac:dyDescent="0.25">
      <c r="C2383" s="34"/>
      <c r="D2383" s="10"/>
    </row>
    <row r="2384" spans="3:4" x14ac:dyDescent="0.25">
      <c r="C2384" s="34"/>
      <c r="D2384" s="10"/>
    </row>
    <row r="2385" spans="3:4" x14ac:dyDescent="0.25">
      <c r="C2385" s="34"/>
      <c r="D2385" s="10"/>
    </row>
    <row r="2386" spans="3:4" x14ac:dyDescent="0.25">
      <c r="C2386" s="34"/>
      <c r="D2386" s="10"/>
    </row>
    <row r="2387" spans="3:4" x14ac:dyDescent="0.25">
      <c r="C2387" s="34"/>
      <c r="D2387" s="10"/>
    </row>
    <row r="2388" spans="3:4" x14ac:dyDescent="0.25">
      <c r="C2388" s="34"/>
      <c r="D2388" s="10"/>
    </row>
    <row r="2389" spans="3:4" x14ac:dyDescent="0.25">
      <c r="C2389" s="34"/>
      <c r="D2389" s="10"/>
    </row>
    <row r="2390" spans="3:4" x14ac:dyDescent="0.25">
      <c r="C2390" s="34"/>
      <c r="D2390" s="10"/>
    </row>
    <row r="2391" spans="3:4" x14ac:dyDescent="0.25">
      <c r="C2391" s="34"/>
      <c r="D2391" s="10"/>
    </row>
    <row r="2392" spans="3:4" x14ac:dyDescent="0.25">
      <c r="C2392" s="34"/>
      <c r="D2392" s="10"/>
    </row>
    <row r="2393" spans="3:4" x14ac:dyDescent="0.25">
      <c r="C2393" s="34"/>
      <c r="D2393" s="10"/>
    </row>
    <row r="2394" spans="3:4" x14ac:dyDescent="0.25">
      <c r="C2394" s="34"/>
      <c r="D2394" s="10"/>
    </row>
    <row r="2395" spans="3:4" x14ac:dyDescent="0.25">
      <c r="C2395" s="34"/>
      <c r="D2395" s="10"/>
    </row>
    <row r="2396" spans="3:4" x14ac:dyDescent="0.25">
      <c r="C2396" s="34"/>
      <c r="D2396" s="10"/>
    </row>
    <row r="2397" spans="3:4" x14ac:dyDescent="0.25">
      <c r="C2397" s="34"/>
      <c r="D2397" s="10"/>
    </row>
    <row r="2398" spans="3:4" x14ac:dyDescent="0.25">
      <c r="C2398" s="34"/>
      <c r="D2398" s="10"/>
    </row>
    <row r="2399" spans="3:4" x14ac:dyDescent="0.25">
      <c r="C2399" s="34"/>
      <c r="D2399" s="10"/>
    </row>
    <row r="2400" spans="3:4" x14ac:dyDescent="0.25">
      <c r="C2400" s="34"/>
      <c r="D2400" s="10"/>
    </row>
    <row r="2401" spans="3:4" x14ac:dyDescent="0.25">
      <c r="C2401" s="34"/>
      <c r="D2401" s="10"/>
    </row>
    <row r="2402" spans="3:4" x14ac:dyDescent="0.25">
      <c r="C2402" s="34"/>
      <c r="D2402" s="10"/>
    </row>
    <row r="2403" spans="3:4" x14ac:dyDescent="0.25">
      <c r="C2403" s="34"/>
      <c r="D2403" s="10"/>
    </row>
    <row r="2404" spans="3:4" x14ac:dyDescent="0.25">
      <c r="C2404" s="34"/>
      <c r="D2404" s="10"/>
    </row>
    <row r="2405" spans="3:4" x14ac:dyDescent="0.25">
      <c r="C2405" s="34"/>
      <c r="D2405" s="10"/>
    </row>
    <row r="2406" spans="3:4" x14ac:dyDescent="0.25">
      <c r="C2406" s="34"/>
      <c r="D2406" s="10"/>
    </row>
    <row r="2407" spans="3:4" x14ac:dyDescent="0.25">
      <c r="C2407" s="34"/>
      <c r="D2407" s="10"/>
    </row>
    <row r="2408" spans="3:4" x14ac:dyDescent="0.25">
      <c r="C2408" s="34"/>
      <c r="D2408" s="10"/>
    </row>
    <row r="2409" spans="3:4" x14ac:dyDescent="0.25">
      <c r="C2409" s="34"/>
      <c r="D2409" s="10"/>
    </row>
    <row r="2410" spans="3:4" x14ac:dyDescent="0.25">
      <c r="C2410" s="34"/>
      <c r="D2410" s="10"/>
    </row>
    <row r="2411" spans="3:4" x14ac:dyDescent="0.25">
      <c r="C2411" s="34"/>
      <c r="D2411" s="10"/>
    </row>
    <row r="2412" spans="3:4" x14ac:dyDescent="0.25">
      <c r="C2412" s="34"/>
      <c r="D2412" s="10"/>
    </row>
    <row r="2413" spans="3:4" x14ac:dyDescent="0.25">
      <c r="C2413" s="34"/>
      <c r="D2413" s="10"/>
    </row>
    <row r="2414" spans="3:4" x14ac:dyDescent="0.25">
      <c r="C2414" s="34"/>
      <c r="D2414" s="10"/>
    </row>
    <row r="2415" spans="3:4" x14ac:dyDescent="0.25">
      <c r="C2415" s="34"/>
      <c r="D2415" s="10"/>
    </row>
    <row r="2416" spans="3:4" x14ac:dyDescent="0.25">
      <c r="C2416" s="34"/>
      <c r="D2416" s="10"/>
    </row>
    <row r="2417" spans="3:4" x14ac:dyDescent="0.25">
      <c r="C2417" s="34"/>
      <c r="D2417" s="10"/>
    </row>
    <row r="2418" spans="3:4" x14ac:dyDescent="0.25">
      <c r="C2418" s="34"/>
      <c r="D2418" s="10"/>
    </row>
    <row r="2419" spans="3:4" x14ac:dyDescent="0.25">
      <c r="C2419" s="34"/>
      <c r="D2419" s="10"/>
    </row>
    <row r="2420" spans="3:4" x14ac:dyDescent="0.25">
      <c r="C2420" s="34"/>
      <c r="D2420" s="10"/>
    </row>
    <row r="2421" spans="3:4" x14ac:dyDescent="0.25">
      <c r="C2421" s="34"/>
      <c r="D2421" s="10"/>
    </row>
    <row r="2422" spans="3:4" x14ac:dyDescent="0.25">
      <c r="C2422" s="34"/>
      <c r="D2422" s="10"/>
    </row>
    <row r="2423" spans="3:4" x14ac:dyDescent="0.25">
      <c r="C2423" s="34"/>
      <c r="D2423" s="10"/>
    </row>
    <row r="2424" spans="3:4" x14ac:dyDescent="0.25">
      <c r="C2424" s="34"/>
      <c r="D2424" s="10"/>
    </row>
    <row r="2425" spans="3:4" x14ac:dyDescent="0.25">
      <c r="C2425" s="34"/>
      <c r="D2425" s="10"/>
    </row>
    <row r="2426" spans="3:4" x14ac:dyDescent="0.25">
      <c r="C2426" s="34"/>
      <c r="D2426" s="10"/>
    </row>
    <row r="2427" spans="3:4" x14ac:dyDescent="0.25">
      <c r="C2427" s="34"/>
      <c r="D2427" s="10"/>
    </row>
    <row r="2428" spans="3:4" x14ac:dyDescent="0.25">
      <c r="C2428" s="34"/>
      <c r="D2428" s="10"/>
    </row>
    <row r="2429" spans="3:4" x14ac:dyDescent="0.25">
      <c r="C2429" s="34"/>
      <c r="D2429" s="10"/>
    </row>
    <row r="2430" spans="3:4" x14ac:dyDescent="0.25">
      <c r="C2430" s="34"/>
      <c r="D2430" s="10"/>
    </row>
    <row r="2431" spans="3:4" x14ac:dyDescent="0.25">
      <c r="C2431" s="34"/>
      <c r="D2431" s="10"/>
    </row>
    <row r="2432" spans="3:4" x14ac:dyDescent="0.25">
      <c r="C2432" s="34"/>
      <c r="D2432" s="10"/>
    </row>
    <row r="2433" spans="3:4" x14ac:dyDescent="0.25">
      <c r="C2433" s="34"/>
      <c r="D2433" s="10"/>
    </row>
    <row r="2434" spans="3:4" x14ac:dyDescent="0.25">
      <c r="C2434" s="34"/>
      <c r="D2434" s="10"/>
    </row>
    <row r="2435" spans="3:4" x14ac:dyDescent="0.25">
      <c r="C2435" s="34"/>
      <c r="D2435" s="10"/>
    </row>
    <row r="2436" spans="3:4" x14ac:dyDescent="0.25">
      <c r="C2436" s="34"/>
      <c r="D2436" s="10"/>
    </row>
    <row r="2437" spans="3:4" x14ac:dyDescent="0.25">
      <c r="C2437" s="34"/>
      <c r="D2437" s="10"/>
    </row>
    <row r="2438" spans="3:4" x14ac:dyDescent="0.25">
      <c r="C2438" s="34"/>
      <c r="D2438" s="10"/>
    </row>
    <row r="2439" spans="3:4" x14ac:dyDescent="0.25">
      <c r="C2439" s="34"/>
      <c r="D2439" s="10"/>
    </row>
    <row r="2440" spans="3:4" x14ac:dyDescent="0.25">
      <c r="C2440" s="34"/>
      <c r="D2440" s="10"/>
    </row>
    <row r="2441" spans="3:4" x14ac:dyDescent="0.25">
      <c r="C2441" s="34"/>
      <c r="D2441" s="10"/>
    </row>
    <row r="2442" spans="3:4" x14ac:dyDescent="0.25">
      <c r="C2442" s="34"/>
      <c r="D2442" s="10"/>
    </row>
    <row r="2443" spans="3:4" x14ac:dyDescent="0.25">
      <c r="C2443" s="34"/>
      <c r="D2443" s="10"/>
    </row>
    <row r="2444" spans="3:4" x14ac:dyDescent="0.25">
      <c r="C2444" s="34"/>
      <c r="D2444" s="10"/>
    </row>
    <row r="2445" spans="3:4" x14ac:dyDescent="0.25">
      <c r="C2445" s="34"/>
      <c r="D2445" s="10"/>
    </row>
    <row r="2446" spans="3:4" x14ac:dyDescent="0.25">
      <c r="C2446" s="34"/>
      <c r="D2446" s="10"/>
    </row>
    <row r="2447" spans="3:4" x14ac:dyDescent="0.25">
      <c r="C2447" s="34"/>
      <c r="D2447" s="10"/>
    </row>
    <row r="2448" spans="3:4" x14ac:dyDescent="0.25">
      <c r="C2448" s="34"/>
      <c r="D2448" s="10"/>
    </row>
    <row r="2449" spans="3:4" x14ac:dyDescent="0.25">
      <c r="C2449" s="34"/>
      <c r="D2449" s="10"/>
    </row>
    <row r="2450" spans="3:4" x14ac:dyDescent="0.25">
      <c r="C2450" s="34"/>
      <c r="D2450" s="10"/>
    </row>
    <row r="2451" spans="3:4" x14ac:dyDescent="0.25">
      <c r="C2451" s="34"/>
      <c r="D2451" s="10"/>
    </row>
    <row r="2452" spans="3:4" x14ac:dyDescent="0.25">
      <c r="C2452" s="34"/>
      <c r="D2452" s="10"/>
    </row>
    <row r="2453" spans="3:4" x14ac:dyDescent="0.25">
      <c r="C2453" s="34"/>
      <c r="D2453" s="10"/>
    </row>
    <row r="2454" spans="3:4" x14ac:dyDescent="0.25">
      <c r="C2454" s="34"/>
      <c r="D2454" s="10"/>
    </row>
    <row r="2455" spans="3:4" x14ac:dyDescent="0.25">
      <c r="C2455" s="34"/>
      <c r="D2455" s="10"/>
    </row>
    <row r="2456" spans="3:4" x14ac:dyDescent="0.25">
      <c r="C2456" s="34"/>
      <c r="D2456" s="10"/>
    </row>
    <row r="2457" spans="3:4" x14ac:dyDescent="0.25">
      <c r="C2457" s="34"/>
      <c r="D2457" s="10"/>
    </row>
    <row r="2458" spans="3:4" x14ac:dyDescent="0.25">
      <c r="C2458" s="34"/>
      <c r="D2458" s="10"/>
    </row>
    <row r="2459" spans="3:4" x14ac:dyDescent="0.25">
      <c r="C2459" s="34"/>
      <c r="D2459" s="10"/>
    </row>
    <row r="2460" spans="3:4" x14ac:dyDescent="0.25">
      <c r="C2460" s="34"/>
      <c r="D2460" s="10"/>
    </row>
    <row r="2461" spans="3:4" x14ac:dyDescent="0.25">
      <c r="C2461" s="34"/>
      <c r="D2461" s="10"/>
    </row>
    <row r="2462" spans="3:4" x14ac:dyDescent="0.25">
      <c r="C2462" s="34"/>
      <c r="D2462" s="10"/>
    </row>
    <row r="2463" spans="3:4" x14ac:dyDescent="0.25">
      <c r="C2463" s="34"/>
      <c r="D2463" s="10"/>
    </row>
    <row r="2464" spans="3:4" x14ac:dyDescent="0.25">
      <c r="C2464" s="34"/>
      <c r="D2464" s="10"/>
    </row>
    <row r="2465" spans="3:4" x14ac:dyDescent="0.25">
      <c r="C2465" s="34"/>
      <c r="D2465" s="10"/>
    </row>
    <row r="2466" spans="3:4" x14ac:dyDescent="0.25">
      <c r="C2466" s="34"/>
      <c r="D2466" s="10"/>
    </row>
    <row r="2467" spans="3:4" x14ac:dyDescent="0.25">
      <c r="C2467" s="34"/>
      <c r="D2467" s="10"/>
    </row>
    <row r="2468" spans="3:4" x14ac:dyDescent="0.25">
      <c r="C2468" s="34"/>
      <c r="D2468" s="10"/>
    </row>
    <row r="2469" spans="3:4" x14ac:dyDescent="0.25">
      <c r="C2469" s="34"/>
      <c r="D2469" s="10"/>
    </row>
    <row r="2470" spans="3:4" x14ac:dyDescent="0.25">
      <c r="C2470" s="34"/>
      <c r="D2470" s="10"/>
    </row>
    <row r="2471" spans="3:4" x14ac:dyDescent="0.25">
      <c r="C2471" s="34"/>
      <c r="D2471" s="10"/>
    </row>
    <row r="2472" spans="3:4" x14ac:dyDescent="0.25">
      <c r="C2472" s="34"/>
      <c r="D2472" s="10"/>
    </row>
    <row r="2473" spans="3:4" x14ac:dyDescent="0.25">
      <c r="C2473" s="34"/>
      <c r="D2473" s="10"/>
    </row>
    <row r="2474" spans="3:4" x14ac:dyDescent="0.25">
      <c r="C2474" s="34"/>
      <c r="D2474" s="10"/>
    </row>
    <row r="2475" spans="3:4" x14ac:dyDescent="0.25">
      <c r="C2475" s="34"/>
      <c r="D2475" s="10"/>
    </row>
    <row r="2476" spans="3:4" x14ac:dyDescent="0.25">
      <c r="C2476" s="34"/>
      <c r="D2476" s="10"/>
    </row>
    <row r="2477" spans="3:4" x14ac:dyDescent="0.25">
      <c r="C2477" s="34"/>
      <c r="D2477" s="10"/>
    </row>
    <row r="2478" spans="3:4" x14ac:dyDescent="0.25">
      <c r="C2478" s="34"/>
      <c r="D2478" s="10"/>
    </row>
    <row r="2479" spans="3:4" x14ac:dyDescent="0.25">
      <c r="C2479" s="34"/>
      <c r="D2479" s="10"/>
    </row>
    <row r="2480" spans="3:4" x14ac:dyDescent="0.25">
      <c r="C2480" s="34"/>
      <c r="D2480" s="10"/>
    </row>
    <row r="2481" spans="3:4" x14ac:dyDescent="0.25">
      <c r="C2481" s="34"/>
      <c r="D2481" s="10"/>
    </row>
    <row r="2482" spans="3:4" x14ac:dyDescent="0.25">
      <c r="C2482" s="34"/>
      <c r="D2482" s="10"/>
    </row>
    <row r="2483" spans="3:4" x14ac:dyDescent="0.25">
      <c r="C2483" s="34"/>
      <c r="D2483" s="10"/>
    </row>
    <row r="2484" spans="3:4" x14ac:dyDescent="0.25">
      <c r="C2484" s="34"/>
      <c r="D2484" s="10"/>
    </row>
    <row r="2485" spans="3:4" x14ac:dyDescent="0.25">
      <c r="C2485" s="34"/>
      <c r="D2485" s="10"/>
    </row>
    <row r="2486" spans="3:4" x14ac:dyDescent="0.25">
      <c r="C2486" s="34"/>
      <c r="D2486" s="10"/>
    </row>
    <row r="2487" spans="3:4" x14ac:dyDescent="0.25">
      <c r="C2487" s="34"/>
      <c r="D2487" s="10"/>
    </row>
    <row r="2488" spans="3:4" x14ac:dyDescent="0.25">
      <c r="C2488" s="34"/>
      <c r="D2488" s="10"/>
    </row>
    <row r="2489" spans="3:4" x14ac:dyDescent="0.25">
      <c r="C2489" s="34"/>
      <c r="D2489" s="10"/>
    </row>
    <row r="2490" spans="3:4" x14ac:dyDescent="0.25">
      <c r="C2490" s="34"/>
      <c r="D2490" s="10"/>
    </row>
    <row r="2491" spans="3:4" x14ac:dyDescent="0.25">
      <c r="C2491" s="34"/>
      <c r="D2491" s="10"/>
    </row>
    <row r="2492" spans="3:4" x14ac:dyDescent="0.25">
      <c r="C2492" s="34"/>
      <c r="D2492" s="10"/>
    </row>
    <row r="2493" spans="3:4" x14ac:dyDescent="0.25">
      <c r="C2493" s="34"/>
      <c r="D2493" s="10"/>
    </row>
    <row r="2494" spans="3:4" x14ac:dyDescent="0.25">
      <c r="C2494" s="34"/>
      <c r="D2494" s="10"/>
    </row>
    <row r="2495" spans="3:4" x14ac:dyDescent="0.25">
      <c r="C2495" s="34"/>
      <c r="D2495" s="10"/>
    </row>
    <row r="2496" spans="3:4" x14ac:dyDescent="0.25">
      <c r="C2496" s="34"/>
      <c r="D2496" s="10"/>
    </row>
    <row r="2497" spans="3:4" x14ac:dyDescent="0.25">
      <c r="C2497" s="34"/>
      <c r="D2497" s="10"/>
    </row>
    <row r="2498" spans="3:4" x14ac:dyDescent="0.25">
      <c r="C2498" s="34"/>
      <c r="D2498" s="10"/>
    </row>
    <row r="2499" spans="3:4" x14ac:dyDescent="0.25">
      <c r="C2499" s="34"/>
      <c r="D2499" s="10"/>
    </row>
    <row r="2500" spans="3:4" x14ac:dyDescent="0.25">
      <c r="C2500" s="34"/>
      <c r="D2500" s="10"/>
    </row>
    <row r="2501" spans="3:4" x14ac:dyDescent="0.25">
      <c r="C2501" s="34"/>
      <c r="D2501" s="10"/>
    </row>
    <row r="2502" spans="3:4" x14ac:dyDescent="0.25">
      <c r="C2502" s="34"/>
      <c r="D2502" s="10"/>
    </row>
    <row r="2503" spans="3:4" x14ac:dyDescent="0.25">
      <c r="C2503" s="34"/>
      <c r="D2503" s="10"/>
    </row>
    <row r="2504" spans="3:4" x14ac:dyDescent="0.25">
      <c r="C2504" s="34"/>
      <c r="D2504" s="10"/>
    </row>
    <row r="2505" spans="3:4" x14ac:dyDescent="0.25">
      <c r="C2505" s="34"/>
      <c r="D2505" s="10"/>
    </row>
    <row r="2506" spans="3:4" x14ac:dyDescent="0.25">
      <c r="C2506" s="34"/>
      <c r="D2506" s="10"/>
    </row>
    <row r="2507" spans="3:4" x14ac:dyDescent="0.25">
      <c r="C2507" s="34"/>
      <c r="D2507" s="10"/>
    </row>
    <row r="2508" spans="3:4" x14ac:dyDescent="0.25">
      <c r="C2508" s="34"/>
      <c r="D2508" s="10"/>
    </row>
    <row r="2509" spans="3:4" x14ac:dyDescent="0.25">
      <c r="C2509" s="34"/>
      <c r="D2509" s="10"/>
    </row>
    <row r="2510" spans="3:4" x14ac:dyDescent="0.25">
      <c r="C2510" s="34"/>
      <c r="D2510" s="10"/>
    </row>
    <row r="2511" spans="3:4" x14ac:dyDescent="0.25">
      <c r="C2511" s="34"/>
      <c r="D2511" s="10"/>
    </row>
    <row r="2512" spans="3:4" x14ac:dyDescent="0.25">
      <c r="C2512" s="34"/>
      <c r="D2512" s="10"/>
    </row>
    <row r="2513" spans="3:4" x14ac:dyDescent="0.25">
      <c r="C2513" s="34"/>
      <c r="D2513" s="10"/>
    </row>
    <row r="2514" spans="3:4" x14ac:dyDescent="0.25">
      <c r="C2514" s="34"/>
      <c r="D2514" s="10"/>
    </row>
    <row r="2515" spans="3:4" x14ac:dyDescent="0.25">
      <c r="C2515" s="34"/>
      <c r="D2515" s="10"/>
    </row>
    <row r="2516" spans="3:4" x14ac:dyDescent="0.25">
      <c r="C2516" s="34"/>
      <c r="D2516" s="10"/>
    </row>
    <row r="2517" spans="3:4" x14ac:dyDescent="0.25">
      <c r="C2517" s="34"/>
      <c r="D2517" s="10"/>
    </row>
    <row r="2518" spans="3:4" x14ac:dyDescent="0.25">
      <c r="C2518" s="34"/>
      <c r="D2518" s="10"/>
    </row>
    <row r="2519" spans="3:4" x14ac:dyDescent="0.25">
      <c r="C2519" s="34"/>
      <c r="D2519" s="10"/>
    </row>
    <row r="2520" spans="3:4" x14ac:dyDescent="0.25">
      <c r="C2520" s="34"/>
      <c r="D2520" s="10"/>
    </row>
    <row r="2521" spans="3:4" x14ac:dyDescent="0.25">
      <c r="C2521" s="34"/>
      <c r="D2521" s="10"/>
    </row>
    <row r="2522" spans="3:4" x14ac:dyDescent="0.25">
      <c r="C2522" s="34"/>
      <c r="D2522" s="10"/>
    </row>
    <row r="2523" spans="3:4" x14ac:dyDescent="0.25">
      <c r="C2523" s="34"/>
      <c r="D2523" s="10"/>
    </row>
    <row r="2524" spans="3:4" x14ac:dyDescent="0.25">
      <c r="C2524" s="34"/>
      <c r="D2524" s="10"/>
    </row>
    <row r="2525" spans="3:4" x14ac:dyDescent="0.25">
      <c r="C2525" s="34"/>
      <c r="D2525" s="10"/>
    </row>
    <row r="2526" spans="3:4" x14ac:dyDescent="0.25">
      <c r="C2526" s="34"/>
      <c r="D2526" s="10"/>
    </row>
    <row r="2527" spans="3:4" x14ac:dyDescent="0.25">
      <c r="C2527" s="34"/>
      <c r="D2527" s="10"/>
    </row>
    <row r="2528" spans="3:4" x14ac:dyDescent="0.25">
      <c r="C2528" s="34"/>
      <c r="D2528" s="10"/>
    </row>
    <row r="2529" spans="3:4" x14ac:dyDescent="0.25">
      <c r="C2529" s="34"/>
      <c r="D2529" s="10"/>
    </row>
    <row r="2530" spans="3:4" x14ac:dyDescent="0.25">
      <c r="C2530" s="34"/>
      <c r="D2530" s="10"/>
    </row>
    <row r="2531" spans="3:4" x14ac:dyDescent="0.25">
      <c r="C2531" s="34"/>
      <c r="D2531" s="10"/>
    </row>
    <row r="2532" spans="3:4" x14ac:dyDescent="0.25">
      <c r="C2532" s="34"/>
      <c r="D2532" s="10"/>
    </row>
    <row r="2533" spans="3:4" x14ac:dyDescent="0.25">
      <c r="C2533" s="34"/>
      <c r="D2533" s="10"/>
    </row>
    <row r="2534" spans="3:4" x14ac:dyDescent="0.25">
      <c r="C2534" s="34"/>
      <c r="D2534" s="10"/>
    </row>
    <row r="2535" spans="3:4" x14ac:dyDescent="0.25">
      <c r="C2535" s="34"/>
      <c r="D2535" s="10"/>
    </row>
    <row r="2536" spans="3:4" x14ac:dyDescent="0.25">
      <c r="C2536" s="34"/>
      <c r="D2536" s="10"/>
    </row>
    <row r="2537" spans="3:4" x14ac:dyDescent="0.25">
      <c r="C2537" s="34"/>
      <c r="D2537" s="10"/>
    </row>
    <row r="2538" spans="3:4" x14ac:dyDescent="0.25">
      <c r="C2538" s="34"/>
      <c r="D2538" s="10"/>
    </row>
    <row r="2539" spans="3:4" x14ac:dyDescent="0.25">
      <c r="C2539" s="34"/>
      <c r="D2539" s="10"/>
    </row>
    <row r="2540" spans="3:4" x14ac:dyDescent="0.25">
      <c r="C2540" s="34"/>
      <c r="D2540" s="10"/>
    </row>
    <row r="2541" spans="3:4" x14ac:dyDescent="0.25">
      <c r="C2541" s="34"/>
      <c r="D2541" s="10"/>
    </row>
    <row r="2542" spans="3:4" x14ac:dyDescent="0.25">
      <c r="C2542" s="34"/>
      <c r="D2542" s="10"/>
    </row>
    <row r="2543" spans="3:4" x14ac:dyDescent="0.25">
      <c r="C2543" s="34"/>
      <c r="D2543" s="10"/>
    </row>
    <row r="2544" spans="3:4" x14ac:dyDescent="0.25">
      <c r="C2544" s="34"/>
      <c r="D2544" s="10"/>
    </row>
    <row r="2545" spans="3:4" x14ac:dyDescent="0.25">
      <c r="C2545" s="34"/>
      <c r="D2545" s="10"/>
    </row>
    <row r="2546" spans="3:4" x14ac:dyDescent="0.25">
      <c r="C2546" s="34"/>
      <c r="D2546" s="10"/>
    </row>
    <row r="2547" spans="3:4" x14ac:dyDescent="0.25">
      <c r="C2547" s="34"/>
      <c r="D2547" s="10"/>
    </row>
    <row r="2548" spans="3:4" x14ac:dyDescent="0.25">
      <c r="C2548" s="34"/>
      <c r="D2548" s="10"/>
    </row>
    <row r="2549" spans="3:4" x14ac:dyDescent="0.25">
      <c r="C2549" s="34"/>
      <c r="D2549" s="10"/>
    </row>
    <row r="2550" spans="3:4" x14ac:dyDescent="0.25">
      <c r="C2550" s="34"/>
      <c r="D2550" s="10"/>
    </row>
    <row r="2551" spans="3:4" x14ac:dyDescent="0.25">
      <c r="C2551" s="34"/>
      <c r="D2551" s="10"/>
    </row>
    <row r="2552" spans="3:4" x14ac:dyDescent="0.25">
      <c r="C2552" s="34"/>
      <c r="D2552" s="10"/>
    </row>
    <row r="2553" spans="3:4" x14ac:dyDescent="0.25">
      <c r="C2553" s="34"/>
      <c r="D2553" s="10"/>
    </row>
    <row r="2554" spans="3:4" x14ac:dyDescent="0.25">
      <c r="C2554" s="34"/>
      <c r="D2554" s="10"/>
    </row>
    <row r="2555" spans="3:4" x14ac:dyDescent="0.25">
      <c r="C2555" s="34"/>
      <c r="D2555" s="10"/>
    </row>
    <row r="2556" spans="3:4" x14ac:dyDescent="0.25">
      <c r="C2556" s="34"/>
      <c r="D2556" s="10"/>
    </row>
    <row r="2557" spans="3:4" x14ac:dyDescent="0.25">
      <c r="C2557" s="34"/>
      <c r="D2557" s="10"/>
    </row>
    <row r="2558" spans="3:4" x14ac:dyDescent="0.25">
      <c r="C2558" s="34"/>
      <c r="D2558" s="10"/>
    </row>
    <row r="2559" spans="3:4" x14ac:dyDescent="0.25">
      <c r="C2559" s="34"/>
      <c r="D2559" s="10"/>
    </row>
    <row r="2560" spans="3:4" x14ac:dyDescent="0.25">
      <c r="C2560" s="34"/>
      <c r="D2560" s="10"/>
    </row>
    <row r="2561" spans="3:4" x14ac:dyDescent="0.25">
      <c r="C2561" s="34"/>
      <c r="D2561" s="10"/>
    </row>
    <row r="2562" spans="3:4" x14ac:dyDescent="0.25">
      <c r="C2562" s="34"/>
      <c r="D2562" s="10"/>
    </row>
    <row r="2563" spans="3:4" x14ac:dyDescent="0.25">
      <c r="C2563" s="34"/>
      <c r="D2563" s="10"/>
    </row>
    <row r="2564" spans="3:4" x14ac:dyDescent="0.25">
      <c r="C2564" s="34"/>
      <c r="D2564" s="10"/>
    </row>
    <row r="2565" spans="3:4" x14ac:dyDescent="0.25">
      <c r="C2565" s="34"/>
      <c r="D2565" s="10"/>
    </row>
    <row r="2566" spans="3:4" x14ac:dyDescent="0.25">
      <c r="C2566" s="34"/>
      <c r="D2566" s="10"/>
    </row>
    <row r="2567" spans="3:4" x14ac:dyDescent="0.25">
      <c r="C2567" s="34"/>
      <c r="D2567" s="10"/>
    </row>
    <row r="2568" spans="3:4" x14ac:dyDescent="0.25">
      <c r="C2568" s="34"/>
      <c r="D2568" s="10"/>
    </row>
    <row r="2569" spans="3:4" x14ac:dyDescent="0.25">
      <c r="C2569" s="34"/>
      <c r="D2569" s="10"/>
    </row>
    <row r="2570" spans="3:4" x14ac:dyDescent="0.25">
      <c r="C2570" s="34"/>
      <c r="D2570" s="10"/>
    </row>
    <row r="2571" spans="3:4" x14ac:dyDescent="0.25">
      <c r="C2571" s="34"/>
      <c r="D2571" s="10"/>
    </row>
    <row r="2572" spans="3:4" x14ac:dyDescent="0.25">
      <c r="C2572" s="34"/>
      <c r="D2572" s="10"/>
    </row>
    <row r="2573" spans="3:4" x14ac:dyDescent="0.25">
      <c r="C2573" s="34"/>
      <c r="D2573" s="10"/>
    </row>
    <row r="2574" spans="3:4" x14ac:dyDescent="0.25">
      <c r="C2574" s="34"/>
      <c r="D2574" s="10"/>
    </row>
    <row r="2575" spans="3:4" x14ac:dyDescent="0.25">
      <c r="C2575" s="34"/>
      <c r="D2575" s="10"/>
    </row>
    <row r="2576" spans="3:4" x14ac:dyDescent="0.25">
      <c r="C2576" s="34"/>
      <c r="D2576" s="10"/>
    </row>
    <row r="2577" spans="3:4" x14ac:dyDescent="0.25">
      <c r="C2577" s="34"/>
      <c r="D2577" s="10"/>
    </row>
    <row r="2578" spans="3:4" x14ac:dyDescent="0.25">
      <c r="C2578" s="34"/>
      <c r="D2578" s="10"/>
    </row>
    <row r="2579" spans="3:4" x14ac:dyDescent="0.25">
      <c r="C2579" s="34"/>
      <c r="D2579" s="10"/>
    </row>
    <row r="2580" spans="3:4" x14ac:dyDescent="0.25">
      <c r="C2580" s="34"/>
      <c r="D2580" s="10"/>
    </row>
    <row r="2581" spans="3:4" x14ac:dyDescent="0.25">
      <c r="C2581" s="34"/>
      <c r="D2581" s="10"/>
    </row>
    <row r="2582" spans="3:4" x14ac:dyDescent="0.25">
      <c r="C2582" s="34"/>
      <c r="D2582" s="10"/>
    </row>
    <row r="2583" spans="3:4" x14ac:dyDescent="0.25">
      <c r="C2583" s="34"/>
      <c r="D2583" s="10"/>
    </row>
    <row r="2584" spans="3:4" x14ac:dyDescent="0.25">
      <c r="C2584" s="34"/>
      <c r="D2584" s="10"/>
    </row>
    <row r="2585" spans="3:4" x14ac:dyDescent="0.25">
      <c r="C2585" s="34"/>
      <c r="D2585" s="10"/>
    </row>
    <row r="2586" spans="3:4" x14ac:dyDescent="0.25">
      <c r="C2586" s="34"/>
      <c r="D2586" s="10"/>
    </row>
    <row r="2587" spans="3:4" x14ac:dyDescent="0.25">
      <c r="C2587" s="34"/>
      <c r="D2587" s="10"/>
    </row>
    <row r="2588" spans="3:4" x14ac:dyDescent="0.25">
      <c r="C2588" s="34"/>
      <c r="D2588" s="10"/>
    </row>
    <row r="2589" spans="3:4" x14ac:dyDescent="0.25">
      <c r="C2589" s="34"/>
      <c r="D2589" s="10"/>
    </row>
    <row r="2590" spans="3:4" x14ac:dyDescent="0.25">
      <c r="C2590" s="34"/>
      <c r="D2590" s="10"/>
    </row>
    <row r="2591" spans="3:4" x14ac:dyDescent="0.25">
      <c r="C2591" s="34"/>
      <c r="D2591" s="10"/>
    </row>
    <row r="2592" spans="3:4" x14ac:dyDescent="0.25">
      <c r="C2592" s="34"/>
      <c r="D2592" s="10"/>
    </row>
    <row r="2593" spans="3:4" x14ac:dyDescent="0.25">
      <c r="C2593" s="34"/>
      <c r="D2593" s="10"/>
    </row>
    <row r="2594" spans="3:4" x14ac:dyDescent="0.25">
      <c r="C2594" s="34"/>
      <c r="D2594" s="10"/>
    </row>
    <row r="2595" spans="3:4" x14ac:dyDescent="0.25">
      <c r="C2595" s="34"/>
      <c r="D2595" s="10"/>
    </row>
    <row r="2596" spans="3:4" x14ac:dyDescent="0.25">
      <c r="C2596" s="34"/>
      <c r="D2596" s="10"/>
    </row>
    <row r="2597" spans="3:4" x14ac:dyDescent="0.25">
      <c r="C2597" s="34"/>
      <c r="D2597" s="10"/>
    </row>
    <row r="2598" spans="3:4" x14ac:dyDescent="0.25">
      <c r="C2598" s="34"/>
      <c r="D2598" s="10"/>
    </row>
    <row r="2599" spans="3:4" x14ac:dyDescent="0.25">
      <c r="C2599" s="34"/>
      <c r="D2599" s="10"/>
    </row>
    <row r="2600" spans="3:4" x14ac:dyDescent="0.25">
      <c r="C2600" s="34"/>
      <c r="D2600" s="10"/>
    </row>
    <row r="2601" spans="3:4" x14ac:dyDescent="0.25">
      <c r="C2601" s="34"/>
      <c r="D2601" s="10"/>
    </row>
    <row r="2602" spans="3:4" x14ac:dyDescent="0.25">
      <c r="C2602" s="34"/>
      <c r="D2602" s="10"/>
    </row>
    <row r="2603" spans="3:4" x14ac:dyDescent="0.25">
      <c r="C2603" s="34"/>
      <c r="D2603" s="10"/>
    </row>
    <row r="2604" spans="3:4" x14ac:dyDescent="0.25">
      <c r="C2604" s="34"/>
      <c r="D2604" s="10"/>
    </row>
    <row r="2605" spans="3:4" x14ac:dyDescent="0.25">
      <c r="C2605" s="34"/>
      <c r="D2605" s="10"/>
    </row>
    <row r="2606" spans="3:4" x14ac:dyDescent="0.25">
      <c r="C2606" s="34"/>
      <c r="D2606" s="10"/>
    </row>
    <row r="2607" spans="3:4" x14ac:dyDescent="0.25">
      <c r="C2607" s="34"/>
      <c r="D2607" s="10"/>
    </row>
    <row r="2608" spans="3:4" x14ac:dyDescent="0.25">
      <c r="C2608" s="34"/>
      <c r="D2608" s="10"/>
    </row>
    <row r="2609" spans="3:4" x14ac:dyDescent="0.25">
      <c r="C2609" s="34"/>
      <c r="D2609" s="10"/>
    </row>
    <row r="2610" spans="3:4" x14ac:dyDescent="0.25">
      <c r="C2610" s="34"/>
      <c r="D2610" s="10"/>
    </row>
    <row r="2611" spans="3:4" x14ac:dyDescent="0.25">
      <c r="C2611" s="34"/>
      <c r="D2611" s="10"/>
    </row>
    <row r="2612" spans="3:4" x14ac:dyDescent="0.25">
      <c r="C2612" s="34"/>
      <c r="D2612" s="10"/>
    </row>
    <row r="2613" spans="3:4" x14ac:dyDescent="0.25">
      <c r="C2613" s="34"/>
      <c r="D2613" s="10"/>
    </row>
    <row r="2614" spans="3:4" x14ac:dyDescent="0.25">
      <c r="C2614" s="34"/>
      <c r="D2614" s="10"/>
    </row>
    <row r="2615" spans="3:4" x14ac:dyDescent="0.25">
      <c r="C2615" s="34"/>
      <c r="D2615" s="10"/>
    </row>
    <row r="2616" spans="3:4" x14ac:dyDescent="0.25">
      <c r="C2616" s="34"/>
      <c r="D2616" s="10"/>
    </row>
    <row r="2617" spans="3:4" x14ac:dyDescent="0.25">
      <c r="C2617" s="34"/>
      <c r="D2617" s="10"/>
    </row>
    <row r="2618" spans="3:4" x14ac:dyDescent="0.25">
      <c r="C2618" s="34"/>
      <c r="D2618" s="10"/>
    </row>
    <row r="2619" spans="3:4" x14ac:dyDescent="0.25">
      <c r="C2619" s="34"/>
      <c r="D2619" s="10"/>
    </row>
    <row r="2620" spans="3:4" x14ac:dyDescent="0.25">
      <c r="C2620" s="34"/>
      <c r="D2620" s="10"/>
    </row>
    <row r="2621" spans="3:4" x14ac:dyDescent="0.25">
      <c r="C2621" s="34"/>
      <c r="D2621" s="10"/>
    </row>
    <row r="2622" spans="3:4" x14ac:dyDescent="0.25">
      <c r="C2622" s="34"/>
      <c r="D2622" s="10"/>
    </row>
    <row r="2623" spans="3:4" x14ac:dyDescent="0.25">
      <c r="C2623" s="34"/>
      <c r="D2623" s="10"/>
    </row>
    <row r="2624" spans="3:4" x14ac:dyDescent="0.25">
      <c r="C2624" s="34"/>
      <c r="D2624" s="10"/>
    </row>
    <row r="2625" spans="3:4" x14ac:dyDescent="0.25">
      <c r="C2625" s="34"/>
      <c r="D2625" s="10"/>
    </row>
    <row r="2626" spans="3:4" x14ac:dyDescent="0.25">
      <c r="C2626" s="34"/>
      <c r="D2626" s="10"/>
    </row>
    <row r="2627" spans="3:4" x14ac:dyDescent="0.25">
      <c r="C2627" s="34"/>
      <c r="D2627" s="10"/>
    </row>
    <row r="2628" spans="3:4" x14ac:dyDescent="0.25">
      <c r="C2628" s="34"/>
      <c r="D2628" s="10"/>
    </row>
    <row r="2629" spans="3:4" x14ac:dyDescent="0.25">
      <c r="C2629" s="34"/>
      <c r="D2629" s="10"/>
    </row>
    <row r="2630" spans="3:4" x14ac:dyDescent="0.25">
      <c r="C2630" s="34"/>
      <c r="D2630" s="10"/>
    </row>
    <row r="2631" spans="3:4" x14ac:dyDescent="0.25">
      <c r="C2631" s="34"/>
      <c r="D2631" s="10"/>
    </row>
    <row r="2632" spans="3:4" x14ac:dyDescent="0.25">
      <c r="C2632" s="34"/>
      <c r="D2632" s="10"/>
    </row>
    <row r="2633" spans="3:4" x14ac:dyDescent="0.25">
      <c r="C2633" s="34"/>
      <c r="D2633" s="10"/>
    </row>
    <row r="2634" spans="3:4" x14ac:dyDescent="0.25">
      <c r="C2634" s="34"/>
      <c r="D2634" s="10"/>
    </row>
    <row r="2635" spans="3:4" x14ac:dyDescent="0.25">
      <c r="C2635" s="34"/>
      <c r="D2635" s="10"/>
    </row>
    <row r="2636" spans="3:4" x14ac:dyDescent="0.25">
      <c r="C2636" s="34"/>
      <c r="D2636" s="10"/>
    </row>
    <row r="2637" spans="3:4" x14ac:dyDescent="0.25">
      <c r="C2637" s="34"/>
      <c r="D2637" s="10"/>
    </row>
    <row r="2638" spans="3:4" x14ac:dyDescent="0.25">
      <c r="C2638" s="34"/>
      <c r="D2638" s="10"/>
    </row>
    <row r="2639" spans="3:4" x14ac:dyDescent="0.25">
      <c r="C2639" s="34"/>
      <c r="D2639" s="10"/>
    </row>
    <row r="2640" spans="3:4" x14ac:dyDescent="0.25">
      <c r="C2640" s="34"/>
      <c r="D2640" s="10"/>
    </row>
    <row r="2641" spans="3:4" x14ac:dyDescent="0.25">
      <c r="C2641" s="34"/>
      <c r="D2641" s="10"/>
    </row>
    <row r="2642" spans="3:4" x14ac:dyDescent="0.25">
      <c r="C2642" s="34"/>
      <c r="D2642" s="10"/>
    </row>
    <row r="2643" spans="3:4" x14ac:dyDescent="0.25">
      <c r="C2643" s="34"/>
      <c r="D2643" s="10"/>
    </row>
    <row r="2644" spans="3:4" x14ac:dyDescent="0.25">
      <c r="C2644" s="34"/>
      <c r="D2644" s="10"/>
    </row>
    <row r="2645" spans="3:4" x14ac:dyDescent="0.25">
      <c r="C2645" s="34"/>
      <c r="D2645" s="10"/>
    </row>
    <row r="2646" spans="3:4" x14ac:dyDescent="0.25">
      <c r="C2646" s="34"/>
      <c r="D2646" s="10"/>
    </row>
    <row r="2647" spans="3:4" x14ac:dyDescent="0.25">
      <c r="C2647" s="34"/>
      <c r="D2647" s="10"/>
    </row>
    <row r="2648" spans="3:4" x14ac:dyDescent="0.25">
      <c r="C2648" s="34"/>
      <c r="D2648" s="10"/>
    </row>
    <row r="2649" spans="3:4" x14ac:dyDescent="0.25">
      <c r="C2649" s="34"/>
      <c r="D2649" s="10"/>
    </row>
    <row r="2650" spans="3:4" x14ac:dyDescent="0.25">
      <c r="C2650" s="34"/>
      <c r="D2650" s="10"/>
    </row>
    <row r="2651" spans="3:4" x14ac:dyDescent="0.25">
      <c r="C2651" s="34"/>
      <c r="D2651" s="10"/>
    </row>
    <row r="2652" spans="3:4" x14ac:dyDescent="0.25">
      <c r="C2652" s="34"/>
      <c r="D2652" s="10"/>
    </row>
    <row r="2653" spans="3:4" x14ac:dyDescent="0.25">
      <c r="C2653" s="34"/>
      <c r="D2653" s="10"/>
    </row>
    <row r="2654" spans="3:4" x14ac:dyDescent="0.25">
      <c r="C2654" s="34"/>
      <c r="D2654" s="10"/>
    </row>
    <row r="2655" spans="3:4" x14ac:dyDescent="0.25">
      <c r="C2655" s="34"/>
      <c r="D2655" s="10"/>
    </row>
    <row r="2656" spans="3:4" x14ac:dyDescent="0.25">
      <c r="C2656" s="34"/>
      <c r="D2656" s="10"/>
    </row>
    <row r="2657" spans="3:4" x14ac:dyDescent="0.25">
      <c r="C2657" s="34"/>
      <c r="D2657" s="10"/>
    </row>
    <row r="2658" spans="3:4" x14ac:dyDescent="0.25">
      <c r="C2658" s="34"/>
      <c r="D2658" s="10"/>
    </row>
    <row r="2659" spans="3:4" x14ac:dyDescent="0.25">
      <c r="C2659" s="34"/>
      <c r="D2659" s="10"/>
    </row>
    <row r="2660" spans="3:4" x14ac:dyDescent="0.25">
      <c r="C2660" s="34"/>
      <c r="D2660" s="10"/>
    </row>
    <row r="2661" spans="3:4" x14ac:dyDescent="0.25">
      <c r="C2661" s="34"/>
      <c r="D2661" s="10"/>
    </row>
    <row r="2662" spans="3:4" x14ac:dyDescent="0.25">
      <c r="C2662" s="34"/>
      <c r="D2662" s="10"/>
    </row>
    <row r="2663" spans="3:4" x14ac:dyDescent="0.25">
      <c r="C2663" s="34"/>
      <c r="D2663" s="10"/>
    </row>
    <row r="2664" spans="3:4" x14ac:dyDescent="0.25">
      <c r="C2664" s="34"/>
      <c r="D2664" s="10"/>
    </row>
    <row r="2665" spans="3:4" x14ac:dyDescent="0.25">
      <c r="C2665" s="34"/>
      <c r="D2665" s="10"/>
    </row>
    <row r="2666" spans="3:4" x14ac:dyDescent="0.25">
      <c r="C2666" s="34"/>
      <c r="D2666" s="10"/>
    </row>
    <row r="2667" spans="3:4" x14ac:dyDescent="0.25">
      <c r="C2667" s="34"/>
      <c r="D2667" s="10"/>
    </row>
    <row r="2668" spans="3:4" x14ac:dyDescent="0.25">
      <c r="C2668" s="34"/>
      <c r="D2668" s="10"/>
    </row>
    <row r="2669" spans="3:4" x14ac:dyDescent="0.25">
      <c r="C2669" s="34"/>
      <c r="D2669" s="10"/>
    </row>
    <row r="2670" spans="3:4" x14ac:dyDescent="0.25">
      <c r="C2670" s="34"/>
      <c r="D2670" s="10"/>
    </row>
    <row r="2671" spans="3:4" x14ac:dyDescent="0.25">
      <c r="C2671" s="34"/>
      <c r="D2671" s="10"/>
    </row>
    <row r="2672" spans="3:4" x14ac:dyDescent="0.25">
      <c r="C2672" s="34"/>
      <c r="D2672" s="10"/>
    </row>
    <row r="2673" spans="3:4" x14ac:dyDescent="0.25">
      <c r="C2673" s="34"/>
      <c r="D2673" s="10"/>
    </row>
    <row r="2674" spans="3:4" x14ac:dyDescent="0.25">
      <c r="C2674" s="34"/>
      <c r="D2674" s="10"/>
    </row>
    <row r="2675" spans="3:4" x14ac:dyDescent="0.25">
      <c r="C2675" s="34"/>
      <c r="D2675" s="10"/>
    </row>
    <row r="2676" spans="3:4" x14ac:dyDescent="0.25">
      <c r="C2676" s="34"/>
      <c r="D2676" s="10"/>
    </row>
    <row r="2677" spans="3:4" x14ac:dyDescent="0.25">
      <c r="C2677" s="34"/>
      <c r="D2677" s="10"/>
    </row>
    <row r="2678" spans="3:4" x14ac:dyDescent="0.25">
      <c r="C2678" s="34"/>
      <c r="D2678" s="10"/>
    </row>
    <row r="2679" spans="3:4" x14ac:dyDescent="0.25">
      <c r="C2679" s="34"/>
      <c r="D2679" s="10"/>
    </row>
    <row r="2680" spans="3:4" x14ac:dyDescent="0.25">
      <c r="C2680" s="34"/>
      <c r="D2680" s="10"/>
    </row>
    <row r="2681" spans="3:4" x14ac:dyDescent="0.25">
      <c r="C2681" s="34"/>
      <c r="D2681" s="10"/>
    </row>
    <row r="2682" spans="3:4" x14ac:dyDescent="0.25">
      <c r="C2682" s="34"/>
      <c r="D2682" s="10"/>
    </row>
    <row r="2683" spans="3:4" x14ac:dyDescent="0.25">
      <c r="C2683" s="34"/>
      <c r="D2683" s="10"/>
    </row>
    <row r="2684" spans="3:4" x14ac:dyDescent="0.25">
      <c r="C2684" s="34"/>
      <c r="D2684" s="10"/>
    </row>
    <row r="2685" spans="3:4" x14ac:dyDescent="0.25">
      <c r="C2685" s="34"/>
      <c r="D2685" s="10"/>
    </row>
    <row r="2686" spans="3:4" x14ac:dyDescent="0.25">
      <c r="C2686" s="34"/>
      <c r="D2686" s="10"/>
    </row>
    <row r="2687" spans="3:4" x14ac:dyDescent="0.25">
      <c r="C2687" s="34"/>
      <c r="D2687" s="10"/>
    </row>
    <row r="2688" spans="3:4" x14ac:dyDescent="0.25">
      <c r="C2688" s="34"/>
      <c r="D2688" s="10"/>
    </row>
    <row r="2689" spans="3:4" x14ac:dyDescent="0.25">
      <c r="C2689" s="34"/>
      <c r="D2689" s="10"/>
    </row>
    <row r="2690" spans="3:4" x14ac:dyDescent="0.25">
      <c r="C2690" s="34"/>
      <c r="D2690" s="10"/>
    </row>
    <row r="2691" spans="3:4" x14ac:dyDescent="0.25">
      <c r="C2691" s="34"/>
      <c r="D2691" s="10"/>
    </row>
    <row r="2692" spans="3:4" x14ac:dyDescent="0.25">
      <c r="C2692" s="34"/>
      <c r="D2692" s="10"/>
    </row>
    <row r="2693" spans="3:4" x14ac:dyDescent="0.25">
      <c r="C2693" s="34"/>
      <c r="D2693" s="10"/>
    </row>
    <row r="2694" spans="3:4" x14ac:dyDescent="0.25">
      <c r="C2694" s="34"/>
      <c r="D2694" s="10"/>
    </row>
    <row r="2695" spans="3:4" x14ac:dyDescent="0.25">
      <c r="C2695" s="34"/>
      <c r="D2695" s="10"/>
    </row>
    <row r="2696" spans="3:4" x14ac:dyDescent="0.25">
      <c r="C2696" s="34"/>
      <c r="D2696" s="10"/>
    </row>
    <row r="2697" spans="3:4" x14ac:dyDescent="0.25">
      <c r="C2697" s="34"/>
      <c r="D2697" s="10"/>
    </row>
    <row r="2698" spans="3:4" x14ac:dyDescent="0.25">
      <c r="C2698" s="34"/>
      <c r="D2698" s="10"/>
    </row>
    <row r="2699" spans="3:4" x14ac:dyDescent="0.25">
      <c r="C2699" s="34"/>
      <c r="D2699" s="10"/>
    </row>
    <row r="2700" spans="3:4" x14ac:dyDescent="0.25">
      <c r="C2700" s="34"/>
      <c r="D2700" s="10"/>
    </row>
    <row r="2701" spans="3:4" x14ac:dyDescent="0.25">
      <c r="C2701" s="34"/>
      <c r="D2701" s="10"/>
    </row>
    <row r="2702" spans="3:4" x14ac:dyDescent="0.25">
      <c r="C2702" s="34"/>
      <c r="D2702" s="10"/>
    </row>
    <row r="2703" spans="3:4" x14ac:dyDescent="0.25">
      <c r="C2703" s="34"/>
      <c r="D2703" s="10"/>
    </row>
    <row r="2704" spans="3:4" x14ac:dyDescent="0.25">
      <c r="C2704" s="34"/>
      <c r="D2704" s="10"/>
    </row>
    <row r="2705" spans="3:4" x14ac:dyDescent="0.25">
      <c r="C2705" s="34"/>
      <c r="D2705" s="10"/>
    </row>
    <row r="2706" spans="3:4" x14ac:dyDescent="0.25">
      <c r="C2706" s="34"/>
      <c r="D2706" s="10"/>
    </row>
    <row r="2707" spans="3:4" x14ac:dyDescent="0.25">
      <c r="C2707" s="34"/>
      <c r="D2707" s="10"/>
    </row>
    <row r="2708" spans="3:4" x14ac:dyDescent="0.25">
      <c r="C2708" s="34"/>
      <c r="D2708" s="10"/>
    </row>
    <row r="2709" spans="3:4" x14ac:dyDescent="0.25">
      <c r="C2709" s="34"/>
      <c r="D2709" s="10"/>
    </row>
    <row r="2710" spans="3:4" x14ac:dyDescent="0.25">
      <c r="C2710" s="34"/>
      <c r="D2710" s="10"/>
    </row>
    <row r="2711" spans="3:4" x14ac:dyDescent="0.25">
      <c r="C2711" s="34"/>
      <c r="D2711" s="10"/>
    </row>
    <row r="2712" spans="3:4" x14ac:dyDescent="0.25">
      <c r="C2712" s="34"/>
      <c r="D2712" s="10"/>
    </row>
    <row r="2713" spans="3:4" x14ac:dyDescent="0.25">
      <c r="C2713" s="34"/>
      <c r="D2713" s="10"/>
    </row>
    <row r="2714" spans="3:4" x14ac:dyDescent="0.25">
      <c r="C2714" s="34"/>
      <c r="D2714" s="10"/>
    </row>
    <row r="2715" spans="3:4" x14ac:dyDescent="0.25">
      <c r="C2715" s="34"/>
      <c r="D2715" s="10"/>
    </row>
    <row r="2716" spans="3:4" x14ac:dyDescent="0.25">
      <c r="C2716" s="34"/>
      <c r="D2716" s="10"/>
    </row>
    <row r="2717" spans="3:4" x14ac:dyDescent="0.25">
      <c r="C2717" s="34"/>
      <c r="D2717" s="10"/>
    </row>
    <row r="2718" spans="3:4" x14ac:dyDescent="0.25">
      <c r="C2718" s="34"/>
      <c r="D2718" s="10"/>
    </row>
    <row r="2719" spans="3:4" x14ac:dyDescent="0.25">
      <c r="C2719" s="34"/>
      <c r="D2719" s="10"/>
    </row>
    <row r="2720" spans="3:4" x14ac:dyDescent="0.25">
      <c r="C2720" s="34"/>
      <c r="D2720" s="10"/>
    </row>
    <row r="2721" spans="3:4" x14ac:dyDescent="0.25">
      <c r="C2721" s="34"/>
      <c r="D2721" s="10"/>
    </row>
    <row r="2722" spans="3:4" x14ac:dyDescent="0.25">
      <c r="C2722" s="34"/>
      <c r="D2722" s="10"/>
    </row>
    <row r="2723" spans="3:4" x14ac:dyDescent="0.25">
      <c r="C2723" s="34"/>
      <c r="D2723" s="10"/>
    </row>
    <row r="2724" spans="3:4" x14ac:dyDescent="0.25">
      <c r="C2724" s="34"/>
      <c r="D2724" s="10"/>
    </row>
    <row r="2725" spans="3:4" x14ac:dyDescent="0.25">
      <c r="C2725" s="34"/>
      <c r="D2725" s="10"/>
    </row>
    <row r="2726" spans="3:4" x14ac:dyDescent="0.25">
      <c r="C2726" s="34"/>
      <c r="D2726" s="10"/>
    </row>
    <row r="2727" spans="3:4" x14ac:dyDescent="0.25">
      <c r="C2727" s="34"/>
      <c r="D2727" s="10"/>
    </row>
    <row r="2728" spans="3:4" x14ac:dyDescent="0.25">
      <c r="C2728" s="34"/>
      <c r="D2728" s="10"/>
    </row>
    <row r="2729" spans="3:4" x14ac:dyDescent="0.25">
      <c r="C2729" s="34"/>
      <c r="D2729" s="10"/>
    </row>
    <row r="2730" spans="3:4" x14ac:dyDescent="0.25">
      <c r="C2730" s="34"/>
      <c r="D2730" s="10"/>
    </row>
    <row r="2731" spans="3:4" x14ac:dyDescent="0.25">
      <c r="C2731" s="34"/>
      <c r="D2731" s="10"/>
    </row>
    <row r="2732" spans="3:4" x14ac:dyDescent="0.25">
      <c r="C2732" s="34"/>
      <c r="D2732" s="10"/>
    </row>
    <row r="2733" spans="3:4" x14ac:dyDescent="0.25">
      <c r="C2733" s="34"/>
      <c r="D2733" s="10"/>
    </row>
    <row r="2734" spans="3:4" x14ac:dyDescent="0.25">
      <c r="C2734" s="34"/>
      <c r="D2734" s="10"/>
    </row>
    <row r="2735" spans="3:4" x14ac:dyDescent="0.25">
      <c r="C2735" s="34"/>
      <c r="D2735" s="10"/>
    </row>
    <row r="2736" spans="3:4" x14ac:dyDescent="0.25">
      <c r="C2736" s="34"/>
      <c r="D2736" s="10"/>
    </row>
    <row r="2737" spans="3:4" x14ac:dyDescent="0.25">
      <c r="C2737" s="34"/>
      <c r="D2737" s="10"/>
    </row>
    <row r="2738" spans="3:4" x14ac:dyDescent="0.25">
      <c r="C2738" s="34"/>
      <c r="D2738" s="10"/>
    </row>
    <row r="2739" spans="3:4" x14ac:dyDescent="0.25">
      <c r="C2739" s="34"/>
      <c r="D2739" s="10"/>
    </row>
    <row r="2740" spans="3:4" x14ac:dyDescent="0.25">
      <c r="C2740" s="34"/>
      <c r="D2740" s="10"/>
    </row>
    <row r="2741" spans="3:4" x14ac:dyDescent="0.25">
      <c r="C2741" s="34"/>
      <c r="D2741" s="10"/>
    </row>
    <row r="2742" spans="3:4" x14ac:dyDescent="0.25">
      <c r="C2742" s="34"/>
      <c r="D2742" s="10"/>
    </row>
    <row r="2743" spans="3:4" x14ac:dyDescent="0.25">
      <c r="C2743" s="34"/>
      <c r="D2743" s="10"/>
    </row>
    <row r="2744" spans="3:4" x14ac:dyDescent="0.25">
      <c r="C2744" s="34"/>
      <c r="D2744" s="10"/>
    </row>
    <row r="2745" spans="3:4" x14ac:dyDescent="0.25">
      <c r="C2745" s="34"/>
      <c r="D2745" s="10"/>
    </row>
    <row r="2746" spans="3:4" x14ac:dyDescent="0.25">
      <c r="C2746" s="34"/>
      <c r="D2746" s="10"/>
    </row>
    <row r="2747" spans="3:4" x14ac:dyDescent="0.25">
      <c r="C2747" s="34"/>
      <c r="D2747" s="10"/>
    </row>
    <row r="2748" spans="3:4" x14ac:dyDescent="0.25">
      <c r="C2748" s="34"/>
      <c r="D2748" s="10"/>
    </row>
    <row r="2749" spans="3:4" x14ac:dyDescent="0.25">
      <c r="C2749" s="34"/>
      <c r="D2749" s="10"/>
    </row>
    <row r="2750" spans="3:4" x14ac:dyDescent="0.25">
      <c r="C2750" s="34"/>
      <c r="D2750" s="10"/>
    </row>
    <row r="2751" spans="3:4" x14ac:dyDescent="0.25">
      <c r="C2751" s="34"/>
      <c r="D2751" s="10"/>
    </row>
    <row r="2752" spans="3:4" x14ac:dyDescent="0.25">
      <c r="C2752" s="34"/>
      <c r="D2752" s="10"/>
    </row>
    <row r="2753" spans="3:4" x14ac:dyDescent="0.25">
      <c r="C2753" s="34"/>
      <c r="D2753" s="10"/>
    </row>
    <row r="2754" spans="3:4" x14ac:dyDescent="0.25">
      <c r="C2754" s="34"/>
      <c r="D2754" s="10"/>
    </row>
    <row r="2755" spans="3:4" x14ac:dyDescent="0.25">
      <c r="C2755" s="34"/>
      <c r="D2755" s="10"/>
    </row>
    <row r="2756" spans="3:4" x14ac:dyDescent="0.25">
      <c r="C2756" s="34"/>
      <c r="D2756" s="10"/>
    </row>
    <row r="2757" spans="3:4" x14ac:dyDescent="0.25">
      <c r="C2757" s="34"/>
      <c r="D2757" s="10"/>
    </row>
    <row r="2758" spans="3:4" x14ac:dyDescent="0.25">
      <c r="C2758" s="34"/>
      <c r="D2758" s="10"/>
    </row>
    <row r="2759" spans="3:4" x14ac:dyDescent="0.25">
      <c r="C2759" s="34"/>
      <c r="D2759" s="10"/>
    </row>
    <row r="2760" spans="3:4" x14ac:dyDescent="0.25">
      <c r="C2760" s="34"/>
      <c r="D2760" s="10"/>
    </row>
    <row r="2761" spans="3:4" x14ac:dyDescent="0.25">
      <c r="C2761" s="34"/>
      <c r="D2761" s="10"/>
    </row>
    <row r="2762" spans="3:4" x14ac:dyDescent="0.25">
      <c r="C2762" s="34"/>
      <c r="D2762" s="10"/>
    </row>
    <row r="2763" spans="3:4" x14ac:dyDescent="0.25">
      <c r="C2763" s="34"/>
      <c r="D2763" s="10"/>
    </row>
    <row r="2764" spans="3:4" x14ac:dyDescent="0.25">
      <c r="C2764" s="34"/>
      <c r="D2764" s="10"/>
    </row>
    <row r="2765" spans="3:4" x14ac:dyDescent="0.25">
      <c r="C2765" s="34"/>
      <c r="D2765" s="10"/>
    </row>
    <row r="2766" spans="3:4" x14ac:dyDescent="0.25">
      <c r="C2766" s="34"/>
      <c r="D2766" s="10"/>
    </row>
    <row r="2767" spans="3:4" x14ac:dyDescent="0.25">
      <c r="C2767" s="34"/>
      <c r="D2767" s="10"/>
    </row>
    <row r="2768" spans="3:4" x14ac:dyDescent="0.25">
      <c r="C2768" s="34"/>
      <c r="D2768" s="10"/>
    </row>
    <row r="2769" spans="3:4" x14ac:dyDescent="0.25">
      <c r="C2769" s="34"/>
      <c r="D2769" s="10"/>
    </row>
    <row r="2770" spans="3:4" x14ac:dyDescent="0.25">
      <c r="C2770" s="34"/>
      <c r="D2770" s="10"/>
    </row>
    <row r="2771" spans="3:4" x14ac:dyDescent="0.25">
      <c r="C2771" s="34"/>
      <c r="D2771" s="10"/>
    </row>
    <row r="2772" spans="3:4" x14ac:dyDescent="0.25">
      <c r="C2772" s="34"/>
      <c r="D2772" s="10"/>
    </row>
    <row r="2773" spans="3:4" x14ac:dyDescent="0.25">
      <c r="C2773" s="34"/>
      <c r="D2773" s="10"/>
    </row>
    <row r="2774" spans="3:4" x14ac:dyDescent="0.25">
      <c r="C2774" s="34"/>
      <c r="D2774" s="10"/>
    </row>
    <row r="2775" spans="3:4" x14ac:dyDescent="0.25">
      <c r="C2775" s="34"/>
      <c r="D2775" s="10"/>
    </row>
    <row r="2776" spans="3:4" x14ac:dyDescent="0.25">
      <c r="C2776" s="34"/>
      <c r="D2776" s="10"/>
    </row>
    <row r="2777" spans="3:4" x14ac:dyDescent="0.25">
      <c r="C2777" s="34"/>
      <c r="D2777" s="10"/>
    </row>
    <row r="2778" spans="3:4" x14ac:dyDescent="0.25">
      <c r="C2778" s="34"/>
      <c r="D2778" s="10"/>
    </row>
    <row r="2779" spans="3:4" x14ac:dyDescent="0.25">
      <c r="C2779" s="34"/>
      <c r="D2779" s="10"/>
    </row>
    <row r="2780" spans="3:4" x14ac:dyDescent="0.25">
      <c r="C2780" s="34"/>
      <c r="D2780" s="10"/>
    </row>
    <row r="2781" spans="3:4" x14ac:dyDescent="0.25">
      <c r="C2781" s="34"/>
      <c r="D2781" s="10"/>
    </row>
    <row r="2782" spans="3:4" x14ac:dyDescent="0.25">
      <c r="C2782" s="34"/>
      <c r="D2782" s="10"/>
    </row>
    <row r="2783" spans="3:4" x14ac:dyDescent="0.25">
      <c r="C2783" s="34"/>
      <c r="D2783" s="10"/>
    </row>
    <row r="2784" spans="3:4" x14ac:dyDescent="0.25">
      <c r="C2784" s="34"/>
      <c r="D2784" s="10"/>
    </row>
    <row r="2785" spans="3:4" x14ac:dyDescent="0.25">
      <c r="C2785" s="34"/>
      <c r="D2785" s="10"/>
    </row>
    <row r="2786" spans="3:4" x14ac:dyDescent="0.25">
      <c r="C2786" s="34"/>
      <c r="D2786" s="10"/>
    </row>
    <row r="2787" spans="3:4" x14ac:dyDescent="0.25">
      <c r="C2787" s="34"/>
      <c r="D2787" s="10"/>
    </row>
    <row r="2788" spans="3:4" x14ac:dyDescent="0.25">
      <c r="C2788" s="34"/>
      <c r="D2788" s="10"/>
    </row>
    <row r="2789" spans="3:4" x14ac:dyDescent="0.25">
      <c r="C2789" s="34"/>
      <c r="D2789" s="10"/>
    </row>
    <row r="2790" spans="3:4" x14ac:dyDescent="0.25">
      <c r="C2790" s="34"/>
      <c r="D2790" s="10"/>
    </row>
    <row r="2791" spans="3:4" x14ac:dyDescent="0.25">
      <c r="C2791" s="34"/>
      <c r="D2791" s="10"/>
    </row>
    <row r="2792" spans="3:4" x14ac:dyDescent="0.25">
      <c r="C2792" s="34"/>
      <c r="D2792" s="10"/>
    </row>
    <row r="2793" spans="3:4" x14ac:dyDescent="0.25">
      <c r="C2793" s="34"/>
      <c r="D2793" s="10"/>
    </row>
    <row r="2794" spans="3:4" x14ac:dyDescent="0.25">
      <c r="C2794" s="34"/>
      <c r="D2794" s="10"/>
    </row>
    <row r="2795" spans="3:4" x14ac:dyDescent="0.25">
      <c r="C2795" s="34"/>
      <c r="D2795" s="10"/>
    </row>
    <row r="2796" spans="3:4" x14ac:dyDescent="0.25">
      <c r="C2796" s="34"/>
      <c r="D2796" s="10"/>
    </row>
    <row r="2797" spans="3:4" x14ac:dyDescent="0.25">
      <c r="C2797" s="34"/>
      <c r="D2797" s="10"/>
    </row>
    <row r="2798" spans="3:4" x14ac:dyDescent="0.25">
      <c r="C2798" s="34"/>
      <c r="D2798" s="10"/>
    </row>
    <row r="2799" spans="3:4" x14ac:dyDescent="0.25">
      <c r="C2799" s="34"/>
      <c r="D2799" s="10"/>
    </row>
    <row r="2800" spans="3:4" x14ac:dyDescent="0.25">
      <c r="C2800" s="34"/>
      <c r="D2800" s="10"/>
    </row>
    <row r="2801" spans="3:4" x14ac:dyDescent="0.25">
      <c r="C2801" s="34"/>
      <c r="D2801" s="10"/>
    </row>
    <row r="2802" spans="3:4" x14ac:dyDescent="0.25">
      <c r="C2802" s="34"/>
      <c r="D2802" s="10"/>
    </row>
    <row r="2803" spans="3:4" x14ac:dyDescent="0.25">
      <c r="C2803" s="34"/>
      <c r="D2803" s="10"/>
    </row>
    <row r="2804" spans="3:4" x14ac:dyDescent="0.25">
      <c r="C2804" s="34"/>
      <c r="D2804" s="10"/>
    </row>
    <row r="2805" spans="3:4" x14ac:dyDescent="0.25">
      <c r="C2805" s="34"/>
      <c r="D2805" s="10"/>
    </row>
    <row r="2806" spans="3:4" x14ac:dyDescent="0.25">
      <c r="C2806" s="34"/>
      <c r="D2806" s="10"/>
    </row>
    <row r="2807" spans="3:4" x14ac:dyDescent="0.25">
      <c r="C2807" s="34"/>
      <c r="D2807" s="10"/>
    </row>
    <row r="2808" spans="3:4" x14ac:dyDescent="0.25">
      <c r="C2808" s="34"/>
      <c r="D2808" s="10"/>
    </row>
    <row r="2809" spans="3:4" x14ac:dyDescent="0.25">
      <c r="C2809" s="34"/>
      <c r="D2809" s="10"/>
    </row>
    <row r="2810" spans="3:4" x14ac:dyDescent="0.25">
      <c r="C2810" s="34"/>
      <c r="D2810" s="10"/>
    </row>
    <row r="2811" spans="3:4" x14ac:dyDescent="0.25">
      <c r="C2811" s="34"/>
      <c r="D2811" s="10"/>
    </row>
    <row r="2812" spans="3:4" x14ac:dyDescent="0.25">
      <c r="C2812" s="34"/>
      <c r="D2812" s="10"/>
    </row>
    <row r="2813" spans="3:4" x14ac:dyDescent="0.25">
      <c r="C2813" s="34"/>
      <c r="D2813" s="10"/>
    </row>
    <row r="2814" spans="3:4" x14ac:dyDescent="0.25">
      <c r="C2814" s="34"/>
      <c r="D2814" s="10"/>
    </row>
    <row r="2815" spans="3:4" x14ac:dyDescent="0.25">
      <c r="C2815" s="34"/>
      <c r="D2815" s="10"/>
    </row>
    <row r="2816" spans="3:4" x14ac:dyDescent="0.25">
      <c r="C2816" s="34"/>
      <c r="D2816" s="10"/>
    </row>
    <row r="2817" spans="3:4" x14ac:dyDescent="0.25">
      <c r="C2817" s="34"/>
      <c r="D2817" s="10"/>
    </row>
    <row r="2818" spans="3:4" x14ac:dyDescent="0.25">
      <c r="C2818" s="34"/>
      <c r="D2818" s="10"/>
    </row>
    <row r="2819" spans="3:4" x14ac:dyDescent="0.25">
      <c r="C2819" s="34"/>
      <c r="D2819" s="10"/>
    </row>
    <row r="2820" spans="3:4" x14ac:dyDescent="0.25">
      <c r="C2820" s="34"/>
      <c r="D2820" s="10"/>
    </row>
    <row r="2821" spans="3:4" x14ac:dyDescent="0.25">
      <c r="C2821" s="34"/>
      <c r="D2821" s="10"/>
    </row>
    <row r="2822" spans="3:4" x14ac:dyDescent="0.25">
      <c r="C2822" s="34"/>
      <c r="D2822" s="10"/>
    </row>
    <row r="2823" spans="3:4" x14ac:dyDescent="0.25">
      <c r="C2823" s="34"/>
      <c r="D2823" s="10"/>
    </row>
    <row r="2824" spans="3:4" x14ac:dyDescent="0.25">
      <c r="C2824" s="34"/>
      <c r="D2824" s="10"/>
    </row>
    <row r="2825" spans="3:4" x14ac:dyDescent="0.25">
      <c r="C2825" s="34"/>
      <c r="D2825" s="10"/>
    </row>
    <row r="2826" spans="3:4" x14ac:dyDescent="0.25">
      <c r="C2826" s="34"/>
      <c r="D2826" s="10"/>
    </row>
    <row r="2827" spans="3:4" x14ac:dyDescent="0.25">
      <c r="C2827" s="34"/>
      <c r="D2827" s="10"/>
    </row>
    <row r="2828" spans="3:4" x14ac:dyDescent="0.25">
      <c r="C2828" s="34"/>
      <c r="D2828" s="10"/>
    </row>
    <row r="2829" spans="3:4" x14ac:dyDescent="0.25">
      <c r="C2829" s="34"/>
      <c r="D2829" s="10"/>
    </row>
    <row r="2830" spans="3:4" x14ac:dyDescent="0.25">
      <c r="C2830" s="34"/>
      <c r="D2830" s="10"/>
    </row>
    <row r="2831" spans="3:4" x14ac:dyDescent="0.25">
      <c r="C2831" s="34"/>
      <c r="D2831" s="10"/>
    </row>
    <row r="2832" spans="3:4" x14ac:dyDescent="0.25">
      <c r="C2832" s="34"/>
      <c r="D2832" s="10"/>
    </row>
    <row r="2833" spans="3:4" x14ac:dyDescent="0.25">
      <c r="C2833" s="34"/>
      <c r="D2833" s="10"/>
    </row>
    <row r="2834" spans="3:4" x14ac:dyDescent="0.25">
      <c r="C2834" s="34"/>
      <c r="D2834" s="10"/>
    </row>
    <row r="2835" spans="3:4" x14ac:dyDescent="0.25">
      <c r="C2835" s="34"/>
      <c r="D2835" s="10"/>
    </row>
    <row r="2836" spans="3:4" x14ac:dyDescent="0.25">
      <c r="C2836" s="34"/>
      <c r="D2836" s="10"/>
    </row>
    <row r="2837" spans="3:4" x14ac:dyDescent="0.25">
      <c r="C2837" s="34"/>
      <c r="D2837" s="10"/>
    </row>
    <row r="2838" spans="3:4" x14ac:dyDescent="0.25">
      <c r="C2838" s="34"/>
      <c r="D2838" s="10"/>
    </row>
    <row r="2839" spans="3:4" x14ac:dyDescent="0.25">
      <c r="C2839" s="34"/>
      <c r="D2839" s="10"/>
    </row>
    <row r="2840" spans="3:4" x14ac:dyDescent="0.25">
      <c r="C2840" s="34"/>
      <c r="D2840" s="10"/>
    </row>
    <row r="2841" spans="3:4" x14ac:dyDescent="0.25">
      <c r="C2841" s="34"/>
      <c r="D2841" s="10"/>
    </row>
    <row r="2842" spans="3:4" x14ac:dyDescent="0.25">
      <c r="C2842" s="34"/>
      <c r="D2842" s="10"/>
    </row>
    <row r="2843" spans="3:4" x14ac:dyDescent="0.25">
      <c r="C2843" s="34"/>
      <c r="D2843" s="10"/>
    </row>
    <row r="2844" spans="3:4" x14ac:dyDescent="0.25">
      <c r="C2844" s="34"/>
      <c r="D2844" s="10"/>
    </row>
    <row r="2845" spans="3:4" x14ac:dyDescent="0.25">
      <c r="C2845" s="34"/>
      <c r="D2845" s="10"/>
    </row>
    <row r="2846" spans="3:4" x14ac:dyDescent="0.25">
      <c r="C2846" s="34"/>
      <c r="D2846" s="10"/>
    </row>
    <row r="2847" spans="3:4" x14ac:dyDescent="0.25">
      <c r="C2847" s="34"/>
      <c r="D2847" s="10"/>
    </row>
    <row r="2848" spans="3:4" x14ac:dyDescent="0.25">
      <c r="C2848" s="34"/>
      <c r="D2848" s="10"/>
    </row>
    <row r="2849" spans="3:4" x14ac:dyDescent="0.25">
      <c r="C2849" s="34"/>
      <c r="D2849" s="10"/>
    </row>
    <row r="2850" spans="3:4" x14ac:dyDescent="0.25">
      <c r="C2850" s="34"/>
      <c r="D2850" s="10"/>
    </row>
    <row r="2851" spans="3:4" x14ac:dyDescent="0.25">
      <c r="C2851" s="34"/>
      <c r="D2851" s="10"/>
    </row>
    <row r="2852" spans="3:4" x14ac:dyDescent="0.25">
      <c r="C2852" s="34"/>
      <c r="D2852" s="10"/>
    </row>
    <row r="2853" spans="3:4" x14ac:dyDescent="0.25">
      <c r="C2853" s="34"/>
      <c r="D2853" s="10"/>
    </row>
    <row r="2854" spans="3:4" x14ac:dyDescent="0.25">
      <c r="C2854" s="34"/>
      <c r="D2854" s="10"/>
    </row>
    <row r="2855" spans="3:4" x14ac:dyDescent="0.25">
      <c r="C2855" s="34"/>
      <c r="D2855" s="10"/>
    </row>
    <row r="2856" spans="3:4" x14ac:dyDescent="0.25">
      <c r="C2856" s="34"/>
      <c r="D2856" s="10"/>
    </row>
    <row r="2857" spans="3:4" x14ac:dyDescent="0.25">
      <c r="C2857" s="34"/>
      <c r="D2857" s="10"/>
    </row>
    <row r="2858" spans="3:4" x14ac:dyDescent="0.25">
      <c r="C2858" s="34"/>
      <c r="D2858" s="10"/>
    </row>
    <row r="2859" spans="3:4" x14ac:dyDescent="0.25">
      <c r="C2859" s="34"/>
      <c r="D2859" s="10"/>
    </row>
    <row r="2860" spans="3:4" x14ac:dyDescent="0.25">
      <c r="C2860" s="34"/>
      <c r="D2860" s="10"/>
    </row>
    <row r="2861" spans="3:4" x14ac:dyDescent="0.25">
      <c r="C2861" s="34"/>
      <c r="D2861" s="10"/>
    </row>
    <row r="2862" spans="3:4" x14ac:dyDescent="0.25">
      <c r="C2862" s="34"/>
      <c r="D2862" s="10"/>
    </row>
    <row r="2863" spans="3:4" x14ac:dyDescent="0.25">
      <c r="C2863" s="34"/>
      <c r="D2863" s="10"/>
    </row>
    <row r="2864" spans="3:4" x14ac:dyDescent="0.25">
      <c r="C2864" s="34"/>
      <c r="D2864" s="10"/>
    </row>
    <row r="2865" spans="3:4" x14ac:dyDescent="0.25">
      <c r="C2865" s="34"/>
      <c r="D2865" s="10"/>
    </row>
    <row r="2866" spans="3:4" x14ac:dyDescent="0.25">
      <c r="C2866" s="34"/>
      <c r="D2866" s="10"/>
    </row>
    <row r="2867" spans="3:4" x14ac:dyDescent="0.25">
      <c r="C2867" s="34"/>
      <c r="D2867" s="10"/>
    </row>
    <row r="2868" spans="3:4" x14ac:dyDescent="0.25">
      <c r="C2868" s="34"/>
      <c r="D2868" s="10"/>
    </row>
    <row r="2869" spans="3:4" x14ac:dyDescent="0.25">
      <c r="C2869" s="34"/>
      <c r="D2869" s="10"/>
    </row>
    <row r="2870" spans="3:4" x14ac:dyDescent="0.25">
      <c r="C2870" s="34"/>
      <c r="D2870" s="10"/>
    </row>
    <row r="2871" spans="3:4" x14ac:dyDescent="0.25">
      <c r="C2871" s="34"/>
      <c r="D2871" s="10"/>
    </row>
    <row r="2872" spans="3:4" x14ac:dyDescent="0.25">
      <c r="C2872" s="34"/>
      <c r="D2872" s="10"/>
    </row>
    <row r="2873" spans="3:4" x14ac:dyDescent="0.25">
      <c r="C2873" s="34"/>
      <c r="D2873" s="10"/>
    </row>
    <row r="2874" spans="3:4" x14ac:dyDescent="0.25">
      <c r="C2874" s="34"/>
      <c r="D2874" s="10"/>
    </row>
    <row r="2875" spans="3:4" x14ac:dyDescent="0.25">
      <c r="C2875" s="34"/>
      <c r="D2875" s="10"/>
    </row>
    <row r="2876" spans="3:4" x14ac:dyDescent="0.25">
      <c r="C2876" s="34"/>
      <c r="D2876" s="10"/>
    </row>
    <row r="2877" spans="3:4" x14ac:dyDescent="0.25">
      <c r="C2877" s="34"/>
      <c r="D2877" s="10"/>
    </row>
    <row r="2878" spans="3:4" x14ac:dyDescent="0.25">
      <c r="C2878" s="34"/>
      <c r="D2878" s="10"/>
    </row>
    <row r="2879" spans="3:4" x14ac:dyDescent="0.25">
      <c r="C2879" s="34"/>
      <c r="D2879" s="10"/>
    </row>
    <row r="2880" spans="3:4" x14ac:dyDescent="0.25">
      <c r="C2880" s="34"/>
      <c r="D2880" s="10"/>
    </row>
    <row r="2881" spans="3:4" x14ac:dyDescent="0.25">
      <c r="C2881" s="34"/>
      <c r="D2881" s="10"/>
    </row>
    <row r="2882" spans="3:4" x14ac:dyDescent="0.25">
      <c r="C2882" s="34"/>
      <c r="D2882" s="10"/>
    </row>
    <row r="2883" spans="3:4" x14ac:dyDescent="0.25">
      <c r="C2883" s="34"/>
      <c r="D2883" s="10"/>
    </row>
    <row r="2884" spans="3:4" x14ac:dyDescent="0.25">
      <c r="C2884" s="34"/>
      <c r="D2884" s="10"/>
    </row>
    <row r="2885" spans="3:4" x14ac:dyDescent="0.25">
      <c r="C2885" s="34"/>
      <c r="D2885" s="10"/>
    </row>
    <row r="2886" spans="3:4" x14ac:dyDescent="0.25">
      <c r="C2886" s="34"/>
      <c r="D2886" s="10"/>
    </row>
    <row r="2887" spans="3:4" x14ac:dyDescent="0.25">
      <c r="C2887" s="34"/>
      <c r="D2887" s="10"/>
    </row>
    <row r="2888" spans="3:4" x14ac:dyDescent="0.25">
      <c r="C2888" s="34"/>
      <c r="D2888" s="10"/>
    </row>
    <row r="2889" spans="3:4" x14ac:dyDescent="0.25">
      <c r="C2889" s="34"/>
      <c r="D2889" s="10"/>
    </row>
    <row r="2890" spans="3:4" x14ac:dyDescent="0.25">
      <c r="C2890" s="34"/>
      <c r="D2890" s="10"/>
    </row>
    <row r="2891" spans="3:4" x14ac:dyDescent="0.25">
      <c r="C2891" s="34"/>
      <c r="D2891" s="10"/>
    </row>
    <row r="2892" spans="3:4" x14ac:dyDescent="0.25">
      <c r="C2892" s="34"/>
      <c r="D2892" s="10"/>
    </row>
    <row r="2893" spans="3:4" x14ac:dyDescent="0.25">
      <c r="C2893" s="34"/>
      <c r="D2893" s="10"/>
    </row>
    <row r="2894" spans="3:4" x14ac:dyDescent="0.25">
      <c r="C2894" s="34"/>
      <c r="D2894" s="10"/>
    </row>
    <row r="2895" spans="3:4" x14ac:dyDescent="0.25">
      <c r="C2895" s="34"/>
      <c r="D2895" s="10"/>
    </row>
    <row r="2896" spans="3:4" x14ac:dyDescent="0.25">
      <c r="C2896" s="34"/>
      <c r="D2896" s="10"/>
    </row>
    <row r="2897" spans="3:4" x14ac:dyDescent="0.25">
      <c r="C2897" s="34"/>
      <c r="D2897" s="10"/>
    </row>
    <row r="2898" spans="3:4" x14ac:dyDescent="0.25">
      <c r="C2898" s="34"/>
      <c r="D2898" s="10"/>
    </row>
    <row r="2899" spans="3:4" x14ac:dyDescent="0.25">
      <c r="C2899" s="34"/>
      <c r="D2899" s="10"/>
    </row>
    <row r="2900" spans="3:4" x14ac:dyDescent="0.25">
      <c r="C2900" s="34"/>
      <c r="D2900" s="10"/>
    </row>
    <row r="2901" spans="3:4" x14ac:dyDescent="0.25">
      <c r="C2901" s="34"/>
      <c r="D2901" s="10"/>
    </row>
    <row r="2902" spans="3:4" x14ac:dyDescent="0.25">
      <c r="C2902" s="34"/>
      <c r="D2902" s="10"/>
    </row>
    <row r="2903" spans="3:4" x14ac:dyDescent="0.25">
      <c r="C2903" s="34"/>
      <c r="D2903" s="10"/>
    </row>
    <row r="2904" spans="3:4" x14ac:dyDescent="0.25">
      <c r="C2904" s="34"/>
      <c r="D2904" s="10"/>
    </row>
    <row r="2905" spans="3:4" x14ac:dyDescent="0.25">
      <c r="C2905" s="34"/>
      <c r="D2905" s="10"/>
    </row>
    <row r="2906" spans="3:4" x14ac:dyDescent="0.25">
      <c r="C2906" s="34"/>
      <c r="D2906" s="10"/>
    </row>
    <row r="2907" spans="3:4" x14ac:dyDescent="0.25">
      <c r="C2907" s="34"/>
      <c r="D2907" s="10"/>
    </row>
    <row r="2908" spans="3:4" x14ac:dyDescent="0.25">
      <c r="C2908" s="34"/>
      <c r="D2908" s="10"/>
    </row>
    <row r="2909" spans="3:4" x14ac:dyDescent="0.25">
      <c r="C2909" s="34"/>
      <c r="D2909" s="10"/>
    </row>
    <row r="2910" spans="3:4" x14ac:dyDescent="0.25">
      <c r="C2910" s="34"/>
      <c r="D2910" s="10"/>
    </row>
    <row r="2911" spans="3:4" x14ac:dyDescent="0.25">
      <c r="C2911" s="34"/>
      <c r="D2911" s="10"/>
    </row>
    <row r="2912" spans="3:4" x14ac:dyDescent="0.25">
      <c r="C2912" s="34"/>
      <c r="D2912" s="10"/>
    </row>
    <row r="2913" spans="3:4" x14ac:dyDescent="0.25">
      <c r="C2913" s="34"/>
      <c r="D2913" s="10"/>
    </row>
    <row r="2914" spans="3:4" x14ac:dyDescent="0.25">
      <c r="C2914" s="34"/>
      <c r="D2914" s="10"/>
    </row>
    <row r="2915" spans="3:4" x14ac:dyDescent="0.25">
      <c r="C2915" s="34"/>
      <c r="D2915" s="10"/>
    </row>
    <row r="2916" spans="3:4" x14ac:dyDescent="0.25">
      <c r="C2916" s="34"/>
      <c r="D2916" s="10"/>
    </row>
    <row r="2917" spans="3:4" x14ac:dyDescent="0.25">
      <c r="C2917" s="34"/>
      <c r="D2917" s="10"/>
    </row>
    <row r="2918" spans="3:4" x14ac:dyDescent="0.25">
      <c r="C2918" s="34"/>
      <c r="D2918" s="10"/>
    </row>
    <row r="2919" spans="3:4" x14ac:dyDescent="0.25">
      <c r="C2919" s="34"/>
      <c r="D2919" s="10"/>
    </row>
    <row r="2920" spans="3:4" x14ac:dyDescent="0.25">
      <c r="C2920" s="34"/>
      <c r="D2920" s="10"/>
    </row>
    <row r="2921" spans="3:4" x14ac:dyDescent="0.25">
      <c r="C2921" s="34"/>
      <c r="D2921" s="10"/>
    </row>
    <row r="2922" spans="3:4" x14ac:dyDescent="0.25">
      <c r="C2922" s="34"/>
      <c r="D2922" s="10"/>
    </row>
    <row r="2923" spans="3:4" x14ac:dyDescent="0.25">
      <c r="C2923" s="34"/>
      <c r="D2923" s="10"/>
    </row>
    <row r="2924" spans="3:4" x14ac:dyDescent="0.25">
      <c r="C2924" s="34"/>
      <c r="D2924" s="10"/>
    </row>
    <row r="2925" spans="3:4" x14ac:dyDescent="0.25">
      <c r="C2925" s="34"/>
      <c r="D2925" s="10"/>
    </row>
    <row r="2926" spans="3:4" x14ac:dyDescent="0.25">
      <c r="C2926" s="34"/>
      <c r="D2926" s="10"/>
    </row>
    <row r="2927" spans="3:4" x14ac:dyDescent="0.25">
      <c r="C2927" s="34"/>
      <c r="D2927" s="10"/>
    </row>
    <row r="2928" spans="3:4" x14ac:dyDescent="0.25">
      <c r="C2928" s="34"/>
      <c r="D2928" s="10"/>
    </row>
    <row r="2929" spans="3:4" x14ac:dyDescent="0.25">
      <c r="C2929" s="34"/>
      <c r="D2929" s="10"/>
    </row>
    <row r="2930" spans="3:4" x14ac:dyDescent="0.25">
      <c r="C2930" s="34"/>
      <c r="D2930" s="10"/>
    </row>
    <row r="2931" spans="3:4" x14ac:dyDescent="0.25">
      <c r="C2931" s="34"/>
      <c r="D2931" s="10"/>
    </row>
    <row r="2932" spans="3:4" x14ac:dyDescent="0.25">
      <c r="C2932" s="34"/>
      <c r="D2932" s="10"/>
    </row>
    <row r="2933" spans="3:4" x14ac:dyDescent="0.25">
      <c r="C2933" s="34"/>
      <c r="D2933" s="10"/>
    </row>
    <row r="2934" spans="3:4" x14ac:dyDescent="0.25">
      <c r="C2934" s="34"/>
      <c r="D2934" s="10"/>
    </row>
    <row r="2935" spans="3:4" x14ac:dyDescent="0.25">
      <c r="C2935" s="34"/>
      <c r="D2935" s="10"/>
    </row>
    <row r="2936" spans="3:4" x14ac:dyDescent="0.25">
      <c r="C2936" s="34"/>
      <c r="D2936" s="10"/>
    </row>
    <row r="2937" spans="3:4" x14ac:dyDescent="0.25">
      <c r="C2937" s="34"/>
      <c r="D2937" s="10"/>
    </row>
    <row r="2938" spans="3:4" x14ac:dyDescent="0.25">
      <c r="C2938" s="34"/>
      <c r="D2938" s="10"/>
    </row>
    <row r="2939" spans="3:4" x14ac:dyDescent="0.25">
      <c r="C2939" s="34"/>
      <c r="D2939" s="10"/>
    </row>
    <row r="2940" spans="3:4" x14ac:dyDescent="0.25">
      <c r="C2940" s="34"/>
      <c r="D2940" s="10"/>
    </row>
    <row r="2941" spans="3:4" x14ac:dyDescent="0.25">
      <c r="C2941" s="34"/>
      <c r="D2941" s="10"/>
    </row>
    <row r="2942" spans="3:4" x14ac:dyDescent="0.25">
      <c r="C2942" s="34"/>
      <c r="D2942" s="10"/>
    </row>
    <row r="2943" spans="3:4" x14ac:dyDescent="0.25">
      <c r="C2943" s="34"/>
      <c r="D2943" s="10"/>
    </row>
    <row r="2944" spans="3:4" x14ac:dyDescent="0.25">
      <c r="C2944" s="34"/>
      <c r="D2944" s="10"/>
    </row>
    <row r="2945" spans="3:4" x14ac:dyDescent="0.25">
      <c r="C2945" s="34"/>
      <c r="D2945" s="10"/>
    </row>
    <row r="2946" spans="3:4" x14ac:dyDescent="0.25">
      <c r="C2946" s="34"/>
      <c r="D2946" s="10"/>
    </row>
    <row r="2947" spans="3:4" x14ac:dyDescent="0.25">
      <c r="C2947" s="34"/>
      <c r="D2947" s="10"/>
    </row>
    <row r="2948" spans="3:4" x14ac:dyDescent="0.25">
      <c r="C2948" s="34"/>
      <c r="D2948" s="10"/>
    </row>
    <row r="2949" spans="3:4" x14ac:dyDescent="0.25">
      <c r="C2949" s="34"/>
      <c r="D2949" s="10"/>
    </row>
    <row r="2950" spans="3:4" x14ac:dyDescent="0.25">
      <c r="C2950" s="34"/>
      <c r="D2950" s="10"/>
    </row>
    <row r="2951" spans="3:4" x14ac:dyDescent="0.25">
      <c r="C2951" s="34"/>
      <c r="D2951" s="10"/>
    </row>
    <row r="2952" spans="3:4" x14ac:dyDescent="0.25">
      <c r="C2952" s="34"/>
      <c r="D2952" s="10"/>
    </row>
    <row r="2953" spans="3:4" x14ac:dyDescent="0.25">
      <c r="C2953" s="34"/>
      <c r="D2953" s="10"/>
    </row>
    <row r="2954" spans="3:4" x14ac:dyDescent="0.25">
      <c r="C2954" s="34"/>
      <c r="D2954" s="10"/>
    </row>
    <row r="2955" spans="3:4" x14ac:dyDescent="0.25">
      <c r="C2955" s="34"/>
      <c r="D2955" s="10"/>
    </row>
    <row r="2956" spans="3:4" x14ac:dyDescent="0.25">
      <c r="C2956" s="34"/>
      <c r="D2956" s="10"/>
    </row>
    <row r="2957" spans="3:4" x14ac:dyDescent="0.25">
      <c r="C2957" s="34"/>
      <c r="D2957" s="10"/>
    </row>
    <row r="2958" spans="3:4" x14ac:dyDescent="0.25">
      <c r="C2958" s="34"/>
      <c r="D2958" s="10"/>
    </row>
    <row r="2959" spans="3:4" x14ac:dyDescent="0.25">
      <c r="C2959" s="34"/>
      <c r="D2959" s="10"/>
    </row>
    <row r="2960" spans="3:4" x14ac:dyDescent="0.25">
      <c r="C2960" s="34"/>
      <c r="D2960" s="10"/>
    </row>
    <row r="2961" spans="3:4" x14ac:dyDescent="0.25">
      <c r="C2961" s="34"/>
      <c r="D2961" s="10"/>
    </row>
    <row r="2962" spans="3:4" x14ac:dyDescent="0.25">
      <c r="C2962" s="34"/>
      <c r="D2962" s="10"/>
    </row>
    <row r="2963" spans="3:4" x14ac:dyDescent="0.25">
      <c r="C2963" s="34"/>
      <c r="D2963" s="10"/>
    </row>
    <row r="2964" spans="3:4" x14ac:dyDescent="0.25">
      <c r="C2964" s="34"/>
      <c r="D2964" s="10"/>
    </row>
    <row r="2965" spans="3:4" x14ac:dyDescent="0.25">
      <c r="C2965" s="34"/>
      <c r="D2965" s="10"/>
    </row>
    <row r="2966" spans="3:4" x14ac:dyDescent="0.25">
      <c r="C2966" s="34"/>
      <c r="D2966" s="10"/>
    </row>
    <row r="2967" spans="3:4" x14ac:dyDescent="0.25">
      <c r="C2967" s="34"/>
      <c r="D2967" s="10"/>
    </row>
    <row r="2968" spans="3:4" x14ac:dyDescent="0.25">
      <c r="C2968" s="34"/>
      <c r="D2968" s="10"/>
    </row>
    <row r="2969" spans="3:4" x14ac:dyDescent="0.25">
      <c r="C2969" s="34"/>
      <c r="D2969" s="10"/>
    </row>
    <row r="2970" spans="3:4" x14ac:dyDescent="0.25">
      <c r="C2970" s="34"/>
      <c r="D2970" s="10"/>
    </row>
    <row r="2971" spans="3:4" x14ac:dyDescent="0.25">
      <c r="C2971" s="34"/>
      <c r="D2971" s="10"/>
    </row>
    <row r="2972" spans="3:4" x14ac:dyDescent="0.25">
      <c r="C2972" s="34"/>
      <c r="D2972" s="10"/>
    </row>
    <row r="2973" spans="3:4" x14ac:dyDescent="0.25">
      <c r="C2973" s="34"/>
      <c r="D2973" s="10"/>
    </row>
    <row r="2974" spans="3:4" x14ac:dyDescent="0.25">
      <c r="C2974" s="34"/>
      <c r="D2974" s="10"/>
    </row>
    <row r="2975" spans="3:4" x14ac:dyDescent="0.25">
      <c r="C2975" s="34"/>
      <c r="D2975" s="10"/>
    </row>
    <row r="2976" spans="3:4" x14ac:dyDescent="0.25">
      <c r="C2976" s="34"/>
      <c r="D2976" s="10"/>
    </row>
    <row r="2977" spans="3:4" x14ac:dyDescent="0.25">
      <c r="C2977" s="34"/>
      <c r="D2977" s="10"/>
    </row>
    <row r="2978" spans="3:4" x14ac:dyDescent="0.25">
      <c r="C2978" s="34"/>
      <c r="D2978" s="10"/>
    </row>
    <row r="2979" spans="3:4" x14ac:dyDescent="0.25">
      <c r="C2979" s="34"/>
      <c r="D2979" s="10"/>
    </row>
    <row r="2980" spans="3:4" x14ac:dyDescent="0.25">
      <c r="C2980" s="34"/>
      <c r="D2980" s="10"/>
    </row>
    <row r="2981" spans="3:4" x14ac:dyDescent="0.25">
      <c r="C2981" s="34"/>
      <c r="D2981" s="10"/>
    </row>
    <row r="2982" spans="3:4" x14ac:dyDescent="0.25">
      <c r="C2982" s="34"/>
      <c r="D2982" s="10"/>
    </row>
    <row r="2983" spans="3:4" x14ac:dyDescent="0.25">
      <c r="C2983" s="34"/>
      <c r="D2983" s="10"/>
    </row>
    <row r="2984" spans="3:4" x14ac:dyDescent="0.25">
      <c r="C2984" s="34"/>
      <c r="D2984" s="10"/>
    </row>
    <row r="2985" spans="3:4" x14ac:dyDescent="0.25">
      <c r="C2985" s="34"/>
      <c r="D2985" s="10"/>
    </row>
    <row r="2986" spans="3:4" x14ac:dyDescent="0.25">
      <c r="C2986" s="34"/>
      <c r="D2986" s="10"/>
    </row>
    <row r="2987" spans="3:4" x14ac:dyDescent="0.25">
      <c r="C2987" s="34"/>
      <c r="D2987" s="10"/>
    </row>
    <row r="2988" spans="3:4" x14ac:dyDescent="0.25">
      <c r="C2988" s="34"/>
      <c r="D2988" s="10"/>
    </row>
    <row r="2989" spans="3:4" x14ac:dyDescent="0.25">
      <c r="C2989" s="34"/>
      <c r="D2989" s="10"/>
    </row>
    <row r="2990" spans="3:4" x14ac:dyDescent="0.25">
      <c r="C2990" s="34"/>
      <c r="D2990" s="10"/>
    </row>
    <row r="2991" spans="3:4" x14ac:dyDescent="0.25">
      <c r="C2991" s="34"/>
      <c r="D2991" s="10"/>
    </row>
    <row r="2992" spans="3:4" x14ac:dyDescent="0.25">
      <c r="C2992" s="34"/>
      <c r="D2992" s="10"/>
    </row>
    <row r="2993" spans="3:4" x14ac:dyDescent="0.25">
      <c r="C2993" s="34"/>
      <c r="D2993" s="10"/>
    </row>
    <row r="2994" spans="3:4" x14ac:dyDescent="0.25">
      <c r="C2994" s="34"/>
      <c r="D2994" s="10"/>
    </row>
    <row r="2995" spans="3:4" x14ac:dyDescent="0.25">
      <c r="C2995" s="34"/>
      <c r="D2995" s="10"/>
    </row>
    <row r="2996" spans="3:4" x14ac:dyDescent="0.25">
      <c r="C2996" s="34"/>
      <c r="D2996" s="10"/>
    </row>
    <row r="2997" spans="3:4" x14ac:dyDescent="0.25">
      <c r="C2997" s="34"/>
      <c r="D2997" s="10"/>
    </row>
    <row r="2998" spans="3:4" x14ac:dyDescent="0.25">
      <c r="C2998" s="34"/>
      <c r="D2998" s="10"/>
    </row>
    <row r="2999" spans="3:4" x14ac:dyDescent="0.25">
      <c r="C2999" s="34"/>
      <c r="D2999" s="10"/>
    </row>
    <row r="3000" spans="3:4" x14ac:dyDescent="0.25">
      <c r="C3000" s="34"/>
      <c r="D3000" s="10"/>
    </row>
    <row r="3001" spans="3:4" x14ac:dyDescent="0.25">
      <c r="C3001" s="34"/>
      <c r="D3001" s="10"/>
    </row>
    <row r="3002" spans="3:4" x14ac:dyDescent="0.25">
      <c r="C3002" s="34"/>
      <c r="D3002" s="10"/>
    </row>
    <row r="3003" spans="3:4" x14ac:dyDescent="0.25">
      <c r="C3003" s="34"/>
      <c r="D3003" s="10"/>
    </row>
    <row r="3004" spans="3:4" x14ac:dyDescent="0.25">
      <c r="C3004" s="34"/>
      <c r="D3004" s="10"/>
    </row>
    <row r="3005" spans="3:4" x14ac:dyDescent="0.25">
      <c r="C3005" s="34"/>
      <c r="D3005" s="10"/>
    </row>
    <row r="3006" spans="3:4" x14ac:dyDescent="0.25">
      <c r="C3006" s="34"/>
      <c r="D3006" s="10"/>
    </row>
    <row r="3007" spans="3:4" x14ac:dyDescent="0.25">
      <c r="C3007" s="34"/>
      <c r="D3007" s="10"/>
    </row>
    <row r="3008" spans="3:4" x14ac:dyDescent="0.25">
      <c r="C3008" s="34"/>
      <c r="D3008" s="10"/>
    </row>
    <row r="3009" spans="3:4" x14ac:dyDescent="0.25">
      <c r="C3009" s="34"/>
      <c r="D3009" s="10"/>
    </row>
    <row r="3010" spans="3:4" x14ac:dyDescent="0.25">
      <c r="C3010" s="34"/>
      <c r="D3010" s="10"/>
    </row>
    <row r="3011" spans="3:4" x14ac:dyDescent="0.25">
      <c r="C3011" s="34"/>
      <c r="D3011" s="10"/>
    </row>
    <row r="3012" spans="3:4" x14ac:dyDescent="0.25">
      <c r="C3012" s="34"/>
      <c r="D3012" s="10"/>
    </row>
    <row r="3013" spans="3:4" x14ac:dyDescent="0.25">
      <c r="C3013" s="34"/>
      <c r="D3013" s="10"/>
    </row>
    <row r="3014" spans="3:4" x14ac:dyDescent="0.25">
      <c r="C3014" s="34"/>
      <c r="D3014" s="10"/>
    </row>
    <row r="3015" spans="3:4" x14ac:dyDescent="0.25">
      <c r="C3015" s="34"/>
      <c r="D3015" s="10"/>
    </row>
    <row r="3016" spans="3:4" x14ac:dyDescent="0.25">
      <c r="C3016" s="34"/>
      <c r="D3016" s="10"/>
    </row>
    <row r="3017" spans="3:4" x14ac:dyDescent="0.25">
      <c r="C3017" s="34"/>
      <c r="D3017" s="10"/>
    </row>
    <row r="3018" spans="3:4" x14ac:dyDescent="0.25">
      <c r="C3018" s="34"/>
      <c r="D3018" s="10"/>
    </row>
    <row r="3019" spans="3:4" x14ac:dyDescent="0.25">
      <c r="C3019" s="34"/>
      <c r="D3019" s="10"/>
    </row>
    <row r="3020" spans="3:4" x14ac:dyDescent="0.25">
      <c r="C3020" s="34"/>
      <c r="D3020" s="10"/>
    </row>
    <row r="3021" spans="3:4" x14ac:dyDescent="0.25">
      <c r="C3021" s="34"/>
      <c r="D3021" s="10"/>
    </row>
    <row r="3022" spans="3:4" x14ac:dyDescent="0.25">
      <c r="C3022" s="34"/>
      <c r="D3022" s="10"/>
    </row>
    <row r="3023" spans="3:4" x14ac:dyDescent="0.25">
      <c r="C3023" s="34"/>
      <c r="D3023" s="10"/>
    </row>
    <row r="3024" spans="3:4" x14ac:dyDescent="0.25">
      <c r="C3024" s="34"/>
      <c r="D3024" s="10"/>
    </row>
    <row r="3025" spans="3:4" x14ac:dyDescent="0.25">
      <c r="C3025" s="34"/>
      <c r="D3025" s="10"/>
    </row>
    <row r="3026" spans="3:4" x14ac:dyDescent="0.25">
      <c r="C3026" s="34"/>
      <c r="D3026" s="10"/>
    </row>
    <row r="3027" spans="3:4" x14ac:dyDescent="0.25">
      <c r="C3027" s="34"/>
      <c r="D3027" s="10"/>
    </row>
    <row r="3028" spans="3:4" x14ac:dyDescent="0.25">
      <c r="C3028" s="34"/>
      <c r="D3028" s="10"/>
    </row>
    <row r="3029" spans="3:4" x14ac:dyDescent="0.25">
      <c r="C3029" s="34"/>
      <c r="D3029" s="10"/>
    </row>
    <row r="3030" spans="3:4" x14ac:dyDescent="0.25">
      <c r="C3030" s="34"/>
      <c r="D3030" s="10"/>
    </row>
    <row r="3031" spans="3:4" x14ac:dyDescent="0.25">
      <c r="C3031" s="34"/>
      <c r="D3031" s="10"/>
    </row>
    <row r="3032" spans="3:4" x14ac:dyDescent="0.25">
      <c r="C3032" s="34"/>
      <c r="D3032" s="10"/>
    </row>
    <row r="3033" spans="3:4" x14ac:dyDescent="0.25">
      <c r="C3033" s="34"/>
      <c r="D3033" s="10"/>
    </row>
    <row r="3034" spans="3:4" x14ac:dyDescent="0.25">
      <c r="C3034" s="34"/>
      <c r="D3034" s="10"/>
    </row>
    <row r="3035" spans="3:4" x14ac:dyDescent="0.25">
      <c r="C3035" s="34"/>
      <c r="D3035" s="10"/>
    </row>
    <row r="3036" spans="3:4" x14ac:dyDescent="0.25">
      <c r="C3036" s="34"/>
      <c r="D3036" s="10"/>
    </row>
    <row r="3037" spans="3:4" x14ac:dyDescent="0.25">
      <c r="C3037" s="34"/>
      <c r="D3037" s="10"/>
    </row>
    <row r="3038" spans="3:4" x14ac:dyDescent="0.25">
      <c r="C3038" s="34"/>
      <c r="D3038" s="10"/>
    </row>
    <row r="3039" spans="3:4" x14ac:dyDescent="0.25">
      <c r="C3039" s="34"/>
      <c r="D3039" s="10"/>
    </row>
    <row r="3040" spans="3:4" x14ac:dyDescent="0.25">
      <c r="C3040" s="34"/>
      <c r="D3040" s="10"/>
    </row>
    <row r="3041" spans="3:4" x14ac:dyDescent="0.25">
      <c r="C3041" s="34"/>
      <c r="D3041" s="10"/>
    </row>
    <row r="3042" spans="3:4" x14ac:dyDescent="0.25">
      <c r="C3042" s="34"/>
      <c r="D3042" s="10"/>
    </row>
    <row r="3043" spans="3:4" x14ac:dyDescent="0.25">
      <c r="C3043" s="34"/>
      <c r="D3043" s="10"/>
    </row>
    <row r="3044" spans="3:4" x14ac:dyDescent="0.25">
      <c r="C3044" s="34"/>
      <c r="D3044" s="10"/>
    </row>
    <row r="3045" spans="3:4" x14ac:dyDescent="0.25">
      <c r="C3045" s="34"/>
      <c r="D3045" s="10"/>
    </row>
    <row r="3046" spans="3:4" x14ac:dyDescent="0.25">
      <c r="C3046" s="34"/>
      <c r="D3046" s="10"/>
    </row>
    <row r="3047" spans="3:4" x14ac:dyDescent="0.25">
      <c r="C3047" s="34"/>
      <c r="D3047" s="10"/>
    </row>
    <row r="3048" spans="3:4" x14ac:dyDescent="0.25">
      <c r="C3048" s="34"/>
      <c r="D3048" s="10"/>
    </row>
    <row r="3049" spans="3:4" x14ac:dyDescent="0.25">
      <c r="C3049" s="34"/>
      <c r="D3049" s="10"/>
    </row>
    <row r="3050" spans="3:4" x14ac:dyDescent="0.25">
      <c r="C3050" s="34"/>
      <c r="D3050" s="10"/>
    </row>
    <row r="3051" spans="3:4" x14ac:dyDescent="0.25">
      <c r="C3051" s="34"/>
      <c r="D3051" s="10"/>
    </row>
    <row r="3052" spans="3:4" x14ac:dyDescent="0.25">
      <c r="C3052" s="34"/>
      <c r="D3052" s="10"/>
    </row>
    <row r="3053" spans="3:4" x14ac:dyDescent="0.25">
      <c r="C3053" s="34"/>
      <c r="D3053" s="10"/>
    </row>
    <row r="3054" spans="3:4" x14ac:dyDescent="0.25">
      <c r="C3054" s="34"/>
      <c r="D3054" s="10"/>
    </row>
    <row r="3055" spans="3:4" x14ac:dyDescent="0.25">
      <c r="C3055" s="34"/>
      <c r="D3055" s="10"/>
    </row>
    <row r="3056" spans="3:4" x14ac:dyDescent="0.25">
      <c r="C3056" s="34"/>
      <c r="D3056" s="10"/>
    </row>
    <row r="3057" spans="3:4" x14ac:dyDescent="0.25">
      <c r="C3057" s="34"/>
      <c r="D3057" s="10"/>
    </row>
    <row r="3058" spans="3:4" x14ac:dyDescent="0.25">
      <c r="C3058" s="34"/>
      <c r="D3058" s="10"/>
    </row>
    <row r="3059" spans="3:4" x14ac:dyDescent="0.25">
      <c r="C3059" s="34"/>
      <c r="D3059" s="10"/>
    </row>
    <row r="3060" spans="3:4" x14ac:dyDescent="0.25">
      <c r="C3060" s="34"/>
      <c r="D3060" s="10"/>
    </row>
    <row r="3061" spans="3:4" x14ac:dyDescent="0.25">
      <c r="C3061" s="34"/>
      <c r="D3061" s="10"/>
    </row>
    <row r="3062" spans="3:4" x14ac:dyDescent="0.25">
      <c r="C3062" s="34"/>
      <c r="D3062" s="10"/>
    </row>
    <row r="3063" spans="3:4" x14ac:dyDescent="0.25">
      <c r="C3063" s="34"/>
      <c r="D3063" s="10"/>
    </row>
    <row r="3064" spans="3:4" x14ac:dyDescent="0.25">
      <c r="C3064" s="34"/>
      <c r="D3064" s="10"/>
    </row>
    <row r="3065" spans="3:4" x14ac:dyDescent="0.25">
      <c r="C3065" s="34"/>
      <c r="D3065" s="10"/>
    </row>
    <row r="3066" spans="3:4" x14ac:dyDescent="0.25">
      <c r="C3066" s="34"/>
      <c r="D3066" s="10"/>
    </row>
    <row r="3067" spans="3:4" x14ac:dyDescent="0.25">
      <c r="C3067" s="34"/>
      <c r="D3067" s="10"/>
    </row>
    <row r="3068" spans="3:4" x14ac:dyDescent="0.25">
      <c r="C3068" s="34"/>
      <c r="D3068" s="10"/>
    </row>
    <row r="3069" spans="3:4" x14ac:dyDescent="0.25">
      <c r="C3069" s="34"/>
      <c r="D3069" s="10"/>
    </row>
    <row r="3070" spans="3:4" x14ac:dyDescent="0.25">
      <c r="C3070" s="34"/>
      <c r="D3070" s="10"/>
    </row>
    <row r="3071" spans="3:4" x14ac:dyDescent="0.25">
      <c r="C3071" s="34"/>
      <c r="D3071" s="10"/>
    </row>
    <row r="3072" spans="3:4" x14ac:dyDescent="0.25">
      <c r="C3072" s="34"/>
      <c r="D3072" s="10"/>
    </row>
    <row r="3073" spans="3:4" x14ac:dyDescent="0.25">
      <c r="C3073" s="34"/>
      <c r="D3073" s="10"/>
    </row>
    <row r="3074" spans="3:4" x14ac:dyDescent="0.25">
      <c r="C3074" s="34"/>
      <c r="D3074" s="10"/>
    </row>
    <row r="3075" spans="3:4" x14ac:dyDescent="0.25">
      <c r="C3075" s="34"/>
      <c r="D3075" s="10"/>
    </row>
    <row r="3076" spans="3:4" x14ac:dyDescent="0.25">
      <c r="C3076" s="34"/>
      <c r="D3076" s="10"/>
    </row>
    <row r="3077" spans="3:4" x14ac:dyDescent="0.25">
      <c r="C3077" s="34"/>
      <c r="D3077" s="10"/>
    </row>
    <row r="3078" spans="3:4" x14ac:dyDescent="0.25">
      <c r="C3078" s="34"/>
      <c r="D3078" s="10"/>
    </row>
    <row r="3079" spans="3:4" x14ac:dyDescent="0.25">
      <c r="C3079" s="34"/>
      <c r="D3079" s="10"/>
    </row>
    <row r="3080" spans="3:4" x14ac:dyDescent="0.25">
      <c r="C3080" s="34"/>
      <c r="D3080" s="10"/>
    </row>
    <row r="3081" spans="3:4" x14ac:dyDescent="0.25">
      <c r="C3081" s="34"/>
      <c r="D3081" s="10"/>
    </row>
    <row r="3082" spans="3:4" x14ac:dyDescent="0.25">
      <c r="C3082" s="34"/>
      <c r="D3082" s="10"/>
    </row>
    <row r="3083" spans="3:4" x14ac:dyDescent="0.25">
      <c r="C3083" s="34"/>
      <c r="D3083" s="10"/>
    </row>
    <row r="3084" spans="3:4" x14ac:dyDescent="0.25">
      <c r="C3084" s="34"/>
      <c r="D3084" s="10"/>
    </row>
    <row r="3085" spans="3:4" x14ac:dyDescent="0.25">
      <c r="C3085" s="34"/>
      <c r="D3085" s="10"/>
    </row>
    <row r="3086" spans="3:4" x14ac:dyDescent="0.25">
      <c r="C3086" s="34"/>
      <c r="D3086" s="10"/>
    </row>
    <row r="3087" spans="3:4" x14ac:dyDescent="0.25">
      <c r="C3087" s="34"/>
      <c r="D3087" s="10"/>
    </row>
    <row r="3088" spans="3:4" x14ac:dyDescent="0.25">
      <c r="C3088" s="34"/>
      <c r="D3088" s="10"/>
    </row>
    <row r="3089" spans="3:4" x14ac:dyDescent="0.25">
      <c r="C3089" s="34"/>
      <c r="D3089" s="10"/>
    </row>
    <row r="3090" spans="3:4" x14ac:dyDescent="0.25">
      <c r="C3090" s="34"/>
      <c r="D3090" s="10"/>
    </row>
    <row r="3091" spans="3:4" x14ac:dyDescent="0.25">
      <c r="C3091" s="34"/>
      <c r="D3091" s="10"/>
    </row>
    <row r="3092" spans="3:4" x14ac:dyDescent="0.25">
      <c r="C3092" s="34"/>
      <c r="D3092" s="10"/>
    </row>
    <row r="3093" spans="3:4" x14ac:dyDescent="0.25">
      <c r="C3093" s="34"/>
      <c r="D3093" s="10"/>
    </row>
    <row r="3094" spans="3:4" x14ac:dyDescent="0.25">
      <c r="C3094" s="34"/>
      <c r="D3094" s="10"/>
    </row>
    <row r="3095" spans="3:4" x14ac:dyDescent="0.25">
      <c r="C3095" s="34"/>
      <c r="D3095" s="10"/>
    </row>
    <row r="3096" spans="3:4" x14ac:dyDescent="0.25">
      <c r="C3096" s="34"/>
      <c r="D3096" s="10"/>
    </row>
    <row r="3097" spans="3:4" x14ac:dyDescent="0.25">
      <c r="C3097" s="34"/>
      <c r="D3097" s="10"/>
    </row>
    <row r="3098" spans="3:4" x14ac:dyDescent="0.25">
      <c r="C3098" s="34"/>
      <c r="D3098" s="10"/>
    </row>
    <row r="3099" spans="3:4" x14ac:dyDescent="0.25">
      <c r="C3099" s="34"/>
      <c r="D3099" s="10"/>
    </row>
    <row r="3100" spans="3:4" x14ac:dyDescent="0.25">
      <c r="C3100" s="34"/>
      <c r="D3100" s="10"/>
    </row>
    <row r="3101" spans="3:4" x14ac:dyDescent="0.25">
      <c r="C3101" s="34"/>
      <c r="D3101" s="10"/>
    </row>
    <row r="3102" spans="3:4" x14ac:dyDescent="0.25">
      <c r="C3102" s="34"/>
      <c r="D3102" s="10"/>
    </row>
    <row r="3103" spans="3:4" x14ac:dyDescent="0.25">
      <c r="C3103" s="34"/>
      <c r="D3103" s="10"/>
    </row>
    <row r="3104" spans="3:4" x14ac:dyDescent="0.25">
      <c r="C3104" s="34"/>
      <c r="D3104" s="10"/>
    </row>
    <row r="3105" spans="3:4" x14ac:dyDescent="0.25">
      <c r="C3105" s="34"/>
      <c r="D3105" s="10"/>
    </row>
    <row r="3106" spans="3:4" x14ac:dyDescent="0.25">
      <c r="C3106" s="34"/>
      <c r="D3106" s="10"/>
    </row>
    <row r="3107" spans="3:4" x14ac:dyDescent="0.25">
      <c r="C3107" s="34"/>
      <c r="D3107" s="10"/>
    </row>
    <row r="3108" spans="3:4" x14ac:dyDescent="0.25">
      <c r="C3108" s="34"/>
      <c r="D3108" s="10"/>
    </row>
    <row r="3109" spans="3:4" x14ac:dyDescent="0.25">
      <c r="C3109" s="34"/>
      <c r="D3109" s="10"/>
    </row>
    <row r="3110" spans="3:4" x14ac:dyDescent="0.25">
      <c r="C3110" s="34"/>
      <c r="D3110" s="10"/>
    </row>
    <row r="3111" spans="3:4" x14ac:dyDescent="0.25">
      <c r="C3111" s="34"/>
      <c r="D3111" s="10"/>
    </row>
    <row r="3112" spans="3:4" x14ac:dyDescent="0.25">
      <c r="C3112" s="34"/>
      <c r="D3112" s="10"/>
    </row>
    <row r="3113" spans="3:4" x14ac:dyDescent="0.25">
      <c r="C3113" s="34"/>
      <c r="D3113" s="10"/>
    </row>
    <row r="3114" spans="3:4" x14ac:dyDescent="0.25">
      <c r="C3114" s="34"/>
      <c r="D3114" s="10"/>
    </row>
    <row r="3115" spans="3:4" x14ac:dyDescent="0.25">
      <c r="C3115" s="34"/>
      <c r="D3115" s="10"/>
    </row>
    <row r="3116" spans="3:4" x14ac:dyDescent="0.25">
      <c r="C3116" s="34"/>
      <c r="D3116" s="10"/>
    </row>
    <row r="3117" spans="3:4" x14ac:dyDescent="0.25">
      <c r="C3117" s="34"/>
      <c r="D3117" s="10"/>
    </row>
    <row r="3118" spans="3:4" x14ac:dyDescent="0.25">
      <c r="C3118" s="34"/>
      <c r="D3118" s="10"/>
    </row>
    <row r="3119" spans="3:4" x14ac:dyDescent="0.25">
      <c r="C3119" s="34"/>
      <c r="D3119" s="10"/>
    </row>
    <row r="3120" spans="3:4" x14ac:dyDescent="0.25">
      <c r="C3120" s="34"/>
      <c r="D3120" s="10"/>
    </row>
    <row r="3121" spans="3:4" x14ac:dyDescent="0.25">
      <c r="C3121" s="34"/>
      <c r="D3121" s="10"/>
    </row>
    <row r="3122" spans="3:4" x14ac:dyDescent="0.25">
      <c r="C3122" s="34"/>
      <c r="D3122" s="10"/>
    </row>
    <row r="3123" spans="3:4" x14ac:dyDescent="0.25">
      <c r="C3123" s="34"/>
      <c r="D3123" s="10"/>
    </row>
    <row r="3124" spans="3:4" x14ac:dyDescent="0.25">
      <c r="C3124" s="34"/>
      <c r="D3124" s="10"/>
    </row>
    <row r="3125" spans="3:4" x14ac:dyDescent="0.25">
      <c r="C3125" s="34"/>
      <c r="D3125" s="10"/>
    </row>
    <row r="3126" spans="3:4" x14ac:dyDescent="0.25">
      <c r="C3126" s="34"/>
      <c r="D3126" s="10"/>
    </row>
    <row r="3127" spans="3:4" x14ac:dyDescent="0.25">
      <c r="C3127" s="34"/>
      <c r="D3127" s="10"/>
    </row>
    <row r="3128" spans="3:4" x14ac:dyDescent="0.25">
      <c r="C3128" s="34"/>
      <c r="D3128" s="10"/>
    </row>
    <row r="3129" spans="3:4" x14ac:dyDescent="0.25">
      <c r="C3129" s="34"/>
      <c r="D3129" s="10"/>
    </row>
    <row r="3130" spans="3:4" x14ac:dyDescent="0.25">
      <c r="C3130" s="34"/>
      <c r="D3130" s="10"/>
    </row>
    <row r="3131" spans="3:4" x14ac:dyDescent="0.25">
      <c r="C3131" s="34"/>
      <c r="D3131" s="10"/>
    </row>
    <row r="3132" spans="3:4" x14ac:dyDescent="0.25">
      <c r="C3132" s="34"/>
      <c r="D3132" s="10"/>
    </row>
    <row r="3133" spans="3:4" x14ac:dyDescent="0.25">
      <c r="C3133" s="34"/>
      <c r="D3133" s="10"/>
    </row>
    <row r="3134" spans="3:4" x14ac:dyDescent="0.25">
      <c r="C3134" s="34"/>
      <c r="D3134" s="10"/>
    </row>
    <row r="3135" spans="3:4" x14ac:dyDescent="0.25">
      <c r="C3135" s="34"/>
      <c r="D3135" s="10"/>
    </row>
    <row r="3136" spans="3:4" x14ac:dyDescent="0.25">
      <c r="C3136" s="34"/>
      <c r="D3136" s="10"/>
    </row>
    <row r="3137" spans="3:4" x14ac:dyDescent="0.25">
      <c r="C3137" s="34"/>
      <c r="D3137" s="10"/>
    </row>
    <row r="3138" spans="3:4" x14ac:dyDescent="0.25">
      <c r="C3138" s="34"/>
      <c r="D3138" s="10"/>
    </row>
    <row r="3139" spans="3:4" x14ac:dyDescent="0.25">
      <c r="C3139" s="34"/>
      <c r="D3139" s="10"/>
    </row>
    <row r="3140" spans="3:4" x14ac:dyDescent="0.25">
      <c r="C3140" s="34"/>
      <c r="D3140" s="10"/>
    </row>
    <row r="3141" spans="3:4" x14ac:dyDescent="0.25">
      <c r="C3141" s="34"/>
      <c r="D3141" s="10"/>
    </row>
    <row r="3142" spans="3:4" x14ac:dyDescent="0.25">
      <c r="C3142" s="34"/>
      <c r="D3142" s="10"/>
    </row>
    <row r="3143" spans="3:4" x14ac:dyDescent="0.25">
      <c r="C3143" s="34"/>
      <c r="D3143" s="10"/>
    </row>
    <row r="3144" spans="3:4" x14ac:dyDescent="0.25">
      <c r="C3144" s="34"/>
      <c r="D3144" s="10"/>
    </row>
    <row r="3145" spans="3:4" x14ac:dyDescent="0.25">
      <c r="C3145" s="34"/>
      <c r="D3145" s="10"/>
    </row>
    <row r="3146" spans="3:4" x14ac:dyDescent="0.25">
      <c r="C3146" s="34"/>
      <c r="D3146" s="10"/>
    </row>
    <row r="3147" spans="3:4" x14ac:dyDescent="0.25">
      <c r="C3147" s="34"/>
      <c r="D3147" s="10"/>
    </row>
    <row r="3148" spans="3:4" x14ac:dyDescent="0.25">
      <c r="C3148" s="34"/>
      <c r="D3148" s="10"/>
    </row>
    <row r="3149" spans="3:4" x14ac:dyDescent="0.25">
      <c r="C3149" s="34"/>
      <c r="D3149" s="10"/>
    </row>
    <row r="3150" spans="3:4" x14ac:dyDescent="0.25">
      <c r="C3150" s="34"/>
      <c r="D3150" s="10"/>
    </row>
    <row r="3151" spans="3:4" x14ac:dyDescent="0.25">
      <c r="C3151" s="34"/>
      <c r="D3151" s="10"/>
    </row>
    <row r="3152" spans="3:4" x14ac:dyDescent="0.25">
      <c r="C3152" s="34"/>
      <c r="D3152" s="10"/>
    </row>
    <row r="3153" spans="3:4" x14ac:dyDescent="0.25">
      <c r="C3153" s="34"/>
      <c r="D3153" s="10"/>
    </row>
    <row r="3154" spans="3:4" x14ac:dyDescent="0.25">
      <c r="C3154" s="34"/>
      <c r="D3154" s="10"/>
    </row>
    <row r="3155" spans="3:4" x14ac:dyDescent="0.25">
      <c r="C3155" s="34"/>
      <c r="D3155" s="10"/>
    </row>
    <row r="3156" spans="3:4" x14ac:dyDescent="0.25">
      <c r="C3156" s="34"/>
      <c r="D3156" s="10"/>
    </row>
    <row r="3157" spans="3:4" x14ac:dyDescent="0.25">
      <c r="C3157" s="34"/>
      <c r="D3157" s="10"/>
    </row>
    <row r="3158" spans="3:4" x14ac:dyDescent="0.25">
      <c r="C3158" s="34"/>
      <c r="D3158" s="10"/>
    </row>
    <row r="3159" spans="3:4" x14ac:dyDescent="0.25">
      <c r="C3159" s="34"/>
      <c r="D3159" s="10"/>
    </row>
    <row r="3160" spans="3:4" x14ac:dyDescent="0.25">
      <c r="C3160" s="34"/>
      <c r="D3160" s="10"/>
    </row>
    <row r="3161" spans="3:4" x14ac:dyDescent="0.25">
      <c r="C3161" s="34"/>
      <c r="D3161" s="10"/>
    </row>
    <row r="3162" spans="3:4" x14ac:dyDescent="0.25">
      <c r="C3162" s="34"/>
      <c r="D3162" s="10"/>
    </row>
    <row r="3163" spans="3:4" x14ac:dyDescent="0.25">
      <c r="C3163" s="34"/>
      <c r="D3163" s="10"/>
    </row>
    <row r="3164" spans="3:4" x14ac:dyDescent="0.25">
      <c r="C3164" s="34"/>
      <c r="D3164" s="10"/>
    </row>
    <row r="3165" spans="3:4" x14ac:dyDescent="0.25">
      <c r="C3165" s="34"/>
      <c r="D3165" s="10"/>
    </row>
    <row r="3166" spans="3:4" x14ac:dyDescent="0.25">
      <c r="C3166" s="34"/>
      <c r="D3166" s="10"/>
    </row>
    <row r="3167" spans="3:4" x14ac:dyDescent="0.25">
      <c r="C3167" s="34"/>
      <c r="D3167" s="10"/>
    </row>
    <row r="3168" spans="3:4" x14ac:dyDescent="0.25">
      <c r="C3168" s="34"/>
      <c r="D3168" s="10"/>
    </row>
    <row r="3169" spans="3:4" x14ac:dyDescent="0.25">
      <c r="C3169" s="34"/>
      <c r="D3169" s="10"/>
    </row>
    <row r="3170" spans="3:4" x14ac:dyDescent="0.25">
      <c r="C3170" s="34"/>
      <c r="D3170" s="10"/>
    </row>
    <row r="3171" spans="3:4" x14ac:dyDescent="0.25">
      <c r="C3171" s="34"/>
      <c r="D3171" s="10"/>
    </row>
    <row r="3172" spans="3:4" x14ac:dyDescent="0.25">
      <c r="C3172" s="34"/>
      <c r="D3172" s="10"/>
    </row>
    <row r="3173" spans="3:4" x14ac:dyDescent="0.25">
      <c r="C3173" s="34"/>
      <c r="D3173" s="10"/>
    </row>
    <row r="3174" spans="3:4" x14ac:dyDescent="0.25">
      <c r="C3174" s="34"/>
      <c r="D3174" s="10"/>
    </row>
    <row r="3175" spans="3:4" x14ac:dyDescent="0.25">
      <c r="C3175" s="34"/>
      <c r="D3175" s="10"/>
    </row>
    <row r="3176" spans="3:4" x14ac:dyDescent="0.25">
      <c r="C3176" s="34"/>
      <c r="D3176" s="10"/>
    </row>
    <row r="3177" spans="3:4" x14ac:dyDescent="0.25">
      <c r="C3177" s="34"/>
      <c r="D3177" s="10"/>
    </row>
    <row r="3178" spans="3:4" x14ac:dyDescent="0.25">
      <c r="C3178" s="34"/>
      <c r="D3178" s="10"/>
    </row>
    <row r="3179" spans="3:4" x14ac:dyDescent="0.25">
      <c r="C3179" s="34"/>
      <c r="D3179" s="10"/>
    </row>
    <row r="3180" spans="3:4" x14ac:dyDescent="0.25">
      <c r="C3180" s="34"/>
      <c r="D3180" s="10"/>
    </row>
    <row r="3181" spans="3:4" x14ac:dyDescent="0.25">
      <c r="C3181" s="34"/>
      <c r="D3181" s="10"/>
    </row>
    <row r="3182" spans="3:4" x14ac:dyDescent="0.25">
      <c r="C3182" s="34"/>
      <c r="D3182" s="10"/>
    </row>
    <row r="3183" spans="3:4" x14ac:dyDescent="0.25">
      <c r="C3183" s="34"/>
      <c r="D3183" s="10"/>
    </row>
    <row r="3184" spans="3:4" x14ac:dyDescent="0.25">
      <c r="C3184" s="34"/>
      <c r="D3184" s="10"/>
    </row>
    <row r="3185" spans="3:4" x14ac:dyDescent="0.25">
      <c r="C3185" s="34"/>
      <c r="D3185" s="10"/>
    </row>
    <row r="3186" spans="3:4" x14ac:dyDescent="0.25">
      <c r="C3186" s="34"/>
      <c r="D3186" s="10"/>
    </row>
    <row r="3187" spans="3:4" x14ac:dyDescent="0.25">
      <c r="C3187" s="34"/>
      <c r="D3187" s="10"/>
    </row>
    <row r="3188" spans="3:4" x14ac:dyDescent="0.25">
      <c r="C3188" s="34"/>
      <c r="D3188" s="10"/>
    </row>
    <row r="3189" spans="3:4" x14ac:dyDescent="0.25">
      <c r="C3189" s="34"/>
      <c r="D3189" s="10"/>
    </row>
    <row r="3190" spans="3:4" x14ac:dyDescent="0.25">
      <c r="C3190" s="34"/>
      <c r="D3190" s="10"/>
    </row>
    <row r="3191" spans="3:4" x14ac:dyDescent="0.25">
      <c r="C3191" s="34"/>
      <c r="D3191" s="10"/>
    </row>
    <row r="3192" spans="3:4" x14ac:dyDescent="0.25">
      <c r="C3192" s="34"/>
      <c r="D3192" s="10"/>
    </row>
    <row r="3193" spans="3:4" x14ac:dyDescent="0.25">
      <c r="C3193" s="34"/>
      <c r="D3193" s="10"/>
    </row>
    <row r="3194" spans="3:4" x14ac:dyDescent="0.25">
      <c r="C3194" s="34"/>
      <c r="D3194" s="10"/>
    </row>
    <row r="3195" spans="3:4" x14ac:dyDescent="0.25">
      <c r="C3195" s="34"/>
      <c r="D3195" s="10"/>
    </row>
    <row r="3196" spans="3:4" x14ac:dyDescent="0.25">
      <c r="C3196" s="34"/>
      <c r="D3196" s="10"/>
    </row>
    <row r="3197" spans="3:4" x14ac:dyDescent="0.25">
      <c r="C3197" s="34"/>
      <c r="D3197" s="10"/>
    </row>
    <row r="3198" spans="3:4" x14ac:dyDescent="0.25">
      <c r="C3198" s="34"/>
      <c r="D3198" s="10"/>
    </row>
    <row r="3199" spans="3:4" x14ac:dyDescent="0.25">
      <c r="C3199" s="34"/>
      <c r="D3199" s="10"/>
    </row>
    <row r="3200" spans="3:4" x14ac:dyDescent="0.25">
      <c r="C3200" s="34"/>
      <c r="D3200" s="10"/>
    </row>
    <row r="3201" spans="3:4" x14ac:dyDescent="0.25">
      <c r="C3201" s="34"/>
      <c r="D3201" s="10"/>
    </row>
    <row r="3202" spans="3:4" x14ac:dyDescent="0.25">
      <c r="C3202" s="34"/>
      <c r="D3202" s="10"/>
    </row>
    <row r="3203" spans="3:4" x14ac:dyDescent="0.25">
      <c r="C3203" s="34"/>
      <c r="D3203" s="10"/>
    </row>
    <row r="3204" spans="3:4" x14ac:dyDescent="0.25">
      <c r="C3204" s="34"/>
      <c r="D3204" s="10"/>
    </row>
    <row r="3205" spans="3:4" x14ac:dyDescent="0.25">
      <c r="C3205" s="34"/>
      <c r="D3205" s="10"/>
    </row>
    <row r="3206" spans="3:4" x14ac:dyDescent="0.25">
      <c r="C3206" s="34"/>
      <c r="D3206" s="10"/>
    </row>
    <row r="3207" spans="3:4" x14ac:dyDescent="0.25">
      <c r="C3207" s="34"/>
      <c r="D3207" s="10"/>
    </row>
    <row r="3208" spans="3:4" x14ac:dyDescent="0.25">
      <c r="C3208" s="34"/>
      <c r="D3208" s="10"/>
    </row>
    <row r="3209" spans="3:4" x14ac:dyDescent="0.25">
      <c r="C3209" s="34"/>
      <c r="D3209" s="10"/>
    </row>
    <row r="3210" spans="3:4" x14ac:dyDescent="0.25">
      <c r="C3210" s="34"/>
      <c r="D3210" s="10"/>
    </row>
    <row r="3211" spans="3:4" x14ac:dyDescent="0.25">
      <c r="C3211" s="34"/>
      <c r="D3211" s="10"/>
    </row>
    <row r="3212" spans="3:4" x14ac:dyDescent="0.25">
      <c r="C3212" s="34"/>
      <c r="D3212" s="10"/>
    </row>
    <row r="3213" spans="3:4" x14ac:dyDescent="0.25">
      <c r="C3213" s="34"/>
      <c r="D3213" s="10"/>
    </row>
    <row r="3214" spans="3:4" x14ac:dyDescent="0.25">
      <c r="C3214" s="34"/>
      <c r="D3214" s="10"/>
    </row>
    <row r="3215" spans="3:4" x14ac:dyDescent="0.25">
      <c r="C3215" s="34"/>
      <c r="D3215" s="10"/>
    </row>
    <row r="3216" spans="3:4" x14ac:dyDescent="0.25">
      <c r="C3216" s="34"/>
      <c r="D3216" s="10"/>
    </row>
    <row r="3217" spans="3:4" x14ac:dyDescent="0.25">
      <c r="C3217" s="34"/>
      <c r="D3217" s="10"/>
    </row>
    <row r="3218" spans="3:4" x14ac:dyDescent="0.25">
      <c r="C3218" s="34"/>
      <c r="D3218" s="10"/>
    </row>
    <row r="3219" spans="3:4" x14ac:dyDescent="0.25">
      <c r="C3219" s="34"/>
      <c r="D3219" s="10"/>
    </row>
    <row r="3220" spans="3:4" x14ac:dyDescent="0.25">
      <c r="C3220" s="34"/>
      <c r="D3220" s="10"/>
    </row>
    <row r="3221" spans="3:4" x14ac:dyDescent="0.25">
      <c r="C3221" s="34"/>
      <c r="D3221" s="10"/>
    </row>
    <row r="3222" spans="3:4" x14ac:dyDescent="0.25">
      <c r="C3222" s="34"/>
      <c r="D3222" s="10"/>
    </row>
    <row r="3223" spans="3:4" x14ac:dyDescent="0.25">
      <c r="C3223" s="34"/>
      <c r="D3223" s="10"/>
    </row>
    <row r="3224" spans="3:4" x14ac:dyDescent="0.25">
      <c r="C3224" s="34"/>
      <c r="D3224" s="10"/>
    </row>
    <row r="3225" spans="3:4" x14ac:dyDescent="0.25">
      <c r="C3225" s="34"/>
      <c r="D3225" s="10"/>
    </row>
    <row r="3226" spans="3:4" x14ac:dyDescent="0.25">
      <c r="C3226" s="34"/>
      <c r="D3226" s="10"/>
    </row>
    <row r="3227" spans="3:4" x14ac:dyDescent="0.25">
      <c r="C3227" s="34"/>
      <c r="D3227" s="10"/>
    </row>
    <row r="3228" spans="3:4" x14ac:dyDescent="0.25">
      <c r="C3228" s="34"/>
      <c r="D3228" s="10"/>
    </row>
    <row r="3229" spans="3:4" x14ac:dyDescent="0.25">
      <c r="C3229" s="34"/>
      <c r="D3229" s="10"/>
    </row>
    <row r="3230" spans="3:4" x14ac:dyDescent="0.25">
      <c r="C3230" s="34"/>
      <c r="D3230" s="10"/>
    </row>
    <row r="3231" spans="3:4" x14ac:dyDescent="0.25">
      <c r="C3231" s="34"/>
      <c r="D3231" s="10"/>
    </row>
    <row r="3232" spans="3:4" x14ac:dyDescent="0.25">
      <c r="C3232" s="34"/>
      <c r="D3232" s="10"/>
    </row>
    <row r="3233" spans="3:4" x14ac:dyDescent="0.25">
      <c r="C3233" s="34"/>
      <c r="D3233" s="10"/>
    </row>
    <row r="3234" spans="3:4" x14ac:dyDescent="0.25">
      <c r="C3234" s="34"/>
      <c r="D3234" s="10"/>
    </row>
    <row r="3235" spans="3:4" x14ac:dyDescent="0.25">
      <c r="C3235" s="34"/>
      <c r="D3235" s="10"/>
    </row>
    <row r="3236" spans="3:4" x14ac:dyDescent="0.25">
      <c r="C3236" s="34"/>
      <c r="D3236" s="10"/>
    </row>
    <row r="3237" spans="3:4" x14ac:dyDescent="0.25">
      <c r="C3237" s="34"/>
      <c r="D3237" s="10"/>
    </row>
    <row r="3238" spans="3:4" x14ac:dyDescent="0.25">
      <c r="C3238" s="34"/>
      <c r="D3238" s="10"/>
    </row>
    <row r="3239" spans="3:4" x14ac:dyDescent="0.25">
      <c r="C3239" s="34"/>
      <c r="D3239" s="10"/>
    </row>
    <row r="3240" spans="3:4" x14ac:dyDescent="0.25">
      <c r="C3240" s="34"/>
      <c r="D3240" s="10"/>
    </row>
    <row r="3241" spans="3:4" x14ac:dyDescent="0.25">
      <c r="C3241" s="34"/>
      <c r="D3241" s="10"/>
    </row>
    <row r="3242" spans="3:4" x14ac:dyDescent="0.25">
      <c r="C3242" s="34"/>
      <c r="D3242" s="10"/>
    </row>
    <row r="3243" spans="3:4" x14ac:dyDescent="0.25">
      <c r="C3243" s="34"/>
      <c r="D3243" s="10"/>
    </row>
    <row r="3244" spans="3:4" x14ac:dyDescent="0.25">
      <c r="C3244" s="34"/>
      <c r="D3244" s="10"/>
    </row>
    <row r="3245" spans="3:4" x14ac:dyDescent="0.25">
      <c r="C3245" s="34"/>
      <c r="D3245" s="10"/>
    </row>
    <row r="3246" spans="3:4" x14ac:dyDescent="0.25">
      <c r="C3246" s="34"/>
      <c r="D3246" s="10"/>
    </row>
    <row r="3247" spans="3:4" x14ac:dyDescent="0.25">
      <c r="C3247" s="34"/>
      <c r="D3247" s="10"/>
    </row>
    <row r="3248" spans="3:4" x14ac:dyDescent="0.25">
      <c r="C3248" s="34"/>
      <c r="D3248" s="10"/>
    </row>
    <row r="3249" spans="3:4" x14ac:dyDescent="0.25">
      <c r="C3249" s="34"/>
      <c r="D3249" s="10"/>
    </row>
    <row r="3250" spans="3:4" x14ac:dyDescent="0.25">
      <c r="C3250" s="34"/>
      <c r="D3250" s="10"/>
    </row>
    <row r="3251" spans="3:4" x14ac:dyDescent="0.25">
      <c r="C3251" s="34"/>
      <c r="D3251" s="10"/>
    </row>
    <row r="3252" spans="3:4" x14ac:dyDescent="0.25">
      <c r="C3252" s="34"/>
      <c r="D3252" s="10"/>
    </row>
    <row r="3253" spans="3:4" x14ac:dyDescent="0.25">
      <c r="C3253" s="34"/>
      <c r="D3253" s="10"/>
    </row>
    <row r="3254" spans="3:4" x14ac:dyDescent="0.25">
      <c r="C3254" s="34"/>
      <c r="D3254" s="10"/>
    </row>
    <row r="3255" spans="3:4" x14ac:dyDescent="0.25">
      <c r="C3255" s="34"/>
      <c r="D3255" s="10"/>
    </row>
    <row r="3256" spans="3:4" x14ac:dyDescent="0.25">
      <c r="C3256" s="34"/>
      <c r="D3256" s="10"/>
    </row>
    <row r="3257" spans="3:4" x14ac:dyDescent="0.25">
      <c r="C3257" s="34"/>
      <c r="D3257" s="10"/>
    </row>
    <row r="3258" spans="3:4" x14ac:dyDescent="0.25">
      <c r="C3258" s="34"/>
      <c r="D3258" s="10"/>
    </row>
    <row r="3259" spans="3:4" x14ac:dyDescent="0.25">
      <c r="C3259" s="34"/>
      <c r="D3259" s="10"/>
    </row>
    <row r="3260" spans="3:4" x14ac:dyDescent="0.25">
      <c r="C3260" s="34"/>
      <c r="D3260" s="10"/>
    </row>
    <row r="3261" spans="3:4" x14ac:dyDescent="0.25">
      <c r="C3261" s="34"/>
      <c r="D3261" s="10"/>
    </row>
    <row r="3262" spans="3:4" x14ac:dyDescent="0.25">
      <c r="C3262" s="34"/>
      <c r="D3262" s="10"/>
    </row>
    <row r="3263" spans="3:4" x14ac:dyDescent="0.25">
      <c r="C3263" s="34"/>
      <c r="D3263" s="10"/>
    </row>
    <row r="3264" spans="3:4" x14ac:dyDescent="0.25">
      <c r="C3264" s="34"/>
      <c r="D3264" s="10"/>
    </row>
    <row r="3265" spans="3:4" x14ac:dyDescent="0.25">
      <c r="C3265" s="34"/>
      <c r="D3265" s="10"/>
    </row>
    <row r="3266" spans="3:4" x14ac:dyDescent="0.25">
      <c r="C3266" s="34"/>
      <c r="D3266" s="10"/>
    </row>
    <row r="3267" spans="3:4" x14ac:dyDescent="0.25">
      <c r="C3267" s="34"/>
      <c r="D3267" s="10"/>
    </row>
    <row r="3268" spans="3:4" x14ac:dyDescent="0.25">
      <c r="C3268" s="34"/>
      <c r="D3268" s="10"/>
    </row>
    <row r="3269" spans="3:4" x14ac:dyDescent="0.25">
      <c r="C3269" s="34"/>
      <c r="D3269" s="10"/>
    </row>
    <row r="3270" spans="3:4" x14ac:dyDescent="0.25">
      <c r="C3270" s="34"/>
      <c r="D3270" s="10"/>
    </row>
    <row r="3271" spans="3:4" x14ac:dyDescent="0.25">
      <c r="C3271" s="34"/>
      <c r="D3271" s="10"/>
    </row>
    <row r="3272" spans="3:4" x14ac:dyDescent="0.25">
      <c r="C3272" s="34"/>
      <c r="D3272" s="10"/>
    </row>
    <row r="3273" spans="3:4" x14ac:dyDescent="0.25">
      <c r="C3273" s="34"/>
      <c r="D3273" s="10"/>
    </row>
    <row r="3274" spans="3:4" x14ac:dyDescent="0.25">
      <c r="C3274" s="34"/>
      <c r="D3274" s="10"/>
    </row>
    <row r="3275" spans="3:4" x14ac:dyDescent="0.25">
      <c r="C3275" s="34"/>
      <c r="D3275" s="10"/>
    </row>
    <row r="3276" spans="3:4" x14ac:dyDescent="0.25">
      <c r="C3276" s="34"/>
      <c r="D3276" s="10"/>
    </row>
    <row r="3277" spans="3:4" x14ac:dyDescent="0.25">
      <c r="C3277" s="34"/>
      <c r="D3277" s="10"/>
    </row>
    <row r="3278" spans="3:4" x14ac:dyDescent="0.25">
      <c r="C3278" s="34"/>
      <c r="D3278" s="10"/>
    </row>
    <row r="3279" spans="3:4" x14ac:dyDescent="0.25">
      <c r="C3279" s="34"/>
      <c r="D3279" s="10"/>
    </row>
    <row r="3280" spans="3:4" x14ac:dyDescent="0.25">
      <c r="C3280" s="34"/>
      <c r="D3280" s="10"/>
    </row>
    <row r="3281" spans="3:4" x14ac:dyDescent="0.25">
      <c r="C3281" s="34"/>
      <c r="D3281" s="10"/>
    </row>
    <row r="3282" spans="3:4" x14ac:dyDescent="0.25">
      <c r="C3282" s="34"/>
      <c r="D3282" s="10"/>
    </row>
    <row r="3283" spans="3:4" x14ac:dyDescent="0.25">
      <c r="C3283" s="34"/>
      <c r="D3283" s="10"/>
    </row>
    <row r="3284" spans="3:4" x14ac:dyDescent="0.25">
      <c r="C3284" s="34"/>
      <c r="D3284" s="10"/>
    </row>
    <row r="3285" spans="3:4" x14ac:dyDescent="0.25">
      <c r="C3285" s="34"/>
      <c r="D3285" s="10"/>
    </row>
    <row r="3286" spans="3:4" x14ac:dyDescent="0.25">
      <c r="C3286" s="34"/>
      <c r="D3286" s="10"/>
    </row>
    <row r="3287" spans="3:4" x14ac:dyDescent="0.25">
      <c r="C3287" s="34"/>
      <c r="D3287" s="10"/>
    </row>
    <row r="3288" spans="3:4" x14ac:dyDescent="0.25">
      <c r="C3288" s="34"/>
      <c r="D3288" s="10"/>
    </row>
    <row r="3289" spans="3:4" x14ac:dyDescent="0.25">
      <c r="C3289" s="34"/>
      <c r="D3289" s="10"/>
    </row>
    <row r="3290" spans="3:4" x14ac:dyDescent="0.25">
      <c r="C3290" s="34"/>
      <c r="D3290" s="10"/>
    </row>
    <row r="3291" spans="3:4" x14ac:dyDescent="0.25">
      <c r="C3291" s="34"/>
      <c r="D3291" s="10"/>
    </row>
    <row r="3292" spans="3:4" x14ac:dyDescent="0.25">
      <c r="C3292" s="34"/>
      <c r="D3292" s="10"/>
    </row>
    <row r="3293" spans="3:4" x14ac:dyDescent="0.25">
      <c r="C3293" s="34"/>
      <c r="D3293" s="10"/>
    </row>
    <row r="3294" spans="3:4" x14ac:dyDescent="0.25">
      <c r="C3294" s="34"/>
      <c r="D3294" s="10"/>
    </row>
    <row r="3295" spans="3:4" x14ac:dyDescent="0.25">
      <c r="C3295" s="34"/>
      <c r="D3295" s="10"/>
    </row>
    <row r="3296" spans="3:4" x14ac:dyDescent="0.25">
      <c r="C3296" s="34"/>
      <c r="D3296" s="10"/>
    </row>
    <row r="3297" spans="3:4" x14ac:dyDescent="0.25">
      <c r="C3297" s="34"/>
      <c r="D3297" s="10"/>
    </row>
    <row r="3298" spans="3:4" x14ac:dyDescent="0.25">
      <c r="C3298" s="34"/>
      <c r="D3298" s="10"/>
    </row>
    <row r="3299" spans="3:4" x14ac:dyDescent="0.25">
      <c r="C3299" s="34"/>
      <c r="D3299" s="10"/>
    </row>
    <row r="3300" spans="3:4" x14ac:dyDescent="0.25">
      <c r="C3300" s="34"/>
      <c r="D3300" s="10"/>
    </row>
    <row r="3301" spans="3:4" x14ac:dyDescent="0.25">
      <c r="C3301" s="34"/>
      <c r="D3301" s="10"/>
    </row>
    <row r="3302" spans="3:4" x14ac:dyDescent="0.25">
      <c r="C3302" s="34"/>
      <c r="D3302" s="10"/>
    </row>
    <row r="3303" spans="3:4" x14ac:dyDescent="0.25">
      <c r="C3303" s="34"/>
      <c r="D3303" s="10"/>
    </row>
    <row r="3304" spans="3:4" x14ac:dyDescent="0.25">
      <c r="C3304" s="34"/>
      <c r="D3304" s="10"/>
    </row>
    <row r="3305" spans="3:4" x14ac:dyDescent="0.25">
      <c r="C3305" s="34"/>
      <c r="D3305" s="10"/>
    </row>
    <row r="3306" spans="3:4" x14ac:dyDescent="0.25">
      <c r="C3306" s="34"/>
      <c r="D3306" s="10"/>
    </row>
    <row r="3307" spans="3:4" x14ac:dyDescent="0.25">
      <c r="C3307" s="34"/>
      <c r="D3307" s="10"/>
    </row>
    <row r="3308" spans="3:4" x14ac:dyDescent="0.25">
      <c r="C3308" s="34"/>
      <c r="D3308" s="10"/>
    </row>
    <row r="3309" spans="3:4" x14ac:dyDescent="0.25">
      <c r="C3309" s="34"/>
      <c r="D3309" s="10"/>
    </row>
    <row r="3310" spans="3:4" x14ac:dyDescent="0.25">
      <c r="C3310" s="34"/>
      <c r="D3310" s="10"/>
    </row>
    <row r="3311" spans="3:4" x14ac:dyDescent="0.25">
      <c r="C3311" s="34"/>
      <c r="D3311" s="10"/>
    </row>
    <row r="3312" spans="3:4" x14ac:dyDescent="0.25">
      <c r="C3312" s="34"/>
      <c r="D3312" s="10"/>
    </row>
    <row r="3313" spans="3:4" x14ac:dyDescent="0.25">
      <c r="C3313" s="34"/>
      <c r="D3313" s="10"/>
    </row>
    <row r="3314" spans="3:4" x14ac:dyDescent="0.25">
      <c r="C3314" s="34"/>
      <c r="D3314" s="10"/>
    </row>
    <row r="3315" spans="3:4" x14ac:dyDescent="0.25">
      <c r="C3315" s="34"/>
      <c r="D3315" s="10"/>
    </row>
    <row r="3316" spans="3:4" x14ac:dyDescent="0.25">
      <c r="C3316" s="34"/>
      <c r="D3316" s="10"/>
    </row>
    <row r="3317" spans="3:4" x14ac:dyDescent="0.25">
      <c r="C3317" s="34"/>
      <c r="D3317" s="10"/>
    </row>
    <row r="3318" spans="3:4" x14ac:dyDescent="0.25">
      <c r="C3318" s="34"/>
      <c r="D3318" s="10"/>
    </row>
    <row r="3319" spans="3:4" x14ac:dyDescent="0.25">
      <c r="C3319" s="34"/>
      <c r="D3319" s="10"/>
    </row>
    <row r="3320" spans="3:4" x14ac:dyDescent="0.25">
      <c r="C3320" s="34"/>
      <c r="D3320" s="10"/>
    </row>
    <row r="3321" spans="3:4" x14ac:dyDescent="0.25">
      <c r="C3321" s="34"/>
      <c r="D3321" s="10"/>
    </row>
    <row r="3322" spans="3:4" x14ac:dyDescent="0.25">
      <c r="C3322" s="34"/>
      <c r="D3322" s="10"/>
    </row>
    <row r="3323" spans="3:4" x14ac:dyDescent="0.25">
      <c r="C3323" s="34"/>
      <c r="D3323" s="10"/>
    </row>
    <row r="3324" spans="3:4" x14ac:dyDescent="0.25">
      <c r="C3324" s="34"/>
      <c r="D3324" s="10"/>
    </row>
    <row r="3325" spans="3:4" x14ac:dyDescent="0.25">
      <c r="C3325" s="34"/>
      <c r="D3325" s="10"/>
    </row>
    <row r="3326" spans="3:4" x14ac:dyDescent="0.25">
      <c r="C3326" s="34"/>
      <c r="D3326" s="10"/>
    </row>
    <row r="3327" spans="3:4" x14ac:dyDescent="0.25">
      <c r="C3327" s="34"/>
      <c r="D3327" s="10"/>
    </row>
    <row r="3328" spans="3:4" x14ac:dyDescent="0.25">
      <c r="C3328" s="34"/>
      <c r="D3328" s="10"/>
    </row>
    <row r="3329" spans="3:4" x14ac:dyDescent="0.25">
      <c r="C3329" s="34"/>
      <c r="D3329" s="10"/>
    </row>
    <row r="3330" spans="3:4" x14ac:dyDescent="0.25">
      <c r="C3330" s="34"/>
      <c r="D3330" s="10"/>
    </row>
    <row r="3331" spans="3:4" x14ac:dyDescent="0.25">
      <c r="C3331" s="34"/>
      <c r="D3331" s="10"/>
    </row>
    <row r="3332" spans="3:4" x14ac:dyDescent="0.25">
      <c r="C3332" s="34"/>
      <c r="D3332" s="10"/>
    </row>
    <row r="3333" spans="3:4" x14ac:dyDescent="0.25">
      <c r="C3333" s="34"/>
      <c r="D3333" s="10"/>
    </row>
    <row r="3334" spans="3:4" x14ac:dyDescent="0.25">
      <c r="C3334" s="34"/>
      <c r="D3334" s="10"/>
    </row>
    <row r="3335" spans="3:4" x14ac:dyDescent="0.25">
      <c r="C3335" s="34"/>
      <c r="D3335" s="10"/>
    </row>
    <row r="3336" spans="3:4" x14ac:dyDescent="0.25">
      <c r="C3336" s="34"/>
      <c r="D3336" s="10"/>
    </row>
    <row r="3337" spans="3:4" x14ac:dyDescent="0.25">
      <c r="C3337" s="34"/>
      <c r="D3337" s="10"/>
    </row>
    <row r="3338" spans="3:4" x14ac:dyDescent="0.25">
      <c r="C3338" s="34"/>
      <c r="D3338" s="10"/>
    </row>
    <row r="3339" spans="3:4" x14ac:dyDescent="0.25">
      <c r="C3339" s="34"/>
      <c r="D3339" s="10"/>
    </row>
    <row r="3340" spans="3:4" x14ac:dyDescent="0.25">
      <c r="C3340" s="34"/>
      <c r="D3340" s="10"/>
    </row>
    <row r="3341" spans="3:4" x14ac:dyDescent="0.25">
      <c r="C3341" s="34"/>
      <c r="D3341" s="10"/>
    </row>
    <row r="3342" spans="3:4" x14ac:dyDescent="0.25">
      <c r="C3342" s="34"/>
      <c r="D3342" s="10"/>
    </row>
    <row r="3343" spans="3:4" x14ac:dyDescent="0.25">
      <c r="C3343" s="34"/>
      <c r="D3343" s="10"/>
    </row>
    <row r="3344" spans="3:4" x14ac:dyDescent="0.25">
      <c r="C3344" s="34"/>
      <c r="D3344" s="10"/>
    </row>
    <row r="3345" spans="3:4" x14ac:dyDescent="0.25">
      <c r="C3345" s="34"/>
      <c r="D3345" s="10"/>
    </row>
    <row r="3346" spans="3:4" x14ac:dyDescent="0.25">
      <c r="C3346" s="34"/>
      <c r="D3346" s="10"/>
    </row>
    <row r="3347" spans="3:4" x14ac:dyDescent="0.25">
      <c r="C3347" s="34"/>
      <c r="D3347" s="10"/>
    </row>
    <row r="3348" spans="3:4" x14ac:dyDescent="0.25">
      <c r="C3348" s="34"/>
      <c r="D3348" s="10"/>
    </row>
    <row r="3349" spans="3:4" x14ac:dyDescent="0.25">
      <c r="C3349" s="34"/>
      <c r="D3349" s="10"/>
    </row>
    <row r="3350" spans="3:4" x14ac:dyDescent="0.25">
      <c r="C3350" s="34"/>
      <c r="D3350" s="10"/>
    </row>
    <row r="3351" spans="3:4" x14ac:dyDescent="0.25">
      <c r="C3351" s="34"/>
      <c r="D3351" s="10"/>
    </row>
    <row r="3352" spans="3:4" x14ac:dyDescent="0.25">
      <c r="C3352" s="34"/>
      <c r="D3352" s="10"/>
    </row>
    <row r="3353" spans="3:4" x14ac:dyDescent="0.25">
      <c r="C3353" s="34"/>
      <c r="D3353" s="10"/>
    </row>
    <row r="3354" spans="3:4" x14ac:dyDescent="0.25">
      <c r="C3354" s="34"/>
      <c r="D3354" s="10"/>
    </row>
    <row r="3355" spans="3:4" x14ac:dyDescent="0.25">
      <c r="C3355" s="34"/>
      <c r="D3355" s="10"/>
    </row>
    <row r="3356" spans="3:4" x14ac:dyDescent="0.25">
      <c r="C3356" s="34"/>
      <c r="D3356" s="10"/>
    </row>
    <row r="3357" spans="3:4" x14ac:dyDescent="0.25">
      <c r="C3357" s="34"/>
      <c r="D3357" s="10"/>
    </row>
    <row r="3358" spans="3:4" x14ac:dyDescent="0.25">
      <c r="C3358" s="34"/>
      <c r="D3358" s="10"/>
    </row>
    <row r="3359" spans="3:4" x14ac:dyDescent="0.25">
      <c r="C3359" s="34"/>
      <c r="D3359" s="10"/>
    </row>
    <row r="3360" spans="3:4" x14ac:dyDescent="0.25">
      <c r="C3360" s="34"/>
      <c r="D3360" s="10"/>
    </row>
    <row r="3361" spans="3:4" x14ac:dyDescent="0.25">
      <c r="C3361" s="34"/>
      <c r="D3361" s="10"/>
    </row>
    <row r="3362" spans="3:4" x14ac:dyDescent="0.25">
      <c r="C3362" s="34"/>
      <c r="D3362" s="10"/>
    </row>
    <row r="3363" spans="3:4" x14ac:dyDescent="0.25">
      <c r="C3363" s="34"/>
      <c r="D3363" s="10"/>
    </row>
    <row r="3364" spans="3:4" x14ac:dyDescent="0.25">
      <c r="C3364" s="34"/>
      <c r="D3364" s="10"/>
    </row>
    <row r="3365" spans="3:4" x14ac:dyDescent="0.25">
      <c r="C3365" s="34"/>
      <c r="D3365" s="10"/>
    </row>
    <row r="3366" spans="3:4" x14ac:dyDescent="0.25">
      <c r="C3366" s="34"/>
      <c r="D3366" s="10"/>
    </row>
    <row r="3367" spans="3:4" x14ac:dyDescent="0.25">
      <c r="C3367" s="34"/>
      <c r="D3367" s="10"/>
    </row>
    <row r="3368" spans="3:4" x14ac:dyDescent="0.25">
      <c r="C3368" s="34"/>
      <c r="D3368" s="10"/>
    </row>
    <row r="3369" spans="3:4" x14ac:dyDescent="0.25">
      <c r="C3369" s="34"/>
      <c r="D3369" s="10"/>
    </row>
    <row r="3370" spans="3:4" x14ac:dyDescent="0.25">
      <c r="C3370" s="34"/>
      <c r="D3370" s="10"/>
    </row>
    <row r="3371" spans="3:4" x14ac:dyDescent="0.25">
      <c r="C3371" s="34"/>
      <c r="D3371" s="10"/>
    </row>
    <row r="3372" spans="3:4" x14ac:dyDescent="0.25">
      <c r="C3372" s="34"/>
      <c r="D3372" s="10"/>
    </row>
    <row r="3373" spans="3:4" x14ac:dyDescent="0.25">
      <c r="C3373" s="34"/>
      <c r="D3373" s="10"/>
    </row>
    <row r="3374" spans="3:4" x14ac:dyDescent="0.25">
      <c r="C3374" s="34"/>
      <c r="D3374" s="10"/>
    </row>
    <row r="3375" spans="3:4" x14ac:dyDescent="0.25">
      <c r="C3375" s="34"/>
      <c r="D3375" s="10"/>
    </row>
    <row r="3376" spans="3:4" x14ac:dyDescent="0.25">
      <c r="C3376" s="34"/>
      <c r="D3376" s="10"/>
    </row>
    <row r="3377" spans="3:4" x14ac:dyDescent="0.25">
      <c r="C3377" s="34"/>
      <c r="D3377" s="10"/>
    </row>
    <row r="3378" spans="3:4" x14ac:dyDescent="0.25">
      <c r="C3378" s="34"/>
      <c r="D3378" s="10"/>
    </row>
    <row r="3379" spans="3:4" x14ac:dyDescent="0.25">
      <c r="C3379" s="34"/>
      <c r="D3379" s="10"/>
    </row>
    <row r="3380" spans="3:4" x14ac:dyDescent="0.25">
      <c r="C3380" s="34"/>
      <c r="D3380" s="10"/>
    </row>
    <row r="3381" spans="3:4" x14ac:dyDescent="0.25">
      <c r="C3381" s="34"/>
      <c r="D3381" s="10"/>
    </row>
    <row r="3382" spans="3:4" x14ac:dyDescent="0.25">
      <c r="C3382" s="34"/>
      <c r="D3382" s="10"/>
    </row>
    <row r="3383" spans="3:4" x14ac:dyDescent="0.25">
      <c r="C3383" s="34"/>
      <c r="D3383" s="10"/>
    </row>
    <row r="3384" spans="3:4" x14ac:dyDescent="0.25">
      <c r="C3384" s="34"/>
      <c r="D3384" s="10"/>
    </row>
    <row r="3385" spans="3:4" x14ac:dyDescent="0.25">
      <c r="C3385" s="34"/>
      <c r="D3385" s="10"/>
    </row>
    <row r="3386" spans="3:4" x14ac:dyDescent="0.25">
      <c r="C3386" s="34"/>
      <c r="D3386" s="10"/>
    </row>
    <row r="3387" spans="3:4" x14ac:dyDescent="0.25">
      <c r="C3387" s="34"/>
      <c r="D3387" s="10"/>
    </row>
    <row r="3388" spans="3:4" x14ac:dyDescent="0.25">
      <c r="C3388" s="34"/>
      <c r="D3388" s="10"/>
    </row>
    <row r="3389" spans="3:4" x14ac:dyDescent="0.25">
      <c r="C3389" s="34"/>
      <c r="D3389" s="10"/>
    </row>
    <row r="3390" spans="3:4" x14ac:dyDescent="0.25">
      <c r="C3390" s="34"/>
      <c r="D3390" s="10"/>
    </row>
    <row r="3391" spans="3:4" x14ac:dyDescent="0.25">
      <c r="C3391" s="34"/>
      <c r="D3391" s="10"/>
    </row>
    <row r="3392" spans="3:4" x14ac:dyDescent="0.25">
      <c r="C3392" s="34"/>
      <c r="D3392" s="10"/>
    </row>
    <row r="3393" spans="3:4" x14ac:dyDescent="0.25">
      <c r="C3393" s="34"/>
      <c r="D3393" s="10"/>
    </row>
    <row r="3394" spans="3:4" x14ac:dyDescent="0.25">
      <c r="C3394" s="34"/>
      <c r="D3394" s="10"/>
    </row>
    <row r="3395" spans="3:4" x14ac:dyDescent="0.25">
      <c r="C3395" s="34"/>
      <c r="D3395" s="10"/>
    </row>
    <row r="3396" spans="3:4" x14ac:dyDescent="0.25">
      <c r="C3396" s="34"/>
      <c r="D3396" s="10"/>
    </row>
    <row r="3397" spans="3:4" x14ac:dyDescent="0.25">
      <c r="C3397" s="34"/>
      <c r="D3397" s="10"/>
    </row>
    <row r="3398" spans="3:4" x14ac:dyDescent="0.25">
      <c r="C3398" s="34"/>
      <c r="D3398" s="10"/>
    </row>
    <row r="3399" spans="3:4" x14ac:dyDescent="0.25">
      <c r="C3399" s="34"/>
      <c r="D3399" s="10"/>
    </row>
    <row r="3400" spans="3:4" x14ac:dyDescent="0.25">
      <c r="C3400" s="34"/>
      <c r="D3400" s="10"/>
    </row>
    <row r="3401" spans="3:4" x14ac:dyDescent="0.25">
      <c r="C3401" s="34"/>
      <c r="D3401" s="10"/>
    </row>
    <row r="3402" spans="3:4" x14ac:dyDescent="0.25">
      <c r="C3402" s="34"/>
      <c r="D3402" s="10"/>
    </row>
    <row r="3403" spans="3:4" x14ac:dyDescent="0.25">
      <c r="C3403" s="34"/>
      <c r="D3403" s="10"/>
    </row>
    <row r="3404" spans="3:4" x14ac:dyDescent="0.25">
      <c r="C3404" s="34"/>
      <c r="D3404" s="10"/>
    </row>
    <row r="3405" spans="3:4" x14ac:dyDescent="0.25">
      <c r="C3405" s="34"/>
      <c r="D3405" s="10"/>
    </row>
    <row r="3406" spans="3:4" x14ac:dyDescent="0.25">
      <c r="C3406" s="34"/>
      <c r="D3406" s="10"/>
    </row>
    <row r="3407" spans="3:4" x14ac:dyDescent="0.25">
      <c r="C3407" s="34"/>
      <c r="D3407" s="10"/>
    </row>
    <row r="3408" spans="3:4" x14ac:dyDescent="0.25">
      <c r="C3408" s="34"/>
      <c r="D3408" s="10"/>
    </row>
    <row r="3409" spans="3:4" x14ac:dyDescent="0.25">
      <c r="C3409" s="34"/>
      <c r="D3409" s="10"/>
    </row>
    <row r="3410" spans="3:4" x14ac:dyDescent="0.25">
      <c r="C3410" s="34"/>
      <c r="D3410" s="10"/>
    </row>
    <row r="3411" spans="3:4" x14ac:dyDescent="0.25">
      <c r="C3411" s="34"/>
      <c r="D3411" s="10"/>
    </row>
    <row r="3412" spans="3:4" x14ac:dyDescent="0.25">
      <c r="C3412" s="34"/>
      <c r="D3412" s="10"/>
    </row>
    <row r="3413" spans="3:4" x14ac:dyDescent="0.25">
      <c r="C3413" s="34"/>
      <c r="D3413" s="10"/>
    </row>
    <row r="3414" spans="3:4" x14ac:dyDescent="0.25">
      <c r="C3414" s="34"/>
      <c r="D3414" s="10"/>
    </row>
    <row r="3415" spans="3:4" x14ac:dyDescent="0.25">
      <c r="C3415" s="34"/>
      <c r="D3415" s="10"/>
    </row>
    <row r="3416" spans="3:4" x14ac:dyDescent="0.25">
      <c r="C3416" s="34"/>
      <c r="D3416" s="10"/>
    </row>
    <row r="3417" spans="3:4" x14ac:dyDescent="0.25">
      <c r="C3417" s="34"/>
      <c r="D3417" s="10"/>
    </row>
    <row r="3418" spans="3:4" x14ac:dyDescent="0.25">
      <c r="C3418" s="34"/>
      <c r="D3418" s="10"/>
    </row>
    <row r="3419" spans="3:4" x14ac:dyDescent="0.25">
      <c r="C3419" s="34"/>
      <c r="D3419" s="10"/>
    </row>
    <row r="3420" spans="3:4" x14ac:dyDescent="0.25">
      <c r="C3420" s="34"/>
      <c r="D3420" s="10"/>
    </row>
    <row r="3421" spans="3:4" x14ac:dyDescent="0.25">
      <c r="C3421" s="34"/>
      <c r="D3421" s="10"/>
    </row>
    <row r="3422" spans="3:4" x14ac:dyDescent="0.25">
      <c r="C3422" s="34"/>
      <c r="D3422" s="10"/>
    </row>
    <row r="3423" spans="3:4" x14ac:dyDescent="0.25">
      <c r="C3423" s="34"/>
      <c r="D3423" s="10"/>
    </row>
    <row r="3424" spans="3:4" x14ac:dyDescent="0.25">
      <c r="C3424" s="34"/>
      <c r="D3424" s="10"/>
    </row>
    <row r="3425" spans="3:4" x14ac:dyDescent="0.25">
      <c r="C3425" s="34"/>
      <c r="D3425" s="10"/>
    </row>
    <row r="3426" spans="3:4" x14ac:dyDescent="0.25">
      <c r="C3426" s="34"/>
      <c r="D3426" s="10"/>
    </row>
    <row r="3427" spans="3:4" x14ac:dyDescent="0.25">
      <c r="C3427" s="34"/>
      <c r="D3427" s="10"/>
    </row>
    <row r="3428" spans="3:4" x14ac:dyDescent="0.25">
      <c r="C3428" s="34"/>
      <c r="D3428" s="10"/>
    </row>
    <row r="3429" spans="3:4" x14ac:dyDescent="0.25">
      <c r="C3429" s="34"/>
      <c r="D3429" s="10"/>
    </row>
    <row r="3430" spans="3:4" x14ac:dyDescent="0.25">
      <c r="C3430" s="34"/>
      <c r="D3430" s="10"/>
    </row>
    <row r="3431" spans="3:4" x14ac:dyDescent="0.25">
      <c r="C3431" s="34"/>
      <c r="D3431" s="10"/>
    </row>
    <row r="3432" spans="3:4" x14ac:dyDescent="0.25">
      <c r="C3432" s="34"/>
      <c r="D3432" s="10"/>
    </row>
    <row r="3433" spans="3:4" x14ac:dyDescent="0.25">
      <c r="C3433" s="34"/>
      <c r="D3433" s="10"/>
    </row>
    <row r="3434" spans="3:4" x14ac:dyDescent="0.25">
      <c r="C3434" s="34"/>
      <c r="D3434" s="10"/>
    </row>
    <row r="3435" spans="3:4" x14ac:dyDescent="0.25">
      <c r="C3435" s="34"/>
      <c r="D3435" s="10"/>
    </row>
    <row r="3436" spans="3:4" x14ac:dyDescent="0.25">
      <c r="C3436" s="34"/>
      <c r="D3436" s="10"/>
    </row>
    <row r="3437" spans="3:4" x14ac:dyDescent="0.25">
      <c r="C3437" s="34"/>
      <c r="D3437" s="10"/>
    </row>
    <row r="3438" spans="3:4" x14ac:dyDescent="0.25">
      <c r="C3438" s="34"/>
      <c r="D3438" s="10"/>
    </row>
    <row r="3439" spans="3:4" x14ac:dyDescent="0.25">
      <c r="C3439" s="34"/>
      <c r="D3439" s="10"/>
    </row>
    <row r="3440" spans="3:4" x14ac:dyDescent="0.25">
      <c r="C3440" s="34"/>
      <c r="D3440" s="10"/>
    </row>
    <row r="3441" spans="3:4" x14ac:dyDescent="0.25">
      <c r="C3441" s="34"/>
      <c r="D3441" s="10"/>
    </row>
    <row r="3442" spans="3:4" x14ac:dyDescent="0.25">
      <c r="C3442" s="34"/>
      <c r="D3442" s="10"/>
    </row>
    <row r="3443" spans="3:4" x14ac:dyDescent="0.25">
      <c r="C3443" s="34"/>
      <c r="D3443" s="10"/>
    </row>
    <row r="3444" spans="3:4" x14ac:dyDescent="0.25">
      <c r="C3444" s="34"/>
      <c r="D3444" s="10"/>
    </row>
    <row r="3445" spans="3:4" x14ac:dyDescent="0.25">
      <c r="C3445" s="34"/>
      <c r="D3445" s="10"/>
    </row>
    <row r="3446" spans="3:4" x14ac:dyDescent="0.25">
      <c r="C3446" s="34"/>
      <c r="D3446" s="10"/>
    </row>
    <row r="3447" spans="3:4" x14ac:dyDescent="0.25">
      <c r="C3447" s="34"/>
      <c r="D3447" s="10"/>
    </row>
    <row r="3448" spans="3:4" x14ac:dyDescent="0.25">
      <c r="C3448" s="34"/>
      <c r="D3448" s="10"/>
    </row>
    <row r="3449" spans="3:4" x14ac:dyDescent="0.25">
      <c r="C3449" s="34"/>
      <c r="D3449" s="10"/>
    </row>
    <row r="3450" spans="3:4" x14ac:dyDescent="0.25">
      <c r="C3450" s="34"/>
      <c r="D3450" s="10"/>
    </row>
    <row r="3451" spans="3:4" x14ac:dyDescent="0.25">
      <c r="C3451" s="34"/>
      <c r="D3451" s="10"/>
    </row>
    <row r="3452" spans="3:4" x14ac:dyDescent="0.25">
      <c r="C3452" s="34"/>
      <c r="D3452" s="10"/>
    </row>
    <row r="3453" spans="3:4" x14ac:dyDescent="0.25">
      <c r="C3453" s="34"/>
      <c r="D3453" s="10"/>
    </row>
    <row r="3454" spans="3:4" x14ac:dyDescent="0.25">
      <c r="C3454" s="34"/>
      <c r="D3454" s="10"/>
    </row>
    <row r="3455" spans="3:4" x14ac:dyDescent="0.25">
      <c r="C3455" s="34"/>
      <c r="D3455" s="10"/>
    </row>
    <row r="3456" spans="3:4" x14ac:dyDescent="0.25">
      <c r="C3456" s="34"/>
      <c r="D3456" s="10"/>
    </row>
    <row r="3457" spans="3:4" x14ac:dyDescent="0.25">
      <c r="C3457" s="34"/>
      <c r="D3457" s="10"/>
    </row>
    <row r="3458" spans="3:4" x14ac:dyDescent="0.25">
      <c r="C3458" s="34"/>
      <c r="D3458" s="10"/>
    </row>
    <row r="3459" spans="3:4" x14ac:dyDescent="0.25">
      <c r="C3459" s="34"/>
      <c r="D3459" s="10"/>
    </row>
    <row r="3460" spans="3:4" x14ac:dyDescent="0.25">
      <c r="C3460" s="34"/>
      <c r="D3460" s="10"/>
    </row>
    <row r="3461" spans="3:4" x14ac:dyDescent="0.25">
      <c r="C3461" s="34"/>
      <c r="D3461" s="10"/>
    </row>
    <row r="3462" spans="3:4" x14ac:dyDescent="0.25">
      <c r="C3462" s="34"/>
      <c r="D3462" s="10"/>
    </row>
    <row r="3463" spans="3:4" x14ac:dyDescent="0.25">
      <c r="C3463" s="34"/>
      <c r="D3463" s="10"/>
    </row>
    <row r="3464" spans="3:4" x14ac:dyDescent="0.25">
      <c r="C3464" s="34"/>
      <c r="D3464" s="10"/>
    </row>
    <row r="3465" spans="3:4" x14ac:dyDescent="0.25">
      <c r="C3465" s="34"/>
      <c r="D3465" s="10"/>
    </row>
    <row r="3466" spans="3:4" x14ac:dyDescent="0.25">
      <c r="C3466" s="34"/>
      <c r="D3466" s="10"/>
    </row>
    <row r="3467" spans="3:4" x14ac:dyDescent="0.25">
      <c r="C3467" s="34"/>
      <c r="D3467" s="10"/>
    </row>
    <row r="3468" spans="3:4" x14ac:dyDescent="0.25">
      <c r="C3468" s="34"/>
      <c r="D3468" s="10"/>
    </row>
    <row r="3469" spans="3:4" x14ac:dyDescent="0.25">
      <c r="C3469" s="34"/>
      <c r="D3469" s="10"/>
    </row>
    <row r="3470" spans="3:4" x14ac:dyDescent="0.25">
      <c r="C3470" s="34"/>
      <c r="D3470" s="10"/>
    </row>
    <row r="3471" spans="3:4" x14ac:dyDescent="0.25">
      <c r="C3471" s="34"/>
      <c r="D3471" s="10"/>
    </row>
    <row r="3472" spans="3:4" x14ac:dyDescent="0.25">
      <c r="C3472" s="34"/>
      <c r="D3472" s="10"/>
    </row>
    <row r="3473" spans="3:4" x14ac:dyDescent="0.25">
      <c r="C3473" s="34"/>
      <c r="D3473" s="10"/>
    </row>
    <row r="3474" spans="3:4" x14ac:dyDescent="0.25">
      <c r="C3474" s="34"/>
      <c r="D3474" s="10"/>
    </row>
    <row r="3475" spans="3:4" x14ac:dyDescent="0.25">
      <c r="C3475" s="34"/>
      <c r="D3475" s="10"/>
    </row>
    <row r="3476" spans="3:4" x14ac:dyDescent="0.25">
      <c r="C3476" s="34"/>
      <c r="D3476" s="10"/>
    </row>
    <row r="3477" spans="3:4" x14ac:dyDescent="0.25">
      <c r="C3477" s="34"/>
      <c r="D3477" s="10"/>
    </row>
    <row r="3478" spans="3:4" x14ac:dyDescent="0.25">
      <c r="C3478" s="34"/>
      <c r="D3478" s="10"/>
    </row>
    <row r="3479" spans="3:4" x14ac:dyDescent="0.25">
      <c r="C3479" s="34"/>
      <c r="D3479" s="10"/>
    </row>
    <row r="3480" spans="3:4" x14ac:dyDescent="0.25">
      <c r="C3480" s="34"/>
      <c r="D3480" s="10"/>
    </row>
    <row r="3481" spans="3:4" x14ac:dyDescent="0.25">
      <c r="C3481" s="34"/>
      <c r="D3481" s="10"/>
    </row>
    <row r="3482" spans="3:4" x14ac:dyDescent="0.25">
      <c r="C3482" s="34"/>
      <c r="D3482" s="10"/>
    </row>
    <row r="3483" spans="3:4" x14ac:dyDescent="0.25">
      <c r="C3483" s="34"/>
      <c r="D3483" s="10"/>
    </row>
    <row r="3484" spans="3:4" x14ac:dyDescent="0.25">
      <c r="C3484" s="34"/>
      <c r="D3484" s="10"/>
    </row>
    <row r="3485" spans="3:4" x14ac:dyDescent="0.25">
      <c r="C3485" s="34"/>
      <c r="D3485" s="10"/>
    </row>
    <row r="3486" spans="3:4" x14ac:dyDescent="0.25">
      <c r="C3486" s="34"/>
      <c r="D3486" s="10"/>
    </row>
    <row r="3487" spans="3:4" x14ac:dyDescent="0.25">
      <c r="C3487" s="34"/>
      <c r="D3487" s="10"/>
    </row>
    <row r="3488" spans="3:4" x14ac:dyDescent="0.25">
      <c r="C3488" s="34"/>
      <c r="D3488" s="10"/>
    </row>
    <row r="3489" spans="3:4" x14ac:dyDescent="0.25">
      <c r="C3489" s="34"/>
      <c r="D3489" s="10"/>
    </row>
    <row r="3490" spans="3:4" x14ac:dyDescent="0.25">
      <c r="C3490" s="34"/>
      <c r="D3490" s="10"/>
    </row>
    <row r="3491" spans="3:4" x14ac:dyDescent="0.25">
      <c r="C3491" s="34"/>
      <c r="D3491" s="10"/>
    </row>
    <row r="3492" spans="3:4" x14ac:dyDescent="0.25">
      <c r="C3492" s="34"/>
      <c r="D3492" s="10"/>
    </row>
    <row r="3493" spans="3:4" x14ac:dyDescent="0.25">
      <c r="C3493" s="34"/>
      <c r="D3493" s="10"/>
    </row>
    <row r="3494" spans="3:4" x14ac:dyDescent="0.25">
      <c r="C3494" s="34"/>
      <c r="D3494" s="10"/>
    </row>
    <row r="3495" spans="3:4" x14ac:dyDescent="0.25">
      <c r="C3495" s="34"/>
      <c r="D3495" s="10"/>
    </row>
    <row r="3496" spans="3:4" x14ac:dyDescent="0.25">
      <c r="C3496" s="34"/>
      <c r="D3496" s="10"/>
    </row>
    <row r="3497" spans="3:4" x14ac:dyDescent="0.25">
      <c r="C3497" s="34"/>
      <c r="D3497" s="10"/>
    </row>
    <row r="3498" spans="3:4" x14ac:dyDescent="0.25">
      <c r="C3498" s="34"/>
      <c r="D3498" s="10"/>
    </row>
    <row r="3499" spans="3:4" x14ac:dyDescent="0.25">
      <c r="C3499" s="34"/>
      <c r="D3499" s="10"/>
    </row>
    <row r="3500" spans="3:4" x14ac:dyDescent="0.25">
      <c r="C3500" s="34"/>
      <c r="D3500" s="10"/>
    </row>
    <row r="3501" spans="3:4" x14ac:dyDescent="0.25">
      <c r="C3501" s="34"/>
      <c r="D3501" s="10"/>
    </row>
    <row r="3502" spans="3:4" x14ac:dyDescent="0.25">
      <c r="C3502" s="34"/>
      <c r="D3502" s="10"/>
    </row>
    <row r="3503" spans="3:4" x14ac:dyDescent="0.25">
      <c r="C3503" s="34"/>
      <c r="D3503" s="10"/>
    </row>
    <row r="3504" spans="3:4" x14ac:dyDescent="0.25">
      <c r="C3504" s="34"/>
      <c r="D3504" s="10"/>
    </row>
    <row r="3505" spans="3:4" x14ac:dyDescent="0.25">
      <c r="C3505" s="34"/>
      <c r="D3505" s="10"/>
    </row>
    <row r="3506" spans="3:4" x14ac:dyDescent="0.25">
      <c r="C3506" s="34"/>
      <c r="D3506" s="10"/>
    </row>
    <row r="3507" spans="3:4" x14ac:dyDescent="0.25">
      <c r="C3507" s="34"/>
      <c r="D3507" s="10"/>
    </row>
    <row r="3508" spans="3:4" x14ac:dyDescent="0.25">
      <c r="C3508" s="34"/>
      <c r="D3508" s="10"/>
    </row>
    <row r="3509" spans="3:4" x14ac:dyDescent="0.25">
      <c r="C3509" s="34"/>
      <c r="D3509" s="10"/>
    </row>
    <row r="3510" spans="3:4" x14ac:dyDescent="0.25">
      <c r="C3510" s="34"/>
      <c r="D3510" s="10"/>
    </row>
    <row r="3511" spans="3:4" x14ac:dyDescent="0.25">
      <c r="C3511" s="34"/>
      <c r="D3511" s="10"/>
    </row>
    <row r="3512" spans="3:4" x14ac:dyDescent="0.25">
      <c r="C3512" s="34"/>
      <c r="D3512" s="10"/>
    </row>
    <row r="3513" spans="3:4" x14ac:dyDescent="0.25">
      <c r="C3513" s="34"/>
      <c r="D3513" s="10"/>
    </row>
    <row r="3514" spans="3:4" x14ac:dyDescent="0.25">
      <c r="C3514" s="34"/>
      <c r="D3514" s="10"/>
    </row>
    <row r="3515" spans="3:4" x14ac:dyDescent="0.25">
      <c r="C3515" s="34"/>
      <c r="D3515" s="10"/>
    </row>
    <row r="3516" spans="3:4" x14ac:dyDescent="0.25">
      <c r="C3516" s="34"/>
      <c r="D3516" s="10"/>
    </row>
    <row r="3517" spans="3:4" x14ac:dyDescent="0.25">
      <c r="C3517" s="34"/>
      <c r="D3517" s="10"/>
    </row>
    <row r="3518" spans="3:4" x14ac:dyDescent="0.25">
      <c r="C3518" s="34"/>
      <c r="D3518" s="10"/>
    </row>
    <row r="3519" spans="3:4" x14ac:dyDescent="0.25">
      <c r="C3519" s="34"/>
      <c r="D3519" s="10"/>
    </row>
    <row r="3520" spans="3:4" x14ac:dyDescent="0.25">
      <c r="C3520" s="34"/>
      <c r="D3520" s="10"/>
    </row>
    <row r="3521" spans="3:4" x14ac:dyDescent="0.25">
      <c r="C3521" s="34"/>
      <c r="D3521" s="10"/>
    </row>
    <row r="3522" spans="3:4" x14ac:dyDescent="0.25">
      <c r="C3522" s="34"/>
      <c r="D3522" s="10"/>
    </row>
    <row r="3523" spans="3:4" x14ac:dyDescent="0.25">
      <c r="C3523" s="34"/>
      <c r="D3523" s="10"/>
    </row>
    <row r="3524" spans="3:4" x14ac:dyDescent="0.25">
      <c r="C3524" s="34"/>
      <c r="D3524" s="10"/>
    </row>
    <row r="3525" spans="3:4" x14ac:dyDescent="0.25">
      <c r="C3525" s="34"/>
      <c r="D3525" s="10"/>
    </row>
    <row r="3526" spans="3:4" x14ac:dyDescent="0.25">
      <c r="C3526" s="34"/>
      <c r="D3526" s="10"/>
    </row>
    <row r="3527" spans="3:4" x14ac:dyDescent="0.25">
      <c r="C3527" s="34"/>
      <c r="D3527" s="10"/>
    </row>
    <row r="3528" spans="3:4" x14ac:dyDescent="0.25">
      <c r="C3528" s="34"/>
      <c r="D3528" s="10"/>
    </row>
    <row r="3529" spans="3:4" x14ac:dyDescent="0.25">
      <c r="C3529" s="34"/>
      <c r="D3529" s="10"/>
    </row>
    <row r="3530" spans="3:4" x14ac:dyDescent="0.25">
      <c r="C3530" s="34"/>
      <c r="D3530" s="10"/>
    </row>
    <row r="3531" spans="3:4" x14ac:dyDescent="0.25">
      <c r="C3531" s="34"/>
      <c r="D3531" s="10"/>
    </row>
    <row r="3532" spans="3:4" x14ac:dyDescent="0.25">
      <c r="C3532" s="34"/>
      <c r="D3532" s="10"/>
    </row>
    <row r="3533" spans="3:4" x14ac:dyDescent="0.25">
      <c r="C3533" s="34"/>
      <c r="D3533" s="10"/>
    </row>
    <row r="3534" spans="3:4" x14ac:dyDescent="0.25">
      <c r="C3534" s="34"/>
      <c r="D3534" s="10"/>
    </row>
    <row r="3535" spans="3:4" x14ac:dyDescent="0.25">
      <c r="C3535" s="34"/>
      <c r="D3535" s="10"/>
    </row>
    <row r="3536" spans="3:4" x14ac:dyDescent="0.25">
      <c r="C3536" s="34"/>
      <c r="D3536" s="10"/>
    </row>
    <row r="3537" spans="3:4" x14ac:dyDescent="0.25">
      <c r="C3537" s="34"/>
      <c r="D3537" s="10"/>
    </row>
    <row r="3538" spans="3:4" x14ac:dyDescent="0.25">
      <c r="C3538" s="34"/>
      <c r="D3538" s="10"/>
    </row>
    <row r="3539" spans="3:4" x14ac:dyDescent="0.25">
      <c r="C3539" s="34"/>
      <c r="D3539" s="10"/>
    </row>
    <row r="3540" spans="3:4" x14ac:dyDescent="0.25">
      <c r="C3540" s="34"/>
      <c r="D3540" s="10"/>
    </row>
    <row r="3541" spans="3:4" x14ac:dyDescent="0.25">
      <c r="C3541" s="34"/>
      <c r="D3541" s="10"/>
    </row>
    <row r="3542" spans="3:4" x14ac:dyDescent="0.25">
      <c r="C3542" s="34"/>
      <c r="D3542" s="10"/>
    </row>
    <row r="3543" spans="3:4" x14ac:dyDescent="0.25">
      <c r="C3543" s="34"/>
      <c r="D3543" s="10"/>
    </row>
    <row r="3544" spans="3:4" x14ac:dyDescent="0.25">
      <c r="C3544" s="34"/>
      <c r="D3544" s="10"/>
    </row>
    <row r="3545" spans="3:4" x14ac:dyDescent="0.25">
      <c r="C3545" s="34"/>
      <c r="D3545" s="10"/>
    </row>
    <row r="3546" spans="3:4" x14ac:dyDescent="0.25">
      <c r="C3546" s="34"/>
      <c r="D3546" s="10"/>
    </row>
    <row r="3547" spans="3:4" x14ac:dyDescent="0.25">
      <c r="C3547" s="34"/>
      <c r="D3547" s="10"/>
    </row>
    <row r="3548" spans="3:4" x14ac:dyDescent="0.25">
      <c r="C3548" s="34"/>
      <c r="D3548" s="10"/>
    </row>
    <row r="3549" spans="3:4" x14ac:dyDescent="0.25">
      <c r="C3549" s="34"/>
      <c r="D3549" s="10"/>
    </row>
    <row r="3550" spans="3:4" x14ac:dyDescent="0.25">
      <c r="C3550" s="34"/>
      <c r="D3550" s="10"/>
    </row>
    <row r="3551" spans="3:4" x14ac:dyDescent="0.25">
      <c r="C3551" s="34"/>
      <c r="D3551" s="10"/>
    </row>
    <row r="3552" spans="3:4" x14ac:dyDescent="0.25">
      <c r="C3552" s="34"/>
      <c r="D3552" s="10"/>
    </row>
    <row r="3553" spans="3:4" x14ac:dyDescent="0.25">
      <c r="C3553" s="34"/>
      <c r="D3553" s="10"/>
    </row>
    <row r="3554" spans="3:4" x14ac:dyDescent="0.25">
      <c r="C3554" s="34"/>
      <c r="D3554" s="10"/>
    </row>
    <row r="3555" spans="3:4" x14ac:dyDescent="0.25">
      <c r="C3555" s="34"/>
      <c r="D3555" s="10"/>
    </row>
    <row r="3556" spans="3:4" x14ac:dyDescent="0.25">
      <c r="C3556" s="34"/>
      <c r="D3556" s="10"/>
    </row>
    <row r="3557" spans="3:4" x14ac:dyDescent="0.25">
      <c r="C3557" s="34"/>
      <c r="D3557" s="10"/>
    </row>
    <row r="3558" spans="3:4" x14ac:dyDescent="0.25">
      <c r="C3558" s="34"/>
      <c r="D3558" s="10"/>
    </row>
    <row r="3559" spans="3:4" x14ac:dyDescent="0.25">
      <c r="C3559" s="34"/>
      <c r="D3559" s="10"/>
    </row>
    <row r="3560" spans="3:4" x14ac:dyDescent="0.25">
      <c r="C3560" s="34"/>
      <c r="D3560" s="10"/>
    </row>
    <row r="3561" spans="3:4" x14ac:dyDescent="0.25">
      <c r="C3561" s="34"/>
      <c r="D3561" s="10"/>
    </row>
    <row r="3562" spans="3:4" x14ac:dyDescent="0.25">
      <c r="C3562" s="34"/>
      <c r="D3562" s="10"/>
    </row>
    <row r="3563" spans="3:4" x14ac:dyDescent="0.25">
      <c r="C3563" s="34"/>
      <c r="D3563" s="10"/>
    </row>
    <row r="3564" spans="3:4" x14ac:dyDescent="0.25">
      <c r="C3564" s="34"/>
      <c r="D3564" s="10"/>
    </row>
    <row r="3565" spans="3:4" x14ac:dyDescent="0.25">
      <c r="C3565" s="34"/>
      <c r="D3565" s="10"/>
    </row>
    <row r="3566" spans="3:4" x14ac:dyDescent="0.25">
      <c r="C3566" s="34"/>
      <c r="D3566" s="10"/>
    </row>
    <row r="3567" spans="3:4" x14ac:dyDescent="0.25">
      <c r="C3567" s="34"/>
      <c r="D3567" s="10"/>
    </row>
    <row r="3568" spans="3:4" x14ac:dyDescent="0.25">
      <c r="C3568" s="34"/>
      <c r="D3568" s="10"/>
    </row>
    <row r="3569" spans="3:4" x14ac:dyDescent="0.25">
      <c r="C3569" s="34"/>
      <c r="D3569" s="10"/>
    </row>
    <row r="3570" spans="3:4" x14ac:dyDescent="0.25">
      <c r="C3570" s="34"/>
      <c r="D3570" s="10"/>
    </row>
    <row r="3571" spans="3:4" x14ac:dyDescent="0.25">
      <c r="C3571" s="34"/>
      <c r="D3571" s="10"/>
    </row>
    <row r="3572" spans="3:4" x14ac:dyDescent="0.25">
      <c r="C3572" s="34"/>
      <c r="D3572" s="10"/>
    </row>
    <row r="3573" spans="3:4" x14ac:dyDescent="0.25">
      <c r="C3573" s="34"/>
      <c r="D3573" s="10"/>
    </row>
    <row r="3574" spans="3:4" x14ac:dyDescent="0.25">
      <c r="C3574" s="34"/>
      <c r="D3574" s="10"/>
    </row>
    <row r="3575" spans="3:4" x14ac:dyDescent="0.25">
      <c r="C3575" s="34"/>
      <c r="D3575" s="10"/>
    </row>
    <row r="3576" spans="3:4" x14ac:dyDescent="0.25">
      <c r="C3576" s="34"/>
      <c r="D3576" s="10"/>
    </row>
    <row r="3577" spans="3:4" x14ac:dyDescent="0.25">
      <c r="C3577" s="34"/>
      <c r="D3577" s="10"/>
    </row>
    <row r="3578" spans="3:4" x14ac:dyDescent="0.25">
      <c r="C3578" s="34"/>
      <c r="D3578" s="10"/>
    </row>
    <row r="3579" spans="3:4" x14ac:dyDescent="0.25">
      <c r="C3579" s="34"/>
      <c r="D3579" s="10"/>
    </row>
    <row r="3580" spans="3:4" x14ac:dyDescent="0.25">
      <c r="C3580" s="34"/>
      <c r="D3580" s="10"/>
    </row>
    <row r="3581" spans="3:4" x14ac:dyDescent="0.25">
      <c r="C3581" s="34"/>
      <c r="D3581" s="10"/>
    </row>
    <row r="3582" spans="3:4" x14ac:dyDescent="0.25">
      <c r="C3582" s="34"/>
      <c r="D3582" s="10"/>
    </row>
    <row r="3583" spans="3:4" x14ac:dyDescent="0.25">
      <c r="C3583" s="34"/>
      <c r="D3583" s="10"/>
    </row>
    <row r="3584" spans="3:4" x14ac:dyDescent="0.25">
      <c r="C3584" s="34"/>
      <c r="D3584" s="10"/>
    </row>
    <row r="3585" spans="3:4" x14ac:dyDescent="0.25">
      <c r="C3585" s="34"/>
      <c r="D3585" s="10"/>
    </row>
    <row r="3586" spans="3:4" x14ac:dyDescent="0.25">
      <c r="C3586" s="34"/>
      <c r="D3586" s="10"/>
    </row>
    <row r="3587" spans="3:4" x14ac:dyDescent="0.25">
      <c r="C3587" s="34"/>
      <c r="D3587" s="10"/>
    </row>
    <row r="3588" spans="3:4" x14ac:dyDescent="0.25">
      <c r="C3588" s="34"/>
      <c r="D3588" s="10"/>
    </row>
    <row r="3589" spans="3:4" x14ac:dyDescent="0.25">
      <c r="C3589" s="34"/>
      <c r="D3589" s="10"/>
    </row>
    <row r="3590" spans="3:4" x14ac:dyDescent="0.25">
      <c r="C3590" s="34"/>
      <c r="D3590" s="10"/>
    </row>
    <row r="3591" spans="3:4" x14ac:dyDescent="0.25">
      <c r="C3591" s="34"/>
      <c r="D3591" s="10"/>
    </row>
    <row r="3592" spans="3:4" x14ac:dyDescent="0.25">
      <c r="C3592" s="34"/>
      <c r="D3592" s="10"/>
    </row>
    <row r="3593" spans="3:4" x14ac:dyDescent="0.25">
      <c r="C3593" s="34"/>
      <c r="D3593" s="10"/>
    </row>
    <row r="3594" spans="3:4" x14ac:dyDescent="0.25">
      <c r="C3594" s="34"/>
      <c r="D3594" s="10"/>
    </row>
    <row r="3595" spans="3:4" x14ac:dyDescent="0.25">
      <c r="C3595" s="34"/>
      <c r="D3595" s="10"/>
    </row>
    <row r="3596" spans="3:4" x14ac:dyDescent="0.25">
      <c r="C3596" s="34"/>
      <c r="D3596" s="10"/>
    </row>
    <row r="3597" spans="3:4" x14ac:dyDescent="0.25">
      <c r="C3597" s="34"/>
      <c r="D3597" s="10"/>
    </row>
    <row r="3598" spans="3:4" x14ac:dyDescent="0.25">
      <c r="C3598" s="34"/>
      <c r="D3598" s="10"/>
    </row>
    <row r="3599" spans="3:4" x14ac:dyDescent="0.25">
      <c r="C3599" s="34"/>
      <c r="D3599" s="10"/>
    </row>
    <row r="3600" spans="3:4" x14ac:dyDescent="0.25">
      <c r="C3600" s="34"/>
      <c r="D3600" s="10"/>
    </row>
    <row r="3601" spans="3:4" x14ac:dyDescent="0.25">
      <c r="C3601" s="34"/>
      <c r="D3601" s="10"/>
    </row>
    <row r="3602" spans="3:4" x14ac:dyDescent="0.25">
      <c r="C3602" s="34"/>
      <c r="D3602" s="10"/>
    </row>
    <row r="3603" spans="3:4" x14ac:dyDescent="0.25">
      <c r="C3603" s="34"/>
      <c r="D3603" s="10"/>
    </row>
    <row r="3604" spans="3:4" x14ac:dyDescent="0.25">
      <c r="C3604" s="34"/>
      <c r="D3604" s="10"/>
    </row>
    <row r="3605" spans="3:4" x14ac:dyDescent="0.25">
      <c r="C3605" s="34"/>
      <c r="D3605" s="10"/>
    </row>
    <row r="3606" spans="3:4" x14ac:dyDescent="0.25">
      <c r="C3606" s="34"/>
      <c r="D3606" s="10"/>
    </row>
    <row r="3607" spans="3:4" x14ac:dyDescent="0.25">
      <c r="C3607" s="34"/>
      <c r="D3607" s="10"/>
    </row>
    <row r="3608" spans="3:4" x14ac:dyDescent="0.25">
      <c r="C3608" s="34"/>
      <c r="D3608" s="10"/>
    </row>
    <row r="3609" spans="3:4" x14ac:dyDescent="0.25">
      <c r="C3609" s="34"/>
      <c r="D3609" s="10"/>
    </row>
    <row r="3610" spans="3:4" x14ac:dyDescent="0.25">
      <c r="C3610" s="34"/>
      <c r="D3610" s="10"/>
    </row>
    <row r="3611" spans="3:4" x14ac:dyDescent="0.25">
      <c r="C3611" s="34"/>
      <c r="D3611" s="10"/>
    </row>
    <row r="3612" spans="3:4" x14ac:dyDescent="0.25">
      <c r="C3612" s="34"/>
      <c r="D3612" s="10"/>
    </row>
    <row r="3613" spans="3:4" x14ac:dyDescent="0.25">
      <c r="C3613" s="34"/>
      <c r="D3613" s="10"/>
    </row>
    <row r="3614" spans="3:4" x14ac:dyDescent="0.25">
      <c r="C3614" s="34"/>
      <c r="D3614" s="10"/>
    </row>
    <row r="3615" spans="3:4" x14ac:dyDescent="0.25">
      <c r="C3615" s="34"/>
      <c r="D3615" s="10"/>
    </row>
    <row r="3616" spans="3:4" x14ac:dyDescent="0.25">
      <c r="C3616" s="34"/>
      <c r="D3616" s="10"/>
    </row>
    <row r="3617" spans="3:4" x14ac:dyDescent="0.25">
      <c r="C3617" s="34"/>
      <c r="D3617" s="10"/>
    </row>
    <row r="3618" spans="3:4" x14ac:dyDescent="0.25">
      <c r="C3618" s="34"/>
      <c r="D3618" s="10"/>
    </row>
    <row r="3619" spans="3:4" x14ac:dyDescent="0.25">
      <c r="C3619" s="34"/>
      <c r="D3619" s="10"/>
    </row>
    <row r="3620" spans="3:4" x14ac:dyDescent="0.25">
      <c r="C3620" s="34"/>
      <c r="D3620" s="10"/>
    </row>
    <row r="3621" spans="3:4" x14ac:dyDescent="0.25">
      <c r="C3621" s="34"/>
      <c r="D3621" s="10"/>
    </row>
    <row r="3622" spans="3:4" x14ac:dyDescent="0.25">
      <c r="C3622" s="34"/>
      <c r="D3622" s="10"/>
    </row>
    <row r="3623" spans="3:4" x14ac:dyDescent="0.25">
      <c r="C3623" s="34"/>
      <c r="D3623" s="10"/>
    </row>
    <row r="3624" spans="3:4" x14ac:dyDescent="0.25">
      <c r="C3624" s="34"/>
      <c r="D3624" s="10"/>
    </row>
    <row r="3625" spans="3:4" x14ac:dyDescent="0.25">
      <c r="C3625" s="34"/>
      <c r="D3625" s="10"/>
    </row>
    <row r="3626" spans="3:4" x14ac:dyDescent="0.25">
      <c r="C3626" s="34"/>
      <c r="D3626" s="10"/>
    </row>
    <row r="3627" spans="3:4" x14ac:dyDescent="0.25">
      <c r="C3627" s="34"/>
      <c r="D3627" s="10"/>
    </row>
    <row r="3628" spans="3:4" x14ac:dyDescent="0.25">
      <c r="C3628" s="34"/>
      <c r="D3628" s="10"/>
    </row>
    <row r="3629" spans="3:4" x14ac:dyDescent="0.25">
      <c r="C3629" s="34"/>
      <c r="D3629" s="10"/>
    </row>
    <row r="3630" spans="3:4" x14ac:dyDescent="0.25">
      <c r="C3630" s="34"/>
      <c r="D3630" s="10"/>
    </row>
    <row r="3631" spans="3:4" x14ac:dyDescent="0.25">
      <c r="C3631" s="34"/>
      <c r="D3631" s="10"/>
    </row>
    <row r="3632" spans="3:4" x14ac:dyDescent="0.25">
      <c r="C3632" s="34"/>
      <c r="D3632" s="10"/>
    </row>
    <row r="3633" spans="3:4" x14ac:dyDescent="0.25">
      <c r="C3633" s="34"/>
      <c r="D3633" s="10"/>
    </row>
    <row r="3634" spans="3:4" x14ac:dyDescent="0.25">
      <c r="C3634" s="34"/>
      <c r="D3634" s="10"/>
    </row>
    <row r="3635" spans="3:4" x14ac:dyDescent="0.25">
      <c r="C3635" s="34"/>
      <c r="D3635" s="10"/>
    </row>
    <row r="3636" spans="3:4" x14ac:dyDescent="0.25">
      <c r="C3636" s="34"/>
      <c r="D3636" s="10"/>
    </row>
    <row r="3637" spans="3:4" x14ac:dyDescent="0.25">
      <c r="C3637" s="34"/>
      <c r="D3637" s="10"/>
    </row>
    <row r="3638" spans="3:4" x14ac:dyDescent="0.25">
      <c r="C3638" s="34"/>
      <c r="D3638" s="10"/>
    </row>
    <row r="3639" spans="3:4" x14ac:dyDescent="0.25">
      <c r="C3639" s="34"/>
      <c r="D3639" s="10"/>
    </row>
    <row r="3640" spans="3:4" x14ac:dyDescent="0.25">
      <c r="C3640" s="34"/>
      <c r="D3640" s="10"/>
    </row>
    <row r="3641" spans="3:4" x14ac:dyDescent="0.25">
      <c r="C3641" s="34"/>
      <c r="D3641" s="10"/>
    </row>
    <row r="3642" spans="3:4" x14ac:dyDescent="0.25">
      <c r="C3642" s="34"/>
      <c r="D3642" s="10"/>
    </row>
    <row r="3643" spans="3:4" x14ac:dyDescent="0.25">
      <c r="C3643" s="34"/>
      <c r="D3643" s="10"/>
    </row>
    <row r="3644" spans="3:4" x14ac:dyDescent="0.25">
      <c r="C3644" s="34"/>
      <c r="D3644" s="10"/>
    </row>
    <row r="3645" spans="3:4" x14ac:dyDescent="0.25">
      <c r="C3645" s="34"/>
      <c r="D3645" s="10"/>
    </row>
    <row r="3646" spans="3:4" x14ac:dyDescent="0.25">
      <c r="C3646" s="34"/>
      <c r="D3646" s="10"/>
    </row>
    <row r="3647" spans="3:4" x14ac:dyDescent="0.25">
      <c r="C3647" s="34"/>
      <c r="D3647" s="10"/>
    </row>
    <row r="3648" spans="3:4" x14ac:dyDescent="0.25">
      <c r="C3648" s="34"/>
      <c r="D3648" s="10"/>
    </row>
    <row r="3649" spans="3:4" x14ac:dyDescent="0.25">
      <c r="C3649" s="34"/>
      <c r="D3649" s="10"/>
    </row>
    <row r="3650" spans="3:4" x14ac:dyDescent="0.25">
      <c r="C3650" s="34"/>
      <c r="D3650" s="10"/>
    </row>
    <row r="3651" spans="3:4" x14ac:dyDescent="0.25">
      <c r="C3651" s="34"/>
      <c r="D3651" s="10"/>
    </row>
    <row r="3652" spans="3:4" x14ac:dyDescent="0.25">
      <c r="C3652" s="34"/>
      <c r="D3652" s="10"/>
    </row>
    <row r="3653" spans="3:4" x14ac:dyDescent="0.25">
      <c r="C3653" s="34"/>
      <c r="D3653" s="10"/>
    </row>
    <row r="3654" spans="3:4" x14ac:dyDescent="0.25">
      <c r="C3654" s="34"/>
      <c r="D3654" s="10"/>
    </row>
    <row r="3655" spans="3:4" x14ac:dyDescent="0.25">
      <c r="C3655" s="34"/>
      <c r="D3655" s="10"/>
    </row>
    <row r="3656" spans="3:4" x14ac:dyDescent="0.25">
      <c r="C3656" s="34"/>
      <c r="D3656" s="10"/>
    </row>
    <row r="3657" spans="3:4" x14ac:dyDescent="0.25">
      <c r="C3657" s="34"/>
      <c r="D3657" s="10"/>
    </row>
    <row r="3658" spans="3:4" x14ac:dyDescent="0.25">
      <c r="C3658" s="34"/>
      <c r="D3658" s="10"/>
    </row>
    <row r="3659" spans="3:4" x14ac:dyDescent="0.25">
      <c r="C3659" s="34"/>
      <c r="D3659" s="10"/>
    </row>
    <row r="3660" spans="3:4" x14ac:dyDescent="0.25">
      <c r="C3660" s="34"/>
      <c r="D3660" s="10"/>
    </row>
    <row r="3661" spans="3:4" x14ac:dyDescent="0.25">
      <c r="C3661" s="34"/>
      <c r="D3661" s="10"/>
    </row>
    <row r="3662" spans="3:4" x14ac:dyDescent="0.25">
      <c r="C3662" s="34"/>
      <c r="D3662" s="10"/>
    </row>
    <row r="3663" spans="3:4" x14ac:dyDescent="0.25">
      <c r="C3663" s="34"/>
      <c r="D3663" s="10"/>
    </row>
    <row r="3664" spans="3:4" x14ac:dyDescent="0.25">
      <c r="C3664" s="34"/>
      <c r="D3664" s="10"/>
    </row>
    <row r="3665" spans="3:4" x14ac:dyDescent="0.25">
      <c r="C3665" s="34"/>
      <c r="D3665" s="10"/>
    </row>
    <row r="3666" spans="3:4" x14ac:dyDescent="0.25">
      <c r="C3666" s="34"/>
      <c r="D3666" s="10"/>
    </row>
    <row r="3667" spans="3:4" x14ac:dyDescent="0.25">
      <c r="C3667" s="34"/>
      <c r="D3667" s="10"/>
    </row>
    <row r="3668" spans="3:4" x14ac:dyDescent="0.25">
      <c r="C3668" s="34"/>
      <c r="D3668" s="10"/>
    </row>
    <row r="3669" spans="3:4" x14ac:dyDescent="0.25">
      <c r="C3669" s="34"/>
      <c r="D3669" s="10"/>
    </row>
    <row r="3670" spans="3:4" x14ac:dyDescent="0.25">
      <c r="C3670" s="34"/>
      <c r="D3670" s="10"/>
    </row>
    <row r="3671" spans="3:4" x14ac:dyDescent="0.25">
      <c r="C3671" s="34"/>
      <c r="D3671" s="10"/>
    </row>
    <row r="3672" spans="3:4" x14ac:dyDescent="0.25">
      <c r="C3672" s="34"/>
      <c r="D3672" s="10"/>
    </row>
    <row r="3673" spans="3:4" x14ac:dyDescent="0.25">
      <c r="C3673" s="34"/>
      <c r="D3673" s="10"/>
    </row>
    <row r="3674" spans="3:4" x14ac:dyDescent="0.25">
      <c r="C3674" s="34"/>
      <c r="D3674" s="10"/>
    </row>
    <row r="3675" spans="3:4" x14ac:dyDescent="0.25">
      <c r="C3675" s="34"/>
      <c r="D3675" s="10"/>
    </row>
    <row r="3676" spans="3:4" x14ac:dyDescent="0.25">
      <c r="C3676" s="34"/>
      <c r="D3676" s="10"/>
    </row>
    <row r="3677" spans="3:4" x14ac:dyDescent="0.25">
      <c r="C3677" s="34"/>
      <c r="D3677" s="10"/>
    </row>
    <row r="3678" spans="3:4" x14ac:dyDescent="0.25">
      <c r="C3678" s="34"/>
      <c r="D3678" s="10"/>
    </row>
    <row r="3679" spans="3:4" x14ac:dyDescent="0.25">
      <c r="C3679" s="34"/>
      <c r="D3679" s="10"/>
    </row>
    <row r="3680" spans="3:4" x14ac:dyDescent="0.25">
      <c r="C3680" s="34"/>
      <c r="D3680" s="10"/>
    </row>
    <row r="3681" spans="3:4" x14ac:dyDescent="0.25">
      <c r="C3681" s="34"/>
      <c r="D3681" s="10"/>
    </row>
    <row r="3682" spans="3:4" x14ac:dyDescent="0.25">
      <c r="C3682" s="34"/>
      <c r="D3682" s="10"/>
    </row>
    <row r="3683" spans="3:4" x14ac:dyDescent="0.25">
      <c r="C3683" s="34"/>
      <c r="D3683" s="10"/>
    </row>
    <row r="3684" spans="3:4" x14ac:dyDescent="0.25">
      <c r="C3684" s="34"/>
      <c r="D3684" s="10"/>
    </row>
    <row r="3685" spans="3:4" x14ac:dyDescent="0.25">
      <c r="C3685" s="34"/>
      <c r="D3685" s="10"/>
    </row>
    <row r="3686" spans="3:4" x14ac:dyDescent="0.25">
      <c r="C3686" s="34"/>
      <c r="D3686" s="10"/>
    </row>
    <row r="3687" spans="3:4" x14ac:dyDescent="0.25">
      <c r="C3687" s="34"/>
      <c r="D3687" s="10"/>
    </row>
    <row r="3688" spans="3:4" x14ac:dyDescent="0.25">
      <c r="C3688" s="34"/>
      <c r="D3688" s="10"/>
    </row>
    <row r="3689" spans="3:4" x14ac:dyDescent="0.25">
      <c r="C3689" s="34"/>
      <c r="D3689" s="10"/>
    </row>
    <row r="3690" spans="3:4" x14ac:dyDescent="0.25">
      <c r="C3690" s="34"/>
      <c r="D3690" s="10"/>
    </row>
    <row r="3691" spans="3:4" x14ac:dyDescent="0.25">
      <c r="C3691" s="34"/>
      <c r="D3691" s="10"/>
    </row>
    <row r="3692" spans="3:4" x14ac:dyDescent="0.25">
      <c r="C3692" s="34"/>
      <c r="D3692" s="10"/>
    </row>
    <row r="3693" spans="3:4" x14ac:dyDescent="0.25">
      <c r="C3693" s="34"/>
      <c r="D3693" s="10"/>
    </row>
    <row r="3694" spans="3:4" x14ac:dyDescent="0.25">
      <c r="C3694" s="34"/>
      <c r="D3694" s="10"/>
    </row>
    <row r="3695" spans="3:4" x14ac:dyDescent="0.25">
      <c r="C3695" s="34"/>
      <c r="D3695" s="10"/>
    </row>
    <row r="3696" spans="3:4" x14ac:dyDescent="0.25">
      <c r="C3696" s="34"/>
      <c r="D3696" s="10"/>
    </row>
    <row r="3697" spans="3:4" x14ac:dyDescent="0.25">
      <c r="C3697" s="34"/>
      <c r="D3697" s="10"/>
    </row>
    <row r="3698" spans="3:4" x14ac:dyDescent="0.25">
      <c r="C3698" s="34"/>
      <c r="D3698" s="10"/>
    </row>
    <row r="3699" spans="3:4" x14ac:dyDescent="0.25">
      <c r="C3699" s="34"/>
      <c r="D3699" s="10"/>
    </row>
    <row r="3700" spans="3:4" x14ac:dyDescent="0.25">
      <c r="C3700" s="34"/>
      <c r="D3700" s="10"/>
    </row>
    <row r="3701" spans="3:4" x14ac:dyDescent="0.25">
      <c r="C3701" s="34"/>
      <c r="D3701" s="10"/>
    </row>
    <row r="3702" spans="3:4" x14ac:dyDescent="0.25">
      <c r="C3702" s="34"/>
      <c r="D3702" s="10"/>
    </row>
    <row r="3703" spans="3:4" x14ac:dyDescent="0.25">
      <c r="C3703" s="34"/>
      <c r="D3703" s="10"/>
    </row>
    <row r="3704" spans="3:4" x14ac:dyDescent="0.25">
      <c r="C3704" s="34"/>
      <c r="D3704" s="10"/>
    </row>
    <row r="3705" spans="3:4" x14ac:dyDescent="0.25">
      <c r="C3705" s="34"/>
      <c r="D3705" s="10"/>
    </row>
    <row r="3706" spans="3:4" x14ac:dyDescent="0.25">
      <c r="C3706" s="34"/>
      <c r="D3706" s="10"/>
    </row>
    <row r="3707" spans="3:4" x14ac:dyDescent="0.25">
      <c r="C3707" s="34"/>
      <c r="D3707" s="10"/>
    </row>
    <row r="3708" spans="3:4" x14ac:dyDescent="0.25">
      <c r="C3708" s="34"/>
      <c r="D3708" s="10"/>
    </row>
    <row r="3709" spans="3:4" x14ac:dyDescent="0.25">
      <c r="C3709" s="34"/>
      <c r="D3709" s="10"/>
    </row>
    <row r="3710" spans="3:4" x14ac:dyDescent="0.25">
      <c r="C3710" s="34"/>
      <c r="D3710" s="10"/>
    </row>
    <row r="3711" spans="3:4" x14ac:dyDescent="0.25">
      <c r="C3711" s="34"/>
      <c r="D3711" s="10"/>
    </row>
    <row r="3712" spans="3:4" x14ac:dyDescent="0.25">
      <c r="C3712" s="34"/>
      <c r="D3712" s="10"/>
    </row>
    <row r="3713" spans="3:4" x14ac:dyDescent="0.25">
      <c r="C3713" s="34"/>
      <c r="D3713" s="10"/>
    </row>
    <row r="3714" spans="3:4" x14ac:dyDescent="0.25">
      <c r="C3714" s="34"/>
      <c r="D3714" s="10"/>
    </row>
    <row r="3715" spans="3:4" x14ac:dyDescent="0.25">
      <c r="C3715" s="34"/>
      <c r="D3715" s="10"/>
    </row>
    <row r="3716" spans="3:4" x14ac:dyDescent="0.25">
      <c r="C3716" s="34"/>
      <c r="D3716" s="10"/>
    </row>
    <row r="3717" spans="3:4" x14ac:dyDescent="0.25">
      <c r="C3717" s="34"/>
      <c r="D3717" s="10"/>
    </row>
    <row r="3718" spans="3:4" x14ac:dyDescent="0.25">
      <c r="C3718" s="34"/>
      <c r="D3718" s="10"/>
    </row>
    <row r="3719" spans="3:4" x14ac:dyDescent="0.25">
      <c r="C3719" s="34"/>
      <c r="D3719" s="10"/>
    </row>
    <row r="3720" spans="3:4" x14ac:dyDescent="0.25">
      <c r="C3720" s="34"/>
      <c r="D3720" s="10"/>
    </row>
    <row r="3721" spans="3:4" x14ac:dyDescent="0.25">
      <c r="C3721" s="34"/>
      <c r="D3721" s="10"/>
    </row>
    <row r="3722" spans="3:4" x14ac:dyDescent="0.25">
      <c r="C3722" s="34"/>
      <c r="D3722" s="10"/>
    </row>
    <row r="3723" spans="3:4" x14ac:dyDescent="0.25">
      <c r="C3723" s="34"/>
      <c r="D3723" s="10"/>
    </row>
    <row r="3724" spans="3:4" x14ac:dyDescent="0.25">
      <c r="C3724" s="34"/>
      <c r="D3724" s="10"/>
    </row>
    <row r="3725" spans="3:4" x14ac:dyDescent="0.25">
      <c r="C3725" s="34"/>
      <c r="D3725" s="10"/>
    </row>
    <row r="3726" spans="3:4" x14ac:dyDescent="0.25">
      <c r="C3726" s="34"/>
      <c r="D3726" s="10"/>
    </row>
    <row r="3727" spans="3:4" x14ac:dyDescent="0.25">
      <c r="C3727" s="34"/>
      <c r="D3727" s="10"/>
    </row>
    <row r="3728" spans="3:4" x14ac:dyDescent="0.25">
      <c r="C3728" s="34"/>
      <c r="D3728" s="10"/>
    </row>
    <row r="3729" spans="3:4" x14ac:dyDescent="0.25">
      <c r="C3729" s="34"/>
      <c r="D3729" s="10"/>
    </row>
    <row r="3730" spans="3:4" x14ac:dyDescent="0.25">
      <c r="C3730" s="34"/>
      <c r="D3730" s="10"/>
    </row>
    <row r="3731" spans="3:4" x14ac:dyDescent="0.25">
      <c r="C3731" s="34"/>
      <c r="D3731" s="10"/>
    </row>
    <row r="3732" spans="3:4" x14ac:dyDescent="0.25">
      <c r="C3732" s="34"/>
      <c r="D3732" s="10"/>
    </row>
    <row r="3733" spans="3:4" x14ac:dyDescent="0.25">
      <c r="C3733" s="34"/>
      <c r="D3733" s="10"/>
    </row>
    <row r="3734" spans="3:4" x14ac:dyDescent="0.25">
      <c r="C3734" s="34"/>
      <c r="D3734" s="10"/>
    </row>
    <row r="3735" spans="3:4" x14ac:dyDescent="0.25">
      <c r="C3735" s="34"/>
      <c r="D3735" s="10"/>
    </row>
    <row r="3736" spans="3:4" x14ac:dyDescent="0.25">
      <c r="C3736" s="34"/>
      <c r="D3736" s="10"/>
    </row>
    <row r="3737" spans="3:4" x14ac:dyDescent="0.25">
      <c r="C3737" s="34"/>
      <c r="D3737" s="10"/>
    </row>
    <row r="3738" spans="3:4" x14ac:dyDescent="0.25">
      <c r="C3738" s="34"/>
      <c r="D3738" s="10"/>
    </row>
    <row r="3739" spans="3:4" x14ac:dyDescent="0.25">
      <c r="C3739" s="34"/>
      <c r="D3739" s="10"/>
    </row>
    <row r="3740" spans="3:4" x14ac:dyDescent="0.25">
      <c r="C3740" s="34"/>
      <c r="D3740" s="10"/>
    </row>
    <row r="3741" spans="3:4" x14ac:dyDescent="0.25">
      <c r="C3741" s="34"/>
      <c r="D3741" s="10"/>
    </row>
    <row r="3742" spans="3:4" x14ac:dyDescent="0.25">
      <c r="C3742" s="34"/>
      <c r="D3742" s="10"/>
    </row>
    <row r="3743" spans="3:4" x14ac:dyDescent="0.25">
      <c r="C3743" s="34"/>
      <c r="D3743" s="10"/>
    </row>
    <row r="3744" spans="3:4" x14ac:dyDescent="0.25">
      <c r="C3744" s="34"/>
      <c r="D3744" s="10"/>
    </row>
    <row r="3745" spans="3:4" x14ac:dyDescent="0.25">
      <c r="C3745" s="34"/>
      <c r="D3745" s="10"/>
    </row>
    <row r="3746" spans="3:4" x14ac:dyDescent="0.25">
      <c r="C3746" s="34"/>
      <c r="D3746" s="10"/>
    </row>
    <row r="3747" spans="3:4" x14ac:dyDescent="0.25">
      <c r="C3747" s="34"/>
      <c r="D3747" s="10"/>
    </row>
    <row r="3748" spans="3:4" x14ac:dyDescent="0.25">
      <c r="C3748" s="34"/>
      <c r="D3748" s="10"/>
    </row>
    <row r="3749" spans="3:4" x14ac:dyDescent="0.25">
      <c r="C3749" s="34"/>
      <c r="D3749" s="10"/>
    </row>
    <row r="3750" spans="3:4" x14ac:dyDescent="0.25">
      <c r="C3750" s="34"/>
      <c r="D3750" s="10"/>
    </row>
    <row r="3751" spans="3:4" x14ac:dyDescent="0.25">
      <c r="C3751" s="34"/>
      <c r="D3751" s="10"/>
    </row>
    <row r="3752" spans="3:4" x14ac:dyDescent="0.25">
      <c r="C3752" s="34"/>
      <c r="D3752" s="10"/>
    </row>
    <row r="3753" spans="3:4" x14ac:dyDescent="0.25">
      <c r="C3753" s="34"/>
      <c r="D3753" s="10"/>
    </row>
    <row r="3754" spans="3:4" x14ac:dyDescent="0.25">
      <c r="C3754" s="34"/>
      <c r="D3754" s="10"/>
    </row>
    <row r="3755" spans="3:4" x14ac:dyDescent="0.25">
      <c r="C3755" s="34"/>
      <c r="D3755" s="10"/>
    </row>
    <row r="3756" spans="3:4" x14ac:dyDescent="0.25">
      <c r="C3756" s="34"/>
      <c r="D3756" s="10"/>
    </row>
    <row r="3757" spans="3:4" x14ac:dyDescent="0.25">
      <c r="C3757" s="34"/>
      <c r="D3757" s="10"/>
    </row>
    <row r="3758" spans="3:4" x14ac:dyDescent="0.25">
      <c r="C3758" s="34"/>
      <c r="D3758" s="10"/>
    </row>
    <row r="3759" spans="3:4" x14ac:dyDescent="0.25">
      <c r="C3759" s="34"/>
      <c r="D3759" s="10"/>
    </row>
    <row r="3760" spans="3:4" x14ac:dyDescent="0.25">
      <c r="C3760" s="34"/>
      <c r="D3760" s="10"/>
    </row>
    <row r="3761" spans="3:4" x14ac:dyDescent="0.25">
      <c r="C3761" s="34"/>
      <c r="D3761" s="10"/>
    </row>
    <row r="3762" spans="3:4" x14ac:dyDescent="0.25">
      <c r="C3762" s="34"/>
      <c r="D3762" s="10"/>
    </row>
    <row r="3763" spans="3:4" x14ac:dyDescent="0.25">
      <c r="C3763" s="34"/>
      <c r="D3763" s="10"/>
    </row>
    <row r="3764" spans="3:4" x14ac:dyDescent="0.25">
      <c r="C3764" s="34"/>
      <c r="D3764" s="10"/>
    </row>
    <row r="3765" spans="3:4" x14ac:dyDescent="0.25">
      <c r="C3765" s="34"/>
      <c r="D3765" s="10"/>
    </row>
    <row r="3766" spans="3:4" x14ac:dyDescent="0.25">
      <c r="C3766" s="34"/>
      <c r="D3766" s="10"/>
    </row>
    <row r="3767" spans="3:4" x14ac:dyDescent="0.25">
      <c r="C3767" s="34"/>
      <c r="D3767" s="10"/>
    </row>
    <row r="3768" spans="3:4" x14ac:dyDescent="0.25">
      <c r="C3768" s="34"/>
      <c r="D3768" s="10"/>
    </row>
    <row r="3769" spans="3:4" x14ac:dyDescent="0.25">
      <c r="C3769" s="34"/>
      <c r="D3769" s="10"/>
    </row>
    <row r="3770" spans="3:4" x14ac:dyDescent="0.25">
      <c r="C3770" s="34"/>
      <c r="D3770" s="10"/>
    </row>
    <row r="3771" spans="3:4" x14ac:dyDescent="0.25">
      <c r="C3771" s="34"/>
      <c r="D3771" s="10"/>
    </row>
    <row r="3772" spans="3:4" x14ac:dyDescent="0.25">
      <c r="C3772" s="34"/>
      <c r="D3772" s="10"/>
    </row>
    <row r="3773" spans="3:4" x14ac:dyDescent="0.25">
      <c r="C3773" s="34"/>
      <c r="D3773" s="10"/>
    </row>
    <row r="3774" spans="3:4" x14ac:dyDescent="0.25">
      <c r="C3774" s="34"/>
      <c r="D3774" s="10"/>
    </row>
    <row r="3775" spans="3:4" x14ac:dyDescent="0.25">
      <c r="C3775" s="34"/>
      <c r="D3775" s="10"/>
    </row>
    <row r="3776" spans="3:4" x14ac:dyDescent="0.25">
      <c r="C3776" s="34"/>
      <c r="D3776" s="10"/>
    </row>
    <row r="3777" spans="3:4" x14ac:dyDescent="0.25">
      <c r="C3777" s="34"/>
      <c r="D3777" s="10"/>
    </row>
    <row r="3778" spans="3:4" x14ac:dyDescent="0.25">
      <c r="C3778" s="34"/>
      <c r="D3778" s="10"/>
    </row>
    <row r="3779" spans="3:4" x14ac:dyDescent="0.25">
      <c r="C3779" s="34"/>
      <c r="D3779" s="10"/>
    </row>
    <row r="3780" spans="3:4" x14ac:dyDescent="0.25">
      <c r="C3780" s="34"/>
      <c r="D3780" s="10"/>
    </row>
    <row r="3781" spans="3:4" x14ac:dyDescent="0.25">
      <c r="C3781" s="34"/>
      <c r="D3781" s="10"/>
    </row>
    <row r="3782" spans="3:4" x14ac:dyDescent="0.25">
      <c r="C3782" s="34"/>
      <c r="D3782" s="10"/>
    </row>
    <row r="3783" spans="3:4" x14ac:dyDescent="0.25">
      <c r="C3783" s="34"/>
      <c r="D3783" s="10"/>
    </row>
    <row r="3784" spans="3:4" x14ac:dyDescent="0.25">
      <c r="C3784" s="34"/>
      <c r="D3784" s="10"/>
    </row>
    <row r="3785" spans="3:4" x14ac:dyDescent="0.25">
      <c r="C3785" s="34"/>
      <c r="D3785" s="10"/>
    </row>
    <row r="3786" spans="3:4" x14ac:dyDescent="0.25">
      <c r="C3786" s="34"/>
      <c r="D3786" s="10"/>
    </row>
    <row r="3787" spans="3:4" x14ac:dyDescent="0.25">
      <c r="C3787" s="34"/>
      <c r="D3787" s="10"/>
    </row>
    <row r="3788" spans="3:4" x14ac:dyDescent="0.25">
      <c r="C3788" s="34"/>
      <c r="D3788" s="10"/>
    </row>
    <row r="3789" spans="3:4" x14ac:dyDescent="0.25">
      <c r="C3789" s="34"/>
      <c r="D3789" s="10"/>
    </row>
    <row r="3790" spans="3:4" x14ac:dyDescent="0.25">
      <c r="C3790" s="34"/>
      <c r="D3790" s="10"/>
    </row>
    <row r="3791" spans="3:4" x14ac:dyDescent="0.25">
      <c r="C3791" s="34"/>
      <c r="D3791" s="10"/>
    </row>
    <row r="3792" spans="3:4" x14ac:dyDescent="0.25">
      <c r="C3792" s="34"/>
      <c r="D3792" s="10"/>
    </row>
    <row r="3793" spans="3:4" x14ac:dyDescent="0.25">
      <c r="C3793" s="34"/>
      <c r="D3793" s="10"/>
    </row>
    <row r="3794" spans="3:4" x14ac:dyDescent="0.25">
      <c r="C3794" s="34"/>
      <c r="D3794" s="10"/>
    </row>
    <row r="3795" spans="3:4" x14ac:dyDescent="0.25">
      <c r="C3795" s="34"/>
      <c r="D3795" s="10"/>
    </row>
    <row r="3796" spans="3:4" x14ac:dyDescent="0.25">
      <c r="C3796" s="34"/>
      <c r="D3796" s="10"/>
    </row>
    <row r="3797" spans="3:4" x14ac:dyDescent="0.25">
      <c r="C3797" s="34"/>
      <c r="D3797" s="10"/>
    </row>
    <row r="3798" spans="3:4" x14ac:dyDescent="0.25">
      <c r="C3798" s="34"/>
      <c r="D3798" s="10"/>
    </row>
    <row r="3799" spans="3:4" x14ac:dyDescent="0.25">
      <c r="C3799" s="34"/>
      <c r="D3799" s="10"/>
    </row>
    <row r="3800" spans="3:4" x14ac:dyDescent="0.25">
      <c r="C3800" s="34"/>
      <c r="D3800" s="10"/>
    </row>
    <row r="3801" spans="3:4" x14ac:dyDescent="0.25">
      <c r="C3801" s="34"/>
      <c r="D3801" s="10"/>
    </row>
    <row r="3802" spans="3:4" x14ac:dyDescent="0.25">
      <c r="C3802" s="34"/>
      <c r="D3802" s="10"/>
    </row>
    <row r="3803" spans="3:4" x14ac:dyDescent="0.25">
      <c r="C3803" s="34"/>
      <c r="D3803" s="10"/>
    </row>
    <row r="3804" spans="3:4" x14ac:dyDescent="0.25">
      <c r="C3804" s="34"/>
      <c r="D3804" s="10"/>
    </row>
    <row r="3805" spans="3:4" x14ac:dyDescent="0.25">
      <c r="C3805" s="34"/>
      <c r="D3805" s="10"/>
    </row>
    <row r="3806" spans="3:4" x14ac:dyDescent="0.25">
      <c r="C3806" s="34"/>
      <c r="D3806" s="10"/>
    </row>
    <row r="3807" spans="3:4" x14ac:dyDescent="0.25">
      <c r="C3807" s="34"/>
      <c r="D3807" s="10"/>
    </row>
    <row r="3808" spans="3:4" x14ac:dyDescent="0.25">
      <c r="C3808" s="34"/>
      <c r="D3808" s="10"/>
    </row>
    <row r="3809" spans="3:4" x14ac:dyDescent="0.25">
      <c r="C3809" s="34"/>
      <c r="D3809" s="10"/>
    </row>
    <row r="3810" spans="3:4" x14ac:dyDescent="0.25">
      <c r="C3810" s="34"/>
      <c r="D3810" s="10"/>
    </row>
    <row r="3811" spans="3:4" x14ac:dyDescent="0.25">
      <c r="C3811" s="34"/>
      <c r="D3811" s="10"/>
    </row>
    <row r="3812" spans="3:4" x14ac:dyDescent="0.25">
      <c r="C3812" s="34"/>
      <c r="D3812" s="10"/>
    </row>
    <row r="3813" spans="3:4" x14ac:dyDescent="0.25">
      <c r="C3813" s="34"/>
      <c r="D3813" s="10"/>
    </row>
    <row r="3814" spans="3:4" x14ac:dyDescent="0.25">
      <c r="C3814" s="34"/>
      <c r="D3814" s="10"/>
    </row>
    <row r="3815" spans="3:4" x14ac:dyDescent="0.25">
      <c r="C3815" s="34"/>
      <c r="D3815" s="10"/>
    </row>
    <row r="3816" spans="3:4" x14ac:dyDescent="0.25">
      <c r="C3816" s="34"/>
      <c r="D3816" s="10"/>
    </row>
    <row r="3817" spans="3:4" x14ac:dyDescent="0.25">
      <c r="C3817" s="34"/>
      <c r="D3817" s="10"/>
    </row>
    <row r="3818" spans="3:4" x14ac:dyDescent="0.25">
      <c r="C3818" s="34"/>
      <c r="D3818" s="10"/>
    </row>
    <row r="3819" spans="3:4" x14ac:dyDescent="0.25">
      <c r="C3819" s="34"/>
      <c r="D3819" s="10"/>
    </row>
    <row r="3820" spans="3:4" x14ac:dyDescent="0.25">
      <c r="C3820" s="34"/>
      <c r="D3820" s="10"/>
    </row>
    <row r="3821" spans="3:4" x14ac:dyDescent="0.25">
      <c r="C3821" s="34"/>
      <c r="D3821" s="10"/>
    </row>
    <row r="3822" spans="3:4" x14ac:dyDescent="0.25">
      <c r="C3822" s="34"/>
      <c r="D3822" s="10"/>
    </row>
    <row r="3823" spans="3:4" x14ac:dyDescent="0.25">
      <c r="C3823" s="34"/>
      <c r="D3823" s="10"/>
    </row>
    <row r="3824" spans="3:4" x14ac:dyDescent="0.25">
      <c r="C3824" s="34"/>
      <c r="D3824" s="10"/>
    </row>
    <row r="3825" spans="3:4" x14ac:dyDescent="0.25">
      <c r="C3825" s="34"/>
      <c r="D3825" s="10"/>
    </row>
    <row r="3826" spans="3:4" x14ac:dyDescent="0.25">
      <c r="C3826" s="34"/>
      <c r="D3826" s="10"/>
    </row>
    <row r="3827" spans="3:4" x14ac:dyDescent="0.25">
      <c r="C3827" s="34"/>
      <c r="D3827" s="10"/>
    </row>
    <row r="3828" spans="3:4" x14ac:dyDescent="0.25">
      <c r="C3828" s="34"/>
      <c r="D3828" s="10"/>
    </row>
    <row r="3829" spans="3:4" x14ac:dyDescent="0.25">
      <c r="C3829" s="34"/>
      <c r="D3829" s="10"/>
    </row>
    <row r="3830" spans="3:4" x14ac:dyDescent="0.25">
      <c r="C3830" s="34"/>
      <c r="D3830" s="10"/>
    </row>
    <row r="3831" spans="3:4" x14ac:dyDescent="0.25">
      <c r="C3831" s="34"/>
      <c r="D3831" s="10"/>
    </row>
    <row r="3832" spans="3:4" x14ac:dyDescent="0.25">
      <c r="C3832" s="34"/>
      <c r="D3832" s="10"/>
    </row>
    <row r="3833" spans="3:4" x14ac:dyDescent="0.25">
      <c r="C3833" s="34"/>
      <c r="D3833" s="10"/>
    </row>
    <row r="3834" spans="3:4" x14ac:dyDescent="0.25">
      <c r="C3834" s="34"/>
      <c r="D3834" s="10"/>
    </row>
    <row r="3835" spans="3:4" x14ac:dyDescent="0.25">
      <c r="C3835" s="34"/>
      <c r="D3835" s="10"/>
    </row>
    <row r="3836" spans="3:4" x14ac:dyDescent="0.25">
      <c r="C3836" s="34"/>
      <c r="D3836" s="10"/>
    </row>
    <row r="3837" spans="3:4" x14ac:dyDescent="0.25">
      <c r="C3837" s="34"/>
      <c r="D3837" s="10"/>
    </row>
    <row r="3838" spans="3:4" x14ac:dyDescent="0.25">
      <c r="C3838" s="34"/>
      <c r="D3838" s="10"/>
    </row>
    <row r="3839" spans="3:4" x14ac:dyDescent="0.25">
      <c r="C3839" s="34"/>
      <c r="D3839" s="10"/>
    </row>
    <row r="3840" spans="3:4" x14ac:dyDescent="0.25">
      <c r="C3840" s="34"/>
      <c r="D3840" s="10"/>
    </row>
    <row r="3841" spans="3:4" x14ac:dyDescent="0.25">
      <c r="C3841" s="34"/>
      <c r="D3841" s="10"/>
    </row>
    <row r="3842" spans="3:4" x14ac:dyDescent="0.25">
      <c r="C3842" s="34"/>
      <c r="D3842" s="10"/>
    </row>
    <row r="3843" spans="3:4" x14ac:dyDescent="0.25">
      <c r="C3843" s="34"/>
      <c r="D3843" s="10"/>
    </row>
    <row r="3844" spans="3:4" x14ac:dyDescent="0.25">
      <c r="C3844" s="34"/>
      <c r="D3844" s="10"/>
    </row>
    <row r="3845" spans="3:4" x14ac:dyDescent="0.25">
      <c r="C3845" s="34"/>
      <c r="D3845" s="10"/>
    </row>
    <row r="3846" spans="3:4" x14ac:dyDescent="0.25">
      <c r="C3846" s="34"/>
      <c r="D3846" s="10"/>
    </row>
    <row r="3847" spans="3:4" x14ac:dyDescent="0.25">
      <c r="C3847" s="34"/>
      <c r="D3847" s="10"/>
    </row>
    <row r="3848" spans="3:4" x14ac:dyDescent="0.25">
      <c r="C3848" s="34"/>
      <c r="D3848" s="10"/>
    </row>
    <row r="3849" spans="3:4" x14ac:dyDescent="0.25">
      <c r="C3849" s="34"/>
      <c r="D3849" s="10"/>
    </row>
    <row r="3850" spans="3:4" x14ac:dyDescent="0.25">
      <c r="C3850" s="34"/>
      <c r="D3850" s="10"/>
    </row>
    <row r="3851" spans="3:4" x14ac:dyDescent="0.25">
      <c r="C3851" s="34"/>
      <c r="D3851" s="10"/>
    </row>
    <row r="3852" spans="3:4" x14ac:dyDescent="0.25">
      <c r="C3852" s="34"/>
      <c r="D3852" s="10"/>
    </row>
    <row r="3853" spans="3:4" x14ac:dyDescent="0.25">
      <c r="C3853" s="34"/>
      <c r="D3853" s="10"/>
    </row>
    <row r="3854" spans="3:4" x14ac:dyDescent="0.25">
      <c r="C3854" s="34"/>
      <c r="D3854" s="10"/>
    </row>
    <row r="3855" spans="3:4" x14ac:dyDescent="0.25">
      <c r="C3855" s="34"/>
      <c r="D3855" s="10"/>
    </row>
    <row r="3856" spans="3:4" x14ac:dyDescent="0.25">
      <c r="C3856" s="34"/>
      <c r="D3856" s="10"/>
    </row>
    <row r="3857" spans="3:4" x14ac:dyDescent="0.25">
      <c r="C3857" s="34"/>
      <c r="D3857" s="10"/>
    </row>
    <row r="3858" spans="3:4" x14ac:dyDescent="0.25">
      <c r="C3858" s="34"/>
      <c r="D3858" s="10"/>
    </row>
    <row r="3859" spans="3:4" x14ac:dyDescent="0.25">
      <c r="C3859" s="34"/>
      <c r="D3859" s="10"/>
    </row>
    <row r="3860" spans="3:4" x14ac:dyDescent="0.25">
      <c r="C3860" s="34"/>
      <c r="D3860" s="10"/>
    </row>
    <row r="3861" spans="3:4" x14ac:dyDescent="0.25">
      <c r="C3861" s="34"/>
      <c r="D3861" s="10"/>
    </row>
    <row r="3862" spans="3:4" x14ac:dyDescent="0.25">
      <c r="C3862" s="34"/>
      <c r="D3862" s="10"/>
    </row>
    <row r="3863" spans="3:4" x14ac:dyDescent="0.25">
      <c r="C3863" s="34"/>
      <c r="D3863" s="10"/>
    </row>
    <row r="3864" spans="3:4" x14ac:dyDescent="0.25">
      <c r="C3864" s="34"/>
      <c r="D3864" s="10"/>
    </row>
    <row r="3865" spans="3:4" x14ac:dyDescent="0.25">
      <c r="C3865" s="34"/>
      <c r="D3865" s="10"/>
    </row>
    <row r="3866" spans="3:4" x14ac:dyDescent="0.25">
      <c r="C3866" s="34"/>
      <c r="D3866" s="10"/>
    </row>
    <row r="3867" spans="3:4" x14ac:dyDescent="0.25">
      <c r="C3867" s="34"/>
      <c r="D3867" s="10"/>
    </row>
    <row r="3868" spans="3:4" x14ac:dyDescent="0.25">
      <c r="C3868" s="34"/>
      <c r="D3868" s="10"/>
    </row>
    <row r="3869" spans="3:4" x14ac:dyDescent="0.25">
      <c r="C3869" s="34"/>
      <c r="D3869" s="10"/>
    </row>
    <row r="3870" spans="3:4" x14ac:dyDescent="0.25">
      <c r="C3870" s="34"/>
      <c r="D3870" s="10"/>
    </row>
    <row r="3871" spans="3:4" x14ac:dyDescent="0.25">
      <c r="C3871" s="34"/>
      <c r="D3871" s="10"/>
    </row>
    <row r="3872" spans="3:4" x14ac:dyDescent="0.25">
      <c r="C3872" s="34"/>
      <c r="D3872" s="10"/>
    </row>
    <row r="3873" spans="3:4" x14ac:dyDescent="0.25">
      <c r="C3873" s="34"/>
      <c r="D3873" s="10"/>
    </row>
    <row r="3874" spans="3:4" x14ac:dyDescent="0.25">
      <c r="C3874" s="34"/>
      <c r="D3874" s="10"/>
    </row>
    <row r="3875" spans="3:4" x14ac:dyDescent="0.25">
      <c r="C3875" s="34"/>
      <c r="D3875" s="10"/>
    </row>
    <row r="3876" spans="3:4" x14ac:dyDescent="0.25">
      <c r="C3876" s="34"/>
      <c r="D3876" s="10"/>
    </row>
    <row r="3877" spans="3:4" x14ac:dyDescent="0.25">
      <c r="C3877" s="34"/>
      <c r="D3877" s="10"/>
    </row>
    <row r="3878" spans="3:4" x14ac:dyDescent="0.25">
      <c r="C3878" s="34"/>
      <c r="D3878" s="10"/>
    </row>
    <row r="3879" spans="3:4" x14ac:dyDescent="0.25">
      <c r="C3879" s="34"/>
      <c r="D3879" s="10"/>
    </row>
    <row r="3880" spans="3:4" x14ac:dyDescent="0.25">
      <c r="C3880" s="34"/>
      <c r="D3880" s="10"/>
    </row>
    <row r="3881" spans="3:4" x14ac:dyDescent="0.25">
      <c r="C3881" s="34"/>
      <c r="D3881" s="10"/>
    </row>
    <row r="3882" spans="3:4" x14ac:dyDescent="0.25">
      <c r="C3882" s="34"/>
      <c r="D3882" s="10"/>
    </row>
    <row r="3883" spans="3:4" x14ac:dyDescent="0.25">
      <c r="C3883" s="34"/>
      <c r="D3883" s="10"/>
    </row>
    <row r="3884" spans="3:4" x14ac:dyDescent="0.25">
      <c r="C3884" s="34"/>
      <c r="D3884" s="10"/>
    </row>
    <row r="3885" spans="3:4" x14ac:dyDescent="0.25">
      <c r="C3885" s="34"/>
      <c r="D3885" s="10"/>
    </row>
    <row r="3886" spans="3:4" x14ac:dyDescent="0.25">
      <c r="C3886" s="34"/>
      <c r="D3886" s="10"/>
    </row>
    <row r="3887" spans="3:4" x14ac:dyDescent="0.25">
      <c r="C3887" s="34"/>
      <c r="D3887" s="10"/>
    </row>
    <row r="3888" spans="3:4" x14ac:dyDescent="0.25">
      <c r="C3888" s="34"/>
      <c r="D3888" s="10"/>
    </row>
    <row r="3889" spans="3:4" x14ac:dyDescent="0.25">
      <c r="C3889" s="34"/>
      <c r="D3889" s="10"/>
    </row>
    <row r="3890" spans="3:4" x14ac:dyDescent="0.25">
      <c r="C3890" s="34"/>
      <c r="D3890" s="10"/>
    </row>
    <row r="3891" spans="3:4" x14ac:dyDescent="0.25">
      <c r="C3891" s="34"/>
      <c r="D3891" s="10"/>
    </row>
    <row r="3892" spans="3:4" x14ac:dyDescent="0.25">
      <c r="C3892" s="34"/>
      <c r="D3892" s="10"/>
    </row>
    <row r="3893" spans="3:4" x14ac:dyDescent="0.25">
      <c r="C3893" s="34"/>
      <c r="D3893" s="10"/>
    </row>
    <row r="3894" spans="3:4" x14ac:dyDescent="0.25">
      <c r="C3894" s="34"/>
      <c r="D3894" s="10"/>
    </row>
    <row r="3895" spans="3:4" x14ac:dyDescent="0.25">
      <c r="C3895" s="34"/>
      <c r="D3895" s="10"/>
    </row>
    <row r="3896" spans="3:4" x14ac:dyDescent="0.25">
      <c r="C3896" s="34"/>
      <c r="D3896" s="10"/>
    </row>
    <row r="3897" spans="3:4" x14ac:dyDescent="0.25">
      <c r="C3897" s="34"/>
      <c r="D3897" s="10"/>
    </row>
    <row r="3898" spans="3:4" x14ac:dyDescent="0.25">
      <c r="C3898" s="34"/>
      <c r="D3898" s="10"/>
    </row>
    <row r="3899" spans="3:4" x14ac:dyDescent="0.25">
      <c r="C3899" s="34"/>
      <c r="D3899" s="10"/>
    </row>
    <row r="3900" spans="3:4" x14ac:dyDescent="0.25">
      <c r="C3900" s="34"/>
      <c r="D3900" s="10"/>
    </row>
    <row r="3901" spans="3:4" x14ac:dyDescent="0.25">
      <c r="C3901" s="34"/>
      <c r="D3901" s="10"/>
    </row>
    <row r="3902" spans="3:4" x14ac:dyDescent="0.25">
      <c r="C3902" s="34"/>
      <c r="D3902" s="10"/>
    </row>
    <row r="3903" spans="3:4" x14ac:dyDescent="0.25">
      <c r="C3903" s="34"/>
      <c r="D3903" s="10"/>
    </row>
    <row r="3904" spans="3:4" x14ac:dyDescent="0.25">
      <c r="C3904" s="34"/>
      <c r="D3904" s="10"/>
    </row>
    <row r="3905" spans="3:4" x14ac:dyDescent="0.25">
      <c r="C3905" s="34"/>
      <c r="D3905" s="10"/>
    </row>
    <row r="3906" spans="3:4" x14ac:dyDescent="0.25">
      <c r="C3906" s="34"/>
      <c r="D3906" s="10"/>
    </row>
    <row r="3907" spans="3:4" x14ac:dyDescent="0.25">
      <c r="C3907" s="34"/>
      <c r="D3907" s="10"/>
    </row>
    <row r="3908" spans="3:4" x14ac:dyDescent="0.25">
      <c r="C3908" s="34"/>
      <c r="D3908" s="10"/>
    </row>
    <row r="3909" spans="3:4" x14ac:dyDescent="0.25">
      <c r="C3909" s="34"/>
      <c r="D3909" s="10"/>
    </row>
    <row r="3910" spans="3:4" x14ac:dyDescent="0.25">
      <c r="C3910" s="34"/>
      <c r="D3910" s="10"/>
    </row>
    <row r="3911" spans="3:4" x14ac:dyDescent="0.25">
      <c r="C3911" s="34"/>
      <c r="D3911" s="10"/>
    </row>
    <row r="3912" spans="3:4" x14ac:dyDescent="0.25">
      <c r="C3912" s="34"/>
      <c r="D3912" s="10"/>
    </row>
    <row r="3913" spans="3:4" x14ac:dyDescent="0.25">
      <c r="C3913" s="34"/>
      <c r="D3913" s="10"/>
    </row>
    <row r="3914" spans="3:4" x14ac:dyDescent="0.25">
      <c r="C3914" s="34"/>
      <c r="D3914" s="10"/>
    </row>
    <row r="3915" spans="3:4" x14ac:dyDescent="0.25">
      <c r="C3915" s="34"/>
      <c r="D3915" s="10"/>
    </row>
    <row r="3916" spans="3:4" x14ac:dyDescent="0.25">
      <c r="C3916" s="34"/>
      <c r="D3916" s="10"/>
    </row>
    <row r="3917" spans="3:4" x14ac:dyDescent="0.25">
      <c r="C3917" s="34"/>
      <c r="D3917" s="10"/>
    </row>
    <row r="3918" spans="3:4" x14ac:dyDescent="0.25">
      <c r="C3918" s="34"/>
      <c r="D3918" s="10"/>
    </row>
    <row r="3919" spans="3:4" x14ac:dyDescent="0.25">
      <c r="C3919" s="34"/>
      <c r="D3919" s="10"/>
    </row>
    <row r="3920" spans="3:4" x14ac:dyDescent="0.25">
      <c r="C3920" s="34"/>
      <c r="D3920" s="10"/>
    </row>
    <row r="3921" spans="3:4" x14ac:dyDescent="0.25">
      <c r="C3921" s="34"/>
      <c r="D3921" s="10"/>
    </row>
    <row r="3922" spans="3:4" x14ac:dyDescent="0.25">
      <c r="C3922" s="34"/>
      <c r="D3922" s="10"/>
    </row>
    <row r="3923" spans="3:4" x14ac:dyDescent="0.25">
      <c r="C3923" s="34"/>
      <c r="D3923" s="10"/>
    </row>
    <row r="3924" spans="3:4" x14ac:dyDescent="0.25">
      <c r="C3924" s="34"/>
      <c r="D3924" s="10"/>
    </row>
    <row r="3925" spans="3:4" x14ac:dyDescent="0.25">
      <c r="C3925" s="34"/>
      <c r="D3925" s="10"/>
    </row>
    <row r="3926" spans="3:4" x14ac:dyDescent="0.25">
      <c r="C3926" s="34"/>
      <c r="D3926" s="10"/>
    </row>
    <row r="3927" spans="3:4" x14ac:dyDescent="0.25">
      <c r="C3927" s="34"/>
      <c r="D3927" s="10"/>
    </row>
    <row r="3928" spans="3:4" x14ac:dyDescent="0.25">
      <c r="C3928" s="34"/>
      <c r="D3928" s="10"/>
    </row>
    <row r="3929" spans="3:4" x14ac:dyDescent="0.25">
      <c r="C3929" s="34"/>
      <c r="D3929" s="10"/>
    </row>
    <row r="3930" spans="3:4" x14ac:dyDescent="0.25">
      <c r="C3930" s="34"/>
      <c r="D3930" s="10"/>
    </row>
    <row r="3931" spans="3:4" x14ac:dyDescent="0.25">
      <c r="C3931" s="34"/>
      <c r="D3931" s="10"/>
    </row>
    <row r="3932" spans="3:4" x14ac:dyDescent="0.25">
      <c r="C3932" s="34"/>
      <c r="D3932" s="10"/>
    </row>
    <row r="3933" spans="3:4" x14ac:dyDescent="0.25">
      <c r="C3933" s="34"/>
      <c r="D3933" s="10"/>
    </row>
    <row r="3934" spans="3:4" x14ac:dyDescent="0.25">
      <c r="C3934" s="34"/>
      <c r="D3934" s="10"/>
    </row>
    <row r="3935" spans="3:4" x14ac:dyDescent="0.25">
      <c r="C3935" s="34"/>
      <c r="D3935" s="10"/>
    </row>
    <row r="3936" spans="3:4" x14ac:dyDescent="0.25">
      <c r="C3936" s="34"/>
      <c r="D3936" s="10"/>
    </row>
    <row r="3937" spans="3:4" x14ac:dyDescent="0.25">
      <c r="C3937" s="34"/>
      <c r="D3937" s="10"/>
    </row>
    <row r="3938" spans="3:4" x14ac:dyDescent="0.25">
      <c r="C3938" s="34"/>
      <c r="D3938" s="10"/>
    </row>
    <row r="3939" spans="3:4" x14ac:dyDescent="0.25">
      <c r="C3939" s="34"/>
      <c r="D3939" s="10"/>
    </row>
    <row r="3940" spans="3:4" x14ac:dyDescent="0.25">
      <c r="C3940" s="34"/>
      <c r="D3940" s="10"/>
    </row>
    <row r="3941" spans="3:4" x14ac:dyDescent="0.25">
      <c r="C3941" s="34"/>
      <c r="D3941" s="10"/>
    </row>
    <row r="3942" spans="3:4" x14ac:dyDescent="0.25">
      <c r="C3942" s="34"/>
      <c r="D3942" s="10"/>
    </row>
    <row r="3943" spans="3:4" x14ac:dyDescent="0.25">
      <c r="C3943" s="34"/>
      <c r="D3943" s="10"/>
    </row>
    <row r="3944" spans="3:4" x14ac:dyDescent="0.25">
      <c r="C3944" s="34"/>
      <c r="D3944" s="10"/>
    </row>
    <row r="3945" spans="3:4" x14ac:dyDescent="0.25">
      <c r="C3945" s="34"/>
      <c r="D3945" s="10"/>
    </row>
    <row r="3946" spans="3:4" x14ac:dyDescent="0.25">
      <c r="C3946" s="34"/>
      <c r="D3946" s="10"/>
    </row>
    <row r="3947" spans="3:4" x14ac:dyDescent="0.25">
      <c r="C3947" s="34"/>
      <c r="D3947" s="10"/>
    </row>
    <row r="3948" spans="3:4" x14ac:dyDescent="0.25">
      <c r="C3948" s="34"/>
      <c r="D3948" s="10"/>
    </row>
    <row r="3949" spans="3:4" x14ac:dyDescent="0.25">
      <c r="C3949" s="34"/>
      <c r="D3949" s="10"/>
    </row>
    <row r="3950" spans="3:4" x14ac:dyDescent="0.25">
      <c r="C3950" s="34"/>
      <c r="D3950" s="10"/>
    </row>
    <row r="3951" spans="3:4" x14ac:dyDescent="0.25">
      <c r="C3951" s="34"/>
      <c r="D3951" s="10"/>
    </row>
    <row r="3952" spans="3:4" x14ac:dyDescent="0.25">
      <c r="C3952" s="34"/>
      <c r="D3952" s="10"/>
    </row>
    <row r="3953" spans="3:4" x14ac:dyDescent="0.25">
      <c r="C3953" s="34"/>
      <c r="D3953" s="10"/>
    </row>
    <row r="3954" spans="3:4" x14ac:dyDescent="0.25">
      <c r="C3954" s="34"/>
      <c r="D3954" s="10"/>
    </row>
    <row r="3955" spans="3:4" x14ac:dyDescent="0.25">
      <c r="C3955" s="34"/>
      <c r="D3955" s="10"/>
    </row>
    <row r="3956" spans="3:4" x14ac:dyDescent="0.25">
      <c r="C3956" s="34"/>
      <c r="D3956" s="10"/>
    </row>
    <row r="3957" spans="3:4" x14ac:dyDescent="0.25">
      <c r="C3957" s="34"/>
      <c r="D3957" s="10"/>
    </row>
    <row r="3958" spans="3:4" x14ac:dyDescent="0.25">
      <c r="C3958" s="34"/>
      <c r="D3958" s="10"/>
    </row>
    <row r="3959" spans="3:4" x14ac:dyDescent="0.25">
      <c r="C3959" s="34"/>
      <c r="D3959" s="10"/>
    </row>
    <row r="3960" spans="3:4" x14ac:dyDescent="0.25">
      <c r="C3960" s="34"/>
      <c r="D3960" s="10"/>
    </row>
    <row r="3961" spans="3:4" x14ac:dyDescent="0.25">
      <c r="C3961" s="34"/>
      <c r="D3961" s="10"/>
    </row>
    <row r="3962" spans="3:4" x14ac:dyDescent="0.25">
      <c r="C3962" s="34"/>
      <c r="D3962" s="10"/>
    </row>
    <row r="3963" spans="3:4" x14ac:dyDescent="0.25">
      <c r="C3963" s="34"/>
      <c r="D3963" s="10"/>
    </row>
    <row r="3964" spans="3:4" x14ac:dyDescent="0.25">
      <c r="C3964" s="34"/>
      <c r="D3964" s="10"/>
    </row>
    <row r="3965" spans="3:4" x14ac:dyDescent="0.25">
      <c r="C3965" s="34"/>
      <c r="D3965" s="10"/>
    </row>
    <row r="3966" spans="3:4" x14ac:dyDescent="0.25">
      <c r="C3966" s="34"/>
      <c r="D3966" s="10"/>
    </row>
    <row r="3967" spans="3:4" x14ac:dyDescent="0.25">
      <c r="C3967" s="34"/>
      <c r="D3967" s="10"/>
    </row>
    <row r="3968" spans="3:4" x14ac:dyDescent="0.25">
      <c r="C3968" s="34"/>
      <c r="D3968" s="10"/>
    </row>
    <row r="3969" spans="3:4" x14ac:dyDescent="0.25">
      <c r="C3969" s="34"/>
      <c r="D3969" s="10"/>
    </row>
    <row r="3970" spans="3:4" x14ac:dyDescent="0.25">
      <c r="C3970" s="34"/>
      <c r="D3970" s="10"/>
    </row>
    <row r="3971" spans="3:4" x14ac:dyDescent="0.25">
      <c r="C3971" s="34"/>
      <c r="D3971" s="10"/>
    </row>
    <row r="3972" spans="3:4" x14ac:dyDescent="0.25">
      <c r="C3972" s="34"/>
      <c r="D3972" s="10"/>
    </row>
    <row r="3973" spans="3:4" x14ac:dyDescent="0.25">
      <c r="C3973" s="34"/>
      <c r="D3973" s="10"/>
    </row>
    <row r="3974" spans="3:4" x14ac:dyDescent="0.25">
      <c r="C3974" s="34"/>
      <c r="D3974" s="10"/>
    </row>
    <row r="3975" spans="3:4" x14ac:dyDescent="0.25">
      <c r="C3975" s="34"/>
      <c r="D3975" s="10"/>
    </row>
    <row r="3976" spans="3:4" x14ac:dyDescent="0.25">
      <c r="C3976" s="34"/>
      <c r="D3976" s="10"/>
    </row>
    <row r="3977" spans="3:4" x14ac:dyDescent="0.25">
      <c r="C3977" s="34"/>
      <c r="D3977" s="10"/>
    </row>
    <row r="3978" spans="3:4" x14ac:dyDescent="0.25">
      <c r="C3978" s="34"/>
      <c r="D3978" s="10"/>
    </row>
    <row r="3979" spans="3:4" x14ac:dyDescent="0.25">
      <c r="C3979" s="34"/>
      <c r="D3979" s="10"/>
    </row>
    <row r="3980" spans="3:4" x14ac:dyDescent="0.25">
      <c r="C3980" s="34"/>
      <c r="D3980" s="10"/>
    </row>
    <row r="3981" spans="3:4" x14ac:dyDescent="0.25">
      <c r="C3981" s="34"/>
      <c r="D3981" s="10"/>
    </row>
    <row r="3982" spans="3:4" x14ac:dyDescent="0.25">
      <c r="C3982" s="34"/>
      <c r="D3982" s="10"/>
    </row>
    <row r="3983" spans="3:4" x14ac:dyDescent="0.25">
      <c r="C3983" s="34"/>
      <c r="D3983" s="10"/>
    </row>
    <row r="3984" spans="3:4" x14ac:dyDescent="0.25">
      <c r="C3984" s="34"/>
      <c r="D3984" s="10"/>
    </row>
    <row r="3985" spans="3:4" x14ac:dyDescent="0.25">
      <c r="C3985" s="34"/>
      <c r="D3985" s="10"/>
    </row>
    <row r="3986" spans="3:4" x14ac:dyDescent="0.25">
      <c r="C3986" s="34"/>
      <c r="D3986" s="10"/>
    </row>
    <row r="3987" spans="3:4" x14ac:dyDescent="0.25">
      <c r="C3987" s="34"/>
      <c r="D3987" s="10"/>
    </row>
    <row r="3988" spans="3:4" x14ac:dyDescent="0.25">
      <c r="C3988" s="34"/>
      <c r="D3988" s="10"/>
    </row>
    <row r="3989" spans="3:4" x14ac:dyDescent="0.25">
      <c r="C3989" s="34"/>
      <c r="D3989" s="10"/>
    </row>
    <row r="3990" spans="3:4" x14ac:dyDescent="0.25">
      <c r="C3990" s="34"/>
      <c r="D3990" s="10"/>
    </row>
    <row r="3991" spans="3:4" x14ac:dyDescent="0.25">
      <c r="C3991" s="34"/>
      <c r="D3991" s="10"/>
    </row>
    <row r="3992" spans="3:4" x14ac:dyDescent="0.25">
      <c r="C3992" s="34"/>
      <c r="D3992" s="10"/>
    </row>
    <row r="3993" spans="3:4" x14ac:dyDescent="0.25">
      <c r="C3993" s="34"/>
      <c r="D3993" s="10"/>
    </row>
    <row r="3994" spans="3:4" x14ac:dyDescent="0.25">
      <c r="C3994" s="34"/>
      <c r="D3994" s="10"/>
    </row>
    <row r="3995" spans="3:4" x14ac:dyDescent="0.25">
      <c r="C3995" s="34"/>
      <c r="D3995" s="10"/>
    </row>
    <row r="3996" spans="3:4" x14ac:dyDescent="0.25">
      <c r="C3996" s="34"/>
      <c r="D3996" s="10"/>
    </row>
    <row r="3997" spans="3:4" x14ac:dyDescent="0.25">
      <c r="C3997" s="34"/>
      <c r="D3997" s="10"/>
    </row>
    <row r="3998" spans="3:4" x14ac:dyDescent="0.25">
      <c r="C3998" s="34"/>
      <c r="D3998" s="10"/>
    </row>
    <row r="3999" spans="3:4" x14ac:dyDescent="0.25">
      <c r="C3999" s="34"/>
      <c r="D3999" s="10"/>
    </row>
    <row r="4000" spans="3:4" x14ac:dyDescent="0.25">
      <c r="C4000" s="34"/>
      <c r="D4000" s="10"/>
    </row>
    <row r="4001" spans="3:4" x14ac:dyDescent="0.25">
      <c r="C4001" s="34"/>
      <c r="D4001" s="10"/>
    </row>
    <row r="4002" spans="3:4" x14ac:dyDescent="0.25">
      <c r="C4002" s="34"/>
      <c r="D4002" s="10"/>
    </row>
    <row r="4003" spans="3:4" x14ac:dyDescent="0.25">
      <c r="C4003" s="34"/>
      <c r="D4003" s="10"/>
    </row>
    <row r="4004" spans="3:4" x14ac:dyDescent="0.25">
      <c r="C4004" s="34"/>
      <c r="D4004" s="10"/>
    </row>
    <row r="4005" spans="3:4" x14ac:dyDescent="0.25">
      <c r="C4005" s="34"/>
      <c r="D4005" s="10"/>
    </row>
    <row r="4006" spans="3:4" x14ac:dyDescent="0.25">
      <c r="C4006" s="34"/>
      <c r="D4006" s="10"/>
    </row>
    <row r="4007" spans="3:4" x14ac:dyDescent="0.25">
      <c r="C4007" s="34"/>
      <c r="D4007" s="10"/>
    </row>
    <row r="4008" spans="3:4" x14ac:dyDescent="0.25">
      <c r="C4008" s="34"/>
      <c r="D4008" s="10"/>
    </row>
    <row r="4009" spans="3:4" x14ac:dyDescent="0.25">
      <c r="C4009" s="34"/>
      <c r="D4009" s="10"/>
    </row>
    <row r="4010" spans="3:4" x14ac:dyDescent="0.25">
      <c r="C4010" s="34"/>
      <c r="D4010" s="10"/>
    </row>
    <row r="4011" spans="3:4" x14ac:dyDescent="0.25">
      <c r="C4011" s="34"/>
      <c r="D4011" s="10"/>
    </row>
    <row r="4012" spans="3:4" x14ac:dyDescent="0.25">
      <c r="C4012" s="34"/>
      <c r="D4012" s="10"/>
    </row>
    <row r="4013" spans="3:4" x14ac:dyDescent="0.25">
      <c r="C4013" s="34"/>
      <c r="D4013" s="10"/>
    </row>
    <row r="4014" spans="3:4" x14ac:dyDescent="0.25">
      <c r="C4014" s="34"/>
      <c r="D4014" s="10"/>
    </row>
    <row r="4015" spans="3:4" x14ac:dyDescent="0.25">
      <c r="C4015" s="34"/>
      <c r="D4015" s="10"/>
    </row>
    <row r="4016" spans="3:4" x14ac:dyDescent="0.25">
      <c r="C4016" s="34"/>
      <c r="D4016" s="10"/>
    </row>
    <row r="4017" spans="3:4" x14ac:dyDescent="0.25">
      <c r="C4017" s="34"/>
      <c r="D4017" s="10"/>
    </row>
    <row r="4018" spans="3:4" x14ac:dyDescent="0.25">
      <c r="C4018" s="34"/>
      <c r="D4018" s="10"/>
    </row>
    <row r="4019" spans="3:4" x14ac:dyDescent="0.25">
      <c r="C4019" s="34"/>
      <c r="D4019" s="10"/>
    </row>
    <row r="4020" spans="3:4" x14ac:dyDescent="0.25">
      <c r="C4020" s="34"/>
      <c r="D4020" s="10"/>
    </row>
    <row r="4021" spans="3:4" x14ac:dyDescent="0.25">
      <c r="C4021" s="34"/>
      <c r="D4021" s="10"/>
    </row>
    <row r="4022" spans="3:4" x14ac:dyDescent="0.25">
      <c r="C4022" s="34"/>
      <c r="D4022" s="10"/>
    </row>
    <row r="4023" spans="3:4" x14ac:dyDescent="0.25">
      <c r="C4023" s="34"/>
      <c r="D4023" s="10"/>
    </row>
    <row r="4024" spans="3:4" x14ac:dyDescent="0.25">
      <c r="C4024" s="34"/>
      <c r="D4024" s="10"/>
    </row>
    <row r="4025" spans="3:4" x14ac:dyDescent="0.25">
      <c r="C4025" s="34"/>
      <c r="D4025" s="10"/>
    </row>
    <row r="4026" spans="3:4" x14ac:dyDescent="0.25">
      <c r="C4026" s="34"/>
      <c r="D4026" s="10"/>
    </row>
    <row r="4027" spans="3:4" x14ac:dyDescent="0.25">
      <c r="C4027" s="34"/>
      <c r="D4027" s="10"/>
    </row>
    <row r="4028" spans="3:4" x14ac:dyDescent="0.25">
      <c r="C4028" s="34"/>
      <c r="D4028" s="10"/>
    </row>
    <row r="4029" spans="3:4" x14ac:dyDescent="0.25">
      <c r="C4029" s="34"/>
      <c r="D4029" s="10"/>
    </row>
    <row r="4030" spans="3:4" x14ac:dyDescent="0.25">
      <c r="C4030" s="34"/>
      <c r="D4030" s="10"/>
    </row>
    <row r="4031" spans="3:4" x14ac:dyDescent="0.25">
      <c r="C4031" s="34"/>
      <c r="D4031" s="10"/>
    </row>
    <row r="4032" spans="3:4" x14ac:dyDescent="0.25">
      <c r="C4032" s="34"/>
      <c r="D4032" s="10"/>
    </row>
    <row r="4033" spans="3:4" x14ac:dyDescent="0.25">
      <c r="C4033" s="34"/>
      <c r="D4033" s="10"/>
    </row>
    <row r="4034" spans="3:4" x14ac:dyDescent="0.25">
      <c r="C4034" s="34"/>
      <c r="D4034" s="10"/>
    </row>
    <row r="4035" spans="3:4" x14ac:dyDescent="0.25">
      <c r="C4035" s="34"/>
      <c r="D4035" s="10"/>
    </row>
    <row r="4036" spans="3:4" x14ac:dyDescent="0.25">
      <c r="C4036" s="34"/>
      <c r="D4036" s="10"/>
    </row>
    <row r="4037" spans="3:4" x14ac:dyDescent="0.25">
      <c r="C4037" s="34"/>
      <c r="D4037" s="10"/>
    </row>
    <row r="4038" spans="3:4" x14ac:dyDescent="0.25">
      <c r="C4038" s="34"/>
      <c r="D4038" s="10"/>
    </row>
    <row r="4039" spans="3:4" x14ac:dyDescent="0.25">
      <c r="C4039" s="34"/>
      <c r="D4039" s="10"/>
    </row>
    <row r="4040" spans="3:4" x14ac:dyDescent="0.25">
      <c r="C4040" s="34"/>
      <c r="D4040" s="10"/>
    </row>
    <row r="4041" spans="3:4" x14ac:dyDescent="0.25">
      <c r="C4041" s="34"/>
      <c r="D4041" s="10"/>
    </row>
    <row r="4042" spans="3:4" x14ac:dyDescent="0.25">
      <c r="C4042" s="34"/>
      <c r="D4042" s="10"/>
    </row>
    <row r="4043" spans="3:4" x14ac:dyDescent="0.25">
      <c r="C4043" s="34"/>
      <c r="D4043" s="10"/>
    </row>
    <row r="4044" spans="3:4" x14ac:dyDescent="0.25">
      <c r="C4044" s="34"/>
      <c r="D4044" s="10"/>
    </row>
    <row r="4045" spans="3:4" x14ac:dyDescent="0.25">
      <c r="C4045" s="34"/>
      <c r="D4045" s="10"/>
    </row>
    <row r="4046" spans="3:4" x14ac:dyDescent="0.25">
      <c r="C4046" s="34"/>
      <c r="D4046" s="10"/>
    </row>
    <row r="4047" spans="3:4" x14ac:dyDescent="0.25">
      <c r="C4047" s="34"/>
      <c r="D4047" s="10"/>
    </row>
    <row r="4048" spans="3:4" x14ac:dyDescent="0.25">
      <c r="C4048" s="34"/>
      <c r="D4048" s="10"/>
    </row>
    <row r="4049" spans="3:4" x14ac:dyDescent="0.25">
      <c r="C4049" s="34"/>
      <c r="D4049" s="10"/>
    </row>
    <row r="4050" spans="3:4" x14ac:dyDescent="0.25">
      <c r="C4050" s="34"/>
      <c r="D4050" s="10"/>
    </row>
    <row r="4051" spans="3:4" x14ac:dyDescent="0.25">
      <c r="C4051" s="34"/>
      <c r="D4051" s="10"/>
    </row>
    <row r="4052" spans="3:4" x14ac:dyDescent="0.25">
      <c r="C4052" s="34"/>
      <c r="D4052" s="10"/>
    </row>
    <row r="4053" spans="3:4" x14ac:dyDescent="0.25">
      <c r="C4053" s="34"/>
      <c r="D4053" s="10"/>
    </row>
    <row r="4054" spans="3:4" x14ac:dyDescent="0.25">
      <c r="C4054" s="34"/>
      <c r="D4054" s="10"/>
    </row>
    <row r="4055" spans="3:4" x14ac:dyDescent="0.25">
      <c r="C4055" s="34"/>
      <c r="D4055" s="10"/>
    </row>
    <row r="4056" spans="3:4" x14ac:dyDescent="0.25">
      <c r="C4056" s="34"/>
      <c r="D4056" s="10"/>
    </row>
    <row r="4057" spans="3:4" x14ac:dyDescent="0.25">
      <c r="C4057" s="34"/>
      <c r="D4057" s="10"/>
    </row>
    <row r="4058" spans="3:4" x14ac:dyDescent="0.25">
      <c r="C4058" s="34"/>
      <c r="D4058" s="10"/>
    </row>
    <row r="4059" spans="3:4" x14ac:dyDescent="0.25">
      <c r="C4059" s="34"/>
      <c r="D4059" s="10"/>
    </row>
    <row r="4060" spans="3:4" x14ac:dyDescent="0.25">
      <c r="C4060" s="34"/>
      <c r="D4060" s="10"/>
    </row>
    <row r="4061" spans="3:4" x14ac:dyDescent="0.25">
      <c r="C4061" s="34"/>
      <c r="D4061" s="10"/>
    </row>
    <row r="4062" spans="3:4" x14ac:dyDescent="0.25">
      <c r="C4062" s="34"/>
      <c r="D4062" s="10"/>
    </row>
    <row r="4063" spans="3:4" x14ac:dyDescent="0.25">
      <c r="C4063" s="34"/>
      <c r="D4063" s="10"/>
    </row>
    <row r="4064" spans="3:4" x14ac:dyDescent="0.25">
      <c r="C4064" s="34"/>
      <c r="D4064" s="10"/>
    </row>
    <row r="4065" spans="3:4" x14ac:dyDescent="0.25">
      <c r="C4065" s="34"/>
      <c r="D4065" s="10"/>
    </row>
    <row r="4066" spans="3:4" x14ac:dyDescent="0.25">
      <c r="C4066" s="34"/>
      <c r="D4066" s="10"/>
    </row>
    <row r="4067" spans="3:4" x14ac:dyDescent="0.25">
      <c r="C4067" s="34"/>
      <c r="D4067" s="10"/>
    </row>
    <row r="4068" spans="3:4" x14ac:dyDescent="0.25">
      <c r="C4068" s="34"/>
      <c r="D4068" s="10"/>
    </row>
    <row r="4069" spans="3:4" x14ac:dyDescent="0.25">
      <c r="C4069" s="34"/>
      <c r="D4069" s="10"/>
    </row>
    <row r="4070" spans="3:4" x14ac:dyDescent="0.25">
      <c r="C4070" s="34"/>
      <c r="D4070" s="10"/>
    </row>
    <row r="4071" spans="3:4" x14ac:dyDescent="0.25">
      <c r="C4071" s="34"/>
      <c r="D4071" s="10"/>
    </row>
    <row r="4072" spans="3:4" x14ac:dyDescent="0.25">
      <c r="C4072" s="34"/>
      <c r="D4072" s="10"/>
    </row>
    <row r="4073" spans="3:4" x14ac:dyDescent="0.25">
      <c r="C4073" s="34"/>
      <c r="D4073" s="10"/>
    </row>
    <row r="4074" spans="3:4" x14ac:dyDescent="0.25">
      <c r="C4074" s="34"/>
      <c r="D4074" s="10"/>
    </row>
    <row r="4075" spans="3:4" x14ac:dyDescent="0.25">
      <c r="C4075" s="34"/>
      <c r="D4075" s="10"/>
    </row>
    <row r="4076" spans="3:4" x14ac:dyDescent="0.25">
      <c r="C4076" s="34"/>
      <c r="D4076" s="10"/>
    </row>
    <row r="4077" spans="3:4" x14ac:dyDescent="0.25">
      <c r="C4077" s="34"/>
      <c r="D4077" s="10"/>
    </row>
    <row r="4078" spans="3:4" x14ac:dyDescent="0.25">
      <c r="C4078" s="34"/>
      <c r="D4078" s="10"/>
    </row>
    <row r="4079" spans="3:4" x14ac:dyDescent="0.25">
      <c r="C4079" s="34"/>
      <c r="D4079" s="10"/>
    </row>
    <row r="4080" spans="3:4" x14ac:dyDescent="0.25">
      <c r="C4080" s="34"/>
      <c r="D4080" s="10"/>
    </row>
    <row r="4081" spans="3:4" x14ac:dyDescent="0.25">
      <c r="C4081" s="34"/>
      <c r="D4081" s="10"/>
    </row>
    <row r="4082" spans="3:4" x14ac:dyDescent="0.25">
      <c r="C4082" s="34"/>
      <c r="D4082" s="10"/>
    </row>
    <row r="4083" spans="3:4" x14ac:dyDescent="0.25">
      <c r="C4083" s="34"/>
      <c r="D4083" s="10"/>
    </row>
    <row r="4084" spans="3:4" x14ac:dyDescent="0.25">
      <c r="C4084" s="34"/>
      <c r="D4084" s="10"/>
    </row>
    <row r="4085" spans="3:4" x14ac:dyDescent="0.25">
      <c r="C4085" s="34"/>
      <c r="D4085" s="10"/>
    </row>
    <row r="4086" spans="3:4" x14ac:dyDescent="0.25">
      <c r="C4086" s="34"/>
      <c r="D4086" s="10"/>
    </row>
    <row r="4087" spans="3:4" x14ac:dyDescent="0.25">
      <c r="C4087" s="34"/>
      <c r="D4087" s="10"/>
    </row>
    <row r="4088" spans="3:4" x14ac:dyDescent="0.25">
      <c r="C4088" s="34"/>
      <c r="D4088" s="10"/>
    </row>
    <row r="4089" spans="3:4" x14ac:dyDescent="0.25">
      <c r="C4089" s="34"/>
      <c r="D4089" s="10"/>
    </row>
    <row r="4090" spans="3:4" x14ac:dyDescent="0.25">
      <c r="C4090" s="34"/>
      <c r="D4090" s="10"/>
    </row>
    <row r="4091" spans="3:4" x14ac:dyDescent="0.25">
      <c r="C4091" s="34"/>
      <c r="D4091" s="10"/>
    </row>
    <row r="4092" spans="3:4" x14ac:dyDescent="0.25">
      <c r="C4092" s="34"/>
      <c r="D4092" s="10"/>
    </row>
    <row r="4093" spans="3:4" x14ac:dyDescent="0.25">
      <c r="C4093" s="34"/>
      <c r="D4093" s="10"/>
    </row>
    <row r="4094" spans="3:4" x14ac:dyDescent="0.25">
      <c r="C4094" s="34"/>
      <c r="D4094" s="10"/>
    </row>
    <row r="4095" spans="3:4" x14ac:dyDescent="0.25">
      <c r="C4095" s="34"/>
      <c r="D4095" s="10"/>
    </row>
    <row r="4096" spans="3:4" x14ac:dyDescent="0.25">
      <c r="C4096" s="34"/>
      <c r="D4096" s="10"/>
    </row>
    <row r="4097" spans="3:4" x14ac:dyDescent="0.25">
      <c r="C4097" s="34"/>
      <c r="D4097" s="10"/>
    </row>
    <row r="4098" spans="3:4" x14ac:dyDescent="0.25">
      <c r="C4098" s="34"/>
      <c r="D4098" s="10"/>
    </row>
    <row r="4099" spans="3:4" x14ac:dyDescent="0.25">
      <c r="C4099" s="34"/>
      <c r="D4099" s="10"/>
    </row>
    <row r="4100" spans="3:4" x14ac:dyDescent="0.25">
      <c r="C4100" s="34"/>
      <c r="D4100" s="10"/>
    </row>
    <row r="4101" spans="3:4" x14ac:dyDescent="0.25">
      <c r="C4101" s="34"/>
      <c r="D4101" s="10"/>
    </row>
    <row r="4102" spans="3:4" x14ac:dyDescent="0.25">
      <c r="C4102" s="34"/>
      <c r="D4102" s="10"/>
    </row>
    <row r="4103" spans="3:4" x14ac:dyDescent="0.25">
      <c r="C4103" s="34"/>
      <c r="D4103" s="10"/>
    </row>
    <row r="4104" spans="3:4" x14ac:dyDescent="0.25">
      <c r="C4104" s="34"/>
      <c r="D4104" s="10"/>
    </row>
    <row r="4105" spans="3:4" x14ac:dyDescent="0.25">
      <c r="C4105" s="34"/>
      <c r="D4105" s="10"/>
    </row>
    <row r="4106" spans="3:4" x14ac:dyDescent="0.25">
      <c r="C4106" s="34"/>
      <c r="D4106" s="10"/>
    </row>
    <row r="4107" spans="3:4" x14ac:dyDescent="0.25">
      <c r="C4107" s="34"/>
      <c r="D4107" s="10"/>
    </row>
    <row r="4108" spans="3:4" x14ac:dyDescent="0.25">
      <c r="C4108" s="34"/>
      <c r="D4108" s="10"/>
    </row>
    <row r="4109" spans="3:4" x14ac:dyDescent="0.25">
      <c r="C4109" s="34"/>
      <c r="D4109" s="10"/>
    </row>
    <row r="4110" spans="3:4" x14ac:dyDescent="0.25">
      <c r="C4110" s="34"/>
      <c r="D4110" s="10"/>
    </row>
    <row r="4111" spans="3:4" x14ac:dyDescent="0.25">
      <c r="C4111" s="34"/>
      <c r="D4111" s="10"/>
    </row>
    <row r="4112" spans="3:4" x14ac:dyDescent="0.25">
      <c r="C4112" s="34"/>
      <c r="D4112" s="10"/>
    </row>
    <row r="4113" spans="3:4" x14ac:dyDescent="0.25">
      <c r="C4113" s="34"/>
      <c r="D4113" s="10"/>
    </row>
    <row r="4114" spans="3:4" x14ac:dyDescent="0.25">
      <c r="C4114" s="34"/>
      <c r="D4114" s="10"/>
    </row>
    <row r="4115" spans="3:4" x14ac:dyDescent="0.25">
      <c r="C4115" s="34"/>
      <c r="D4115" s="10"/>
    </row>
    <row r="4116" spans="3:4" x14ac:dyDescent="0.25">
      <c r="C4116" s="34"/>
      <c r="D4116" s="10"/>
    </row>
    <row r="4117" spans="3:4" x14ac:dyDescent="0.25">
      <c r="C4117" s="34"/>
      <c r="D4117" s="10"/>
    </row>
    <row r="4118" spans="3:4" x14ac:dyDescent="0.25">
      <c r="C4118" s="34"/>
      <c r="D4118" s="10"/>
    </row>
    <row r="4119" spans="3:4" x14ac:dyDescent="0.25">
      <c r="C4119" s="34"/>
      <c r="D4119" s="10"/>
    </row>
    <row r="4120" spans="3:4" x14ac:dyDescent="0.25">
      <c r="C4120" s="34"/>
      <c r="D4120" s="10"/>
    </row>
    <row r="4121" spans="3:4" x14ac:dyDescent="0.25">
      <c r="C4121" s="34"/>
      <c r="D4121" s="10"/>
    </row>
    <row r="4122" spans="3:4" x14ac:dyDescent="0.25">
      <c r="C4122" s="34"/>
      <c r="D4122" s="10"/>
    </row>
    <row r="4123" spans="3:4" x14ac:dyDescent="0.25">
      <c r="C4123" s="34"/>
      <c r="D4123" s="10"/>
    </row>
    <row r="4124" spans="3:4" x14ac:dyDescent="0.25">
      <c r="C4124" s="34"/>
      <c r="D4124" s="10"/>
    </row>
    <row r="4125" spans="3:4" x14ac:dyDescent="0.25">
      <c r="C4125" s="34"/>
      <c r="D4125" s="10"/>
    </row>
    <row r="4126" spans="3:4" x14ac:dyDescent="0.25">
      <c r="C4126" s="34"/>
      <c r="D4126" s="10"/>
    </row>
    <row r="4127" spans="3:4" x14ac:dyDescent="0.25">
      <c r="C4127" s="34"/>
      <c r="D4127" s="10"/>
    </row>
    <row r="4128" spans="3:4" x14ac:dyDescent="0.25">
      <c r="C4128" s="34"/>
      <c r="D4128" s="10"/>
    </row>
    <row r="4129" spans="3:4" x14ac:dyDescent="0.25">
      <c r="C4129" s="34"/>
      <c r="D4129" s="10"/>
    </row>
    <row r="4130" spans="3:4" x14ac:dyDescent="0.25">
      <c r="C4130" s="34"/>
      <c r="D4130" s="10"/>
    </row>
    <row r="4131" spans="3:4" x14ac:dyDescent="0.25">
      <c r="C4131" s="34"/>
      <c r="D4131" s="10"/>
    </row>
    <row r="4132" spans="3:4" x14ac:dyDescent="0.25">
      <c r="C4132" s="34"/>
      <c r="D4132" s="10"/>
    </row>
    <row r="4133" spans="3:4" x14ac:dyDescent="0.25">
      <c r="C4133" s="34"/>
      <c r="D4133" s="10"/>
    </row>
    <row r="4134" spans="3:4" x14ac:dyDescent="0.25">
      <c r="C4134" s="34"/>
      <c r="D4134" s="10"/>
    </row>
    <row r="4135" spans="3:4" x14ac:dyDescent="0.25">
      <c r="C4135" s="34"/>
      <c r="D4135" s="10"/>
    </row>
    <row r="4136" spans="3:4" x14ac:dyDescent="0.25">
      <c r="C4136" s="34"/>
      <c r="D4136" s="10"/>
    </row>
    <row r="4137" spans="3:4" x14ac:dyDescent="0.25">
      <c r="C4137" s="34"/>
      <c r="D4137" s="10"/>
    </row>
    <row r="4138" spans="3:4" x14ac:dyDescent="0.25">
      <c r="C4138" s="34"/>
      <c r="D4138" s="10"/>
    </row>
    <row r="4139" spans="3:4" x14ac:dyDescent="0.25">
      <c r="C4139" s="34"/>
      <c r="D4139" s="10"/>
    </row>
    <row r="4140" spans="3:4" x14ac:dyDescent="0.25">
      <c r="C4140" s="34"/>
      <c r="D4140" s="10"/>
    </row>
    <row r="4141" spans="3:4" x14ac:dyDescent="0.25">
      <c r="C4141" s="34"/>
      <c r="D4141" s="10"/>
    </row>
    <row r="4142" spans="3:4" x14ac:dyDescent="0.25">
      <c r="C4142" s="34"/>
      <c r="D4142" s="10"/>
    </row>
    <row r="4143" spans="3:4" x14ac:dyDescent="0.25">
      <c r="C4143" s="34"/>
      <c r="D4143" s="10"/>
    </row>
    <row r="4144" spans="3:4" x14ac:dyDescent="0.25">
      <c r="C4144" s="34"/>
      <c r="D4144" s="10"/>
    </row>
    <row r="4145" spans="3:4" x14ac:dyDescent="0.25">
      <c r="C4145" s="34"/>
      <c r="D4145" s="10"/>
    </row>
    <row r="4146" spans="3:4" x14ac:dyDescent="0.25">
      <c r="C4146" s="34"/>
      <c r="D4146" s="10"/>
    </row>
    <row r="4147" spans="3:4" x14ac:dyDescent="0.25">
      <c r="C4147" s="34"/>
      <c r="D4147" s="10"/>
    </row>
    <row r="4148" spans="3:4" x14ac:dyDescent="0.25">
      <c r="C4148" s="34"/>
      <c r="D4148" s="10"/>
    </row>
    <row r="4149" spans="3:4" x14ac:dyDescent="0.25">
      <c r="C4149" s="34"/>
      <c r="D4149" s="10"/>
    </row>
    <row r="4150" spans="3:4" x14ac:dyDescent="0.25">
      <c r="C4150" s="34"/>
      <c r="D4150" s="10"/>
    </row>
    <row r="4151" spans="3:4" x14ac:dyDescent="0.25">
      <c r="C4151" s="34"/>
      <c r="D4151" s="10"/>
    </row>
    <row r="4152" spans="3:4" x14ac:dyDescent="0.25">
      <c r="C4152" s="34"/>
      <c r="D4152" s="10"/>
    </row>
    <row r="4153" spans="3:4" x14ac:dyDescent="0.25">
      <c r="C4153" s="34"/>
      <c r="D4153" s="10"/>
    </row>
    <row r="4154" spans="3:4" x14ac:dyDescent="0.25">
      <c r="C4154" s="34"/>
      <c r="D4154" s="10"/>
    </row>
    <row r="4155" spans="3:4" x14ac:dyDescent="0.25">
      <c r="C4155" s="34"/>
      <c r="D4155" s="10"/>
    </row>
    <row r="4156" spans="3:4" x14ac:dyDescent="0.25">
      <c r="C4156" s="34"/>
      <c r="D4156" s="10"/>
    </row>
    <row r="4157" spans="3:4" x14ac:dyDescent="0.25">
      <c r="C4157" s="34"/>
      <c r="D4157" s="10"/>
    </row>
    <row r="4158" spans="3:4" x14ac:dyDescent="0.25">
      <c r="C4158" s="34"/>
      <c r="D4158" s="10"/>
    </row>
    <row r="4159" spans="3:4" x14ac:dyDescent="0.25">
      <c r="C4159" s="34"/>
      <c r="D4159" s="10"/>
    </row>
    <row r="4160" spans="3:4" x14ac:dyDescent="0.25">
      <c r="C4160" s="34"/>
      <c r="D4160" s="10"/>
    </row>
    <row r="4161" spans="3:4" x14ac:dyDescent="0.25">
      <c r="C4161" s="34"/>
      <c r="D4161" s="10"/>
    </row>
    <row r="4162" spans="3:4" x14ac:dyDescent="0.25">
      <c r="C4162" s="34"/>
      <c r="D4162" s="10"/>
    </row>
    <row r="4163" spans="3:4" x14ac:dyDescent="0.25">
      <c r="C4163" s="34"/>
      <c r="D4163" s="10"/>
    </row>
    <row r="4164" spans="3:4" x14ac:dyDescent="0.25">
      <c r="C4164" s="34"/>
      <c r="D4164" s="10"/>
    </row>
    <row r="4165" spans="3:4" x14ac:dyDescent="0.25">
      <c r="C4165" s="34"/>
      <c r="D4165" s="10"/>
    </row>
    <row r="4166" spans="3:4" x14ac:dyDescent="0.25">
      <c r="C4166" s="34"/>
      <c r="D4166" s="10"/>
    </row>
    <row r="4167" spans="3:4" x14ac:dyDescent="0.25">
      <c r="C4167" s="34"/>
      <c r="D4167" s="10"/>
    </row>
    <row r="4168" spans="3:4" x14ac:dyDescent="0.25">
      <c r="C4168" s="34"/>
      <c r="D4168" s="10"/>
    </row>
    <row r="4169" spans="3:4" x14ac:dyDescent="0.25">
      <c r="C4169" s="34"/>
      <c r="D4169" s="10"/>
    </row>
    <row r="4170" spans="3:4" x14ac:dyDescent="0.25">
      <c r="C4170" s="34"/>
      <c r="D4170" s="10"/>
    </row>
    <row r="4171" spans="3:4" x14ac:dyDescent="0.25">
      <c r="C4171" s="34"/>
      <c r="D4171" s="10"/>
    </row>
    <row r="4172" spans="3:4" x14ac:dyDescent="0.25">
      <c r="C4172" s="34"/>
      <c r="D4172" s="10"/>
    </row>
    <row r="4173" spans="3:4" x14ac:dyDescent="0.25">
      <c r="C4173" s="34"/>
      <c r="D4173" s="10"/>
    </row>
    <row r="4174" spans="3:4" x14ac:dyDescent="0.25">
      <c r="C4174" s="34"/>
      <c r="D4174" s="10"/>
    </row>
    <row r="4175" spans="3:4" x14ac:dyDescent="0.25">
      <c r="C4175" s="34"/>
      <c r="D4175" s="10"/>
    </row>
    <row r="4176" spans="3:4" x14ac:dyDescent="0.25">
      <c r="C4176" s="34"/>
      <c r="D4176" s="10"/>
    </row>
    <row r="4177" spans="3:4" x14ac:dyDescent="0.25">
      <c r="C4177" s="34"/>
      <c r="D4177" s="10"/>
    </row>
    <row r="4178" spans="3:4" x14ac:dyDescent="0.25">
      <c r="C4178" s="34"/>
      <c r="D4178" s="10"/>
    </row>
    <row r="4179" spans="3:4" x14ac:dyDescent="0.25">
      <c r="C4179" s="34"/>
      <c r="D4179" s="10"/>
    </row>
    <row r="4180" spans="3:4" x14ac:dyDescent="0.25">
      <c r="C4180" s="34"/>
      <c r="D4180" s="10"/>
    </row>
    <row r="4181" spans="3:4" x14ac:dyDescent="0.25">
      <c r="C4181" s="34"/>
      <c r="D4181" s="10"/>
    </row>
    <row r="4182" spans="3:4" x14ac:dyDescent="0.25">
      <c r="C4182" s="34"/>
      <c r="D4182" s="10"/>
    </row>
    <row r="4183" spans="3:4" x14ac:dyDescent="0.25">
      <c r="C4183" s="34"/>
      <c r="D4183" s="10"/>
    </row>
    <row r="4184" spans="3:4" x14ac:dyDescent="0.25">
      <c r="C4184" s="34"/>
      <c r="D4184" s="10"/>
    </row>
    <row r="4185" spans="3:4" x14ac:dyDescent="0.25">
      <c r="C4185" s="34"/>
      <c r="D4185" s="10"/>
    </row>
    <row r="4186" spans="3:4" x14ac:dyDescent="0.25">
      <c r="C4186" s="34"/>
      <c r="D4186" s="10"/>
    </row>
    <row r="4187" spans="3:4" x14ac:dyDescent="0.25">
      <c r="C4187" s="34"/>
      <c r="D4187" s="10"/>
    </row>
    <row r="4188" spans="3:4" x14ac:dyDescent="0.25">
      <c r="C4188" s="34"/>
      <c r="D4188" s="10"/>
    </row>
    <row r="4189" spans="3:4" x14ac:dyDescent="0.25">
      <c r="C4189" s="34"/>
      <c r="D4189" s="10"/>
    </row>
    <row r="4190" spans="3:4" x14ac:dyDescent="0.25">
      <c r="C4190" s="34"/>
      <c r="D4190" s="10"/>
    </row>
    <row r="4191" spans="3:4" x14ac:dyDescent="0.25">
      <c r="C4191" s="34"/>
      <c r="D4191" s="10"/>
    </row>
    <row r="4192" spans="3:4" x14ac:dyDescent="0.25">
      <c r="C4192" s="34"/>
      <c r="D4192" s="10"/>
    </row>
    <row r="4193" spans="3:4" x14ac:dyDescent="0.25">
      <c r="C4193" s="34"/>
      <c r="D4193" s="10"/>
    </row>
    <row r="4194" spans="3:4" x14ac:dyDescent="0.25">
      <c r="C4194" s="34"/>
      <c r="D4194" s="10"/>
    </row>
    <row r="4195" spans="3:4" x14ac:dyDescent="0.25">
      <c r="C4195" s="34"/>
      <c r="D4195" s="10"/>
    </row>
    <row r="4196" spans="3:4" x14ac:dyDescent="0.25">
      <c r="C4196" s="34"/>
      <c r="D4196" s="10"/>
    </row>
    <row r="4197" spans="3:4" x14ac:dyDescent="0.25">
      <c r="C4197" s="34"/>
      <c r="D4197" s="10"/>
    </row>
    <row r="4198" spans="3:4" x14ac:dyDescent="0.25">
      <c r="C4198" s="34"/>
      <c r="D4198" s="10"/>
    </row>
    <row r="4199" spans="3:4" x14ac:dyDescent="0.25">
      <c r="C4199" s="34"/>
      <c r="D4199" s="10"/>
    </row>
    <row r="4200" spans="3:4" x14ac:dyDescent="0.25">
      <c r="C4200" s="34"/>
      <c r="D4200" s="10"/>
    </row>
    <row r="4201" spans="3:4" x14ac:dyDescent="0.25">
      <c r="C4201" s="34"/>
      <c r="D4201" s="10"/>
    </row>
    <row r="4202" spans="3:4" x14ac:dyDescent="0.25">
      <c r="C4202" s="34"/>
      <c r="D4202" s="10"/>
    </row>
    <row r="4203" spans="3:4" x14ac:dyDescent="0.25">
      <c r="C4203" s="34"/>
      <c r="D4203" s="10"/>
    </row>
    <row r="4204" spans="3:4" x14ac:dyDescent="0.25">
      <c r="C4204" s="34"/>
      <c r="D4204" s="10"/>
    </row>
    <row r="4205" spans="3:4" x14ac:dyDescent="0.25">
      <c r="C4205" s="34"/>
      <c r="D4205" s="10"/>
    </row>
    <row r="4206" spans="3:4" x14ac:dyDescent="0.25">
      <c r="C4206" s="34"/>
      <c r="D4206" s="10"/>
    </row>
    <row r="4207" spans="3:4" x14ac:dyDescent="0.25">
      <c r="C4207" s="34"/>
      <c r="D4207" s="10"/>
    </row>
    <row r="4208" spans="3:4" x14ac:dyDescent="0.25">
      <c r="C4208" s="34"/>
      <c r="D4208" s="10"/>
    </row>
    <row r="4209" spans="3:4" x14ac:dyDescent="0.25">
      <c r="C4209" s="34"/>
      <c r="D4209" s="10"/>
    </row>
    <row r="4210" spans="3:4" x14ac:dyDescent="0.25">
      <c r="C4210" s="34"/>
      <c r="D4210" s="10"/>
    </row>
    <row r="4211" spans="3:4" x14ac:dyDescent="0.25">
      <c r="C4211" s="34"/>
      <c r="D4211" s="10"/>
    </row>
    <row r="4212" spans="3:4" x14ac:dyDescent="0.25">
      <c r="C4212" s="34"/>
      <c r="D4212" s="10"/>
    </row>
    <row r="4213" spans="3:4" x14ac:dyDescent="0.25">
      <c r="C4213" s="34"/>
      <c r="D4213" s="10"/>
    </row>
    <row r="4214" spans="3:4" x14ac:dyDescent="0.25">
      <c r="C4214" s="34"/>
      <c r="D4214" s="10"/>
    </row>
    <row r="4215" spans="3:4" x14ac:dyDescent="0.25">
      <c r="C4215" s="34"/>
      <c r="D4215" s="10"/>
    </row>
    <row r="4216" spans="3:4" x14ac:dyDescent="0.25">
      <c r="C4216" s="34"/>
      <c r="D4216" s="10"/>
    </row>
    <row r="4217" spans="3:4" x14ac:dyDescent="0.25">
      <c r="C4217" s="34"/>
      <c r="D4217" s="10"/>
    </row>
    <row r="4218" spans="3:4" x14ac:dyDescent="0.25">
      <c r="C4218" s="34"/>
      <c r="D4218" s="10"/>
    </row>
    <row r="4219" spans="3:4" x14ac:dyDescent="0.25">
      <c r="C4219" s="34"/>
      <c r="D4219" s="10"/>
    </row>
    <row r="4220" spans="3:4" x14ac:dyDescent="0.25">
      <c r="C4220" s="34"/>
      <c r="D4220" s="10"/>
    </row>
    <row r="4221" spans="3:4" x14ac:dyDescent="0.25">
      <c r="C4221" s="34"/>
      <c r="D4221" s="10"/>
    </row>
    <row r="4222" spans="3:4" x14ac:dyDescent="0.25">
      <c r="C4222" s="34"/>
      <c r="D4222" s="10"/>
    </row>
    <row r="4223" spans="3:4" x14ac:dyDescent="0.25">
      <c r="C4223" s="34"/>
      <c r="D4223" s="10"/>
    </row>
    <row r="4224" spans="3:4" x14ac:dyDescent="0.25">
      <c r="C4224" s="34"/>
      <c r="D4224" s="10"/>
    </row>
    <row r="4225" spans="3:4" x14ac:dyDescent="0.25">
      <c r="C4225" s="34"/>
      <c r="D4225" s="10"/>
    </row>
    <row r="4226" spans="3:4" x14ac:dyDescent="0.25">
      <c r="C4226" s="34"/>
      <c r="D4226" s="10"/>
    </row>
    <row r="4227" spans="3:4" x14ac:dyDescent="0.25">
      <c r="C4227" s="34"/>
      <c r="D4227" s="10"/>
    </row>
    <row r="4228" spans="3:4" x14ac:dyDescent="0.25">
      <c r="C4228" s="34"/>
      <c r="D4228" s="10"/>
    </row>
    <row r="4229" spans="3:4" x14ac:dyDescent="0.25">
      <c r="C4229" s="34"/>
      <c r="D4229" s="10"/>
    </row>
    <row r="4230" spans="3:4" x14ac:dyDescent="0.25">
      <c r="C4230" s="34"/>
      <c r="D4230" s="10"/>
    </row>
    <row r="4231" spans="3:4" x14ac:dyDescent="0.25">
      <c r="C4231" s="34"/>
      <c r="D4231" s="10"/>
    </row>
    <row r="4232" spans="3:4" x14ac:dyDescent="0.25">
      <c r="C4232" s="34"/>
      <c r="D4232" s="10"/>
    </row>
    <row r="4233" spans="3:4" x14ac:dyDescent="0.25">
      <c r="C4233" s="34"/>
      <c r="D4233" s="10"/>
    </row>
    <row r="4234" spans="3:4" x14ac:dyDescent="0.25">
      <c r="C4234" s="34"/>
      <c r="D4234" s="10"/>
    </row>
    <row r="4235" spans="3:4" x14ac:dyDescent="0.25">
      <c r="C4235" s="34"/>
      <c r="D4235" s="10"/>
    </row>
    <row r="4236" spans="3:4" x14ac:dyDescent="0.25">
      <c r="C4236" s="34"/>
      <c r="D4236" s="10"/>
    </row>
    <row r="4237" spans="3:4" x14ac:dyDescent="0.25">
      <c r="C4237" s="34"/>
      <c r="D4237" s="10"/>
    </row>
    <row r="4238" spans="3:4" x14ac:dyDescent="0.25">
      <c r="C4238" s="34"/>
      <c r="D4238" s="10"/>
    </row>
    <row r="4239" spans="3:4" x14ac:dyDescent="0.25">
      <c r="C4239" s="34"/>
      <c r="D4239" s="10"/>
    </row>
    <row r="4240" spans="3:4" x14ac:dyDescent="0.25">
      <c r="C4240" s="34"/>
      <c r="D4240" s="10"/>
    </row>
    <row r="4241" spans="3:4" x14ac:dyDescent="0.25">
      <c r="C4241" s="34"/>
      <c r="D4241" s="10"/>
    </row>
    <row r="4242" spans="3:4" x14ac:dyDescent="0.25">
      <c r="C4242" s="34"/>
      <c r="D4242" s="10"/>
    </row>
    <row r="4243" spans="3:4" x14ac:dyDescent="0.25">
      <c r="C4243" s="34"/>
      <c r="D4243" s="10"/>
    </row>
    <row r="4244" spans="3:4" x14ac:dyDescent="0.25">
      <c r="C4244" s="34"/>
      <c r="D4244" s="10"/>
    </row>
    <row r="4245" spans="3:4" x14ac:dyDescent="0.25">
      <c r="C4245" s="34"/>
      <c r="D4245" s="10"/>
    </row>
    <row r="4246" spans="3:4" x14ac:dyDescent="0.25">
      <c r="C4246" s="34"/>
      <c r="D4246" s="10"/>
    </row>
    <row r="4247" spans="3:4" x14ac:dyDescent="0.25">
      <c r="C4247" s="34"/>
      <c r="D4247" s="10"/>
    </row>
    <row r="4248" spans="3:4" x14ac:dyDescent="0.25">
      <c r="C4248" s="34"/>
      <c r="D4248" s="10"/>
    </row>
    <row r="4249" spans="3:4" x14ac:dyDescent="0.25">
      <c r="C4249" s="34"/>
      <c r="D4249" s="10"/>
    </row>
    <row r="4250" spans="3:4" x14ac:dyDescent="0.25">
      <c r="C4250" s="34"/>
      <c r="D4250" s="10"/>
    </row>
    <row r="4251" spans="3:4" x14ac:dyDescent="0.25">
      <c r="C4251" s="34"/>
      <c r="D4251" s="10"/>
    </row>
    <row r="4252" spans="3:4" x14ac:dyDescent="0.25">
      <c r="C4252" s="34"/>
      <c r="D4252" s="10"/>
    </row>
    <row r="4253" spans="3:4" x14ac:dyDescent="0.25">
      <c r="C4253" s="34"/>
      <c r="D4253" s="10"/>
    </row>
    <row r="4254" spans="3:4" x14ac:dyDescent="0.25">
      <c r="C4254" s="34"/>
      <c r="D4254" s="10"/>
    </row>
    <row r="4255" spans="3:4" x14ac:dyDescent="0.25">
      <c r="C4255" s="34"/>
      <c r="D4255" s="10"/>
    </row>
    <row r="4256" spans="3:4" x14ac:dyDescent="0.25">
      <c r="C4256" s="34"/>
      <c r="D4256" s="10"/>
    </row>
    <row r="4257" spans="3:4" x14ac:dyDescent="0.25">
      <c r="C4257" s="34"/>
      <c r="D4257" s="10"/>
    </row>
    <row r="4258" spans="3:4" x14ac:dyDescent="0.25">
      <c r="C4258" s="34"/>
      <c r="D4258" s="10"/>
    </row>
    <row r="4259" spans="3:4" x14ac:dyDescent="0.25">
      <c r="C4259" s="34"/>
      <c r="D4259" s="10"/>
    </row>
    <row r="4260" spans="3:4" x14ac:dyDescent="0.25">
      <c r="C4260" s="34"/>
      <c r="D4260" s="10"/>
    </row>
    <row r="4261" spans="3:4" x14ac:dyDescent="0.25">
      <c r="C4261" s="34"/>
      <c r="D4261" s="10"/>
    </row>
    <row r="4262" spans="3:4" x14ac:dyDescent="0.25">
      <c r="C4262" s="34"/>
      <c r="D4262" s="10"/>
    </row>
    <row r="4263" spans="3:4" x14ac:dyDescent="0.25">
      <c r="C4263" s="34"/>
      <c r="D4263" s="10"/>
    </row>
    <row r="4264" spans="3:4" x14ac:dyDescent="0.25">
      <c r="C4264" s="34"/>
      <c r="D4264" s="10"/>
    </row>
    <row r="4265" spans="3:4" x14ac:dyDescent="0.25">
      <c r="C4265" s="34"/>
      <c r="D4265" s="10"/>
    </row>
    <row r="4266" spans="3:4" x14ac:dyDescent="0.25">
      <c r="C4266" s="34"/>
      <c r="D4266" s="10"/>
    </row>
    <row r="4267" spans="3:4" x14ac:dyDescent="0.25">
      <c r="C4267" s="34"/>
      <c r="D4267" s="10"/>
    </row>
    <row r="4268" spans="3:4" x14ac:dyDescent="0.25">
      <c r="C4268" s="34"/>
      <c r="D4268" s="10"/>
    </row>
    <row r="4269" spans="3:4" x14ac:dyDescent="0.25">
      <c r="C4269" s="34"/>
      <c r="D4269" s="10"/>
    </row>
    <row r="4270" spans="3:4" x14ac:dyDescent="0.25">
      <c r="C4270" s="34"/>
      <c r="D4270" s="10"/>
    </row>
    <row r="4271" spans="3:4" x14ac:dyDescent="0.25">
      <c r="C4271" s="34"/>
      <c r="D4271" s="10"/>
    </row>
    <row r="4272" spans="3:4" x14ac:dyDescent="0.25">
      <c r="C4272" s="34"/>
      <c r="D4272" s="10"/>
    </row>
    <row r="4273" spans="3:4" x14ac:dyDescent="0.25">
      <c r="C4273" s="34"/>
      <c r="D4273" s="10"/>
    </row>
    <row r="4274" spans="3:4" x14ac:dyDescent="0.25">
      <c r="C4274" s="34"/>
      <c r="D4274" s="10"/>
    </row>
    <row r="4275" spans="3:4" x14ac:dyDescent="0.25">
      <c r="C4275" s="34"/>
      <c r="D4275" s="10"/>
    </row>
    <row r="4276" spans="3:4" x14ac:dyDescent="0.25">
      <c r="C4276" s="34"/>
      <c r="D4276" s="10"/>
    </row>
    <row r="4277" spans="3:4" x14ac:dyDescent="0.25">
      <c r="C4277" s="34"/>
      <c r="D4277" s="10"/>
    </row>
    <row r="4278" spans="3:4" x14ac:dyDescent="0.25">
      <c r="C4278" s="34"/>
      <c r="D4278" s="10"/>
    </row>
    <row r="4279" spans="3:4" x14ac:dyDescent="0.25">
      <c r="C4279" s="34"/>
      <c r="D4279" s="10"/>
    </row>
    <row r="4280" spans="3:4" x14ac:dyDescent="0.25">
      <c r="C4280" s="34"/>
      <c r="D4280" s="10"/>
    </row>
    <row r="4281" spans="3:4" x14ac:dyDescent="0.25">
      <c r="C4281" s="34"/>
      <c r="D4281" s="10"/>
    </row>
    <row r="4282" spans="3:4" x14ac:dyDescent="0.25">
      <c r="C4282" s="34"/>
      <c r="D4282" s="10"/>
    </row>
    <row r="4283" spans="3:4" x14ac:dyDescent="0.25">
      <c r="C4283" s="34"/>
      <c r="D4283" s="10"/>
    </row>
    <row r="4284" spans="3:4" x14ac:dyDescent="0.25">
      <c r="C4284" s="34"/>
      <c r="D4284" s="10"/>
    </row>
    <row r="4285" spans="3:4" x14ac:dyDescent="0.25">
      <c r="C4285" s="34"/>
      <c r="D4285" s="10"/>
    </row>
    <row r="4286" spans="3:4" x14ac:dyDescent="0.25">
      <c r="C4286" s="34"/>
      <c r="D4286" s="10"/>
    </row>
    <row r="4287" spans="3:4" x14ac:dyDescent="0.25">
      <c r="C4287" s="34"/>
      <c r="D4287" s="10"/>
    </row>
    <row r="4288" spans="3:4" x14ac:dyDescent="0.25">
      <c r="C4288" s="34"/>
      <c r="D4288" s="10"/>
    </row>
    <row r="4289" spans="3:4" x14ac:dyDescent="0.25">
      <c r="C4289" s="34"/>
      <c r="D4289" s="10"/>
    </row>
    <row r="4290" spans="3:4" x14ac:dyDescent="0.25">
      <c r="C4290" s="34"/>
      <c r="D4290" s="10"/>
    </row>
    <row r="4291" spans="3:4" x14ac:dyDescent="0.25">
      <c r="C4291" s="34"/>
      <c r="D4291" s="10"/>
    </row>
    <row r="4292" spans="3:4" x14ac:dyDescent="0.25">
      <c r="C4292" s="34"/>
      <c r="D4292" s="10"/>
    </row>
    <row r="4293" spans="3:4" x14ac:dyDescent="0.25">
      <c r="C4293" s="34"/>
      <c r="D4293" s="10"/>
    </row>
    <row r="4294" spans="3:4" x14ac:dyDescent="0.25">
      <c r="C4294" s="34"/>
      <c r="D4294" s="10"/>
    </row>
    <row r="4295" spans="3:4" x14ac:dyDescent="0.25">
      <c r="C4295" s="34"/>
      <c r="D4295" s="10"/>
    </row>
    <row r="4296" spans="3:4" x14ac:dyDescent="0.25">
      <c r="C4296" s="34"/>
      <c r="D4296" s="10"/>
    </row>
    <row r="4297" spans="3:4" x14ac:dyDescent="0.25">
      <c r="C4297" s="34"/>
      <c r="D4297" s="10"/>
    </row>
    <row r="4298" spans="3:4" x14ac:dyDescent="0.25">
      <c r="C4298" s="34"/>
      <c r="D4298" s="10"/>
    </row>
    <row r="4299" spans="3:4" x14ac:dyDescent="0.25">
      <c r="C4299" s="34"/>
      <c r="D4299" s="10"/>
    </row>
    <row r="4300" spans="3:4" x14ac:dyDescent="0.25">
      <c r="C4300" s="34"/>
      <c r="D4300" s="10"/>
    </row>
    <row r="4301" spans="3:4" x14ac:dyDescent="0.25">
      <c r="C4301" s="34"/>
      <c r="D4301" s="10"/>
    </row>
    <row r="4302" spans="3:4" x14ac:dyDescent="0.25">
      <c r="C4302" s="34"/>
      <c r="D4302" s="10"/>
    </row>
    <row r="4303" spans="3:4" x14ac:dyDescent="0.25">
      <c r="C4303" s="34"/>
      <c r="D4303" s="10"/>
    </row>
    <row r="4304" spans="3:4" x14ac:dyDescent="0.25">
      <c r="C4304" s="34"/>
      <c r="D4304" s="10"/>
    </row>
    <row r="4305" spans="3:4" x14ac:dyDescent="0.25">
      <c r="C4305" s="34"/>
      <c r="D4305" s="10"/>
    </row>
    <row r="4306" spans="3:4" x14ac:dyDescent="0.25">
      <c r="C4306" s="34"/>
      <c r="D4306" s="10"/>
    </row>
    <row r="4307" spans="3:4" x14ac:dyDescent="0.25">
      <c r="C4307" s="34"/>
      <c r="D4307" s="10"/>
    </row>
    <row r="4308" spans="3:4" x14ac:dyDescent="0.25">
      <c r="C4308" s="34"/>
      <c r="D4308" s="10"/>
    </row>
    <row r="4309" spans="3:4" x14ac:dyDescent="0.25">
      <c r="C4309" s="34"/>
      <c r="D4309" s="10"/>
    </row>
    <row r="4310" spans="3:4" x14ac:dyDescent="0.25">
      <c r="C4310" s="34"/>
      <c r="D4310" s="10"/>
    </row>
    <row r="4311" spans="3:4" x14ac:dyDescent="0.25">
      <c r="C4311" s="34"/>
      <c r="D4311" s="10"/>
    </row>
    <row r="4312" spans="3:4" x14ac:dyDescent="0.25">
      <c r="C4312" s="34"/>
      <c r="D4312" s="10"/>
    </row>
    <row r="4313" spans="3:4" x14ac:dyDescent="0.25">
      <c r="C4313" s="34"/>
      <c r="D4313" s="10"/>
    </row>
    <row r="4314" spans="3:4" x14ac:dyDescent="0.25">
      <c r="C4314" s="34"/>
      <c r="D4314" s="10"/>
    </row>
    <row r="4315" spans="3:4" x14ac:dyDescent="0.25">
      <c r="C4315" s="34"/>
      <c r="D4315" s="10"/>
    </row>
    <row r="4316" spans="3:4" x14ac:dyDescent="0.25">
      <c r="C4316" s="34"/>
      <c r="D4316" s="10"/>
    </row>
    <row r="4317" spans="3:4" x14ac:dyDescent="0.25">
      <c r="C4317" s="34"/>
      <c r="D4317" s="10"/>
    </row>
    <row r="4318" spans="3:4" x14ac:dyDescent="0.25">
      <c r="C4318" s="34"/>
      <c r="D4318" s="10"/>
    </row>
    <row r="4319" spans="3:4" x14ac:dyDescent="0.25">
      <c r="C4319" s="34"/>
      <c r="D4319" s="10"/>
    </row>
    <row r="4320" spans="3:4" x14ac:dyDescent="0.25">
      <c r="C4320" s="34"/>
      <c r="D4320" s="10"/>
    </row>
    <row r="4321" spans="3:4" x14ac:dyDescent="0.25">
      <c r="C4321" s="34"/>
      <c r="D4321" s="10"/>
    </row>
    <row r="4322" spans="3:4" x14ac:dyDescent="0.25">
      <c r="C4322" s="34"/>
      <c r="D4322" s="10"/>
    </row>
    <row r="4323" spans="3:4" x14ac:dyDescent="0.25">
      <c r="C4323" s="34"/>
      <c r="D4323" s="10"/>
    </row>
    <row r="4324" spans="3:4" x14ac:dyDescent="0.25">
      <c r="C4324" s="34"/>
      <c r="D4324" s="10"/>
    </row>
    <row r="4325" spans="3:4" x14ac:dyDescent="0.25">
      <c r="C4325" s="34"/>
      <c r="D4325" s="10"/>
    </row>
    <row r="4326" spans="3:4" x14ac:dyDescent="0.25">
      <c r="C4326" s="34"/>
      <c r="D4326" s="10"/>
    </row>
    <row r="4327" spans="3:4" x14ac:dyDescent="0.25">
      <c r="C4327" s="34"/>
      <c r="D4327" s="10"/>
    </row>
    <row r="4328" spans="3:4" x14ac:dyDescent="0.25">
      <c r="C4328" s="34"/>
      <c r="D4328" s="10"/>
    </row>
    <row r="4329" spans="3:4" x14ac:dyDescent="0.25">
      <c r="C4329" s="34"/>
      <c r="D4329" s="10"/>
    </row>
    <row r="4330" spans="3:4" x14ac:dyDescent="0.25">
      <c r="C4330" s="34"/>
      <c r="D4330" s="10"/>
    </row>
    <row r="4331" spans="3:4" x14ac:dyDescent="0.25">
      <c r="C4331" s="34"/>
      <c r="D4331" s="10"/>
    </row>
    <row r="4332" spans="3:4" x14ac:dyDescent="0.25">
      <c r="C4332" s="34"/>
      <c r="D4332" s="10"/>
    </row>
    <row r="4333" spans="3:4" x14ac:dyDescent="0.25">
      <c r="C4333" s="34"/>
      <c r="D4333" s="10"/>
    </row>
    <row r="4334" spans="3:4" x14ac:dyDescent="0.25">
      <c r="C4334" s="34"/>
      <c r="D4334" s="10"/>
    </row>
    <row r="4335" spans="3:4" x14ac:dyDescent="0.25">
      <c r="C4335" s="34"/>
      <c r="D4335" s="10"/>
    </row>
    <row r="4336" spans="3:4" x14ac:dyDescent="0.25">
      <c r="C4336" s="34"/>
      <c r="D4336" s="10"/>
    </row>
    <row r="4337" spans="3:4" x14ac:dyDescent="0.25">
      <c r="C4337" s="34"/>
      <c r="D4337" s="10"/>
    </row>
    <row r="4338" spans="3:4" x14ac:dyDescent="0.25">
      <c r="C4338" s="34"/>
      <c r="D4338" s="10"/>
    </row>
    <row r="4339" spans="3:4" x14ac:dyDescent="0.25">
      <c r="C4339" s="34"/>
      <c r="D4339" s="10"/>
    </row>
    <row r="4340" spans="3:4" x14ac:dyDescent="0.25">
      <c r="C4340" s="34"/>
      <c r="D4340" s="10"/>
    </row>
    <row r="4341" spans="3:4" x14ac:dyDescent="0.25">
      <c r="C4341" s="34"/>
      <c r="D4341" s="10"/>
    </row>
    <row r="4342" spans="3:4" x14ac:dyDescent="0.25">
      <c r="C4342" s="34"/>
      <c r="D4342" s="10"/>
    </row>
    <row r="4343" spans="3:4" x14ac:dyDescent="0.25">
      <c r="C4343" s="34"/>
      <c r="D4343" s="10"/>
    </row>
    <row r="4344" spans="3:4" x14ac:dyDescent="0.25">
      <c r="C4344" s="34"/>
      <c r="D4344" s="10"/>
    </row>
    <row r="4345" spans="3:4" x14ac:dyDescent="0.25">
      <c r="C4345" s="34"/>
      <c r="D4345" s="10"/>
    </row>
    <row r="4346" spans="3:4" x14ac:dyDescent="0.25">
      <c r="C4346" s="34"/>
      <c r="D4346" s="10"/>
    </row>
    <row r="4347" spans="3:4" x14ac:dyDescent="0.25">
      <c r="C4347" s="34"/>
      <c r="D4347" s="10"/>
    </row>
    <row r="4348" spans="3:4" x14ac:dyDescent="0.25">
      <c r="C4348" s="34"/>
      <c r="D4348" s="10"/>
    </row>
    <row r="4349" spans="3:4" x14ac:dyDescent="0.25">
      <c r="C4349" s="34"/>
      <c r="D4349" s="10"/>
    </row>
    <row r="4350" spans="3:4" x14ac:dyDescent="0.25">
      <c r="C4350" s="34"/>
      <c r="D4350" s="10"/>
    </row>
    <row r="4351" spans="3:4" x14ac:dyDescent="0.25">
      <c r="C4351" s="34"/>
      <c r="D4351" s="10"/>
    </row>
    <row r="4352" spans="3:4" x14ac:dyDescent="0.25">
      <c r="C4352" s="34"/>
      <c r="D4352" s="10"/>
    </row>
    <row r="4353" spans="3:4" x14ac:dyDescent="0.25">
      <c r="C4353" s="34"/>
      <c r="D4353" s="10"/>
    </row>
    <row r="4354" spans="3:4" x14ac:dyDescent="0.25">
      <c r="C4354" s="34"/>
      <c r="D4354" s="10"/>
    </row>
    <row r="4355" spans="3:4" x14ac:dyDescent="0.25">
      <c r="C4355" s="34"/>
      <c r="D4355" s="10"/>
    </row>
    <row r="4356" spans="3:4" x14ac:dyDescent="0.25">
      <c r="C4356" s="34"/>
      <c r="D4356" s="10"/>
    </row>
    <row r="4357" spans="3:4" x14ac:dyDescent="0.25">
      <c r="C4357" s="34"/>
      <c r="D4357" s="10"/>
    </row>
    <row r="4358" spans="3:4" x14ac:dyDescent="0.25">
      <c r="C4358" s="34"/>
      <c r="D4358" s="10"/>
    </row>
    <row r="4359" spans="3:4" x14ac:dyDescent="0.25">
      <c r="C4359" s="34"/>
      <c r="D4359" s="10"/>
    </row>
    <row r="4360" spans="3:4" x14ac:dyDescent="0.25">
      <c r="C4360" s="34"/>
      <c r="D4360" s="10"/>
    </row>
    <row r="4361" spans="3:4" x14ac:dyDescent="0.25">
      <c r="C4361" s="34"/>
      <c r="D4361" s="10"/>
    </row>
    <row r="4362" spans="3:4" x14ac:dyDescent="0.25">
      <c r="C4362" s="34"/>
      <c r="D4362" s="10"/>
    </row>
    <row r="4363" spans="3:4" x14ac:dyDescent="0.25">
      <c r="C4363" s="34"/>
      <c r="D4363" s="10"/>
    </row>
    <row r="4364" spans="3:4" x14ac:dyDescent="0.25">
      <c r="C4364" s="34"/>
      <c r="D4364" s="10"/>
    </row>
    <row r="4365" spans="3:4" x14ac:dyDescent="0.25">
      <c r="C4365" s="34"/>
      <c r="D4365" s="10"/>
    </row>
    <row r="4366" spans="3:4" x14ac:dyDescent="0.25">
      <c r="C4366" s="34"/>
      <c r="D4366" s="10"/>
    </row>
    <row r="4367" spans="3:4" x14ac:dyDescent="0.25">
      <c r="C4367" s="34"/>
      <c r="D4367" s="10"/>
    </row>
    <row r="4368" spans="3:4" x14ac:dyDescent="0.25">
      <c r="C4368" s="34"/>
      <c r="D4368" s="10"/>
    </row>
    <row r="4369" spans="3:4" x14ac:dyDescent="0.25">
      <c r="C4369" s="34"/>
      <c r="D4369" s="10"/>
    </row>
    <row r="4370" spans="3:4" x14ac:dyDescent="0.25">
      <c r="C4370" s="34"/>
      <c r="D4370" s="10"/>
    </row>
    <row r="4371" spans="3:4" x14ac:dyDescent="0.25">
      <c r="C4371" s="34"/>
      <c r="D4371" s="10"/>
    </row>
    <row r="4372" spans="3:4" x14ac:dyDescent="0.25">
      <c r="C4372" s="34"/>
      <c r="D4372" s="10"/>
    </row>
    <row r="4373" spans="3:4" x14ac:dyDescent="0.25">
      <c r="C4373" s="34"/>
      <c r="D4373" s="10"/>
    </row>
    <row r="4374" spans="3:4" x14ac:dyDescent="0.25">
      <c r="C4374" s="34"/>
      <c r="D4374" s="10"/>
    </row>
    <row r="4375" spans="3:4" x14ac:dyDescent="0.25">
      <c r="C4375" s="34"/>
      <c r="D4375" s="10"/>
    </row>
    <row r="4376" spans="3:4" x14ac:dyDescent="0.25">
      <c r="C4376" s="34"/>
      <c r="D4376" s="10"/>
    </row>
    <row r="4377" spans="3:4" x14ac:dyDescent="0.25">
      <c r="C4377" s="34"/>
      <c r="D4377" s="10"/>
    </row>
    <row r="4378" spans="3:4" x14ac:dyDescent="0.25">
      <c r="C4378" s="34"/>
      <c r="D4378" s="10"/>
    </row>
    <row r="4379" spans="3:4" x14ac:dyDescent="0.25">
      <c r="C4379" s="34"/>
      <c r="D4379" s="10"/>
    </row>
    <row r="4380" spans="3:4" x14ac:dyDescent="0.25">
      <c r="C4380" s="34"/>
      <c r="D4380" s="10"/>
    </row>
    <row r="4381" spans="3:4" x14ac:dyDescent="0.25">
      <c r="C4381" s="34"/>
      <c r="D4381" s="10"/>
    </row>
    <row r="4382" spans="3:4" x14ac:dyDescent="0.25">
      <c r="C4382" s="34"/>
      <c r="D4382" s="10"/>
    </row>
    <row r="4383" spans="3:4" x14ac:dyDescent="0.25">
      <c r="C4383" s="34"/>
      <c r="D4383" s="10"/>
    </row>
    <row r="4384" spans="3:4" x14ac:dyDescent="0.25">
      <c r="C4384" s="34"/>
      <c r="D4384" s="10"/>
    </row>
    <row r="4385" spans="3:4" x14ac:dyDescent="0.25">
      <c r="C4385" s="34"/>
      <c r="D4385" s="10"/>
    </row>
    <row r="4386" spans="3:4" x14ac:dyDescent="0.25">
      <c r="C4386" s="34"/>
      <c r="D4386" s="10"/>
    </row>
    <row r="4387" spans="3:4" x14ac:dyDescent="0.25">
      <c r="C4387" s="34"/>
      <c r="D4387" s="10"/>
    </row>
    <row r="4388" spans="3:4" x14ac:dyDescent="0.25">
      <c r="C4388" s="34"/>
      <c r="D4388" s="10"/>
    </row>
    <row r="4389" spans="3:4" x14ac:dyDescent="0.25">
      <c r="C4389" s="34"/>
      <c r="D4389" s="10"/>
    </row>
    <row r="4390" spans="3:4" x14ac:dyDescent="0.25">
      <c r="C4390" s="34"/>
      <c r="D4390" s="10"/>
    </row>
    <row r="4391" spans="3:4" x14ac:dyDescent="0.25">
      <c r="C4391" s="34"/>
      <c r="D4391" s="10"/>
    </row>
    <row r="4392" spans="3:4" x14ac:dyDescent="0.25">
      <c r="C4392" s="34"/>
      <c r="D4392" s="10"/>
    </row>
    <row r="4393" spans="3:4" x14ac:dyDescent="0.25">
      <c r="C4393" s="34"/>
      <c r="D4393" s="10"/>
    </row>
    <row r="4394" spans="3:4" x14ac:dyDescent="0.25">
      <c r="C4394" s="34"/>
      <c r="D4394" s="10"/>
    </row>
    <row r="4395" spans="3:4" x14ac:dyDescent="0.25">
      <c r="C4395" s="34"/>
      <c r="D4395" s="10"/>
    </row>
    <row r="4396" spans="3:4" x14ac:dyDescent="0.25">
      <c r="C4396" s="34"/>
      <c r="D4396" s="10"/>
    </row>
    <row r="4397" spans="3:4" x14ac:dyDescent="0.25">
      <c r="C4397" s="34"/>
      <c r="D4397" s="10"/>
    </row>
    <row r="4398" spans="3:4" x14ac:dyDescent="0.25">
      <c r="C4398" s="34"/>
      <c r="D4398" s="10"/>
    </row>
    <row r="4399" spans="3:4" x14ac:dyDescent="0.25">
      <c r="C4399" s="34"/>
      <c r="D4399" s="10"/>
    </row>
    <row r="4400" spans="3:4" x14ac:dyDescent="0.25">
      <c r="C4400" s="34"/>
      <c r="D4400" s="10"/>
    </row>
    <row r="4401" spans="3:4" x14ac:dyDescent="0.25">
      <c r="C4401" s="34"/>
      <c r="D4401" s="10"/>
    </row>
    <row r="4402" spans="3:4" x14ac:dyDescent="0.25">
      <c r="C4402" s="34"/>
      <c r="D4402" s="10"/>
    </row>
    <row r="4403" spans="3:4" x14ac:dyDescent="0.25">
      <c r="C4403" s="34"/>
      <c r="D4403" s="10"/>
    </row>
    <row r="4404" spans="3:4" x14ac:dyDescent="0.25">
      <c r="C4404" s="34"/>
      <c r="D4404" s="10"/>
    </row>
    <row r="4405" spans="3:4" x14ac:dyDescent="0.25">
      <c r="C4405" s="34"/>
      <c r="D4405" s="10"/>
    </row>
    <row r="4406" spans="3:4" x14ac:dyDescent="0.25">
      <c r="C4406" s="34"/>
      <c r="D4406" s="10"/>
    </row>
    <row r="4407" spans="3:4" x14ac:dyDescent="0.25">
      <c r="C4407" s="34"/>
      <c r="D4407" s="10"/>
    </row>
    <row r="4408" spans="3:4" x14ac:dyDescent="0.25">
      <c r="C4408" s="34"/>
      <c r="D4408" s="10"/>
    </row>
    <row r="4409" spans="3:4" x14ac:dyDescent="0.25">
      <c r="C4409" s="34"/>
      <c r="D4409" s="10"/>
    </row>
    <row r="4410" spans="3:4" x14ac:dyDescent="0.25">
      <c r="C4410" s="34"/>
      <c r="D4410" s="10"/>
    </row>
    <row r="4411" spans="3:4" x14ac:dyDescent="0.25">
      <c r="C4411" s="34"/>
      <c r="D4411" s="10"/>
    </row>
    <row r="4412" spans="3:4" x14ac:dyDescent="0.25">
      <c r="C4412" s="34"/>
      <c r="D4412" s="10"/>
    </row>
    <row r="4413" spans="3:4" x14ac:dyDescent="0.25">
      <c r="C4413" s="34"/>
      <c r="D4413" s="10"/>
    </row>
    <row r="4414" spans="3:4" x14ac:dyDescent="0.25">
      <c r="C4414" s="34"/>
      <c r="D4414" s="10"/>
    </row>
    <row r="4415" spans="3:4" x14ac:dyDescent="0.25">
      <c r="C4415" s="34"/>
      <c r="D4415" s="10"/>
    </row>
    <row r="4416" spans="3:4" x14ac:dyDescent="0.25">
      <c r="C4416" s="34"/>
      <c r="D4416" s="10"/>
    </row>
    <row r="4417" spans="3:4" x14ac:dyDescent="0.25">
      <c r="C4417" s="34"/>
      <c r="D4417" s="10"/>
    </row>
    <row r="4418" spans="3:4" x14ac:dyDescent="0.25">
      <c r="C4418" s="34"/>
      <c r="D4418" s="10"/>
    </row>
    <row r="4419" spans="3:4" x14ac:dyDescent="0.25">
      <c r="C4419" s="34"/>
      <c r="D4419" s="10"/>
    </row>
    <row r="4420" spans="3:4" x14ac:dyDescent="0.25">
      <c r="C4420" s="34"/>
      <c r="D4420" s="10"/>
    </row>
    <row r="4421" spans="3:4" x14ac:dyDescent="0.25">
      <c r="C4421" s="34"/>
      <c r="D4421" s="10"/>
    </row>
    <row r="4422" spans="3:4" x14ac:dyDescent="0.25">
      <c r="C4422" s="34"/>
      <c r="D4422" s="10"/>
    </row>
    <row r="4423" spans="3:4" x14ac:dyDescent="0.25">
      <c r="C4423" s="34"/>
      <c r="D4423" s="10"/>
    </row>
    <row r="4424" spans="3:4" x14ac:dyDescent="0.25">
      <c r="C4424" s="34"/>
      <c r="D4424" s="10"/>
    </row>
    <row r="4425" spans="3:4" x14ac:dyDescent="0.25">
      <c r="C4425" s="34"/>
      <c r="D4425" s="10"/>
    </row>
    <row r="4426" spans="3:4" x14ac:dyDescent="0.25">
      <c r="C4426" s="34"/>
      <c r="D4426" s="10"/>
    </row>
    <row r="4427" spans="3:4" x14ac:dyDescent="0.25">
      <c r="C4427" s="34"/>
      <c r="D4427" s="10"/>
    </row>
    <row r="4428" spans="3:4" x14ac:dyDescent="0.25">
      <c r="C4428" s="34"/>
      <c r="D4428" s="10"/>
    </row>
    <row r="4429" spans="3:4" x14ac:dyDescent="0.25">
      <c r="C4429" s="34"/>
      <c r="D4429" s="10"/>
    </row>
    <row r="4430" spans="3:4" x14ac:dyDescent="0.25">
      <c r="C4430" s="34"/>
      <c r="D4430" s="10"/>
    </row>
    <row r="4431" spans="3:4" x14ac:dyDescent="0.25">
      <c r="C4431" s="34"/>
      <c r="D4431" s="10"/>
    </row>
    <row r="4432" spans="3:4" x14ac:dyDescent="0.25">
      <c r="C4432" s="34"/>
      <c r="D4432" s="10"/>
    </row>
    <row r="4433" spans="3:4" x14ac:dyDescent="0.25">
      <c r="C4433" s="34"/>
      <c r="D4433" s="10"/>
    </row>
    <row r="4434" spans="3:4" x14ac:dyDescent="0.25">
      <c r="C4434" s="34"/>
      <c r="D4434" s="10"/>
    </row>
    <row r="4435" spans="3:4" x14ac:dyDescent="0.25">
      <c r="C4435" s="34"/>
      <c r="D4435" s="10"/>
    </row>
    <row r="4436" spans="3:4" x14ac:dyDescent="0.25">
      <c r="C4436" s="34"/>
      <c r="D4436" s="10"/>
    </row>
    <row r="4437" spans="3:4" x14ac:dyDescent="0.25">
      <c r="C4437" s="34"/>
      <c r="D4437" s="10"/>
    </row>
    <row r="4438" spans="3:4" x14ac:dyDescent="0.25">
      <c r="C4438" s="34"/>
      <c r="D4438" s="10"/>
    </row>
    <row r="4439" spans="3:4" x14ac:dyDescent="0.25">
      <c r="C4439" s="34"/>
      <c r="D4439" s="10"/>
    </row>
    <row r="4440" spans="3:4" x14ac:dyDescent="0.25">
      <c r="C4440" s="34"/>
      <c r="D4440" s="10"/>
    </row>
    <row r="4441" spans="3:4" x14ac:dyDescent="0.25">
      <c r="C4441" s="34"/>
      <c r="D4441" s="10"/>
    </row>
    <row r="4442" spans="3:4" x14ac:dyDescent="0.25">
      <c r="C4442" s="34"/>
      <c r="D4442" s="10"/>
    </row>
    <row r="4443" spans="3:4" x14ac:dyDescent="0.25">
      <c r="C4443" s="34"/>
      <c r="D4443" s="10"/>
    </row>
    <row r="4444" spans="3:4" x14ac:dyDescent="0.25">
      <c r="C4444" s="34"/>
      <c r="D4444" s="10"/>
    </row>
    <row r="4445" spans="3:4" x14ac:dyDescent="0.25">
      <c r="C4445" s="34"/>
      <c r="D4445" s="10"/>
    </row>
    <row r="4446" spans="3:4" x14ac:dyDescent="0.25">
      <c r="C4446" s="34"/>
      <c r="D4446" s="10"/>
    </row>
    <row r="4447" spans="3:4" x14ac:dyDescent="0.25">
      <c r="C4447" s="34"/>
      <c r="D4447" s="10"/>
    </row>
    <row r="4448" spans="3:4" x14ac:dyDescent="0.25">
      <c r="C4448" s="34"/>
      <c r="D4448" s="10"/>
    </row>
    <row r="4449" spans="3:4" x14ac:dyDescent="0.25">
      <c r="C4449" s="34"/>
      <c r="D4449" s="10"/>
    </row>
    <row r="4450" spans="3:4" x14ac:dyDescent="0.25">
      <c r="C4450" s="34"/>
      <c r="D4450" s="10"/>
    </row>
    <row r="4451" spans="3:4" x14ac:dyDescent="0.25">
      <c r="C4451" s="34"/>
      <c r="D4451" s="10"/>
    </row>
    <row r="4452" spans="3:4" x14ac:dyDescent="0.25">
      <c r="C4452" s="34"/>
      <c r="D4452" s="10"/>
    </row>
    <row r="4453" spans="3:4" x14ac:dyDescent="0.25">
      <c r="C4453" s="34"/>
      <c r="D4453" s="10"/>
    </row>
    <row r="4454" spans="3:4" x14ac:dyDescent="0.25">
      <c r="C4454" s="34"/>
      <c r="D4454" s="10"/>
    </row>
    <row r="4455" spans="3:4" x14ac:dyDescent="0.25">
      <c r="C4455" s="34"/>
      <c r="D4455" s="10"/>
    </row>
    <row r="4456" spans="3:4" x14ac:dyDescent="0.25">
      <c r="C4456" s="34"/>
      <c r="D4456" s="10"/>
    </row>
    <row r="4457" spans="3:4" x14ac:dyDescent="0.25">
      <c r="C4457" s="34"/>
      <c r="D4457" s="10"/>
    </row>
    <row r="4458" spans="3:4" x14ac:dyDescent="0.25">
      <c r="C4458" s="34"/>
      <c r="D4458" s="10"/>
    </row>
    <row r="4459" spans="3:4" x14ac:dyDescent="0.25">
      <c r="C4459" s="34"/>
      <c r="D4459" s="10"/>
    </row>
    <row r="4460" spans="3:4" x14ac:dyDescent="0.25">
      <c r="C4460" s="34"/>
      <c r="D4460" s="10"/>
    </row>
    <row r="4461" spans="3:4" x14ac:dyDescent="0.25">
      <c r="C4461" s="34"/>
      <c r="D4461" s="10"/>
    </row>
    <row r="4462" spans="3:4" x14ac:dyDescent="0.25">
      <c r="C4462" s="34"/>
      <c r="D4462" s="10"/>
    </row>
    <row r="4463" spans="3:4" x14ac:dyDescent="0.25">
      <c r="C4463" s="34"/>
      <c r="D4463" s="10"/>
    </row>
    <row r="4464" spans="3:4" x14ac:dyDescent="0.25">
      <c r="C4464" s="34"/>
      <c r="D4464" s="10"/>
    </row>
    <row r="4465" spans="3:4" x14ac:dyDescent="0.25">
      <c r="C4465" s="34"/>
      <c r="D4465" s="10"/>
    </row>
    <row r="4466" spans="3:4" x14ac:dyDescent="0.25">
      <c r="C4466" s="34"/>
      <c r="D4466" s="10"/>
    </row>
    <row r="4467" spans="3:4" x14ac:dyDescent="0.25">
      <c r="C4467" s="34"/>
      <c r="D4467" s="10"/>
    </row>
    <row r="4468" spans="3:4" x14ac:dyDescent="0.25">
      <c r="C4468" s="34"/>
      <c r="D4468" s="10"/>
    </row>
    <row r="4469" spans="3:4" x14ac:dyDescent="0.25">
      <c r="C4469" s="34"/>
      <c r="D4469" s="10"/>
    </row>
    <row r="4470" spans="3:4" x14ac:dyDescent="0.25">
      <c r="C4470" s="34"/>
      <c r="D4470" s="10"/>
    </row>
    <row r="4471" spans="3:4" x14ac:dyDescent="0.25">
      <c r="C4471" s="34"/>
      <c r="D4471" s="10"/>
    </row>
    <row r="4472" spans="3:4" x14ac:dyDescent="0.25">
      <c r="C4472" s="34"/>
      <c r="D4472" s="10"/>
    </row>
    <row r="4473" spans="3:4" x14ac:dyDescent="0.25">
      <c r="C4473" s="34"/>
      <c r="D4473" s="10"/>
    </row>
    <row r="4474" spans="3:4" x14ac:dyDescent="0.25">
      <c r="C4474" s="34"/>
      <c r="D4474" s="10"/>
    </row>
    <row r="4475" spans="3:4" x14ac:dyDescent="0.25">
      <c r="C4475" s="34"/>
      <c r="D4475" s="10"/>
    </row>
    <row r="4476" spans="3:4" x14ac:dyDescent="0.25">
      <c r="C4476" s="34"/>
      <c r="D4476" s="10"/>
    </row>
    <row r="4477" spans="3:4" x14ac:dyDescent="0.25">
      <c r="C4477" s="34"/>
      <c r="D4477" s="10"/>
    </row>
    <row r="4478" spans="3:4" x14ac:dyDescent="0.25">
      <c r="C4478" s="34"/>
      <c r="D4478" s="10"/>
    </row>
    <row r="4479" spans="3:4" x14ac:dyDescent="0.25">
      <c r="C4479" s="34"/>
      <c r="D4479" s="10"/>
    </row>
    <row r="4480" spans="3:4" x14ac:dyDescent="0.25">
      <c r="C4480" s="34"/>
      <c r="D4480" s="10"/>
    </row>
    <row r="4481" spans="3:4" x14ac:dyDescent="0.25">
      <c r="C4481" s="34"/>
      <c r="D4481" s="10"/>
    </row>
    <row r="4482" spans="3:4" x14ac:dyDescent="0.25">
      <c r="C4482" s="34"/>
      <c r="D4482" s="10"/>
    </row>
    <row r="4483" spans="3:4" x14ac:dyDescent="0.25">
      <c r="C4483" s="34"/>
      <c r="D4483" s="10"/>
    </row>
    <row r="4484" spans="3:4" x14ac:dyDescent="0.25">
      <c r="C4484" s="34"/>
      <c r="D4484" s="10"/>
    </row>
    <row r="4485" spans="3:4" x14ac:dyDescent="0.25">
      <c r="C4485" s="34"/>
      <c r="D4485" s="10"/>
    </row>
    <row r="4486" spans="3:4" x14ac:dyDescent="0.25">
      <c r="C4486" s="34"/>
      <c r="D4486" s="10"/>
    </row>
    <row r="4487" spans="3:4" x14ac:dyDescent="0.25">
      <c r="C4487" s="34"/>
      <c r="D4487" s="10"/>
    </row>
    <row r="4488" spans="3:4" x14ac:dyDescent="0.25">
      <c r="C4488" s="34"/>
      <c r="D4488" s="10"/>
    </row>
    <row r="4489" spans="3:4" x14ac:dyDescent="0.25">
      <c r="C4489" s="34"/>
      <c r="D4489" s="10"/>
    </row>
    <row r="4490" spans="3:4" x14ac:dyDescent="0.25">
      <c r="C4490" s="34"/>
      <c r="D4490" s="10"/>
    </row>
    <row r="4491" spans="3:4" x14ac:dyDescent="0.25">
      <c r="C4491" s="34"/>
      <c r="D4491" s="10"/>
    </row>
    <row r="4492" spans="3:4" x14ac:dyDescent="0.25">
      <c r="C4492" s="34"/>
      <c r="D4492" s="10"/>
    </row>
    <row r="4493" spans="3:4" x14ac:dyDescent="0.25">
      <c r="C4493" s="34"/>
      <c r="D4493" s="10"/>
    </row>
    <row r="4494" spans="3:4" x14ac:dyDescent="0.25">
      <c r="C4494" s="34"/>
      <c r="D4494" s="10"/>
    </row>
    <row r="4495" spans="3:4" x14ac:dyDescent="0.25">
      <c r="C4495" s="34"/>
      <c r="D4495" s="10"/>
    </row>
    <row r="4496" spans="3:4" x14ac:dyDescent="0.25">
      <c r="C4496" s="34"/>
      <c r="D4496" s="10"/>
    </row>
    <row r="4497" spans="3:4" x14ac:dyDescent="0.25">
      <c r="C4497" s="34"/>
      <c r="D4497" s="10"/>
    </row>
    <row r="4498" spans="3:4" x14ac:dyDescent="0.25">
      <c r="C4498" s="34"/>
      <c r="D4498" s="10"/>
    </row>
    <row r="4499" spans="3:4" x14ac:dyDescent="0.25">
      <c r="C4499" s="34"/>
      <c r="D4499" s="10"/>
    </row>
    <row r="4500" spans="3:4" x14ac:dyDescent="0.25">
      <c r="C4500" s="34"/>
      <c r="D4500" s="10"/>
    </row>
    <row r="4501" spans="3:4" x14ac:dyDescent="0.25">
      <c r="C4501" s="34"/>
      <c r="D4501" s="10"/>
    </row>
    <row r="4502" spans="3:4" x14ac:dyDescent="0.25">
      <c r="C4502" s="34"/>
      <c r="D4502" s="10"/>
    </row>
    <row r="4503" spans="3:4" x14ac:dyDescent="0.25">
      <c r="C4503" s="34"/>
      <c r="D4503" s="10"/>
    </row>
    <row r="4504" spans="3:4" x14ac:dyDescent="0.25">
      <c r="C4504" s="34"/>
      <c r="D4504" s="10"/>
    </row>
    <row r="4505" spans="3:4" x14ac:dyDescent="0.25">
      <c r="C4505" s="34"/>
      <c r="D4505" s="10"/>
    </row>
    <row r="4506" spans="3:4" x14ac:dyDescent="0.25">
      <c r="C4506" s="34"/>
      <c r="D4506" s="10"/>
    </row>
    <row r="4507" spans="3:4" x14ac:dyDescent="0.25">
      <c r="C4507" s="34"/>
      <c r="D4507" s="10"/>
    </row>
    <row r="4508" spans="3:4" x14ac:dyDescent="0.25">
      <c r="C4508" s="34"/>
      <c r="D4508" s="10"/>
    </row>
    <row r="4509" spans="3:4" x14ac:dyDescent="0.25">
      <c r="C4509" s="34"/>
      <c r="D4509" s="10"/>
    </row>
    <row r="4510" spans="3:4" x14ac:dyDescent="0.25">
      <c r="C4510" s="34"/>
      <c r="D4510" s="10"/>
    </row>
    <row r="4511" spans="3:4" x14ac:dyDescent="0.25">
      <c r="C4511" s="34"/>
      <c r="D4511" s="10"/>
    </row>
    <row r="4512" spans="3:4" x14ac:dyDescent="0.25">
      <c r="C4512" s="34"/>
      <c r="D4512" s="10"/>
    </row>
    <row r="4513" spans="3:4" x14ac:dyDescent="0.25">
      <c r="C4513" s="34"/>
      <c r="D4513" s="10"/>
    </row>
    <row r="4514" spans="3:4" x14ac:dyDescent="0.25">
      <c r="C4514" s="34"/>
      <c r="D4514" s="10"/>
    </row>
    <row r="4515" spans="3:4" x14ac:dyDescent="0.25">
      <c r="C4515" s="34"/>
      <c r="D4515" s="10"/>
    </row>
    <row r="4516" spans="3:4" x14ac:dyDescent="0.25">
      <c r="C4516" s="34"/>
      <c r="D4516" s="10"/>
    </row>
    <row r="4517" spans="3:4" x14ac:dyDescent="0.25">
      <c r="C4517" s="34"/>
      <c r="D4517" s="10"/>
    </row>
    <row r="4518" spans="3:4" x14ac:dyDescent="0.25">
      <c r="C4518" s="34"/>
      <c r="D4518" s="10"/>
    </row>
    <row r="4519" spans="3:4" x14ac:dyDescent="0.25">
      <c r="C4519" s="34"/>
      <c r="D4519" s="10"/>
    </row>
    <row r="4520" spans="3:4" x14ac:dyDescent="0.25">
      <c r="C4520" s="34"/>
      <c r="D4520" s="10"/>
    </row>
    <row r="4521" spans="3:4" x14ac:dyDescent="0.25">
      <c r="C4521" s="34"/>
      <c r="D4521" s="10"/>
    </row>
    <row r="4522" spans="3:4" x14ac:dyDescent="0.25">
      <c r="C4522" s="34"/>
      <c r="D4522" s="10"/>
    </row>
    <row r="4523" spans="3:4" x14ac:dyDescent="0.25">
      <c r="C4523" s="34"/>
      <c r="D4523" s="10"/>
    </row>
    <row r="4524" spans="3:4" x14ac:dyDescent="0.25">
      <c r="C4524" s="34"/>
      <c r="D4524" s="10"/>
    </row>
    <row r="4525" spans="3:4" x14ac:dyDescent="0.25">
      <c r="C4525" s="34"/>
      <c r="D4525" s="10"/>
    </row>
    <row r="4526" spans="3:4" x14ac:dyDescent="0.25">
      <c r="C4526" s="34"/>
      <c r="D4526" s="10"/>
    </row>
    <row r="4527" spans="3:4" x14ac:dyDescent="0.25">
      <c r="C4527" s="34"/>
      <c r="D4527" s="10"/>
    </row>
    <row r="4528" spans="3:4" x14ac:dyDescent="0.25">
      <c r="C4528" s="34"/>
      <c r="D4528" s="10"/>
    </row>
    <row r="4529" spans="3:4" x14ac:dyDescent="0.25">
      <c r="C4529" s="34"/>
      <c r="D4529" s="10"/>
    </row>
    <row r="4530" spans="3:4" x14ac:dyDescent="0.25">
      <c r="C4530" s="34"/>
      <c r="D4530" s="10"/>
    </row>
    <row r="4531" spans="3:4" x14ac:dyDescent="0.25">
      <c r="C4531" s="34"/>
      <c r="D4531" s="10"/>
    </row>
    <row r="4532" spans="3:4" x14ac:dyDescent="0.25">
      <c r="C4532" s="34"/>
      <c r="D4532" s="10"/>
    </row>
    <row r="4533" spans="3:4" x14ac:dyDescent="0.25">
      <c r="C4533" s="34"/>
      <c r="D4533" s="10"/>
    </row>
    <row r="4534" spans="3:4" x14ac:dyDescent="0.25">
      <c r="C4534" s="34"/>
      <c r="D4534" s="10"/>
    </row>
    <row r="4535" spans="3:4" x14ac:dyDescent="0.25">
      <c r="C4535" s="34"/>
      <c r="D4535" s="10"/>
    </row>
    <row r="4536" spans="3:4" x14ac:dyDescent="0.25">
      <c r="C4536" s="34"/>
      <c r="D4536" s="10"/>
    </row>
    <row r="4537" spans="3:4" x14ac:dyDescent="0.25">
      <c r="C4537" s="34"/>
      <c r="D4537" s="10"/>
    </row>
    <row r="4538" spans="3:4" x14ac:dyDescent="0.25">
      <c r="C4538" s="34"/>
      <c r="D4538" s="10"/>
    </row>
    <row r="4539" spans="3:4" x14ac:dyDescent="0.25">
      <c r="C4539" s="34"/>
      <c r="D4539" s="10"/>
    </row>
    <row r="4540" spans="3:4" x14ac:dyDescent="0.25">
      <c r="C4540" s="34"/>
      <c r="D4540" s="10"/>
    </row>
    <row r="4541" spans="3:4" x14ac:dyDescent="0.25">
      <c r="C4541" s="34"/>
      <c r="D4541" s="10"/>
    </row>
    <row r="4542" spans="3:4" x14ac:dyDescent="0.25">
      <c r="C4542" s="34"/>
      <c r="D4542" s="10"/>
    </row>
    <row r="4543" spans="3:4" x14ac:dyDescent="0.25">
      <c r="C4543" s="34"/>
      <c r="D4543" s="10"/>
    </row>
    <row r="4544" spans="3:4" x14ac:dyDescent="0.25">
      <c r="C4544" s="34"/>
      <c r="D4544" s="10"/>
    </row>
    <row r="4545" spans="3:4" x14ac:dyDescent="0.25">
      <c r="C4545" s="34"/>
      <c r="D4545" s="10"/>
    </row>
    <row r="4546" spans="3:4" x14ac:dyDescent="0.25">
      <c r="C4546" s="34"/>
      <c r="D4546" s="10"/>
    </row>
    <row r="4547" spans="3:4" x14ac:dyDescent="0.25">
      <c r="C4547" s="34"/>
      <c r="D4547" s="10"/>
    </row>
    <row r="4548" spans="3:4" x14ac:dyDescent="0.25">
      <c r="C4548" s="34"/>
      <c r="D4548" s="10"/>
    </row>
    <row r="4549" spans="3:4" x14ac:dyDescent="0.25">
      <c r="C4549" s="34"/>
      <c r="D4549" s="10"/>
    </row>
    <row r="4550" spans="3:4" x14ac:dyDescent="0.25">
      <c r="C4550" s="34"/>
      <c r="D4550" s="10"/>
    </row>
    <row r="4551" spans="3:4" x14ac:dyDescent="0.25">
      <c r="C4551" s="34"/>
      <c r="D4551" s="10"/>
    </row>
    <row r="4552" spans="3:4" x14ac:dyDescent="0.25">
      <c r="C4552" s="34"/>
      <c r="D4552" s="10"/>
    </row>
    <row r="4553" spans="3:4" x14ac:dyDescent="0.25">
      <c r="C4553" s="34"/>
      <c r="D4553" s="10"/>
    </row>
    <row r="4554" spans="3:4" x14ac:dyDescent="0.25">
      <c r="C4554" s="34"/>
      <c r="D4554" s="10"/>
    </row>
    <row r="4555" spans="3:4" x14ac:dyDescent="0.25">
      <c r="C4555" s="34"/>
      <c r="D4555" s="10"/>
    </row>
    <row r="4556" spans="3:4" x14ac:dyDescent="0.25">
      <c r="C4556" s="34"/>
      <c r="D4556" s="10"/>
    </row>
    <row r="4557" spans="3:4" x14ac:dyDescent="0.25">
      <c r="C4557" s="34"/>
      <c r="D4557" s="10"/>
    </row>
    <row r="4558" spans="3:4" x14ac:dyDescent="0.25">
      <c r="C4558" s="34"/>
      <c r="D4558" s="10"/>
    </row>
    <row r="4559" spans="3:4" x14ac:dyDescent="0.25">
      <c r="C4559" s="34"/>
      <c r="D4559" s="10"/>
    </row>
    <row r="4560" spans="3:4" x14ac:dyDescent="0.25">
      <c r="C4560" s="34"/>
      <c r="D4560" s="10"/>
    </row>
    <row r="4561" spans="3:4" x14ac:dyDescent="0.25">
      <c r="C4561" s="34"/>
      <c r="D4561" s="10"/>
    </row>
    <row r="4562" spans="3:4" x14ac:dyDescent="0.25">
      <c r="C4562" s="34"/>
      <c r="D4562" s="10"/>
    </row>
    <row r="4563" spans="3:4" x14ac:dyDescent="0.25">
      <c r="C4563" s="34"/>
      <c r="D4563" s="10"/>
    </row>
    <row r="4564" spans="3:4" x14ac:dyDescent="0.25">
      <c r="C4564" s="34"/>
      <c r="D4564" s="10"/>
    </row>
    <row r="4565" spans="3:4" x14ac:dyDescent="0.25">
      <c r="C4565" s="34"/>
      <c r="D4565" s="10"/>
    </row>
    <row r="4566" spans="3:4" x14ac:dyDescent="0.25">
      <c r="C4566" s="34"/>
      <c r="D4566" s="10"/>
    </row>
    <row r="4567" spans="3:4" x14ac:dyDescent="0.25">
      <c r="C4567" s="34"/>
      <c r="D4567" s="10"/>
    </row>
    <row r="4568" spans="3:4" x14ac:dyDescent="0.25">
      <c r="C4568" s="34"/>
      <c r="D4568" s="10"/>
    </row>
    <row r="4569" spans="3:4" x14ac:dyDescent="0.25">
      <c r="C4569" s="34"/>
      <c r="D4569" s="10"/>
    </row>
    <row r="4570" spans="3:4" x14ac:dyDescent="0.25">
      <c r="C4570" s="34"/>
      <c r="D4570" s="10"/>
    </row>
    <row r="4571" spans="3:4" x14ac:dyDescent="0.25">
      <c r="C4571" s="34"/>
      <c r="D4571" s="10"/>
    </row>
    <row r="4572" spans="3:4" x14ac:dyDescent="0.25">
      <c r="C4572" s="34"/>
      <c r="D4572" s="10"/>
    </row>
    <row r="4573" spans="3:4" x14ac:dyDescent="0.25">
      <c r="C4573" s="34"/>
      <c r="D4573" s="10"/>
    </row>
    <row r="4574" spans="3:4" x14ac:dyDescent="0.25">
      <c r="C4574" s="34"/>
      <c r="D4574" s="10"/>
    </row>
    <row r="4575" spans="3:4" x14ac:dyDescent="0.25">
      <c r="C4575" s="34"/>
      <c r="D4575" s="10"/>
    </row>
    <row r="4576" spans="3:4" x14ac:dyDescent="0.25">
      <c r="C4576" s="34"/>
      <c r="D4576" s="10"/>
    </row>
    <row r="4577" spans="3:4" x14ac:dyDescent="0.25">
      <c r="C4577" s="34"/>
      <c r="D4577" s="10"/>
    </row>
    <row r="4578" spans="3:4" x14ac:dyDescent="0.25">
      <c r="C4578" s="34"/>
      <c r="D4578" s="10"/>
    </row>
    <row r="4579" spans="3:4" x14ac:dyDescent="0.25">
      <c r="C4579" s="34"/>
      <c r="D4579" s="10"/>
    </row>
    <row r="4580" spans="3:4" x14ac:dyDescent="0.25">
      <c r="C4580" s="34"/>
      <c r="D4580" s="10"/>
    </row>
    <row r="4581" spans="3:4" x14ac:dyDescent="0.25">
      <c r="C4581" s="34"/>
      <c r="D4581" s="10"/>
    </row>
    <row r="4582" spans="3:4" x14ac:dyDescent="0.25">
      <c r="C4582" s="34"/>
      <c r="D4582" s="10"/>
    </row>
    <row r="4583" spans="3:4" x14ac:dyDescent="0.25">
      <c r="C4583" s="34"/>
      <c r="D4583" s="10"/>
    </row>
    <row r="4584" spans="3:4" x14ac:dyDescent="0.25">
      <c r="C4584" s="34"/>
      <c r="D4584" s="10"/>
    </row>
    <row r="4585" spans="3:4" x14ac:dyDescent="0.25">
      <c r="C4585" s="34"/>
      <c r="D4585" s="10"/>
    </row>
    <row r="4586" spans="3:4" x14ac:dyDescent="0.25">
      <c r="C4586" s="34"/>
      <c r="D4586" s="10"/>
    </row>
    <row r="4587" spans="3:4" x14ac:dyDescent="0.25">
      <c r="C4587" s="34"/>
      <c r="D4587" s="10"/>
    </row>
    <row r="4588" spans="3:4" x14ac:dyDescent="0.25">
      <c r="C4588" s="34"/>
      <c r="D4588" s="10"/>
    </row>
    <row r="4589" spans="3:4" x14ac:dyDescent="0.25">
      <c r="C4589" s="34"/>
      <c r="D4589" s="10"/>
    </row>
    <row r="4590" spans="3:4" x14ac:dyDescent="0.25">
      <c r="C4590" s="34"/>
      <c r="D4590" s="10"/>
    </row>
    <row r="4591" spans="3:4" x14ac:dyDescent="0.25">
      <c r="C4591" s="34"/>
      <c r="D4591" s="10"/>
    </row>
    <row r="4592" spans="3:4" x14ac:dyDescent="0.25">
      <c r="C4592" s="34"/>
      <c r="D4592" s="10"/>
    </row>
    <row r="4593" spans="3:4" x14ac:dyDescent="0.25">
      <c r="C4593" s="34"/>
      <c r="D4593" s="10"/>
    </row>
    <row r="4594" spans="3:4" x14ac:dyDescent="0.25">
      <c r="C4594" s="34"/>
      <c r="D4594" s="10"/>
    </row>
    <row r="4595" spans="3:4" x14ac:dyDescent="0.25">
      <c r="C4595" s="34"/>
      <c r="D4595" s="10"/>
    </row>
    <row r="4596" spans="3:4" x14ac:dyDescent="0.25">
      <c r="C4596" s="34"/>
      <c r="D4596" s="10"/>
    </row>
    <row r="4597" spans="3:4" x14ac:dyDescent="0.25">
      <c r="C4597" s="34"/>
      <c r="D4597" s="10"/>
    </row>
    <row r="4598" spans="3:4" x14ac:dyDescent="0.25">
      <c r="C4598" s="34"/>
      <c r="D4598" s="10"/>
    </row>
    <row r="4599" spans="3:4" x14ac:dyDescent="0.25">
      <c r="C4599" s="34"/>
      <c r="D4599" s="10"/>
    </row>
    <row r="4600" spans="3:4" x14ac:dyDescent="0.25">
      <c r="C4600" s="34"/>
      <c r="D4600" s="10"/>
    </row>
    <row r="4601" spans="3:4" x14ac:dyDescent="0.25">
      <c r="C4601" s="34"/>
      <c r="D4601" s="10"/>
    </row>
    <row r="4602" spans="3:4" x14ac:dyDescent="0.25">
      <c r="C4602" s="34"/>
      <c r="D4602" s="10"/>
    </row>
    <row r="4603" spans="3:4" x14ac:dyDescent="0.25">
      <c r="C4603" s="34"/>
      <c r="D4603" s="10"/>
    </row>
    <row r="4604" spans="3:4" x14ac:dyDescent="0.25">
      <c r="C4604" s="34"/>
      <c r="D4604" s="10"/>
    </row>
    <row r="4605" spans="3:4" x14ac:dyDescent="0.25">
      <c r="C4605" s="34"/>
      <c r="D4605" s="10"/>
    </row>
    <row r="4606" spans="3:4" x14ac:dyDescent="0.25">
      <c r="C4606" s="34"/>
      <c r="D4606" s="10"/>
    </row>
    <row r="4607" spans="3:4" x14ac:dyDescent="0.25">
      <c r="C4607" s="34"/>
      <c r="D4607" s="10"/>
    </row>
    <row r="4608" spans="3:4" x14ac:dyDescent="0.25">
      <c r="C4608" s="34"/>
      <c r="D4608" s="10"/>
    </row>
    <row r="4609" spans="3:4" x14ac:dyDescent="0.25">
      <c r="C4609" s="34"/>
      <c r="D4609" s="10"/>
    </row>
    <row r="4610" spans="3:4" x14ac:dyDescent="0.25">
      <c r="C4610" s="34"/>
      <c r="D4610" s="10"/>
    </row>
    <row r="4611" spans="3:4" x14ac:dyDescent="0.25">
      <c r="C4611" s="34"/>
      <c r="D4611" s="10"/>
    </row>
    <row r="4612" spans="3:4" x14ac:dyDescent="0.25">
      <c r="C4612" s="34"/>
      <c r="D4612" s="10"/>
    </row>
    <row r="4613" spans="3:4" x14ac:dyDescent="0.25">
      <c r="C4613" s="34"/>
      <c r="D4613" s="10"/>
    </row>
    <row r="4614" spans="3:4" x14ac:dyDescent="0.25">
      <c r="C4614" s="34"/>
      <c r="D4614" s="10"/>
    </row>
    <row r="4615" spans="3:4" x14ac:dyDescent="0.25">
      <c r="C4615" s="34"/>
      <c r="D4615" s="10"/>
    </row>
    <row r="4616" spans="3:4" x14ac:dyDescent="0.25">
      <c r="C4616" s="34"/>
      <c r="D4616" s="10"/>
    </row>
    <row r="4617" spans="3:4" x14ac:dyDescent="0.25">
      <c r="C4617" s="34"/>
      <c r="D4617" s="10"/>
    </row>
    <row r="4618" spans="3:4" x14ac:dyDescent="0.25">
      <c r="C4618" s="34"/>
      <c r="D4618" s="10"/>
    </row>
    <row r="4619" spans="3:4" x14ac:dyDescent="0.25">
      <c r="C4619" s="34"/>
      <c r="D4619" s="10"/>
    </row>
    <row r="4620" spans="3:4" x14ac:dyDescent="0.25">
      <c r="C4620" s="34"/>
      <c r="D4620" s="10"/>
    </row>
    <row r="4621" spans="3:4" x14ac:dyDescent="0.25">
      <c r="C4621" s="34"/>
      <c r="D4621" s="10"/>
    </row>
    <row r="4622" spans="3:4" x14ac:dyDescent="0.25">
      <c r="C4622" s="34"/>
      <c r="D4622" s="10"/>
    </row>
    <row r="4623" spans="3:4" x14ac:dyDescent="0.25">
      <c r="C4623" s="34"/>
      <c r="D4623" s="10"/>
    </row>
    <row r="4624" spans="3:4" x14ac:dyDescent="0.25">
      <c r="C4624" s="34"/>
      <c r="D4624" s="10"/>
    </row>
    <row r="4625" spans="3:4" x14ac:dyDescent="0.25">
      <c r="C4625" s="34"/>
      <c r="D4625" s="10"/>
    </row>
    <row r="4626" spans="3:4" x14ac:dyDescent="0.25">
      <c r="C4626" s="34"/>
      <c r="D4626" s="10"/>
    </row>
    <row r="4627" spans="3:4" x14ac:dyDescent="0.25">
      <c r="C4627" s="34"/>
      <c r="D4627" s="10"/>
    </row>
    <row r="4628" spans="3:4" x14ac:dyDescent="0.25">
      <c r="C4628" s="34"/>
      <c r="D4628" s="10"/>
    </row>
    <row r="4629" spans="3:4" x14ac:dyDescent="0.25">
      <c r="C4629" s="34"/>
      <c r="D4629" s="10"/>
    </row>
    <row r="4630" spans="3:4" x14ac:dyDescent="0.25">
      <c r="C4630" s="34"/>
      <c r="D4630" s="10"/>
    </row>
    <row r="4631" spans="3:4" x14ac:dyDescent="0.25">
      <c r="C4631" s="34"/>
      <c r="D4631" s="10"/>
    </row>
    <row r="4632" spans="3:4" x14ac:dyDescent="0.25">
      <c r="C4632" s="34"/>
      <c r="D4632" s="10"/>
    </row>
    <row r="4633" spans="3:4" x14ac:dyDescent="0.25">
      <c r="C4633" s="34"/>
      <c r="D4633" s="10"/>
    </row>
    <row r="4634" spans="3:4" x14ac:dyDescent="0.25">
      <c r="C4634" s="34"/>
      <c r="D4634" s="10"/>
    </row>
    <row r="4635" spans="3:4" x14ac:dyDescent="0.25">
      <c r="C4635" s="34"/>
      <c r="D4635" s="10"/>
    </row>
    <row r="4636" spans="3:4" x14ac:dyDescent="0.25">
      <c r="C4636" s="34"/>
      <c r="D4636" s="10"/>
    </row>
    <row r="4637" spans="3:4" x14ac:dyDescent="0.25">
      <c r="C4637" s="34"/>
      <c r="D4637" s="10"/>
    </row>
    <row r="4638" spans="3:4" x14ac:dyDescent="0.25">
      <c r="C4638" s="34"/>
      <c r="D4638" s="10"/>
    </row>
    <row r="4639" spans="3:4" x14ac:dyDescent="0.25">
      <c r="C4639" s="34"/>
      <c r="D4639" s="10"/>
    </row>
    <row r="4640" spans="3:4" x14ac:dyDescent="0.25">
      <c r="C4640" s="34"/>
      <c r="D4640" s="10"/>
    </row>
    <row r="4641" spans="3:4" x14ac:dyDescent="0.25">
      <c r="C4641" s="34"/>
      <c r="D4641" s="10"/>
    </row>
    <row r="4642" spans="3:4" x14ac:dyDescent="0.25">
      <c r="C4642" s="34"/>
      <c r="D4642" s="10"/>
    </row>
    <row r="4643" spans="3:4" x14ac:dyDescent="0.25">
      <c r="C4643" s="34"/>
      <c r="D4643" s="10"/>
    </row>
    <row r="4644" spans="3:4" x14ac:dyDescent="0.25">
      <c r="C4644" s="34"/>
      <c r="D4644" s="10"/>
    </row>
    <row r="4645" spans="3:4" x14ac:dyDescent="0.25">
      <c r="C4645" s="34"/>
      <c r="D4645" s="10"/>
    </row>
    <row r="4646" spans="3:4" x14ac:dyDescent="0.25">
      <c r="C4646" s="34"/>
      <c r="D4646" s="10"/>
    </row>
    <row r="4647" spans="3:4" x14ac:dyDescent="0.25">
      <c r="C4647" s="34"/>
      <c r="D4647" s="10"/>
    </row>
    <row r="4648" spans="3:4" x14ac:dyDescent="0.25">
      <c r="C4648" s="34"/>
      <c r="D4648" s="10"/>
    </row>
    <row r="4649" spans="3:4" x14ac:dyDescent="0.25">
      <c r="C4649" s="34"/>
      <c r="D4649" s="10"/>
    </row>
    <row r="4650" spans="3:4" x14ac:dyDescent="0.25">
      <c r="C4650" s="34"/>
      <c r="D4650" s="10"/>
    </row>
    <row r="4651" spans="3:4" x14ac:dyDescent="0.25">
      <c r="C4651" s="34"/>
      <c r="D4651" s="10"/>
    </row>
    <row r="4652" spans="3:4" x14ac:dyDescent="0.25">
      <c r="C4652" s="34"/>
      <c r="D4652" s="10"/>
    </row>
    <row r="4653" spans="3:4" x14ac:dyDescent="0.25">
      <c r="C4653" s="34"/>
      <c r="D4653" s="10"/>
    </row>
    <row r="4654" spans="3:4" x14ac:dyDescent="0.25">
      <c r="C4654" s="34"/>
      <c r="D4654" s="10"/>
    </row>
    <row r="4655" spans="3:4" x14ac:dyDescent="0.25">
      <c r="C4655" s="34"/>
      <c r="D4655" s="10"/>
    </row>
    <row r="4656" spans="3:4" x14ac:dyDescent="0.25">
      <c r="C4656" s="34"/>
      <c r="D4656" s="10"/>
    </row>
    <row r="4657" spans="3:4" x14ac:dyDescent="0.25">
      <c r="C4657" s="34"/>
      <c r="D4657" s="10"/>
    </row>
    <row r="4658" spans="3:4" x14ac:dyDescent="0.25">
      <c r="C4658" s="34"/>
      <c r="D4658" s="10"/>
    </row>
    <row r="4659" spans="3:4" x14ac:dyDescent="0.25">
      <c r="C4659" s="34"/>
      <c r="D4659" s="10"/>
    </row>
    <row r="4660" spans="3:4" x14ac:dyDescent="0.25">
      <c r="C4660" s="34"/>
      <c r="D4660" s="10"/>
    </row>
    <row r="4661" spans="3:4" x14ac:dyDescent="0.25">
      <c r="C4661" s="34"/>
      <c r="D4661" s="10"/>
    </row>
    <row r="4662" spans="3:4" x14ac:dyDescent="0.25">
      <c r="C4662" s="34"/>
      <c r="D4662" s="10"/>
    </row>
    <row r="4663" spans="3:4" x14ac:dyDescent="0.25">
      <c r="C4663" s="34"/>
      <c r="D4663" s="10"/>
    </row>
    <row r="4664" spans="3:4" x14ac:dyDescent="0.25">
      <c r="C4664" s="34"/>
      <c r="D4664" s="10"/>
    </row>
    <row r="4665" spans="3:4" x14ac:dyDescent="0.25">
      <c r="C4665" s="34"/>
      <c r="D4665" s="10"/>
    </row>
    <row r="4666" spans="3:4" x14ac:dyDescent="0.25">
      <c r="C4666" s="34"/>
      <c r="D4666" s="10"/>
    </row>
    <row r="4667" spans="3:4" x14ac:dyDescent="0.25">
      <c r="C4667" s="34"/>
      <c r="D4667" s="10"/>
    </row>
    <row r="4668" spans="3:4" x14ac:dyDescent="0.25">
      <c r="C4668" s="34"/>
      <c r="D4668" s="10"/>
    </row>
    <row r="4669" spans="3:4" x14ac:dyDescent="0.25">
      <c r="C4669" s="34"/>
      <c r="D4669" s="10"/>
    </row>
    <row r="4670" spans="3:4" x14ac:dyDescent="0.25">
      <c r="C4670" s="34"/>
      <c r="D4670" s="10"/>
    </row>
    <row r="4671" spans="3:4" x14ac:dyDescent="0.25">
      <c r="C4671" s="34"/>
      <c r="D4671" s="10"/>
    </row>
    <row r="4672" spans="3:4" x14ac:dyDescent="0.25">
      <c r="C4672" s="34"/>
      <c r="D4672" s="10"/>
    </row>
    <row r="4673" spans="3:4" x14ac:dyDescent="0.25">
      <c r="C4673" s="34"/>
      <c r="D4673" s="10"/>
    </row>
    <row r="4674" spans="3:4" x14ac:dyDescent="0.25">
      <c r="C4674" s="34"/>
      <c r="D4674" s="10"/>
    </row>
    <row r="4675" spans="3:4" x14ac:dyDescent="0.25">
      <c r="C4675" s="34"/>
      <c r="D4675" s="10"/>
    </row>
    <row r="4676" spans="3:4" x14ac:dyDescent="0.25">
      <c r="C4676" s="34"/>
      <c r="D4676" s="10"/>
    </row>
    <row r="4677" spans="3:4" x14ac:dyDescent="0.25">
      <c r="C4677" s="34"/>
      <c r="D4677" s="10"/>
    </row>
    <row r="4678" spans="3:4" x14ac:dyDescent="0.25">
      <c r="C4678" s="34"/>
      <c r="D4678" s="10"/>
    </row>
    <row r="4679" spans="3:4" x14ac:dyDescent="0.25">
      <c r="C4679" s="34"/>
      <c r="D4679" s="10"/>
    </row>
    <row r="4680" spans="3:4" x14ac:dyDescent="0.25">
      <c r="C4680" s="34"/>
      <c r="D4680" s="10"/>
    </row>
    <row r="4681" spans="3:4" x14ac:dyDescent="0.25">
      <c r="C4681" s="34"/>
      <c r="D4681" s="10"/>
    </row>
    <row r="4682" spans="3:4" x14ac:dyDescent="0.25">
      <c r="C4682" s="34"/>
      <c r="D4682" s="10"/>
    </row>
    <row r="4683" spans="3:4" x14ac:dyDescent="0.25">
      <c r="C4683" s="34"/>
      <c r="D4683" s="10"/>
    </row>
    <row r="4684" spans="3:4" x14ac:dyDescent="0.25">
      <c r="C4684" s="34"/>
      <c r="D4684" s="10"/>
    </row>
    <row r="4685" spans="3:4" x14ac:dyDescent="0.25">
      <c r="C4685" s="34"/>
      <c r="D4685" s="10"/>
    </row>
    <row r="4686" spans="3:4" x14ac:dyDescent="0.25">
      <c r="C4686" s="34"/>
      <c r="D4686" s="10"/>
    </row>
    <row r="4687" spans="3:4" x14ac:dyDescent="0.25">
      <c r="C4687" s="34"/>
      <c r="D4687" s="10"/>
    </row>
    <row r="4688" spans="3:4" x14ac:dyDescent="0.25">
      <c r="C4688" s="34"/>
      <c r="D4688" s="10"/>
    </row>
    <row r="4689" spans="3:4" x14ac:dyDescent="0.25">
      <c r="C4689" s="34"/>
      <c r="D4689" s="10"/>
    </row>
    <row r="4690" spans="3:4" x14ac:dyDescent="0.25">
      <c r="C4690" s="34"/>
      <c r="D4690" s="10"/>
    </row>
    <row r="4691" spans="3:4" x14ac:dyDescent="0.25">
      <c r="C4691" s="34"/>
      <c r="D4691" s="10"/>
    </row>
    <row r="4692" spans="3:4" x14ac:dyDescent="0.25">
      <c r="C4692" s="34"/>
      <c r="D4692" s="10"/>
    </row>
    <row r="4693" spans="3:4" x14ac:dyDescent="0.25">
      <c r="C4693" s="34"/>
      <c r="D4693" s="10"/>
    </row>
    <row r="4694" spans="3:4" x14ac:dyDescent="0.25">
      <c r="C4694" s="34"/>
      <c r="D4694" s="10"/>
    </row>
    <row r="4695" spans="3:4" x14ac:dyDescent="0.25">
      <c r="C4695" s="34"/>
      <c r="D4695" s="10"/>
    </row>
    <row r="4696" spans="3:4" x14ac:dyDescent="0.25">
      <c r="C4696" s="34"/>
      <c r="D4696" s="10"/>
    </row>
    <row r="4697" spans="3:4" x14ac:dyDescent="0.25">
      <c r="C4697" s="34"/>
      <c r="D4697" s="10"/>
    </row>
    <row r="4698" spans="3:4" x14ac:dyDescent="0.25">
      <c r="C4698" s="34"/>
      <c r="D4698" s="10"/>
    </row>
    <row r="4699" spans="3:4" x14ac:dyDescent="0.25">
      <c r="C4699" s="34"/>
      <c r="D4699" s="10"/>
    </row>
    <row r="4700" spans="3:4" x14ac:dyDescent="0.25">
      <c r="C4700" s="34"/>
      <c r="D4700" s="10"/>
    </row>
    <row r="4701" spans="3:4" x14ac:dyDescent="0.25">
      <c r="C4701" s="34"/>
      <c r="D4701" s="10"/>
    </row>
    <row r="4702" spans="3:4" x14ac:dyDescent="0.25">
      <c r="C4702" s="34"/>
      <c r="D4702" s="10"/>
    </row>
    <row r="4703" spans="3:4" x14ac:dyDescent="0.25">
      <c r="C4703" s="34"/>
      <c r="D4703" s="10"/>
    </row>
    <row r="4704" spans="3:4" x14ac:dyDescent="0.25">
      <c r="C4704" s="34"/>
      <c r="D4704" s="10"/>
    </row>
    <row r="4705" spans="3:4" x14ac:dyDescent="0.25">
      <c r="C4705" s="34"/>
      <c r="D4705" s="10"/>
    </row>
    <row r="4706" spans="3:4" x14ac:dyDescent="0.25">
      <c r="C4706" s="34"/>
      <c r="D4706" s="10"/>
    </row>
    <row r="4707" spans="3:4" x14ac:dyDescent="0.25">
      <c r="C4707" s="34"/>
      <c r="D4707" s="10"/>
    </row>
    <row r="4708" spans="3:4" x14ac:dyDescent="0.25">
      <c r="C4708" s="34"/>
      <c r="D4708" s="10"/>
    </row>
    <row r="4709" spans="3:4" x14ac:dyDescent="0.25">
      <c r="C4709" s="34"/>
      <c r="D4709" s="10"/>
    </row>
    <row r="4710" spans="3:4" x14ac:dyDescent="0.25">
      <c r="C4710" s="34"/>
      <c r="D4710" s="10"/>
    </row>
    <row r="4711" spans="3:4" x14ac:dyDescent="0.25">
      <c r="C4711" s="34"/>
      <c r="D4711" s="10"/>
    </row>
    <row r="4712" spans="3:4" x14ac:dyDescent="0.25">
      <c r="C4712" s="34"/>
      <c r="D4712" s="10"/>
    </row>
    <row r="4713" spans="3:4" x14ac:dyDescent="0.25">
      <c r="C4713" s="34"/>
      <c r="D4713" s="10"/>
    </row>
    <row r="4714" spans="3:4" x14ac:dyDescent="0.25">
      <c r="C4714" s="34"/>
      <c r="D4714" s="10"/>
    </row>
    <row r="4715" spans="3:4" x14ac:dyDescent="0.25">
      <c r="C4715" s="34"/>
      <c r="D4715" s="10"/>
    </row>
    <row r="4716" spans="3:4" x14ac:dyDescent="0.25">
      <c r="C4716" s="34"/>
      <c r="D4716" s="10"/>
    </row>
    <row r="4717" spans="3:4" x14ac:dyDescent="0.25">
      <c r="C4717" s="34"/>
      <c r="D4717" s="10"/>
    </row>
    <row r="4718" spans="3:4" x14ac:dyDescent="0.25">
      <c r="C4718" s="34"/>
      <c r="D4718" s="10"/>
    </row>
    <row r="4719" spans="3:4" x14ac:dyDescent="0.25">
      <c r="C4719" s="34"/>
      <c r="D4719" s="10"/>
    </row>
    <row r="4720" spans="3:4" x14ac:dyDescent="0.25">
      <c r="C4720" s="34"/>
      <c r="D4720" s="10"/>
    </row>
    <row r="4721" spans="3:4" x14ac:dyDescent="0.25">
      <c r="C4721" s="34"/>
      <c r="D4721" s="10"/>
    </row>
    <row r="4722" spans="3:4" x14ac:dyDescent="0.25">
      <c r="C4722" s="34"/>
      <c r="D4722" s="10"/>
    </row>
    <row r="4723" spans="3:4" x14ac:dyDescent="0.25">
      <c r="C4723" s="34"/>
      <c r="D4723" s="10"/>
    </row>
    <row r="4724" spans="3:4" x14ac:dyDescent="0.25">
      <c r="C4724" s="34"/>
      <c r="D4724" s="10"/>
    </row>
    <row r="4725" spans="3:4" x14ac:dyDescent="0.25">
      <c r="C4725" s="34"/>
      <c r="D4725" s="10"/>
    </row>
    <row r="4726" spans="3:4" x14ac:dyDescent="0.25">
      <c r="C4726" s="34"/>
      <c r="D4726" s="10"/>
    </row>
    <row r="4727" spans="3:4" x14ac:dyDescent="0.25">
      <c r="C4727" s="34"/>
      <c r="D4727" s="10"/>
    </row>
    <row r="4728" spans="3:4" x14ac:dyDescent="0.25">
      <c r="C4728" s="34"/>
      <c r="D4728" s="10"/>
    </row>
    <row r="4729" spans="3:4" x14ac:dyDescent="0.25">
      <c r="C4729" s="34"/>
      <c r="D4729" s="10"/>
    </row>
    <row r="4730" spans="3:4" x14ac:dyDescent="0.25">
      <c r="C4730" s="34"/>
      <c r="D4730" s="10"/>
    </row>
    <row r="4731" spans="3:4" x14ac:dyDescent="0.25">
      <c r="C4731" s="34"/>
      <c r="D4731" s="10"/>
    </row>
    <row r="4732" spans="3:4" x14ac:dyDescent="0.25">
      <c r="C4732" s="34"/>
      <c r="D4732" s="10"/>
    </row>
    <row r="4733" spans="3:4" x14ac:dyDescent="0.25">
      <c r="C4733" s="34"/>
      <c r="D4733" s="10"/>
    </row>
    <row r="4734" spans="3:4" x14ac:dyDescent="0.25">
      <c r="C4734" s="34"/>
      <c r="D4734" s="10"/>
    </row>
    <row r="4735" spans="3:4" x14ac:dyDescent="0.25">
      <c r="C4735" s="34"/>
      <c r="D4735" s="10"/>
    </row>
    <row r="4736" spans="3:4" x14ac:dyDescent="0.25">
      <c r="C4736" s="34"/>
      <c r="D4736" s="10"/>
    </row>
    <row r="4737" spans="3:4" x14ac:dyDescent="0.25">
      <c r="C4737" s="34"/>
      <c r="D4737" s="10"/>
    </row>
    <row r="4738" spans="3:4" x14ac:dyDescent="0.25">
      <c r="C4738" s="34"/>
      <c r="D4738" s="10"/>
    </row>
    <row r="4739" spans="3:4" x14ac:dyDescent="0.25">
      <c r="C4739" s="34"/>
      <c r="D4739" s="10"/>
    </row>
    <row r="4740" spans="3:4" x14ac:dyDescent="0.25">
      <c r="C4740" s="34"/>
      <c r="D4740" s="10"/>
    </row>
    <row r="4741" spans="3:4" x14ac:dyDescent="0.25">
      <c r="C4741" s="34"/>
      <c r="D4741" s="10"/>
    </row>
    <row r="4742" spans="3:4" x14ac:dyDescent="0.25">
      <c r="C4742" s="34"/>
      <c r="D4742" s="10"/>
    </row>
    <row r="4743" spans="3:4" x14ac:dyDescent="0.25">
      <c r="C4743" s="34"/>
      <c r="D4743" s="10"/>
    </row>
    <row r="4744" spans="3:4" x14ac:dyDescent="0.25">
      <c r="C4744" s="34"/>
      <c r="D4744" s="10"/>
    </row>
    <row r="4745" spans="3:4" x14ac:dyDescent="0.25">
      <c r="C4745" s="34"/>
      <c r="D4745" s="10"/>
    </row>
    <row r="4746" spans="3:4" x14ac:dyDescent="0.25">
      <c r="C4746" s="34"/>
      <c r="D4746" s="10"/>
    </row>
    <row r="4747" spans="3:4" x14ac:dyDescent="0.25">
      <c r="C4747" s="34"/>
      <c r="D4747" s="10"/>
    </row>
    <row r="4748" spans="3:4" x14ac:dyDescent="0.25">
      <c r="C4748" s="34"/>
      <c r="D4748" s="10"/>
    </row>
    <row r="4749" spans="3:4" x14ac:dyDescent="0.25">
      <c r="C4749" s="34"/>
      <c r="D4749" s="10"/>
    </row>
    <row r="4750" spans="3:4" x14ac:dyDescent="0.25">
      <c r="C4750" s="34"/>
      <c r="D4750" s="10"/>
    </row>
    <row r="4751" spans="3:4" x14ac:dyDescent="0.25">
      <c r="C4751" s="34"/>
      <c r="D4751" s="10"/>
    </row>
    <row r="4752" spans="3:4" x14ac:dyDescent="0.25">
      <c r="C4752" s="34"/>
      <c r="D4752" s="10"/>
    </row>
    <row r="4753" spans="3:4" x14ac:dyDescent="0.25">
      <c r="C4753" s="34"/>
      <c r="D4753" s="10"/>
    </row>
    <row r="4754" spans="3:4" x14ac:dyDescent="0.25">
      <c r="C4754" s="34"/>
      <c r="D4754" s="10"/>
    </row>
    <row r="4755" spans="3:4" x14ac:dyDescent="0.25">
      <c r="C4755" s="34"/>
      <c r="D4755" s="10"/>
    </row>
    <row r="4756" spans="3:4" x14ac:dyDescent="0.25">
      <c r="C4756" s="34"/>
      <c r="D4756" s="10"/>
    </row>
    <row r="4757" spans="3:4" x14ac:dyDescent="0.25">
      <c r="C4757" s="34"/>
      <c r="D4757" s="10"/>
    </row>
    <row r="4758" spans="3:4" x14ac:dyDescent="0.25">
      <c r="C4758" s="34"/>
      <c r="D4758" s="10"/>
    </row>
    <row r="4759" spans="3:4" x14ac:dyDescent="0.25">
      <c r="C4759" s="34"/>
      <c r="D4759" s="10"/>
    </row>
    <row r="4760" spans="3:4" x14ac:dyDescent="0.25">
      <c r="C4760" s="34"/>
      <c r="D4760" s="10"/>
    </row>
    <row r="4761" spans="3:4" x14ac:dyDescent="0.25">
      <c r="C4761" s="34"/>
      <c r="D4761" s="10"/>
    </row>
    <row r="4762" spans="3:4" x14ac:dyDescent="0.25">
      <c r="C4762" s="34"/>
      <c r="D4762" s="10"/>
    </row>
    <row r="4763" spans="3:4" x14ac:dyDescent="0.25">
      <c r="C4763" s="34"/>
      <c r="D4763" s="10"/>
    </row>
    <row r="4764" spans="3:4" x14ac:dyDescent="0.25">
      <c r="C4764" s="34"/>
      <c r="D4764" s="10"/>
    </row>
    <row r="4765" spans="3:4" x14ac:dyDescent="0.25">
      <c r="C4765" s="34"/>
      <c r="D4765" s="10"/>
    </row>
    <row r="4766" spans="3:4" x14ac:dyDescent="0.25">
      <c r="C4766" s="34"/>
      <c r="D4766" s="10"/>
    </row>
    <row r="4767" spans="3:4" x14ac:dyDescent="0.25">
      <c r="C4767" s="34"/>
      <c r="D4767" s="10"/>
    </row>
    <row r="4768" spans="3:4" x14ac:dyDescent="0.25">
      <c r="C4768" s="34"/>
      <c r="D4768" s="10"/>
    </row>
    <row r="4769" spans="3:4" x14ac:dyDescent="0.25">
      <c r="C4769" s="34"/>
      <c r="D4769" s="10"/>
    </row>
    <row r="4770" spans="3:4" x14ac:dyDescent="0.25">
      <c r="C4770" s="34"/>
      <c r="D4770" s="10"/>
    </row>
    <row r="4771" spans="3:4" x14ac:dyDescent="0.25">
      <c r="C4771" s="34"/>
      <c r="D4771" s="10"/>
    </row>
    <row r="4772" spans="3:4" x14ac:dyDescent="0.25">
      <c r="C4772" s="34"/>
      <c r="D4772" s="10"/>
    </row>
    <row r="4773" spans="3:4" x14ac:dyDescent="0.25">
      <c r="C4773" s="34"/>
      <c r="D4773" s="10"/>
    </row>
    <row r="4774" spans="3:4" x14ac:dyDescent="0.25">
      <c r="C4774" s="34"/>
      <c r="D4774" s="10"/>
    </row>
    <row r="4775" spans="3:4" x14ac:dyDescent="0.25">
      <c r="C4775" s="34"/>
      <c r="D4775" s="10"/>
    </row>
    <row r="4776" spans="3:4" x14ac:dyDescent="0.25">
      <c r="C4776" s="34"/>
      <c r="D4776" s="10"/>
    </row>
    <row r="4777" spans="3:4" x14ac:dyDescent="0.25">
      <c r="C4777" s="34"/>
      <c r="D4777" s="10"/>
    </row>
    <row r="4778" spans="3:4" x14ac:dyDescent="0.25">
      <c r="C4778" s="34"/>
      <c r="D4778" s="10"/>
    </row>
    <row r="4779" spans="3:4" x14ac:dyDescent="0.25">
      <c r="C4779" s="34"/>
      <c r="D4779" s="10"/>
    </row>
    <row r="4780" spans="3:4" x14ac:dyDescent="0.25">
      <c r="C4780" s="34"/>
      <c r="D4780" s="10"/>
    </row>
    <row r="4781" spans="3:4" x14ac:dyDescent="0.25">
      <c r="C4781" s="34"/>
      <c r="D4781" s="10"/>
    </row>
    <row r="4782" spans="3:4" x14ac:dyDescent="0.25">
      <c r="C4782" s="34"/>
      <c r="D4782" s="10"/>
    </row>
    <row r="4783" spans="3:4" x14ac:dyDescent="0.25">
      <c r="C4783" s="34"/>
      <c r="D4783" s="10"/>
    </row>
    <row r="4784" spans="3:4" x14ac:dyDescent="0.25">
      <c r="C4784" s="34"/>
      <c r="D4784" s="10"/>
    </row>
    <row r="4785" spans="3:4" x14ac:dyDescent="0.25">
      <c r="C4785" s="34"/>
      <c r="D4785" s="10"/>
    </row>
    <row r="4786" spans="3:4" x14ac:dyDescent="0.25">
      <c r="C4786" s="34"/>
      <c r="D4786" s="10"/>
    </row>
    <row r="4787" spans="3:4" x14ac:dyDescent="0.25">
      <c r="C4787" s="34"/>
      <c r="D4787" s="10"/>
    </row>
    <row r="4788" spans="3:4" x14ac:dyDescent="0.25">
      <c r="C4788" s="34"/>
      <c r="D4788" s="10"/>
    </row>
    <row r="4789" spans="3:4" x14ac:dyDescent="0.25">
      <c r="C4789" s="34"/>
      <c r="D4789" s="10"/>
    </row>
    <row r="4790" spans="3:4" x14ac:dyDescent="0.25">
      <c r="C4790" s="34"/>
      <c r="D4790" s="10"/>
    </row>
    <row r="4791" spans="3:4" x14ac:dyDescent="0.25">
      <c r="C4791" s="34"/>
      <c r="D4791" s="10"/>
    </row>
    <row r="4792" spans="3:4" x14ac:dyDescent="0.25">
      <c r="C4792" s="34"/>
      <c r="D4792" s="10"/>
    </row>
    <row r="4793" spans="3:4" x14ac:dyDescent="0.25">
      <c r="C4793" s="34"/>
      <c r="D4793" s="10"/>
    </row>
    <row r="4794" spans="3:4" x14ac:dyDescent="0.25">
      <c r="C4794" s="34"/>
      <c r="D4794" s="10"/>
    </row>
    <row r="4795" spans="3:4" x14ac:dyDescent="0.25">
      <c r="C4795" s="34"/>
      <c r="D4795" s="10"/>
    </row>
    <row r="4796" spans="3:4" x14ac:dyDescent="0.25">
      <c r="C4796" s="34"/>
      <c r="D4796" s="10"/>
    </row>
    <row r="4797" spans="3:4" x14ac:dyDescent="0.25">
      <c r="C4797" s="34"/>
      <c r="D4797" s="10"/>
    </row>
    <row r="4798" spans="3:4" x14ac:dyDescent="0.25">
      <c r="C4798" s="34"/>
      <c r="D4798" s="10"/>
    </row>
    <row r="4799" spans="3:4" x14ac:dyDescent="0.25">
      <c r="C4799" s="34"/>
      <c r="D4799" s="10"/>
    </row>
    <row r="4800" spans="3:4" x14ac:dyDescent="0.25">
      <c r="C4800" s="34"/>
      <c r="D4800" s="10"/>
    </row>
    <row r="4801" spans="3:4" x14ac:dyDescent="0.25">
      <c r="C4801" s="34"/>
      <c r="D4801" s="10"/>
    </row>
    <row r="4802" spans="3:4" x14ac:dyDescent="0.25">
      <c r="C4802" s="34"/>
      <c r="D4802" s="10"/>
    </row>
    <row r="4803" spans="3:4" x14ac:dyDescent="0.25">
      <c r="C4803" s="34"/>
      <c r="D4803" s="10"/>
    </row>
    <row r="4804" spans="3:4" x14ac:dyDescent="0.25">
      <c r="C4804" s="34"/>
      <c r="D4804" s="10"/>
    </row>
    <row r="4805" spans="3:4" x14ac:dyDescent="0.25">
      <c r="C4805" s="34"/>
      <c r="D4805" s="10"/>
    </row>
    <row r="4806" spans="3:4" x14ac:dyDescent="0.25">
      <c r="C4806" s="34"/>
      <c r="D4806" s="10"/>
    </row>
    <row r="4807" spans="3:4" x14ac:dyDescent="0.25">
      <c r="C4807" s="34"/>
      <c r="D4807" s="10"/>
    </row>
    <row r="4808" spans="3:4" x14ac:dyDescent="0.25">
      <c r="C4808" s="34"/>
      <c r="D4808" s="10"/>
    </row>
    <row r="4809" spans="3:4" x14ac:dyDescent="0.25">
      <c r="C4809" s="34"/>
      <c r="D4809" s="10"/>
    </row>
    <row r="4810" spans="3:4" x14ac:dyDescent="0.25">
      <c r="C4810" s="34"/>
      <c r="D4810" s="10"/>
    </row>
    <row r="4811" spans="3:4" x14ac:dyDescent="0.25">
      <c r="C4811" s="34"/>
      <c r="D4811" s="10"/>
    </row>
    <row r="4812" spans="3:4" x14ac:dyDescent="0.25">
      <c r="C4812" s="34"/>
      <c r="D4812" s="10"/>
    </row>
    <row r="4813" spans="3:4" x14ac:dyDescent="0.25">
      <c r="C4813" s="34"/>
      <c r="D4813" s="10"/>
    </row>
    <row r="4814" spans="3:4" x14ac:dyDescent="0.25">
      <c r="C4814" s="34"/>
      <c r="D4814" s="10"/>
    </row>
    <row r="4815" spans="3:4" x14ac:dyDescent="0.25">
      <c r="C4815" s="34"/>
      <c r="D4815" s="10"/>
    </row>
    <row r="4816" spans="3:4" x14ac:dyDescent="0.25">
      <c r="C4816" s="34"/>
      <c r="D4816" s="10"/>
    </row>
    <row r="4817" spans="3:4" x14ac:dyDescent="0.25">
      <c r="C4817" s="34"/>
      <c r="D4817" s="10"/>
    </row>
    <row r="4818" spans="3:4" x14ac:dyDescent="0.25">
      <c r="C4818" s="34"/>
      <c r="D4818" s="10"/>
    </row>
    <row r="4819" spans="3:4" x14ac:dyDescent="0.25">
      <c r="C4819" s="34"/>
      <c r="D4819" s="10"/>
    </row>
    <row r="4820" spans="3:4" x14ac:dyDescent="0.25">
      <c r="C4820" s="34"/>
      <c r="D4820" s="10"/>
    </row>
    <row r="4821" spans="3:4" x14ac:dyDescent="0.25">
      <c r="C4821" s="34"/>
      <c r="D4821" s="10"/>
    </row>
    <row r="4822" spans="3:4" x14ac:dyDescent="0.25">
      <c r="C4822" s="34"/>
      <c r="D4822" s="10"/>
    </row>
    <row r="4823" spans="3:4" x14ac:dyDescent="0.25">
      <c r="C4823" s="34"/>
      <c r="D4823" s="10"/>
    </row>
    <row r="4824" spans="3:4" x14ac:dyDescent="0.25">
      <c r="C4824" s="34"/>
      <c r="D4824" s="10"/>
    </row>
    <row r="4825" spans="3:4" x14ac:dyDescent="0.25">
      <c r="C4825" s="34"/>
      <c r="D4825" s="10"/>
    </row>
    <row r="4826" spans="3:4" x14ac:dyDescent="0.25">
      <c r="C4826" s="34"/>
      <c r="D4826" s="10"/>
    </row>
    <row r="4827" spans="3:4" x14ac:dyDescent="0.25">
      <c r="C4827" s="34"/>
      <c r="D4827" s="10"/>
    </row>
    <row r="4828" spans="3:4" x14ac:dyDescent="0.25">
      <c r="C4828" s="34"/>
      <c r="D4828" s="10"/>
    </row>
    <row r="4829" spans="3:4" x14ac:dyDescent="0.25">
      <c r="C4829" s="34"/>
      <c r="D4829" s="10"/>
    </row>
    <row r="4830" spans="3:4" x14ac:dyDescent="0.25">
      <c r="C4830" s="34"/>
      <c r="D4830" s="10"/>
    </row>
    <row r="4831" spans="3:4" x14ac:dyDescent="0.25">
      <c r="C4831" s="34"/>
      <c r="D4831" s="10"/>
    </row>
    <row r="4832" spans="3:4" x14ac:dyDescent="0.25">
      <c r="C4832" s="34"/>
      <c r="D4832" s="10"/>
    </row>
    <row r="4833" spans="3:4" x14ac:dyDescent="0.25">
      <c r="C4833" s="34"/>
      <c r="D4833" s="10"/>
    </row>
    <row r="4834" spans="3:4" x14ac:dyDescent="0.25">
      <c r="C4834" s="34"/>
      <c r="D4834" s="10"/>
    </row>
    <row r="4835" spans="3:4" x14ac:dyDescent="0.25">
      <c r="C4835" s="34"/>
      <c r="D4835" s="10"/>
    </row>
    <row r="4836" spans="3:4" x14ac:dyDescent="0.25">
      <c r="C4836" s="34"/>
      <c r="D4836" s="10"/>
    </row>
    <row r="4837" spans="3:4" x14ac:dyDescent="0.25">
      <c r="C4837" s="34"/>
      <c r="D4837" s="10"/>
    </row>
    <row r="4838" spans="3:4" x14ac:dyDescent="0.25">
      <c r="C4838" s="34"/>
      <c r="D4838" s="10"/>
    </row>
    <row r="4839" spans="3:4" x14ac:dyDescent="0.25">
      <c r="C4839" s="34"/>
      <c r="D4839" s="10"/>
    </row>
    <row r="4840" spans="3:4" x14ac:dyDescent="0.25">
      <c r="C4840" s="34"/>
      <c r="D4840" s="10"/>
    </row>
    <row r="4841" spans="3:4" x14ac:dyDescent="0.25">
      <c r="C4841" s="34"/>
      <c r="D4841" s="10"/>
    </row>
    <row r="4842" spans="3:4" x14ac:dyDescent="0.25">
      <c r="C4842" s="34"/>
      <c r="D4842" s="10"/>
    </row>
    <row r="4843" spans="3:4" x14ac:dyDescent="0.25">
      <c r="C4843" s="34"/>
      <c r="D4843" s="10"/>
    </row>
    <row r="4844" spans="3:4" x14ac:dyDescent="0.25">
      <c r="C4844" s="34"/>
      <c r="D4844" s="10"/>
    </row>
    <row r="4845" spans="3:4" x14ac:dyDescent="0.25">
      <c r="C4845" s="34"/>
      <c r="D4845" s="10"/>
    </row>
    <row r="4846" spans="3:4" x14ac:dyDescent="0.25">
      <c r="C4846" s="34"/>
      <c r="D4846" s="10"/>
    </row>
    <row r="4847" spans="3:4" x14ac:dyDescent="0.25">
      <c r="C4847" s="34"/>
      <c r="D4847" s="10"/>
    </row>
    <row r="4848" spans="3:4" x14ac:dyDescent="0.25">
      <c r="C4848" s="34"/>
      <c r="D4848" s="10"/>
    </row>
    <row r="4849" spans="3:4" x14ac:dyDescent="0.25">
      <c r="C4849" s="34"/>
      <c r="D4849" s="10"/>
    </row>
    <row r="4850" spans="3:4" x14ac:dyDescent="0.25">
      <c r="C4850" s="34"/>
      <c r="D4850" s="10"/>
    </row>
    <row r="4851" spans="3:4" x14ac:dyDescent="0.25">
      <c r="C4851" s="34"/>
      <c r="D4851" s="10"/>
    </row>
    <row r="4852" spans="3:4" x14ac:dyDescent="0.25">
      <c r="C4852" s="34"/>
      <c r="D4852" s="10"/>
    </row>
    <row r="4853" spans="3:4" x14ac:dyDescent="0.25">
      <c r="C4853" s="34"/>
      <c r="D4853" s="10"/>
    </row>
    <row r="4854" spans="3:4" x14ac:dyDescent="0.25">
      <c r="C4854" s="34"/>
      <c r="D4854" s="10"/>
    </row>
    <row r="4855" spans="3:4" x14ac:dyDescent="0.25">
      <c r="C4855" s="34"/>
      <c r="D4855" s="10"/>
    </row>
    <row r="4856" spans="3:4" x14ac:dyDescent="0.25">
      <c r="C4856" s="34"/>
      <c r="D4856" s="10"/>
    </row>
    <row r="4857" spans="3:4" x14ac:dyDescent="0.25">
      <c r="C4857" s="34"/>
      <c r="D4857" s="10"/>
    </row>
    <row r="4858" spans="3:4" x14ac:dyDescent="0.25">
      <c r="C4858" s="34"/>
      <c r="D4858" s="10"/>
    </row>
    <row r="4859" spans="3:4" x14ac:dyDescent="0.25">
      <c r="C4859" s="34"/>
      <c r="D4859" s="10"/>
    </row>
    <row r="4860" spans="3:4" x14ac:dyDescent="0.25">
      <c r="C4860" s="34"/>
      <c r="D4860" s="10"/>
    </row>
    <row r="4861" spans="3:4" x14ac:dyDescent="0.25">
      <c r="C4861" s="34"/>
      <c r="D4861" s="10"/>
    </row>
    <row r="4862" spans="3:4" x14ac:dyDescent="0.25">
      <c r="C4862" s="34"/>
      <c r="D4862" s="10"/>
    </row>
    <row r="4863" spans="3:4" x14ac:dyDescent="0.25">
      <c r="C4863" s="34"/>
      <c r="D4863" s="10"/>
    </row>
    <row r="4864" spans="3:4" x14ac:dyDescent="0.25">
      <c r="C4864" s="34"/>
      <c r="D4864" s="10"/>
    </row>
    <row r="4865" spans="3:4" x14ac:dyDescent="0.25">
      <c r="C4865" s="34"/>
      <c r="D4865" s="10"/>
    </row>
    <row r="4866" spans="3:4" x14ac:dyDescent="0.25">
      <c r="C4866" s="34"/>
      <c r="D4866" s="10"/>
    </row>
    <row r="4867" spans="3:4" x14ac:dyDescent="0.25">
      <c r="C4867" s="34"/>
      <c r="D4867" s="10"/>
    </row>
    <row r="4868" spans="3:4" x14ac:dyDescent="0.25">
      <c r="C4868" s="34"/>
      <c r="D4868" s="10"/>
    </row>
    <row r="4869" spans="3:4" x14ac:dyDescent="0.25">
      <c r="C4869" s="34"/>
      <c r="D4869" s="10"/>
    </row>
    <row r="4870" spans="3:4" x14ac:dyDescent="0.25">
      <c r="C4870" s="34"/>
      <c r="D4870" s="10"/>
    </row>
    <row r="4871" spans="3:4" x14ac:dyDescent="0.25">
      <c r="C4871" s="34"/>
      <c r="D4871" s="10"/>
    </row>
    <row r="4872" spans="3:4" x14ac:dyDescent="0.25">
      <c r="C4872" s="34"/>
      <c r="D4872" s="10"/>
    </row>
    <row r="4873" spans="3:4" x14ac:dyDescent="0.25">
      <c r="C4873" s="34"/>
      <c r="D4873" s="10"/>
    </row>
    <row r="4874" spans="3:4" x14ac:dyDescent="0.25">
      <c r="C4874" s="34"/>
      <c r="D4874" s="10"/>
    </row>
    <row r="4875" spans="3:4" x14ac:dyDescent="0.25">
      <c r="C4875" s="34"/>
      <c r="D4875" s="10"/>
    </row>
    <row r="4876" spans="3:4" x14ac:dyDescent="0.25">
      <c r="C4876" s="34"/>
      <c r="D4876" s="10"/>
    </row>
    <row r="4877" spans="3:4" x14ac:dyDescent="0.25">
      <c r="C4877" s="34"/>
      <c r="D4877" s="10"/>
    </row>
    <row r="4878" spans="3:4" x14ac:dyDescent="0.25">
      <c r="C4878" s="34"/>
      <c r="D4878" s="10"/>
    </row>
    <row r="4879" spans="3:4" x14ac:dyDescent="0.25">
      <c r="C4879" s="34"/>
      <c r="D4879" s="10"/>
    </row>
    <row r="4880" spans="3:4" x14ac:dyDescent="0.25">
      <c r="C4880" s="34"/>
      <c r="D4880" s="10"/>
    </row>
    <row r="4881" spans="3:4" x14ac:dyDescent="0.25">
      <c r="C4881" s="34"/>
      <c r="D4881" s="10"/>
    </row>
    <row r="4882" spans="3:4" x14ac:dyDescent="0.25">
      <c r="C4882" s="34"/>
      <c r="D4882" s="10"/>
    </row>
    <row r="4883" spans="3:4" x14ac:dyDescent="0.25">
      <c r="C4883" s="34"/>
      <c r="D4883" s="10"/>
    </row>
    <row r="4884" spans="3:4" x14ac:dyDescent="0.25">
      <c r="C4884" s="34"/>
      <c r="D4884" s="10"/>
    </row>
    <row r="4885" spans="3:4" x14ac:dyDescent="0.25">
      <c r="C4885" s="34"/>
      <c r="D4885" s="10"/>
    </row>
    <row r="4886" spans="3:4" x14ac:dyDescent="0.25">
      <c r="C4886" s="34"/>
      <c r="D4886" s="10"/>
    </row>
    <row r="4887" spans="3:4" x14ac:dyDescent="0.25">
      <c r="C4887" s="34"/>
      <c r="D4887" s="10"/>
    </row>
    <row r="4888" spans="3:4" x14ac:dyDescent="0.25">
      <c r="C4888" s="34"/>
      <c r="D4888" s="10"/>
    </row>
    <row r="4889" spans="3:4" x14ac:dyDescent="0.25">
      <c r="C4889" s="34"/>
      <c r="D4889" s="10"/>
    </row>
    <row r="4890" spans="3:4" x14ac:dyDescent="0.25">
      <c r="C4890" s="34"/>
      <c r="D4890" s="10"/>
    </row>
    <row r="4891" spans="3:4" x14ac:dyDescent="0.25">
      <c r="C4891" s="34"/>
      <c r="D4891" s="10"/>
    </row>
    <row r="4892" spans="3:4" x14ac:dyDescent="0.25">
      <c r="C4892" s="34"/>
      <c r="D4892" s="10"/>
    </row>
    <row r="4893" spans="3:4" x14ac:dyDescent="0.25">
      <c r="C4893" s="34"/>
      <c r="D4893" s="10"/>
    </row>
    <row r="4894" spans="3:4" x14ac:dyDescent="0.25">
      <c r="C4894" s="34"/>
      <c r="D4894" s="10"/>
    </row>
    <row r="4895" spans="3:4" x14ac:dyDescent="0.25">
      <c r="C4895" s="34"/>
      <c r="D4895" s="10"/>
    </row>
    <row r="4896" spans="3:4" x14ac:dyDescent="0.25">
      <c r="C4896" s="34"/>
      <c r="D4896" s="10"/>
    </row>
    <row r="4897" spans="3:4" x14ac:dyDescent="0.25">
      <c r="C4897" s="34"/>
      <c r="D4897" s="10"/>
    </row>
    <row r="4898" spans="3:4" x14ac:dyDescent="0.25">
      <c r="C4898" s="34"/>
      <c r="D4898" s="10"/>
    </row>
    <row r="4899" spans="3:4" x14ac:dyDescent="0.25">
      <c r="C4899" s="34"/>
      <c r="D4899" s="10"/>
    </row>
    <row r="4900" spans="3:4" x14ac:dyDescent="0.25">
      <c r="C4900" s="34"/>
      <c r="D4900" s="10"/>
    </row>
    <row r="4901" spans="3:4" x14ac:dyDescent="0.25">
      <c r="C4901" s="34"/>
      <c r="D4901" s="10"/>
    </row>
    <row r="4902" spans="3:4" x14ac:dyDescent="0.25">
      <c r="C4902" s="34"/>
      <c r="D4902" s="10"/>
    </row>
    <row r="4903" spans="3:4" x14ac:dyDescent="0.25">
      <c r="C4903" s="34"/>
      <c r="D4903" s="10"/>
    </row>
    <row r="4904" spans="3:4" x14ac:dyDescent="0.25">
      <c r="C4904" s="34"/>
      <c r="D4904" s="10"/>
    </row>
    <row r="4905" spans="3:4" x14ac:dyDescent="0.25">
      <c r="C4905" s="34"/>
      <c r="D4905" s="10"/>
    </row>
    <row r="4906" spans="3:4" x14ac:dyDescent="0.25">
      <c r="C4906" s="34"/>
      <c r="D4906" s="10"/>
    </row>
    <row r="4907" spans="3:4" x14ac:dyDescent="0.25">
      <c r="C4907" s="34"/>
      <c r="D4907" s="10"/>
    </row>
    <row r="4908" spans="3:4" x14ac:dyDescent="0.25">
      <c r="C4908" s="34"/>
      <c r="D4908" s="10"/>
    </row>
    <row r="4909" spans="3:4" x14ac:dyDescent="0.25">
      <c r="C4909" s="34"/>
      <c r="D4909" s="10"/>
    </row>
    <row r="4910" spans="3:4" x14ac:dyDescent="0.25">
      <c r="C4910" s="34"/>
      <c r="D4910" s="10"/>
    </row>
    <row r="4911" spans="3:4" x14ac:dyDescent="0.25">
      <c r="C4911" s="34"/>
      <c r="D4911" s="10"/>
    </row>
    <row r="4912" spans="3:4" x14ac:dyDescent="0.25">
      <c r="C4912" s="34"/>
      <c r="D4912" s="10"/>
    </row>
    <row r="4913" spans="3:4" x14ac:dyDescent="0.25">
      <c r="C4913" s="34"/>
      <c r="D4913" s="10"/>
    </row>
    <row r="4914" spans="3:4" x14ac:dyDescent="0.25">
      <c r="C4914" s="34"/>
      <c r="D4914" s="10"/>
    </row>
    <row r="4915" spans="3:4" x14ac:dyDescent="0.25">
      <c r="C4915" s="34"/>
      <c r="D4915" s="10"/>
    </row>
    <row r="4916" spans="3:4" x14ac:dyDescent="0.25">
      <c r="C4916" s="34"/>
      <c r="D4916" s="10"/>
    </row>
    <row r="4917" spans="3:4" x14ac:dyDescent="0.25">
      <c r="C4917" s="34"/>
      <c r="D4917" s="10"/>
    </row>
    <row r="4918" spans="3:4" x14ac:dyDescent="0.25">
      <c r="C4918" s="34"/>
      <c r="D4918" s="10"/>
    </row>
    <row r="4919" spans="3:4" x14ac:dyDescent="0.25">
      <c r="C4919" s="34"/>
      <c r="D4919" s="10"/>
    </row>
    <row r="4920" spans="3:4" x14ac:dyDescent="0.25">
      <c r="C4920" s="34"/>
      <c r="D4920" s="10"/>
    </row>
    <row r="4921" spans="3:4" x14ac:dyDescent="0.25">
      <c r="C4921" s="34"/>
      <c r="D4921" s="10"/>
    </row>
    <row r="4922" spans="3:4" x14ac:dyDescent="0.25">
      <c r="C4922" s="34"/>
      <c r="D4922" s="10"/>
    </row>
    <row r="4923" spans="3:4" x14ac:dyDescent="0.25">
      <c r="C4923" s="34"/>
      <c r="D4923" s="10"/>
    </row>
    <row r="4924" spans="3:4" x14ac:dyDescent="0.25">
      <c r="C4924" s="34"/>
      <c r="D4924" s="10"/>
    </row>
    <row r="4925" spans="3:4" x14ac:dyDescent="0.25">
      <c r="C4925" s="34"/>
      <c r="D4925" s="10"/>
    </row>
    <row r="4926" spans="3:4" x14ac:dyDescent="0.25">
      <c r="C4926" s="34"/>
      <c r="D4926" s="10"/>
    </row>
    <row r="4927" spans="3:4" x14ac:dyDescent="0.25">
      <c r="C4927" s="34"/>
      <c r="D4927" s="10"/>
    </row>
    <row r="4928" spans="3:4" x14ac:dyDescent="0.25">
      <c r="C4928" s="34"/>
      <c r="D4928" s="10"/>
    </row>
    <row r="4929" spans="3:4" x14ac:dyDescent="0.25">
      <c r="C4929" s="34"/>
      <c r="D4929" s="10"/>
    </row>
    <row r="4930" spans="3:4" x14ac:dyDescent="0.25">
      <c r="C4930" s="34"/>
      <c r="D4930" s="10"/>
    </row>
    <row r="4931" spans="3:4" x14ac:dyDescent="0.25">
      <c r="C4931" s="34"/>
      <c r="D4931" s="10"/>
    </row>
    <row r="4932" spans="3:4" x14ac:dyDescent="0.25">
      <c r="C4932" s="34"/>
      <c r="D4932" s="10"/>
    </row>
    <row r="4933" spans="3:4" x14ac:dyDescent="0.25">
      <c r="C4933" s="34"/>
      <c r="D4933" s="10"/>
    </row>
    <row r="4934" spans="3:4" x14ac:dyDescent="0.25">
      <c r="C4934" s="34"/>
      <c r="D4934" s="10"/>
    </row>
    <row r="4935" spans="3:4" x14ac:dyDescent="0.25">
      <c r="C4935" s="34"/>
      <c r="D4935" s="10"/>
    </row>
    <row r="4936" spans="3:4" x14ac:dyDescent="0.25">
      <c r="C4936" s="34"/>
      <c r="D4936" s="10"/>
    </row>
    <row r="4937" spans="3:4" x14ac:dyDescent="0.25">
      <c r="C4937" s="34"/>
      <c r="D4937" s="10"/>
    </row>
    <row r="4938" spans="3:4" x14ac:dyDescent="0.25">
      <c r="C4938" s="34"/>
      <c r="D4938" s="10"/>
    </row>
    <row r="4939" spans="3:4" x14ac:dyDescent="0.25">
      <c r="C4939" s="34"/>
      <c r="D4939" s="10"/>
    </row>
    <row r="4940" spans="3:4" x14ac:dyDescent="0.25">
      <c r="C4940" s="34"/>
      <c r="D4940" s="10"/>
    </row>
    <row r="4941" spans="3:4" x14ac:dyDescent="0.25">
      <c r="C4941" s="34"/>
      <c r="D4941" s="10"/>
    </row>
    <row r="4942" spans="3:4" x14ac:dyDescent="0.25">
      <c r="C4942" s="34"/>
      <c r="D4942" s="10"/>
    </row>
    <row r="4943" spans="3:4" x14ac:dyDescent="0.25">
      <c r="C4943" s="34"/>
      <c r="D4943" s="10"/>
    </row>
    <row r="4944" spans="3:4" x14ac:dyDescent="0.25">
      <c r="C4944" s="34"/>
      <c r="D4944" s="10"/>
    </row>
    <row r="4945" spans="3:4" x14ac:dyDescent="0.25">
      <c r="C4945" s="34"/>
      <c r="D4945" s="10"/>
    </row>
    <row r="4946" spans="3:4" x14ac:dyDescent="0.25">
      <c r="C4946" s="34"/>
      <c r="D4946" s="10"/>
    </row>
    <row r="4947" spans="3:4" x14ac:dyDescent="0.25">
      <c r="C4947" s="34"/>
      <c r="D4947" s="10"/>
    </row>
    <row r="4948" spans="3:4" x14ac:dyDescent="0.25">
      <c r="C4948" s="34"/>
      <c r="D4948" s="10"/>
    </row>
    <row r="4949" spans="3:4" x14ac:dyDescent="0.25">
      <c r="C4949" s="34"/>
      <c r="D4949" s="10"/>
    </row>
    <row r="4950" spans="3:4" x14ac:dyDescent="0.25">
      <c r="C4950" s="34"/>
      <c r="D4950" s="10"/>
    </row>
    <row r="4951" spans="3:4" x14ac:dyDescent="0.25">
      <c r="C4951" s="34"/>
      <c r="D4951" s="10"/>
    </row>
    <row r="4952" spans="3:4" x14ac:dyDescent="0.25">
      <c r="C4952" s="34"/>
      <c r="D4952" s="10"/>
    </row>
    <row r="4953" spans="3:4" x14ac:dyDescent="0.25">
      <c r="C4953" s="34"/>
      <c r="D4953" s="10"/>
    </row>
    <row r="4954" spans="3:4" x14ac:dyDescent="0.25">
      <c r="C4954" s="34"/>
      <c r="D4954" s="10"/>
    </row>
    <row r="4955" spans="3:4" x14ac:dyDescent="0.25">
      <c r="C4955" s="34"/>
      <c r="D4955" s="10"/>
    </row>
    <row r="4956" spans="3:4" x14ac:dyDescent="0.25">
      <c r="C4956" s="34"/>
      <c r="D4956" s="10"/>
    </row>
    <row r="4957" spans="3:4" x14ac:dyDescent="0.25">
      <c r="C4957" s="34"/>
      <c r="D4957" s="10"/>
    </row>
    <row r="4958" spans="3:4" x14ac:dyDescent="0.25">
      <c r="C4958" s="34"/>
      <c r="D4958" s="10"/>
    </row>
    <row r="4959" spans="3:4" x14ac:dyDescent="0.25">
      <c r="C4959" s="34"/>
      <c r="D4959" s="10"/>
    </row>
    <row r="4960" spans="3:4" x14ac:dyDescent="0.25">
      <c r="C4960" s="34"/>
      <c r="D4960" s="10"/>
    </row>
    <row r="4961" spans="3:4" x14ac:dyDescent="0.25">
      <c r="C4961" s="34"/>
      <c r="D4961" s="10"/>
    </row>
    <row r="4962" spans="3:4" x14ac:dyDescent="0.25">
      <c r="C4962" s="34"/>
      <c r="D4962" s="10"/>
    </row>
    <row r="4963" spans="3:4" x14ac:dyDescent="0.25">
      <c r="C4963" s="34"/>
      <c r="D4963" s="10"/>
    </row>
    <row r="4964" spans="3:4" x14ac:dyDescent="0.25">
      <c r="C4964" s="34"/>
      <c r="D4964" s="10"/>
    </row>
    <row r="4965" spans="3:4" x14ac:dyDescent="0.25">
      <c r="C4965" s="34"/>
      <c r="D4965" s="10"/>
    </row>
    <row r="4966" spans="3:4" x14ac:dyDescent="0.25">
      <c r="C4966" s="34"/>
      <c r="D4966" s="10"/>
    </row>
    <row r="4967" spans="3:4" x14ac:dyDescent="0.25">
      <c r="C4967" s="34"/>
      <c r="D4967" s="10"/>
    </row>
    <row r="4968" spans="3:4" x14ac:dyDescent="0.25">
      <c r="C4968" s="34"/>
      <c r="D4968" s="10"/>
    </row>
    <row r="4969" spans="3:4" x14ac:dyDescent="0.25">
      <c r="C4969" s="34"/>
      <c r="D4969" s="10"/>
    </row>
    <row r="4970" spans="3:4" x14ac:dyDescent="0.25">
      <c r="C4970" s="34"/>
      <c r="D4970" s="10"/>
    </row>
    <row r="4971" spans="3:4" x14ac:dyDescent="0.25">
      <c r="C4971" s="34"/>
      <c r="D4971" s="10"/>
    </row>
    <row r="4972" spans="3:4" x14ac:dyDescent="0.25">
      <c r="C4972" s="34"/>
      <c r="D4972" s="10"/>
    </row>
    <row r="4973" spans="3:4" x14ac:dyDescent="0.25">
      <c r="C4973" s="34"/>
      <c r="D4973" s="10"/>
    </row>
    <row r="4974" spans="3:4" x14ac:dyDescent="0.25">
      <c r="C4974" s="34"/>
      <c r="D4974" s="10"/>
    </row>
    <row r="4975" spans="3:4" x14ac:dyDescent="0.25">
      <c r="C4975" s="34"/>
      <c r="D4975" s="10"/>
    </row>
    <row r="4976" spans="3:4" x14ac:dyDescent="0.25">
      <c r="C4976" s="34"/>
      <c r="D4976" s="10"/>
    </row>
    <row r="4977" spans="3:4" x14ac:dyDescent="0.25">
      <c r="C4977" s="34"/>
      <c r="D4977" s="10"/>
    </row>
    <row r="4978" spans="3:4" x14ac:dyDescent="0.25">
      <c r="C4978" s="34"/>
      <c r="D4978" s="10"/>
    </row>
    <row r="4979" spans="3:4" x14ac:dyDescent="0.25">
      <c r="C4979" s="34"/>
      <c r="D4979" s="10"/>
    </row>
    <row r="4980" spans="3:4" x14ac:dyDescent="0.25">
      <c r="C4980" s="34"/>
      <c r="D4980" s="10"/>
    </row>
    <row r="4981" spans="3:4" x14ac:dyDescent="0.25">
      <c r="C4981" s="34"/>
      <c r="D4981" s="10"/>
    </row>
    <row r="4982" spans="3:4" x14ac:dyDescent="0.25">
      <c r="C4982" s="34"/>
      <c r="D4982" s="10"/>
    </row>
    <row r="4983" spans="3:4" x14ac:dyDescent="0.25">
      <c r="C4983" s="34"/>
      <c r="D4983" s="10"/>
    </row>
    <row r="4984" spans="3:4" x14ac:dyDescent="0.25">
      <c r="C4984" s="34"/>
      <c r="D4984" s="10"/>
    </row>
    <row r="4985" spans="3:4" x14ac:dyDescent="0.25">
      <c r="C4985" s="34"/>
      <c r="D4985" s="10"/>
    </row>
    <row r="4986" spans="3:4" x14ac:dyDescent="0.25">
      <c r="C4986" s="34"/>
      <c r="D4986" s="10"/>
    </row>
    <row r="4987" spans="3:4" x14ac:dyDescent="0.25">
      <c r="C4987" s="34"/>
      <c r="D4987" s="10"/>
    </row>
    <row r="4988" spans="3:4" x14ac:dyDescent="0.25">
      <c r="C4988" s="34"/>
      <c r="D4988" s="10"/>
    </row>
    <row r="4989" spans="3:4" x14ac:dyDescent="0.25">
      <c r="C4989" s="34"/>
      <c r="D4989" s="10"/>
    </row>
    <row r="4990" spans="3:4" x14ac:dyDescent="0.25">
      <c r="C4990" s="34"/>
      <c r="D4990" s="10"/>
    </row>
    <row r="4991" spans="3:4" x14ac:dyDescent="0.25">
      <c r="C4991" s="34"/>
      <c r="D4991" s="10"/>
    </row>
    <row r="4992" spans="3:4" x14ac:dyDescent="0.25">
      <c r="C4992" s="34"/>
      <c r="D4992" s="10"/>
    </row>
    <row r="4993" spans="3:4" x14ac:dyDescent="0.25">
      <c r="C4993" s="34"/>
      <c r="D4993" s="10"/>
    </row>
    <row r="4994" spans="3:4" x14ac:dyDescent="0.25">
      <c r="C4994" s="34"/>
      <c r="D4994" s="10"/>
    </row>
    <row r="4995" spans="3:4" x14ac:dyDescent="0.25">
      <c r="C4995" s="34"/>
      <c r="D4995" s="10"/>
    </row>
    <row r="4996" spans="3:4" x14ac:dyDescent="0.25">
      <c r="C4996" s="34"/>
      <c r="D4996" s="10"/>
    </row>
    <row r="4997" spans="3:4" x14ac:dyDescent="0.25">
      <c r="C4997" s="34"/>
      <c r="D4997" s="10"/>
    </row>
    <row r="4998" spans="3:4" x14ac:dyDescent="0.25">
      <c r="C4998" s="34"/>
      <c r="D4998" s="10"/>
    </row>
    <row r="4999" spans="3:4" x14ac:dyDescent="0.25">
      <c r="C4999" s="34"/>
      <c r="D4999" s="10"/>
    </row>
    <row r="5000" spans="3:4" x14ac:dyDescent="0.25">
      <c r="C5000" s="34"/>
      <c r="D5000" s="10"/>
    </row>
    <row r="5001" spans="3:4" x14ac:dyDescent="0.25">
      <c r="C5001" s="34"/>
      <c r="D5001" s="10"/>
    </row>
    <row r="5002" spans="3:4" x14ac:dyDescent="0.25">
      <c r="C5002" s="34"/>
      <c r="D5002" s="10"/>
    </row>
    <row r="5003" spans="3:4" x14ac:dyDescent="0.25">
      <c r="C5003" s="34"/>
      <c r="D5003" s="10"/>
    </row>
    <row r="5004" spans="3:4" x14ac:dyDescent="0.25">
      <c r="C5004" s="34"/>
      <c r="D5004" s="10"/>
    </row>
    <row r="5005" spans="3:4" x14ac:dyDescent="0.25">
      <c r="C5005" s="34"/>
      <c r="D5005" s="10"/>
    </row>
    <row r="5006" spans="3:4" x14ac:dyDescent="0.25">
      <c r="C5006" s="34"/>
      <c r="D5006" s="10"/>
    </row>
    <row r="5007" spans="3:4" x14ac:dyDescent="0.25">
      <c r="C5007" s="34"/>
      <c r="D5007" s="10"/>
    </row>
    <row r="5008" spans="3:4" x14ac:dyDescent="0.25">
      <c r="C5008" s="34"/>
      <c r="D5008" s="10"/>
    </row>
    <row r="5009" spans="3:4" x14ac:dyDescent="0.25">
      <c r="C5009" s="34"/>
      <c r="D5009" s="10"/>
    </row>
    <row r="5010" spans="3:4" x14ac:dyDescent="0.25">
      <c r="C5010" s="34"/>
      <c r="D5010" s="10"/>
    </row>
    <row r="5011" spans="3:4" x14ac:dyDescent="0.25">
      <c r="C5011" s="34"/>
      <c r="D5011" s="10"/>
    </row>
    <row r="5012" spans="3:4" x14ac:dyDescent="0.25">
      <c r="C5012" s="34"/>
      <c r="D5012" s="10"/>
    </row>
    <row r="5013" spans="3:4" x14ac:dyDescent="0.25">
      <c r="C5013" s="34"/>
      <c r="D5013" s="10"/>
    </row>
    <row r="5014" spans="3:4" x14ac:dyDescent="0.25">
      <c r="C5014" s="34"/>
      <c r="D5014" s="10"/>
    </row>
    <row r="5015" spans="3:4" x14ac:dyDescent="0.25">
      <c r="C5015" s="34"/>
      <c r="D5015" s="10"/>
    </row>
    <row r="5016" spans="3:4" x14ac:dyDescent="0.25">
      <c r="C5016" s="34"/>
      <c r="D5016" s="10"/>
    </row>
    <row r="5017" spans="3:4" x14ac:dyDescent="0.25">
      <c r="C5017" s="34"/>
      <c r="D5017" s="10"/>
    </row>
    <row r="5018" spans="3:4" x14ac:dyDescent="0.25">
      <c r="C5018" s="34"/>
      <c r="D5018" s="10"/>
    </row>
    <row r="5019" spans="3:4" x14ac:dyDescent="0.25">
      <c r="C5019" s="34"/>
      <c r="D5019" s="10"/>
    </row>
    <row r="5020" spans="3:4" x14ac:dyDescent="0.25">
      <c r="C5020" s="34"/>
      <c r="D5020" s="10"/>
    </row>
    <row r="5021" spans="3:4" x14ac:dyDescent="0.25">
      <c r="C5021" s="34"/>
      <c r="D5021" s="10"/>
    </row>
    <row r="5022" spans="3:4" x14ac:dyDescent="0.25">
      <c r="C5022" s="34"/>
      <c r="D5022" s="10"/>
    </row>
    <row r="5023" spans="3:4" x14ac:dyDescent="0.25">
      <c r="C5023" s="34"/>
      <c r="D5023" s="10"/>
    </row>
    <row r="5024" spans="3:4" x14ac:dyDescent="0.25">
      <c r="C5024" s="34"/>
      <c r="D5024" s="10"/>
    </row>
    <row r="5025" spans="3:4" x14ac:dyDescent="0.25">
      <c r="C5025" s="34"/>
      <c r="D5025" s="10"/>
    </row>
    <row r="5026" spans="3:4" x14ac:dyDescent="0.25">
      <c r="C5026" s="34"/>
      <c r="D5026" s="10"/>
    </row>
    <row r="5027" spans="3:4" x14ac:dyDescent="0.25">
      <c r="C5027" s="34"/>
      <c r="D5027" s="10"/>
    </row>
    <row r="5028" spans="3:4" x14ac:dyDescent="0.25">
      <c r="C5028" s="34"/>
      <c r="D5028" s="10"/>
    </row>
    <row r="5029" spans="3:4" x14ac:dyDescent="0.25">
      <c r="C5029" s="34"/>
      <c r="D5029" s="10"/>
    </row>
    <row r="5030" spans="3:4" x14ac:dyDescent="0.25">
      <c r="C5030" s="34"/>
      <c r="D5030" s="10"/>
    </row>
    <row r="5031" spans="3:4" x14ac:dyDescent="0.25">
      <c r="C5031" s="34"/>
      <c r="D5031" s="10"/>
    </row>
    <row r="5032" spans="3:4" x14ac:dyDescent="0.25">
      <c r="C5032" s="34"/>
      <c r="D5032" s="10"/>
    </row>
    <row r="5033" spans="3:4" x14ac:dyDescent="0.25">
      <c r="C5033" s="34"/>
      <c r="D5033" s="10"/>
    </row>
    <row r="5034" spans="3:4" x14ac:dyDescent="0.25">
      <c r="C5034" s="34"/>
      <c r="D5034" s="10"/>
    </row>
    <row r="5035" spans="3:4" x14ac:dyDescent="0.25">
      <c r="C5035" s="34"/>
      <c r="D5035" s="10"/>
    </row>
    <row r="5036" spans="3:4" x14ac:dyDescent="0.25">
      <c r="C5036" s="34"/>
      <c r="D5036" s="10"/>
    </row>
    <row r="5037" spans="3:4" x14ac:dyDescent="0.25">
      <c r="C5037" s="34"/>
      <c r="D5037" s="10"/>
    </row>
    <row r="5038" spans="3:4" x14ac:dyDescent="0.25">
      <c r="C5038" s="34"/>
      <c r="D5038" s="10"/>
    </row>
    <row r="5039" spans="3:4" x14ac:dyDescent="0.25">
      <c r="C5039" s="34"/>
      <c r="D5039" s="10"/>
    </row>
    <row r="5040" spans="3:4" x14ac:dyDescent="0.25">
      <c r="C5040" s="34"/>
      <c r="D5040" s="10"/>
    </row>
    <row r="5041" spans="3:4" x14ac:dyDescent="0.25">
      <c r="C5041" s="34"/>
      <c r="D5041" s="10"/>
    </row>
    <row r="5042" spans="3:4" x14ac:dyDescent="0.25">
      <c r="C5042" s="34"/>
      <c r="D5042" s="10"/>
    </row>
    <row r="5043" spans="3:4" x14ac:dyDescent="0.25">
      <c r="C5043" s="34"/>
      <c r="D5043" s="10"/>
    </row>
    <row r="5044" spans="3:4" x14ac:dyDescent="0.25">
      <c r="C5044" s="34"/>
      <c r="D5044" s="10"/>
    </row>
    <row r="5045" spans="3:4" x14ac:dyDescent="0.25">
      <c r="C5045" s="34"/>
      <c r="D5045" s="10"/>
    </row>
    <row r="5046" spans="3:4" x14ac:dyDescent="0.25">
      <c r="C5046" s="34"/>
      <c r="D5046" s="10"/>
    </row>
    <row r="5047" spans="3:4" x14ac:dyDescent="0.25">
      <c r="C5047" s="34"/>
      <c r="D5047" s="10"/>
    </row>
    <row r="5048" spans="3:4" x14ac:dyDescent="0.25">
      <c r="C5048" s="34"/>
      <c r="D5048" s="10"/>
    </row>
    <row r="5049" spans="3:4" x14ac:dyDescent="0.25">
      <c r="C5049" s="34"/>
      <c r="D5049" s="10"/>
    </row>
    <row r="5050" spans="3:4" x14ac:dyDescent="0.25">
      <c r="C5050" s="34"/>
      <c r="D5050" s="10"/>
    </row>
    <row r="5051" spans="3:4" x14ac:dyDescent="0.25">
      <c r="C5051" s="34"/>
      <c r="D5051" s="10"/>
    </row>
    <row r="5052" spans="3:4" x14ac:dyDescent="0.25">
      <c r="C5052" s="34"/>
      <c r="D5052" s="10"/>
    </row>
    <row r="5053" spans="3:4" x14ac:dyDescent="0.25">
      <c r="C5053" s="34"/>
      <c r="D5053" s="10"/>
    </row>
    <row r="5054" spans="3:4" x14ac:dyDescent="0.25">
      <c r="C5054" s="34"/>
      <c r="D5054" s="10"/>
    </row>
    <row r="5055" spans="3:4" x14ac:dyDescent="0.25">
      <c r="C5055" s="34"/>
      <c r="D5055" s="10"/>
    </row>
    <row r="5056" spans="3:4" x14ac:dyDescent="0.25">
      <c r="C5056" s="34"/>
      <c r="D5056" s="10"/>
    </row>
    <row r="5057" spans="3:4" x14ac:dyDescent="0.25">
      <c r="C5057" s="34"/>
      <c r="D5057" s="10"/>
    </row>
    <row r="5058" spans="3:4" x14ac:dyDescent="0.25">
      <c r="C5058" s="34"/>
      <c r="D5058" s="10"/>
    </row>
    <row r="5059" spans="3:4" x14ac:dyDescent="0.25">
      <c r="C5059" s="34"/>
      <c r="D5059" s="10"/>
    </row>
    <row r="5060" spans="3:4" x14ac:dyDescent="0.25">
      <c r="C5060" s="34"/>
      <c r="D5060" s="10"/>
    </row>
    <row r="5061" spans="3:4" x14ac:dyDescent="0.25">
      <c r="C5061" s="34"/>
      <c r="D5061" s="10"/>
    </row>
    <row r="5062" spans="3:4" x14ac:dyDescent="0.25">
      <c r="C5062" s="34"/>
      <c r="D5062" s="10"/>
    </row>
    <row r="5063" spans="3:4" x14ac:dyDescent="0.25">
      <c r="C5063" s="34"/>
      <c r="D5063" s="10"/>
    </row>
    <row r="5064" spans="3:4" x14ac:dyDescent="0.25">
      <c r="C5064" s="34"/>
      <c r="D5064" s="10"/>
    </row>
    <row r="5065" spans="3:4" x14ac:dyDescent="0.25">
      <c r="C5065" s="34"/>
      <c r="D5065" s="10"/>
    </row>
    <row r="5066" spans="3:4" x14ac:dyDescent="0.25">
      <c r="C5066" s="34"/>
      <c r="D5066" s="10"/>
    </row>
    <row r="5067" spans="3:4" x14ac:dyDescent="0.25">
      <c r="C5067" s="34"/>
      <c r="D5067" s="10"/>
    </row>
    <row r="5068" spans="3:4" x14ac:dyDescent="0.25">
      <c r="C5068" s="34"/>
      <c r="D5068" s="10"/>
    </row>
    <row r="5069" spans="3:4" x14ac:dyDescent="0.25">
      <c r="C5069" s="34"/>
      <c r="D5069" s="10"/>
    </row>
    <row r="5070" spans="3:4" x14ac:dyDescent="0.25">
      <c r="C5070" s="34"/>
      <c r="D5070" s="10"/>
    </row>
    <row r="5071" spans="3:4" x14ac:dyDescent="0.25">
      <c r="C5071" s="34"/>
      <c r="D5071" s="10"/>
    </row>
    <row r="5072" spans="3:4" x14ac:dyDescent="0.25">
      <c r="C5072" s="34"/>
      <c r="D5072" s="10"/>
    </row>
    <row r="5073" spans="3:4" x14ac:dyDescent="0.25">
      <c r="C5073" s="34"/>
      <c r="D5073" s="10"/>
    </row>
    <row r="5074" spans="3:4" x14ac:dyDescent="0.25">
      <c r="C5074" s="34"/>
      <c r="D5074" s="10"/>
    </row>
    <row r="5075" spans="3:4" x14ac:dyDescent="0.25">
      <c r="C5075" s="34"/>
      <c r="D5075" s="10"/>
    </row>
    <row r="5076" spans="3:4" x14ac:dyDescent="0.25">
      <c r="C5076" s="34"/>
      <c r="D5076" s="10"/>
    </row>
    <row r="5077" spans="3:4" x14ac:dyDescent="0.25">
      <c r="C5077" s="34"/>
      <c r="D5077" s="10"/>
    </row>
    <row r="5078" spans="3:4" x14ac:dyDescent="0.25">
      <c r="C5078" s="34"/>
      <c r="D5078" s="10"/>
    </row>
    <row r="5079" spans="3:4" x14ac:dyDescent="0.25">
      <c r="C5079" s="34"/>
      <c r="D5079" s="10"/>
    </row>
    <row r="5080" spans="3:4" x14ac:dyDescent="0.25">
      <c r="C5080" s="34"/>
      <c r="D5080" s="10"/>
    </row>
    <row r="5081" spans="3:4" x14ac:dyDescent="0.25">
      <c r="C5081" s="34"/>
      <c r="D5081" s="10"/>
    </row>
    <row r="5082" spans="3:4" x14ac:dyDescent="0.25">
      <c r="C5082" s="34"/>
      <c r="D5082" s="10"/>
    </row>
    <row r="5083" spans="3:4" x14ac:dyDescent="0.25">
      <c r="C5083" s="34"/>
      <c r="D5083" s="10"/>
    </row>
    <row r="5084" spans="3:4" x14ac:dyDescent="0.25">
      <c r="C5084" s="34"/>
      <c r="D5084" s="10"/>
    </row>
    <row r="5085" spans="3:4" x14ac:dyDescent="0.25">
      <c r="C5085" s="34"/>
      <c r="D5085" s="10"/>
    </row>
    <row r="5086" spans="3:4" x14ac:dyDescent="0.25">
      <c r="C5086" s="34"/>
      <c r="D5086" s="10"/>
    </row>
    <row r="5087" spans="3:4" x14ac:dyDescent="0.25">
      <c r="C5087" s="34"/>
      <c r="D5087" s="10"/>
    </row>
    <row r="5088" spans="3:4" x14ac:dyDescent="0.25">
      <c r="C5088" s="34"/>
      <c r="D5088" s="10"/>
    </row>
    <row r="5089" spans="3:4" x14ac:dyDescent="0.25">
      <c r="C5089" s="34"/>
      <c r="D5089" s="10"/>
    </row>
    <row r="5090" spans="3:4" x14ac:dyDescent="0.25">
      <c r="C5090" s="34"/>
      <c r="D5090" s="10"/>
    </row>
    <row r="5091" spans="3:4" x14ac:dyDescent="0.25">
      <c r="C5091" s="34"/>
      <c r="D5091" s="10"/>
    </row>
    <row r="5092" spans="3:4" x14ac:dyDescent="0.25">
      <c r="C5092" s="34"/>
      <c r="D5092" s="10"/>
    </row>
    <row r="5093" spans="3:4" x14ac:dyDescent="0.25">
      <c r="C5093" s="34"/>
      <c r="D5093" s="10"/>
    </row>
    <row r="5094" spans="3:4" x14ac:dyDescent="0.25">
      <c r="C5094" s="34"/>
      <c r="D5094" s="10"/>
    </row>
    <row r="5095" spans="3:4" x14ac:dyDescent="0.25">
      <c r="C5095" s="34"/>
      <c r="D5095" s="10"/>
    </row>
    <row r="5096" spans="3:4" x14ac:dyDescent="0.25">
      <c r="C5096" s="34"/>
      <c r="D5096" s="10"/>
    </row>
    <row r="5097" spans="3:4" x14ac:dyDescent="0.25">
      <c r="C5097" s="34"/>
      <c r="D5097" s="10"/>
    </row>
    <row r="5098" spans="3:4" x14ac:dyDescent="0.25">
      <c r="C5098" s="34"/>
      <c r="D5098" s="10"/>
    </row>
    <row r="5099" spans="3:4" x14ac:dyDescent="0.25">
      <c r="C5099" s="34"/>
      <c r="D5099" s="10"/>
    </row>
    <row r="5100" spans="3:4" x14ac:dyDescent="0.25">
      <c r="C5100" s="34"/>
      <c r="D5100" s="10"/>
    </row>
    <row r="5101" spans="3:4" x14ac:dyDescent="0.25">
      <c r="C5101" s="34"/>
      <c r="D5101" s="10"/>
    </row>
    <row r="5102" spans="3:4" x14ac:dyDescent="0.25">
      <c r="C5102" s="34"/>
      <c r="D5102" s="10"/>
    </row>
    <row r="5103" spans="3:4" x14ac:dyDescent="0.25">
      <c r="C5103" s="34"/>
      <c r="D5103" s="10"/>
    </row>
    <row r="5104" spans="3:4" x14ac:dyDescent="0.25">
      <c r="C5104" s="34"/>
      <c r="D5104" s="10"/>
    </row>
    <row r="5105" spans="3:4" x14ac:dyDescent="0.25">
      <c r="C5105" s="34"/>
      <c r="D5105" s="10"/>
    </row>
    <row r="5106" spans="3:4" x14ac:dyDescent="0.25">
      <c r="C5106" s="34"/>
      <c r="D5106" s="10"/>
    </row>
    <row r="5107" spans="3:4" x14ac:dyDescent="0.25">
      <c r="C5107" s="34"/>
      <c r="D5107" s="10"/>
    </row>
    <row r="5108" spans="3:4" x14ac:dyDescent="0.25">
      <c r="C5108" s="34"/>
      <c r="D5108" s="10"/>
    </row>
    <row r="5109" spans="3:4" x14ac:dyDescent="0.25">
      <c r="C5109" s="34"/>
      <c r="D5109" s="10"/>
    </row>
    <row r="5110" spans="3:4" x14ac:dyDescent="0.25">
      <c r="C5110" s="34"/>
      <c r="D5110" s="10"/>
    </row>
    <row r="5111" spans="3:4" x14ac:dyDescent="0.25">
      <c r="C5111" s="34"/>
      <c r="D5111" s="10"/>
    </row>
    <row r="5112" spans="3:4" x14ac:dyDescent="0.25">
      <c r="C5112" s="34"/>
      <c r="D5112" s="10"/>
    </row>
    <row r="5113" spans="3:4" x14ac:dyDescent="0.25">
      <c r="C5113" s="34"/>
      <c r="D5113" s="10"/>
    </row>
    <row r="5114" spans="3:4" x14ac:dyDescent="0.25">
      <c r="C5114" s="34"/>
      <c r="D5114" s="10"/>
    </row>
    <row r="5115" spans="3:4" x14ac:dyDescent="0.25">
      <c r="C5115" s="34"/>
      <c r="D5115" s="10"/>
    </row>
    <row r="5116" spans="3:4" x14ac:dyDescent="0.25">
      <c r="C5116" s="34"/>
      <c r="D5116" s="10"/>
    </row>
    <row r="5117" spans="3:4" x14ac:dyDescent="0.25">
      <c r="C5117" s="34"/>
      <c r="D5117" s="10"/>
    </row>
    <row r="5118" spans="3:4" x14ac:dyDescent="0.25">
      <c r="C5118" s="34"/>
      <c r="D5118" s="10"/>
    </row>
    <row r="5119" spans="3:4" x14ac:dyDescent="0.25">
      <c r="C5119" s="34"/>
      <c r="D5119" s="10"/>
    </row>
    <row r="5120" spans="3:4" x14ac:dyDescent="0.25">
      <c r="C5120" s="34"/>
      <c r="D5120" s="10"/>
    </row>
    <row r="5121" spans="3:4" x14ac:dyDescent="0.25">
      <c r="C5121" s="34"/>
      <c r="D5121" s="10"/>
    </row>
    <row r="5122" spans="3:4" x14ac:dyDescent="0.25">
      <c r="C5122" s="34"/>
      <c r="D5122" s="10"/>
    </row>
    <row r="5123" spans="3:4" x14ac:dyDescent="0.25">
      <c r="C5123" s="34"/>
      <c r="D5123" s="10"/>
    </row>
    <row r="5124" spans="3:4" x14ac:dyDescent="0.25">
      <c r="C5124" s="34"/>
      <c r="D5124" s="10"/>
    </row>
    <row r="5125" spans="3:4" x14ac:dyDescent="0.25">
      <c r="C5125" s="34"/>
      <c r="D5125" s="10"/>
    </row>
    <row r="5126" spans="3:4" x14ac:dyDescent="0.25">
      <c r="C5126" s="34"/>
      <c r="D5126" s="10"/>
    </row>
    <row r="5127" spans="3:4" x14ac:dyDescent="0.25">
      <c r="C5127" s="34"/>
      <c r="D5127" s="10"/>
    </row>
    <row r="5128" spans="3:4" x14ac:dyDescent="0.25">
      <c r="C5128" s="34"/>
      <c r="D5128" s="10"/>
    </row>
    <row r="5129" spans="3:4" x14ac:dyDescent="0.25">
      <c r="C5129" s="34"/>
      <c r="D5129" s="10"/>
    </row>
    <row r="5130" spans="3:4" x14ac:dyDescent="0.25">
      <c r="C5130" s="34"/>
      <c r="D5130" s="10"/>
    </row>
    <row r="5131" spans="3:4" x14ac:dyDescent="0.25">
      <c r="C5131" s="34"/>
      <c r="D5131" s="10"/>
    </row>
    <row r="5132" spans="3:4" x14ac:dyDescent="0.25">
      <c r="C5132" s="34"/>
      <c r="D5132" s="10"/>
    </row>
    <row r="5133" spans="3:4" x14ac:dyDescent="0.25">
      <c r="C5133" s="34"/>
      <c r="D5133" s="10"/>
    </row>
    <row r="5134" spans="3:4" x14ac:dyDescent="0.25">
      <c r="C5134" s="34"/>
      <c r="D5134" s="10"/>
    </row>
    <row r="5135" spans="3:4" x14ac:dyDescent="0.25">
      <c r="C5135" s="34"/>
      <c r="D5135" s="10"/>
    </row>
    <row r="5136" spans="3:4" x14ac:dyDescent="0.25">
      <c r="C5136" s="34"/>
      <c r="D5136" s="10"/>
    </row>
    <row r="5137" spans="3:4" x14ac:dyDescent="0.25">
      <c r="C5137" s="34"/>
      <c r="D5137" s="10"/>
    </row>
    <row r="5138" spans="3:4" x14ac:dyDescent="0.25">
      <c r="C5138" s="34"/>
      <c r="D5138" s="10"/>
    </row>
    <row r="5139" spans="3:4" x14ac:dyDescent="0.25">
      <c r="C5139" s="34"/>
      <c r="D5139" s="10"/>
    </row>
    <row r="5140" spans="3:4" x14ac:dyDescent="0.25">
      <c r="C5140" s="34"/>
      <c r="D5140" s="10"/>
    </row>
    <row r="5141" spans="3:4" x14ac:dyDescent="0.25">
      <c r="C5141" s="34"/>
      <c r="D5141" s="10"/>
    </row>
    <row r="5142" spans="3:4" x14ac:dyDescent="0.25">
      <c r="C5142" s="34"/>
      <c r="D5142" s="10"/>
    </row>
    <row r="5143" spans="3:4" x14ac:dyDescent="0.25">
      <c r="C5143" s="34"/>
      <c r="D5143" s="10"/>
    </row>
    <row r="5144" spans="3:4" x14ac:dyDescent="0.25">
      <c r="C5144" s="34"/>
      <c r="D5144" s="10"/>
    </row>
    <row r="5145" spans="3:4" x14ac:dyDescent="0.25">
      <c r="C5145" s="34"/>
      <c r="D5145" s="10"/>
    </row>
    <row r="5146" spans="3:4" x14ac:dyDescent="0.25">
      <c r="C5146" s="34"/>
      <c r="D5146" s="10"/>
    </row>
    <row r="5147" spans="3:4" x14ac:dyDescent="0.25">
      <c r="C5147" s="34"/>
      <c r="D5147" s="10"/>
    </row>
    <row r="5148" spans="3:4" x14ac:dyDescent="0.25">
      <c r="C5148" s="34"/>
      <c r="D5148" s="10"/>
    </row>
    <row r="5149" spans="3:4" x14ac:dyDescent="0.25">
      <c r="C5149" s="34"/>
      <c r="D5149" s="10"/>
    </row>
    <row r="5150" spans="3:4" x14ac:dyDescent="0.25">
      <c r="C5150" s="34"/>
      <c r="D5150" s="10"/>
    </row>
    <row r="5151" spans="3:4" x14ac:dyDescent="0.25">
      <c r="C5151" s="34"/>
      <c r="D5151" s="10"/>
    </row>
    <row r="5152" spans="3:4" x14ac:dyDescent="0.25">
      <c r="C5152" s="34"/>
      <c r="D5152" s="10"/>
    </row>
    <row r="5153" spans="3:4" x14ac:dyDescent="0.25">
      <c r="C5153" s="34"/>
      <c r="D5153" s="10"/>
    </row>
    <row r="5154" spans="3:4" x14ac:dyDescent="0.25">
      <c r="C5154" s="34"/>
      <c r="D5154" s="10"/>
    </row>
    <row r="5155" spans="3:4" x14ac:dyDescent="0.25">
      <c r="C5155" s="34"/>
      <c r="D5155" s="10"/>
    </row>
    <row r="5156" spans="3:4" x14ac:dyDescent="0.25">
      <c r="C5156" s="34"/>
      <c r="D5156" s="10"/>
    </row>
    <row r="5157" spans="3:4" x14ac:dyDescent="0.25">
      <c r="C5157" s="34"/>
      <c r="D5157" s="10"/>
    </row>
    <row r="5158" spans="3:4" x14ac:dyDescent="0.25">
      <c r="C5158" s="34"/>
      <c r="D5158" s="10"/>
    </row>
    <row r="5159" spans="3:4" x14ac:dyDescent="0.25">
      <c r="C5159" s="34"/>
      <c r="D5159" s="10"/>
    </row>
    <row r="5160" spans="3:4" x14ac:dyDescent="0.25">
      <c r="C5160" s="34"/>
      <c r="D5160" s="10"/>
    </row>
    <row r="5161" spans="3:4" x14ac:dyDescent="0.25">
      <c r="C5161" s="34"/>
      <c r="D5161" s="10"/>
    </row>
    <row r="5162" spans="3:4" x14ac:dyDescent="0.25">
      <c r="C5162" s="34"/>
      <c r="D5162" s="10"/>
    </row>
    <row r="5163" spans="3:4" x14ac:dyDescent="0.25">
      <c r="C5163" s="34"/>
      <c r="D5163" s="10"/>
    </row>
    <row r="5164" spans="3:4" x14ac:dyDescent="0.25">
      <c r="C5164" s="34"/>
      <c r="D5164" s="10"/>
    </row>
    <row r="5165" spans="3:4" x14ac:dyDescent="0.25">
      <c r="C5165" s="34"/>
      <c r="D5165" s="10"/>
    </row>
    <row r="5166" spans="3:4" x14ac:dyDescent="0.25">
      <c r="C5166" s="34"/>
      <c r="D5166" s="10"/>
    </row>
    <row r="5167" spans="3:4" x14ac:dyDescent="0.25">
      <c r="C5167" s="34"/>
      <c r="D5167" s="10"/>
    </row>
    <row r="5168" spans="3:4" x14ac:dyDescent="0.25">
      <c r="C5168" s="34"/>
      <c r="D5168" s="10"/>
    </row>
    <row r="5169" spans="3:4" x14ac:dyDescent="0.25">
      <c r="C5169" s="34"/>
      <c r="D5169" s="10"/>
    </row>
    <row r="5170" spans="3:4" x14ac:dyDescent="0.25">
      <c r="C5170" s="34"/>
      <c r="D5170" s="10"/>
    </row>
    <row r="5171" spans="3:4" x14ac:dyDescent="0.25">
      <c r="C5171" s="34"/>
      <c r="D5171" s="10"/>
    </row>
    <row r="5172" spans="3:4" x14ac:dyDescent="0.25">
      <c r="C5172" s="34"/>
      <c r="D5172" s="10"/>
    </row>
    <row r="5173" spans="3:4" x14ac:dyDescent="0.25">
      <c r="C5173" s="34"/>
      <c r="D5173" s="10"/>
    </row>
    <row r="5174" spans="3:4" x14ac:dyDescent="0.25">
      <c r="C5174" s="34"/>
      <c r="D5174" s="10"/>
    </row>
    <row r="5175" spans="3:4" x14ac:dyDescent="0.25">
      <c r="C5175" s="34"/>
      <c r="D5175" s="10"/>
    </row>
    <row r="5176" spans="3:4" x14ac:dyDescent="0.25">
      <c r="C5176" s="34"/>
      <c r="D5176" s="10"/>
    </row>
    <row r="5177" spans="3:4" x14ac:dyDescent="0.25">
      <c r="C5177" s="34"/>
      <c r="D5177" s="10"/>
    </row>
    <row r="5178" spans="3:4" x14ac:dyDescent="0.25">
      <c r="C5178" s="34"/>
      <c r="D5178" s="10"/>
    </row>
    <row r="5179" spans="3:4" x14ac:dyDescent="0.25">
      <c r="C5179" s="34"/>
      <c r="D5179" s="10"/>
    </row>
    <row r="5180" spans="3:4" x14ac:dyDescent="0.25">
      <c r="C5180" s="34"/>
      <c r="D5180" s="10"/>
    </row>
    <row r="5181" spans="3:4" x14ac:dyDescent="0.25">
      <c r="C5181" s="34"/>
      <c r="D5181" s="10"/>
    </row>
    <row r="5182" spans="3:4" x14ac:dyDescent="0.25">
      <c r="C5182" s="34"/>
      <c r="D5182" s="10"/>
    </row>
    <row r="5183" spans="3:4" x14ac:dyDescent="0.25">
      <c r="C5183" s="34"/>
      <c r="D5183" s="10"/>
    </row>
    <row r="5184" spans="3:4" x14ac:dyDescent="0.25">
      <c r="C5184" s="34"/>
      <c r="D5184" s="10"/>
    </row>
    <row r="5185" spans="3:4" x14ac:dyDescent="0.25">
      <c r="C5185" s="34"/>
      <c r="D5185" s="10"/>
    </row>
    <row r="5186" spans="3:4" x14ac:dyDescent="0.25">
      <c r="C5186" s="34"/>
      <c r="D5186" s="10"/>
    </row>
    <row r="5187" spans="3:4" x14ac:dyDescent="0.25">
      <c r="C5187" s="34"/>
      <c r="D5187" s="10"/>
    </row>
    <row r="5188" spans="3:4" x14ac:dyDescent="0.25">
      <c r="C5188" s="34"/>
      <c r="D5188" s="10"/>
    </row>
    <row r="5189" spans="3:4" x14ac:dyDescent="0.25">
      <c r="C5189" s="34"/>
      <c r="D5189" s="10"/>
    </row>
    <row r="5190" spans="3:4" x14ac:dyDescent="0.25">
      <c r="C5190" s="34"/>
      <c r="D5190" s="10"/>
    </row>
    <row r="5191" spans="3:4" x14ac:dyDescent="0.25">
      <c r="C5191" s="34"/>
      <c r="D5191" s="10"/>
    </row>
    <row r="5192" spans="3:4" x14ac:dyDescent="0.25">
      <c r="C5192" s="34"/>
      <c r="D5192" s="10"/>
    </row>
    <row r="5193" spans="3:4" x14ac:dyDescent="0.25">
      <c r="C5193" s="34"/>
      <c r="D5193" s="10"/>
    </row>
    <row r="5194" spans="3:4" x14ac:dyDescent="0.25">
      <c r="C5194" s="34"/>
      <c r="D5194" s="10"/>
    </row>
    <row r="5195" spans="3:4" x14ac:dyDescent="0.25">
      <c r="C5195" s="34"/>
      <c r="D5195" s="10"/>
    </row>
    <row r="5196" spans="3:4" x14ac:dyDescent="0.25">
      <c r="C5196" s="34"/>
      <c r="D5196" s="10"/>
    </row>
    <row r="5197" spans="3:4" x14ac:dyDescent="0.25">
      <c r="C5197" s="34"/>
      <c r="D5197" s="10"/>
    </row>
    <row r="5198" spans="3:4" x14ac:dyDescent="0.25">
      <c r="C5198" s="34"/>
      <c r="D5198" s="10"/>
    </row>
    <row r="5199" spans="3:4" x14ac:dyDescent="0.25">
      <c r="C5199" s="34"/>
      <c r="D5199" s="10"/>
    </row>
    <row r="5200" spans="3:4" x14ac:dyDescent="0.25">
      <c r="C5200" s="34"/>
      <c r="D5200" s="10"/>
    </row>
    <row r="5201" spans="3:4" x14ac:dyDescent="0.25">
      <c r="C5201" s="34"/>
      <c r="D5201" s="10"/>
    </row>
    <row r="5202" spans="3:4" x14ac:dyDescent="0.25">
      <c r="C5202" s="34"/>
      <c r="D5202" s="10"/>
    </row>
    <row r="5203" spans="3:4" x14ac:dyDescent="0.25">
      <c r="C5203" s="34"/>
      <c r="D5203" s="10"/>
    </row>
    <row r="5204" spans="3:4" x14ac:dyDescent="0.25">
      <c r="C5204" s="34"/>
      <c r="D5204" s="10"/>
    </row>
    <row r="5205" spans="3:4" x14ac:dyDescent="0.25">
      <c r="C5205" s="34"/>
      <c r="D5205" s="10"/>
    </row>
    <row r="5206" spans="3:4" x14ac:dyDescent="0.25">
      <c r="C5206" s="34"/>
      <c r="D5206" s="10"/>
    </row>
    <row r="5207" spans="3:4" x14ac:dyDescent="0.25">
      <c r="C5207" s="34"/>
      <c r="D5207" s="10"/>
    </row>
    <row r="5208" spans="3:4" x14ac:dyDescent="0.25">
      <c r="C5208" s="34"/>
      <c r="D5208" s="10"/>
    </row>
    <row r="5209" spans="3:4" x14ac:dyDescent="0.25">
      <c r="C5209" s="34"/>
      <c r="D5209" s="10"/>
    </row>
    <row r="5210" spans="3:4" x14ac:dyDescent="0.25">
      <c r="C5210" s="34"/>
      <c r="D5210" s="10"/>
    </row>
    <row r="5211" spans="3:4" x14ac:dyDescent="0.25">
      <c r="C5211" s="34"/>
      <c r="D5211" s="10"/>
    </row>
    <row r="5212" spans="3:4" x14ac:dyDescent="0.25">
      <c r="C5212" s="34"/>
      <c r="D5212" s="10"/>
    </row>
    <row r="5213" spans="3:4" x14ac:dyDescent="0.25">
      <c r="C5213" s="34"/>
      <c r="D5213" s="10"/>
    </row>
    <row r="5214" spans="3:4" x14ac:dyDescent="0.25">
      <c r="C5214" s="34"/>
      <c r="D5214" s="10"/>
    </row>
    <row r="5215" spans="3:4" x14ac:dyDescent="0.25">
      <c r="C5215" s="34"/>
      <c r="D5215" s="10"/>
    </row>
    <row r="5216" spans="3:4" x14ac:dyDescent="0.25">
      <c r="C5216" s="34"/>
      <c r="D5216" s="10"/>
    </row>
    <row r="5217" spans="3:4" x14ac:dyDescent="0.25">
      <c r="C5217" s="34"/>
      <c r="D5217" s="10"/>
    </row>
    <row r="5218" spans="3:4" x14ac:dyDescent="0.25">
      <c r="C5218" s="34"/>
      <c r="D5218" s="10"/>
    </row>
    <row r="5219" spans="3:4" x14ac:dyDescent="0.25">
      <c r="C5219" s="34"/>
      <c r="D5219" s="10"/>
    </row>
    <row r="5220" spans="3:4" x14ac:dyDescent="0.25">
      <c r="C5220" s="34"/>
      <c r="D5220" s="10"/>
    </row>
    <row r="5221" spans="3:4" x14ac:dyDescent="0.25">
      <c r="C5221" s="34"/>
      <c r="D5221" s="10"/>
    </row>
    <row r="5222" spans="3:4" x14ac:dyDescent="0.25">
      <c r="C5222" s="34"/>
      <c r="D5222" s="10"/>
    </row>
    <row r="5223" spans="3:4" x14ac:dyDescent="0.25">
      <c r="C5223" s="34"/>
      <c r="D5223" s="10"/>
    </row>
    <row r="5224" spans="3:4" x14ac:dyDescent="0.25">
      <c r="C5224" s="34"/>
      <c r="D5224" s="10"/>
    </row>
    <row r="5225" spans="3:4" x14ac:dyDescent="0.25">
      <c r="C5225" s="34"/>
      <c r="D5225" s="10"/>
    </row>
    <row r="5226" spans="3:4" x14ac:dyDescent="0.25">
      <c r="C5226" s="34"/>
      <c r="D5226" s="10"/>
    </row>
    <row r="5227" spans="3:4" x14ac:dyDescent="0.25">
      <c r="C5227" s="34"/>
      <c r="D5227" s="10"/>
    </row>
    <row r="5228" spans="3:4" x14ac:dyDescent="0.25">
      <c r="C5228" s="34"/>
      <c r="D5228" s="10"/>
    </row>
    <row r="5229" spans="3:4" x14ac:dyDescent="0.25">
      <c r="C5229" s="34"/>
      <c r="D5229" s="10"/>
    </row>
    <row r="5230" spans="3:4" x14ac:dyDescent="0.25">
      <c r="C5230" s="34"/>
      <c r="D5230" s="10"/>
    </row>
    <row r="5231" spans="3:4" x14ac:dyDescent="0.25">
      <c r="C5231" s="34"/>
      <c r="D5231" s="10"/>
    </row>
    <row r="5232" spans="3:4" x14ac:dyDescent="0.25">
      <c r="C5232" s="34"/>
      <c r="D5232" s="10"/>
    </row>
    <row r="5233" spans="3:4" x14ac:dyDescent="0.25">
      <c r="C5233" s="34"/>
      <c r="D5233" s="10"/>
    </row>
    <row r="5234" spans="3:4" x14ac:dyDescent="0.25">
      <c r="C5234" s="34"/>
      <c r="D5234" s="10"/>
    </row>
    <row r="5235" spans="3:4" x14ac:dyDescent="0.25">
      <c r="C5235" s="34"/>
      <c r="D5235" s="10"/>
    </row>
    <row r="5236" spans="3:4" x14ac:dyDescent="0.25">
      <c r="C5236" s="34"/>
      <c r="D5236" s="10"/>
    </row>
    <row r="5237" spans="3:4" x14ac:dyDescent="0.25">
      <c r="C5237" s="34"/>
      <c r="D5237" s="10"/>
    </row>
    <row r="5238" spans="3:4" x14ac:dyDescent="0.25">
      <c r="C5238" s="34"/>
      <c r="D5238" s="10"/>
    </row>
    <row r="5239" spans="3:4" x14ac:dyDescent="0.25">
      <c r="C5239" s="34"/>
      <c r="D5239" s="10"/>
    </row>
    <row r="5240" spans="3:4" x14ac:dyDescent="0.25">
      <c r="C5240" s="34"/>
      <c r="D5240" s="10"/>
    </row>
    <row r="5241" spans="3:4" x14ac:dyDescent="0.25">
      <c r="C5241" s="34"/>
      <c r="D5241" s="10"/>
    </row>
    <row r="5242" spans="3:4" x14ac:dyDescent="0.25">
      <c r="C5242" s="34"/>
      <c r="D5242" s="10"/>
    </row>
    <row r="5243" spans="3:4" x14ac:dyDescent="0.25">
      <c r="C5243" s="34"/>
      <c r="D5243" s="10"/>
    </row>
    <row r="5244" spans="3:4" x14ac:dyDescent="0.25">
      <c r="C5244" s="34"/>
      <c r="D5244" s="10"/>
    </row>
    <row r="5245" spans="3:4" x14ac:dyDescent="0.25">
      <c r="C5245" s="34"/>
      <c r="D5245" s="10"/>
    </row>
    <row r="5246" spans="3:4" x14ac:dyDescent="0.25">
      <c r="C5246" s="34"/>
      <c r="D5246" s="10"/>
    </row>
    <row r="5247" spans="3:4" x14ac:dyDescent="0.25">
      <c r="C5247" s="34"/>
      <c r="D5247" s="10"/>
    </row>
    <row r="5248" spans="3:4" x14ac:dyDescent="0.25">
      <c r="C5248" s="34"/>
      <c r="D5248" s="10"/>
    </row>
    <row r="5249" spans="3:4" x14ac:dyDescent="0.25">
      <c r="C5249" s="34"/>
      <c r="D5249" s="10"/>
    </row>
    <row r="5250" spans="3:4" x14ac:dyDescent="0.25">
      <c r="C5250" s="34"/>
      <c r="D5250" s="10"/>
    </row>
    <row r="5251" spans="3:4" x14ac:dyDescent="0.25">
      <c r="C5251" s="34"/>
      <c r="D5251" s="10"/>
    </row>
    <row r="5252" spans="3:4" x14ac:dyDescent="0.25">
      <c r="C5252" s="34"/>
      <c r="D5252" s="10"/>
    </row>
    <row r="5253" spans="3:4" x14ac:dyDescent="0.25">
      <c r="C5253" s="34"/>
      <c r="D5253" s="10"/>
    </row>
    <row r="5254" spans="3:4" x14ac:dyDescent="0.25">
      <c r="C5254" s="34"/>
      <c r="D5254" s="10"/>
    </row>
    <row r="5255" spans="3:4" x14ac:dyDescent="0.25">
      <c r="C5255" s="34"/>
      <c r="D5255" s="10"/>
    </row>
    <row r="5256" spans="3:4" x14ac:dyDescent="0.25">
      <c r="C5256" s="34"/>
      <c r="D5256" s="10"/>
    </row>
    <row r="5257" spans="3:4" x14ac:dyDescent="0.25">
      <c r="C5257" s="34"/>
      <c r="D5257" s="10"/>
    </row>
    <row r="5258" spans="3:4" x14ac:dyDescent="0.25">
      <c r="C5258" s="34"/>
      <c r="D5258" s="10"/>
    </row>
    <row r="5259" spans="3:4" x14ac:dyDescent="0.25">
      <c r="C5259" s="34"/>
      <c r="D5259" s="10"/>
    </row>
    <row r="5260" spans="3:4" x14ac:dyDescent="0.25">
      <c r="C5260" s="34"/>
      <c r="D5260" s="10"/>
    </row>
    <row r="5261" spans="3:4" x14ac:dyDescent="0.25">
      <c r="C5261" s="34"/>
      <c r="D5261" s="10"/>
    </row>
    <row r="5262" spans="3:4" x14ac:dyDescent="0.25">
      <c r="C5262" s="34"/>
      <c r="D5262" s="10"/>
    </row>
    <row r="5263" spans="3:4" x14ac:dyDescent="0.25">
      <c r="C5263" s="34"/>
      <c r="D5263" s="10"/>
    </row>
    <row r="5264" spans="3:4" x14ac:dyDescent="0.25">
      <c r="C5264" s="34"/>
      <c r="D5264" s="10"/>
    </row>
    <row r="5265" spans="3:4" x14ac:dyDescent="0.25">
      <c r="C5265" s="34"/>
      <c r="D5265" s="10"/>
    </row>
    <row r="5266" spans="3:4" x14ac:dyDescent="0.25">
      <c r="C5266" s="34"/>
      <c r="D5266" s="10"/>
    </row>
    <row r="5267" spans="3:4" x14ac:dyDescent="0.25">
      <c r="C5267" s="34"/>
      <c r="D5267" s="10"/>
    </row>
    <row r="5268" spans="3:4" x14ac:dyDescent="0.25">
      <c r="C5268" s="34"/>
      <c r="D5268" s="10"/>
    </row>
    <row r="5269" spans="3:4" x14ac:dyDescent="0.25">
      <c r="C5269" s="34"/>
      <c r="D5269" s="10"/>
    </row>
    <row r="5270" spans="3:4" x14ac:dyDescent="0.25">
      <c r="C5270" s="34"/>
      <c r="D5270" s="10"/>
    </row>
    <row r="5271" spans="3:4" x14ac:dyDescent="0.25">
      <c r="C5271" s="34"/>
      <c r="D5271" s="10"/>
    </row>
    <row r="5272" spans="3:4" x14ac:dyDescent="0.25">
      <c r="C5272" s="34"/>
      <c r="D5272" s="10"/>
    </row>
    <row r="5273" spans="3:4" x14ac:dyDescent="0.25">
      <c r="C5273" s="34"/>
      <c r="D5273" s="10"/>
    </row>
    <row r="5274" spans="3:4" x14ac:dyDescent="0.25">
      <c r="C5274" s="34"/>
      <c r="D5274" s="10"/>
    </row>
    <row r="5275" spans="3:4" x14ac:dyDescent="0.25">
      <c r="C5275" s="34"/>
      <c r="D5275" s="10"/>
    </row>
    <row r="5276" spans="3:4" x14ac:dyDescent="0.25">
      <c r="C5276" s="34"/>
      <c r="D5276" s="10"/>
    </row>
    <row r="5277" spans="3:4" x14ac:dyDescent="0.25">
      <c r="C5277" s="34"/>
      <c r="D5277" s="10"/>
    </row>
    <row r="5278" spans="3:4" x14ac:dyDescent="0.25">
      <c r="C5278" s="34"/>
      <c r="D5278" s="10"/>
    </row>
    <row r="5279" spans="3:4" x14ac:dyDescent="0.25">
      <c r="C5279" s="34"/>
      <c r="D5279" s="10"/>
    </row>
    <row r="5280" spans="3:4" x14ac:dyDescent="0.25">
      <c r="C5280" s="34"/>
      <c r="D5280" s="10"/>
    </row>
    <row r="5281" spans="3:4" x14ac:dyDescent="0.25">
      <c r="C5281" s="34"/>
      <c r="D5281" s="10"/>
    </row>
    <row r="5282" spans="3:4" x14ac:dyDescent="0.25">
      <c r="C5282" s="34"/>
      <c r="D5282" s="10"/>
    </row>
    <row r="5283" spans="3:4" x14ac:dyDescent="0.25">
      <c r="C5283" s="34"/>
      <c r="D5283" s="10"/>
    </row>
    <row r="5284" spans="3:4" x14ac:dyDescent="0.25">
      <c r="C5284" s="34"/>
      <c r="D5284" s="10"/>
    </row>
    <row r="5285" spans="3:4" x14ac:dyDescent="0.25">
      <c r="C5285" s="34"/>
      <c r="D5285" s="10"/>
    </row>
    <row r="5286" spans="3:4" x14ac:dyDescent="0.25">
      <c r="C5286" s="34"/>
      <c r="D5286" s="10"/>
    </row>
    <row r="5287" spans="3:4" x14ac:dyDescent="0.25">
      <c r="C5287" s="34"/>
      <c r="D5287" s="10"/>
    </row>
    <row r="5288" spans="3:4" x14ac:dyDescent="0.25">
      <c r="C5288" s="34"/>
      <c r="D5288" s="10"/>
    </row>
    <row r="5289" spans="3:4" x14ac:dyDescent="0.25">
      <c r="C5289" s="34"/>
      <c r="D5289" s="10"/>
    </row>
    <row r="5290" spans="3:4" x14ac:dyDescent="0.25">
      <c r="C5290" s="34"/>
      <c r="D5290" s="10"/>
    </row>
    <row r="5291" spans="3:4" x14ac:dyDescent="0.25">
      <c r="C5291" s="34"/>
      <c r="D5291" s="10"/>
    </row>
    <row r="5292" spans="3:4" x14ac:dyDescent="0.25">
      <c r="C5292" s="34"/>
      <c r="D5292" s="10"/>
    </row>
    <row r="5293" spans="3:4" x14ac:dyDescent="0.25">
      <c r="C5293" s="34"/>
      <c r="D5293" s="10"/>
    </row>
    <row r="5294" spans="3:4" x14ac:dyDescent="0.25">
      <c r="C5294" s="34"/>
      <c r="D5294" s="10"/>
    </row>
    <row r="5295" spans="3:4" x14ac:dyDescent="0.25">
      <c r="C5295" s="34"/>
      <c r="D5295" s="10"/>
    </row>
    <row r="5296" spans="3:4" x14ac:dyDescent="0.25">
      <c r="C5296" s="34"/>
      <c r="D5296" s="10"/>
    </row>
    <row r="5297" spans="3:4" x14ac:dyDescent="0.25">
      <c r="C5297" s="34"/>
      <c r="D5297" s="10"/>
    </row>
    <row r="5298" spans="3:4" x14ac:dyDescent="0.25">
      <c r="C5298" s="34"/>
      <c r="D5298" s="10"/>
    </row>
    <row r="5299" spans="3:4" x14ac:dyDescent="0.25">
      <c r="C5299" s="34"/>
      <c r="D5299" s="10"/>
    </row>
    <row r="5300" spans="3:4" x14ac:dyDescent="0.25">
      <c r="C5300" s="34"/>
      <c r="D5300" s="10"/>
    </row>
    <row r="5301" spans="3:4" x14ac:dyDescent="0.25">
      <c r="C5301" s="34"/>
      <c r="D5301" s="10"/>
    </row>
    <row r="5302" spans="3:4" x14ac:dyDescent="0.25">
      <c r="C5302" s="34"/>
      <c r="D5302" s="10"/>
    </row>
    <row r="5303" spans="3:4" x14ac:dyDescent="0.25">
      <c r="C5303" s="34"/>
      <c r="D5303" s="10"/>
    </row>
    <row r="5304" spans="3:4" x14ac:dyDescent="0.25">
      <c r="C5304" s="34"/>
      <c r="D5304" s="10"/>
    </row>
    <row r="5305" spans="3:4" x14ac:dyDescent="0.25">
      <c r="C5305" s="34"/>
      <c r="D5305" s="10"/>
    </row>
    <row r="5306" spans="3:4" x14ac:dyDescent="0.25">
      <c r="C5306" s="34"/>
      <c r="D5306" s="10"/>
    </row>
    <row r="5307" spans="3:4" x14ac:dyDescent="0.25">
      <c r="C5307" s="34"/>
      <c r="D5307" s="10"/>
    </row>
    <row r="5308" spans="3:4" x14ac:dyDescent="0.25">
      <c r="C5308" s="34"/>
      <c r="D5308" s="10"/>
    </row>
    <row r="5309" spans="3:4" x14ac:dyDescent="0.25">
      <c r="C5309" s="34"/>
      <c r="D5309" s="10"/>
    </row>
    <row r="5310" spans="3:4" x14ac:dyDescent="0.25">
      <c r="C5310" s="34"/>
      <c r="D5310" s="10"/>
    </row>
    <row r="5311" spans="3:4" x14ac:dyDescent="0.25">
      <c r="C5311" s="34"/>
      <c r="D5311" s="10"/>
    </row>
    <row r="5312" spans="3:4" x14ac:dyDescent="0.25">
      <c r="C5312" s="34"/>
      <c r="D5312" s="10"/>
    </row>
    <row r="5313" spans="3:4" x14ac:dyDescent="0.25">
      <c r="C5313" s="34"/>
      <c r="D5313" s="10"/>
    </row>
    <row r="5314" spans="3:4" x14ac:dyDescent="0.25">
      <c r="C5314" s="34"/>
      <c r="D5314" s="10"/>
    </row>
    <row r="5315" spans="3:4" x14ac:dyDescent="0.25">
      <c r="C5315" s="34"/>
      <c r="D5315" s="10"/>
    </row>
    <row r="5316" spans="3:4" x14ac:dyDescent="0.25">
      <c r="C5316" s="34"/>
      <c r="D5316" s="10"/>
    </row>
    <row r="5317" spans="3:4" x14ac:dyDescent="0.25">
      <c r="C5317" s="34"/>
      <c r="D5317" s="10"/>
    </row>
    <row r="5318" spans="3:4" x14ac:dyDescent="0.25">
      <c r="C5318" s="34"/>
      <c r="D5318" s="10"/>
    </row>
    <row r="5319" spans="3:4" x14ac:dyDescent="0.25">
      <c r="C5319" s="34"/>
      <c r="D5319" s="10"/>
    </row>
    <row r="5320" spans="3:4" x14ac:dyDescent="0.25">
      <c r="C5320" s="34"/>
      <c r="D5320" s="10"/>
    </row>
    <row r="5321" spans="3:4" x14ac:dyDescent="0.25">
      <c r="C5321" s="34"/>
      <c r="D5321" s="10"/>
    </row>
    <row r="5322" spans="3:4" x14ac:dyDescent="0.25">
      <c r="C5322" s="34"/>
      <c r="D5322" s="10"/>
    </row>
    <row r="5323" spans="3:4" x14ac:dyDescent="0.25">
      <c r="C5323" s="34"/>
      <c r="D5323" s="10"/>
    </row>
    <row r="5324" spans="3:4" x14ac:dyDescent="0.25">
      <c r="C5324" s="34"/>
      <c r="D5324" s="10"/>
    </row>
    <row r="5325" spans="3:4" x14ac:dyDescent="0.25">
      <c r="C5325" s="34"/>
      <c r="D5325" s="10"/>
    </row>
    <row r="5326" spans="3:4" x14ac:dyDescent="0.25">
      <c r="C5326" s="34"/>
      <c r="D5326" s="10"/>
    </row>
    <row r="5327" spans="3:4" x14ac:dyDescent="0.25">
      <c r="C5327" s="34"/>
      <c r="D5327" s="10"/>
    </row>
    <row r="5328" spans="3:4" x14ac:dyDescent="0.25">
      <c r="C5328" s="34"/>
      <c r="D5328" s="10"/>
    </row>
    <row r="5329" spans="3:4" x14ac:dyDescent="0.25">
      <c r="C5329" s="34"/>
      <c r="D5329" s="10"/>
    </row>
    <row r="5330" spans="3:4" x14ac:dyDescent="0.25">
      <c r="C5330" s="34"/>
      <c r="D5330" s="10"/>
    </row>
    <row r="5331" spans="3:4" x14ac:dyDescent="0.25">
      <c r="C5331" s="34"/>
      <c r="D5331" s="10"/>
    </row>
    <row r="5332" spans="3:4" x14ac:dyDescent="0.25">
      <c r="C5332" s="34"/>
      <c r="D5332" s="10"/>
    </row>
    <row r="5333" spans="3:4" x14ac:dyDescent="0.25">
      <c r="C5333" s="34"/>
      <c r="D5333" s="10"/>
    </row>
    <row r="5334" spans="3:4" x14ac:dyDescent="0.25">
      <c r="C5334" s="34"/>
      <c r="D5334" s="10"/>
    </row>
    <row r="5335" spans="3:4" x14ac:dyDescent="0.25">
      <c r="C5335" s="34"/>
      <c r="D5335" s="10"/>
    </row>
    <row r="5336" spans="3:4" x14ac:dyDescent="0.25">
      <c r="C5336" s="34"/>
      <c r="D5336" s="10"/>
    </row>
    <row r="5337" spans="3:4" x14ac:dyDescent="0.25">
      <c r="C5337" s="34"/>
      <c r="D5337" s="10"/>
    </row>
    <row r="5338" spans="3:4" x14ac:dyDescent="0.25">
      <c r="C5338" s="34"/>
      <c r="D5338" s="10"/>
    </row>
    <row r="5339" spans="3:4" x14ac:dyDescent="0.25">
      <c r="C5339" s="34"/>
      <c r="D5339" s="10"/>
    </row>
    <row r="5340" spans="3:4" x14ac:dyDescent="0.25">
      <c r="C5340" s="34"/>
      <c r="D5340" s="10"/>
    </row>
    <row r="5341" spans="3:4" x14ac:dyDescent="0.25">
      <c r="C5341" s="34"/>
      <c r="D5341" s="10"/>
    </row>
    <row r="5342" spans="3:4" x14ac:dyDescent="0.25">
      <c r="C5342" s="34"/>
      <c r="D5342" s="10"/>
    </row>
    <row r="5343" spans="3:4" x14ac:dyDescent="0.25">
      <c r="C5343" s="34"/>
      <c r="D5343" s="10"/>
    </row>
    <row r="5344" spans="3:4" x14ac:dyDescent="0.25">
      <c r="C5344" s="34"/>
      <c r="D5344" s="10"/>
    </row>
    <row r="5345" spans="3:4" x14ac:dyDescent="0.25">
      <c r="C5345" s="34"/>
      <c r="D5345" s="10"/>
    </row>
    <row r="5346" spans="3:4" x14ac:dyDescent="0.25">
      <c r="C5346" s="34"/>
      <c r="D5346" s="10"/>
    </row>
    <row r="5347" spans="3:4" x14ac:dyDescent="0.25">
      <c r="C5347" s="34"/>
      <c r="D5347" s="10"/>
    </row>
    <row r="5348" spans="3:4" x14ac:dyDescent="0.25">
      <c r="C5348" s="34"/>
      <c r="D5348" s="10"/>
    </row>
    <row r="5349" spans="3:4" x14ac:dyDescent="0.25">
      <c r="C5349" s="34"/>
      <c r="D5349" s="10"/>
    </row>
    <row r="5350" spans="3:4" x14ac:dyDescent="0.25">
      <c r="C5350" s="34"/>
      <c r="D5350" s="10"/>
    </row>
    <row r="5351" spans="3:4" x14ac:dyDescent="0.25">
      <c r="C5351" s="34"/>
      <c r="D5351" s="10"/>
    </row>
    <row r="5352" spans="3:4" x14ac:dyDescent="0.25">
      <c r="C5352" s="34"/>
      <c r="D5352" s="10"/>
    </row>
    <row r="5353" spans="3:4" x14ac:dyDescent="0.25">
      <c r="C5353" s="34"/>
      <c r="D5353" s="10"/>
    </row>
    <row r="5354" spans="3:4" x14ac:dyDescent="0.25">
      <c r="C5354" s="34"/>
      <c r="D5354" s="10"/>
    </row>
    <row r="5355" spans="3:4" x14ac:dyDescent="0.25">
      <c r="C5355" s="34"/>
      <c r="D5355" s="10"/>
    </row>
    <row r="5356" spans="3:4" x14ac:dyDescent="0.25">
      <c r="C5356" s="34"/>
      <c r="D5356" s="10"/>
    </row>
    <row r="5357" spans="3:4" x14ac:dyDescent="0.25">
      <c r="C5357" s="34"/>
      <c r="D5357" s="10"/>
    </row>
    <row r="5358" spans="3:4" x14ac:dyDescent="0.25">
      <c r="C5358" s="34"/>
      <c r="D5358" s="10"/>
    </row>
    <row r="5359" spans="3:4" x14ac:dyDescent="0.25">
      <c r="C5359" s="34"/>
      <c r="D5359" s="10"/>
    </row>
    <row r="5360" spans="3:4" x14ac:dyDescent="0.25">
      <c r="C5360" s="34"/>
      <c r="D5360" s="10"/>
    </row>
    <row r="5361" spans="3:4" x14ac:dyDescent="0.25">
      <c r="C5361" s="34"/>
      <c r="D5361" s="10"/>
    </row>
    <row r="5362" spans="3:4" x14ac:dyDescent="0.25">
      <c r="C5362" s="34"/>
      <c r="D5362" s="10"/>
    </row>
    <row r="5363" spans="3:4" x14ac:dyDescent="0.25">
      <c r="C5363" s="34"/>
      <c r="D5363" s="10"/>
    </row>
    <row r="5364" spans="3:4" x14ac:dyDescent="0.25">
      <c r="C5364" s="34"/>
      <c r="D5364" s="10"/>
    </row>
    <row r="5365" spans="3:4" x14ac:dyDescent="0.25">
      <c r="C5365" s="34"/>
      <c r="D5365" s="10"/>
    </row>
    <row r="5366" spans="3:4" x14ac:dyDescent="0.25">
      <c r="C5366" s="34"/>
      <c r="D5366" s="10"/>
    </row>
    <row r="5367" spans="3:4" x14ac:dyDescent="0.25">
      <c r="C5367" s="34"/>
      <c r="D5367" s="10"/>
    </row>
    <row r="5368" spans="3:4" x14ac:dyDescent="0.25">
      <c r="C5368" s="34"/>
      <c r="D5368" s="10"/>
    </row>
    <row r="5369" spans="3:4" x14ac:dyDescent="0.25">
      <c r="C5369" s="34"/>
      <c r="D5369" s="10"/>
    </row>
    <row r="5370" spans="3:4" x14ac:dyDescent="0.25">
      <c r="C5370" s="34"/>
      <c r="D5370" s="10"/>
    </row>
    <row r="5371" spans="3:4" x14ac:dyDescent="0.25">
      <c r="C5371" s="34"/>
      <c r="D5371" s="10"/>
    </row>
    <row r="5372" spans="3:4" x14ac:dyDescent="0.25">
      <c r="C5372" s="34"/>
      <c r="D5372" s="10"/>
    </row>
    <row r="5373" spans="3:4" x14ac:dyDescent="0.25">
      <c r="C5373" s="34"/>
      <c r="D5373" s="10"/>
    </row>
    <row r="5374" spans="3:4" x14ac:dyDescent="0.25">
      <c r="C5374" s="34"/>
      <c r="D5374" s="10"/>
    </row>
    <row r="5375" spans="3:4" x14ac:dyDescent="0.25">
      <c r="C5375" s="34"/>
      <c r="D5375" s="10"/>
    </row>
    <row r="5376" spans="3:4" x14ac:dyDescent="0.25">
      <c r="C5376" s="34"/>
      <c r="D5376" s="10"/>
    </row>
    <row r="5377" spans="3:4" x14ac:dyDescent="0.25">
      <c r="C5377" s="34"/>
      <c r="D5377" s="10"/>
    </row>
    <row r="5378" spans="3:4" x14ac:dyDescent="0.25">
      <c r="C5378" s="34"/>
      <c r="D5378" s="10"/>
    </row>
    <row r="5379" spans="3:4" x14ac:dyDescent="0.25">
      <c r="C5379" s="34"/>
      <c r="D5379" s="10"/>
    </row>
    <row r="5380" spans="3:4" x14ac:dyDescent="0.25">
      <c r="C5380" s="34"/>
      <c r="D5380" s="10"/>
    </row>
    <row r="5381" spans="3:4" x14ac:dyDescent="0.25">
      <c r="C5381" s="34"/>
      <c r="D5381" s="10"/>
    </row>
    <row r="5382" spans="3:4" x14ac:dyDescent="0.25">
      <c r="C5382" s="34"/>
      <c r="D5382" s="10"/>
    </row>
    <row r="5383" spans="3:4" x14ac:dyDescent="0.25">
      <c r="C5383" s="34"/>
      <c r="D5383" s="10"/>
    </row>
    <row r="5384" spans="3:4" x14ac:dyDescent="0.25">
      <c r="C5384" s="34"/>
      <c r="D5384" s="10"/>
    </row>
    <row r="5385" spans="3:4" x14ac:dyDescent="0.25">
      <c r="C5385" s="34"/>
      <c r="D5385" s="10"/>
    </row>
    <row r="5386" spans="3:4" x14ac:dyDescent="0.25">
      <c r="C5386" s="34"/>
      <c r="D5386" s="10"/>
    </row>
    <row r="5387" spans="3:4" x14ac:dyDescent="0.25">
      <c r="C5387" s="34"/>
      <c r="D5387" s="10"/>
    </row>
    <row r="5388" spans="3:4" x14ac:dyDescent="0.25">
      <c r="C5388" s="34"/>
      <c r="D5388" s="10"/>
    </row>
    <row r="5389" spans="3:4" x14ac:dyDescent="0.25">
      <c r="C5389" s="34"/>
      <c r="D5389" s="10"/>
    </row>
    <row r="5390" spans="3:4" x14ac:dyDescent="0.25">
      <c r="C5390" s="34"/>
      <c r="D5390" s="10"/>
    </row>
    <row r="5391" spans="3:4" x14ac:dyDescent="0.25">
      <c r="C5391" s="34"/>
      <c r="D5391" s="10"/>
    </row>
    <row r="5392" spans="3:4" x14ac:dyDescent="0.25">
      <c r="C5392" s="34"/>
      <c r="D5392" s="10"/>
    </row>
    <row r="5393" spans="3:4" x14ac:dyDescent="0.25">
      <c r="C5393" s="34"/>
      <c r="D5393" s="10"/>
    </row>
    <row r="5394" spans="3:4" x14ac:dyDescent="0.25">
      <c r="C5394" s="34"/>
      <c r="D5394" s="10"/>
    </row>
    <row r="5395" spans="3:4" x14ac:dyDescent="0.25">
      <c r="C5395" s="34"/>
      <c r="D5395" s="10"/>
    </row>
    <row r="5396" spans="3:4" x14ac:dyDescent="0.25">
      <c r="C5396" s="34"/>
      <c r="D5396" s="10"/>
    </row>
    <row r="5397" spans="3:4" x14ac:dyDescent="0.25">
      <c r="C5397" s="34"/>
      <c r="D5397" s="10"/>
    </row>
    <row r="5398" spans="3:4" x14ac:dyDescent="0.25">
      <c r="C5398" s="34"/>
      <c r="D5398" s="10"/>
    </row>
    <row r="5399" spans="3:4" x14ac:dyDescent="0.25">
      <c r="C5399" s="34"/>
      <c r="D5399" s="10"/>
    </row>
    <row r="5400" spans="3:4" x14ac:dyDescent="0.25">
      <c r="C5400" s="34"/>
      <c r="D5400" s="10"/>
    </row>
    <row r="5401" spans="3:4" x14ac:dyDescent="0.25">
      <c r="C5401" s="34"/>
      <c r="D5401" s="10"/>
    </row>
    <row r="5402" spans="3:4" x14ac:dyDescent="0.25">
      <c r="C5402" s="34"/>
      <c r="D5402" s="10"/>
    </row>
    <row r="5403" spans="3:4" x14ac:dyDescent="0.25">
      <c r="C5403" s="34"/>
      <c r="D5403" s="10"/>
    </row>
    <row r="5404" spans="3:4" x14ac:dyDescent="0.25">
      <c r="C5404" s="34"/>
      <c r="D5404" s="10"/>
    </row>
    <row r="5405" spans="3:4" x14ac:dyDescent="0.25">
      <c r="C5405" s="34"/>
      <c r="D5405" s="10"/>
    </row>
    <row r="5406" spans="3:4" x14ac:dyDescent="0.25">
      <c r="C5406" s="34"/>
      <c r="D5406" s="10"/>
    </row>
    <row r="5407" spans="3:4" x14ac:dyDescent="0.25">
      <c r="C5407" s="34"/>
      <c r="D5407" s="10"/>
    </row>
    <row r="5408" spans="3:4" x14ac:dyDescent="0.25">
      <c r="C5408" s="34"/>
      <c r="D5408" s="10"/>
    </row>
    <row r="5409" spans="3:4" x14ac:dyDescent="0.25">
      <c r="C5409" s="34"/>
      <c r="D5409" s="10"/>
    </row>
    <row r="5410" spans="3:4" x14ac:dyDescent="0.25">
      <c r="C5410" s="34"/>
      <c r="D5410" s="10"/>
    </row>
    <row r="5411" spans="3:4" x14ac:dyDescent="0.25">
      <c r="C5411" s="34"/>
      <c r="D5411" s="10"/>
    </row>
    <row r="5412" spans="3:4" x14ac:dyDescent="0.25">
      <c r="C5412" s="34"/>
      <c r="D5412" s="10"/>
    </row>
    <row r="5413" spans="3:4" x14ac:dyDescent="0.25">
      <c r="C5413" s="34"/>
      <c r="D5413" s="10"/>
    </row>
    <row r="5414" spans="3:4" x14ac:dyDescent="0.25">
      <c r="C5414" s="34"/>
      <c r="D5414" s="10"/>
    </row>
    <row r="5415" spans="3:4" x14ac:dyDescent="0.25">
      <c r="C5415" s="34"/>
      <c r="D5415" s="10"/>
    </row>
    <row r="5416" spans="3:4" x14ac:dyDescent="0.25">
      <c r="C5416" s="34"/>
      <c r="D5416" s="10"/>
    </row>
    <row r="5417" spans="3:4" x14ac:dyDescent="0.25">
      <c r="C5417" s="34"/>
      <c r="D5417" s="10"/>
    </row>
    <row r="5418" spans="3:4" x14ac:dyDescent="0.25">
      <c r="C5418" s="34"/>
      <c r="D5418" s="10"/>
    </row>
    <row r="5419" spans="3:4" x14ac:dyDescent="0.25">
      <c r="C5419" s="34"/>
      <c r="D5419" s="10"/>
    </row>
    <row r="5420" spans="3:4" x14ac:dyDescent="0.25">
      <c r="C5420" s="34"/>
      <c r="D5420" s="10"/>
    </row>
    <row r="5421" spans="3:4" x14ac:dyDescent="0.25">
      <c r="C5421" s="34"/>
      <c r="D5421" s="10"/>
    </row>
    <row r="5422" spans="3:4" x14ac:dyDescent="0.25">
      <c r="C5422" s="34"/>
      <c r="D5422" s="10"/>
    </row>
    <row r="5423" spans="3:4" x14ac:dyDescent="0.25">
      <c r="C5423" s="34"/>
      <c r="D5423" s="10"/>
    </row>
    <row r="5424" spans="3:4" x14ac:dyDescent="0.25">
      <c r="C5424" s="34"/>
      <c r="D5424" s="10"/>
    </row>
    <row r="5425" spans="3:4" x14ac:dyDescent="0.25">
      <c r="C5425" s="34"/>
      <c r="D5425" s="10"/>
    </row>
    <row r="5426" spans="3:4" x14ac:dyDescent="0.25">
      <c r="C5426" s="34"/>
      <c r="D5426" s="10"/>
    </row>
    <row r="5427" spans="3:4" x14ac:dyDescent="0.25">
      <c r="C5427" s="34"/>
      <c r="D5427" s="10"/>
    </row>
    <row r="5428" spans="3:4" x14ac:dyDescent="0.25">
      <c r="C5428" s="34"/>
      <c r="D5428" s="10"/>
    </row>
    <row r="5429" spans="3:4" x14ac:dyDescent="0.25">
      <c r="C5429" s="34"/>
      <c r="D5429" s="10"/>
    </row>
    <row r="5430" spans="3:4" x14ac:dyDescent="0.25">
      <c r="C5430" s="34"/>
      <c r="D5430" s="10"/>
    </row>
    <row r="5431" spans="3:4" x14ac:dyDescent="0.25">
      <c r="C5431" s="34"/>
      <c r="D5431" s="10"/>
    </row>
    <row r="5432" spans="3:4" x14ac:dyDescent="0.25">
      <c r="C5432" s="34"/>
      <c r="D5432" s="10"/>
    </row>
    <row r="5433" spans="3:4" x14ac:dyDescent="0.25">
      <c r="C5433" s="34"/>
      <c r="D5433" s="10"/>
    </row>
    <row r="5434" spans="3:4" x14ac:dyDescent="0.25">
      <c r="C5434" s="34"/>
      <c r="D5434" s="10"/>
    </row>
    <row r="5435" spans="3:4" x14ac:dyDescent="0.25">
      <c r="C5435" s="34"/>
      <c r="D5435" s="10"/>
    </row>
    <row r="5436" spans="3:4" x14ac:dyDescent="0.25">
      <c r="C5436" s="34"/>
      <c r="D5436" s="10"/>
    </row>
    <row r="5437" spans="3:4" x14ac:dyDescent="0.25">
      <c r="C5437" s="34"/>
      <c r="D5437" s="10"/>
    </row>
    <row r="5438" spans="3:4" x14ac:dyDescent="0.25">
      <c r="C5438" s="34"/>
      <c r="D5438" s="10"/>
    </row>
    <row r="5439" spans="3:4" x14ac:dyDescent="0.25">
      <c r="C5439" s="34"/>
      <c r="D5439" s="10"/>
    </row>
    <row r="5440" spans="3:4" x14ac:dyDescent="0.25">
      <c r="C5440" s="34"/>
      <c r="D5440" s="10"/>
    </row>
    <row r="5441" spans="3:4" x14ac:dyDescent="0.25">
      <c r="C5441" s="34"/>
      <c r="D5441" s="10"/>
    </row>
    <row r="5442" spans="3:4" x14ac:dyDescent="0.25">
      <c r="C5442" s="34"/>
      <c r="D5442" s="10"/>
    </row>
    <row r="5443" spans="3:4" x14ac:dyDescent="0.25">
      <c r="C5443" s="34"/>
      <c r="D5443" s="10"/>
    </row>
    <row r="5444" spans="3:4" x14ac:dyDescent="0.25">
      <c r="C5444" s="34"/>
      <c r="D5444" s="10"/>
    </row>
    <row r="5445" spans="3:4" x14ac:dyDescent="0.25">
      <c r="C5445" s="34"/>
      <c r="D5445" s="10"/>
    </row>
    <row r="5446" spans="3:4" x14ac:dyDescent="0.25">
      <c r="C5446" s="34"/>
      <c r="D5446" s="10"/>
    </row>
    <row r="5447" spans="3:4" x14ac:dyDescent="0.25">
      <c r="C5447" s="34"/>
      <c r="D5447" s="10"/>
    </row>
    <row r="5448" spans="3:4" x14ac:dyDescent="0.25">
      <c r="C5448" s="34"/>
      <c r="D5448" s="10"/>
    </row>
    <row r="5449" spans="3:4" x14ac:dyDescent="0.25">
      <c r="C5449" s="34"/>
      <c r="D5449" s="10"/>
    </row>
    <row r="5450" spans="3:4" x14ac:dyDescent="0.25">
      <c r="C5450" s="34"/>
      <c r="D5450" s="10"/>
    </row>
    <row r="5451" spans="3:4" x14ac:dyDescent="0.25">
      <c r="C5451" s="34"/>
      <c r="D5451" s="10"/>
    </row>
    <row r="5452" spans="3:4" x14ac:dyDescent="0.25">
      <c r="C5452" s="34"/>
      <c r="D5452" s="10"/>
    </row>
    <row r="5453" spans="3:4" x14ac:dyDescent="0.25">
      <c r="C5453" s="34"/>
      <c r="D5453" s="10"/>
    </row>
    <row r="5454" spans="3:4" x14ac:dyDescent="0.25">
      <c r="C5454" s="34"/>
      <c r="D5454" s="10"/>
    </row>
    <row r="5455" spans="3:4" x14ac:dyDescent="0.25">
      <c r="C5455" s="34"/>
      <c r="D5455" s="10"/>
    </row>
    <row r="5456" spans="3:4" x14ac:dyDescent="0.25">
      <c r="C5456" s="34"/>
      <c r="D5456" s="10"/>
    </row>
    <row r="5457" spans="3:4" x14ac:dyDescent="0.25">
      <c r="C5457" s="34"/>
      <c r="D5457" s="10"/>
    </row>
    <row r="5458" spans="3:4" x14ac:dyDescent="0.25">
      <c r="C5458" s="34"/>
      <c r="D5458" s="10"/>
    </row>
    <row r="5459" spans="3:4" x14ac:dyDescent="0.25">
      <c r="C5459" s="34"/>
      <c r="D5459" s="10"/>
    </row>
    <row r="5460" spans="3:4" x14ac:dyDescent="0.25">
      <c r="C5460" s="34"/>
      <c r="D5460" s="10"/>
    </row>
    <row r="5461" spans="3:4" x14ac:dyDescent="0.25">
      <c r="C5461" s="34"/>
      <c r="D5461" s="10"/>
    </row>
    <row r="5462" spans="3:4" x14ac:dyDescent="0.25">
      <c r="C5462" s="34"/>
      <c r="D5462" s="10"/>
    </row>
    <row r="5463" spans="3:4" x14ac:dyDescent="0.25">
      <c r="C5463" s="34"/>
      <c r="D5463" s="10"/>
    </row>
    <row r="5464" spans="3:4" x14ac:dyDescent="0.25">
      <c r="C5464" s="34"/>
      <c r="D5464" s="10"/>
    </row>
    <row r="5465" spans="3:4" x14ac:dyDescent="0.25">
      <c r="C5465" s="34"/>
      <c r="D5465" s="10"/>
    </row>
    <row r="5466" spans="3:4" x14ac:dyDescent="0.25">
      <c r="C5466" s="34"/>
      <c r="D5466" s="10"/>
    </row>
    <row r="5467" spans="3:4" x14ac:dyDescent="0.25">
      <c r="C5467" s="34"/>
      <c r="D5467" s="10"/>
    </row>
    <row r="5468" spans="3:4" x14ac:dyDescent="0.25">
      <c r="C5468" s="34"/>
      <c r="D5468" s="10"/>
    </row>
    <row r="5469" spans="3:4" x14ac:dyDescent="0.25">
      <c r="C5469" s="34"/>
      <c r="D5469" s="10"/>
    </row>
    <row r="5470" spans="3:4" x14ac:dyDescent="0.25">
      <c r="C5470" s="34"/>
      <c r="D5470" s="10"/>
    </row>
    <row r="5471" spans="3:4" x14ac:dyDescent="0.25">
      <c r="C5471" s="34"/>
      <c r="D5471" s="10"/>
    </row>
    <row r="5472" spans="3:4" x14ac:dyDescent="0.25">
      <c r="C5472" s="34"/>
      <c r="D5472" s="10"/>
    </row>
    <row r="5473" spans="3:4" x14ac:dyDescent="0.25">
      <c r="C5473" s="34"/>
      <c r="D5473" s="10"/>
    </row>
    <row r="5474" spans="3:4" x14ac:dyDescent="0.25">
      <c r="C5474" s="34"/>
      <c r="D5474" s="10"/>
    </row>
    <row r="5475" spans="3:4" x14ac:dyDescent="0.25">
      <c r="C5475" s="34"/>
      <c r="D5475" s="10"/>
    </row>
    <row r="5476" spans="3:4" x14ac:dyDescent="0.25">
      <c r="C5476" s="34"/>
      <c r="D5476" s="10"/>
    </row>
    <row r="5477" spans="3:4" x14ac:dyDescent="0.25">
      <c r="C5477" s="34"/>
      <c r="D5477" s="10"/>
    </row>
    <row r="5478" spans="3:4" x14ac:dyDescent="0.25">
      <c r="C5478" s="34"/>
      <c r="D5478" s="10"/>
    </row>
    <row r="5479" spans="3:4" x14ac:dyDescent="0.25">
      <c r="C5479" s="34"/>
      <c r="D5479" s="10"/>
    </row>
    <row r="5480" spans="3:4" x14ac:dyDescent="0.25">
      <c r="C5480" s="34"/>
      <c r="D5480" s="10"/>
    </row>
    <row r="5481" spans="3:4" x14ac:dyDescent="0.25">
      <c r="C5481" s="34"/>
      <c r="D5481" s="10"/>
    </row>
    <row r="5482" spans="3:4" x14ac:dyDescent="0.25">
      <c r="C5482" s="34"/>
      <c r="D5482" s="10"/>
    </row>
    <row r="5483" spans="3:4" x14ac:dyDescent="0.25">
      <c r="C5483" s="34"/>
      <c r="D5483" s="10"/>
    </row>
    <row r="5484" spans="3:4" x14ac:dyDescent="0.25">
      <c r="C5484" s="34"/>
      <c r="D5484" s="10"/>
    </row>
    <row r="5485" spans="3:4" x14ac:dyDescent="0.25">
      <c r="C5485" s="34"/>
      <c r="D5485" s="10"/>
    </row>
    <row r="5486" spans="3:4" x14ac:dyDescent="0.25">
      <c r="C5486" s="34"/>
      <c r="D5486" s="10"/>
    </row>
    <row r="5487" spans="3:4" x14ac:dyDescent="0.25">
      <c r="C5487" s="34"/>
      <c r="D5487" s="10"/>
    </row>
    <row r="5488" spans="3:4" x14ac:dyDescent="0.25">
      <c r="C5488" s="34"/>
      <c r="D5488" s="10"/>
    </row>
    <row r="5489" spans="3:4" x14ac:dyDescent="0.25">
      <c r="C5489" s="34"/>
      <c r="D5489" s="10"/>
    </row>
    <row r="5490" spans="3:4" x14ac:dyDescent="0.25">
      <c r="C5490" s="34"/>
      <c r="D5490" s="10"/>
    </row>
    <row r="5491" spans="3:4" x14ac:dyDescent="0.25">
      <c r="C5491" s="34"/>
      <c r="D5491" s="10"/>
    </row>
    <row r="5492" spans="3:4" x14ac:dyDescent="0.25">
      <c r="C5492" s="34"/>
      <c r="D5492" s="10"/>
    </row>
    <row r="5493" spans="3:4" x14ac:dyDescent="0.25">
      <c r="C5493" s="34"/>
      <c r="D5493" s="10"/>
    </row>
    <row r="5494" spans="3:4" x14ac:dyDescent="0.25">
      <c r="C5494" s="34"/>
      <c r="D5494" s="10"/>
    </row>
    <row r="5495" spans="3:4" x14ac:dyDescent="0.25">
      <c r="C5495" s="34"/>
      <c r="D5495" s="10"/>
    </row>
    <row r="5496" spans="3:4" x14ac:dyDescent="0.25">
      <c r="C5496" s="34"/>
      <c r="D5496" s="10"/>
    </row>
    <row r="5497" spans="3:4" x14ac:dyDescent="0.25">
      <c r="C5497" s="34"/>
      <c r="D5497" s="10"/>
    </row>
    <row r="5498" spans="3:4" x14ac:dyDescent="0.25">
      <c r="C5498" s="34"/>
      <c r="D5498" s="10"/>
    </row>
    <row r="5499" spans="3:4" x14ac:dyDescent="0.25">
      <c r="C5499" s="34"/>
      <c r="D5499" s="10"/>
    </row>
    <row r="5500" spans="3:4" x14ac:dyDescent="0.25">
      <c r="C5500" s="34"/>
      <c r="D5500" s="10"/>
    </row>
    <row r="5501" spans="3:4" x14ac:dyDescent="0.25">
      <c r="C5501" s="34"/>
      <c r="D5501" s="10"/>
    </row>
    <row r="5502" spans="3:4" x14ac:dyDescent="0.25">
      <c r="C5502" s="34"/>
      <c r="D5502" s="10"/>
    </row>
    <row r="5503" spans="3:4" x14ac:dyDescent="0.25">
      <c r="C5503" s="34"/>
      <c r="D5503" s="10"/>
    </row>
    <row r="5504" spans="3:4" x14ac:dyDescent="0.25">
      <c r="C5504" s="34"/>
      <c r="D5504" s="10"/>
    </row>
    <row r="5505" spans="3:4" x14ac:dyDescent="0.25">
      <c r="C5505" s="34"/>
      <c r="D5505" s="10"/>
    </row>
    <row r="5506" spans="3:4" x14ac:dyDescent="0.25">
      <c r="C5506" s="34"/>
      <c r="D5506" s="10"/>
    </row>
    <row r="5507" spans="3:4" x14ac:dyDescent="0.25">
      <c r="C5507" s="34"/>
      <c r="D5507" s="10"/>
    </row>
    <row r="5508" spans="3:4" x14ac:dyDescent="0.25">
      <c r="C5508" s="34"/>
      <c r="D5508" s="10"/>
    </row>
    <row r="5509" spans="3:4" x14ac:dyDescent="0.25">
      <c r="C5509" s="34"/>
      <c r="D5509" s="10"/>
    </row>
    <row r="5510" spans="3:4" x14ac:dyDescent="0.25">
      <c r="C5510" s="34"/>
      <c r="D5510" s="10"/>
    </row>
    <row r="5511" spans="3:4" x14ac:dyDescent="0.25">
      <c r="C5511" s="34"/>
      <c r="D5511" s="10"/>
    </row>
    <row r="5512" spans="3:4" x14ac:dyDescent="0.25">
      <c r="C5512" s="34"/>
      <c r="D5512" s="10"/>
    </row>
    <row r="5513" spans="3:4" x14ac:dyDescent="0.25">
      <c r="C5513" s="34"/>
      <c r="D5513" s="10"/>
    </row>
    <row r="5514" spans="3:4" x14ac:dyDescent="0.25">
      <c r="C5514" s="34"/>
      <c r="D5514" s="10"/>
    </row>
    <row r="5515" spans="3:4" x14ac:dyDescent="0.25">
      <c r="C5515" s="34"/>
      <c r="D5515" s="10"/>
    </row>
    <row r="5516" spans="3:4" x14ac:dyDescent="0.25">
      <c r="C5516" s="34"/>
      <c r="D5516" s="10"/>
    </row>
    <row r="5517" spans="3:4" x14ac:dyDescent="0.25">
      <c r="C5517" s="34"/>
      <c r="D5517" s="10"/>
    </row>
    <row r="5518" spans="3:4" x14ac:dyDescent="0.25">
      <c r="C5518" s="34"/>
      <c r="D5518" s="10"/>
    </row>
    <row r="5519" spans="3:4" x14ac:dyDescent="0.25">
      <c r="C5519" s="34"/>
      <c r="D5519" s="10"/>
    </row>
    <row r="5520" spans="3:4" x14ac:dyDescent="0.25">
      <c r="C5520" s="34"/>
      <c r="D5520" s="10"/>
    </row>
    <row r="5521" spans="3:4" x14ac:dyDescent="0.25">
      <c r="C5521" s="34"/>
      <c r="D5521" s="10"/>
    </row>
    <row r="5522" spans="3:4" x14ac:dyDescent="0.25">
      <c r="C5522" s="34"/>
      <c r="D5522" s="10"/>
    </row>
    <row r="5523" spans="3:4" x14ac:dyDescent="0.25">
      <c r="C5523" s="34"/>
      <c r="D5523" s="10"/>
    </row>
    <row r="5524" spans="3:4" x14ac:dyDescent="0.25">
      <c r="C5524" s="34"/>
      <c r="D5524" s="10"/>
    </row>
    <row r="5525" spans="3:4" x14ac:dyDescent="0.25">
      <c r="C5525" s="34"/>
      <c r="D5525" s="10"/>
    </row>
    <row r="5526" spans="3:4" x14ac:dyDescent="0.25">
      <c r="C5526" s="34"/>
      <c r="D5526" s="10"/>
    </row>
    <row r="5527" spans="3:4" x14ac:dyDescent="0.25">
      <c r="C5527" s="34"/>
      <c r="D5527" s="10"/>
    </row>
    <row r="5528" spans="3:4" x14ac:dyDescent="0.25">
      <c r="C5528" s="34"/>
      <c r="D5528" s="10"/>
    </row>
    <row r="5529" spans="3:4" x14ac:dyDescent="0.25">
      <c r="C5529" s="34"/>
      <c r="D5529" s="10"/>
    </row>
    <row r="5530" spans="3:4" x14ac:dyDescent="0.25">
      <c r="C5530" s="34"/>
      <c r="D5530" s="10"/>
    </row>
    <row r="5531" spans="3:4" x14ac:dyDescent="0.25">
      <c r="C5531" s="34"/>
      <c r="D5531" s="10"/>
    </row>
    <row r="5532" spans="3:4" x14ac:dyDescent="0.25">
      <c r="C5532" s="34"/>
      <c r="D5532" s="10"/>
    </row>
    <row r="5533" spans="3:4" x14ac:dyDescent="0.25">
      <c r="C5533" s="34"/>
      <c r="D5533" s="10"/>
    </row>
    <row r="5534" spans="3:4" x14ac:dyDescent="0.25">
      <c r="C5534" s="34"/>
      <c r="D5534" s="10"/>
    </row>
    <row r="5535" spans="3:4" x14ac:dyDescent="0.25">
      <c r="C5535" s="34"/>
      <c r="D5535" s="10"/>
    </row>
    <row r="5536" spans="3:4" x14ac:dyDescent="0.25">
      <c r="C5536" s="34"/>
      <c r="D5536" s="10"/>
    </row>
    <row r="5537" spans="3:4" x14ac:dyDescent="0.25">
      <c r="C5537" s="34"/>
      <c r="D5537" s="10"/>
    </row>
    <row r="5538" spans="3:4" x14ac:dyDescent="0.25">
      <c r="C5538" s="34"/>
      <c r="D5538" s="10"/>
    </row>
    <row r="5539" spans="3:4" x14ac:dyDescent="0.25">
      <c r="C5539" s="34"/>
      <c r="D5539" s="10"/>
    </row>
    <row r="5540" spans="3:4" x14ac:dyDescent="0.25">
      <c r="C5540" s="34"/>
      <c r="D5540" s="10"/>
    </row>
    <row r="5541" spans="3:4" x14ac:dyDescent="0.25">
      <c r="C5541" s="34"/>
      <c r="D5541" s="10"/>
    </row>
    <row r="5542" spans="3:4" x14ac:dyDescent="0.25">
      <c r="C5542" s="34"/>
      <c r="D5542" s="10"/>
    </row>
    <row r="5543" spans="3:4" x14ac:dyDescent="0.25">
      <c r="C5543" s="34"/>
      <c r="D5543" s="10"/>
    </row>
    <row r="5544" spans="3:4" x14ac:dyDescent="0.25">
      <c r="C5544" s="34"/>
      <c r="D5544" s="10"/>
    </row>
    <row r="5545" spans="3:4" x14ac:dyDescent="0.25">
      <c r="C5545" s="34"/>
      <c r="D5545" s="10"/>
    </row>
    <row r="5546" spans="3:4" x14ac:dyDescent="0.25">
      <c r="C5546" s="34"/>
      <c r="D5546" s="10"/>
    </row>
    <row r="5547" spans="3:4" x14ac:dyDescent="0.25">
      <c r="C5547" s="34"/>
      <c r="D5547" s="10"/>
    </row>
    <row r="5548" spans="3:4" x14ac:dyDescent="0.25">
      <c r="C5548" s="34"/>
      <c r="D5548" s="10"/>
    </row>
    <row r="5549" spans="3:4" x14ac:dyDescent="0.25">
      <c r="C5549" s="34"/>
      <c r="D5549" s="10"/>
    </row>
    <row r="5550" spans="3:4" x14ac:dyDescent="0.25">
      <c r="C5550" s="34"/>
      <c r="D5550" s="10"/>
    </row>
    <row r="5551" spans="3:4" x14ac:dyDescent="0.25">
      <c r="C5551" s="34"/>
      <c r="D5551" s="10"/>
    </row>
    <row r="5552" spans="3:4" x14ac:dyDescent="0.25">
      <c r="C5552" s="34"/>
      <c r="D5552" s="10"/>
    </row>
    <row r="5553" spans="3:4" x14ac:dyDescent="0.25">
      <c r="C5553" s="34"/>
      <c r="D5553" s="10"/>
    </row>
    <row r="5554" spans="3:4" x14ac:dyDescent="0.25">
      <c r="C5554" s="34"/>
      <c r="D5554" s="10"/>
    </row>
    <row r="5555" spans="3:4" x14ac:dyDescent="0.25">
      <c r="C5555" s="34"/>
      <c r="D5555" s="10"/>
    </row>
    <row r="5556" spans="3:4" x14ac:dyDescent="0.25">
      <c r="C5556" s="34"/>
      <c r="D5556" s="10"/>
    </row>
    <row r="5557" spans="3:4" x14ac:dyDescent="0.25">
      <c r="C5557" s="34"/>
      <c r="D5557" s="10"/>
    </row>
    <row r="5558" spans="3:4" x14ac:dyDescent="0.25">
      <c r="C5558" s="34"/>
      <c r="D5558" s="10"/>
    </row>
    <row r="5559" spans="3:4" x14ac:dyDescent="0.25">
      <c r="C5559" s="34"/>
      <c r="D5559" s="10"/>
    </row>
    <row r="5560" spans="3:4" x14ac:dyDescent="0.25">
      <c r="C5560" s="34"/>
      <c r="D5560" s="10"/>
    </row>
    <row r="5561" spans="3:4" x14ac:dyDescent="0.25">
      <c r="C5561" s="34"/>
      <c r="D5561" s="10"/>
    </row>
    <row r="5562" spans="3:4" x14ac:dyDescent="0.25">
      <c r="C5562" s="34"/>
      <c r="D5562" s="10"/>
    </row>
    <row r="5563" spans="3:4" x14ac:dyDescent="0.25">
      <c r="C5563" s="34"/>
      <c r="D5563" s="10"/>
    </row>
    <row r="5564" spans="3:4" x14ac:dyDescent="0.25">
      <c r="C5564" s="34"/>
      <c r="D5564" s="10"/>
    </row>
    <row r="5565" spans="3:4" x14ac:dyDescent="0.25">
      <c r="C5565" s="34"/>
      <c r="D5565" s="10"/>
    </row>
    <row r="5566" spans="3:4" x14ac:dyDescent="0.25">
      <c r="C5566" s="34"/>
      <c r="D5566" s="10"/>
    </row>
    <row r="5567" spans="3:4" x14ac:dyDescent="0.25">
      <c r="C5567" s="34"/>
      <c r="D5567" s="10"/>
    </row>
    <row r="5568" spans="3:4" x14ac:dyDescent="0.25">
      <c r="C5568" s="34"/>
      <c r="D5568" s="10"/>
    </row>
    <row r="5569" spans="3:4" x14ac:dyDescent="0.25">
      <c r="C5569" s="34"/>
      <c r="D5569" s="10"/>
    </row>
    <row r="5570" spans="3:4" x14ac:dyDescent="0.25">
      <c r="C5570" s="34"/>
      <c r="D5570" s="10"/>
    </row>
    <row r="5571" spans="3:4" x14ac:dyDescent="0.25">
      <c r="C5571" s="34"/>
      <c r="D5571" s="10"/>
    </row>
    <row r="5572" spans="3:4" x14ac:dyDescent="0.25">
      <c r="C5572" s="34"/>
      <c r="D5572" s="10"/>
    </row>
    <row r="5573" spans="3:4" x14ac:dyDescent="0.25">
      <c r="C5573" s="34"/>
      <c r="D5573" s="10"/>
    </row>
    <row r="5574" spans="3:4" x14ac:dyDescent="0.25">
      <c r="C5574" s="34"/>
      <c r="D5574" s="10"/>
    </row>
    <row r="5575" spans="3:4" x14ac:dyDescent="0.25">
      <c r="C5575" s="34"/>
      <c r="D5575" s="10"/>
    </row>
    <row r="5576" spans="3:4" x14ac:dyDescent="0.25">
      <c r="C5576" s="34"/>
      <c r="D5576" s="10"/>
    </row>
    <row r="5577" spans="3:4" x14ac:dyDescent="0.25">
      <c r="C5577" s="34"/>
      <c r="D5577" s="10"/>
    </row>
    <row r="5578" spans="3:4" x14ac:dyDescent="0.25">
      <c r="C5578" s="34"/>
      <c r="D5578" s="10"/>
    </row>
    <row r="5579" spans="3:4" x14ac:dyDescent="0.25">
      <c r="C5579" s="34"/>
      <c r="D5579" s="10"/>
    </row>
    <row r="5580" spans="3:4" x14ac:dyDescent="0.25">
      <c r="C5580" s="34"/>
      <c r="D5580" s="10"/>
    </row>
    <row r="5581" spans="3:4" x14ac:dyDescent="0.25">
      <c r="C5581" s="34"/>
      <c r="D5581" s="10"/>
    </row>
    <row r="5582" spans="3:4" x14ac:dyDescent="0.25">
      <c r="C5582" s="34"/>
      <c r="D5582" s="10"/>
    </row>
    <row r="5583" spans="3:4" x14ac:dyDescent="0.25">
      <c r="C5583" s="34"/>
      <c r="D5583" s="10"/>
    </row>
    <row r="5584" spans="3:4" x14ac:dyDescent="0.25">
      <c r="C5584" s="34"/>
      <c r="D5584" s="10"/>
    </row>
    <row r="5585" spans="3:4" x14ac:dyDescent="0.25">
      <c r="C5585" s="34"/>
      <c r="D5585" s="10"/>
    </row>
    <row r="5586" spans="3:4" x14ac:dyDescent="0.25">
      <c r="C5586" s="34"/>
      <c r="D5586" s="10"/>
    </row>
    <row r="5587" spans="3:4" x14ac:dyDescent="0.25">
      <c r="C5587" s="34"/>
      <c r="D5587" s="10"/>
    </row>
    <row r="5588" spans="3:4" x14ac:dyDescent="0.25">
      <c r="C5588" s="34"/>
      <c r="D5588" s="10"/>
    </row>
    <row r="5589" spans="3:4" x14ac:dyDescent="0.25">
      <c r="C5589" s="34"/>
      <c r="D5589" s="10"/>
    </row>
    <row r="5590" spans="3:4" x14ac:dyDescent="0.25">
      <c r="C5590" s="34"/>
      <c r="D5590" s="10"/>
    </row>
    <row r="5591" spans="3:4" x14ac:dyDescent="0.25">
      <c r="C5591" s="34"/>
      <c r="D5591" s="10"/>
    </row>
    <row r="5592" spans="3:4" x14ac:dyDescent="0.25">
      <c r="C5592" s="34"/>
      <c r="D5592" s="10"/>
    </row>
    <row r="5593" spans="3:4" x14ac:dyDescent="0.25">
      <c r="C5593" s="34"/>
      <c r="D5593" s="10"/>
    </row>
    <row r="5594" spans="3:4" x14ac:dyDescent="0.25">
      <c r="C5594" s="34"/>
      <c r="D5594" s="10"/>
    </row>
    <row r="5595" spans="3:4" x14ac:dyDescent="0.25">
      <c r="C5595" s="34"/>
      <c r="D5595" s="10"/>
    </row>
    <row r="5596" spans="3:4" x14ac:dyDescent="0.25">
      <c r="C5596" s="34"/>
      <c r="D5596" s="10"/>
    </row>
    <row r="5597" spans="3:4" x14ac:dyDescent="0.25">
      <c r="C5597" s="34"/>
      <c r="D5597" s="10"/>
    </row>
    <row r="5598" spans="3:4" x14ac:dyDescent="0.25">
      <c r="C5598" s="34"/>
      <c r="D5598" s="10"/>
    </row>
    <row r="5599" spans="3:4" x14ac:dyDescent="0.25">
      <c r="C5599" s="34"/>
      <c r="D5599" s="10"/>
    </row>
    <row r="5600" spans="3:4" x14ac:dyDescent="0.25">
      <c r="C5600" s="34"/>
      <c r="D5600" s="10"/>
    </row>
    <row r="5601" spans="3:4" x14ac:dyDescent="0.25">
      <c r="C5601" s="34"/>
      <c r="D5601" s="10"/>
    </row>
    <row r="5602" spans="3:4" x14ac:dyDescent="0.25">
      <c r="C5602" s="34"/>
      <c r="D5602" s="10"/>
    </row>
    <row r="5603" spans="3:4" x14ac:dyDescent="0.25">
      <c r="C5603" s="34"/>
      <c r="D5603" s="10"/>
    </row>
    <row r="5604" spans="3:4" x14ac:dyDescent="0.25">
      <c r="C5604" s="34"/>
      <c r="D5604" s="10"/>
    </row>
    <row r="5605" spans="3:4" x14ac:dyDescent="0.25">
      <c r="C5605" s="34"/>
      <c r="D5605" s="10"/>
    </row>
    <row r="5606" spans="3:4" x14ac:dyDescent="0.25">
      <c r="C5606" s="34"/>
      <c r="D5606" s="10"/>
    </row>
    <row r="5607" spans="3:4" x14ac:dyDescent="0.25">
      <c r="C5607" s="34"/>
      <c r="D5607" s="10"/>
    </row>
    <row r="5608" spans="3:4" x14ac:dyDescent="0.25">
      <c r="C5608" s="34"/>
      <c r="D5608" s="10"/>
    </row>
    <row r="5609" spans="3:4" x14ac:dyDescent="0.25">
      <c r="C5609" s="34"/>
      <c r="D5609" s="10"/>
    </row>
    <row r="5610" spans="3:4" x14ac:dyDescent="0.25">
      <c r="C5610" s="34"/>
      <c r="D5610" s="10"/>
    </row>
    <row r="5611" spans="3:4" x14ac:dyDescent="0.25">
      <c r="C5611" s="34"/>
      <c r="D5611" s="10"/>
    </row>
    <row r="5612" spans="3:4" x14ac:dyDescent="0.25">
      <c r="C5612" s="34"/>
      <c r="D5612" s="10"/>
    </row>
    <row r="5613" spans="3:4" x14ac:dyDescent="0.25">
      <c r="C5613" s="34"/>
      <c r="D5613" s="10"/>
    </row>
    <row r="5614" spans="3:4" x14ac:dyDescent="0.25">
      <c r="C5614" s="34"/>
      <c r="D5614" s="10"/>
    </row>
    <row r="5615" spans="3:4" x14ac:dyDescent="0.25">
      <c r="C5615" s="34"/>
      <c r="D5615" s="10"/>
    </row>
    <row r="5616" spans="3:4" x14ac:dyDescent="0.25">
      <c r="C5616" s="34"/>
      <c r="D5616" s="10"/>
    </row>
    <row r="5617" spans="3:4" x14ac:dyDescent="0.25">
      <c r="C5617" s="34"/>
      <c r="D5617" s="10"/>
    </row>
    <row r="5618" spans="3:4" x14ac:dyDescent="0.25">
      <c r="C5618" s="34"/>
      <c r="D5618" s="10"/>
    </row>
    <row r="5619" spans="3:4" x14ac:dyDescent="0.25">
      <c r="C5619" s="34"/>
      <c r="D5619" s="10"/>
    </row>
    <row r="5620" spans="3:4" x14ac:dyDescent="0.25">
      <c r="C5620" s="34"/>
      <c r="D5620" s="10"/>
    </row>
    <row r="5621" spans="3:4" x14ac:dyDescent="0.25">
      <c r="C5621" s="34"/>
      <c r="D5621" s="10"/>
    </row>
    <row r="5622" spans="3:4" x14ac:dyDescent="0.25">
      <c r="C5622" s="34"/>
      <c r="D5622" s="10"/>
    </row>
    <row r="5623" spans="3:4" x14ac:dyDescent="0.25">
      <c r="C5623" s="34"/>
      <c r="D5623" s="10"/>
    </row>
    <row r="5624" spans="3:4" x14ac:dyDescent="0.25">
      <c r="C5624" s="34"/>
      <c r="D5624" s="10"/>
    </row>
    <row r="5625" spans="3:4" x14ac:dyDescent="0.25">
      <c r="C5625" s="34"/>
      <c r="D5625" s="10"/>
    </row>
    <row r="5626" spans="3:4" x14ac:dyDescent="0.25">
      <c r="C5626" s="34"/>
      <c r="D5626" s="10"/>
    </row>
    <row r="5627" spans="3:4" x14ac:dyDescent="0.25">
      <c r="C5627" s="34"/>
      <c r="D5627" s="10"/>
    </row>
    <row r="5628" spans="3:4" x14ac:dyDescent="0.25">
      <c r="C5628" s="34"/>
      <c r="D5628" s="10"/>
    </row>
    <row r="5629" spans="3:4" x14ac:dyDescent="0.25">
      <c r="C5629" s="34"/>
      <c r="D5629" s="10"/>
    </row>
    <row r="5630" spans="3:4" x14ac:dyDescent="0.25">
      <c r="C5630" s="34"/>
      <c r="D5630" s="10"/>
    </row>
    <row r="5631" spans="3:4" x14ac:dyDescent="0.25">
      <c r="C5631" s="34"/>
      <c r="D5631" s="10"/>
    </row>
    <row r="5632" spans="3:4" x14ac:dyDescent="0.25">
      <c r="C5632" s="34"/>
      <c r="D5632" s="10"/>
    </row>
    <row r="5633" spans="3:4" x14ac:dyDescent="0.25">
      <c r="C5633" s="34"/>
      <c r="D5633" s="10"/>
    </row>
    <row r="5634" spans="3:4" x14ac:dyDescent="0.25">
      <c r="C5634" s="34"/>
      <c r="D5634" s="10"/>
    </row>
    <row r="5635" spans="3:4" x14ac:dyDescent="0.25">
      <c r="C5635" s="34"/>
      <c r="D5635" s="10"/>
    </row>
    <row r="5636" spans="3:4" x14ac:dyDescent="0.25">
      <c r="C5636" s="34"/>
      <c r="D5636" s="10"/>
    </row>
    <row r="5637" spans="3:4" x14ac:dyDescent="0.25">
      <c r="C5637" s="34"/>
      <c r="D5637" s="10"/>
    </row>
    <row r="5638" spans="3:4" x14ac:dyDescent="0.25">
      <c r="C5638" s="34"/>
      <c r="D5638" s="10"/>
    </row>
    <row r="5639" spans="3:4" x14ac:dyDescent="0.25">
      <c r="C5639" s="34"/>
      <c r="D5639" s="10"/>
    </row>
    <row r="5640" spans="3:4" x14ac:dyDescent="0.25">
      <c r="C5640" s="34"/>
      <c r="D5640" s="10"/>
    </row>
    <row r="5641" spans="3:4" x14ac:dyDescent="0.25">
      <c r="C5641" s="34"/>
      <c r="D5641" s="10"/>
    </row>
    <row r="5642" spans="3:4" x14ac:dyDescent="0.25">
      <c r="C5642" s="34"/>
      <c r="D5642" s="10"/>
    </row>
    <row r="5643" spans="3:4" x14ac:dyDescent="0.25">
      <c r="C5643" s="34"/>
      <c r="D5643" s="10"/>
    </row>
    <row r="5644" spans="3:4" x14ac:dyDescent="0.25">
      <c r="C5644" s="34"/>
      <c r="D5644" s="10"/>
    </row>
    <row r="5645" spans="3:4" x14ac:dyDescent="0.25">
      <c r="C5645" s="34"/>
      <c r="D5645" s="10"/>
    </row>
    <row r="5646" spans="3:4" x14ac:dyDescent="0.25">
      <c r="C5646" s="34"/>
      <c r="D5646" s="10"/>
    </row>
    <row r="5647" spans="3:4" x14ac:dyDescent="0.25">
      <c r="C5647" s="34"/>
      <c r="D5647" s="10"/>
    </row>
    <row r="5648" spans="3:4" x14ac:dyDescent="0.25">
      <c r="C5648" s="34"/>
      <c r="D5648" s="10"/>
    </row>
    <row r="5649" spans="3:4" x14ac:dyDescent="0.25">
      <c r="C5649" s="34"/>
      <c r="D5649" s="10"/>
    </row>
    <row r="5650" spans="3:4" x14ac:dyDescent="0.25">
      <c r="C5650" s="34"/>
      <c r="D5650" s="10"/>
    </row>
    <row r="5651" spans="3:4" x14ac:dyDescent="0.25">
      <c r="C5651" s="34"/>
      <c r="D5651" s="10"/>
    </row>
    <row r="5652" spans="3:4" x14ac:dyDescent="0.25">
      <c r="C5652" s="34"/>
      <c r="D5652" s="10"/>
    </row>
    <row r="5653" spans="3:4" x14ac:dyDescent="0.25">
      <c r="C5653" s="34"/>
      <c r="D5653" s="10"/>
    </row>
    <row r="5654" spans="3:4" x14ac:dyDescent="0.25">
      <c r="C5654" s="34"/>
      <c r="D5654" s="10"/>
    </row>
    <row r="5655" spans="3:4" x14ac:dyDescent="0.25">
      <c r="C5655" s="34"/>
      <c r="D5655" s="10"/>
    </row>
    <row r="5656" spans="3:4" x14ac:dyDescent="0.25">
      <c r="C5656" s="34"/>
      <c r="D5656" s="10"/>
    </row>
    <row r="5657" spans="3:4" x14ac:dyDescent="0.25">
      <c r="C5657" s="34"/>
      <c r="D5657" s="10"/>
    </row>
    <row r="5658" spans="3:4" x14ac:dyDescent="0.25">
      <c r="C5658" s="34"/>
      <c r="D5658" s="10"/>
    </row>
    <row r="5659" spans="3:4" x14ac:dyDescent="0.25">
      <c r="C5659" s="34"/>
      <c r="D5659" s="10"/>
    </row>
    <row r="5660" spans="3:4" x14ac:dyDescent="0.25">
      <c r="C5660" s="34"/>
      <c r="D5660" s="10"/>
    </row>
    <row r="5661" spans="3:4" x14ac:dyDescent="0.25">
      <c r="C5661" s="34"/>
      <c r="D5661" s="10"/>
    </row>
    <row r="5662" spans="3:4" x14ac:dyDescent="0.25">
      <c r="C5662" s="34"/>
      <c r="D5662" s="10"/>
    </row>
    <row r="5663" spans="3:4" x14ac:dyDescent="0.25">
      <c r="C5663" s="34"/>
      <c r="D5663" s="10"/>
    </row>
    <row r="5664" spans="3:4" x14ac:dyDescent="0.25">
      <c r="C5664" s="34"/>
      <c r="D5664" s="10"/>
    </row>
    <row r="5665" spans="3:4" x14ac:dyDescent="0.25">
      <c r="C5665" s="34"/>
      <c r="D5665" s="10"/>
    </row>
    <row r="5666" spans="3:4" x14ac:dyDescent="0.25">
      <c r="C5666" s="34"/>
      <c r="D5666" s="10"/>
    </row>
    <row r="5667" spans="3:4" x14ac:dyDescent="0.25">
      <c r="C5667" s="34"/>
      <c r="D5667" s="10"/>
    </row>
    <row r="5668" spans="3:4" x14ac:dyDescent="0.25">
      <c r="C5668" s="34"/>
      <c r="D5668" s="10"/>
    </row>
    <row r="5669" spans="3:4" x14ac:dyDescent="0.25">
      <c r="C5669" s="34"/>
      <c r="D5669" s="10"/>
    </row>
    <row r="5670" spans="3:4" x14ac:dyDescent="0.25">
      <c r="C5670" s="34"/>
      <c r="D5670" s="10"/>
    </row>
    <row r="5671" spans="3:4" x14ac:dyDescent="0.25">
      <c r="C5671" s="34"/>
      <c r="D5671" s="10"/>
    </row>
    <row r="5672" spans="3:4" x14ac:dyDescent="0.25">
      <c r="C5672" s="34"/>
      <c r="D5672" s="10"/>
    </row>
    <row r="5673" spans="3:4" x14ac:dyDescent="0.25">
      <c r="C5673" s="34"/>
      <c r="D5673" s="10"/>
    </row>
    <row r="5674" spans="3:4" x14ac:dyDescent="0.25">
      <c r="C5674" s="34"/>
      <c r="D5674" s="10"/>
    </row>
    <row r="5675" spans="3:4" x14ac:dyDescent="0.25">
      <c r="C5675" s="34"/>
      <c r="D5675" s="10"/>
    </row>
    <row r="5676" spans="3:4" x14ac:dyDescent="0.25">
      <c r="C5676" s="34"/>
      <c r="D5676" s="10"/>
    </row>
    <row r="5677" spans="3:4" x14ac:dyDescent="0.25">
      <c r="C5677" s="34"/>
      <c r="D5677" s="10"/>
    </row>
    <row r="5678" spans="3:4" x14ac:dyDescent="0.25">
      <c r="C5678" s="34"/>
      <c r="D5678" s="10"/>
    </row>
    <row r="5679" spans="3:4" x14ac:dyDescent="0.25">
      <c r="C5679" s="34"/>
      <c r="D5679" s="10"/>
    </row>
    <row r="5680" spans="3:4" x14ac:dyDescent="0.25">
      <c r="C5680" s="34"/>
      <c r="D5680" s="10"/>
    </row>
    <row r="5681" spans="3:4" x14ac:dyDescent="0.25">
      <c r="C5681" s="34"/>
      <c r="D5681" s="10"/>
    </row>
    <row r="5682" spans="3:4" x14ac:dyDescent="0.25">
      <c r="C5682" s="34"/>
      <c r="D5682" s="10"/>
    </row>
    <row r="5683" spans="3:4" x14ac:dyDescent="0.25">
      <c r="C5683" s="34"/>
      <c r="D5683" s="10"/>
    </row>
    <row r="5684" spans="3:4" x14ac:dyDescent="0.25">
      <c r="C5684" s="34"/>
      <c r="D5684" s="10"/>
    </row>
    <row r="5685" spans="3:4" x14ac:dyDescent="0.25">
      <c r="C5685" s="34"/>
      <c r="D5685" s="10"/>
    </row>
    <row r="5686" spans="3:4" x14ac:dyDescent="0.25">
      <c r="C5686" s="34"/>
      <c r="D5686" s="10"/>
    </row>
    <row r="5687" spans="3:4" x14ac:dyDescent="0.25">
      <c r="C5687" s="34"/>
      <c r="D5687" s="10"/>
    </row>
    <row r="5688" spans="3:4" x14ac:dyDescent="0.25">
      <c r="C5688" s="34"/>
      <c r="D5688" s="10"/>
    </row>
    <row r="5689" spans="3:4" x14ac:dyDescent="0.25">
      <c r="C5689" s="34"/>
      <c r="D5689" s="10"/>
    </row>
    <row r="5690" spans="3:4" x14ac:dyDescent="0.25">
      <c r="C5690" s="34"/>
      <c r="D5690" s="10"/>
    </row>
    <row r="5691" spans="3:4" x14ac:dyDescent="0.25">
      <c r="C5691" s="34"/>
      <c r="D5691" s="10"/>
    </row>
    <row r="5692" spans="3:4" x14ac:dyDescent="0.25">
      <c r="C5692" s="34"/>
      <c r="D5692" s="10"/>
    </row>
    <row r="5693" spans="3:4" x14ac:dyDescent="0.25">
      <c r="C5693" s="34"/>
      <c r="D5693" s="10"/>
    </row>
    <row r="5694" spans="3:4" x14ac:dyDescent="0.25">
      <c r="C5694" s="34"/>
      <c r="D5694" s="10"/>
    </row>
    <row r="5695" spans="3:4" x14ac:dyDescent="0.25">
      <c r="C5695" s="34"/>
      <c r="D5695" s="10"/>
    </row>
    <row r="5696" spans="3:4" x14ac:dyDescent="0.25">
      <c r="C5696" s="34"/>
      <c r="D5696" s="10"/>
    </row>
    <row r="5697" spans="3:4" x14ac:dyDescent="0.25">
      <c r="C5697" s="34"/>
      <c r="D5697" s="10"/>
    </row>
    <row r="5698" spans="3:4" x14ac:dyDescent="0.25">
      <c r="C5698" s="34"/>
      <c r="D5698" s="10"/>
    </row>
    <row r="5699" spans="3:4" x14ac:dyDescent="0.25">
      <c r="C5699" s="34"/>
      <c r="D5699" s="10"/>
    </row>
    <row r="5700" spans="3:4" x14ac:dyDescent="0.25">
      <c r="C5700" s="34"/>
      <c r="D5700" s="10"/>
    </row>
    <row r="5701" spans="3:4" x14ac:dyDescent="0.25">
      <c r="C5701" s="34"/>
      <c r="D5701" s="10"/>
    </row>
    <row r="5702" spans="3:4" x14ac:dyDescent="0.25">
      <c r="C5702" s="34"/>
      <c r="D5702" s="10"/>
    </row>
    <row r="5703" spans="3:4" x14ac:dyDescent="0.25">
      <c r="C5703" s="34"/>
      <c r="D5703" s="10"/>
    </row>
    <row r="5704" spans="3:4" x14ac:dyDescent="0.25">
      <c r="C5704" s="34"/>
      <c r="D5704" s="10"/>
    </row>
    <row r="5705" spans="3:4" x14ac:dyDescent="0.25">
      <c r="C5705" s="34"/>
      <c r="D5705" s="10"/>
    </row>
    <row r="5706" spans="3:4" x14ac:dyDescent="0.25">
      <c r="C5706" s="34"/>
      <c r="D5706" s="10"/>
    </row>
    <row r="5707" spans="3:4" x14ac:dyDescent="0.25">
      <c r="C5707" s="34"/>
      <c r="D5707" s="10"/>
    </row>
    <row r="5708" spans="3:4" x14ac:dyDescent="0.25">
      <c r="C5708" s="34"/>
      <c r="D5708" s="10"/>
    </row>
    <row r="5709" spans="3:4" x14ac:dyDescent="0.25">
      <c r="C5709" s="34"/>
      <c r="D5709" s="10"/>
    </row>
    <row r="5710" spans="3:4" x14ac:dyDescent="0.25">
      <c r="C5710" s="34"/>
      <c r="D5710" s="10"/>
    </row>
    <row r="5711" spans="3:4" x14ac:dyDescent="0.25">
      <c r="C5711" s="34"/>
      <c r="D5711" s="10"/>
    </row>
    <row r="5712" spans="3:4" x14ac:dyDescent="0.25">
      <c r="C5712" s="34"/>
      <c r="D5712" s="10"/>
    </row>
    <row r="5713" spans="3:4" x14ac:dyDescent="0.25">
      <c r="C5713" s="34"/>
      <c r="D5713" s="10"/>
    </row>
    <row r="5714" spans="3:4" x14ac:dyDescent="0.25">
      <c r="C5714" s="34"/>
      <c r="D5714" s="10"/>
    </row>
    <row r="5715" spans="3:4" x14ac:dyDescent="0.25">
      <c r="C5715" s="34"/>
      <c r="D5715" s="10"/>
    </row>
    <row r="5716" spans="3:4" x14ac:dyDescent="0.25">
      <c r="C5716" s="34"/>
      <c r="D5716" s="10"/>
    </row>
    <row r="5717" spans="3:4" x14ac:dyDescent="0.25">
      <c r="C5717" s="34"/>
      <c r="D5717" s="10"/>
    </row>
    <row r="5718" spans="3:4" x14ac:dyDescent="0.25">
      <c r="C5718" s="34"/>
      <c r="D5718" s="10"/>
    </row>
    <row r="5719" spans="3:4" x14ac:dyDescent="0.25">
      <c r="C5719" s="34"/>
      <c r="D5719" s="10"/>
    </row>
    <row r="5720" spans="3:4" x14ac:dyDescent="0.25">
      <c r="C5720" s="34"/>
      <c r="D5720" s="10"/>
    </row>
    <row r="5721" spans="3:4" x14ac:dyDescent="0.25">
      <c r="C5721" s="34"/>
      <c r="D5721" s="10"/>
    </row>
    <row r="5722" spans="3:4" x14ac:dyDescent="0.25">
      <c r="C5722" s="34"/>
      <c r="D5722" s="10"/>
    </row>
    <row r="5723" spans="3:4" x14ac:dyDescent="0.25">
      <c r="C5723" s="34"/>
      <c r="D5723" s="10"/>
    </row>
    <row r="5724" spans="3:4" x14ac:dyDescent="0.25">
      <c r="C5724" s="34"/>
      <c r="D5724" s="10"/>
    </row>
    <row r="5725" spans="3:4" x14ac:dyDescent="0.25">
      <c r="C5725" s="34"/>
      <c r="D5725" s="10"/>
    </row>
    <row r="5726" spans="3:4" x14ac:dyDescent="0.25">
      <c r="C5726" s="34"/>
      <c r="D5726" s="10"/>
    </row>
    <row r="5727" spans="3:4" x14ac:dyDescent="0.25">
      <c r="C5727" s="34"/>
      <c r="D5727" s="10"/>
    </row>
    <row r="5728" spans="3:4" x14ac:dyDescent="0.25">
      <c r="C5728" s="34"/>
      <c r="D5728" s="10"/>
    </row>
    <row r="5729" spans="3:4" x14ac:dyDescent="0.25">
      <c r="C5729" s="34"/>
      <c r="D5729" s="10"/>
    </row>
    <row r="5730" spans="3:4" x14ac:dyDescent="0.25">
      <c r="C5730" s="34"/>
      <c r="D5730" s="10"/>
    </row>
    <row r="5731" spans="3:4" x14ac:dyDescent="0.25">
      <c r="C5731" s="34"/>
      <c r="D5731" s="10"/>
    </row>
    <row r="5732" spans="3:4" x14ac:dyDescent="0.25">
      <c r="C5732" s="34"/>
      <c r="D5732" s="10"/>
    </row>
    <row r="5733" spans="3:4" x14ac:dyDescent="0.25">
      <c r="C5733" s="34"/>
      <c r="D5733" s="10"/>
    </row>
    <row r="5734" spans="3:4" x14ac:dyDescent="0.25">
      <c r="C5734" s="34"/>
      <c r="D5734" s="10"/>
    </row>
    <row r="5735" spans="3:4" x14ac:dyDescent="0.25">
      <c r="C5735" s="34"/>
      <c r="D5735" s="10"/>
    </row>
    <row r="5736" spans="3:4" x14ac:dyDescent="0.25">
      <c r="C5736" s="34"/>
      <c r="D5736" s="10"/>
    </row>
    <row r="5737" spans="3:4" x14ac:dyDescent="0.25">
      <c r="C5737" s="34"/>
      <c r="D5737" s="10"/>
    </row>
    <row r="5738" spans="3:4" x14ac:dyDescent="0.25">
      <c r="C5738" s="34"/>
      <c r="D5738" s="10"/>
    </row>
    <row r="5739" spans="3:4" x14ac:dyDescent="0.25">
      <c r="C5739" s="34"/>
      <c r="D5739" s="10"/>
    </row>
    <row r="5740" spans="3:4" x14ac:dyDescent="0.25">
      <c r="C5740" s="34"/>
      <c r="D5740" s="10"/>
    </row>
    <row r="5741" spans="3:4" x14ac:dyDescent="0.25">
      <c r="C5741" s="34"/>
      <c r="D5741" s="10"/>
    </row>
    <row r="5742" spans="3:4" x14ac:dyDescent="0.25">
      <c r="C5742" s="34"/>
      <c r="D5742" s="10"/>
    </row>
    <row r="5743" spans="3:4" x14ac:dyDescent="0.25">
      <c r="C5743" s="34"/>
      <c r="D5743" s="10"/>
    </row>
    <row r="5744" spans="3:4" x14ac:dyDescent="0.25">
      <c r="C5744" s="34"/>
      <c r="D5744" s="10"/>
    </row>
    <row r="5745" spans="3:4" x14ac:dyDescent="0.25">
      <c r="C5745" s="34"/>
      <c r="D5745" s="10"/>
    </row>
    <row r="5746" spans="3:4" x14ac:dyDescent="0.25">
      <c r="C5746" s="34"/>
      <c r="D5746" s="10"/>
    </row>
    <row r="5747" spans="3:4" x14ac:dyDescent="0.25">
      <c r="C5747" s="34"/>
      <c r="D5747" s="10"/>
    </row>
    <row r="5748" spans="3:4" x14ac:dyDescent="0.25">
      <c r="C5748" s="34"/>
      <c r="D5748" s="10"/>
    </row>
    <row r="5749" spans="3:4" x14ac:dyDescent="0.25">
      <c r="C5749" s="34"/>
      <c r="D5749" s="10"/>
    </row>
    <row r="5750" spans="3:4" x14ac:dyDescent="0.25">
      <c r="C5750" s="34"/>
      <c r="D5750" s="10"/>
    </row>
    <row r="5751" spans="3:4" x14ac:dyDescent="0.25">
      <c r="C5751" s="34"/>
      <c r="D5751" s="10"/>
    </row>
    <row r="5752" spans="3:4" x14ac:dyDescent="0.25">
      <c r="C5752" s="34"/>
      <c r="D5752" s="10"/>
    </row>
    <row r="5753" spans="3:4" x14ac:dyDescent="0.25">
      <c r="C5753" s="34"/>
      <c r="D5753" s="10"/>
    </row>
    <row r="5754" spans="3:4" x14ac:dyDescent="0.25">
      <c r="C5754" s="34"/>
      <c r="D5754" s="10"/>
    </row>
    <row r="5755" spans="3:4" x14ac:dyDescent="0.25">
      <c r="C5755" s="34"/>
      <c r="D5755" s="10"/>
    </row>
    <row r="5756" spans="3:4" x14ac:dyDescent="0.25">
      <c r="C5756" s="34"/>
      <c r="D5756" s="10"/>
    </row>
    <row r="5757" spans="3:4" x14ac:dyDescent="0.25">
      <c r="C5757" s="34"/>
      <c r="D5757" s="10"/>
    </row>
    <row r="5758" spans="3:4" x14ac:dyDescent="0.25">
      <c r="C5758" s="34"/>
      <c r="D5758" s="10"/>
    </row>
    <row r="5759" spans="3:4" x14ac:dyDescent="0.25">
      <c r="C5759" s="34"/>
      <c r="D5759" s="10"/>
    </row>
    <row r="5760" spans="3:4" x14ac:dyDescent="0.25">
      <c r="C5760" s="34"/>
      <c r="D5760" s="10"/>
    </row>
    <row r="5761" spans="3:4" x14ac:dyDescent="0.25">
      <c r="C5761" s="34"/>
      <c r="D5761" s="10"/>
    </row>
    <row r="5762" spans="3:4" x14ac:dyDescent="0.25">
      <c r="C5762" s="34"/>
      <c r="D5762" s="10"/>
    </row>
    <row r="5763" spans="3:4" x14ac:dyDescent="0.25">
      <c r="C5763" s="34"/>
      <c r="D5763" s="10"/>
    </row>
    <row r="5764" spans="3:4" x14ac:dyDescent="0.25">
      <c r="C5764" s="34"/>
      <c r="D5764" s="10"/>
    </row>
    <row r="5765" spans="3:4" x14ac:dyDescent="0.25">
      <c r="C5765" s="34"/>
      <c r="D5765" s="10"/>
    </row>
    <row r="5766" spans="3:4" x14ac:dyDescent="0.25">
      <c r="C5766" s="34"/>
      <c r="D5766" s="10"/>
    </row>
    <row r="5767" spans="3:4" x14ac:dyDescent="0.25">
      <c r="C5767" s="34"/>
      <c r="D5767" s="10"/>
    </row>
    <row r="5768" spans="3:4" x14ac:dyDescent="0.25">
      <c r="C5768" s="34"/>
      <c r="D5768" s="10"/>
    </row>
    <row r="5769" spans="3:4" x14ac:dyDescent="0.25">
      <c r="C5769" s="34"/>
      <c r="D5769" s="10"/>
    </row>
    <row r="5770" spans="3:4" x14ac:dyDescent="0.25">
      <c r="C5770" s="34"/>
      <c r="D5770" s="10"/>
    </row>
    <row r="5771" spans="3:4" x14ac:dyDescent="0.25">
      <c r="C5771" s="34"/>
      <c r="D5771" s="10"/>
    </row>
    <row r="5772" spans="3:4" x14ac:dyDescent="0.25">
      <c r="C5772" s="34"/>
      <c r="D5772" s="10"/>
    </row>
    <row r="5773" spans="3:4" x14ac:dyDescent="0.25">
      <c r="C5773" s="34"/>
      <c r="D5773" s="10"/>
    </row>
    <row r="5774" spans="3:4" x14ac:dyDescent="0.25">
      <c r="C5774" s="34"/>
      <c r="D5774" s="10"/>
    </row>
    <row r="5775" spans="3:4" x14ac:dyDescent="0.25">
      <c r="C5775" s="34"/>
      <c r="D5775" s="10"/>
    </row>
    <row r="5776" spans="3:4" x14ac:dyDescent="0.25">
      <c r="C5776" s="34"/>
      <c r="D5776" s="10"/>
    </row>
    <row r="5777" spans="3:4" x14ac:dyDescent="0.25">
      <c r="C5777" s="34"/>
      <c r="D5777" s="10"/>
    </row>
    <row r="5778" spans="3:4" x14ac:dyDescent="0.25">
      <c r="C5778" s="34"/>
      <c r="D5778" s="10"/>
    </row>
    <row r="5779" spans="3:4" x14ac:dyDescent="0.25">
      <c r="C5779" s="34"/>
      <c r="D5779" s="10"/>
    </row>
    <row r="5780" spans="3:4" x14ac:dyDescent="0.25">
      <c r="C5780" s="34"/>
      <c r="D5780" s="10"/>
    </row>
    <row r="5781" spans="3:4" x14ac:dyDescent="0.25">
      <c r="C5781" s="34"/>
      <c r="D5781" s="10"/>
    </row>
    <row r="5782" spans="3:4" x14ac:dyDescent="0.25">
      <c r="C5782" s="34"/>
      <c r="D5782" s="10"/>
    </row>
    <row r="5783" spans="3:4" x14ac:dyDescent="0.25">
      <c r="C5783" s="34"/>
      <c r="D5783" s="10"/>
    </row>
    <row r="5784" spans="3:4" x14ac:dyDescent="0.25">
      <c r="C5784" s="34"/>
      <c r="D5784" s="10"/>
    </row>
    <row r="5785" spans="3:4" x14ac:dyDescent="0.25">
      <c r="C5785" s="34"/>
      <c r="D5785" s="10"/>
    </row>
    <row r="5786" spans="3:4" x14ac:dyDescent="0.25">
      <c r="C5786" s="34"/>
      <c r="D5786" s="10"/>
    </row>
    <row r="5787" spans="3:4" x14ac:dyDescent="0.25">
      <c r="C5787" s="34"/>
      <c r="D5787" s="10"/>
    </row>
    <row r="5788" spans="3:4" x14ac:dyDescent="0.25">
      <c r="C5788" s="34"/>
      <c r="D5788" s="10"/>
    </row>
    <row r="5789" spans="3:4" x14ac:dyDescent="0.25">
      <c r="C5789" s="34"/>
      <c r="D5789" s="10"/>
    </row>
    <row r="5790" spans="3:4" x14ac:dyDescent="0.25">
      <c r="C5790" s="34"/>
      <c r="D5790" s="10"/>
    </row>
    <row r="5791" spans="3:4" x14ac:dyDescent="0.25">
      <c r="C5791" s="34"/>
      <c r="D5791" s="10"/>
    </row>
    <row r="5792" spans="3:4" x14ac:dyDescent="0.25">
      <c r="C5792" s="34"/>
      <c r="D5792" s="10"/>
    </row>
    <row r="5793" spans="3:4" x14ac:dyDescent="0.25">
      <c r="C5793" s="34"/>
      <c r="D5793" s="10"/>
    </row>
    <row r="5794" spans="3:4" x14ac:dyDescent="0.25">
      <c r="C5794" s="34"/>
      <c r="D5794" s="10"/>
    </row>
    <row r="5795" spans="3:4" x14ac:dyDescent="0.25">
      <c r="C5795" s="34"/>
      <c r="D5795" s="10"/>
    </row>
    <row r="5796" spans="3:4" x14ac:dyDescent="0.25">
      <c r="C5796" s="34"/>
      <c r="D5796" s="10"/>
    </row>
    <row r="5797" spans="3:4" x14ac:dyDescent="0.25">
      <c r="C5797" s="34"/>
      <c r="D5797" s="10"/>
    </row>
    <row r="5798" spans="3:4" x14ac:dyDescent="0.25">
      <c r="C5798" s="34"/>
      <c r="D5798" s="10"/>
    </row>
    <row r="5799" spans="3:4" x14ac:dyDescent="0.25">
      <c r="C5799" s="34"/>
      <c r="D5799" s="10"/>
    </row>
    <row r="5800" spans="3:4" x14ac:dyDescent="0.25">
      <c r="C5800" s="34"/>
      <c r="D5800" s="10"/>
    </row>
    <row r="5801" spans="3:4" x14ac:dyDescent="0.25">
      <c r="C5801" s="34"/>
      <c r="D5801" s="10"/>
    </row>
    <row r="5802" spans="3:4" x14ac:dyDescent="0.25">
      <c r="C5802" s="34"/>
      <c r="D5802" s="10"/>
    </row>
    <row r="5803" spans="3:4" x14ac:dyDescent="0.25">
      <c r="C5803" s="34"/>
      <c r="D5803" s="10"/>
    </row>
    <row r="5804" spans="3:4" x14ac:dyDescent="0.25">
      <c r="C5804" s="34"/>
      <c r="D5804" s="10"/>
    </row>
    <row r="5805" spans="3:4" x14ac:dyDescent="0.25">
      <c r="C5805" s="34"/>
      <c r="D5805" s="10"/>
    </row>
    <row r="5806" spans="3:4" x14ac:dyDescent="0.25">
      <c r="C5806" s="34"/>
      <c r="D5806" s="10"/>
    </row>
    <row r="5807" spans="3:4" x14ac:dyDescent="0.25">
      <c r="C5807" s="34"/>
      <c r="D5807" s="10"/>
    </row>
    <row r="5808" spans="3:4" x14ac:dyDescent="0.25">
      <c r="C5808" s="34"/>
      <c r="D5808" s="10"/>
    </row>
    <row r="5809" spans="3:4" x14ac:dyDescent="0.25">
      <c r="C5809" s="34"/>
      <c r="D5809" s="10"/>
    </row>
    <row r="5810" spans="3:4" x14ac:dyDescent="0.25">
      <c r="C5810" s="34"/>
      <c r="D5810" s="10"/>
    </row>
    <row r="5811" spans="3:4" x14ac:dyDescent="0.25">
      <c r="C5811" s="34"/>
      <c r="D5811" s="10"/>
    </row>
    <row r="5812" spans="3:4" x14ac:dyDescent="0.25">
      <c r="C5812" s="34"/>
      <c r="D5812" s="10"/>
    </row>
    <row r="5813" spans="3:4" x14ac:dyDescent="0.25">
      <c r="C5813" s="34"/>
      <c r="D5813" s="10"/>
    </row>
    <row r="5814" spans="3:4" x14ac:dyDescent="0.25">
      <c r="C5814" s="34"/>
      <c r="D5814" s="10"/>
    </row>
    <row r="5815" spans="3:4" x14ac:dyDescent="0.25">
      <c r="C5815" s="34"/>
      <c r="D5815" s="10"/>
    </row>
    <row r="5816" spans="3:4" x14ac:dyDescent="0.25">
      <c r="C5816" s="34"/>
      <c r="D5816" s="10"/>
    </row>
    <row r="5817" spans="3:4" x14ac:dyDescent="0.25">
      <c r="C5817" s="34"/>
      <c r="D5817" s="10"/>
    </row>
    <row r="5818" spans="3:4" x14ac:dyDescent="0.25">
      <c r="C5818" s="34"/>
      <c r="D5818" s="10"/>
    </row>
    <row r="5819" spans="3:4" x14ac:dyDescent="0.25">
      <c r="C5819" s="34"/>
      <c r="D5819" s="10"/>
    </row>
    <row r="5820" spans="3:4" x14ac:dyDescent="0.25">
      <c r="C5820" s="34"/>
      <c r="D5820" s="10"/>
    </row>
    <row r="5821" spans="3:4" x14ac:dyDescent="0.25">
      <c r="C5821" s="34"/>
      <c r="D5821" s="10"/>
    </row>
    <row r="5822" spans="3:4" x14ac:dyDescent="0.25">
      <c r="C5822" s="34"/>
      <c r="D5822" s="10"/>
    </row>
    <row r="5823" spans="3:4" x14ac:dyDescent="0.25">
      <c r="C5823" s="34"/>
      <c r="D5823" s="10"/>
    </row>
    <row r="5824" spans="3:4" x14ac:dyDescent="0.25">
      <c r="C5824" s="34"/>
      <c r="D5824" s="10"/>
    </row>
    <row r="5825" spans="3:4" x14ac:dyDescent="0.25">
      <c r="C5825" s="34"/>
      <c r="D5825" s="10"/>
    </row>
    <row r="5826" spans="3:4" x14ac:dyDescent="0.25">
      <c r="C5826" s="34"/>
      <c r="D5826" s="10"/>
    </row>
    <row r="5827" spans="3:4" x14ac:dyDescent="0.25">
      <c r="C5827" s="34"/>
      <c r="D5827" s="10"/>
    </row>
    <row r="5828" spans="3:4" x14ac:dyDescent="0.25">
      <c r="C5828" s="34"/>
      <c r="D5828" s="10"/>
    </row>
    <row r="5829" spans="3:4" x14ac:dyDescent="0.25">
      <c r="C5829" s="34"/>
      <c r="D5829" s="10"/>
    </row>
    <row r="5830" spans="3:4" x14ac:dyDescent="0.25">
      <c r="C5830" s="34"/>
      <c r="D5830" s="10"/>
    </row>
    <row r="5831" spans="3:4" x14ac:dyDescent="0.25">
      <c r="C5831" s="34"/>
      <c r="D5831" s="10"/>
    </row>
    <row r="5832" spans="3:4" x14ac:dyDescent="0.25">
      <c r="C5832" s="34"/>
      <c r="D5832" s="10"/>
    </row>
    <row r="5833" spans="3:4" x14ac:dyDescent="0.25">
      <c r="C5833" s="34"/>
      <c r="D5833" s="10"/>
    </row>
    <row r="5834" spans="3:4" x14ac:dyDescent="0.25">
      <c r="C5834" s="34"/>
      <c r="D5834" s="10"/>
    </row>
    <row r="5835" spans="3:4" x14ac:dyDescent="0.25">
      <c r="C5835" s="34"/>
      <c r="D5835" s="10"/>
    </row>
    <row r="5836" spans="3:4" x14ac:dyDescent="0.25">
      <c r="C5836" s="34"/>
      <c r="D5836" s="10"/>
    </row>
    <row r="5837" spans="3:4" x14ac:dyDescent="0.25">
      <c r="C5837" s="34"/>
      <c r="D5837" s="10"/>
    </row>
    <row r="5838" spans="3:4" x14ac:dyDescent="0.25">
      <c r="C5838" s="34"/>
      <c r="D5838" s="10"/>
    </row>
    <row r="5839" spans="3:4" x14ac:dyDescent="0.25">
      <c r="C5839" s="34"/>
      <c r="D5839" s="10"/>
    </row>
    <row r="5840" spans="3:4" x14ac:dyDescent="0.25">
      <c r="C5840" s="34"/>
      <c r="D5840" s="10"/>
    </row>
    <row r="5841" spans="3:4" x14ac:dyDescent="0.25">
      <c r="C5841" s="34"/>
      <c r="D5841" s="10"/>
    </row>
    <row r="5842" spans="3:4" x14ac:dyDescent="0.25">
      <c r="C5842" s="34"/>
      <c r="D5842" s="10"/>
    </row>
    <row r="5843" spans="3:4" x14ac:dyDescent="0.25">
      <c r="C5843" s="34"/>
      <c r="D5843" s="10"/>
    </row>
    <row r="5844" spans="3:4" x14ac:dyDescent="0.25">
      <c r="C5844" s="34"/>
      <c r="D5844" s="10"/>
    </row>
    <row r="5845" spans="3:4" x14ac:dyDescent="0.25">
      <c r="C5845" s="34"/>
      <c r="D5845" s="10"/>
    </row>
    <row r="5846" spans="3:4" x14ac:dyDescent="0.25">
      <c r="C5846" s="34"/>
      <c r="D5846" s="10"/>
    </row>
    <row r="5847" spans="3:4" x14ac:dyDescent="0.25">
      <c r="C5847" s="34"/>
      <c r="D5847" s="10"/>
    </row>
    <row r="5848" spans="3:4" x14ac:dyDescent="0.25">
      <c r="C5848" s="34"/>
      <c r="D5848" s="10"/>
    </row>
    <row r="5849" spans="3:4" x14ac:dyDescent="0.25">
      <c r="C5849" s="34"/>
      <c r="D5849" s="10"/>
    </row>
    <row r="5850" spans="3:4" x14ac:dyDescent="0.25">
      <c r="C5850" s="34"/>
      <c r="D5850" s="10"/>
    </row>
    <row r="5851" spans="3:4" x14ac:dyDescent="0.25">
      <c r="C5851" s="34"/>
      <c r="D5851" s="10"/>
    </row>
    <row r="5852" spans="3:4" x14ac:dyDescent="0.25">
      <c r="C5852" s="34"/>
      <c r="D5852" s="10"/>
    </row>
    <row r="5853" spans="3:4" x14ac:dyDescent="0.25">
      <c r="C5853" s="34"/>
      <c r="D5853" s="10"/>
    </row>
    <row r="5854" spans="3:4" x14ac:dyDescent="0.25">
      <c r="C5854" s="34"/>
      <c r="D5854" s="10"/>
    </row>
    <row r="5855" spans="3:4" x14ac:dyDescent="0.25">
      <c r="C5855" s="34"/>
      <c r="D5855" s="10"/>
    </row>
    <row r="5856" spans="3:4" x14ac:dyDescent="0.25">
      <c r="C5856" s="34"/>
      <c r="D5856" s="10"/>
    </row>
    <row r="5857" spans="3:4" x14ac:dyDescent="0.25">
      <c r="C5857" s="34"/>
      <c r="D5857" s="10"/>
    </row>
    <row r="5858" spans="3:4" x14ac:dyDescent="0.25">
      <c r="C5858" s="34"/>
      <c r="D5858" s="10"/>
    </row>
    <row r="5859" spans="3:4" x14ac:dyDescent="0.25">
      <c r="C5859" s="34"/>
      <c r="D5859" s="10"/>
    </row>
    <row r="5860" spans="3:4" x14ac:dyDescent="0.25">
      <c r="C5860" s="34"/>
      <c r="D5860" s="10"/>
    </row>
    <row r="5861" spans="3:4" x14ac:dyDescent="0.25">
      <c r="C5861" s="34"/>
      <c r="D5861" s="10"/>
    </row>
    <row r="5862" spans="3:4" x14ac:dyDescent="0.25">
      <c r="C5862" s="34"/>
      <c r="D5862" s="10"/>
    </row>
    <row r="5863" spans="3:4" x14ac:dyDescent="0.25">
      <c r="C5863" s="34"/>
      <c r="D5863" s="10"/>
    </row>
    <row r="5864" spans="3:4" x14ac:dyDescent="0.25">
      <c r="C5864" s="34"/>
      <c r="D5864" s="10"/>
    </row>
    <row r="5865" spans="3:4" x14ac:dyDescent="0.25">
      <c r="C5865" s="34"/>
      <c r="D5865" s="10"/>
    </row>
    <row r="5866" spans="3:4" x14ac:dyDescent="0.25">
      <c r="C5866" s="34"/>
      <c r="D5866" s="10"/>
    </row>
    <row r="5867" spans="3:4" x14ac:dyDescent="0.25">
      <c r="C5867" s="34"/>
      <c r="D5867" s="10"/>
    </row>
    <row r="5868" spans="3:4" x14ac:dyDescent="0.25">
      <c r="C5868" s="34"/>
      <c r="D5868" s="10"/>
    </row>
    <row r="5869" spans="3:4" x14ac:dyDescent="0.25">
      <c r="C5869" s="34"/>
      <c r="D5869" s="10"/>
    </row>
    <row r="5870" spans="3:4" x14ac:dyDescent="0.25">
      <c r="C5870" s="34"/>
      <c r="D5870" s="10"/>
    </row>
    <row r="5871" spans="3:4" x14ac:dyDescent="0.25">
      <c r="C5871" s="34"/>
      <c r="D5871" s="10"/>
    </row>
    <row r="5872" spans="3:4" x14ac:dyDescent="0.25">
      <c r="C5872" s="34"/>
      <c r="D5872" s="10"/>
    </row>
    <row r="5873" spans="3:4" x14ac:dyDescent="0.25">
      <c r="C5873" s="34"/>
      <c r="D5873" s="10"/>
    </row>
    <row r="5874" spans="3:4" x14ac:dyDescent="0.25">
      <c r="C5874" s="34"/>
      <c r="D5874" s="10"/>
    </row>
    <row r="5875" spans="3:4" x14ac:dyDescent="0.25">
      <c r="C5875" s="34"/>
      <c r="D5875" s="10"/>
    </row>
    <row r="5876" spans="3:4" x14ac:dyDescent="0.25">
      <c r="C5876" s="34"/>
      <c r="D5876" s="10"/>
    </row>
    <row r="5877" spans="3:4" x14ac:dyDescent="0.25">
      <c r="C5877" s="34"/>
      <c r="D5877" s="10"/>
    </row>
    <row r="5878" spans="3:4" x14ac:dyDescent="0.25">
      <c r="C5878" s="34"/>
      <c r="D5878" s="10"/>
    </row>
    <row r="5879" spans="3:4" x14ac:dyDescent="0.25">
      <c r="C5879" s="34"/>
      <c r="D5879" s="10"/>
    </row>
    <row r="5880" spans="3:4" x14ac:dyDescent="0.25">
      <c r="C5880" s="34"/>
      <c r="D5880" s="10"/>
    </row>
    <row r="5881" spans="3:4" x14ac:dyDescent="0.25">
      <c r="C5881" s="34"/>
      <c r="D5881" s="10"/>
    </row>
    <row r="5882" spans="3:4" x14ac:dyDescent="0.25">
      <c r="C5882" s="34"/>
      <c r="D5882" s="10"/>
    </row>
    <row r="5883" spans="3:4" x14ac:dyDescent="0.25">
      <c r="C5883" s="34"/>
      <c r="D5883" s="10"/>
    </row>
    <row r="5884" spans="3:4" x14ac:dyDescent="0.25">
      <c r="C5884" s="34"/>
      <c r="D5884" s="10"/>
    </row>
    <row r="5885" spans="3:4" x14ac:dyDescent="0.25">
      <c r="C5885" s="34"/>
      <c r="D5885" s="10"/>
    </row>
    <row r="5886" spans="3:4" x14ac:dyDescent="0.25">
      <c r="C5886" s="34"/>
      <c r="D5886" s="10"/>
    </row>
    <row r="5887" spans="3:4" x14ac:dyDescent="0.25">
      <c r="C5887" s="34"/>
      <c r="D5887" s="10"/>
    </row>
    <row r="5888" spans="3:4" x14ac:dyDescent="0.25">
      <c r="C5888" s="34"/>
      <c r="D5888" s="10"/>
    </row>
    <row r="5889" spans="3:4" x14ac:dyDescent="0.25">
      <c r="C5889" s="34"/>
      <c r="D5889" s="10"/>
    </row>
    <row r="5890" spans="3:4" x14ac:dyDescent="0.25">
      <c r="C5890" s="34"/>
      <c r="D5890" s="10"/>
    </row>
    <row r="5891" spans="3:4" x14ac:dyDescent="0.25">
      <c r="C5891" s="34"/>
      <c r="D5891" s="10"/>
    </row>
    <row r="5892" spans="3:4" x14ac:dyDescent="0.25">
      <c r="C5892" s="34"/>
      <c r="D5892" s="10"/>
    </row>
    <row r="5893" spans="3:4" x14ac:dyDescent="0.25">
      <c r="C5893" s="34"/>
      <c r="D5893" s="10"/>
    </row>
    <row r="5894" spans="3:4" x14ac:dyDescent="0.25">
      <c r="C5894" s="34"/>
      <c r="D5894" s="10"/>
    </row>
    <row r="5895" spans="3:4" x14ac:dyDescent="0.25">
      <c r="C5895" s="34"/>
      <c r="D5895" s="10"/>
    </row>
    <row r="5896" spans="3:4" x14ac:dyDescent="0.25">
      <c r="C5896" s="34"/>
      <c r="D5896" s="10"/>
    </row>
    <row r="5897" spans="3:4" x14ac:dyDescent="0.25">
      <c r="C5897" s="34"/>
      <c r="D5897" s="10"/>
    </row>
    <row r="5898" spans="3:4" x14ac:dyDescent="0.25">
      <c r="C5898" s="34"/>
      <c r="D5898" s="10"/>
    </row>
    <row r="5899" spans="3:4" x14ac:dyDescent="0.25">
      <c r="C5899" s="34"/>
      <c r="D5899" s="10"/>
    </row>
    <row r="5900" spans="3:4" x14ac:dyDescent="0.25">
      <c r="C5900" s="34"/>
      <c r="D5900" s="10"/>
    </row>
    <row r="5901" spans="3:4" x14ac:dyDescent="0.25">
      <c r="C5901" s="34"/>
      <c r="D5901" s="10"/>
    </row>
    <row r="5902" spans="3:4" x14ac:dyDescent="0.25">
      <c r="C5902" s="34"/>
      <c r="D5902" s="10"/>
    </row>
    <row r="5903" spans="3:4" x14ac:dyDescent="0.25">
      <c r="C5903" s="34"/>
      <c r="D5903" s="10"/>
    </row>
    <row r="5904" spans="3:4" x14ac:dyDescent="0.25">
      <c r="C5904" s="34"/>
      <c r="D5904" s="10"/>
    </row>
    <row r="5905" spans="3:4" x14ac:dyDescent="0.25">
      <c r="C5905" s="34"/>
      <c r="D5905" s="10"/>
    </row>
    <row r="5906" spans="3:4" x14ac:dyDescent="0.25">
      <c r="C5906" s="34"/>
      <c r="D5906" s="10"/>
    </row>
    <row r="5907" spans="3:4" x14ac:dyDescent="0.25">
      <c r="C5907" s="34"/>
      <c r="D5907" s="10"/>
    </row>
    <row r="5908" spans="3:4" x14ac:dyDescent="0.25">
      <c r="C5908" s="34"/>
      <c r="D5908" s="10"/>
    </row>
    <row r="5909" spans="3:4" x14ac:dyDescent="0.25">
      <c r="C5909" s="34"/>
      <c r="D5909" s="10"/>
    </row>
    <row r="5910" spans="3:4" x14ac:dyDescent="0.25">
      <c r="C5910" s="34"/>
      <c r="D5910" s="10"/>
    </row>
    <row r="5911" spans="3:4" x14ac:dyDescent="0.25">
      <c r="C5911" s="34"/>
      <c r="D5911" s="10"/>
    </row>
    <row r="5912" spans="3:4" x14ac:dyDescent="0.25">
      <c r="C5912" s="34"/>
      <c r="D5912" s="10"/>
    </row>
    <row r="5913" spans="3:4" x14ac:dyDescent="0.25">
      <c r="C5913" s="34"/>
      <c r="D5913" s="10"/>
    </row>
    <row r="5914" spans="3:4" x14ac:dyDescent="0.25">
      <c r="C5914" s="34"/>
      <c r="D5914" s="10"/>
    </row>
    <row r="5915" spans="3:4" x14ac:dyDescent="0.25">
      <c r="C5915" s="34"/>
      <c r="D5915" s="10"/>
    </row>
    <row r="5916" spans="3:4" x14ac:dyDescent="0.25">
      <c r="C5916" s="34"/>
      <c r="D5916" s="10"/>
    </row>
    <row r="5917" spans="3:4" x14ac:dyDescent="0.25">
      <c r="C5917" s="34"/>
      <c r="D5917" s="10"/>
    </row>
    <row r="5918" spans="3:4" x14ac:dyDescent="0.25">
      <c r="C5918" s="34"/>
      <c r="D5918" s="10"/>
    </row>
    <row r="5919" spans="3:4" x14ac:dyDescent="0.25">
      <c r="C5919" s="34"/>
      <c r="D5919" s="10"/>
    </row>
    <row r="5920" spans="3:4" x14ac:dyDescent="0.25">
      <c r="C5920" s="34"/>
      <c r="D5920" s="10"/>
    </row>
    <row r="5921" spans="3:4" x14ac:dyDescent="0.25">
      <c r="C5921" s="34"/>
      <c r="D5921" s="10"/>
    </row>
    <row r="5922" spans="3:4" x14ac:dyDescent="0.25">
      <c r="C5922" s="34"/>
      <c r="D5922" s="10"/>
    </row>
    <row r="5923" spans="3:4" x14ac:dyDescent="0.25">
      <c r="C5923" s="34"/>
      <c r="D5923" s="10"/>
    </row>
    <row r="5924" spans="3:4" x14ac:dyDescent="0.25">
      <c r="C5924" s="34"/>
      <c r="D5924" s="10"/>
    </row>
    <row r="5925" spans="3:4" x14ac:dyDescent="0.25">
      <c r="C5925" s="34"/>
      <c r="D5925" s="10"/>
    </row>
    <row r="5926" spans="3:4" x14ac:dyDescent="0.25">
      <c r="C5926" s="34"/>
      <c r="D5926" s="10"/>
    </row>
    <row r="5927" spans="3:4" x14ac:dyDescent="0.25">
      <c r="C5927" s="34"/>
      <c r="D5927" s="10"/>
    </row>
    <row r="5928" spans="3:4" x14ac:dyDescent="0.25">
      <c r="C5928" s="34"/>
      <c r="D5928" s="10"/>
    </row>
    <row r="5929" spans="3:4" x14ac:dyDescent="0.25">
      <c r="C5929" s="34"/>
      <c r="D5929" s="10"/>
    </row>
    <row r="5930" spans="3:4" x14ac:dyDescent="0.25">
      <c r="C5930" s="34"/>
      <c r="D5930" s="10"/>
    </row>
    <row r="5931" spans="3:4" x14ac:dyDescent="0.25">
      <c r="C5931" s="34"/>
      <c r="D5931" s="10"/>
    </row>
    <row r="5932" spans="3:4" x14ac:dyDescent="0.25">
      <c r="C5932" s="34"/>
      <c r="D5932" s="10"/>
    </row>
    <row r="5933" spans="3:4" x14ac:dyDescent="0.25">
      <c r="C5933" s="34"/>
      <c r="D5933" s="10"/>
    </row>
    <row r="5934" spans="3:4" x14ac:dyDescent="0.25">
      <c r="C5934" s="34"/>
      <c r="D5934" s="10"/>
    </row>
    <row r="5935" spans="3:4" x14ac:dyDescent="0.25">
      <c r="C5935" s="34"/>
      <c r="D5935" s="10"/>
    </row>
    <row r="5936" spans="3:4" x14ac:dyDescent="0.25">
      <c r="C5936" s="34"/>
      <c r="D5936" s="10"/>
    </row>
    <row r="5937" spans="3:4" x14ac:dyDescent="0.25">
      <c r="C5937" s="34"/>
      <c r="D5937" s="10"/>
    </row>
    <row r="5938" spans="3:4" x14ac:dyDescent="0.25">
      <c r="C5938" s="34"/>
      <c r="D5938" s="10"/>
    </row>
    <row r="5939" spans="3:4" x14ac:dyDescent="0.25">
      <c r="C5939" s="34"/>
      <c r="D5939" s="10"/>
    </row>
    <row r="5940" spans="3:4" x14ac:dyDescent="0.25">
      <c r="C5940" s="34"/>
      <c r="D5940" s="10"/>
    </row>
    <row r="5941" spans="3:4" x14ac:dyDescent="0.25">
      <c r="C5941" s="34"/>
      <c r="D5941" s="10"/>
    </row>
    <row r="5942" spans="3:4" x14ac:dyDescent="0.25">
      <c r="C5942" s="34"/>
      <c r="D5942" s="10"/>
    </row>
    <row r="5943" spans="3:4" x14ac:dyDescent="0.25">
      <c r="C5943" s="34"/>
      <c r="D5943" s="10"/>
    </row>
    <row r="5944" spans="3:4" x14ac:dyDescent="0.25">
      <c r="C5944" s="34"/>
      <c r="D5944" s="10"/>
    </row>
    <row r="5945" spans="3:4" x14ac:dyDescent="0.25">
      <c r="C5945" s="34"/>
      <c r="D5945" s="10"/>
    </row>
    <row r="5946" spans="3:4" x14ac:dyDescent="0.25">
      <c r="C5946" s="34"/>
      <c r="D5946" s="10"/>
    </row>
    <row r="5947" spans="3:4" x14ac:dyDescent="0.25">
      <c r="C5947" s="34"/>
      <c r="D5947" s="10"/>
    </row>
    <row r="5948" spans="3:4" x14ac:dyDescent="0.25">
      <c r="C5948" s="34"/>
      <c r="D5948" s="10"/>
    </row>
    <row r="5949" spans="3:4" x14ac:dyDescent="0.25">
      <c r="C5949" s="34"/>
      <c r="D5949" s="10"/>
    </row>
    <row r="5950" spans="3:4" x14ac:dyDescent="0.25">
      <c r="C5950" s="34"/>
      <c r="D5950" s="10"/>
    </row>
    <row r="5951" spans="3:4" x14ac:dyDescent="0.25">
      <c r="C5951" s="34"/>
      <c r="D5951" s="10"/>
    </row>
    <row r="5952" spans="3:4" x14ac:dyDescent="0.25">
      <c r="C5952" s="34"/>
      <c r="D5952" s="10"/>
    </row>
    <row r="5953" spans="3:4" x14ac:dyDescent="0.25">
      <c r="C5953" s="34"/>
      <c r="D5953" s="10"/>
    </row>
    <row r="5954" spans="3:4" x14ac:dyDescent="0.25">
      <c r="C5954" s="34"/>
      <c r="D5954" s="10"/>
    </row>
    <row r="5955" spans="3:4" x14ac:dyDescent="0.25">
      <c r="C5955" s="34"/>
      <c r="D5955" s="10"/>
    </row>
    <row r="5956" spans="3:4" x14ac:dyDescent="0.25">
      <c r="C5956" s="34"/>
      <c r="D5956" s="10"/>
    </row>
    <row r="5957" spans="3:4" x14ac:dyDescent="0.25">
      <c r="C5957" s="34"/>
      <c r="D5957" s="10"/>
    </row>
    <row r="5958" spans="3:4" x14ac:dyDescent="0.25">
      <c r="C5958" s="34"/>
      <c r="D5958" s="10"/>
    </row>
    <row r="5959" spans="3:4" x14ac:dyDescent="0.25">
      <c r="C5959" s="34"/>
      <c r="D5959" s="10"/>
    </row>
    <row r="5960" spans="3:4" x14ac:dyDescent="0.25">
      <c r="C5960" s="34"/>
      <c r="D5960" s="10"/>
    </row>
    <row r="5961" spans="3:4" x14ac:dyDescent="0.25">
      <c r="C5961" s="34"/>
      <c r="D5961" s="10"/>
    </row>
    <row r="5962" spans="3:4" x14ac:dyDescent="0.25">
      <c r="C5962" s="34"/>
      <c r="D5962" s="10"/>
    </row>
    <row r="5963" spans="3:4" x14ac:dyDescent="0.25">
      <c r="C5963" s="34"/>
      <c r="D5963" s="10"/>
    </row>
    <row r="5964" spans="3:4" x14ac:dyDescent="0.25">
      <c r="C5964" s="34"/>
      <c r="D5964" s="10"/>
    </row>
    <row r="5965" spans="3:4" x14ac:dyDescent="0.25">
      <c r="C5965" s="34"/>
      <c r="D5965" s="10"/>
    </row>
    <row r="5966" spans="3:4" x14ac:dyDescent="0.25">
      <c r="C5966" s="34"/>
      <c r="D5966" s="10"/>
    </row>
    <row r="5967" spans="3:4" x14ac:dyDescent="0.25">
      <c r="C5967" s="34"/>
      <c r="D5967" s="10"/>
    </row>
    <row r="5968" spans="3:4" x14ac:dyDescent="0.25">
      <c r="C5968" s="34"/>
      <c r="D5968" s="10"/>
    </row>
    <row r="5969" spans="3:4" x14ac:dyDescent="0.25">
      <c r="C5969" s="34"/>
      <c r="D5969" s="10"/>
    </row>
    <row r="5970" spans="3:4" x14ac:dyDescent="0.25">
      <c r="C5970" s="34"/>
      <c r="D5970" s="10"/>
    </row>
    <row r="5971" spans="3:4" x14ac:dyDescent="0.25">
      <c r="C5971" s="34"/>
      <c r="D5971" s="10"/>
    </row>
    <row r="5972" spans="3:4" x14ac:dyDescent="0.25">
      <c r="C5972" s="34"/>
      <c r="D5972" s="10"/>
    </row>
    <row r="5973" spans="3:4" x14ac:dyDescent="0.25">
      <c r="C5973" s="34"/>
      <c r="D5973" s="10"/>
    </row>
    <row r="5974" spans="3:4" x14ac:dyDescent="0.25">
      <c r="C5974" s="34"/>
      <c r="D5974" s="10"/>
    </row>
    <row r="5975" spans="3:4" x14ac:dyDescent="0.25">
      <c r="C5975" s="34"/>
      <c r="D5975" s="10"/>
    </row>
    <row r="5976" spans="3:4" x14ac:dyDescent="0.25">
      <c r="C5976" s="34"/>
      <c r="D5976" s="10"/>
    </row>
    <row r="5977" spans="3:4" x14ac:dyDescent="0.25">
      <c r="C5977" s="34"/>
      <c r="D5977" s="10"/>
    </row>
    <row r="5978" spans="3:4" x14ac:dyDescent="0.25">
      <c r="C5978" s="34"/>
      <c r="D5978" s="10"/>
    </row>
    <row r="5979" spans="3:4" x14ac:dyDescent="0.25">
      <c r="C5979" s="34"/>
      <c r="D5979" s="10"/>
    </row>
    <row r="5980" spans="3:4" x14ac:dyDescent="0.25">
      <c r="C5980" s="34"/>
      <c r="D5980" s="10"/>
    </row>
    <row r="5981" spans="3:4" x14ac:dyDescent="0.25">
      <c r="C5981" s="34"/>
      <c r="D5981" s="10"/>
    </row>
    <row r="5982" spans="3:4" x14ac:dyDescent="0.25">
      <c r="C5982" s="34"/>
      <c r="D5982" s="10"/>
    </row>
    <row r="5983" spans="3:4" x14ac:dyDescent="0.25">
      <c r="C5983" s="34"/>
      <c r="D5983" s="10"/>
    </row>
    <row r="5984" spans="3:4" x14ac:dyDescent="0.25">
      <c r="C5984" s="34"/>
      <c r="D5984" s="10"/>
    </row>
    <row r="5985" spans="3:4" x14ac:dyDescent="0.25">
      <c r="C5985" s="34"/>
      <c r="D5985" s="10"/>
    </row>
    <row r="5986" spans="3:4" x14ac:dyDescent="0.25">
      <c r="C5986" s="34"/>
      <c r="D5986" s="10"/>
    </row>
    <row r="5987" spans="3:4" x14ac:dyDescent="0.25">
      <c r="C5987" s="34"/>
      <c r="D5987" s="10"/>
    </row>
    <row r="5988" spans="3:4" x14ac:dyDescent="0.25">
      <c r="C5988" s="34"/>
      <c r="D5988" s="10"/>
    </row>
    <row r="5989" spans="3:4" x14ac:dyDescent="0.25">
      <c r="C5989" s="34"/>
      <c r="D5989" s="10"/>
    </row>
    <row r="5990" spans="3:4" x14ac:dyDescent="0.25">
      <c r="C5990" s="34"/>
      <c r="D5990" s="10"/>
    </row>
    <row r="5991" spans="3:4" x14ac:dyDescent="0.25">
      <c r="C5991" s="34"/>
      <c r="D5991" s="10"/>
    </row>
    <row r="5992" spans="3:4" x14ac:dyDescent="0.25">
      <c r="C5992" s="34"/>
      <c r="D5992" s="10"/>
    </row>
    <row r="5993" spans="3:4" x14ac:dyDescent="0.25">
      <c r="C5993" s="34"/>
      <c r="D5993" s="10"/>
    </row>
    <row r="5994" spans="3:4" x14ac:dyDescent="0.25">
      <c r="C5994" s="34"/>
      <c r="D5994" s="10"/>
    </row>
    <row r="5995" spans="3:4" x14ac:dyDescent="0.25">
      <c r="C5995" s="34"/>
      <c r="D5995" s="10"/>
    </row>
    <row r="5996" spans="3:4" x14ac:dyDescent="0.25">
      <c r="C5996" s="34"/>
      <c r="D5996" s="10"/>
    </row>
    <row r="5997" spans="3:4" x14ac:dyDescent="0.25">
      <c r="C5997" s="34"/>
      <c r="D5997" s="10"/>
    </row>
    <row r="5998" spans="3:4" x14ac:dyDescent="0.25">
      <c r="C5998" s="34"/>
      <c r="D5998" s="10"/>
    </row>
    <row r="5999" spans="3:4" x14ac:dyDescent="0.25">
      <c r="C5999" s="34"/>
      <c r="D5999" s="10"/>
    </row>
    <row r="6000" spans="3:4" x14ac:dyDescent="0.25">
      <c r="C6000" s="34"/>
      <c r="D6000" s="10"/>
    </row>
    <row r="6001" spans="3:4" x14ac:dyDescent="0.25">
      <c r="C6001" s="34"/>
      <c r="D6001" s="10"/>
    </row>
    <row r="6002" spans="3:4" x14ac:dyDescent="0.25">
      <c r="C6002" s="34"/>
      <c r="D6002" s="10"/>
    </row>
    <row r="6003" spans="3:4" x14ac:dyDescent="0.25">
      <c r="C6003" s="34"/>
      <c r="D6003" s="10"/>
    </row>
    <row r="6004" spans="3:4" x14ac:dyDescent="0.25">
      <c r="C6004" s="34"/>
      <c r="D6004" s="10"/>
    </row>
    <row r="6005" spans="3:4" x14ac:dyDescent="0.25">
      <c r="C6005" s="34"/>
      <c r="D6005" s="10"/>
    </row>
    <row r="6006" spans="3:4" x14ac:dyDescent="0.25">
      <c r="C6006" s="34"/>
      <c r="D6006" s="10"/>
    </row>
    <row r="6007" spans="3:4" x14ac:dyDescent="0.25">
      <c r="C6007" s="34"/>
      <c r="D6007" s="10"/>
    </row>
    <row r="6008" spans="3:4" x14ac:dyDescent="0.25">
      <c r="C6008" s="34"/>
      <c r="D6008" s="10"/>
    </row>
    <row r="6009" spans="3:4" x14ac:dyDescent="0.25">
      <c r="C6009" s="34"/>
      <c r="D6009" s="10"/>
    </row>
    <row r="6010" spans="3:4" x14ac:dyDescent="0.25">
      <c r="C6010" s="34"/>
      <c r="D6010" s="10"/>
    </row>
    <row r="6011" spans="3:4" x14ac:dyDescent="0.25">
      <c r="C6011" s="34"/>
      <c r="D6011" s="10"/>
    </row>
    <row r="6012" spans="3:4" x14ac:dyDescent="0.25">
      <c r="C6012" s="34"/>
      <c r="D6012" s="10"/>
    </row>
    <row r="6013" spans="3:4" x14ac:dyDescent="0.25">
      <c r="C6013" s="34"/>
      <c r="D6013" s="10"/>
    </row>
    <row r="6014" spans="3:4" x14ac:dyDescent="0.25">
      <c r="C6014" s="34"/>
      <c r="D6014" s="10"/>
    </row>
    <row r="6015" spans="3:4" x14ac:dyDescent="0.25">
      <c r="C6015" s="34"/>
      <c r="D6015" s="10"/>
    </row>
    <row r="6016" spans="3:4" x14ac:dyDescent="0.25">
      <c r="C6016" s="34"/>
      <c r="D6016" s="10"/>
    </row>
    <row r="6017" spans="3:4" x14ac:dyDescent="0.25">
      <c r="C6017" s="34"/>
      <c r="D6017" s="10"/>
    </row>
    <row r="6018" spans="3:4" x14ac:dyDescent="0.25">
      <c r="C6018" s="34"/>
      <c r="D6018" s="10"/>
    </row>
    <row r="6019" spans="3:4" x14ac:dyDescent="0.25">
      <c r="C6019" s="34"/>
      <c r="D6019" s="10"/>
    </row>
    <row r="6020" spans="3:4" x14ac:dyDescent="0.25">
      <c r="C6020" s="34"/>
      <c r="D6020" s="10"/>
    </row>
    <row r="6021" spans="3:4" x14ac:dyDescent="0.25">
      <c r="C6021" s="34"/>
      <c r="D6021" s="10"/>
    </row>
    <row r="6022" spans="3:4" x14ac:dyDescent="0.25">
      <c r="C6022" s="34"/>
      <c r="D6022" s="10"/>
    </row>
    <row r="6023" spans="3:4" x14ac:dyDescent="0.25">
      <c r="C6023" s="34"/>
      <c r="D6023" s="10"/>
    </row>
    <row r="6024" spans="3:4" x14ac:dyDescent="0.25">
      <c r="C6024" s="34"/>
      <c r="D6024" s="10"/>
    </row>
    <row r="6025" spans="3:4" x14ac:dyDescent="0.25">
      <c r="C6025" s="34"/>
      <c r="D6025" s="10"/>
    </row>
    <row r="6026" spans="3:4" x14ac:dyDescent="0.25">
      <c r="C6026" s="34"/>
      <c r="D6026" s="10"/>
    </row>
    <row r="6027" spans="3:4" x14ac:dyDescent="0.25">
      <c r="C6027" s="34"/>
      <c r="D6027" s="10"/>
    </row>
    <row r="6028" spans="3:4" x14ac:dyDescent="0.25">
      <c r="C6028" s="34"/>
      <c r="D6028" s="10"/>
    </row>
    <row r="6029" spans="3:4" x14ac:dyDescent="0.25">
      <c r="C6029" s="34"/>
      <c r="D6029" s="10"/>
    </row>
    <row r="6030" spans="3:4" x14ac:dyDescent="0.25">
      <c r="C6030" s="34"/>
      <c r="D6030" s="10"/>
    </row>
    <row r="6031" spans="3:4" x14ac:dyDescent="0.25">
      <c r="C6031" s="34"/>
      <c r="D6031" s="10"/>
    </row>
    <row r="6032" spans="3:4" x14ac:dyDescent="0.25">
      <c r="C6032" s="34"/>
      <c r="D6032" s="10"/>
    </row>
    <row r="6033" spans="3:4" x14ac:dyDescent="0.25">
      <c r="C6033" s="34"/>
      <c r="D6033" s="10"/>
    </row>
    <row r="6034" spans="3:4" x14ac:dyDescent="0.25">
      <c r="C6034" s="34"/>
      <c r="D6034" s="10"/>
    </row>
    <row r="6035" spans="3:4" x14ac:dyDescent="0.25">
      <c r="C6035" s="34"/>
      <c r="D6035" s="10"/>
    </row>
    <row r="6036" spans="3:4" x14ac:dyDescent="0.25">
      <c r="C6036" s="34"/>
      <c r="D6036" s="10"/>
    </row>
    <row r="6037" spans="3:4" x14ac:dyDescent="0.25">
      <c r="C6037" s="34"/>
      <c r="D6037" s="10"/>
    </row>
    <row r="6038" spans="3:4" x14ac:dyDescent="0.25">
      <c r="C6038" s="34"/>
      <c r="D6038" s="10"/>
    </row>
    <row r="6039" spans="3:4" x14ac:dyDescent="0.25">
      <c r="C6039" s="34"/>
      <c r="D6039" s="10"/>
    </row>
    <row r="6040" spans="3:4" x14ac:dyDescent="0.25">
      <c r="C6040" s="34"/>
      <c r="D6040" s="10"/>
    </row>
    <row r="6041" spans="3:4" x14ac:dyDescent="0.25">
      <c r="C6041" s="34"/>
      <c r="D6041" s="10"/>
    </row>
    <row r="6042" spans="3:4" x14ac:dyDescent="0.25">
      <c r="C6042" s="34"/>
      <c r="D6042" s="10"/>
    </row>
    <row r="6043" spans="3:4" x14ac:dyDescent="0.25">
      <c r="C6043" s="34"/>
      <c r="D6043" s="10"/>
    </row>
    <row r="6044" spans="3:4" x14ac:dyDescent="0.25">
      <c r="C6044" s="34"/>
      <c r="D6044" s="10"/>
    </row>
    <row r="6045" spans="3:4" x14ac:dyDescent="0.25">
      <c r="C6045" s="34"/>
      <c r="D6045" s="10"/>
    </row>
    <row r="6046" spans="3:4" x14ac:dyDescent="0.25">
      <c r="C6046" s="34"/>
      <c r="D6046" s="10"/>
    </row>
    <row r="6047" spans="3:4" x14ac:dyDescent="0.25">
      <c r="C6047" s="34"/>
      <c r="D6047" s="10"/>
    </row>
    <row r="6048" spans="3:4" x14ac:dyDescent="0.25">
      <c r="C6048" s="34"/>
      <c r="D6048" s="10"/>
    </row>
    <row r="6049" spans="3:4" x14ac:dyDescent="0.25">
      <c r="C6049" s="34"/>
      <c r="D6049" s="10"/>
    </row>
    <row r="6050" spans="3:4" x14ac:dyDescent="0.25">
      <c r="C6050" s="34"/>
      <c r="D6050" s="10"/>
    </row>
    <row r="6051" spans="3:4" x14ac:dyDescent="0.25">
      <c r="C6051" s="34"/>
      <c r="D6051" s="10"/>
    </row>
    <row r="6052" spans="3:4" x14ac:dyDescent="0.25">
      <c r="C6052" s="34"/>
      <c r="D6052" s="10"/>
    </row>
    <row r="6053" spans="3:4" x14ac:dyDescent="0.25">
      <c r="C6053" s="34"/>
      <c r="D6053" s="10"/>
    </row>
    <row r="6054" spans="3:4" x14ac:dyDescent="0.25">
      <c r="C6054" s="34"/>
      <c r="D6054" s="10"/>
    </row>
    <row r="6055" spans="3:4" x14ac:dyDescent="0.25">
      <c r="C6055" s="34"/>
      <c r="D6055" s="10"/>
    </row>
    <row r="6056" spans="3:4" x14ac:dyDescent="0.25">
      <c r="C6056" s="34"/>
      <c r="D6056" s="10"/>
    </row>
    <row r="6057" spans="3:4" x14ac:dyDescent="0.25">
      <c r="C6057" s="34"/>
      <c r="D6057" s="10"/>
    </row>
    <row r="6058" spans="3:4" x14ac:dyDescent="0.25">
      <c r="C6058" s="34"/>
      <c r="D6058" s="10"/>
    </row>
    <row r="6059" spans="3:4" x14ac:dyDescent="0.25">
      <c r="C6059" s="34"/>
      <c r="D6059" s="10"/>
    </row>
    <row r="6060" spans="3:4" x14ac:dyDescent="0.25">
      <c r="C6060" s="34"/>
      <c r="D6060" s="10"/>
    </row>
    <row r="6061" spans="3:4" x14ac:dyDescent="0.25">
      <c r="C6061" s="34"/>
      <c r="D6061" s="10"/>
    </row>
    <row r="6062" spans="3:4" x14ac:dyDescent="0.25">
      <c r="C6062" s="34"/>
      <c r="D6062" s="10"/>
    </row>
    <row r="6063" spans="3:4" x14ac:dyDescent="0.25">
      <c r="C6063" s="34"/>
      <c r="D6063" s="10"/>
    </row>
    <row r="6064" spans="3:4" x14ac:dyDescent="0.25">
      <c r="C6064" s="34"/>
      <c r="D6064" s="10"/>
    </row>
    <row r="6065" spans="3:4" x14ac:dyDescent="0.25">
      <c r="C6065" s="34"/>
      <c r="D6065" s="10"/>
    </row>
    <row r="6066" spans="3:4" x14ac:dyDescent="0.25">
      <c r="C6066" s="34"/>
      <c r="D6066" s="10"/>
    </row>
    <row r="6067" spans="3:4" x14ac:dyDescent="0.25">
      <c r="C6067" s="34"/>
      <c r="D6067" s="10"/>
    </row>
    <row r="6068" spans="3:4" x14ac:dyDescent="0.25">
      <c r="C6068" s="34"/>
      <c r="D6068" s="10"/>
    </row>
    <row r="6069" spans="3:4" x14ac:dyDescent="0.25">
      <c r="C6069" s="34"/>
      <c r="D6069" s="10"/>
    </row>
    <row r="6070" spans="3:4" x14ac:dyDescent="0.25">
      <c r="C6070" s="34"/>
      <c r="D6070" s="10"/>
    </row>
    <row r="6071" spans="3:4" x14ac:dyDescent="0.25">
      <c r="C6071" s="34"/>
      <c r="D6071" s="10"/>
    </row>
    <row r="6072" spans="3:4" x14ac:dyDescent="0.25">
      <c r="C6072" s="34"/>
      <c r="D6072" s="10"/>
    </row>
    <row r="6073" spans="3:4" x14ac:dyDescent="0.25">
      <c r="C6073" s="34"/>
      <c r="D6073" s="10"/>
    </row>
    <row r="6074" spans="3:4" x14ac:dyDescent="0.25">
      <c r="C6074" s="34"/>
      <c r="D6074" s="10"/>
    </row>
    <row r="6075" spans="3:4" x14ac:dyDescent="0.25">
      <c r="C6075" s="34"/>
      <c r="D6075" s="10"/>
    </row>
    <row r="6076" spans="3:4" x14ac:dyDescent="0.25">
      <c r="C6076" s="34"/>
      <c r="D6076" s="10"/>
    </row>
    <row r="6077" spans="3:4" x14ac:dyDescent="0.25">
      <c r="C6077" s="34"/>
      <c r="D6077" s="10"/>
    </row>
    <row r="6078" spans="3:4" x14ac:dyDescent="0.25">
      <c r="C6078" s="34"/>
      <c r="D6078" s="10"/>
    </row>
    <row r="6079" spans="3:4" x14ac:dyDescent="0.25">
      <c r="C6079" s="34"/>
      <c r="D6079" s="10"/>
    </row>
    <row r="6080" spans="3:4" x14ac:dyDescent="0.25">
      <c r="C6080" s="34"/>
      <c r="D6080" s="10"/>
    </row>
    <row r="6081" spans="3:4" x14ac:dyDescent="0.25">
      <c r="C6081" s="34"/>
      <c r="D6081" s="10"/>
    </row>
    <row r="6082" spans="3:4" x14ac:dyDescent="0.25">
      <c r="C6082" s="34"/>
      <c r="D6082" s="10"/>
    </row>
    <row r="6083" spans="3:4" x14ac:dyDescent="0.25">
      <c r="C6083" s="34"/>
      <c r="D6083" s="10"/>
    </row>
    <row r="6084" spans="3:4" x14ac:dyDescent="0.25">
      <c r="C6084" s="34"/>
      <c r="D6084" s="10"/>
    </row>
    <row r="6085" spans="3:4" x14ac:dyDescent="0.25">
      <c r="C6085" s="34"/>
      <c r="D6085" s="10"/>
    </row>
    <row r="6086" spans="3:4" x14ac:dyDescent="0.25">
      <c r="C6086" s="34"/>
      <c r="D6086" s="10"/>
    </row>
    <row r="6087" spans="3:4" x14ac:dyDescent="0.25">
      <c r="C6087" s="34"/>
      <c r="D6087" s="10"/>
    </row>
    <row r="6088" spans="3:4" x14ac:dyDescent="0.25">
      <c r="C6088" s="34"/>
      <c r="D6088" s="10"/>
    </row>
    <row r="6089" spans="3:4" x14ac:dyDescent="0.25">
      <c r="C6089" s="34"/>
      <c r="D6089" s="10"/>
    </row>
    <row r="6090" spans="3:4" x14ac:dyDescent="0.25">
      <c r="C6090" s="34"/>
      <c r="D6090" s="10"/>
    </row>
    <row r="6091" spans="3:4" x14ac:dyDescent="0.25">
      <c r="C6091" s="34"/>
      <c r="D6091" s="10"/>
    </row>
    <row r="6092" spans="3:4" x14ac:dyDescent="0.25">
      <c r="C6092" s="34"/>
      <c r="D6092" s="10"/>
    </row>
    <row r="6093" spans="3:4" x14ac:dyDescent="0.25">
      <c r="C6093" s="34"/>
      <c r="D6093" s="10"/>
    </row>
    <row r="6094" spans="3:4" x14ac:dyDescent="0.25">
      <c r="C6094" s="34"/>
      <c r="D6094" s="10"/>
    </row>
    <row r="6095" spans="3:4" x14ac:dyDescent="0.25">
      <c r="C6095" s="34"/>
      <c r="D6095" s="10"/>
    </row>
    <row r="6096" spans="3:4" x14ac:dyDescent="0.25">
      <c r="C6096" s="34"/>
      <c r="D6096" s="10"/>
    </row>
    <row r="6097" spans="3:4" x14ac:dyDescent="0.25">
      <c r="C6097" s="34"/>
      <c r="D6097" s="10"/>
    </row>
    <row r="6098" spans="3:4" x14ac:dyDescent="0.25">
      <c r="C6098" s="34"/>
      <c r="D6098" s="10"/>
    </row>
    <row r="6099" spans="3:4" x14ac:dyDescent="0.25">
      <c r="C6099" s="34"/>
      <c r="D6099" s="10"/>
    </row>
    <row r="6100" spans="3:4" x14ac:dyDescent="0.25">
      <c r="C6100" s="34"/>
      <c r="D6100" s="10"/>
    </row>
    <row r="6101" spans="3:4" x14ac:dyDescent="0.25">
      <c r="C6101" s="34"/>
      <c r="D6101" s="10"/>
    </row>
    <row r="6102" spans="3:4" x14ac:dyDescent="0.25">
      <c r="C6102" s="34"/>
      <c r="D6102" s="10"/>
    </row>
    <row r="6103" spans="3:4" x14ac:dyDescent="0.25">
      <c r="C6103" s="34"/>
      <c r="D6103" s="10"/>
    </row>
    <row r="6104" spans="3:4" x14ac:dyDescent="0.25">
      <c r="C6104" s="34"/>
      <c r="D6104" s="10"/>
    </row>
    <row r="6105" spans="3:4" x14ac:dyDescent="0.25">
      <c r="C6105" s="34"/>
      <c r="D6105" s="10"/>
    </row>
    <row r="6106" spans="3:4" x14ac:dyDescent="0.25">
      <c r="C6106" s="34"/>
      <c r="D6106" s="10"/>
    </row>
    <row r="6107" spans="3:4" x14ac:dyDescent="0.25">
      <c r="C6107" s="34"/>
      <c r="D6107" s="10"/>
    </row>
    <row r="6108" spans="3:4" x14ac:dyDescent="0.25">
      <c r="C6108" s="34"/>
      <c r="D6108" s="10"/>
    </row>
    <row r="6109" spans="3:4" x14ac:dyDescent="0.25">
      <c r="C6109" s="34"/>
      <c r="D6109" s="10"/>
    </row>
    <row r="6110" spans="3:4" x14ac:dyDescent="0.25">
      <c r="C6110" s="34"/>
      <c r="D6110" s="10"/>
    </row>
    <row r="6111" spans="3:4" x14ac:dyDescent="0.25">
      <c r="C6111" s="34"/>
      <c r="D6111" s="10"/>
    </row>
    <row r="6112" spans="3:4" x14ac:dyDescent="0.25">
      <c r="C6112" s="34"/>
      <c r="D6112" s="10"/>
    </row>
    <row r="6113" spans="3:4" x14ac:dyDescent="0.25">
      <c r="C6113" s="34"/>
      <c r="D6113" s="10"/>
    </row>
    <row r="6114" spans="3:4" x14ac:dyDescent="0.25">
      <c r="C6114" s="34"/>
      <c r="D6114" s="10"/>
    </row>
    <row r="6115" spans="3:4" x14ac:dyDescent="0.25">
      <c r="C6115" s="34"/>
      <c r="D6115" s="10"/>
    </row>
    <row r="6116" spans="3:4" x14ac:dyDescent="0.25">
      <c r="C6116" s="34"/>
      <c r="D6116" s="10"/>
    </row>
    <row r="6117" spans="3:4" x14ac:dyDescent="0.25">
      <c r="C6117" s="34"/>
      <c r="D6117" s="10"/>
    </row>
    <row r="6118" spans="3:4" x14ac:dyDescent="0.25">
      <c r="C6118" s="34"/>
      <c r="D6118" s="10"/>
    </row>
    <row r="6119" spans="3:4" x14ac:dyDescent="0.25">
      <c r="C6119" s="34"/>
      <c r="D6119" s="10"/>
    </row>
    <row r="6120" spans="3:4" x14ac:dyDescent="0.25">
      <c r="C6120" s="34"/>
      <c r="D6120" s="10"/>
    </row>
    <row r="6121" spans="3:4" x14ac:dyDescent="0.25">
      <c r="C6121" s="34"/>
      <c r="D6121" s="10"/>
    </row>
    <row r="6122" spans="3:4" x14ac:dyDescent="0.25">
      <c r="C6122" s="34"/>
      <c r="D6122" s="10"/>
    </row>
    <row r="6123" spans="3:4" x14ac:dyDescent="0.25">
      <c r="C6123" s="34"/>
      <c r="D6123" s="10"/>
    </row>
    <row r="6124" spans="3:4" x14ac:dyDescent="0.25">
      <c r="C6124" s="34"/>
      <c r="D6124" s="10"/>
    </row>
    <row r="6125" spans="3:4" x14ac:dyDescent="0.25">
      <c r="C6125" s="34"/>
      <c r="D6125" s="10"/>
    </row>
    <row r="6126" spans="3:4" x14ac:dyDescent="0.25">
      <c r="C6126" s="34"/>
      <c r="D6126" s="10"/>
    </row>
    <row r="6127" spans="3:4" x14ac:dyDescent="0.25">
      <c r="C6127" s="34"/>
      <c r="D6127" s="10"/>
    </row>
    <row r="6128" spans="3:4" x14ac:dyDescent="0.25">
      <c r="C6128" s="34"/>
      <c r="D6128" s="10"/>
    </row>
    <row r="6129" spans="3:4" x14ac:dyDescent="0.25">
      <c r="C6129" s="34"/>
      <c r="D6129" s="10"/>
    </row>
    <row r="6130" spans="3:4" x14ac:dyDescent="0.25">
      <c r="C6130" s="34"/>
      <c r="D6130" s="10"/>
    </row>
    <row r="6131" spans="3:4" x14ac:dyDescent="0.25">
      <c r="C6131" s="34"/>
      <c r="D6131" s="10"/>
    </row>
    <row r="6132" spans="3:4" x14ac:dyDescent="0.25">
      <c r="C6132" s="34"/>
      <c r="D6132" s="10"/>
    </row>
    <row r="6133" spans="3:4" x14ac:dyDescent="0.25">
      <c r="C6133" s="34"/>
      <c r="D6133" s="10"/>
    </row>
    <row r="6134" spans="3:4" x14ac:dyDescent="0.25">
      <c r="C6134" s="34"/>
      <c r="D6134" s="10"/>
    </row>
    <row r="6135" spans="3:4" x14ac:dyDescent="0.25">
      <c r="C6135" s="34"/>
      <c r="D6135" s="10"/>
    </row>
    <row r="6136" spans="3:4" x14ac:dyDescent="0.25">
      <c r="C6136" s="34"/>
      <c r="D6136" s="10"/>
    </row>
    <row r="6137" spans="3:4" x14ac:dyDescent="0.25">
      <c r="C6137" s="34"/>
      <c r="D6137" s="10"/>
    </row>
    <row r="6138" spans="3:4" x14ac:dyDescent="0.25">
      <c r="C6138" s="34"/>
      <c r="D6138" s="10"/>
    </row>
    <row r="6139" spans="3:4" x14ac:dyDescent="0.25">
      <c r="C6139" s="34"/>
      <c r="D6139" s="10"/>
    </row>
    <row r="6140" spans="3:4" x14ac:dyDescent="0.25">
      <c r="C6140" s="34"/>
      <c r="D6140" s="10"/>
    </row>
    <row r="6141" spans="3:4" x14ac:dyDescent="0.25">
      <c r="C6141" s="34"/>
      <c r="D6141" s="10"/>
    </row>
    <row r="6142" spans="3:4" x14ac:dyDescent="0.25">
      <c r="C6142" s="34"/>
      <c r="D6142" s="10"/>
    </row>
    <row r="6143" spans="3:4" x14ac:dyDescent="0.25">
      <c r="C6143" s="34"/>
      <c r="D6143" s="10"/>
    </row>
    <row r="6144" spans="3:4" x14ac:dyDescent="0.25">
      <c r="C6144" s="34"/>
      <c r="D6144" s="10"/>
    </row>
    <row r="6145" spans="3:4" x14ac:dyDescent="0.25">
      <c r="C6145" s="34"/>
      <c r="D6145" s="10"/>
    </row>
    <row r="6146" spans="3:4" x14ac:dyDescent="0.25">
      <c r="C6146" s="34"/>
      <c r="D6146" s="10"/>
    </row>
    <row r="6147" spans="3:4" x14ac:dyDescent="0.25">
      <c r="C6147" s="34"/>
      <c r="D6147" s="10"/>
    </row>
    <row r="6148" spans="3:4" x14ac:dyDescent="0.25">
      <c r="C6148" s="34"/>
      <c r="D6148" s="10"/>
    </row>
    <row r="6149" spans="3:4" x14ac:dyDescent="0.25">
      <c r="C6149" s="34"/>
      <c r="D6149" s="10"/>
    </row>
    <row r="6150" spans="3:4" x14ac:dyDescent="0.25">
      <c r="C6150" s="34"/>
      <c r="D6150" s="10"/>
    </row>
    <row r="6151" spans="3:4" x14ac:dyDescent="0.25">
      <c r="C6151" s="34"/>
      <c r="D6151" s="10"/>
    </row>
    <row r="6152" spans="3:4" x14ac:dyDescent="0.25">
      <c r="C6152" s="34"/>
      <c r="D6152" s="10"/>
    </row>
    <row r="6153" spans="3:4" x14ac:dyDescent="0.25">
      <c r="C6153" s="34"/>
      <c r="D6153" s="10"/>
    </row>
    <row r="6154" spans="3:4" x14ac:dyDescent="0.25">
      <c r="C6154" s="34"/>
      <c r="D6154" s="10"/>
    </row>
    <row r="6155" spans="3:4" x14ac:dyDescent="0.25">
      <c r="C6155" s="34"/>
      <c r="D6155" s="10"/>
    </row>
    <row r="6156" spans="3:4" x14ac:dyDescent="0.25">
      <c r="C6156" s="34"/>
      <c r="D6156" s="10"/>
    </row>
    <row r="6157" spans="3:4" x14ac:dyDescent="0.25">
      <c r="C6157" s="34"/>
      <c r="D6157" s="10"/>
    </row>
    <row r="6158" spans="3:4" x14ac:dyDescent="0.25">
      <c r="C6158" s="34"/>
      <c r="D6158" s="10"/>
    </row>
    <row r="6159" spans="3:4" x14ac:dyDescent="0.25">
      <c r="C6159" s="34"/>
      <c r="D6159" s="10"/>
    </row>
    <row r="6160" spans="3:4" x14ac:dyDescent="0.25">
      <c r="C6160" s="34"/>
      <c r="D6160" s="10"/>
    </row>
    <row r="6161" spans="3:4" x14ac:dyDescent="0.25">
      <c r="C6161" s="34"/>
      <c r="D6161" s="10"/>
    </row>
    <row r="6162" spans="3:4" x14ac:dyDescent="0.25">
      <c r="C6162" s="34"/>
      <c r="D6162" s="10"/>
    </row>
    <row r="6163" spans="3:4" x14ac:dyDescent="0.25">
      <c r="C6163" s="34"/>
      <c r="D6163" s="10"/>
    </row>
    <row r="6164" spans="3:4" x14ac:dyDescent="0.25">
      <c r="C6164" s="34"/>
      <c r="D6164" s="10"/>
    </row>
    <row r="6165" spans="3:4" x14ac:dyDescent="0.25">
      <c r="C6165" s="34"/>
      <c r="D6165" s="10"/>
    </row>
    <row r="6166" spans="3:4" x14ac:dyDescent="0.25">
      <c r="C6166" s="34"/>
      <c r="D6166" s="10"/>
    </row>
    <row r="6167" spans="3:4" x14ac:dyDescent="0.25">
      <c r="C6167" s="34"/>
      <c r="D6167" s="10"/>
    </row>
    <row r="6168" spans="3:4" x14ac:dyDescent="0.25">
      <c r="C6168" s="34"/>
      <c r="D6168" s="10"/>
    </row>
    <row r="6169" spans="3:4" x14ac:dyDescent="0.25">
      <c r="C6169" s="34"/>
      <c r="D6169" s="10"/>
    </row>
    <row r="6170" spans="3:4" x14ac:dyDescent="0.25">
      <c r="C6170" s="34"/>
      <c r="D6170" s="10"/>
    </row>
    <row r="6171" spans="3:4" x14ac:dyDescent="0.25">
      <c r="C6171" s="34"/>
      <c r="D6171" s="10"/>
    </row>
    <row r="6172" spans="3:4" x14ac:dyDescent="0.25">
      <c r="C6172" s="34"/>
      <c r="D6172" s="10"/>
    </row>
    <row r="6173" spans="3:4" x14ac:dyDescent="0.25">
      <c r="C6173" s="34"/>
      <c r="D6173" s="10"/>
    </row>
    <row r="6174" spans="3:4" x14ac:dyDescent="0.25">
      <c r="C6174" s="34"/>
      <c r="D6174" s="10"/>
    </row>
    <row r="6175" spans="3:4" x14ac:dyDescent="0.25">
      <c r="C6175" s="34"/>
      <c r="D6175" s="10"/>
    </row>
    <row r="6176" spans="3:4" x14ac:dyDescent="0.25">
      <c r="C6176" s="34"/>
      <c r="D6176" s="10"/>
    </row>
    <row r="6177" spans="3:4" x14ac:dyDescent="0.25">
      <c r="C6177" s="34"/>
      <c r="D6177" s="10"/>
    </row>
    <row r="6178" spans="3:4" x14ac:dyDescent="0.25">
      <c r="C6178" s="34"/>
      <c r="D6178" s="10"/>
    </row>
    <row r="6179" spans="3:4" x14ac:dyDescent="0.25">
      <c r="C6179" s="34"/>
      <c r="D6179" s="10"/>
    </row>
    <row r="6180" spans="3:4" x14ac:dyDescent="0.25">
      <c r="C6180" s="34"/>
      <c r="D6180" s="10"/>
    </row>
    <row r="6181" spans="3:4" x14ac:dyDescent="0.25">
      <c r="C6181" s="34"/>
      <c r="D6181" s="10"/>
    </row>
    <row r="6182" spans="3:4" x14ac:dyDescent="0.25">
      <c r="C6182" s="34"/>
      <c r="D6182" s="10"/>
    </row>
    <row r="6183" spans="3:4" x14ac:dyDescent="0.25">
      <c r="C6183" s="34"/>
      <c r="D6183" s="10"/>
    </row>
    <row r="6184" spans="3:4" x14ac:dyDescent="0.25">
      <c r="C6184" s="34"/>
      <c r="D6184" s="10"/>
    </row>
    <row r="6185" spans="3:4" x14ac:dyDescent="0.25">
      <c r="C6185" s="34"/>
      <c r="D6185" s="10"/>
    </row>
    <row r="6186" spans="3:4" x14ac:dyDescent="0.25">
      <c r="C6186" s="34"/>
      <c r="D6186" s="10"/>
    </row>
    <row r="6187" spans="3:4" x14ac:dyDescent="0.25">
      <c r="C6187" s="34"/>
      <c r="D6187" s="10"/>
    </row>
    <row r="6188" spans="3:4" x14ac:dyDescent="0.25">
      <c r="C6188" s="34"/>
      <c r="D6188" s="10"/>
    </row>
    <row r="6189" spans="3:4" x14ac:dyDescent="0.25">
      <c r="C6189" s="34"/>
      <c r="D6189" s="10"/>
    </row>
    <row r="6190" spans="3:4" x14ac:dyDescent="0.25">
      <c r="C6190" s="34"/>
      <c r="D6190" s="10"/>
    </row>
    <row r="6191" spans="3:4" x14ac:dyDescent="0.25">
      <c r="C6191" s="34"/>
      <c r="D6191" s="10"/>
    </row>
    <row r="6192" spans="3:4" x14ac:dyDescent="0.25">
      <c r="C6192" s="34"/>
      <c r="D6192" s="10"/>
    </row>
    <row r="6193" spans="3:4" x14ac:dyDescent="0.25">
      <c r="C6193" s="34"/>
      <c r="D6193" s="10"/>
    </row>
    <row r="6194" spans="3:4" x14ac:dyDescent="0.25">
      <c r="C6194" s="34"/>
      <c r="D6194" s="10"/>
    </row>
    <row r="6195" spans="3:4" x14ac:dyDescent="0.25">
      <c r="C6195" s="34"/>
      <c r="D6195" s="10"/>
    </row>
    <row r="6196" spans="3:4" x14ac:dyDescent="0.25">
      <c r="C6196" s="34"/>
      <c r="D6196" s="10"/>
    </row>
    <row r="6197" spans="3:4" x14ac:dyDescent="0.25">
      <c r="C6197" s="34"/>
      <c r="D6197" s="10"/>
    </row>
    <row r="6198" spans="3:4" x14ac:dyDescent="0.25">
      <c r="C6198" s="34"/>
      <c r="D6198" s="10"/>
    </row>
    <row r="6199" spans="3:4" x14ac:dyDescent="0.25">
      <c r="C6199" s="34"/>
      <c r="D6199" s="10"/>
    </row>
    <row r="6200" spans="3:4" x14ac:dyDescent="0.25">
      <c r="C6200" s="34"/>
      <c r="D6200" s="10"/>
    </row>
    <row r="6201" spans="3:4" x14ac:dyDescent="0.25">
      <c r="C6201" s="34"/>
      <c r="D6201" s="10"/>
    </row>
    <row r="6202" spans="3:4" x14ac:dyDescent="0.25">
      <c r="C6202" s="34"/>
      <c r="D6202" s="10"/>
    </row>
    <row r="6203" spans="3:4" x14ac:dyDescent="0.25">
      <c r="C6203" s="34"/>
      <c r="D6203" s="10"/>
    </row>
    <row r="6204" spans="3:4" x14ac:dyDescent="0.25">
      <c r="C6204" s="34"/>
      <c r="D6204" s="10"/>
    </row>
    <row r="6205" spans="3:4" x14ac:dyDescent="0.25">
      <c r="C6205" s="34"/>
      <c r="D6205" s="10"/>
    </row>
    <row r="6206" spans="3:4" x14ac:dyDescent="0.25">
      <c r="C6206" s="34"/>
      <c r="D6206" s="10"/>
    </row>
    <row r="6207" spans="3:4" x14ac:dyDescent="0.25">
      <c r="C6207" s="34"/>
      <c r="D6207" s="10"/>
    </row>
    <row r="6208" spans="3:4" x14ac:dyDescent="0.25">
      <c r="C6208" s="34"/>
      <c r="D6208" s="10"/>
    </row>
    <row r="6209" spans="3:4" x14ac:dyDescent="0.25">
      <c r="C6209" s="34"/>
      <c r="D6209" s="10"/>
    </row>
    <row r="6210" spans="3:4" x14ac:dyDescent="0.25">
      <c r="C6210" s="34"/>
      <c r="D6210" s="10"/>
    </row>
    <row r="6211" spans="3:4" x14ac:dyDescent="0.25">
      <c r="C6211" s="34"/>
      <c r="D6211" s="10"/>
    </row>
    <row r="6212" spans="3:4" x14ac:dyDescent="0.25">
      <c r="C6212" s="34"/>
      <c r="D6212" s="10"/>
    </row>
    <row r="6213" spans="3:4" x14ac:dyDescent="0.25">
      <c r="C6213" s="34"/>
      <c r="D6213" s="10"/>
    </row>
    <row r="6214" spans="3:4" x14ac:dyDescent="0.25">
      <c r="C6214" s="34"/>
      <c r="D6214" s="10"/>
    </row>
    <row r="6215" spans="3:4" x14ac:dyDescent="0.25">
      <c r="C6215" s="34"/>
      <c r="D6215" s="10"/>
    </row>
    <row r="6216" spans="3:4" x14ac:dyDescent="0.25">
      <c r="C6216" s="34"/>
      <c r="D6216" s="10"/>
    </row>
    <row r="6217" spans="3:4" x14ac:dyDescent="0.25">
      <c r="C6217" s="34"/>
      <c r="D6217" s="10"/>
    </row>
    <row r="6218" spans="3:4" x14ac:dyDescent="0.25">
      <c r="C6218" s="34"/>
      <c r="D6218" s="10"/>
    </row>
    <row r="6219" spans="3:4" x14ac:dyDescent="0.25">
      <c r="C6219" s="34"/>
      <c r="D6219" s="10"/>
    </row>
    <row r="6220" spans="3:4" x14ac:dyDescent="0.25">
      <c r="C6220" s="34"/>
      <c r="D6220" s="10"/>
    </row>
    <row r="6221" spans="3:4" x14ac:dyDescent="0.25">
      <c r="C6221" s="34"/>
      <c r="D6221" s="10"/>
    </row>
    <row r="6222" spans="3:4" x14ac:dyDescent="0.25">
      <c r="C6222" s="34"/>
      <c r="D6222" s="10"/>
    </row>
    <row r="6223" spans="3:4" x14ac:dyDescent="0.25">
      <c r="C6223" s="34"/>
      <c r="D6223" s="10"/>
    </row>
    <row r="6224" spans="3:4" x14ac:dyDescent="0.25">
      <c r="C6224" s="34"/>
      <c r="D6224" s="10"/>
    </row>
    <row r="6225" spans="3:4" x14ac:dyDescent="0.25">
      <c r="C6225" s="34"/>
      <c r="D6225" s="10"/>
    </row>
    <row r="6226" spans="3:4" x14ac:dyDescent="0.25">
      <c r="C6226" s="34"/>
      <c r="D6226" s="10"/>
    </row>
    <row r="6227" spans="3:4" x14ac:dyDescent="0.25">
      <c r="C6227" s="34"/>
      <c r="D6227" s="10"/>
    </row>
    <row r="6228" spans="3:4" x14ac:dyDescent="0.25">
      <c r="C6228" s="34"/>
      <c r="D6228" s="10"/>
    </row>
    <row r="6229" spans="3:4" x14ac:dyDescent="0.25">
      <c r="C6229" s="34"/>
      <c r="D6229" s="10"/>
    </row>
    <row r="6230" spans="3:4" x14ac:dyDescent="0.25">
      <c r="C6230" s="34"/>
      <c r="D6230" s="10"/>
    </row>
    <row r="6231" spans="3:4" x14ac:dyDescent="0.25">
      <c r="C6231" s="34"/>
      <c r="D6231" s="10"/>
    </row>
    <row r="6232" spans="3:4" x14ac:dyDescent="0.25">
      <c r="C6232" s="34"/>
      <c r="D6232" s="10"/>
    </row>
    <row r="6233" spans="3:4" x14ac:dyDescent="0.25">
      <c r="C6233" s="34"/>
      <c r="D6233" s="10"/>
    </row>
    <row r="6234" spans="3:4" x14ac:dyDescent="0.25">
      <c r="C6234" s="34"/>
      <c r="D6234" s="10"/>
    </row>
    <row r="6235" spans="3:4" x14ac:dyDescent="0.25">
      <c r="C6235" s="34"/>
      <c r="D6235" s="10"/>
    </row>
    <row r="6236" spans="3:4" x14ac:dyDescent="0.25">
      <c r="C6236" s="34"/>
      <c r="D6236" s="10"/>
    </row>
    <row r="6237" spans="3:4" x14ac:dyDescent="0.25">
      <c r="C6237" s="34"/>
      <c r="D6237" s="10"/>
    </row>
    <row r="6238" spans="3:4" x14ac:dyDescent="0.25">
      <c r="C6238" s="34"/>
      <c r="D6238" s="10"/>
    </row>
    <row r="6239" spans="3:4" x14ac:dyDescent="0.25">
      <c r="C6239" s="34"/>
      <c r="D6239" s="10"/>
    </row>
    <row r="6240" spans="3:4" x14ac:dyDescent="0.25">
      <c r="C6240" s="34"/>
      <c r="D6240" s="10"/>
    </row>
    <row r="6241" spans="3:4" x14ac:dyDescent="0.25">
      <c r="C6241" s="34"/>
      <c r="D6241" s="10"/>
    </row>
    <row r="6242" spans="3:4" x14ac:dyDescent="0.25">
      <c r="C6242" s="34"/>
      <c r="D6242" s="10"/>
    </row>
    <row r="6243" spans="3:4" x14ac:dyDescent="0.25">
      <c r="C6243" s="34"/>
      <c r="D6243" s="10"/>
    </row>
    <row r="6244" spans="3:4" x14ac:dyDescent="0.25">
      <c r="C6244" s="34"/>
      <c r="D6244" s="10"/>
    </row>
    <row r="6245" spans="3:4" x14ac:dyDescent="0.25">
      <c r="C6245" s="34"/>
      <c r="D6245" s="10"/>
    </row>
    <row r="6246" spans="3:4" x14ac:dyDescent="0.25">
      <c r="C6246" s="34"/>
      <c r="D6246" s="10"/>
    </row>
    <row r="6247" spans="3:4" x14ac:dyDescent="0.25">
      <c r="C6247" s="34"/>
      <c r="D6247" s="10"/>
    </row>
    <row r="6248" spans="3:4" x14ac:dyDescent="0.25">
      <c r="C6248" s="34"/>
      <c r="D6248" s="10"/>
    </row>
    <row r="6249" spans="3:4" x14ac:dyDescent="0.25">
      <c r="C6249" s="34"/>
      <c r="D6249" s="10"/>
    </row>
    <row r="6250" spans="3:4" x14ac:dyDescent="0.25">
      <c r="C6250" s="34"/>
      <c r="D6250" s="10"/>
    </row>
    <row r="6251" spans="3:4" x14ac:dyDescent="0.25">
      <c r="C6251" s="34"/>
      <c r="D6251" s="10"/>
    </row>
    <row r="6252" spans="3:4" x14ac:dyDescent="0.25">
      <c r="C6252" s="34"/>
      <c r="D6252" s="10"/>
    </row>
    <row r="6253" spans="3:4" x14ac:dyDescent="0.25">
      <c r="C6253" s="34"/>
      <c r="D6253" s="10"/>
    </row>
    <row r="6254" spans="3:4" x14ac:dyDescent="0.25">
      <c r="C6254" s="34"/>
      <c r="D6254" s="10"/>
    </row>
    <row r="6255" spans="3:4" x14ac:dyDescent="0.25">
      <c r="C6255" s="34"/>
      <c r="D6255" s="10"/>
    </row>
    <row r="6256" spans="3:4" x14ac:dyDescent="0.25">
      <c r="C6256" s="34"/>
      <c r="D6256" s="10"/>
    </row>
    <row r="6257" spans="3:4" x14ac:dyDescent="0.25">
      <c r="C6257" s="34"/>
      <c r="D6257" s="10"/>
    </row>
    <row r="6258" spans="3:4" x14ac:dyDescent="0.25">
      <c r="C6258" s="34"/>
      <c r="D6258" s="10"/>
    </row>
    <row r="6259" spans="3:4" x14ac:dyDescent="0.25">
      <c r="C6259" s="34"/>
      <c r="D6259" s="10"/>
    </row>
    <row r="6260" spans="3:4" x14ac:dyDescent="0.25">
      <c r="C6260" s="34"/>
      <c r="D6260" s="10"/>
    </row>
    <row r="6261" spans="3:4" x14ac:dyDescent="0.25">
      <c r="C6261" s="34"/>
      <c r="D6261" s="10"/>
    </row>
    <row r="6262" spans="3:4" x14ac:dyDescent="0.25">
      <c r="C6262" s="34"/>
      <c r="D6262" s="10"/>
    </row>
    <row r="6263" spans="3:4" x14ac:dyDescent="0.25">
      <c r="C6263" s="34"/>
      <c r="D6263" s="10"/>
    </row>
    <row r="6264" spans="3:4" x14ac:dyDescent="0.25">
      <c r="C6264" s="34"/>
      <c r="D6264" s="10"/>
    </row>
    <row r="6265" spans="3:4" x14ac:dyDescent="0.25">
      <c r="C6265" s="34"/>
      <c r="D6265" s="10"/>
    </row>
    <row r="6266" spans="3:4" x14ac:dyDescent="0.25">
      <c r="C6266" s="34"/>
      <c r="D6266" s="10"/>
    </row>
    <row r="6267" spans="3:4" x14ac:dyDescent="0.25">
      <c r="C6267" s="34"/>
      <c r="D6267" s="10"/>
    </row>
    <row r="6268" spans="3:4" x14ac:dyDescent="0.25">
      <c r="C6268" s="34"/>
      <c r="D6268" s="10"/>
    </row>
    <row r="6269" spans="3:4" x14ac:dyDescent="0.25">
      <c r="C6269" s="34"/>
      <c r="D6269" s="10"/>
    </row>
    <row r="6270" spans="3:4" x14ac:dyDescent="0.25">
      <c r="C6270" s="34"/>
      <c r="D6270" s="10"/>
    </row>
    <row r="6271" spans="3:4" x14ac:dyDescent="0.25">
      <c r="C6271" s="34"/>
      <c r="D6271" s="10"/>
    </row>
    <row r="6272" spans="3:4" x14ac:dyDescent="0.25">
      <c r="C6272" s="34"/>
      <c r="D6272" s="10"/>
    </row>
    <row r="6273" spans="3:4" x14ac:dyDescent="0.25">
      <c r="C6273" s="34"/>
      <c r="D6273" s="10"/>
    </row>
    <row r="6274" spans="3:4" x14ac:dyDescent="0.25">
      <c r="C6274" s="34"/>
      <c r="D6274" s="10"/>
    </row>
    <row r="6275" spans="3:4" x14ac:dyDescent="0.25">
      <c r="C6275" s="34"/>
      <c r="D6275" s="10"/>
    </row>
    <row r="6276" spans="3:4" x14ac:dyDescent="0.25">
      <c r="C6276" s="34"/>
      <c r="D6276" s="10"/>
    </row>
    <row r="6277" spans="3:4" x14ac:dyDescent="0.25">
      <c r="C6277" s="34"/>
      <c r="D6277" s="10"/>
    </row>
    <row r="6278" spans="3:4" x14ac:dyDescent="0.25">
      <c r="C6278" s="34"/>
      <c r="D6278" s="10"/>
    </row>
    <row r="6279" spans="3:4" x14ac:dyDescent="0.25">
      <c r="C6279" s="34"/>
      <c r="D6279" s="10"/>
    </row>
    <row r="6280" spans="3:4" x14ac:dyDescent="0.25">
      <c r="C6280" s="34"/>
      <c r="D6280" s="10"/>
    </row>
    <row r="6281" spans="3:4" x14ac:dyDescent="0.25">
      <c r="C6281" s="34"/>
      <c r="D6281" s="10"/>
    </row>
    <row r="6282" spans="3:4" x14ac:dyDescent="0.25">
      <c r="C6282" s="34"/>
      <c r="D6282" s="10"/>
    </row>
    <row r="6283" spans="3:4" x14ac:dyDescent="0.25">
      <c r="C6283" s="34"/>
      <c r="D6283" s="10"/>
    </row>
    <row r="6284" spans="3:4" x14ac:dyDescent="0.25">
      <c r="C6284" s="34"/>
      <c r="D6284" s="10"/>
    </row>
    <row r="6285" spans="3:4" x14ac:dyDescent="0.25">
      <c r="C6285" s="34"/>
      <c r="D6285" s="10"/>
    </row>
    <row r="6286" spans="3:4" x14ac:dyDescent="0.25">
      <c r="C6286" s="34"/>
      <c r="D6286" s="10"/>
    </row>
    <row r="6287" spans="3:4" x14ac:dyDescent="0.25">
      <c r="C6287" s="34"/>
      <c r="D6287" s="10"/>
    </row>
    <row r="6288" spans="3:4" x14ac:dyDescent="0.25">
      <c r="C6288" s="34"/>
      <c r="D6288" s="10"/>
    </row>
    <row r="6289" spans="3:4" x14ac:dyDescent="0.25">
      <c r="C6289" s="34"/>
      <c r="D6289" s="10"/>
    </row>
    <row r="6290" spans="3:4" x14ac:dyDescent="0.25">
      <c r="C6290" s="34"/>
      <c r="D6290" s="10"/>
    </row>
    <row r="6291" spans="3:4" x14ac:dyDescent="0.25">
      <c r="C6291" s="34"/>
      <c r="D6291" s="10"/>
    </row>
    <row r="6292" spans="3:4" x14ac:dyDescent="0.25">
      <c r="C6292" s="34"/>
      <c r="D6292" s="10"/>
    </row>
    <row r="6293" spans="3:4" x14ac:dyDescent="0.25">
      <c r="C6293" s="34"/>
      <c r="D6293" s="10"/>
    </row>
    <row r="6294" spans="3:4" x14ac:dyDescent="0.25">
      <c r="C6294" s="34"/>
      <c r="D6294" s="10"/>
    </row>
    <row r="6295" spans="3:4" x14ac:dyDescent="0.25">
      <c r="C6295" s="34"/>
      <c r="D6295" s="10"/>
    </row>
    <row r="6296" spans="3:4" x14ac:dyDescent="0.25">
      <c r="C6296" s="34"/>
      <c r="D6296" s="10"/>
    </row>
    <row r="6297" spans="3:4" x14ac:dyDescent="0.25">
      <c r="C6297" s="34"/>
      <c r="D6297" s="10"/>
    </row>
    <row r="6298" spans="3:4" x14ac:dyDescent="0.25">
      <c r="C6298" s="34"/>
      <c r="D6298" s="10"/>
    </row>
    <row r="6299" spans="3:4" x14ac:dyDescent="0.25">
      <c r="C6299" s="34"/>
      <c r="D6299" s="10"/>
    </row>
    <row r="6300" spans="3:4" x14ac:dyDescent="0.25">
      <c r="C6300" s="34"/>
      <c r="D6300" s="10"/>
    </row>
    <row r="6301" spans="3:4" x14ac:dyDescent="0.25">
      <c r="C6301" s="34"/>
      <c r="D6301" s="10"/>
    </row>
    <row r="6302" spans="3:4" x14ac:dyDescent="0.25">
      <c r="C6302" s="34"/>
      <c r="D6302" s="10"/>
    </row>
    <row r="6303" spans="3:4" x14ac:dyDescent="0.25">
      <c r="C6303" s="34"/>
      <c r="D6303" s="10"/>
    </row>
    <row r="6304" spans="3:4" x14ac:dyDescent="0.25">
      <c r="C6304" s="34"/>
      <c r="D6304" s="10"/>
    </row>
    <row r="6305" spans="3:4" x14ac:dyDescent="0.25">
      <c r="C6305" s="34"/>
      <c r="D6305" s="10"/>
    </row>
    <row r="6306" spans="3:4" x14ac:dyDescent="0.25">
      <c r="C6306" s="34"/>
      <c r="D6306" s="10"/>
    </row>
    <row r="6307" spans="3:4" x14ac:dyDescent="0.25">
      <c r="C6307" s="34"/>
      <c r="D6307" s="10"/>
    </row>
    <row r="6308" spans="3:4" x14ac:dyDescent="0.25">
      <c r="C6308" s="34"/>
      <c r="D6308" s="10"/>
    </row>
    <row r="6309" spans="3:4" x14ac:dyDescent="0.25">
      <c r="C6309" s="34"/>
      <c r="D6309" s="10"/>
    </row>
    <row r="6310" spans="3:4" x14ac:dyDescent="0.25">
      <c r="C6310" s="34"/>
      <c r="D6310" s="10"/>
    </row>
    <row r="6311" spans="3:4" x14ac:dyDescent="0.25">
      <c r="C6311" s="34"/>
      <c r="D6311" s="10"/>
    </row>
    <row r="6312" spans="3:4" x14ac:dyDescent="0.25">
      <c r="C6312" s="34"/>
      <c r="D6312" s="10"/>
    </row>
    <row r="6313" spans="3:4" x14ac:dyDescent="0.25">
      <c r="C6313" s="34"/>
      <c r="D6313" s="10"/>
    </row>
    <row r="6314" spans="3:4" x14ac:dyDescent="0.25">
      <c r="C6314" s="34"/>
      <c r="D6314" s="10"/>
    </row>
    <row r="6315" spans="3:4" x14ac:dyDescent="0.25">
      <c r="C6315" s="34"/>
      <c r="D6315" s="10"/>
    </row>
    <row r="6316" spans="3:4" x14ac:dyDescent="0.25">
      <c r="C6316" s="34"/>
      <c r="D6316" s="10"/>
    </row>
    <row r="6317" spans="3:4" x14ac:dyDescent="0.25">
      <c r="C6317" s="34"/>
      <c r="D6317" s="10"/>
    </row>
    <row r="6318" spans="3:4" x14ac:dyDescent="0.25">
      <c r="C6318" s="34"/>
      <c r="D6318" s="10"/>
    </row>
    <row r="6319" spans="3:4" x14ac:dyDescent="0.25">
      <c r="C6319" s="34"/>
      <c r="D6319" s="10"/>
    </row>
    <row r="6320" spans="3:4" x14ac:dyDescent="0.25">
      <c r="C6320" s="34"/>
      <c r="D6320" s="10"/>
    </row>
    <row r="6321" spans="3:4" x14ac:dyDescent="0.25">
      <c r="C6321" s="34"/>
      <c r="D6321" s="10"/>
    </row>
    <row r="6322" spans="3:4" x14ac:dyDescent="0.25">
      <c r="C6322" s="34"/>
      <c r="D6322" s="10"/>
    </row>
    <row r="6323" spans="3:4" x14ac:dyDescent="0.25">
      <c r="C6323" s="34"/>
      <c r="D6323" s="10"/>
    </row>
    <row r="6324" spans="3:4" x14ac:dyDescent="0.25">
      <c r="C6324" s="34"/>
      <c r="D6324" s="10"/>
    </row>
    <row r="6325" spans="3:4" x14ac:dyDescent="0.25">
      <c r="C6325" s="34"/>
      <c r="D6325" s="10"/>
    </row>
    <row r="6326" spans="3:4" x14ac:dyDescent="0.25">
      <c r="C6326" s="34"/>
      <c r="D6326" s="10"/>
    </row>
    <row r="6327" spans="3:4" x14ac:dyDescent="0.25">
      <c r="C6327" s="34"/>
      <c r="D6327" s="10"/>
    </row>
    <row r="6328" spans="3:4" x14ac:dyDescent="0.25">
      <c r="C6328" s="34"/>
      <c r="D6328" s="10"/>
    </row>
    <row r="6329" spans="3:4" x14ac:dyDescent="0.25">
      <c r="C6329" s="34"/>
      <c r="D6329" s="10"/>
    </row>
    <row r="6330" spans="3:4" x14ac:dyDescent="0.25">
      <c r="C6330" s="34"/>
      <c r="D6330" s="10"/>
    </row>
    <row r="6331" spans="3:4" x14ac:dyDescent="0.25">
      <c r="C6331" s="34"/>
      <c r="D6331" s="10"/>
    </row>
    <row r="6332" spans="3:4" x14ac:dyDescent="0.25">
      <c r="C6332" s="34"/>
      <c r="D6332" s="10"/>
    </row>
    <row r="6333" spans="3:4" x14ac:dyDescent="0.25">
      <c r="C6333" s="34"/>
      <c r="D6333" s="10"/>
    </row>
    <row r="6334" spans="3:4" x14ac:dyDescent="0.25">
      <c r="C6334" s="34"/>
      <c r="D6334" s="10"/>
    </row>
    <row r="6335" spans="3:4" x14ac:dyDescent="0.25">
      <c r="C6335" s="34"/>
      <c r="D6335" s="10"/>
    </row>
    <row r="6336" spans="3:4" x14ac:dyDescent="0.25">
      <c r="C6336" s="34"/>
      <c r="D6336" s="10"/>
    </row>
    <row r="6337" spans="3:4" x14ac:dyDescent="0.25">
      <c r="C6337" s="34"/>
      <c r="D6337" s="10"/>
    </row>
    <row r="6338" spans="3:4" x14ac:dyDescent="0.25">
      <c r="C6338" s="34"/>
      <c r="D6338" s="10"/>
    </row>
    <row r="6339" spans="3:4" x14ac:dyDescent="0.25">
      <c r="C6339" s="34"/>
      <c r="D6339" s="10"/>
    </row>
    <row r="6340" spans="3:4" x14ac:dyDescent="0.25">
      <c r="C6340" s="34"/>
      <c r="D6340" s="10"/>
    </row>
    <row r="6341" spans="3:4" x14ac:dyDescent="0.25">
      <c r="C6341" s="34"/>
      <c r="D6341" s="10"/>
    </row>
    <row r="6342" spans="3:4" x14ac:dyDescent="0.25">
      <c r="C6342" s="34"/>
      <c r="D6342" s="10"/>
    </row>
    <row r="6343" spans="3:4" x14ac:dyDescent="0.25">
      <c r="C6343" s="34"/>
      <c r="D6343" s="10"/>
    </row>
    <row r="6344" spans="3:4" x14ac:dyDescent="0.25">
      <c r="C6344" s="34"/>
      <c r="D6344" s="10"/>
    </row>
    <row r="6345" spans="3:4" x14ac:dyDescent="0.25">
      <c r="C6345" s="34"/>
      <c r="D6345" s="10"/>
    </row>
    <row r="6346" spans="3:4" x14ac:dyDescent="0.25">
      <c r="C6346" s="34"/>
      <c r="D6346" s="10"/>
    </row>
    <row r="6347" spans="3:4" x14ac:dyDescent="0.25">
      <c r="C6347" s="34"/>
      <c r="D6347" s="10"/>
    </row>
    <row r="6348" spans="3:4" x14ac:dyDescent="0.25">
      <c r="C6348" s="34"/>
      <c r="D6348" s="10"/>
    </row>
    <row r="6349" spans="3:4" x14ac:dyDescent="0.25">
      <c r="C6349" s="34"/>
      <c r="D6349" s="10"/>
    </row>
    <row r="6350" spans="3:4" x14ac:dyDescent="0.25">
      <c r="C6350" s="34"/>
      <c r="D6350" s="10"/>
    </row>
    <row r="6351" spans="3:4" x14ac:dyDescent="0.25">
      <c r="C6351" s="34"/>
      <c r="D6351" s="10"/>
    </row>
    <row r="6352" spans="3:4" x14ac:dyDescent="0.25">
      <c r="C6352" s="34"/>
      <c r="D6352" s="10"/>
    </row>
    <row r="6353" spans="3:4" x14ac:dyDescent="0.25">
      <c r="C6353" s="34"/>
      <c r="D6353" s="10"/>
    </row>
    <row r="6354" spans="3:4" x14ac:dyDescent="0.25">
      <c r="C6354" s="34"/>
      <c r="D6354" s="10"/>
    </row>
    <row r="6355" spans="3:4" x14ac:dyDescent="0.25">
      <c r="C6355" s="34"/>
      <c r="D6355" s="10"/>
    </row>
    <row r="6356" spans="3:4" x14ac:dyDescent="0.25">
      <c r="C6356" s="34"/>
      <c r="D6356" s="10"/>
    </row>
    <row r="6357" spans="3:4" x14ac:dyDescent="0.25">
      <c r="C6357" s="34"/>
      <c r="D6357" s="10"/>
    </row>
    <row r="6358" spans="3:4" x14ac:dyDescent="0.25">
      <c r="C6358" s="34"/>
      <c r="D6358" s="10"/>
    </row>
    <row r="6359" spans="3:4" x14ac:dyDescent="0.25">
      <c r="C6359" s="34"/>
      <c r="D6359" s="10"/>
    </row>
    <row r="6360" spans="3:4" x14ac:dyDescent="0.25">
      <c r="C6360" s="34"/>
      <c r="D6360" s="10"/>
    </row>
    <row r="6361" spans="3:4" x14ac:dyDescent="0.25">
      <c r="C6361" s="34"/>
      <c r="D6361" s="10"/>
    </row>
    <row r="6362" spans="3:4" x14ac:dyDescent="0.25">
      <c r="C6362" s="34"/>
      <c r="D6362" s="10"/>
    </row>
    <row r="6363" spans="3:4" x14ac:dyDescent="0.25">
      <c r="C6363" s="34"/>
      <c r="D6363" s="10"/>
    </row>
    <row r="6364" spans="3:4" x14ac:dyDescent="0.25">
      <c r="C6364" s="34"/>
      <c r="D6364" s="10"/>
    </row>
    <row r="6365" spans="3:4" x14ac:dyDescent="0.25">
      <c r="C6365" s="34"/>
      <c r="D6365" s="10"/>
    </row>
    <row r="6366" spans="3:4" x14ac:dyDescent="0.25">
      <c r="C6366" s="34"/>
      <c r="D6366" s="10"/>
    </row>
    <row r="6367" spans="3:4" x14ac:dyDescent="0.25">
      <c r="C6367" s="34"/>
      <c r="D6367" s="10"/>
    </row>
    <row r="6368" spans="3:4" x14ac:dyDescent="0.25">
      <c r="C6368" s="34"/>
      <c r="D6368" s="10"/>
    </row>
    <row r="6369" spans="3:4" x14ac:dyDescent="0.25">
      <c r="C6369" s="34"/>
      <c r="D6369" s="10"/>
    </row>
    <row r="6370" spans="3:4" x14ac:dyDescent="0.25">
      <c r="C6370" s="34"/>
      <c r="D6370" s="10"/>
    </row>
    <row r="6371" spans="3:4" x14ac:dyDescent="0.25">
      <c r="C6371" s="34"/>
      <c r="D6371" s="10"/>
    </row>
    <row r="6372" spans="3:4" x14ac:dyDescent="0.25">
      <c r="C6372" s="34"/>
      <c r="D6372" s="10"/>
    </row>
    <row r="6373" spans="3:4" x14ac:dyDescent="0.25">
      <c r="C6373" s="34"/>
      <c r="D6373" s="10"/>
    </row>
    <row r="6374" spans="3:4" x14ac:dyDescent="0.25">
      <c r="C6374" s="34"/>
      <c r="D6374" s="10"/>
    </row>
    <row r="6375" spans="3:4" x14ac:dyDescent="0.25">
      <c r="C6375" s="34"/>
      <c r="D6375" s="10"/>
    </row>
    <row r="6376" spans="3:4" x14ac:dyDescent="0.25">
      <c r="C6376" s="34"/>
      <c r="D6376" s="10"/>
    </row>
    <row r="6377" spans="3:4" x14ac:dyDescent="0.25">
      <c r="C6377" s="34"/>
      <c r="D6377" s="10"/>
    </row>
    <row r="6378" spans="3:4" x14ac:dyDescent="0.25">
      <c r="C6378" s="34"/>
      <c r="D6378" s="10"/>
    </row>
    <row r="6379" spans="3:4" x14ac:dyDescent="0.25">
      <c r="C6379" s="34"/>
      <c r="D6379" s="10"/>
    </row>
    <row r="6380" spans="3:4" x14ac:dyDescent="0.25">
      <c r="C6380" s="34"/>
      <c r="D6380" s="10"/>
    </row>
    <row r="6381" spans="3:4" x14ac:dyDescent="0.25">
      <c r="C6381" s="34"/>
      <c r="D6381" s="10"/>
    </row>
    <row r="6382" spans="3:4" x14ac:dyDescent="0.25">
      <c r="C6382" s="34"/>
      <c r="D6382" s="10"/>
    </row>
    <row r="6383" spans="3:4" x14ac:dyDescent="0.25">
      <c r="C6383" s="34"/>
      <c r="D6383" s="10"/>
    </row>
    <row r="6384" spans="3:4" x14ac:dyDescent="0.25">
      <c r="C6384" s="34"/>
      <c r="D6384" s="10"/>
    </row>
    <row r="6385" spans="3:4" x14ac:dyDescent="0.25">
      <c r="C6385" s="34"/>
      <c r="D6385" s="10"/>
    </row>
    <row r="6386" spans="3:4" x14ac:dyDescent="0.25">
      <c r="C6386" s="34"/>
      <c r="D6386" s="10"/>
    </row>
    <row r="6387" spans="3:4" x14ac:dyDescent="0.25">
      <c r="C6387" s="34"/>
      <c r="D6387" s="10"/>
    </row>
    <row r="6388" spans="3:4" x14ac:dyDescent="0.25">
      <c r="C6388" s="34"/>
      <c r="D6388" s="10"/>
    </row>
    <row r="6389" spans="3:4" x14ac:dyDescent="0.25">
      <c r="C6389" s="34"/>
      <c r="D6389" s="10"/>
    </row>
    <row r="6390" spans="3:4" x14ac:dyDescent="0.25">
      <c r="C6390" s="34"/>
      <c r="D6390" s="10"/>
    </row>
    <row r="6391" spans="3:4" x14ac:dyDescent="0.25">
      <c r="C6391" s="34"/>
      <c r="D6391" s="10"/>
    </row>
    <row r="6392" spans="3:4" x14ac:dyDescent="0.25">
      <c r="C6392" s="34"/>
      <c r="D6392" s="10"/>
    </row>
    <row r="6393" spans="3:4" x14ac:dyDescent="0.25">
      <c r="C6393" s="34"/>
      <c r="D6393" s="10"/>
    </row>
    <row r="6394" spans="3:4" x14ac:dyDescent="0.25">
      <c r="C6394" s="34"/>
      <c r="D6394" s="10"/>
    </row>
    <row r="6395" spans="3:4" x14ac:dyDescent="0.25">
      <c r="C6395" s="34"/>
      <c r="D6395" s="10"/>
    </row>
    <row r="6396" spans="3:4" x14ac:dyDescent="0.25">
      <c r="C6396" s="34"/>
      <c r="D6396" s="10"/>
    </row>
    <row r="6397" spans="3:4" x14ac:dyDescent="0.25">
      <c r="C6397" s="34"/>
      <c r="D6397" s="10"/>
    </row>
    <row r="6398" spans="3:4" x14ac:dyDescent="0.25">
      <c r="C6398" s="34"/>
      <c r="D6398" s="10"/>
    </row>
    <row r="6399" spans="3:4" x14ac:dyDescent="0.25">
      <c r="C6399" s="34"/>
      <c r="D6399" s="10"/>
    </row>
    <row r="6400" spans="3:4" x14ac:dyDescent="0.25">
      <c r="C6400" s="34"/>
      <c r="D6400" s="10"/>
    </row>
    <row r="6401" spans="3:4" x14ac:dyDescent="0.25">
      <c r="C6401" s="34"/>
      <c r="D6401" s="10"/>
    </row>
    <row r="6402" spans="3:4" x14ac:dyDescent="0.25">
      <c r="C6402" s="34"/>
      <c r="D6402" s="10"/>
    </row>
    <row r="6403" spans="3:4" x14ac:dyDescent="0.25">
      <c r="C6403" s="34"/>
      <c r="D6403" s="10"/>
    </row>
    <row r="6404" spans="3:4" x14ac:dyDescent="0.25">
      <c r="C6404" s="34"/>
      <c r="D6404" s="10"/>
    </row>
    <row r="6405" spans="3:4" x14ac:dyDescent="0.25">
      <c r="C6405" s="34"/>
      <c r="D6405" s="10"/>
    </row>
    <row r="6406" spans="3:4" x14ac:dyDescent="0.25">
      <c r="C6406" s="34"/>
      <c r="D6406" s="10"/>
    </row>
    <row r="6407" spans="3:4" x14ac:dyDescent="0.25">
      <c r="C6407" s="34"/>
      <c r="D6407" s="10"/>
    </row>
    <row r="6408" spans="3:4" x14ac:dyDescent="0.25">
      <c r="C6408" s="34"/>
      <c r="D6408" s="10"/>
    </row>
    <row r="6409" spans="3:4" x14ac:dyDescent="0.25">
      <c r="C6409" s="34"/>
      <c r="D6409" s="10"/>
    </row>
    <row r="6410" spans="3:4" x14ac:dyDescent="0.25">
      <c r="C6410" s="34"/>
      <c r="D6410" s="10"/>
    </row>
    <row r="6411" spans="3:4" x14ac:dyDescent="0.25">
      <c r="C6411" s="34"/>
      <c r="D6411" s="10"/>
    </row>
    <row r="6412" spans="3:4" x14ac:dyDescent="0.25">
      <c r="C6412" s="34"/>
      <c r="D6412" s="10"/>
    </row>
    <row r="6413" spans="3:4" x14ac:dyDescent="0.25">
      <c r="C6413" s="34"/>
      <c r="D6413" s="10"/>
    </row>
    <row r="6414" spans="3:4" x14ac:dyDescent="0.25">
      <c r="C6414" s="34"/>
      <c r="D6414" s="10"/>
    </row>
    <row r="6415" spans="3:4" x14ac:dyDescent="0.25">
      <c r="C6415" s="34"/>
      <c r="D6415" s="10"/>
    </row>
    <row r="6416" spans="3:4" x14ac:dyDescent="0.25">
      <c r="C6416" s="34"/>
      <c r="D6416" s="10"/>
    </row>
    <row r="6417" spans="3:4" x14ac:dyDescent="0.25">
      <c r="C6417" s="34"/>
      <c r="D6417" s="10"/>
    </row>
    <row r="6418" spans="3:4" x14ac:dyDescent="0.25">
      <c r="C6418" s="34"/>
      <c r="D6418" s="10"/>
    </row>
    <row r="6419" spans="3:4" x14ac:dyDescent="0.25">
      <c r="C6419" s="34"/>
      <c r="D6419" s="10"/>
    </row>
    <row r="6420" spans="3:4" x14ac:dyDescent="0.25">
      <c r="C6420" s="34"/>
      <c r="D6420" s="10"/>
    </row>
    <row r="6421" spans="3:4" x14ac:dyDescent="0.25">
      <c r="C6421" s="34"/>
      <c r="D6421" s="10"/>
    </row>
    <row r="6422" spans="3:4" x14ac:dyDescent="0.25">
      <c r="C6422" s="34"/>
      <c r="D6422" s="10"/>
    </row>
    <row r="6423" spans="3:4" x14ac:dyDescent="0.25">
      <c r="C6423" s="34"/>
      <c r="D6423" s="10"/>
    </row>
    <row r="6424" spans="3:4" x14ac:dyDescent="0.25">
      <c r="C6424" s="34"/>
      <c r="D6424" s="10"/>
    </row>
    <row r="6425" spans="3:4" x14ac:dyDescent="0.25">
      <c r="C6425" s="34"/>
      <c r="D6425" s="10"/>
    </row>
    <row r="6426" spans="3:4" x14ac:dyDescent="0.25">
      <c r="C6426" s="34"/>
      <c r="D6426" s="10"/>
    </row>
    <row r="6427" spans="3:4" x14ac:dyDescent="0.25">
      <c r="C6427" s="34"/>
      <c r="D6427" s="10"/>
    </row>
    <row r="6428" spans="3:4" x14ac:dyDescent="0.25">
      <c r="C6428" s="34"/>
      <c r="D6428" s="10"/>
    </row>
    <row r="6429" spans="3:4" x14ac:dyDescent="0.25">
      <c r="C6429" s="34"/>
      <c r="D6429" s="10"/>
    </row>
    <row r="6430" spans="3:4" x14ac:dyDescent="0.25">
      <c r="C6430" s="34"/>
      <c r="D6430" s="10"/>
    </row>
    <row r="6431" spans="3:4" x14ac:dyDescent="0.25">
      <c r="C6431" s="34"/>
      <c r="D6431" s="10"/>
    </row>
    <row r="6432" spans="3:4" x14ac:dyDescent="0.25">
      <c r="C6432" s="34"/>
      <c r="D6432" s="10"/>
    </row>
    <row r="6433" spans="3:4" x14ac:dyDescent="0.25">
      <c r="C6433" s="34"/>
      <c r="D6433" s="10"/>
    </row>
    <row r="6434" spans="3:4" x14ac:dyDescent="0.25">
      <c r="C6434" s="34"/>
      <c r="D6434" s="10"/>
    </row>
    <row r="6435" spans="3:4" x14ac:dyDescent="0.25">
      <c r="C6435" s="34"/>
      <c r="D6435" s="10"/>
    </row>
    <row r="6436" spans="3:4" x14ac:dyDescent="0.25">
      <c r="C6436" s="34"/>
      <c r="D6436" s="10"/>
    </row>
    <row r="6437" spans="3:4" x14ac:dyDescent="0.25">
      <c r="C6437" s="34"/>
      <c r="D6437" s="10"/>
    </row>
    <row r="6438" spans="3:4" x14ac:dyDescent="0.25">
      <c r="C6438" s="34"/>
      <c r="D6438" s="10"/>
    </row>
    <row r="6439" spans="3:4" x14ac:dyDescent="0.25">
      <c r="C6439" s="34"/>
      <c r="D6439" s="10"/>
    </row>
    <row r="6440" spans="3:4" x14ac:dyDescent="0.25">
      <c r="C6440" s="34"/>
      <c r="D6440" s="10"/>
    </row>
    <row r="6441" spans="3:4" x14ac:dyDescent="0.25">
      <c r="C6441" s="34"/>
      <c r="D6441" s="10"/>
    </row>
    <row r="6442" spans="3:4" x14ac:dyDescent="0.25">
      <c r="C6442" s="34"/>
      <c r="D6442" s="10"/>
    </row>
    <row r="6443" spans="3:4" x14ac:dyDescent="0.25">
      <c r="C6443" s="34"/>
      <c r="D6443" s="10"/>
    </row>
    <row r="6444" spans="3:4" x14ac:dyDescent="0.25">
      <c r="C6444" s="34"/>
      <c r="D6444" s="10"/>
    </row>
    <row r="6445" spans="3:4" x14ac:dyDescent="0.25">
      <c r="C6445" s="34"/>
      <c r="D6445" s="10"/>
    </row>
    <row r="6446" spans="3:4" x14ac:dyDescent="0.25">
      <c r="C6446" s="34"/>
      <c r="D6446" s="10"/>
    </row>
    <row r="6447" spans="3:4" x14ac:dyDescent="0.25">
      <c r="C6447" s="34"/>
      <c r="D6447" s="10"/>
    </row>
    <row r="6448" spans="3:4" x14ac:dyDescent="0.25">
      <c r="C6448" s="34"/>
      <c r="D6448" s="10"/>
    </row>
    <row r="6449" spans="3:4" x14ac:dyDescent="0.25">
      <c r="C6449" s="34"/>
      <c r="D6449" s="10"/>
    </row>
    <row r="6450" spans="3:4" x14ac:dyDescent="0.25">
      <c r="C6450" s="34"/>
      <c r="D6450" s="10"/>
    </row>
    <row r="6451" spans="3:4" x14ac:dyDescent="0.25">
      <c r="C6451" s="34"/>
      <c r="D6451" s="10"/>
    </row>
    <row r="6452" spans="3:4" x14ac:dyDescent="0.25">
      <c r="C6452" s="34"/>
      <c r="D6452" s="10"/>
    </row>
    <row r="6453" spans="3:4" x14ac:dyDescent="0.25">
      <c r="C6453" s="34"/>
      <c r="D6453" s="10"/>
    </row>
    <row r="6454" spans="3:4" x14ac:dyDescent="0.25">
      <c r="C6454" s="34"/>
      <c r="D6454" s="10"/>
    </row>
    <row r="6455" spans="3:4" x14ac:dyDescent="0.25">
      <c r="C6455" s="34"/>
      <c r="D6455" s="10"/>
    </row>
    <row r="6456" spans="3:4" x14ac:dyDescent="0.25">
      <c r="C6456" s="34"/>
      <c r="D6456" s="10"/>
    </row>
    <row r="6457" spans="3:4" x14ac:dyDescent="0.25">
      <c r="C6457" s="34"/>
      <c r="D6457" s="10"/>
    </row>
    <row r="6458" spans="3:4" x14ac:dyDescent="0.25">
      <c r="C6458" s="34"/>
      <c r="D6458" s="10"/>
    </row>
    <row r="6459" spans="3:4" x14ac:dyDescent="0.25">
      <c r="C6459" s="34"/>
      <c r="D6459" s="10"/>
    </row>
    <row r="6460" spans="3:4" x14ac:dyDescent="0.25">
      <c r="C6460" s="34"/>
      <c r="D6460" s="10"/>
    </row>
    <row r="6461" spans="3:4" x14ac:dyDescent="0.25">
      <c r="C6461" s="34"/>
      <c r="D6461" s="10"/>
    </row>
    <row r="6462" spans="3:4" x14ac:dyDescent="0.25">
      <c r="C6462" s="34"/>
      <c r="D6462" s="10"/>
    </row>
    <row r="6463" spans="3:4" x14ac:dyDescent="0.25">
      <c r="C6463" s="34"/>
      <c r="D6463" s="10"/>
    </row>
    <row r="6464" spans="3:4" x14ac:dyDescent="0.25">
      <c r="C6464" s="34"/>
      <c r="D6464" s="10"/>
    </row>
    <row r="6465" spans="3:4" x14ac:dyDescent="0.25">
      <c r="C6465" s="34"/>
      <c r="D6465" s="10"/>
    </row>
    <row r="6466" spans="3:4" x14ac:dyDescent="0.25">
      <c r="C6466" s="34"/>
      <c r="D6466" s="10"/>
    </row>
    <row r="6467" spans="3:4" x14ac:dyDescent="0.25">
      <c r="C6467" s="34"/>
      <c r="D6467" s="10"/>
    </row>
    <row r="6468" spans="3:4" x14ac:dyDescent="0.25">
      <c r="C6468" s="34"/>
      <c r="D6468" s="10"/>
    </row>
    <row r="6469" spans="3:4" x14ac:dyDescent="0.25">
      <c r="C6469" s="34"/>
      <c r="D6469" s="10"/>
    </row>
    <row r="6470" spans="3:4" x14ac:dyDescent="0.25">
      <c r="C6470" s="34"/>
      <c r="D6470" s="10"/>
    </row>
    <row r="6471" spans="3:4" x14ac:dyDescent="0.25">
      <c r="C6471" s="34"/>
      <c r="D6471" s="10"/>
    </row>
    <row r="6472" spans="3:4" x14ac:dyDescent="0.25">
      <c r="C6472" s="34"/>
      <c r="D6472" s="10"/>
    </row>
    <row r="6473" spans="3:4" x14ac:dyDescent="0.25">
      <c r="C6473" s="34"/>
      <c r="D6473" s="10"/>
    </row>
    <row r="6474" spans="3:4" x14ac:dyDescent="0.25">
      <c r="C6474" s="34"/>
      <c r="D6474" s="10"/>
    </row>
    <row r="6475" spans="3:4" x14ac:dyDescent="0.25">
      <c r="C6475" s="34"/>
      <c r="D6475" s="10"/>
    </row>
    <row r="6476" spans="3:4" x14ac:dyDescent="0.25">
      <c r="C6476" s="34"/>
      <c r="D6476" s="10"/>
    </row>
    <row r="6477" spans="3:4" x14ac:dyDescent="0.25">
      <c r="C6477" s="34"/>
      <c r="D6477" s="10"/>
    </row>
    <row r="6478" spans="3:4" x14ac:dyDescent="0.25">
      <c r="C6478" s="34"/>
      <c r="D6478" s="10"/>
    </row>
    <row r="6479" spans="3:4" x14ac:dyDescent="0.25">
      <c r="C6479" s="34"/>
      <c r="D6479" s="10"/>
    </row>
    <row r="6480" spans="3:4" x14ac:dyDescent="0.25">
      <c r="C6480" s="34"/>
      <c r="D6480" s="10"/>
    </row>
    <row r="6481" spans="3:4" x14ac:dyDescent="0.25">
      <c r="C6481" s="34"/>
      <c r="D6481" s="10"/>
    </row>
    <row r="6482" spans="3:4" x14ac:dyDescent="0.25">
      <c r="C6482" s="34"/>
      <c r="D6482" s="10"/>
    </row>
    <row r="6483" spans="3:4" x14ac:dyDescent="0.25">
      <c r="C6483" s="34"/>
      <c r="D6483" s="10"/>
    </row>
    <row r="6484" spans="3:4" x14ac:dyDescent="0.25">
      <c r="C6484" s="34"/>
      <c r="D6484" s="10"/>
    </row>
    <row r="6485" spans="3:4" x14ac:dyDescent="0.25">
      <c r="C6485" s="34"/>
      <c r="D6485" s="10"/>
    </row>
    <row r="6486" spans="3:4" x14ac:dyDescent="0.25">
      <c r="C6486" s="34"/>
      <c r="D6486" s="10"/>
    </row>
    <row r="6487" spans="3:4" x14ac:dyDescent="0.25">
      <c r="C6487" s="34"/>
      <c r="D6487" s="10"/>
    </row>
    <row r="6488" spans="3:4" x14ac:dyDescent="0.25">
      <c r="C6488" s="34"/>
      <c r="D6488" s="10"/>
    </row>
    <row r="6489" spans="3:4" x14ac:dyDescent="0.25">
      <c r="C6489" s="34"/>
      <c r="D6489" s="10"/>
    </row>
    <row r="6490" spans="3:4" x14ac:dyDescent="0.25">
      <c r="C6490" s="34"/>
      <c r="D6490" s="10"/>
    </row>
    <row r="6491" spans="3:4" x14ac:dyDescent="0.25">
      <c r="C6491" s="34"/>
      <c r="D6491" s="10"/>
    </row>
    <row r="6492" spans="3:4" x14ac:dyDescent="0.25">
      <c r="C6492" s="34"/>
      <c r="D6492" s="10"/>
    </row>
    <row r="6493" spans="3:4" x14ac:dyDescent="0.25">
      <c r="C6493" s="34"/>
      <c r="D6493" s="10"/>
    </row>
    <row r="6494" spans="3:4" x14ac:dyDescent="0.25">
      <c r="C6494" s="34"/>
      <c r="D6494" s="10"/>
    </row>
    <row r="6495" spans="3:4" x14ac:dyDescent="0.25">
      <c r="C6495" s="34"/>
      <c r="D6495" s="10"/>
    </row>
    <row r="6496" spans="3:4" x14ac:dyDescent="0.25">
      <c r="C6496" s="34"/>
      <c r="D6496" s="10"/>
    </row>
    <row r="6497" spans="3:4" x14ac:dyDescent="0.25">
      <c r="C6497" s="34"/>
      <c r="D6497" s="10"/>
    </row>
    <row r="6498" spans="3:4" x14ac:dyDescent="0.25">
      <c r="C6498" s="34"/>
      <c r="D6498" s="10"/>
    </row>
    <row r="6499" spans="3:4" x14ac:dyDescent="0.25">
      <c r="C6499" s="34"/>
      <c r="D6499" s="10"/>
    </row>
    <row r="6500" spans="3:4" x14ac:dyDescent="0.25">
      <c r="C6500" s="34"/>
      <c r="D6500" s="10"/>
    </row>
    <row r="6501" spans="3:4" x14ac:dyDescent="0.25">
      <c r="C6501" s="34"/>
      <c r="D6501" s="10"/>
    </row>
    <row r="6502" spans="3:4" x14ac:dyDescent="0.25">
      <c r="C6502" s="34"/>
      <c r="D6502" s="10"/>
    </row>
    <row r="6503" spans="3:4" x14ac:dyDescent="0.25">
      <c r="C6503" s="34"/>
      <c r="D6503" s="10"/>
    </row>
    <row r="6504" spans="3:4" x14ac:dyDescent="0.25">
      <c r="C6504" s="34"/>
      <c r="D6504" s="10"/>
    </row>
    <row r="6505" spans="3:4" x14ac:dyDescent="0.25">
      <c r="C6505" s="34"/>
      <c r="D6505" s="10"/>
    </row>
    <row r="6506" spans="3:4" x14ac:dyDescent="0.25">
      <c r="C6506" s="34"/>
      <c r="D6506" s="10"/>
    </row>
    <row r="6507" spans="3:4" x14ac:dyDescent="0.25">
      <c r="C6507" s="34"/>
      <c r="D6507" s="10"/>
    </row>
    <row r="6508" spans="3:4" x14ac:dyDescent="0.25">
      <c r="C6508" s="34"/>
      <c r="D6508" s="10"/>
    </row>
    <row r="6509" spans="3:4" x14ac:dyDescent="0.25">
      <c r="C6509" s="34"/>
      <c r="D6509" s="10"/>
    </row>
    <row r="6510" spans="3:4" x14ac:dyDescent="0.25">
      <c r="C6510" s="34"/>
      <c r="D6510" s="10"/>
    </row>
    <row r="6511" spans="3:4" x14ac:dyDescent="0.25">
      <c r="C6511" s="34"/>
      <c r="D6511" s="10"/>
    </row>
    <row r="6512" spans="3:4" x14ac:dyDescent="0.25">
      <c r="C6512" s="34"/>
      <c r="D6512" s="10"/>
    </row>
    <row r="6513" spans="3:4" x14ac:dyDescent="0.25">
      <c r="C6513" s="34"/>
      <c r="D6513" s="10"/>
    </row>
    <row r="6514" spans="3:4" x14ac:dyDescent="0.25">
      <c r="C6514" s="34"/>
      <c r="D6514" s="10"/>
    </row>
    <row r="6515" spans="3:4" x14ac:dyDescent="0.25">
      <c r="C6515" s="34"/>
      <c r="D6515" s="10"/>
    </row>
    <row r="6516" spans="3:4" x14ac:dyDescent="0.25">
      <c r="C6516" s="34"/>
      <c r="D6516" s="10"/>
    </row>
    <row r="6517" spans="3:4" x14ac:dyDescent="0.25">
      <c r="C6517" s="34"/>
      <c r="D6517" s="10"/>
    </row>
    <row r="6518" spans="3:4" x14ac:dyDescent="0.25">
      <c r="C6518" s="34"/>
      <c r="D6518" s="10"/>
    </row>
    <row r="6519" spans="3:4" x14ac:dyDescent="0.25">
      <c r="C6519" s="34"/>
      <c r="D6519" s="10"/>
    </row>
    <row r="6520" spans="3:4" x14ac:dyDescent="0.25">
      <c r="C6520" s="34"/>
      <c r="D6520" s="10"/>
    </row>
    <row r="6521" spans="3:4" x14ac:dyDescent="0.25">
      <c r="C6521" s="34"/>
      <c r="D6521" s="10"/>
    </row>
    <row r="6522" spans="3:4" x14ac:dyDescent="0.25">
      <c r="C6522" s="34"/>
      <c r="D6522" s="10"/>
    </row>
    <row r="6523" spans="3:4" x14ac:dyDescent="0.25">
      <c r="C6523" s="34"/>
      <c r="D6523" s="10"/>
    </row>
    <row r="6524" spans="3:4" x14ac:dyDescent="0.25">
      <c r="C6524" s="34"/>
      <c r="D6524" s="10"/>
    </row>
    <row r="6525" spans="3:4" x14ac:dyDescent="0.25">
      <c r="C6525" s="34"/>
      <c r="D6525" s="10"/>
    </row>
    <row r="6526" spans="3:4" x14ac:dyDescent="0.25">
      <c r="C6526" s="34"/>
      <c r="D6526" s="10"/>
    </row>
    <row r="6527" spans="3:4" x14ac:dyDescent="0.25">
      <c r="C6527" s="34"/>
      <c r="D6527" s="10"/>
    </row>
    <row r="6528" spans="3:4" x14ac:dyDescent="0.25">
      <c r="C6528" s="34"/>
      <c r="D6528" s="10"/>
    </row>
    <row r="6529" spans="3:4" x14ac:dyDescent="0.25">
      <c r="C6529" s="34"/>
      <c r="D6529" s="10"/>
    </row>
    <row r="6530" spans="3:4" x14ac:dyDescent="0.25">
      <c r="C6530" s="34"/>
      <c r="D6530" s="10"/>
    </row>
    <row r="6531" spans="3:4" x14ac:dyDescent="0.25">
      <c r="C6531" s="34"/>
      <c r="D6531" s="10"/>
    </row>
    <row r="6532" spans="3:4" x14ac:dyDescent="0.25">
      <c r="C6532" s="34"/>
      <c r="D6532" s="10"/>
    </row>
    <row r="6533" spans="3:4" x14ac:dyDescent="0.25">
      <c r="C6533" s="34"/>
      <c r="D6533" s="10"/>
    </row>
    <row r="6534" spans="3:4" x14ac:dyDescent="0.25">
      <c r="C6534" s="34"/>
      <c r="D6534" s="10"/>
    </row>
    <row r="6535" spans="3:4" x14ac:dyDescent="0.25">
      <c r="C6535" s="34"/>
      <c r="D6535" s="10"/>
    </row>
    <row r="6536" spans="3:4" x14ac:dyDescent="0.25">
      <c r="C6536" s="34"/>
      <c r="D6536" s="10"/>
    </row>
    <row r="6537" spans="3:4" x14ac:dyDescent="0.25">
      <c r="C6537" s="34"/>
      <c r="D6537" s="10"/>
    </row>
    <row r="6538" spans="3:4" x14ac:dyDescent="0.25">
      <c r="C6538" s="34"/>
      <c r="D6538" s="10"/>
    </row>
    <row r="6539" spans="3:4" x14ac:dyDescent="0.25">
      <c r="C6539" s="34"/>
      <c r="D6539" s="10"/>
    </row>
    <row r="6540" spans="3:4" x14ac:dyDescent="0.25">
      <c r="C6540" s="34"/>
      <c r="D6540" s="10"/>
    </row>
    <row r="6541" spans="3:4" x14ac:dyDescent="0.25">
      <c r="C6541" s="34"/>
      <c r="D6541" s="10"/>
    </row>
    <row r="6542" spans="3:4" x14ac:dyDescent="0.25">
      <c r="C6542" s="34"/>
      <c r="D6542" s="10"/>
    </row>
    <row r="6543" spans="3:4" x14ac:dyDescent="0.25">
      <c r="C6543" s="34"/>
      <c r="D6543" s="10"/>
    </row>
    <row r="6544" spans="3:4" x14ac:dyDescent="0.25">
      <c r="C6544" s="34"/>
      <c r="D6544" s="10"/>
    </row>
    <row r="6545" spans="3:4" x14ac:dyDescent="0.25">
      <c r="C6545" s="34"/>
      <c r="D6545" s="10"/>
    </row>
    <row r="6546" spans="3:4" x14ac:dyDescent="0.25">
      <c r="C6546" s="34"/>
      <c r="D6546" s="10"/>
    </row>
    <row r="6547" spans="3:4" x14ac:dyDescent="0.25">
      <c r="C6547" s="34"/>
      <c r="D6547" s="10"/>
    </row>
    <row r="6548" spans="3:4" x14ac:dyDescent="0.25">
      <c r="C6548" s="34"/>
      <c r="D6548" s="10"/>
    </row>
    <row r="6549" spans="3:4" x14ac:dyDescent="0.25">
      <c r="C6549" s="34"/>
      <c r="D6549" s="10"/>
    </row>
    <row r="6550" spans="3:4" x14ac:dyDescent="0.25">
      <c r="C6550" s="34"/>
      <c r="D6550" s="10"/>
    </row>
    <row r="6551" spans="3:4" x14ac:dyDescent="0.25">
      <c r="C6551" s="34"/>
      <c r="D6551" s="10"/>
    </row>
    <row r="6552" spans="3:4" x14ac:dyDescent="0.25">
      <c r="C6552" s="34"/>
      <c r="D6552" s="10"/>
    </row>
    <row r="6553" spans="3:4" x14ac:dyDescent="0.25">
      <c r="C6553" s="34"/>
      <c r="D6553" s="10"/>
    </row>
    <row r="6554" spans="3:4" x14ac:dyDescent="0.25">
      <c r="C6554" s="34"/>
      <c r="D6554" s="10"/>
    </row>
    <row r="6555" spans="3:4" x14ac:dyDescent="0.25">
      <c r="C6555" s="34"/>
      <c r="D6555" s="10"/>
    </row>
    <row r="6556" spans="3:4" x14ac:dyDescent="0.25">
      <c r="C6556" s="34"/>
      <c r="D6556" s="10"/>
    </row>
    <row r="6557" spans="3:4" x14ac:dyDescent="0.25">
      <c r="C6557" s="34"/>
      <c r="D6557" s="10"/>
    </row>
    <row r="6558" spans="3:4" x14ac:dyDescent="0.25">
      <c r="C6558" s="34"/>
      <c r="D6558" s="10"/>
    </row>
    <row r="6559" spans="3:4" x14ac:dyDescent="0.25">
      <c r="C6559" s="34"/>
      <c r="D6559" s="10"/>
    </row>
    <row r="6560" spans="3:4" x14ac:dyDescent="0.25">
      <c r="C6560" s="34"/>
      <c r="D6560" s="10"/>
    </row>
    <row r="6561" spans="3:4" x14ac:dyDescent="0.25">
      <c r="C6561" s="34"/>
      <c r="D6561" s="10"/>
    </row>
    <row r="6562" spans="3:4" x14ac:dyDescent="0.25">
      <c r="C6562" s="34"/>
      <c r="D6562" s="10"/>
    </row>
    <row r="6563" spans="3:4" x14ac:dyDescent="0.25">
      <c r="C6563" s="34"/>
      <c r="D6563" s="10"/>
    </row>
    <row r="6564" spans="3:4" x14ac:dyDescent="0.25">
      <c r="C6564" s="34"/>
      <c r="D6564" s="10"/>
    </row>
    <row r="6565" spans="3:4" x14ac:dyDescent="0.25">
      <c r="C6565" s="34"/>
      <c r="D6565" s="10"/>
    </row>
    <row r="6566" spans="3:4" x14ac:dyDescent="0.25">
      <c r="C6566" s="34"/>
      <c r="D6566" s="10"/>
    </row>
    <row r="6567" spans="3:4" x14ac:dyDescent="0.25">
      <c r="C6567" s="34"/>
      <c r="D6567" s="10"/>
    </row>
    <row r="6568" spans="3:4" x14ac:dyDescent="0.25">
      <c r="C6568" s="34"/>
      <c r="D6568" s="10"/>
    </row>
    <row r="6569" spans="3:4" x14ac:dyDescent="0.25">
      <c r="C6569" s="34"/>
      <c r="D6569" s="10"/>
    </row>
    <row r="6570" spans="3:4" x14ac:dyDescent="0.25">
      <c r="C6570" s="34"/>
      <c r="D6570" s="10"/>
    </row>
    <row r="6571" spans="3:4" x14ac:dyDescent="0.25">
      <c r="C6571" s="34"/>
      <c r="D6571" s="10"/>
    </row>
    <row r="6572" spans="3:4" x14ac:dyDescent="0.25">
      <c r="C6572" s="34"/>
      <c r="D6572" s="10"/>
    </row>
    <row r="6573" spans="3:4" x14ac:dyDescent="0.25">
      <c r="C6573" s="34"/>
      <c r="D6573" s="10"/>
    </row>
    <row r="6574" spans="3:4" x14ac:dyDescent="0.25">
      <c r="C6574" s="34"/>
      <c r="D6574" s="10"/>
    </row>
    <row r="6575" spans="3:4" x14ac:dyDescent="0.25">
      <c r="C6575" s="34"/>
      <c r="D6575" s="10"/>
    </row>
    <row r="6576" spans="3:4" x14ac:dyDescent="0.25">
      <c r="C6576" s="34"/>
      <c r="D6576" s="10"/>
    </row>
    <row r="6577" spans="3:4" x14ac:dyDescent="0.25">
      <c r="C6577" s="34"/>
      <c r="D6577" s="10"/>
    </row>
    <row r="6578" spans="3:4" x14ac:dyDescent="0.25">
      <c r="C6578" s="34"/>
      <c r="D6578" s="10"/>
    </row>
    <row r="6579" spans="3:4" x14ac:dyDescent="0.25">
      <c r="C6579" s="34"/>
      <c r="D6579" s="10"/>
    </row>
    <row r="6580" spans="3:4" x14ac:dyDescent="0.25">
      <c r="C6580" s="34"/>
      <c r="D6580" s="10"/>
    </row>
    <row r="6581" spans="3:4" x14ac:dyDescent="0.25">
      <c r="C6581" s="34"/>
      <c r="D6581" s="10"/>
    </row>
    <row r="6582" spans="3:4" x14ac:dyDescent="0.25">
      <c r="C6582" s="34"/>
      <c r="D6582" s="10"/>
    </row>
    <row r="6583" spans="3:4" x14ac:dyDescent="0.25">
      <c r="C6583" s="34"/>
      <c r="D6583" s="10"/>
    </row>
    <row r="6584" spans="3:4" x14ac:dyDescent="0.25">
      <c r="C6584" s="34"/>
      <c r="D6584" s="10"/>
    </row>
    <row r="6585" spans="3:4" x14ac:dyDescent="0.25">
      <c r="C6585" s="34"/>
      <c r="D6585" s="10"/>
    </row>
    <row r="6586" spans="3:4" x14ac:dyDescent="0.25">
      <c r="C6586" s="34"/>
      <c r="D6586" s="10"/>
    </row>
    <row r="6587" spans="3:4" x14ac:dyDescent="0.25">
      <c r="C6587" s="34"/>
      <c r="D6587" s="10"/>
    </row>
    <row r="6588" spans="3:4" x14ac:dyDescent="0.25">
      <c r="C6588" s="34"/>
      <c r="D6588" s="10"/>
    </row>
    <row r="6589" spans="3:4" x14ac:dyDescent="0.25">
      <c r="C6589" s="34"/>
      <c r="D6589" s="10"/>
    </row>
    <row r="6590" spans="3:4" x14ac:dyDescent="0.25">
      <c r="C6590" s="34"/>
      <c r="D6590" s="10"/>
    </row>
    <row r="6591" spans="3:4" x14ac:dyDescent="0.25">
      <c r="C6591" s="34"/>
      <c r="D6591" s="10"/>
    </row>
    <row r="6592" spans="3:4" x14ac:dyDescent="0.25">
      <c r="C6592" s="34"/>
      <c r="D6592" s="10"/>
    </row>
    <row r="6593" spans="3:4" x14ac:dyDescent="0.25">
      <c r="C6593" s="34"/>
      <c r="D6593" s="10"/>
    </row>
    <row r="6594" spans="3:4" x14ac:dyDescent="0.25">
      <c r="C6594" s="34"/>
      <c r="D6594" s="10"/>
    </row>
    <row r="6595" spans="3:4" x14ac:dyDescent="0.25">
      <c r="C6595" s="34"/>
      <c r="D6595" s="10"/>
    </row>
    <row r="6596" spans="3:4" x14ac:dyDescent="0.25">
      <c r="C6596" s="34"/>
      <c r="D6596" s="10"/>
    </row>
    <row r="6597" spans="3:4" x14ac:dyDescent="0.25">
      <c r="C6597" s="34"/>
      <c r="D6597" s="10"/>
    </row>
    <row r="6598" spans="3:4" x14ac:dyDescent="0.25">
      <c r="C6598" s="34"/>
      <c r="D6598" s="10"/>
    </row>
    <row r="6599" spans="3:4" x14ac:dyDescent="0.25">
      <c r="C6599" s="34"/>
      <c r="D6599" s="10"/>
    </row>
    <row r="6600" spans="3:4" x14ac:dyDescent="0.25">
      <c r="C6600" s="34"/>
      <c r="D6600" s="10"/>
    </row>
    <row r="6601" spans="3:4" x14ac:dyDescent="0.25">
      <c r="C6601" s="34"/>
      <c r="D6601" s="10"/>
    </row>
    <row r="6602" spans="3:4" x14ac:dyDescent="0.25">
      <c r="C6602" s="34"/>
      <c r="D6602" s="10"/>
    </row>
    <row r="6603" spans="3:4" x14ac:dyDescent="0.25">
      <c r="C6603" s="34"/>
      <c r="D6603" s="10"/>
    </row>
    <row r="6604" spans="3:4" x14ac:dyDescent="0.25">
      <c r="C6604" s="34"/>
      <c r="D6604" s="10"/>
    </row>
    <row r="6605" spans="3:4" x14ac:dyDescent="0.25">
      <c r="C6605" s="34"/>
      <c r="D6605" s="10"/>
    </row>
    <row r="6606" spans="3:4" x14ac:dyDescent="0.25">
      <c r="C6606" s="34"/>
      <c r="D6606" s="10"/>
    </row>
    <row r="6607" spans="3:4" x14ac:dyDescent="0.25">
      <c r="C6607" s="34"/>
      <c r="D6607" s="10"/>
    </row>
    <row r="6608" spans="3:4" x14ac:dyDescent="0.25">
      <c r="C6608" s="34"/>
      <c r="D6608" s="10"/>
    </row>
    <row r="6609" spans="3:4" x14ac:dyDescent="0.25">
      <c r="C6609" s="34"/>
      <c r="D6609" s="10"/>
    </row>
    <row r="6610" spans="3:4" x14ac:dyDescent="0.25">
      <c r="C6610" s="34"/>
      <c r="D6610" s="10"/>
    </row>
    <row r="6611" spans="3:4" x14ac:dyDescent="0.25">
      <c r="C6611" s="34"/>
      <c r="D6611" s="10"/>
    </row>
    <row r="6612" spans="3:4" x14ac:dyDescent="0.25">
      <c r="C6612" s="34"/>
      <c r="D6612" s="10"/>
    </row>
    <row r="6613" spans="3:4" x14ac:dyDescent="0.25">
      <c r="C6613" s="34"/>
      <c r="D6613" s="10"/>
    </row>
    <row r="6614" spans="3:4" x14ac:dyDescent="0.25">
      <c r="C6614" s="34"/>
      <c r="D6614" s="10"/>
    </row>
    <row r="6615" spans="3:4" x14ac:dyDescent="0.25">
      <c r="C6615" s="34"/>
      <c r="D6615" s="10"/>
    </row>
    <row r="6616" spans="3:4" x14ac:dyDescent="0.25">
      <c r="C6616" s="34"/>
      <c r="D6616" s="10"/>
    </row>
    <row r="6617" spans="3:4" x14ac:dyDescent="0.25">
      <c r="C6617" s="34"/>
      <c r="D6617" s="10"/>
    </row>
    <row r="6618" spans="3:4" x14ac:dyDescent="0.25">
      <c r="C6618" s="34"/>
      <c r="D6618" s="10"/>
    </row>
    <row r="6619" spans="3:4" x14ac:dyDescent="0.25">
      <c r="C6619" s="34"/>
      <c r="D6619" s="10"/>
    </row>
    <row r="6620" spans="3:4" x14ac:dyDescent="0.25">
      <c r="C6620" s="34"/>
      <c r="D6620" s="10"/>
    </row>
    <row r="6621" spans="3:4" x14ac:dyDescent="0.25">
      <c r="C6621" s="34"/>
      <c r="D6621" s="10"/>
    </row>
    <row r="6622" spans="3:4" x14ac:dyDescent="0.25">
      <c r="C6622" s="34"/>
      <c r="D6622" s="10"/>
    </row>
    <row r="6623" spans="3:4" x14ac:dyDescent="0.25">
      <c r="C6623" s="34"/>
      <c r="D6623" s="10"/>
    </row>
    <row r="6624" spans="3:4" x14ac:dyDescent="0.25">
      <c r="C6624" s="34"/>
      <c r="D6624" s="10"/>
    </row>
    <row r="6625" spans="3:4" x14ac:dyDescent="0.25">
      <c r="C6625" s="34"/>
      <c r="D6625" s="10"/>
    </row>
    <row r="6626" spans="3:4" x14ac:dyDescent="0.25">
      <c r="C6626" s="34"/>
      <c r="D6626" s="10"/>
    </row>
    <row r="6627" spans="3:4" x14ac:dyDescent="0.25">
      <c r="C6627" s="34"/>
      <c r="D6627" s="10"/>
    </row>
    <row r="6628" spans="3:4" x14ac:dyDescent="0.25">
      <c r="C6628" s="34"/>
      <c r="D6628" s="10"/>
    </row>
    <row r="6629" spans="3:4" x14ac:dyDescent="0.25">
      <c r="C6629" s="34"/>
      <c r="D6629" s="10"/>
    </row>
    <row r="6630" spans="3:4" x14ac:dyDescent="0.25">
      <c r="C6630" s="34"/>
      <c r="D6630" s="10"/>
    </row>
    <row r="6631" spans="3:4" x14ac:dyDescent="0.25">
      <c r="C6631" s="34"/>
      <c r="D6631" s="10"/>
    </row>
    <row r="6632" spans="3:4" x14ac:dyDescent="0.25">
      <c r="C6632" s="34"/>
      <c r="D6632" s="10"/>
    </row>
    <row r="6633" spans="3:4" x14ac:dyDescent="0.25">
      <c r="C6633" s="34"/>
      <c r="D6633" s="10"/>
    </row>
    <row r="6634" spans="3:4" x14ac:dyDescent="0.25">
      <c r="C6634" s="34"/>
      <c r="D6634" s="10"/>
    </row>
    <row r="6635" spans="3:4" x14ac:dyDescent="0.25">
      <c r="C6635" s="34"/>
      <c r="D6635" s="10"/>
    </row>
    <row r="6636" spans="3:4" x14ac:dyDescent="0.25">
      <c r="C6636" s="34"/>
      <c r="D6636" s="10"/>
    </row>
    <row r="6637" spans="3:4" x14ac:dyDescent="0.25">
      <c r="C6637" s="34"/>
      <c r="D6637" s="10"/>
    </row>
    <row r="6638" spans="3:4" x14ac:dyDescent="0.25">
      <c r="C6638" s="34"/>
      <c r="D6638" s="10"/>
    </row>
    <row r="6639" spans="3:4" x14ac:dyDescent="0.25">
      <c r="C6639" s="34"/>
      <c r="D6639" s="10"/>
    </row>
    <row r="6640" spans="3:4" x14ac:dyDescent="0.25">
      <c r="C6640" s="34"/>
      <c r="D6640" s="10"/>
    </row>
    <row r="6641" spans="3:4" x14ac:dyDescent="0.25">
      <c r="C6641" s="34"/>
      <c r="D6641" s="10"/>
    </row>
    <row r="6642" spans="3:4" x14ac:dyDescent="0.25">
      <c r="C6642" s="34"/>
      <c r="D6642" s="10"/>
    </row>
    <row r="6643" spans="3:4" x14ac:dyDescent="0.25">
      <c r="C6643" s="34"/>
      <c r="D6643" s="10"/>
    </row>
    <row r="6644" spans="3:4" x14ac:dyDescent="0.25">
      <c r="C6644" s="34"/>
      <c r="D6644" s="10"/>
    </row>
    <row r="6645" spans="3:4" x14ac:dyDescent="0.25">
      <c r="C6645" s="34"/>
      <c r="D6645" s="10"/>
    </row>
    <row r="6646" spans="3:4" x14ac:dyDescent="0.25">
      <c r="C6646" s="34"/>
      <c r="D6646" s="10"/>
    </row>
    <row r="6647" spans="3:4" x14ac:dyDescent="0.25">
      <c r="C6647" s="34"/>
      <c r="D6647" s="10"/>
    </row>
    <row r="6648" spans="3:4" x14ac:dyDescent="0.25">
      <c r="C6648" s="34"/>
      <c r="D6648" s="10"/>
    </row>
    <row r="6649" spans="3:4" x14ac:dyDescent="0.25">
      <c r="C6649" s="34"/>
      <c r="D6649" s="10"/>
    </row>
    <row r="6650" spans="3:4" x14ac:dyDescent="0.25">
      <c r="C6650" s="34"/>
      <c r="D6650" s="10"/>
    </row>
    <row r="6651" spans="3:4" x14ac:dyDescent="0.25">
      <c r="C6651" s="34"/>
      <c r="D6651" s="10"/>
    </row>
    <row r="6652" spans="3:4" x14ac:dyDescent="0.25">
      <c r="C6652" s="34"/>
      <c r="D6652" s="10"/>
    </row>
    <row r="6653" spans="3:4" x14ac:dyDescent="0.25">
      <c r="C6653" s="34"/>
      <c r="D6653" s="10"/>
    </row>
    <row r="6654" spans="3:4" x14ac:dyDescent="0.25">
      <c r="C6654" s="34"/>
      <c r="D6654" s="10"/>
    </row>
    <row r="6655" spans="3:4" x14ac:dyDescent="0.25">
      <c r="C6655" s="34"/>
      <c r="D6655" s="10"/>
    </row>
    <row r="6656" spans="3:4" x14ac:dyDescent="0.25">
      <c r="C6656" s="34"/>
      <c r="D6656" s="10"/>
    </row>
    <row r="6657" spans="3:4" x14ac:dyDescent="0.25">
      <c r="C6657" s="34"/>
      <c r="D6657" s="10"/>
    </row>
    <row r="6658" spans="3:4" x14ac:dyDescent="0.25">
      <c r="C6658" s="34"/>
      <c r="D6658" s="10"/>
    </row>
    <row r="6659" spans="3:4" x14ac:dyDescent="0.25">
      <c r="C6659" s="34"/>
      <c r="D6659" s="10"/>
    </row>
    <row r="6660" spans="3:4" x14ac:dyDescent="0.25">
      <c r="C6660" s="34"/>
      <c r="D6660" s="10"/>
    </row>
    <row r="6661" spans="3:4" x14ac:dyDescent="0.25">
      <c r="C6661" s="34"/>
      <c r="D6661" s="10"/>
    </row>
    <row r="6662" spans="3:4" x14ac:dyDescent="0.25">
      <c r="C6662" s="34"/>
      <c r="D6662" s="10"/>
    </row>
    <row r="6663" spans="3:4" x14ac:dyDescent="0.25">
      <c r="C6663" s="34"/>
      <c r="D6663" s="10"/>
    </row>
    <row r="6664" spans="3:4" x14ac:dyDescent="0.25">
      <c r="C6664" s="34"/>
      <c r="D6664" s="10"/>
    </row>
    <row r="6665" spans="3:4" x14ac:dyDescent="0.25">
      <c r="C6665" s="34"/>
      <c r="D6665" s="10"/>
    </row>
    <row r="6666" spans="3:4" x14ac:dyDescent="0.25">
      <c r="C6666" s="34"/>
      <c r="D6666" s="10"/>
    </row>
    <row r="6667" spans="3:4" x14ac:dyDescent="0.25">
      <c r="C6667" s="34"/>
      <c r="D6667" s="10"/>
    </row>
    <row r="6668" spans="3:4" x14ac:dyDescent="0.25">
      <c r="C6668" s="34"/>
      <c r="D6668" s="10"/>
    </row>
    <row r="6669" spans="3:4" x14ac:dyDescent="0.25">
      <c r="C6669" s="34"/>
      <c r="D6669" s="10"/>
    </row>
    <row r="6670" spans="3:4" x14ac:dyDescent="0.25">
      <c r="C6670" s="34"/>
      <c r="D6670" s="10"/>
    </row>
    <row r="6671" spans="3:4" x14ac:dyDescent="0.25">
      <c r="C6671" s="34"/>
      <c r="D6671" s="10"/>
    </row>
    <row r="6672" spans="3:4" x14ac:dyDescent="0.25">
      <c r="C6672" s="34"/>
      <c r="D6672" s="10"/>
    </row>
    <row r="6673" spans="3:4" x14ac:dyDescent="0.25">
      <c r="C6673" s="34"/>
      <c r="D6673" s="10"/>
    </row>
    <row r="6674" spans="3:4" x14ac:dyDescent="0.25">
      <c r="C6674" s="34"/>
      <c r="D6674" s="10"/>
    </row>
    <row r="6675" spans="3:4" x14ac:dyDescent="0.25">
      <c r="C6675" s="34"/>
      <c r="D6675" s="10"/>
    </row>
    <row r="6676" spans="3:4" x14ac:dyDescent="0.25">
      <c r="C6676" s="34"/>
      <c r="D6676" s="10"/>
    </row>
    <row r="6677" spans="3:4" x14ac:dyDescent="0.25">
      <c r="C6677" s="34"/>
      <c r="D6677" s="10"/>
    </row>
    <row r="6678" spans="3:4" x14ac:dyDescent="0.25">
      <c r="C6678" s="34"/>
      <c r="D6678" s="10"/>
    </row>
    <row r="6679" spans="3:4" x14ac:dyDescent="0.25">
      <c r="C6679" s="34"/>
      <c r="D6679" s="10"/>
    </row>
    <row r="6680" spans="3:4" x14ac:dyDescent="0.25">
      <c r="C6680" s="34"/>
      <c r="D6680" s="10"/>
    </row>
    <row r="6681" spans="3:4" x14ac:dyDescent="0.25">
      <c r="C6681" s="34"/>
      <c r="D6681" s="10"/>
    </row>
    <row r="6682" spans="3:4" x14ac:dyDescent="0.25">
      <c r="C6682" s="34"/>
      <c r="D6682" s="10"/>
    </row>
    <row r="6683" spans="3:4" x14ac:dyDescent="0.25">
      <c r="C6683" s="34"/>
      <c r="D6683" s="10"/>
    </row>
    <row r="6684" spans="3:4" x14ac:dyDescent="0.25">
      <c r="C6684" s="34"/>
      <c r="D6684" s="10"/>
    </row>
    <row r="6685" spans="3:4" x14ac:dyDescent="0.25">
      <c r="C6685" s="34"/>
      <c r="D6685" s="10"/>
    </row>
    <row r="6686" spans="3:4" x14ac:dyDescent="0.25">
      <c r="C6686" s="34"/>
      <c r="D6686" s="10"/>
    </row>
    <row r="6687" spans="3:4" x14ac:dyDescent="0.25">
      <c r="C6687" s="34"/>
      <c r="D6687" s="10"/>
    </row>
    <row r="6688" spans="3:4" x14ac:dyDescent="0.25">
      <c r="C6688" s="34"/>
      <c r="D6688" s="10"/>
    </row>
    <row r="6689" spans="3:4" x14ac:dyDescent="0.25">
      <c r="C6689" s="34"/>
      <c r="D6689" s="10"/>
    </row>
    <row r="6690" spans="3:4" x14ac:dyDescent="0.25">
      <c r="C6690" s="34"/>
      <c r="D6690" s="10"/>
    </row>
    <row r="6691" spans="3:4" x14ac:dyDescent="0.25">
      <c r="C6691" s="34"/>
      <c r="D6691" s="10"/>
    </row>
    <row r="6692" spans="3:4" x14ac:dyDescent="0.25">
      <c r="C6692" s="34"/>
      <c r="D6692" s="10"/>
    </row>
    <row r="6693" spans="3:4" x14ac:dyDescent="0.25">
      <c r="C6693" s="34"/>
      <c r="D6693" s="10"/>
    </row>
    <row r="6694" spans="3:4" x14ac:dyDescent="0.25">
      <c r="C6694" s="34"/>
      <c r="D6694" s="10"/>
    </row>
    <row r="6695" spans="3:4" x14ac:dyDescent="0.25">
      <c r="C6695" s="34"/>
      <c r="D6695" s="10"/>
    </row>
    <row r="6696" spans="3:4" x14ac:dyDescent="0.25">
      <c r="C6696" s="34"/>
      <c r="D6696" s="10"/>
    </row>
    <row r="6697" spans="3:4" x14ac:dyDescent="0.25">
      <c r="C6697" s="34"/>
      <c r="D6697" s="10"/>
    </row>
    <row r="6698" spans="3:4" x14ac:dyDescent="0.25">
      <c r="C6698" s="34"/>
      <c r="D6698" s="10"/>
    </row>
    <row r="6699" spans="3:4" x14ac:dyDescent="0.25">
      <c r="C6699" s="34"/>
      <c r="D6699" s="10"/>
    </row>
    <row r="6700" spans="3:4" x14ac:dyDescent="0.25">
      <c r="C6700" s="34"/>
      <c r="D6700" s="10"/>
    </row>
    <row r="6701" spans="3:4" x14ac:dyDescent="0.25">
      <c r="C6701" s="34"/>
      <c r="D6701" s="10"/>
    </row>
    <row r="6702" spans="3:4" x14ac:dyDescent="0.25">
      <c r="C6702" s="34"/>
      <c r="D6702" s="10"/>
    </row>
    <row r="6703" spans="3:4" x14ac:dyDescent="0.25">
      <c r="C6703" s="34"/>
      <c r="D6703" s="10"/>
    </row>
    <row r="6704" spans="3:4" x14ac:dyDescent="0.25">
      <c r="C6704" s="34"/>
      <c r="D6704" s="10"/>
    </row>
    <row r="6705" spans="3:4" x14ac:dyDescent="0.25">
      <c r="C6705" s="34"/>
      <c r="D6705" s="10"/>
    </row>
    <row r="6706" spans="3:4" x14ac:dyDescent="0.25">
      <c r="C6706" s="34"/>
      <c r="D6706" s="10"/>
    </row>
    <row r="6707" spans="3:4" x14ac:dyDescent="0.25">
      <c r="C6707" s="34"/>
      <c r="D6707" s="10"/>
    </row>
    <row r="6708" spans="3:4" x14ac:dyDescent="0.25">
      <c r="C6708" s="34"/>
      <c r="D6708" s="10"/>
    </row>
    <row r="6709" spans="3:4" x14ac:dyDescent="0.25">
      <c r="C6709" s="34"/>
      <c r="D6709" s="10"/>
    </row>
    <row r="6710" spans="3:4" x14ac:dyDescent="0.25">
      <c r="C6710" s="34"/>
      <c r="D6710" s="10"/>
    </row>
    <row r="6711" spans="3:4" x14ac:dyDescent="0.25">
      <c r="C6711" s="34"/>
      <c r="D6711" s="10"/>
    </row>
    <row r="6712" spans="3:4" x14ac:dyDescent="0.25">
      <c r="C6712" s="34"/>
      <c r="D6712" s="10"/>
    </row>
    <row r="6713" spans="3:4" x14ac:dyDescent="0.25">
      <c r="C6713" s="34"/>
      <c r="D6713" s="10"/>
    </row>
    <row r="6714" spans="3:4" x14ac:dyDescent="0.25">
      <c r="C6714" s="34"/>
      <c r="D6714" s="10"/>
    </row>
    <row r="6715" spans="3:4" x14ac:dyDescent="0.25">
      <c r="C6715" s="34"/>
      <c r="D6715" s="10"/>
    </row>
    <row r="6716" spans="3:4" x14ac:dyDescent="0.25">
      <c r="C6716" s="34"/>
      <c r="D6716" s="10"/>
    </row>
    <row r="6717" spans="3:4" x14ac:dyDescent="0.25">
      <c r="C6717" s="34"/>
      <c r="D6717" s="10"/>
    </row>
    <row r="6718" spans="3:4" x14ac:dyDescent="0.25">
      <c r="C6718" s="34"/>
      <c r="D6718" s="10"/>
    </row>
    <row r="6719" spans="3:4" x14ac:dyDescent="0.25">
      <c r="C6719" s="34"/>
      <c r="D6719" s="10"/>
    </row>
    <row r="6720" spans="3:4" x14ac:dyDescent="0.25">
      <c r="C6720" s="34"/>
      <c r="D6720" s="10"/>
    </row>
    <row r="6721" spans="3:4" x14ac:dyDescent="0.25">
      <c r="C6721" s="34"/>
      <c r="D6721" s="10"/>
    </row>
    <row r="6722" spans="3:4" x14ac:dyDescent="0.25">
      <c r="C6722" s="34"/>
      <c r="D6722" s="10"/>
    </row>
    <row r="6723" spans="3:4" x14ac:dyDescent="0.25">
      <c r="C6723" s="34"/>
      <c r="D6723" s="10"/>
    </row>
    <row r="6724" spans="3:4" x14ac:dyDescent="0.25">
      <c r="C6724" s="34"/>
      <c r="D6724" s="10"/>
    </row>
    <row r="6725" spans="3:4" x14ac:dyDescent="0.25">
      <c r="C6725" s="34"/>
      <c r="D6725" s="10"/>
    </row>
    <row r="6726" spans="3:4" x14ac:dyDescent="0.25">
      <c r="C6726" s="34"/>
      <c r="D6726" s="10"/>
    </row>
    <row r="6727" spans="3:4" x14ac:dyDescent="0.25">
      <c r="C6727" s="34"/>
      <c r="D6727" s="10"/>
    </row>
    <row r="6728" spans="3:4" x14ac:dyDescent="0.25">
      <c r="C6728" s="34"/>
      <c r="D6728" s="10"/>
    </row>
    <row r="6729" spans="3:4" x14ac:dyDescent="0.25">
      <c r="C6729" s="34"/>
      <c r="D6729" s="10"/>
    </row>
    <row r="6730" spans="3:4" x14ac:dyDescent="0.25">
      <c r="C6730" s="34"/>
      <c r="D6730" s="10"/>
    </row>
    <row r="6731" spans="3:4" x14ac:dyDescent="0.25">
      <c r="C6731" s="34"/>
      <c r="D6731" s="10"/>
    </row>
    <row r="6732" spans="3:4" x14ac:dyDescent="0.25">
      <c r="C6732" s="34"/>
      <c r="D6732" s="10"/>
    </row>
    <row r="6733" spans="3:4" x14ac:dyDescent="0.25">
      <c r="C6733" s="34"/>
      <c r="D6733" s="10"/>
    </row>
    <row r="6734" spans="3:4" x14ac:dyDescent="0.25">
      <c r="C6734" s="34"/>
      <c r="D6734" s="10"/>
    </row>
    <row r="6735" spans="3:4" x14ac:dyDescent="0.25">
      <c r="C6735" s="34"/>
      <c r="D6735" s="10"/>
    </row>
    <row r="6736" spans="3:4" x14ac:dyDescent="0.25">
      <c r="C6736" s="34"/>
      <c r="D6736" s="10"/>
    </row>
    <row r="6737" spans="3:4" x14ac:dyDescent="0.25">
      <c r="C6737" s="34"/>
      <c r="D6737" s="10"/>
    </row>
    <row r="6738" spans="3:4" x14ac:dyDescent="0.25">
      <c r="C6738" s="34"/>
      <c r="D6738" s="10"/>
    </row>
    <row r="6739" spans="3:4" x14ac:dyDescent="0.25">
      <c r="C6739" s="34"/>
      <c r="D6739" s="10"/>
    </row>
    <row r="6740" spans="3:4" x14ac:dyDescent="0.25">
      <c r="C6740" s="34"/>
      <c r="D6740" s="10"/>
    </row>
    <row r="6741" spans="3:4" x14ac:dyDescent="0.25">
      <c r="C6741" s="34"/>
      <c r="D6741" s="10"/>
    </row>
    <row r="6742" spans="3:4" x14ac:dyDescent="0.25">
      <c r="C6742" s="34"/>
      <c r="D6742" s="10"/>
    </row>
    <row r="6743" spans="3:4" x14ac:dyDescent="0.25">
      <c r="C6743" s="34"/>
      <c r="D6743" s="10"/>
    </row>
    <row r="6744" spans="3:4" x14ac:dyDescent="0.25">
      <c r="C6744" s="34"/>
      <c r="D6744" s="10"/>
    </row>
    <row r="6745" spans="3:4" x14ac:dyDescent="0.25">
      <c r="C6745" s="34"/>
      <c r="D6745" s="10"/>
    </row>
    <row r="6746" spans="3:4" x14ac:dyDescent="0.25">
      <c r="C6746" s="34"/>
      <c r="D6746" s="10"/>
    </row>
    <row r="6747" spans="3:4" x14ac:dyDescent="0.25">
      <c r="C6747" s="34"/>
      <c r="D6747" s="10"/>
    </row>
    <row r="6748" spans="3:4" x14ac:dyDescent="0.25">
      <c r="C6748" s="34"/>
      <c r="D6748" s="10"/>
    </row>
    <row r="6749" spans="3:4" x14ac:dyDescent="0.25">
      <c r="C6749" s="34"/>
      <c r="D6749" s="10"/>
    </row>
    <row r="6750" spans="3:4" x14ac:dyDescent="0.25">
      <c r="C6750" s="34"/>
      <c r="D6750" s="10"/>
    </row>
    <row r="6751" spans="3:4" x14ac:dyDescent="0.25">
      <c r="C6751" s="34"/>
      <c r="D6751" s="10"/>
    </row>
    <row r="6752" spans="3:4" x14ac:dyDescent="0.25">
      <c r="C6752" s="34"/>
      <c r="D6752" s="10"/>
    </row>
    <row r="6753" spans="3:4" x14ac:dyDescent="0.25">
      <c r="C6753" s="34"/>
      <c r="D6753" s="10"/>
    </row>
    <row r="6754" spans="3:4" x14ac:dyDescent="0.25">
      <c r="C6754" s="34"/>
      <c r="D6754" s="10"/>
    </row>
    <row r="6755" spans="3:4" x14ac:dyDescent="0.25">
      <c r="C6755" s="34"/>
      <c r="D6755" s="10"/>
    </row>
    <row r="6756" spans="3:4" x14ac:dyDescent="0.25">
      <c r="C6756" s="34"/>
      <c r="D6756" s="10"/>
    </row>
    <row r="6757" spans="3:4" x14ac:dyDescent="0.25">
      <c r="C6757" s="34"/>
      <c r="D6757" s="10"/>
    </row>
    <row r="6758" spans="3:4" x14ac:dyDescent="0.25">
      <c r="C6758" s="34"/>
      <c r="D6758" s="10"/>
    </row>
    <row r="6759" spans="3:4" x14ac:dyDescent="0.25">
      <c r="C6759" s="34"/>
      <c r="D6759" s="10"/>
    </row>
    <row r="6760" spans="3:4" x14ac:dyDescent="0.25">
      <c r="C6760" s="34"/>
      <c r="D6760" s="10"/>
    </row>
    <row r="6761" spans="3:4" x14ac:dyDescent="0.25">
      <c r="C6761" s="34"/>
      <c r="D6761" s="10"/>
    </row>
    <row r="6762" spans="3:4" x14ac:dyDescent="0.25">
      <c r="C6762" s="34"/>
      <c r="D6762" s="10"/>
    </row>
    <row r="6763" spans="3:4" x14ac:dyDescent="0.25">
      <c r="C6763" s="34"/>
      <c r="D6763" s="10"/>
    </row>
    <row r="6764" spans="3:4" x14ac:dyDescent="0.25">
      <c r="C6764" s="34"/>
      <c r="D6764" s="10"/>
    </row>
    <row r="6765" spans="3:4" x14ac:dyDescent="0.25">
      <c r="C6765" s="34"/>
      <c r="D6765" s="10"/>
    </row>
    <row r="6766" spans="3:4" x14ac:dyDescent="0.25">
      <c r="C6766" s="34"/>
      <c r="D6766" s="10"/>
    </row>
    <row r="6767" spans="3:4" x14ac:dyDescent="0.25">
      <c r="C6767" s="34"/>
      <c r="D6767" s="10"/>
    </row>
    <row r="6768" spans="3:4" x14ac:dyDescent="0.25">
      <c r="C6768" s="34"/>
      <c r="D6768" s="10"/>
    </row>
    <row r="6769" spans="3:4" x14ac:dyDescent="0.25">
      <c r="C6769" s="34"/>
      <c r="D6769" s="10"/>
    </row>
    <row r="6770" spans="3:4" x14ac:dyDescent="0.25">
      <c r="C6770" s="34"/>
      <c r="D6770" s="10"/>
    </row>
    <row r="6771" spans="3:4" x14ac:dyDescent="0.25">
      <c r="C6771" s="34"/>
      <c r="D6771" s="10"/>
    </row>
    <row r="6772" spans="3:4" x14ac:dyDescent="0.25">
      <c r="C6772" s="34"/>
      <c r="D6772" s="10"/>
    </row>
    <row r="6773" spans="3:4" x14ac:dyDescent="0.25">
      <c r="C6773" s="34"/>
      <c r="D6773" s="10"/>
    </row>
    <row r="6774" spans="3:4" x14ac:dyDescent="0.25">
      <c r="C6774" s="34"/>
      <c r="D6774" s="10"/>
    </row>
    <row r="6775" spans="3:4" x14ac:dyDescent="0.25">
      <c r="C6775" s="34"/>
      <c r="D6775" s="10"/>
    </row>
    <row r="6776" spans="3:4" x14ac:dyDescent="0.25">
      <c r="C6776" s="34"/>
      <c r="D6776" s="10"/>
    </row>
    <row r="6777" spans="3:4" x14ac:dyDescent="0.25">
      <c r="C6777" s="34"/>
      <c r="D6777" s="10"/>
    </row>
    <row r="6778" spans="3:4" x14ac:dyDescent="0.25">
      <c r="C6778" s="34"/>
      <c r="D6778" s="10"/>
    </row>
    <row r="6779" spans="3:4" x14ac:dyDescent="0.25">
      <c r="C6779" s="34"/>
      <c r="D6779" s="10"/>
    </row>
    <row r="6780" spans="3:4" x14ac:dyDescent="0.25">
      <c r="C6780" s="34"/>
      <c r="D6780" s="10"/>
    </row>
    <row r="6781" spans="3:4" x14ac:dyDescent="0.25">
      <c r="C6781" s="34"/>
      <c r="D6781" s="10"/>
    </row>
    <row r="6782" spans="3:4" x14ac:dyDescent="0.25">
      <c r="C6782" s="34"/>
      <c r="D6782" s="10"/>
    </row>
    <row r="6783" spans="3:4" x14ac:dyDescent="0.25">
      <c r="C6783" s="34"/>
      <c r="D6783" s="10"/>
    </row>
    <row r="6784" spans="3:4" x14ac:dyDescent="0.25">
      <c r="C6784" s="34"/>
      <c r="D6784" s="10"/>
    </row>
    <row r="6785" spans="3:4" x14ac:dyDescent="0.25">
      <c r="C6785" s="34"/>
      <c r="D6785" s="10"/>
    </row>
    <row r="6786" spans="3:4" x14ac:dyDescent="0.25">
      <c r="C6786" s="34"/>
      <c r="D6786" s="10"/>
    </row>
    <row r="6787" spans="3:4" x14ac:dyDescent="0.25">
      <c r="C6787" s="34"/>
      <c r="D6787" s="10"/>
    </row>
    <row r="6788" spans="3:4" x14ac:dyDescent="0.25">
      <c r="C6788" s="34"/>
      <c r="D6788" s="10"/>
    </row>
    <row r="6789" spans="3:4" x14ac:dyDescent="0.25">
      <c r="C6789" s="34"/>
      <c r="D6789" s="10"/>
    </row>
    <row r="6790" spans="3:4" x14ac:dyDescent="0.25">
      <c r="C6790" s="34"/>
      <c r="D6790" s="10"/>
    </row>
    <row r="6791" spans="3:4" x14ac:dyDescent="0.25">
      <c r="C6791" s="34"/>
      <c r="D6791" s="10"/>
    </row>
    <row r="6792" spans="3:4" x14ac:dyDescent="0.25">
      <c r="C6792" s="34"/>
      <c r="D6792" s="10"/>
    </row>
    <row r="6793" spans="3:4" x14ac:dyDescent="0.25">
      <c r="C6793" s="34"/>
      <c r="D6793" s="10"/>
    </row>
    <row r="6794" spans="3:4" x14ac:dyDescent="0.25">
      <c r="C6794" s="34"/>
      <c r="D6794" s="10"/>
    </row>
    <row r="6795" spans="3:4" x14ac:dyDescent="0.25">
      <c r="C6795" s="34"/>
      <c r="D6795" s="10"/>
    </row>
    <row r="6796" spans="3:4" x14ac:dyDescent="0.25">
      <c r="C6796" s="34"/>
      <c r="D6796" s="10"/>
    </row>
    <row r="6797" spans="3:4" x14ac:dyDescent="0.25">
      <c r="C6797" s="34"/>
      <c r="D6797" s="10"/>
    </row>
    <row r="6798" spans="3:4" x14ac:dyDescent="0.25">
      <c r="C6798" s="34"/>
      <c r="D6798" s="10"/>
    </row>
    <row r="6799" spans="3:4" x14ac:dyDescent="0.25">
      <c r="C6799" s="34"/>
      <c r="D6799" s="10"/>
    </row>
    <row r="6800" spans="3:4" x14ac:dyDescent="0.25">
      <c r="C6800" s="34"/>
      <c r="D6800" s="10"/>
    </row>
    <row r="6801" spans="3:4" x14ac:dyDescent="0.25">
      <c r="C6801" s="34"/>
      <c r="D6801" s="10"/>
    </row>
    <row r="6802" spans="3:4" x14ac:dyDescent="0.25">
      <c r="C6802" s="34"/>
      <c r="D6802" s="10"/>
    </row>
    <row r="6803" spans="3:4" x14ac:dyDescent="0.25">
      <c r="C6803" s="34"/>
      <c r="D6803" s="10"/>
    </row>
    <row r="6804" spans="3:4" x14ac:dyDescent="0.25">
      <c r="C6804" s="34"/>
      <c r="D6804" s="10"/>
    </row>
    <row r="6805" spans="3:4" x14ac:dyDescent="0.25">
      <c r="C6805" s="34"/>
      <c r="D6805" s="10"/>
    </row>
    <row r="6806" spans="3:4" x14ac:dyDescent="0.25">
      <c r="C6806" s="34"/>
      <c r="D6806" s="10"/>
    </row>
    <row r="6807" spans="3:4" x14ac:dyDescent="0.25">
      <c r="C6807" s="34"/>
      <c r="D6807" s="10"/>
    </row>
    <row r="6808" spans="3:4" x14ac:dyDescent="0.25">
      <c r="C6808" s="34"/>
      <c r="D6808" s="10"/>
    </row>
    <row r="6809" spans="3:4" x14ac:dyDescent="0.25">
      <c r="C6809" s="34"/>
      <c r="D6809" s="10"/>
    </row>
    <row r="6810" spans="3:4" x14ac:dyDescent="0.25">
      <c r="C6810" s="34"/>
      <c r="D6810" s="10"/>
    </row>
    <row r="6811" spans="3:4" x14ac:dyDescent="0.25">
      <c r="C6811" s="34"/>
      <c r="D6811" s="10"/>
    </row>
    <row r="6812" spans="3:4" x14ac:dyDescent="0.25">
      <c r="C6812" s="34"/>
      <c r="D6812" s="10"/>
    </row>
    <row r="6813" spans="3:4" x14ac:dyDescent="0.25">
      <c r="C6813" s="34"/>
      <c r="D6813" s="10"/>
    </row>
    <row r="6814" spans="3:4" x14ac:dyDescent="0.25">
      <c r="C6814" s="34"/>
      <c r="D6814" s="10"/>
    </row>
    <row r="6815" spans="3:4" x14ac:dyDescent="0.25">
      <c r="C6815" s="34"/>
      <c r="D6815" s="10"/>
    </row>
    <row r="6816" spans="3:4" x14ac:dyDescent="0.25">
      <c r="C6816" s="34"/>
      <c r="D6816" s="10"/>
    </row>
    <row r="6817" spans="3:4" x14ac:dyDescent="0.25">
      <c r="C6817" s="34"/>
      <c r="D6817" s="10"/>
    </row>
    <row r="6818" spans="3:4" x14ac:dyDescent="0.25">
      <c r="C6818" s="34"/>
      <c r="D6818" s="10"/>
    </row>
    <row r="6819" spans="3:4" x14ac:dyDescent="0.25">
      <c r="C6819" s="34"/>
      <c r="D6819" s="10"/>
    </row>
    <row r="6820" spans="3:4" x14ac:dyDescent="0.25">
      <c r="C6820" s="34"/>
      <c r="D6820" s="10"/>
    </row>
    <row r="6821" spans="3:4" x14ac:dyDescent="0.25">
      <c r="C6821" s="34"/>
      <c r="D6821" s="10"/>
    </row>
    <row r="6822" spans="3:4" x14ac:dyDescent="0.25">
      <c r="C6822" s="34"/>
      <c r="D6822" s="10"/>
    </row>
    <row r="6823" spans="3:4" x14ac:dyDescent="0.25">
      <c r="C6823" s="34"/>
      <c r="D6823" s="10"/>
    </row>
    <row r="6824" spans="3:4" x14ac:dyDescent="0.25">
      <c r="C6824" s="34"/>
      <c r="D6824" s="10"/>
    </row>
    <row r="6825" spans="3:4" x14ac:dyDescent="0.25">
      <c r="C6825" s="34"/>
      <c r="D6825" s="10"/>
    </row>
    <row r="6826" spans="3:4" x14ac:dyDescent="0.25">
      <c r="C6826" s="34"/>
      <c r="D6826" s="10"/>
    </row>
    <row r="6827" spans="3:4" x14ac:dyDescent="0.25">
      <c r="C6827" s="34"/>
      <c r="D6827" s="10"/>
    </row>
    <row r="6828" spans="3:4" x14ac:dyDescent="0.25">
      <c r="C6828" s="34"/>
      <c r="D6828" s="10"/>
    </row>
    <row r="6829" spans="3:4" x14ac:dyDescent="0.25">
      <c r="C6829" s="34"/>
      <c r="D6829" s="10"/>
    </row>
    <row r="6830" spans="3:4" x14ac:dyDescent="0.25">
      <c r="C6830" s="34"/>
      <c r="D6830" s="10"/>
    </row>
    <row r="6831" spans="3:4" x14ac:dyDescent="0.25">
      <c r="C6831" s="34"/>
      <c r="D6831" s="10"/>
    </row>
    <row r="6832" spans="3:4" x14ac:dyDescent="0.25">
      <c r="C6832" s="34"/>
      <c r="D6832" s="10"/>
    </row>
    <row r="6833" spans="3:4" x14ac:dyDescent="0.25">
      <c r="C6833" s="34"/>
      <c r="D6833" s="10"/>
    </row>
    <row r="6834" spans="3:4" x14ac:dyDescent="0.25">
      <c r="C6834" s="34"/>
      <c r="D6834" s="10"/>
    </row>
    <row r="6835" spans="3:4" x14ac:dyDescent="0.25">
      <c r="C6835" s="34"/>
      <c r="D6835" s="10"/>
    </row>
    <row r="6836" spans="3:4" x14ac:dyDescent="0.25">
      <c r="C6836" s="34"/>
      <c r="D6836" s="10"/>
    </row>
    <row r="6837" spans="3:4" x14ac:dyDescent="0.25">
      <c r="C6837" s="34"/>
      <c r="D6837" s="10"/>
    </row>
    <row r="6838" spans="3:4" x14ac:dyDescent="0.25">
      <c r="C6838" s="34"/>
      <c r="D6838" s="10"/>
    </row>
    <row r="6839" spans="3:4" x14ac:dyDescent="0.25">
      <c r="C6839" s="34"/>
      <c r="D6839" s="10"/>
    </row>
    <row r="6840" spans="3:4" x14ac:dyDescent="0.25">
      <c r="C6840" s="34"/>
      <c r="D6840" s="10"/>
    </row>
    <row r="6841" spans="3:4" x14ac:dyDescent="0.25">
      <c r="C6841" s="34"/>
      <c r="D6841" s="10"/>
    </row>
    <row r="6842" spans="3:4" x14ac:dyDescent="0.25">
      <c r="C6842" s="34"/>
      <c r="D6842" s="10"/>
    </row>
    <row r="6843" spans="3:4" x14ac:dyDescent="0.25">
      <c r="C6843" s="34"/>
      <c r="D6843" s="10"/>
    </row>
    <row r="6844" spans="3:4" x14ac:dyDescent="0.25">
      <c r="C6844" s="34"/>
      <c r="D6844" s="10"/>
    </row>
    <row r="6845" spans="3:4" x14ac:dyDescent="0.25">
      <c r="C6845" s="34"/>
      <c r="D6845" s="10"/>
    </row>
    <row r="6846" spans="3:4" x14ac:dyDescent="0.25">
      <c r="C6846" s="34"/>
      <c r="D6846" s="10"/>
    </row>
    <row r="6847" spans="3:4" x14ac:dyDescent="0.25">
      <c r="C6847" s="34"/>
      <c r="D6847" s="10"/>
    </row>
    <row r="6848" spans="3:4" x14ac:dyDescent="0.25">
      <c r="C6848" s="34"/>
      <c r="D6848" s="10"/>
    </row>
    <row r="6849" spans="3:4" x14ac:dyDescent="0.25">
      <c r="C6849" s="34"/>
      <c r="D6849" s="10"/>
    </row>
    <row r="6850" spans="3:4" x14ac:dyDescent="0.25">
      <c r="C6850" s="34"/>
      <c r="D6850" s="10"/>
    </row>
    <row r="6851" spans="3:4" x14ac:dyDescent="0.25">
      <c r="C6851" s="34"/>
      <c r="D6851" s="10"/>
    </row>
    <row r="6852" spans="3:4" x14ac:dyDescent="0.25">
      <c r="C6852" s="34"/>
      <c r="D6852" s="10"/>
    </row>
    <row r="6853" spans="3:4" x14ac:dyDescent="0.25">
      <c r="C6853" s="34"/>
      <c r="D6853" s="10"/>
    </row>
    <row r="6854" spans="3:4" x14ac:dyDescent="0.25">
      <c r="C6854" s="34"/>
      <c r="D6854" s="10"/>
    </row>
    <row r="6855" spans="3:4" x14ac:dyDescent="0.25">
      <c r="C6855" s="34"/>
      <c r="D6855" s="10"/>
    </row>
    <row r="6856" spans="3:4" x14ac:dyDescent="0.25">
      <c r="C6856" s="34"/>
      <c r="D6856" s="10"/>
    </row>
    <row r="6857" spans="3:4" x14ac:dyDescent="0.25">
      <c r="C6857" s="34"/>
      <c r="D6857" s="10"/>
    </row>
    <row r="6858" spans="3:4" x14ac:dyDescent="0.25">
      <c r="C6858" s="34"/>
      <c r="D6858" s="10"/>
    </row>
    <row r="6859" spans="3:4" x14ac:dyDescent="0.25">
      <c r="C6859" s="34"/>
      <c r="D6859" s="10"/>
    </row>
    <row r="6860" spans="3:4" x14ac:dyDescent="0.25">
      <c r="C6860" s="34"/>
      <c r="D6860" s="10"/>
    </row>
    <row r="6861" spans="3:4" x14ac:dyDescent="0.25">
      <c r="C6861" s="34"/>
      <c r="D6861" s="10"/>
    </row>
    <row r="6862" spans="3:4" x14ac:dyDescent="0.25">
      <c r="C6862" s="34"/>
      <c r="D6862" s="10"/>
    </row>
    <row r="6863" spans="3:4" x14ac:dyDescent="0.25">
      <c r="C6863" s="34"/>
      <c r="D6863" s="10"/>
    </row>
    <row r="6864" spans="3:4" x14ac:dyDescent="0.25">
      <c r="C6864" s="34"/>
      <c r="D6864" s="10"/>
    </row>
    <row r="6865" spans="3:4" x14ac:dyDescent="0.25">
      <c r="C6865" s="34"/>
      <c r="D6865" s="10"/>
    </row>
    <row r="6866" spans="3:4" x14ac:dyDescent="0.25">
      <c r="C6866" s="34"/>
      <c r="D6866" s="10"/>
    </row>
    <row r="6867" spans="3:4" x14ac:dyDescent="0.25">
      <c r="C6867" s="34"/>
      <c r="D6867" s="10"/>
    </row>
    <row r="6868" spans="3:4" x14ac:dyDescent="0.25">
      <c r="C6868" s="34"/>
      <c r="D6868" s="10"/>
    </row>
    <row r="6869" spans="3:4" x14ac:dyDescent="0.25">
      <c r="C6869" s="34"/>
      <c r="D6869" s="10"/>
    </row>
    <row r="6870" spans="3:4" x14ac:dyDescent="0.25">
      <c r="C6870" s="34"/>
      <c r="D6870" s="10"/>
    </row>
    <row r="6871" spans="3:4" x14ac:dyDescent="0.25">
      <c r="C6871" s="34"/>
      <c r="D6871" s="10"/>
    </row>
    <row r="6872" spans="3:4" x14ac:dyDescent="0.25">
      <c r="C6872" s="34"/>
      <c r="D6872" s="10"/>
    </row>
    <row r="6873" spans="3:4" x14ac:dyDescent="0.25">
      <c r="C6873" s="34"/>
      <c r="D6873" s="10"/>
    </row>
    <row r="6874" spans="3:4" x14ac:dyDescent="0.25">
      <c r="C6874" s="34"/>
      <c r="D6874" s="10"/>
    </row>
    <row r="6875" spans="3:4" x14ac:dyDescent="0.25">
      <c r="C6875" s="34"/>
      <c r="D6875" s="10"/>
    </row>
    <row r="6876" spans="3:4" x14ac:dyDescent="0.25">
      <c r="C6876" s="34"/>
      <c r="D6876" s="10"/>
    </row>
    <row r="6877" spans="3:4" x14ac:dyDescent="0.25">
      <c r="C6877" s="34"/>
      <c r="D6877" s="10"/>
    </row>
    <row r="6878" spans="3:4" x14ac:dyDescent="0.25">
      <c r="C6878" s="34"/>
      <c r="D6878" s="10"/>
    </row>
    <row r="6879" spans="3:4" x14ac:dyDescent="0.25">
      <c r="C6879" s="34"/>
      <c r="D6879" s="10"/>
    </row>
    <row r="6880" spans="3:4" x14ac:dyDescent="0.25">
      <c r="C6880" s="34"/>
      <c r="D6880" s="10"/>
    </row>
    <row r="6881" spans="3:4" x14ac:dyDescent="0.25">
      <c r="C6881" s="34"/>
      <c r="D6881" s="10"/>
    </row>
    <row r="6882" spans="3:4" x14ac:dyDescent="0.25">
      <c r="C6882" s="34"/>
      <c r="D6882" s="10"/>
    </row>
    <row r="6883" spans="3:4" x14ac:dyDescent="0.25">
      <c r="C6883" s="34"/>
      <c r="D6883" s="10"/>
    </row>
    <row r="6884" spans="3:4" x14ac:dyDescent="0.25">
      <c r="C6884" s="34"/>
      <c r="D6884" s="10"/>
    </row>
    <row r="6885" spans="3:4" x14ac:dyDescent="0.25">
      <c r="C6885" s="34"/>
      <c r="D6885" s="10"/>
    </row>
    <row r="6886" spans="3:4" x14ac:dyDescent="0.25">
      <c r="C6886" s="34"/>
      <c r="D6886" s="10"/>
    </row>
    <row r="6887" spans="3:4" x14ac:dyDescent="0.25">
      <c r="C6887" s="34"/>
      <c r="D6887" s="10"/>
    </row>
    <row r="6888" spans="3:4" x14ac:dyDescent="0.25">
      <c r="C6888" s="34"/>
      <c r="D6888" s="10"/>
    </row>
    <row r="6889" spans="3:4" x14ac:dyDescent="0.25">
      <c r="C6889" s="34"/>
      <c r="D6889" s="10"/>
    </row>
    <row r="6890" spans="3:4" x14ac:dyDescent="0.25">
      <c r="C6890" s="34"/>
      <c r="D6890" s="10"/>
    </row>
    <row r="6891" spans="3:4" x14ac:dyDescent="0.25">
      <c r="C6891" s="34"/>
      <c r="D6891" s="10"/>
    </row>
    <row r="6892" spans="3:4" x14ac:dyDescent="0.25">
      <c r="C6892" s="34"/>
      <c r="D6892" s="10"/>
    </row>
    <row r="6893" spans="3:4" x14ac:dyDescent="0.25">
      <c r="C6893" s="34"/>
      <c r="D6893" s="10"/>
    </row>
    <row r="6894" spans="3:4" x14ac:dyDescent="0.25">
      <c r="C6894" s="34"/>
      <c r="D6894" s="10"/>
    </row>
    <row r="6895" spans="3:4" x14ac:dyDescent="0.25">
      <c r="C6895" s="34"/>
      <c r="D6895" s="10"/>
    </row>
    <row r="6896" spans="3:4" x14ac:dyDescent="0.25">
      <c r="C6896" s="34"/>
      <c r="D6896" s="10"/>
    </row>
    <row r="6897" spans="3:4" x14ac:dyDescent="0.25">
      <c r="C6897" s="34"/>
      <c r="D6897" s="10"/>
    </row>
    <row r="6898" spans="3:4" x14ac:dyDescent="0.25">
      <c r="C6898" s="34"/>
      <c r="D6898" s="10"/>
    </row>
    <row r="6899" spans="3:4" x14ac:dyDescent="0.25">
      <c r="C6899" s="34"/>
      <c r="D6899" s="10"/>
    </row>
    <row r="6900" spans="3:4" x14ac:dyDescent="0.25">
      <c r="C6900" s="34"/>
      <c r="D6900" s="10"/>
    </row>
    <row r="6901" spans="3:4" x14ac:dyDescent="0.25">
      <c r="C6901" s="34"/>
      <c r="D6901" s="10"/>
    </row>
    <row r="6902" spans="3:4" x14ac:dyDescent="0.25">
      <c r="C6902" s="34"/>
      <c r="D6902" s="10"/>
    </row>
    <row r="6903" spans="3:4" x14ac:dyDescent="0.25">
      <c r="C6903" s="34"/>
      <c r="D6903" s="10"/>
    </row>
    <row r="6904" spans="3:4" x14ac:dyDescent="0.25">
      <c r="C6904" s="34"/>
      <c r="D6904" s="10"/>
    </row>
    <row r="6905" spans="3:4" x14ac:dyDescent="0.25">
      <c r="C6905" s="34"/>
      <c r="D6905" s="10"/>
    </row>
    <row r="6906" spans="3:4" x14ac:dyDescent="0.25">
      <c r="C6906" s="34"/>
      <c r="D6906" s="10"/>
    </row>
    <row r="6907" spans="3:4" x14ac:dyDescent="0.25">
      <c r="C6907" s="34"/>
      <c r="D6907" s="10"/>
    </row>
    <row r="6908" spans="3:4" x14ac:dyDescent="0.25">
      <c r="C6908" s="34"/>
      <c r="D6908" s="10"/>
    </row>
    <row r="6909" spans="3:4" x14ac:dyDescent="0.25">
      <c r="C6909" s="34"/>
      <c r="D6909" s="10"/>
    </row>
    <row r="6910" spans="3:4" x14ac:dyDescent="0.25">
      <c r="C6910" s="34"/>
      <c r="D6910" s="10"/>
    </row>
    <row r="6911" spans="3:4" x14ac:dyDescent="0.25">
      <c r="C6911" s="34"/>
      <c r="D6911" s="10"/>
    </row>
    <row r="6912" spans="3:4" x14ac:dyDescent="0.25">
      <c r="C6912" s="34"/>
      <c r="D6912" s="10"/>
    </row>
    <row r="6913" spans="3:4" x14ac:dyDescent="0.25">
      <c r="C6913" s="34"/>
      <c r="D6913" s="10"/>
    </row>
    <row r="6914" spans="3:4" x14ac:dyDescent="0.25">
      <c r="C6914" s="34"/>
      <c r="D6914" s="10"/>
    </row>
    <row r="6915" spans="3:4" x14ac:dyDescent="0.25">
      <c r="C6915" s="34"/>
      <c r="D6915" s="10"/>
    </row>
    <row r="6916" spans="3:4" x14ac:dyDescent="0.25">
      <c r="C6916" s="34"/>
      <c r="D6916" s="10"/>
    </row>
    <row r="6917" spans="3:4" x14ac:dyDescent="0.25">
      <c r="C6917" s="34"/>
      <c r="D6917" s="10"/>
    </row>
    <row r="6918" spans="3:4" x14ac:dyDescent="0.25">
      <c r="C6918" s="34"/>
      <c r="D6918" s="10"/>
    </row>
    <row r="6919" spans="3:4" x14ac:dyDescent="0.25">
      <c r="C6919" s="34"/>
      <c r="D6919" s="10"/>
    </row>
    <row r="6920" spans="3:4" x14ac:dyDescent="0.25">
      <c r="C6920" s="34"/>
      <c r="D6920" s="10"/>
    </row>
    <row r="6921" spans="3:4" x14ac:dyDescent="0.25">
      <c r="C6921" s="34"/>
      <c r="D6921" s="10"/>
    </row>
    <row r="6922" spans="3:4" x14ac:dyDescent="0.25">
      <c r="C6922" s="34"/>
      <c r="D6922" s="10"/>
    </row>
    <row r="6923" spans="3:4" x14ac:dyDescent="0.25">
      <c r="C6923" s="34"/>
      <c r="D6923" s="10"/>
    </row>
    <row r="6924" spans="3:4" x14ac:dyDescent="0.25">
      <c r="C6924" s="34"/>
      <c r="D6924" s="10"/>
    </row>
    <row r="6925" spans="3:4" x14ac:dyDescent="0.25">
      <c r="C6925" s="34"/>
      <c r="D6925" s="10"/>
    </row>
    <row r="6926" spans="3:4" x14ac:dyDescent="0.25">
      <c r="C6926" s="34"/>
      <c r="D6926" s="10"/>
    </row>
    <row r="6927" spans="3:4" x14ac:dyDescent="0.25">
      <c r="C6927" s="34"/>
      <c r="D6927" s="10"/>
    </row>
    <row r="6928" spans="3:4" x14ac:dyDescent="0.25">
      <c r="C6928" s="34"/>
      <c r="D6928" s="10"/>
    </row>
    <row r="6929" spans="3:4" x14ac:dyDescent="0.25">
      <c r="C6929" s="34"/>
      <c r="D6929" s="10"/>
    </row>
    <row r="6930" spans="3:4" x14ac:dyDescent="0.25">
      <c r="C6930" s="34"/>
      <c r="D6930" s="10"/>
    </row>
    <row r="6931" spans="3:4" x14ac:dyDescent="0.25">
      <c r="C6931" s="34"/>
      <c r="D6931" s="10"/>
    </row>
    <row r="6932" spans="3:4" x14ac:dyDescent="0.25">
      <c r="C6932" s="34"/>
      <c r="D6932" s="10"/>
    </row>
    <row r="6933" spans="3:4" x14ac:dyDescent="0.25">
      <c r="C6933" s="34"/>
      <c r="D6933" s="10"/>
    </row>
    <row r="6934" spans="3:4" x14ac:dyDescent="0.25">
      <c r="C6934" s="34"/>
      <c r="D6934" s="10"/>
    </row>
    <row r="6935" spans="3:4" x14ac:dyDescent="0.25">
      <c r="C6935" s="34"/>
      <c r="D6935" s="10"/>
    </row>
    <row r="6936" spans="3:4" x14ac:dyDescent="0.25">
      <c r="C6936" s="34"/>
      <c r="D6936" s="10"/>
    </row>
    <row r="6937" spans="3:4" x14ac:dyDescent="0.25">
      <c r="C6937" s="34"/>
      <c r="D6937" s="10"/>
    </row>
    <row r="6938" spans="3:4" x14ac:dyDescent="0.25">
      <c r="C6938" s="34"/>
      <c r="D6938" s="10"/>
    </row>
    <row r="6939" spans="3:4" x14ac:dyDescent="0.25">
      <c r="C6939" s="34"/>
      <c r="D6939" s="10"/>
    </row>
    <row r="6940" spans="3:4" x14ac:dyDescent="0.25">
      <c r="C6940" s="34"/>
      <c r="D6940" s="10"/>
    </row>
    <row r="6941" spans="3:4" x14ac:dyDescent="0.25">
      <c r="C6941" s="34"/>
      <c r="D6941" s="10"/>
    </row>
    <row r="6942" spans="3:4" x14ac:dyDescent="0.25">
      <c r="C6942" s="34"/>
      <c r="D6942" s="10"/>
    </row>
    <row r="6943" spans="3:4" x14ac:dyDescent="0.25">
      <c r="C6943" s="34"/>
      <c r="D6943" s="10"/>
    </row>
    <row r="6944" spans="3:4" x14ac:dyDescent="0.25">
      <c r="C6944" s="34"/>
      <c r="D6944" s="10"/>
    </row>
    <row r="6945" spans="3:4" x14ac:dyDescent="0.25">
      <c r="C6945" s="34"/>
      <c r="D6945" s="10"/>
    </row>
    <row r="6946" spans="3:4" x14ac:dyDescent="0.25">
      <c r="C6946" s="34"/>
      <c r="D6946" s="10"/>
    </row>
    <row r="6947" spans="3:4" x14ac:dyDescent="0.25">
      <c r="C6947" s="34"/>
      <c r="D6947" s="10"/>
    </row>
    <row r="6948" spans="3:4" x14ac:dyDescent="0.25">
      <c r="C6948" s="34"/>
      <c r="D6948" s="10"/>
    </row>
    <row r="6949" spans="3:4" x14ac:dyDescent="0.25">
      <c r="C6949" s="34"/>
      <c r="D6949" s="10"/>
    </row>
    <row r="6950" spans="3:4" x14ac:dyDescent="0.25">
      <c r="C6950" s="34"/>
      <c r="D6950" s="10"/>
    </row>
    <row r="6951" spans="3:4" x14ac:dyDescent="0.25">
      <c r="C6951" s="34"/>
      <c r="D6951" s="10"/>
    </row>
    <row r="6952" spans="3:4" x14ac:dyDescent="0.25">
      <c r="C6952" s="34"/>
      <c r="D6952" s="10"/>
    </row>
    <row r="6953" spans="3:4" x14ac:dyDescent="0.25">
      <c r="C6953" s="34"/>
      <c r="D6953" s="10"/>
    </row>
    <row r="6954" spans="3:4" x14ac:dyDescent="0.25">
      <c r="C6954" s="34"/>
      <c r="D6954" s="10"/>
    </row>
    <row r="6955" spans="3:4" x14ac:dyDescent="0.25">
      <c r="C6955" s="34"/>
      <c r="D6955" s="10"/>
    </row>
    <row r="6956" spans="3:4" x14ac:dyDescent="0.25">
      <c r="C6956" s="34"/>
      <c r="D6956" s="10"/>
    </row>
    <row r="6957" spans="3:4" x14ac:dyDescent="0.25">
      <c r="C6957" s="34"/>
      <c r="D6957" s="10"/>
    </row>
    <row r="6958" spans="3:4" x14ac:dyDescent="0.25">
      <c r="C6958" s="34"/>
      <c r="D6958" s="10"/>
    </row>
    <row r="6959" spans="3:4" x14ac:dyDescent="0.25">
      <c r="C6959" s="34"/>
      <c r="D6959" s="10"/>
    </row>
    <row r="6960" spans="3:4" x14ac:dyDescent="0.25">
      <c r="C6960" s="34"/>
      <c r="D6960" s="10"/>
    </row>
    <row r="6961" spans="3:4" x14ac:dyDescent="0.25">
      <c r="C6961" s="34"/>
      <c r="D6961" s="10"/>
    </row>
    <row r="6962" spans="3:4" x14ac:dyDescent="0.25">
      <c r="C6962" s="34"/>
      <c r="D6962" s="10"/>
    </row>
    <row r="6963" spans="3:4" x14ac:dyDescent="0.25">
      <c r="C6963" s="34"/>
      <c r="D6963" s="10"/>
    </row>
    <row r="6964" spans="3:4" x14ac:dyDescent="0.25">
      <c r="C6964" s="34"/>
      <c r="D6964" s="10"/>
    </row>
    <row r="6965" spans="3:4" x14ac:dyDescent="0.25">
      <c r="C6965" s="34"/>
      <c r="D6965" s="10"/>
    </row>
    <row r="6966" spans="3:4" x14ac:dyDescent="0.25">
      <c r="C6966" s="34"/>
      <c r="D6966" s="10"/>
    </row>
    <row r="6967" spans="3:4" x14ac:dyDescent="0.25">
      <c r="C6967" s="34"/>
      <c r="D6967" s="10"/>
    </row>
    <row r="6968" spans="3:4" x14ac:dyDescent="0.25">
      <c r="C6968" s="34"/>
      <c r="D6968" s="10"/>
    </row>
    <row r="6969" spans="3:4" x14ac:dyDescent="0.25">
      <c r="C6969" s="34"/>
      <c r="D6969" s="10"/>
    </row>
    <row r="6970" spans="3:4" x14ac:dyDescent="0.25">
      <c r="C6970" s="34"/>
      <c r="D6970" s="10"/>
    </row>
    <row r="6971" spans="3:4" x14ac:dyDescent="0.25">
      <c r="C6971" s="34"/>
      <c r="D6971" s="10"/>
    </row>
    <row r="6972" spans="3:4" x14ac:dyDescent="0.25">
      <c r="C6972" s="34"/>
      <c r="D6972" s="10"/>
    </row>
    <row r="6973" spans="3:4" x14ac:dyDescent="0.25">
      <c r="C6973" s="34"/>
      <c r="D6973" s="10"/>
    </row>
    <row r="6974" spans="3:4" x14ac:dyDescent="0.25">
      <c r="C6974" s="34"/>
      <c r="D6974" s="10"/>
    </row>
    <row r="6975" spans="3:4" x14ac:dyDescent="0.25">
      <c r="C6975" s="34"/>
      <c r="D6975" s="10"/>
    </row>
    <row r="6976" spans="3:4" x14ac:dyDescent="0.25">
      <c r="C6976" s="34"/>
      <c r="D6976" s="10"/>
    </row>
    <row r="6977" spans="3:4" x14ac:dyDescent="0.25">
      <c r="C6977" s="34"/>
      <c r="D6977" s="10"/>
    </row>
    <row r="6978" spans="3:4" x14ac:dyDescent="0.25">
      <c r="C6978" s="34"/>
      <c r="D6978" s="10"/>
    </row>
    <row r="6979" spans="3:4" x14ac:dyDescent="0.25">
      <c r="C6979" s="34"/>
      <c r="D6979" s="10"/>
    </row>
    <row r="6980" spans="3:4" x14ac:dyDescent="0.25">
      <c r="C6980" s="34"/>
      <c r="D6980" s="10"/>
    </row>
    <row r="6981" spans="3:4" x14ac:dyDescent="0.25">
      <c r="C6981" s="34"/>
      <c r="D6981" s="10"/>
    </row>
    <row r="6982" spans="3:4" x14ac:dyDescent="0.25">
      <c r="C6982" s="34"/>
      <c r="D6982" s="10"/>
    </row>
    <row r="6983" spans="3:4" x14ac:dyDescent="0.25">
      <c r="C6983" s="34"/>
      <c r="D6983" s="10"/>
    </row>
    <row r="6984" spans="3:4" x14ac:dyDescent="0.25">
      <c r="C6984" s="34"/>
      <c r="D6984" s="10"/>
    </row>
    <row r="6985" spans="3:4" x14ac:dyDescent="0.25">
      <c r="C6985" s="34"/>
      <c r="D6985" s="10"/>
    </row>
    <row r="6986" spans="3:4" x14ac:dyDescent="0.25">
      <c r="C6986" s="34"/>
      <c r="D6986" s="10"/>
    </row>
    <row r="6987" spans="3:4" x14ac:dyDescent="0.25">
      <c r="C6987" s="34"/>
      <c r="D6987" s="10"/>
    </row>
    <row r="6988" spans="3:4" x14ac:dyDescent="0.25">
      <c r="C6988" s="34"/>
      <c r="D6988" s="10"/>
    </row>
    <row r="6989" spans="3:4" x14ac:dyDescent="0.25">
      <c r="C6989" s="34"/>
      <c r="D6989" s="10"/>
    </row>
    <row r="6990" spans="3:4" x14ac:dyDescent="0.25">
      <c r="C6990" s="34"/>
      <c r="D6990" s="10"/>
    </row>
    <row r="6991" spans="3:4" x14ac:dyDescent="0.25">
      <c r="C6991" s="34"/>
      <c r="D6991" s="10"/>
    </row>
    <row r="6992" spans="3:4" x14ac:dyDescent="0.25">
      <c r="C6992" s="34"/>
      <c r="D6992" s="10"/>
    </row>
    <row r="6993" spans="3:4" x14ac:dyDescent="0.25">
      <c r="C6993" s="34"/>
      <c r="D6993" s="10"/>
    </row>
    <row r="6994" spans="3:4" x14ac:dyDescent="0.25">
      <c r="C6994" s="34"/>
      <c r="D6994" s="10"/>
    </row>
    <row r="6995" spans="3:4" x14ac:dyDescent="0.25">
      <c r="C6995" s="34"/>
      <c r="D6995" s="10"/>
    </row>
    <row r="6996" spans="3:4" x14ac:dyDescent="0.25">
      <c r="C6996" s="34"/>
      <c r="D6996" s="10"/>
    </row>
    <row r="6997" spans="3:4" x14ac:dyDescent="0.25">
      <c r="C6997" s="34"/>
      <c r="D6997" s="10"/>
    </row>
    <row r="6998" spans="3:4" x14ac:dyDescent="0.25">
      <c r="C6998" s="34"/>
      <c r="D6998" s="10"/>
    </row>
    <row r="6999" spans="3:4" x14ac:dyDescent="0.25">
      <c r="C6999" s="34"/>
      <c r="D6999" s="10"/>
    </row>
    <row r="7000" spans="3:4" x14ac:dyDescent="0.25">
      <c r="C7000" s="34"/>
      <c r="D7000" s="10"/>
    </row>
    <row r="7001" spans="3:4" x14ac:dyDescent="0.25">
      <c r="C7001" s="34"/>
      <c r="D7001" s="10"/>
    </row>
    <row r="7002" spans="3:4" x14ac:dyDescent="0.25">
      <c r="C7002" s="34"/>
      <c r="D7002" s="10"/>
    </row>
    <row r="7003" spans="3:4" x14ac:dyDescent="0.25">
      <c r="C7003" s="34"/>
      <c r="D7003" s="10"/>
    </row>
    <row r="7004" spans="3:4" x14ac:dyDescent="0.25">
      <c r="C7004" s="34"/>
      <c r="D7004" s="10"/>
    </row>
    <row r="7005" spans="3:4" x14ac:dyDescent="0.25">
      <c r="C7005" s="34"/>
      <c r="D7005" s="10"/>
    </row>
    <row r="7006" spans="3:4" x14ac:dyDescent="0.25">
      <c r="C7006" s="34"/>
      <c r="D7006" s="10"/>
    </row>
    <row r="7007" spans="3:4" x14ac:dyDescent="0.25">
      <c r="C7007" s="34"/>
      <c r="D7007" s="10"/>
    </row>
    <row r="7008" spans="3:4" x14ac:dyDescent="0.25">
      <c r="C7008" s="34"/>
      <c r="D7008" s="10"/>
    </row>
    <row r="7009" spans="3:4" x14ac:dyDescent="0.25">
      <c r="C7009" s="34"/>
      <c r="D7009" s="10"/>
    </row>
    <row r="7010" spans="3:4" x14ac:dyDescent="0.25">
      <c r="C7010" s="34"/>
      <c r="D7010" s="10"/>
    </row>
    <row r="7011" spans="3:4" x14ac:dyDescent="0.25">
      <c r="C7011" s="34"/>
      <c r="D7011" s="10"/>
    </row>
    <row r="7012" spans="3:4" x14ac:dyDescent="0.25">
      <c r="C7012" s="34"/>
      <c r="D7012" s="10"/>
    </row>
    <row r="7013" spans="3:4" x14ac:dyDescent="0.25">
      <c r="C7013" s="34"/>
      <c r="D7013" s="10"/>
    </row>
    <row r="7014" spans="3:4" x14ac:dyDescent="0.25">
      <c r="C7014" s="34"/>
      <c r="D7014" s="10"/>
    </row>
    <row r="7015" spans="3:4" x14ac:dyDescent="0.25">
      <c r="C7015" s="34"/>
      <c r="D7015" s="10"/>
    </row>
    <row r="7016" spans="3:4" x14ac:dyDescent="0.25">
      <c r="C7016" s="34"/>
      <c r="D7016" s="10"/>
    </row>
    <row r="7017" spans="3:4" x14ac:dyDescent="0.25">
      <c r="C7017" s="34"/>
      <c r="D7017" s="10"/>
    </row>
    <row r="7018" spans="3:4" x14ac:dyDescent="0.25">
      <c r="C7018" s="34"/>
      <c r="D7018" s="10"/>
    </row>
    <row r="7019" spans="3:4" x14ac:dyDescent="0.25">
      <c r="C7019" s="34"/>
      <c r="D7019" s="10"/>
    </row>
    <row r="7020" spans="3:4" x14ac:dyDescent="0.25">
      <c r="C7020" s="34"/>
      <c r="D7020" s="10"/>
    </row>
    <row r="7021" spans="3:4" x14ac:dyDescent="0.25">
      <c r="C7021" s="34"/>
      <c r="D7021" s="10"/>
    </row>
    <row r="7022" spans="3:4" x14ac:dyDescent="0.25">
      <c r="C7022" s="34"/>
      <c r="D7022" s="10"/>
    </row>
    <row r="7023" spans="3:4" x14ac:dyDescent="0.25">
      <c r="C7023" s="34"/>
      <c r="D7023" s="10"/>
    </row>
    <row r="7024" spans="3:4" x14ac:dyDescent="0.25">
      <c r="C7024" s="34"/>
      <c r="D7024" s="10"/>
    </row>
    <row r="7025" spans="3:4" x14ac:dyDescent="0.25">
      <c r="C7025" s="34"/>
      <c r="D7025" s="10"/>
    </row>
    <row r="7026" spans="3:4" x14ac:dyDescent="0.25">
      <c r="C7026" s="34"/>
      <c r="D7026" s="10"/>
    </row>
    <row r="7027" spans="3:4" x14ac:dyDescent="0.25">
      <c r="C7027" s="34"/>
      <c r="D7027" s="10"/>
    </row>
    <row r="7028" spans="3:4" x14ac:dyDescent="0.25">
      <c r="C7028" s="34"/>
      <c r="D7028" s="10"/>
    </row>
    <row r="7029" spans="3:4" x14ac:dyDescent="0.25">
      <c r="C7029" s="34"/>
      <c r="D7029" s="10"/>
    </row>
    <row r="7030" spans="3:4" x14ac:dyDescent="0.25">
      <c r="C7030" s="34"/>
      <c r="D7030" s="10"/>
    </row>
    <row r="7031" spans="3:4" x14ac:dyDescent="0.25">
      <c r="C7031" s="34"/>
      <c r="D7031" s="10"/>
    </row>
    <row r="7032" spans="3:4" x14ac:dyDescent="0.25">
      <c r="C7032" s="34"/>
      <c r="D7032" s="10"/>
    </row>
    <row r="7033" spans="3:4" x14ac:dyDescent="0.25">
      <c r="C7033" s="34"/>
      <c r="D7033" s="10"/>
    </row>
    <row r="7034" spans="3:4" x14ac:dyDescent="0.25">
      <c r="C7034" s="34"/>
      <c r="D7034" s="10"/>
    </row>
    <row r="7035" spans="3:4" x14ac:dyDescent="0.25">
      <c r="C7035" s="34"/>
      <c r="D7035" s="10"/>
    </row>
    <row r="7036" spans="3:4" x14ac:dyDescent="0.25">
      <c r="C7036" s="34"/>
      <c r="D7036" s="10"/>
    </row>
    <row r="7037" spans="3:4" x14ac:dyDescent="0.25">
      <c r="C7037" s="34"/>
      <c r="D7037" s="10"/>
    </row>
    <row r="7038" spans="3:4" x14ac:dyDescent="0.25">
      <c r="C7038" s="34"/>
      <c r="D7038" s="10"/>
    </row>
    <row r="7039" spans="3:4" x14ac:dyDescent="0.25">
      <c r="C7039" s="34"/>
      <c r="D7039" s="10"/>
    </row>
    <row r="7040" spans="3:4" x14ac:dyDescent="0.25">
      <c r="C7040" s="34"/>
      <c r="D7040" s="10"/>
    </row>
    <row r="7041" spans="3:4" x14ac:dyDescent="0.25">
      <c r="C7041" s="34"/>
      <c r="D7041" s="10"/>
    </row>
    <row r="7042" spans="3:4" x14ac:dyDescent="0.25">
      <c r="C7042" s="34"/>
      <c r="D7042" s="10"/>
    </row>
    <row r="7043" spans="3:4" x14ac:dyDescent="0.25">
      <c r="C7043" s="34"/>
      <c r="D7043" s="10"/>
    </row>
    <row r="7044" spans="3:4" x14ac:dyDescent="0.25">
      <c r="C7044" s="34"/>
      <c r="D7044" s="10"/>
    </row>
    <row r="7045" spans="3:4" x14ac:dyDescent="0.25">
      <c r="C7045" s="34"/>
      <c r="D7045" s="10"/>
    </row>
    <row r="7046" spans="3:4" x14ac:dyDescent="0.25">
      <c r="C7046" s="34"/>
      <c r="D7046" s="10"/>
    </row>
    <row r="7047" spans="3:4" x14ac:dyDescent="0.25">
      <c r="C7047" s="34"/>
      <c r="D7047" s="10"/>
    </row>
    <row r="7048" spans="3:4" x14ac:dyDescent="0.25">
      <c r="C7048" s="34"/>
      <c r="D7048" s="10"/>
    </row>
    <row r="7049" spans="3:4" x14ac:dyDescent="0.25">
      <c r="C7049" s="34"/>
      <c r="D7049" s="10"/>
    </row>
    <row r="7050" spans="3:4" x14ac:dyDescent="0.25">
      <c r="C7050" s="34"/>
      <c r="D7050" s="10"/>
    </row>
    <row r="7051" spans="3:4" x14ac:dyDescent="0.25">
      <c r="C7051" s="34"/>
      <c r="D7051" s="10"/>
    </row>
    <row r="7052" spans="3:4" x14ac:dyDescent="0.25">
      <c r="C7052" s="34"/>
      <c r="D7052" s="10"/>
    </row>
    <row r="7053" spans="3:4" x14ac:dyDescent="0.25">
      <c r="C7053" s="34"/>
      <c r="D7053" s="10"/>
    </row>
    <row r="7054" spans="3:4" x14ac:dyDescent="0.25">
      <c r="C7054" s="34"/>
      <c r="D7054" s="10"/>
    </row>
    <row r="7055" spans="3:4" x14ac:dyDescent="0.25">
      <c r="C7055" s="34"/>
      <c r="D7055" s="10"/>
    </row>
    <row r="7056" spans="3:4" x14ac:dyDescent="0.25">
      <c r="C7056" s="34"/>
      <c r="D7056" s="10"/>
    </row>
    <row r="7057" spans="3:4" x14ac:dyDescent="0.25">
      <c r="C7057" s="34"/>
      <c r="D7057" s="10"/>
    </row>
    <row r="7058" spans="3:4" x14ac:dyDescent="0.25">
      <c r="C7058" s="34"/>
      <c r="D7058" s="10"/>
    </row>
    <row r="7059" spans="3:4" x14ac:dyDescent="0.25">
      <c r="C7059" s="34"/>
      <c r="D7059" s="10"/>
    </row>
    <row r="7060" spans="3:4" x14ac:dyDescent="0.25">
      <c r="C7060" s="34"/>
      <c r="D7060" s="10"/>
    </row>
    <row r="7061" spans="3:4" x14ac:dyDescent="0.25">
      <c r="C7061" s="34"/>
      <c r="D7061" s="10"/>
    </row>
    <row r="7062" spans="3:4" x14ac:dyDescent="0.25">
      <c r="C7062" s="34"/>
      <c r="D7062" s="10"/>
    </row>
    <row r="7063" spans="3:4" x14ac:dyDescent="0.25">
      <c r="C7063" s="34"/>
      <c r="D7063" s="10"/>
    </row>
    <row r="7064" spans="3:4" x14ac:dyDescent="0.25">
      <c r="C7064" s="34"/>
      <c r="D7064" s="10"/>
    </row>
    <row r="7065" spans="3:4" x14ac:dyDescent="0.25">
      <c r="C7065" s="34"/>
      <c r="D7065" s="10"/>
    </row>
    <row r="7066" spans="3:4" x14ac:dyDescent="0.25">
      <c r="C7066" s="34"/>
      <c r="D7066" s="10"/>
    </row>
    <row r="7067" spans="3:4" x14ac:dyDescent="0.25">
      <c r="C7067" s="34"/>
      <c r="D7067" s="10"/>
    </row>
    <row r="7068" spans="3:4" x14ac:dyDescent="0.25">
      <c r="C7068" s="34"/>
      <c r="D7068" s="10"/>
    </row>
    <row r="7069" spans="3:4" x14ac:dyDescent="0.25">
      <c r="C7069" s="34"/>
      <c r="D7069" s="10"/>
    </row>
    <row r="7070" spans="3:4" x14ac:dyDescent="0.25">
      <c r="C7070" s="34"/>
      <c r="D7070" s="10"/>
    </row>
    <row r="7071" spans="3:4" x14ac:dyDescent="0.25">
      <c r="C7071" s="34"/>
      <c r="D7071" s="10"/>
    </row>
    <row r="7072" spans="3:4" x14ac:dyDescent="0.25">
      <c r="C7072" s="34"/>
      <c r="D7072" s="10"/>
    </row>
    <row r="7073" spans="3:4" x14ac:dyDescent="0.25">
      <c r="C7073" s="34"/>
      <c r="D7073" s="10"/>
    </row>
    <row r="7074" spans="3:4" x14ac:dyDescent="0.25">
      <c r="C7074" s="34"/>
      <c r="D7074" s="10"/>
    </row>
    <row r="7075" spans="3:4" x14ac:dyDescent="0.25">
      <c r="C7075" s="34"/>
      <c r="D7075" s="10"/>
    </row>
    <row r="7076" spans="3:4" x14ac:dyDescent="0.25">
      <c r="C7076" s="34"/>
      <c r="D7076" s="10"/>
    </row>
    <row r="7077" spans="3:4" x14ac:dyDescent="0.25">
      <c r="C7077" s="34"/>
      <c r="D7077" s="10"/>
    </row>
    <row r="7078" spans="3:4" x14ac:dyDescent="0.25">
      <c r="C7078" s="34"/>
      <c r="D7078" s="10"/>
    </row>
    <row r="7079" spans="3:4" x14ac:dyDescent="0.25">
      <c r="C7079" s="34"/>
      <c r="D7079" s="10"/>
    </row>
    <row r="7080" spans="3:4" x14ac:dyDescent="0.25">
      <c r="C7080" s="34"/>
      <c r="D7080" s="10"/>
    </row>
    <row r="7081" spans="3:4" x14ac:dyDescent="0.25">
      <c r="C7081" s="34"/>
      <c r="D7081" s="10"/>
    </row>
    <row r="7082" spans="3:4" x14ac:dyDescent="0.25">
      <c r="C7082" s="34"/>
      <c r="D7082" s="10"/>
    </row>
    <row r="7083" spans="3:4" x14ac:dyDescent="0.25">
      <c r="C7083" s="34"/>
      <c r="D7083" s="10"/>
    </row>
    <row r="7084" spans="3:4" x14ac:dyDescent="0.25">
      <c r="C7084" s="34"/>
      <c r="D7084" s="10"/>
    </row>
    <row r="7085" spans="3:4" x14ac:dyDescent="0.25">
      <c r="C7085" s="34"/>
      <c r="D7085" s="10"/>
    </row>
    <row r="7086" spans="3:4" x14ac:dyDescent="0.25">
      <c r="C7086" s="34"/>
      <c r="D7086" s="10"/>
    </row>
    <row r="7087" spans="3:4" x14ac:dyDescent="0.25">
      <c r="C7087" s="34"/>
      <c r="D7087" s="10"/>
    </row>
    <row r="7088" spans="3:4" x14ac:dyDescent="0.25">
      <c r="C7088" s="34"/>
      <c r="D7088" s="10"/>
    </row>
    <row r="7089" spans="3:4" x14ac:dyDescent="0.25">
      <c r="C7089" s="34"/>
      <c r="D7089" s="10"/>
    </row>
    <row r="7090" spans="3:4" x14ac:dyDescent="0.25">
      <c r="C7090" s="34"/>
      <c r="D7090" s="10"/>
    </row>
    <row r="7091" spans="3:4" x14ac:dyDescent="0.25">
      <c r="C7091" s="34"/>
      <c r="D7091" s="10"/>
    </row>
    <row r="7092" spans="3:4" x14ac:dyDescent="0.25">
      <c r="C7092" s="34"/>
      <c r="D7092" s="10"/>
    </row>
    <row r="7093" spans="3:4" x14ac:dyDescent="0.25">
      <c r="C7093" s="34"/>
      <c r="D7093" s="10"/>
    </row>
    <row r="7094" spans="3:4" x14ac:dyDescent="0.25">
      <c r="C7094" s="34"/>
      <c r="D7094" s="10"/>
    </row>
    <row r="7095" spans="3:4" x14ac:dyDescent="0.25">
      <c r="C7095" s="34"/>
      <c r="D7095" s="10"/>
    </row>
    <row r="7096" spans="3:4" x14ac:dyDescent="0.25">
      <c r="C7096" s="34"/>
      <c r="D7096" s="10"/>
    </row>
    <row r="7097" spans="3:4" x14ac:dyDescent="0.25">
      <c r="C7097" s="34"/>
      <c r="D7097" s="10"/>
    </row>
    <row r="7098" spans="3:4" x14ac:dyDescent="0.25">
      <c r="C7098" s="34"/>
      <c r="D7098" s="10"/>
    </row>
    <row r="7099" spans="3:4" x14ac:dyDescent="0.25">
      <c r="C7099" s="34"/>
      <c r="D7099" s="10"/>
    </row>
    <row r="7100" spans="3:4" x14ac:dyDescent="0.25">
      <c r="C7100" s="34"/>
      <c r="D7100" s="10"/>
    </row>
    <row r="7101" spans="3:4" x14ac:dyDescent="0.25">
      <c r="C7101" s="34"/>
      <c r="D7101" s="10"/>
    </row>
    <row r="7102" spans="3:4" x14ac:dyDescent="0.25">
      <c r="C7102" s="34"/>
      <c r="D7102" s="10"/>
    </row>
    <row r="7103" spans="3:4" x14ac:dyDescent="0.25">
      <c r="C7103" s="34"/>
      <c r="D7103" s="10"/>
    </row>
    <row r="7104" spans="3:4" x14ac:dyDescent="0.25">
      <c r="C7104" s="34"/>
      <c r="D7104" s="10"/>
    </row>
    <row r="7105" spans="3:4" x14ac:dyDescent="0.25">
      <c r="C7105" s="34"/>
      <c r="D7105" s="10"/>
    </row>
    <row r="7106" spans="3:4" x14ac:dyDescent="0.25">
      <c r="C7106" s="34"/>
      <c r="D7106" s="10"/>
    </row>
    <row r="7107" spans="3:4" x14ac:dyDescent="0.25">
      <c r="C7107" s="34"/>
      <c r="D7107" s="10"/>
    </row>
    <row r="7108" spans="3:4" x14ac:dyDescent="0.25">
      <c r="C7108" s="34"/>
      <c r="D7108" s="10"/>
    </row>
    <row r="7109" spans="3:4" x14ac:dyDescent="0.25">
      <c r="C7109" s="34"/>
      <c r="D7109" s="10"/>
    </row>
    <row r="7110" spans="3:4" x14ac:dyDescent="0.25">
      <c r="C7110" s="34"/>
      <c r="D7110" s="10"/>
    </row>
    <row r="7111" spans="3:4" x14ac:dyDescent="0.25">
      <c r="C7111" s="34"/>
      <c r="D7111" s="10"/>
    </row>
    <row r="7112" spans="3:4" x14ac:dyDescent="0.25">
      <c r="C7112" s="34"/>
      <c r="D7112" s="10"/>
    </row>
    <row r="7113" spans="3:4" x14ac:dyDescent="0.25">
      <c r="C7113" s="34"/>
      <c r="D7113" s="10"/>
    </row>
    <row r="7114" spans="3:4" x14ac:dyDescent="0.25">
      <c r="C7114" s="34"/>
      <c r="D7114" s="10"/>
    </row>
    <row r="7115" spans="3:4" x14ac:dyDescent="0.25">
      <c r="C7115" s="34"/>
      <c r="D7115" s="10"/>
    </row>
    <row r="7116" spans="3:4" x14ac:dyDescent="0.25">
      <c r="C7116" s="34"/>
      <c r="D7116" s="10"/>
    </row>
    <row r="7117" spans="3:4" x14ac:dyDescent="0.25">
      <c r="C7117" s="34"/>
      <c r="D7117" s="10"/>
    </row>
    <row r="7118" spans="3:4" x14ac:dyDescent="0.25">
      <c r="C7118" s="34"/>
      <c r="D7118" s="10"/>
    </row>
    <row r="7119" spans="3:4" x14ac:dyDescent="0.25">
      <c r="C7119" s="34"/>
      <c r="D7119" s="10"/>
    </row>
    <row r="7120" spans="3:4" x14ac:dyDescent="0.25">
      <c r="C7120" s="34"/>
      <c r="D7120" s="10"/>
    </row>
    <row r="7121" spans="3:4" x14ac:dyDescent="0.25">
      <c r="C7121" s="34"/>
      <c r="D7121" s="10"/>
    </row>
    <row r="7122" spans="3:4" x14ac:dyDescent="0.25">
      <c r="C7122" s="34"/>
      <c r="D7122" s="10"/>
    </row>
    <row r="7123" spans="3:4" x14ac:dyDescent="0.25">
      <c r="C7123" s="34"/>
      <c r="D7123" s="10"/>
    </row>
    <row r="7124" spans="3:4" x14ac:dyDescent="0.25">
      <c r="C7124" s="34"/>
      <c r="D7124" s="10"/>
    </row>
    <row r="7125" spans="3:4" x14ac:dyDescent="0.25">
      <c r="C7125" s="34"/>
      <c r="D7125" s="10"/>
    </row>
    <row r="7126" spans="3:4" x14ac:dyDescent="0.25">
      <c r="C7126" s="34"/>
      <c r="D7126" s="10"/>
    </row>
    <row r="7127" spans="3:4" x14ac:dyDescent="0.25">
      <c r="C7127" s="34"/>
      <c r="D7127" s="10"/>
    </row>
    <row r="7128" spans="3:4" x14ac:dyDescent="0.25">
      <c r="C7128" s="34"/>
      <c r="D7128" s="10"/>
    </row>
    <row r="7129" spans="3:4" x14ac:dyDescent="0.25">
      <c r="C7129" s="34"/>
      <c r="D7129" s="10"/>
    </row>
    <row r="7130" spans="3:4" x14ac:dyDescent="0.25">
      <c r="C7130" s="34"/>
      <c r="D7130" s="10"/>
    </row>
    <row r="7131" spans="3:4" x14ac:dyDescent="0.25">
      <c r="C7131" s="34"/>
      <c r="D7131" s="10"/>
    </row>
    <row r="7132" spans="3:4" x14ac:dyDescent="0.25">
      <c r="C7132" s="34"/>
      <c r="D7132" s="10"/>
    </row>
    <row r="7133" spans="3:4" x14ac:dyDescent="0.25">
      <c r="C7133" s="34"/>
      <c r="D7133" s="10"/>
    </row>
    <row r="7134" spans="3:4" x14ac:dyDescent="0.25">
      <c r="C7134" s="34"/>
      <c r="D7134" s="10"/>
    </row>
    <row r="7135" spans="3:4" x14ac:dyDescent="0.25">
      <c r="C7135" s="34"/>
      <c r="D7135" s="10"/>
    </row>
    <row r="7136" spans="3:4" x14ac:dyDescent="0.25">
      <c r="C7136" s="34"/>
      <c r="D7136" s="10"/>
    </row>
    <row r="7137" spans="3:4" x14ac:dyDescent="0.25">
      <c r="C7137" s="34"/>
      <c r="D7137" s="10"/>
    </row>
    <row r="7138" spans="3:4" x14ac:dyDescent="0.25">
      <c r="C7138" s="34"/>
      <c r="D7138" s="10"/>
    </row>
    <row r="7139" spans="3:4" x14ac:dyDescent="0.25">
      <c r="C7139" s="34"/>
      <c r="D7139" s="10"/>
    </row>
    <row r="7140" spans="3:4" x14ac:dyDescent="0.25">
      <c r="C7140" s="34"/>
      <c r="D7140" s="10"/>
    </row>
    <row r="7141" spans="3:4" x14ac:dyDescent="0.25">
      <c r="C7141" s="34"/>
      <c r="D7141" s="10"/>
    </row>
    <row r="7142" spans="3:4" x14ac:dyDescent="0.25">
      <c r="C7142" s="34"/>
      <c r="D7142" s="10"/>
    </row>
    <row r="7143" spans="3:4" x14ac:dyDescent="0.25">
      <c r="C7143" s="34"/>
      <c r="D7143" s="10"/>
    </row>
    <row r="7144" spans="3:4" x14ac:dyDescent="0.25">
      <c r="C7144" s="34"/>
      <c r="D7144" s="10"/>
    </row>
    <row r="7145" spans="3:4" x14ac:dyDescent="0.25">
      <c r="C7145" s="34"/>
      <c r="D7145" s="10"/>
    </row>
    <row r="7146" spans="3:4" x14ac:dyDescent="0.25">
      <c r="C7146" s="34"/>
      <c r="D7146" s="10"/>
    </row>
    <row r="7147" spans="3:4" x14ac:dyDescent="0.25">
      <c r="C7147" s="34"/>
      <c r="D7147" s="10"/>
    </row>
    <row r="7148" spans="3:4" x14ac:dyDescent="0.25">
      <c r="C7148" s="34"/>
      <c r="D7148" s="10"/>
    </row>
    <row r="7149" spans="3:4" x14ac:dyDescent="0.25">
      <c r="C7149" s="34"/>
      <c r="D7149" s="10"/>
    </row>
    <row r="7150" spans="3:4" x14ac:dyDescent="0.25">
      <c r="C7150" s="34"/>
      <c r="D7150" s="10"/>
    </row>
    <row r="7151" spans="3:4" x14ac:dyDescent="0.25">
      <c r="C7151" s="34"/>
      <c r="D7151" s="10"/>
    </row>
    <row r="7152" spans="3:4" x14ac:dyDescent="0.25">
      <c r="C7152" s="34"/>
      <c r="D7152" s="10"/>
    </row>
    <row r="7153" spans="3:4" x14ac:dyDescent="0.25">
      <c r="C7153" s="34"/>
      <c r="D7153" s="10"/>
    </row>
    <row r="7154" spans="3:4" x14ac:dyDescent="0.25">
      <c r="C7154" s="34"/>
      <c r="D7154" s="10"/>
    </row>
    <row r="7155" spans="3:4" x14ac:dyDescent="0.25">
      <c r="C7155" s="34"/>
      <c r="D7155" s="10"/>
    </row>
    <row r="7156" spans="3:4" x14ac:dyDescent="0.25">
      <c r="C7156" s="34"/>
      <c r="D7156" s="10"/>
    </row>
    <row r="7157" spans="3:4" x14ac:dyDescent="0.25">
      <c r="C7157" s="34"/>
      <c r="D7157" s="10"/>
    </row>
    <row r="7158" spans="3:4" x14ac:dyDescent="0.25">
      <c r="C7158" s="34"/>
      <c r="D7158" s="10"/>
    </row>
    <row r="7159" spans="3:4" x14ac:dyDescent="0.25">
      <c r="C7159" s="34"/>
      <c r="D7159" s="10"/>
    </row>
    <row r="7160" spans="3:4" x14ac:dyDescent="0.25">
      <c r="C7160" s="34"/>
      <c r="D7160" s="10"/>
    </row>
    <row r="7161" spans="3:4" x14ac:dyDescent="0.25">
      <c r="C7161" s="34"/>
      <c r="D7161" s="10"/>
    </row>
    <row r="7162" spans="3:4" x14ac:dyDescent="0.25">
      <c r="C7162" s="34"/>
      <c r="D7162" s="10"/>
    </row>
    <row r="7163" spans="3:4" x14ac:dyDescent="0.25">
      <c r="C7163" s="34"/>
      <c r="D7163" s="10"/>
    </row>
    <row r="7164" spans="3:4" x14ac:dyDescent="0.25">
      <c r="C7164" s="34"/>
      <c r="D7164" s="10"/>
    </row>
    <row r="7165" spans="3:4" x14ac:dyDescent="0.25">
      <c r="C7165" s="34"/>
      <c r="D7165" s="10"/>
    </row>
    <row r="7166" spans="3:4" x14ac:dyDescent="0.25">
      <c r="C7166" s="34"/>
      <c r="D7166" s="10"/>
    </row>
    <row r="7167" spans="3:4" x14ac:dyDescent="0.25">
      <c r="C7167" s="34"/>
      <c r="D7167" s="10"/>
    </row>
    <row r="7168" spans="3:4" x14ac:dyDescent="0.25">
      <c r="C7168" s="34"/>
      <c r="D7168" s="10"/>
    </row>
    <row r="7169" spans="3:4" x14ac:dyDescent="0.25">
      <c r="C7169" s="34"/>
      <c r="D7169" s="10"/>
    </row>
    <row r="7170" spans="3:4" x14ac:dyDescent="0.25">
      <c r="C7170" s="34"/>
      <c r="D7170" s="10"/>
    </row>
    <row r="7171" spans="3:4" x14ac:dyDescent="0.25">
      <c r="C7171" s="34"/>
      <c r="D7171" s="10"/>
    </row>
    <row r="7172" spans="3:4" x14ac:dyDescent="0.25">
      <c r="C7172" s="34"/>
      <c r="D7172" s="10"/>
    </row>
    <row r="7173" spans="3:4" x14ac:dyDescent="0.25">
      <c r="C7173" s="34"/>
      <c r="D7173" s="10"/>
    </row>
    <row r="7174" spans="3:4" x14ac:dyDescent="0.25">
      <c r="C7174" s="34"/>
      <c r="D7174" s="10"/>
    </row>
    <row r="7175" spans="3:4" x14ac:dyDescent="0.25">
      <c r="C7175" s="34"/>
      <c r="D7175" s="10"/>
    </row>
    <row r="7176" spans="3:4" x14ac:dyDescent="0.25">
      <c r="C7176" s="34"/>
      <c r="D7176" s="10"/>
    </row>
    <row r="7177" spans="3:4" x14ac:dyDescent="0.25">
      <c r="C7177" s="34"/>
      <c r="D7177" s="10"/>
    </row>
    <row r="7178" spans="3:4" x14ac:dyDescent="0.25">
      <c r="C7178" s="34"/>
      <c r="D7178" s="10"/>
    </row>
    <row r="7179" spans="3:4" x14ac:dyDescent="0.25">
      <c r="C7179" s="34"/>
      <c r="D7179" s="10"/>
    </row>
    <row r="7180" spans="3:4" x14ac:dyDescent="0.25">
      <c r="C7180" s="34"/>
      <c r="D7180" s="10"/>
    </row>
    <row r="7181" spans="3:4" x14ac:dyDescent="0.25">
      <c r="C7181" s="34"/>
      <c r="D7181" s="10"/>
    </row>
    <row r="7182" spans="3:4" x14ac:dyDescent="0.25">
      <c r="C7182" s="34"/>
      <c r="D7182" s="10"/>
    </row>
    <row r="7183" spans="3:4" x14ac:dyDescent="0.25">
      <c r="C7183" s="34"/>
      <c r="D7183" s="10"/>
    </row>
    <row r="7184" spans="3:4" x14ac:dyDescent="0.25">
      <c r="C7184" s="34"/>
      <c r="D7184" s="10"/>
    </row>
    <row r="7185" spans="3:4" x14ac:dyDescent="0.25">
      <c r="C7185" s="34"/>
      <c r="D7185" s="10"/>
    </row>
    <row r="7186" spans="3:4" x14ac:dyDescent="0.25">
      <c r="C7186" s="34"/>
      <c r="D7186" s="10"/>
    </row>
    <row r="7187" spans="3:4" x14ac:dyDescent="0.25">
      <c r="C7187" s="34"/>
      <c r="D7187" s="10"/>
    </row>
    <row r="7188" spans="3:4" x14ac:dyDescent="0.25">
      <c r="C7188" s="34"/>
      <c r="D7188" s="10"/>
    </row>
    <row r="7189" spans="3:4" x14ac:dyDescent="0.25">
      <c r="C7189" s="34"/>
      <c r="D7189" s="10"/>
    </row>
    <row r="7190" spans="3:4" x14ac:dyDescent="0.25">
      <c r="C7190" s="34"/>
      <c r="D7190" s="10"/>
    </row>
    <row r="7191" spans="3:4" x14ac:dyDescent="0.25">
      <c r="C7191" s="34"/>
      <c r="D7191" s="10"/>
    </row>
    <row r="7192" spans="3:4" x14ac:dyDescent="0.25">
      <c r="C7192" s="34"/>
      <c r="D7192" s="10"/>
    </row>
    <row r="7193" spans="3:4" x14ac:dyDescent="0.25">
      <c r="C7193" s="34"/>
      <c r="D7193" s="10"/>
    </row>
    <row r="7194" spans="3:4" x14ac:dyDescent="0.25">
      <c r="C7194" s="34"/>
      <c r="D7194" s="10"/>
    </row>
    <row r="7195" spans="3:4" x14ac:dyDescent="0.25">
      <c r="C7195" s="34"/>
      <c r="D7195" s="10"/>
    </row>
    <row r="7196" spans="3:4" x14ac:dyDescent="0.25">
      <c r="C7196" s="34"/>
      <c r="D7196" s="10"/>
    </row>
    <row r="7197" spans="3:4" x14ac:dyDescent="0.25">
      <c r="C7197" s="34"/>
      <c r="D7197" s="10"/>
    </row>
    <row r="7198" spans="3:4" x14ac:dyDescent="0.25">
      <c r="C7198" s="34"/>
      <c r="D7198" s="10"/>
    </row>
    <row r="7199" spans="3:4" x14ac:dyDescent="0.25">
      <c r="C7199" s="34"/>
      <c r="D7199" s="10"/>
    </row>
    <row r="7200" spans="3:4" x14ac:dyDescent="0.25">
      <c r="C7200" s="34"/>
      <c r="D7200" s="10"/>
    </row>
    <row r="7201" spans="3:4" x14ac:dyDescent="0.25">
      <c r="C7201" s="34"/>
      <c r="D7201" s="10"/>
    </row>
    <row r="7202" spans="3:4" x14ac:dyDescent="0.25">
      <c r="C7202" s="34"/>
      <c r="D7202" s="10"/>
    </row>
    <row r="7203" spans="3:4" x14ac:dyDescent="0.25">
      <c r="C7203" s="34"/>
      <c r="D7203" s="10"/>
    </row>
    <row r="7204" spans="3:4" x14ac:dyDescent="0.25">
      <c r="C7204" s="34"/>
      <c r="D7204" s="10"/>
    </row>
    <row r="7205" spans="3:4" x14ac:dyDescent="0.25">
      <c r="C7205" s="34"/>
      <c r="D7205" s="10"/>
    </row>
    <row r="7206" spans="3:4" x14ac:dyDescent="0.25">
      <c r="C7206" s="34"/>
      <c r="D7206" s="10"/>
    </row>
    <row r="7207" spans="3:4" x14ac:dyDescent="0.25">
      <c r="C7207" s="34"/>
      <c r="D7207" s="10"/>
    </row>
    <row r="7208" spans="3:4" x14ac:dyDescent="0.25">
      <c r="C7208" s="34"/>
      <c r="D7208" s="10"/>
    </row>
    <row r="7209" spans="3:4" x14ac:dyDescent="0.25">
      <c r="C7209" s="34"/>
      <c r="D7209" s="10"/>
    </row>
    <row r="7210" spans="3:4" x14ac:dyDescent="0.25">
      <c r="C7210" s="34"/>
      <c r="D7210" s="10"/>
    </row>
    <row r="7211" spans="3:4" x14ac:dyDescent="0.25">
      <c r="C7211" s="34"/>
      <c r="D7211" s="10"/>
    </row>
    <row r="7212" spans="3:4" x14ac:dyDescent="0.25">
      <c r="C7212" s="34"/>
      <c r="D7212" s="10"/>
    </row>
    <row r="7213" spans="3:4" x14ac:dyDescent="0.25">
      <c r="C7213" s="34"/>
      <c r="D7213" s="10"/>
    </row>
    <row r="7214" spans="3:4" x14ac:dyDescent="0.25">
      <c r="C7214" s="34"/>
      <c r="D7214" s="10"/>
    </row>
    <row r="7215" spans="3:4" x14ac:dyDescent="0.25">
      <c r="C7215" s="34"/>
      <c r="D7215" s="10"/>
    </row>
    <row r="7216" spans="3:4" x14ac:dyDescent="0.25">
      <c r="C7216" s="34"/>
      <c r="D7216" s="10"/>
    </row>
    <row r="7217" spans="3:4" x14ac:dyDescent="0.25">
      <c r="C7217" s="34"/>
      <c r="D7217" s="10"/>
    </row>
    <row r="7218" spans="3:4" x14ac:dyDescent="0.25">
      <c r="C7218" s="34"/>
      <c r="D7218" s="10"/>
    </row>
    <row r="7219" spans="3:4" x14ac:dyDescent="0.25">
      <c r="C7219" s="34"/>
      <c r="D7219" s="10"/>
    </row>
    <row r="7220" spans="3:4" x14ac:dyDescent="0.25">
      <c r="C7220" s="34"/>
      <c r="D7220" s="10"/>
    </row>
    <row r="7221" spans="3:4" x14ac:dyDescent="0.25">
      <c r="C7221" s="34"/>
      <c r="D7221" s="10"/>
    </row>
    <row r="7222" spans="3:4" x14ac:dyDescent="0.25">
      <c r="C7222" s="34"/>
      <c r="D7222" s="10"/>
    </row>
    <row r="7223" spans="3:4" x14ac:dyDescent="0.25">
      <c r="C7223" s="34"/>
      <c r="D7223" s="10"/>
    </row>
    <row r="7224" spans="3:4" x14ac:dyDescent="0.25">
      <c r="C7224" s="34"/>
      <c r="D7224" s="10"/>
    </row>
    <row r="7225" spans="3:4" x14ac:dyDescent="0.25">
      <c r="C7225" s="34"/>
      <c r="D7225" s="10"/>
    </row>
    <row r="7226" spans="3:4" x14ac:dyDescent="0.25">
      <c r="C7226" s="34"/>
      <c r="D7226" s="10"/>
    </row>
    <row r="7227" spans="3:4" x14ac:dyDescent="0.25">
      <c r="C7227" s="34"/>
      <c r="D7227" s="10"/>
    </row>
    <row r="7228" spans="3:4" x14ac:dyDescent="0.25">
      <c r="C7228" s="34"/>
      <c r="D7228" s="10"/>
    </row>
    <row r="7229" spans="3:4" x14ac:dyDescent="0.25">
      <c r="C7229" s="34"/>
      <c r="D7229" s="10"/>
    </row>
    <row r="7230" spans="3:4" x14ac:dyDescent="0.25">
      <c r="C7230" s="34"/>
      <c r="D7230" s="10"/>
    </row>
    <row r="7231" spans="3:4" x14ac:dyDescent="0.25">
      <c r="C7231" s="34"/>
      <c r="D7231" s="10"/>
    </row>
    <row r="7232" spans="3:4" x14ac:dyDescent="0.25">
      <c r="C7232" s="34"/>
      <c r="D7232" s="10"/>
    </row>
    <row r="7233" spans="3:4" x14ac:dyDescent="0.25">
      <c r="C7233" s="34"/>
      <c r="D7233" s="10"/>
    </row>
    <row r="7234" spans="3:4" x14ac:dyDescent="0.25">
      <c r="C7234" s="34"/>
      <c r="D7234" s="10"/>
    </row>
    <row r="7235" spans="3:4" x14ac:dyDescent="0.25">
      <c r="C7235" s="34"/>
      <c r="D7235" s="10"/>
    </row>
    <row r="7236" spans="3:4" x14ac:dyDescent="0.25">
      <c r="C7236" s="34"/>
      <c r="D7236" s="10"/>
    </row>
    <row r="7237" spans="3:4" x14ac:dyDescent="0.25">
      <c r="C7237" s="34"/>
      <c r="D7237" s="10"/>
    </row>
    <row r="7238" spans="3:4" x14ac:dyDescent="0.25">
      <c r="C7238" s="34"/>
      <c r="D7238" s="10"/>
    </row>
    <row r="7239" spans="3:4" x14ac:dyDescent="0.25">
      <c r="C7239" s="34"/>
      <c r="D7239" s="10"/>
    </row>
    <row r="7240" spans="3:4" x14ac:dyDescent="0.25">
      <c r="C7240" s="34"/>
      <c r="D7240" s="10"/>
    </row>
    <row r="7241" spans="3:4" x14ac:dyDescent="0.25">
      <c r="C7241" s="34"/>
      <c r="D7241" s="10"/>
    </row>
    <row r="7242" spans="3:4" x14ac:dyDescent="0.25">
      <c r="C7242" s="34"/>
      <c r="D7242" s="10"/>
    </row>
    <row r="7243" spans="3:4" x14ac:dyDescent="0.25">
      <c r="C7243" s="34"/>
      <c r="D7243" s="10"/>
    </row>
    <row r="7244" spans="3:4" x14ac:dyDescent="0.25">
      <c r="C7244" s="34"/>
      <c r="D7244" s="10"/>
    </row>
    <row r="7245" spans="3:4" x14ac:dyDescent="0.25">
      <c r="C7245" s="34"/>
      <c r="D7245" s="10"/>
    </row>
    <row r="7246" spans="3:4" x14ac:dyDescent="0.25">
      <c r="C7246" s="34"/>
      <c r="D7246" s="10"/>
    </row>
    <row r="7247" spans="3:4" x14ac:dyDescent="0.25">
      <c r="C7247" s="34"/>
      <c r="D7247" s="10"/>
    </row>
    <row r="7248" spans="3:4" x14ac:dyDescent="0.25">
      <c r="C7248" s="34"/>
      <c r="D7248" s="10"/>
    </row>
    <row r="7249" spans="3:4" x14ac:dyDescent="0.25">
      <c r="C7249" s="34"/>
      <c r="D7249" s="10"/>
    </row>
    <row r="7250" spans="3:4" x14ac:dyDescent="0.25">
      <c r="C7250" s="34"/>
      <c r="D7250" s="10"/>
    </row>
    <row r="7251" spans="3:4" x14ac:dyDescent="0.25">
      <c r="C7251" s="34"/>
      <c r="D7251" s="10"/>
    </row>
    <row r="7252" spans="3:4" x14ac:dyDescent="0.25">
      <c r="C7252" s="34"/>
      <c r="D7252" s="10"/>
    </row>
    <row r="7253" spans="3:4" x14ac:dyDescent="0.25">
      <c r="C7253" s="34"/>
      <c r="D7253" s="10"/>
    </row>
    <row r="7254" spans="3:4" x14ac:dyDescent="0.25">
      <c r="C7254" s="34"/>
      <c r="D7254" s="10"/>
    </row>
    <row r="7255" spans="3:4" x14ac:dyDescent="0.25">
      <c r="C7255" s="34"/>
      <c r="D7255" s="10"/>
    </row>
    <row r="7256" spans="3:4" x14ac:dyDescent="0.25">
      <c r="C7256" s="34"/>
      <c r="D7256" s="10"/>
    </row>
    <row r="7257" spans="3:4" x14ac:dyDescent="0.25">
      <c r="C7257" s="34"/>
      <c r="D7257" s="10"/>
    </row>
    <row r="7258" spans="3:4" x14ac:dyDescent="0.25">
      <c r="C7258" s="34"/>
      <c r="D7258" s="10"/>
    </row>
    <row r="7259" spans="3:4" x14ac:dyDescent="0.25">
      <c r="C7259" s="34"/>
      <c r="D7259" s="10"/>
    </row>
    <row r="7260" spans="3:4" x14ac:dyDescent="0.25">
      <c r="C7260" s="34"/>
      <c r="D7260" s="10"/>
    </row>
    <row r="7261" spans="3:4" x14ac:dyDescent="0.25">
      <c r="C7261" s="34"/>
      <c r="D7261" s="10"/>
    </row>
    <row r="7262" spans="3:4" x14ac:dyDescent="0.25">
      <c r="C7262" s="34"/>
      <c r="D7262" s="10"/>
    </row>
    <row r="7263" spans="3:4" x14ac:dyDescent="0.25">
      <c r="C7263" s="34"/>
      <c r="D7263" s="10"/>
    </row>
    <row r="7264" spans="3:4" x14ac:dyDescent="0.25">
      <c r="C7264" s="34"/>
      <c r="D7264" s="10"/>
    </row>
    <row r="7265" spans="3:4" x14ac:dyDescent="0.25">
      <c r="C7265" s="34"/>
      <c r="D7265" s="10"/>
    </row>
    <row r="7266" spans="3:4" x14ac:dyDescent="0.25">
      <c r="C7266" s="34"/>
      <c r="D7266" s="10"/>
    </row>
    <row r="7267" spans="3:4" x14ac:dyDescent="0.25">
      <c r="C7267" s="34"/>
      <c r="D7267" s="10"/>
    </row>
    <row r="7268" spans="3:4" x14ac:dyDescent="0.25">
      <c r="C7268" s="34"/>
      <c r="D7268" s="10"/>
    </row>
    <row r="7269" spans="3:4" x14ac:dyDescent="0.25">
      <c r="C7269" s="34"/>
      <c r="D7269" s="10"/>
    </row>
    <row r="7270" spans="3:4" x14ac:dyDescent="0.25">
      <c r="C7270" s="34"/>
      <c r="D7270" s="10"/>
    </row>
    <row r="7271" spans="3:4" x14ac:dyDescent="0.25">
      <c r="C7271" s="34"/>
      <c r="D7271" s="10"/>
    </row>
    <row r="7272" spans="3:4" x14ac:dyDescent="0.25">
      <c r="C7272" s="34"/>
      <c r="D7272" s="10"/>
    </row>
    <row r="7273" spans="3:4" x14ac:dyDescent="0.25">
      <c r="C7273" s="34"/>
      <c r="D7273" s="10"/>
    </row>
    <row r="7274" spans="3:4" x14ac:dyDescent="0.25">
      <c r="C7274" s="34"/>
      <c r="D7274" s="10"/>
    </row>
    <row r="7275" spans="3:4" x14ac:dyDescent="0.25">
      <c r="C7275" s="34"/>
      <c r="D7275" s="10"/>
    </row>
    <row r="7276" spans="3:4" x14ac:dyDescent="0.25">
      <c r="C7276" s="34"/>
      <c r="D7276" s="10"/>
    </row>
    <row r="7277" spans="3:4" x14ac:dyDescent="0.25">
      <c r="C7277" s="34"/>
      <c r="D7277" s="10"/>
    </row>
    <row r="7278" spans="3:4" x14ac:dyDescent="0.25">
      <c r="C7278" s="34"/>
      <c r="D7278" s="10"/>
    </row>
    <row r="7279" spans="3:4" x14ac:dyDescent="0.25">
      <c r="C7279" s="34"/>
      <c r="D7279" s="10"/>
    </row>
    <row r="7280" spans="3:4" x14ac:dyDescent="0.25">
      <c r="C7280" s="34"/>
      <c r="D7280" s="10"/>
    </row>
    <row r="7281" spans="3:4" x14ac:dyDescent="0.25">
      <c r="C7281" s="34"/>
      <c r="D7281" s="10"/>
    </row>
    <row r="7282" spans="3:4" x14ac:dyDescent="0.25">
      <c r="C7282" s="34"/>
      <c r="D7282" s="10"/>
    </row>
    <row r="7283" spans="3:4" x14ac:dyDescent="0.25">
      <c r="C7283" s="34"/>
      <c r="D7283" s="10"/>
    </row>
    <row r="7284" spans="3:4" x14ac:dyDescent="0.25">
      <c r="C7284" s="34"/>
      <c r="D7284" s="10"/>
    </row>
    <row r="7285" spans="3:4" x14ac:dyDescent="0.25">
      <c r="C7285" s="34"/>
      <c r="D7285" s="10"/>
    </row>
    <row r="7286" spans="3:4" x14ac:dyDescent="0.25">
      <c r="C7286" s="34"/>
      <c r="D7286" s="10"/>
    </row>
    <row r="7287" spans="3:4" x14ac:dyDescent="0.25">
      <c r="C7287" s="34"/>
      <c r="D7287" s="10"/>
    </row>
    <row r="7288" spans="3:4" x14ac:dyDescent="0.25">
      <c r="C7288" s="34"/>
      <c r="D7288" s="10"/>
    </row>
    <row r="7289" spans="3:4" x14ac:dyDescent="0.25">
      <c r="C7289" s="34"/>
      <c r="D7289" s="10"/>
    </row>
    <row r="7290" spans="3:4" x14ac:dyDescent="0.25">
      <c r="C7290" s="34"/>
      <c r="D7290" s="10"/>
    </row>
    <row r="7291" spans="3:4" x14ac:dyDescent="0.25">
      <c r="C7291" s="34"/>
      <c r="D7291" s="10"/>
    </row>
    <row r="7292" spans="3:4" x14ac:dyDescent="0.25">
      <c r="C7292" s="34"/>
      <c r="D7292" s="10"/>
    </row>
    <row r="7293" spans="3:4" x14ac:dyDescent="0.25">
      <c r="C7293" s="34"/>
      <c r="D7293" s="10"/>
    </row>
    <row r="7294" spans="3:4" x14ac:dyDescent="0.25">
      <c r="C7294" s="34"/>
      <c r="D7294" s="10"/>
    </row>
    <row r="7295" spans="3:4" x14ac:dyDescent="0.25">
      <c r="C7295" s="34"/>
      <c r="D7295" s="10"/>
    </row>
    <row r="7296" spans="3:4" x14ac:dyDescent="0.25">
      <c r="C7296" s="34"/>
      <c r="D7296" s="10"/>
    </row>
    <row r="7297" spans="3:4" x14ac:dyDescent="0.25">
      <c r="C7297" s="34"/>
      <c r="D7297" s="10"/>
    </row>
    <row r="7298" spans="3:4" x14ac:dyDescent="0.25">
      <c r="C7298" s="34"/>
      <c r="D7298" s="10"/>
    </row>
    <row r="7299" spans="3:4" x14ac:dyDescent="0.25">
      <c r="C7299" s="34"/>
      <c r="D7299" s="10"/>
    </row>
    <row r="7300" spans="3:4" x14ac:dyDescent="0.25">
      <c r="C7300" s="34"/>
      <c r="D7300" s="10"/>
    </row>
    <row r="7301" spans="3:4" x14ac:dyDescent="0.25">
      <c r="C7301" s="34"/>
      <c r="D7301" s="10"/>
    </row>
    <row r="7302" spans="3:4" x14ac:dyDescent="0.25">
      <c r="C7302" s="34"/>
      <c r="D7302" s="10"/>
    </row>
    <row r="7303" spans="3:4" x14ac:dyDescent="0.25">
      <c r="C7303" s="34"/>
      <c r="D7303" s="10"/>
    </row>
    <row r="7304" spans="3:4" x14ac:dyDescent="0.25">
      <c r="C7304" s="34"/>
      <c r="D7304" s="10"/>
    </row>
    <row r="7305" spans="3:4" x14ac:dyDescent="0.25">
      <c r="C7305" s="34"/>
      <c r="D7305" s="10"/>
    </row>
    <row r="7306" spans="3:4" x14ac:dyDescent="0.25">
      <c r="C7306" s="34"/>
      <c r="D7306" s="10"/>
    </row>
    <row r="7307" spans="3:4" x14ac:dyDescent="0.25">
      <c r="C7307" s="34"/>
      <c r="D7307" s="10"/>
    </row>
    <row r="7308" spans="3:4" x14ac:dyDescent="0.25">
      <c r="C7308" s="34"/>
      <c r="D7308" s="10"/>
    </row>
    <row r="7309" spans="3:4" x14ac:dyDescent="0.25">
      <c r="C7309" s="34"/>
      <c r="D7309" s="10"/>
    </row>
    <row r="7310" spans="3:4" x14ac:dyDescent="0.25">
      <c r="C7310" s="34"/>
      <c r="D7310" s="10"/>
    </row>
    <row r="7311" spans="3:4" x14ac:dyDescent="0.25">
      <c r="C7311" s="34"/>
      <c r="D7311" s="10"/>
    </row>
    <row r="7312" spans="3:4" x14ac:dyDescent="0.25">
      <c r="C7312" s="34"/>
      <c r="D7312" s="10"/>
    </row>
    <row r="7313" spans="3:4" x14ac:dyDescent="0.25">
      <c r="C7313" s="34"/>
      <c r="D7313" s="10"/>
    </row>
    <row r="7314" spans="3:4" x14ac:dyDescent="0.25">
      <c r="C7314" s="34"/>
      <c r="D7314" s="10"/>
    </row>
    <row r="7315" spans="3:4" x14ac:dyDescent="0.25">
      <c r="C7315" s="34"/>
      <c r="D7315" s="10"/>
    </row>
    <row r="7316" spans="3:4" x14ac:dyDescent="0.25">
      <c r="C7316" s="34"/>
      <c r="D7316" s="10"/>
    </row>
    <row r="7317" spans="3:4" x14ac:dyDescent="0.25">
      <c r="C7317" s="34"/>
      <c r="D7317" s="10"/>
    </row>
    <row r="7318" spans="3:4" x14ac:dyDescent="0.25">
      <c r="C7318" s="34"/>
      <c r="D7318" s="10"/>
    </row>
    <row r="7319" spans="3:4" x14ac:dyDescent="0.25">
      <c r="C7319" s="34"/>
      <c r="D7319" s="10"/>
    </row>
    <row r="7320" spans="3:4" x14ac:dyDescent="0.25">
      <c r="C7320" s="34"/>
      <c r="D7320" s="10"/>
    </row>
    <row r="7321" spans="3:4" x14ac:dyDescent="0.25">
      <c r="C7321" s="34"/>
      <c r="D7321" s="10"/>
    </row>
    <row r="7322" spans="3:4" x14ac:dyDescent="0.25">
      <c r="C7322" s="34"/>
      <c r="D7322" s="10"/>
    </row>
    <row r="7323" spans="3:4" x14ac:dyDescent="0.25">
      <c r="C7323" s="34"/>
      <c r="D7323" s="10"/>
    </row>
    <row r="7324" spans="3:4" x14ac:dyDescent="0.25">
      <c r="C7324" s="34"/>
      <c r="D7324" s="10"/>
    </row>
    <row r="7325" spans="3:4" x14ac:dyDescent="0.25">
      <c r="C7325" s="34"/>
      <c r="D7325" s="10"/>
    </row>
    <row r="7326" spans="3:4" x14ac:dyDescent="0.25">
      <c r="C7326" s="34"/>
      <c r="D7326" s="10"/>
    </row>
    <row r="7327" spans="3:4" x14ac:dyDescent="0.25">
      <c r="C7327" s="34"/>
      <c r="D7327" s="10"/>
    </row>
    <row r="7328" spans="3:4" x14ac:dyDescent="0.25">
      <c r="C7328" s="34"/>
      <c r="D7328" s="10"/>
    </row>
    <row r="7329" spans="3:4" x14ac:dyDescent="0.25">
      <c r="C7329" s="34"/>
      <c r="D7329" s="10"/>
    </row>
    <row r="7330" spans="3:4" x14ac:dyDescent="0.25">
      <c r="C7330" s="34"/>
      <c r="D7330" s="10"/>
    </row>
    <row r="7331" spans="3:4" x14ac:dyDescent="0.25">
      <c r="C7331" s="34"/>
      <c r="D7331" s="10"/>
    </row>
    <row r="7332" spans="3:4" x14ac:dyDescent="0.25">
      <c r="C7332" s="34"/>
      <c r="D7332" s="10"/>
    </row>
    <row r="7333" spans="3:4" x14ac:dyDescent="0.25">
      <c r="C7333" s="34"/>
      <c r="D7333" s="10"/>
    </row>
    <row r="7334" spans="3:4" x14ac:dyDescent="0.25">
      <c r="C7334" s="34"/>
      <c r="D7334" s="10"/>
    </row>
    <row r="7335" spans="3:4" x14ac:dyDescent="0.25">
      <c r="C7335" s="34"/>
      <c r="D7335" s="10"/>
    </row>
    <row r="7336" spans="3:4" x14ac:dyDescent="0.25">
      <c r="C7336" s="34"/>
      <c r="D7336" s="10"/>
    </row>
    <row r="7337" spans="3:4" x14ac:dyDescent="0.25">
      <c r="C7337" s="34"/>
      <c r="D7337" s="10"/>
    </row>
    <row r="7338" spans="3:4" x14ac:dyDescent="0.25">
      <c r="C7338" s="34"/>
      <c r="D7338" s="10"/>
    </row>
    <row r="7339" spans="3:4" x14ac:dyDescent="0.25">
      <c r="C7339" s="34"/>
      <c r="D7339" s="10"/>
    </row>
    <row r="7340" spans="3:4" x14ac:dyDescent="0.25">
      <c r="C7340" s="34"/>
      <c r="D7340" s="10"/>
    </row>
    <row r="7341" spans="3:4" x14ac:dyDescent="0.25">
      <c r="C7341" s="34"/>
      <c r="D7341" s="10"/>
    </row>
    <row r="7342" spans="3:4" x14ac:dyDescent="0.25">
      <c r="C7342" s="34"/>
      <c r="D7342" s="10"/>
    </row>
    <row r="7343" spans="3:4" x14ac:dyDescent="0.25">
      <c r="C7343" s="34"/>
      <c r="D7343" s="10"/>
    </row>
    <row r="7344" spans="3:4" x14ac:dyDescent="0.25">
      <c r="C7344" s="34"/>
      <c r="D7344" s="10"/>
    </row>
    <row r="7345" spans="3:4" x14ac:dyDescent="0.25">
      <c r="C7345" s="34"/>
      <c r="D7345" s="10"/>
    </row>
    <row r="7346" spans="3:4" x14ac:dyDescent="0.25">
      <c r="C7346" s="34"/>
      <c r="D7346" s="10"/>
    </row>
    <row r="7347" spans="3:4" x14ac:dyDescent="0.25">
      <c r="C7347" s="34"/>
      <c r="D7347" s="10"/>
    </row>
    <row r="7348" spans="3:4" x14ac:dyDescent="0.25">
      <c r="C7348" s="34"/>
      <c r="D7348" s="10"/>
    </row>
    <row r="7349" spans="3:4" x14ac:dyDescent="0.25">
      <c r="C7349" s="34"/>
      <c r="D7349" s="10"/>
    </row>
    <row r="7350" spans="3:4" x14ac:dyDescent="0.25">
      <c r="C7350" s="34"/>
      <c r="D7350" s="10"/>
    </row>
    <row r="7351" spans="3:4" x14ac:dyDescent="0.25">
      <c r="C7351" s="34"/>
      <c r="D7351" s="10"/>
    </row>
    <row r="7352" spans="3:4" x14ac:dyDescent="0.25">
      <c r="C7352" s="34"/>
      <c r="D7352" s="10"/>
    </row>
    <row r="7353" spans="3:4" x14ac:dyDescent="0.25">
      <c r="C7353" s="34"/>
      <c r="D7353" s="10"/>
    </row>
    <row r="7354" spans="3:4" x14ac:dyDescent="0.25">
      <c r="C7354" s="34"/>
      <c r="D7354" s="10"/>
    </row>
    <row r="7355" spans="3:4" x14ac:dyDescent="0.25">
      <c r="C7355" s="34"/>
      <c r="D7355" s="10"/>
    </row>
    <row r="7356" spans="3:4" x14ac:dyDescent="0.25">
      <c r="C7356" s="34"/>
      <c r="D7356" s="10"/>
    </row>
    <row r="7357" spans="3:4" x14ac:dyDescent="0.25">
      <c r="C7357" s="34"/>
      <c r="D7357" s="10"/>
    </row>
    <row r="7358" spans="3:4" x14ac:dyDescent="0.25">
      <c r="C7358" s="34"/>
      <c r="D7358" s="10"/>
    </row>
    <row r="7359" spans="3:4" x14ac:dyDescent="0.25">
      <c r="C7359" s="34"/>
      <c r="D7359" s="10"/>
    </row>
    <row r="7360" spans="3:4" x14ac:dyDescent="0.25">
      <c r="C7360" s="34"/>
      <c r="D7360" s="10"/>
    </row>
    <row r="7361" spans="3:4" x14ac:dyDescent="0.25">
      <c r="C7361" s="34"/>
      <c r="D7361" s="10"/>
    </row>
    <row r="7362" spans="3:4" x14ac:dyDescent="0.25">
      <c r="C7362" s="34"/>
      <c r="D7362" s="10"/>
    </row>
    <row r="7363" spans="3:4" x14ac:dyDescent="0.25">
      <c r="C7363" s="34"/>
      <c r="D7363" s="10"/>
    </row>
    <row r="7364" spans="3:4" x14ac:dyDescent="0.25">
      <c r="C7364" s="34"/>
      <c r="D7364" s="10"/>
    </row>
    <row r="7365" spans="3:4" x14ac:dyDescent="0.25">
      <c r="C7365" s="34"/>
      <c r="D7365" s="10"/>
    </row>
    <row r="7366" spans="3:4" x14ac:dyDescent="0.25">
      <c r="C7366" s="34"/>
      <c r="D7366" s="10"/>
    </row>
    <row r="7367" spans="3:4" x14ac:dyDescent="0.25">
      <c r="C7367" s="34"/>
      <c r="D7367" s="10"/>
    </row>
    <row r="7368" spans="3:4" x14ac:dyDescent="0.25">
      <c r="C7368" s="34"/>
      <c r="D7368" s="10"/>
    </row>
    <row r="7369" spans="3:4" x14ac:dyDescent="0.25">
      <c r="C7369" s="34"/>
      <c r="D7369" s="10"/>
    </row>
    <row r="7370" spans="3:4" x14ac:dyDescent="0.25">
      <c r="C7370" s="34"/>
      <c r="D7370" s="10"/>
    </row>
    <row r="7371" spans="3:4" x14ac:dyDescent="0.25">
      <c r="C7371" s="34"/>
      <c r="D7371" s="10"/>
    </row>
    <row r="7372" spans="3:4" x14ac:dyDescent="0.25">
      <c r="C7372" s="34"/>
      <c r="D7372" s="10"/>
    </row>
    <row r="7373" spans="3:4" x14ac:dyDescent="0.25">
      <c r="C7373" s="34"/>
      <c r="D7373" s="10"/>
    </row>
    <row r="7374" spans="3:4" x14ac:dyDescent="0.25">
      <c r="C7374" s="34"/>
      <c r="D7374" s="10"/>
    </row>
    <row r="7375" spans="3:4" x14ac:dyDescent="0.25">
      <c r="C7375" s="34"/>
      <c r="D7375" s="10"/>
    </row>
    <row r="7376" spans="3:4" x14ac:dyDescent="0.25">
      <c r="C7376" s="34"/>
      <c r="D7376" s="10"/>
    </row>
    <row r="7377" spans="3:4" x14ac:dyDescent="0.25">
      <c r="C7377" s="34"/>
      <c r="D7377" s="10"/>
    </row>
    <row r="7378" spans="3:4" x14ac:dyDescent="0.25">
      <c r="C7378" s="34"/>
      <c r="D7378" s="10"/>
    </row>
    <row r="7379" spans="3:4" x14ac:dyDescent="0.25">
      <c r="C7379" s="34"/>
      <c r="D7379" s="10"/>
    </row>
    <row r="7380" spans="3:4" x14ac:dyDescent="0.25">
      <c r="C7380" s="34"/>
      <c r="D7380" s="10"/>
    </row>
    <row r="7381" spans="3:4" x14ac:dyDescent="0.25">
      <c r="C7381" s="34"/>
      <c r="D7381" s="10"/>
    </row>
    <row r="7382" spans="3:4" x14ac:dyDescent="0.25">
      <c r="C7382" s="34"/>
      <c r="D7382" s="10"/>
    </row>
    <row r="7383" spans="3:4" x14ac:dyDescent="0.25">
      <c r="C7383" s="34"/>
      <c r="D7383" s="10"/>
    </row>
    <row r="7384" spans="3:4" x14ac:dyDescent="0.25">
      <c r="C7384" s="34"/>
      <c r="D7384" s="10"/>
    </row>
    <row r="7385" spans="3:4" x14ac:dyDescent="0.25">
      <c r="C7385" s="34"/>
      <c r="D7385" s="10"/>
    </row>
    <row r="7386" spans="3:4" x14ac:dyDescent="0.25">
      <c r="C7386" s="34"/>
      <c r="D7386" s="10"/>
    </row>
    <row r="7387" spans="3:4" x14ac:dyDescent="0.25">
      <c r="C7387" s="34"/>
      <c r="D7387" s="10"/>
    </row>
    <row r="7388" spans="3:4" x14ac:dyDescent="0.25">
      <c r="C7388" s="34"/>
      <c r="D7388" s="10"/>
    </row>
    <row r="7389" spans="3:4" x14ac:dyDescent="0.25">
      <c r="C7389" s="34"/>
      <c r="D7389" s="10"/>
    </row>
    <row r="7390" spans="3:4" x14ac:dyDescent="0.25">
      <c r="C7390" s="34"/>
      <c r="D7390" s="10"/>
    </row>
    <row r="7391" spans="3:4" x14ac:dyDescent="0.25">
      <c r="C7391" s="34"/>
      <c r="D7391" s="10"/>
    </row>
    <row r="7392" spans="3:4" x14ac:dyDescent="0.25">
      <c r="C7392" s="34"/>
      <c r="D7392" s="10"/>
    </row>
    <row r="7393" spans="3:4" x14ac:dyDescent="0.25">
      <c r="C7393" s="34"/>
      <c r="D7393" s="10"/>
    </row>
    <row r="7394" spans="3:4" x14ac:dyDescent="0.25">
      <c r="C7394" s="34"/>
      <c r="D7394" s="10"/>
    </row>
    <row r="7395" spans="3:4" x14ac:dyDescent="0.25">
      <c r="C7395" s="34"/>
      <c r="D7395" s="10"/>
    </row>
    <row r="7396" spans="3:4" x14ac:dyDescent="0.25">
      <c r="C7396" s="34"/>
      <c r="D7396" s="10"/>
    </row>
    <row r="7397" spans="3:4" x14ac:dyDescent="0.25">
      <c r="C7397" s="34"/>
      <c r="D7397" s="10"/>
    </row>
    <row r="7398" spans="3:4" x14ac:dyDescent="0.25">
      <c r="C7398" s="34"/>
      <c r="D7398" s="10"/>
    </row>
    <row r="7399" spans="3:4" x14ac:dyDescent="0.25">
      <c r="C7399" s="34"/>
      <c r="D7399" s="10"/>
    </row>
    <row r="7400" spans="3:4" x14ac:dyDescent="0.25">
      <c r="C7400" s="34"/>
      <c r="D7400" s="10"/>
    </row>
    <row r="7401" spans="3:4" x14ac:dyDescent="0.25">
      <c r="C7401" s="34"/>
      <c r="D7401" s="10"/>
    </row>
    <row r="7402" spans="3:4" x14ac:dyDescent="0.25">
      <c r="C7402" s="34"/>
      <c r="D7402" s="10"/>
    </row>
    <row r="7403" spans="3:4" x14ac:dyDescent="0.25">
      <c r="C7403" s="34"/>
      <c r="D7403" s="10"/>
    </row>
    <row r="7404" spans="3:4" x14ac:dyDescent="0.25">
      <c r="C7404" s="34"/>
      <c r="D7404" s="10"/>
    </row>
    <row r="7405" spans="3:4" x14ac:dyDescent="0.25">
      <c r="C7405" s="34"/>
      <c r="D7405" s="10"/>
    </row>
    <row r="7406" spans="3:4" x14ac:dyDescent="0.25">
      <c r="C7406" s="34"/>
      <c r="D7406" s="10"/>
    </row>
    <row r="7407" spans="3:4" x14ac:dyDescent="0.25">
      <c r="C7407" s="34"/>
      <c r="D7407" s="10"/>
    </row>
    <row r="7408" spans="3:4" x14ac:dyDescent="0.25">
      <c r="C7408" s="34"/>
      <c r="D7408" s="10"/>
    </row>
    <row r="7409" spans="3:4" x14ac:dyDescent="0.25">
      <c r="C7409" s="34"/>
      <c r="D7409" s="10"/>
    </row>
    <row r="7410" spans="3:4" x14ac:dyDescent="0.25">
      <c r="C7410" s="34"/>
      <c r="D7410" s="10"/>
    </row>
    <row r="7411" spans="3:4" x14ac:dyDescent="0.25">
      <c r="C7411" s="34"/>
      <c r="D7411" s="10"/>
    </row>
    <row r="7412" spans="3:4" x14ac:dyDescent="0.25">
      <c r="C7412" s="34"/>
      <c r="D7412" s="10"/>
    </row>
    <row r="7413" spans="3:4" x14ac:dyDescent="0.25">
      <c r="C7413" s="34"/>
      <c r="D7413" s="10"/>
    </row>
    <row r="7414" spans="3:4" x14ac:dyDescent="0.25">
      <c r="C7414" s="34"/>
      <c r="D7414" s="10"/>
    </row>
    <row r="7415" spans="3:4" x14ac:dyDescent="0.25">
      <c r="C7415" s="34"/>
      <c r="D7415" s="10"/>
    </row>
    <row r="7416" spans="3:4" x14ac:dyDescent="0.25">
      <c r="C7416" s="34"/>
      <c r="D7416" s="10"/>
    </row>
    <row r="7417" spans="3:4" x14ac:dyDescent="0.25">
      <c r="C7417" s="34"/>
      <c r="D7417" s="10"/>
    </row>
    <row r="7418" spans="3:4" x14ac:dyDescent="0.25">
      <c r="C7418" s="34"/>
      <c r="D7418" s="10"/>
    </row>
    <row r="7419" spans="3:4" x14ac:dyDescent="0.25">
      <c r="C7419" s="34"/>
      <c r="D7419" s="10"/>
    </row>
    <row r="7420" spans="3:4" x14ac:dyDescent="0.25">
      <c r="C7420" s="34"/>
      <c r="D7420" s="10"/>
    </row>
    <row r="7421" spans="3:4" x14ac:dyDescent="0.25">
      <c r="C7421" s="34"/>
      <c r="D7421" s="10"/>
    </row>
    <row r="7422" spans="3:4" x14ac:dyDescent="0.25">
      <c r="C7422" s="34"/>
      <c r="D7422" s="10"/>
    </row>
    <row r="7423" spans="3:4" x14ac:dyDescent="0.25">
      <c r="C7423" s="34"/>
      <c r="D7423" s="10"/>
    </row>
    <row r="7424" spans="3:4" x14ac:dyDescent="0.25">
      <c r="C7424" s="34"/>
      <c r="D7424" s="10"/>
    </row>
    <row r="7425" spans="3:4" x14ac:dyDescent="0.25">
      <c r="C7425" s="34"/>
      <c r="D7425" s="10"/>
    </row>
    <row r="7426" spans="3:4" x14ac:dyDescent="0.25">
      <c r="C7426" s="34"/>
      <c r="D7426" s="10"/>
    </row>
    <row r="7427" spans="3:4" x14ac:dyDescent="0.25">
      <c r="C7427" s="34"/>
      <c r="D7427" s="10"/>
    </row>
    <row r="7428" spans="3:4" x14ac:dyDescent="0.25">
      <c r="C7428" s="34"/>
      <c r="D7428" s="10"/>
    </row>
    <row r="7429" spans="3:4" x14ac:dyDescent="0.25">
      <c r="C7429" s="34"/>
      <c r="D7429" s="10"/>
    </row>
    <row r="7430" spans="3:4" x14ac:dyDescent="0.25">
      <c r="C7430" s="34"/>
      <c r="D7430" s="10"/>
    </row>
    <row r="7431" spans="3:4" x14ac:dyDescent="0.25">
      <c r="C7431" s="34"/>
      <c r="D7431" s="10"/>
    </row>
    <row r="7432" spans="3:4" x14ac:dyDescent="0.25">
      <c r="C7432" s="34"/>
      <c r="D7432" s="10"/>
    </row>
    <row r="7433" spans="3:4" x14ac:dyDescent="0.25">
      <c r="C7433" s="34"/>
      <c r="D7433" s="10"/>
    </row>
    <row r="7434" spans="3:4" x14ac:dyDescent="0.25">
      <c r="C7434" s="34"/>
      <c r="D7434" s="10"/>
    </row>
    <row r="7435" spans="3:4" x14ac:dyDescent="0.25">
      <c r="C7435" s="34"/>
      <c r="D7435" s="10"/>
    </row>
    <row r="7436" spans="3:4" x14ac:dyDescent="0.25">
      <c r="C7436" s="34"/>
      <c r="D7436" s="10"/>
    </row>
    <row r="7437" spans="3:4" x14ac:dyDescent="0.25">
      <c r="C7437" s="34"/>
      <c r="D7437" s="10"/>
    </row>
    <row r="7438" spans="3:4" x14ac:dyDescent="0.25">
      <c r="C7438" s="34"/>
      <c r="D7438" s="10"/>
    </row>
    <row r="7439" spans="3:4" x14ac:dyDescent="0.25">
      <c r="C7439" s="34"/>
      <c r="D7439" s="10"/>
    </row>
    <row r="7440" spans="3:4" x14ac:dyDescent="0.25">
      <c r="C7440" s="34"/>
      <c r="D7440" s="10"/>
    </row>
    <row r="7441" spans="3:4" x14ac:dyDescent="0.25">
      <c r="C7441" s="34"/>
      <c r="D7441" s="10"/>
    </row>
    <row r="7442" spans="3:4" x14ac:dyDescent="0.25">
      <c r="C7442" s="34"/>
      <c r="D7442" s="10"/>
    </row>
    <row r="7443" spans="3:4" x14ac:dyDescent="0.25">
      <c r="C7443" s="34"/>
      <c r="D7443" s="10"/>
    </row>
    <row r="7444" spans="3:4" x14ac:dyDescent="0.25">
      <c r="C7444" s="34"/>
      <c r="D7444" s="10"/>
    </row>
    <row r="7445" spans="3:4" x14ac:dyDescent="0.25">
      <c r="C7445" s="34"/>
      <c r="D7445" s="10"/>
    </row>
    <row r="7446" spans="3:4" x14ac:dyDescent="0.25">
      <c r="C7446" s="34"/>
      <c r="D7446" s="10"/>
    </row>
    <row r="7447" spans="3:4" x14ac:dyDescent="0.25">
      <c r="C7447" s="34"/>
      <c r="D7447" s="10"/>
    </row>
    <row r="7448" spans="3:4" x14ac:dyDescent="0.25">
      <c r="C7448" s="34"/>
      <c r="D7448" s="10"/>
    </row>
    <row r="7449" spans="3:4" x14ac:dyDescent="0.25">
      <c r="C7449" s="34"/>
      <c r="D7449" s="10"/>
    </row>
    <row r="7450" spans="3:4" x14ac:dyDescent="0.25">
      <c r="C7450" s="34"/>
      <c r="D7450" s="10"/>
    </row>
    <row r="7451" spans="3:4" x14ac:dyDescent="0.25">
      <c r="C7451" s="34"/>
      <c r="D7451" s="10"/>
    </row>
    <row r="7452" spans="3:4" x14ac:dyDescent="0.25">
      <c r="C7452" s="34"/>
      <c r="D7452" s="10"/>
    </row>
    <row r="7453" spans="3:4" x14ac:dyDescent="0.25">
      <c r="C7453" s="34"/>
      <c r="D7453" s="10"/>
    </row>
    <row r="7454" spans="3:4" x14ac:dyDescent="0.25">
      <c r="C7454" s="34"/>
      <c r="D7454" s="10"/>
    </row>
    <row r="7455" spans="3:4" x14ac:dyDescent="0.25">
      <c r="C7455" s="34"/>
      <c r="D7455" s="10"/>
    </row>
    <row r="7456" spans="3:4" x14ac:dyDescent="0.25">
      <c r="C7456" s="34"/>
      <c r="D7456" s="10"/>
    </row>
    <row r="7457" spans="3:4" x14ac:dyDescent="0.25">
      <c r="C7457" s="34"/>
      <c r="D7457" s="10"/>
    </row>
    <row r="7458" spans="3:4" x14ac:dyDescent="0.25">
      <c r="C7458" s="34"/>
      <c r="D7458" s="10"/>
    </row>
    <row r="7459" spans="3:4" x14ac:dyDescent="0.25">
      <c r="C7459" s="34"/>
      <c r="D7459" s="10"/>
    </row>
    <row r="7460" spans="3:4" x14ac:dyDescent="0.25">
      <c r="C7460" s="34"/>
      <c r="D7460" s="10"/>
    </row>
    <row r="7461" spans="3:4" x14ac:dyDescent="0.25">
      <c r="C7461" s="34"/>
      <c r="D7461" s="10"/>
    </row>
    <row r="7462" spans="3:4" x14ac:dyDescent="0.25">
      <c r="C7462" s="34"/>
      <c r="D7462" s="10"/>
    </row>
    <row r="7463" spans="3:4" x14ac:dyDescent="0.25">
      <c r="C7463" s="34"/>
      <c r="D7463" s="10"/>
    </row>
    <row r="7464" spans="3:4" x14ac:dyDescent="0.25">
      <c r="C7464" s="34"/>
      <c r="D7464" s="10"/>
    </row>
    <row r="7465" spans="3:4" x14ac:dyDescent="0.25">
      <c r="C7465" s="34"/>
      <c r="D7465" s="10"/>
    </row>
    <row r="7466" spans="3:4" x14ac:dyDescent="0.25">
      <c r="C7466" s="34"/>
      <c r="D7466" s="10"/>
    </row>
    <row r="7467" spans="3:4" x14ac:dyDescent="0.25">
      <c r="C7467" s="34"/>
      <c r="D7467" s="10"/>
    </row>
    <row r="7468" spans="3:4" x14ac:dyDescent="0.25">
      <c r="C7468" s="34"/>
      <c r="D7468" s="10"/>
    </row>
    <row r="7469" spans="3:4" x14ac:dyDescent="0.25">
      <c r="C7469" s="34"/>
      <c r="D7469" s="10"/>
    </row>
    <row r="7470" spans="3:4" x14ac:dyDescent="0.25">
      <c r="C7470" s="34"/>
      <c r="D7470" s="10"/>
    </row>
    <row r="7471" spans="3:4" x14ac:dyDescent="0.25">
      <c r="C7471" s="34"/>
      <c r="D7471" s="10"/>
    </row>
    <row r="7472" spans="3:4" x14ac:dyDescent="0.25">
      <c r="C7472" s="34"/>
      <c r="D7472" s="10"/>
    </row>
    <row r="7473" spans="3:4" x14ac:dyDescent="0.25">
      <c r="C7473" s="34"/>
      <c r="D7473" s="10"/>
    </row>
    <row r="7474" spans="3:4" x14ac:dyDescent="0.25">
      <c r="C7474" s="34"/>
      <c r="D7474" s="10"/>
    </row>
    <row r="7475" spans="3:4" x14ac:dyDescent="0.25">
      <c r="C7475" s="34"/>
      <c r="D7475" s="10"/>
    </row>
    <row r="7476" spans="3:4" x14ac:dyDescent="0.25">
      <c r="C7476" s="34"/>
      <c r="D7476" s="10"/>
    </row>
    <row r="7477" spans="3:4" x14ac:dyDescent="0.25">
      <c r="C7477" s="34"/>
      <c r="D7477" s="10"/>
    </row>
    <row r="7478" spans="3:4" x14ac:dyDescent="0.25">
      <c r="C7478" s="34"/>
      <c r="D7478" s="10"/>
    </row>
    <row r="7479" spans="3:4" x14ac:dyDescent="0.25">
      <c r="C7479" s="34"/>
      <c r="D7479" s="10"/>
    </row>
    <row r="7480" spans="3:4" x14ac:dyDescent="0.25">
      <c r="C7480" s="34"/>
      <c r="D7480" s="10"/>
    </row>
    <row r="7481" spans="3:4" x14ac:dyDescent="0.25">
      <c r="C7481" s="34"/>
      <c r="D7481" s="10"/>
    </row>
    <row r="7482" spans="3:4" x14ac:dyDescent="0.25">
      <c r="C7482" s="34"/>
      <c r="D7482" s="10"/>
    </row>
    <row r="7483" spans="3:4" x14ac:dyDescent="0.25">
      <c r="C7483" s="34"/>
      <c r="D7483" s="10"/>
    </row>
    <row r="7484" spans="3:4" x14ac:dyDescent="0.25">
      <c r="C7484" s="34"/>
      <c r="D7484" s="10"/>
    </row>
    <row r="7485" spans="3:4" x14ac:dyDescent="0.25">
      <c r="C7485" s="34"/>
      <c r="D7485" s="10"/>
    </row>
    <row r="7486" spans="3:4" x14ac:dyDescent="0.25">
      <c r="C7486" s="34"/>
      <c r="D7486" s="10"/>
    </row>
    <row r="7487" spans="3:4" x14ac:dyDescent="0.25">
      <c r="C7487" s="34"/>
      <c r="D7487" s="10"/>
    </row>
    <row r="7488" spans="3:4" x14ac:dyDescent="0.25">
      <c r="C7488" s="34"/>
      <c r="D7488" s="10"/>
    </row>
    <row r="7489" spans="3:4" x14ac:dyDescent="0.25">
      <c r="C7489" s="34"/>
      <c r="D7489" s="10"/>
    </row>
    <row r="7490" spans="3:4" x14ac:dyDescent="0.25">
      <c r="C7490" s="34"/>
      <c r="D7490" s="10"/>
    </row>
    <row r="7491" spans="3:4" x14ac:dyDescent="0.25">
      <c r="C7491" s="34"/>
      <c r="D7491" s="10"/>
    </row>
    <row r="7492" spans="3:4" x14ac:dyDescent="0.25">
      <c r="C7492" s="34"/>
      <c r="D7492" s="10"/>
    </row>
    <row r="7493" spans="3:4" x14ac:dyDescent="0.25">
      <c r="C7493" s="34"/>
      <c r="D7493" s="10"/>
    </row>
    <row r="7494" spans="3:4" x14ac:dyDescent="0.25">
      <c r="C7494" s="34"/>
      <c r="D7494" s="10"/>
    </row>
    <row r="7495" spans="3:4" x14ac:dyDescent="0.25">
      <c r="C7495" s="34"/>
      <c r="D7495" s="10"/>
    </row>
    <row r="7496" spans="3:4" x14ac:dyDescent="0.25">
      <c r="C7496" s="34"/>
      <c r="D7496" s="10"/>
    </row>
    <row r="7497" spans="3:4" x14ac:dyDescent="0.25">
      <c r="C7497" s="34"/>
      <c r="D7497" s="10"/>
    </row>
    <row r="7498" spans="3:4" x14ac:dyDescent="0.25">
      <c r="C7498" s="34"/>
      <c r="D7498" s="10"/>
    </row>
    <row r="7499" spans="3:4" x14ac:dyDescent="0.25">
      <c r="C7499" s="34"/>
      <c r="D7499" s="10"/>
    </row>
    <row r="7500" spans="3:4" x14ac:dyDescent="0.25">
      <c r="C7500" s="34"/>
      <c r="D7500" s="10"/>
    </row>
    <row r="7501" spans="3:4" x14ac:dyDescent="0.25">
      <c r="C7501" s="34"/>
      <c r="D7501" s="10"/>
    </row>
    <row r="7502" spans="3:4" x14ac:dyDescent="0.25">
      <c r="C7502" s="34"/>
      <c r="D7502" s="10"/>
    </row>
    <row r="7503" spans="3:4" x14ac:dyDescent="0.25">
      <c r="C7503" s="34"/>
      <c r="D7503" s="10"/>
    </row>
    <row r="7504" spans="3:4" x14ac:dyDescent="0.25">
      <c r="C7504" s="34"/>
      <c r="D7504" s="10"/>
    </row>
    <row r="7505" spans="3:4" x14ac:dyDescent="0.25">
      <c r="C7505" s="34"/>
      <c r="D7505" s="10"/>
    </row>
    <row r="7506" spans="3:4" x14ac:dyDescent="0.25">
      <c r="C7506" s="34"/>
      <c r="D7506" s="10"/>
    </row>
    <row r="7507" spans="3:4" x14ac:dyDescent="0.25">
      <c r="C7507" s="34"/>
      <c r="D7507" s="10"/>
    </row>
    <row r="7508" spans="3:4" x14ac:dyDescent="0.25">
      <c r="C7508" s="34"/>
      <c r="D7508" s="10"/>
    </row>
    <row r="7509" spans="3:4" x14ac:dyDescent="0.25">
      <c r="C7509" s="34"/>
      <c r="D7509" s="10"/>
    </row>
    <row r="7510" spans="3:4" x14ac:dyDescent="0.25">
      <c r="C7510" s="34"/>
      <c r="D7510" s="10"/>
    </row>
    <row r="7511" spans="3:4" x14ac:dyDescent="0.25">
      <c r="C7511" s="34"/>
      <c r="D7511" s="10"/>
    </row>
    <row r="7512" spans="3:4" x14ac:dyDescent="0.25">
      <c r="C7512" s="34"/>
      <c r="D7512" s="10"/>
    </row>
    <row r="7513" spans="3:4" x14ac:dyDescent="0.25">
      <c r="C7513" s="34"/>
      <c r="D7513" s="10"/>
    </row>
    <row r="7514" spans="3:4" x14ac:dyDescent="0.25">
      <c r="C7514" s="34"/>
      <c r="D7514" s="10"/>
    </row>
    <row r="7515" spans="3:4" x14ac:dyDescent="0.25">
      <c r="C7515" s="34"/>
      <c r="D7515" s="10"/>
    </row>
    <row r="7516" spans="3:4" x14ac:dyDescent="0.25">
      <c r="C7516" s="34"/>
      <c r="D7516" s="10"/>
    </row>
    <row r="7517" spans="3:4" x14ac:dyDescent="0.25">
      <c r="C7517" s="34"/>
      <c r="D7517" s="10"/>
    </row>
    <row r="7518" spans="3:4" x14ac:dyDescent="0.25">
      <c r="C7518" s="34"/>
      <c r="D7518" s="10"/>
    </row>
    <row r="7519" spans="3:4" x14ac:dyDescent="0.25">
      <c r="C7519" s="34"/>
      <c r="D7519" s="10"/>
    </row>
    <row r="7520" spans="3:4" x14ac:dyDescent="0.25">
      <c r="C7520" s="34"/>
      <c r="D7520" s="10"/>
    </row>
    <row r="7521" spans="3:4" x14ac:dyDescent="0.25">
      <c r="C7521" s="34"/>
      <c r="D7521" s="10"/>
    </row>
    <row r="7522" spans="3:4" x14ac:dyDescent="0.25">
      <c r="C7522" s="34"/>
      <c r="D7522" s="10"/>
    </row>
    <row r="7523" spans="3:4" x14ac:dyDescent="0.25">
      <c r="C7523" s="34"/>
      <c r="D7523" s="10"/>
    </row>
    <row r="7524" spans="3:4" x14ac:dyDescent="0.25">
      <c r="C7524" s="34"/>
      <c r="D7524" s="10"/>
    </row>
    <row r="7525" spans="3:4" x14ac:dyDescent="0.25">
      <c r="C7525" s="34"/>
      <c r="D7525" s="10"/>
    </row>
    <row r="7526" spans="3:4" x14ac:dyDescent="0.25">
      <c r="C7526" s="34"/>
      <c r="D7526" s="10"/>
    </row>
    <row r="7527" spans="3:4" x14ac:dyDescent="0.25">
      <c r="C7527" s="34"/>
      <c r="D7527" s="10"/>
    </row>
    <row r="7528" spans="3:4" x14ac:dyDescent="0.25">
      <c r="C7528" s="34"/>
      <c r="D7528" s="10"/>
    </row>
    <row r="7529" spans="3:4" x14ac:dyDescent="0.25">
      <c r="C7529" s="34"/>
      <c r="D7529" s="10"/>
    </row>
    <row r="7530" spans="3:4" x14ac:dyDescent="0.25">
      <c r="C7530" s="34"/>
      <c r="D7530" s="10"/>
    </row>
    <row r="7531" spans="3:4" x14ac:dyDescent="0.25">
      <c r="C7531" s="34"/>
      <c r="D7531" s="10"/>
    </row>
    <row r="7532" spans="3:4" x14ac:dyDescent="0.25">
      <c r="C7532" s="34"/>
      <c r="D7532" s="10"/>
    </row>
    <row r="7533" spans="3:4" x14ac:dyDescent="0.25">
      <c r="C7533" s="34"/>
      <c r="D7533" s="10"/>
    </row>
    <row r="7534" spans="3:4" x14ac:dyDescent="0.25">
      <c r="C7534" s="34"/>
      <c r="D7534" s="10"/>
    </row>
    <row r="7535" spans="3:4" x14ac:dyDescent="0.25">
      <c r="C7535" s="34"/>
      <c r="D7535" s="10"/>
    </row>
    <row r="7536" spans="3:4" x14ac:dyDescent="0.25">
      <c r="C7536" s="34"/>
      <c r="D7536" s="10"/>
    </row>
    <row r="7537" spans="3:4" x14ac:dyDescent="0.25">
      <c r="C7537" s="34"/>
      <c r="D7537" s="10"/>
    </row>
    <row r="7538" spans="3:4" x14ac:dyDescent="0.25">
      <c r="C7538" s="34"/>
      <c r="D7538" s="10"/>
    </row>
    <row r="7539" spans="3:4" x14ac:dyDescent="0.25">
      <c r="C7539" s="34"/>
      <c r="D7539" s="10"/>
    </row>
    <row r="7540" spans="3:4" x14ac:dyDescent="0.25">
      <c r="C7540" s="34"/>
      <c r="D7540" s="10"/>
    </row>
    <row r="7541" spans="3:4" x14ac:dyDescent="0.25">
      <c r="C7541" s="34"/>
      <c r="D7541" s="10"/>
    </row>
    <row r="7542" spans="3:4" x14ac:dyDescent="0.25">
      <c r="C7542" s="34"/>
      <c r="D7542" s="10"/>
    </row>
    <row r="7543" spans="3:4" x14ac:dyDescent="0.25">
      <c r="C7543" s="34"/>
      <c r="D7543" s="10"/>
    </row>
    <row r="7544" spans="3:4" x14ac:dyDescent="0.25">
      <c r="C7544" s="34"/>
      <c r="D7544" s="10"/>
    </row>
    <row r="7545" spans="3:4" x14ac:dyDescent="0.25">
      <c r="C7545" s="34"/>
      <c r="D7545" s="10"/>
    </row>
    <row r="7546" spans="3:4" x14ac:dyDescent="0.25">
      <c r="C7546" s="34"/>
      <c r="D7546" s="10"/>
    </row>
    <row r="7547" spans="3:4" x14ac:dyDescent="0.25">
      <c r="C7547" s="34"/>
      <c r="D7547" s="10"/>
    </row>
    <row r="7548" spans="3:4" x14ac:dyDescent="0.25">
      <c r="C7548" s="34"/>
      <c r="D7548" s="10"/>
    </row>
    <row r="7549" spans="3:4" x14ac:dyDescent="0.25">
      <c r="C7549" s="34"/>
      <c r="D7549" s="10"/>
    </row>
    <row r="7550" spans="3:4" x14ac:dyDescent="0.25">
      <c r="C7550" s="34"/>
      <c r="D7550" s="10"/>
    </row>
    <row r="7551" spans="3:4" x14ac:dyDescent="0.25">
      <c r="C7551" s="34"/>
      <c r="D7551" s="10"/>
    </row>
    <row r="7552" spans="3:4" x14ac:dyDescent="0.25">
      <c r="C7552" s="34"/>
      <c r="D7552" s="10"/>
    </row>
    <row r="7553" spans="3:4" x14ac:dyDescent="0.25">
      <c r="C7553" s="34"/>
      <c r="D7553" s="10"/>
    </row>
    <row r="7554" spans="3:4" x14ac:dyDescent="0.25">
      <c r="C7554" s="34"/>
      <c r="D7554" s="10"/>
    </row>
    <row r="7555" spans="3:4" x14ac:dyDescent="0.25">
      <c r="C7555" s="34"/>
      <c r="D7555" s="10"/>
    </row>
    <row r="7556" spans="3:4" x14ac:dyDescent="0.25">
      <c r="C7556" s="34"/>
      <c r="D7556" s="10"/>
    </row>
    <row r="7557" spans="3:4" x14ac:dyDescent="0.25">
      <c r="C7557" s="34"/>
      <c r="D7557" s="10"/>
    </row>
    <row r="7558" spans="3:4" x14ac:dyDescent="0.25">
      <c r="C7558" s="34"/>
      <c r="D7558" s="10"/>
    </row>
    <row r="7559" spans="3:4" x14ac:dyDescent="0.25">
      <c r="C7559" s="34"/>
      <c r="D7559" s="10"/>
    </row>
    <row r="7560" spans="3:4" x14ac:dyDescent="0.25">
      <c r="C7560" s="34"/>
      <c r="D7560" s="10"/>
    </row>
    <row r="7561" spans="3:4" x14ac:dyDescent="0.25">
      <c r="C7561" s="34"/>
      <c r="D7561" s="10"/>
    </row>
    <row r="7562" spans="3:4" x14ac:dyDescent="0.25">
      <c r="C7562" s="34"/>
      <c r="D7562" s="10"/>
    </row>
    <row r="7563" spans="3:4" x14ac:dyDescent="0.25">
      <c r="C7563" s="34"/>
      <c r="D7563" s="10"/>
    </row>
    <row r="7564" spans="3:4" x14ac:dyDescent="0.25">
      <c r="C7564" s="34"/>
      <c r="D7564" s="10"/>
    </row>
    <row r="7565" spans="3:4" x14ac:dyDescent="0.25">
      <c r="C7565" s="34"/>
      <c r="D7565" s="10"/>
    </row>
    <row r="7566" spans="3:4" x14ac:dyDescent="0.25">
      <c r="C7566" s="34"/>
      <c r="D7566" s="10"/>
    </row>
    <row r="7567" spans="3:4" x14ac:dyDescent="0.25">
      <c r="C7567" s="34"/>
      <c r="D7567" s="10"/>
    </row>
    <row r="7568" spans="3:4" x14ac:dyDescent="0.25">
      <c r="C7568" s="34"/>
      <c r="D7568" s="10"/>
    </row>
    <row r="7569" spans="3:4" x14ac:dyDescent="0.25">
      <c r="C7569" s="34"/>
      <c r="D7569" s="10"/>
    </row>
    <row r="7570" spans="3:4" x14ac:dyDescent="0.25">
      <c r="C7570" s="34"/>
      <c r="D7570" s="10"/>
    </row>
    <row r="7571" spans="3:4" x14ac:dyDescent="0.25">
      <c r="C7571" s="34"/>
      <c r="D7571" s="10"/>
    </row>
    <row r="7572" spans="3:4" x14ac:dyDescent="0.25">
      <c r="C7572" s="34"/>
      <c r="D7572" s="10"/>
    </row>
    <row r="7573" spans="3:4" x14ac:dyDescent="0.25">
      <c r="C7573" s="34"/>
      <c r="D7573" s="10"/>
    </row>
    <row r="7574" spans="3:4" x14ac:dyDescent="0.25">
      <c r="C7574" s="34"/>
      <c r="D7574" s="10"/>
    </row>
    <row r="7575" spans="3:4" x14ac:dyDescent="0.25">
      <c r="C7575" s="34"/>
      <c r="D7575" s="10"/>
    </row>
    <row r="7576" spans="3:4" x14ac:dyDescent="0.25">
      <c r="C7576" s="34"/>
      <c r="D7576" s="10"/>
    </row>
    <row r="7577" spans="3:4" x14ac:dyDescent="0.25">
      <c r="C7577" s="34"/>
      <c r="D7577" s="10"/>
    </row>
    <row r="7578" spans="3:4" x14ac:dyDescent="0.25">
      <c r="C7578" s="34"/>
      <c r="D7578" s="10"/>
    </row>
    <row r="7579" spans="3:4" x14ac:dyDescent="0.25">
      <c r="C7579" s="34"/>
      <c r="D7579" s="10"/>
    </row>
    <row r="7580" spans="3:4" x14ac:dyDescent="0.25">
      <c r="C7580" s="34"/>
      <c r="D7580" s="10"/>
    </row>
    <row r="7581" spans="3:4" x14ac:dyDescent="0.25">
      <c r="C7581" s="34"/>
      <c r="D7581" s="10"/>
    </row>
    <row r="7582" spans="3:4" x14ac:dyDescent="0.25">
      <c r="C7582" s="34"/>
      <c r="D7582" s="10"/>
    </row>
    <row r="7583" spans="3:4" x14ac:dyDescent="0.25">
      <c r="C7583" s="34"/>
      <c r="D7583" s="10"/>
    </row>
    <row r="7584" spans="3:4" x14ac:dyDescent="0.25">
      <c r="C7584" s="34"/>
      <c r="D7584" s="10"/>
    </row>
    <row r="7585" spans="3:4" x14ac:dyDescent="0.25">
      <c r="C7585" s="34"/>
      <c r="D7585" s="10"/>
    </row>
    <row r="7586" spans="3:4" x14ac:dyDescent="0.25">
      <c r="C7586" s="34"/>
      <c r="D7586" s="10"/>
    </row>
    <row r="7587" spans="3:4" x14ac:dyDescent="0.25">
      <c r="C7587" s="34"/>
      <c r="D7587" s="10"/>
    </row>
    <row r="7588" spans="3:4" x14ac:dyDescent="0.25">
      <c r="C7588" s="34"/>
      <c r="D7588" s="10"/>
    </row>
    <row r="7589" spans="3:4" x14ac:dyDescent="0.25">
      <c r="C7589" s="34"/>
      <c r="D7589" s="10"/>
    </row>
    <row r="7590" spans="3:4" x14ac:dyDescent="0.25">
      <c r="C7590" s="34"/>
      <c r="D7590" s="10"/>
    </row>
    <row r="7591" spans="3:4" x14ac:dyDescent="0.25">
      <c r="C7591" s="34"/>
      <c r="D7591" s="10"/>
    </row>
    <row r="7592" spans="3:4" x14ac:dyDescent="0.25">
      <c r="C7592" s="34"/>
      <c r="D7592" s="10"/>
    </row>
    <row r="7593" spans="3:4" x14ac:dyDescent="0.25">
      <c r="C7593" s="34"/>
      <c r="D7593" s="10"/>
    </row>
    <row r="7594" spans="3:4" x14ac:dyDescent="0.25">
      <c r="C7594" s="34"/>
      <c r="D7594" s="10"/>
    </row>
    <row r="7595" spans="3:4" x14ac:dyDescent="0.25">
      <c r="C7595" s="34"/>
      <c r="D7595" s="10"/>
    </row>
    <row r="7596" spans="3:4" x14ac:dyDescent="0.25">
      <c r="C7596" s="34"/>
      <c r="D7596" s="10"/>
    </row>
    <row r="7597" spans="3:4" x14ac:dyDescent="0.25">
      <c r="C7597" s="34"/>
      <c r="D7597" s="10"/>
    </row>
    <row r="7598" spans="3:4" x14ac:dyDescent="0.25">
      <c r="C7598" s="34"/>
      <c r="D7598" s="10"/>
    </row>
    <row r="7599" spans="3:4" x14ac:dyDescent="0.25">
      <c r="C7599" s="34"/>
      <c r="D7599" s="10"/>
    </row>
    <row r="7600" spans="3:4" x14ac:dyDescent="0.25">
      <c r="C7600" s="34"/>
      <c r="D7600" s="10"/>
    </row>
    <row r="7601" spans="3:4" x14ac:dyDescent="0.25">
      <c r="C7601" s="34"/>
      <c r="D7601" s="10"/>
    </row>
    <row r="7602" spans="3:4" x14ac:dyDescent="0.25">
      <c r="C7602" s="34"/>
      <c r="D7602" s="10"/>
    </row>
    <row r="7603" spans="3:4" x14ac:dyDescent="0.25">
      <c r="C7603" s="34"/>
      <c r="D7603" s="10"/>
    </row>
    <row r="7604" spans="3:4" x14ac:dyDescent="0.25">
      <c r="C7604" s="34"/>
      <c r="D7604" s="10"/>
    </row>
    <row r="7605" spans="3:4" x14ac:dyDescent="0.25">
      <c r="C7605" s="34"/>
      <c r="D7605" s="10"/>
    </row>
    <row r="7606" spans="3:4" x14ac:dyDescent="0.25">
      <c r="C7606" s="34"/>
      <c r="D7606" s="10"/>
    </row>
    <row r="7607" spans="3:4" x14ac:dyDescent="0.25">
      <c r="C7607" s="34"/>
      <c r="D7607" s="10"/>
    </row>
    <row r="7608" spans="3:4" x14ac:dyDescent="0.25">
      <c r="C7608" s="34"/>
      <c r="D7608" s="10"/>
    </row>
    <row r="7609" spans="3:4" x14ac:dyDescent="0.25">
      <c r="C7609" s="34"/>
      <c r="D7609" s="10"/>
    </row>
    <row r="7610" spans="3:4" x14ac:dyDescent="0.25">
      <c r="C7610" s="34"/>
      <c r="D7610" s="10"/>
    </row>
    <row r="7611" spans="3:4" x14ac:dyDescent="0.25">
      <c r="C7611" s="34"/>
      <c r="D7611" s="10"/>
    </row>
    <row r="7612" spans="3:4" x14ac:dyDescent="0.25">
      <c r="C7612" s="34"/>
      <c r="D7612" s="10"/>
    </row>
    <row r="7613" spans="3:4" x14ac:dyDescent="0.25">
      <c r="C7613" s="34"/>
      <c r="D7613" s="10"/>
    </row>
    <row r="7614" spans="3:4" x14ac:dyDescent="0.25">
      <c r="C7614" s="34"/>
      <c r="D7614" s="10"/>
    </row>
    <row r="7615" spans="3:4" x14ac:dyDescent="0.25">
      <c r="C7615" s="34"/>
      <c r="D7615" s="10"/>
    </row>
    <row r="7616" spans="3:4" x14ac:dyDescent="0.25">
      <c r="C7616" s="34"/>
      <c r="D7616" s="10"/>
    </row>
    <row r="7617" spans="3:4" x14ac:dyDescent="0.25">
      <c r="C7617" s="34"/>
      <c r="D7617" s="10"/>
    </row>
    <row r="7618" spans="3:4" x14ac:dyDescent="0.25">
      <c r="C7618" s="34"/>
      <c r="D7618" s="10"/>
    </row>
    <row r="7619" spans="3:4" x14ac:dyDescent="0.25">
      <c r="C7619" s="34"/>
      <c r="D7619" s="10"/>
    </row>
    <row r="7620" spans="3:4" x14ac:dyDescent="0.25">
      <c r="C7620" s="34"/>
      <c r="D7620" s="10"/>
    </row>
    <row r="7621" spans="3:4" x14ac:dyDescent="0.25">
      <c r="C7621" s="34"/>
      <c r="D7621" s="10"/>
    </row>
    <row r="7622" spans="3:4" x14ac:dyDescent="0.25">
      <c r="C7622" s="34"/>
      <c r="D7622" s="10"/>
    </row>
    <row r="7623" spans="3:4" x14ac:dyDescent="0.25">
      <c r="C7623" s="34"/>
      <c r="D7623" s="10"/>
    </row>
    <row r="7624" spans="3:4" x14ac:dyDescent="0.25">
      <c r="C7624" s="34"/>
      <c r="D7624" s="10"/>
    </row>
    <row r="7625" spans="3:4" x14ac:dyDescent="0.25">
      <c r="C7625" s="34"/>
      <c r="D7625" s="10"/>
    </row>
    <row r="7626" spans="3:4" x14ac:dyDescent="0.25">
      <c r="C7626" s="34"/>
      <c r="D7626" s="10"/>
    </row>
    <row r="7627" spans="3:4" x14ac:dyDescent="0.25">
      <c r="C7627" s="34"/>
      <c r="D7627" s="10"/>
    </row>
    <row r="7628" spans="3:4" x14ac:dyDescent="0.25">
      <c r="C7628" s="34"/>
      <c r="D7628" s="10"/>
    </row>
    <row r="7629" spans="3:4" x14ac:dyDescent="0.25">
      <c r="C7629" s="34"/>
      <c r="D7629" s="10"/>
    </row>
    <row r="7630" spans="3:4" x14ac:dyDescent="0.25">
      <c r="C7630" s="34"/>
      <c r="D7630" s="10"/>
    </row>
    <row r="7631" spans="3:4" x14ac:dyDescent="0.25">
      <c r="C7631" s="34"/>
      <c r="D7631" s="10"/>
    </row>
    <row r="7632" spans="3:4" x14ac:dyDescent="0.25">
      <c r="C7632" s="34"/>
      <c r="D7632" s="10"/>
    </row>
    <row r="7633" spans="3:4" x14ac:dyDescent="0.25">
      <c r="C7633" s="34"/>
      <c r="D7633" s="10"/>
    </row>
    <row r="7634" spans="3:4" x14ac:dyDescent="0.25">
      <c r="C7634" s="34"/>
      <c r="D7634" s="10"/>
    </row>
    <row r="7635" spans="3:4" x14ac:dyDescent="0.25">
      <c r="C7635" s="34"/>
      <c r="D7635" s="10"/>
    </row>
    <row r="7636" spans="3:4" x14ac:dyDescent="0.25">
      <c r="C7636" s="34"/>
      <c r="D7636" s="10"/>
    </row>
    <row r="7637" spans="3:4" x14ac:dyDescent="0.25">
      <c r="C7637" s="34"/>
      <c r="D7637" s="10"/>
    </row>
    <row r="7638" spans="3:4" x14ac:dyDescent="0.25">
      <c r="C7638" s="34"/>
      <c r="D7638" s="10"/>
    </row>
    <row r="7639" spans="3:4" x14ac:dyDescent="0.25">
      <c r="C7639" s="34"/>
      <c r="D7639" s="10"/>
    </row>
    <row r="7640" spans="3:4" x14ac:dyDescent="0.25">
      <c r="C7640" s="34"/>
      <c r="D7640" s="10"/>
    </row>
    <row r="7641" spans="3:4" x14ac:dyDescent="0.25">
      <c r="C7641" s="34"/>
      <c r="D7641" s="10"/>
    </row>
    <row r="7642" spans="3:4" x14ac:dyDescent="0.25">
      <c r="C7642" s="34"/>
      <c r="D7642" s="10"/>
    </row>
    <row r="7643" spans="3:4" x14ac:dyDescent="0.25">
      <c r="C7643" s="34"/>
      <c r="D7643" s="10"/>
    </row>
    <row r="7644" spans="3:4" x14ac:dyDescent="0.25">
      <c r="C7644" s="34"/>
      <c r="D7644" s="10"/>
    </row>
    <row r="7645" spans="3:4" x14ac:dyDescent="0.25">
      <c r="C7645" s="34"/>
      <c r="D7645" s="10"/>
    </row>
    <row r="7646" spans="3:4" x14ac:dyDescent="0.25">
      <c r="C7646" s="34"/>
      <c r="D7646" s="10"/>
    </row>
    <row r="7647" spans="3:4" x14ac:dyDescent="0.25">
      <c r="C7647" s="34"/>
      <c r="D7647" s="10"/>
    </row>
    <row r="7648" spans="3:4" x14ac:dyDescent="0.25">
      <c r="C7648" s="34"/>
      <c r="D7648" s="10"/>
    </row>
    <row r="7649" spans="3:4" x14ac:dyDescent="0.25">
      <c r="C7649" s="34"/>
      <c r="D7649" s="10"/>
    </row>
    <row r="7650" spans="3:4" x14ac:dyDescent="0.25">
      <c r="C7650" s="34"/>
      <c r="D7650" s="10"/>
    </row>
    <row r="7651" spans="3:4" x14ac:dyDescent="0.25">
      <c r="C7651" s="34"/>
      <c r="D7651" s="10"/>
    </row>
    <row r="7652" spans="3:4" x14ac:dyDescent="0.25">
      <c r="C7652" s="34"/>
      <c r="D7652" s="10"/>
    </row>
    <row r="7653" spans="3:4" x14ac:dyDescent="0.25">
      <c r="C7653" s="34"/>
      <c r="D7653" s="10"/>
    </row>
    <row r="7654" spans="3:4" x14ac:dyDescent="0.25">
      <c r="C7654" s="34"/>
      <c r="D7654" s="10"/>
    </row>
    <row r="7655" spans="3:4" x14ac:dyDescent="0.25">
      <c r="C7655" s="34"/>
      <c r="D7655" s="10"/>
    </row>
    <row r="7656" spans="3:4" x14ac:dyDescent="0.25">
      <c r="C7656" s="34"/>
      <c r="D7656" s="10"/>
    </row>
    <row r="7657" spans="3:4" x14ac:dyDescent="0.25">
      <c r="C7657" s="34"/>
      <c r="D7657" s="10"/>
    </row>
    <row r="7658" spans="3:4" x14ac:dyDescent="0.25">
      <c r="C7658" s="34"/>
      <c r="D7658" s="10"/>
    </row>
    <row r="7659" spans="3:4" x14ac:dyDescent="0.25">
      <c r="C7659" s="34"/>
      <c r="D7659" s="10"/>
    </row>
    <row r="7660" spans="3:4" x14ac:dyDescent="0.25">
      <c r="C7660" s="34"/>
      <c r="D7660" s="10"/>
    </row>
    <row r="7661" spans="3:4" x14ac:dyDescent="0.25">
      <c r="C7661" s="34"/>
      <c r="D7661" s="10"/>
    </row>
    <row r="7662" spans="3:4" x14ac:dyDescent="0.25">
      <c r="C7662" s="34"/>
      <c r="D7662" s="10"/>
    </row>
    <row r="7663" spans="3:4" x14ac:dyDescent="0.25">
      <c r="C7663" s="34"/>
      <c r="D7663" s="10"/>
    </row>
    <row r="7664" spans="3:4" x14ac:dyDescent="0.25">
      <c r="C7664" s="34"/>
      <c r="D7664" s="10"/>
    </row>
    <row r="7665" spans="3:4" x14ac:dyDescent="0.25">
      <c r="C7665" s="34"/>
      <c r="D7665" s="10"/>
    </row>
    <row r="7666" spans="3:4" x14ac:dyDescent="0.25">
      <c r="C7666" s="34"/>
      <c r="D7666" s="10"/>
    </row>
    <row r="7667" spans="3:4" x14ac:dyDescent="0.25">
      <c r="C7667" s="34"/>
      <c r="D7667" s="10"/>
    </row>
    <row r="7668" spans="3:4" x14ac:dyDescent="0.25">
      <c r="C7668" s="34"/>
      <c r="D7668" s="10"/>
    </row>
    <row r="7669" spans="3:4" x14ac:dyDescent="0.25">
      <c r="C7669" s="34"/>
      <c r="D7669" s="10"/>
    </row>
    <row r="7670" spans="3:4" x14ac:dyDescent="0.25">
      <c r="C7670" s="34"/>
      <c r="D7670" s="10"/>
    </row>
    <row r="7671" spans="3:4" x14ac:dyDescent="0.25">
      <c r="C7671" s="34"/>
      <c r="D7671" s="10"/>
    </row>
    <row r="7672" spans="3:4" x14ac:dyDescent="0.25">
      <c r="C7672" s="34"/>
      <c r="D7672" s="10"/>
    </row>
    <row r="7673" spans="3:4" x14ac:dyDescent="0.25">
      <c r="C7673" s="34"/>
      <c r="D7673" s="10"/>
    </row>
    <row r="7674" spans="3:4" x14ac:dyDescent="0.25">
      <c r="C7674" s="34"/>
      <c r="D7674" s="10"/>
    </row>
    <row r="7675" spans="3:4" x14ac:dyDescent="0.25">
      <c r="C7675" s="34"/>
      <c r="D7675" s="10"/>
    </row>
    <row r="7676" spans="3:4" x14ac:dyDescent="0.25">
      <c r="C7676" s="34"/>
      <c r="D7676" s="10"/>
    </row>
    <row r="7677" spans="3:4" x14ac:dyDescent="0.25">
      <c r="C7677" s="34"/>
      <c r="D7677" s="10"/>
    </row>
    <row r="7678" spans="3:4" x14ac:dyDescent="0.25">
      <c r="C7678" s="34"/>
      <c r="D7678" s="10"/>
    </row>
    <row r="7679" spans="3:4" x14ac:dyDescent="0.25">
      <c r="C7679" s="34"/>
      <c r="D7679" s="10"/>
    </row>
    <row r="7680" spans="3:4" x14ac:dyDescent="0.25">
      <c r="C7680" s="34"/>
      <c r="D7680" s="10"/>
    </row>
    <row r="7681" spans="3:4" x14ac:dyDescent="0.25">
      <c r="C7681" s="34"/>
      <c r="D7681" s="10"/>
    </row>
    <row r="7682" spans="3:4" x14ac:dyDescent="0.25">
      <c r="C7682" s="34"/>
      <c r="D7682" s="10"/>
    </row>
    <row r="7683" spans="3:4" x14ac:dyDescent="0.25">
      <c r="C7683" s="34"/>
      <c r="D7683" s="10"/>
    </row>
    <row r="7684" spans="3:4" x14ac:dyDescent="0.25">
      <c r="C7684" s="34"/>
      <c r="D7684" s="10"/>
    </row>
    <row r="7685" spans="3:4" x14ac:dyDescent="0.25">
      <c r="C7685" s="34"/>
      <c r="D7685" s="10"/>
    </row>
    <row r="7686" spans="3:4" x14ac:dyDescent="0.25">
      <c r="C7686" s="34"/>
      <c r="D7686" s="10"/>
    </row>
    <row r="7687" spans="3:4" x14ac:dyDescent="0.25">
      <c r="C7687" s="34"/>
      <c r="D7687" s="10"/>
    </row>
    <row r="7688" spans="3:4" x14ac:dyDescent="0.25">
      <c r="C7688" s="34"/>
      <c r="D7688" s="10"/>
    </row>
    <row r="7689" spans="3:4" x14ac:dyDescent="0.25">
      <c r="C7689" s="34"/>
      <c r="D7689" s="10"/>
    </row>
    <row r="7690" spans="3:4" x14ac:dyDescent="0.25">
      <c r="C7690" s="34"/>
      <c r="D7690" s="10"/>
    </row>
    <row r="7691" spans="3:4" x14ac:dyDescent="0.25">
      <c r="C7691" s="34"/>
      <c r="D7691" s="10"/>
    </row>
    <row r="7692" spans="3:4" x14ac:dyDescent="0.25">
      <c r="C7692" s="34"/>
      <c r="D7692" s="10"/>
    </row>
    <row r="7693" spans="3:4" x14ac:dyDescent="0.25">
      <c r="C7693" s="34"/>
      <c r="D7693" s="10"/>
    </row>
    <row r="7694" spans="3:4" x14ac:dyDescent="0.25">
      <c r="C7694" s="34"/>
      <c r="D7694" s="10"/>
    </row>
    <row r="7695" spans="3:4" x14ac:dyDescent="0.25">
      <c r="C7695" s="34"/>
      <c r="D7695" s="10"/>
    </row>
    <row r="7696" spans="3:4" x14ac:dyDescent="0.25">
      <c r="C7696" s="34"/>
      <c r="D7696" s="10"/>
    </row>
    <row r="7697" spans="3:4" x14ac:dyDescent="0.25">
      <c r="C7697" s="34"/>
      <c r="D7697" s="10"/>
    </row>
    <row r="7698" spans="3:4" x14ac:dyDescent="0.25">
      <c r="C7698" s="34"/>
      <c r="D7698" s="10"/>
    </row>
    <row r="7699" spans="3:4" x14ac:dyDescent="0.25">
      <c r="C7699" s="34"/>
      <c r="D7699" s="10"/>
    </row>
    <row r="7700" spans="3:4" x14ac:dyDescent="0.25">
      <c r="C7700" s="34"/>
      <c r="D7700" s="10"/>
    </row>
    <row r="7701" spans="3:4" x14ac:dyDescent="0.25">
      <c r="C7701" s="34"/>
      <c r="D7701" s="10"/>
    </row>
    <row r="7702" spans="3:4" x14ac:dyDescent="0.25">
      <c r="C7702" s="34"/>
      <c r="D7702" s="10"/>
    </row>
    <row r="7703" spans="3:4" x14ac:dyDescent="0.25">
      <c r="C7703" s="34"/>
      <c r="D7703" s="10"/>
    </row>
    <row r="7704" spans="3:4" x14ac:dyDescent="0.25">
      <c r="C7704" s="34"/>
      <c r="D7704" s="10"/>
    </row>
    <row r="7705" spans="3:4" x14ac:dyDescent="0.25">
      <c r="C7705" s="34"/>
      <c r="D7705" s="10"/>
    </row>
    <row r="7706" spans="3:4" x14ac:dyDescent="0.25">
      <c r="C7706" s="34"/>
      <c r="D7706" s="10"/>
    </row>
    <row r="7707" spans="3:4" x14ac:dyDescent="0.25">
      <c r="C7707" s="34"/>
      <c r="D7707" s="10"/>
    </row>
    <row r="7708" spans="3:4" x14ac:dyDescent="0.25">
      <c r="C7708" s="34"/>
      <c r="D7708" s="10"/>
    </row>
    <row r="7709" spans="3:4" x14ac:dyDescent="0.25">
      <c r="C7709" s="34"/>
      <c r="D7709" s="10"/>
    </row>
    <row r="7710" spans="3:4" x14ac:dyDescent="0.25">
      <c r="C7710" s="34"/>
      <c r="D7710" s="10"/>
    </row>
    <row r="7711" spans="3:4" x14ac:dyDescent="0.25">
      <c r="C7711" s="34"/>
      <c r="D7711" s="10"/>
    </row>
    <row r="7712" spans="3:4" x14ac:dyDescent="0.25">
      <c r="C7712" s="34"/>
      <c r="D7712" s="10"/>
    </row>
    <row r="7713" spans="3:4" x14ac:dyDescent="0.25">
      <c r="C7713" s="34"/>
      <c r="D7713" s="10"/>
    </row>
    <row r="7714" spans="3:4" x14ac:dyDescent="0.25">
      <c r="C7714" s="34"/>
      <c r="D7714" s="10"/>
    </row>
    <row r="7715" spans="3:4" x14ac:dyDescent="0.25">
      <c r="C7715" s="34"/>
      <c r="D7715" s="10"/>
    </row>
    <row r="7716" spans="3:4" x14ac:dyDescent="0.25">
      <c r="C7716" s="34"/>
      <c r="D7716" s="10"/>
    </row>
    <row r="7717" spans="3:4" x14ac:dyDescent="0.25">
      <c r="C7717" s="34"/>
      <c r="D7717" s="10"/>
    </row>
    <row r="7718" spans="3:4" x14ac:dyDescent="0.25">
      <c r="C7718" s="34"/>
      <c r="D7718" s="10"/>
    </row>
    <row r="7719" spans="3:4" x14ac:dyDescent="0.25">
      <c r="C7719" s="34"/>
      <c r="D7719" s="10"/>
    </row>
    <row r="7720" spans="3:4" x14ac:dyDescent="0.25">
      <c r="C7720" s="34"/>
      <c r="D7720" s="10"/>
    </row>
    <row r="7721" spans="3:4" x14ac:dyDescent="0.25">
      <c r="C7721" s="34"/>
      <c r="D7721" s="10"/>
    </row>
    <row r="7722" spans="3:4" x14ac:dyDescent="0.25">
      <c r="C7722" s="34"/>
      <c r="D7722" s="10"/>
    </row>
    <row r="7723" spans="3:4" x14ac:dyDescent="0.25">
      <c r="C7723" s="34"/>
      <c r="D7723" s="10"/>
    </row>
    <row r="7724" spans="3:4" x14ac:dyDescent="0.25">
      <c r="C7724" s="34"/>
      <c r="D7724" s="10"/>
    </row>
    <row r="7725" spans="3:4" x14ac:dyDescent="0.25">
      <c r="C7725" s="34"/>
      <c r="D7725" s="10"/>
    </row>
    <row r="7726" spans="3:4" x14ac:dyDescent="0.25">
      <c r="C7726" s="34"/>
      <c r="D7726" s="10"/>
    </row>
    <row r="7727" spans="3:4" x14ac:dyDescent="0.25">
      <c r="C7727" s="34"/>
      <c r="D7727" s="10"/>
    </row>
    <row r="7728" spans="3:4" x14ac:dyDescent="0.25">
      <c r="C7728" s="34"/>
      <c r="D7728" s="10"/>
    </row>
    <row r="7729" spans="3:4" x14ac:dyDescent="0.25">
      <c r="C7729" s="34"/>
      <c r="D7729" s="10"/>
    </row>
    <row r="7730" spans="3:4" x14ac:dyDescent="0.25">
      <c r="C7730" s="34"/>
      <c r="D7730" s="10"/>
    </row>
    <row r="7731" spans="3:4" x14ac:dyDescent="0.25">
      <c r="C7731" s="34"/>
      <c r="D7731" s="10"/>
    </row>
    <row r="7732" spans="3:4" x14ac:dyDescent="0.25">
      <c r="C7732" s="34"/>
      <c r="D7732" s="10"/>
    </row>
    <row r="7733" spans="3:4" x14ac:dyDescent="0.25">
      <c r="C7733" s="34"/>
      <c r="D7733" s="10"/>
    </row>
    <row r="7734" spans="3:4" x14ac:dyDescent="0.25">
      <c r="C7734" s="34"/>
      <c r="D7734" s="10"/>
    </row>
    <row r="7735" spans="3:4" x14ac:dyDescent="0.25">
      <c r="C7735" s="34"/>
      <c r="D7735" s="10"/>
    </row>
    <row r="7736" spans="3:4" x14ac:dyDescent="0.25">
      <c r="C7736" s="34"/>
      <c r="D7736" s="10"/>
    </row>
    <row r="7737" spans="3:4" x14ac:dyDescent="0.25">
      <c r="C7737" s="34"/>
      <c r="D7737" s="10"/>
    </row>
    <row r="7738" spans="3:4" x14ac:dyDescent="0.25">
      <c r="C7738" s="34"/>
      <c r="D7738" s="10"/>
    </row>
    <row r="7739" spans="3:4" x14ac:dyDescent="0.25">
      <c r="C7739" s="34"/>
      <c r="D7739" s="10"/>
    </row>
    <row r="7740" spans="3:4" x14ac:dyDescent="0.25">
      <c r="C7740" s="34"/>
      <c r="D7740" s="10"/>
    </row>
    <row r="7741" spans="3:4" x14ac:dyDescent="0.25">
      <c r="C7741" s="34"/>
      <c r="D7741" s="10"/>
    </row>
    <row r="7742" spans="3:4" x14ac:dyDescent="0.25">
      <c r="C7742" s="34"/>
      <c r="D7742" s="10"/>
    </row>
    <row r="7743" spans="3:4" x14ac:dyDescent="0.25">
      <c r="C7743" s="34"/>
      <c r="D7743" s="10"/>
    </row>
    <row r="7744" spans="3:4" x14ac:dyDescent="0.25">
      <c r="C7744" s="34"/>
      <c r="D7744" s="10"/>
    </row>
    <row r="7745" spans="3:4" x14ac:dyDescent="0.25">
      <c r="C7745" s="34"/>
      <c r="D7745" s="10"/>
    </row>
    <row r="7746" spans="3:4" x14ac:dyDescent="0.25">
      <c r="C7746" s="34"/>
      <c r="D7746" s="10"/>
    </row>
    <row r="7747" spans="3:4" x14ac:dyDescent="0.25">
      <c r="C7747" s="34"/>
      <c r="D7747" s="10"/>
    </row>
    <row r="7748" spans="3:4" x14ac:dyDescent="0.25">
      <c r="C7748" s="34"/>
      <c r="D7748" s="10"/>
    </row>
    <row r="7749" spans="3:4" x14ac:dyDescent="0.25">
      <c r="C7749" s="34"/>
      <c r="D7749" s="10"/>
    </row>
    <row r="7750" spans="3:4" x14ac:dyDescent="0.25">
      <c r="C7750" s="34"/>
      <c r="D7750" s="10"/>
    </row>
    <row r="7751" spans="3:4" x14ac:dyDescent="0.25">
      <c r="C7751" s="34"/>
      <c r="D7751" s="10"/>
    </row>
    <row r="7752" spans="3:4" x14ac:dyDescent="0.25">
      <c r="C7752" s="34"/>
      <c r="D7752" s="10"/>
    </row>
    <row r="7753" spans="3:4" x14ac:dyDescent="0.25">
      <c r="C7753" s="34"/>
      <c r="D7753" s="10"/>
    </row>
    <row r="7754" spans="3:4" x14ac:dyDescent="0.25">
      <c r="C7754" s="34"/>
      <c r="D7754" s="10"/>
    </row>
    <row r="7755" spans="3:4" x14ac:dyDescent="0.25">
      <c r="C7755" s="34"/>
      <c r="D7755" s="10"/>
    </row>
    <row r="7756" spans="3:4" x14ac:dyDescent="0.25">
      <c r="C7756" s="34"/>
      <c r="D7756" s="10"/>
    </row>
    <row r="7757" spans="3:4" x14ac:dyDescent="0.25">
      <c r="C7757" s="34"/>
      <c r="D7757" s="10"/>
    </row>
    <row r="7758" spans="3:4" x14ac:dyDescent="0.25">
      <c r="C7758" s="34"/>
      <c r="D7758" s="10"/>
    </row>
    <row r="7759" spans="3:4" x14ac:dyDescent="0.25">
      <c r="C7759" s="34"/>
      <c r="D7759" s="10"/>
    </row>
    <row r="7760" spans="3:4" x14ac:dyDescent="0.25">
      <c r="C7760" s="34"/>
      <c r="D7760" s="10"/>
    </row>
    <row r="7761" spans="3:4" x14ac:dyDescent="0.25">
      <c r="C7761" s="34"/>
      <c r="D7761" s="10"/>
    </row>
    <row r="7762" spans="3:4" x14ac:dyDescent="0.25">
      <c r="C7762" s="34"/>
      <c r="D7762" s="10"/>
    </row>
    <row r="7763" spans="3:4" x14ac:dyDescent="0.25">
      <c r="C7763" s="34"/>
      <c r="D7763" s="10"/>
    </row>
    <row r="7764" spans="3:4" x14ac:dyDescent="0.25">
      <c r="C7764" s="34"/>
      <c r="D7764" s="10"/>
    </row>
    <row r="7765" spans="3:4" x14ac:dyDescent="0.25">
      <c r="C7765" s="34"/>
      <c r="D7765" s="10"/>
    </row>
    <row r="7766" spans="3:4" x14ac:dyDescent="0.25">
      <c r="C7766" s="34"/>
      <c r="D7766" s="10"/>
    </row>
    <row r="7767" spans="3:4" x14ac:dyDescent="0.25">
      <c r="C7767" s="34"/>
      <c r="D7767" s="10"/>
    </row>
    <row r="7768" spans="3:4" x14ac:dyDescent="0.25">
      <c r="C7768" s="34"/>
      <c r="D7768" s="10"/>
    </row>
    <row r="7769" spans="3:4" x14ac:dyDescent="0.25">
      <c r="C7769" s="34"/>
      <c r="D7769" s="10"/>
    </row>
    <row r="7770" spans="3:4" x14ac:dyDescent="0.25">
      <c r="C7770" s="34"/>
      <c r="D7770" s="10"/>
    </row>
    <row r="7771" spans="3:4" x14ac:dyDescent="0.25">
      <c r="C7771" s="34"/>
      <c r="D7771" s="10"/>
    </row>
    <row r="7772" spans="3:4" x14ac:dyDescent="0.25">
      <c r="C7772" s="34"/>
      <c r="D7772" s="10"/>
    </row>
    <row r="7773" spans="3:4" x14ac:dyDescent="0.25">
      <c r="C7773" s="34"/>
      <c r="D7773" s="10"/>
    </row>
    <row r="7774" spans="3:4" x14ac:dyDescent="0.25">
      <c r="C7774" s="34"/>
      <c r="D7774" s="10"/>
    </row>
    <row r="7775" spans="3:4" x14ac:dyDescent="0.25">
      <c r="C7775" s="34"/>
      <c r="D7775" s="10"/>
    </row>
    <row r="7776" spans="3:4" x14ac:dyDescent="0.25">
      <c r="C7776" s="34"/>
      <c r="D7776" s="10"/>
    </row>
    <row r="7777" spans="3:4" x14ac:dyDescent="0.25">
      <c r="C7777" s="34"/>
      <c r="D7777" s="10"/>
    </row>
    <row r="7778" spans="3:4" x14ac:dyDescent="0.25">
      <c r="C7778" s="34"/>
      <c r="D7778" s="10"/>
    </row>
    <row r="7779" spans="3:4" x14ac:dyDescent="0.25">
      <c r="C7779" s="34"/>
      <c r="D7779" s="10"/>
    </row>
    <row r="7780" spans="3:4" x14ac:dyDescent="0.25">
      <c r="C7780" s="34"/>
      <c r="D7780" s="10"/>
    </row>
    <row r="7781" spans="3:4" x14ac:dyDescent="0.25">
      <c r="C7781" s="34"/>
      <c r="D7781" s="10"/>
    </row>
    <row r="7782" spans="3:4" x14ac:dyDescent="0.25">
      <c r="C7782" s="34"/>
      <c r="D7782" s="10"/>
    </row>
    <row r="7783" spans="3:4" x14ac:dyDescent="0.25">
      <c r="C7783" s="34"/>
      <c r="D7783" s="10"/>
    </row>
    <row r="7784" spans="3:4" x14ac:dyDescent="0.25">
      <c r="C7784" s="34"/>
      <c r="D7784" s="10"/>
    </row>
    <row r="7785" spans="3:4" x14ac:dyDescent="0.25">
      <c r="C7785" s="34"/>
      <c r="D7785" s="10"/>
    </row>
    <row r="7786" spans="3:4" x14ac:dyDescent="0.25">
      <c r="C7786" s="34"/>
      <c r="D7786" s="10"/>
    </row>
    <row r="7787" spans="3:4" x14ac:dyDescent="0.25">
      <c r="C7787" s="34"/>
      <c r="D7787" s="10"/>
    </row>
    <row r="7788" spans="3:4" x14ac:dyDescent="0.25">
      <c r="C7788" s="34"/>
      <c r="D7788" s="10"/>
    </row>
    <row r="7789" spans="3:4" x14ac:dyDescent="0.25">
      <c r="C7789" s="34"/>
      <c r="D7789" s="10"/>
    </row>
    <row r="7790" spans="3:4" x14ac:dyDescent="0.25">
      <c r="C7790" s="34"/>
      <c r="D7790" s="10"/>
    </row>
    <row r="7791" spans="3:4" x14ac:dyDescent="0.25">
      <c r="C7791" s="34"/>
      <c r="D7791" s="10"/>
    </row>
    <row r="7792" spans="3:4" x14ac:dyDescent="0.25">
      <c r="C7792" s="34"/>
      <c r="D7792" s="10"/>
    </row>
    <row r="7793" spans="3:4" x14ac:dyDescent="0.25">
      <c r="C7793" s="34"/>
      <c r="D7793" s="10"/>
    </row>
    <row r="7794" spans="3:4" x14ac:dyDescent="0.25">
      <c r="C7794" s="34"/>
      <c r="D7794" s="10"/>
    </row>
    <row r="7795" spans="3:4" x14ac:dyDescent="0.25">
      <c r="C7795" s="34"/>
      <c r="D7795" s="10"/>
    </row>
    <row r="7796" spans="3:4" x14ac:dyDescent="0.25">
      <c r="C7796" s="34"/>
      <c r="D7796" s="10"/>
    </row>
    <row r="7797" spans="3:4" x14ac:dyDescent="0.25">
      <c r="C7797" s="34"/>
      <c r="D7797" s="10"/>
    </row>
    <row r="7798" spans="3:4" x14ac:dyDescent="0.25">
      <c r="C7798" s="34"/>
      <c r="D7798" s="10"/>
    </row>
    <row r="7799" spans="3:4" x14ac:dyDescent="0.25">
      <c r="C7799" s="34"/>
      <c r="D7799" s="10"/>
    </row>
    <row r="7800" spans="3:4" x14ac:dyDescent="0.25">
      <c r="C7800" s="34"/>
      <c r="D7800" s="10"/>
    </row>
    <row r="7801" spans="3:4" x14ac:dyDescent="0.25">
      <c r="C7801" s="34"/>
      <c r="D7801" s="10"/>
    </row>
    <row r="7802" spans="3:4" x14ac:dyDescent="0.25">
      <c r="C7802" s="34"/>
      <c r="D7802" s="10"/>
    </row>
    <row r="7803" spans="3:4" x14ac:dyDescent="0.25">
      <c r="C7803" s="34"/>
      <c r="D7803" s="10"/>
    </row>
    <row r="7804" spans="3:4" x14ac:dyDescent="0.25">
      <c r="C7804" s="34"/>
      <c r="D7804" s="10"/>
    </row>
    <row r="7805" spans="3:4" x14ac:dyDescent="0.25">
      <c r="C7805" s="34"/>
      <c r="D7805" s="10"/>
    </row>
    <row r="7806" spans="3:4" x14ac:dyDescent="0.25">
      <c r="C7806" s="34"/>
      <c r="D7806" s="10"/>
    </row>
    <row r="7807" spans="3:4" x14ac:dyDescent="0.25">
      <c r="C7807" s="34"/>
      <c r="D7807" s="10"/>
    </row>
    <row r="7808" spans="3:4" x14ac:dyDescent="0.25">
      <c r="C7808" s="34"/>
      <c r="D7808" s="10"/>
    </row>
    <row r="7809" spans="3:4" x14ac:dyDescent="0.25">
      <c r="C7809" s="34"/>
      <c r="D7809" s="10"/>
    </row>
    <row r="7810" spans="3:4" x14ac:dyDescent="0.25">
      <c r="C7810" s="34"/>
      <c r="D7810" s="10"/>
    </row>
    <row r="7811" spans="3:4" x14ac:dyDescent="0.25">
      <c r="C7811" s="34"/>
      <c r="D7811" s="10"/>
    </row>
    <row r="7812" spans="3:4" x14ac:dyDescent="0.25">
      <c r="C7812" s="34"/>
      <c r="D7812" s="10"/>
    </row>
    <row r="7813" spans="3:4" x14ac:dyDescent="0.25">
      <c r="C7813" s="34"/>
      <c r="D7813" s="10"/>
    </row>
    <row r="7814" spans="3:4" x14ac:dyDescent="0.25">
      <c r="C7814" s="34"/>
      <c r="D7814" s="10"/>
    </row>
    <row r="7815" spans="3:4" x14ac:dyDescent="0.25">
      <c r="C7815" s="34"/>
      <c r="D7815" s="10"/>
    </row>
    <row r="7816" spans="3:4" x14ac:dyDescent="0.25">
      <c r="C7816" s="34"/>
      <c r="D7816" s="10"/>
    </row>
    <row r="7817" spans="3:4" x14ac:dyDescent="0.25">
      <c r="C7817" s="34"/>
      <c r="D7817" s="10"/>
    </row>
    <row r="7818" spans="3:4" x14ac:dyDescent="0.25">
      <c r="C7818" s="34"/>
      <c r="D7818" s="10"/>
    </row>
    <row r="7819" spans="3:4" x14ac:dyDescent="0.25">
      <c r="C7819" s="34"/>
      <c r="D7819" s="10"/>
    </row>
    <row r="7820" spans="3:4" x14ac:dyDescent="0.25">
      <c r="C7820" s="34"/>
      <c r="D7820" s="10"/>
    </row>
    <row r="7821" spans="3:4" x14ac:dyDescent="0.25">
      <c r="C7821" s="34"/>
      <c r="D7821" s="10"/>
    </row>
    <row r="7822" spans="3:4" x14ac:dyDescent="0.25">
      <c r="C7822" s="34"/>
      <c r="D7822" s="10"/>
    </row>
    <row r="7823" spans="3:4" x14ac:dyDescent="0.25">
      <c r="C7823" s="34"/>
      <c r="D7823" s="10"/>
    </row>
    <row r="7824" spans="3:4" x14ac:dyDescent="0.25">
      <c r="C7824" s="34"/>
      <c r="D7824" s="10"/>
    </row>
    <row r="7825" spans="3:4" x14ac:dyDescent="0.25">
      <c r="C7825" s="34"/>
      <c r="D7825" s="10"/>
    </row>
    <row r="7826" spans="3:4" x14ac:dyDescent="0.25">
      <c r="C7826" s="34"/>
      <c r="D7826" s="10"/>
    </row>
    <row r="7827" spans="3:4" x14ac:dyDescent="0.25">
      <c r="C7827" s="34"/>
      <c r="D7827" s="10"/>
    </row>
    <row r="7828" spans="3:4" x14ac:dyDescent="0.25">
      <c r="C7828" s="34"/>
      <c r="D7828" s="10"/>
    </row>
    <row r="7829" spans="3:4" x14ac:dyDescent="0.25">
      <c r="C7829" s="34"/>
      <c r="D7829" s="10"/>
    </row>
    <row r="7830" spans="3:4" x14ac:dyDescent="0.25">
      <c r="C7830" s="34"/>
      <c r="D7830" s="10"/>
    </row>
    <row r="7831" spans="3:4" x14ac:dyDescent="0.25">
      <c r="C7831" s="34"/>
      <c r="D7831" s="10"/>
    </row>
    <row r="7832" spans="3:4" x14ac:dyDescent="0.25">
      <c r="C7832" s="34"/>
      <c r="D7832" s="10"/>
    </row>
    <row r="7833" spans="3:4" x14ac:dyDescent="0.25">
      <c r="C7833" s="34"/>
      <c r="D7833" s="10"/>
    </row>
    <row r="7834" spans="3:4" x14ac:dyDescent="0.25">
      <c r="C7834" s="34"/>
      <c r="D7834" s="10"/>
    </row>
    <row r="7835" spans="3:4" x14ac:dyDescent="0.25">
      <c r="C7835" s="34"/>
      <c r="D7835" s="10"/>
    </row>
    <row r="7836" spans="3:4" x14ac:dyDescent="0.25">
      <c r="C7836" s="34"/>
      <c r="D7836" s="10"/>
    </row>
    <row r="7837" spans="3:4" x14ac:dyDescent="0.25">
      <c r="C7837" s="34"/>
      <c r="D7837" s="10"/>
    </row>
    <row r="7838" spans="3:4" x14ac:dyDescent="0.25">
      <c r="C7838" s="34"/>
      <c r="D7838" s="10"/>
    </row>
    <row r="7839" spans="3:4" x14ac:dyDescent="0.25">
      <c r="C7839" s="34"/>
      <c r="D7839" s="10"/>
    </row>
    <row r="7840" spans="3:4" x14ac:dyDescent="0.25">
      <c r="C7840" s="34"/>
      <c r="D7840" s="10"/>
    </row>
    <row r="7841" spans="3:4" x14ac:dyDescent="0.25">
      <c r="C7841" s="34"/>
      <c r="D7841" s="10"/>
    </row>
    <row r="7842" spans="3:4" x14ac:dyDescent="0.25">
      <c r="C7842" s="34"/>
      <c r="D7842" s="10"/>
    </row>
    <row r="7843" spans="3:4" x14ac:dyDescent="0.25">
      <c r="C7843" s="34"/>
      <c r="D7843" s="10"/>
    </row>
    <row r="7844" spans="3:4" x14ac:dyDescent="0.25">
      <c r="C7844" s="34"/>
      <c r="D7844" s="10"/>
    </row>
    <row r="7845" spans="3:4" x14ac:dyDescent="0.25">
      <c r="C7845" s="34"/>
      <c r="D7845" s="10"/>
    </row>
    <row r="7846" spans="3:4" x14ac:dyDescent="0.25">
      <c r="C7846" s="34"/>
      <c r="D7846" s="10"/>
    </row>
    <row r="7847" spans="3:4" x14ac:dyDescent="0.25">
      <c r="C7847" s="34"/>
      <c r="D7847" s="10"/>
    </row>
    <row r="7848" spans="3:4" x14ac:dyDescent="0.25">
      <c r="C7848" s="34"/>
      <c r="D7848" s="10"/>
    </row>
    <row r="7849" spans="3:4" x14ac:dyDescent="0.25">
      <c r="C7849" s="34"/>
      <c r="D7849" s="10"/>
    </row>
    <row r="7850" spans="3:4" x14ac:dyDescent="0.25">
      <c r="C7850" s="34"/>
      <c r="D7850" s="10"/>
    </row>
    <row r="7851" spans="3:4" x14ac:dyDescent="0.25">
      <c r="C7851" s="34"/>
      <c r="D7851" s="10"/>
    </row>
    <row r="7852" spans="3:4" x14ac:dyDescent="0.25">
      <c r="C7852" s="34"/>
      <c r="D7852" s="10"/>
    </row>
    <row r="7853" spans="3:4" x14ac:dyDescent="0.25">
      <c r="C7853" s="34"/>
      <c r="D7853" s="10"/>
    </row>
    <row r="7854" spans="3:4" x14ac:dyDescent="0.25">
      <c r="C7854" s="34"/>
      <c r="D7854" s="10"/>
    </row>
    <row r="7855" spans="3:4" x14ac:dyDescent="0.25">
      <c r="C7855" s="34"/>
      <c r="D7855" s="10"/>
    </row>
    <row r="7856" spans="3:4" x14ac:dyDescent="0.25">
      <c r="C7856" s="34"/>
      <c r="D7856" s="10"/>
    </row>
    <row r="7857" spans="3:4" x14ac:dyDescent="0.25">
      <c r="C7857" s="34"/>
      <c r="D7857" s="10"/>
    </row>
    <row r="7858" spans="3:4" x14ac:dyDescent="0.25">
      <c r="C7858" s="34"/>
      <c r="D7858" s="10"/>
    </row>
    <row r="7859" spans="3:4" x14ac:dyDescent="0.25">
      <c r="C7859" s="34"/>
      <c r="D7859" s="10"/>
    </row>
    <row r="7860" spans="3:4" x14ac:dyDescent="0.25">
      <c r="C7860" s="34"/>
      <c r="D7860" s="10"/>
    </row>
    <row r="7861" spans="3:4" x14ac:dyDescent="0.25">
      <c r="C7861" s="34"/>
      <c r="D7861" s="10"/>
    </row>
    <row r="7862" spans="3:4" x14ac:dyDescent="0.25">
      <c r="C7862" s="34"/>
      <c r="D7862" s="10"/>
    </row>
    <row r="7863" spans="3:4" x14ac:dyDescent="0.25">
      <c r="C7863" s="34"/>
      <c r="D7863" s="10"/>
    </row>
    <row r="7864" spans="3:4" x14ac:dyDescent="0.25">
      <c r="C7864" s="34"/>
      <c r="D7864" s="10"/>
    </row>
    <row r="7865" spans="3:4" x14ac:dyDescent="0.25">
      <c r="C7865" s="34"/>
      <c r="D7865" s="10"/>
    </row>
    <row r="7866" spans="3:4" x14ac:dyDescent="0.25">
      <c r="C7866" s="34"/>
      <c r="D7866" s="10"/>
    </row>
    <row r="7867" spans="3:4" x14ac:dyDescent="0.25">
      <c r="C7867" s="34"/>
      <c r="D7867" s="10"/>
    </row>
    <row r="7868" spans="3:4" x14ac:dyDescent="0.25">
      <c r="C7868" s="34"/>
      <c r="D7868" s="10"/>
    </row>
    <row r="7869" spans="3:4" x14ac:dyDescent="0.25">
      <c r="C7869" s="34"/>
      <c r="D7869" s="10"/>
    </row>
    <row r="7870" spans="3:4" x14ac:dyDescent="0.25">
      <c r="C7870" s="34"/>
      <c r="D7870" s="10"/>
    </row>
    <row r="7871" spans="3:4" x14ac:dyDescent="0.25">
      <c r="C7871" s="34"/>
      <c r="D7871" s="10"/>
    </row>
    <row r="7872" spans="3:4" x14ac:dyDescent="0.25">
      <c r="C7872" s="34"/>
      <c r="D7872" s="10"/>
    </row>
    <row r="7873" spans="3:4" x14ac:dyDescent="0.25">
      <c r="C7873" s="34"/>
      <c r="D7873" s="10"/>
    </row>
    <row r="7874" spans="3:4" x14ac:dyDescent="0.25">
      <c r="C7874" s="34"/>
      <c r="D7874" s="10"/>
    </row>
    <row r="7875" spans="3:4" x14ac:dyDescent="0.25">
      <c r="C7875" s="34"/>
      <c r="D7875" s="10"/>
    </row>
    <row r="7876" spans="3:4" x14ac:dyDescent="0.25">
      <c r="C7876" s="34"/>
      <c r="D7876" s="10"/>
    </row>
    <row r="7877" spans="3:4" x14ac:dyDescent="0.25">
      <c r="C7877" s="34"/>
      <c r="D7877" s="10"/>
    </row>
    <row r="7878" spans="3:4" x14ac:dyDescent="0.25">
      <c r="C7878" s="34"/>
      <c r="D7878" s="10"/>
    </row>
    <row r="7879" spans="3:4" x14ac:dyDescent="0.25">
      <c r="C7879" s="34"/>
      <c r="D7879" s="10"/>
    </row>
    <row r="7880" spans="3:4" x14ac:dyDescent="0.25">
      <c r="C7880" s="34"/>
      <c r="D7880" s="10"/>
    </row>
    <row r="7881" spans="3:4" x14ac:dyDescent="0.25">
      <c r="C7881" s="34"/>
      <c r="D7881" s="10"/>
    </row>
    <row r="7882" spans="3:4" x14ac:dyDescent="0.25">
      <c r="C7882" s="34"/>
      <c r="D7882" s="10"/>
    </row>
    <row r="7883" spans="3:4" x14ac:dyDescent="0.25">
      <c r="C7883" s="34"/>
      <c r="D7883" s="10"/>
    </row>
    <row r="7884" spans="3:4" x14ac:dyDescent="0.25">
      <c r="C7884" s="34"/>
      <c r="D7884" s="10"/>
    </row>
    <row r="7885" spans="3:4" x14ac:dyDescent="0.25">
      <c r="C7885" s="34"/>
      <c r="D7885" s="10"/>
    </row>
    <row r="7886" spans="3:4" x14ac:dyDescent="0.25">
      <c r="C7886" s="34"/>
      <c r="D7886" s="10"/>
    </row>
    <row r="7887" spans="3:4" x14ac:dyDescent="0.25">
      <c r="C7887" s="34"/>
      <c r="D7887" s="10"/>
    </row>
    <row r="7888" spans="3:4" x14ac:dyDescent="0.25">
      <c r="C7888" s="34"/>
      <c r="D7888" s="10"/>
    </row>
    <row r="7889" spans="3:4" x14ac:dyDescent="0.25">
      <c r="C7889" s="34"/>
      <c r="D7889" s="10"/>
    </row>
    <row r="7890" spans="3:4" x14ac:dyDescent="0.25">
      <c r="C7890" s="34"/>
      <c r="D7890" s="10"/>
    </row>
    <row r="7891" spans="3:4" x14ac:dyDescent="0.25">
      <c r="C7891" s="34"/>
      <c r="D7891" s="10"/>
    </row>
    <row r="7892" spans="3:4" x14ac:dyDescent="0.25">
      <c r="C7892" s="34"/>
      <c r="D7892" s="10"/>
    </row>
    <row r="7893" spans="3:4" x14ac:dyDescent="0.25">
      <c r="C7893" s="34"/>
      <c r="D7893" s="10"/>
    </row>
    <row r="7894" spans="3:4" x14ac:dyDescent="0.25">
      <c r="C7894" s="34"/>
      <c r="D7894" s="10"/>
    </row>
    <row r="7895" spans="3:4" x14ac:dyDescent="0.25">
      <c r="C7895" s="34"/>
      <c r="D7895" s="10"/>
    </row>
    <row r="7896" spans="3:4" x14ac:dyDescent="0.25">
      <c r="C7896" s="34"/>
      <c r="D7896" s="10"/>
    </row>
    <row r="7897" spans="3:4" x14ac:dyDescent="0.25">
      <c r="C7897" s="34"/>
      <c r="D7897" s="10"/>
    </row>
    <row r="7898" spans="3:4" x14ac:dyDescent="0.25">
      <c r="C7898" s="34"/>
      <c r="D7898" s="10"/>
    </row>
    <row r="7899" spans="3:4" x14ac:dyDescent="0.25">
      <c r="C7899" s="34"/>
      <c r="D7899" s="10"/>
    </row>
    <row r="7900" spans="3:4" x14ac:dyDescent="0.25">
      <c r="C7900" s="34"/>
      <c r="D7900" s="10"/>
    </row>
    <row r="7901" spans="3:4" x14ac:dyDescent="0.25">
      <c r="C7901" s="34"/>
      <c r="D7901" s="10"/>
    </row>
    <row r="7902" spans="3:4" x14ac:dyDescent="0.25">
      <c r="C7902" s="34"/>
      <c r="D7902" s="10"/>
    </row>
    <row r="7903" spans="3:4" x14ac:dyDescent="0.25">
      <c r="C7903" s="34"/>
      <c r="D7903" s="10"/>
    </row>
    <row r="7904" spans="3:4" x14ac:dyDescent="0.25">
      <c r="C7904" s="34"/>
      <c r="D7904" s="10"/>
    </row>
    <row r="7905" spans="3:4" x14ac:dyDescent="0.25">
      <c r="C7905" s="34"/>
      <c r="D7905" s="10"/>
    </row>
    <row r="7906" spans="3:4" x14ac:dyDescent="0.25">
      <c r="C7906" s="34"/>
      <c r="D7906" s="10"/>
    </row>
    <row r="7907" spans="3:4" x14ac:dyDescent="0.25">
      <c r="C7907" s="34"/>
      <c r="D7907" s="10"/>
    </row>
    <row r="7908" spans="3:4" x14ac:dyDescent="0.25">
      <c r="C7908" s="34"/>
      <c r="D7908" s="10"/>
    </row>
    <row r="7909" spans="3:4" x14ac:dyDescent="0.25">
      <c r="C7909" s="34"/>
      <c r="D7909" s="10"/>
    </row>
    <row r="7910" spans="3:4" x14ac:dyDescent="0.25">
      <c r="C7910" s="34"/>
      <c r="D7910" s="10"/>
    </row>
    <row r="7911" spans="3:4" x14ac:dyDescent="0.25">
      <c r="C7911" s="34"/>
      <c r="D7911" s="10"/>
    </row>
    <row r="7912" spans="3:4" x14ac:dyDescent="0.25">
      <c r="C7912" s="34"/>
      <c r="D7912" s="10"/>
    </row>
    <row r="7913" spans="3:4" x14ac:dyDescent="0.25">
      <c r="C7913" s="34"/>
      <c r="D7913" s="10"/>
    </row>
    <row r="7914" spans="3:4" x14ac:dyDescent="0.25">
      <c r="C7914" s="34"/>
      <c r="D7914" s="10"/>
    </row>
    <row r="7915" spans="3:4" x14ac:dyDescent="0.25">
      <c r="C7915" s="34"/>
      <c r="D7915" s="10"/>
    </row>
    <row r="7916" spans="3:4" x14ac:dyDescent="0.25">
      <c r="C7916" s="34"/>
      <c r="D7916" s="10"/>
    </row>
    <row r="7917" spans="3:4" x14ac:dyDescent="0.25">
      <c r="C7917" s="34"/>
      <c r="D7917" s="10"/>
    </row>
    <row r="7918" spans="3:4" x14ac:dyDescent="0.25">
      <c r="C7918" s="34"/>
      <c r="D7918" s="10"/>
    </row>
    <row r="7919" spans="3:4" x14ac:dyDescent="0.25">
      <c r="C7919" s="34"/>
      <c r="D7919" s="10"/>
    </row>
    <row r="7920" spans="3:4" x14ac:dyDescent="0.25">
      <c r="C7920" s="34"/>
      <c r="D7920" s="10"/>
    </row>
    <row r="7921" spans="3:4" x14ac:dyDescent="0.25">
      <c r="C7921" s="34"/>
      <c r="D7921" s="10"/>
    </row>
    <row r="7922" spans="3:4" x14ac:dyDescent="0.25">
      <c r="C7922" s="34"/>
      <c r="D7922" s="10"/>
    </row>
    <row r="7923" spans="3:4" x14ac:dyDescent="0.25">
      <c r="C7923" s="34"/>
      <c r="D7923" s="10"/>
    </row>
    <row r="7924" spans="3:4" x14ac:dyDescent="0.25">
      <c r="C7924" s="34"/>
      <c r="D7924" s="10"/>
    </row>
    <row r="7925" spans="3:4" x14ac:dyDescent="0.25">
      <c r="C7925" s="34"/>
      <c r="D7925" s="10"/>
    </row>
    <row r="7926" spans="3:4" x14ac:dyDescent="0.25">
      <c r="C7926" s="34"/>
      <c r="D7926" s="10"/>
    </row>
    <row r="7927" spans="3:4" x14ac:dyDescent="0.25">
      <c r="C7927" s="34"/>
      <c r="D7927" s="10"/>
    </row>
    <row r="7928" spans="3:4" x14ac:dyDescent="0.25">
      <c r="C7928" s="34"/>
      <c r="D7928" s="10"/>
    </row>
    <row r="7929" spans="3:4" x14ac:dyDescent="0.25">
      <c r="C7929" s="34"/>
      <c r="D7929" s="10"/>
    </row>
    <row r="7930" spans="3:4" x14ac:dyDescent="0.25">
      <c r="C7930" s="34"/>
      <c r="D7930" s="10"/>
    </row>
    <row r="7931" spans="3:4" x14ac:dyDescent="0.25">
      <c r="C7931" s="34"/>
      <c r="D7931" s="10"/>
    </row>
    <row r="7932" spans="3:4" x14ac:dyDescent="0.25">
      <c r="C7932" s="34"/>
      <c r="D7932" s="10"/>
    </row>
    <row r="7933" spans="3:4" x14ac:dyDescent="0.25">
      <c r="C7933" s="34"/>
      <c r="D7933" s="10"/>
    </row>
    <row r="7934" spans="3:4" x14ac:dyDescent="0.25">
      <c r="C7934" s="34"/>
      <c r="D7934" s="10"/>
    </row>
    <row r="7935" spans="3:4" x14ac:dyDescent="0.25">
      <c r="C7935" s="34"/>
      <c r="D7935" s="10"/>
    </row>
    <row r="7936" spans="3:4" x14ac:dyDescent="0.25">
      <c r="C7936" s="34"/>
      <c r="D7936" s="10"/>
    </row>
    <row r="7937" spans="3:4" x14ac:dyDescent="0.25">
      <c r="C7937" s="34"/>
      <c r="D7937" s="10"/>
    </row>
    <row r="7938" spans="3:4" x14ac:dyDescent="0.25">
      <c r="C7938" s="34"/>
      <c r="D7938" s="10"/>
    </row>
    <row r="7939" spans="3:4" x14ac:dyDescent="0.25">
      <c r="C7939" s="34"/>
      <c r="D7939" s="10"/>
    </row>
    <row r="7940" spans="3:4" x14ac:dyDescent="0.25">
      <c r="C7940" s="34"/>
      <c r="D7940" s="10"/>
    </row>
    <row r="7941" spans="3:4" x14ac:dyDescent="0.25">
      <c r="C7941" s="34"/>
      <c r="D7941" s="10"/>
    </row>
    <row r="7942" spans="3:4" x14ac:dyDescent="0.25">
      <c r="C7942" s="34"/>
      <c r="D7942" s="10"/>
    </row>
    <row r="7943" spans="3:4" x14ac:dyDescent="0.25">
      <c r="C7943" s="34"/>
      <c r="D7943" s="10"/>
    </row>
    <row r="7944" spans="3:4" x14ac:dyDescent="0.25">
      <c r="C7944" s="34"/>
      <c r="D7944" s="10"/>
    </row>
    <row r="7945" spans="3:4" x14ac:dyDescent="0.25">
      <c r="C7945" s="34"/>
      <c r="D7945" s="10"/>
    </row>
    <row r="7946" spans="3:4" x14ac:dyDescent="0.25">
      <c r="C7946" s="34"/>
      <c r="D7946" s="10"/>
    </row>
    <row r="7947" spans="3:4" x14ac:dyDescent="0.25">
      <c r="C7947" s="34"/>
      <c r="D7947" s="10"/>
    </row>
    <row r="7948" spans="3:4" x14ac:dyDescent="0.25">
      <c r="C7948" s="34"/>
      <c r="D7948" s="10"/>
    </row>
    <row r="7949" spans="3:4" x14ac:dyDescent="0.25">
      <c r="C7949" s="34"/>
      <c r="D7949" s="10"/>
    </row>
    <row r="7950" spans="3:4" x14ac:dyDescent="0.25">
      <c r="C7950" s="34"/>
      <c r="D7950" s="10"/>
    </row>
    <row r="7951" spans="3:4" x14ac:dyDescent="0.25">
      <c r="C7951" s="34"/>
      <c r="D7951" s="10"/>
    </row>
    <row r="7952" spans="3:4" x14ac:dyDescent="0.25">
      <c r="C7952" s="34"/>
      <c r="D7952" s="10"/>
    </row>
    <row r="7953" spans="3:4" x14ac:dyDescent="0.25">
      <c r="C7953" s="34"/>
      <c r="D7953" s="10"/>
    </row>
    <row r="7954" spans="3:4" x14ac:dyDescent="0.25">
      <c r="C7954" s="34"/>
      <c r="D7954" s="10"/>
    </row>
    <row r="7955" spans="3:4" x14ac:dyDescent="0.25">
      <c r="C7955" s="34"/>
      <c r="D7955" s="10"/>
    </row>
    <row r="7956" spans="3:4" x14ac:dyDescent="0.25">
      <c r="C7956" s="34"/>
      <c r="D7956" s="10"/>
    </row>
    <row r="7957" spans="3:4" x14ac:dyDescent="0.25">
      <c r="C7957" s="34"/>
      <c r="D7957" s="10"/>
    </row>
    <row r="7958" spans="3:4" x14ac:dyDescent="0.25">
      <c r="C7958" s="34"/>
      <c r="D7958" s="10"/>
    </row>
    <row r="7959" spans="3:4" x14ac:dyDescent="0.25">
      <c r="C7959" s="34"/>
      <c r="D7959" s="10"/>
    </row>
    <row r="7960" spans="3:4" x14ac:dyDescent="0.25">
      <c r="C7960" s="34"/>
      <c r="D7960" s="10"/>
    </row>
    <row r="7961" spans="3:4" x14ac:dyDescent="0.25">
      <c r="C7961" s="34"/>
      <c r="D7961" s="10"/>
    </row>
    <row r="7962" spans="3:4" x14ac:dyDescent="0.25">
      <c r="C7962" s="34"/>
      <c r="D7962" s="10"/>
    </row>
    <row r="7963" spans="3:4" x14ac:dyDescent="0.25">
      <c r="C7963" s="34"/>
      <c r="D7963" s="10"/>
    </row>
    <row r="7964" spans="3:4" x14ac:dyDescent="0.25">
      <c r="C7964" s="34"/>
      <c r="D7964" s="10"/>
    </row>
    <row r="7965" spans="3:4" x14ac:dyDescent="0.25">
      <c r="C7965" s="34"/>
      <c r="D7965" s="10"/>
    </row>
    <row r="7966" spans="3:4" x14ac:dyDescent="0.25">
      <c r="C7966" s="34"/>
      <c r="D7966" s="10"/>
    </row>
    <row r="7967" spans="3:4" x14ac:dyDescent="0.25">
      <c r="C7967" s="34"/>
      <c r="D7967" s="10"/>
    </row>
    <row r="7968" spans="3:4" x14ac:dyDescent="0.25">
      <c r="C7968" s="34"/>
      <c r="D7968" s="10"/>
    </row>
    <row r="7969" spans="3:4" x14ac:dyDescent="0.25">
      <c r="C7969" s="34"/>
      <c r="D7969" s="10"/>
    </row>
    <row r="7970" spans="3:4" x14ac:dyDescent="0.25">
      <c r="C7970" s="34"/>
      <c r="D7970" s="10"/>
    </row>
    <row r="7971" spans="3:4" x14ac:dyDescent="0.25">
      <c r="C7971" s="34"/>
      <c r="D7971" s="10"/>
    </row>
    <row r="7972" spans="3:4" x14ac:dyDescent="0.25">
      <c r="C7972" s="34"/>
      <c r="D7972" s="10"/>
    </row>
    <row r="7973" spans="3:4" x14ac:dyDescent="0.25">
      <c r="C7973" s="34"/>
      <c r="D7973" s="10"/>
    </row>
    <row r="7974" spans="3:4" x14ac:dyDescent="0.25">
      <c r="C7974" s="34"/>
      <c r="D7974" s="10"/>
    </row>
    <row r="7975" spans="3:4" x14ac:dyDescent="0.25">
      <c r="C7975" s="34"/>
      <c r="D7975" s="10"/>
    </row>
    <row r="7976" spans="3:4" x14ac:dyDescent="0.25">
      <c r="C7976" s="34"/>
      <c r="D7976" s="10"/>
    </row>
    <row r="7977" spans="3:4" x14ac:dyDescent="0.25">
      <c r="C7977" s="34"/>
      <c r="D7977" s="10"/>
    </row>
    <row r="7978" spans="3:4" x14ac:dyDescent="0.25">
      <c r="C7978" s="34"/>
      <c r="D7978" s="10"/>
    </row>
    <row r="7979" spans="3:4" x14ac:dyDescent="0.25">
      <c r="C7979" s="34"/>
      <c r="D7979" s="10"/>
    </row>
    <row r="7980" spans="3:4" x14ac:dyDescent="0.25">
      <c r="C7980" s="34"/>
      <c r="D7980" s="10"/>
    </row>
    <row r="7981" spans="3:4" x14ac:dyDescent="0.25">
      <c r="C7981" s="34"/>
      <c r="D7981" s="10"/>
    </row>
    <row r="7982" spans="3:4" x14ac:dyDescent="0.25">
      <c r="C7982" s="34"/>
      <c r="D7982" s="10"/>
    </row>
    <row r="7983" spans="3:4" x14ac:dyDescent="0.25">
      <c r="C7983" s="34"/>
      <c r="D7983" s="10"/>
    </row>
    <row r="7984" spans="3:4" x14ac:dyDescent="0.25">
      <c r="C7984" s="34"/>
      <c r="D7984" s="10"/>
    </row>
    <row r="7985" spans="3:4" x14ac:dyDescent="0.25">
      <c r="C7985" s="34"/>
      <c r="D7985" s="10"/>
    </row>
    <row r="7986" spans="3:4" x14ac:dyDescent="0.25">
      <c r="C7986" s="34"/>
      <c r="D7986" s="10"/>
    </row>
    <row r="7987" spans="3:4" x14ac:dyDescent="0.25">
      <c r="C7987" s="34"/>
      <c r="D7987" s="10"/>
    </row>
    <row r="7988" spans="3:4" x14ac:dyDescent="0.25">
      <c r="C7988" s="34"/>
      <c r="D7988" s="10"/>
    </row>
    <row r="7989" spans="3:4" x14ac:dyDescent="0.25">
      <c r="C7989" s="34"/>
      <c r="D7989" s="10"/>
    </row>
    <row r="7990" spans="3:4" x14ac:dyDescent="0.25">
      <c r="C7990" s="34"/>
      <c r="D7990" s="10"/>
    </row>
    <row r="7991" spans="3:4" x14ac:dyDescent="0.25">
      <c r="C7991" s="34"/>
      <c r="D7991" s="10"/>
    </row>
    <row r="7992" spans="3:4" x14ac:dyDescent="0.25">
      <c r="C7992" s="34"/>
      <c r="D7992" s="10"/>
    </row>
    <row r="7993" spans="3:4" x14ac:dyDescent="0.25">
      <c r="C7993" s="34"/>
      <c r="D7993" s="10"/>
    </row>
    <row r="7994" spans="3:4" x14ac:dyDescent="0.25">
      <c r="C7994" s="34"/>
      <c r="D7994" s="10"/>
    </row>
    <row r="7995" spans="3:4" x14ac:dyDescent="0.25">
      <c r="C7995" s="34"/>
      <c r="D7995" s="10"/>
    </row>
    <row r="7996" spans="3:4" x14ac:dyDescent="0.25">
      <c r="C7996" s="34"/>
      <c r="D7996" s="10"/>
    </row>
    <row r="7997" spans="3:4" x14ac:dyDescent="0.25">
      <c r="C7997" s="34"/>
      <c r="D7997" s="10"/>
    </row>
    <row r="7998" spans="3:4" x14ac:dyDescent="0.25">
      <c r="C7998" s="34"/>
      <c r="D7998" s="10"/>
    </row>
    <row r="7999" spans="3:4" x14ac:dyDescent="0.25">
      <c r="C7999" s="34"/>
      <c r="D7999" s="10"/>
    </row>
    <row r="8000" spans="3:4" x14ac:dyDescent="0.25">
      <c r="C8000" s="34"/>
      <c r="D8000" s="10"/>
    </row>
    <row r="8001" spans="3:4" x14ac:dyDescent="0.25">
      <c r="C8001" s="34"/>
      <c r="D8001" s="10"/>
    </row>
    <row r="8002" spans="3:4" x14ac:dyDescent="0.25">
      <c r="C8002" s="34"/>
      <c r="D8002" s="10"/>
    </row>
    <row r="8003" spans="3:4" x14ac:dyDescent="0.25">
      <c r="C8003" s="34"/>
      <c r="D8003" s="10"/>
    </row>
    <row r="8004" spans="3:4" x14ac:dyDescent="0.25">
      <c r="C8004" s="34"/>
      <c r="D8004" s="10"/>
    </row>
    <row r="8005" spans="3:4" x14ac:dyDescent="0.25">
      <c r="C8005" s="34"/>
      <c r="D8005" s="10"/>
    </row>
    <row r="8006" spans="3:4" x14ac:dyDescent="0.25">
      <c r="C8006" s="34"/>
      <c r="D8006" s="10"/>
    </row>
    <row r="8007" spans="3:4" x14ac:dyDescent="0.25">
      <c r="C8007" s="34"/>
      <c r="D8007" s="10"/>
    </row>
    <row r="8008" spans="3:4" x14ac:dyDescent="0.25">
      <c r="C8008" s="34"/>
      <c r="D8008" s="10"/>
    </row>
    <row r="8009" spans="3:4" x14ac:dyDescent="0.25">
      <c r="C8009" s="34"/>
      <c r="D8009" s="10"/>
    </row>
    <row r="8010" spans="3:4" x14ac:dyDescent="0.25">
      <c r="C8010" s="34"/>
      <c r="D8010" s="10"/>
    </row>
    <row r="8011" spans="3:4" x14ac:dyDescent="0.25">
      <c r="C8011" s="34"/>
      <c r="D8011" s="10"/>
    </row>
    <row r="8012" spans="3:4" x14ac:dyDescent="0.25">
      <c r="C8012" s="34"/>
      <c r="D8012" s="10"/>
    </row>
    <row r="8013" spans="3:4" x14ac:dyDescent="0.25">
      <c r="C8013" s="34"/>
      <c r="D8013" s="10"/>
    </row>
    <row r="8014" spans="3:4" x14ac:dyDescent="0.25">
      <c r="C8014" s="34"/>
      <c r="D8014" s="10"/>
    </row>
    <row r="8015" spans="3:4" x14ac:dyDescent="0.25">
      <c r="C8015" s="34"/>
      <c r="D8015" s="10"/>
    </row>
    <row r="8016" spans="3:4" x14ac:dyDescent="0.25">
      <c r="C8016" s="34"/>
      <c r="D8016" s="10"/>
    </row>
    <row r="8017" spans="3:4" x14ac:dyDescent="0.25">
      <c r="C8017" s="34"/>
      <c r="D8017" s="10"/>
    </row>
    <row r="8018" spans="3:4" x14ac:dyDescent="0.25">
      <c r="C8018" s="34"/>
      <c r="D8018" s="10"/>
    </row>
    <row r="8019" spans="3:4" x14ac:dyDescent="0.25">
      <c r="C8019" s="34"/>
      <c r="D8019" s="10"/>
    </row>
    <row r="8020" spans="3:4" x14ac:dyDescent="0.25">
      <c r="C8020" s="34"/>
      <c r="D8020" s="10"/>
    </row>
    <row r="8021" spans="3:4" x14ac:dyDescent="0.25">
      <c r="C8021" s="34"/>
      <c r="D8021" s="10"/>
    </row>
    <row r="8022" spans="3:4" x14ac:dyDescent="0.25">
      <c r="C8022" s="34"/>
      <c r="D8022" s="10"/>
    </row>
    <row r="8023" spans="3:4" x14ac:dyDescent="0.25">
      <c r="C8023" s="34"/>
      <c r="D8023" s="10"/>
    </row>
    <row r="8024" spans="3:4" x14ac:dyDescent="0.25">
      <c r="C8024" s="34"/>
      <c r="D8024" s="10"/>
    </row>
    <row r="8025" spans="3:4" x14ac:dyDescent="0.25">
      <c r="C8025" s="34"/>
      <c r="D8025" s="10"/>
    </row>
    <row r="8026" spans="3:4" x14ac:dyDescent="0.25">
      <c r="C8026" s="34"/>
      <c r="D8026" s="10"/>
    </row>
    <row r="8027" spans="3:4" x14ac:dyDescent="0.25">
      <c r="C8027" s="34"/>
      <c r="D8027" s="10"/>
    </row>
    <row r="8028" spans="3:4" x14ac:dyDescent="0.25">
      <c r="C8028" s="34"/>
      <c r="D8028" s="10"/>
    </row>
    <row r="8029" spans="3:4" x14ac:dyDescent="0.25">
      <c r="C8029" s="34"/>
      <c r="D8029" s="10"/>
    </row>
    <row r="8030" spans="3:4" x14ac:dyDescent="0.25">
      <c r="C8030" s="34"/>
      <c r="D8030" s="10"/>
    </row>
    <row r="8031" spans="3:4" x14ac:dyDescent="0.25">
      <c r="C8031" s="34"/>
      <c r="D8031" s="10"/>
    </row>
    <row r="8032" spans="3:4" x14ac:dyDescent="0.25">
      <c r="C8032" s="34"/>
      <c r="D8032" s="10"/>
    </row>
    <row r="8033" spans="3:4" x14ac:dyDescent="0.25">
      <c r="C8033" s="34"/>
      <c r="D8033" s="10"/>
    </row>
    <row r="8034" spans="3:4" x14ac:dyDescent="0.25">
      <c r="C8034" s="34"/>
      <c r="D8034" s="10"/>
    </row>
    <row r="8035" spans="3:4" x14ac:dyDescent="0.25">
      <c r="C8035" s="34"/>
      <c r="D8035" s="10"/>
    </row>
    <row r="8036" spans="3:4" x14ac:dyDescent="0.25">
      <c r="C8036" s="34"/>
      <c r="D8036" s="10"/>
    </row>
    <row r="8037" spans="3:4" x14ac:dyDescent="0.25">
      <c r="C8037" s="34"/>
      <c r="D8037" s="10"/>
    </row>
    <row r="8038" spans="3:4" x14ac:dyDescent="0.25">
      <c r="C8038" s="34"/>
      <c r="D8038" s="10"/>
    </row>
    <row r="8039" spans="3:4" x14ac:dyDescent="0.25">
      <c r="C8039" s="34"/>
      <c r="D8039" s="10"/>
    </row>
    <row r="8040" spans="3:4" x14ac:dyDescent="0.25">
      <c r="C8040" s="34"/>
      <c r="D8040" s="10"/>
    </row>
    <row r="8041" spans="3:4" x14ac:dyDescent="0.25">
      <c r="C8041" s="34"/>
      <c r="D8041" s="10"/>
    </row>
    <row r="8042" spans="3:4" x14ac:dyDescent="0.25">
      <c r="C8042" s="34"/>
      <c r="D8042" s="10"/>
    </row>
    <row r="8043" spans="3:4" x14ac:dyDescent="0.25">
      <c r="C8043" s="34"/>
      <c r="D8043" s="10"/>
    </row>
    <row r="8044" spans="3:4" x14ac:dyDescent="0.25">
      <c r="C8044" s="34"/>
      <c r="D8044" s="10"/>
    </row>
    <row r="8045" spans="3:4" x14ac:dyDescent="0.25">
      <c r="C8045" s="34"/>
      <c r="D8045" s="10"/>
    </row>
    <row r="8046" spans="3:4" x14ac:dyDescent="0.25">
      <c r="C8046" s="34"/>
      <c r="D8046" s="10"/>
    </row>
    <row r="8047" spans="3:4" x14ac:dyDescent="0.25">
      <c r="C8047" s="34"/>
      <c r="D8047" s="10"/>
    </row>
    <row r="8048" spans="3:4" x14ac:dyDescent="0.25">
      <c r="C8048" s="34"/>
      <c r="D8048" s="10"/>
    </row>
    <row r="8049" spans="3:4" x14ac:dyDescent="0.25">
      <c r="C8049" s="34"/>
      <c r="D8049" s="10"/>
    </row>
    <row r="8050" spans="3:4" x14ac:dyDescent="0.25">
      <c r="C8050" s="34"/>
      <c r="D8050" s="10"/>
    </row>
    <row r="8051" spans="3:4" x14ac:dyDescent="0.25">
      <c r="C8051" s="34"/>
      <c r="D8051" s="10"/>
    </row>
    <row r="8052" spans="3:4" x14ac:dyDescent="0.25">
      <c r="C8052" s="34"/>
      <c r="D8052" s="10"/>
    </row>
    <row r="8053" spans="3:4" x14ac:dyDescent="0.25">
      <c r="C8053" s="34"/>
      <c r="D8053" s="10"/>
    </row>
    <row r="8054" spans="3:4" x14ac:dyDescent="0.25">
      <c r="C8054" s="34"/>
      <c r="D8054" s="10"/>
    </row>
    <row r="8055" spans="3:4" x14ac:dyDescent="0.25">
      <c r="C8055" s="34"/>
      <c r="D8055" s="10"/>
    </row>
    <row r="8056" spans="3:4" x14ac:dyDescent="0.25">
      <c r="C8056" s="34"/>
      <c r="D8056" s="10"/>
    </row>
    <row r="8057" spans="3:4" x14ac:dyDescent="0.25">
      <c r="C8057" s="34"/>
      <c r="D8057" s="10"/>
    </row>
    <row r="8058" spans="3:4" x14ac:dyDescent="0.25">
      <c r="C8058" s="34"/>
      <c r="D8058" s="10"/>
    </row>
    <row r="8059" spans="3:4" x14ac:dyDescent="0.25">
      <c r="C8059" s="34"/>
      <c r="D8059" s="10"/>
    </row>
    <row r="8060" spans="3:4" x14ac:dyDescent="0.25">
      <c r="C8060" s="34"/>
      <c r="D8060" s="10"/>
    </row>
    <row r="8061" spans="3:4" x14ac:dyDescent="0.25">
      <c r="C8061" s="34"/>
      <c r="D8061" s="10"/>
    </row>
    <row r="8062" spans="3:4" x14ac:dyDescent="0.25">
      <c r="C8062" s="34"/>
      <c r="D8062" s="10"/>
    </row>
    <row r="8063" spans="3:4" x14ac:dyDescent="0.25">
      <c r="C8063" s="34"/>
      <c r="D8063" s="10"/>
    </row>
    <row r="8064" spans="3:4" x14ac:dyDescent="0.25">
      <c r="C8064" s="34"/>
      <c r="D8064" s="10"/>
    </row>
    <row r="8065" spans="3:4" x14ac:dyDescent="0.25">
      <c r="C8065" s="34"/>
      <c r="D8065" s="10"/>
    </row>
    <row r="8066" spans="3:4" x14ac:dyDescent="0.25">
      <c r="C8066" s="34"/>
      <c r="D8066" s="10"/>
    </row>
    <row r="8067" spans="3:4" x14ac:dyDescent="0.25">
      <c r="C8067" s="34"/>
      <c r="D8067" s="10"/>
    </row>
    <row r="8068" spans="3:4" x14ac:dyDescent="0.25">
      <c r="C8068" s="34"/>
      <c r="D8068" s="10"/>
    </row>
    <row r="8069" spans="3:4" x14ac:dyDescent="0.25">
      <c r="C8069" s="34"/>
      <c r="D8069" s="10"/>
    </row>
    <row r="8070" spans="3:4" x14ac:dyDescent="0.25">
      <c r="C8070" s="34"/>
      <c r="D8070" s="10"/>
    </row>
    <row r="8071" spans="3:4" x14ac:dyDescent="0.25">
      <c r="C8071" s="34"/>
      <c r="D8071" s="10"/>
    </row>
    <row r="8072" spans="3:4" x14ac:dyDescent="0.25">
      <c r="C8072" s="34"/>
      <c r="D8072" s="10"/>
    </row>
    <row r="8073" spans="3:4" x14ac:dyDescent="0.25">
      <c r="C8073" s="34"/>
      <c r="D8073" s="10"/>
    </row>
    <row r="8074" spans="3:4" x14ac:dyDescent="0.25">
      <c r="C8074" s="34"/>
      <c r="D8074" s="10"/>
    </row>
    <row r="8075" spans="3:4" x14ac:dyDescent="0.25">
      <c r="C8075" s="34"/>
      <c r="D8075" s="10"/>
    </row>
    <row r="8076" spans="3:4" x14ac:dyDescent="0.25">
      <c r="C8076" s="34"/>
      <c r="D8076" s="10"/>
    </row>
    <row r="8077" spans="3:4" x14ac:dyDescent="0.25">
      <c r="C8077" s="34"/>
      <c r="D8077" s="10"/>
    </row>
    <row r="8078" spans="3:4" x14ac:dyDescent="0.25">
      <c r="C8078" s="34"/>
      <c r="D8078" s="10"/>
    </row>
    <row r="8079" spans="3:4" x14ac:dyDescent="0.25">
      <c r="C8079" s="34"/>
      <c r="D8079" s="10"/>
    </row>
    <row r="8080" spans="3:4" x14ac:dyDescent="0.25">
      <c r="C8080" s="34"/>
      <c r="D8080" s="10"/>
    </row>
    <row r="8081" spans="3:4" x14ac:dyDescent="0.25">
      <c r="C8081" s="34"/>
      <c r="D8081" s="10"/>
    </row>
    <row r="8082" spans="3:4" x14ac:dyDescent="0.25">
      <c r="C8082" s="34"/>
      <c r="D8082" s="10"/>
    </row>
    <row r="8083" spans="3:4" x14ac:dyDescent="0.25">
      <c r="C8083" s="34"/>
      <c r="D8083" s="10"/>
    </row>
    <row r="8084" spans="3:4" x14ac:dyDescent="0.25">
      <c r="C8084" s="34"/>
      <c r="D8084" s="10"/>
    </row>
    <row r="8085" spans="3:4" x14ac:dyDescent="0.25">
      <c r="C8085" s="34"/>
      <c r="D8085" s="10"/>
    </row>
    <row r="8086" spans="3:4" x14ac:dyDescent="0.25">
      <c r="C8086" s="34"/>
      <c r="D8086" s="10"/>
    </row>
    <row r="8087" spans="3:4" x14ac:dyDescent="0.25">
      <c r="C8087" s="34"/>
      <c r="D8087" s="10"/>
    </row>
    <row r="8088" spans="3:4" x14ac:dyDescent="0.25">
      <c r="C8088" s="34"/>
      <c r="D8088" s="10"/>
    </row>
    <row r="8089" spans="3:4" x14ac:dyDescent="0.25">
      <c r="C8089" s="34"/>
      <c r="D8089" s="10"/>
    </row>
    <row r="8090" spans="3:4" x14ac:dyDescent="0.25">
      <c r="C8090" s="34"/>
      <c r="D8090" s="10"/>
    </row>
    <row r="8091" spans="3:4" x14ac:dyDescent="0.25">
      <c r="C8091" s="34"/>
      <c r="D8091" s="10"/>
    </row>
    <row r="8092" spans="3:4" x14ac:dyDescent="0.25">
      <c r="C8092" s="34"/>
      <c r="D8092" s="10"/>
    </row>
    <row r="8093" spans="3:4" x14ac:dyDescent="0.25">
      <c r="C8093" s="34"/>
      <c r="D8093" s="10"/>
    </row>
    <row r="8094" spans="3:4" x14ac:dyDescent="0.25">
      <c r="C8094" s="34"/>
      <c r="D8094" s="10"/>
    </row>
    <row r="8095" spans="3:4" x14ac:dyDescent="0.25">
      <c r="C8095" s="34"/>
      <c r="D8095" s="10"/>
    </row>
    <row r="8096" spans="3:4" x14ac:dyDescent="0.25">
      <c r="C8096" s="34"/>
      <c r="D8096" s="10"/>
    </row>
    <row r="8097" spans="3:4" x14ac:dyDescent="0.25">
      <c r="C8097" s="34"/>
      <c r="D8097" s="10"/>
    </row>
    <row r="8098" spans="3:4" x14ac:dyDescent="0.25">
      <c r="C8098" s="34"/>
      <c r="D8098" s="10"/>
    </row>
    <row r="8099" spans="3:4" x14ac:dyDescent="0.25">
      <c r="C8099" s="34"/>
      <c r="D8099" s="10"/>
    </row>
    <row r="8100" spans="3:4" x14ac:dyDescent="0.25">
      <c r="C8100" s="34"/>
      <c r="D8100" s="10"/>
    </row>
    <row r="8101" spans="3:4" x14ac:dyDescent="0.25">
      <c r="C8101" s="34"/>
      <c r="D8101" s="10"/>
    </row>
    <row r="8102" spans="3:4" x14ac:dyDescent="0.25">
      <c r="C8102" s="34"/>
      <c r="D8102" s="10"/>
    </row>
    <row r="8103" spans="3:4" x14ac:dyDescent="0.25">
      <c r="C8103" s="34"/>
      <c r="D8103" s="10"/>
    </row>
    <row r="8104" spans="3:4" x14ac:dyDescent="0.25">
      <c r="C8104" s="34"/>
      <c r="D8104" s="10"/>
    </row>
    <row r="8105" spans="3:4" x14ac:dyDescent="0.25">
      <c r="C8105" s="34"/>
      <c r="D8105" s="10"/>
    </row>
    <row r="8106" spans="3:4" x14ac:dyDescent="0.25">
      <c r="C8106" s="34"/>
      <c r="D8106" s="10"/>
    </row>
    <row r="8107" spans="3:4" x14ac:dyDescent="0.25">
      <c r="C8107" s="34"/>
      <c r="D8107" s="10"/>
    </row>
    <row r="8108" spans="3:4" x14ac:dyDescent="0.25">
      <c r="C8108" s="34"/>
      <c r="D8108" s="10"/>
    </row>
    <row r="8109" spans="3:4" x14ac:dyDescent="0.25">
      <c r="C8109" s="34"/>
      <c r="D8109" s="10"/>
    </row>
    <row r="8110" spans="3:4" x14ac:dyDescent="0.25">
      <c r="C8110" s="34"/>
      <c r="D8110" s="10"/>
    </row>
    <row r="8111" spans="3:4" x14ac:dyDescent="0.25">
      <c r="C8111" s="34"/>
      <c r="D8111" s="10"/>
    </row>
    <row r="8112" spans="3:4" x14ac:dyDescent="0.25">
      <c r="C8112" s="34"/>
      <c r="D8112" s="10"/>
    </row>
    <row r="8113" spans="3:4" x14ac:dyDescent="0.25">
      <c r="C8113" s="34"/>
      <c r="D8113" s="10"/>
    </row>
    <row r="8114" spans="3:4" x14ac:dyDescent="0.25">
      <c r="C8114" s="34"/>
      <c r="D8114" s="10"/>
    </row>
    <row r="8115" spans="3:4" x14ac:dyDescent="0.25">
      <c r="C8115" s="34"/>
      <c r="D8115" s="10"/>
    </row>
    <row r="8116" spans="3:4" x14ac:dyDescent="0.25">
      <c r="C8116" s="34"/>
      <c r="D8116" s="10"/>
    </row>
    <row r="8117" spans="3:4" x14ac:dyDescent="0.25">
      <c r="C8117" s="34"/>
      <c r="D8117" s="10"/>
    </row>
    <row r="8118" spans="3:4" x14ac:dyDescent="0.25">
      <c r="C8118" s="34"/>
      <c r="D8118" s="10"/>
    </row>
    <row r="8119" spans="3:4" x14ac:dyDescent="0.25">
      <c r="C8119" s="34"/>
      <c r="D8119" s="10"/>
    </row>
    <row r="8120" spans="3:4" x14ac:dyDescent="0.25">
      <c r="C8120" s="34"/>
      <c r="D8120" s="10"/>
    </row>
    <row r="8121" spans="3:4" x14ac:dyDescent="0.25">
      <c r="C8121" s="34"/>
      <c r="D8121" s="10"/>
    </row>
    <row r="8122" spans="3:4" x14ac:dyDescent="0.25">
      <c r="C8122" s="34"/>
      <c r="D8122" s="10"/>
    </row>
    <row r="8123" spans="3:4" x14ac:dyDescent="0.25">
      <c r="C8123" s="34"/>
      <c r="D8123" s="10"/>
    </row>
    <row r="8124" spans="3:4" x14ac:dyDescent="0.25">
      <c r="C8124" s="34"/>
      <c r="D8124" s="10"/>
    </row>
    <row r="8125" spans="3:4" x14ac:dyDescent="0.25">
      <c r="C8125" s="34"/>
      <c r="D8125" s="10"/>
    </row>
    <row r="8126" spans="3:4" x14ac:dyDescent="0.25">
      <c r="C8126" s="34"/>
      <c r="D8126" s="10"/>
    </row>
    <row r="8127" spans="3:4" x14ac:dyDescent="0.25">
      <c r="C8127" s="34"/>
      <c r="D8127" s="10"/>
    </row>
    <row r="8128" spans="3:4" x14ac:dyDescent="0.25">
      <c r="C8128" s="34"/>
      <c r="D8128" s="10"/>
    </row>
    <row r="8129" spans="3:4" x14ac:dyDescent="0.25">
      <c r="C8129" s="34"/>
      <c r="D8129" s="10"/>
    </row>
    <row r="8130" spans="3:4" x14ac:dyDescent="0.25">
      <c r="C8130" s="34"/>
      <c r="D8130" s="10"/>
    </row>
    <row r="8131" spans="3:4" x14ac:dyDescent="0.25">
      <c r="C8131" s="34"/>
      <c r="D8131" s="10"/>
    </row>
    <row r="8132" spans="3:4" x14ac:dyDescent="0.25">
      <c r="C8132" s="34"/>
      <c r="D8132" s="10"/>
    </row>
    <row r="8133" spans="3:4" x14ac:dyDescent="0.25">
      <c r="C8133" s="34"/>
      <c r="D8133" s="10"/>
    </row>
    <row r="8134" spans="3:4" x14ac:dyDescent="0.25">
      <c r="C8134" s="34"/>
      <c r="D8134" s="10"/>
    </row>
    <row r="8135" spans="3:4" x14ac:dyDescent="0.25">
      <c r="C8135" s="34"/>
      <c r="D8135" s="10"/>
    </row>
    <row r="8136" spans="3:4" x14ac:dyDescent="0.25">
      <c r="C8136" s="34"/>
      <c r="D8136" s="10"/>
    </row>
    <row r="8137" spans="3:4" x14ac:dyDescent="0.25">
      <c r="C8137" s="34"/>
      <c r="D8137" s="10"/>
    </row>
    <row r="8138" spans="3:4" x14ac:dyDescent="0.25">
      <c r="C8138" s="34"/>
      <c r="D8138" s="10"/>
    </row>
    <row r="8139" spans="3:4" x14ac:dyDescent="0.25">
      <c r="C8139" s="34"/>
      <c r="D8139" s="10"/>
    </row>
    <row r="8140" spans="3:4" x14ac:dyDescent="0.25">
      <c r="C8140" s="34"/>
      <c r="D8140" s="10"/>
    </row>
    <row r="8141" spans="3:4" x14ac:dyDescent="0.25">
      <c r="C8141" s="34"/>
      <c r="D8141" s="10"/>
    </row>
    <row r="8142" spans="3:4" x14ac:dyDescent="0.25">
      <c r="C8142" s="34"/>
      <c r="D8142" s="10"/>
    </row>
    <row r="8143" spans="3:4" x14ac:dyDescent="0.25">
      <c r="C8143" s="34"/>
      <c r="D8143" s="10"/>
    </row>
    <row r="8144" spans="3:4" x14ac:dyDescent="0.25">
      <c r="C8144" s="34"/>
      <c r="D8144" s="10"/>
    </row>
    <row r="8145" spans="3:4" x14ac:dyDescent="0.25">
      <c r="C8145" s="34"/>
      <c r="D8145" s="10"/>
    </row>
    <row r="8146" spans="3:4" x14ac:dyDescent="0.25">
      <c r="C8146" s="34"/>
      <c r="D8146" s="10"/>
    </row>
    <row r="8147" spans="3:4" x14ac:dyDescent="0.25">
      <c r="C8147" s="34"/>
      <c r="D8147" s="10"/>
    </row>
    <row r="8148" spans="3:4" x14ac:dyDescent="0.25">
      <c r="C8148" s="34"/>
      <c r="D8148" s="10"/>
    </row>
    <row r="8149" spans="3:4" x14ac:dyDescent="0.25">
      <c r="C8149" s="34"/>
      <c r="D8149" s="10"/>
    </row>
    <row r="8150" spans="3:4" x14ac:dyDescent="0.25">
      <c r="C8150" s="34"/>
      <c r="D8150" s="10"/>
    </row>
    <row r="8151" spans="3:4" x14ac:dyDescent="0.25">
      <c r="C8151" s="34"/>
      <c r="D8151" s="10"/>
    </row>
    <row r="8152" spans="3:4" x14ac:dyDescent="0.25">
      <c r="C8152" s="34"/>
      <c r="D8152" s="10"/>
    </row>
    <row r="8153" spans="3:4" x14ac:dyDescent="0.25">
      <c r="C8153" s="34"/>
      <c r="D8153" s="10"/>
    </row>
    <row r="8154" spans="3:4" x14ac:dyDescent="0.25">
      <c r="C8154" s="34"/>
      <c r="D8154" s="10"/>
    </row>
    <row r="8155" spans="3:4" x14ac:dyDescent="0.25">
      <c r="C8155" s="34"/>
      <c r="D8155" s="10"/>
    </row>
    <row r="8156" spans="3:4" x14ac:dyDescent="0.25">
      <c r="C8156" s="34"/>
      <c r="D8156" s="10"/>
    </row>
    <row r="8157" spans="3:4" x14ac:dyDescent="0.25">
      <c r="C8157" s="34"/>
      <c r="D8157" s="10"/>
    </row>
    <row r="8158" spans="3:4" x14ac:dyDescent="0.25">
      <c r="C8158" s="34"/>
      <c r="D8158" s="10"/>
    </row>
    <row r="8159" spans="3:4" x14ac:dyDescent="0.25">
      <c r="C8159" s="34"/>
      <c r="D8159" s="10"/>
    </row>
    <row r="8160" spans="3:4" x14ac:dyDescent="0.25">
      <c r="C8160" s="34"/>
      <c r="D8160" s="10"/>
    </row>
    <row r="8161" spans="3:4" x14ac:dyDescent="0.25">
      <c r="C8161" s="34"/>
      <c r="D8161" s="10"/>
    </row>
    <row r="8162" spans="3:4" x14ac:dyDescent="0.25">
      <c r="C8162" s="34"/>
      <c r="D8162" s="10"/>
    </row>
    <row r="8163" spans="3:4" x14ac:dyDescent="0.25">
      <c r="C8163" s="34"/>
      <c r="D8163" s="10"/>
    </row>
    <row r="8164" spans="3:4" x14ac:dyDescent="0.25">
      <c r="C8164" s="34"/>
      <c r="D8164" s="10"/>
    </row>
    <row r="8165" spans="3:4" x14ac:dyDescent="0.25">
      <c r="C8165" s="34"/>
      <c r="D8165" s="10"/>
    </row>
    <row r="8166" spans="3:4" x14ac:dyDescent="0.25">
      <c r="C8166" s="34"/>
      <c r="D8166" s="10"/>
    </row>
    <row r="8167" spans="3:4" x14ac:dyDescent="0.25">
      <c r="C8167" s="34"/>
      <c r="D8167" s="10"/>
    </row>
    <row r="8168" spans="3:4" x14ac:dyDescent="0.25">
      <c r="C8168" s="34"/>
      <c r="D8168" s="10"/>
    </row>
    <row r="8169" spans="3:4" x14ac:dyDescent="0.25">
      <c r="C8169" s="34"/>
      <c r="D8169" s="10"/>
    </row>
    <row r="8170" spans="3:4" x14ac:dyDescent="0.25">
      <c r="C8170" s="34"/>
      <c r="D8170" s="10"/>
    </row>
    <row r="8171" spans="3:4" x14ac:dyDescent="0.25">
      <c r="C8171" s="34"/>
      <c r="D8171" s="10"/>
    </row>
    <row r="8172" spans="3:4" x14ac:dyDescent="0.25">
      <c r="C8172" s="34"/>
      <c r="D8172" s="10"/>
    </row>
    <row r="8173" spans="3:4" x14ac:dyDescent="0.25">
      <c r="C8173" s="34"/>
      <c r="D8173" s="10"/>
    </row>
    <row r="8174" spans="3:4" x14ac:dyDescent="0.25">
      <c r="C8174" s="34"/>
      <c r="D8174" s="10"/>
    </row>
    <row r="8175" spans="3:4" x14ac:dyDescent="0.25">
      <c r="C8175" s="34"/>
      <c r="D8175" s="10"/>
    </row>
    <row r="8176" spans="3:4" x14ac:dyDescent="0.25">
      <c r="C8176" s="34"/>
      <c r="D8176" s="10"/>
    </row>
    <row r="8177" spans="3:4" x14ac:dyDescent="0.25">
      <c r="C8177" s="34"/>
      <c r="D8177" s="10"/>
    </row>
    <row r="8178" spans="3:4" x14ac:dyDescent="0.25">
      <c r="C8178" s="34"/>
      <c r="D8178" s="10"/>
    </row>
    <row r="8179" spans="3:4" x14ac:dyDescent="0.25">
      <c r="C8179" s="34"/>
      <c r="D8179" s="10"/>
    </row>
    <row r="8180" spans="3:4" x14ac:dyDescent="0.25">
      <c r="C8180" s="34"/>
      <c r="D8180" s="10"/>
    </row>
    <row r="8181" spans="3:4" x14ac:dyDescent="0.25">
      <c r="C8181" s="34"/>
      <c r="D8181" s="10"/>
    </row>
    <row r="8182" spans="3:4" x14ac:dyDescent="0.25">
      <c r="C8182" s="34"/>
      <c r="D8182" s="10"/>
    </row>
    <row r="8183" spans="3:4" x14ac:dyDescent="0.25">
      <c r="C8183" s="34"/>
      <c r="D8183" s="10"/>
    </row>
    <row r="8184" spans="3:4" x14ac:dyDescent="0.25">
      <c r="C8184" s="34"/>
      <c r="D8184" s="10"/>
    </row>
    <row r="8185" spans="3:4" x14ac:dyDescent="0.25">
      <c r="C8185" s="34"/>
      <c r="D8185" s="10"/>
    </row>
    <row r="8186" spans="3:4" x14ac:dyDescent="0.25">
      <c r="C8186" s="34"/>
      <c r="D8186" s="10"/>
    </row>
    <row r="8187" spans="3:4" x14ac:dyDescent="0.25">
      <c r="C8187" s="34"/>
      <c r="D8187" s="10"/>
    </row>
    <row r="8188" spans="3:4" x14ac:dyDescent="0.25">
      <c r="C8188" s="34"/>
      <c r="D8188" s="10"/>
    </row>
    <row r="8189" spans="3:4" x14ac:dyDescent="0.25">
      <c r="C8189" s="34"/>
      <c r="D8189" s="10"/>
    </row>
    <row r="8190" spans="3:4" x14ac:dyDescent="0.25">
      <c r="C8190" s="34"/>
      <c r="D8190" s="10"/>
    </row>
    <row r="8191" spans="3:4" x14ac:dyDescent="0.25">
      <c r="C8191" s="34"/>
      <c r="D8191" s="10"/>
    </row>
    <row r="8192" spans="3:4" x14ac:dyDescent="0.25">
      <c r="C8192" s="34"/>
      <c r="D8192" s="10"/>
    </row>
    <row r="8193" spans="3:4" x14ac:dyDescent="0.25">
      <c r="C8193" s="34"/>
      <c r="D8193" s="10"/>
    </row>
    <row r="8194" spans="3:4" x14ac:dyDescent="0.25">
      <c r="C8194" s="34"/>
      <c r="D8194" s="10"/>
    </row>
    <row r="8195" spans="3:4" x14ac:dyDescent="0.25">
      <c r="C8195" s="34"/>
      <c r="D8195" s="10"/>
    </row>
    <row r="8196" spans="3:4" x14ac:dyDescent="0.25">
      <c r="C8196" s="34"/>
      <c r="D8196" s="10"/>
    </row>
    <row r="8197" spans="3:4" x14ac:dyDescent="0.25">
      <c r="C8197" s="34"/>
      <c r="D8197" s="10"/>
    </row>
    <row r="8198" spans="3:4" x14ac:dyDescent="0.25">
      <c r="C8198" s="34"/>
      <c r="D8198" s="10"/>
    </row>
    <row r="8199" spans="3:4" x14ac:dyDescent="0.25">
      <c r="C8199" s="34"/>
      <c r="D8199" s="10"/>
    </row>
    <row r="8200" spans="3:4" x14ac:dyDescent="0.25">
      <c r="C8200" s="34"/>
      <c r="D8200" s="10"/>
    </row>
    <row r="8201" spans="3:4" x14ac:dyDescent="0.25">
      <c r="C8201" s="34"/>
      <c r="D8201" s="10"/>
    </row>
    <row r="8202" spans="3:4" x14ac:dyDescent="0.25">
      <c r="C8202" s="34"/>
      <c r="D8202" s="10"/>
    </row>
    <row r="8203" spans="3:4" x14ac:dyDescent="0.25">
      <c r="C8203" s="34"/>
      <c r="D8203" s="10"/>
    </row>
    <row r="8204" spans="3:4" x14ac:dyDescent="0.25">
      <c r="C8204" s="34"/>
      <c r="D8204" s="10"/>
    </row>
    <row r="8205" spans="3:4" x14ac:dyDescent="0.25">
      <c r="C8205" s="34"/>
      <c r="D8205" s="10"/>
    </row>
    <row r="8206" spans="3:4" x14ac:dyDescent="0.25">
      <c r="C8206" s="34"/>
      <c r="D8206" s="10"/>
    </row>
    <row r="8207" spans="3:4" x14ac:dyDescent="0.25">
      <c r="C8207" s="34"/>
      <c r="D8207" s="10"/>
    </row>
    <row r="8208" spans="3:4" x14ac:dyDescent="0.25">
      <c r="C8208" s="34"/>
      <c r="D8208" s="10"/>
    </row>
    <row r="8209" spans="3:4" x14ac:dyDescent="0.25">
      <c r="C8209" s="34"/>
      <c r="D8209" s="10"/>
    </row>
    <row r="8210" spans="3:4" x14ac:dyDescent="0.25">
      <c r="C8210" s="34"/>
      <c r="D8210" s="10"/>
    </row>
    <row r="8211" spans="3:4" x14ac:dyDescent="0.25">
      <c r="C8211" s="34"/>
      <c r="D8211" s="10"/>
    </row>
    <row r="8212" spans="3:4" x14ac:dyDescent="0.25">
      <c r="C8212" s="34"/>
      <c r="D8212" s="10"/>
    </row>
    <row r="8213" spans="3:4" x14ac:dyDescent="0.25">
      <c r="C8213" s="34"/>
      <c r="D8213" s="10"/>
    </row>
    <row r="8214" spans="3:4" x14ac:dyDescent="0.25">
      <c r="C8214" s="34"/>
      <c r="D8214" s="10"/>
    </row>
    <row r="8215" spans="3:4" x14ac:dyDescent="0.25">
      <c r="C8215" s="34"/>
      <c r="D8215" s="10"/>
    </row>
    <row r="8216" spans="3:4" x14ac:dyDescent="0.25">
      <c r="C8216" s="34"/>
      <c r="D8216" s="10"/>
    </row>
    <row r="8217" spans="3:4" x14ac:dyDescent="0.25">
      <c r="C8217" s="34"/>
      <c r="D8217" s="10"/>
    </row>
    <row r="8218" spans="3:4" x14ac:dyDescent="0.25">
      <c r="C8218" s="34"/>
      <c r="D8218" s="10"/>
    </row>
    <row r="8219" spans="3:4" x14ac:dyDescent="0.25">
      <c r="C8219" s="34"/>
      <c r="D8219" s="10"/>
    </row>
    <row r="8220" spans="3:4" x14ac:dyDescent="0.25">
      <c r="C8220" s="34"/>
      <c r="D8220" s="10"/>
    </row>
    <row r="8221" spans="3:4" x14ac:dyDescent="0.25">
      <c r="C8221" s="34"/>
      <c r="D8221" s="10"/>
    </row>
    <row r="8222" spans="3:4" x14ac:dyDescent="0.25">
      <c r="C8222" s="34"/>
      <c r="D8222" s="10"/>
    </row>
    <row r="8223" spans="3:4" x14ac:dyDescent="0.25">
      <c r="C8223" s="34"/>
      <c r="D8223" s="10"/>
    </row>
    <row r="8224" spans="3:4" x14ac:dyDescent="0.25">
      <c r="C8224" s="34"/>
      <c r="D8224" s="10"/>
    </row>
    <row r="8225" spans="3:4" x14ac:dyDescent="0.25">
      <c r="C8225" s="34"/>
      <c r="D8225" s="10"/>
    </row>
    <row r="8226" spans="3:4" x14ac:dyDescent="0.25">
      <c r="C8226" s="34"/>
      <c r="D8226" s="10"/>
    </row>
    <row r="8227" spans="3:4" x14ac:dyDescent="0.25">
      <c r="C8227" s="34"/>
      <c r="D8227" s="10"/>
    </row>
    <row r="8228" spans="3:4" x14ac:dyDescent="0.25">
      <c r="C8228" s="34"/>
      <c r="D8228" s="10"/>
    </row>
    <row r="8229" spans="3:4" x14ac:dyDescent="0.25">
      <c r="C8229" s="34"/>
      <c r="D8229" s="10"/>
    </row>
    <row r="8230" spans="3:4" x14ac:dyDescent="0.25">
      <c r="C8230" s="34"/>
      <c r="D8230" s="10"/>
    </row>
    <row r="8231" spans="3:4" x14ac:dyDescent="0.25">
      <c r="C8231" s="34"/>
      <c r="D8231" s="10"/>
    </row>
    <row r="8232" spans="3:4" x14ac:dyDescent="0.25">
      <c r="C8232" s="34"/>
      <c r="D8232" s="10"/>
    </row>
    <row r="8233" spans="3:4" x14ac:dyDescent="0.25">
      <c r="C8233" s="34"/>
      <c r="D8233" s="10"/>
    </row>
    <row r="8234" spans="3:4" x14ac:dyDescent="0.25">
      <c r="C8234" s="34"/>
      <c r="D8234" s="10"/>
    </row>
    <row r="8235" spans="3:4" x14ac:dyDescent="0.25">
      <c r="C8235" s="34"/>
      <c r="D8235" s="10"/>
    </row>
    <row r="8236" spans="3:4" x14ac:dyDescent="0.25">
      <c r="C8236" s="34"/>
      <c r="D8236" s="10"/>
    </row>
    <row r="8237" spans="3:4" x14ac:dyDescent="0.25">
      <c r="C8237" s="34"/>
      <c r="D8237" s="10"/>
    </row>
    <row r="8238" spans="3:4" x14ac:dyDescent="0.25">
      <c r="C8238" s="34"/>
      <c r="D8238" s="10"/>
    </row>
    <row r="8239" spans="3:4" x14ac:dyDescent="0.25">
      <c r="C8239" s="34"/>
      <c r="D8239" s="10"/>
    </row>
    <row r="8240" spans="3:4" x14ac:dyDescent="0.25">
      <c r="C8240" s="34"/>
      <c r="D8240" s="10"/>
    </row>
    <row r="8241" spans="3:4" x14ac:dyDescent="0.25">
      <c r="C8241" s="34"/>
      <c r="D8241" s="10"/>
    </row>
    <row r="8242" spans="3:4" x14ac:dyDescent="0.25">
      <c r="C8242" s="34"/>
      <c r="D8242" s="10"/>
    </row>
    <row r="8243" spans="3:4" x14ac:dyDescent="0.25">
      <c r="C8243" s="34"/>
      <c r="D8243" s="10"/>
    </row>
    <row r="8244" spans="3:4" x14ac:dyDescent="0.25">
      <c r="C8244" s="34"/>
      <c r="D8244" s="10"/>
    </row>
    <row r="8245" spans="3:4" x14ac:dyDescent="0.25">
      <c r="C8245" s="34"/>
      <c r="D8245" s="10"/>
    </row>
    <row r="8246" spans="3:4" x14ac:dyDescent="0.25">
      <c r="C8246" s="34"/>
      <c r="D8246" s="10"/>
    </row>
    <row r="8247" spans="3:4" x14ac:dyDescent="0.25">
      <c r="C8247" s="34"/>
      <c r="D8247" s="10"/>
    </row>
    <row r="8248" spans="3:4" x14ac:dyDescent="0.25">
      <c r="C8248" s="34"/>
      <c r="D8248" s="10"/>
    </row>
    <row r="8249" spans="3:4" x14ac:dyDescent="0.25">
      <c r="C8249" s="34"/>
      <c r="D8249" s="10"/>
    </row>
    <row r="8250" spans="3:4" x14ac:dyDescent="0.25">
      <c r="C8250" s="34"/>
      <c r="D8250" s="10"/>
    </row>
    <row r="8251" spans="3:4" x14ac:dyDescent="0.25">
      <c r="C8251" s="34"/>
      <c r="D8251" s="10"/>
    </row>
    <row r="8252" spans="3:4" x14ac:dyDescent="0.25">
      <c r="C8252" s="34"/>
      <c r="D8252" s="10"/>
    </row>
    <row r="8253" spans="3:4" x14ac:dyDescent="0.25">
      <c r="C8253" s="34"/>
      <c r="D8253" s="10"/>
    </row>
    <row r="8254" spans="3:4" x14ac:dyDescent="0.25">
      <c r="C8254" s="34"/>
      <c r="D8254" s="10"/>
    </row>
    <row r="8255" spans="3:4" x14ac:dyDescent="0.25">
      <c r="C8255" s="34"/>
      <c r="D8255" s="10"/>
    </row>
    <row r="8256" spans="3:4" x14ac:dyDescent="0.25">
      <c r="C8256" s="34"/>
      <c r="D8256" s="10"/>
    </row>
    <row r="8257" spans="3:4" x14ac:dyDescent="0.25">
      <c r="C8257" s="34"/>
      <c r="D8257" s="10"/>
    </row>
    <row r="8258" spans="3:4" x14ac:dyDescent="0.25">
      <c r="C8258" s="34"/>
      <c r="D8258" s="10"/>
    </row>
    <row r="8259" spans="3:4" x14ac:dyDescent="0.25">
      <c r="C8259" s="34"/>
      <c r="D8259" s="10"/>
    </row>
    <row r="8260" spans="3:4" x14ac:dyDescent="0.25">
      <c r="C8260" s="34"/>
      <c r="D8260" s="10"/>
    </row>
    <row r="8261" spans="3:4" x14ac:dyDescent="0.25">
      <c r="C8261" s="34"/>
      <c r="D8261" s="10"/>
    </row>
    <row r="8262" spans="3:4" x14ac:dyDescent="0.25">
      <c r="C8262" s="34"/>
      <c r="D8262" s="10"/>
    </row>
    <row r="8263" spans="3:4" x14ac:dyDescent="0.25">
      <c r="C8263" s="34"/>
      <c r="D8263" s="10"/>
    </row>
    <row r="8264" spans="3:4" x14ac:dyDescent="0.25">
      <c r="C8264" s="34"/>
      <c r="D8264" s="10"/>
    </row>
    <row r="8265" spans="3:4" x14ac:dyDescent="0.25">
      <c r="C8265" s="34"/>
      <c r="D8265" s="10"/>
    </row>
    <row r="8266" spans="3:4" x14ac:dyDescent="0.25">
      <c r="C8266" s="34"/>
      <c r="D8266" s="10"/>
    </row>
    <row r="8267" spans="3:4" x14ac:dyDescent="0.25">
      <c r="C8267" s="34"/>
      <c r="D8267" s="10"/>
    </row>
    <row r="8268" spans="3:4" x14ac:dyDescent="0.25">
      <c r="C8268" s="34"/>
      <c r="D8268" s="10"/>
    </row>
    <row r="8269" spans="3:4" x14ac:dyDescent="0.25">
      <c r="C8269" s="34"/>
      <c r="D8269" s="10"/>
    </row>
    <row r="8270" spans="3:4" x14ac:dyDescent="0.25">
      <c r="C8270" s="34"/>
      <c r="D8270" s="10"/>
    </row>
    <row r="8271" spans="3:4" x14ac:dyDescent="0.25">
      <c r="C8271" s="34"/>
      <c r="D8271" s="10"/>
    </row>
    <row r="8272" spans="3:4" x14ac:dyDescent="0.25">
      <c r="C8272" s="34"/>
      <c r="D8272" s="10"/>
    </row>
    <row r="8273" spans="3:4" x14ac:dyDescent="0.25">
      <c r="C8273" s="34"/>
      <c r="D8273" s="10"/>
    </row>
    <row r="8274" spans="3:4" x14ac:dyDescent="0.25">
      <c r="C8274" s="34"/>
      <c r="D8274" s="10"/>
    </row>
    <row r="8275" spans="3:4" x14ac:dyDescent="0.25">
      <c r="C8275" s="34"/>
      <c r="D8275" s="10"/>
    </row>
    <row r="8276" spans="3:4" x14ac:dyDescent="0.25">
      <c r="C8276" s="34"/>
      <c r="D8276" s="10"/>
    </row>
    <row r="8277" spans="3:4" x14ac:dyDescent="0.25">
      <c r="C8277" s="34"/>
      <c r="D8277" s="10"/>
    </row>
    <row r="8278" spans="3:4" x14ac:dyDescent="0.25">
      <c r="C8278" s="34"/>
      <c r="D8278" s="10"/>
    </row>
    <row r="8279" spans="3:4" x14ac:dyDescent="0.25">
      <c r="C8279" s="34"/>
      <c r="D8279" s="10"/>
    </row>
    <row r="8280" spans="3:4" x14ac:dyDescent="0.25">
      <c r="C8280" s="34"/>
      <c r="D8280" s="10"/>
    </row>
    <row r="8281" spans="3:4" x14ac:dyDescent="0.25">
      <c r="C8281" s="34"/>
      <c r="D8281" s="10"/>
    </row>
    <row r="8282" spans="3:4" x14ac:dyDescent="0.25">
      <c r="C8282" s="34"/>
      <c r="D8282" s="10"/>
    </row>
    <row r="8283" spans="3:4" x14ac:dyDescent="0.25">
      <c r="C8283" s="34"/>
      <c r="D8283" s="10"/>
    </row>
    <row r="8284" spans="3:4" x14ac:dyDescent="0.25">
      <c r="C8284" s="34"/>
      <c r="D8284" s="10"/>
    </row>
    <row r="8285" spans="3:4" x14ac:dyDescent="0.25">
      <c r="C8285" s="34"/>
      <c r="D8285" s="10"/>
    </row>
    <row r="8286" spans="3:4" x14ac:dyDescent="0.25">
      <c r="C8286" s="34"/>
      <c r="D8286" s="10"/>
    </row>
    <row r="8287" spans="3:4" x14ac:dyDescent="0.25">
      <c r="C8287" s="34"/>
      <c r="D8287" s="10"/>
    </row>
    <row r="8288" spans="3:4" x14ac:dyDescent="0.25">
      <c r="C8288" s="34"/>
      <c r="D8288" s="10"/>
    </row>
    <row r="8289" spans="3:4" x14ac:dyDescent="0.25">
      <c r="C8289" s="34"/>
      <c r="D8289" s="10"/>
    </row>
    <row r="8290" spans="3:4" x14ac:dyDescent="0.25">
      <c r="C8290" s="34"/>
      <c r="D8290" s="10"/>
    </row>
    <row r="8291" spans="3:4" x14ac:dyDescent="0.25">
      <c r="C8291" s="34"/>
      <c r="D8291" s="10"/>
    </row>
    <row r="8292" spans="3:4" x14ac:dyDescent="0.25">
      <c r="C8292" s="34"/>
      <c r="D8292" s="10"/>
    </row>
    <row r="8293" spans="3:4" x14ac:dyDescent="0.25">
      <c r="C8293" s="34"/>
      <c r="D8293" s="10"/>
    </row>
    <row r="8294" spans="3:4" x14ac:dyDescent="0.25">
      <c r="C8294" s="34"/>
      <c r="D8294" s="10"/>
    </row>
    <row r="8295" spans="3:4" x14ac:dyDescent="0.25">
      <c r="C8295" s="34"/>
      <c r="D8295" s="10"/>
    </row>
    <row r="8296" spans="3:4" x14ac:dyDescent="0.25">
      <c r="C8296" s="34"/>
      <c r="D8296" s="10"/>
    </row>
    <row r="8297" spans="3:4" x14ac:dyDescent="0.25">
      <c r="C8297" s="34"/>
      <c r="D8297" s="10"/>
    </row>
    <row r="8298" spans="3:4" x14ac:dyDescent="0.25">
      <c r="C8298" s="34"/>
      <c r="D8298" s="10"/>
    </row>
    <row r="8299" spans="3:4" x14ac:dyDescent="0.25">
      <c r="C8299" s="34"/>
      <c r="D8299" s="10"/>
    </row>
    <row r="8300" spans="3:4" x14ac:dyDescent="0.25">
      <c r="C8300" s="34"/>
      <c r="D8300" s="10"/>
    </row>
    <row r="8301" spans="3:4" x14ac:dyDescent="0.25">
      <c r="C8301" s="34"/>
      <c r="D8301" s="10"/>
    </row>
    <row r="8302" spans="3:4" x14ac:dyDescent="0.25">
      <c r="C8302" s="34"/>
      <c r="D8302" s="10"/>
    </row>
    <row r="8303" spans="3:4" x14ac:dyDescent="0.25">
      <c r="C8303" s="34"/>
      <c r="D8303" s="10"/>
    </row>
    <row r="8304" spans="3:4" x14ac:dyDescent="0.25">
      <c r="C8304" s="34"/>
      <c r="D8304" s="10"/>
    </row>
    <row r="8305" spans="3:4" x14ac:dyDescent="0.25">
      <c r="C8305" s="34"/>
      <c r="D8305" s="10"/>
    </row>
    <row r="8306" spans="3:4" x14ac:dyDescent="0.25">
      <c r="C8306" s="34"/>
      <c r="D8306" s="10"/>
    </row>
    <row r="8307" spans="3:4" x14ac:dyDescent="0.25">
      <c r="C8307" s="34"/>
      <c r="D8307" s="10"/>
    </row>
    <row r="8308" spans="3:4" x14ac:dyDescent="0.25">
      <c r="C8308" s="34"/>
      <c r="D8308" s="10"/>
    </row>
    <row r="8309" spans="3:4" x14ac:dyDescent="0.25">
      <c r="C8309" s="34"/>
      <c r="D8309" s="10"/>
    </row>
    <row r="8310" spans="3:4" x14ac:dyDescent="0.25">
      <c r="C8310" s="34"/>
      <c r="D8310" s="10"/>
    </row>
    <row r="8311" spans="3:4" x14ac:dyDescent="0.25">
      <c r="C8311" s="34"/>
      <c r="D8311" s="10"/>
    </row>
    <row r="8312" spans="3:4" x14ac:dyDescent="0.25">
      <c r="C8312" s="34"/>
      <c r="D8312" s="10"/>
    </row>
    <row r="8313" spans="3:4" x14ac:dyDescent="0.25">
      <c r="C8313" s="34"/>
      <c r="D8313" s="10"/>
    </row>
    <row r="8314" spans="3:4" x14ac:dyDescent="0.25">
      <c r="C8314" s="34"/>
      <c r="D8314" s="10"/>
    </row>
    <row r="8315" spans="3:4" x14ac:dyDescent="0.25">
      <c r="C8315" s="34"/>
      <c r="D8315" s="10"/>
    </row>
    <row r="8316" spans="3:4" x14ac:dyDescent="0.25">
      <c r="C8316" s="34"/>
      <c r="D8316" s="10"/>
    </row>
    <row r="8317" spans="3:4" x14ac:dyDescent="0.25">
      <c r="C8317" s="34"/>
      <c r="D8317" s="10"/>
    </row>
    <row r="8318" spans="3:4" x14ac:dyDescent="0.25">
      <c r="C8318" s="34"/>
      <c r="D8318" s="10"/>
    </row>
    <row r="8319" spans="3:4" x14ac:dyDescent="0.25">
      <c r="C8319" s="34"/>
      <c r="D8319" s="10"/>
    </row>
    <row r="8320" spans="3:4" x14ac:dyDescent="0.25">
      <c r="C8320" s="34"/>
      <c r="D8320" s="10"/>
    </row>
    <row r="8321" spans="3:4" x14ac:dyDescent="0.25">
      <c r="C8321" s="34"/>
      <c r="D8321" s="10"/>
    </row>
    <row r="8322" spans="3:4" x14ac:dyDescent="0.25">
      <c r="C8322" s="34"/>
      <c r="D8322" s="10"/>
    </row>
    <row r="8323" spans="3:4" x14ac:dyDescent="0.25">
      <c r="C8323" s="34"/>
      <c r="D8323" s="10"/>
    </row>
    <row r="8324" spans="3:4" x14ac:dyDescent="0.25">
      <c r="C8324" s="34"/>
      <c r="D8324" s="10"/>
    </row>
    <row r="8325" spans="3:4" x14ac:dyDescent="0.25">
      <c r="C8325" s="34"/>
      <c r="D8325" s="10"/>
    </row>
    <row r="8326" spans="3:4" x14ac:dyDescent="0.25">
      <c r="C8326" s="34"/>
      <c r="D8326" s="10"/>
    </row>
    <row r="8327" spans="3:4" x14ac:dyDescent="0.25">
      <c r="C8327" s="34"/>
      <c r="D8327" s="10"/>
    </row>
    <row r="8328" spans="3:4" x14ac:dyDescent="0.25">
      <c r="C8328" s="34"/>
      <c r="D8328" s="10"/>
    </row>
    <row r="8329" spans="3:4" x14ac:dyDescent="0.25">
      <c r="C8329" s="34"/>
      <c r="D8329" s="10"/>
    </row>
    <row r="8330" spans="3:4" x14ac:dyDescent="0.25">
      <c r="C8330" s="34"/>
      <c r="D8330" s="10"/>
    </row>
    <row r="8331" spans="3:4" x14ac:dyDescent="0.25">
      <c r="C8331" s="34"/>
      <c r="D8331" s="10"/>
    </row>
    <row r="8332" spans="3:4" x14ac:dyDescent="0.25">
      <c r="C8332" s="34"/>
      <c r="D8332" s="10"/>
    </row>
    <row r="8333" spans="3:4" x14ac:dyDescent="0.25">
      <c r="C8333" s="34"/>
      <c r="D8333" s="10"/>
    </row>
    <row r="8334" spans="3:4" x14ac:dyDescent="0.25">
      <c r="C8334" s="34"/>
      <c r="D8334" s="10"/>
    </row>
    <row r="8335" spans="3:4" x14ac:dyDescent="0.25">
      <c r="C8335" s="34"/>
      <c r="D8335" s="10"/>
    </row>
    <row r="8336" spans="3:4" x14ac:dyDescent="0.25">
      <c r="C8336" s="34"/>
      <c r="D8336" s="10"/>
    </row>
    <row r="8337" spans="3:4" x14ac:dyDescent="0.25">
      <c r="C8337" s="34"/>
      <c r="D8337" s="10"/>
    </row>
    <row r="8338" spans="3:4" x14ac:dyDescent="0.25">
      <c r="C8338" s="34"/>
      <c r="D8338" s="10"/>
    </row>
    <row r="8339" spans="3:4" x14ac:dyDescent="0.25">
      <c r="C8339" s="34"/>
      <c r="D8339" s="10"/>
    </row>
    <row r="8340" spans="3:4" x14ac:dyDescent="0.25">
      <c r="C8340" s="34"/>
      <c r="D8340" s="10"/>
    </row>
    <row r="8341" spans="3:4" x14ac:dyDescent="0.25">
      <c r="C8341" s="34"/>
      <c r="D8341" s="10"/>
    </row>
    <row r="8342" spans="3:4" x14ac:dyDescent="0.25">
      <c r="C8342" s="34"/>
      <c r="D8342" s="10"/>
    </row>
    <row r="8343" spans="3:4" x14ac:dyDescent="0.25">
      <c r="C8343" s="34"/>
      <c r="D8343" s="10"/>
    </row>
    <row r="8344" spans="3:4" x14ac:dyDescent="0.25">
      <c r="C8344" s="34"/>
      <c r="D8344" s="10"/>
    </row>
    <row r="8345" spans="3:4" x14ac:dyDescent="0.25">
      <c r="C8345" s="34"/>
      <c r="D8345" s="10"/>
    </row>
    <row r="8346" spans="3:4" x14ac:dyDescent="0.25">
      <c r="C8346" s="34"/>
      <c r="D8346" s="10"/>
    </row>
    <row r="8347" spans="3:4" x14ac:dyDescent="0.25">
      <c r="C8347" s="34"/>
      <c r="D8347" s="10"/>
    </row>
    <row r="8348" spans="3:4" x14ac:dyDescent="0.25">
      <c r="C8348" s="34"/>
      <c r="D8348" s="10"/>
    </row>
    <row r="8349" spans="3:4" x14ac:dyDescent="0.25">
      <c r="C8349" s="34"/>
      <c r="D8349" s="10"/>
    </row>
    <row r="8350" spans="3:4" x14ac:dyDescent="0.25">
      <c r="C8350" s="34"/>
      <c r="D8350" s="10"/>
    </row>
    <row r="8351" spans="3:4" x14ac:dyDescent="0.25">
      <c r="C8351" s="34"/>
      <c r="D8351" s="10"/>
    </row>
    <row r="8352" spans="3:4" x14ac:dyDescent="0.25">
      <c r="C8352" s="34"/>
      <c r="D8352" s="10"/>
    </row>
    <row r="8353" spans="3:4" x14ac:dyDescent="0.25">
      <c r="C8353" s="34"/>
      <c r="D8353" s="10"/>
    </row>
    <row r="8354" spans="3:4" x14ac:dyDescent="0.25">
      <c r="C8354" s="34"/>
      <c r="D8354" s="10"/>
    </row>
    <row r="8355" spans="3:4" x14ac:dyDescent="0.25">
      <c r="C8355" s="34"/>
      <c r="D8355" s="10"/>
    </row>
    <row r="8356" spans="3:4" x14ac:dyDescent="0.25">
      <c r="C8356" s="34"/>
      <c r="D8356" s="10"/>
    </row>
    <row r="8357" spans="3:4" x14ac:dyDescent="0.25">
      <c r="C8357" s="34"/>
      <c r="D8357" s="10"/>
    </row>
    <row r="8358" spans="3:4" x14ac:dyDescent="0.25">
      <c r="C8358" s="34"/>
      <c r="D8358" s="10"/>
    </row>
    <row r="8359" spans="3:4" x14ac:dyDescent="0.25">
      <c r="C8359" s="34"/>
      <c r="D8359" s="10"/>
    </row>
    <row r="8360" spans="3:4" x14ac:dyDescent="0.25">
      <c r="C8360" s="34"/>
      <c r="D8360" s="10"/>
    </row>
    <row r="8361" spans="3:4" x14ac:dyDescent="0.25">
      <c r="C8361" s="34"/>
      <c r="D8361" s="10"/>
    </row>
    <row r="8362" spans="3:4" x14ac:dyDescent="0.25">
      <c r="C8362" s="34"/>
      <c r="D8362" s="10"/>
    </row>
    <row r="8363" spans="3:4" x14ac:dyDescent="0.25">
      <c r="C8363" s="34"/>
      <c r="D8363" s="10"/>
    </row>
    <row r="8364" spans="3:4" x14ac:dyDescent="0.25">
      <c r="C8364" s="34"/>
      <c r="D8364" s="10"/>
    </row>
    <row r="8365" spans="3:4" x14ac:dyDescent="0.25">
      <c r="C8365" s="34"/>
      <c r="D8365" s="10"/>
    </row>
    <row r="8366" spans="3:4" x14ac:dyDescent="0.25">
      <c r="C8366" s="34"/>
      <c r="D8366" s="10"/>
    </row>
    <row r="8367" spans="3:4" x14ac:dyDescent="0.25">
      <c r="C8367" s="34"/>
      <c r="D8367" s="10"/>
    </row>
    <row r="8368" spans="3:4" x14ac:dyDescent="0.25">
      <c r="C8368" s="34"/>
      <c r="D8368" s="10"/>
    </row>
    <row r="8369" spans="3:4" x14ac:dyDescent="0.25">
      <c r="C8369" s="34"/>
      <c r="D8369" s="10"/>
    </row>
    <row r="8370" spans="3:4" x14ac:dyDescent="0.25">
      <c r="C8370" s="34"/>
      <c r="D8370" s="10"/>
    </row>
    <row r="8371" spans="3:4" x14ac:dyDescent="0.25">
      <c r="C8371" s="34"/>
      <c r="D8371" s="10"/>
    </row>
    <row r="8372" spans="3:4" x14ac:dyDescent="0.25">
      <c r="C8372" s="34"/>
      <c r="D8372" s="10"/>
    </row>
    <row r="8373" spans="3:4" x14ac:dyDescent="0.25">
      <c r="C8373" s="34"/>
      <c r="D8373" s="10"/>
    </row>
    <row r="8374" spans="3:4" x14ac:dyDescent="0.25">
      <c r="C8374" s="34"/>
      <c r="D8374" s="10"/>
    </row>
    <row r="8375" spans="3:4" x14ac:dyDescent="0.25">
      <c r="C8375" s="34"/>
      <c r="D8375" s="10"/>
    </row>
    <row r="8376" spans="3:4" x14ac:dyDescent="0.25">
      <c r="C8376" s="34"/>
      <c r="D8376" s="10"/>
    </row>
    <row r="8377" spans="3:4" x14ac:dyDescent="0.25">
      <c r="C8377" s="34"/>
      <c r="D8377" s="10"/>
    </row>
    <row r="8378" spans="3:4" x14ac:dyDescent="0.25">
      <c r="C8378" s="34"/>
      <c r="D8378" s="10"/>
    </row>
    <row r="8379" spans="3:4" x14ac:dyDescent="0.25">
      <c r="C8379" s="34"/>
      <c r="D8379" s="10"/>
    </row>
    <row r="8380" spans="3:4" x14ac:dyDescent="0.25">
      <c r="C8380" s="34"/>
      <c r="D8380" s="10"/>
    </row>
    <row r="8381" spans="3:4" x14ac:dyDescent="0.25">
      <c r="C8381" s="34"/>
      <c r="D8381" s="10"/>
    </row>
    <row r="8382" spans="3:4" x14ac:dyDescent="0.25">
      <c r="C8382" s="34"/>
      <c r="D8382" s="10"/>
    </row>
    <row r="8383" spans="3:4" x14ac:dyDescent="0.25">
      <c r="C8383" s="34"/>
      <c r="D8383" s="10"/>
    </row>
    <row r="8384" spans="3:4" x14ac:dyDescent="0.25">
      <c r="C8384" s="34"/>
      <c r="D8384" s="10"/>
    </row>
    <row r="8385" spans="3:4" x14ac:dyDescent="0.25">
      <c r="C8385" s="34"/>
      <c r="D8385" s="10"/>
    </row>
    <row r="8386" spans="3:4" x14ac:dyDescent="0.25">
      <c r="C8386" s="34"/>
      <c r="D8386" s="10"/>
    </row>
    <row r="8387" spans="3:4" x14ac:dyDescent="0.25">
      <c r="C8387" s="34"/>
      <c r="D8387" s="10"/>
    </row>
    <row r="8388" spans="3:4" x14ac:dyDescent="0.25">
      <c r="C8388" s="34"/>
      <c r="D8388" s="10"/>
    </row>
    <row r="8389" spans="3:4" x14ac:dyDescent="0.25">
      <c r="C8389" s="34"/>
      <c r="D8389" s="10"/>
    </row>
    <row r="8390" spans="3:4" x14ac:dyDescent="0.25">
      <c r="C8390" s="34"/>
      <c r="D8390" s="10"/>
    </row>
    <row r="8391" spans="3:4" x14ac:dyDescent="0.25">
      <c r="C8391" s="34"/>
      <c r="D8391" s="10"/>
    </row>
    <row r="8392" spans="3:4" x14ac:dyDescent="0.25">
      <c r="C8392" s="34"/>
      <c r="D8392" s="10"/>
    </row>
    <row r="8393" spans="3:4" x14ac:dyDescent="0.25">
      <c r="C8393" s="34"/>
      <c r="D8393" s="10"/>
    </row>
    <row r="8394" spans="3:4" x14ac:dyDescent="0.25">
      <c r="C8394" s="34"/>
      <c r="D8394" s="10"/>
    </row>
    <row r="8395" spans="3:4" x14ac:dyDescent="0.25">
      <c r="C8395" s="34"/>
      <c r="D8395" s="10"/>
    </row>
    <row r="8396" spans="3:4" x14ac:dyDescent="0.25">
      <c r="C8396" s="34"/>
      <c r="D8396" s="10"/>
    </row>
    <row r="8397" spans="3:4" x14ac:dyDescent="0.25">
      <c r="C8397" s="34"/>
      <c r="D8397" s="10"/>
    </row>
    <row r="8398" spans="3:4" x14ac:dyDescent="0.25">
      <c r="C8398" s="34"/>
      <c r="D8398" s="10"/>
    </row>
    <row r="8399" spans="3:4" x14ac:dyDescent="0.25">
      <c r="C8399" s="34"/>
      <c r="D8399" s="10"/>
    </row>
    <row r="8400" spans="3:4" x14ac:dyDescent="0.25">
      <c r="C8400" s="34"/>
      <c r="D8400" s="10"/>
    </row>
    <row r="8401" spans="3:4" x14ac:dyDescent="0.25">
      <c r="C8401" s="34"/>
      <c r="D8401" s="10"/>
    </row>
    <row r="8402" spans="3:4" x14ac:dyDescent="0.25">
      <c r="C8402" s="34"/>
      <c r="D8402" s="10"/>
    </row>
    <row r="8403" spans="3:4" x14ac:dyDescent="0.25">
      <c r="C8403" s="34"/>
      <c r="D8403" s="10"/>
    </row>
    <row r="8404" spans="3:4" x14ac:dyDescent="0.25">
      <c r="C8404" s="34"/>
      <c r="D8404" s="10"/>
    </row>
    <row r="8405" spans="3:4" x14ac:dyDescent="0.25">
      <c r="C8405" s="34"/>
      <c r="D8405" s="10"/>
    </row>
    <row r="8406" spans="3:4" x14ac:dyDescent="0.25">
      <c r="C8406" s="34"/>
      <c r="D8406" s="10"/>
    </row>
    <row r="8407" spans="3:4" x14ac:dyDescent="0.25">
      <c r="C8407" s="34"/>
      <c r="D8407" s="10"/>
    </row>
    <row r="8408" spans="3:4" x14ac:dyDescent="0.25">
      <c r="C8408" s="34"/>
      <c r="D8408" s="10"/>
    </row>
    <row r="8409" spans="3:4" x14ac:dyDescent="0.25">
      <c r="C8409" s="34"/>
      <c r="D8409" s="10"/>
    </row>
    <row r="8410" spans="3:4" x14ac:dyDescent="0.25">
      <c r="C8410" s="34"/>
      <c r="D8410" s="10"/>
    </row>
    <row r="8411" spans="3:4" x14ac:dyDescent="0.25">
      <c r="C8411" s="34"/>
      <c r="D8411" s="10"/>
    </row>
    <row r="8412" spans="3:4" x14ac:dyDescent="0.25">
      <c r="C8412" s="34"/>
      <c r="D8412" s="10"/>
    </row>
    <row r="8413" spans="3:4" x14ac:dyDescent="0.25">
      <c r="C8413" s="34"/>
      <c r="D8413" s="10"/>
    </row>
    <row r="8414" spans="3:4" x14ac:dyDescent="0.25">
      <c r="C8414" s="34"/>
      <c r="D8414" s="10"/>
    </row>
    <row r="8415" spans="3:4" x14ac:dyDescent="0.25">
      <c r="C8415" s="34"/>
      <c r="D8415" s="10"/>
    </row>
    <row r="8416" spans="3:4" x14ac:dyDescent="0.25">
      <c r="C8416" s="34"/>
      <c r="D8416" s="10"/>
    </row>
    <row r="8417" spans="3:4" x14ac:dyDescent="0.25">
      <c r="C8417" s="34"/>
      <c r="D8417" s="10"/>
    </row>
    <row r="8418" spans="3:4" x14ac:dyDescent="0.25">
      <c r="C8418" s="34"/>
      <c r="D8418" s="10"/>
    </row>
    <row r="8419" spans="3:4" x14ac:dyDescent="0.25">
      <c r="C8419" s="34"/>
      <c r="D8419" s="10"/>
    </row>
    <row r="8420" spans="3:4" x14ac:dyDescent="0.25">
      <c r="C8420" s="34"/>
      <c r="D8420" s="10"/>
    </row>
    <row r="8421" spans="3:4" x14ac:dyDescent="0.25">
      <c r="C8421" s="34"/>
      <c r="D8421" s="10"/>
    </row>
    <row r="8422" spans="3:4" x14ac:dyDescent="0.25">
      <c r="C8422" s="34"/>
      <c r="D8422" s="10"/>
    </row>
    <row r="8423" spans="3:4" x14ac:dyDescent="0.25">
      <c r="C8423" s="34"/>
      <c r="D8423" s="10"/>
    </row>
    <row r="8424" spans="3:4" x14ac:dyDescent="0.25">
      <c r="C8424" s="34"/>
      <c r="D8424" s="10"/>
    </row>
    <row r="8425" spans="3:4" x14ac:dyDescent="0.25">
      <c r="C8425" s="34"/>
      <c r="D8425" s="10"/>
    </row>
    <row r="8426" spans="3:4" x14ac:dyDescent="0.25">
      <c r="C8426" s="34"/>
      <c r="D8426" s="10"/>
    </row>
    <row r="8427" spans="3:4" x14ac:dyDescent="0.25">
      <c r="C8427" s="34"/>
      <c r="D8427" s="10"/>
    </row>
    <row r="8428" spans="3:4" x14ac:dyDescent="0.25">
      <c r="C8428" s="34"/>
      <c r="D8428" s="10"/>
    </row>
    <row r="8429" spans="3:4" x14ac:dyDescent="0.25">
      <c r="C8429" s="34"/>
      <c r="D8429" s="10"/>
    </row>
    <row r="8430" spans="3:4" x14ac:dyDescent="0.25">
      <c r="C8430" s="34"/>
      <c r="D8430" s="10"/>
    </row>
    <row r="8431" spans="3:4" x14ac:dyDescent="0.25">
      <c r="C8431" s="34"/>
      <c r="D8431" s="10"/>
    </row>
    <row r="8432" spans="3:4" x14ac:dyDescent="0.25">
      <c r="C8432" s="34"/>
      <c r="D8432" s="10"/>
    </row>
    <row r="8433" spans="3:4" x14ac:dyDescent="0.25">
      <c r="C8433" s="34"/>
      <c r="D8433" s="10"/>
    </row>
    <row r="8434" spans="3:4" x14ac:dyDescent="0.25">
      <c r="C8434" s="34"/>
      <c r="D8434" s="10"/>
    </row>
    <row r="8435" spans="3:4" x14ac:dyDescent="0.25">
      <c r="C8435" s="34"/>
      <c r="D8435" s="10"/>
    </row>
    <row r="8436" spans="3:4" x14ac:dyDescent="0.25">
      <c r="C8436" s="34"/>
      <c r="D8436" s="10"/>
    </row>
    <row r="8437" spans="3:4" x14ac:dyDescent="0.25">
      <c r="C8437" s="34"/>
      <c r="D8437" s="10"/>
    </row>
    <row r="8438" spans="3:4" x14ac:dyDescent="0.25">
      <c r="C8438" s="34"/>
      <c r="D8438" s="10"/>
    </row>
    <row r="8439" spans="3:4" x14ac:dyDescent="0.25">
      <c r="C8439" s="34"/>
      <c r="D8439" s="10"/>
    </row>
    <row r="8440" spans="3:4" x14ac:dyDescent="0.25">
      <c r="C8440" s="34"/>
      <c r="D8440" s="10"/>
    </row>
    <row r="8441" spans="3:4" x14ac:dyDescent="0.25">
      <c r="C8441" s="34"/>
      <c r="D8441" s="10"/>
    </row>
    <row r="8442" spans="3:4" x14ac:dyDescent="0.25">
      <c r="C8442" s="34"/>
      <c r="D8442" s="10"/>
    </row>
    <row r="8443" spans="3:4" x14ac:dyDescent="0.25">
      <c r="C8443" s="34"/>
      <c r="D8443" s="10"/>
    </row>
    <row r="8444" spans="3:4" x14ac:dyDescent="0.25">
      <c r="C8444" s="34"/>
      <c r="D8444" s="10"/>
    </row>
    <row r="8445" spans="3:4" x14ac:dyDescent="0.25">
      <c r="C8445" s="34"/>
      <c r="D8445" s="10"/>
    </row>
    <row r="8446" spans="3:4" x14ac:dyDescent="0.25">
      <c r="C8446" s="34"/>
      <c r="D8446" s="10"/>
    </row>
    <row r="8447" spans="3:4" x14ac:dyDescent="0.25">
      <c r="C8447" s="34"/>
      <c r="D8447" s="10"/>
    </row>
    <row r="8448" spans="3:4" x14ac:dyDescent="0.25">
      <c r="C8448" s="34"/>
      <c r="D8448" s="10"/>
    </row>
    <row r="8449" spans="3:4" x14ac:dyDescent="0.25">
      <c r="C8449" s="34"/>
      <c r="D8449" s="10"/>
    </row>
    <row r="8450" spans="3:4" x14ac:dyDescent="0.25">
      <c r="C8450" s="34"/>
      <c r="D8450" s="10"/>
    </row>
    <row r="8451" spans="3:4" x14ac:dyDescent="0.25">
      <c r="C8451" s="34"/>
      <c r="D8451" s="10"/>
    </row>
    <row r="8452" spans="3:4" x14ac:dyDescent="0.25">
      <c r="C8452" s="34"/>
      <c r="D8452" s="10"/>
    </row>
    <row r="8453" spans="3:4" x14ac:dyDescent="0.25">
      <c r="C8453" s="34"/>
      <c r="D8453" s="10"/>
    </row>
    <row r="8454" spans="3:4" x14ac:dyDescent="0.25">
      <c r="C8454" s="34"/>
      <c r="D8454" s="10"/>
    </row>
    <row r="8455" spans="3:4" x14ac:dyDescent="0.25">
      <c r="C8455" s="34"/>
      <c r="D8455" s="10"/>
    </row>
    <row r="8456" spans="3:4" x14ac:dyDescent="0.25">
      <c r="C8456" s="34"/>
      <c r="D8456" s="10"/>
    </row>
    <row r="8457" spans="3:4" x14ac:dyDescent="0.25">
      <c r="C8457" s="34"/>
      <c r="D8457" s="10"/>
    </row>
    <row r="8458" spans="3:4" x14ac:dyDescent="0.25">
      <c r="C8458" s="34"/>
      <c r="D8458" s="10"/>
    </row>
    <row r="8459" spans="3:4" x14ac:dyDescent="0.25">
      <c r="C8459" s="34"/>
      <c r="D8459" s="10"/>
    </row>
    <row r="8460" spans="3:4" x14ac:dyDescent="0.25">
      <c r="C8460" s="34"/>
      <c r="D8460" s="10"/>
    </row>
    <row r="8461" spans="3:4" x14ac:dyDescent="0.25">
      <c r="C8461" s="34"/>
      <c r="D8461" s="10"/>
    </row>
    <row r="8462" spans="3:4" x14ac:dyDescent="0.25">
      <c r="C8462" s="34"/>
      <c r="D8462" s="10"/>
    </row>
    <row r="8463" spans="3:4" x14ac:dyDescent="0.25">
      <c r="C8463" s="34"/>
      <c r="D8463" s="10"/>
    </row>
    <row r="8464" spans="3:4" x14ac:dyDescent="0.25">
      <c r="C8464" s="34"/>
      <c r="D8464" s="10"/>
    </row>
    <row r="8465" spans="3:4" x14ac:dyDescent="0.25">
      <c r="C8465" s="34"/>
      <c r="D8465" s="10"/>
    </row>
    <row r="8466" spans="3:4" x14ac:dyDescent="0.25">
      <c r="C8466" s="34"/>
      <c r="D8466" s="10"/>
    </row>
    <row r="8467" spans="3:4" x14ac:dyDescent="0.25">
      <c r="C8467" s="34"/>
      <c r="D8467" s="10"/>
    </row>
    <row r="8468" spans="3:4" x14ac:dyDescent="0.25">
      <c r="C8468" s="34"/>
      <c r="D8468" s="10"/>
    </row>
    <row r="8469" spans="3:4" x14ac:dyDescent="0.25">
      <c r="C8469" s="34"/>
      <c r="D8469" s="10"/>
    </row>
    <row r="8470" spans="3:4" x14ac:dyDescent="0.25">
      <c r="C8470" s="34"/>
      <c r="D8470" s="10"/>
    </row>
    <row r="8471" spans="3:4" x14ac:dyDescent="0.25">
      <c r="C8471" s="34"/>
      <c r="D8471" s="10"/>
    </row>
    <row r="8472" spans="3:4" x14ac:dyDescent="0.25">
      <c r="C8472" s="34"/>
      <c r="D8472" s="10"/>
    </row>
    <row r="8473" spans="3:4" x14ac:dyDescent="0.25">
      <c r="C8473" s="34"/>
      <c r="D8473" s="10"/>
    </row>
    <row r="8474" spans="3:4" x14ac:dyDescent="0.25">
      <c r="C8474" s="34"/>
      <c r="D8474" s="10"/>
    </row>
    <row r="8475" spans="3:4" x14ac:dyDescent="0.25">
      <c r="C8475" s="34"/>
      <c r="D8475" s="10"/>
    </row>
    <row r="8476" spans="3:4" x14ac:dyDescent="0.25">
      <c r="C8476" s="34"/>
      <c r="D8476" s="10"/>
    </row>
    <row r="8477" spans="3:4" x14ac:dyDescent="0.25">
      <c r="C8477" s="34"/>
      <c r="D8477" s="10"/>
    </row>
    <row r="8478" spans="3:4" x14ac:dyDescent="0.25">
      <c r="C8478" s="34"/>
      <c r="D8478" s="10"/>
    </row>
    <row r="8479" spans="3:4" x14ac:dyDescent="0.25">
      <c r="C8479" s="34"/>
      <c r="D8479" s="10"/>
    </row>
    <row r="8480" spans="3:4" x14ac:dyDescent="0.25">
      <c r="C8480" s="34"/>
      <c r="D8480" s="10"/>
    </row>
    <row r="8481" spans="3:4" x14ac:dyDescent="0.25">
      <c r="C8481" s="34"/>
      <c r="D8481" s="10"/>
    </row>
    <row r="8482" spans="3:4" x14ac:dyDescent="0.25">
      <c r="C8482" s="34"/>
      <c r="D8482" s="10"/>
    </row>
    <row r="8483" spans="3:4" x14ac:dyDescent="0.25">
      <c r="C8483" s="34"/>
      <c r="D8483" s="10"/>
    </row>
    <row r="8484" spans="3:4" x14ac:dyDescent="0.25">
      <c r="C8484" s="34"/>
      <c r="D8484" s="10"/>
    </row>
    <row r="8485" spans="3:4" x14ac:dyDescent="0.25">
      <c r="C8485" s="34"/>
      <c r="D8485" s="10"/>
    </row>
    <row r="8486" spans="3:4" x14ac:dyDescent="0.25">
      <c r="C8486" s="34"/>
      <c r="D8486" s="10"/>
    </row>
    <row r="8487" spans="3:4" x14ac:dyDescent="0.25">
      <c r="C8487" s="34"/>
      <c r="D8487" s="10"/>
    </row>
    <row r="8488" spans="3:4" x14ac:dyDescent="0.25">
      <c r="C8488" s="34"/>
      <c r="D8488" s="10"/>
    </row>
    <row r="8489" spans="3:4" x14ac:dyDescent="0.25">
      <c r="C8489" s="34"/>
      <c r="D8489" s="10"/>
    </row>
    <row r="8490" spans="3:4" x14ac:dyDescent="0.25">
      <c r="C8490" s="34"/>
      <c r="D8490" s="10"/>
    </row>
    <row r="8491" spans="3:4" x14ac:dyDescent="0.25">
      <c r="C8491" s="34"/>
      <c r="D8491" s="10"/>
    </row>
    <row r="8492" spans="3:4" x14ac:dyDescent="0.25">
      <c r="C8492" s="34"/>
      <c r="D8492" s="10"/>
    </row>
    <row r="8493" spans="3:4" x14ac:dyDescent="0.25">
      <c r="C8493" s="34"/>
      <c r="D8493" s="10"/>
    </row>
    <row r="8494" spans="3:4" x14ac:dyDescent="0.25">
      <c r="C8494" s="34"/>
      <c r="D8494" s="10"/>
    </row>
    <row r="8495" spans="3:4" x14ac:dyDescent="0.25">
      <c r="C8495" s="34"/>
      <c r="D8495" s="10"/>
    </row>
    <row r="8496" spans="3:4" x14ac:dyDescent="0.25">
      <c r="C8496" s="34"/>
      <c r="D8496" s="10"/>
    </row>
    <row r="8497" spans="3:4" x14ac:dyDescent="0.25">
      <c r="C8497" s="34"/>
      <c r="D8497" s="10"/>
    </row>
    <row r="8498" spans="3:4" x14ac:dyDescent="0.25">
      <c r="C8498" s="34"/>
      <c r="D8498" s="10"/>
    </row>
    <row r="8499" spans="3:4" x14ac:dyDescent="0.25">
      <c r="C8499" s="34"/>
      <c r="D8499" s="10"/>
    </row>
    <row r="8500" spans="3:4" x14ac:dyDescent="0.25">
      <c r="C8500" s="34"/>
      <c r="D8500" s="10"/>
    </row>
    <row r="8501" spans="3:4" x14ac:dyDescent="0.25">
      <c r="C8501" s="34"/>
      <c r="D8501" s="10"/>
    </row>
    <row r="8502" spans="3:4" x14ac:dyDescent="0.25">
      <c r="C8502" s="34"/>
      <c r="D8502" s="10"/>
    </row>
    <row r="8503" spans="3:4" x14ac:dyDescent="0.25">
      <c r="C8503" s="34"/>
      <c r="D8503" s="10"/>
    </row>
    <row r="8504" spans="3:4" x14ac:dyDescent="0.25">
      <c r="C8504" s="34"/>
      <c r="D8504" s="10"/>
    </row>
    <row r="8505" spans="3:4" x14ac:dyDescent="0.25">
      <c r="C8505" s="34"/>
      <c r="D8505" s="10"/>
    </row>
    <row r="8506" spans="3:4" x14ac:dyDescent="0.25">
      <c r="C8506" s="34"/>
      <c r="D8506" s="10"/>
    </row>
    <row r="8507" spans="3:4" x14ac:dyDescent="0.25">
      <c r="C8507" s="34"/>
      <c r="D8507" s="10"/>
    </row>
    <row r="8508" spans="3:4" x14ac:dyDescent="0.25">
      <c r="C8508" s="34"/>
      <c r="D8508" s="10"/>
    </row>
    <row r="8509" spans="3:4" x14ac:dyDescent="0.25">
      <c r="C8509" s="34"/>
      <c r="D8509" s="10"/>
    </row>
    <row r="8510" spans="3:4" x14ac:dyDescent="0.25">
      <c r="C8510" s="34"/>
      <c r="D8510" s="10"/>
    </row>
    <row r="8511" spans="3:4" x14ac:dyDescent="0.25">
      <c r="C8511" s="34"/>
      <c r="D8511" s="10"/>
    </row>
    <row r="8512" spans="3:4" x14ac:dyDescent="0.25">
      <c r="C8512" s="34"/>
      <c r="D8512" s="10"/>
    </row>
    <row r="8513" spans="3:4" x14ac:dyDescent="0.25">
      <c r="C8513" s="34"/>
      <c r="D8513" s="10"/>
    </row>
    <row r="8514" spans="3:4" x14ac:dyDescent="0.25">
      <c r="C8514" s="34"/>
      <c r="D8514" s="10"/>
    </row>
    <row r="8515" spans="3:4" x14ac:dyDescent="0.25">
      <c r="C8515" s="34"/>
      <c r="D8515" s="10"/>
    </row>
    <row r="8516" spans="3:4" x14ac:dyDescent="0.25">
      <c r="C8516" s="34"/>
      <c r="D8516" s="10"/>
    </row>
    <row r="8517" spans="3:4" x14ac:dyDescent="0.25">
      <c r="C8517" s="34"/>
      <c r="D8517" s="10"/>
    </row>
    <row r="8518" spans="3:4" x14ac:dyDescent="0.25">
      <c r="C8518" s="34"/>
      <c r="D8518" s="10"/>
    </row>
    <row r="8519" spans="3:4" x14ac:dyDescent="0.25">
      <c r="C8519" s="34"/>
      <c r="D8519" s="10"/>
    </row>
    <row r="8520" spans="3:4" x14ac:dyDescent="0.25">
      <c r="C8520" s="34"/>
      <c r="D8520" s="10"/>
    </row>
    <row r="8521" spans="3:4" x14ac:dyDescent="0.25">
      <c r="C8521" s="34"/>
      <c r="D8521" s="10"/>
    </row>
    <row r="8522" spans="3:4" x14ac:dyDescent="0.25">
      <c r="C8522" s="34"/>
      <c r="D8522" s="10"/>
    </row>
    <row r="8523" spans="3:4" x14ac:dyDescent="0.25">
      <c r="C8523" s="34"/>
      <c r="D8523" s="10"/>
    </row>
    <row r="8524" spans="3:4" x14ac:dyDescent="0.25">
      <c r="C8524" s="34"/>
      <c r="D8524" s="10"/>
    </row>
    <row r="8525" spans="3:4" x14ac:dyDescent="0.25">
      <c r="C8525" s="34"/>
      <c r="D8525" s="10"/>
    </row>
    <row r="8526" spans="3:4" x14ac:dyDescent="0.25">
      <c r="C8526" s="34"/>
      <c r="D8526" s="10"/>
    </row>
    <row r="8527" spans="3:4" x14ac:dyDescent="0.25">
      <c r="C8527" s="34"/>
      <c r="D8527" s="10"/>
    </row>
    <row r="8528" spans="3:4" x14ac:dyDescent="0.25">
      <c r="C8528" s="34"/>
      <c r="D8528" s="10"/>
    </row>
    <row r="8529" spans="3:4" x14ac:dyDescent="0.25">
      <c r="C8529" s="34"/>
      <c r="D8529" s="10"/>
    </row>
    <row r="8530" spans="3:4" x14ac:dyDescent="0.25">
      <c r="C8530" s="34"/>
      <c r="D8530" s="10"/>
    </row>
    <row r="8531" spans="3:4" x14ac:dyDescent="0.25">
      <c r="C8531" s="34"/>
      <c r="D8531" s="10"/>
    </row>
    <row r="8532" spans="3:4" x14ac:dyDescent="0.25">
      <c r="C8532" s="34"/>
      <c r="D8532" s="10"/>
    </row>
    <row r="8533" spans="3:4" x14ac:dyDescent="0.25">
      <c r="C8533" s="34"/>
      <c r="D8533" s="10"/>
    </row>
    <row r="8534" spans="3:4" x14ac:dyDescent="0.25">
      <c r="C8534" s="34"/>
      <c r="D8534" s="10"/>
    </row>
    <row r="8535" spans="3:4" x14ac:dyDescent="0.25">
      <c r="C8535" s="34"/>
      <c r="D8535" s="10"/>
    </row>
    <row r="8536" spans="3:4" x14ac:dyDescent="0.25">
      <c r="C8536" s="34"/>
      <c r="D8536" s="10"/>
    </row>
    <row r="8537" spans="3:4" x14ac:dyDescent="0.25">
      <c r="C8537" s="34"/>
      <c r="D8537" s="10"/>
    </row>
    <row r="8538" spans="3:4" x14ac:dyDescent="0.25">
      <c r="C8538" s="34"/>
      <c r="D8538" s="10"/>
    </row>
    <row r="8539" spans="3:4" x14ac:dyDescent="0.25">
      <c r="C8539" s="34"/>
      <c r="D8539" s="10"/>
    </row>
    <row r="8540" spans="3:4" x14ac:dyDescent="0.25">
      <c r="C8540" s="34"/>
      <c r="D8540" s="10"/>
    </row>
    <row r="8541" spans="3:4" x14ac:dyDescent="0.25">
      <c r="C8541" s="34"/>
      <c r="D8541" s="10"/>
    </row>
    <row r="8542" spans="3:4" x14ac:dyDescent="0.25">
      <c r="C8542" s="34"/>
      <c r="D8542" s="10"/>
    </row>
    <row r="8543" spans="3:4" x14ac:dyDescent="0.25">
      <c r="C8543" s="34"/>
      <c r="D8543" s="10"/>
    </row>
    <row r="8544" spans="3:4" x14ac:dyDescent="0.25">
      <c r="C8544" s="34"/>
      <c r="D8544" s="10"/>
    </row>
    <row r="8545" spans="3:4" x14ac:dyDescent="0.25">
      <c r="C8545" s="34"/>
      <c r="D8545" s="10"/>
    </row>
    <row r="8546" spans="3:4" x14ac:dyDescent="0.25">
      <c r="C8546" s="34"/>
      <c r="D8546" s="10"/>
    </row>
    <row r="8547" spans="3:4" x14ac:dyDescent="0.25">
      <c r="C8547" s="34"/>
      <c r="D8547" s="10"/>
    </row>
    <row r="8548" spans="3:4" x14ac:dyDescent="0.25">
      <c r="C8548" s="34"/>
      <c r="D8548" s="10"/>
    </row>
    <row r="8549" spans="3:4" x14ac:dyDescent="0.25">
      <c r="C8549" s="34"/>
      <c r="D8549" s="10"/>
    </row>
    <row r="8550" spans="3:4" x14ac:dyDescent="0.25">
      <c r="C8550" s="34"/>
      <c r="D8550" s="10"/>
    </row>
    <row r="8551" spans="3:4" x14ac:dyDescent="0.25">
      <c r="C8551" s="34"/>
      <c r="D8551" s="10"/>
    </row>
    <row r="8552" spans="3:4" x14ac:dyDescent="0.25">
      <c r="C8552" s="34"/>
      <c r="D8552" s="10"/>
    </row>
    <row r="8553" spans="3:4" x14ac:dyDescent="0.25">
      <c r="C8553" s="34"/>
      <c r="D8553" s="10"/>
    </row>
    <row r="8554" spans="3:4" x14ac:dyDescent="0.25">
      <c r="C8554" s="34"/>
      <c r="D8554" s="10"/>
    </row>
    <row r="8555" spans="3:4" x14ac:dyDescent="0.25">
      <c r="C8555" s="34"/>
      <c r="D8555" s="10"/>
    </row>
    <row r="8556" spans="3:4" x14ac:dyDescent="0.25">
      <c r="C8556" s="34"/>
      <c r="D8556" s="10"/>
    </row>
    <row r="8557" spans="3:4" x14ac:dyDescent="0.25">
      <c r="C8557" s="34"/>
      <c r="D8557" s="10"/>
    </row>
    <row r="8558" spans="3:4" x14ac:dyDescent="0.25">
      <c r="C8558" s="34"/>
      <c r="D8558" s="10"/>
    </row>
    <row r="8559" spans="3:4" x14ac:dyDescent="0.25">
      <c r="C8559" s="34"/>
      <c r="D8559" s="10"/>
    </row>
    <row r="8560" spans="3:4" x14ac:dyDescent="0.25">
      <c r="C8560" s="34"/>
      <c r="D8560" s="10"/>
    </row>
    <row r="8561" spans="3:4" x14ac:dyDescent="0.25">
      <c r="C8561" s="34"/>
      <c r="D8561" s="10"/>
    </row>
    <row r="8562" spans="3:4" x14ac:dyDescent="0.25">
      <c r="C8562" s="34"/>
      <c r="D8562" s="10"/>
    </row>
    <row r="8563" spans="3:4" x14ac:dyDescent="0.25">
      <c r="C8563" s="34"/>
      <c r="D8563" s="10"/>
    </row>
    <row r="8564" spans="3:4" x14ac:dyDescent="0.25">
      <c r="C8564" s="34"/>
      <c r="D8564" s="10"/>
    </row>
    <row r="8565" spans="3:4" x14ac:dyDescent="0.25">
      <c r="C8565" s="34"/>
      <c r="D8565" s="10"/>
    </row>
    <row r="8566" spans="3:4" x14ac:dyDescent="0.25">
      <c r="C8566" s="34"/>
      <c r="D8566" s="10"/>
    </row>
    <row r="8567" spans="3:4" x14ac:dyDescent="0.25">
      <c r="C8567" s="34"/>
      <c r="D8567" s="10"/>
    </row>
    <row r="8568" spans="3:4" x14ac:dyDescent="0.25">
      <c r="C8568" s="34"/>
      <c r="D8568" s="10"/>
    </row>
    <row r="8569" spans="3:4" x14ac:dyDescent="0.25">
      <c r="C8569" s="34"/>
      <c r="D8569" s="10"/>
    </row>
    <row r="8570" spans="3:4" x14ac:dyDescent="0.25">
      <c r="C8570" s="34"/>
      <c r="D8570" s="10"/>
    </row>
    <row r="8571" spans="3:4" x14ac:dyDescent="0.25">
      <c r="C8571" s="34"/>
      <c r="D8571" s="10"/>
    </row>
    <row r="8572" spans="3:4" x14ac:dyDescent="0.25">
      <c r="C8572" s="34"/>
      <c r="D8572" s="10"/>
    </row>
    <row r="8573" spans="3:4" x14ac:dyDescent="0.25">
      <c r="C8573" s="34"/>
      <c r="D8573" s="10"/>
    </row>
    <row r="8574" spans="3:4" x14ac:dyDescent="0.25">
      <c r="C8574" s="34"/>
      <c r="D8574" s="10"/>
    </row>
    <row r="8575" spans="3:4" x14ac:dyDescent="0.25">
      <c r="C8575" s="34"/>
      <c r="D8575" s="10"/>
    </row>
    <row r="8576" spans="3:4" x14ac:dyDescent="0.25">
      <c r="C8576" s="34"/>
      <c r="D8576" s="10"/>
    </row>
    <row r="8577" spans="3:4" x14ac:dyDescent="0.25">
      <c r="C8577" s="34"/>
      <c r="D8577" s="10"/>
    </row>
    <row r="8578" spans="3:4" x14ac:dyDescent="0.25">
      <c r="C8578" s="34"/>
      <c r="D8578" s="10"/>
    </row>
    <row r="8579" spans="3:4" x14ac:dyDescent="0.25">
      <c r="C8579" s="34"/>
      <c r="D8579" s="10"/>
    </row>
    <row r="8580" spans="3:4" x14ac:dyDescent="0.25">
      <c r="C8580" s="34"/>
      <c r="D8580" s="10"/>
    </row>
    <row r="8581" spans="3:4" x14ac:dyDescent="0.25">
      <c r="C8581" s="34"/>
      <c r="D8581" s="10"/>
    </row>
    <row r="8582" spans="3:4" x14ac:dyDescent="0.25">
      <c r="C8582" s="34"/>
      <c r="D8582" s="10"/>
    </row>
    <row r="8583" spans="3:4" x14ac:dyDescent="0.25">
      <c r="C8583" s="34"/>
      <c r="D8583" s="10"/>
    </row>
    <row r="8584" spans="3:4" x14ac:dyDescent="0.25">
      <c r="C8584" s="34"/>
      <c r="D8584" s="10"/>
    </row>
    <row r="8585" spans="3:4" x14ac:dyDescent="0.25">
      <c r="C8585" s="34"/>
      <c r="D8585" s="10"/>
    </row>
    <row r="8586" spans="3:4" x14ac:dyDescent="0.25">
      <c r="C8586" s="34"/>
      <c r="D8586" s="10"/>
    </row>
    <row r="8587" spans="3:4" x14ac:dyDescent="0.25">
      <c r="C8587" s="34"/>
      <c r="D8587" s="10"/>
    </row>
    <row r="8588" spans="3:4" x14ac:dyDescent="0.25">
      <c r="C8588" s="34"/>
      <c r="D8588" s="10"/>
    </row>
    <row r="8589" spans="3:4" x14ac:dyDescent="0.25">
      <c r="C8589" s="34"/>
      <c r="D8589" s="10"/>
    </row>
    <row r="8590" spans="3:4" x14ac:dyDescent="0.25">
      <c r="C8590" s="34"/>
      <c r="D8590" s="10"/>
    </row>
    <row r="8591" spans="3:4" x14ac:dyDescent="0.25">
      <c r="C8591" s="34"/>
      <c r="D8591" s="10"/>
    </row>
    <row r="8592" spans="3:4" x14ac:dyDescent="0.25">
      <c r="C8592" s="34"/>
      <c r="D8592" s="10"/>
    </row>
    <row r="8593" spans="3:4" x14ac:dyDescent="0.25">
      <c r="C8593" s="34"/>
      <c r="D8593" s="10"/>
    </row>
    <row r="8594" spans="3:4" x14ac:dyDescent="0.25">
      <c r="C8594" s="34"/>
      <c r="D8594" s="10"/>
    </row>
    <row r="8595" spans="3:4" x14ac:dyDescent="0.25">
      <c r="C8595" s="34"/>
      <c r="D8595" s="10"/>
    </row>
    <row r="8596" spans="3:4" x14ac:dyDescent="0.25">
      <c r="C8596" s="34"/>
      <c r="D8596" s="10"/>
    </row>
    <row r="8597" spans="3:4" x14ac:dyDescent="0.25">
      <c r="C8597" s="34"/>
      <c r="D8597" s="10"/>
    </row>
    <row r="8598" spans="3:4" x14ac:dyDescent="0.25">
      <c r="C8598" s="34"/>
      <c r="D8598" s="10"/>
    </row>
    <row r="8599" spans="3:4" x14ac:dyDescent="0.25">
      <c r="C8599" s="34"/>
      <c r="D8599" s="10"/>
    </row>
    <row r="8600" spans="3:4" x14ac:dyDescent="0.25">
      <c r="C8600" s="34"/>
      <c r="D8600" s="10"/>
    </row>
    <row r="8601" spans="3:4" x14ac:dyDescent="0.25">
      <c r="C8601" s="34"/>
      <c r="D8601" s="10"/>
    </row>
    <row r="8602" spans="3:4" x14ac:dyDescent="0.25">
      <c r="C8602" s="34"/>
      <c r="D8602" s="10"/>
    </row>
    <row r="8603" spans="3:4" x14ac:dyDescent="0.25">
      <c r="C8603" s="34"/>
      <c r="D8603" s="10"/>
    </row>
    <row r="8604" spans="3:4" x14ac:dyDescent="0.25">
      <c r="C8604" s="34"/>
      <c r="D8604" s="10"/>
    </row>
    <row r="8605" spans="3:4" x14ac:dyDescent="0.25">
      <c r="C8605" s="34"/>
      <c r="D8605" s="10"/>
    </row>
    <row r="8606" spans="3:4" x14ac:dyDescent="0.25">
      <c r="C8606" s="34"/>
      <c r="D8606" s="10"/>
    </row>
    <row r="8607" spans="3:4" x14ac:dyDescent="0.25">
      <c r="C8607" s="34"/>
      <c r="D8607" s="10"/>
    </row>
    <row r="8608" spans="3:4" x14ac:dyDescent="0.25">
      <c r="C8608" s="34"/>
      <c r="D8608" s="10"/>
    </row>
    <row r="8609" spans="3:4" x14ac:dyDescent="0.25">
      <c r="C8609" s="34"/>
      <c r="D8609" s="10"/>
    </row>
    <row r="8610" spans="3:4" x14ac:dyDescent="0.25">
      <c r="C8610" s="34"/>
      <c r="D8610" s="10"/>
    </row>
    <row r="8611" spans="3:4" x14ac:dyDescent="0.25">
      <c r="C8611" s="34"/>
      <c r="D8611" s="10"/>
    </row>
    <row r="8612" spans="3:4" x14ac:dyDescent="0.25">
      <c r="C8612" s="34"/>
      <c r="D8612" s="10"/>
    </row>
    <row r="8613" spans="3:4" x14ac:dyDescent="0.25">
      <c r="C8613" s="34"/>
      <c r="D8613" s="10"/>
    </row>
    <row r="8614" spans="3:4" x14ac:dyDescent="0.25">
      <c r="C8614" s="34"/>
      <c r="D8614" s="10"/>
    </row>
    <row r="8615" spans="3:4" x14ac:dyDescent="0.25">
      <c r="C8615" s="34"/>
      <c r="D8615" s="10"/>
    </row>
    <row r="8616" spans="3:4" x14ac:dyDescent="0.25">
      <c r="C8616" s="34"/>
      <c r="D8616" s="10"/>
    </row>
    <row r="8617" spans="3:4" x14ac:dyDescent="0.25">
      <c r="C8617" s="34"/>
      <c r="D8617" s="10"/>
    </row>
    <row r="8618" spans="3:4" x14ac:dyDescent="0.25">
      <c r="C8618" s="34"/>
      <c r="D8618" s="10"/>
    </row>
    <row r="8619" spans="3:4" x14ac:dyDescent="0.25">
      <c r="C8619" s="34"/>
      <c r="D8619" s="10"/>
    </row>
    <row r="8620" spans="3:4" x14ac:dyDescent="0.25">
      <c r="C8620" s="34"/>
      <c r="D8620" s="10"/>
    </row>
    <row r="8621" spans="3:4" x14ac:dyDescent="0.25">
      <c r="C8621" s="34"/>
      <c r="D8621" s="10"/>
    </row>
    <row r="8622" spans="3:4" x14ac:dyDescent="0.25">
      <c r="C8622" s="34"/>
      <c r="D8622" s="10"/>
    </row>
    <row r="8623" spans="3:4" x14ac:dyDescent="0.25">
      <c r="C8623" s="34"/>
      <c r="D8623" s="10"/>
    </row>
    <row r="8624" spans="3:4" x14ac:dyDescent="0.25">
      <c r="C8624" s="34"/>
      <c r="D8624" s="10"/>
    </row>
    <row r="8625" spans="3:4" x14ac:dyDescent="0.25">
      <c r="C8625" s="34"/>
      <c r="D8625" s="10"/>
    </row>
    <row r="8626" spans="3:4" x14ac:dyDescent="0.25">
      <c r="C8626" s="34"/>
      <c r="D8626" s="10"/>
    </row>
    <row r="8627" spans="3:4" x14ac:dyDescent="0.25">
      <c r="C8627" s="34"/>
      <c r="D8627" s="10"/>
    </row>
    <row r="8628" spans="3:4" x14ac:dyDescent="0.25">
      <c r="C8628" s="34"/>
      <c r="D8628" s="10"/>
    </row>
    <row r="8629" spans="3:4" x14ac:dyDescent="0.25">
      <c r="C8629" s="34"/>
      <c r="D8629" s="10"/>
    </row>
    <row r="8630" spans="3:4" x14ac:dyDescent="0.25">
      <c r="C8630" s="34"/>
      <c r="D8630" s="10"/>
    </row>
    <row r="8631" spans="3:4" x14ac:dyDescent="0.25">
      <c r="C8631" s="34"/>
      <c r="D8631" s="10"/>
    </row>
    <row r="8632" spans="3:4" x14ac:dyDescent="0.25">
      <c r="C8632" s="34"/>
      <c r="D8632" s="10"/>
    </row>
    <row r="8633" spans="3:4" x14ac:dyDescent="0.25">
      <c r="C8633" s="34"/>
      <c r="D8633" s="10"/>
    </row>
    <row r="8634" spans="3:4" x14ac:dyDescent="0.25">
      <c r="C8634" s="34"/>
      <c r="D8634" s="10"/>
    </row>
    <row r="8635" spans="3:4" x14ac:dyDescent="0.25">
      <c r="C8635" s="34"/>
      <c r="D8635" s="10"/>
    </row>
    <row r="8636" spans="3:4" x14ac:dyDescent="0.25">
      <c r="C8636" s="34"/>
      <c r="D8636" s="10"/>
    </row>
    <row r="8637" spans="3:4" x14ac:dyDescent="0.25">
      <c r="C8637" s="34"/>
      <c r="D8637" s="10"/>
    </row>
    <row r="8638" spans="3:4" x14ac:dyDescent="0.25">
      <c r="C8638" s="34"/>
      <c r="D8638" s="10"/>
    </row>
    <row r="8639" spans="3:4" x14ac:dyDescent="0.25">
      <c r="C8639" s="34"/>
      <c r="D8639" s="10"/>
    </row>
    <row r="8640" spans="3:4" x14ac:dyDescent="0.25">
      <c r="C8640" s="34"/>
      <c r="D8640" s="10"/>
    </row>
    <row r="8641" spans="3:4" x14ac:dyDescent="0.25">
      <c r="C8641" s="34"/>
      <c r="D8641" s="10"/>
    </row>
    <row r="8642" spans="3:4" x14ac:dyDescent="0.25">
      <c r="C8642" s="34"/>
      <c r="D8642" s="10"/>
    </row>
    <row r="8643" spans="3:4" x14ac:dyDescent="0.25">
      <c r="C8643" s="34"/>
      <c r="D8643" s="10"/>
    </row>
    <row r="8644" spans="3:4" x14ac:dyDescent="0.25">
      <c r="C8644" s="34"/>
      <c r="D8644" s="10"/>
    </row>
    <row r="8645" spans="3:4" x14ac:dyDescent="0.25">
      <c r="C8645" s="34"/>
      <c r="D8645" s="10"/>
    </row>
    <row r="8646" spans="3:4" x14ac:dyDescent="0.25">
      <c r="C8646" s="34"/>
      <c r="D8646" s="10"/>
    </row>
    <row r="8647" spans="3:4" x14ac:dyDescent="0.25">
      <c r="C8647" s="34"/>
      <c r="D8647" s="10"/>
    </row>
    <row r="8648" spans="3:4" x14ac:dyDescent="0.25">
      <c r="C8648" s="34"/>
      <c r="D8648" s="10"/>
    </row>
    <row r="8649" spans="3:4" x14ac:dyDescent="0.25">
      <c r="C8649" s="34"/>
      <c r="D8649" s="10"/>
    </row>
    <row r="8650" spans="3:4" x14ac:dyDescent="0.25">
      <c r="C8650" s="34"/>
      <c r="D8650" s="10"/>
    </row>
    <row r="8651" spans="3:4" x14ac:dyDescent="0.25">
      <c r="C8651" s="34"/>
      <c r="D8651" s="10"/>
    </row>
    <row r="8652" spans="3:4" x14ac:dyDescent="0.25">
      <c r="C8652" s="34"/>
      <c r="D8652" s="10"/>
    </row>
    <row r="8653" spans="3:4" x14ac:dyDescent="0.25">
      <c r="C8653" s="34"/>
      <c r="D8653" s="10"/>
    </row>
    <row r="8654" spans="3:4" x14ac:dyDescent="0.25">
      <c r="C8654" s="34"/>
      <c r="D8654" s="10"/>
    </row>
    <row r="8655" spans="3:4" x14ac:dyDescent="0.25">
      <c r="C8655" s="34"/>
      <c r="D8655" s="10"/>
    </row>
    <row r="8656" spans="3:4" x14ac:dyDescent="0.25">
      <c r="C8656" s="34"/>
      <c r="D8656" s="10"/>
    </row>
    <row r="8657" spans="3:4" x14ac:dyDescent="0.25">
      <c r="C8657" s="34"/>
      <c r="D8657" s="10"/>
    </row>
    <row r="8658" spans="3:4" x14ac:dyDescent="0.25">
      <c r="C8658" s="34"/>
      <c r="D8658" s="10"/>
    </row>
    <row r="8659" spans="3:4" x14ac:dyDescent="0.25">
      <c r="C8659" s="34"/>
      <c r="D8659" s="10"/>
    </row>
    <row r="8660" spans="3:4" x14ac:dyDescent="0.25">
      <c r="C8660" s="34"/>
      <c r="D8660" s="10"/>
    </row>
    <row r="8661" spans="3:4" x14ac:dyDescent="0.25">
      <c r="C8661" s="34"/>
      <c r="D8661" s="10"/>
    </row>
    <row r="8662" spans="3:4" x14ac:dyDescent="0.25">
      <c r="C8662" s="34"/>
      <c r="D8662" s="10"/>
    </row>
    <row r="8663" spans="3:4" x14ac:dyDescent="0.25">
      <c r="C8663" s="34"/>
      <c r="D8663" s="10"/>
    </row>
    <row r="8664" spans="3:4" x14ac:dyDescent="0.25">
      <c r="C8664" s="34"/>
      <c r="D8664" s="10"/>
    </row>
    <row r="8665" spans="3:4" x14ac:dyDescent="0.25">
      <c r="C8665" s="34"/>
      <c r="D8665" s="10"/>
    </row>
    <row r="8666" spans="3:4" x14ac:dyDescent="0.25">
      <c r="C8666" s="34"/>
      <c r="D8666" s="10"/>
    </row>
    <row r="8667" spans="3:4" x14ac:dyDescent="0.25">
      <c r="C8667" s="34"/>
      <c r="D8667" s="10"/>
    </row>
    <row r="8668" spans="3:4" x14ac:dyDescent="0.25">
      <c r="C8668" s="34"/>
      <c r="D8668" s="10"/>
    </row>
    <row r="8669" spans="3:4" x14ac:dyDescent="0.25">
      <c r="C8669" s="34"/>
      <c r="D8669" s="10"/>
    </row>
    <row r="8670" spans="3:4" x14ac:dyDescent="0.25">
      <c r="C8670" s="34"/>
      <c r="D8670" s="10"/>
    </row>
    <row r="8671" spans="3:4" x14ac:dyDescent="0.25">
      <c r="C8671" s="34"/>
      <c r="D8671" s="10"/>
    </row>
    <row r="8672" spans="3:4" x14ac:dyDescent="0.25">
      <c r="C8672" s="34"/>
      <c r="D8672" s="10"/>
    </row>
    <row r="8673" spans="3:4" x14ac:dyDescent="0.25">
      <c r="C8673" s="34"/>
      <c r="D8673" s="10"/>
    </row>
    <row r="8674" spans="3:4" x14ac:dyDescent="0.25">
      <c r="C8674" s="34"/>
      <c r="D8674" s="10"/>
    </row>
    <row r="8675" spans="3:4" x14ac:dyDescent="0.25">
      <c r="C8675" s="34"/>
      <c r="D8675" s="10"/>
    </row>
    <row r="8676" spans="3:4" x14ac:dyDescent="0.25">
      <c r="C8676" s="34"/>
      <c r="D8676" s="10"/>
    </row>
    <row r="8677" spans="3:4" x14ac:dyDescent="0.25">
      <c r="C8677" s="34"/>
      <c r="D8677" s="10"/>
    </row>
    <row r="8678" spans="3:4" x14ac:dyDescent="0.25">
      <c r="C8678" s="34"/>
      <c r="D8678" s="10"/>
    </row>
    <row r="8679" spans="3:4" x14ac:dyDescent="0.25">
      <c r="C8679" s="34"/>
      <c r="D8679" s="10"/>
    </row>
    <row r="8680" spans="3:4" x14ac:dyDescent="0.25">
      <c r="C8680" s="34"/>
      <c r="D8680" s="10"/>
    </row>
    <row r="8681" spans="3:4" x14ac:dyDescent="0.25">
      <c r="C8681" s="34"/>
      <c r="D8681" s="10"/>
    </row>
    <row r="8682" spans="3:4" x14ac:dyDescent="0.25">
      <c r="C8682" s="34"/>
      <c r="D8682" s="10"/>
    </row>
    <row r="8683" spans="3:4" x14ac:dyDescent="0.25">
      <c r="C8683" s="34"/>
      <c r="D8683" s="10"/>
    </row>
    <row r="8684" spans="3:4" x14ac:dyDescent="0.25">
      <c r="C8684" s="34"/>
      <c r="D8684" s="10"/>
    </row>
    <row r="8685" spans="3:4" x14ac:dyDescent="0.25">
      <c r="C8685" s="34"/>
      <c r="D8685" s="10"/>
    </row>
    <row r="8686" spans="3:4" x14ac:dyDescent="0.25">
      <c r="C8686" s="34"/>
      <c r="D8686" s="10"/>
    </row>
    <row r="8687" spans="3:4" x14ac:dyDescent="0.25">
      <c r="C8687" s="34"/>
      <c r="D8687" s="10"/>
    </row>
    <row r="8688" spans="3:4" x14ac:dyDescent="0.25">
      <c r="C8688" s="34"/>
      <c r="D8688" s="10"/>
    </row>
    <row r="8689" spans="3:4" x14ac:dyDescent="0.25">
      <c r="C8689" s="34"/>
      <c r="D8689" s="10"/>
    </row>
    <row r="8690" spans="3:4" x14ac:dyDescent="0.25">
      <c r="C8690" s="34"/>
      <c r="D8690" s="10"/>
    </row>
    <row r="8691" spans="3:4" x14ac:dyDescent="0.25">
      <c r="C8691" s="34"/>
      <c r="D8691" s="10"/>
    </row>
    <row r="8692" spans="3:4" x14ac:dyDescent="0.25">
      <c r="C8692" s="34"/>
      <c r="D8692" s="10"/>
    </row>
    <row r="8693" spans="3:4" x14ac:dyDescent="0.25">
      <c r="C8693" s="34"/>
      <c r="D8693" s="10"/>
    </row>
    <row r="8694" spans="3:4" x14ac:dyDescent="0.25">
      <c r="C8694" s="34"/>
      <c r="D8694" s="10"/>
    </row>
    <row r="8695" spans="3:4" x14ac:dyDescent="0.25">
      <c r="C8695" s="34"/>
      <c r="D8695" s="10"/>
    </row>
    <row r="8696" spans="3:4" x14ac:dyDescent="0.25">
      <c r="C8696" s="34"/>
      <c r="D8696" s="10"/>
    </row>
    <row r="8697" spans="3:4" x14ac:dyDescent="0.25">
      <c r="C8697" s="34"/>
      <c r="D8697" s="10"/>
    </row>
    <row r="8698" spans="3:4" x14ac:dyDescent="0.25">
      <c r="C8698" s="34"/>
      <c r="D8698" s="10"/>
    </row>
    <row r="8699" spans="3:4" x14ac:dyDescent="0.25">
      <c r="C8699" s="34"/>
      <c r="D8699" s="10"/>
    </row>
    <row r="8700" spans="3:4" x14ac:dyDescent="0.25">
      <c r="C8700" s="34"/>
      <c r="D8700" s="10"/>
    </row>
    <row r="8701" spans="3:4" x14ac:dyDescent="0.25">
      <c r="C8701" s="34"/>
      <c r="D8701" s="10"/>
    </row>
    <row r="8702" spans="3:4" x14ac:dyDescent="0.25">
      <c r="C8702" s="34"/>
      <c r="D8702" s="10"/>
    </row>
    <row r="8703" spans="3:4" x14ac:dyDescent="0.25">
      <c r="C8703" s="34"/>
      <c r="D8703" s="10"/>
    </row>
    <row r="8704" spans="3:4" x14ac:dyDescent="0.25">
      <c r="C8704" s="34"/>
      <c r="D8704" s="10"/>
    </row>
    <row r="8705" spans="3:4" x14ac:dyDescent="0.25">
      <c r="C8705" s="34"/>
      <c r="D8705" s="10"/>
    </row>
    <row r="8706" spans="3:4" x14ac:dyDescent="0.25">
      <c r="C8706" s="34"/>
      <c r="D8706" s="10"/>
    </row>
    <row r="8707" spans="3:4" x14ac:dyDescent="0.25">
      <c r="C8707" s="34"/>
      <c r="D8707" s="10"/>
    </row>
    <row r="8708" spans="3:4" x14ac:dyDescent="0.25">
      <c r="C8708" s="34"/>
      <c r="D8708" s="10"/>
    </row>
    <row r="8709" spans="3:4" x14ac:dyDescent="0.25">
      <c r="C8709" s="34"/>
      <c r="D8709" s="10"/>
    </row>
    <row r="8710" spans="3:4" x14ac:dyDescent="0.25">
      <c r="C8710" s="34"/>
      <c r="D8710" s="10"/>
    </row>
    <row r="8711" spans="3:4" x14ac:dyDescent="0.25">
      <c r="C8711" s="34"/>
      <c r="D8711" s="10"/>
    </row>
    <row r="8712" spans="3:4" x14ac:dyDescent="0.25">
      <c r="C8712" s="34"/>
      <c r="D8712" s="10"/>
    </row>
    <row r="8713" spans="3:4" x14ac:dyDescent="0.25">
      <c r="C8713" s="34"/>
      <c r="D8713" s="10"/>
    </row>
    <row r="8714" spans="3:4" x14ac:dyDescent="0.25">
      <c r="C8714" s="34"/>
      <c r="D8714" s="10"/>
    </row>
    <row r="8715" spans="3:4" x14ac:dyDescent="0.25">
      <c r="C8715" s="34"/>
      <c r="D8715" s="10"/>
    </row>
    <row r="8716" spans="3:4" x14ac:dyDescent="0.25">
      <c r="C8716" s="34"/>
      <c r="D8716" s="10"/>
    </row>
    <row r="8717" spans="3:4" x14ac:dyDescent="0.25">
      <c r="C8717" s="34"/>
      <c r="D8717" s="10"/>
    </row>
    <row r="8718" spans="3:4" x14ac:dyDescent="0.25">
      <c r="C8718" s="34"/>
      <c r="D8718" s="10"/>
    </row>
    <row r="8719" spans="3:4" x14ac:dyDescent="0.25">
      <c r="C8719" s="34"/>
      <c r="D8719" s="10"/>
    </row>
    <row r="8720" spans="3:4" x14ac:dyDescent="0.25">
      <c r="C8720" s="34"/>
      <c r="D8720" s="10"/>
    </row>
    <row r="8721" spans="3:4" x14ac:dyDescent="0.25">
      <c r="C8721" s="34"/>
      <c r="D8721" s="10"/>
    </row>
    <row r="8722" spans="3:4" x14ac:dyDescent="0.25">
      <c r="C8722" s="34"/>
      <c r="D8722" s="10"/>
    </row>
    <row r="8723" spans="3:4" x14ac:dyDescent="0.25">
      <c r="C8723" s="34"/>
      <c r="D8723" s="10"/>
    </row>
    <row r="8724" spans="3:4" x14ac:dyDescent="0.25">
      <c r="C8724" s="34"/>
      <c r="D8724" s="10"/>
    </row>
    <row r="8725" spans="3:4" x14ac:dyDescent="0.25">
      <c r="C8725" s="34"/>
      <c r="D8725" s="10"/>
    </row>
    <row r="8726" spans="3:4" x14ac:dyDescent="0.25">
      <c r="C8726" s="34"/>
      <c r="D8726" s="10"/>
    </row>
    <row r="8727" spans="3:4" x14ac:dyDescent="0.25">
      <c r="C8727" s="34"/>
      <c r="D8727" s="10"/>
    </row>
    <row r="8728" spans="3:4" x14ac:dyDescent="0.25">
      <c r="C8728" s="34"/>
      <c r="D8728" s="10"/>
    </row>
    <row r="8729" spans="3:4" x14ac:dyDescent="0.25">
      <c r="C8729" s="34"/>
      <c r="D8729" s="10"/>
    </row>
    <row r="8730" spans="3:4" x14ac:dyDescent="0.25">
      <c r="C8730" s="34"/>
      <c r="D8730" s="10"/>
    </row>
    <row r="8731" spans="3:4" x14ac:dyDescent="0.25">
      <c r="C8731" s="34"/>
      <c r="D8731" s="10"/>
    </row>
    <row r="8732" spans="3:4" x14ac:dyDescent="0.25">
      <c r="C8732" s="34"/>
      <c r="D8732" s="10"/>
    </row>
    <row r="8733" spans="3:4" x14ac:dyDescent="0.25">
      <c r="C8733" s="34"/>
      <c r="D8733" s="10"/>
    </row>
    <row r="8734" spans="3:4" x14ac:dyDescent="0.25">
      <c r="C8734" s="34"/>
      <c r="D8734" s="10"/>
    </row>
    <row r="8735" spans="3:4" x14ac:dyDescent="0.25">
      <c r="C8735" s="34"/>
      <c r="D8735" s="10"/>
    </row>
    <row r="8736" spans="3:4" x14ac:dyDescent="0.25">
      <c r="C8736" s="34"/>
      <c r="D8736" s="10"/>
    </row>
    <row r="8737" spans="3:4" x14ac:dyDescent="0.25">
      <c r="C8737" s="34"/>
      <c r="D8737" s="10"/>
    </row>
    <row r="8738" spans="3:4" x14ac:dyDescent="0.25">
      <c r="C8738" s="34"/>
      <c r="D8738" s="10"/>
    </row>
    <row r="8739" spans="3:4" x14ac:dyDescent="0.25">
      <c r="C8739" s="34"/>
      <c r="D8739" s="10"/>
    </row>
    <row r="8740" spans="3:4" x14ac:dyDescent="0.25">
      <c r="C8740" s="34"/>
      <c r="D8740" s="10"/>
    </row>
    <row r="8741" spans="3:4" x14ac:dyDescent="0.25">
      <c r="C8741" s="34"/>
      <c r="D8741" s="10"/>
    </row>
    <row r="8742" spans="3:4" x14ac:dyDescent="0.25">
      <c r="C8742" s="34"/>
      <c r="D8742" s="10"/>
    </row>
    <row r="8743" spans="3:4" x14ac:dyDescent="0.25">
      <c r="C8743" s="34"/>
      <c r="D8743" s="10"/>
    </row>
    <row r="8744" spans="3:4" x14ac:dyDescent="0.25">
      <c r="C8744" s="34"/>
      <c r="D8744" s="10"/>
    </row>
    <row r="8745" spans="3:4" x14ac:dyDescent="0.25">
      <c r="C8745" s="34"/>
      <c r="D8745" s="10"/>
    </row>
    <row r="8746" spans="3:4" x14ac:dyDescent="0.25">
      <c r="C8746" s="34"/>
      <c r="D8746" s="10"/>
    </row>
    <row r="8747" spans="3:4" x14ac:dyDescent="0.25">
      <c r="C8747" s="34"/>
      <c r="D8747" s="10"/>
    </row>
    <row r="8748" spans="3:4" x14ac:dyDescent="0.25">
      <c r="C8748" s="34"/>
      <c r="D8748" s="10"/>
    </row>
    <row r="8749" spans="3:4" x14ac:dyDescent="0.25">
      <c r="C8749" s="34"/>
      <c r="D8749" s="10"/>
    </row>
    <row r="8750" spans="3:4" x14ac:dyDescent="0.25">
      <c r="C8750" s="34"/>
      <c r="D8750" s="10"/>
    </row>
    <row r="8751" spans="3:4" x14ac:dyDescent="0.25">
      <c r="C8751" s="34"/>
      <c r="D8751" s="10"/>
    </row>
    <row r="8752" spans="3:4" x14ac:dyDescent="0.25">
      <c r="C8752" s="34"/>
      <c r="D8752" s="10"/>
    </row>
    <row r="8753" spans="3:4" x14ac:dyDescent="0.25">
      <c r="C8753" s="34"/>
      <c r="D8753" s="10"/>
    </row>
    <row r="8754" spans="3:4" x14ac:dyDescent="0.25">
      <c r="C8754" s="34"/>
      <c r="D8754" s="10"/>
    </row>
    <row r="8755" spans="3:4" x14ac:dyDescent="0.25">
      <c r="C8755" s="34"/>
      <c r="D8755" s="10"/>
    </row>
    <row r="8756" spans="3:4" x14ac:dyDescent="0.25">
      <c r="C8756" s="34"/>
      <c r="D8756" s="10"/>
    </row>
    <row r="8757" spans="3:4" x14ac:dyDescent="0.25">
      <c r="C8757" s="34"/>
      <c r="D8757" s="10"/>
    </row>
    <row r="8758" spans="3:4" x14ac:dyDescent="0.25">
      <c r="C8758" s="34"/>
      <c r="D8758" s="10"/>
    </row>
    <row r="8759" spans="3:4" x14ac:dyDescent="0.25">
      <c r="C8759" s="34"/>
      <c r="D8759" s="10"/>
    </row>
    <row r="8760" spans="3:4" x14ac:dyDescent="0.25">
      <c r="C8760" s="34"/>
      <c r="D8760" s="10"/>
    </row>
    <row r="8761" spans="3:4" x14ac:dyDescent="0.25">
      <c r="C8761" s="34"/>
      <c r="D8761" s="10"/>
    </row>
    <row r="8762" spans="3:4" x14ac:dyDescent="0.25">
      <c r="C8762" s="34"/>
      <c r="D8762" s="10"/>
    </row>
    <row r="8763" spans="3:4" x14ac:dyDescent="0.25">
      <c r="C8763" s="34"/>
      <c r="D8763" s="10"/>
    </row>
    <row r="8764" spans="3:4" x14ac:dyDescent="0.25">
      <c r="C8764" s="34"/>
      <c r="D8764" s="10"/>
    </row>
    <row r="8765" spans="3:4" x14ac:dyDescent="0.25">
      <c r="C8765" s="34"/>
      <c r="D8765" s="10"/>
    </row>
    <row r="8766" spans="3:4" x14ac:dyDescent="0.25">
      <c r="C8766" s="34"/>
      <c r="D8766" s="10"/>
    </row>
    <row r="8767" spans="3:4" x14ac:dyDescent="0.25">
      <c r="C8767" s="34"/>
      <c r="D8767" s="10"/>
    </row>
    <row r="8768" spans="3:4" x14ac:dyDescent="0.25">
      <c r="C8768" s="34"/>
      <c r="D8768" s="10"/>
    </row>
    <row r="8769" spans="3:4" x14ac:dyDescent="0.25">
      <c r="C8769" s="34"/>
      <c r="D8769" s="10"/>
    </row>
    <row r="8770" spans="3:4" x14ac:dyDescent="0.25">
      <c r="C8770" s="34"/>
      <c r="D8770" s="10"/>
    </row>
    <row r="8771" spans="3:4" x14ac:dyDescent="0.25">
      <c r="C8771" s="34"/>
      <c r="D8771" s="10"/>
    </row>
    <row r="8772" spans="3:4" x14ac:dyDescent="0.25">
      <c r="C8772" s="34"/>
      <c r="D8772" s="10"/>
    </row>
    <row r="8773" spans="3:4" x14ac:dyDescent="0.25">
      <c r="C8773" s="34"/>
      <c r="D8773" s="10"/>
    </row>
    <row r="8774" spans="3:4" x14ac:dyDescent="0.25">
      <c r="C8774" s="34"/>
      <c r="D8774" s="10"/>
    </row>
    <row r="8775" spans="3:4" x14ac:dyDescent="0.25">
      <c r="C8775" s="34"/>
      <c r="D8775" s="10"/>
    </row>
    <row r="8776" spans="3:4" x14ac:dyDescent="0.25">
      <c r="C8776" s="34"/>
      <c r="D8776" s="10"/>
    </row>
    <row r="8777" spans="3:4" x14ac:dyDescent="0.25">
      <c r="C8777" s="34"/>
      <c r="D8777" s="10"/>
    </row>
    <row r="8778" spans="3:4" x14ac:dyDescent="0.25">
      <c r="C8778" s="34"/>
      <c r="D8778" s="10"/>
    </row>
    <row r="8779" spans="3:4" x14ac:dyDescent="0.25">
      <c r="C8779" s="34"/>
      <c r="D8779" s="10"/>
    </row>
    <row r="8780" spans="3:4" x14ac:dyDescent="0.25">
      <c r="C8780" s="34"/>
      <c r="D8780" s="10"/>
    </row>
    <row r="8781" spans="3:4" x14ac:dyDescent="0.25">
      <c r="C8781" s="34"/>
      <c r="D8781" s="10"/>
    </row>
    <row r="8782" spans="3:4" x14ac:dyDescent="0.25">
      <c r="C8782" s="34"/>
      <c r="D8782" s="10"/>
    </row>
    <row r="8783" spans="3:4" x14ac:dyDescent="0.25">
      <c r="C8783" s="34"/>
      <c r="D8783" s="10"/>
    </row>
    <row r="8784" spans="3:4" x14ac:dyDescent="0.25">
      <c r="C8784" s="34"/>
      <c r="D8784" s="10"/>
    </row>
    <row r="8785" spans="3:4" x14ac:dyDescent="0.25">
      <c r="C8785" s="34"/>
      <c r="D8785" s="10"/>
    </row>
    <row r="8786" spans="3:4" x14ac:dyDescent="0.25">
      <c r="C8786" s="34"/>
      <c r="D8786" s="10"/>
    </row>
    <row r="8787" spans="3:4" x14ac:dyDescent="0.25">
      <c r="C8787" s="34"/>
      <c r="D8787" s="10"/>
    </row>
    <row r="8788" spans="3:4" x14ac:dyDescent="0.25">
      <c r="C8788" s="34"/>
      <c r="D8788" s="10"/>
    </row>
    <row r="8789" spans="3:4" x14ac:dyDescent="0.25">
      <c r="C8789" s="34"/>
      <c r="D8789" s="10"/>
    </row>
    <row r="8790" spans="3:4" x14ac:dyDescent="0.25">
      <c r="C8790" s="34"/>
      <c r="D8790" s="10"/>
    </row>
    <row r="8791" spans="3:4" x14ac:dyDescent="0.25">
      <c r="C8791" s="34"/>
      <c r="D8791" s="10"/>
    </row>
    <row r="8792" spans="3:4" x14ac:dyDescent="0.25">
      <c r="C8792" s="34"/>
      <c r="D8792" s="10"/>
    </row>
    <row r="8793" spans="3:4" x14ac:dyDescent="0.25">
      <c r="C8793" s="34"/>
      <c r="D8793" s="10"/>
    </row>
    <row r="8794" spans="3:4" x14ac:dyDescent="0.25">
      <c r="C8794" s="34"/>
      <c r="D8794" s="10"/>
    </row>
    <row r="8795" spans="3:4" x14ac:dyDescent="0.25">
      <c r="C8795" s="34"/>
      <c r="D8795" s="10"/>
    </row>
    <row r="8796" spans="3:4" x14ac:dyDescent="0.25">
      <c r="C8796" s="34"/>
      <c r="D8796" s="10"/>
    </row>
    <row r="8797" spans="3:4" x14ac:dyDescent="0.25">
      <c r="C8797" s="34"/>
      <c r="D8797" s="10"/>
    </row>
    <row r="8798" spans="3:4" x14ac:dyDescent="0.25">
      <c r="C8798" s="34"/>
      <c r="D8798" s="10"/>
    </row>
    <row r="8799" spans="3:4" x14ac:dyDescent="0.25">
      <c r="C8799" s="34"/>
      <c r="D8799" s="10"/>
    </row>
    <row r="8800" spans="3:4" x14ac:dyDescent="0.25">
      <c r="C8800" s="34"/>
      <c r="D8800" s="10"/>
    </row>
    <row r="8801" spans="3:4" x14ac:dyDescent="0.25">
      <c r="C8801" s="34"/>
      <c r="D8801" s="10"/>
    </row>
    <row r="8802" spans="3:4" x14ac:dyDescent="0.25">
      <c r="C8802" s="34"/>
      <c r="D8802" s="10"/>
    </row>
    <row r="8803" spans="3:4" x14ac:dyDescent="0.25">
      <c r="C8803" s="34"/>
      <c r="D8803" s="10"/>
    </row>
    <row r="8804" spans="3:4" x14ac:dyDescent="0.25">
      <c r="C8804" s="34"/>
      <c r="D8804" s="10"/>
    </row>
    <row r="8805" spans="3:4" x14ac:dyDescent="0.25">
      <c r="C8805" s="34"/>
      <c r="D8805" s="10"/>
    </row>
    <row r="8806" spans="3:4" x14ac:dyDescent="0.25">
      <c r="C8806" s="34"/>
      <c r="D8806" s="10"/>
    </row>
    <row r="8807" spans="3:4" x14ac:dyDescent="0.25">
      <c r="C8807" s="34"/>
      <c r="D8807" s="10"/>
    </row>
    <row r="8808" spans="3:4" x14ac:dyDescent="0.25">
      <c r="C8808" s="34"/>
      <c r="D8808" s="10"/>
    </row>
    <row r="8809" spans="3:4" x14ac:dyDescent="0.25">
      <c r="C8809" s="34"/>
      <c r="D8809" s="10"/>
    </row>
    <row r="8810" spans="3:4" x14ac:dyDescent="0.25">
      <c r="C8810" s="34"/>
      <c r="D8810" s="10"/>
    </row>
    <row r="8811" spans="3:4" x14ac:dyDescent="0.25">
      <c r="C8811" s="34"/>
      <c r="D8811" s="10"/>
    </row>
    <row r="8812" spans="3:4" x14ac:dyDescent="0.25">
      <c r="C8812" s="34"/>
      <c r="D8812" s="10"/>
    </row>
    <row r="8813" spans="3:4" x14ac:dyDescent="0.25">
      <c r="C8813" s="34"/>
      <c r="D8813" s="10"/>
    </row>
    <row r="8814" spans="3:4" x14ac:dyDescent="0.25">
      <c r="C8814" s="34"/>
      <c r="D8814" s="10"/>
    </row>
    <row r="8815" spans="3:4" x14ac:dyDescent="0.25">
      <c r="C8815" s="34"/>
      <c r="D8815" s="10"/>
    </row>
    <row r="8816" spans="3:4" x14ac:dyDescent="0.25">
      <c r="C8816" s="34"/>
      <c r="D8816" s="10"/>
    </row>
    <row r="8817" spans="3:4" x14ac:dyDescent="0.25">
      <c r="C8817" s="34"/>
      <c r="D8817" s="10"/>
    </row>
    <row r="8818" spans="3:4" x14ac:dyDescent="0.25">
      <c r="C8818" s="34"/>
      <c r="D8818" s="10"/>
    </row>
    <row r="8819" spans="3:4" x14ac:dyDescent="0.25">
      <c r="C8819" s="34"/>
      <c r="D8819" s="10"/>
    </row>
    <row r="8820" spans="3:4" x14ac:dyDescent="0.25">
      <c r="C8820" s="34"/>
      <c r="D8820" s="10"/>
    </row>
    <row r="8821" spans="3:4" x14ac:dyDescent="0.25">
      <c r="C8821" s="34"/>
      <c r="D8821" s="10"/>
    </row>
    <row r="8822" spans="3:4" x14ac:dyDescent="0.25">
      <c r="C8822" s="34"/>
      <c r="D8822" s="10"/>
    </row>
    <row r="8823" spans="3:4" x14ac:dyDescent="0.25">
      <c r="C8823" s="34"/>
      <c r="D8823" s="10"/>
    </row>
    <row r="8824" spans="3:4" x14ac:dyDescent="0.25">
      <c r="C8824" s="34"/>
      <c r="D8824" s="10"/>
    </row>
    <row r="8825" spans="3:4" x14ac:dyDescent="0.25">
      <c r="C8825" s="34"/>
      <c r="D8825" s="10"/>
    </row>
    <row r="8826" spans="3:4" x14ac:dyDescent="0.25">
      <c r="C8826" s="34"/>
      <c r="D8826" s="10"/>
    </row>
    <row r="8827" spans="3:4" x14ac:dyDescent="0.25">
      <c r="C8827" s="34"/>
      <c r="D8827" s="10"/>
    </row>
    <row r="8828" spans="3:4" x14ac:dyDescent="0.25">
      <c r="C8828" s="34"/>
      <c r="D8828" s="10"/>
    </row>
    <row r="8829" spans="3:4" x14ac:dyDescent="0.25">
      <c r="C8829" s="34"/>
      <c r="D8829" s="10"/>
    </row>
    <row r="8830" spans="3:4" x14ac:dyDescent="0.25">
      <c r="C8830" s="34"/>
      <c r="D8830" s="10"/>
    </row>
    <row r="8831" spans="3:4" x14ac:dyDescent="0.25">
      <c r="C8831" s="34"/>
      <c r="D8831" s="10"/>
    </row>
    <row r="8832" spans="3:4" x14ac:dyDescent="0.25">
      <c r="C8832" s="34"/>
      <c r="D8832" s="10"/>
    </row>
    <row r="8833" spans="3:4" x14ac:dyDescent="0.25">
      <c r="C8833" s="34"/>
      <c r="D8833" s="10"/>
    </row>
    <row r="8834" spans="3:4" x14ac:dyDescent="0.25">
      <c r="C8834" s="34"/>
      <c r="D8834" s="10"/>
    </row>
    <row r="8835" spans="3:4" x14ac:dyDescent="0.25">
      <c r="C8835" s="34"/>
      <c r="D8835" s="10"/>
    </row>
    <row r="8836" spans="3:4" x14ac:dyDescent="0.25">
      <c r="C8836" s="34"/>
      <c r="D8836" s="10"/>
    </row>
    <row r="8837" spans="3:4" x14ac:dyDescent="0.25">
      <c r="C8837" s="34"/>
      <c r="D8837" s="10"/>
    </row>
    <row r="8838" spans="3:4" x14ac:dyDescent="0.25">
      <c r="C8838" s="34"/>
      <c r="D8838" s="10"/>
    </row>
    <row r="8839" spans="3:4" x14ac:dyDescent="0.25">
      <c r="C8839" s="34"/>
      <c r="D8839" s="10"/>
    </row>
    <row r="8840" spans="3:4" x14ac:dyDescent="0.25">
      <c r="C8840" s="34"/>
      <c r="D8840" s="10"/>
    </row>
    <row r="8841" spans="3:4" x14ac:dyDescent="0.25">
      <c r="C8841" s="34"/>
      <c r="D8841" s="10"/>
    </row>
    <row r="8842" spans="3:4" x14ac:dyDescent="0.25">
      <c r="C8842" s="34"/>
      <c r="D8842" s="10"/>
    </row>
    <row r="8843" spans="3:4" x14ac:dyDescent="0.25">
      <c r="C8843" s="34"/>
      <c r="D8843" s="10"/>
    </row>
    <row r="8844" spans="3:4" x14ac:dyDescent="0.25">
      <c r="C8844" s="34"/>
      <c r="D8844" s="10"/>
    </row>
    <row r="8845" spans="3:4" x14ac:dyDescent="0.25">
      <c r="C8845" s="34"/>
      <c r="D8845" s="10"/>
    </row>
    <row r="8846" spans="3:4" x14ac:dyDescent="0.25">
      <c r="C8846" s="34"/>
      <c r="D8846" s="10"/>
    </row>
    <row r="8847" spans="3:4" x14ac:dyDescent="0.25">
      <c r="C8847" s="34"/>
      <c r="D8847" s="10"/>
    </row>
    <row r="8848" spans="3:4" x14ac:dyDescent="0.25">
      <c r="C8848" s="34"/>
      <c r="D8848" s="10"/>
    </row>
    <row r="8849" spans="3:4" x14ac:dyDescent="0.25">
      <c r="C8849" s="34"/>
      <c r="D8849" s="10"/>
    </row>
    <row r="8850" spans="3:4" x14ac:dyDescent="0.25">
      <c r="C8850" s="34"/>
      <c r="D8850" s="10"/>
    </row>
    <row r="8851" spans="3:4" x14ac:dyDescent="0.25">
      <c r="C8851" s="34"/>
      <c r="D8851" s="10"/>
    </row>
    <row r="8852" spans="3:4" x14ac:dyDescent="0.25">
      <c r="C8852" s="34"/>
      <c r="D8852" s="10"/>
    </row>
    <row r="8853" spans="3:4" x14ac:dyDescent="0.25">
      <c r="C8853" s="34"/>
      <c r="D8853" s="10"/>
    </row>
    <row r="8854" spans="3:4" x14ac:dyDescent="0.25">
      <c r="C8854" s="34"/>
      <c r="D8854" s="10"/>
    </row>
    <row r="8855" spans="3:4" x14ac:dyDescent="0.25">
      <c r="C8855" s="34"/>
      <c r="D8855" s="10"/>
    </row>
    <row r="8856" spans="3:4" x14ac:dyDescent="0.25">
      <c r="C8856" s="34"/>
      <c r="D8856" s="10"/>
    </row>
    <row r="8857" spans="3:4" x14ac:dyDescent="0.25">
      <c r="C8857" s="34"/>
      <c r="D8857" s="10"/>
    </row>
    <row r="8858" spans="3:4" x14ac:dyDescent="0.25">
      <c r="C8858" s="34"/>
      <c r="D8858" s="10"/>
    </row>
    <row r="8859" spans="3:4" x14ac:dyDescent="0.25">
      <c r="C8859" s="34"/>
      <c r="D8859" s="10"/>
    </row>
    <row r="8860" spans="3:4" x14ac:dyDescent="0.25">
      <c r="C8860" s="34"/>
      <c r="D8860" s="10"/>
    </row>
    <row r="8861" spans="3:4" x14ac:dyDescent="0.25">
      <c r="C8861" s="34"/>
      <c r="D8861" s="10"/>
    </row>
    <row r="8862" spans="3:4" x14ac:dyDescent="0.25">
      <c r="C8862" s="34"/>
      <c r="D8862" s="10"/>
    </row>
    <row r="8863" spans="3:4" x14ac:dyDescent="0.25">
      <c r="C8863" s="34"/>
      <c r="D8863" s="10"/>
    </row>
    <row r="8864" spans="3:4" x14ac:dyDescent="0.25">
      <c r="C8864" s="34"/>
      <c r="D8864" s="10"/>
    </row>
    <row r="8865" spans="3:4" x14ac:dyDescent="0.25">
      <c r="C8865" s="34"/>
      <c r="D8865" s="10"/>
    </row>
    <row r="8866" spans="3:4" x14ac:dyDescent="0.25">
      <c r="C8866" s="34"/>
      <c r="D8866" s="10"/>
    </row>
    <row r="8867" spans="3:4" x14ac:dyDescent="0.25">
      <c r="C8867" s="34"/>
      <c r="D8867" s="10"/>
    </row>
    <row r="8868" spans="3:4" x14ac:dyDescent="0.25">
      <c r="C8868" s="34"/>
      <c r="D8868" s="10"/>
    </row>
    <row r="8869" spans="3:4" x14ac:dyDescent="0.25">
      <c r="C8869" s="34"/>
      <c r="D8869" s="10"/>
    </row>
    <row r="8870" spans="3:4" x14ac:dyDescent="0.25">
      <c r="C8870" s="34"/>
      <c r="D8870" s="10"/>
    </row>
    <row r="8871" spans="3:4" x14ac:dyDescent="0.25">
      <c r="C8871" s="34"/>
      <c r="D8871" s="10"/>
    </row>
    <row r="8872" spans="3:4" x14ac:dyDescent="0.25">
      <c r="C8872" s="34"/>
      <c r="D8872" s="10"/>
    </row>
    <row r="8873" spans="3:4" x14ac:dyDescent="0.25">
      <c r="C8873" s="34"/>
      <c r="D8873" s="10"/>
    </row>
    <row r="8874" spans="3:4" x14ac:dyDescent="0.25">
      <c r="C8874" s="34"/>
      <c r="D8874" s="10"/>
    </row>
    <row r="8875" spans="3:4" x14ac:dyDescent="0.25">
      <c r="C8875" s="34"/>
      <c r="D8875" s="10"/>
    </row>
    <row r="8876" spans="3:4" x14ac:dyDescent="0.25">
      <c r="C8876" s="34"/>
      <c r="D8876" s="10"/>
    </row>
    <row r="8877" spans="3:4" x14ac:dyDescent="0.25">
      <c r="C8877" s="34"/>
      <c r="D8877" s="10"/>
    </row>
    <row r="8878" spans="3:4" x14ac:dyDescent="0.25">
      <c r="C8878" s="34"/>
      <c r="D8878" s="10"/>
    </row>
    <row r="8879" spans="3:4" x14ac:dyDescent="0.25">
      <c r="C8879" s="34"/>
      <c r="D8879" s="10"/>
    </row>
    <row r="8880" spans="3:4" x14ac:dyDescent="0.25">
      <c r="C8880" s="34"/>
      <c r="D8880" s="10"/>
    </row>
    <row r="8881" spans="3:4" x14ac:dyDescent="0.25">
      <c r="C8881" s="34"/>
      <c r="D8881" s="10"/>
    </row>
    <row r="8882" spans="3:4" x14ac:dyDescent="0.25">
      <c r="C8882" s="34"/>
      <c r="D8882" s="10"/>
    </row>
    <row r="8883" spans="3:4" x14ac:dyDescent="0.25">
      <c r="C8883" s="34"/>
      <c r="D8883" s="10"/>
    </row>
    <row r="8884" spans="3:4" x14ac:dyDescent="0.25">
      <c r="C8884" s="34"/>
      <c r="D8884" s="10"/>
    </row>
    <row r="8885" spans="3:4" x14ac:dyDescent="0.25">
      <c r="C8885" s="34"/>
      <c r="D8885" s="10"/>
    </row>
    <row r="8886" spans="3:4" x14ac:dyDescent="0.25">
      <c r="C8886" s="34"/>
      <c r="D8886" s="10"/>
    </row>
    <row r="8887" spans="3:4" x14ac:dyDescent="0.25">
      <c r="C8887" s="34"/>
      <c r="D8887" s="10"/>
    </row>
    <row r="8888" spans="3:4" x14ac:dyDescent="0.25">
      <c r="C8888" s="34"/>
      <c r="D8888" s="10"/>
    </row>
    <row r="8889" spans="3:4" x14ac:dyDescent="0.25">
      <c r="C8889" s="34"/>
      <c r="D8889" s="10"/>
    </row>
    <row r="8890" spans="3:4" x14ac:dyDescent="0.25">
      <c r="C8890" s="34"/>
      <c r="D8890" s="10"/>
    </row>
    <row r="8891" spans="3:4" x14ac:dyDescent="0.25">
      <c r="C8891" s="34"/>
      <c r="D8891" s="10"/>
    </row>
    <row r="8892" spans="3:4" x14ac:dyDescent="0.25">
      <c r="C8892" s="34"/>
      <c r="D8892" s="10"/>
    </row>
    <row r="8893" spans="3:4" x14ac:dyDescent="0.25">
      <c r="C8893" s="34"/>
      <c r="D8893" s="10"/>
    </row>
    <row r="8894" spans="3:4" x14ac:dyDescent="0.25">
      <c r="C8894" s="34"/>
      <c r="D8894" s="10"/>
    </row>
    <row r="8895" spans="3:4" x14ac:dyDescent="0.25">
      <c r="C8895" s="34"/>
      <c r="D8895" s="10"/>
    </row>
    <row r="8896" spans="3:4" x14ac:dyDescent="0.25">
      <c r="C8896" s="34"/>
      <c r="D8896" s="10"/>
    </row>
    <row r="8897" spans="3:4" x14ac:dyDescent="0.25">
      <c r="C8897" s="34"/>
      <c r="D8897" s="10"/>
    </row>
    <row r="8898" spans="3:4" x14ac:dyDescent="0.25">
      <c r="C8898" s="34"/>
      <c r="D8898" s="10"/>
    </row>
    <row r="8899" spans="3:4" x14ac:dyDescent="0.25">
      <c r="C8899" s="34"/>
      <c r="D8899" s="10"/>
    </row>
    <row r="8900" spans="3:4" x14ac:dyDescent="0.25">
      <c r="C8900" s="34"/>
      <c r="D8900" s="10"/>
    </row>
    <row r="8901" spans="3:4" x14ac:dyDescent="0.25">
      <c r="C8901" s="34"/>
      <c r="D8901" s="10"/>
    </row>
    <row r="8902" spans="3:4" x14ac:dyDescent="0.25">
      <c r="C8902" s="34"/>
      <c r="D8902" s="10"/>
    </row>
    <row r="8903" spans="3:4" x14ac:dyDescent="0.25">
      <c r="C8903" s="34"/>
      <c r="D8903" s="10"/>
    </row>
    <row r="8904" spans="3:4" x14ac:dyDescent="0.25">
      <c r="C8904" s="34"/>
      <c r="D8904" s="10"/>
    </row>
    <row r="8905" spans="3:4" x14ac:dyDescent="0.25">
      <c r="C8905" s="34"/>
      <c r="D8905" s="10"/>
    </row>
    <row r="8906" spans="3:4" x14ac:dyDescent="0.25">
      <c r="C8906" s="34"/>
      <c r="D8906" s="10"/>
    </row>
    <row r="8907" spans="3:4" x14ac:dyDescent="0.25">
      <c r="C8907" s="34"/>
      <c r="D8907" s="10"/>
    </row>
    <row r="8908" spans="3:4" x14ac:dyDescent="0.25">
      <c r="C8908" s="34"/>
      <c r="D8908" s="10"/>
    </row>
    <row r="8909" spans="3:4" x14ac:dyDescent="0.25">
      <c r="C8909" s="34"/>
      <c r="D8909" s="10"/>
    </row>
    <row r="8910" spans="3:4" x14ac:dyDescent="0.25">
      <c r="C8910" s="34"/>
      <c r="D8910" s="10"/>
    </row>
    <row r="8911" spans="3:4" x14ac:dyDescent="0.25">
      <c r="C8911" s="34"/>
      <c r="D8911" s="10"/>
    </row>
    <row r="8912" spans="3:4" x14ac:dyDescent="0.25">
      <c r="C8912" s="34"/>
      <c r="D8912" s="10"/>
    </row>
    <row r="8913" spans="3:4" x14ac:dyDescent="0.25">
      <c r="C8913" s="34"/>
      <c r="D8913" s="10"/>
    </row>
    <row r="8914" spans="3:4" x14ac:dyDescent="0.25">
      <c r="C8914" s="34"/>
      <c r="D8914" s="10"/>
    </row>
    <row r="8915" spans="3:4" x14ac:dyDescent="0.25">
      <c r="C8915" s="34"/>
      <c r="D8915" s="10"/>
    </row>
    <row r="8916" spans="3:4" x14ac:dyDescent="0.25">
      <c r="C8916" s="34"/>
      <c r="D8916" s="10"/>
    </row>
    <row r="8917" spans="3:4" x14ac:dyDescent="0.25">
      <c r="C8917" s="34"/>
      <c r="D8917" s="10"/>
    </row>
    <row r="8918" spans="3:4" x14ac:dyDescent="0.25">
      <c r="C8918" s="34"/>
      <c r="D8918" s="10"/>
    </row>
    <row r="8919" spans="3:4" x14ac:dyDescent="0.25">
      <c r="C8919" s="34"/>
      <c r="D8919" s="10"/>
    </row>
    <row r="8920" spans="3:4" x14ac:dyDescent="0.25">
      <c r="C8920" s="34"/>
      <c r="D8920" s="10"/>
    </row>
    <row r="8921" spans="3:4" x14ac:dyDescent="0.25">
      <c r="C8921" s="34"/>
      <c r="D8921" s="10"/>
    </row>
    <row r="8922" spans="3:4" x14ac:dyDescent="0.25">
      <c r="C8922" s="34"/>
      <c r="D8922" s="10"/>
    </row>
    <row r="8923" spans="3:4" x14ac:dyDescent="0.25">
      <c r="C8923" s="34"/>
      <c r="D8923" s="10"/>
    </row>
    <row r="8924" spans="3:4" x14ac:dyDescent="0.25">
      <c r="C8924" s="34"/>
      <c r="D8924" s="10"/>
    </row>
    <row r="8925" spans="3:4" x14ac:dyDescent="0.25">
      <c r="C8925" s="34"/>
      <c r="D8925" s="10"/>
    </row>
    <row r="8926" spans="3:4" x14ac:dyDescent="0.25">
      <c r="C8926" s="34"/>
      <c r="D8926" s="10"/>
    </row>
    <row r="8927" spans="3:4" x14ac:dyDescent="0.25">
      <c r="C8927" s="34"/>
      <c r="D8927" s="10"/>
    </row>
    <row r="8928" spans="3:4" x14ac:dyDescent="0.25">
      <c r="C8928" s="34"/>
      <c r="D8928" s="10"/>
    </row>
    <row r="8929" spans="3:4" x14ac:dyDescent="0.25">
      <c r="C8929" s="34"/>
      <c r="D8929" s="10"/>
    </row>
    <row r="8930" spans="3:4" x14ac:dyDescent="0.25">
      <c r="C8930" s="34"/>
      <c r="D8930" s="10"/>
    </row>
    <row r="8931" spans="3:4" x14ac:dyDescent="0.25">
      <c r="C8931" s="34"/>
      <c r="D8931" s="10"/>
    </row>
    <row r="8932" spans="3:4" x14ac:dyDescent="0.25">
      <c r="C8932" s="34"/>
      <c r="D8932" s="10"/>
    </row>
    <row r="8933" spans="3:4" x14ac:dyDescent="0.25">
      <c r="C8933" s="34"/>
      <c r="D8933" s="10"/>
    </row>
    <row r="8934" spans="3:4" x14ac:dyDescent="0.25">
      <c r="C8934" s="34"/>
      <c r="D8934" s="10"/>
    </row>
    <row r="8935" spans="3:4" x14ac:dyDescent="0.25">
      <c r="C8935" s="34"/>
      <c r="D8935" s="10"/>
    </row>
    <row r="8936" spans="3:4" x14ac:dyDescent="0.25">
      <c r="C8936" s="34"/>
      <c r="D8936" s="10"/>
    </row>
    <row r="8937" spans="3:4" x14ac:dyDescent="0.25">
      <c r="C8937" s="34"/>
      <c r="D8937" s="10"/>
    </row>
    <row r="8938" spans="3:4" x14ac:dyDescent="0.25">
      <c r="C8938" s="34"/>
      <c r="D8938" s="10"/>
    </row>
    <row r="8939" spans="3:4" x14ac:dyDescent="0.25">
      <c r="C8939" s="34"/>
      <c r="D8939" s="10"/>
    </row>
    <row r="8940" spans="3:4" x14ac:dyDescent="0.25">
      <c r="C8940" s="34"/>
      <c r="D8940" s="10"/>
    </row>
    <row r="8941" spans="3:4" x14ac:dyDescent="0.25">
      <c r="C8941" s="34"/>
      <c r="D8941" s="10"/>
    </row>
    <row r="8942" spans="3:4" x14ac:dyDescent="0.25">
      <c r="C8942" s="34"/>
      <c r="D8942" s="10"/>
    </row>
    <row r="8943" spans="3:4" x14ac:dyDescent="0.25">
      <c r="C8943" s="34"/>
      <c r="D8943" s="10"/>
    </row>
    <row r="8944" spans="3:4" x14ac:dyDescent="0.25">
      <c r="C8944" s="34"/>
      <c r="D8944" s="10"/>
    </row>
    <row r="8945" spans="3:4" x14ac:dyDescent="0.25">
      <c r="C8945" s="34"/>
      <c r="D8945" s="10"/>
    </row>
    <row r="8946" spans="3:4" x14ac:dyDescent="0.25">
      <c r="C8946" s="34"/>
      <c r="D8946" s="10"/>
    </row>
    <row r="8947" spans="3:4" x14ac:dyDescent="0.25">
      <c r="C8947" s="34"/>
      <c r="D8947" s="10"/>
    </row>
    <row r="8948" spans="3:4" x14ac:dyDescent="0.25">
      <c r="C8948" s="34"/>
      <c r="D8948" s="10"/>
    </row>
    <row r="8949" spans="3:4" x14ac:dyDescent="0.25">
      <c r="C8949" s="34"/>
      <c r="D8949" s="10"/>
    </row>
    <row r="8950" spans="3:4" x14ac:dyDescent="0.25">
      <c r="C8950" s="34"/>
      <c r="D8950" s="10"/>
    </row>
    <row r="8951" spans="3:4" x14ac:dyDescent="0.25">
      <c r="C8951" s="34"/>
      <c r="D8951" s="10"/>
    </row>
    <row r="8952" spans="3:4" x14ac:dyDescent="0.25">
      <c r="C8952" s="34"/>
      <c r="D8952" s="10"/>
    </row>
    <row r="8953" spans="3:4" x14ac:dyDescent="0.25">
      <c r="C8953" s="34"/>
      <c r="D8953" s="10"/>
    </row>
    <row r="8954" spans="3:4" x14ac:dyDescent="0.25">
      <c r="C8954" s="34"/>
      <c r="D8954" s="10"/>
    </row>
    <row r="8955" spans="3:4" x14ac:dyDescent="0.25">
      <c r="C8955" s="34"/>
      <c r="D8955" s="10"/>
    </row>
    <row r="8956" spans="3:4" x14ac:dyDescent="0.25">
      <c r="C8956" s="34"/>
      <c r="D8956" s="10"/>
    </row>
    <row r="8957" spans="3:4" x14ac:dyDescent="0.25">
      <c r="C8957" s="34"/>
      <c r="D8957" s="10"/>
    </row>
    <row r="8958" spans="3:4" x14ac:dyDescent="0.25">
      <c r="C8958" s="34"/>
      <c r="D8958" s="10"/>
    </row>
    <row r="8959" spans="3:4" x14ac:dyDescent="0.25">
      <c r="C8959" s="34"/>
      <c r="D8959" s="10"/>
    </row>
    <row r="8960" spans="3:4" x14ac:dyDescent="0.25">
      <c r="C8960" s="34"/>
      <c r="D8960" s="10"/>
    </row>
    <row r="8961" spans="3:4" x14ac:dyDescent="0.25">
      <c r="C8961" s="34"/>
      <c r="D8961" s="10"/>
    </row>
    <row r="8962" spans="3:4" x14ac:dyDescent="0.25">
      <c r="C8962" s="34"/>
      <c r="D8962" s="10"/>
    </row>
    <row r="8963" spans="3:4" x14ac:dyDescent="0.25">
      <c r="C8963" s="34"/>
      <c r="D8963" s="10"/>
    </row>
    <row r="8964" spans="3:4" x14ac:dyDescent="0.25">
      <c r="C8964" s="34"/>
      <c r="D8964" s="10"/>
    </row>
    <row r="8965" spans="3:4" x14ac:dyDescent="0.25">
      <c r="C8965" s="34"/>
      <c r="D8965" s="10"/>
    </row>
    <row r="8966" spans="3:4" x14ac:dyDescent="0.25">
      <c r="C8966" s="34"/>
      <c r="D8966" s="10"/>
    </row>
    <row r="8967" spans="3:4" x14ac:dyDescent="0.25">
      <c r="C8967" s="34"/>
      <c r="D8967" s="10"/>
    </row>
    <row r="8968" spans="3:4" x14ac:dyDescent="0.25">
      <c r="C8968" s="34"/>
      <c r="D8968" s="10"/>
    </row>
    <row r="8969" spans="3:4" x14ac:dyDescent="0.25">
      <c r="C8969" s="34"/>
      <c r="D8969" s="10"/>
    </row>
    <row r="8970" spans="3:4" x14ac:dyDescent="0.25">
      <c r="C8970" s="34"/>
      <c r="D8970" s="10"/>
    </row>
    <row r="8971" spans="3:4" x14ac:dyDescent="0.25">
      <c r="C8971" s="34"/>
      <c r="D8971" s="10"/>
    </row>
    <row r="8972" spans="3:4" x14ac:dyDescent="0.25">
      <c r="C8972" s="34"/>
      <c r="D8972" s="10"/>
    </row>
    <row r="8973" spans="3:4" x14ac:dyDescent="0.25">
      <c r="C8973" s="34"/>
      <c r="D8973" s="10"/>
    </row>
    <row r="8974" spans="3:4" x14ac:dyDescent="0.25">
      <c r="C8974" s="34"/>
      <c r="D8974" s="10"/>
    </row>
    <row r="8975" spans="3:4" x14ac:dyDescent="0.25">
      <c r="C8975" s="34"/>
      <c r="D8975" s="10"/>
    </row>
    <row r="8976" spans="3:4" x14ac:dyDescent="0.25">
      <c r="C8976" s="34"/>
      <c r="D8976" s="10"/>
    </row>
    <row r="8977" spans="3:4" x14ac:dyDescent="0.25">
      <c r="C8977" s="34"/>
      <c r="D8977" s="10"/>
    </row>
    <row r="8978" spans="3:4" x14ac:dyDescent="0.25">
      <c r="C8978" s="34"/>
      <c r="D8978" s="10"/>
    </row>
    <row r="8979" spans="3:4" x14ac:dyDescent="0.25">
      <c r="C8979" s="34"/>
      <c r="D8979" s="10"/>
    </row>
    <row r="8980" spans="3:4" x14ac:dyDescent="0.25">
      <c r="C8980" s="34"/>
      <c r="D8980" s="10"/>
    </row>
    <row r="8981" spans="3:4" x14ac:dyDescent="0.25">
      <c r="C8981" s="34"/>
      <c r="D8981" s="10"/>
    </row>
    <row r="8982" spans="3:4" x14ac:dyDescent="0.25">
      <c r="C8982" s="34"/>
      <c r="D8982" s="10"/>
    </row>
    <row r="8983" spans="3:4" x14ac:dyDescent="0.25">
      <c r="C8983" s="34"/>
      <c r="D8983" s="10"/>
    </row>
    <row r="8984" spans="3:4" x14ac:dyDescent="0.25">
      <c r="C8984" s="34"/>
      <c r="D8984" s="10"/>
    </row>
    <row r="8985" spans="3:4" x14ac:dyDescent="0.25">
      <c r="C8985" s="34"/>
      <c r="D8985" s="10"/>
    </row>
    <row r="8986" spans="3:4" x14ac:dyDescent="0.25">
      <c r="C8986" s="34"/>
      <c r="D8986" s="10"/>
    </row>
    <row r="8987" spans="3:4" x14ac:dyDescent="0.25">
      <c r="C8987" s="34"/>
      <c r="D8987" s="10"/>
    </row>
    <row r="8988" spans="3:4" x14ac:dyDescent="0.25">
      <c r="C8988" s="34"/>
      <c r="D8988" s="10"/>
    </row>
    <row r="8989" spans="3:4" x14ac:dyDescent="0.25">
      <c r="C8989" s="34"/>
      <c r="D8989" s="10"/>
    </row>
    <row r="8990" spans="3:4" x14ac:dyDescent="0.25">
      <c r="C8990" s="34"/>
      <c r="D8990" s="10"/>
    </row>
    <row r="8991" spans="3:4" x14ac:dyDescent="0.25">
      <c r="C8991" s="34"/>
      <c r="D8991" s="10"/>
    </row>
    <row r="8992" spans="3:4" x14ac:dyDescent="0.25">
      <c r="C8992" s="34"/>
      <c r="D8992" s="10"/>
    </row>
    <row r="8993" spans="3:4" x14ac:dyDescent="0.25">
      <c r="C8993" s="34"/>
      <c r="D8993" s="10"/>
    </row>
    <row r="8994" spans="3:4" x14ac:dyDescent="0.25">
      <c r="C8994" s="34"/>
      <c r="D8994" s="10"/>
    </row>
    <row r="8995" spans="3:4" x14ac:dyDescent="0.25">
      <c r="C8995" s="34"/>
      <c r="D8995" s="10"/>
    </row>
    <row r="8996" spans="3:4" x14ac:dyDescent="0.25">
      <c r="C8996" s="34"/>
      <c r="D8996" s="10"/>
    </row>
    <row r="8997" spans="3:4" x14ac:dyDescent="0.25">
      <c r="C8997" s="34"/>
      <c r="D8997" s="10"/>
    </row>
    <row r="8998" spans="3:4" x14ac:dyDescent="0.25">
      <c r="C8998" s="34"/>
      <c r="D8998" s="10"/>
    </row>
    <row r="8999" spans="3:4" x14ac:dyDescent="0.25">
      <c r="C8999" s="34"/>
      <c r="D8999" s="10"/>
    </row>
    <row r="9000" spans="3:4" x14ac:dyDescent="0.25">
      <c r="C9000" s="34"/>
      <c r="D9000" s="10"/>
    </row>
    <row r="9001" spans="3:4" x14ac:dyDescent="0.25">
      <c r="C9001" s="34"/>
      <c r="D9001" s="10"/>
    </row>
    <row r="9002" spans="3:4" x14ac:dyDescent="0.25">
      <c r="C9002" s="34"/>
      <c r="D9002" s="10"/>
    </row>
    <row r="9003" spans="3:4" x14ac:dyDescent="0.25">
      <c r="C9003" s="34"/>
      <c r="D9003" s="10"/>
    </row>
    <row r="9004" spans="3:4" x14ac:dyDescent="0.25">
      <c r="C9004" s="34"/>
      <c r="D9004" s="10"/>
    </row>
    <row r="9005" spans="3:4" x14ac:dyDescent="0.25">
      <c r="C9005" s="34"/>
      <c r="D9005" s="10"/>
    </row>
    <row r="9006" spans="3:4" x14ac:dyDescent="0.25">
      <c r="C9006" s="34"/>
      <c r="D9006" s="10"/>
    </row>
    <row r="9007" spans="3:4" x14ac:dyDescent="0.25">
      <c r="C9007" s="34"/>
      <c r="D9007" s="10"/>
    </row>
    <row r="9008" spans="3:4" x14ac:dyDescent="0.25">
      <c r="C9008" s="34"/>
      <c r="D9008" s="10"/>
    </row>
    <row r="9009" spans="3:4" x14ac:dyDescent="0.25">
      <c r="C9009" s="34"/>
      <c r="D9009" s="10"/>
    </row>
    <row r="9010" spans="3:4" x14ac:dyDescent="0.25">
      <c r="C9010" s="34"/>
      <c r="D9010" s="10"/>
    </row>
    <row r="9011" spans="3:4" x14ac:dyDescent="0.25">
      <c r="C9011" s="34"/>
      <c r="D9011" s="10"/>
    </row>
    <row r="9012" spans="3:4" x14ac:dyDescent="0.25">
      <c r="C9012" s="34"/>
      <c r="D9012" s="10"/>
    </row>
    <row r="9013" spans="3:4" x14ac:dyDescent="0.25">
      <c r="C9013" s="34"/>
      <c r="D9013" s="10"/>
    </row>
    <row r="9014" spans="3:4" x14ac:dyDescent="0.25">
      <c r="C9014" s="34"/>
      <c r="D9014" s="10"/>
    </row>
    <row r="9015" spans="3:4" x14ac:dyDescent="0.25">
      <c r="C9015" s="34"/>
      <c r="D9015" s="10"/>
    </row>
    <row r="9016" spans="3:4" x14ac:dyDescent="0.25">
      <c r="C9016" s="34"/>
      <c r="D9016" s="10"/>
    </row>
    <row r="9017" spans="3:4" x14ac:dyDescent="0.25">
      <c r="C9017" s="34"/>
      <c r="D9017" s="10"/>
    </row>
    <row r="9018" spans="3:4" x14ac:dyDescent="0.25">
      <c r="C9018" s="34"/>
      <c r="D9018" s="10"/>
    </row>
    <row r="9019" spans="3:4" x14ac:dyDescent="0.25">
      <c r="C9019" s="34"/>
      <c r="D9019" s="10"/>
    </row>
    <row r="9020" spans="3:4" x14ac:dyDescent="0.25">
      <c r="C9020" s="34"/>
      <c r="D9020" s="10"/>
    </row>
    <row r="9021" spans="3:4" x14ac:dyDescent="0.25">
      <c r="C9021" s="34"/>
      <c r="D9021" s="10"/>
    </row>
    <row r="9022" spans="3:4" x14ac:dyDescent="0.25">
      <c r="C9022" s="34"/>
      <c r="D9022" s="10"/>
    </row>
    <row r="9023" spans="3:4" x14ac:dyDescent="0.25">
      <c r="C9023" s="34"/>
      <c r="D9023" s="10"/>
    </row>
    <row r="9024" spans="3:4" x14ac:dyDescent="0.25">
      <c r="C9024" s="34"/>
      <c r="D9024" s="10"/>
    </row>
    <row r="9025" spans="3:4" x14ac:dyDescent="0.25">
      <c r="C9025" s="34"/>
      <c r="D9025" s="10"/>
    </row>
    <row r="9026" spans="3:4" x14ac:dyDescent="0.25">
      <c r="C9026" s="34"/>
      <c r="D9026" s="10"/>
    </row>
    <row r="9027" spans="3:4" x14ac:dyDescent="0.25">
      <c r="C9027" s="34"/>
      <c r="D9027" s="10"/>
    </row>
    <row r="9028" spans="3:4" x14ac:dyDescent="0.25">
      <c r="C9028" s="34"/>
      <c r="D9028" s="10"/>
    </row>
    <row r="9029" spans="3:4" x14ac:dyDescent="0.25">
      <c r="C9029" s="34"/>
      <c r="D9029" s="10"/>
    </row>
    <row r="9030" spans="3:4" x14ac:dyDescent="0.25">
      <c r="C9030" s="34"/>
      <c r="D9030" s="10"/>
    </row>
    <row r="9031" spans="3:4" x14ac:dyDescent="0.25">
      <c r="C9031" s="34"/>
      <c r="D9031" s="10"/>
    </row>
    <row r="9032" spans="3:4" x14ac:dyDescent="0.25">
      <c r="C9032" s="34"/>
      <c r="D9032" s="10"/>
    </row>
    <row r="9033" spans="3:4" x14ac:dyDescent="0.25">
      <c r="C9033" s="34"/>
      <c r="D9033" s="10"/>
    </row>
    <row r="9034" spans="3:4" x14ac:dyDescent="0.25">
      <c r="C9034" s="34"/>
      <c r="D9034" s="10"/>
    </row>
    <row r="9035" spans="3:4" x14ac:dyDescent="0.25">
      <c r="C9035" s="34"/>
      <c r="D9035" s="10"/>
    </row>
    <row r="9036" spans="3:4" x14ac:dyDescent="0.25">
      <c r="C9036" s="34"/>
      <c r="D9036" s="10"/>
    </row>
    <row r="9037" spans="3:4" x14ac:dyDescent="0.25">
      <c r="C9037" s="34"/>
      <c r="D9037" s="10"/>
    </row>
    <row r="9038" spans="3:4" x14ac:dyDescent="0.25">
      <c r="C9038" s="34"/>
      <c r="D9038" s="10"/>
    </row>
    <row r="9039" spans="3:4" x14ac:dyDescent="0.25">
      <c r="C9039" s="34"/>
      <c r="D9039" s="10"/>
    </row>
    <row r="9040" spans="3:4" x14ac:dyDescent="0.25">
      <c r="C9040" s="34"/>
      <c r="D9040" s="10"/>
    </row>
    <row r="9041" spans="3:4" x14ac:dyDescent="0.25">
      <c r="C9041" s="34"/>
      <c r="D9041" s="10"/>
    </row>
    <row r="9042" spans="3:4" x14ac:dyDescent="0.25">
      <c r="C9042" s="34"/>
      <c r="D9042" s="10"/>
    </row>
    <row r="9043" spans="3:4" x14ac:dyDescent="0.25">
      <c r="C9043" s="34"/>
      <c r="D9043" s="10"/>
    </row>
    <row r="9044" spans="3:4" x14ac:dyDescent="0.25">
      <c r="C9044" s="34"/>
      <c r="D9044" s="10"/>
    </row>
    <row r="9045" spans="3:4" x14ac:dyDescent="0.25">
      <c r="C9045" s="34"/>
      <c r="D9045" s="10"/>
    </row>
    <row r="9046" spans="3:4" x14ac:dyDescent="0.25">
      <c r="C9046" s="34"/>
      <c r="D9046" s="10"/>
    </row>
    <row r="9047" spans="3:4" x14ac:dyDescent="0.25">
      <c r="C9047" s="34"/>
      <c r="D9047" s="10"/>
    </row>
    <row r="9048" spans="3:4" x14ac:dyDescent="0.25">
      <c r="C9048" s="34"/>
      <c r="D9048" s="10"/>
    </row>
    <row r="9049" spans="3:4" x14ac:dyDescent="0.25">
      <c r="C9049" s="34"/>
      <c r="D9049" s="10"/>
    </row>
    <row r="9050" spans="3:4" x14ac:dyDescent="0.25">
      <c r="C9050" s="34"/>
      <c r="D9050" s="10"/>
    </row>
    <row r="9051" spans="3:4" x14ac:dyDescent="0.25">
      <c r="C9051" s="34"/>
      <c r="D9051" s="10"/>
    </row>
    <row r="9052" spans="3:4" x14ac:dyDescent="0.25">
      <c r="C9052" s="34"/>
      <c r="D9052" s="10"/>
    </row>
    <row r="9053" spans="3:4" x14ac:dyDescent="0.25">
      <c r="C9053" s="34"/>
      <c r="D9053" s="10"/>
    </row>
    <row r="9054" spans="3:4" x14ac:dyDescent="0.25">
      <c r="C9054" s="34"/>
      <c r="D9054" s="10"/>
    </row>
    <row r="9055" spans="3:4" x14ac:dyDescent="0.25">
      <c r="C9055" s="34"/>
      <c r="D9055" s="10"/>
    </row>
    <row r="9056" spans="3:4" x14ac:dyDescent="0.25">
      <c r="C9056" s="34"/>
      <c r="D9056" s="10"/>
    </row>
    <row r="9057" spans="3:4" x14ac:dyDescent="0.25">
      <c r="C9057" s="34"/>
      <c r="D9057" s="10"/>
    </row>
    <row r="9058" spans="3:4" x14ac:dyDescent="0.25">
      <c r="C9058" s="34"/>
      <c r="D9058" s="10"/>
    </row>
    <row r="9059" spans="3:4" x14ac:dyDescent="0.25">
      <c r="C9059" s="34"/>
      <c r="D9059" s="10"/>
    </row>
    <row r="9060" spans="3:4" x14ac:dyDescent="0.25">
      <c r="C9060" s="34"/>
      <c r="D9060" s="10"/>
    </row>
    <row r="9061" spans="3:4" x14ac:dyDescent="0.25">
      <c r="C9061" s="34"/>
      <c r="D9061" s="10"/>
    </row>
    <row r="9062" spans="3:4" x14ac:dyDescent="0.25">
      <c r="C9062" s="34"/>
      <c r="D9062" s="10"/>
    </row>
    <row r="9063" spans="3:4" x14ac:dyDescent="0.25">
      <c r="C9063" s="34"/>
      <c r="D9063" s="10"/>
    </row>
    <row r="9064" spans="3:4" x14ac:dyDescent="0.25">
      <c r="C9064" s="34"/>
      <c r="D9064" s="10"/>
    </row>
    <row r="9065" spans="3:4" x14ac:dyDescent="0.25">
      <c r="C9065" s="34"/>
      <c r="D9065" s="10"/>
    </row>
    <row r="9066" spans="3:4" x14ac:dyDescent="0.25">
      <c r="C9066" s="34"/>
      <c r="D9066" s="10"/>
    </row>
    <row r="9067" spans="3:4" x14ac:dyDescent="0.25">
      <c r="C9067" s="34"/>
      <c r="D9067" s="10"/>
    </row>
    <row r="9068" spans="3:4" x14ac:dyDescent="0.25">
      <c r="C9068" s="34"/>
      <c r="D9068" s="10"/>
    </row>
    <row r="9069" spans="3:4" x14ac:dyDescent="0.25">
      <c r="C9069" s="34"/>
      <c r="D9069" s="10"/>
    </row>
    <row r="9070" spans="3:4" x14ac:dyDescent="0.25">
      <c r="C9070" s="34"/>
      <c r="D9070" s="10"/>
    </row>
    <row r="9071" spans="3:4" x14ac:dyDescent="0.25">
      <c r="C9071" s="34"/>
      <c r="D9071" s="10"/>
    </row>
    <row r="9072" spans="3:4" x14ac:dyDescent="0.25">
      <c r="C9072" s="34"/>
      <c r="D9072" s="10"/>
    </row>
    <row r="9073" spans="3:4" x14ac:dyDescent="0.25">
      <c r="C9073" s="34"/>
      <c r="D9073" s="10"/>
    </row>
    <row r="9074" spans="3:4" x14ac:dyDescent="0.25">
      <c r="C9074" s="34"/>
      <c r="D9074" s="10"/>
    </row>
    <row r="9075" spans="3:4" x14ac:dyDescent="0.25">
      <c r="C9075" s="34"/>
      <c r="D9075" s="10"/>
    </row>
    <row r="9076" spans="3:4" x14ac:dyDescent="0.25">
      <c r="C9076" s="34"/>
      <c r="D9076" s="10"/>
    </row>
    <row r="9077" spans="3:4" x14ac:dyDescent="0.25">
      <c r="C9077" s="34"/>
      <c r="D9077" s="10"/>
    </row>
    <row r="9078" spans="3:4" x14ac:dyDescent="0.25">
      <c r="C9078" s="34"/>
      <c r="D9078" s="10"/>
    </row>
    <row r="9079" spans="3:4" x14ac:dyDescent="0.25">
      <c r="C9079" s="34"/>
      <c r="D9079" s="10"/>
    </row>
    <row r="9080" spans="3:4" x14ac:dyDescent="0.25">
      <c r="C9080" s="34"/>
      <c r="D9080" s="10"/>
    </row>
    <row r="9081" spans="3:4" x14ac:dyDescent="0.25">
      <c r="C9081" s="34"/>
      <c r="D9081" s="10"/>
    </row>
    <row r="9082" spans="3:4" x14ac:dyDescent="0.25">
      <c r="C9082" s="34"/>
      <c r="D9082" s="10"/>
    </row>
    <row r="9083" spans="3:4" x14ac:dyDescent="0.25">
      <c r="C9083" s="34"/>
      <c r="D9083" s="10"/>
    </row>
    <row r="9084" spans="3:4" x14ac:dyDescent="0.25">
      <c r="C9084" s="34"/>
      <c r="D9084" s="10"/>
    </row>
    <row r="9085" spans="3:4" x14ac:dyDescent="0.25">
      <c r="C9085" s="34"/>
      <c r="D9085" s="10"/>
    </row>
    <row r="9086" spans="3:4" x14ac:dyDescent="0.25">
      <c r="C9086" s="34"/>
      <c r="D9086" s="10"/>
    </row>
    <row r="9087" spans="3:4" x14ac:dyDescent="0.25">
      <c r="C9087" s="34"/>
      <c r="D9087" s="10"/>
    </row>
    <row r="9088" spans="3:4" x14ac:dyDescent="0.25">
      <c r="C9088" s="34"/>
      <c r="D9088" s="10"/>
    </row>
    <row r="9089" spans="3:4" x14ac:dyDescent="0.25">
      <c r="C9089" s="34"/>
      <c r="D9089" s="10"/>
    </row>
    <row r="9090" spans="3:4" x14ac:dyDescent="0.25">
      <c r="C9090" s="34"/>
      <c r="D9090" s="10"/>
    </row>
    <row r="9091" spans="3:4" x14ac:dyDescent="0.25">
      <c r="C9091" s="34"/>
      <c r="D9091" s="10"/>
    </row>
    <row r="9092" spans="3:4" x14ac:dyDescent="0.25">
      <c r="C9092" s="34"/>
      <c r="D9092" s="10"/>
    </row>
    <row r="9093" spans="3:4" x14ac:dyDescent="0.25">
      <c r="C9093" s="34"/>
      <c r="D9093" s="10"/>
    </row>
    <row r="9094" spans="3:4" x14ac:dyDescent="0.25">
      <c r="C9094" s="34"/>
      <c r="D9094" s="10"/>
    </row>
    <row r="9095" spans="3:4" x14ac:dyDescent="0.25">
      <c r="C9095" s="34"/>
      <c r="D9095" s="10"/>
    </row>
    <row r="9096" spans="3:4" x14ac:dyDescent="0.25">
      <c r="C9096" s="34"/>
      <c r="D9096" s="10"/>
    </row>
    <row r="9097" spans="3:4" x14ac:dyDescent="0.25">
      <c r="C9097" s="34"/>
      <c r="D9097" s="10"/>
    </row>
    <row r="9098" spans="3:4" x14ac:dyDescent="0.25">
      <c r="C9098" s="34"/>
      <c r="D9098" s="10"/>
    </row>
    <row r="9099" spans="3:4" x14ac:dyDescent="0.25">
      <c r="C9099" s="34"/>
      <c r="D9099" s="10"/>
    </row>
    <row r="9100" spans="3:4" x14ac:dyDescent="0.25">
      <c r="C9100" s="34"/>
      <c r="D9100" s="10"/>
    </row>
    <row r="9101" spans="3:4" x14ac:dyDescent="0.25">
      <c r="C9101" s="34"/>
      <c r="D9101" s="10"/>
    </row>
    <row r="9102" spans="3:4" x14ac:dyDescent="0.25">
      <c r="C9102" s="34"/>
      <c r="D9102" s="10"/>
    </row>
    <row r="9103" spans="3:4" x14ac:dyDescent="0.25">
      <c r="C9103" s="34"/>
      <c r="D9103" s="10"/>
    </row>
    <row r="9104" spans="3:4" x14ac:dyDescent="0.25">
      <c r="C9104" s="34"/>
      <c r="D9104" s="10"/>
    </row>
    <row r="9105" spans="3:4" x14ac:dyDescent="0.25">
      <c r="C9105" s="34"/>
      <c r="D9105" s="10"/>
    </row>
    <row r="9106" spans="3:4" x14ac:dyDescent="0.25">
      <c r="C9106" s="34"/>
      <c r="D9106" s="10"/>
    </row>
    <row r="9107" spans="3:4" x14ac:dyDescent="0.25">
      <c r="C9107" s="34"/>
      <c r="D9107" s="10"/>
    </row>
    <row r="9108" spans="3:4" x14ac:dyDescent="0.25">
      <c r="C9108" s="34"/>
      <c r="D9108" s="10"/>
    </row>
    <row r="9109" spans="3:4" x14ac:dyDescent="0.25">
      <c r="C9109" s="34"/>
      <c r="D9109" s="10"/>
    </row>
    <row r="9110" spans="3:4" x14ac:dyDescent="0.25">
      <c r="C9110" s="34"/>
      <c r="D9110" s="10"/>
    </row>
    <row r="9111" spans="3:4" x14ac:dyDescent="0.25">
      <c r="C9111" s="34"/>
      <c r="D9111" s="10"/>
    </row>
    <row r="9112" spans="3:4" x14ac:dyDescent="0.25">
      <c r="C9112" s="34"/>
      <c r="D9112" s="10"/>
    </row>
    <row r="9113" spans="3:4" x14ac:dyDescent="0.25">
      <c r="C9113" s="34"/>
      <c r="D9113" s="10"/>
    </row>
    <row r="9114" spans="3:4" x14ac:dyDescent="0.25">
      <c r="C9114" s="34"/>
      <c r="D9114" s="10"/>
    </row>
    <row r="9115" spans="3:4" x14ac:dyDescent="0.25">
      <c r="C9115" s="34"/>
      <c r="D9115" s="10"/>
    </row>
    <row r="9116" spans="3:4" x14ac:dyDescent="0.25">
      <c r="C9116" s="34"/>
      <c r="D9116" s="10"/>
    </row>
    <row r="9117" spans="3:4" x14ac:dyDescent="0.25">
      <c r="C9117" s="34"/>
      <c r="D9117" s="10"/>
    </row>
    <row r="9118" spans="3:4" x14ac:dyDescent="0.25">
      <c r="C9118" s="34"/>
      <c r="D9118" s="10"/>
    </row>
    <row r="9119" spans="3:4" x14ac:dyDescent="0.25">
      <c r="C9119" s="34"/>
      <c r="D9119" s="10"/>
    </row>
    <row r="9120" spans="3:4" x14ac:dyDescent="0.25">
      <c r="C9120" s="34"/>
      <c r="D9120" s="10"/>
    </row>
    <row r="9121" spans="3:4" x14ac:dyDescent="0.25">
      <c r="C9121" s="34"/>
      <c r="D9121" s="10"/>
    </row>
    <row r="9122" spans="3:4" x14ac:dyDescent="0.25">
      <c r="C9122" s="34"/>
      <c r="D9122" s="10"/>
    </row>
    <row r="9123" spans="3:4" x14ac:dyDescent="0.25">
      <c r="C9123" s="34"/>
      <c r="D9123" s="10"/>
    </row>
    <row r="9124" spans="3:4" x14ac:dyDescent="0.25">
      <c r="C9124" s="34"/>
      <c r="D9124" s="10"/>
    </row>
    <row r="9125" spans="3:4" x14ac:dyDescent="0.25">
      <c r="C9125" s="34"/>
      <c r="D9125" s="10"/>
    </row>
    <row r="9126" spans="3:4" x14ac:dyDescent="0.25">
      <c r="C9126" s="34"/>
      <c r="D9126" s="10"/>
    </row>
    <row r="9127" spans="3:4" x14ac:dyDescent="0.25">
      <c r="C9127" s="34"/>
      <c r="D9127" s="10"/>
    </row>
    <row r="9128" spans="3:4" x14ac:dyDescent="0.25">
      <c r="C9128" s="34"/>
      <c r="D9128" s="10"/>
    </row>
    <row r="9129" spans="3:4" x14ac:dyDescent="0.25">
      <c r="C9129" s="34"/>
      <c r="D9129" s="10"/>
    </row>
    <row r="9130" spans="3:4" x14ac:dyDescent="0.25">
      <c r="C9130" s="34"/>
      <c r="D9130" s="10"/>
    </row>
    <row r="9131" spans="3:4" x14ac:dyDescent="0.25">
      <c r="C9131" s="34"/>
      <c r="D9131" s="10"/>
    </row>
    <row r="9132" spans="3:4" x14ac:dyDescent="0.25">
      <c r="C9132" s="34"/>
      <c r="D9132" s="10"/>
    </row>
    <row r="9133" spans="3:4" x14ac:dyDescent="0.25">
      <c r="C9133" s="34"/>
      <c r="D9133" s="10"/>
    </row>
    <row r="9134" spans="3:4" x14ac:dyDescent="0.25">
      <c r="C9134" s="34"/>
      <c r="D9134" s="10"/>
    </row>
    <row r="9135" spans="3:4" x14ac:dyDescent="0.25">
      <c r="C9135" s="34"/>
      <c r="D9135" s="10"/>
    </row>
    <row r="9136" spans="3:4" x14ac:dyDescent="0.25">
      <c r="C9136" s="34"/>
      <c r="D9136" s="10"/>
    </row>
    <row r="9137" spans="3:4" x14ac:dyDescent="0.25">
      <c r="C9137" s="34"/>
      <c r="D9137" s="10"/>
    </row>
    <row r="9138" spans="3:4" x14ac:dyDescent="0.25">
      <c r="C9138" s="34"/>
      <c r="D9138" s="10"/>
    </row>
    <row r="9139" spans="3:4" x14ac:dyDescent="0.25">
      <c r="C9139" s="34"/>
      <c r="D9139" s="10"/>
    </row>
    <row r="9140" spans="3:4" x14ac:dyDescent="0.25">
      <c r="C9140" s="34"/>
      <c r="D9140" s="10"/>
    </row>
    <row r="9141" spans="3:4" x14ac:dyDescent="0.25">
      <c r="C9141" s="34"/>
      <c r="D9141" s="10"/>
    </row>
    <row r="9142" spans="3:4" x14ac:dyDescent="0.25">
      <c r="C9142" s="34"/>
      <c r="D9142" s="10"/>
    </row>
    <row r="9143" spans="3:4" x14ac:dyDescent="0.25">
      <c r="C9143" s="34"/>
      <c r="D9143" s="10"/>
    </row>
    <row r="9144" spans="3:4" x14ac:dyDescent="0.25">
      <c r="C9144" s="34"/>
      <c r="D9144" s="10"/>
    </row>
    <row r="9145" spans="3:4" x14ac:dyDescent="0.25">
      <c r="C9145" s="34"/>
      <c r="D9145" s="10"/>
    </row>
    <row r="9146" spans="3:4" x14ac:dyDescent="0.25">
      <c r="C9146" s="34"/>
      <c r="D9146" s="10"/>
    </row>
    <row r="9147" spans="3:4" x14ac:dyDescent="0.25">
      <c r="C9147" s="34"/>
      <c r="D9147" s="10"/>
    </row>
    <row r="9148" spans="3:4" x14ac:dyDescent="0.25">
      <c r="C9148" s="34"/>
      <c r="D9148" s="10"/>
    </row>
    <row r="9149" spans="3:4" x14ac:dyDescent="0.25">
      <c r="C9149" s="34"/>
      <c r="D9149" s="10"/>
    </row>
    <row r="9150" spans="3:4" x14ac:dyDescent="0.25">
      <c r="C9150" s="34"/>
      <c r="D9150" s="10"/>
    </row>
    <row r="9151" spans="3:4" x14ac:dyDescent="0.25">
      <c r="C9151" s="34"/>
      <c r="D9151" s="10"/>
    </row>
    <row r="9152" spans="3:4" x14ac:dyDescent="0.25">
      <c r="C9152" s="34"/>
      <c r="D9152" s="10"/>
    </row>
    <row r="9153" spans="3:4" x14ac:dyDescent="0.25">
      <c r="C9153" s="34"/>
      <c r="D9153" s="10"/>
    </row>
    <row r="9154" spans="3:4" x14ac:dyDescent="0.25">
      <c r="C9154" s="34"/>
      <c r="D9154" s="10"/>
    </row>
    <row r="9155" spans="3:4" x14ac:dyDescent="0.25">
      <c r="C9155" s="34"/>
      <c r="D9155" s="10"/>
    </row>
    <row r="9156" spans="3:4" x14ac:dyDescent="0.25">
      <c r="C9156" s="34"/>
      <c r="D9156" s="10"/>
    </row>
    <row r="9157" spans="3:4" x14ac:dyDescent="0.25">
      <c r="C9157" s="34"/>
      <c r="D9157" s="10"/>
    </row>
    <row r="9158" spans="3:4" x14ac:dyDescent="0.25">
      <c r="C9158" s="34"/>
      <c r="D9158" s="10"/>
    </row>
    <row r="9159" spans="3:4" x14ac:dyDescent="0.25">
      <c r="C9159" s="34"/>
      <c r="D9159" s="10"/>
    </row>
    <row r="9160" spans="3:4" x14ac:dyDescent="0.25">
      <c r="C9160" s="34"/>
      <c r="D9160" s="10"/>
    </row>
    <row r="9161" spans="3:4" x14ac:dyDescent="0.25">
      <c r="C9161" s="34"/>
      <c r="D9161" s="10"/>
    </row>
    <row r="9162" spans="3:4" x14ac:dyDescent="0.25">
      <c r="C9162" s="34"/>
      <c r="D9162" s="10"/>
    </row>
    <row r="9163" spans="3:4" x14ac:dyDescent="0.25">
      <c r="C9163" s="34"/>
      <c r="D9163" s="10"/>
    </row>
    <row r="9164" spans="3:4" x14ac:dyDescent="0.25">
      <c r="C9164" s="34"/>
      <c r="D9164" s="10"/>
    </row>
    <row r="9165" spans="3:4" x14ac:dyDescent="0.25">
      <c r="C9165" s="34"/>
      <c r="D9165" s="10"/>
    </row>
    <row r="9166" spans="3:4" x14ac:dyDescent="0.25">
      <c r="C9166" s="34"/>
      <c r="D9166" s="10"/>
    </row>
    <row r="9167" spans="3:4" x14ac:dyDescent="0.25">
      <c r="C9167" s="34"/>
      <c r="D9167" s="10"/>
    </row>
    <row r="9168" spans="3:4" x14ac:dyDescent="0.25">
      <c r="C9168" s="34"/>
      <c r="D9168" s="10"/>
    </row>
    <row r="9169" spans="3:4" x14ac:dyDescent="0.25">
      <c r="C9169" s="34"/>
      <c r="D9169" s="10"/>
    </row>
    <row r="9170" spans="3:4" x14ac:dyDescent="0.25">
      <c r="C9170" s="34"/>
      <c r="D9170" s="10"/>
    </row>
    <row r="9171" spans="3:4" x14ac:dyDescent="0.25">
      <c r="C9171" s="34"/>
      <c r="D9171" s="10"/>
    </row>
    <row r="9172" spans="3:4" x14ac:dyDescent="0.25">
      <c r="C9172" s="34"/>
      <c r="D9172" s="10"/>
    </row>
    <row r="9173" spans="3:4" x14ac:dyDescent="0.25">
      <c r="C9173" s="34"/>
      <c r="D9173" s="10"/>
    </row>
    <row r="9174" spans="3:4" x14ac:dyDescent="0.25">
      <c r="C9174" s="34"/>
      <c r="D9174" s="10"/>
    </row>
    <row r="9175" spans="3:4" x14ac:dyDescent="0.25">
      <c r="C9175" s="34"/>
      <c r="D9175" s="10"/>
    </row>
    <row r="9176" spans="3:4" x14ac:dyDescent="0.25">
      <c r="C9176" s="34"/>
      <c r="D9176" s="10"/>
    </row>
    <row r="9177" spans="3:4" x14ac:dyDescent="0.25">
      <c r="C9177" s="34"/>
      <c r="D9177" s="10"/>
    </row>
    <row r="9178" spans="3:4" x14ac:dyDescent="0.25">
      <c r="C9178" s="34"/>
      <c r="D9178" s="10"/>
    </row>
    <row r="9179" spans="3:4" x14ac:dyDescent="0.25">
      <c r="C9179" s="34"/>
      <c r="D9179" s="10"/>
    </row>
    <row r="9180" spans="3:4" x14ac:dyDescent="0.25">
      <c r="C9180" s="34"/>
      <c r="D9180" s="10"/>
    </row>
    <row r="9181" spans="3:4" x14ac:dyDescent="0.25">
      <c r="C9181" s="34"/>
      <c r="D9181" s="10"/>
    </row>
    <row r="9182" spans="3:4" x14ac:dyDescent="0.25">
      <c r="C9182" s="34"/>
      <c r="D9182" s="10"/>
    </row>
    <row r="9183" spans="3:4" x14ac:dyDescent="0.25">
      <c r="C9183" s="34"/>
      <c r="D9183" s="10"/>
    </row>
    <row r="9184" spans="3:4" x14ac:dyDescent="0.25">
      <c r="C9184" s="34"/>
      <c r="D9184" s="10"/>
    </row>
    <row r="9185" spans="3:4" x14ac:dyDescent="0.25">
      <c r="C9185" s="34"/>
      <c r="D9185" s="10"/>
    </row>
    <row r="9186" spans="3:4" x14ac:dyDescent="0.25">
      <c r="C9186" s="34"/>
      <c r="D9186" s="10"/>
    </row>
    <row r="9187" spans="3:4" x14ac:dyDescent="0.25">
      <c r="C9187" s="34"/>
      <c r="D9187" s="10"/>
    </row>
    <row r="9188" spans="3:4" x14ac:dyDescent="0.25">
      <c r="C9188" s="34"/>
      <c r="D9188" s="10"/>
    </row>
    <row r="9189" spans="3:4" x14ac:dyDescent="0.25">
      <c r="C9189" s="34"/>
      <c r="D9189" s="10"/>
    </row>
    <row r="9190" spans="3:4" x14ac:dyDescent="0.25">
      <c r="C9190" s="34"/>
      <c r="D9190" s="10"/>
    </row>
    <row r="9191" spans="3:4" x14ac:dyDescent="0.25">
      <c r="C9191" s="34"/>
      <c r="D9191" s="10"/>
    </row>
    <row r="9192" spans="3:4" x14ac:dyDescent="0.25">
      <c r="C9192" s="34"/>
      <c r="D9192" s="10"/>
    </row>
    <row r="9193" spans="3:4" x14ac:dyDescent="0.25">
      <c r="C9193" s="34"/>
      <c r="D9193" s="10"/>
    </row>
    <row r="9194" spans="3:4" x14ac:dyDescent="0.25">
      <c r="C9194" s="34"/>
      <c r="D9194" s="10"/>
    </row>
    <row r="9195" spans="3:4" x14ac:dyDescent="0.25">
      <c r="C9195" s="34"/>
      <c r="D9195" s="10"/>
    </row>
    <row r="9196" spans="3:4" x14ac:dyDescent="0.25">
      <c r="C9196" s="34"/>
      <c r="D9196" s="10"/>
    </row>
    <row r="9197" spans="3:4" x14ac:dyDescent="0.25">
      <c r="C9197" s="34"/>
      <c r="D9197" s="10"/>
    </row>
    <row r="9198" spans="3:4" x14ac:dyDescent="0.25">
      <c r="C9198" s="34"/>
      <c r="D9198" s="10"/>
    </row>
    <row r="9199" spans="3:4" x14ac:dyDescent="0.25">
      <c r="C9199" s="34"/>
      <c r="D9199" s="10"/>
    </row>
    <row r="9200" spans="3:4" x14ac:dyDescent="0.25">
      <c r="C9200" s="34"/>
      <c r="D9200" s="10"/>
    </row>
    <row r="9201" spans="3:4" x14ac:dyDescent="0.25">
      <c r="C9201" s="34"/>
      <c r="D9201" s="10"/>
    </row>
    <row r="9202" spans="3:4" x14ac:dyDescent="0.25">
      <c r="C9202" s="34"/>
      <c r="D9202" s="10"/>
    </row>
    <row r="9203" spans="3:4" x14ac:dyDescent="0.25">
      <c r="C9203" s="34"/>
      <c r="D9203" s="10"/>
    </row>
    <row r="9204" spans="3:4" x14ac:dyDescent="0.25">
      <c r="C9204" s="34"/>
      <c r="D9204" s="10"/>
    </row>
    <row r="9205" spans="3:4" x14ac:dyDescent="0.25">
      <c r="C9205" s="34"/>
      <c r="D9205" s="10"/>
    </row>
    <row r="9206" spans="3:4" x14ac:dyDescent="0.25">
      <c r="C9206" s="34"/>
      <c r="D9206" s="10"/>
    </row>
    <row r="9207" spans="3:4" x14ac:dyDescent="0.25">
      <c r="C9207" s="34"/>
      <c r="D9207" s="10"/>
    </row>
    <row r="9208" spans="3:4" x14ac:dyDescent="0.25">
      <c r="C9208" s="34"/>
      <c r="D9208" s="10"/>
    </row>
    <row r="9209" spans="3:4" x14ac:dyDescent="0.25">
      <c r="C9209" s="34"/>
      <c r="D9209" s="10"/>
    </row>
    <row r="9210" spans="3:4" x14ac:dyDescent="0.25">
      <c r="C9210" s="34"/>
      <c r="D9210" s="10"/>
    </row>
    <row r="9211" spans="3:4" x14ac:dyDescent="0.25">
      <c r="C9211" s="34"/>
      <c r="D9211" s="10"/>
    </row>
    <row r="9212" spans="3:4" x14ac:dyDescent="0.25">
      <c r="C9212" s="34"/>
      <c r="D9212" s="10"/>
    </row>
    <row r="9213" spans="3:4" x14ac:dyDescent="0.25">
      <c r="C9213" s="34"/>
      <c r="D9213" s="10"/>
    </row>
    <row r="9214" spans="3:4" x14ac:dyDescent="0.25">
      <c r="C9214" s="34"/>
      <c r="D9214" s="10"/>
    </row>
    <row r="9215" spans="3:4" x14ac:dyDescent="0.25">
      <c r="C9215" s="34"/>
      <c r="D9215" s="10"/>
    </row>
    <row r="9216" spans="3:4" x14ac:dyDescent="0.25">
      <c r="C9216" s="34"/>
      <c r="D9216" s="10"/>
    </row>
    <row r="9217" spans="3:4" x14ac:dyDescent="0.25">
      <c r="C9217" s="34"/>
      <c r="D9217" s="10"/>
    </row>
    <row r="9218" spans="3:4" x14ac:dyDescent="0.25">
      <c r="C9218" s="34"/>
      <c r="D9218" s="10"/>
    </row>
    <row r="9219" spans="3:4" x14ac:dyDescent="0.25">
      <c r="C9219" s="34"/>
      <c r="D9219" s="10"/>
    </row>
    <row r="9220" spans="3:4" x14ac:dyDescent="0.25">
      <c r="C9220" s="34"/>
      <c r="D9220" s="10"/>
    </row>
    <row r="9221" spans="3:4" x14ac:dyDescent="0.25">
      <c r="C9221" s="34"/>
      <c r="D9221" s="10"/>
    </row>
    <row r="9222" spans="3:4" x14ac:dyDescent="0.25">
      <c r="C9222" s="34"/>
      <c r="D9222" s="10"/>
    </row>
    <row r="9223" spans="3:4" x14ac:dyDescent="0.25">
      <c r="C9223" s="34"/>
      <c r="D9223" s="10"/>
    </row>
    <row r="9224" spans="3:4" x14ac:dyDescent="0.25">
      <c r="C9224" s="34"/>
      <c r="D9224" s="10"/>
    </row>
    <row r="9225" spans="3:4" x14ac:dyDescent="0.25">
      <c r="C9225" s="34"/>
      <c r="D9225" s="10"/>
    </row>
    <row r="9226" spans="3:4" x14ac:dyDescent="0.25">
      <c r="C9226" s="34"/>
      <c r="D9226" s="10"/>
    </row>
    <row r="9227" spans="3:4" x14ac:dyDescent="0.25">
      <c r="C9227" s="34"/>
      <c r="D9227" s="10"/>
    </row>
    <row r="9228" spans="3:4" x14ac:dyDescent="0.25">
      <c r="C9228" s="34"/>
      <c r="D9228" s="10"/>
    </row>
    <row r="9229" spans="3:4" x14ac:dyDescent="0.25">
      <c r="C9229" s="34"/>
      <c r="D9229" s="10"/>
    </row>
    <row r="9230" spans="3:4" x14ac:dyDescent="0.25">
      <c r="C9230" s="34"/>
      <c r="D9230" s="10"/>
    </row>
    <row r="9231" spans="3:4" x14ac:dyDescent="0.25">
      <c r="C9231" s="34"/>
      <c r="D9231" s="10"/>
    </row>
    <row r="9232" spans="3:4" x14ac:dyDescent="0.25">
      <c r="C9232" s="34"/>
      <c r="D9232" s="10"/>
    </row>
    <row r="9233" spans="3:4" x14ac:dyDescent="0.25">
      <c r="C9233" s="34"/>
      <c r="D9233" s="10"/>
    </row>
    <row r="9234" spans="3:4" x14ac:dyDescent="0.25">
      <c r="C9234" s="34"/>
      <c r="D9234" s="10"/>
    </row>
    <row r="9235" spans="3:4" x14ac:dyDescent="0.25">
      <c r="C9235" s="34"/>
      <c r="D9235" s="10"/>
    </row>
    <row r="9236" spans="3:4" x14ac:dyDescent="0.25">
      <c r="C9236" s="34"/>
      <c r="D9236" s="10"/>
    </row>
    <row r="9237" spans="3:4" x14ac:dyDescent="0.25">
      <c r="C9237" s="34"/>
      <c r="D9237" s="10"/>
    </row>
    <row r="9238" spans="3:4" x14ac:dyDescent="0.25">
      <c r="C9238" s="34"/>
      <c r="D9238" s="10"/>
    </row>
    <row r="9239" spans="3:4" x14ac:dyDescent="0.25">
      <c r="C9239" s="34"/>
      <c r="D9239" s="10"/>
    </row>
    <row r="9240" spans="3:4" x14ac:dyDescent="0.25">
      <c r="C9240" s="34"/>
      <c r="D9240" s="10"/>
    </row>
    <row r="9241" spans="3:4" x14ac:dyDescent="0.25">
      <c r="C9241" s="34"/>
      <c r="D9241" s="10"/>
    </row>
    <row r="9242" spans="3:4" x14ac:dyDescent="0.25">
      <c r="C9242" s="34"/>
      <c r="D9242" s="10"/>
    </row>
    <row r="9243" spans="3:4" x14ac:dyDescent="0.25">
      <c r="C9243" s="34"/>
      <c r="D9243" s="10"/>
    </row>
    <row r="9244" spans="3:4" x14ac:dyDescent="0.25">
      <c r="C9244" s="34"/>
      <c r="D9244" s="10"/>
    </row>
    <row r="9245" spans="3:4" x14ac:dyDescent="0.25">
      <c r="C9245" s="34"/>
      <c r="D9245" s="10"/>
    </row>
    <row r="9246" spans="3:4" x14ac:dyDescent="0.25">
      <c r="C9246" s="34"/>
      <c r="D9246" s="10"/>
    </row>
    <row r="9247" spans="3:4" x14ac:dyDescent="0.25">
      <c r="C9247" s="34"/>
      <c r="D9247" s="10"/>
    </row>
    <row r="9248" spans="3:4" x14ac:dyDescent="0.25">
      <c r="C9248" s="34"/>
      <c r="D9248" s="10"/>
    </row>
    <row r="9249" spans="3:4" x14ac:dyDescent="0.25">
      <c r="C9249" s="34"/>
      <c r="D9249" s="10"/>
    </row>
    <row r="9250" spans="3:4" x14ac:dyDescent="0.25">
      <c r="C9250" s="34"/>
      <c r="D9250" s="10"/>
    </row>
    <row r="9251" spans="3:4" x14ac:dyDescent="0.25">
      <c r="C9251" s="34"/>
      <c r="D9251" s="10"/>
    </row>
    <row r="9252" spans="3:4" x14ac:dyDescent="0.25">
      <c r="C9252" s="34"/>
      <c r="D9252" s="10"/>
    </row>
    <row r="9253" spans="3:4" x14ac:dyDescent="0.25">
      <c r="C9253" s="34"/>
      <c r="D9253" s="10"/>
    </row>
    <row r="9254" spans="3:4" x14ac:dyDescent="0.25">
      <c r="C9254" s="34"/>
      <c r="D9254" s="10"/>
    </row>
    <row r="9255" spans="3:4" x14ac:dyDescent="0.25">
      <c r="C9255" s="34"/>
      <c r="D9255" s="10"/>
    </row>
    <row r="9256" spans="3:4" x14ac:dyDescent="0.25">
      <c r="C9256" s="34"/>
      <c r="D9256" s="10"/>
    </row>
    <row r="9257" spans="3:4" x14ac:dyDescent="0.25">
      <c r="C9257" s="34"/>
      <c r="D9257" s="10"/>
    </row>
    <row r="9258" spans="3:4" x14ac:dyDescent="0.25">
      <c r="C9258" s="34"/>
      <c r="D9258" s="10"/>
    </row>
    <row r="9259" spans="3:4" x14ac:dyDescent="0.25">
      <c r="C9259" s="34"/>
      <c r="D9259" s="10"/>
    </row>
    <row r="9260" spans="3:4" x14ac:dyDescent="0.25">
      <c r="C9260" s="34"/>
      <c r="D9260" s="10"/>
    </row>
    <row r="9261" spans="3:4" x14ac:dyDescent="0.25">
      <c r="C9261" s="34"/>
      <c r="D9261" s="10"/>
    </row>
    <row r="9262" spans="3:4" x14ac:dyDescent="0.25">
      <c r="C9262" s="34"/>
      <c r="D9262" s="10"/>
    </row>
    <row r="9263" spans="3:4" x14ac:dyDescent="0.25">
      <c r="C9263" s="34"/>
      <c r="D9263" s="10"/>
    </row>
    <row r="9264" spans="3:4" x14ac:dyDescent="0.25">
      <c r="C9264" s="34"/>
      <c r="D9264" s="10"/>
    </row>
    <row r="9265" spans="3:4" x14ac:dyDescent="0.25">
      <c r="C9265" s="34"/>
      <c r="D9265" s="10"/>
    </row>
    <row r="9266" spans="3:4" x14ac:dyDescent="0.25">
      <c r="C9266" s="34"/>
      <c r="D9266" s="10"/>
    </row>
    <row r="9267" spans="3:4" x14ac:dyDescent="0.25">
      <c r="C9267" s="34"/>
      <c r="D9267" s="10"/>
    </row>
    <row r="9268" spans="3:4" x14ac:dyDescent="0.25">
      <c r="C9268" s="34"/>
      <c r="D9268" s="10"/>
    </row>
    <row r="9269" spans="3:4" x14ac:dyDescent="0.25">
      <c r="C9269" s="34"/>
      <c r="D9269" s="10"/>
    </row>
    <row r="9270" spans="3:4" x14ac:dyDescent="0.25">
      <c r="C9270" s="34"/>
      <c r="D9270" s="10"/>
    </row>
    <row r="9271" spans="3:4" x14ac:dyDescent="0.25">
      <c r="C9271" s="34"/>
      <c r="D9271" s="10"/>
    </row>
    <row r="9272" spans="3:4" x14ac:dyDescent="0.25">
      <c r="C9272" s="34"/>
      <c r="D9272" s="10"/>
    </row>
    <row r="9273" spans="3:4" x14ac:dyDescent="0.25">
      <c r="C9273" s="34"/>
      <c r="D9273" s="10"/>
    </row>
    <row r="9274" spans="3:4" x14ac:dyDescent="0.25">
      <c r="C9274" s="34"/>
      <c r="D9274" s="10"/>
    </row>
    <row r="9275" spans="3:4" x14ac:dyDescent="0.25">
      <c r="C9275" s="34"/>
      <c r="D9275" s="10"/>
    </row>
    <row r="9276" spans="3:4" x14ac:dyDescent="0.25">
      <c r="C9276" s="34"/>
      <c r="D9276" s="10"/>
    </row>
    <row r="9277" spans="3:4" x14ac:dyDescent="0.25">
      <c r="C9277" s="34"/>
      <c r="D9277" s="10"/>
    </row>
    <row r="9278" spans="3:4" x14ac:dyDescent="0.25">
      <c r="C9278" s="34"/>
      <c r="D9278" s="10"/>
    </row>
    <row r="9279" spans="3:4" x14ac:dyDescent="0.25">
      <c r="C9279" s="34"/>
      <c r="D9279" s="10"/>
    </row>
    <row r="9280" spans="3:4" x14ac:dyDescent="0.25">
      <c r="C9280" s="34"/>
      <c r="D9280" s="10"/>
    </row>
    <row r="9281" spans="3:4" x14ac:dyDescent="0.25">
      <c r="C9281" s="34"/>
      <c r="D9281" s="10"/>
    </row>
    <row r="9282" spans="3:4" x14ac:dyDescent="0.25">
      <c r="C9282" s="34"/>
      <c r="D9282" s="10"/>
    </row>
    <row r="9283" spans="3:4" x14ac:dyDescent="0.25">
      <c r="C9283" s="34"/>
      <c r="D9283" s="10"/>
    </row>
    <row r="9284" spans="3:4" x14ac:dyDescent="0.25">
      <c r="C9284" s="34"/>
      <c r="D9284" s="10"/>
    </row>
    <row r="9285" spans="3:4" x14ac:dyDescent="0.25">
      <c r="C9285" s="34"/>
      <c r="D9285" s="10"/>
    </row>
    <row r="9286" spans="3:4" x14ac:dyDescent="0.25">
      <c r="C9286" s="34"/>
      <c r="D9286" s="10"/>
    </row>
    <row r="9287" spans="3:4" x14ac:dyDescent="0.25">
      <c r="C9287" s="34"/>
      <c r="D9287" s="10"/>
    </row>
    <row r="9288" spans="3:4" x14ac:dyDescent="0.25">
      <c r="C9288" s="34"/>
      <c r="D9288" s="10"/>
    </row>
    <row r="9289" spans="3:4" x14ac:dyDescent="0.25">
      <c r="C9289" s="34"/>
      <c r="D9289" s="10"/>
    </row>
    <row r="9290" spans="3:4" x14ac:dyDescent="0.25">
      <c r="C9290" s="34"/>
      <c r="D9290" s="10"/>
    </row>
    <row r="9291" spans="3:4" x14ac:dyDescent="0.25">
      <c r="C9291" s="34"/>
      <c r="D9291" s="10"/>
    </row>
    <row r="9292" spans="3:4" x14ac:dyDescent="0.25">
      <c r="C9292" s="34"/>
      <c r="D9292" s="10"/>
    </row>
    <row r="9293" spans="3:4" x14ac:dyDescent="0.25">
      <c r="C9293" s="34"/>
      <c r="D9293" s="10"/>
    </row>
    <row r="9294" spans="3:4" x14ac:dyDescent="0.25">
      <c r="C9294" s="34"/>
      <c r="D9294" s="10"/>
    </row>
    <row r="9295" spans="3:4" x14ac:dyDescent="0.25">
      <c r="C9295" s="34"/>
      <c r="D9295" s="10"/>
    </row>
    <row r="9296" spans="3:4" x14ac:dyDescent="0.25">
      <c r="C9296" s="34"/>
      <c r="D9296" s="10"/>
    </row>
    <row r="9297" spans="3:4" x14ac:dyDescent="0.25">
      <c r="C9297" s="34"/>
      <c r="D9297" s="10"/>
    </row>
    <row r="9298" spans="3:4" x14ac:dyDescent="0.25">
      <c r="C9298" s="34"/>
      <c r="D9298" s="10"/>
    </row>
    <row r="9299" spans="3:4" x14ac:dyDescent="0.25">
      <c r="C9299" s="34"/>
      <c r="D9299" s="10"/>
    </row>
    <row r="9300" spans="3:4" x14ac:dyDescent="0.25">
      <c r="C9300" s="34"/>
      <c r="D9300" s="10"/>
    </row>
    <row r="9301" spans="3:4" x14ac:dyDescent="0.25">
      <c r="C9301" s="34"/>
      <c r="D9301" s="10"/>
    </row>
    <row r="9302" spans="3:4" x14ac:dyDescent="0.25">
      <c r="C9302" s="34"/>
      <c r="D9302" s="10"/>
    </row>
    <row r="9303" spans="3:4" x14ac:dyDescent="0.25">
      <c r="C9303" s="34"/>
      <c r="D9303" s="10"/>
    </row>
    <row r="9304" spans="3:4" x14ac:dyDescent="0.25">
      <c r="C9304" s="34"/>
      <c r="D9304" s="10"/>
    </row>
    <row r="9305" spans="3:4" x14ac:dyDescent="0.25">
      <c r="C9305" s="34"/>
      <c r="D9305" s="10"/>
    </row>
    <row r="9306" spans="3:4" x14ac:dyDescent="0.25">
      <c r="C9306" s="34"/>
      <c r="D9306" s="10"/>
    </row>
    <row r="9307" spans="3:4" x14ac:dyDescent="0.25">
      <c r="C9307" s="34"/>
      <c r="D9307" s="10"/>
    </row>
    <row r="9308" spans="3:4" x14ac:dyDescent="0.25">
      <c r="C9308" s="34"/>
      <c r="D9308" s="10"/>
    </row>
    <row r="9309" spans="3:4" x14ac:dyDescent="0.25">
      <c r="C9309" s="34"/>
      <c r="D9309" s="10"/>
    </row>
    <row r="9310" spans="3:4" x14ac:dyDescent="0.25">
      <c r="C9310" s="34"/>
      <c r="D9310" s="10"/>
    </row>
    <row r="9311" spans="3:4" x14ac:dyDescent="0.25">
      <c r="C9311" s="34"/>
      <c r="D9311" s="10"/>
    </row>
    <row r="9312" spans="3:4" x14ac:dyDescent="0.25">
      <c r="C9312" s="34"/>
      <c r="D9312" s="10"/>
    </row>
    <row r="9313" spans="3:4" x14ac:dyDescent="0.25">
      <c r="C9313" s="34"/>
      <c r="D9313" s="10"/>
    </row>
    <row r="9314" spans="3:4" x14ac:dyDescent="0.25">
      <c r="C9314" s="34"/>
      <c r="D9314" s="10"/>
    </row>
    <row r="9315" spans="3:4" x14ac:dyDescent="0.25">
      <c r="C9315" s="34"/>
      <c r="D9315" s="10"/>
    </row>
    <row r="9316" spans="3:4" x14ac:dyDescent="0.25">
      <c r="C9316" s="34"/>
      <c r="D9316" s="10"/>
    </row>
    <row r="9317" spans="3:4" x14ac:dyDescent="0.25">
      <c r="C9317" s="34"/>
      <c r="D9317" s="10"/>
    </row>
    <row r="9318" spans="3:4" x14ac:dyDescent="0.25">
      <c r="C9318" s="34"/>
      <c r="D9318" s="10"/>
    </row>
    <row r="9319" spans="3:4" x14ac:dyDescent="0.25">
      <c r="C9319" s="34"/>
      <c r="D9319" s="10"/>
    </row>
    <row r="9320" spans="3:4" x14ac:dyDescent="0.25">
      <c r="C9320" s="34"/>
      <c r="D9320" s="10"/>
    </row>
    <row r="9321" spans="3:4" x14ac:dyDescent="0.25">
      <c r="C9321" s="34"/>
      <c r="D9321" s="10"/>
    </row>
    <row r="9322" spans="3:4" x14ac:dyDescent="0.25">
      <c r="C9322" s="34"/>
      <c r="D9322" s="10"/>
    </row>
    <row r="9323" spans="3:4" x14ac:dyDescent="0.25">
      <c r="C9323" s="34"/>
      <c r="D9323" s="10"/>
    </row>
    <row r="9324" spans="3:4" x14ac:dyDescent="0.25">
      <c r="C9324" s="34"/>
      <c r="D9324" s="10"/>
    </row>
    <row r="9325" spans="3:4" x14ac:dyDescent="0.25">
      <c r="C9325" s="34"/>
      <c r="D9325" s="10"/>
    </row>
    <row r="9326" spans="3:4" x14ac:dyDescent="0.25">
      <c r="C9326" s="34"/>
      <c r="D9326" s="10"/>
    </row>
    <row r="9327" spans="3:4" x14ac:dyDescent="0.25">
      <c r="C9327" s="34"/>
      <c r="D9327" s="10"/>
    </row>
    <row r="9328" spans="3:4" x14ac:dyDescent="0.25">
      <c r="C9328" s="34"/>
      <c r="D9328" s="10"/>
    </row>
    <row r="9329" spans="3:4" x14ac:dyDescent="0.25">
      <c r="C9329" s="34"/>
      <c r="D9329" s="10"/>
    </row>
    <row r="9330" spans="3:4" x14ac:dyDescent="0.25">
      <c r="C9330" s="34"/>
      <c r="D9330" s="10"/>
    </row>
    <row r="9331" spans="3:4" x14ac:dyDescent="0.25">
      <c r="C9331" s="34"/>
      <c r="D9331" s="10"/>
    </row>
    <row r="9332" spans="3:4" x14ac:dyDescent="0.25">
      <c r="C9332" s="34"/>
      <c r="D9332" s="10"/>
    </row>
    <row r="9333" spans="3:4" x14ac:dyDescent="0.25">
      <c r="C9333" s="34"/>
      <c r="D9333" s="10"/>
    </row>
    <row r="9334" spans="3:4" x14ac:dyDescent="0.25">
      <c r="C9334" s="34"/>
      <c r="D9334" s="10"/>
    </row>
    <row r="9335" spans="3:4" x14ac:dyDescent="0.25">
      <c r="C9335" s="34"/>
      <c r="D9335" s="10"/>
    </row>
    <row r="9336" spans="3:4" x14ac:dyDescent="0.25">
      <c r="C9336" s="34"/>
      <c r="D9336" s="10"/>
    </row>
    <row r="9337" spans="3:4" x14ac:dyDescent="0.25">
      <c r="C9337" s="34"/>
      <c r="D9337" s="10"/>
    </row>
    <row r="9338" spans="3:4" x14ac:dyDescent="0.25">
      <c r="C9338" s="34"/>
      <c r="D9338" s="10"/>
    </row>
    <row r="9339" spans="3:4" x14ac:dyDescent="0.25">
      <c r="C9339" s="34"/>
      <c r="D9339" s="10"/>
    </row>
    <row r="9340" spans="3:4" x14ac:dyDescent="0.25">
      <c r="C9340" s="34"/>
      <c r="D9340" s="10"/>
    </row>
    <row r="9341" spans="3:4" x14ac:dyDescent="0.25">
      <c r="C9341" s="34"/>
      <c r="D9341" s="10"/>
    </row>
    <row r="9342" spans="3:4" x14ac:dyDescent="0.25">
      <c r="C9342" s="34"/>
      <c r="D9342" s="10"/>
    </row>
    <row r="9343" spans="3:4" x14ac:dyDescent="0.25">
      <c r="C9343" s="34"/>
      <c r="D9343" s="10"/>
    </row>
    <row r="9344" spans="3:4" x14ac:dyDescent="0.25">
      <c r="C9344" s="34"/>
      <c r="D9344" s="10"/>
    </row>
    <row r="9345" spans="3:4" x14ac:dyDescent="0.25">
      <c r="C9345" s="34"/>
      <c r="D9345" s="10"/>
    </row>
    <row r="9346" spans="3:4" x14ac:dyDescent="0.25">
      <c r="C9346" s="34"/>
      <c r="D9346" s="10"/>
    </row>
    <row r="9347" spans="3:4" x14ac:dyDescent="0.25">
      <c r="C9347" s="34"/>
      <c r="D9347" s="10"/>
    </row>
    <row r="9348" spans="3:4" x14ac:dyDescent="0.25">
      <c r="C9348" s="34"/>
      <c r="D9348" s="10"/>
    </row>
    <row r="9349" spans="3:4" x14ac:dyDescent="0.25">
      <c r="C9349" s="34"/>
      <c r="D9349" s="10"/>
    </row>
    <row r="9350" spans="3:4" x14ac:dyDescent="0.25">
      <c r="C9350" s="34"/>
      <c r="D9350" s="10"/>
    </row>
    <row r="9351" spans="3:4" x14ac:dyDescent="0.25">
      <c r="C9351" s="34"/>
      <c r="D9351" s="10"/>
    </row>
    <row r="9352" spans="3:4" x14ac:dyDescent="0.25">
      <c r="C9352" s="34"/>
      <c r="D9352" s="10"/>
    </row>
    <row r="9353" spans="3:4" x14ac:dyDescent="0.25">
      <c r="C9353" s="34"/>
      <c r="D9353" s="10"/>
    </row>
    <row r="9354" spans="3:4" x14ac:dyDescent="0.25">
      <c r="C9354" s="34"/>
      <c r="D9354" s="10"/>
    </row>
    <row r="9355" spans="3:4" x14ac:dyDescent="0.25">
      <c r="C9355" s="34"/>
      <c r="D9355" s="10"/>
    </row>
    <row r="9356" spans="3:4" x14ac:dyDescent="0.25">
      <c r="C9356" s="34"/>
      <c r="D9356" s="10"/>
    </row>
    <row r="9357" spans="3:4" x14ac:dyDescent="0.25">
      <c r="C9357" s="34"/>
      <c r="D9357" s="10"/>
    </row>
    <row r="9358" spans="3:4" x14ac:dyDescent="0.25">
      <c r="C9358" s="34"/>
      <c r="D9358" s="10"/>
    </row>
    <row r="9359" spans="3:4" x14ac:dyDescent="0.25">
      <c r="C9359" s="34"/>
      <c r="D9359" s="10"/>
    </row>
    <row r="9360" spans="3:4" x14ac:dyDescent="0.25">
      <c r="C9360" s="34"/>
      <c r="D9360" s="10"/>
    </row>
    <row r="9361" spans="3:4" x14ac:dyDescent="0.25">
      <c r="C9361" s="34"/>
      <c r="D9361" s="10"/>
    </row>
    <row r="9362" spans="3:4" x14ac:dyDescent="0.25">
      <c r="C9362" s="34"/>
      <c r="D9362" s="10"/>
    </row>
    <row r="9363" spans="3:4" x14ac:dyDescent="0.25">
      <c r="C9363" s="34"/>
      <c r="D9363" s="10"/>
    </row>
    <row r="9364" spans="3:4" x14ac:dyDescent="0.25">
      <c r="C9364" s="34"/>
      <c r="D9364" s="10"/>
    </row>
    <row r="9365" spans="3:4" x14ac:dyDescent="0.25">
      <c r="C9365" s="34"/>
      <c r="D9365" s="10"/>
    </row>
    <row r="9366" spans="3:4" x14ac:dyDescent="0.25">
      <c r="C9366" s="34"/>
      <c r="D9366" s="10"/>
    </row>
    <row r="9367" spans="3:4" x14ac:dyDescent="0.25">
      <c r="C9367" s="34"/>
      <c r="D9367" s="10"/>
    </row>
    <row r="9368" spans="3:4" x14ac:dyDescent="0.25">
      <c r="C9368" s="34"/>
      <c r="D9368" s="10"/>
    </row>
    <row r="9369" spans="3:4" x14ac:dyDescent="0.25">
      <c r="C9369" s="34"/>
      <c r="D9369" s="10"/>
    </row>
    <row r="9370" spans="3:4" x14ac:dyDescent="0.25">
      <c r="C9370" s="34"/>
      <c r="D9370" s="10"/>
    </row>
    <row r="9371" spans="3:4" x14ac:dyDescent="0.25">
      <c r="C9371" s="34"/>
      <c r="D9371" s="10"/>
    </row>
    <row r="9372" spans="3:4" x14ac:dyDescent="0.25">
      <c r="C9372" s="34"/>
      <c r="D9372" s="10"/>
    </row>
    <row r="9373" spans="3:4" x14ac:dyDescent="0.25">
      <c r="C9373" s="34"/>
      <c r="D9373" s="10"/>
    </row>
    <row r="9374" spans="3:4" x14ac:dyDescent="0.25">
      <c r="C9374" s="34"/>
      <c r="D9374" s="10"/>
    </row>
    <row r="9375" spans="3:4" x14ac:dyDescent="0.25">
      <c r="C9375" s="34"/>
      <c r="D9375" s="10"/>
    </row>
    <row r="9376" spans="3:4" x14ac:dyDescent="0.25">
      <c r="C9376" s="34"/>
      <c r="D9376" s="10"/>
    </row>
    <row r="9377" spans="3:4" x14ac:dyDescent="0.25">
      <c r="C9377" s="34"/>
      <c r="D9377" s="10"/>
    </row>
    <row r="9378" spans="3:4" x14ac:dyDescent="0.25">
      <c r="C9378" s="34"/>
      <c r="D9378" s="10"/>
    </row>
    <row r="9379" spans="3:4" x14ac:dyDescent="0.25">
      <c r="C9379" s="34"/>
      <c r="D9379" s="10"/>
    </row>
    <row r="9380" spans="3:4" x14ac:dyDescent="0.25">
      <c r="C9380" s="34"/>
      <c r="D9380" s="10"/>
    </row>
    <row r="9381" spans="3:4" x14ac:dyDescent="0.25">
      <c r="C9381" s="34"/>
      <c r="D9381" s="10"/>
    </row>
    <row r="9382" spans="3:4" x14ac:dyDescent="0.25">
      <c r="C9382" s="34"/>
      <c r="D9382" s="10"/>
    </row>
    <row r="9383" spans="3:4" x14ac:dyDescent="0.25">
      <c r="C9383" s="34"/>
      <c r="D9383" s="10"/>
    </row>
    <row r="9384" spans="3:4" x14ac:dyDescent="0.25">
      <c r="C9384" s="34"/>
      <c r="D9384" s="10"/>
    </row>
    <row r="9385" spans="3:4" x14ac:dyDescent="0.25">
      <c r="C9385" s="34"/>
      <c r="D9385" s="10"/>
    </row>
    <row r="9386" spans="3:4" x14ac:dyDescent="0.25">
      <c r="C9386" s="34"/>
      <c r="D9386" s="10"/>
    </row>
    <row r="9387" spans="3:4" x14ac:dyDescent="0.25">
      <c r="C9387" s="34"/>
      <c r="D9387" s="10"/>
    </row>
    <row r="9388" spans="3:4" x14ac:dyDescent="0.25">
      <c r="C9388" s="34"/>
      <c r="D9388" s="10"/>
    </row>
    <row r="9389" spans="3:4" x14ac:dyDescent="0.25">
      <c r="C9389" s="34"/>
      <c r="D9389" s="10"/>
    </row>
    <row r="9390" spans="3:4" x14ac:dyDescent="0.25">
      <c r="C9390" s="34"/>
      <c r="D9390" s="10"/>
    </row>
    <row r="9391" spans="3:4" x14ac:dyDescent="0.25">
      <c r="C9391" s="34"/>
      <c r="D9391" s="10"/>
    </row>
    <row r="9392" spans="3:4" x14ac:dyDescent="0.25">
      <c r="C9392" s="34"/>
      <c r="D9392" s="10"/>
    </row>
    <row r="9393" spans="3:4" x14ac:dyDescent="0.25">
      <c r="C9393" s="34"/>
      <c r="D9393" s="10"/>
    </row>
    <row r="9394" spans="3:4" x14ac:dyDescent="0.25">
      <c r="C9394" s="34"/>
      <c r="D9394" s="10"/>
    </row>
    <row r="9395" spans="3:4" x14ac:dyDescent="0.25">
      <c r="C9395" s="34"/>
      <c r="D9395" s="10"/>
    </row>
    <row r="9396" spans="3:4" x14ac:dyDescent="0.25">
      <c r="C9396" s="34"/>
      <c r="D9396" s="10"/>
    </row>
    <row r="9397" spans="3:4" x14ac:dyDescent="0.25">
      <c r="C9397" s="34"/>
      <c r="D9397" s="10"/>
    </row>
    <row r="9398" spans="3:4" x14ac:dyDescent="0.25">
      <c r="C9398" s="34"/>
      <c r="D9398" s="10"/>
    </row>
    <row r="9399" spans="3:4" x14ac:dyDescent="0.25">
      <c r="C9399" s="34"/>
      <c r="D9399" s="10"/>
    </row>
    <row r="9400" spans="3:4" x14ac:dyDescent="0.25">
      <c r="C9400" s="34"/>
      <c r="D9400" s="10"/>
    </row>
    <row r="9401" spans="3:4" x14ac:dyDescent="0.25">
      <c r="C9401" s="34"/>
      <c r="D9401" s="10"/>
    </row>
    <row r="9402" spans="3:4" x14ac:dyDescent="0.25">
      <c r="C9402" s="34"/>
      <c r="D9402" s="10"/>
    </row>
    <row r="9403" spans="3:4" x14ac:dyDescent="0.25">
      <c r="C9403" s="34"/>
      <c r="D9403" s="10"/>
    </row>
    <row r="9404" spans="3:4" x14ac:dyDescent="0.25">
      <c r="C9404" s="34"/>
      <c r="D9404" s="10"/>
    </row>
    <row r="9405" spans="3:4" x14ac:dyDescent="0.25">
      <c r="C9405" s="34"/>
      <c r="D9405" s="10"/>
    </row>
    <row r="9406" spans="3:4" x14ac:dyDescent="0.25">
      <c r="C9406" s="34"/>
      <c r="D9406" s="10"/>
    </row>
    <row r="9407" spans="3:4" x14ac:dyDescent="0.25">
      <c r="C9407" s="34"/>
      <c r="D9407" s="10"/>
    </row>
    <row r="9408" spans="3:4" x14ac:dyDescent="0.25">
      <c r="C9408" s="34"/>
      <c r="D9408" s="10"/>
    </row>
    <row r="9409" spans="3:4" x14ac:dyDescent="0.25">
      <c r="C9409" s="34"/>
      <c r="D9409" s="10"/>
    </row>
    <row r="9410" spans="3:4" x14ac:dyDescent="0.25">
      <c r="C9410" s="34"/>
      <c r="D9410" s="10"/>
    </row>
    <row r="9411" spans="3:4" x14ac:dyDescent="0.25">
      <c r="C9411" s="34"/>
      <c r="D9411" s="10"/>
    </row>
    <row r="9412" spans="3:4" x14ac:dyDescent="0.25">
      <c r="C9412" s="34"/>
      <c r="D9412" s="10"/>
    </row>
    <row r="9413" spans="3:4" x14ac:dyDescent="0.25">
      <c r="C9413" s="34"/>
      <c r="D9413" s="10"/>
    </row>
    <row r="9414" spans="3:4" x14ac:dyDescent="0.25">
      <c r="C9414" s="34"/>
      <c r="D9414" s="10"/>
    </row>
    <row r="9415" spans="3:4" x14ac:dyDescent="0.25">
      <c r="C9415" s="34"/>
      <c r="D9415" s="10"/>
    </row>
    <row r="9416" spans="3:4" x14ac:dyDescent="0.25">
      <c r="C9416" s="34"/>
      <c r="D9416" s="10"/>
    </row>
    <row r="9417" spans="3:4" x14ac:dyDescent="0.25">
      <c r="C9417" s="34"/>
      <c r="D9417" s="10"/>
    </row>
    <row r="9418" spans="3:4" x14ac:dyDescent="0.25">
      <c r="C9418" s="34"/>
      <c r="D9418" s="10"/>
    </row>
    <row r="9419" spans="3:4" x14ac:dyDescent="0.25">
      <c r="C9419" s="34"/>
      <c r="D9419" s="10"/>
    </row>
    <row r="9420" spans="3:4" x14ac:dyDescent="0.25">
      <c r="C9420" s="34"/>
      <c r="D9420" s="10"/>
    </row>
    <row r="9421" spans="3:4" x14ac:dyDescent="0.25">
      <c r="C9421" s="34"/>
      <c r="D9421" s="10"/>
    </row>
    <row r="9422" spans="3:4" x14ac:dyDescent="0.25">
      <c r="C9422" s="34"/>
      <c r="D9422" s="10"/>
    </row>
    <row r="9423" spans="3:4" x14ac:dyDescent="0.25">
      <c r="C9423" s="34"/>
      <c r="D9423" s="10"/>
    </row>
    <row r="9424" spans="3:4" x14ac:dyDescent="0.25">
      <c r="C9424" s="34"/>
      <c r="D9424" s="10"/>
    </row>
    <row r="9425" spans="3:4" x14ac:dyDescent="0.25">
      <c r="C9425" s="34"/>
      <c r="D9425" s="10"/>
    </row>
    <row r="9426" spans="3:4" x14ac:dyDescent="0.25">
      <c r="C9426" s="34"/>
      <c r="D9426" s="10"/>
    </row>
    <row r="9427" spans="3:4" x14ac:dyDescent="0.25">
      <c r="C9427" s="34"/>
      <c r="D9427" s="10"/>
    </row>
    <row r="9428" spans="3:4" x14ac:dyDescent="0.25">
      <c r="C9428" s="34"/>
      <c r="D9428" s="10"/>
    </row>
    <row r="9429" spans="3:4" x14ac:dyDescent="0.25">
      <c r="C9429" s="34"/>
      <c r="D9429" s="10"/>
    </row>
    <row r="9430" spans="3:4" x14ac:dyDescent="0.25">
      <c r="C9430" s="34"/>
      <c r="D9430" s="10"/>
    </row>
    <row r="9431" spans="3:4" x14ac:dyDescent="0.25">
      <c r="C9431" s="34"/>
      <c r="D9431" s="10"/>
    </row>
    <row r="9432" spans="3:4" x14ac:dyDescent="0.25">
      <c r="C9432" s="34"/>
      <c r="D9432" s="10"/>
    </row>
    <row r="9433" spans="3:4" x14ac:dyDescent="0.25">
      <c r="C9433" s="34"/>
      <c r="D9433" s="10"/>
    </row>
    <row r="9434" spans="3:4" x14ac:dyDescent="0.25">
      <c r="C9434" s="34"/>
      <c r="D9434" s="10"/>
    </row>
    <row r="9435" spans="3:4" x14ac:dyDescent="0.25">
      <c r="C9435" s="34"/>
      <c r="D9435" s="10"/>
    </row>
    <row r="9436" spans="3:4" x14ac:dyDescent="0.25">
      <c r="C9436" s="34"/>
      <c r="D9436" s="10"/>
    </row>
    <row r="9437" spans="3:4" x14ac:dyDescent="0.25">
      <c r="C9437" s="34"/>
      <c r="D9437" s="10"/>
    </row>
    <row r="9438" spans="3:4" x14ac:dyDescent="0.25">
      <c r="C9438" s="34"/>
      <c r="D9438" s="10"/>
    </row>
    <row r="9439" spans="3:4" x14ac:dyDescent="0.25">
      <c r="C9439" s="34"/>
      <c r="D9439" s="10"/>
    </row>
    <row r="9440" spans="3:4" x14ac:dyDescent="0.25">
      <c r="C9440" s="34"/>
      <c r="D9440" s="10"/>
    </row>
    <row r="9441" spans="3:4" x14ac:dyDescent="0.25">
      <c r="C9441" s="34"/>
      <c r="D9441" s="10"/>
    </row>
    <row r="9442" spans="3:4" x14ac:dyDescent="0.25">
      <c r="C9442" s="34"/>
      <c r="D9442" s="10"/>
    </row>
    <row r="9443" spans="3:4" x14ac:dyDescent="0.25">
      <c r="C9443" s="34"/>
      <c r="D9443" s="10"/>
    </row>
    <row r="9444" spans="3:4" x14ac:dyDescent="0.25">
      <c r="C9444" s="34"/>
      <c r="D9444" s="10"/>
    </row>
    <row r="9445" spans="3:4" x14ac:dyDescent="0.25">
      <c r="C9445" s="34"/>
      <c r="D9445" s="10"/>
    </row>
    <row r="9446" spans="3:4" x14ac:dyDescent="0.25">
      <c r="C9446" s="34"/>
      <c r="D9446" s="10"/>
    </row>
    <row r="9447" spans="3:4" x14ac:dyDescent="0.25">
      <c r="C9447" s="34"/>
      <c r="D9447" s="10"/>
    </row>
    <row r="9448" spans="3:4" x14ac:dyDescent="0.25">
      <c r="C9448" s="34"/>
      <c r="D9448" s="10"/>
    </row>
    <row r="9449" spans="3:4" x14ac:dyDescent="0.25">
      <c r="C9449" s="34"/>
      <c r="D9449" s="10"/>
    </row>
    <row r="9450" spans="3:4" x14ac:dyDescent="0.25">
      <c r="C9450" s="34"/>
      <c r="D9450" s="10"/>
    </row>
    <row r="9451" spans="3:4" x14ac:dyDescent="0.25">
      <c r="C9451" s="34"/>
      <c r="D9451" s="10"/>
    </row>
    <row r="9452" spans="3:4" x14ac:dyDescent="0.25">
      <c r="C9452" s="34"/>
      <c r="D9452" s="10"/>
    </row>
    <row r="9453" spans="3:4" x14ac:dyDescent="0.25">
      <c r="C9453" s="34"/>
      <c r="D9453" s="10"/>
    </row>
    <row r="9454" spans="3:4" x14ac:dyDescent="0.25">
      <c r="C9454" s="34"/>
      <c r="D9454" s="10"/>
    </row>
    <row r="9455" spans="3:4" x14ac:dyDescent="0.25">
      <c r="C9455" s="34"/>
      <c r="D9455" s="10"/>
    </row>
    <row r="9456" spans="3:4" x14ac:dyDescent="0.25">
      <c r="C9456" s="34"/>
      <c r="D9456" s="10"/>
    </row>
    <row r="9457" spans="3:4" x14ac:dyDescent="0.25">
      <c r="C9457" s="34"/>
      <c r="D9457" s="10"/>
    </row>
    <row r="9458" spans="3:4" x14ac:dyDescent="0.25">
      <c r="C9458" s="34"/>
      <c r="D9458" s="10"/>
    </row>
    <row r="9459" spans="3:4" x14ac:dyDescent="0.25">
      <c r="C9459" s="34"/>
      <c r="D9459" s="10"/>
    </row>
    <row r="9460" spans="3:4" x14ac:dyDescent="0.25">
      <c r="C9460" s="34"/>
      <c r="D9460" s="10"/>
    </row>
    <row r="9461" spans="3:4" x14ac:dyDescent="0.25">
      <c r="C9461" s="34"/>
      <c r="D9461" s="10"/>
    </row>
    <row r="9462" spans="3:4" x14ac:dyDescent="0.25">
      <c r="C9462" s="34"/>
      <c r="D9462" s="10"/>
    </row>
    <row r="9463" spans="3:4" x14ac:dyDescent="0.25">
      <c r="C9463" s="34"/>
      <c r="D9463" s="10"/>
    </row>
    <row r="9464" spans="3:4" x14ac:dyDescent="0.25">
      <c r="C9464" s="34"/>
      <c r="D9464" s="10"/>
    </row>
    <row r="9465" spans="3:4" x14ac:dyDescent="0.25">
      <c r="C9465" s="34"/>
      <c r="D9465" s="10"/>
    </row>
    <row r="9466" spans="3:4" x14ac:dyDescent="0.25">
      <c r="C9466" s="34"/>
      <c r="D9466" s="10"/>
    </row>
    <row r="9467" spans="3:4" x14ac:dyDescent="0.25">
      <c r="C9467" s="34"/>
      <c r="D9467" s="10"/>
    </row>
    <row r="9468" spans="3:4" x14ac:dyDescent="0.25">
      <c r="C9468" s="34"/>
      <c r="D9468" s="10"/>
    </row>
    <row r="9469" spans="3:4" x14ac:dyDescent="0.25">
      <c r="C9469" s="34"/>
      <c r="D9469" s="10"/>
    </row>
    <row r="9470" spans="3:4" x14ac:dyDescent="0.25">
      <c r="C9470" s="34"/>
      <c r="D9470" s="10"/>
    </row>
    <row r="9471" spans="3:4" x14ac:dyDescent="0.25">
      <c r="C9471" s="34"/>
      <c r="D9471" s="10"/>
    </row>
    <row r="9472" spans="3:4" x14ac:dyDescent="0.25">
      <c r="C9472" s="34"/>
      <c r="D9472" s="10"/>
    </row>
    <row r="9473" spans="3:4" x14ac:dyDescent="0.25">
      <c r="C9473" s="34"/>
      <c r="D9473" s="10"/>
    </row>
    <row r="9474" spans="3:4" x14ac:dyDescent="0.25">
      <c r="C9474" s="34"/>
      <c r="D9474" s="10"/>
    </row>
    <row r="9475" spans="3:4" x14ac:dyDescent="0.25">
      <c r="C9475" s="34"/>
      <c r="D9475" s="10"/>
    </row>
    <row r="9476" spans="3:4" x14ac:dyDescent="0.25">
      <c r="C9476" s="34"/>
      <c r="D9476" s="10"/>
    </row>
    <row r="9477" spans="3:4" x14ac:dyDescent="0.25">
      <c r="C9477" s="34"/>
      <c r="D9477" s="10"/>
    </row>
    <row r="9478" spans="3:4" x14ac:dyDescent="0.25">
      <c r="C9478" s="34"/>
      <c r="D9478" s="10"/>
    </row>
    <row r="9479" spans="3:4" x14ac:dyDescent="0.25">
      <c r="C9479" s="34"/>
      <c r="D9479" s="10"/>
    </row>
    <row r="9480" spans="3:4" x14ac:dyDescent="0.25">
      <c r="C9480" s="34"/>
      <c r="D9480" s="10"/>
    </row>
    <row r="9481" spans="3:4" x14ac:dyDescent="0.25">
      <c r="C9481" s="34"/>
      <c r="D9481" s="10"/>
    </row>
    <row r="9482" spans="3:4" x14ac:dyDescent="0.25">
      <c r="C9482" s="34"/>
      <c r="D9482" s="10"/>
    </row>
    <row r="9483" spans="3:4" x14ac:dyDescent="0.25">
      <c r="C9483" s="34"/>
      <c r="D9483" s="10"/>
    </row>
    <row r="9484" spans="3:4" x14ac:dyDescent="0.25">
      <c r="C9484" s="34"/>
      <c r="D9484" s="10"/>
    </row>
    <row r="9485" spans="3:4" x14ac:dyDescent="0.25">
      <c r="C9485" s="34"/>
      <c r="D9485" s="10"/>
    </row>
    <row r="9486" spans="3:4" x14ac:dyDescent="0.25">
      <c r="C9486" s="34"/>
      <c r="D9486" s="10"/>
    </row>
    <row r="9487" spans="3:4" x14ac:dyDescent="0.25">
      <c r="C9487" s="34"/>
      <c r="D9487" s="10"/>
    </row>
    <row r="9488" spans="3:4" x14ac:dyDescent="0.25">
      <c r="C9488" s="34"/>
      <c r="D9488" s="10"/>
    </row>
    <row r="9489" spans="3:4" x14ac:dyDescent="0.25">
      <c r="C9489" s="34"/>
      <c r="D9489" s="10"/>
    </row>
    <row r="9490" spans="3:4" x14ac:dyDescent="0.25">
      <c r="C9490" s="34"/>
      <c r="D9490" s="10"/>
    </row>
    <row r="9491" spans="3:4" x14ac:dyDescent="0.25">
      <c r="C9491" s="34"/>
      <c r="D9491" s="10"/>
    </row>
    <row r="9492" spans="3:4" x14ac:dyDescent="0.25">
      <c r="C9492" s="34"/>
      <c r="D9492" s="10"/>
    </row>
    <row r="9493" spans="3:4" x14ac:dyDescent="0.25">
      <c r="C9493" s="34"/>
      <c r="D9493" s="10"/>
    </row>
    <row r="9494" spans="3:4" x14ac:dyDescent="0.25">
      <c r="C9494" s="34"/>
      <c r="D9494" s="10"/>
    </row>
    <row r="9495" spans="3:4" x14ac:dyDescent="0.25">
      <c r="C9495" s="34"/>
      <c r="D9495" s="10"/>
    </row>
    <row r="9496" spans="3:4" x14ac:dyDescent="0.25">
      <c r="C9496" s="34"/>
      <c r="D9496" s="10"/>
    </row>
    <row r="9497" spans="3:4" x14ac:dyDescent="0.25">
      <c r="C9497" s="34"/>
      <c r="D9497" s="10"/>
    </row>
    <row r="9498" spans="3:4" x14ac:dyDescent="0.25">
      <c r="C9498" s="34"/>
      <c r="D9498" s="10"/>
    </row>
    <row r="9499" spans="3:4" x14ac:dyDescent="0.25">
      <c r="C9499" s="34"/>
      <c r="D9499" s="10"/>
    </row>
    <row r="9500" spans="3:4" x14ac:dyDescent="0.25">
      <c r="C9500" s="34"/>
      <c r="D9500" s="10"/>
    </row>
    <row r="9501" spans="3:4" x14ac:dyDescent="0.25">
      <c r="C9501" s="34"/>
      <c r="D9501" s="10"/>
    </row>
    <row r="9502" spans="3:4" x14ac:dyDescent="0.25">
      <c r="C9502" s="34"/>
      <c r="D9502" s="10"/>
    </row>
    <row r="9503" spans="3:4" x14ac:dyDescent="0.25">
      <c r="C9503" s="34"/>
      <c r="D9503" s="10"/>
    </row>
    <row r="9504" spans="3:4" x14ac:dyDescent="0.25">
      <c r="C9504" s="34"/>
      <c r="D9504" s="10"/>
    </row>
    <row r="9505" spans="3:4" x14ac:dyDescent="0.25">
      <c r="C9505" s="34"/>
      <c r="D9505" s="10"/>
    </row>
    <row r="9506" spans="3:4" x14ac:dyDescent="0.25">
      <c r="C9506" s="34"/>
      <c r="D9506" s="10"/>
    </row>
    <row r="9507" spans="3:4" x14ac:dyDescent="0.25">
      <c r="C9507" s="34"/>
      <c r="D9507" s="10"/>
    </row>
    <row r="9508" spans="3:4" x14ac:dyDescent="0.25">
      <c r="C9508" s="34"/>
      <c r="D9508" s="10"/>
    </row>
    <row r="9509" spans="3:4" x14ac:dyDescent="0.25">
      <c r="C9509" s="34"/>
      <c r="D9509" s="10"/>
    </row>
    <row r="9510" spans="3:4" x14ac:dyDescent="0.25">
      <c r="C9510" s="34"/>
      <c r="D9510" s="10"/>
    </row>
    <row r="9511" spans="3:4" x14ac:dyDescent="0.25">
      <c r="C9511" s="34"/>
      <c r="D9511" s="10"/>
    </row>
    <row r="9512" spans="3:4" x14ac:dyDescent="0.25">
      <c r="C9512" s="34"/>
      <c r="D9512" s="10"/>
    </row>
    <row r="9513" spans="3:4" x14ac:dyDescent="0.25">
      <c r="C9513" s="34"/>
      <c r="D9513" s="10"/>
    </row>
    <row r="9514" spans="3:4" x14ac:dyDescent="0.25">
      <c r="C9514" s="34"/>
      <c r="D9514" s="10"/>
    </row>
    <row r="9515" spans="3:4" x14ac:dyDescent="0.25">
      <c r="C9515" s="34"/>
      <c r="D9515" s="10"/>
    </row>
    <row r="9516" spans="3:4" x14ac:dyDescent="0.25">
      <c r="C9516" s="34"/>
      <c r="D9516" s="10"/>
    </row>
    <row r="9517" spans="3:4" x14ac:dyDescent="0.25">
      <c r="C9517" s="34"/>
      <c r="D9517" s="10"/>
    </row>
    <row r="9518" spans="3:4" x14ac:dyDescent="0.25">
      <c r="C9518" s="34"/>
      <c r="D9518" s="10"/>
    </row>
    <row r="9519" spans="3:4" x14ac:dyDescent="0.25">
      <c r="C9519" s="34"/>
      <c r="D9519" s="10"/>
    </row>
    <row r="9520" spans="3:4" x14ac:dyDescent="0.25">
      <c r="C9520" s="34"/>
      <c r="D9520" s="10"/>
    </row>
    <row r="9521" spans="3:4" x14ac:dyDescent="0.25">
      <c r="C9521" s="34"/>
      <c r="D9521" s="10"/>
    </row>
    <row r="9522" spans="3:4" x14ac:dyDescent="0.25">
      <c r="C9522" s="34"/>
      <c r="D9522" s="10"/>
    </row>
    <row r="9523" spans="3:4" x14ac:dyDescent="0.25">
      <c r="C9523" s="34"/>
      <c r="D9523" s="10"/>
    </row>
    <row r="9524" spans="3:4" x14ac:dyDescent="0.25">
      <c r="C9524" s="34"/>
      <c r="D9524" s="10"/>
    </row>
    <row r="9525" spans="3:4" x14ac:dyDescent="0.25">
      <c r="C9525" s="34"/>
      <c r="D9525" s="10"/>
    </row>
    <row r="9526" spans="3:4" x14ac:dyDescent="0.25">
      <c r="C9526" s="34"/>
      <c r="D9526" s="10"/>
    </row>
    <row r="9527" spans="3:4" x14ac:dyDescent="0.25">
      <c r="C9527" s="34"/>
      <c r="D9527" s="10"/>
    </row>
    <row r="9528" spans="3:4" x14ac:dyDescent="0.25">
      <c r="C9528" s="34"/>
      <c r="D9528" s="10"/>
    </row>
    <row r="9529" spans="3:4" x14ac:dyDescent="0.25">
      <c r="C9529" s="34"/>
      <c r="D9529" s="10"/>
    </row>
    <row r="9530" spans="3:4" x14ac:dyDescent="0.25">
      <c r="C9530" s="34"/>
      <c r="D9530" s="10"/>
    </row>
    <row r="9531" spans="3:4" x14ac:dyDescent="0.25">
      <c r="C9531" s="34"/>
      <c r="D9531" s="10"/>
    </row>
    <row r="9532" spans="3:4" x14ac:dyDescent="0.25">
      <c r="C9532" s="34"/>
      <c r="D9532" s="10"/>
    </row>
    <row r="9533" spans="3:4" x14ac:dyDescent="0.25">
      <c r="C9533" s="34"/>
      <c r="D9533" s="10"/>
    </row>
    <row r="9534" spans="3:4" x14ac:dyDescent="0.25">
      <c r="C9534" s="34"/>
      <c r="D9534" s="10"/>
    </row>
    <row r="9535" spans="3:4" x14ac:dyDescent="0.25">
      <c r="C9535" s="34"/>
      <c r="D9535" s="10"/>
    </row>
    <row r="9536" spans="3:4" x14ac:dyDescent="0.25">
      <c r="C9536" s="34"/>
      <c r="D9536" s="10"/>
    </row>
    <row r="9537" spans="3:4" x14ac:dyDescent="0.25">
      <c r="C9537" s="34"/>
      <c r="D9537" s="10"/>
    </row>
    <row r="9538" spans="3:4" x14ac:dyDescent="0.25">
      <c r="C9538" s="34"/>
      <c r="D9538" s="10"/>
    </row>
    <row r="9539" spans="3:4" x14ac:dyDescent="0.25">
      <c r="C9539" s="34"/>
      <c r="D9539" s="10"/>
    </row>
    <row r="9540" spans="3:4" x14ac:dyDescent="0.25">
      <c r="C9540" s="34"/>
      <c r="D9540" s="10"/>
    </row>
    <row r="9541" spans="3:4" x14ac:dyDescent="0.25">
      <c r="C9541" s="34"/>
      <c r="D9541" s="10"/>
    </row>
    <row r="9542" spans="3:4" x14ac:dyDescent="0.25">
      <c r="C9542" s="34"/>
      <c r="D9542" s="10"/>
    </row>
    <row r="9543" spans="3:4" x14ac:dyDescent="0.25">
      <c r="C9543" s="34"/>
      <c r="D9543" s="10"/>
    </row>
    <row r="9544" spans="3:4" x14ac:dyDescent="0.25">
      <c r="C9544" s="34"/>
      <c r="D9544" s="10"/>
    </row>
    <row r="9545" spans="3:4" x14ac:dyDescent="0.25">
      <c r="C9545" s="34"/>
      <c r="D9545" s="10"/>
    </row>
    <row r="9546" spans="3:4" x14ac:dyDescent="0.25">
      <c r="C9546" s="34"/>
      <c r="D9546" s="10"/>
    </row>
    <row r="9547" spans="3:4" x14ac:dyDescent="0.25">
      <c r="C9547" s="34"/>
      <c r="D9547" s="10"/>
    </row>
    <row r="9548" spans="3:4" x14ac:dyDescent="0.25">
      <c r="C9548" s="34"/>
      <c r="D9548" s="10"/>
    </row>
    <row r="9549" spans="3:4" x14ac:dyDescent="0.25">
      <c r="C9549" s="34"/>
      <c r="D9549" s="10"/>
    </row>
    <row r="9550" spans="3:4" x14ac:dyDescent="0.25">
      <c r="C9550" s="34"/>
      <c r="D9550" s="10"/>
    </row>
    <row r="9551" spans="3:4" x14ac:dyDescent="0.25">
      <c r="C9551" s="34"/>
      <c r="D9551" s="10"/>
    </row>
    <row r="9552" spans="3:4" x14ac:dyDescent="0.25">
      <c r="C9552" s="34"/>
      <c r="D9552" s="10"/>
    </row>
    <row r="9553" spans="3:4" x14ac:dyDescent="0.25">
      <c r="C9553" s="34"/>
      <c r="D9553" s="10"/>
    </row>
    <row r="9554" spans="3:4" x14ac:dyDescent="0.25">
      <c r="C9554" s="34"/>
      <c r="D9554" s="10"/>
    </row>
    <row r="9555" spans="3:4" x14ac:dyDescent="0.25">
      <c r="C9555" s="34"/>
      <c r="D9555" s="10"/>
    </row>
    <row r="9556" spans="3:4" x14ac:dyDescent="0.25">
      <c r="C9556" s="34"/>
      <c r="D9556" s="10"/>
    </row>
    <row r="9557" spans="3:4" x14ac:dyDescent="0.25">
      <c r="C9557" s="34"/>
      <c r="D9557" s="10"/>
    </row>
    <row r="9558" spans="3:4" x14ac:dyDescent="0.25">
      <c r="C9558" s="34"/>
      <c r="D9558" s="10"/>
    </row>
    <row r="9559" spans="3:4" x14ac:dyDescent="0.25">
      <c r="C9559" s="34"/>
      <c r="D9559" s="10"/>
    </row>
    <row r="9560" spans="3:4" x14ac:dyDescent="0.25">
      <c r="C9560" s="34"/>
      <c r="D9560" s="10"/>
    </row>
    <row r="9561" spans="3:4" x14ac:dyDescent="0.25">
      <c r="C9561" s="34"/>
      <c r="D9561" s="10"/>
    </row>
    <row r="9562" spans="3:4" x14ac:dyDescent="0.25">
      <c r="C9562" s="34"/>
      <c r="D9562" s="10"/>
    </row>
    <row r="9563" spans="3:4" x14ac:dyDescent="0.25">
      <c r="C9563" s="34"/>
      <c r="D9563" s="10"/>
    </row>
    <row r="9564" spans="3:4" x14ac:dyDescent="0.25">
      <c r="C9564" s="34"/>
      <c r="D9564" s="10"/>
    </row>
    <row r="9565" spans="3:4" x14ac:dyDescent="0.25">
      <c r="C9565" s="34"/>
      <c r="D9565" s="10"/>
    </row>
    <row r="9566" spans="3:4" x14ac:dyDescent="0.25">
      <c r="C9566" s="34"/>
      <c r="D9566" s="10"/>
    </row>
    <row r="9567" spans="3:4" x14ac:dyDescent="0.25">
      <c r="C9567" s="34"/>
      <c r="D9567" s="10"/>
    </row>
    <row r="9568" spans="3:4" x14ac:dyDescent="0.25">
      <c r="C9568" s="34"/>
      <c r="D9568" s="10"/>
    </row>
    <row r="9569" spans="3:4" x14ac:dyDescent="0.25">
      <c r="C9569" s="34"/>
      <c r="D9569" s="10"/>
    </row>
    <row r="9570" spans="3:4" x14ac:dyDescent="0.25">
      <c r="C9570" s="34"/>
      <c r="D9570" s="10"/>
    </row>
    <row r="9571" spans="3:4" x14ac:dyDescent="0.25">
      <c r="C9571" s="34"/>
      <c r="D9571" s="10"/>
    </row>
    <row r="9572" spans="3:4" x14ac:dyDescent="0.25">
      <c r="C9572" s="34"/>
      <c r="D9572" s="10"/>
    </row>
    <row r="9573" spans="3:4" x14ac:dyDescent="0.25">
      <c r="C9573" s="34"/>
      <c r="D9573" s="10"/>
    </row>
    <row r="9574" spans="3:4" x14ac:dyDescent="0.25">
      <c r="C9574" s="34"/>
      <c r="D9574" s="10"/>
    </row>
    <row r="9575" spans="3:4" x14ac:dyDescent="0.25">
      <c r="C9575" s="34"/>
      <c r="D9575" s="10"/>
    </row>
    <row r="9576" spans="3:4" x14ac:dyDescent="0.25">
      <c r="C9576" s="34"/>
      <c r="D9576" s="10"/>
    </row>
    <row r="9577" spans="3:4" x14ac:dyDescent="0.25">
      <c r="C9577" s="34"/>
      <c r="D9577" s="10"/>
    </row>
    <row r="9578" spans="3:4" x14ac:dyDescent="0.25">
      <c r="C9578" s="34"/>
      <c r="D9578" s="10"/>
    </row>
    <row r="9579" spans="3:4" x14ac:dyDescent="0.25">
      <c r="C9579" s="34"/>
      <c r="D9579" s="10"/>
    </row>
    <row r="9580" spans="3:4" x14ac:dyDescent="0.25">
      <c r="C9580" s="34"/>
      <c r="D9580" s="10"/>
    </row>
    <row r="9581" spans="3:4" x14ac:dyDescent="0.25">
      <c r="C9581" s="34"/>
      <c r="D9581" s="10"/>
    </row>
    <row r="9582" spans="3:4" x14ac:dyDescent="0.25">
      <c r="C9582" s="34"/>
      <c r="D9582" s="10"/>
    </row>
    <row r="9583" spans="3:4" x14ac:dyDescent="0.25">
      <c r="C9583" s="34"/>
      <c r="D9583" s="10"/>
    </row>
    <row r="9584" spans="3:4" x14ac:dyDescent="0.25">
      <c r="C9584" s="34"/>
      <c r="D9584" s="10"/>
    </row>
    <row r="9585" spans="3:4" x14ac:dyDescent="0.25">
      <c r="C9585" s="34"/>
      <c r="D9585" s="10"/>
    </row>
    <row r="9586" spans="3:4" x14ac:dyDescent="0.25">
      <c r="C9586" s="34"/>
      <c r="D9586" s="10"/>
    </row>
    <row r="9587" spans="3:4" x14ac:dyDescent="0.25">
      <c r="C9587" s="34"/>
      <c r="D9587" s="10"/>
    </row>
    <row r="9588" spans="3:4" x14ac:dyDescent="0.25">
      <c r="C9588" s="34"/>
      <c r="D9588" s="10"/>
    </row>
    <row r="9589" spans="3:4" x14ac:dyDescent="0.25">
      <c r="C9589" s="34"/>
      <c r="D9589" s="10"/>
    </row>
    <row r="9590" spans="3:4" x14ac:dyDescent="0.25">
      <c r="C9590" s="34"/>
      <c r="D9590" s="10"/>
    </row>
    <row r="9591" spans="3:4" x14ac:dyDescent="0.25">
      <c r="C9591" s="34"/>
      <c r="D9591" s="10"/>
    </row>
    <row r="9592" spans="3:4" x14ac:dyDescent="0.25">
      <c r="C9592" s="34"/>
      <c r="D9592" s="10"/>
    </row>
    <row r="9593" spans="3:4" x14ac:dyDescent="0.25">
      <c r="C9593" s="34"/>
      <c r="D9593" s="10"/>
    </row>
    <row r="9594" spans="3:4" x14ac:dyDescent="0.25">
      <c r="C9594" s="34"/>
      <c r="D9594" s="10"/>
    </row>
    <row r="9595" spans="3:4" x14ac:dyDescent="0.25">
      <c r="C9595" s="34"/>
      <c r="D9595" s="10"/>
    </row>
    <row r="9596" spans="3:4" x14ac:dyDescent="0.25">
      <c r="C9596" s="34"/>
      <c r="D9596" s="10"/>
    </row>
    <row r="9597" spans="3:4" x14ac:dyDescent="0.25">
      <c r="C9597" s="34"/>
      <c r="D9597" s="10"/>
    </row>
    <row r="9598" spans="3:4" x14ac:dyDescent="0.25">
      <c r="C9598" s="34"/>
      <c r="D9598" s="10"/>
    </row>
    <row r="9599" spans="3:4" x14ac:dyDescent="0.25">
      <c r="C9599" s="34"/>
      <c r="D9599" s="10"/>
    </row>
    <row r="9600" spans="3:4" x14ac:dyDescent="0.25">
      <c r="C9600" s="34"/>
      <c r="D9600" s="10"/>
    </row>
    <row r="9601" spans="3:4" x14ac:dyDescent="0.25">
      <c r="C9601" s="34"/>
      <c r="D9601" s="10"/>
    </row>
    <row r="9602" spans="3:4" x14ac:dyDescent="0.25">
      <c r="C9602" s="34"/>
      <c r="D9602" s="10"/>
    </row>
    <row r="9603" spans="3:4" x14ac:dyDescent="0.25">
      <c r="C9603" s="34"/>
      <c r="D9603" s="10"/>
    </row>
    <row r="9604" spans="3:4" x14ac:dyDescent="0.25">
      <c r="C9604" s="34"/>
      <c r="D9604" s="10"/>
    </row>
    <row r="9605" spans="3:4" x14ac:dyDescent="0.25">
      <c r="C9605" s="34"/>
      <c r="D9605" s="10"/>
    </row>
    <row r="9606" spans="3:4" x14ac:dyDescent="0.25">
      <c r="C9606" s="34"/>
      <c r="D9606" s="10"/>
    </row>
    <row r="9607" spans="3:4" x14ac:dyDescent="0.25">
      <c r="C9607" s="34"/>
      <c r="D9607" s="10"/>
    </row>
    <row r="9608" spans="3:4" x14ac:dyDescent="0.25">
      <c r="C9608" s="34"/>
      <c r="D9608" s="10"/>
    </row>
    <row r="9609" spans="3:4" x14ac:dyDescent="0.25">
      <c r="C9609" s="34"/>
      <c r="D9609" s="10"/>
    </row>
    <row r="9610" spans="3:4" x14ac:dyDescent="0.25">
      <c r="C9610" s="34"/>
      <c r="D9610" s="10"/>
    </row>
    <row r="9611" spans="3:4" x14ac:dyDescent="0.25">
      <c r="C9611" s="34"/>
      <c r="D9611" s="10"/>
    </row>
    <row r="9612" spans="3:4" x14ac:dyDescent="0.25">
      <c r="C9612" s="34"/>
      <c r="D9612" s="10"/>
    </row>
    <row r="9613" spans="3:4" x14ac:dyDescent="0.25">
      <c r="C9613" s="34"/>
      <c r="D9613" s="10"/>
    </row>
    <row r="9614" spans="3:4" x14ac:dyDescent="0.25">
      <c r="C9614" s="34"/>
      <c r="D9614" s="10"/>
    </row>
    <row r="9615" spans="3:4" x14ac:dyDescent="0.25">
      <c r="C9615" s="34"/>
      <c r="D9615" s="10"/>
    </row>
    <row r="9616" spans="3:4" x14ac:dyDescent="0.25">
      <c r="C9616" s="34"/>
      <c r="D9616" s="10"/>
    </row>
    <row r="9617" spans="3:4" x14ac:dyDescent="0.25">
      <c r="C9617" s="34"/>
      <c r="D9617" s="10"/>
    </row>
    <row r="9618" spans="3:4" x14ac:dyDescent="0.25">
      <c r="C9618" s="34"/>
      <c r="D9618" s="10"/>
    </row>
    <row r="9619" spans="3:4" x14ac:dyDescent="0.25">
      <c r="C9619" s="34"/>
      <c r="D9619" s="10"/>
    </row>
    <row r="9620" spans="3:4" x14ac:dyDescent="0.25">
      <c r="C9620" s="34"/>
      <c r="D9620" s="10"/>
    </row>
    <row r="9621" spans="3:4" x14ac:dyDescent="0.25">
      <c r="C9621" s="34"/>
      <c r="D9621" s="10"/>
    </row>
    <row r="9622" spans="3:4" x14ac:dyDescent="0.25">
      <c r="C9622" s="34"/>
      <c r="D9622" s="10"/>
    </row>
    <row r="9623" spans="3:4" x14ac:dyDescent="0.25">
      <c r="C9623" s="34"/>
      <c r="D9623" s="10"/>
    </row>
    <row r="9624" spans="3:4" x14ac:dyDescent="0.25">
      <c r="C9624" s="34"/>
      <c r="D9624" s="10"/>
    </row>
    <row r="9625" spans="3:4" x14ac:dyDescent="0.25">
      <c r="C9625" s="34"/>
      <c r="D9625" s="10"/>
    </row>
    <row r="9626" spans="3:4" x14ac:dyDescent="0.25">
      <c r="C9626" s="34"/>
      <c r="D9626" s="10"/>
    </row>
    <row r="9627" spans="3:4" x14ac:dyDescent="0.25">
      <c r="C9627" s="34"/>
      <c r="D9627" s="10"/>
    </row>
    <row r="9628" spans="3:4" x14ac:dyDescent="0.25">
      <c r="C9628" s="34"/>
      <c r="D9628" s="10"/>
    </row>
    <row r="9629" spans="3:4" x14ac:dyDescent="0.25">
      <c r="C9629" s="34"/>
      <c r="D9629" s="10"/>
    </row>
    <row r="9630" spans="3:4" x14ac:dyDescent="0.25">
      <c r="C9630" s="34"/>
      <c r="D9630" s="10"/>
    </row>
    <row r="9631" spans="3:4" x14ac:dyDescent="0.25">
      <c r="C9631" s="34"/>
      <c r="D9631" s="10"/>
    </row>
    <row r="9632" spans="3:4" x14ac:dyDescent="0.25">
      <c r="C9632" s="34"/>
      <c r="D9632" s="10"/>
    </row>
    <row r="9633" spans="3:4" x14ac:dyDescent="0.25">
      <c r="C9633" s="34"/>
      <c r="D9633" s="10"/>
    </row>
    <row r="9634" spans="3:4" x14ac:dyDescent="0.25">
      <c r="C9634" s="34"/>
      <c r="D9634" s="10"/>
    </row>
    <row r="9635" spans="3:4" x14ac:dyDescent="0.25">
      <c r="C9635" s="34"/>
      <c r="D9635" s="10"/>
    </row>
    <row r="9636" spans="3:4" x14ac:dyDescent="0.25">
      <c r="C9636" s="34"/>
      <c r="D9636" s="10"/>
    </row>
    <row r="9637" spans="3:4" x14ac:dyDescent="0.25">
      <c r="C9637" s="34"/>
      <c r="D9637" s="10"/>
    </row>
    <row r="9638" spans="3:4" x14ac:dyDescent="0.25">
      <c r="C9638" s="34"/>
      <c r="D9638" s="10"/>
    </row>
    <row r="9639" spans="3:4" x14ac:dyDescent="0.25">
      <c r="C9639" s="34"/>
      <c r="D9639" s="10"/>
    </row>
    <row r="9640" spans="3:4" x14ac:dyDescent="0.25">
      <c r="C9640" s="34"/>
      <c r="D9640" s="10"/>
    </row>
    <row r="9641" spans="3:4" x14ac:dyDescent="0.25">
      <c r="C9641" s="34"/>
      <c r="D9641" s="10"/>
    </row>
    <row r="9642" spans="3:4" x14ac:dyDescent="0.25">
      <c r="C9642" s="34"/>
      <c r="D9642" s="10"/>
    </row>
    <row r="9643" spans="3:4" x14ac:dyDescent="0.25">
      <c r="C9643" s="34"/>
      <c r="D9643" s="10"/>
    </row>
    <row r="9644" spans="3:4" x14ac:dyDescent="0.25">
      <c r="C9644" s="34"/>
      <c r="D9644" s="10"/>
    </row>
    <row r="9645" spans="3:4" x14ac:dyDescent="0.25">
      <c r="C9645" s="34"/>
      <c r="D9645" s="10"/>
    </row>
    <row r="9646" spans="3:4" x14ac:dyDescent="0.25">
      <c r="C9646" s="34"/>
      <c r="D9646" s="10"/>
    </row>
    <row r="9647" spans="3:4" x14ac:dyDescent="0.25">
      <c r="C9647" s="34"/>
      <c r="D9647" s="10"/>
    </row>
    <row r="9648" spans="3:4" x14ac:dyDescent="0.25">
      <c r="C9648" s="34"/>
      <c r="D9648" s="10"/>
    </row>
    <row r="9649" spans="3:4" x14ac:dyDescent="0.25">
      <c r="C9649" s="34"/>
      <c r="D9649" s="10"/>
    </row>
    <row r="9650" spans="3:4" x14ac:dyDescent="0.25">
      <c r="C9650" s="34"/>
      <c r="D9650" s="10"/>
    </row>
    <row r="9651" spans="3:4" x14ac:dyDescent="0.25">
      <c r="C9651" s="34"/>
      <c r="D9651" s="10"/>
    </row>
    <row r="9652" spans="3:4" x14ac:dyDescent="0.25">
      <c r="C9652" s="34"/>
      <c r="D9652" s="10"/>
    </row>
    <row r="9653" spans="3:4" x14ac:dyDescent="0.25">
      <c r="C9653" s="34"/>
      <c r="D9653" s="10"/>
    </row>
    <row r="9654" spans="3:4" x14ac:dyDescent="0.25">
      <c r="C9654" s="34"/>
      <c r="D9654" s="10"/>
    </row>
    <row r="9655" spans="3:4" x14ac:dyDescent="0.25">
      <c r="C9655" s="34"/>
      <c r="D9655" s="10"/>
    </row>
    <row r="9656" spans="3:4" x14ac:dyDescent="0.25">
      <c r="C9656" s="34"/>
      <c r="D9656" s="10"/>
    </row>
    <row r="9657" spans="3:4" x14ac:dyDescent="0.25">
      <c r="C9657" s="34"/>
      <c r="D9657" s="10"/>
    </row>
    <row r="9658" spans="3:4" x14ac:dyDescent="0.25">
      <c r="C9658" s="34"/>
      <c r="D9658" s="10"/>
    </row>
    <row r="9659" spans="3:4" x14ac:dyDescent="0.25">
      <c r="C9659" s="34"/>
      <c r="D9659" s="10"/>
    </row>
    <row r="9660" spans="3:4" x14ac:dyDescent="0.25">
      <c r="C9660" s="34"/>
      <c r="D9660" s="10"/>
    </row>
    <row r="9661" spans="3:4" x14ac:dyDescent="0.25">
      <c r="C9661" s="34"/>
      <c r="D9661" s="10"/>
    </row>
    <row r="9662" spans="3:4" x14ac:dyDescent="0.25">
      <c r="C9662" s="34"/>
      <c r="D9662" s="10"/>
    </row>
    <row r="9663" spans="3:4" x14ac:dyDescent="0.25">
      <c r="C9663" s="34"/>
      <c r="D9663" s="10"/>
    </row>
    <row r="9664" spans="3:4" x14ac:dyDescent="0.25">
      <c r="C9664" s="34"/>
      <c r="D9664" s="10"/>
    </row>
    <row r="9665" spans="3:4" x14ac:dyDescent="0.25">
      <c r="C9665" s="34"/>
      <c r="D9665" s="10"/>
    </row>
    <row r="9666" spans="3:4" x14ac:dyDescent="0.25">
      <c r="C9666" s="34"/>
      <c r="D9666" s="10"/>
    </row>
    <row r="9667" spans="3:4" x14ac:dyDescent="0.25">
      <c r="C9667" s="34"/>
      <c r="D9667" s="10"/>
    </row>
    <row r="9668" spans="3:4" x14ac:dyDescent="0.25">
      <c r="C9668" s="34"/>
      <c r="D9668" s="10"/>
    </row>
    <row r="9669" spans="3:4" x14ac:dyDescent="0.25">
      <c r="C9669" s="34"/>
      <c r="D9669" s="10"/>
    </row>
    <row r="9670" spans="3:4" x14ac:dyDescent="0.25">
      <c r="C9670" s="34"/>
      <c r="D9670" s="10"/>
    </row>
    <row r="9671" spans="3:4" x14ac:dyDescent="0.25">
      <c r="C9671" s="34"/>
      <c r="D9671" s="10"/>
    </row>
    <row r="9672" spans="3:4" x14ac:dyDescent="0.25">
      <c r="C9672" s="34"/>
      <c r="D9672" s="10"/>
    </row>
    <row r="9673" spans="3:4" x14ac:dyDescent="0.25">
      <c r="C9673" s="34"/>
      <c r="D9673" s="10"/>
    </row>
    <row r="9674" spans="3:4" x14ac:dyDescent="0.25">
      <c r="C9674" s="34"/>
      <c r="D9674" s="10"/>
    </row>
    <row r="9675" spans="3:4" x14ac:dyDescent="0.25">
      <c r="C9675" s="34"/>
      <c r="D9675" s="10"/>
    </row>
    <row r="9676" spans="3:4" x14ac:dyDescent="0.25">
      <c r="C9676" s="34"/>
      <c r="D9676" s="10"/>
    </row>
    <row r="9677" spans="3:4" x14ac:dyDescent="0.25">
      <c r="C9677" s="34"/>
      <c r="D9677" s="10"/>
    </row>
    <row r="9678" spans="3:4" x14ac:dyDescent="0.25">
      <c r="C9678" s="34"/>
      <c r="D9678" s="10"/>
    </row>
    <row r="9679" spans="3:4" x14ac:dyDescent="0.25">
      <c r="C9679" s="34"/>
      <c r="D9679" s="10"/>
    </row>
    <row r="9680" spans="3:4" x14ac:dyDescent="0.25">
      <c r="C9680" s="34"/>
      <c r="D9680" s="10"/>
    </row>
    <row r="9681" spans="3:4" x14ac:dyDescent="0.25">
      <c r="C9681" s="34"/>
      <c r="D9681" s="10"/>
    </row>
    <row r="9682" spans="3:4" x14ac:dyDescent="0.25">
      <c r="C9682" s="34"/>
      <c r="D9682" s="10"/>
    </row>
    <row r="9683" spans="3:4" x14ac:dyDescent="0.25">
      <c r="C9683" s="34"/>
      <c r="D9683" s="10"/>
    </row>
    <row r="9684" spans="3:4" x14ac:dyDescent="0.25">
      <c r="C9684" s="34"/>
      <c r="D9684" s="10"/>
    </row>
    <row r="9685" spans="3:4" x14ac:dyDescent="0.25">
      <c r="C9685" s="34"/>
      <c r="D9685" s="10"/>
    </row>
    <row r="9686" spans="3:4" x14ac:dyDescent="0.25">
      <c r="C9686" s="34"/>
      <c r="D9686" s="10"/>
    </row>
    <row r="9687" spans="3:4" x14ac:dyDescent="0.25">
      <c r="C9687" s="34"/>
      <c r="D9687" s="10"/>
    </row>
    <row r="9688" spans="3:4" x14ac:dyDescent="0.25">
      <c r="C9688" s="34"/>
      <c r="D9688" s="10"/>
    </row>
    <row r="9689" spans="3:4" x14ac:dyDescent="0.25">
      <c r="C9689" s="34"/>
      <c r="D9689" s="10"/>
    </row>
    <row r="9690" spans="3:4" x14ac:dyDescent="0.25">
      <c r="C9690" s="34"/>
      <c r="D9690" s="10"/>
    </row>
    <row r="9691" spans="3:4" x14ac:dyDescent="0.25">
      <c r="C9691" s="34"/>
      <c r="D9691" s="10"/>
    </row>
    <row r="9692" spans="3:4" x14ac:dyDescent="0.25">
      <c r="C9692" s="34"/>
      <c r="D9692" s="10"/>
    </row>
    <row r="9693" spans="3:4" x14ac:dyDescent="0.25">
      <c r="C9693" s="34"/>
      <c r="D9693" s="10"/>
    </row>
    <row r="9694" spans="3:4" x14ac:dyDescent="0.25">
      <c r="C9694" s="34"/>
      <c r="D9694" s="10"/>
    </row>
    <row r="9695" spans="3:4" x14ac:dyDescent="0.25">
      <c r="C9695" s="34"/>
      <c r="D9695" s="10"/>
    </row>
    <row r="9696" spans="3:4" x14ac:dyDescent="0.25">
      <c r="C9696" s="34"/>
      <c r="D9696" s="10"/>
    </row>
    <row r="9697" spans="3:4" x14ac:dyDescent="0.25">
      <c r="C9697" s="34"/>
      <c r="D9697" s="10"/>
    </row>
    <row r="9698" spans="3:4" x14ac:dyDescent="0.25">
      <c r="C9698" s="34"/>
      <c r="D9698" s="10"/>
    </row>
    <row r="9699" spans="3:4" x14ac:dyDescent="0.25">
      <c r="C9699" s="34"/>
      <c r="D9699" s="10"/>
    </row>
    <row r="9700" spans="3:4" x14ac:dyDescent="0.25">
      <c r="C9700" s="34"/>
      <c r="D9700" s="10"/>
    </row>
    <row r="9701" spans="3:4" x14ac:dyDescent="0.25">
      <c r="C9701" s="34"/>
      <c r="D9701" s="10"/>
    </row>
    <row r="9702" spans="3:4" x14ac:dyDescent="0.25">
      <c r="C9702" s="34"/>
      <c r="D9702" s="10"/>
    </row>
    <row r="9703" spans="3:4" x14ac:dyDescent="0.25">
      <c r="C9703" s="34"/>
      <c r="D9703" s="10"/>
    </row>
    <row r="9704" spans="3:4" x14ac:dyDescent="0.25">
      <c r="C9704" s="34"/>
      <c r="D9704" s="10"/>
    </row>
    <row r="9705" spans="3:4" x14ac:dyDescent="0.25">
      <c r="C9705" s="34"/>
      <c r="D9705" s="10"/>
    </row>
    <row r="9706" spans="3:4" x14ac:dyDescent="0.25">
      <c r="C9706" s="34"/>
      <c r="D9706" s="10"/>
    </row>
    <row r="9707" spans="3:4" x14ac:dyDescent="0.25">
      <c r="C9707" s="34"/>
      <c r="D9707" s="10"/>
    </row>
    <row r="9708" spans="3:4" x14ac:dyDescent="0.25">
      <c r="C9708" s="34"/>
      <c r="D9708" s="10"/>
    </row>
    <row r="9709" spans="3:4" x14ac:dyDescent="0.25">
      <c r="C9709" s="34"/>
      <c r="D9709" s="10"/>
    </row>
    <row r="9710" spans="3:4" x14ac:dyDescent="0.25">
      <c r="C9710" s="34"/>
      <c r="D9710" s="10"/>
    </row>
    <row r="9711" spans="3:4" x14ac:dyDescent="0.25">
      <c r="C9711" s="34"/>
      <c r="D9711" s="10"/>
    </row>
    <row r="9712" spans="3:4" x14ac:dyDescent="0.25">
      <c r="C9712" s="34"/>
      <c r="D9712" s="10"/>
    </row>
    <row r="9713" spans="3:4" x14ac:dyDescent="0.25">
      <c r="C9713" s="34"/>
      <c r="D9713" s="10"/>
    </row>
    <row r="9714" spans="3:4" x14ac:dyDescent="0.25">
      <c r="C9714" s="34"/>
      <c r="D9714" s="10"/>
    </row>
    <row r="9715" spans="3:4" x14ac:dyDescent="0.25">
      <c r="C9715" s="34"/>
      <c r="D9715" s="10"/>
    </row>
    <row r="9716" spans="3:4" x14ac:dyDescent="0.25">
      <c r="C9716" s="34"/>
      <c r="D9716" s="10"/>
    </row>
    <row r="9717" spans="3:4" x14ac:dyDescent="0.25">
      <c r="C9717" s="34"/>
      <c r="D9717" s="10"/>
    </row>
    <row r="9718" spans="3:4" x14ac:dyDescent="0.25">
      <c r="C9718" s="34"/>
      <c r="D9718" s="10"/>
    </row>
    <row r="9719" spans="3:4" x14ac:dyDescent="0.25">
      <c r="C9719" s="34"/>
      <c r="D9719" s="10"/>
    </row>
    <row r="9720" spans="3:4" x14ac:dyDescent="0.25">
      <c r="C9720" s="34"/>
      <c r="D9720" s="10"/>
    </row>
    <row r="9721" spans="3:4" x14ac:dyDescent="0.25">
      <c r="C9721" s="34"/>
      <c r="D9721" s="10"/>
    </row>
    <row r="9722" spans="3:4" x14ac:dyDescent="0.25">
      <c r="C9722" s="34"/>
      <c r="D9722" s="10"/>
    </row>
    <row r="9723" spans="3:4" x14ac:dyDescent="0.25">
      <c r="C9723" s="34"/>
      <c r="D9723" s="10"/>
    </row>
    <row r="9724" spans="3:4" x14ac:dyDescent="0.25">
      <c r="C9724" s="34"/>
      <c r="D9724" s="10"/>
    </row>
    <row r="9725" spans="3:4" x14ac:dyDescent="0.25">
      <c r="C9725" s="34"/>
      <c r="D9725" s="10"/>
    </row>
    <row r="9726" spans="3:4" x14ac:dyDescent="0.25">
      <c r="C9726" s="34"/>
      <c r="D9726" s="10"/>
    </row>
    <row r="9727" spans="3:4" x14ac:dyDescent="0.25">
      <c r="C9727" s="34"/>
      <c r="D9727" s="10"/>
    </row>
    <row r="9728" spans="3:4" x14ac:dyDescent="0.25">
      <c r="C9728" s="34"/>
      <c r="D9728" s="10"/>
    </row>
    <row r="9729" spans="3:4" x14ac:dyDescent="0.25">
      <c r="C9729" s="34"/>
      <c r="D9729" s="10"/>
    </row>
    <row r="9730" spans="3:4" x14ac:dyDescent="0.25">
      <c r="C9730" s="34"/>
      <c r="D9730" s="10"/>
    </row>
    <row r="9731" spans="3:4" x14ac:dyDescent="0.25">
      <c r="C9731" s="34"/>
      <c r="D9731" s="10"/>
    </row>
    <row r="9732" spans="3:4" x14ac:dyDescent="0.25">
      <c r="C9732" s="34"/>
      <c r="D9732" s="10"/>
    </row>
    <row r="9733" spans="3:4" x14ac:dyDescent="0.25">
      <c r="C9733" s="34"/>
      <c r="D9733" s="10"/>
    </row>
    <row r="9734" spans="3:4" x14ac:dyDescent="0.25">
      <c r="C9734" s="34"/>
      <c r="D9734" s="10"/>
    </row>
    <row r="9735" spans="3:4" x14ac:dyDescent="0.25">
      <c r="C9735" s="34"/>
      <c r="D9735" s="10"/>
    </row>
    <row r="9736" spans="3:4" x14ac:dyDescent="0.25">
      <c r="C9736" s="34"/>
      <c r="D9736" s="10"/>
    </row>
    <row r="9737" spans="3:4" x14ac:dyDescent="0.25">
      <c r="C9737" s="34"/>
      <c r="D9737" s="10"/>
    </row>
    <row r="9738" spans="3:4" x14ac:dyDescent="0.25">
      <c r="C9738" s="34"/>
      <c r="D9738" s="10"/>
    </row>
    <row r="9739" spans="3:4" x14ac:dyDescent="0.25">
      <c r="C9739" s="34"/>
      <c r="D9739" s="10"/>
    </row>
    <row r="9740" spans="3:4" x14ac:dyDescent="0.25">
      <c r="C9740" s="34"/>
      <c r="D9740" s="10"/>
    </row>
    <row r="9741" spans="3:4" x14ac:dyDescent="0.25">
      <c r="C9741" s="34"/>
      <c r="D9741" s="10"/>
    </row>
    <row r="9742" spans="3:4" x14ac:dyDescent="0.25">
      <c r="C9742" s="34"/>
      <c r="D9742" s="10"/>
    </row>
    <row r="9743" spans="3:4" x14ac:dyDescent="0.25">
      <c r="C9743" s="34"/>
      <c r="D9743" s="10"/>
    </row>
    <row r="9744" spans="3:4" x14ac:dyDescent="0.25">
      <c r="C9744" s="34"/>
      <c r="D9744" s="10"/>
    </row>
    <row r="9745" spans="3:4" x14ac:dyDescent="0.25">
      <c r="C9745" s="34"/>
      <c r="D9745" s="10"/>
    </row>
    <row r="9746" spans="3:4" x14ac:dyDescent="0.25">
      <c r="C9746" s="34"/>
      <c r="D9746" s="10"/>
    </row>
    <row r="9747" spans="3:4" x14ac:dyDescent="0.25">
      <c r="C9747" s="34"/>
      <c r="D9747" s="10"/>
    </row>
    <row r="9748" spans="3:4" x14ac:dyDescent="0.25">
      <c r="C9748" s="34"/>
      <c r="D9748" s="10"/>
    </row>
    <row r="9749" spans="3:4" x14ac:dyDescent="0.25">
      <c r="C9749" s="34"/>
      <c r="D9749" s="10"/>
    </row>
    <row r="9750" spans="3:4" x14ac:dyDescent="0.25">
      <c r="C9750" s="34"/>
      <c r="D9750" s="10"/>
    </row>
    <row r="9751" spans="3:4" x14ac:dyDescent="0.25">
      <c r="C9751" s="34"/>
      <c r="D9751" s="10"/>
    </row>
    <row r="9752" spans="3:4" x14ac:dyDescent="0.25">
      <c r="C9752" s="34"/>
      <c r="D9752" s="10"/>
    </row>
    <row r="9753" spans="3:4" x14ac:dyDescent="0.25">
      <c r="C9753" s="34"/>
      <c r="D9753" s="10"/>
    </row>
    <row r="9754" spans="3:4" x14ac:dyDescent="0.25">
      <c r="C9754" s="34"/>
      <c r="D9754" s="10"/>
    </row>
    <row r="9755" spans="3:4" x14ac:dyDescent="0.25">
      <c r="C9755" s="34"/>
      <c r="D9755" s="10"/>
    </row>
    <row r="9756" spans="3:4" x14ac:dyDescent="0.25">
      <c r="C9756" s="34"/>
      <c r="D9756" s="10"/>
    </row>
    <row r="9757" spans="3:4" x14ac:dyDescent="0.25">
      <c r="C9757" s="34"/>
      <c r="D9757" s="10"/>
    </row>
    <row r="9758" spans="3:4" x14ac:dyDescent="0.25">
      <c r="C9758" s="34"/>
      <c r="D9758" s="10"/>
    </row>
    <row r="9759" spans="3:4" x14ac:dyDescent="0.25">
      <c r="C9759" s="34"/>
      <c r="D9759" s="10"/>
    </row>
    <row r="9760" spans="3:4" x14ac:dyDescent="0.25">
      <c r="C9760" s="34"/>
      <c r="D9760" s="10"/>
    </row>
    <row r="9761" spans="3:4" x14ac:dyDescent="0.25">
      <c r="C9761" s="34"/>
      <c r="D9761" s="10"/>
    </row>
    <row r="9762" spans="3:4" x14ac:dyDescent="0.25">
      <c r="C9762" s="34"/>
      <c r="D9762" s="10"/>
    </row>
    <row r="9763" spans="3:4" x14ac:dyDescent="0.25">
      <c r="C9763" s="34"/>
      <c r="D9763" s="10"/>
    </row>
    <row r="9764" spans="3:4" x14ac:dyDescent="0.25">
      <c r="C9764" s="34"/>
      <c r="D9764" s="10"/>
    </row>
    <row r="9765" spans="3:4" x14ac:dyDescent="0.25">
      <c r="C9765" s="34"/>
      <c r="D9765" s="10"/>
    </row>
    <row r="9766" spans="3:4" x14ac:dyDescent="0.25">
      <c r="C9766" s="34"/>
      <c r="D9766" s="10"/>
    </row>
    <row r="9767" spans="3:4" x14ac:dyDescent="0.25">
      <c r="C9767" s="34"/>
      <c r="D9767" s="10"/>
    </row>
    <row r="9768" spans="3:4" x14ac:dyDescent="0.25">
      <c r="C9768" s="34"/>
      <c r="D9768" s="10"/>
    </row>
    <row r="9769" spans="3:4" x14ac:dyDescent="0.25">
      <c r="C9769" s="34"/>
      <c r="D9769" s="10"/>
    </row>
    <row r="9770" spans="3:4" x14ac:dyDescent="0.25">
      <c r="C9770" s="34"/>
      <c r="D9770" s="10"/>
    </row>
    <row r="9771" spans="3:4" x14ac:dyDescent="0.25">
      <c r="C9771" s="34"/>
      <c r="D9771" s="10"/>
    </row>
    <row r="9772" spans="3:4" x14ac:dyDescent="0.25">
      <c r="C9772" s="34"/>
      <c r="D9772" s="10"/>
    </row>
    <row r="9773" spans="3:4" x14ac:dyDescent="0.25">
      <c r="C9773" s="34"/>
      <c r="D9773" s="10"/>
    </row>
    <row r="9774" spans="3:4" x14ac:dyDescent="0.25">
      <c r="C9774" s="34"/>
      <c r="D9774" s="10"/>
    </row>
    <row r="9775" spans="3:4" x14ac:dyDescent="0.25">
      <c r="C9775" s="34"/>
      <c r="D9775" s="10"/>
    </row>
    <row r="9776" spans="3:4" x14ac:dyDescent="0.25">
      <c r="C9776" s="34"/>
      <c r="D9776" s="10"/>
    </row>
    <row r="9777" spans="3:4" x14ac:dyDescent="0.25">
      <c r="C9777" s="34"/>
      <c r="D9777" s="10"/>
    </row>
    <row r="9778" spans="3:4" x14ac:dyDescent="0.25">
      <c r="C9778" s="34"/>
      <c r="D9778" s="10"/>
    </row>
    <row r="9779" spans="3:4" x14ac:dyDescent="0.25">
      <c r="C9779" s="34"/>
      <c r="D9779" s="10"/>
    </row>
    <row r="9780" spans="3:4" x14ac:dyDescent="0.25">
      <c r="C9780" s="34"/>
      <c r="D9780" s="10"/>
    </row>
    <row r="9781" spans="3:4" x14ac:dyDescent="0.25">
      <c r="C9781" s="34"/>
      <c r="D9781" s="10"/>
    </row>
    <row r="9782" spans="3:4" x14ac:dyDescent="0.25">
      <c r="C9782" s="34"/>
      <c r="D9782" s="10"/>
    </row>
    <row r="9783" spans="3:4" x14ac:dyDescent="0.25">
      <c r="C9783" s="34"/>
      <c r="D9783" s="10"/>
    </row>
    <row r="9784" spans="3:4" x14ac:dyDescent="0.25">
      <c r="C9784" s="34"/>
      <c r="D9784" s="10"/>
    </row>
    <row r="9785" spans="3:4" x14ac:dyDescent="0.25">
      <c r="C9785" s="34"/>
      <c r="D9785" s="10"/>
    </row>
    <row r="9786" spans="3:4" x14ac:dyDescent="0.25">
      <c r="C9786" s="34"/>
      <c r="D9786" s="10"/>
    </row>
    <row r="9787" spans="3:4" x14ac:dyDescent="0.25">
      <c r="C9787" s="34"/>
      <c r="D9787" s="10"/>
    </row>
    <row r="9788" spans="3:4" x14ac:dyDescent="0.25">
      <c r="C9788" s="34"/>
      <c r="D9788" s="10"/>
    </row>
    <row r="9789" spans="3:4" x14ac:dyDescent="0.25">
      <c r="C9789" s="34"/>
      <c r="D9789" s="10"/>
    </row>
    <row r="9790" spans="3:4" x14ac:dyDescent="0.25">
      <c r="C9790" s="34"/>
      <c r="D9790" s="10"/>
    </row>
    <row r="9791" spans="3:4" x14ac:dyDescent="0.25">
      <c r="C9791" s="34"/>
      <c r="D9791" s="10"/>
    </row>
    <row r="9792" spans="3:4" x14ac:dyDescent="0.25">
      <c r="C9792" s="34"/>
      <c r="D9792" s="10"/>
    </row>
    <row r="9793" spans="3:4" x14ac:dyDescent="0.25">
      <c r="C9793" s="34"/>
      <c r="D9793" s="10"/>
    </row>
    <row r="9794" spans="3:4" x14ac:dyDescent="0.25">
      <c r="C9794" s="34"/>
      <c r="D9794" s="10"/>
    </row>
    <row r="9795" spans="3:4" x14ac:dyDescent="0.25">
      <c r="C9795" s="34"/>
      <c r="D9795" s="10"/>
    </row>
    <row r="9796" spans="3:4" x14ac:dyDescent="0.25">
      <c r="C9796" s="34"/>
      <c r="D9796" s="10"/>
    </row>
    <row r="9797" spans="3:4" x14ac:dyDescent="0.25">
      <c r="C9797" s="34"/>
      <c r="D9797" s="10"/>
    </row>
    <row r="9798" spans="3:4" x14ac:dyDescent="0.25">
      <c r="C9798" s="34"/>
      <c r="D9798" s="10"/>
    </row>
    <row r="9799" spans="3:4" x14ac:dyDescent="0.25">
      <c r="C9799" s="34"/>
      <c r="D9799" s="10"/>
    </row>
    <row r="9800" spans="3:4" x14ac:dyDescent="0.25">
      <c r="C9800" s="34"/>
      <c r="D9800" s="10"/>
    </row>
    <row r="9801" spans="3:4" x14ac:dyDescent="0.25">
      <c r="C9801" s="34"/>
      <c r="D9801" s="10"/>
    </row>
    <row r="9802" spans="3:4" x14ac:dyDescent="0.25">
      <c r="C9802" s="34"/>
      <c r="D9802" s="10"/>
    </row>
    <row r="9803" spans="3:4" x14ac:dyDescent="0.25">
      <c r="C9803" s="34"/>
      <c r="D9803" s="10"/>
    </row>
    <row r="9804" spans="3:4" x14ac:dyDescent="0.25">
      <c r="C9804" s="34"/>
      <c r="D9804" s="10"/>
    </row>
    <row r="9805" spans="3:4" x14ac:dyDescent="0.25">
      <c r="C9805" s="34"/>
      <c r="D9805" s="10"/>
    </row>
    <row r="9806" spans="3:4" x14ac:dyDescent="0.25">
      <c r="C9806" s="34"/>
      <c r="D9806" s="10"/>
    </row>
    <row r="9807" spans="3:4" x14ac:dyDescent="0.25">
      <c r="C9807" s="34"/>
      <c r="D9807" s="10"/>
    </row>
    <row r="9808" spans="3:4" x14ac:dyDescent="0.25">
      <c r="C9808" s="34"/>
      <c r="D9808" s="10"/>
    </row>
    <row r="9809" spans="3:4" x14ac:dyDescent="0.25">
      <c r="C9809" s="34"/>
      <c r="D9809" s="10"/>
    </row>
    <row r="9810" spans="3:4" x14ac:dyDescent="0.25">
      <c r="C9810" s="34"/>
      <c r="D9810" s="10"/>
    </row>
    <row r="9811" spans="3:4" x14ac:dyDescent="0.25">
      <c r="C9811" s="34"/>
      <c r="D9811" s="10"/>
    </row>
    <row r="9812" spans="3:4" x14ac:dyDescent="0.25">
      <c r="C9812" s="34"/>
      <c r="D9812" s="10"/>
    </row>
    <row r="9813" spans="3:4" x14ac:dyDescent="0.25">
      <c r="C9813" s="34"/>
      <c r="D9813" s="10"/>
    </row>
    <row r="9814" spans="3:4" x14ac:dyDescent="0.25">
      <c r="C9814" s="34"/>
      <c r="D9814" s="10"/>
    </row>
    <row r="9815" spans="3:4" x14ac:dyDescent="0.25">
      <c r="C9815" s="34"/>
      <c r="D9815" s="10"/>
    </row>
    <row r="9816" spans="3:4" x14ac:dyDescent="0.25">
      <c r="C9816" s="34"/>
      <c r="D9816" s="10"/>
    </row>
    <row r="9817" spans="3:4" x14ac:dyDescent="0.25">
      <c r="C9817" s="34"/>
      <c r="D9817" s="10"/>
    </row>
    <row r="9818" spans="3:4" x14ac:dyDescent="0.25">
      <c r="C9818" s="34"/>
      <c r="D9818" s="10"/>
    </row>
    <row r="9819" spans="3:4" x14ac:dyDescent="0.25">
      <c r="C9819" s="34"/>
      <c r="D9819" s="10"/>
    </row>
    <row r="9820" spans="3:4" x14ac:dyDescent="0.25">
      <c r="C9820" s="34"/>
      <c r="D9820" s="10"/>
    </row>
    <row r="9821" spans="3:4" x14ac:dyDescent="0.25">
      <c r="C9821" s="34"/>
      <c r="D9821" s="10"/>
    </row>
    <row r="9822" spans="3:4" x14ac:dyDescent="0.25">
      <c r="C9822" s="34"/>
      <c r="D9822" s="10"/>
    </row>
    <row r="9823" spans="3:4" x14ac:dyDescent="0.25">
      <c r="C9823" s="34"/>
      <c r="D9823" s="10"/>
    </row>
    <row r="9824" spans="3:4" x14ac:dyDescent="0.25">
      <c r="C9824" s="34"/>
      <c r="D9824" s="10"/>
    </row>
    <row r="9825" spans="3:4" x14ac:dyDescent="0.25">
      <c r="C9825" s="34"/>
      <c r="D9825" s="10"/>
    </row>
    <row r="9826" spans="3:4" x14ac:dyDescent="0.25">
      <c r="C9826" s="34"/>
      <c r="D9826" s="10"/>
    </row>
    <row r="9827" spans="3:4" x14ac:dyDescent="0.25">
      <c r="C9827" s="34"/>
      <c r="D9827" s="10"/>
    </row>
    <row r="9828" spans="3:4" x14ac:dyDescent="0.25">
      <c r="C9828" s="34"/>
      <c r="D9828" s="10"/>
    </row>
    <row r="9829" spans="3:4" x14ac:dyDescent="0.25">
      <c r="C9829" s="34"/>
      <c r="D9829" s="10"/>
    </row>
    <row r="9830" spans="3:4" x14ac:dyDescent="0.25">
      <c r="C9830" s="34"/>
      <c r="D9830" s="10"/>
    </row>
    <row r="9831" spans="3:4" x14ac:dyDescent="0.25">
      <c r="C9831" s="34"/>
      <c r="D9831" s="10"/>
    </row>
    <row r="9832" spans="3:4" x14ac:dyDescent="0.25">
      <c r="C9832" s="34"/>
      <c r="D9832" s="10"/>
    </row>
    <row r="9833" spans="3:4" x14ac:dyDescent="0.25">
      <c r="C9833" s="34"/>
      <c r="D9833" s="10"/>
    </row>
    <row r="9834" spans="3:4" x14ac:dyDescent="0.25">
      <c r="C9834" s="34"/>
      <c r="D9834" s="10"/>
    </row>
    <row r="9835" spans="3:4" x14ac:dyDescent="0.25">
      <c r="C9835" s="34"/>
      <c r="D9835" s="10"/>
    </row>
    <row r="9836" spans="3:4" x14ac:dyDescent="0.25">
      <c r="C9836" s="34"/>
      <c r="D9836" s="10"/>
    </row>
    <row r="9837" spans="3:4" x14ac:dyDescent="0.25">
      <c r="C9837" s="34"/>
      <c r="D9837" s="10"/>
    </row>
    <row r="9838" spans="3:4" x14ac:dyDescent="0.25">
      <c r="C9838" s="34"/>
      <c r="D9838" s="10"/>
    </row>
    <row r="9839" spans="3:4" x14ac:dyDescent="0.25">
      <c r="C9839" s="34"/>
      <c r="D9839" s="10"/>
    </row>
    <row r="9840" spans="3:4" x14ac:dyDescent="0.25">
      <c r="C9840" s="34"/>
      <c r="D9840" s="10"/>
    </row>
    <row r="9841" spans="3:4" x14ac:dyDescent="0.25">
      <c r="C9841" s="34"/>
      <c r="D9841" s="10"/>
    </row>
    <row r="9842" spans="3:4" x14ac:dyDescent="0.25">
      <c r="C9842" s="34"/>
      <c r="D9842" s="10"/>
    </row>
    <row r="9843" spans="3:4" x14ac:dyDescent="0.25">
      <c r="C9843" s="34"/>
      <c r="D9843" s="10"/>
    </row>
    <row r="9844" spans="3:4" x14ac:dyDescent="0.25">
      <c r="C9844" s="34"/>
      <c r="D9844" s="10"/>
    </row>
    <row r="9845" spans="3:4" x14ac:dyDescent="0.25">
      <c r="C9845" s="34"/>
      <c r="D9845" s="10"/>
    </row>
    <row r="9846" spans="3:4" x14ac:dyDescent="0.25">
      <c r="C9846" s="34"/>
      <c r="D9846" s="10"/>
    </row>
    <row r="9847" spans="3:4" x14ac:dyDescent="0.25">
      <c r="C9847" s="34"/>
      <c r="D9847" s="10"/>
    </row>
    <row r="9848" spans="3:4" x14ac:dyDescent="0.25">
      <c r="C9848" s="34"/>
      <c r="D9848" s="10"/>
    </row>
    <row r="9849" spans="3:4" x14ac:dyDescent="0.25">
      <c r="C9849" s="34"/>
      <c r="D9849" s="10"/>
    </row>
    <row r="9850" spans="3:4" x14ac:dyDescent="0.25">
      <c r="C9850" s="34"/>
      <c r="D9850" s="10"/>
    </row>
    <row r="9851" spans="3:4" x14ac:dyDescent="0.25">
      <c r="C9851" s="34"/>
      <c r="D9851" s="10"/>
    </row>
    <row r="9852" spans="3:4" x14ac:dyDescent="0.25">
      <c r="C9852" s="34"/>
      <c r="D9852" s="10"/>
    </row>
    <row r="9853" spans="3:4" x14ac:dyDescent="0.25">
      <c r="C9853" s="34"/>
      <c r="D9853" s="10"/>
    </row>
    <row r="9854" spans="3:4" x14ac:dyDescent="0.25">
      <c r="C9854" s="34"/>
      <c r="D9854" s="10"/>
    </row>
    <row r="9855" spans="3:4" x14ac:dyDescent="0.25">
      <c r="C9855" s="34"/>
      <c r="D9855" s="10"/>
    </row>
    <row r="9856" spans="3:4" x14ac:dyDescent="0.25">
      <c r="C9856" s="34"/>
      <c r="D9856" s="10"/>
    </row>
    <row r="9857" spans="3:4" x14ac:dyDescent="0.25">
      <c r="C9857" s="34"/>
      <c r="D9857" s="10"/>
    </row>
    <row r="9858" spans="3:4" x14ac:dyDescent="0.25">
      <c r="C9858" s="34"/>
      <c r="D9858" s="10"/>
    </row>
    <row r="9859" spans="3:4" x14ac:dyDescent="0.25">
      <c r="C9859" s="34"/>
      <c r="D9859" s="10"/>
    </row>
    <row r="9860" spans="3:4" x14ac:dyDescent="0.25">
      <c r="C9860" s="34"/>
      <c r="D9860" s="10"/>
    </row>
    <row r="9861" spans="3:4" x14ac:dyDescent="0.25">
      <c r="C9861" s="34"/>
      <c r="D9861" s="10"/>
    </row>
    <row r="9862" spans="3:4" x14ac:dyDescent="0.25">
      <c r="C9862" s="34"/>
      <c r="D9862" s="10"/>
    </row>
    <row r="9863" spans="3:4" x14ac:dyDescent="0.25">
      <c r="C9863" s="34"/>
      <c r="D9863" s="10"/>
    </row>
    <row r="9864" spans="3:4" x14ac:dyDescent="0.25">
      <c r="C9864" s="34"/>
      <c r="D9864" s="10"/>
    </row>
    <row r="9865" spans="3:4" x14ac:dyDescent="0.25">
      <c r="C9865" s="34"/>
      <c r="D9865" s="10"/>
    </row>
    <row r="9866" spans="3:4" x14ac:dyDescent="0.25">
      <c r="C9866" s="34"/>
      <c r="D9866" s="10"/>
    </row>
    <row r="9867" spans="3:4" x14ac:dyDescent="0.25">
      <c r="C9867" s="34"/>
      <c r="D9867" s="10"/>
    </row>
    <row r="9868" spans="3:4" x14ac:dyDescent="0.25">
      <c r="C9868" s="34"/>
      <c r="D9868" s="10"/>
    </row>
    <row r="9869" spans="3:4" x14ac:dyDescent="0.25">
      <c r="C9869" s="34"/>
      <c r="D9869" s="10"/>
    </row>
    <row r="9870" spans="3:4" x14ac:dyDescent="0.25">
      <c r="C9870" s="34"/>
      <c r="D9870" s="10"/>
    </row>
    <row r="9871" spans="3:4" x14ac:dyDescent="0.25">
      <c r="C9871" s="34"/>
      <c r="D9871" s="10"/>
    </row>
    <row r="9872" spans="3:4" x14ac:dyDescent="0.25">
      <c r="C9872" s="34"/>
      <c r="D9872" s="10"/>
    </row>
    <row r="9873" spans="3:4" x14ac:dyDescent="0.25">
      <c r="C9873" s="34"/>
      <c r="D9873" s="10"/>
    </row>
    <row r="9874" spans="3:4" x14ac:dyDescent="0.25">
      <c r="C9874" s="34"/>
      <c r="D9874" s="10"/>
    </row>
    <row r="9875" spans="3:4" x14ac:dyDescent="0.25">
      <c r="C9875" s="34"/>
      <c r="D9875" s="10"/>
    </row>
    <row r="9876" spans="3:4" x14ac:dyDescent="0.25">
      <c r="C9876" s="34"/>
      <c r="D9876" s="10"/>
    </row>
    <row r="9877" spans="3:4" x14ac:dyDescent="0.25">
      <c r="C9877" s="34"/>
      <c r="D9877" s="10"/>
    </row>
    <row r="9878" spans="3:4" x14ac:dyDescent="0.25">
      <c r="C9878" s="34"/>
      <c r="D9878" s="10"/>
    </row>
    <row r="9879" spans="3:4" x14ac:dyDescent="0.25">
      <c r="C9879" s="34"/>
      <c r="D9879" s="10"/>
    </row>
    <row r="9880" spans="3:4" x14ac:dyDescent="0.25">
      <c r="C9880" s="34"/>
      <c r="D9880" s="10"/>
    </row>
    <row r="9881" spans="3:4" x14ac:dyDescent="0.25">
      <c r="C9881" s="34"/>
      <c r="D9881" s="10"/>
    </row>
    <row r="9882" spans="3:4" x14ac:dyDescent="0.25">
      <c r="C9882" s="34"/>
      <c r="D9882" s="10"/>
    </row>
    <row r="9883" spans="3:4" x14ac:dyDescent="0.25">
      <c r="C9883" s="34"/>
      <c r="D9883" s="10"/>
    </row>
    <row r="9884" spans="3:4" x14ac:dyDescent="0.25">
      <c r="C9884" s="34"/>
      <c r="D9884" s="10"/>
    </row>
    <row r="9885" spans="3:4" x14ac:dyDescent="0.25">
      <c r="C9885" s="34"/>
      <c r="D9885" s="10"/>
    </row>
    <row r="9886" spans="3:4" x14ac:dyDescent="0.25">
      <c r="C9886" s="34"/>
      <c r="D9886" s="10"/>
    </row>
    <row r="9887" spans="3:4" x14ac:dyDescent="0.25">
      <c r="C9887" s="34"/>
      <c r="D9887" s="10"/>
    </row>
    <row r="9888" spans="3:4" x14ac:dyDescent="0.25">
      <c r="C9888" s="34"/>
      <c r="D9888" s="10"/>
    </row>
    <row r="9889" spans="3:4" x14ac:dyDescent="0.25">
      <c r="C9889" s="34"/>
      <c r="D9889" s="10"/>
    </row>
    <row r="9890" spans="3:4" x14ac:dyDescent="0.25">
      <c r="C9890" s="34"/>
      <c r="D9890" s="10"/>
    </row>
    <row r="9891" spans="3:4" x14ac:dyDescent="0.25">
      <c r="C9891" s="34"/>
      <c r="D9891" s="10"/>
    </row>
    <row r="9892" spans="3:4" x14ac:dyDescent="0.25">
      <c r="C9892" s="34"/>
      <c r="D9892" s="10"/>
    </row>
    <row r="9893" spans="3:4" x14ac:dyDescent="0.25">
      <c r="C9893" s="34"/>
      <c r="D9893" s="10"/>
    </row>
    <row r="9894" spans="3:4" x14ac:dyDescent="0.25">
      <c r="C9894" s="34"/>
      <c r="D9894" s="10"/>
    </row>
    <row r="9895" spans="3:4" x14ac:dyDescent="0.25">
      <c r="C9895" s="34"/>
      <c r="D9895" s="10"/>
    </row>
    <row r="9896" spans="3:4" x14ac:dyDescent="0.25">
      <c r="C9896" s="34"/>
      <c r="D9896" s="10"/>
    </row>
    <row r="9897" spans="3:4" x14ac:dyDescent="0.25">
      <c r="C9897" s="34"/>
      <c r="D9897" s="10"/>
    </row>
    <row r="9898" spans="3:4" x14ac:dyDescent="0.25">
      <c r="C9898" s="34"/>
      <c r="D9898" s="10"/>
    </row>
    <row r="9899" spans="3:4" x14ac:dyDescent="0.25">
      <c r="C9899" s="34"/>
      <c r="D9899" s="10"/>
    </row>
    <row r="9900" spans="3:4" x14ac:dyDescent="0.25">
      <c r="C9900" s="34"/>
      <c r="D9900" s="10"/>
    </row>
    <row r="9901" spans="3:4" x14ac:dyDescent="0.25">
      <c r="C9901" s="34"/>
      <c r="D9901" s="10"/>
    </row>
    <row r="9902" spans="3:4" x14ac:dyDescent="0.25">
      <c r="C9902" s="34"/>
      <c r="D9902" s="10"/>
    </row>
    <row r="9903" spans="3:4" x14ac:dyDescent="0.25">
      <c r="C9903" s="34"/>
      <c r="D9903" s="10"/>
    </row>
    <row r="9904" spans="3:4" x14ac:dyDescent="0.25">
      <c r="C9904" s="34"/>
      <c r="D9904" s="10"/>
    </row>
    <row r="9905" spans="3:4" x14ac:dyDescent="0.25">
      <c r="C9905" s="34"/>
      <c r="D9905" s="10"/>
    </row>
    <row r="9906" spans="3:4" x14ac:dyDescent="0.25">
      <c r="C9906" s="34"/>
      <c r="D9906" s="10"/>
    </row>
    <row r="9907" spans="3:4" x14ac:dyDescent="0.25">
      <c r="C9907" s="34"/>
      <c r="D9907" s="10"/>
    </row>
    <row r="9908" spans="3:4" x14ac:dyDescent="0.25">
      <c r="C9908" s="34"/>
      <c r="D9908" s="10"/>
    </row>
    <row r="9909" spans="3:4" x14ac:dyDescent="0.25">
      <c r="C9909" s="34"/>
      <c r="D9909" s="10"/>
    </row>
    <row r="9910" spans="3:4" x14ac:dyDescent="0.25">
      <c r="C9910" s="34"/>
      <c r="D9910" s="10"/>
    </row>
    <row r="9911" spans="3:4" x14ac:dyDescent="0.25">
      <c r="C9911" s="34"/>
      <c r="D9911" s="10"/>
    </row>
    <row r="9912" spans="3:4" x14ac:dyDescent="0.25">
      <c r="C9912" s="34"/>
      <c r="D9912" s="10"/>
    </row>
    <row r="9913" spans="3:4" x14ac:dyDescent="0.25">
      <c r="C9913" s="34"/>
      <c r="D9913" s="10"/>
    </row>
    <row r="9914" spans="3:4" x14ac:dyDescent="0.25">
      <c r="C9914" s="34"/>
      <c r="D9914" s="10"/>
    </row>
    <row r="9915" spans="3:4" x14ac:dyDescent="0.25">
      <c r="C9915" s="34"/>
      <c r="D9915" s="10"/>
    </row>
    <row r="9916" spans="3:4" x14ac:dyDescent="0.25">
      <c r="C9916" s="34"/>
      <c r="D9916" s="10"/>
    </row>
    <row r="9917" spans="3:4" x14ac:dyDescent="0.25">
      <c r="C9917" s="34"/>
      <c r="D9917" s="10"/>
    </row>
    <row r="9918" spans="3:4" x14ac:dyDescent="0.25">
      <c r="C9918" s="34"/>
      <c r="D9918" s="10"/>
    </row>
    <row r="9919" spans="3:4" x14ac:dyDescent="0.25">
      <c r="C9919" s="34"/>
      <c r="D9919" s="10"/>
    </row>
    <row r="9920" spans="3:4" x14ac:dyDescent="0.25">
      <c r="C9920" s="34"/>
      <c r="D9920" s="10"/>
    </row>
    <row r="9921" spans="3:4" x14ac:dyDescent="0.25">
      <c r="C9921" s="34"/>
      <c r="D9921" s="10"/>
    </row>
    <row r="9922" spans="3:4" x14ac:dyDescent="0.25">
      <c r="C9922" s="34"/>
      <c r="D9922" s="10"/>
    </row>
    <row r="9923" spans="3:4" x14ac:dyDescent="0.25">
      <c r="C9923" s="34"/>
      <c r="D9923" s="10"/>
    </row>
    <row r="9924" spans="3:4" x14ac:dyDescent="0.25">
      <c r="C9924" s="34"/>
      <c r="D9924" s="10"/>
    </row>
    <row r="9925" spans="3:4" x14ac:dyDescent="0.25">
      <c r="C9925" s="34"/>
      <c r="D9925" s="10"/>
    </row>
    <row r="9926" spans="3:4" x14ac:dyDescent="0.25">
      <c r="C9926" s="34"/>
      <c r="D9926" s="10"/>
    </row>
    <row r="9927" spans="3:4" x14ac:dyDescent="0.25">
      <c r="C9927" s="34"/>
      <c r="D9927" s="10"/>
    </row>
    <row r="9928" spans="3:4" x14ac:dyDescent="0.25">
      <c r="C9928" s="34"/>
      <c r="D9928" s="10"/>
    </row>
    <row r="9929" spans="3:4" x14ac:dyDescent="0.25">
      <c r="C9929" s="34"/>
      <c r="D9929" s="10"/>
    </row>
    <row r="9930" spans="3:4" x14ac:dyDescent="0.25">
      <c r="C9930" s="34"/>
      <c r="D9930" s="10"/>
    </row>
    <row r="9931" spans="3:4" x14ac:dyDescent="0.25">
      <c r="C9931" s="34"/>
      <c r="D9931" s="10"/>
    </row>
    <row r="9932" spans="3:4" x14ac:dyDescent="0.25">
      <c r="C9932" s="34"/>
      <c r="D9932" s="10"/>
    </row>
    <row r="9933" spans="3:4" x14ac:dyDescent="0.25">
      <c r="C9933" s="34"/>
      <c r="D9933" s="10"/>
    </row>
    <row r="9934" spans="3:4" x14ac:dyDescent="0.25">
      <c r="C9934" s="34"/>
      <c r="D9934" s="10"/>
    </row>
    <row r="9935" spans="3:4" x14ac:dyDescent="0.25">
      <c r="C9935" s="34"/>
      <c r="D9935" s="10"/>
    </row>
    <row r="9936" spans="3:4" x14ac:dyDescent="0.25">
      <c r="C9936" s="34"/>
      <c r="D9936" s="10"/>
    </row>
    <row r="9937" spans="3:4" x14ac:dyDescent="0.25">
      <c r="C9937" s="34"/>
      <c r="D9937" s="10"/>
    </row>
    <row r="9938" spans="3:4" x14ac:dyDescent="0.25">
      <c r="C9938" s="34"/>
      <c r="D9938" s="10"/>
    </row>
    <row r="9939" spans="3:4" x14ac:dyDescent="0.25">
      <c r="C9939" s="34"/>
      <c r="D9939" s="10"/>
    </row>
    <row r="9940" spans="3:4" x14ac:dyDescent="0.25">
      <c r="C9940" s="34"/>
      <c r="D9940" s="10"/>
    </row>
    <row r="9941" spans="3:4" x14ac:dyDescent="0.25">
      <c r="C9941" s="34"/>
      <c r="D9941" s="10"/>
    </row>
    <row r="9942" spans="3:4" x14ac:dyDescent="0.25">
      <c r="C9942" s="34"/>
      <c r="D9942" s="10"/>
    </row>
    <row r="9943" spans="3:4" x14ac:dyDescent="0.25">
      <c r="C9943" s="34"/>
      <c r="D9943" s="10"/>
    </row>
    <row r="9944" spans="3:4" x14ac:dyDescent="0.25">
      <c r="C9944" s="34"/>
      <c r="D9944" s="10"/>
    </row>
    <row r="9945" spans="3:4" x14ac:dyDescent="0.25">
      <c r="C9945" s="34"/>
      <c r="D9945" s="10"/>
    </row>
    <row r="9946" spans="3:4" x14ac:dyDescent="0.25">
      <c r="C9946" s="34"/>
      <c r="D9946" s="10"/>
    </row>
    <row r="9947" spans="3:4" x14ac:dyDescent="0.25">
      <c r="C9947" s="34"/>
      <c r="D9947" s="10"/>
    </row>
    <row r="9948" spans="3:4" x14ac:dyDescent="0.25">
      <c r="C9948" s="34"/>
      <c r="D9948" s="10"/>
    </row>
    <row r="9949" spans="3:4" x14ac:dyDescent="0.25">
      <c r="C9949" s="34"/>
      <c r="D9949" s="10"/>
    </row>
    <row r="9950" spans="3:4" x14ac:dyDescent="0.25">
      <c r="C9950" s="34"/>
      <c r="D9950" s="10"/>
    </row>
    <row r="9951" spans="3:4" x14ac:dyDescent="0.25">
      <c r="C9951" s="34"/>
      <c r="D9951" s="10"/>
    </row>
    <row r="9952" spans="3:4" x14ac:dyDescent="0.25">
      <c r="C9952" s="34"/>
      <c r="D9952" s="10"/>
    </row>
    <row r="9953" spans="3:4" x14ac:dyDescent="0.25">
      <c r="C9953" s="34"/>
      <c r="D9953" s="10"/>
    </row>
    <row r="9954" spans="3:4" x14ac:dyDescent="0.25">
      <c r="C9954" s="34"/>
      <c r="D9954" s="10"/>
    </row>
    <row r="9955" spans="3:4" x14ac:dyDescent="0.25">
      <c r="C9955" s="34"/>
      <c r="D9955" s="10"/>
    </row>
    <row r="9956" spans="3:4" x14ac:dyDescent="0.25">
      <c r="C9956" s="34"/>
      <c r="D9956" s="10"/>
    </row>
    <row r="9957" spans="3:4" x14ac:dyDescent="0.25">
      <c r="C9957" s="34"/>
      <c r="D9957" s="10"/>
    </row>
    <row r="9958" spans="3:4" x14ac:dyDescent="0.25">
      <c r="C9958" s="34"/>
      <c r="D9958" s="10"/>
    </row>
    <row r="9959" spans="3:4" x14ac:dyDescent="0.25">
      <c r="C9959" s="34"/>
      <c r="D9959" s="10"/>
    </row>
    <row r="9960" spans="3:4" x14ac:dyDescent="0.25">
      <c r="C9960" s="34"/>
      <c r="D9960" s="10"/>
    </row>
    <row r="9961" spans="3:4" x14ac:dyDescent="0.25">
      <c r="C9961" s="34"/>
      <c r="D9961" s="10"/>
    </row>
    <row r="9962" spans="3:4" x14ac:dyDescent="0.25">
      <c r="C9962" s="34"/>
      <c r="D9962" s="10"/>
    </row>
    <row r="9963" spans="3:4" x14ac:dyDescent="0.25">
      <c r="C9963" s="34"/>
      <c r="D9963" s="10"/>
    </row>
    <row r="9964" spans="3:4" x14ac:dyDescent="0.25">
      <c r="C9964" s="34"/>
      <c r="D9964" s="10"/>
    </row>
    <row r="9965" spans="3:4" x14ac:dyDescent="0.25">
      <c r="C9965" s="34"/>
      <c r="D9965" s="10"/>
    </row>
    <row r="9966" spans="3:4" x14ac:dyDescent="0.25">
      <c r="C9966" s="34"/>
      <c r="D9966" s="10"/>
    </row>
    <row r="9967" spans="3:4" x14ac:dyDescent="0.25">
      <c r="C9967" s="34"/>
      <c r="D9967" s="10"/>
    </row>
    <row r="9968" spans="3:4" x14ac:dyDescent="0.25">
      <c r="C9968" s="34"/>
      <c r="D9968" s="10"/>
    </row>
    <row r="9969" spans="3:4" x14ac:dyDescent="0.25">
      <c r="C9969" s="34"/>
      <c r="D9969" s="10"/>
    </row>
    <row r="9970" spans="3:4" x14ac:dyDescent="0.25">
      <c r="C9970" s="34"/>
      <c r="D9970" s="10"/>
    </row>
    <row r="9971" spans="3:4" x14ac:dyDescent="0.25">
      <c r="C9971" s="34"/>
      <c r="D9971" s="10"/>
    </row>
    <row r="9972" spans="3:4" x14ac:dyDescent="0.25">
      <c r="C9972" s="34"/>
      <c r="D9972" s="10"/>
    </row>
    <row r="9973" spans="3:4" x14ac:dyDescent="0.25">
      <c r="C9973" s="34"/>
      <c r="D9973" s="10"/>
    </row>
    <row r="9974" spans="3:4" x14ac:dyDescent="0.25">
      <c r="C9974" s="34"/>
      <c r="D9974" s="10"/>
    </row>
    <row r="9975" spans="3:4" x14ac:dyDescent="0.25">
      <c r="C9975" s="34"/>
      <c r="D9975" s="10"/>
    </row>
    <row r="9976" spans="3:4" x14ac:dyDescent="0.25">
      <c r="C9976" s="34"/>
      <c r="D9976" s="10"/>
    </row>
    <row r="9977" spans="3:4" x14ac:dyDescent="0.25">
      <c r="C9977" s="34"/>
      <c r="D9977" s="10"/>
    </row>
    <row r="9978" spans="3:4" x14ac:dyDescent="0.25">
      <c r="C9978" s="34"/>
      <c r="D9978" s="10"/>
    </row>
    <row r="9979" spans="3:4" x14ac:dyDescent="0.25">
      <c r="C9979" s="34"/>
      <c r="D9979" s="10"/>
    </row>
    <row r="9980" spans="3:4" x14ac:dyDescent="0.25">
      <c r="C9980" s="34"/>
      <c r="D9980" s="10"/>
    </row>
    <row r="9981" spans="3:4" x14ac:dyDescent="0.25">
      <c r="C9981" s="34"/>
      <c r="D9981" s="10"/>
    </row>
    <row r="9982" spans="3:4" x14ac:dyDescent="0.25">
      <c r="C9982" s="34"/>
      <c r="D9982" s="10"/>
    </row>
    <row r="9983" spans="3:4" x14ac:dyDescent="0.25">
      <c r="C9983" s="34"/>
      <c r="D9983" s="10"/>
    </row>
    <row r="9984" spans="3:4" x14ac:dyDescent="0.25">
      <c r="C9984" s="34"/>
      <c r="D9984" s="10"/>
    </row>
    <row r="9985" spans="3:4" x14ac:dyDescent="0.25">
      <c r="C9985" s="34"/>
      <c r="D9985" s="10"/>
    </row>
    <row r="9986" spans="3:4" x14ac:dyDescent="0.25">
      <c r="C9986" s="34"/>
      <c r="D9986" s="10"/>
    </row>
    <row r="9987" spans="3:4" x14ac:dyDescent="0.25">
      <c r="C9987" s="34"/>
      <c r="D9987" s="10"/>
    </row>
    <row r="9988" spans="3:4" x14ac:dyDescent="0.25">
      <c r="C9988" s="34"/>
      <c r="D9988" s="10"/>
    </row>
    <row r="9989" spans="3:4" x14ac:dyDescent="0.25">
      <c r="C9989" s="34"/>
      <c r="D9989" s="10"/>
    </row>
    <row r="9990" spans="3:4" x14ac:dyDescent="0.25">
      <c r="C9990" s="34"/>
      <c r="D9990" s="10"/>
    </row>
    <row r="9991" spans="3:4" x14ac:dyDescent="0.25">
      <c r="C9991" s="34"/>
      <c r="D9991" s="10"/>
    </row>
    <row r="9992" spans="3:4" x14ac:dyDescent="0.25">
      <c r="C9992" s="34"/>
      <c r="D9992" s="10"/>
    </row>
    <row r="9993" spans="3:4" x14ac:dyDescent="0.25">
      <c r="C9993" s="34"/>
      <c r="D9993" s="10"/>
    </row>
    <row r="9994" spans="3:4" x14ac:dyDescent="0.25">
      <c r="C9994" s="34"/>
      <c r="D9994" s="10"/>
    </row>
    <row r="9995" spans="3:4" x14ac:dyDescent="0.25">
      <c r="C9995" s="34"/>
      <c r="D9995" s="10"/>
    </row>
    <row r="9996" spans="3:4" x14ac:dyDescent="0.25">
      <c r="C9996" s="34"/>
      <c r="D9996" s="10"/>
    </row>
    <row r="9997" spans="3:4" x14ac:dyDescent="0.25">
      <c r="C9997" s="34"/>
      <c r="D9997" s="10"/>
    </row>
    <row r="9998" spans="3:4" x14ac:dyDescent="0.25">
      <c r="C9998" s="34"/>
      <c r="D9998" s="10"/>
    </row>
    <row r="9999" spans="3:4" x14ac:dyDescent="0.25">
      <c r="C9999" s="34"/>
      <c r="D9999" s="10"/>
    </row>
    <row r="10000" spans="3:4" x14ac:dyDescent="0.25">
      <c r="C10000" s="34"/>
      <c r="D10000" s="10"/>
    </row>
    <row r="10001" spans="3:4" x14ac:dyDescent="0.25">
      <c r="C10001" s="34"/>
      <c r="D10001" s="10"/>
    </row>
    <row r="10002" spans="3:4" x14ac:dyDescent="0.25">
      <c r="C10002" s="34"/>
      <c r="D10002" s="10"/>
    </row>
    <row r="10003" spans="3:4" x14ac:dyDescent="0.25">
      <c r="C10003" s="34"/>
      <c r="D10003" s="10"/>
    </row>
    <row r="10004" spans="3:4" x14ac:dyDescent="0.25">
      <c r="C10004" s="34"/>
      <c r="D10004" s="10"/>
    </row>
    <row r="10005" spans="3:4" x14ac:dyDescent="0.25">
      <c r="C10005" s="34"/>
      <c r="D10005" s="10"/>
    </row>
    <row r="10006" spans="3:4" x14ac:dyDescent="0.25">
      <c r="C10006" s="34"/>
      <c r="D10006" s="10"/>
    </row>
    <row r="10007" spans="3:4" x14ac:dyDescent="0.25">
      <c r="C10007" s="34"/>
      <c r="D10007" s="10"/>
    </row>
    <row r="10008" spans="3:4" x14ac:dyDescent="0.25">
      <c r="C10008" s="34"/>
      <c r="D10008" s="10"/>
    </row>
    <row r="10009" spans="3:4" x14ac:dyDescent="0.25">
      <c r="C10009" s="34"/>
      <c r="D10009" s="10"/>
    </row>
    <row r="10010" spans="3:4" x14ac:dyDescent="0.25">
      <c r="C10010" s="34"/>
      <c r="D10010" s="10"/>
    </row>
    <row r="10011" spans="3:4" x14ac:dyDescent="0.25">
      <c r="C10011" s="34"/>
      <c r="D10011" s="10"/>
    </row>
    <row r="10012" spans="3:4" x14ac:dyDescent="0.25">
      <c r="C10012" s="34"/>
      <c r="D10012" s="10"/>
    </row>
    <row r="10013" spans="3:4" x14ac:dyDescent="0.25">
      <c r="C10013" s="34"/>
      <c r="D10013" s="10"/>
    </row>
    <row r="10014" spans="3:4" x14ac:dyDescent="0.25">
      <c r="C10014" s="34"/>
      <c r="D10014" s="10"/>
    </row>
    <row r="10015" spans="3:4" x14ac:dyDescent="0.25">
      <c r="C10015" s="34"/>
      <c r="D10015" s="10"/>
    </row>
    <row r="10016" spans="3:4" x14ac:dyDescent="0.25">
      <c r="C10016" s="34"/>
      <c r="D10016" s="10"/>
    </row>
    <row r="10017" spans="3:4" x14ac:dyDescent="0.25">
      <c r="C10017" s="34"/>
      <c r="D10017" s="10"/>
    </row>
    <row r="10018" spans="3:4" x14ac:dyDescent="0.25">
      <c r="C10018" s="34"/>
      <c r="D10018" s="10"/>
    </row>
    <row r="10019" spans="3:4" x14ac:dyDescent="0.25">
      <c r="C10019" s="34"/>
      <c r="D10019" s="10"/>
    </row>
    <row r="10020" spans="3:4" x14ac:dyDescent="0.25">
      <c r="C10020" s="34"/>
      <c r="D10020" s="10"/>
    </row>
    <row r="10021" spans="3:4" x14ac:dyDescent="0.25">
      <c r="C10021" s="34"/>
      <c r="D10021" s="10"/>
    </row>
    <row r="10022" spans="3:4" x14ac:dyDescent="0.25">
      <c r="C10022" s="34"/>
      <c r="D10022" s="10"/>
    </row>
    <row r="10023" spans="3:4" x14ac:dyDescent="0.25">
      <c r="C10023" s="34"/>
      <c r="D10023" s="10"/>
    </row>
    <row r="10024" spans="3:4" x14ac:dyDescent="0.25">
      <c r="C10024" s="34"/>
      <c r="D10024" s="10"/>
    </row>
    <row r="10025" spans="3:4" x14ac:dyDescent="0.25">
      <c r="C10025" s="34"/>
      <c r="D10025" s="10"/>
    </row>
    <row r="10026" spans="3:4" x14ac:dyDescent="0.25">
      <c r="C10026" s="34"/>
      <c r="D10026" s="10"/>
    </row>
    <row r="10027" spans="3:4" x14ac:dyDescent="0.25">
      <c r="C10027" s="34"/>
      <c r="D10027" s="10"/>
    </row>
    <row r="10028" spans="3:4" x14ac:dyDescent="0.25">
      <c r="C10028" s="34"/>
      <c r="D10028" s="10"/>
    </row>
    <row r="10029" spans="3:4" x14ac:dyDescent="0.25">
      <c r="C10029" s="34"/>
      <c r="D10029" s="10"/>
    </row>
    <row r="10030" spans="3:4" x14ac:dyDescent="0.25">
      <c r="C10030" s="34"/>
      <c r="D10030" s="10"/>
    </row>
    <row r="10031" spans="3:4" x14ac:dyDescent="0.25">
      <c r="C10031" s="34"/>
      <c r="D10031" s="10"/>
    </row>
    <row r="10032" spans="3:4" x14ac:dyDescent="0.25">
      <c r="C10032" s="34"/>
      <c r="D10032" s="10"/>
    </row>
    <row r="10033" spans="3:4" x14ac:dyDescent="0.25">
      <c r="C10033" s="34"/>
      <c r="D10033" s="10"/>
    </row>
    <row r="10034" spans="3:4" x14ac:dyDescent="0.25">
      <c r="C10034" s="34"/>
      <c r="D10034" s="10"/>
    </row>
    <row r="10035" spans="3:4" x14ac:dyDescent="0.25">
      <c r="C10035" s="34"/>
      <c r="D10035" s="10"/>
    </row>
    <row r="10036" spans="3:4" x14ac:dyDescent="0.25">
      <c r="C10036" s="34"/>
      <c r="D10036" s="10"/>
    </row>
    <row r="10037" spans="3:4" x14ac:dyDescent="0.25">
      <c r="C10037" s="34"/>
      <c r="D10037" s="10"/>
    </row>
    <row r="10038" spans="3:4" x14ac:dyDescent="0.25">
      <c r="C10038" s="34"/>
      <c r="D10038" s="10"/>
    </row>
    <row r="10039" spans="3:4" x14ac:dyDescent="0.25">
      <c r="C10039" s="34"/>
      <c r="D10039" s="10"/>
    </row>
    <row r="10040" spans="3:4" x14ac:dyDescent="0.25">
      <c r="C10040" s="34"/>
      <c r="D10040" s="10"/>
    </row>
    <row r="10041" spans="3:4" x14ac:dyDescent="0.25">
      <c r="C10041" s="34"/>
      <c r="D10041" s="10"/>
    </row>
    <row r="10042" spans="3:4" x14ac:dyDescent="0.25">
      <c r="C10042" s="34"/>
      <c r="D10042" s="10"/>
    </row>
    <row r="10043" spans="3:4" x14ac:dyDescent="0.25">
      <c r="C10043" s="34"/>
      <c r="D10043" s="10"/>
    </row>
    <row r="10044" spans="3:4" x14ac:dyDescent="0.25">
      <c r="C10044" s="34"/>
      <c r="D10044" s="10"/>
    </row>
    <row r="10045" spans="3:4" x14ac:dyDescent="0.25">
      <c r="C10045" s="34"/>
      <c r="D10045" s="10"/>
    </row>
    <row r="10046" spans="3:4" x14ac:dyDescent="0.25">
      <c r="C10046" s="34"/>
      <c r="D10046" s="10"/>
    </row>
    <row r="10047" spans="3:4" x14ac:dyDescent="0.25">
      <c r="C10047" s="34"/>
      <c r="D10047" s="10"/>
    </row>
    <row r="10048" spans="3:4" x14ac:dyDescent="0.25">
      <c r="C10048" s="34"/>
      <c r="D10048" s="10"/>
    </row>
    <row r="10049" spans="3:4" x14ac:dyDescent="0.25">
      <c r="C10049" s="34"/>
      <c r="D10049" s="10"/>
    </row>
    <row r="10050" spans="3:4" x14ac:dyDescent="0.25">
      <c r="C10050" s="34"/>
      <c r="D10050" s="10"/>
    </row>
    <row r="10051" spans="3:4" x14ac:dyDescent="0.25">
      <c r="C10051" s="34"/>
      <c r="D10051" s="10"/>
    </row>
    <row r="10052" spans="3:4" x14ac:dyDescent="0.25">
      <c r="C10052" s="34"/>
      <c r="D10052" s="10"/>
    </row>
    <row r="10053" spans="3:4" x14ac:dyDescent="0.25">
      <c r="C10053" s="34"/>
      <c r="D10053" s="10"/>
    </row>
    <row r="10054" spans="3:4" x14ac:dyDescent="0.25">
      <c r="C10054" s="34"/>
      <c r="D10054" s="10"/>
    </row>
    <row r="10055" spans="3:4" x14ac:dyDescent="0.25">
      <c r="C10055" s="34"/>
      <c r="D10055" s="10"/>
    </row>
    <row r="10056" spans="3:4" x14ac:dyDescent="0.25">
      <c r="C10056" s="34"/>
      <c r="D10056" s="10"/>
    </row>
    <row r="10057" spans="3:4" x14ac:dyDescent="0.25">
      <c r="C10057" s="34"/>
      <c r="D10057" s="10"/>
    </row>
    <row r="10058" spans="3:4" x14ac:dyDescent="0.25">
      <c r="C10058" s="34"/>
      <c r="D10058" s="10"/>
    </row>
    <row r="10059" spans="3:4" x14ac:dyDescent="0.25">
      <c r="C10059" s="34"/>
      <c r="D10059" s="10"/>
    </row>
    <row r="10060" spans="3:4" x14ac:dyDescent="0.25">
      <c r="C10060" s="34"/>
      <c r="D10060" s="10"/>
    </row>
    <row r="10061" spans="3:4" x14ac:dyDescent="0.25">
      <c r="C10061" s="34"/>
      <c r="D10061" s="10"/>
    </row>
    <row r="10062" spans="3:4" x14ac:dyDescent="0.25">
      <c r="C10062" s="34"/>
      <c r="D10062" s="10"/>
    </row>
    <row r="10063" spans="3:4" x14ac:dyDescent="0.25">
      <c r="C10063" s="34"/>
      <c r="D10063" s="10"/>
    </row>
    <row r="10064" spans="3:4" x14ac:dyDescent="0.25">
      <c r="C10064" s="34"/>
      <c r="D10064" s="10"/>
    </row>
    <row r="10065" spans="3:4" x14ac:dyDescent="0.25">
      <c r="C10065" s="34"/>
      <c r="D10065" s="10"/>
    </row>
    <row r="10066" spans="3:4" x14ac:dyDescent="0.25">
      <c r="C10066" s="34"/>
      <c r="D10066" s="10"/>
    </row>
    <row r="10067" spans="3:4" x14ac:dyDescent="0.25">
      <c r="C10067" s="34"/>
      <c r="D10067" s="10"/>
    </row>
    <row r="10068" spans="3:4" x14ac:dyDescent="0.25">
      <c r="C10068" s="34"/>
      <c r="D10068" s="10"/>
    </row>
    <row r="10069" spans="3:4" x14ac:dyDescent="0.25">
      <c r="C10069" s="34"/>
      <c r="D10069" s="10"/>
    </row>
    <row r="10070" spans="3:4" x14ac:dyDescent="0.25">
      <c r="C10070" s="34"/>
      <c r="D10070" s="10"/>
    </row>
    <row r="10071" spans="3:4" x14ac:dyDescent="0.25">
      <c r="C10071" s="34"/>
      <c r="D10071" s="10"/>
    </row>
    <row r="10072" spans="3:4" x14ac:dyDescent="0.25">
      <c r="C10072" s="34"/>
      <c r="D10072" s="10"/>
    </row>
    <row r="10073" spans="3:4" x14ac:dyDescent="0.25">
      <c r="C10073" s="34"/>
      <c r="D10073" s="10"/>
    </row>
    <row r="10074" spans="3:4" x14ac:dyDescent="0.25">
      <c r="C10074" s="34"/>
      <c r="D10074" s="10"/>
    </row>
    <row r="10075" spans="3:4" x14ac:dyDescent="0.25">
      <c r="C10075" s="34"/>
      <c r="D10075" s="10"/>
    </row>
    <row r="10076" spans="3:4" x14ac:dyDescent="0.25">
      <c r="C10076" s="34"/>
      <c r="D10076" s="10"/>
    </row>
    <row r="10077" spans="3:4" x14ac:dyDescent="0.25">
      <c r="C10077" s="34"/>
      <c r="D10077" s="10"/>
    </row>
    <row r="10078" spans="3:4" x14ac:dyDescent="0.25">
      <c r="C10078" s="34"/>
      <c r="D10078" s="10"/>
    </row>
    <row r="10079" spans="3:4" x14ac:dyDescent="0.25">
      <c r="C10079" s="34"/>
      <c r="D10079" s="10"/>
    </row>
    <row r="10080" spans="3:4" x14ac:dyDescent="0.25">
      <c r="C10080" s="34"/>
      <c r="D10080" s="10"/>
    </row>
    <row r="10081" spans="3:4" x14ac:dyDescent="0.25">
      <c r="C10081" s="34"/>
      <c r="D10081" s="10"/>
    </row>
    <row r="10082" spans="3:4" x14ac:dyDescent="0.25">
      <c r="C10082" s="34"/>
      <c r="D10082" s="10"/>
    </row>
    <row r="10083" spans="3:4" x14ac:dyDescent="0.25">
      <c r="C10083" s="34"/>
      <c r="D10083" s="10"/>
    </row>
    <row r="10084" spans="3:4" x14ac:dyDescent="0.25">
      <c r="C10084" s="34"/>
      <c r="D10084" s="10"/>
    </row>
    <row r="10085" spans="3:4" x14ac:dyDescent="0.25">
      <c r="C10085" s="34"/>
      <c r="D10085" s="10"/>
    </row>
    <row r="10086" spans="3:4" x14ac:dyDescent="0.25">
      <c r="C10086" s="34"/>
      <c r="D10086" s="10"/>
    </row>
    <row r="10087" spans="3:4" x14ac:dyDescent="0.25">
      <c r="C10087" s="34"/>
      <c r="D10087" s="10"/>
    </row>
    <row r="10088" spans="3:4" x14ac:dyDescent="0.25">
      <c r="C10088" s="34"/>
      <c r="D10088" s="10"/>
    </row>
    <row r="10089" spans="3:4" x14ac:dyDescent="0.25">
      <c r="C10089" s="34"/>
      <c r="D10089" s="10"/>
    </row>
    <row r="10090" spans="3:4" x14ac:dyDescent="0.25">
      <c r="C10090" s="34"/>
      <c r="D10090" s="10"/>
    </row>
    <row r="10091" spans="3:4" x14ac:dyDescent="0.25">
      <c r="C10091" s="34"/>
      <c r="D10091" s="10"/>
    </row>
    <row r="10092" spans="3:4" x14ac:dyDescent="0.25">
      <c r="C10092" s="34"/>
      <c r="D10092" s="10"/>
    </row>
    <row r="10093" spans="3:4" x14ac:dyDescent="0.25">
      <c r="C10093" s="34"/>
      <c r="D10093" s="10"/>
    </row>
    <row r="10094" spans="3:4" x14ac:dyDescent="0.25">
      <c r="C10094" s="34"/>
      <c r="D10094" s="10"/>
    </row>
    <row r="10095" spans="3:4" x14ac:dyDescent="0.25">
      <c r="C10095" s="34"/>
      <c r="D10095" s="10"/>
    </row>
    <row r="10096" spans="3:4" x14ac:dyDescent="0.25">
      <c r="C10096" s="34"/>
      <c r="D10096" s="10"/>
    </row>
    <row r="10097" spans="3:4" x14ac:dyDescent="0.25">
      <c r="C10097" s="34"/>
      <c r="D10097" s="10"/>
    </row>
    <row r="10098" spans="3:4" x14ac:dyDescent="0.25">
      <c r="C10098" s="34"/>
      <c r="D10098" s="10"/>
    </row>
    <row r="10099" spans="3:4" x14ac:dyDescent="0.25">
      <c r="C10099" s="34"/>
      <c r="D10099" s="10"/>
    </row>
    <row r="10100" spans="3:4" x14ac:dyDescent="0.25">
      <c r="C10100" s="34"/>
      <c r="D10100" s="10"/>
    </row>
    <row r="10101" spans="3:4" x14ac:dyDescent="0.25">
      <c r="C10101" s="34"/>
      <c r="D10101" s="10"/>
    </row>
    <row r="10102" spans="3:4" x14ac:dyDescent="0.25">
      <c r="C10102" s="34"/>
      <c r="D10102" s="10"/>
    </row>
    <row r="10103" spans="3:4" x14ac:dyDescent="0.25">
      <c r="C10103" s="34"/>
      <c r="D10103" s="10"/>
    </row>
    <row r="10104" spans="3:4" x14ac:dyDescent="0.25">
      <c r="C10104" s="34"/>
      <c r="D10104" s="10"/>
    </row>
    <row r="10105" spans="3:4" x14ac:dyDescent="0.25">
      <c r="C10105" s="34"/>
      <c r="D10105" s="10"/>
    </row>
    <row r="10106" spans="3:4" x14ac:dyDescent="0.25">
      <c r="C10106" s="34"/>
      <c r="D10106" s="10"/>
    </row>
    <row r="10107" spans="3:4" x14ac:dyDescent="0.25">
      <c r="C10107" s="34"/>
      <c r="D10107" s="10"/>
    </row>
    <row r="10108" spans="3:4" x14ac:dyDescent="0.25">
      <c r="C10108" s="34"/>
      <c r="D10108" s="10"/>
    </row>
    <row r="10109" spans="3:4" x14ac:dyDescent="0.25">
      <c r="C10109" s="34"/>
      <c r="D10109" s="10"/>
    </row>
    <row r="10110" spans="3:4" x14ac:dyDescent="0.25">
      <c r="C10110" s="34"/>
      <c r="D10110" s="10"/>
    </row>
    <row r="10111" spans="3:4" x14ac:dyDescent="0.25">
      <c r="C10111" s="34"/>
      <c r="D10111" s="10"/>
    </row>
    <row r="10112" spans="3:4" x14ac:dyDescent="0.25">
      <c r="C10112" s="34"/>
      <c r="D10112" s="10"/>
    </row>
    <row r="10113" spans="3:4" x14ac:dyDescent="0.25">
      <c r="C10113" s="34"/>
      <c r="D10113" s="10"/>
    </row>
    <row r="10114" spans="3:4" x14ac:dyDescent="0.25">
      <c r="C10114" s="34"/>
      <c r="D10114" s="10"/>
    </row>
    <row r="10115" spans="3:4" x14ac:dyDescent="0.25">
      <c r="C10115" s="34"/>
      <c r="D10115" s="10"/>
    </row>
    <row r="10116" spans="3:4" x14ac:dyDescent="0.25">
      <c r="C10116" s="34"/>
      <c r="D10116" s="10"/>
    </row>
    <row r="10117" spans="3:4" x14ac:dyDescent="0.25">
      <c r="C10117" s="34"/>
      <c r="D10117" s="10"/>
    </row>
    <row r="10118" spans="3:4" x14ac:dyDescent="0.25">
      <c r="C10118" s="34"/>
      <c r="D10118" s="10"/>
    </row>
    <row r="10119" spans="3:4" x14ac:dyDescent="0.25">
      <c r="C10119" s="34"/>
      <c r="D10119" s="10"/>
    </row>
    <row r="10120" spans="3:4" x14ac:dyDescent="0.25">
      <c r="C10120" s="34"/>
      <c r="D10120" s="10"/>
    </row>
    <row r="10121" spans="3:4" x14ac:dyDescent="0.25">
      <c r="C10121" s="34"/>
      <c r="D10121" s="10"/>
    </row>
    <row r="10122" spans="3:4" x14ac:dyDescent="0.25">
      <c r="C10122" s="34"/>
      <c r="D10122" s="10"/>
    </row>
    <row r="10123" spans="3:4" x14ac:dyDescent="0.25">
      <c r="C10123" s="34"/>
      <c r="D10123" s="10"/>
    </row>
    <row r="10124" spans="3:4" x14ac:dyDescent="0.25">
      <c r="C10124" s="34"/>
      <c r="D10124" s="10"/>
    </row>
    <row r="10125" spans="3:4" x14ac:dyDescent="0.25">
      <c r="C10125" s="34"/>
      <c r="D10125" s="10"/>
    </row>
    <row r="10126" spans="3:4" x14ac:dyDescent="0.25">
      <c r="C10126" s="34"/>
      <c r="D10126" s="10"/>
    </row>
    <row r="10127" spans="3:4" x14ac:dyDescent="0.25">
      <c r="C10127" s="34"/>
      <c r="D10127" s="10"/>
    </row>
    <row r="10128" spans="3:4" x14ac:dyDescent="0.25">
      <c r="C10128" s="34"/>
      <c r="D10128" s="10"/>
    </row>
    <row r="10129" spans="3:4" x14ac:dyDescent="0.25">
      <c r="C10129" s="34"/>
      <c r="D10129" s="10"/>
    </row>
    <row r="10130" spans="3:4" x14ac:dyDescent="0.25">
      <c r="C10130" s="34"/>
      <c r="D10130" s="10"/>
    </row>
    <row r="10131" spans="3:4" x14ac:dyDescent="0.25">
      <c r="C10131" s="34"/>
      <c r="D10131" s="10"/>
    </row>
    <row r="10132" spans="3:4" x14ac:dyDescent="0.25">
      <c r="C10132" s="34"/>
      <c r="D10132" s="10"/>
    </row>
    <row r="10133" spans="3:4" x14ac:dyDescent="0.25">
      <c r="C10133" s="34"/>
      <c r="D10133" s="10"/>
    </row>
    <row r="10134" spans="3:4" x14ac:dyDescent="0.25">
      <c r="C10134" s="34"/>
      <c r="D10134" s="10"/>
    </row>
    <row r="10135" spans="3:4" x14ac:dyDescent="0.25">
      <c r="C10135" s="34"/>
      <c r="D10135" s="10"/>
    </row>
    <row r="10136" spans="3:4" x14ac:dyDescent="0.25">
      <c r="C10136" s="34"/>
      <c r="D10136" s="10"/>
    </row>
    <row r="10137" spans="3:4" x14ac:dyDescent="0.25">
      <c r="C10137" s="34"/>
      <c r="D10137" s="10"/>
    </row>
    <row r="10138" spans="3:4" x14ac:dyDescent="0.25">
      <c r="C10138" s="34"/>
      <c r="D10138" s="10"/>
    </row>
    <row r="10139" spans="3:4" x14ac:dyDescent="0.25">
      <c r="C10139" s="34"/>
      <c r="D10139" s="10"/>
    </row>
    <row r="10140" spans="3:4" x14ac:dyDescent="0.25">
      <c r="C10140" s="34"/>
      <c r="D10140" s="10"/>
    </row>
    <row r="10141" spans="3:4" x14ac:dyDescent="0.25">
      <c r="C10141" s="34"/>
      <c r="D10141" s="10"/>
    </row>
    <row r="10142" spans="3:4" x14ac:dyDescent="0.25">
      <c r="C10142" s="34"/>
      <c r="D10142" s="10"/>
    </row>
    <row r="10143" spans="3:4" x14ac:dyDescent="0.25">
      <c r="C10143" s="34"/>
      <c r="D10143" s="10"/>
    </row>
    <row r="10144" spans="3:4" x14ac:dyDescent="0.25">
      <c r="C10144" s="34"/>
      <c r="D10144" s="10"/>
    </row>
    <row r="10145" spans="3:4" x14ac:dyDescent="0.25">
      <c r="C10145" s="34"/>
      <c r="D10145" s="10"/>
    </row>
    <row r="10146" spans="3:4" x14ac:dyDescent="0.25">
      <c r="C10146" s="34"/>
      <c r="D10146" s="10"/>
    </row>
    <row r="10147" spans="3:4" x14ac:dyDescent="0.25">
      <c r="C10147" s="34"/>
      <c r="D10147" s="10"/>
    </row>
    <row r="10148" spans="3:4" x14ac:dyDescent="0.25">
      <c r="C10148" s="34"/>
      <c r="D10148" s="10"/>
    </row>
    <row r="10149" spans="3:4" x14ac:dyDescent="0.25">
      <c r="C10149" s="34"/>
      <c r="D10149" s="10"/>
    </row>
    <row r="10150" spans="3:4" x14ac:dyDescent="0.25">
      <c r="C10150" s="34"/>
      <c r="D10150" s="10"/>
    </row>
    <row r="10151" spans="3:4" x14ac:dyDescent="0.25">
      <c r="C10151" s="34"/>
      <c r="D10151" s="10"/>
    </row>
    <row r="10152" spans="3:4" x14ac:dyDescent="0.25">
      <c r="C10152" s="34"/>
      <c r="D10152" s="10"/>
    </row>
    <row r="10153" spans="3:4" x14ac:dyDescent="0.25">
      <c r="C10153" s="34"/>
      <c r="D10153" s="10"/>
    </row>
    <row r="10154" spans="3:4" x14ac:dyDescent="0.25">
      <c r="C10154" s="34"/>
      <c r="D10154" s="10"/>
    </row>
    <row r="10155" spans="3:4" x14ac:dyDescent="0.25">
      <c r="C10155" s="34"/>
      <c r="D10155" s="10"/>
    </row>
    <row r="10156" spans="3:4" x14ac:dyDescent="0.25">
      <c r="C10156" s="34"/>
      <c r="D10156" s="10"/>
    </row>
    <row r="10157" spans="3:4" x14ac:dyDescent="0.25">
      <c r="C10157" s="34"/>
      <c r="D10157" s="10"/>
    </row>
    <row r="10158" spans="3:4" x14ac:dyDescent="0.25">
      <c r="C10158" s="34"/>
      <c r="D10158" s="10"/>
    </row>
    <row r="10159" spans="3:4" x14ac:dyDescent="0.25">
      <c r="C10159" s="34"/>
      <c r="D10159" s="10"/>
    </row>
    <row r="10160" spans="3:4" x14ac:dyDescent="0.25">
      <c r="C10160" s="34"/>
      <c r="D10160" s="10"/>
    </row>
    <row r="10161" spans="3:4" x14ac:dyDescent="0.25">
      <c r="C10161" s="34"/>
      <c r="D10161" s="10"/>
    </row>
    <row r="10162" spans="3:4" x14ac:dyDescent="0.25">
      <c r="C10162" s="34"/>
      <c r="D10162" s="10"/>
    </row>
    <row r="10163" spans="3:4" x14ac:dyDescent="0.25">
      <c r="C10163" s="34"/>
      <c r="D10163" s="10"/>
    </row>
    <row r="10164" spans="3:4" x14ac:dyDescent="0.25">
      <c r="C10164" s="34"/>
      <c r="D10164" s="10"/>
    </row>
    <row r="10165" spans="3:4" x14ac:dyDescent="0.25">
      <c r="C10165" s="34"/>
      <c r="D10165" s="10"/>
    </row>
    <row r="10166" spans="3:4" x14ac:dyDescent="0.25">
      <c r="C10166" s="34"/>
      <c r="D10166" s="10"/>
    </row>
    <row r="10167" spans="3:4" x14ac:dyDescent="0.25">
      <c r="C10167" s="34"/>
      <c r="D10167" s="10"/>
    </row>
    <row r="10168" spans="3:4" x14ac:dyDescent="0.25">
      <c r="C10168" s="34"/>
      <c r="D10168" s="10"/>
    </row>
    <row r="10169" spans="3:4" x14ac:dyDescent="0.25">
      <c r="C10169" s="34"/>
      <c r="D10169" s="10"/>
    </row>
    <row r="10170" spans="3:4" x14ac:dyDescent="0.25">
      <c r="C10170" s="34"/>
      <c r="D10170" s="10"/>
    </row>
    <row r="10171" spans="3:4" x14ac:dyDescent="0.25">
      <c r="C10171" s="34"/>
      <c r="D10171" s="10"/>
    </row>
    <row r="10172" spans="3:4" x14ac:dyDescent="0.25">
      <c r="C10172" s="34"/>
      <c r="D10172" s="10"/>
    </row>
    <row r="10173" spans="3:4" x14ac:dyDescent="0.25">
      <c r="C10173" s="34"/>
      <c r="D10173" s="10"/>
    </row>
    <row r="10174" spans="3:4" x14ac:dyDescent="0.25">
      <c r="C10174" s="34"/>
      <c r="D10174" s="10"/>
    </row>
    <row r="10175" spans="3:4" x14ac:dyDescent="0.25">
      <c r="C10175" s="34"/>
      <c r="D10175" s="10"/>
    </row>
    <row r="10176" spans="3:4" x14ac:dyDescent="0.25">
      <c r="C10176" s="34"/>
      <c r="D10176" s="10"/>
    </row>
    <row r="10177" spans="3:4" x14ac:dyDescent="0.25">
      <c r="C10177" s="34"/>
      <c r="D10177" s="10"/>
    </row>
    <row r="10178" spans="3:4" x14ac:dyDescent="0.25">
      <c r="C10178" s="34"/>
      <c r="D10178" s="10"/>
    </row>
    <row r="10179" spans="3:4" x14ac:dyDescent="0.25">
      <c r="C10179" s="34"/>
      <c r="D10179" s="10"/>
    </row>
    <row r="10180" spans="3:4" x14ac:dyDescent="0.25">
      <c r="C10180" s="34"/>
      <c r="D10180" s="10"/>
    </row>
    <row r="10181" spans="3:4" x14ac:dyDescent="0.25">
      <c r="C10181" s="34"/>
      <c r="D10181" s="10"/>
    </row>
    <row r="10182" spans="3:4" x14ac:dyDescent="0.25">
      <c r="C10182" s="34"/>
      <c r="D10182" s="10"/>
    </row>
    <row r="10183" spans="3:4" x14ac:dyDescent="0.25">
      <c r="C10183" s="34"/>
      <c r="D10183" s="10"/>
    </row>
    <row r="10184" spans="3:4" x14ac:dyDescent="0.25">
      <c r="C10184" s="34"/>
      <c r="D10184" s="10"/>
    </row>
    <row r="10185" spans="3:4" x14ac:dyDescent="0.25">
      <c r="C10185" s="34"/>
      <c r="D10185" s="10"/>
    </row>
    <row r="10186" spans="3:4" x14ac:dyDescent="0.25">
      <c r="C10186" s="34"/>
      <c r="D10186" s="10"/>
    </row>
    <row r="10187" spans="3:4" x14ac:dyDescent="0.25">
      <c r="C10187" s="34"/>
      <c r="D10187" s="10"/>
    </row>
    <row r="10188" spans="3:4" x14ac:dyDescent="0.25">
      <c r="C10188" s="34"/>
      <c r="D10188" s="10"/>
    </row>
    <row r="10189" spans="3:4" x14ac:dyDescent="0.25">
      <c r="C10189" s="34"/>
      <c r="D10189" s="10"/>
    </row>
    <row r="10190" spans="3:4" x14ac:dyDescent="0.25">
      <c r="C10190" s="34"/>
      <c r="D10190" s="10"/>
    </row>
    <row r="10191" spans="3:4" x14ac:dyDescent="0.25">
      <c r="C10191" s="34"/>
      <c r="D10191" s="10"/>
    </row>
    <row r="10192" spans="3:4" x14ac:dyDescent="0.25">
      <c r="C10192" s="34"/>
      <c r="D10192" s="10"/>
    </row>
    <row r="10193" spans="3:4" x14ac:dyDescent="0.25">
      <c r="C10193" s="34"/>
      <c r="D10193" s="10"/>
    </row>
    <row r="10194" spans="3:4" x14ac:dyDescent="0.25">
      <c r="C10194" s="34"/>
      <c r="D10194" s="10"/>
    </row>
    <row r="10195" spans="3:4" x14ac:dyDescent="0.25">
      <c r="C10195" s="34"/>
      <c r="D10195" s="10"/>
    </row>
    <row r="10196" spans="3:4" x14ac:dyDescent="0.25">
      <c r="C10196" s="34"/>
      <c r="D10196" s="10"/>
    </row>
    <row r="10197" spans="3:4" x14ac:dyDescent="0.25">
      <c r="C10197" s="34"/>
      <c r="D10197" s="10"/>
    </row>
    <row r="10198" spans="3:4" x14ac:dyDescent="0.25">
      <c r="C10198" s="34"/>
      <c r="D10198" s="10"/>
    </row>
    <row r="10199" spans="3:4" x14ac:dyDescent="0.25">
      <c r="C10199" s="34"/>
      <c r="D10199" s="10"/>
    </row>
    <row r="10200" spans="3:4" x14ac:dyDescent="0.25">
      <c r="C10200" s="34"/>
      <c r="D10200" s="10"/>
    </row>
    <row r="10201" spans="3:4" x14ac:dyDescent="0.25">
      <c r="C10201" s="34"/>
      <c r="D10201" s="10"/>
    </row>
    <row r="10202" spans="3:4" x14ac:dyDescent="0.25">
      <c r="C10202" s="34"/>
      <c r="D10202" s="10"/>
    </row>
    <row r="10203" spans="3:4" x14ac:dyDescent="0.25">
      <c r="C10203" s="34"/>
      <c r="D10203" s="10"/>
    </row>
    <row r="10204" spans="3:4" x14ac:dyDescent="0.25">
      <c r="C10204" s="34"/>
      <c r="D10204" s="10"/>
    </row>
    <row r="10205" spans="3:4" x14ac:dyDescent="0.25">
      <c r="C10205" s="34"/>
      <c r="D10205" s="10"/>
    </row>
    <row r="10206" spans="3:4" x14ac:dyDescent="0.25">
      <c r="C10206" s="34"/>
      <c r="D10206" s="10"/>
    </row>
    <row r="10207" spans="3:4" x14ac:dyDescent="0.25">
      <c r="C10207" s="34"/>
      <c r="D10207" s="10"/>
    </row>
    <row r="10208" spans="3:4" x14ac:dyDescent="0.25">
      <c r="C10208" s="34"/>
      <c r="D10208" s="10"/>
    </row>
    <row r="10209" spans="3:4" x14ac:dyDescent="0.25">
      <c r="C10209" s="34"/>
      <c r="D10209" s="10"/>
    </row>
    <row r="10210" spans="3:4" x14ac:dyDescent="0.25">
      <c r="C10210" s="34"/>
      <c r="D10210" s="10"/>
    </row>
    <row r="10211" spans="3:4" x14ac:dyDescent="0.25">
      <c r="C10211" s="34"/>
      <c r="D10211" s="10"/>
    </row>
    <row r="10212" spans="3:4" x14ac:dyDescent="0.25">
      <c r="C10212" s="34"/>
      <c r="D10212" s="10"/>
    </row>
    <row r="10213" spans="3:4" x14ac:dyDescent="0.25">
      <c r="C10213" s="34"/>
      <c r="D10213" s="10"/>
    </row>
    <row r="10214" spans="3:4" x14ac:dyDescent="0.25">
      <c r="C10214" s="34"/>
      <c r="D10214" s="10"/>
    </row>
    <row r="10215" spans="3:4" x14ac:dyDescent="0.25">
      <c r="C10215" s="34"/>
      <c r="D10215" s="10"/>
    </row>
    <row r="10216" spans="3:4" x14ac:dyDescent="0.25">
      <c r="C10216" s="34"/>
      <c r="D10216" s="10"/>
    </row>
    <row r="10217" spans="3:4" x14ac:dyDescent="0.25">
      <c r="C10217" s="34"/>
      <c r="D10217" s="10"/>
    </row>
    <row r="10218" spans="3:4" x14ac:dyDescent="0.25">
      <c r="C10218" s="34"/>
      <c r="D10218" s="10"/>
    </row>
    <row r="10219" spans="3:4" x14ac:dyDescent="0.25">
      <c r="C10219" s="34"/>
      <c r="D10219" s="10"/>
    </row>
    <row r="10220" spans="3:4" x14ac:dyDescent="0.25">
      <c r="C10220" s="34"/>
      <c r="D10220" s="10"/>
    </row>
    <row r="10221" spans="3:4" x14ac:dyDescent="0.25">
      <c r="C10221" s="34"/>
      <c r="D10221" s="10"/>
    </row>
    <row r="10222" spans="3:4" x14ac:dyDescent="0.25">
      <c r="C10222" s="34"/>
      <c r="D10222" s="10"/>
    </row>
    <row r="10223" spans="3:4" x14ac:dyDescent="0.25">
      <c r="C10223" s="34"/>
      <c r="D10223" s="10"/>
    </row>
    <row r="10224" spans="3:4" x14ac:dyDescent="0.25">
      <c r="C10224" s="34"/>
      <c r="D10224" s="10"/>
    </row>
    <row r="10225" spans="3:4" x14ac:dyDescent="0.25">
      <c r="C10225" s="34"/>
      <c r="D10225" s="10"/>
    </row>
    <row r="10226" spans="3:4" x14ac:dyDescent="0.25">
      <c r="C10226" s="34"/>
      <c r="D10226" s="10"/>
    </row>
    <row r="10227" spans="3:4" x14ac:dyDescent="0.25">
      <c r="C10227" s="34"/>
      <c r="D10227" s="10"/>
    </row>
    <row r="10228" spans="3:4" x14ac:dyDescent="0.25">
      <c r="C10228" s="34"/>
      <c r="D10228" s="10"/>
    </row>
    <row r="10229" spans="3:4" x14ac:dyDescent="0.25">
      <c r="C10229" s="34"/>
      <c r="D10229" s="10"/>
    </row>
    <row r="10230" spans="3:4" x14ac:dyDescent="0.25">
      <c r="C10230" s="34"/>
      <c r="D10230" s="10"/>
    </row>
    <row r="10231" spans="3:4" x14ac:dyDescent="0.25">
      <c r="C10231" s="34"/>
      <c r="D10231" s="10"/>
    </row>
    <row r="10232" spans="3:4" x14ac:dyDescent="0.25">
      <c r="C10232" s="34"/>
      <c r="D10232" s="10"/>
    </row>
    <row r="10233" spans="3:4" x14ac:dyDescent="0.25">
      <c r="C10233" s="34"/>
      <c r="D10233" s="10"/>
    </row>
    <row r="10234" spans="3:4" x14ac:dyDescent="0.25">
      <c r="C10234" s="34"/>
      <c r="D10234" s="10"/>
    </row>
    <row r="10235" spans="3:4" x14ac:dyDescent="0.25">
      <c r="C10235" s="34"/>
      <c r="D10235" s="10"/>
    </row>
    <row r="10236" spans="3:4" x14ac:dyDescent="0.25">
      <c r="C10236" s="34"/>
      <c r="D10236" s="10"/>
    </row>
    <row r="10237" spans="3:4" x14ac:dyDescent="0.25">
      <c r="C10237" s="34"/>
      <c r="D10237" s="10"/>
    </row>
    <row r="10238" spans="3:4" x14ac:dyDescent="0.25">
      <c r="C10238" s="34"/>
      <c r="D10238" s="10"/>
    </row>
    <row r="10239" spans="3:4" x14ac:dyDescent="0.25">
      <c r="C10239" s="34"/>
      <c r="D10239" s="10"/>
    </row>
    <row r="10240" spans="3:4" x14ac:dyDescent="0.25">
      <c r="C10240" s="34"/>
      <c r="D10240" s="10"/>
    </row>
    <row r="10241" spans="3:4" x14ac:dyDescent="0.25">
      <c r="C10241" s="34"/>
      <c r="D10241" s="10"/>
    </row>
    <row r="10242" spans="3:4" x14ac:dyDescent="0.25">
      <c r="C10242" s="34"/>
      <c r="D10242" s="10"/>
    </row>
    <row r="10243" spans="3:4" x14ac:dyDescent="0.25">
      <c r="C10243" s="34"/>
      <c r="D10243" s="10"/>
    </row>
    <row r="10244" spans="3:4" x14ac:dyDescent="0.25">
      <c r="C10244" s="34"/>
      <c r="D10244" s="10"/>
    </row>
    <row r="10245" spans="3:4" x14ac:dyDescent="0.25">
      <c r="C10245" s="34"/>
      <c r="D10245" s="10"/>
    </row>
    <row r="10246" spans="3:4" x14ac:dyDescent="0.25">
      <c r="C10246" s="34"/>
      <c r="D10246" s="10"/>
    </row>
    <row r="10247" spans="3:4" x14ac:dyDescent="0.25">
      <c r="C10247" s="34"/>
      <c r="D10247" s="10"/>
    </row>
    <row r="10248" spans="3:4" x14ac:dyDescent="0.25">
      <c r="C10248" s="34"/>
      <c r="D10248" s="10"/>
    </row>
    <row r="10249" spans="3:4" x14ac:dyDescent="0.25">
      <c r="C10249" s="34"/>
      <c r="D10249" s="10"/>
    </row>
    <row r="10250" spans="3:4" x14ac:dyDescent="0.25">
      <c r="C10250" s="34"/>
      <c r="D10250" s="10"/>
    </row>
    <row r="10251" spans="3:4" x14ac:dyDescent="0.25">
      <c r="C10251" s="34"/>
      <c r="D10251" s="10"/>
    </row>
    <row r="10252" spans="3:4" x14ac:dyDescent="0.25">
      <c r="C10252" s="34"/>
      <c r="D10252" s="10"/>
    </row>
    <row r="10253" spans="3:4" x14ac:dyDescent="0.25">
      <c r="C10253" s="34"/>
      <c r="D10253" s="10"/>
    </row>
    <row r="10254" spans="3:4" x14ac:dyDescent="0.25">
      <c r="C10254" s="34"/>
      <c r="D10254" s="10"/>
    </row>
    <row r="10255" spans="3:4" x14ac:dyDescent="0.25">
      <c r="C10255" s="34"/>
      <c r="D10255" s="10"/>
    </row>
    <row r="10256" spans="3:4" x14ac:dyDescent="0.25">
      <c r="C10256" s="34"/>
      <c r="D10256" s="10"/>
    </row>
    <row r="10257" spans="3:4" x14ac:dyDescent="0.25">
      <c r="C10257" s="34"/>
      <c r="D10257" s="10"/>
    </row>
    <row r="10258" spans="3:4" x14ac:dyDescent="0.25">
      <c r="C10258" s="34"/>
      <c r="D10258" s="10"/>
    </row>
    <row r="10259" spans="3:4" x14ac:dyDescent="0.25">
      <c r="C10259" s="34"/>
      <c r="D10259" s="10"/>
    </row>
    <row r="10260" spans="3:4" x14ac:dyDescent="0.25">
      <c r="C10260" s="34"/>
      <c r="D10260" s="10"/>
    </row>
    <row r="10261" spans="3:4" x14ac:dyDescent="0.25">
      <c r="C10261" s="34"/>
      <c r="D10261" s="10"/>
    </row>
    <row r="10262" spans="3:4" x14ac:dyDescent="0.25">
      <c r="C10262" s="34"/>
      <c r="D10262" s="10"/>
    </row>
    <row r="10263" spans="3:4" x14ac:dyDescent="0.25">
      <c r="C10263" s="34"/>
      <c r="D10263" s="10"/>
    </row>
    <row r="10264" spans="3:4" x14ac:dyDescent="0.25">
      <c r="C10264" s="34"/>
      <c r="D10264" s="10"/>
    </row>
    <row r="10265" spans="3:4" x14ac:dyDescent="0.25">
      <c r="C10265" s="34"/>
      <c r="D10265" s="10"/>
    </row>
    <row r="10266" spans="3:4" x14ac:dyDescent="0.25">
      <c r="C10266" s="34"/>
      <c r="D10266" s="10"/>
    </row>
    <row r="10267" spans="3:4" x14ac:dyDescent="0.25">
      <c r="C10267" s="34"/>
      <c r="D10267" s="10"/>
    </row>
    <row r="10268" spans="3:4" x14ac:dyDescent="0.25">
      <c r="C10268" s="34"/>
      <c r="D10268" s="10"/>
    </row>
    <row r="10269" spans="3:4" x14ac:dyDescent="0.25">
      <c r="C10269" s="34"/>
      <c r="D10269" s="10"/>
    </row>
    <row r="10270" spans="3:4" x14ac:dyDescent="0.25">
      <c r="C10270" s="34"/>
      <c r="D10270" s="10"/>
    </row>
    <row r="10271" spans="3:4" x14ac:dyDescent="0.25">
      <c r="C10271" s="34"/>
      <c r="D10271" s="10"/>
    </row>
    <row r="10272" spans="3:4" x14ac:dyDescent="0.25">
      <c r="C10272" s="34"/>
      <c r="D10272" s="10"/>
    </row>
    <row r="10273" spans="3:4" x14ac:dyDescent="0.25">
      <c r="C10273" s="34"/>
      <c r="D10273" s="10"/>
    </row>
    <row r="10274" spans="3:4" x14ac:dyDescent="0.25">
      <c r="C10274" s="34"/>
      <c r="D10274" s="10"/>
    </row>
    <row r="10275" spans="3:4" x14ac:dyDescent="0.25">
      <c r="C10275" s="34"/>
      <c r="D10275" s="10"/>
    </row>
    <row r="10276" spans="3:4" x14ac:dyDescent="0.25">
      <c r="C10276" s="34"/>
      <c r="D10276" s="10"/>
    </row>
    <row r="10277" spans="3:4" x14ac:dyDescent="0.25">
      <c r="C10277" s="34"/>
      <c r="D10277" s="10"/>
    </row>
    <row r="10278" spans="3:4" x14ac:dyDescent="0.25">
      <c r="C10278" s="34"/>
      <c r="D10278" s="10"/>
    </row>
    <row r="10279" spans="3:4" x14ac:dyDescent="0.25">
      <c r="C10279" s="34"/>
      <c r="D10279" s="10"/>
    </row>
    <row r="10280" spans="3:4" x14ac:dyDescent="0.25">
      <c r="C10280" s="34"/>
      <c r="D10280" s="10"/>
    </row>
    <row r="10281" spans="3:4" x14ac:dyDescent="0.25">
      <c r="C10281" s="34"/>
      <c r="D10281" s="10"/>
    </row>
    <row r="10282" spans="3:4" x14ac:dyDescent="0.25">
      <c r="C10282" s="34"/>
      <c r="D10282" s="10"/>
    </row>
    <row r="10283" spans="3:4" x14ac:dyDescent="0.25">
      <c r="C10283" s="34"/>
      <c r="D10283" s="10"/>
    </row>
    <row r="10284" spans="3:4" x14ac:dyDescent="0.25">
      <c r="C10284" s="34"/>
      <c r="D10284" s="10"/>
    </row>
    <row r="10285" spans="3:4" x14ac:dyDescent="0.25">
      <c r="C10285" s="34"/>
      <c r="D10285" s="10"/>
    </row>
    <row r="10286" spans="3:4" x14ac:dyDescent="0.25">
      <c r="C10286" s="34"/>
      <c r="D10286" s="10"/>
    </row>
    <row r="10287" spans="3:4" x14ac:dyDescent="0.25">
      <c r="C10287" s="34"/>
      <c r="D10287" s="10"/>
    </row>
    <row r="10288" spans="3:4" x14ac:dyDescent="0.25">
      <c r="C10288" s="34"/>
      <c r="D10288" s="10"/>
    </row>
    <row r="10289" spans="3:4" x14ac:dyDescent="0.25">
      <c r="C10289" s="34"/>
      <c r="D10289" s="10"/>
    </row>
    <row r="10290" spans="3:4" x14ac:dyDescent="0.25">
      <c r="C10290" s="34"/>
      <c r="D10290" s="10"/>
    </row>
    <row r="10291" spans="3:4" x14ac:dyDescent="0.25">
      <c r="C10291" s="34"/>
      <c r="D10291" s="10"/>
    </row>
    <row r="10292" spans="3:4" x14ac:dyDescent="0.25">
      <c r="C10292" s="34"/>
      <c r="D10292" s="10"/>
    </row>
    <row r="10293" spans="3:4" x14ac:dyDescent="0.25">
      <c r="C10293" s="34"/>
      <c r="D10293" s="10"/>
    </row>
    <row r="10294" spans="3:4" x14ac:dyDescent="0.25">
      <c r="C10294" s="34"/>
      <c r="D10294" s="10"/>
    </row>
    <row r="10295" spans="3:4" x14ac:dyDescent="0.25">
      <c r="C10295" s="34"/>
      <c r="D10295" s="10"/>
    </row>
    <row r="10296" spans="3:4" x14ac:dyDescent="0.25">
      <c r="C10296" s="34"/>
      <c r="D10296" s="10"/>
    </row>
    <row r="10297" spans="3:4" x14ac:dyDescent="0.25">
      <c r="C10297" s="34"/>
      <c r="D10297" s="10"/>
    </row>
    <row r="10298" spans="3:4" x14ac:dyDescent="0.25">
      <c r="C10298" s="34"/>
      <c r="D10298" s="10"/>
    </row>
    <row r="10299" spans="3:4" x14ac:dyDescent="0.25">
      <c r="C10299" s="34"/>
      <c r="D10299" s="10"/>
    </row>
    <row r="10300" spans="3:4" x14ac:dyDescent="0.25">
      <c r="C10300" s="34"/>
      <c r="D10300" s="10"/>
    </row>
    <row r="10301" spans="3:4" x14ac:dyDescent="0.25">
      <c r="C10301" s="34"/>
      <c r="D10301" s="10"/>
    </row>
    <row r="10302" spans="3:4" x14ac:dyDescent="0.25">
      <c r="C10302" s="34"/>
      <c r="D10302" s="10"/>
    </row>
    <row r="10303" spans="3:4" x14ac:dyDescent="0.25">
      <c r="C10303" s="34"/>
      <c r="D10303" s="10"/>
    </row>
    <row r="10304" spans="3:4" x14ac:dyDescent="0.25">
      <c r="C10304" s="34"/>
      <c r="D10304" s="10"/>
    </row>
    <row r="10305" spans="3:4" x14ac:dyDescent="0.25">
      <c r="C10305" s="34"/>
      <c r="D10305" s="10"/>
    </row>
    <row r="10306" spans="3:4" x14ac:dyDescent="0.25">
      <c r="C10306" s="34"/>
      <c r="D10306" s="10"/>
    </row>
    <row r="10307" spans="3:4" x14ac:dyDescent="0.25">
      <c r="C10307" s="34"/>
      <c r="D10307" s="10"/>
    </row>
    <row r="10308" spans="3:4" x14ac:dyDescent="0.25">
      <c r="C10308" s="34"/>
      <c r="D10308" s="10"/>
    </row>
    <row r="10309" spans="3:4" x14ac:dyDescent="0.25">
      <c r="C10309" s="34"/>
      <c r="D10309" s="10"/>
    </row>
    <row r="10310" spans="3:4" x14ac:dyDescent="0.25">
      <c r="C10310" s="34"/>
      <c r="D10310" s="10"/>
    </row>
    <row r="10311" spans="3:4" x14ac:dyDescent="0.25">
      <c r="C10311" s="34"/>
      <c r="D10311" s="10"/>
    </row>
    <row r="10312" spans="3:4" x14ac:dyDescent="0.25">
      <c r="C10312" s="34"/>
      <c r="D10312" s="10"/>
    </row>
    <row r="10313" spans="3:4" x14ac:dyDescent="0.25">
      <c r="C10313" s="34"/>
      <c r="D10313" s="10"/>
    </row>
    <row r="10314" spans="3:4" x14ac:dyDescent="0.25">
      <c r="C10314" s="34"/>
      <c r="D10314" s="10"/>
    </row>
    <row r="10315" spans="3:4" x14ac:dyDescent="0.25">
      <c r="C10315" s="34"/>
      <c r="D10315" s="10"/>
    </row>
    <row r="10316" spans="3:4" x14ac:dyDescent="0.25">
      <c r="C10316" s="34"/>
      <c r="D10316" s="10"/>
    </row>
    <row r="10317" spans="3:4" x14ac:dyDescent="0.25">
      <c r="C10317" s="34"/>
      <c r="D10317" s="10"/>
    </row>
    <row r="10318" spans="3:4" x14ac:dyDescent="0.25">
      <c r="C10318" s="34"/>
      <c r="D10318" s="10"/>
    </row>
    <row r="10319" spans="3:4" x14ac:dyDescent="0.25">
      <c r="C10319" s="34"/>
      <c r="D10319" s="10"/>
    </row>
    <row r="10320" spans="3:4" x14ac:dyDescent="0.25">
      <c r="C10320" s="34"/>
      <c r="D10320" s="10"/>
    </row>
    <row r="10321" spans="3:4" x14ac:dyDescent="0.25">
      <c r="C10321" s="34"/>
      <c r="D10321" s="10"/>
    </row>
    <row r="10322" spans="3:4" x14ac:dyDescent="0.25">
      <c r="C10322" s="34"/>
      <c r="D10322" s="10"/>
    </row>
    <row r="10323" spans="3:4" x14ac:dyDescent="0.25">
      <c r="C10323" s="34"/>
      <c r="D10323" s="10"/>
    </row>
    <row r="10324" spans="3:4" x14ac:dyDescent="0.25">
      <c r="C10324" s="34"/>
      <c r="D10324" s="10"/>
    </row>
    <row r="10325" spans="3:4" x14ac:dyDescent="0.25">
      <c r="C10325" s="34"/>
      <c r="D10325" s="10"/>
    </row>
    <row r="10326" spans="3:4" x14ac:dyDescent="0.25">
      <c r="C10326" s="34"/>
      <c r="D10326" s="10"/>
    </row>
    <row r="10327" spans="3:4" x14ac:dyDescent="0.25">
      <c r="C10327" s="34"/>
      <c r="D10327" s="10"/>
    </row>
    <row r="10328" spans="3:4" x14ac:dyDescent="0.25">
      <c r="C10328" s="34"/>
      <c r="D10328" s="10"/>
    </row>
    <row r="10329" spans="3:4" x14ac:dyDescent="0.25">
      <c r="C10329" s="34"/>
      <c r="D10329" s="10"/>
    </row>
    <row r="10330" spans="3:4" x14ac:dyDescent="0.25">
      <c r="C10330" s="34"/>
      <c r="D10330" s="10"/>
    </row>
    <row r="10331" spans="3:4" x14ac:dyDescent="0.25">
      <c r="C10331" s="34"/>
      <c r="D10331" s="10"/>
    </row>
    <row r="10332" spans="3:4" x14ac:dyDescent="0.25">
      <c r="C10332" s="34"/>
      <c r="D10332" s="10"/>
    </row>
    <row r="10333" spans="3:4" x14ac:dyDescent="0.25">
      <c r="C10333" s="34"/>
      <c r="D10333" s="10"/>
    </row>
    <row r="10334" spans="3:4" x14ac:dyDescent="0.25">
      <c r="C10334" s="34"/>
      <c r="D10334" s="10"/>
    </row>
    <row r="10335" spans="3:4" x14ac:dyDescent="0.25">
      <c r="C10335" s="34"/>
      <c r="D10335" s="10"/>
    </row>
    <row r="10336" spans="3:4" x14ac:dyDescent="0.25">
      <c r="C10336" s="34"/>
      <c r="D10336" s="10"/>
    </row>
    <row r="10337" spans="3:4" x14ac:dyDescent="0.25">
      <c r="C10337" s="34"/>
      <c r="D10337" s="10"/>
    </row>
    <row r="10338" spans="3:4" x14ac:dyDescent="0.25">
      <c r="C10338" s="34"/>
      <c r="D10338" s="10"/>
    </row>
    <row r="10339" spans="3:4" x14ac:dyDescent="0.25">
      <c r="C10339" s="34"/>
      <c r="D10339" s="10"/>
    </row>
    <row r="10340" spans="3:4" x14ac:dyDescent="0.25">
      <c r="C10340" s="34"/>
      <c r="D10340" s="10"/>
    </row>
    <row r="10341" spans="3:4" x14ac:dyDescent="0.25">
      <c r="C10341" s="34"/>
      <c r="D10341" s="10"/>
    </row>
    <row r="10342" spans="3:4" x14ac:dyDescent="0.25">
      <c r="C10342" s="34"/>
      <c r="D10342" s="10"/>
    </row>
    <row r="10343" spans="3:4" x14ac:dyDescent="0.25">
      <c r="C10343" s="34"/>
      <c r="D10343" s="10"/>
    </row>
    <row r="10344" spans="3:4" x14ac:dyDescent="0.25">
      <c r="C10344" s="34"/>
      <c r="D10344" s="10"/>
    </row>
    <row r="10345" spans="3:4" x14ac:dyDescent="0.25">
      <c r="C10345" s="34"/>
      <c r="D10345" s="10"/>
    </row>
    <row r="10346" spans="3:4" x14ac:dyDescent="0.25">
      <c r="C10346" s="34"/>
      <c r="D10346" s="10"/>
    </row>
    <row r="10347" spans="3:4" x14ac:dyDescent="0.25">
      <c r="C10347" s="34"/>
      <c r="D10347" s="10"/>
    </row>
    <row r="10348" spans="3:4" x14ac:dyDescent="0.25">
      <c r="C10348" s="34"/>
      <c r="D10348" s="10"/>
    </row>
    <row r="10349" spans="3:4" x14ac:dyDescent="0.25">
      <c r="C10349" s="34"/>
      <c r="D10349" s="10"/>
    </row>
    <row r="10350" spans="3:4" x14ac:dyDescent="0.25">
      <c r="C10350" s="34"/>
      <c r="D10350" s="10"/>
    </row>
    <row r="10351" spans="3:4" x14ac:dyDescent="0.25">
      <c r="C10351" s="34"/>
      <c r="D10351" s="10"/>
    </row>
    <row r="10352" spans="3:4" x14ac:dyDescent="0.25">
      <c r="C10352" s="34"/>
      <c r="D10352" s="10"/>
    </row>
    <row r="10353" spans="3:4" x14ac:dyDescent="0.25">
      <c r="C10353" s="34"/>
      <c r="D10353" s="10"/>
    </row>
    <row r="10354" spans="3:4" x14ac:dyDescent="0.25">
      <c r="C10354" s="34"/>
      <c r="D10354" s="10"/>
    </row>
    <row r="10355" spans="3:4" x14ac:dyDescent="0.25">
      <c r="C10355" s="34"/>
      <c r="D10355" s="10"/>
    </row>
    <row r="10356" spans="3:4" x14ac:dyDescent="0.25">
      <c r="C10356" s="34"/>
      <c r="D10356" s="10"/>
    </row>
    <row r="10357" spans="3:4" x14ac:dyDescent="0.25">
      <c r="C10357" s="34"/>
      <c r="D10357" s="10"/>
    </row>
    <row r="10358" spans="3:4" x14ac:dyDescent="0.25">
      <c r="C10358" s="34"/>
      <c r="D10358" s="10"/>
    </row>
    <row r="10359" spans="3:4" x14ac:dyDescent="0.25">
      <c r="C10359" s="34"/>
      <c r="D10359" s="10"/>
    </row>
    <row r="10360" spans="3:4" x14ac:dyDescent="0.25">
      <c r="C10360" s="34"/>
      <c r="D10360" s="10"/>
    </row>
    <row r="10361" spans="3:4" x14ac:dyDescent="0.25">
      <c r="C10361" s="34"/>
      <c r="D10361" s="10"/>
    </row>
    <row r="10362" spans="3:4" x14ac:dyDescent="0.25">
      <c r="C10362" s="34"/>
      <c r="D10362" s="10"/>
    </row>
    <row r="10363" spans="3:4" x14ac:dyDescent="0.25">
      <c r="C10363" s="34"/>
      <c r="D10363" s="10"/>
    </row>
    <row r="10364" spans="3:4" x14ac:dyDescent="0.25">
      <c r="C10364" s="34"/>
      <c r="D10364" s="10"/>
    </row>
    <row r="10365" spans="3:4" x14ac:dyDescent="0.25">
      <c r="C10365" s="34"/>
      <c r="D10365" s="10"/>
    </row>
    <row r="10366" spans="3:4" x14ac:dyDescent="0.25">
      <c r="C10366" s="34"/>
      <c r="D10366" s="10"/>
    </row>
    <row r="10367" spans="3:4" x14ac:dyDescent="0.25">
      <c r="C10367" s="34"/>
      <c r="D10367" s="10"/>
    </row>
    <row r="10368" spans="3:4" x14ac:dyDescent="0.25">
      <c r="C10368" s="34"/>
      <c r="D10368" s="10"/>
    </row>
    <row r="10369" spans="3:4" x14ac:dyDescent="0.25">
      <c r="C10369" s="34"/>
      <c r="D10369" s="10"/>
    </row>
    <row r="10370" spans="3:4" x14ac:dyDescent="0.25">
      <c r="C10370" s="34"/>
      <c r="D10370" s="10"/>
    </row>
    <row r="10371" spans="3:4" x14ac:dyDescent="0.25">
      <c r="C10371" s="34"/>
      <c r="D10371" s="10"/>
    </row>
    <row r="10372" spans="3:4" x14ac:dyDescent="0.25">
      <c r="C10372" s="34"/>
      <c r="D10372" s="10"/>
    </row>
    <row r="10373" spans="3:4" x14ac:dyDescent="0.25">
      <c r="C10373" s="34"/>
      <c r="D10373" s="10"/>
    </row>
    <row r="10374" spans="3:4" x14ac:dyDescent="0.25">
      <c r="C10374" s="34"/>
      <c r="D10374" s="10"/>
    </row>
    <row r="10375" spans="3:4" x14ac:dyDescent="0.25">
      <c r="C10375" s="34"/>
      <c r="D10375" s="10"/>
    </row>
    <row r="10376" spans="3:4" x14ac:dyDescent="0.25">
      <c r="C10376" s="34"/>
      <c r="D10376" s="10"/>
    </row>
    <row r="10377" spans="3:4" x14ac:dyDescent="0.25">
      <c r="C10377" s="34"/>
      <c r="D10377" s="10"/>
    </row>
    <row r="10378" spans="3:4" x14ac:dyDescent="0.25">
      <c r="C10378" s="34"/>
      <c r="D10378" s="10"/>
    </row>
    <row r="10379" spans="3:4" x14ac:dyDescent="0.25">
      <c r="C10379" s="34"/>
      <c r="D10379" s="10"/>
    </row>
    <row r="10380" spans="3:4" x14ac:dyDescent="0.25">
      <c r="C10380" s="34"/>
      <c r="D10380" s="10"/>
    </row>
    <row r="10381" spans="3:4" x14ac:dyDescent="0.25">
      <c r="C10381" s="34"/>
      <c r="D10381" s="10"/>
    </row>
    <row r="10382" spans="3:4" x14ac:dyDescent="0.25">
      <c r="C10382" s="34"/>
      <c r="D10382" s="10"/>
    </row>
    <row r="10383" spans="3:4" x14ac:dyDescent="0.25">
      <c r="C10383" s="34"/>
      <c r="D10383" s="10"/>
    </row>
    <row r="10384" spans="3:4" x14ac:dyDescent="0.25">
      <c r="C10384" s="34"/>
      <c r="D10384" s="10"/>
    </row>
    <row r="10385" spans="3:4" x14ac:dyDescent="0.25">
      <c r="C10385" s="34"/>
      <c r="D10385" s="10"/>
    </row>
    <row r="10386" spans="3:4" x14ac:dyDescent="0.25">
      <c r="C10386" s="34"/>
      <c r="D10386" s="10"/>
    </row>
    <row r="10387" spans="3:4" x14ac:dyDescent="0.25">
      <c r="C10387" s="34"/>
      <c r="D10387" s="10"/>
    </row>
    <row r="10388" spans="3:4" x14ac:dyDescent="0.25">
      <c r="C10388" s="34"/>
      <c r="D10388" s="10"/>
    </row>
    <row r="10389" spans="3:4" x14ac:dyDescent="0.25">
      <c r="C10389" s="34"/>
      <c r="D10389" s="10"/>
    </row>
    <row r="10390" spans="3:4" x14ac:dyDescent="0.25">
      <c r="C10390" s="34"/>
      <c r="D10390" s="10"/>
    </row>
    <row r="10391" spans="3:4" x14ac:dyDescent="0.25">
      <c r="C10391" s="34"/>
      <c r="D10391" s="10"/>
    </row>
    <row r="10392" spans="3:4" x14ac:dyDescent="0.25">
      <c r="C10392" s="34"/>
      <c r="D10392" s="10"/>
    </row>
    <row r="10393" spans="3:4" x14ac:dyDescent="0.25">
      <c r="C10393" s="34"/>
      <c r="D10393" s="10"/>
    </row>
    <row r="10394" spans="3:4" x14ac:dyDescent="0.25">
      <c r="C10394" s="34"/>
      <c r="D10394" s="10"/>
    </row>
    <row r="10395" spans="3:4" x14ac:dyDescent="0.25">
      <c r="C10395" s="34"/>
      <c r="D10395" s="10"/>
    </row>
    <row r="10396" spans="3:4" x14ac:dyDescent="0.25">
      <c r="C10396" s="34"/>
      <c r="D10396" s="10"/>
    </row>
    <row r="10397" spans="3:4" x14ac:dyDescent="0.25">
      <c r="C10397" s="34"/>
      <c r="D10397" s="10"/>
    </row>
    <row r="10398" spans="3:4" x14ac:dyDescent="0.25">
      <c r="C10398" s="34"/>
      <c r="D10398" s="10"/>
    </row>
    <row r="10399" spans="3:4" x14ac:dyDescent="0.25">
      <c r="C10399" s="34"/>
      <c r="D10399" s="10"/>
    </row>
    <row r="10400" spans="3:4" x14ac:dyDescent="0.25">
      <c r="C10400" s="34"/>
      <c r="D10400" s="10"/>
    </row>
    <row r="10401" spans="3:4" x14ac:dyDescent="0.25">
      <c r="C10401" s="34"/>
      <c r="D10401" s="10"/>
    </row>
    <row r="10402" spans="3:4" x14ac:dyDescent="0.25">
      <c r="C10402" s="34"/>
      <c r="D10402" s="10"/>
    </row>
    <row r="10403" spans="3:4" x14ac:dyDescent="0.25">
      <c r="C10403" s="34"/>
      <c r="D10403" s="10"/>
    </row>
    <row r="10404" spans="3:4" x14ac:dyDescent="0.25">
      <c r="C10404" s="34"/>
      <c r="D10404" s="10"/>
    </row>
    <row r="10405" spans="3:4" x14ac:dyDescent="0.25">
      <c r="C10405" s="34"/>
      <c r="D10405" s="10"/>
    </row>
    <row r="10406" spans="3:4" x14ac:dyDescent="0.25">
      <c r="C10406" s="34"/>
      <c r="D10406" s="10"/>
    </row>
    <row r="10407" spans="3:4" x14ac:dyDescent="0.25">
      <c r="C10407" s="34"/>
      <c r="D10407" s="10"/>
    </row>
    <row r="10408" spans="3:4" x14ac:dyDescent="0.25">
      <c r="C10408" s="34"/>
      <c r="D10408" s="10"/>
    </row>
    <row r="10409" spans="3:4" x14ac:dyDescent="0.25">
      <c r="C10409" s="34"/>
      <c r="D10409" s="10"/>
    </row>
    <row r="10410" spans="3:4" x14ac:dyDescent="0.25">
      <c r="C10410" s="34"/>
      <c r="D10410" s="10"/>
    </row>
    <row r="10411" spans="3:4" x14ac:dyDescent="0.25">
      <c r="C10411" s="34"/>
      <c r="D10411" s="10"/>
    </row>
    <row r="10412" spans="3:4" x14ac:dyDescent="0.25">
      <c r="C10412" s="34"/>
      <c r="D10412" s="10"/>
    </row>
    <row r="10413" spans="3:4" x14ac:dyDescent="0.25">
      <c r="C10413" s="34"/>
      <c r="D10413" s="10"/>
    </row>
    <row r="10414" spans="3:4" x14ac:dyDescent="0.25">
      <c r="C10414" s="34"/>
      <c r="D10414" s="10"/>
    </row>
    <row r="10415" spans="3:4" x14ac:dyDescent="0.25">
      <c r="C10415" s="34"/>
      <c r="D10415" s="10"/>
    </row>
    <row r="10416" spans="3:4" x14ac:dyDescent="0.25">
      <c r="C10416" s="34"/>
      <c r="D10416" s="10"/>
    </row>
    <row r="10417" spans="3:4" x14ac:dyDescent="0.25">
      <c r="C10417" s="34"/>
      <c r="D10417" s="10"/>
    </row>
    <row r="10418" spans="3:4" x14ac:dyDescent="0.25">
      <c r="C10418" s="34"/>
      <c r="D10418" s="10"/>
    </row>
    <row r="10419" spans="3:4" x14ac:dyDescent="0.25">
      <c r="C10419" s="34"/>
      <c r="D10419" s="10"/>
    </row>
    <row r="10420" spans="3:4" x14ac:dyDescent="0.25">
      <c r="C10420" s="34"/>
      <c r="D10420" s="10"/>
    </row>
    <row r="10421" spans="3:4" x14ac:dyDescent="0.25">
      <c r="C10421" s="34"/>
      <c r="D10421" s="10"/>
    </row>
    <row r="10422" spans="3:4" x14ac:dyDescent="0.25">
      <c r="C10422" s="34"/>
      <c r="D10422" s="10"/>
    </row>
    <row r="10423" spans="3:4" x14ac:dyDescent="0.25">
      <c r="C10423" s="34"/>
      <c r="D10423" s="10"/>
    </row>
    <row r="10424" spans="3:4" x14ac:dyDescent="0.25">
      <c r="C10424" s="34"/>
      <c r="D10424" s="10"/>
    </row>
    <row r="10425" spans="3:4" x14ac:dyDescent="0.25">
      <c r="C10425" s="34"/>
      <c r="D10425" s="10"/>
    </row>
    <row r="10426" spans="3:4" x14ac:dyDescent="0.25">
      <c r="C10426" s="34"/>
      <c r="D10426" s="10"/>
    </row>
    <row r="10427" spans="3:4" x14ac:dyDescent="0.25">
      <c r="C10427" s="34"/>
      <c r="D10427" s="10"/>
    </row>
    <row r="10428" spans="3:4" x14ac:dyDescent="0.25">
      <c r="C10428" s="34"/>
      <c r="D10428" s="10"/>
    </row>
    <row r="10429" spans="3:4" x14ac:dyDescent="0.25">
      <c r="C10429" s="34"/>
      <c r="D10429" s="10"/>
    </row>
    <row r="10430" spans="3:4" x14ac:dyDescent="0.25">
      <c r="C10430" s="34"/>
      <c r="D10430" s="10"/>
    </row>
    <row r="10431" spans="3:4" x14ac:dyDescent="0.25">
      <c r="C10431" s="34"/>
      <c r="D10431" s="10"/>
    </row>
    <row r="10432" spans="3:4" x14ac:dyDescent="0.25">
      <c r="C10432" s="34"/>
      <c r="D10432" s="10"/>
    </row>
    <row r="10433" spans="3:4" x14ac:dyDescent="0.25">
      <c r="C10433" s="34"/>
      <c r="D10433" s="10"/>
    </row>
    <row r="10434" spans="3:4" x14ac:dyDescent="0.25">
      <c r="C10434" s="34"/>
      <c r="D10434" s="10"/>
    </row>
    <row r="10435" spans="3:4" x14ac:dyDescent="0.25">
      <c r="C10435" s="34"/>
      <c r="D10435" s="10"/>
    </row>
    <row r="10436" spans="3:4" x14ac:dyDescent="0.25">
      <c r="C10436" s="34"/>
      <c r="D10436" s="10"/>
    </row>
    <row r="10437" spans="3:4" x14ac:dyDescent="0.25">
      <c r="C10437" s="34"/>
      <c r="D10437" s="10"/>
    </row>
    <row r="10438" spans="3:4" x14ac:dyDescent="0.25">
      <c r="C10438" s="34"/>
      <c r="D10438" s="10"/>
    </row>
    <row r="10439" spans="3:4" x14ac:dyDescent="0.25">
      <c r="C10439" s="34"/>
      <c r="D10439" s="10"/>
    </row>
    <row r="10440" spans="3:4" x14ac:dyDescent="0.25">
      <c r="C10440" s="34"/>
      <c r="D10440" s="10"/>
    </row>
    <row r="10441" spans="3:4" x14ac:dyDescent="0.25">
      <c r="C10441" s="34"/>
      <c r="D10441" s="10"/>
    </row>
    <row r="10442" spans="3:4" x14ac:dyDescent="0.25">
      <c r="C10442" s="34"/>
      <c r="D10442" s="10"/>
    </row>
    <row r="10443" spans="3:4" x14ac:dyDescent="0.25">
      <c r="C10443" s="34"/>
      <c r="D10443" s="10"/>
    </row>
    <row r="10444" spans="3:4" x14ac:dyDescent="0.25">
      <c r="C10444" s="34"/>
      <c r="D10444" s="10"/>
    </row>
    <row r="10445" spans="3:4" x14ac:dyDescent="0.25">
      <c r="C10445" s="34"/>
      <c r="D10445" s="10"/>
    </row>
    <row r="10446" spans="3:4" x14ac:dyDescent="0.25">
      <c r="C10446" s="34"/>
      <c r="D10446" s="10"/>
    </row>
    <row r="10447" spans="3:4" x14ac:dyDescent="0.25">
      <c r="C10447" s="34"/>
      <c r="D10447" s="10"/>
    </row>
    <row r="10448" spans="3:4" x14ac:dyDescent="0.25">
      <c r="C10448" s="34"/>
      <c r="D10448" s="10"/>
    </row>
    <row r="10449" spans="3:4" x14ac:dyDescent="0.25">
      <c r="C10449" s="34"/>
      <c r="D10449" s="10"/>
    </row>
    <row r="10450" spans="3:4" x14ac:dyDescent="0.25">
      <c r="C10450" s="34"/>
      <c r="D10450" s="10"/>
    </row>
    <row r="10451" spans="3:4" x14ac:dyDescent="0.25">
      <c r="C10451" s="34"/>
      <c r="D10451" s="10"/>
    </row>
    <row r="10452" spans="3:4" x14ac:dyDescent="0.25">
      <c r="C10452" s="34"/>
      <c r="D10452" s="10"/>
    </row>
    <row r="10453" spans="3:4" x14ac:dyDescent="0.25">
      <c r="C10453" s="34"/>
      <c r="D10453" s="10"/>
    </row>
    <row r="10454" spans="3:4" x14ac:dyDescent="0.25">
      <c r="C10454" s="34"/>
      <c r="D10454" s="10"/>
    </row>
    <row r="10455" spans="3:4" x14ac:dyDescent="0.25">
      <c r="C10455" s="34"/>
      <c r="D10455" s="10"/>
    </row>
    <row r="10456" spans="3:4" x14ac:dyDescent="0.25">
      <c r="C10456" s="34"/>
      <c r="D10456" s="10"/>
    </row>
    <row r="10457" spans="3:4" x14ac:dyDescent="0.25">
      <c r="C10457" s="34"/>
      <c r="D10457" s="10"/>
    </row>
    <row r="10458" spans="3:4" x14ac:dyDescent="0.25">
      <c r="C10458" s="34"/>
      <c r="D10458" s="10"/>
    </row>
    <row r="10459" spans="3:4" x14ac:dyDescent="0.25">
      <c r="C10459" s="34"/>
      <c r="D10459" s="10"/>
    </row>
    <row r="10460" spans="3:4" x14ac:dyDescent="0.25">
      <c r="C10460" s="34"/>
      <c r="D10460" s="10"/>
    </row>
    <row r="10461" spans="3:4" x14ac:dyDescent="0.25">
      <c r="C10461" s="34"/>
      <c r="D10461" s="10"/>
    </row>
    <row r="10462" spans="3:4" x14ac:dyDescent="0.25">
      <c r="C10462" s="34"/>
      <c r="D10462" s="10"/>
    </row>
    <row r="10463" spans="3:4" x14ac:dyDescent="0.25">
      <c r="C10463" s="34"/>
      <c r="D10463" s="10"/>
    </row>
    <row r="10464" spans="3:4" x14ac:dyDescent="0.25">
      <c r="C10464" s="34"/>
      <c r="D10464" s="10"/>
    </row>
    <row r="10465" spans="3:4" x14ac:dyDescent="0.25">
      <c r="C10465" s="34"/>
      <c r="D10465" s="10"/>
    </row>
    <row r="10466" spans="3:4" x14ac:dyDescent="0.25">
      <c r="C10466" s="34"/>
      <c r="D10466" s="10"/>
    </row>
    <row r="10467" spans="3:4" x14ac:dyDescent="0.25">
      <c r="C10467" s="34"/>
      <c r="D10467" s="10"/>
    </row>
    <row r="10468" spans="3:4" x14ac:dyDescent="0.25">
      <c r="C10468" s="34"/>
      <c r="D10468" s="10"/>
    </row>
    <row r="10469" spans="3:4" x14ac:dyDescent="0.25">
      <c r="C10469" s="34"/>
      <c r="D10469" s="10"/>
    </row>
    <row r="10470" spans="3:4" x14ac:dyDescent="0.25">
      <c r="C10470" s="34"/>
      <c r="D10470" s="10"/>
    </row>
    <row r="10471" spans="3:4" x14ac:dyDescent="0.25">
      <c r="C10471" s="34"/>
      <c r="D10471" s="10"/>
    </row>
    <row r="10472" spans="3:4" x14ac:dyDescent="0.25">
      <c r="C10472" s="34"/>
      <c r="D10472" s="10"/>
    </row>
    <row r="10473" spans="3:4" x14ac:dyDescent="0.25">
      <c r="C10473" s="34"/>
      <c r="D10473" s="10"/>
    </row>
    <row r="10474" spans="3:4" x14ac:dyDescent="0.25">
      <c r="C10474" s="34"/>
      <c r="D10474" s="10"/>
    </row>
    <row r="10475" spans="3:4" x14ac:dyDescent="0.25">
      <c r="C10475" s="34"/>
      <c r="D10475" s="10"/>
    </row>
    <row r="10476" spans="3:4" x14ac:dyDescent="0.25">
      <c r="C10476" s="34"/>
      <c r="D10476" s="10"/>
    </row>
    <row r="10477" spans="3:4" x14ac:dyDescent="0.25">
      <c r="C10477" s="34"/>
      <c r="D10477" s="10"/>
    </row>
    <row r="10478" spans="3:4" x14ac:dyDescent="0.25">
      <c r="C10478" s="34"/>
      <c r="D10478" s="10"/>
    </row>
    <row r="10479" spans="3:4" x14ac:dyDescent="0.25">
      <c r="C10479" s="34"/>
      <c r="D10479" s="10"/>
    </row>
    <row r="10480" spans="3:4" x14ac:dyDescent="0.25">
      <c r="C10480" s="34"/>
      <c r="D10480" s="10"/>
    </row>
    <row r="10481" spans="3:4" x14ac:dyDescent="0.25">
      <c r="C10481" s="34"/>
      <c r="D10481" s="10"/>
    </row>
    <row r="10482" spans="3:4" x14ac:dyDescent="0.25">
      <c r="C10482" s="34"/>
      <c r="D10482" s="10"/>
    </row>
    <row r="10483" spans="3:4" x14ac:dyDescent="0.25">
      <c r="C10483" s="34"/>
      <c r="D10483" s="10"/>
    </row>
    <row r="10484" spans="3:4" x14ac:dyDescent="0.25">
      <c r="C10484" s="34"/>
      <c r="D10484" s="10"/>
    </row>
    <row r="10485" spans="3:4" x14ac:dyDescent="0.25">
      <c r="C10485" s="34"/>
      <c r="D10485" s="10"/>
    </row>
    <row r="10486" spans="3:4" x14ac:dyDescent="0.25">
      <c r="C10486" s="34"/>
      <c r="D10486" s="10"/>
    </row>
    <row r="10487" spans="3:4" x14ac:dyDescent="0.25">
      <c r="C10487" s="34"/>
      <c r="D10487" s="10"/>
    </row>
    <row r="10488" spans="3:4" x14ac:dyDescent="0.25">
      <c r="C10488" s="34"/>
      <c r="D10488" s="10"/>
    </row>
    <row r="10489" spans="3:4" x14ac:dyDescent="0.25">
      <c r="C10489" s="34"/>
      <c r="D10489" s="10"/>
    </row>
    <row r="10490" spans="3:4" x14ac:dyDescent="0.25">
      <c r="C10490" s="34"/>
      <c r="D10490" s="10"/>
    </row>
    <row r="10491" spans="3:4" x14ac:dyDescent="0.25">
      <c r="C10491" s="34"/>
      <c r="D10491" s="10"/>
    </row>
    <row r="10492" spans="3:4" x14ac:dyDescent="0.25">
      <c r="C10492" s="34"/>
      <c r="D10492" s="10"/>
    </row>
    <row r="10493" spans="3:4" x14ac:dyDescent="0.25">
      <c r="C10493" s="34"/>
      <c r="D10493" s="10"/>
    </row>
    <row r="10494" spans="3:4" x14ac:dyDescent="0.25">
      <c r="C10494" s="34"/>
      <c r="D10494" s="10"/>
    </row>
    <row r="10495" spans="3:4" x14ac:dyDescent="0.25">
      <c r="C10495" s="34"/>
      <c r="D10495" s="10"/>
    </row>
    <row r="10496" spans="3:4" x14ac:dyDescent="0.25">
      <c r="C10496" s="34"/>
      <c r="D10496" s="10"/>
    </row>
    <row r="10497" spans="3:4" x14ac:dyDescent="0.25">
      <c r="C10497" s="34"/>
      <c r="D10497" s="10"/>
    </row>
    <row r="10498" spans="3:4" x14ac:dyDescent="0.25">
      <c r="C10498" s="34"/>
      <c r="D10498" s="10"/>
    </row>
    <row r="10499" spans="3:4" x14ac:dyDescent="0.25">
      <c r="C10499" s="34"/>
      <c r="D10499" s="10"/>
    </row>
    <row r="10500" spans="3:4" x14ac:dyDescent="0.25">
      <c r="C10500" s="34"/>
      <c r="D10500" s="10"/>
    </row>
    <row r="10501" spans="3:4" x14ac:dyDescent="0.25">
      <c r="C10501" s="34"/>
      <c r="D10501" s="10"/>
    </row>
    <row r="10502" spans="3:4" x14ac:dyDescent="0.25">
      <c r="C10502" s="34"/>
      <c r="D10502" s="10"/>
    </row>
    <row r="10503" spans="3:4" x14ac:dyDescent="0.25">
      <c r="C10503" s="34"/>
      <c r="D10503" s="10"/>
    </row>
    <row r="10504" spans="3:4" x14ac:dyDescent="0.25">
      <c r="C10504" s="34"/>
      <c r="D10504" s="10"/>
    </row>
    <row r="10505" spans="3:4" x14ac:dyDescent="0.25">
      <c r="C10505" s="34"/>
      <c r="D10505" s="10"/>
    </row>
    <row r="10506" spans="3:4" x14ac:dyDescent="0.25">
      <c r="C10506" s="34"/>
      <c r="D10506" s="10"/>
    </row>
    <row r="10507" spans="3:4" x14ac:dyDescent="0.25">
      <c r="C10507" s="34"/>
      <c r="D10507" s="10"/>
    </row>
    <row r="10508" spans="3:4" x14ac:dyDescent="0.25">
      <c r="C10508" s="34"/>
      <c r="D10508" s="10"/>
    </row>
    <row r="10509" spans="3:4" x14ac:dyDescent="0.25">
      <c r="C10509" s="34"/>
      <c r="D10509" s="10"/>
    </row>
    <row r="10510" spans="3:4" x14ac:dyDescent="0.25">
      <c r="C10510" s="34"/>
      <c r="D10510" s="10"/>
    </row>
    <row r="10511" spans="3:4" x14ac:dyDescent="0.25">
      <c r="C10511" s="34"/>
      <c r="D10511" s="10"/>
    </row>
    <row r="10512" spans="3:4" x14ac:dyDescent="0.25">
      <c r="C10512" s="34"/>
      <c r="D10512" s="10"/>
    </row>
    <row r="10513" spans="3:4" x14ac:dyDescent="0.25">
      <c r="C10513" s="34"/>
      <c r="D10513" s="10"/>
    </row>
    <row r="10514" spans="3:4" x14ac:dyDescent="0.25">
      <c r="C10514" s="34"/>
      <c r="D10514" s="10"/>
    </row>
    <row r="10515" spans="3:4" x14ac:dyDescent="0.25">
      <c r="C10515" s="34"/>
      <c r="D10515" s="10"/>
    </row>
    <row r="10516" spans="3:4" x14ac:dyDescent="0.25">
      <c r="C10516" s="34"/>
      <c r="D10516" s="10"/>
    </row>
    <row r="10517" spans="3:4" x14ac:dyDescent="0.25">
      <c r="C10517" s="34"/>
      <c r="D10517" s="10"/>
    </row>
    <row r="10518" spans="3:4" x14ac:dyDescent="0.25">
      <c r="C10518" s="34"/>
      <c r="D10518" s="10"/>
    </row>
    <row r="10519" spans="3:4" x14ac:dyDescent="0.25">
      <c r="C10519" s="34"/>
      <c r="D10519" s="10"/>
    </row>
    <row r="10520" spans="3:4" x14ac:dyDescent="0.25">
      <c r="C10520" s="34"/>
      <c r="D10520" s="10"/>
    </row>
    <row r="10521" spans="3:4" x14ac:dyDescent="0.25">
      <c r="C10521" s="34"/>
      <c r="D10521" s="10"/>
    </row>
    <row r="10522" spans="3:4" x14ac:dyDescent="0.25">
      <c r="C10522" s="34"/>
      <c r="D10522" s="10"/>
    </row>
    <row r="10523" spans="3:4" x14ac:dyDescent="0.25">
      <c r="C10523" s="34"/>
      <c r="D10523" s="10"/>
    </row>
    <row r="10524" spans="3:4" x14ac:dyDescent="0.25">
      <c r="C10524" s="34"/>
      <c r="D10524" s="10"/>
    </row>
    <row r="10525" spans="3:4" x14ac:dyDescent="0.25">
      <c r="C10525" s="34"/>
      <c r="D10525" s="10"/>
    </row>
    <row r="10526" spans="3:4" x14ac:dyDescent="0.25">
      <c r="C10526" s="34"/>
      <c r="D10526" s="10"/>
    </row>
    <row r="10527" spans="3:4" x14ac:dyDescent="0.25">
      <c r="C10527" s="34"/>
      <c r="D10527" s="10"/>
    </row>
    <row r="10528" spans="3:4" x14ac:dyDescent="0.25">
      <c r="C10528" s="34"/>
      <c r="D10528" s="10"/>
    </row>
    <row r="10529" spans="3:4" x14ac:dyDescent="0.25">
      <c r="C10529" s="34"/>
      <c r="D10529" s="10"/>
    </row>
    <row r="10530" spans="3:4" x14ac:dyDescent="0.25">
      <c r="C10530" s="34"/>
      <c r="D10530" s="10"/>
    </row>
    <row r="10531" spans="3:4" x14ac:dyDescent="0.25">
      <c r="C10531" s="34"/>
      <c r="D10531" s="10"/>
    </row>
    <row r="10532" spans="3:4" x14ac:dyDescent="0.25">
      <c r="C10532" s="34"/>
      <c r="D10532" s="10"/>
    </row>
    <row r="10533" spans="3:4" x14ac:dyDescent="0.25">
      <c r="C10533" s="34"/>
      <c r="D10533" s="10"/>
    </row>
    <row r="10534" spans="3:4" x14ac:dyDescent="0.25">
      <c r="C10534" s="34"/>
      <c r="D10534" s="10"/>
    </row>
    <row r="10535" spans="3:4" x14ac:dyDescent="0.25">
      <c r="C10535" s="34"/>
      <c r="D10535" s="10"/>
    </row>
    <row r="10536" spans="3:4" x14ac:dyDescent="0.25">
      <c r="C10536" s="34"/>
      <c r="D10536" s="10"/>
    </row>
    <row r="10537" spans="3:4" x14ac:dyDescent="0.25">
      <c r="C10537" s="34"/>
      <c r="D10537" s="10"/>
    </row>
    <row r="10538" spans="3:4" x14ac:dyDescent="0.25">
      <c r="C10538" s="34"/>
      <c r="D10538" s="10"/>
    </row>
    <row r="10539" spans="3:4" x14ac:dyDescent="0.25">
      <c r="C10539" s="34"/>
      <c r="D10539" s="10"/>
    </row>
    <row r="10540" spans="3:4" x14ac:dyDescent="0.25">
      <c r="C10540" s="34"/>
      <c r="D10540" s="10"/>
    </row>
    <row r="10541" spans="3:4" x14ac:dyDescent="0.25">
      <c r="C10541" s="34"/>
      <c r="D10541" s="10"/>
    </row>
    <row r="10542" spans="3:4" x14ac:dyDescent="0.25">
      <c r="C10542" s="34"/>
      <c r="D10542" s="10"/>
    </row>
    <row r="10543" spans="3:4" x14ac:dyDescent="0.25">
      <c r="C10543" s="34"/>
      <c r="D10543" s="10"/>
    </row>
    <row r="10544" spans="3:4" x14ac:dyDescent="0.25">
      <c r="C10544" s="34"/>
      <c r="D10544" s="10"/>
    </row>
    <row r="10545" spans="3:4" x14ac:dyDescent="0.25">
      <c r="C10545" s="34"/>
      <c r="D10545" s="10"/>
    </row>
    <row r="10546" spans="3:4" x14ac:dyDescent="0.25">
      <c r="C10546" s="34"/>
      <c r="D10546" s="10"/>
    </row>
    <row r="10547" spans="3:4" x14ac:dyDescent="0.25">
      <c r="C10547" s="34"/>
      <c r="D10547" s="10"/>
    </row>
    <row r="10548" spans="3:4" x14ac:dyDescent="0.25">
      <c r="C10548" s="34"/>
      <c r="D10548" s="10"/>
    </row>
    <row r="10549" spans="3:4" x14ac:dyDescent="0.25">
      <c r="C10549" s="34"/>
      <c r="D10549" s="10"/>
    </row>
    <row r="10550" spans="3:4" x14ac:dyDescent="0.25">
      <c r="C10550" s="34"/>
      <c r="D10550" s="10"/>
    </row>
    <row r="10551" spans="3:4" x14ac:dyDescent="0.25">
      <c r="C10551" s="34"/>
      <c r="D10551" s="10"/>
    </row>
    <row r="10552" spans="3:4" x14ac:dyDescent="0.25">
      <c r="C10552" s="34"/>
      <c r="D10552" s="10"/>
    </row>
    <row r="10553" spans="3:4" x14ac:dyDescent="0.25">
      <c r="C10553" s="34"/>
      <c r="D10553" s="10"/>
    </row>
    <row r="10554" spans="3:4" x14ac:dyDescent="0.25">
      <c r="C10554" s="34"/>
      <c r="D10554" s="10"/>
    </row>
    <row r="10555" spans="3:4" x14ac:dyDescent="0.25">
      <c r="C10555" s="34"/>
      <c r="D10555" s="10"/>
    </row>
    <row r="10556" spans="3:4" x14ac:dyDescent="0.25">
      <c r="C10556" s="34"/>
      <c r="D10556" s="10"/>
    </row>
    <row r="10557" spans="3:4" x14ac:dyDescent="0.25">
      <c r="C10557" s="34"/>
      <c r="D10557" s="10"/>
    </row>
    <row r="10558" spans="3:4" x14ac:dyDescent="0.25">
      <c r="C10558" s="34"/>
      <c r="D10558" s="10"/>
    </row>
    <row r="10559" spans="3:4" x14ac:dyDescent="0.25">
      <c r="C10559" s="34"/>
      <c r="D10559" s="10"/>
    </row>
    <row r="10560" spans="3:4" x14ac:dyDescent="0.25">
      <c r="C10560" s="34"/>
      <c r="D10560" s="10"/>
    </row>
    <row r="10561" spans="3:4" x14ac:dyDescent="0.25">
      <c r="C10561" s="34"/>
      <c r="D10561" s="10"/>
    </row>
    <row r="10562" spans="3:4" x14ac:dyDescent="0.25">
      <c r="C10562" s="34"/>
      <c r="D10562" s="10"/>
    </row>
    <row r="10563" spans="3:4" x14ac:dyDescent="0.25">
      <c r="C10563" s="34"/>
      <c r="D10563" s="10"/>
    </row>
    <row r="10564" spans="3:4" x14ac:dyDescent="0.25">
      <c r="C10564" s="34"/>
      <c r="D10564" s="10"/>
    </row>
    <row r="10565" spans="3:4" x14ac:dyDescent="0.25">
      <c r="C10565" s="34"/>
      <c r="D10565" s="10"/>
    </row>
    <row r="10566" spans="3:4" x14ac:dyDescent="0.25">
      <c r="C10566" s="34"/>
      <c r="D10566" s="10"/>
    </row>
    <row r="10567" spans="3:4" x14ac:dyDescent="0.25">
      <c r="C10567" s="34"/>
      <c r="D10567" s="10"/>
    </row>
    <row r="10568" spans="3:4" x14ac:dyDescent="0.25">
      <c r="C10568" s="34"/>
      <c r="D10568" s="10"/>
    </row>
    <row r="10569" spans="3:4" x14ac:dyDescent="0.25">
      <c r="C10569" s="34"/>
      <c r="D10569" s="10"/>
    </row>
    <row r="10570" spans="3:4" x14ac:dyDescent="0.25">
      <c r="C10570" s="34"/>
      <c r="D10570" s="10"/>
    </row>
    <row r="10571" spans="3:4" x14ac:dyDescent="0.25">
      <c r="C10571" s="34"/>
      <c r="D10571" s="10"/>
    </row>
    <row r="10572" spans="3:4" x14ac:dyDescent="0.25">
      <c r="C10572" s="34"/>
      <c r="D10572" s="10"/>
    </row>
    <row r="10573" spans="3:4" x14ac:dyDescent="0.25">
      <c r="C10573" s="34"/>
      <c r="D10573" s="10"/>
    </row>
    <row r="10574" spans="3:4" x14ac:dyDescent="0.25">
      <c r="C10574" s="34"/>
      <c r="D10574" s="10"/>
    </row>
    <row r="10575" spans="3:4" x14ac:dyDescent="0.25">
      <c r="C10575" s="34"/>
      <c r="D10575" s="10"/>
    </row>
    <row r="10576" spans="3:4" x14ac:dyDescent="0.25">
      <c r="C10576" s="34"/>
      <c r="D10576" s="10"/>
    </row>
    <row r="10577" spans="3:4" x14ac:dyDescent="0.25">
      <c r="C10577" s="34"/>
      <c r="D10577" s="10"/>
    </row>
    <row r="10578" spans="3:4" x14ac:dyDescent="0.25">
      <c r="C10578" s="34"/>
      <c r="D10578" s="10"/>
    </row>
    <row r="10579" spans="3:4" x14ac:dyDescent="0.25">
      <c r="C10579" s="34"/>
      <c r="D10579" s="10"/>
    </row>
    <row r="10580" spans="3:4" x14ac:dyDescent="0.25">
      <c r="C10580" s="34"/>
      <c r="D10580" s="10"/>
    </row>
    <row r="10581" spans="3:4" x14ac:dyDescent="0.25">
      <c r="C10581" s="34"/>
      <c r="D10581" s="10"/>
    </row>
    <row r="10582" spans="3:4" x14ac:dyDescent="0.25">
      <c r="C10582" s="34"/>
      <c r="D10582" s="10"/>
    </row>
    <row r="10583" spans="3:4" x14ac:dyDescent="0.25">
      <c r="C10583" s="34"/>
      <c r="D10583" s="10"/>
    </row>
    <row r="10584" spans="3:4" x14ac:dyDescent="0.25">
      <c r="C10584" s="34"/>
      <c r="D10584" s="10"/>
    </row>
    <row r="10585" spans="3:4" x14ac:dyDescent="0.25">
      <c r="C10585" s="34"/>
      <c r="D10585" s="10"/>
    </row>
    <row r="10586" spans="3:4" x14ac:dyDescent="0.25">
      <c r="C10586" s="34"/>
      <c r="D10586" s="10"/>
    </row>
    <row r="10587" spans="3:4" x14ac:dyDescent="0.25">
      <c r="C10587" s="34"/>
      <c r="D10587" s="10"/>
    </row>
    <row r="10588" spans="3:4" x14ac:dyDescent="0.25">
      <c r="C10588" s="34"/>
      <c r="D10588" s="10"/>
    </row>
    <row r="10589" spans="3:4" x14ac:dyDescent="0.25">
      <c r="C10589" s="34"/>
      <c r="D10589" s="10"/>
    </row>
    <row r="10590" spans="3:4" x14ac:dyDescent="0.25">
      <c r="C10590" s="34"/>
      <c r="D10590" s="10"/>
    </row>
    <row r="10591" spans="3:4" x14ac:dyDescent="0.25">
      <c r="C10591" s="34"/>
      <c r="D10591" s="10"/>
    </row>
    <row r="10592" spans="3:4" x14ac:dyDescent="0.25">
      <c r="C10592" s="34"/>
      <c r="D10592" s="10"/>
    </row>
    <row r="10593" spans="3:4" x14ac:dyDescent="0.25">
      <c r="C10593" s="34"/>
      <c r="D10593" s="10"/>
    </row>
    <row r="10594" spans="3:4" x14ac:dyDescent="0.25">
      <c r="C10594" s="34"/>
      <c r="D10594" s="10"/>
    </row>
    <row r="10595" spans="3:4" x14ac:dyDescent="0.25">
      <c r="C10595" s="34"/>
      <c r="D10595" s="10"/>
    </row>
    <row r="10596" spans="3:4" x14ac:dyDescent="0.25">
      <c r="C10596" s="34"/>
      <c r="D10596" s="10"/>
    </row>
    <row r="10597" spans="3:4" x14ac:dyDescent="0.25">
      <c r="C10597" s="34"/>
      <c r="D10597" s="10"/>
    </row>
    <row r="10598" spans="3:4" x14ac:dyDescent="0.25">
      <c r="C10598" s="34"/>
      <c r="D10598" s="10"/>
    </row>
    <row r="10599" spans="3:4" x14ac:dyDescent="0.25">
      <c r="C10599" s="34"/>
      <c r="D10599" s="10"/>
    </row>
    <row r="10600" spans="3:4" x14ac:dyDescent="0.25">
      <c r="C10600" s="34"/>
      <c r="D10600" s="10"/>
    </row>
    <row r="10601" spans="3:4" x14ac:dyDescent="0.25">
      <c r="C10601" s="34"/>
      <c r="D10601" s="10"/>
    </row>
    <row r="10602" spans="3:4" x14ac:dyDescent="0.25">
      <c r="C10602" s="34"/>
      <c r="D10602" s="10"/>
    </row>
    <row r="10603" spans="3:4" x14ac:dyDescent="0.25">
      <c r="C10603" s="34"/>
      <c r="D10603" s="10"/>
    </row>
    <row r="10604" spans="3:4" x14ac:dyDescent="0.25">
      <c r="C10604" s="34"/>
      <c r="D10604" s="10"/>
    </row>
    <row r="10605" spans="3:4" x14ac:dyDescent="0.25">
      <c r="C10605" s="34"/>
      <c r="D10605" s="10"/>
    </row>
    <row r="10606" spans="3:4" x14ac:dyDescent="0.25">
      <c r="C10606" s="34"/>
      <c r="D10606" s="10"/>
    </row>
    <row r="10607" spans="3:4" x14ac:dyDescent="0.25">
      <c r="C10607" s="34"/>
      <c r="D10607" s="10"/>
    </row>
    <row r="10608" spans="3:4" x14ac:dyDescent="0.25">
      <c r="C10608" s="34"/>
      <c r="D10608" s="10"/>
    </row>
    <row r="10609" spans="3:4" x14ac:dyDescent="0.25">
      <c r="C10609" s="34"/>
      <c r="D10609" s="10"/>
    </row>
    <row r="10610" spans="3:4" x14ac:dyDescent="0.25">
      <c r="C10610" s="34"/>
      <c r="D10610" s="10"/>
    </row>
    <row r="10611" spans="3:4" x14ac:dyDescent="0.25">
      <c r="C10611" s="34"/>
      <c r="D10611" s="10"/>
    </row>
    <row r="10612" spans="3:4" x14ac:dyDescent="0.25">
      <c r="C10612" s="34"/>
      <c r="D10612" s="10"/>
    </row>
    <row r="10613" spans="3:4" x14ac:dyDescent="0.25">
      <c r="C10613" s="34"/>
      <c r="D10613" s="10"/>
    </row>
    <row r="10614" spans="3:4" x14ac:dyDescent="0.25">
      <c r="C10614" s="34"/>
      <c r="D10614" s="10"/>
    </row>
    <row r="10615" spans="3:4" x14ac:dyDescent="0.25">
      <c r="C10615" s="34"/>
      <c r="D10615" s="10"/>
    </row>
    <row r="10616" spans="3:4" x14ac:dyDescent="0.25">
      <c r="C10616" s="34"/>
      <c r="D10616" s="10"/>
    </row>
    <row r="10617" spans="3:4" x14ac:dyDescent="0.25">
      <c r="C10617" s="34"/>
      <c r="D10617" s="10"/>
    </row>
    <row r="10618" spans="3:4" x14ac:dyDescent="0.25">
      <c r="C10618" s="34"/>
      <c r="D10618" s="10"/>
    </row>
    <row r="10619" spans="3:4" x14ac:dyDescent="0.25">
      <c r="C10619" s="34"/>
      <c r="D10619" s="10"/>
    </row>
    <row r="10620" spans="3:4" x14ac:dyDescent="0.25">
      <c r="C10620" s="34"/>
      <c r="D10620" s="10"/>
    </row>
    <row r="10621" spans="3:4" x14ac:dyDescent="0.25">
      <c r="C10621" s="34"/>
      <c r="D10621" s="10"/>
    </row>
    <row r="10622" spans="3:4" x14ac:dyDescent="0.25">
      <c r="C10622" s="34"/>
      <c r="D10622" s="10"/>
    </row>
    <row r="10623" spans="3:4" x14ac:dyDescent="0.25">
      <c r="C10623" s="34"/>
      <c r="D10623" s="10"/>
    </row>
    <row r="10624" spans="3:4" x14ac:dyDescent="0.25">
      <c r="C10624" s="34"/>
      <c r="D10624" s="10"/>
    </row>
    <row r="10625" spans="3:4" x14ac:dyDescent="0.25">
      <c r="C10625" s="34"/>
      <c r="D10625" s="10"/>
    </row>
    <row r="10626" spans="3:4" x14ac:dyDescent="0.25">
      <c r="C10626" s="34"/>
      <c r="D10626" s="10"/>
    </row>
    <row r="10627" spans="3:4" x14ac:dyDescent="0.25">
      <c r="C10627" s="34"/>
      <c r="D10627" s="10"/>
    </row>
    <row r="10628" spans="3:4" x14ac:dyDescent="0.25">
      <c r="C10628" s="34"/>
      <c r="D10628" s="10"/>
    </row>
    <row r="10629" spans="3:4" x14ac:dyDescent="0.25">
      <c r="C10629" s="34"/>
      <c r="D10629" s="10"/>
    </row>
    <row r="10630" spans="3:4" x14ac:dyDescent="0.25">
      <c r="C10630" s="34"/>
      <c r="D10630" s="10"/>
    </row>
    <row r="10631" spans="3:4" x14ac:dyDescent="0.25">
      <c r="C10631" s="34"/>
      <c r="D10631" s="10"/>
    </row>
    <row r="10632" spans="3:4" x14ac:dyDescent="0.25">
      <c r="C10632" s="34"/>
      <c r="D10632" s="10"/>
    </row>
    <row r="10633" spans="3:4" x14ac:dyDescent="0.25">
      <c r="C10633" s="34"/>
      <c r="D10633" s="10"/>
    </row>
    <row r="10634" spans="3:4" x14ac:dyDescent="0.25">
      <c r="C10634" s="34"/>
      <c r="D10634" s="10"/>
    </row>
    <row r="10635" spans="3:4" x14ac:dyDescent="0.25">
      <c r="C10635" s="34"/>
      <c r="D10635" s="10"/>
    </row>
    <row r="10636" spans="3:4" x14ac:dyDescent="0.25">
      <c r="C10636" s="34"/>
      <c r="D10636" s="10"/>
    </row>
    <row r="10637" spans="3:4" x14ac:dyDescent="0.25">
      <c r="C10637" s="34"/>
      <c r="D10637" s="10"/>
    </row>
    <row r="10638" spans="3:4" x14ac:dyDescent="0.25">
      <c r="C10638" s="34"/>
      <c r="D10638" s="10"/>
    </row>
    <row r="10639" spans="3:4" x14ac:dyDescent="0.25">
      <c r="C10639" s="34"/>
      <c r="D10639" s="10"/>
    </row>
    <row r="10640" spans="3:4" x14ac:dyDescent="0.25">
      <c r="C10640" s="34"/>
      <c r="D10640" s="10"/>
    </row>
    <row r="10641" spans="3:4" x14ac:dyDescent="0.25">
      <c r="C10641" s="34"/>
      <c r="D10641" s="10"/>
    </row>
    <row r="10642" spans="3:4" x14ac:dyDescent="0.25">
      <c r="C10642" s="34"/>
      <c r="D10642" s="10"/>
    </row>
    <row r="10643" spans="3:4" x14ac:dyDescent="0.25">
      <c r="C10643" s="34"/>
      <c r="D10643" s="10"/>
    </row>
    <row r="10644" spans="3:4" x14ac:dyDescent="0.25">
      <c r="C10644" s="34"/>
      <c r="D10644" s="10"/>
    </row>
    <row r="10645" spans="3:4" x14ac:dyDescent="0.25">
      <c r="C10645" s="34"/>
      <c r="D10645" s="10"/>
    </row>
    <row r="10646" spans="3:4" x14ac:dyDescent="0.25">
      <c r="C10646" s="34"/>
      <c r="D10646" s="10"/>
    </row>
    <row r="10647" spans="3:4" x14ac:dyDescent="0.25">
      <c r="C10647" s="34"/>
      <c r="D10647" s="10"/>
    </row>
    <row r="10648" spans="3:4" x14ac:dyDescent="0.25">
      <c r="C10648" s="34"/>
      <c r="D10648" s="10"/>
    </row>
    <row r="10649" spans="3:4" x14ac:dyDescent="0.25">
      <c r="C10649" s="34"/>
      <c r="D10649" s="10"/>
    </row>
    <row r="10650" spans="3:4" x14ac:dyDescent="0.25">
      <c r="C10650" s="34"/>
      <c r="D10650" s="10"/>
    </row>
    <row r="10651" spans="3:4" x14ac:dyDescent="0.25">
      <c r="C10651" s="34"/>
      <c r="D10651" s="10"/>
    </row>
    <row r="10652" spans="3:4" x14ac:dyDescent="0.25">
      <c r="C10652" s="34"/>
      <c r="D10652" s="10"/>
    </row>
    <row r="10653" spans="3:4" x14ac:dyDescent="0.25">
      <c r="C10653" s="34"/>
      <c r="D10653" s="10"/>
    </row>
    <row r="10654" spans="3:4" x14ac:dyDescent="0.25">
      <c r="C10654" s="34"/>
      <c r="D10654" s="10"/>
    </row>
    <row r="10655" spans="3:4" x14ac:dyDescent="0.25">
      <c r="C10655" s="34"/>
      <c r="D10655" s="10"/>
    </row>
    <row r="10656" spans="3:4" x14ac:dyDescent="0.25">
      <c r="C10656" s="34"/>
      <c r="D10656" s="10"/>
    </row>
    <row r="10657" spans="3:4" x14ac:dyDescent="0.25">
      <c r="C10657" s="34"/>
      <c r="D10657" s="10"/>
    </row>
    <row r="10658" spans="3:4" x14ac:dyDescent="0.25">
      <c r="C10658" s="34"/>
      <c r="D10658" s="10"/>
    </row>
    <row r="10659" spans="3:4" x14ac:dyDescent="0.25">
      <c r="C10659" s="34"/>
      <c r="D10659" s="10"/>
    </row>
    <row r="10660" spans="3:4" x14ac:dyDescent="0.25">
      <c r="C10660" s="34"/>
      <c r="D10660" s="10"/>
    </row>
    <row r="10661" spans="3:4" x14ac:dyDescent="0.25">
      <c r="C10661" s="34"/>
      <c r="D10661" s="10"/>
    </row>
    <row r="10662" spans="3:4" x14ac:dyDescent="0.25">
      <c r="C10662" s="34"/>
      <c r="D10662" s="10"/>
    </row>
    <row r="10663" spans="3:4" x14ac:dyDescent="0.25">
      <c r="C10663" s="34"/>
      <c r="D10663" s="10"/>
    </row>
    <row r="10664" spans="3:4" x14ac:dyDescent="0.25">
      <c r="C10664" s="34"/>
      <c r="D10664" s="10"/>
    </row>
    <row r="10665" spans="3:4" x14ac:dyDescent="0.25">
      <c r="C10665" s="34"/>
      <c r="D10665" s="10"/>
    </row>
    <row r="10666" spans="3:4" x14ac:dyDescent="0.25">
      <c r="C10666" s="34"/>
      <c r="D10666" s="10"/>
    </row>
    <row r="10667" spans="3:4" x14ac:dyDescent="0.25">
      <c r="C10667" s="34"/>
      <c r="D10667" s="10"/>
    </row>
    <row r="10668" spans="3:4" x14ac:dyDescent="0.25">
      <c r="C10668" s="34"/>
      <c r="D10668" s="10"/>
    </row>
    <row r="10669" spans="3:4" x14ac:dyDescent="0.25">
      <c r="C10669" s="34"/>
      <c r="D10669" s="10"/>
    </row>
    <row r="10670" spans="3:4" x14ac:dyDescent="0.25">
      <c r="C10670" s="34"/>
      <c r="D10670" s="10"/>
    </row>
    <row r="10671" spans="3:4" x14ac:dyDescent="0.25">
      <c r="C10671" s="34"/>
      <c r="D10671" s="10"/>
    </row>
    <row r="10672" spans="3:4" x14ac:dyDescent="0.25">
      <c r="C10672" s="34"/>
      <c r="D10672" s="10"/>
    </row>
    <row r="10673" spans="3:4" x14ac:dyDescent="0.25">
      <c r="C10673" s="34"/>
      <c r="D10673" s="10"/>
    </row>
    <row r="10674" spans="3:4" x14ac:dyDescent="0.25">
      <c r="C10674" s="34"/>
      <c r="D10674" s="10"/>
    </row>
    <row r="10675" spans="3:4" x14ac:dyDescent="0.25">
      <c r="C10675" s="34"/>
      <c r="D10675" s="10"/>
    </row>
    <row r="10676" spans="3:4" x14ac:dyDescent="0.25">
      <c r="C10676" s="34"/>
      <c r="D10676" s="10"/>
    </row>
    <row r="10677" spans="3:4" x14ac:dyDescent="0.25">
      <c r="C10677" s="34"/>
      <c r="D10677" s="10"/>
    </row>
    <row r="10678" spans="3:4" x14ac:dyDescent="0.25">
      <c r="C10678" s="34"/>
      <c r="D10678" s="10"/>
    </row>
    <row r="10679" spans="3:4" x14ac:dyDescent="0.25">
      <c r="C10679" s="34"/>
      <c r="D10679" s="10"/>
    </row>
    <row r="10680" spans="3:4" x14ac:dyDescent="0.25">
      <c r="C10680" s="34"/>
      <c r="D10680" s="10"/>
    </row>
    <row r="10681" spans="3:4" x14ac:dyDescent="0.25">
      <c r="C10681" s="34"/>
      <c r="D10681" s="10"/>
    </row>
    <row r="10682" spans="3:4" x14ac:dyDescent="0.25">
      <c r="C10682" s="34"/>
      <c r="D10682" s="10"/>
    </row>
    <row r="10683" spans="3:4" x14ac:dyDescent="0.25">
      <c r="C10683" s="34"/>
      <c r="D10683" s="10"/>
    </row>
    <row r="10684" spans="3:4" x14ac:dyDescent="0.25">
      <c r="C10684" s="34"/>
      <c r="D10684" s="10"/>
    </row>
    <row r="10685" spans="3:4" x14ac:dyDescent="0.25">
      <c r="C10685" s="34"/>
      <c r="D10685" s="10"/>
    </row>
    <row r="10686" spans="3:4" x14ac:dyDescent="0.25">
      <c r="C10686" s="34"/>
      <c r="D10686" s="10"/>
    </row>
    <row r="10687" spans="3:4" x14ac:dyDescent="0.25">
      <c r="C10687" s="34"/>
      <c r="D10687" s="10"/>
    </row>
    <row r="10688" spans="3:4" x14ac:dyDescent="0.25">
      <c r="C10688" s="34"/>
      <c r="D10688" s="10"/>
    </row>
    <row r="10689" spans="3:4" x14ac:dyDescent="0.25">
      <c r="C10689" s="34"/>
      <c r="D10689" s="10"/>
    </row>
    <row r="10690" spans="3:4" x14ac:dyDescent="0.25">
      <c r="C10690" s="34"/>
      <c r="D10690" s="10"/>
    </row>
    <row r="10691" spans="3:4" x14ac:dyDescent="0.25">
      <c r="C10691" s="34"/>
      <c r="D10691" s="10"/>
    </row>
    <row r="10692" spans="3:4" x14ac:dyDescent="0.25">
      <c r="C10692" s="34"/>
      <c r="D10692" s="10"/>
    </row>
    <row r="10693" spans="3:4" x14ac:dyDescent="0.25">
      <c r="C10693" s="34"/>
      <c r="D10693" s="10"/>
    </row>
    <row r="10694" spans="3:4" x14ac:dyDescent="0.25">
      <c r="C10694" s="34"/>
      <c r="D10694" s="10"/>
    </row>
    <row r="10695" spans="3:4" x14ac:dyDescent="0.25">
      <c r="C10695" s="34"/>
      <c r="D10695" s="10"/>
    </row>
    <row r="10696" spans="3:4" x14ac:dyDescent="0.25">
      <c r="C10696" s="34"/>
      <c r="D10696" s="10"/>
    </row>
    <row r="10697" spans="3:4" x14ac:dyDescent="0.25">
      <c r="C10697" s="34"/>
      <c r="D10697" s="10"/>
    </row>
    <row r="10698" spans="3:4" x14ac:dyDescent="0.25">
      <c r="C10698" s="34"/>
      <c r="D10698" s="10"/>
    </row>
    <row r="10699" spans="3:4" x14ac:dyDescent="0.25">
      <c r="C10699" s="34"/>
      <c r="D10699" s="10"/>
    </row>
    <row r="10700" spans="3:4" x14ac:dyDescent="0.25">
      <c r="C10700" s="34"/>
      <c r="D10700" s="10"/>
    </row>
    <row r="10701" spans="3:4" x14ac:dyDescent="0.25">
      <c r="C10701" s="34"/>
      <c r="D10701" s="10"/>
    </row>
    <row r="10702" spans="3:4" x14ac:dyDescent="0.25">
      <c r="C10702" s="34"/>
      <c r="D10702" s="10"/>
    </row>
    <row r="10703" spans="3:4" x14ac:dyDescent="0.25">
      <c r="C10703" s="34"/>
      <c r="D10703" s="10"/>
    </row>
    <row r="10704" spans="3:4" x14ac:dyDescent="0.25">
      <c r="C10704" s="34"/>
      <c r="D10704" s="10"/>
    </row>
    <row r="10705" spans="3:4" x14ac:dyDescent="0.25">
      <c r="C10705" s="34"/>
      <c r="D10705" s="10"/>
    </row>
    <row r="10706" spans="3:4" x14ac:dyDescent="0.25">
      <c r="C10706" s="34"/>
      <c r="D10706" s="10"/>
    </row>
    <row r="10707" spans="3:4" x14ac:dyDescent="0.25">
      <c r="C10707" s="34"/>
      <c r="D10707" s="10"/>
    </row>
    <row r="10708" spans="3:4" x14ac:dyDescent="0.25">
      <c r="C10708" s="34"/>
      <c r="D10708" s="10"/>
    </row>
    <row r="10709" spans="3:4" x14ac:dyDescent="0.25">
      <c r="C10709" s="34"/>
      <c r="D10709" s="10"/>
    </row>
    <row r="10710" spans="3:4" x14ac:dyDescent="0.25">
      <c r="C10710" s="34"/>
      <c r="D10710" s="10"/>
    </row>
    <row r="10711" spans="3:4" x14ac:dyDescent="0.25">
      <c r="C10711" s="34"/>
      <c r="D10711" s="10"/>
    </row>
    <row r="10712" spans="3:4" x14ac:dyDescent="0.25">
      <c r="C10712" s="34"/>
      <c r="D10712" s="10"/>
    </row>
    <row r="10713" spans="3:4" x14ac:dyDescent="0.25">
      <c r="C10713" s="34"/>
      <c r="D10713" s="10"/>
    </row>
    <row r="10714" spans="3:4" x14ac:dyDescent="0.25">
      <c r="C10714" s="34"/>
      <c r="D10714" s="10"/>
    </row>
    <row r="10715" spans="3:4" x14ac:dyDescent="0.25">
      <c r="C10715" s="34"/>
      <c r="D10715" s="10"/>
    </row>
    <row r="10716" spans="3:4" x14ac:dyDescent="0.25">
      <c r="C10716" s="34"/>
      <c r="D10716" s="10"/>
    </row>
    <row r="10717" spans="3:4" x14ac:dyDescent="0.25">
      <c r="C10717" s="34"/>
      <c r="D10717" s="10"/>
    </row>
    <row r="10718" spans="3:4" x14ac:dyDescent="0.25">
      <c r="C10718" s="34"/>
      <c r="D10718" s="10"/>
    </row>
    <row r="10719" spans="3:4" x14ac:dyDescent="0.25">
      <c r="C10719" s="34"/>
      <c r="D10719" s="10"/>
    </row>
    <row r="10720" spans="3:4" x14ac:dyDescent="0.25">
      <c r="C10720" s="34"/>
      <c r="D10720" s="10"/>
    </row>
    <row r="10721" spans="3:4" x14ac:dyDescent="0.25">
      <c r="C10721" s="34"/>
      <c r="D10721" s="10"/>
    </row>
    <row r="10722" spans="3:4" x14ac:dyDescent="0.25">
      <c r="C10722" s="34"/>
      <c r="D10722" s="10"/>
    </row>
    <row r="10723" spans="3:4" x14ac:dyDescent="0.25">
      <c r="C10723" s="34"/>
      <c r="D10723" s="10"/>
    </row>
    <row r="10724" spans="3:4" x14ac:dyDescent="0.25">
      <c r="C10724" s="34"/>
      <c r="D10724" s="10"/>
    </row>
    <row r="10725" spans="3:4" x14ac:dyDescent="0.25">
      <c r="C10725" s="34"/>
      <c r="D10725" s="10"/>
    </row>
    <row r="10726" spans="3:4" x14ac:dyDescent="0.25">
      <c r="C10726" s="34"/>
      <c r="D10726" s="10"/>
    </row>
    <row r="10727" spans="3:4" x14ac:dyDescent="0.25">
      <c r="C10727" s="34"/>
      <c r="D10727" s="10"/>
    </row>
    <row r="10728" spans="3:4" x14ac:dyDescent="0.25">
      <c r="C10728" s="34"/>
      <c r="D10728" s="10"/>
    </row>
    <row r="10729" spans="3:4" x14ac:dyDescent="0.25">
      <c r="C10729" s="34"/>
      <c r="D10729" s="10"/>
    </row>
    <row r="10730" spans="3:4" x14ac:dyDescent="0.25">
      <c r="C10730" s="34"/>
      <c r="D10730" s="10"/>
    </row>
    <row r="10731" spans="3:4" x14ac:dyDescent="0.25">
      <c r="C10731" s="34"/>
      <c r="D10731" s="10"/>
    </row>
    <row r="10732" spans="3:4" x14ac:dyDescent="0.25">
      <c r="C10732" s="34"/>
      <c r="D10732" s="10"/>
    </row>
    <row r="10733" spans="3:4" x14ac:dyDescent="0.25">
      <c r="C10733" s="34"/>
      <c r="D10733" s="10"/>
    </row>
    <row r="10734" spans="3:4" x14ac:dyDescent="0.25">
      <c r="C10734" s="34"/>
      <c r="D10734" s="10"/>
    </row>
    <row r="10735" spans="3:4" x14ac:dyDescent="0.25">
      <c r="C10735" s="34"/>
      <c r="D10735" s="10"/>
    </row>
    <row r="10736" spans="3:4" x14ac:dyDescent="0.25">
      <c r="C10736" s="34"/>
      <c r="D10736" s="10"/>
    </row>
    <row r="10737" spans="3:4" x14ac:dyDescent="0.25">
      <c r="C10737" s="34"/>
      <c r="D10737" s="10"/>
    </row>
    <row r="10738" spans="3:4" x14ac:dyDescent="0.25">
      <c r="C10738" s="34"/>
      <c r="D10738" s="10"/>
    </row>
    <row r="10739" spans="3:4" x14ac:dyDescent="0.25">
      <c r="C10739" s="34"/>
      <c r="D10739" s="10"/>
    </row>
    <row r="10740" spans="3:4" x14ac:dyDescent="0.25">
      <c r="C10740" s="34"/>
      <c r="D10740" s="10"/>
    </row>
    <row r="10741" spans="3:4" x14ac:dyDescent="0.25">
      <c r="C10741" s="34"/>
      <c r="D10741" s="10"/>
    </row>
    <row r="10742" spans="3:4" x14ac:dyDescent="0.25">
      <c r="C10742" s="34"/>
      <c r="D10742" s="10"/>
    </row>
    <row r="10743" spans="3:4" x14ac:dyDescent="0.25">
      <c r="C10743" s="34"/>
      <c r="D10743" s="10"/>
    </row>
    <row r="10744" spans="3:4" x14ac:dyDescent="0.25">
      <c r="C10744" s="34"/>
      <c r="D10744" s="10"/>
    </row>
    <row r="10745" spans="3:4" x14ac:dyDescent="0.25">
      <c r="C10745" s="34"/>
      <c r="D10745" s="10"/>
    </row>
    <row r="10746" spans="3:4" x14ac:dyDescent="0.25">
      <c r="C10746" s="34"/>
      <c r="D10746" s="10"/>
    </row>
    <row r="10747" spans="3:4" x14ac:dyDescent="0.25">
      <c r="C10747" s="34"/>
      <c r="D10747" s="10"/>
    </row>
    <row r="10748" spans="3:4" x14ac:dyDescent="0.25">
      <c r="C10748" s="34"/>
      <c r="D10748" s="10"/>
    </row>
    <row r="10749" spans="3:4" x14ac:dyDescent="0.25">
      <c r="C10749" s="34"/>
      <c r="D10749" s="10"/>
    </row>
    <row r="10750" spans="3:4" x14ac:dyDescent="0.25">
      <c r="C10750" s="34"/>
      <c r="D10750" s="10"/>
    </row>
    <row r="10751" spans="3:4" x14ac:dyDescent="0.25">
      <c r="C10751" s="34"/>
      <c r="D10751" s="10"/>
    </row>
    <row r="10752" spans="3:4" x14ac:dyDescent="0.25">
      <c r="C10752" s="34"/>
      <c r="D10752" s="10"/>
    </row>
    <row r="10753" spans="3:4" x14ac:dyDescent="0.25">
      <c r="C10753" s="34"/>
      <c r="D10753" s="10"/>
    </row>
    <row r="10754" spans="3:4" x14ac:dyDescent="0.25">
      <c r="C10754" s="34"/>
      <c r="D10754" s="10"/>
    </row>
    <row r="10755" spans="3:4" x14ac:dyDescent="0.25">
      <c r="C10755" s="34"/>
      <c r="D10755" s="10"/>
    </row>
    <row r="10756" spans="3:4" x14ac:dyDescent="0.25">
      <c r="C10756" s="34"/>
      <c r="D10756" s="10"/>
    </row>
    <row r="10757" spans="3:4" x14ac:dyDescent="0.25">
      <c r="C10757" s="34"/>
      <c r="D10757" s="10"/>
    </row>
    <row r="10758" spans="3:4" x14ac:dyDescent="0.25">
      <c r="C10758" s="34"/>
      <c r="D10758" s="10"/>
    </row>
    <row r="10759" spans="3:4" x14ac:dyDescent="0.25">
      <c r="C10759" s="34"/>
      <c r="D10759" s="10"/>
    </row>
    <row r="10760" spans="3:4" x14ac:dyDescent="0.25">
      <c r="C10760" s="34"/>
      <c r="D10760" s="10"/>
    </row>
    <row r="10761" spans="3:4" x14ac:dyDescent="0.25">
      <c r="C10761" s="34"/>
      <c r="D10761" s="10"/>
    </row>
    <row r="10762" spans="3:4" x14ac:dyDescent="0.25">
      <c r="C10762" s="34"/>
      <c r="D10762" s="10"/>
    </row>
    <row r="10763" spans="3:4" x14ac:dyDescent="0.25">
      <c r="C10763" s="34"/>
      <c r="D10763" s="10"/>
    </row>
    <row r="10764" spans="3:4" x14ac:dyDescent="0.25">
      <c r="C10764" s="34"/>
      <c r="D10764" s="10"/>
    </row>
    <row r="10765" spans="3:4" x14ac:dyDescent="0.25">
      <c r="C10765" s="34"/>
      <c r="D10765" s="10"/>
    </row>
    <row r="10766" spans="3:4" x14ac:dyDescent="0.25">
      <c r="C10766" s="34"/>
      <c r="D10766" s="10"/>
    </row>
    <row r="10767" spans="3:4" x14ac:dyDescent="0.25">
      <c r="C10767" s="34"/>
      <c r="D10767" s="10"/>
    </row>
    <row r="10768" spans="3:4" x14ac:dyDescent="0.25">
      <c r="C10768" s="34"/>
      <c r="D10768" s="10"/>
    </row>
    <row r="10769" spans="3:4" x14ac:dyDescent="0.25">
      <c r="C10769" s="34"/>
      <c r="D10769" s="10"/>
    </row>
    <row r="10770" spans="3:4" x14ac:dyDescent="0.25">
      <c r="C10770" s="34"/>
      <c r="D10770" s="10"/>
    </row>
    <row r="10771" spans="3:4" x14ac:dyDescent="0.25">
      <c r="C10771" s="34"/>
      <c r="D10771" s="10"/>
    </row>
    <row r="10772" spans="3:4" x14ac:dyDescent="0.25">
      <c r="C10772" s="34"/>
      <c r="D10772" s="10"/>
    </row>
    <row r="10773" spans="3:4" x14ac:dyDescent="0.25">
      <c r="C10773" s="34"/>
      <c r="D10773" s="10"/>
    </row>
    <row r="10774" spans="3:4" x14ac:dyDescent="0.25">
      <c r="C10774" s="34"/>
      <c r="D10774" s="10"/>
    </row>
    <row r="10775" spans="3:4" x14ac:dyDescent="0.25">
      <c r="C10775" s="34"/>
      <c r="D10775" s="10"/>
    </row>
    <row r="10776" spans="3:4" x14ac:dyDescent="0.25">
      <c r="C10776" s="34"/>
      <c r="D10776" s="10"/>
    </row>
    <row r="10777" spans="3:4" x14ac:dyDescent="0.25">
      <c r="C10777" s="34"/>
      <c r="D10777" s="10"/>
    </row>
    <row r="10778" spans="3:4" x14ac:dyDescent="0.25">
      <c r="C10778" s="34"/>
      <c r="D10778" s="10"/>
    </row>
    <row r="10779" spans="3:4" x14ac:dyDescent="0.25">
      <c r="C10779" s="34"/>
      <c r="D10779" s="10"/>
    </row>
    <row r="10780" spans="3:4" x14ac:dyDescent="0.25">
      <c r="C10780" s="34"/>
      <c r="D10780" s="10"/>
    </row>
    <row r="10781" spans="3:4" x14ac:dyDescent="0.25">
      <c r="C10781" s="34"/>
      <c r="D10781" s="10"/>
    </row>
    <row r="10782" spans="3:4" x14ac:dyDescent="0.25">
      <c r="C10782" s="34"/>
      <c r="D10782" s="10"/>
    </row>
    <row r="10783" spans="3:4" x14ac:dyDescent="0.25">
      <c r="C10783" s="34"/>
      <c r="D10783" s="10"/>
    </row>
    <row r="10784" spans="3:4" x14ac:dyDescent="0.25">
      <c r="C10784" s="34"/>
      <c r="D10784" s="10"/>
    </row>
    <row r="10785" spans="3:4" x14ac:dyDescent="0.25">
      <c r="C10785" s="34"/>
      <c r="D10785" s="10"/>
    </row>
    <row r="10786" spans="3:4" x14ac:dyDescent="0.25">
      <c r="C10786" s="34"/>
      <c r="D10786" s="10"/>
    </row>
    <row r="10787" spans="3:4" x14ac:dyDescent="0.25">
      <c r="C10787" s="34"/>
      <c r="D10787" s="10"/>
    </row>
    <row r="10788" spans="3:4" x14ac:dyDescent="0.25">
      <c r="C10788" s="34"/>
      <c r="D10788" s="10"/>
    </row>
    <row r="10789" spans="3:4" x14ac:dyDescent="0.25">
      <c r="C10789" s="34"/>
      <c r="D10789" s="10"/>
    </row>
    <row r="10790" spans="3:4" x14ac:dyDescent="0.25">
      <c r="C10790" s="34"/>
      <c r="D10790" s="10"/>
    </row>
    <row r="10791" spans="3:4" x14ac:dyDescent="0.25">
      <c r="C10791" s="34"/>
      <c r="D10791" s="10"/>
    </row>
    <row r="10792" spans="3:4" x14ac:dyDescent="0.25">
      <c r="C10792" s="34"/>
      <c r="D10792" s="10"/>
    </row>
    <row r="10793" spans="3:4" x14ac:dyDescent="0.25">
      <c r="C10793" s="34"/>
      <c r="D10793" s="10"/>
    </row>
    <row r="10794" spans="3:4" x14ac:dyDescent="0.25">
      <c r="C10794" s="34"/>
      <c r="D10794" s="10"/>
    </row>
    <row r="10795" spans="3:4" x14ac:dyDescent="0.25">
      <c r="C10795" s="34"/>
      <c r="D10795" s="10"/>
    </row>
    <row r="10796" spans="3:4" x14ac:dyDescent="0.25">
      <c r="C10796" s="34"/>
      <c r="D10796" s="10"/>
    </row>
    <row r="10797" spans="3:4" x14ac:dyDescent="0.25">
      <c r="C10797" s="34"/>
      <c r="D10797" s="10"/>
    </row>
    <row r="10798" spans="3:4" x14ac:dyDescent="0.25">
      <c r="C10798" s="34"/>
      <c r="D10798" s="10"/>
    </row>
    <row r="10799" spans="3:4" x14ac:dyDescent="0.25">
      <c r="C10799" s="34"/>
      <c r="D10799" s="10"/>
    </row>
    <row r="10800" spans="3:4" x14ac:dyDescent="0.25">
      <c r="C10800" s="34"/>
      <c r="D10800" s="10"/>
    </row>
    <row r="10801" spans="3:4" x14ac:dyDescent="0.25">
      <c r="C10801" s="34"/>
      <c r="D10801" s="10"/>
    </row>
    <row r="10802" spans="3:4" x14ac:dyDescent="0.25">
      <c r="C10802" s="34"/>
      <c r="D10802" s="10"/>
    </row>
    <row r="10803" spans="3:4" x14ac:dyDescent="0.25">
      <c r="C10803" s="34"/>
      <c r="D10803" s="10"/>
    </row>
    <row r="10804" spans="3:4" x14ac:dyDescent="0.25">
      <c r="C10804" s="34"/>
      <c r="D10804" s="10"/>
    </row>
    <row r="10805" spans="3:4" x14ac:dyDescent="0.25">
      <c r="C10805" s="34"/>
      <c r="D10805" s="10"/>
    </row>
    <row r="10806" spans="3:4" x14ac:dyDescent="0.25">
      <c r="C10806" s="34"/>
      <c r="D10806" s="10"/>
    </row>
    <row r="10807" spans="3:4" x14ac:dyDescent="0.25">
      <c r="C10807" s="34"/>
      <c r="D10807" s="10"/>
    </row>
    <row r="10808" spans="3:4" x14ac:dyDescent="0.25">
      <c r="C10808" s="34"/>
      <c r="D10808" s="10"/>
    </row>
    <row r="10809" spans="3:4" x14ac:dyDescent="0.25">
      <c r="C10809" s="34"/>
      <c r="D10809" s="10"/>
    </row>
    <row r="10810" spans="3:4" x14ac:dyDescent="0.25">
      <c r="C10810" s="34"/>
      <c r="D10810" s="10"/>
    </row>
    <row r="10811" spans="3:4" x14ac:dyDescent="0.25">
      <c r="C10811" s="34"/>
      <c r="D10811" s="10"/>
    </row>
    <row r="10812" spans="3:4" x14ac:dyDescent="0.25">
      <c r="C10812" s="34"/>
      <c r="D10812" s="10"/>
    </row>
    <row r="10813" spans="3:4" x14ac:dyDescent="0.25">
      <c r="C10813" s="34"/>
      <c r="D10813" s="10"/>
    </row>
    <row r="10814" spans="3:4" x14ac:dyDescent="0.25">
      <c r="C10814" s="34"/>
      <c r="D10814" s="10"/>
    </row>
    <row r="10815" spans="3:4" x14ac:dyDescent="0.25">
      <c r="C10815" s="34"/>
      <c r="D10815" s="10"/>
    </row>
    <row r="10816" spans="3:4" x14ac:dyDescent="0.25">
      <c r="C10816" s="34"/>
      <c r="D10816" s="10"/>
    </row>
    <row r="10817" spans="3:4" x14ac:dyDescent="0.25">
      <c r="C10817" s="34"/>
      <c r="D10817" s="10"/>
    </row>
    <row r="10818" spans="3:4" x14ac:dyDescent="0.25">
      <c r="C10818" s="34"/>
      <c r="D10818" s="10"/>
    </row>
    <row r="10819" spans="3:4" x14ac:dyDescent="0.25">
      <c r="C10819" s="34"/>
      <c r="D10819" s="10"/>
    </row>
    <row r="10820" spans="3:4" x14ac:dyDescent="0.25">
      <c r="C10820" s="34"/>
      <c r="D10820" s="10"/>
    </row>
    <row r="10821" spans="3:4" x14ac:dyDescent="0.25">
      <c r="C10821" s="34"/>
      <c r="D10821" s="10"/>
    </row>
    <row r="10822" spans="3:4" x14ac:dyDescent="0.25">
      <c r="C10822" s="34"/>
      <c r="D10822" s="10"/>
    </row>
    <row r="10823" spans="3:4" x14ac:dyDescent="0.25">
      <c r="C10823" s="34"/>
      <c r="D10823" s="10"/>
    </row>
    <row r="10824" spans="3:4" x14ac:dyDescent="0.25">
      <c r="C10824" s="34"/>
      <c r="D10824" s="10"/>
    </row>
    <row r="10825" spans="3:4" x14ac:dyDescent="0.25">
      <c r="C10825" s="34"/>
      <c r="D10825" s="10"/>
    </row>
    <row r="10826" spans="3:4" x14ac:dyDescent="0.25">
      <c r="C10826" s="34"/>
      <c r="D10826" s="10"/>
    </row>
    <row r="10827" spans="3:4" x14ac:dyDescent="0.25">
      <c r="C10827" s="34"/>
      <c r="D10827" s="10"/>
    </row>
    <row r="10828" spans="3:4" x14ac:dyDescent="0.25">
      <c r="C10828" s="34"/>
      <c r="D10828" s="10"/>
    </row>
    <row r="10829" spans="3:4" x14ac:dyDescent="0.25">
      <c r="C10829" s="34"/>
      <c r="D10829" s="10"/>
    </row>
    <row r="10830" spans="3:4" x14ac:dyDescent="0.25">
      <c r="C10830" s="34"/>
      <c r="D10830" s="10"/>
    </row>
    <row r="10831" spans="3:4" x14ac:dyDescent="0.25">
      <c r="C10831" s="34"/>
      <c r="D10831" s="10"/>
    </row>
    <row r="10832" spans="3:4" x14ac:dyDescent="0.25">
      <c r="C10832" s="34"/>
      <c r="D10832" s="10"/>
    </row>
    <row r="10833" spans="3:4" x14ac:dyDescent="0.25">
      <c r="C10833" s="34"/>
      <c r="D10833" s="10"/>
    </row>
    <row r="10834" spans="3:4" x14ac:dyDescent="0.25">
      <c r="C10834" s="34"/>
      <c r="D10834" s="10"/>
    </row>
    <row r="10835" spans="3:4" x14ac:dyDescent="0.25">
      <c r="C10835" s="34"/>
      <c r="D10835" s="10"/>
    </row>
    <row r="10836" spans="3:4" x14ac:dyDescent="0.25">
      <c r="C10836" s="34"/>
      <c r="D10836" s="10"/>
    </row>
    <row r="10837" spans="3:4" x14ac:dyDescent="0.25">
      <c r="C10837" s="34"/>
      <c r="D10837" s="10"/>
    </row>
    <row r="10838" spans="3:4" x14ac:dyDescent="0.25">
      <c r="C10838" s="34"/>
      <c r="D10838" s="10"/>
    </row>
    <row r="10839" spans="3:4" x14ac:dyDescent="0.25">
      <c r="C10839" s="34"/>
      <c r="D10839" s="10"/>
    </row>
    <row r="10840" spans="3:4" x14ac:dyDescent="0.25">
      <c r="C10840" s="34"/>
      <c r="D10840" s="10"/>
    </row>
    <row r="10841" spans="3:4" x14ac:dyDescent="0.25">
      <c r="C10841" s="34"/>
      <c r="D10841" s="10"/>
    </row>
    <row r="10842" spans="3:4" x14ac:dyDescent="0.25">
      <c r="C10842" s="34"/>
      <c r="D10842" s="10"/>
    </row>
    <row r="10843" spans="3:4" x14ac:dyDescent="0.25">
      <c r="C10843" s="34"/>
      <c r="D10843" s="10"/>
    </row>
    <row r="10844" spans="3:4" x14ac:dyDescent="0.25">
      <c r="C10844" s="34"/>
      <c r="D10844" s="10"/>
    </row>
    <row r="10845" spans="3:4" x14ac:dyDescent="0.25">
      <c r="C10845" s="34"/>
      <c r="D10845" s="10"/>
    </row>
    <row r="10846" spans="3:4" x14ac:dyDescent="0.25">
      <c r="C10846" s="34"/>
      <c r="D10846" s="10"/>
    </row>
    <row r="10847" spans="3:4" x14ac:dyDescent="0.25">
      <c r="C10847" s="34"/>
      <c r="D10847" s="10"/>
    </row>
    <row r="10848" spans="3:4" x14ac:dyDescent="0.25">
      <c r="C10848" s="34"/>
      <c r="D10848" s="10"/>
    </row>
    <row r="10849" spans="3:4" x14ac:dyDescent="0.25">
      <c r="C10849" s="34"/>
      <c r="D10849" s="10"/>
    </row>
    <row r="10850" spans="3:4" x14ac:dyDescent="0.25">
      <c r="C10850" s="34"/>
      <c r="D10850" s="10"/>
    </row>
    <row r="10851" spans="3:4" x14ac:dyDescent="0.25">
      <c r="C10851" s="34"/>
      <c r="D10851" s="10"/>
    </row>
    <row r="10852" spans="3:4" x14ac:dyDescent="0.25">
      <c r="C10852" s="34"/>
      <c r="D10852" s="10"/>
    </row>
    <row r="10853" spans="3:4" x14ac:dyDescent="0.25">
      <c r="C10853" s="34"/>
      <c r="D10853" s="10"/>
    </row>
    <row r="10854" spans="3:4" x14ac:dyDescent="0.25">
      <c r="C10854" s="34"/>
      <c r="D10854" s="10"/>
    </row>
    <row r="10855" spans="3:4" x14ac:dyDescent="0.25">
      <c r="C10855" s="34"/>
      <c r="D10855" s="10"/>
    </row>
    <row r="10856" spans="3:4" x14ac:dyDescent="0.25">
      <c r="C10856" s="34"/>
      <c r="D10856" s="10"/>
    </row>
    <row r="10857" spans="3:4" x14ac:dyDescent="0.25">
      <c r="C10857" s="34"/>
      <c r="D10857" s="10"/>
    </row>
    <row r="10858" spans="3:4" x14ac:dyDescent="0.25">
      <c r="C10858" s="34"/>
      <c r="D10858" s="10"/>
    </row>
    <row r="10859" spans="3:4" x14ac:dyDescent="0.25">
      <c r="C10859" s="34"/>
      <c r="D10859" s="10"/>
    </row>
    <row r="10860" spans="3:4" x14ac:dyDescent="0.25">
      <c r="C10860" s="34"/>
      <c r="D10860" s="10"/>
    </row>
    <row r="10861" spans="3:4" x14ac:dyDescent="0.25">
      <c r="C10861" s="34"/>
      <c r="D10861" s="10"/>
    </row>
    <row r="10862" spans="3:4" x14ac:dyDescent="0.25">
      <c r="C10862" s="34"/>
      <c r="D10862" s="10"/>
    </row>
    <row r="10863" spans="3:4" x14ac:dyDescent="0.25">
      <c r="C10863" s="34"/>
      <c r="D10863" s="10"/>
    </row>
    <row r="10864" spans="3:4" x14ac:dyDescent="0.25">
      <c r="C10864" s="34"/>
      <c r="D10864" s="10"/>
    </row>
    <row r="10865" spans="3:4" x14ac:dyDescent="0.25">
      <c r="C10865" s="34"/>
      <c r="D10865" s="10"/>
    </row>
    <row r="10866" spans="3:4" x14ac:dyDescent="0.25">
      <c r="C10866" s="34"/>
      <c r="D10866" s="10"/>
    </row>
    <row r="10867" spans="3:4" x14ac:dyDescent="0.25">
      <c r="C10867" s="34"/>
      <c r="D10867" s="10"/>
    </row>
    <row r="10868" spans="3:4" x14ac:dyDescent="0.25">
      <c r="C10868" s="34"/>
      <c r="D10868" s="10"/>
    </row>
    <row r="10869" spans="3:4" x14ac:dyDescent="0.25">
      <c r="C10869" s="34"/>
      <c r="D10869" s="10"/>
    </row>
    <row r="10870" spans="3:4" x14ac:dyDescent="0.25">
      <c r="C10870" s="34"/>
      <c r="D10870" s="10"/>
    </row>
    <row r="10871" spans="3:4" x14ac:dyDescent="0.25">
      <c r="C10871" s="34"/>
      <c r="D10871" s="10"/>
    </row>
    <row r="10872" spans="3:4" x14ac:dyDescent="0.25">
      <c r="C10872" s="34"/>
      <c r="D10872" s="10"/>
    </row>
    <row r="10873" spans="3:4" x14ac:dyDescent="0.25">
      <c r="C10873" s="34"/>
      <c r="D10873" s="10"/>
    </row>
    <row r="10874" spans="3:4" x14ac:dyDescent="0.25">
      <c r="C10874" s="34"/>
      <c r="D10874" s="10"/>
    </row>
    <row r="10875" spans="3:4" x14ac:dyDescent="0.25">
      <c r="C10875" s="34"/>
      <c r="D10875" s="10"/>
    </row>
    <row r="10876" spans="3:4" x14ac:dyDescent="0.25">
      <c r="C10876" s="34"/>
      <c r="D10876" s="10"/>
    </row>
    <row r="10877" spans="3:4" x14ac:dyDescent="0.25">
      <c r="C10877" s="34"/>
      <c r="D10877" s="10"/>
    </row>
    <row r="10878" spans="3:4" x14ac:dyDescent="0.25">
      <c r="C10878" s="34"/>
      <c r="D10878" s="10"/>
    </row>
    <row r="10879" spans="3:4" x14ac:dyDescent="0.25">
      <c r="C10879" s="34"/>
      <c r="D10879" s="10"/>
    </row>
    <row r="10880" spans="3:4" x14ac:dyDescent="0.25">
      <c r="C10880" s="34"/>
      <c r="D10880" s="10"/>
    </row>
    <row r="10881" spans="3:4" x14ac:dyDescent="0.25">
      <c r="C10881" s="34"/>
      <c r="D10881" s="10"/>
    </row>
    <row r="10882" spans="3:4" x14ac:dyDescent="0.25">
      <c r="C10882" s="34"/>
      <c r="D10882" s="10"/>
    </row>
    <row r="10883" spans="3:4" x14ac:dyDescent="0.25">
      <c r="C10883" s="34"/>
      <c r="D10883" s="10"/>
    </row>
    <row r="10884" spans="3:4" x14ac:dyDescent="0.25">
      <c r="C10884" s="34"/>
      <c r="D10884" s="10"/>
    </row>
    <row r="10885" spans="3:4" x14ac:dyDescent="0.25">
      <c r="C10885" s="34"/>
      <c r="D10885" s="10"/>
    </row>
    <row r="10886" spans="3:4" x14ac:dyDescent="0.25">
      <c r="C10886" s="34"/>
      <c r="D10886" s="10"/>
    </row>
    <row r="10887" spans="3:4" x14ac:dyDescent="0.25">
      <c r="C10887" s="34"/>
      <c r="D10887" s="10"/>
    </row>
    <row r="10888" spans="3:4" x14ac:dyDescent="0.25">
      <c r="C10888" s="34"/>
      <c r="D10888" s="10"/>
    </row>
    <row r="10889" spans="3:4" x14ac:dyDescent="0.25">
      <c r="C10889" s="34"/>
      <c r="D10889" s="10"/>
    </row>
    <row r="10890" spans="3:4" x14ac:dyDescent="0.25">
      <c r="C10890" s="34"/>
      <c r="D10890" s="10"/>
    </row>
    <row r="10891" spans="3:4" x14ac:dyDescent="0.25">
      <c r="C10891" s="34"/>
      <c r="D10891" s="10"/>
    </row>
    <row r="10892" spans="3:4" x14ac:dyDescent="0.25">
      <c r="C10892" s="34"/>
      <c r="D10892" s="10"/>
    </row>
    <row r="10893" spans="3:4" x14ac:dyDescent="0.25">
      <c r="C10893" s="34"/>
      <c r="D10893" s="10"/>
    </row>
    <row r="10894" spans="3:4" x14ac:dyDescent="0.25">
      <c r="C10894" s="34"/>
      <c r="D10894" s="10"/>
    </row>
    <row r="10895" spans="3:4" x14ac:dyDescent="0.25">
      <c r="C10895" s="34"/>
      <c r="D10895" s="10"/>
    </row>
    <row r="10896" spans="3:4" x14ac:dyDescent="0.25">
      <c r="C10896" s="34"/>
      <c r="D10896" s="10"/>
    </row>
    <row r="10897" spans="3:4" x14ac:dyDescent="0.25">
      <c r="C10897" s="34"/>
      <c r="D10897" s="10"/>
    </row>
    <row r="10898" spans="3:4" x14ac:dyDescent="0.25">
      <c r="C10898" s="34"/>
      <c r="D10898" s="10"/>
    </row>
    <row r="10899" spans="3:4" x14ac:dyDescent="0.25">
      <c r="C10899" s="34"/>
      <c r="D10899" s="10"/>
    </row>
    <row r="10900" spans="3:4" x14ac:dyDescent="0.25">
      <c r="C10900" s="34"/>
      <c r="D10900" s="10"/>
    </row>
    <row r="10901" spans="3:4" x14ac:dyDescent="0.25">
      <c r="C10901" s="34"/>
      <c r="D10901" s="10"/>
    </row>
    <row r="10902" spans="3:4" x14ac:dyDescent="0.25">
      <c r="C10902" s="34"/>
      <c r="D10902" s="10"/>
    </row>
    <row r="10903" spans="3:4" x14ac:dyDescent="0.25">
      <c r="C10903" s="34"/>
      <c r="D10903" s="10"/>
    </row>
    <row r="10904" spans="3:4" x14ac:dyDescent="0.25">
      <c r="C10904" s="34"/>
      <c r="D10904" s="10"/>
    </row>
    <row r="10905" spans="3:4" x14ac:dyDescent="0.25">
      <c r="C10905" s="34"/>
      <c r="D10905" s="10"/>
    </row>
    <row r="10906" spans="3:4" x14ac:dyDescent="0.25">
      <c r="C10906" s="34"/>
      <c r="D10906" s="10"/>
    </row>
    <row r="10907" spans="3:4" x14ac:dyDescent="0.25">
      <c r="C10907" s="34"/>
      <c r="D10907" s="10"/>
    </row>
    <row r="10908" spans="3:4" x14ac:dyDescent="0.25">
      <c r="C10908" s="34"/>
      <c r="D10908" s="10"/>
    </row>
    <row r="10909" spans="3:4" x14ac:dyDescent="0.25">
      <c r="C10909" s="34"/>
      <c r="D10909" s="10"/>
    </row>
    <row r="10910" spans="3:4" x14ac:dyDescent="0.25">
      <c r="C10910" s="34"/>
      <c r="D10910" s="10"/>
    </row>
    <row r="10911" spans="3:4" x14ac:dyDescent="0.25">
      <c r="C10911" s="34"/>
      <c r="D10911" s="10"/>
    </row>
    <row r="10912" spans="3:4" x14ac:dyDescent="0.25">
      <c r="C10912" s="34"/>
      <c r="D10912" s="10"/>
    </row>
    <row r="10913" spans="3:4" x14ac:dyDescent="0.25">
      <c r="C10913" s="34"/>
      <c r="D10913" s="10"/>
    </row>
    <row r="10914" spans="3:4" x14ac:dyDescent="0.25">
      <c r="C10914" s="34"/>
      <c r="D10914" s="10"/>
    </row>
    <row r="10915" spans="3:4" x14ac:dyDescent="0.25">
      <c r="C10915" s="34"/>
      <c r="D10915" s="10"/>
    </row>
    <row r="10916" spans="3:4" x14ac:dyDescent="0.25">
      <c r="C10916" s="34"/>
      <c r="D10916" s="10"/>
    </row>
    <row r="10917" spans="3:4" x14ac:dyDescent="0.25">
      <c r="C10917" s="34"/>
      <c r="D10917" s="10"/>
    </row>
    <row r="10918" spans="3:4" x14ac:dyDescent="0.25">
      <c r="C10918" s="34"/>
      <c r="D10918" s="10"/>
    </row>
    <row r="10919" spans="3:4" x14ac:dyDescent="0.25">
      <c r="C10919" s="34"/>
      <c r="D10919" s="10"/>
    </row>
    <row r="10920" spans="3:4" x14ac:dyDescent="0.25">
      <c r="C10920" s="34"/>
      <c r="D10920" s="10"/>
    </row>
    <row r="10921" spans="3:4" x14ac:dyDescent="0.25">
      <c r="C10921" s="34"/>
      <c r="D10921" s="10"/>
    </row>
    <row r="10922" spans="3:4" x14ac:dyDescent="0.25">
      <c r="C10922" s="34"/>
      <c r="D10922" s="10"/>
    </row>
    <row r="10923" spans="3:4" x14ac:dyDescent="0.25">
      <c r="C10923" s="34"/>
      <c r="D10923" s="10"/>
    </row>
    <row r="10924" spans="3:4" x14ac:dyDescent="0.25">
      <c r="C10924" s="34"/>
      <c r="D10924" s="10"/>
    </row>
    <row r="10925" spans="3:4" x14ac:dyDescent="0.25">
      <c r="C10925" s="34"/>
      <c r="D10925" s="10"/>
    </row>
    <row r="10926" spans="3:4" x14ac:dyDescent="0.25">
      <c r="C10926" s="34"/>
      <c r="D10926" s="10"/>
    </row>
    <row r="10927" spans="3:4" x14ac:dyDescent="0.25">
      <c r="C10927" s="34"/>
      <c r="D10927" s="10"/>
    </row>
    <row r="10928" spans="3:4" x14ac:dyDescent="0.25">
      <c r="C10928" s="34"/>
      <c r="D10928" s="10"/>
    </row>
    <row r="10929" spans="3:4" x14ac:dyDescent="0.25">
      <c r="C10929" s="34"/>
      <c r="D10929" s="10"/>
    </row>
    <row r="10930" spans="3:4" x14ac:dyDescent="0.25">
      <c r="C10930" s="34"/>
      <c r="D10930" s="10"/>
    </row>
    <row r="10931" spans="3:4" x14ac:dyDescent="0.25">
      <c r="C10931" s="34"/>
      <c r="D10931" s="10"/>
    </row>
    <row r="10932" spans="3:4" x14ac:dyDescent="0.25">
      <c r="C10932" s="34"/>
      <c r="D10932" s="10"/>
    </row>
    <row r="10933" spans="3:4" x14ac:dyDescent="0.25">
      <c r="C10933" s="34"/>
      <c r="D10933" s="10"/>
    </row>
    <row r="10934" spans="3:4" x14ac:dyDescent="0.25">
      <c r="C10934" s="34"/>
      <c r="D10934" s="10"/>
    </row>
    <row r="10935" spans="3:4" x14ac:dyDescent="0.25">
      <c r="C10935" s="34"/>
      <c r="D10935" s="10"/>
    </row>
    <row r="10936" spans="3:4" x14ac:dyDescent="0.25">
      <c r="C10936" s="34"/>
      <c r="D10936" s="10"/>
    </row>
    <row r="10937" spans="3:4" x14ac:dyDescent="0.25">
      <c r="C10937" s="34"/>
      <c r="D10937" s="10"/>
    </row>
    <row r="10938" spans="3:4" x14ac:dyDescent="0.25">
      <c r="C10938" s="34"/>
      <c r="D10938" s="10"/>
    </row>
    <row r="10939" spans="3:4" x14ac:dyDescent="0.25">
      <c r="C10939" s="34"/>
      <c r="D10939" s="10"/>
    </row>
    <row r="10940" spans="3:4" x14ac:dyDescent="0.25">
      <c r="C10940" s="34"/>
      <c r="D10940" s="10"/>
    </row>
    <row r="10941" spans="3:4" x14ac:dyDescent="0.25">
      <c r="C10941" s="34"/>
      <c r="D10941" s="10"/>
    </row>
    <row r="10942" spans="3:4" x14ac:dyDescent="0.25">
      <c r="C10942" s="34"/>
      <c r="D10942" s="10"/>
    </row>
    <row r="10943" spans="3:4" x14ac:dyDescent="0.25">
      <c r="C10943" s="34"/>
      <c r="D10943" s="10"/>
    </row>
    <row r="10944" spans="3:4" x14ac:dyDescent="0.25">
      <c r="C10944" s="34"/>
      <c r="D10944" s="10"/>
    </row>
    <row r="10945" spans="3:4" x14ac:dyDescent="0.25">
      <c r="C10945" s="34"/>
      <c r="D10945" s="10"/>
    </row>
    <row r="10946" spans="3:4" x14ac:dyDescent="0.25">
      <c r="C10946" s="34"/>
      <c r="D10946" s="10"/>
    </row>
    <row r="10947" spans="3:4" x14ac:dyDescent="0.25">
      <c r="C10947" s="34"/>
      <c r="D10947" s="10"/>
    </row>
    <row r="10948" spans="3:4" x14ac:dyDescent="0.25">
      <c r="C10948" s="34"/>
      <c r="D10948" s="10"/>
    </row>
    <row r="10949" spans="3:4" x14ac:dyDescent="0.25">
      <c r="C10949" s="34"/>
      <c r="D10949" s="10"/>
    </row>
    <row r="10950" spans="3:4" x14ac:dyDescent="0.25">
      <c r="C10950" s="34"/>
      <c r="D10950" s="10"/>
    </row>
    <row r="10951" spans="3:4" x14ac:dyDescent="0.25">
      <c r="C10951" s="34"/>
      <c r="D10951" s="10"/>
    </row>
    <row r="10952" spans="3:4" x14ac:dyDescent="0.25">
      <c r="C10952" s="34"/>
      <c r="D10952" s="10"/>
    </row>
    <row r="10953" spans="3:4" x14ac:dyDescent="0.25">
      <c r="C10953" s="34"/>
      <c r="D10953" s="10"/>
    </row>
    <row r="10954" spans="3:4" x14ac:dyDescent="0.25">
      <c r="C10954" s="34"/>
      <c r="D10954" s="10"/>
    </row>
    <row r="10955" spans="3:4" x14ac:dyDescent="0.25">
      <c r="C10955" s="34"/>
      <c r="D10955" s="10"/>
    </row>
    <row r="10956" spans="3:4" x14ac:dyDescent="0.25">
      <c r="C10956" s="34"/>
      <c r="D10956" s="10"/>
    </row>
    <row r="10957" spans="3:4" x14ac:dyDescent="0.25">
      <c r="C10957" s="34"/>
      <c r="D10957" s="10"/>
    </row>
    <row r="10958" spans="3:4" x14ac:dyDescent="0.25">
      <c r="C10958" s="34"/>
      <c r="D10958" s="10"/>
    </row>
    <row r="10959" spans="3:4" x14ac:dyDescent="0.25">
      <c r="C10959" s="34"/>
      <c r="D10959" s="10"/>
    </row>
    <row r="10960" spans="3:4" x14ac:dyDescent="0.25">
      <c r="C10960" s="34"/>
      <c r="D10960" s="10"/>
    </row>
    <row r="10961" spans="3:4" x14ac:dyDescent="0.25">
      <c r="C10961" s="34"/>
      <c r="D10961" s="10"/>
    </row>
    <row r="10962" spans="3:4" x14ac:dyDescent="0.25">
      <c r="C10962" s="34"/>
      <c r="D10962" s="10"/>
    </row>
    <row r="10963" spans="3:4" x14ac:dyDescent="0.25">
      <c r="C10963" s="34"/>
      <c r="D10963" s="10"/>
    </row>
    <row r="10964" spans="3:4" x14ac:dyDescent="0.25">
      <c r="C10964" s="34"/>
      <c r="D10964" s="10"/>
    </row>
    <row r="10965" spans="3:4" x14ac:dyDescent="0.25">
      <c r="C10965" s="34"/>
      <c r="D10965" s="10"/>
    </row>
    <row r="10966" spans="3:4" x14ac:dyDescent="0.25">
      <c r="C10966" s="34"/>
      <c r="D10966" s="10"/>
    </row>
    <row r="10967" spans="3:4" x14ac:dyDescent="0.25">
      <c r="C10967" s="34"/>
      <c r="D10967" s="10"/>
    </row>
    <row r="10968" spans="3:4" x14ac:dyDescent="0.25">
      <c r="C10968" s="34"/>
      <c r="D10968" s="10"/>
    </row>
    <row r="10969" spans="3:4" x14ac:dyDescent="0.25">
      <c r="C10969" s="34"/>
      <c r="D10969" s="10"/>
    </row>
    <row r="10970" spans="3:4" x14ac:dyDescent="0.25">
      <c r="C10970" s="34"/>
      <c r="D10970" s="10"/>
    </row>
    <row r="10971" spans="3:4" x14ac:dyDescent="0.25">
      <c r="C10971" s="34"/>
      <c r="D10971" s="10"/>
    </row>
    <row r="10972" spans="3:4" x14ac:dyDescent="0.25">
      <c r="C10972" s="34"/>
      <c r="D10972" s="10"/>
    </row>
    <row r="10973" spans="3:4" x14ac:dyDescent="0.25">
      <c r="C10973" s="34"/>
      <c r="D10973" s="10"/>
    </row>
    <row r="10974" spans="3:4" x14ac:dyDescent="0.25">
      <c r="C10974" s="34"/>
      <c r="D10974" s="10"/>
    </row>
    <row r="10975" spans="3:4" x14ac:dyDescent="0.25">
      <c r="C10975" s="34"/>
      <c r="D10975" s="10"/>
    </row>
    <row r="10976" spans="3:4" x14ac:dyDescent="0.25">
      <c r="C10976" s="34"/>
      <c r="D10976" s="10"/>
    </row>
    <row r="10977" spans="3:4" x14ac:dyDescent="0.25">
      <c r="C10977" s="34"/>
      <c r="D10977" s="10"/>
    </row>
    <row r="10978" spans="3:4" x14ac:dyDescent="0.25">
      <c r="C10978" s="34"/>
      <c r="D10978" s="10"/>
    </row>
    <row r="10979" spans="3:4" x14ac:dyDescent="0.25">
      <c r="C10979" s="34"/>
      <c r="D10979" s="10"/>
    </row>
    <row r="10980" spans="3:4" x14ac:dyDescent="0.25">
      <c r="C10980" s="34"/>
      <c r="D10980" s="10"/>
    </row>
    <row r="10981" spans="3:4" x14ac:dyDescent="0.25">
      <c r="C10981" s="34"/>
      <c r="D10981" s="10"/>
    </row>
    <row r="10982" spans="3:4" x14ac:dyDescent="0.25">
      <c r="C10982" s="34"/>
      <c r="D10982" s="10"/>
    </row>
    <row r="10983" spans="3:4" x14ac:dyDescent="0.25">
      <c r="C10983" s="34"/>
      <c r="D10983" s="10"/>
    </row>
    <row r="10984" spans="3:4" x14ac:dyDescent="0.25">
      <c r="C10984" s="34"/>
      <c r="D10984" s="10"/>
    </row>
    <row r="10985" spans="3:4" x14ac:dyDescent="0.25">
      <c r="C10985" s="34"/>
      <c r="D10985" s="10"/>
    </row>
    <row r="10986" spans="3:4" x14ac:dyDescent="0.25">
      <c r="C10986" s="34"/>
      <c r="D10986" s="10"/>
    </row>
    <row r="10987" spans="3:4" x14ac:dyDescent="0.25">
      <c r="C10987" s="34"/>
      <c r="D10987" s="10"/>
    </row>
    <row r="10988" spans="3:4" x14ac:dyDescent="0.25">
      <c r="C10988" s="34"/>
      <c r="D10988" s="10"/>
    </row>
    <row r="10989" spans="3:4" x14ac:dyDescent="0.25">
      <c r="C10989" s="34"/>
      <c r="D10989" s="10"/>
    </row>
    <row r="10990" spans="3:4" x14ac:dyDescent="0.25">
      <c r="C10990" s="34"/>
      <c r="D10990" s="10"/>
    </row>
    <row r="10991" spans="3:4" x14ac:dyDescent="0.25">
      <c r="C10991" s="34"/>
      <c r="D10991" s="10"/>
    </row>
    <row r="10992" spans="3:4" x14ac:dyDescent="0.25">
      <c r="C10992" s="34"/>
      <c r="D10992" s="10"/>
    </row>
    <row r="10993" spans="3:4" x14ac:dyDescent="0.25">
      <c r="C10993" s="34"/>
      <c r="D10993" s="10"/>
    </row>
    <row r="10994" spans="3:4" x14ac:dyDescent="0.25">
      <c r="C10994" s="34"/>
      <c r="D10994" s="10"/>
    </row>
    <row r="10995" spans="3:4" x14ac:dyDescent="0.25">
      <c r="C10995" s="34"/>
      <c r="D10995" s="10"/>
    </row>
    <row r="10996" spans="3:4" x14ac:dyDescent="0.25">
      <c r="C10996" s="34"/>
      <c r="D10996" s="10"/>
    </row>
    <row r="10997" spans="3:4" x14ac:dyDescent="0.25">
      <c r="C10997" s="34"/>
      <c r="D10997" s="10"/>
    </row>
    <row r="10998" spans="3:4" x14ac:dyDescent="0.25">
      <c r="C10998" s="34"/>
      <c r="D10998" s="10"/>
    </row>
    <row r="10999" spans="3:4" x14ac:dyDescent="0.25">
      <c r="C10999" s="34"/>
      <c r="D10999" s="10"/>
    </row>
    <row r="11000" spans="3:4" x14ac:dyDescent="0.25">
      <c r="C11000" s="34"/>
      <c r="D11000" s="10"/>
    </row>
    <row r="11001" spans="3:4" x14ac:dyDescent="0.25">
      <c r="C11001" s="34"/>
      <c r="D11001" s="10"/>
    </row>
    <row r="11002" spans="3:4" x14ac:dyDescent="0.25">
      <c r="C11002" s="34"/>
      <c r="D11002" s="10"/>
    </row>
    <row r="11003" spans="3:4" x14ac:dyDescent="0.25">
      <c r="C11003" s="34"/>
      <c r="D11003" s="10"/>
    </row>
    <row r="11004" spans="3:4" x14ac:dyDescent="0.25">
      <c r="C11004" s="34"/>
      <c r="D11004" s="10"/>
    </row>
    <row r="11005" spans="3:4" x14ac:dyDescent="0.25">
      <c r="C11005" s="34"/>
      <c r="D11005" s="10"/>
    </row>
    <row r="11006" spans="3:4" x14ac:dyDescent="0.25">
      <c r="C11006" s="34"/>
      <c r="D11006" s="10"/>
    </row>
    <row r="11007" spans="3:4" x14ac:dyDescent="0.25">
      <c r="C11007" s="34"/>
      <c r="D11007" s="10"/>
    </row>
    <row r="11008" spans="3:4" x14ac:dyDescent="0.25">
      <c r="C11008" s="34"/>
      <c r="D11008" s="10"/>
    </row>
    <row r="11009" spans="3:4" x14ac:dyDescent="0.25">
      <c r="C11009" s="34"/>
      <c r="D11009" s="10"/>
    </row>
    <row r="11010" spans="3:4" x14ac:dyDescent="0.25">
      <c r="C11010" s="34"/>
      <c r="D11010" s="10"/>
    </row>
    <row r="11011" spans="3:4" x14ac:dyDescent="0.25">
      <c r="C11011" s="34"/>
      <c r="D11011" s="10"/>
    </row>
    <row r="11012" spans="3:4" x14ac:dyDescent="0.25">
      <c r="C11012" s="34"/>
      <c r="D11012" s="10"/>
    </row>
    <row r="11013" spans="3:4" x14ac:dyDescent="0.25">
      <c r="C11013" s="34"/>
      <c r="D11013" s="10"/>
    </row>
    <row r="11014" spans="3:4" x14ac:dyDescent="0.25">
      <c r="C11014" s="34"/>
      <c r="D11014" s="10"/>
    </row>
    <row r="11015" spans="3:4" x14ac:dyDescent="0.25">
      <c r="C11015" s="34"/>
      <c r="D11015" s="10"/>
    </row>
    <row r="11016" spans="3:4" x14ac:dyDescent="0.25">
      <c r="C11016" s="34"/>
      <c r="D11016" s="10"/>
    </row>
    <row r="11017" spans="3:4" x14ac:dyDescent="0.25">
      <c r="C11017" s="34"/>
      <c r="D11017" s="10"/>
    </row>
    <row r="11018" spans="3:4" x14ac:dyDescent="0.25">
      <c r="C11018" s="34"/>
      <c r="D11018" s="10"/>
    </row>
    <row r="11019" spans="3:4" x14ac:dyDescent="0.25">
      <c r="C11019" s="34"/>
      <c r="D11019" s="10"/>
    </row>
    <row r="11020" spans="3:4" x14ac:dyDescent="0.25">
      <c r="C11020" s="34"/>
      <c r="D11020" s="10"/>
    </row>
    <row r="11021" spans="3:4" x14ac:dyDescent="0.25">
      <c r="C11021" s="34"/>
      <c r="D11021" s="10"/>
    </row>
    <row r="11022" spans="3:4" x14ac:dyDescent="0.25">
      <c r="C11022" s="34"/>
      <c r="D11022" s="10"/>
    </row>
    <row r="11023" spans="3:4" x14ac:dyDescent="0.25">
      <c r="C11023" s="34"/>
      <c r="D11023" s="10"/>
    </row>
    <row r="11024" spans="3:4" x14ac:dyDescent="0.25">
      <c r="C11024" s="34"/>
      <c r="D11024" s="10"/>
    </row>
    <row r="11025" spans="3:4" x14ac:dyDescent="0.25">
      <c r="C11025" s="34"/>
      <c r="D11025" s="10"/>
    </row>
    <row r="11026" spans="3:4" x14ac:dyDescent="0.25">
      <c r="C11026" s="34"/>
      <c r="D11026" s="10"/>
    </row>
    <row r="11027" spans="3:4" x14ac:dyDescent="0.25">
      <c r="C11027" s="34"/>
      <c r="D11027" s="10"/>
    </row>
    <row r="11028" spans="3:4" x14ac:dyDescent="0.25">
      <c r="C11028" s="34"/>
      <c r="D11028" s="10"/>
    </row>
    <row r="11029" spans="3:4" x14ac:dyDescent="0.25">
      <c r="C11029" s="34"/>
      <c r="D11029" s="10"/>
    </row>
    <row r="11030" spans="3:4" x14ac:dyDescent="0.25">
      <c r="C11030" s="34"/>
      <c r="D11030" s="10"/>
    </row>
    <row r="11031" spans="3:4" x14ac:dyDescent="0.25">
      <c r="C11031" s="34"/>
      <c r="D11031" s="10"/>
    </row>
    <row r="11032" spans="3:4" x14ac:dyDescent="0.25">
      <c r="C11032" s="34"/>
      <c r="D11032" s="10"/>
    </row>
    <row r="11033" spans="3:4" x14ac:dyDescent="0.25">
      <c r="C11033" s="34"/>
      <c r="D11033" s="10"/>
    </row>
    <row r="11034" spans="3:4" x14ac:dyDescent="0.25">
      <c r="C11034" s="34"/>
      <c r="D11034" s="10"/>
    </row>
    <row r="11035" spans="3:4" x14ac:dyDescent="0.25">
      <c r="C11035" s="34"/>
      <c r="D11035" s="10"/>
    </row>
    <row r="11036" spans="3:4" x14ac:dyDescent="0.25">
      <c r="C11036" s="34"/>
      <c r="D11036" s="10"/>
    </row>
    <row r="11037" spans="3:4" x14ac:dyDescent="0.25">
      <c r="C11037" s="34"/>
      <c r="D11037" s="10"/>
    </row>
    <row r="11038" spans="3:4" x14ac:dyDescent="0.25">
      <c r="C11038" s="34"/>
      <c r="D11038" s="10"/>
    </row>
    <row r="11039" spans="3:4" x14ac:dyDescent="0.25">
      <c r="C11039" s="34"/>
      <c r="D11039" s="10"/>
    </row>
    <row r="11040" spans="3:4" x14ac:dyDescent="0.25">
      <c r="C11040" s="34"/>
      <c r="D11040" s="10"/>
    </row>
    <row r="11041" spans="3:4" x14ac:dyDescent="0.25">
      <c r="C11041" s="34"/>
      <c r="D11041" s="10"/>
    </row>
    <row r="11042" spans="3:4" x14ac:dyDescent="0.25">
      <c r="C11042" s="34"/>
      <c r="D11042" s="10"/>
    </row>
    <row r="11043" spans="3:4" x14ac:dyDescent="0.25">
      <c r="C11043" s="34"/>
      <c r="D11043" s="10"/>
    </row>
    <row r="11044" spans="3:4" x14ac:dyDescent="0.25">
      <c r="C11044" s="34"/>
      <c r="D11044" s="10"/>
    </row>
    <row r="11045" spans="3:4" x14ac:dyDescent="0.25">
      <c r="C11045" s="34"/>
      <c r="D11045" s="10"/>
    </row>
    <row r="11046" spans="3:4" x14ac:dyDescent="0.25">
      <c r="C11046" s="34"/>
      <c r="D11046" s="10"/>
    </row>
    <row r="11047" spans="3:4" x14ac:dyDescent="0.25">
      <c r="C11047" s="34"/>
      <c r="D11047" s="10"/>
    </row>
    <row r="11048" spans="3:4" x14ac:dyDescent="0.25">
      <c r="C11048" s="34"/>
      <c r="D11048" s="10"/>
    </row>
    <row r="11049" spans="3:4" x14ac:dyDescent="0.25">
      <c r="C11049" s="34"/>
      <c r="D11049" s="10"/>
    </row>
    <row r="11050" spans="3:4" x14ac:dyDescent="0.25">
      <c r="C11050" s="34"/>
      <c r="D11050" s="10"/>
    </row>
    <row r="11051" spans="3:4" x14ac:dyDescent="0.25">
      <c r="C11051" s="34"/>
      <c r="D11051" s="10"/>
    </row>
    <row r="11052" spans="3:4" x14ac:dyDescent="0.25">
      <c r="C11052" s="34"/>
      <c r="D11052" s="10"/>
    </row>
    <row r="11053" spans="3:4" x14ac:dyDescent="0.25">
      <c r="C11053" s="34"/>
      <c r="D11053" s="10"/>
    </row>
    <row r="11054" spans="3:4" x14ac:dyDescent="0.25">
      <c r="C11054" s="34"/>
      <c r="D11054" s="10"/>
    </row>
    <row r="11055" spans="3:4" x14ac:dyDescent="0.25">
      <c r="C11055" s="34"/>
      <c r="D11055" s="10"/>
    </row>
    <row r="11056" spans="3:4" x14ac:dyDescent="0.25">
      <c r="C11056" s="34"/>
      <c r="D11056" s="10"/>
    </row>
    <row r="11057" spans="3:4" x14ac:dyDescent="0.25">
      <c r="C11057" s="34"/>
      <c r="D11057" s="10"/>
    </row>
    <row r="11058" spans="3:4" x14ac:dyDescent="0.25">
      <c r="C11058" s="34"/>
      <c r="D11058" s="10"/>
    </row>
    <row r="11059" spans="3:4" x14ac:dyDescent="0.25">
      <c r="C11059" s="34"/>
      <c r="D11059" s="10"/>
    </row>
    <row r="11060" spans="3:4" x14ac:dyDescent="0.25">
      <c r="C11060" s="34"/>
      <c r="D11060" s="10"/>
    </row>
    <row r="11061" spans="3:4" x14ac:dyDescent="0.25">
      <c r="C11061" s="34"/>
      <c r="D11061" s="10"/>
    </row>
    <row r="11062" spans="3:4" x14ac:dyDescent="0.25">
      <c r="C11062" s="34"/>
      <c r="D11062" s="10"/>
    </row>
    <row r="11063" spans="3:4" x14ac:dyDescent="0.25">
      <c r="C11063" s="34"/>
      <c r="D11063" s="10"/>
    </row>
    <row r="11064" spans="3:4" x14ac:dyDescent="0.25">
      <c r="C11064" s="34"/>
      <c r="D11064" s="10"/>
    </row>
    <row r="11065" spans="3:4" x14ac:dyDescent="0.25">
      <c r="C11065" s="34"/>
      <c r="D11065" s="10"/>
    </row>
    <row r="11066" spans="3:4" x14ac:dyDescent="0.25">
      <c r="C11066" s="34"/>
      <c r="D11066" s="10"/>
    </row>
    <row r="11067" spans="3:4" x14ac:dyDescent="0.25">
      <c r="C11067" s="34"/>
      <c r="D11067" s="10"/>
    </row>
    <row r="11068" spans="3:4" x14ac:dyDescent="0.25">
      <c r="C11068" s="34"/>
      <c r="D11068" s="10"/>
    </row>
    <row r="11069" spans="3:4" x14ac:dyDescent="0.25">
      <c r="C11069" s="34"/>
      <c r="D11069" s="10"/>
    </row>
    <row r="11070" spans="3:4" x14ac:dyDescent="0.25">
      <c r="C11070" s="34"/>
      <c r="D11070" s="10"/>
    </row>
    <row r="11071" spans="3:4" x14ac:dyDescent="0.25">
      <c r="C11071" s="34"/>
      <c r="D11071" s="10"/>
    </row>
    <row r="11072" spans="3:4" x14ac:dyDescent="0.25">
      <c r="C11072" s="34"/>
      <c r="D11072" s="10"/>
    </row>
    <row r="11073" spans="3:4" x14ac:dyDescent="0.25">
      <c r="C11073" s="34"/>
      <c r="D11073" s="10"/>
    </row>
    <row r="11074" spans="3:4" x14ac:dyDescent="0.25">
      <c r="C11074" s="34"/>
      <c r="D11074" s="10"/>
    </row>
    <row r="11075" spans="3:4" x14ac:dyDescent="0.25">
      <c r="C11075" s="34"/>
      <c r="D11075" s="10"/>
    </row>
    <row r="11076" spans="3:4" x14ac:dyDescent="0.25">
      <c r="C11076" s="34"/>
      <c r="D11076" s="10"/>
    </row>
    <row r="11077" spans="3:4" x14ac:dyDescent="0.25">
      <c r="C11077" s="34"/>
      <c r="D11077" s="10"/>
    </row>
    <row r="11078" spans="3:4" x14ac:dyDescent="0.25">
      <c r="C11078" s="34"/>
      <c r="D11078" s="10"/>
    </row>
    <row r="11079" spans="3:4" x14ac:dyDescent="0.25">
      <c r="C11079" s="34"/>
      <c r="D11079" s="10"/>
    </row>
    <row r="11080" spans="3:4" x14ac:dyDescent="0.25">
      <c r="C11080" s="34"/>
      <c r="D11080" s="10"/>
    </row>
    <row r="11081" spans="3:4" x14ac:dyDescent="0.25">
      <c r="C11081" s="34"/>
      <c r="D11081" s="10"/>
    </row>
    <row r="11082" spans="3:4" x14ac:dyDescent="0.25">
      <c r="C11082" s="34"/>
      <c r="D11082" s="10"/>
    </row>
    <row r="11083" spans="3:4" x14ac:dyDescent="0.25">
      <c r="C11083" s="34"/>
      <c r="D11083" s="10"/>
    </row>
    <row r="11084" spans="3:4" x14ac:dyDescent="0.25">
      <c r="C11084" s="34"/>
      <c r="D11084" s="10"/>
    </row>
    <row r="11085" spans="3:4" x14ac:dyDescent="0.25">
      <c r="C11085" s="34"/>
      <c r="D11085" s="10"/>
    </row>
    <row r="11086" spans="3:4" x14ac:dyDescent="0.25">
      <c r="C11086" s="34"/>
      <c r="D11086" s="10"/>
    </row>
    <row r="11087" spans="3:4" x14ac:dyDescent="0.25">
      <c r="C11087" s="34"/>
      <c r="D11087" s="10"/>
    </row>
    <row r="11088" spans="3:4" x14ac:dyDescent="0.25">
      <c r="C11088" s="34"/>
      <c r="D11088" s="10"/>
    </row>
    <row r="11089" spans="3:4" x14ac:dyDescent="0.25">
      <c r="C11089" s="34"/>
      <c r="D11089" s="10"/>
    </row>
    <row r="11090" spans="3:4" x14ac:dyDescent="0.25">
      <c r="C11090" s="34"/>
      <c r="D11090" s="10"/>
    </row>
    <row r="11091" spans="3:4" x14ac:dyDescent="0.25">
      <c r="C11091" s="34"/>
      <c r="D11091" s="10"/>
    </row>
    <row r="11092" spans="3:4" x14ac:dyDescent="0.25">
      <c r="C11092" s="34"/>
      <c r="D11092" s="10"/>
    </row>
    <row r="11093" spans="3:4" x14ac:dyDescent="0.25">
      <c r="C11093" s="34"/>
      <c r="D11093" s="10"/>
    </row>
    <row r="11094" spans="3:4" x14ac:dyDescent="0.25">
      <c r="C11094" s="34"/>
      <c r="D11094" s="10"/>
    </row>
    <row r="11095" spans="3:4" x14ac:dyDescent="0.25">
      <c r="C11095" s="34"/>
      <c r="D11095" s="10"/>
    </row>
    <row r="11096" spans="3:4" x14ac:dyDescent="0.25">
      <c r="C11096" s="34"/>
      <c r="D11096" s="10"/>
    </row>
    <row r="11097" spans="3:4" x14ac:dyDescent="0.25">
      <c r="C11097" s="34"/>
      <c r="D11097" s="10"/>
    </row>
    <row r="11098" spans="3:4" x14ac:dyDescent="0.25">
      <c r="C11098" s="34"/>
      <c r="D11098" s="10"/>
    </row>
    <row r="11099" spans="3:4" x14ac:dyDescent="0.25">
      <c r="C11099" s="34"/>
      <c r="D11099" s="10"/>
    </row>
    <row r="11100" spans="3:4" x14ac:dyDescent="0.25">
      <c r="C11100" s="34"/>
      <c r="D11100" s="10"/>
    </row>
    <row r="11101" spans="3:4" x14ac:dyDescent="0.25">
      <c r="C11101" s="34"/>
      <c r="D11101" s="10"/>
    </row>
    <row r="11102" spans="3:4" x14ac:dyDescent="0.25">
      <c r="C11102" s="34"/>
      <c r="D11102" s="10"/>
    </row>
    <row r="11103" spans="3:4" x14ac:dyDescent="0.25">
      <c r="C11103" s="34"/>
      <c r="D11103" s="10"/>
    </row>
    <row r="11104" spans="3:4" x14ac:dyDescent="0.25">
      <c r="C11104" s="34"/>
      <c r="D11104" s="10"/>
    </row>
    <row r="11105" spans="3:4" x14ac:dyDescent="0.25">
      <c r="C11105" s="34"/>
      <c r="D11105" s="10"/>
    </row>
    <row r="11106" spans="3:4" x14ac:dyDescent="0.25">
      <c r="C11106" s="34"/>
      <c r="D11106" s="10"/>
    </row>
    <row r="11107" spans="3:4" x14ac:dyDescent="0.25">
      <c r="C11107" s="34"/>
      <c r="D11107" s="10"/>
    </row>
    <row r="11108" spans="3:4" x14ac:dyDescent="0.25">
      <c r="C11108" s="34"/>
      <c r="D11108" s="10"/>
    </row>
    <row r="11109" spans="3:4" x14ac:dyDescent="0.25">
      <c r="C11109" s="34"/>
      <c r="D11109" s="10"/>
    </row>
    <row r="11110" spans="3:4" x14ac:dyDescent="0.25">
      <c r="C11110" s="34"/>
      <c r="D11110" s="10"/>
    </row>
    <row r="11111" spans="3:4" x14ac:dyDescent="0.25">
      <c r="C11111" s="34"/>
      <c r="D11111" s="10"/>
    </row>
    <row r="11112" spans="3:4" x14ac:dyDescent="0.25">
      <c r="C11112" s="34"/>
      <c r="D11112" s="10"/>
    </row>
    <row r="11113" spans="3:4" x14ac:dyDescent="0.25">
      <c r="C11113" s="34"/>
      <c r="D11113" s="10"/>
    </row>
    <row r="11114" spans="3:4" x14ac:dyDescent="0.25">
      <c r="C11114" s="34"/>
      <c r="D11114" s="10"/>
    </row>
    <row r="11115" spans="3:4" x14ac:dyDescent="0.25">
      <c r="C11115" s="34"/>
      <c r="D11115" s="10"/>
    </row>
    <row r="11116" spans="3:4" x14ac:dyDescent="0.25">
      <c r="C11116" s="34"/>
      <c r="D11116" s="10"/>
    </row>
    <row r="11117" spans="3:4" x14ac:dyDescent="0.25">
      <c r="C11117" s="34"/>
      <c r="D11117" s="10"/>
    </row>
    <row r="11118" spans="3:4" x14ac:dyDescent="0.25">
      <c r="C11118" s="34"/>
      <c r="D11118" s="10"/>
    </row>
    <row r="11119" spans="3:4" x14ac:dyDescent="0.25">
      <c r="C11119" s="34"/>
      <c r="D11119" s="10"/>
    </row>
    <row r="11120" spans="3:4" x14ac:dyDescent="0.25">
      <c r="C11120" s="34"/>
      <c r="D11120" s="10"/>
    </row>
    <row r="11121" spans="3:4" x14ac:dyDescent="0.25">
      <c r="C11121" s="34"/>
      <c r="D11121" s="10"/>
    </row>
    <row r="11122" spans="3:4" x14ac:dyDescent="0.25">
      <c r="C11122" s="34"/>
      <c r="D11122" s="10"/>
    </row>
    <row r="11123" spans="3:4" x14ac:dyDescent="0.25">
      <c r="C11123" s="34"/>
      <c r="D11123" s="10"/>
    </row>
    <row r="11124" spans="3:4" x14ac:dyDescent="0.25">
      <c r="C11124" s="34"/>
      <c r="D11124" s="10"/>
    </row>
    <row r="11125" spans="3:4" x14ac:dyDescent="0.25">
      <c r="C11125" s="34"/>
      <c r="D11125" s="10"/>
    </row>
    <row r="11126" spans="3:4" x14ac:dyDescent="0.25">
      <c r="C11126" s="34"/>
      <c r="D11126" s="10"/>
    </row>
    <row r="11127" spans="3:4" x14ac:dyDescent="0.25">
      <c r="C11127" s="34"/>
      <c r="D11127" s="10"/>
    </row>
    <row r="11128" spans="3:4" x14ac:dyDescent="0.25">
      <c r="C11128" s="34"/>
      <c r="D11128" s="10"/>
    </row>
    <row r="11129" spans="3:4" x14ac:dyDescent="0.25">
      <c r="C11129" s="34"/>
      <c r="D11129" s="10"/>
    </row>
    <row r="11130" spans="3:4" x14ac:dyDescent="0.25">
      <c r="C11130" s="34"/>
      <c r="D11130" s="10"/>
    </row>
    <row r="11131" spans="3:4" x14ac:dyDescent="0.25">
      <c r="C11131" s="34"/>
      <c r="D11131" s="10"/>
    </row>
    <row r="11132" spans="3:4" x14ac:dyDescent="0.25">
      <c r="C11132" s="34"/>
      <c r="D11132" s="10"/>
    </row>
    <row r="11133" spans="3:4" x14ac:dyDescent="0.25">
      <c r="C11133" s="34"/>
      <c r="D11133" s="10"/>
    </row>
    <row r="11134" spans="3:4" x14ac:dyDescent="0.25">
      <c r="C11134" s="34"/>
      <c r="D11134" s="10"/>
    </row>
    <row r="11135" spans="3:4" x14ac:dyDescent="0.25">
      <c r="C11135" s="34"/>
      <c r="D11135" s="10"/>
    </row>
    <row r="11136" spans="3:4" x14ac:dyDescent="0.25">
      <c r="C11136" s="34"/>
      <c r="D11136" s="10"/>
    </row>
    <row r="11137" spans="3:4" x14ac:dyDescent="0.25">
      <c r="C11137" s="34"/>
      <c r="D11137" s="10"/>
    </row>
    <row r="11138" spans="3:4" x14ac:dyDescent="0.25">
      <c r="C11138" s="34"/>
      <c r="D11138" s="10"/>
    </row>
    <row r="11139" spans="3:4" x14ac:dyDescent="0.25">
      <c r="C11139" s="34"/>
      <c r="D11139" s="10"/>
    </row>
    <row r="11140" spans="3:4" x14ac:dyDescent="0.25">
      <c r="C11140" s="34"/>
      <c r="D11140" s="10"/>
    </row>
    <row r="11141" spans="3:4" x14ac:dyDescent="0.25">
      <c r="C11141" s="34"/>
      <c r="D11141" s="10"/>
    </row>
    <row r="11142" spans="3:4" x14ac:dyDescent="0.25">
      <c r="C11142" s="34"/>
      <c r="D11142" s="10"/>
    </row>
    <row r="11143" spans="3:4" x14ac:dyDescent="0.25">
      <c r="C11143" s="34"/>
      <c r="D11143" s="10"/>
    </row>
    <row r="11144" spans="3:4" x14ac:dyDescent="0.25">
      <c r="C11144" s="34"/>
      <c r="D11144" s="10"/>
    </row>
    <row r="11145" spans="3:4" x14ac:dyDescent="0.25">
      <c r="C11145" s="34"/>
      <c r="D11145" s="10"/>
    </row>
    <row r="11146" spans="3:4" x14ac:dyDescent="0.25">
      <c r="C11146" s="34"/>
      <c r="D11146" s="10"/>
    </row>
    <row r="11147" spans="3:4" x14ac:dyDescent="0.25">
      <c r="C11147" s="34"/>
      <c r="D11147" s="10"/>
    </row>
    <row r="11148" spans="3:4" x14ac:dyDescent="0.25">
      <c r="C11148" s="34"/>
      <c r="D11148" s="10"/>
    </row>
    <row r="11149" spans="3:4" x14ac:dyDescent="0.25">
      <c r="C11149" s="34"/>
      <c r="D11149" s="10"/>
    </row>
    <row r="11150" spans="3:4" x14ac:dyDescent="0.25">
      <c r="C11150" s="34"/>
      <c r="D11150" s="10"/>
    </row>
    <row r="11151" spans="3:4" x14ac:dyDescent="0.25">
      <c r="C11151" s="34"/>
      <c r="D11151" s="10"/>
    </row>
    <row r="11152" spans="3:4" x14ac:dyDescent="0.25">
      <c r="C11152" s="34"/>
      <c r="D11152" s="10"/>
    </row>
    <row r="11153" spans="3:4" x14ac:dyDescent="0.25">
      <c r="C11153" s="34"/>
      <c r="D11153" s="10"/>
    </row>
    <row r="11154" spans="3:4" x14ac:dyDescent="0.25">
      <c r="C11154" s="34"/>
      <c r="D11154" s="10"/>
    </row>
    <row r="11155" spans="3:4" x14ac:dyDescent="0.25">
      <c r="C11155" s="34"/>
      <c r="D11155" s="10"/>
    </row>
    <row r="11156" spans="3:4" x14ac:dyDescent="0.25">
      <c r="C11156" s="34"/>
      <c r="D11156" s="10"/>
    </row>
    <row r="11157" spans="3:4" x14ac:dyDescent="0.25">
      <c r="C11157" s="34"/>
      <c r="D11157" s="10"/>
    </row>
    <row r="11158" spans="3:4" x14ac:dyDescent="0.25">
      <c r="C11158" s="34"/>
      <c r="D11158" s="10"/>
    </row>
    <row r="11159" spans="3:4" x14ac:dyDescent="0.25">
      <c r="C11159" s="34"/>
      <c r="D11159" s="10"/>
    </row>
    <row r="11160" spans="3:4" x14ac:dyDescent="0.25">
      <c r="C11160" s="34"/>
      <c r="D11160" s="10"/>
    </row>
    <row r="11161" spans="3:4" x14ac:dyDescent="0.25">
      <c r="C11161" s="34"/>
      <c r="D11161" s="10"/>
    </row>
    <row r="11162" spans="3:4" x14ac:dyDescent="0.25">
      <c r="C11162" s="34"/>
      <c r="D11162" s="10"/>
    </row>
    <row r="11163" spans="3:4" x14ac:dyDescent="0.25">
      <c r="C11163" s="34"/>
      <c r="D11163" s="10"/>
    </row>
    <row r="11164" spans="3:4" x14ac:dyDescent="0.25">
      <c r="C11164" s="34"/>
      <c r="D11164" s="10"/>
    </row>
    <row r="11165" spans="3:4" x14ac:dyDescent="0.25">
      <c r="C11165" s="34"/>
      <c r="D11165" s="10"/>
    </row>
    <row r="11166" spans="3:4" x14ac:dyDescent="0.25">
      <c r="C11166" s="34"/>
      <c r="D11166" s="10"/>
    </row>
    <row r="11167" spans="3:4" x14ac:dyDescent="0.25">
      <c r="C11167" s="34"/>
      <c r="D11167" s="10"/>
    </row>
    <row r="11168" spans="3:4" x14ac:dyDescent="0.25">
      <c r="C11168" s="34"/>
      <c r="D11168" s="10"/>
    </row>
    <row r="11169" spans="3:4" x14ac:dyDescent="0.25">
      <c r="C11169" s="34"/>
      <c r="D11169" s="10"/>
    </row>
    <row r="11170" spans="3:4" x14ac:dyDescent="0.25">
      <c r="C11170" s="34"/>
      <c r="D11170" s="10"/>
    </row>
    <row r="11171" spans="3:4" x14ac:dyDescent="0.25">
      <c r="C11171" s="34"/>
      <c r="D11171" s="10"/>
    </row>
    <row r="11172" spans="3:4" x14ac:dyDescent="0.25">
      <c r="C11172" s="34"/>
      <c r="D11172" s="10"/>
    </row>
    <row r="11173" spans="3:4" x14ac:dyDescent="0.25">
      <c r="C11173" s="34"/>
      <c r="D11173" s="10"/>
    </row>
    <row r="11174" spans="3:4" x14ac:dyDescent="0.25">
      <c r="C11174" s="34"/>
      <c r="D11174" s="10"/>
    </row>
    <row r="11175" spans="3:4" x14ac:dyDescent="0.25">
      <c r="C11175" s="34"/>
      <c r="D11175" s="10"/>
    </row>
    <row r="11176" spans="3:4" x14ac:dyDescent="0.25">
      <c r="C11176" s="34"/>
      <c r="D11176" s="10"/>
    </row>
    <row r="11177" spans="3:4" x14ac:dyDescent="0.25">
      <c r="C11177" s="34"/>
      <c r="D11177" s="10"/>
    </row>
    <row r="11178" spans="3:4" x14ac:dyDescent="0.25">
      <c r="C11178" s="34"/>
      <c r="D11178" s="10"/>
    </row>
    <row r="11179" spans="3:4" x14ac:dyDescent="0.25">
      <c r="C11179" s="34"/>
      <c r="D11179" s="10"/>
    </row>
    <row r="11180" spans="3:4" x14ac:dyDescent="0.25">
      <c r="C11180" s="34"/>
      <c r="D11180" s="10"/>
    </row>
    <row r="11181" spans="3:4" x14ac:dyDescent="0.25">
      <c r="C11181" s="34"/>
      <c r="D11181" s="10"/>
    </row>
    <row r="11182" spans="3:4" x14ac:dyDescent="0.25">
      <c r="C11182" s="34"/>
      <c r="D11182" s="10"/>
    </row>
    <row r="11183" spans="3:4" x14ac:dyDescent="0.25">
      <c r="C11183" s="34"/>
      <c r="D11183" s="10"/>
    </row>
    <row r="11184" spans="3:4" x14ac:dyDescent="0.25">
      <c r="C11184" s="34"/>
      <c r="D11184" s="10"/>
    </row>
    <row r="11185" spans="3:4" x14ac:dyDescent="0.25">
      <c r="C11185" s="34"/>
      <c r="D11185" s="10"/>
    </row>
    <row r="11186" spans="3:4" x14ac:dyDescent="0.25">
      <c r="C11186" s="34"/>
      <c r="D11186" s="10"/>
    </row>
    <row r="11187" spans="3:4" x14ac:dyDescent="0.25">
      <c r="C11187" s="34"/>
      <c r="D11187" s="10"/>
    </row>
    <row r="11188" spans="3:4" x14ac:dyDescent="0.25">
      <c r="C11188" s="34"/>
      <c r="D11188" s="10"/>
    </row>
    <row r="11189" spans="3:4" x14ac:dyDescent="0.25">
      <c r="C11189" s="34"/>
      <c r="D11189" s="10"/>
    </row>
    <row r="11190" spans="3:4" x14ac:dyDescent="0.25">
      <c r="C11190" s="34"/>
      <c r="D11190" s="10"/>
    </row>
    <row r="11191" spans="3:4" x14ac:dyDescent="0.25">
      <c r="C11191" s="34"/>
      <c r="D11191" s="10"/>
    </row>
    <row r="11192" spans="3:4" x14ac:dyDescent="0.25">
      <c r="C11192" s="34"/>
      <c r="D11192" s="10"/>
    </row>
    <row r="11193" spans="3:4" x14ac:dyDescent="0.25">
      <c r="C11193" s="34"/>
      <c r="D11193" s="10"/>
    </row>
    <row r="11194" spans="3:4" x14ac:dyDescent="0.25">
      <c r="C11194" s="34"/>
      <c r="D11194" s="10"/>
    </row>
    <row r="11195" spans="3:4" x14ac:dyDescent="0.25">
      <c r="C11195" s="34"/>
      <c r="D11195" s="10"/>
    </row>
    <row r="11196" spans="3:4" x14ac:dyDescent="0.25">
      <c r="C11196" s="34"/>
      <c r="D11196" s="10"/>
    </row>
    <row r="11197" spans="3:4" x14ac:dyDescent="0.25">
      <c r="C11197" s="34"/>
      <c r="D11197" s="10"/>
    </row>
    <row r="11198" spans="3:4" x14ac:dyDescent="0.25">
      <c r="C11198" s="34"/>
      <c r="D11198" s="10"/>
    </row>
    <row r="11199" spans="3:4" x14ac:dyDescent="0.25">
      <c r="C11199" s="34"/>
      <c r="D11199" s="10"/>
    </row>
    <row r="11200" spans="3:4" x14ac:dyDescent="0.25">
      <c r="C11200" s="34"/>
      <c r="D11200" s="10"/>
    </row>
    <row r="11201" spans="3:4" x14ac:dyDescent="0.25">
      <c r="C11201" s="34"/>
      <c r="D11201" s="10"/>
    </row>
    <row r="11202" spans="3:4" x14ac:dyDescent="0.25">
      <c r="C11202" s="34"/>
      <c r="D11202" s="10"/>
    </row>
    <row r="11203" spans="3:4" x14ac:dyDescent="0.25">
      <c r="C11203" s="34"/>
      <c r="D11203" s="10"/>
    </row>
    <row r="11204" spans="3:4" x14ac:dyDescent="0.25">
      <c r="C11204" s="34"/>
      <c r="D11204" s="10"/>
    </row>
    <row r="11205" spans="3:4" x14ac:dyDescent="0.25">
      <c r="C11205" s="34"/>
      <c r="D11205" s="10"/>
    </row>
    <row r="11206" spans="3:4" x14ac:dyDescent="0.25">
      <c r="C11206" s="34"/>
      <c r="D11206" s="10"/>
    </row>
    <row r="11207" spans="3:4" x14ac:dyDescent="0.25">
      <c r="C11207" s="34"/>
      <c r="D11207" s="10"/>
    </row>
    <row r="11208" spans="3:4" x14ac:dyDescent="0.25">
      <c r="C11208" s="34"/>
      <c r="D11208" s="10"/>
    </row>
    <row r="11209" spans="3:4" x14ac:dyDescent="0.25">
      <c r="C11209" s="34"/>
      <c r="D11209" s="10"/>
    </row>
    <row r="11210" spans="3:4" x14ac:dyDescent="0.25">
      <c r="C11210" s="34"/>
      <c r="D11210" s="10"/>
    </row>
    <row r="11211" spans="3:4" x14ac:dyDescent="0.25">
      <c r="C11211" s="34"/>
      <c r="D11211" s="10"/>
    </row>
    <row r="11212" spans="3:4" x14ac:dyDescent="0.25">
      <c r="C11212" s="34"/>
      <c r="D11212" s="10"/>
    </row>
    <row r="11213" spans="3:4" x14ac:dyDescent="0.25">
      <c r="C11213" s="34"/>
      <c r="D11213" s="10"/>
    </row>
    <row r="11214" spans="3:4" x14ac:dyDescent="0.25">
      <c r="C11214" s="34"/>
      <c r="D11214" s="10"/>
    </row>
    <row r="11215" spans="3:4" x14ac:dyDescent="0.25">
      <c r="C11215" s="34"/>
      <c r="D11215" s="10"/>
    </row>
    <row r="11216" spans="3:4" x14ac:dyDescent="0.25">
      <c r="C11216" s="34"/>
      <c r="D11216" s="10"/>
    </row>
    <row r="11217" spans="3:4" x14ac:dyDescent="0.25">
      <c r="C11217" s="34"/>
      <c r="D11217" s="10"/>
    </row>
    <row r="11218" spans="3:4" x14ac:dyDescent="0.25">
      <c r="C11218" s="34"/>
      <c r="D11218" s="10"/>
    </row>
    <row r="11219" spans="3:4" x14ac:dyDescent="0.25">
      <c r="C11219" s="34"/>
      <c r="D11219" s="10"/>
    </row>
    <row r="11220" spans="3:4" x14ac:dyDescent="0.25">
      <c r="C11220" s="34"/>
      <c r="D11220" s="10"/>
    </row>
    <row r="11221" spans="3:4" x14ac:dyDescent="0.25">
      <c r="C11221" s="34"/>
      <c r="D11221" s="10"/>
    </row>
    <row r="11222" spans="3:4" x14ac:dyDescent="0.25">
      <c r="C11222" s="34"/>
      <c r="D11222" s="10"/>
    </row>
    <row r="11223" spans="3:4" x14ac:dyDescent="0.25">
      <c r="C11223" s="34"/>
      <c r="D11223" s="10"/>
    </row>
    <row r="11224" spans="3:4" x14ac:dyDescent="0.25">
      <c r="C11224" s="34"/>
      <c r="D11224" s="10"/>
    </row>
    <row r="11225" spans="3:4" x14ac:dyDescent="0.25">
      <c r="C11225" s="34"/>
      <c r="D11225" s="10"/>
    </row>
    <row r="11226" spans="3:4" x14ac:dyDescent="0.25">
      <c r="C11226" s="34"/>
      <c r="D11226" s="10"/>
    </row>
    <row r="11227" spans="3:4" x14ac:dyDescent="0.25">
      <c r="C11227" s="34"/>
      <c r="D11227" s="10"/>
    </row>
    <row r="11228" spans="3:4" x14ac:dyDescent="0.25">
      <c r="C11228" s="34"/>
      <c r="D11228" s="10"/>
    </row>
    <row r="11229" spans="3:4" x14ac:dyDescent="0.25">
      <c r="C11229" s="34"/>
      <c r="D11229" s="10"/>
    </row>
    <row r="11230" spans="3:4" x14ac:dyDescent="0.25">
      <c r="C11230" s="34"/>
      <c r="D11230" s="10"/>
    </row>
    <row r="11231" spans="3:4" x14ac:dyDescent="0.25">
      <c r="C11231" s="34"/>
      <c r="D11231" s="10"/>
    </row>
    <row r="11232" spans="3:4" x14ac:dyDescent="0.25">
      <c r="C11232" s="34"/>
      <c r="D11232" s="10"/>
    </row>
    <row r="11233" spans="3:4" x14ac:dyDescent="0.25">
      <c r="C11233" s="34"/>
      <c r="D11233" s="10"/>
    </row>
    <row r="11234" spans="3:4" x14ac:dyDescent="0.25">
      <c r="C11234" s="34"/>
      <c r="D11234" s="10"/>
    </row>
    <row r="11235" spans="3:4" x14ac:dyDescent="0.25">
      <c r="C11235" s="34"/>
      <c r="D11235" s="10"/>
    </row>
    <row r="11236" spans="3:4" x14ac:dyDescent="0.25">
      <c r="C11236" s="34"/>
      <c r="D11236" s="10"/>
    </row>
    <row r="11237" spans="3:4" x14ac:dyDescent="0.25">
      <c r="C11237" s="34"/>
      <c r="D11237" s="10"/>
    </row>
    <row r="11238" spans="3:4" x14ac:dyDescent="0.25">
      <c r="C11238" s="34"/>
      <c r="D11238" s="10"/>
    </row>
    <row r="11239" spans="3:4" x14ac:dyDescent="0.25">
      <c r="C11239" s="34"/>
      <c r="D11239" s="10"/>
    </row>
    <row r="11240" spans="3:4" x14ac:dyDescent="0.25">
      <c r="C11240" s="34"/>
      <c r="D11240" s="10"/>
    </row>
    <row r="11241" spans="3:4" x14ac:dyDescent="0.25">
      <c r="C11241" s="34"/>
      <c r="D11241" s="10"/>
    </row>
    <row r="11242" spans="3:4" x14ac:dyDescent="0.25">
      <c r="C11242" s="34"/>
      <c r="D11242" s="10"/>
    </row>
    <row r="11243" spans="3:4" x14ac:dyDescent="0.25">
      <c r="C11243" s="34"/>
      <c r="D11243" s="10"/>
    </row>
    <row r="11244" spans="3:4" x14ac:dyDescent="0.25">
      <c r="C11244" s="34"/>
      <c r="D11244" s="10"/>
    </row>
    <row r="11245" spans="3:4" x14ac:dyDescent="0.25">
      <c r="C11245" s="34"/>
      <c r="D11245" s="10"/>
    </row>
    <row r="11246" spans="3:4" x14ac:dyDescent="0.25">
      <c r="C11246" s="34"/>
      <c r="D11246" s="10"/>
    </row>
    <row r="11247" spans="3:4" x14ac:dyDescent="0.25">
      <c r="C11247" s="34"/>
      <c r="D11247" s="10"/>
    </row>
    <row r="11248" spans="3:4" x14ac:dyDescent="0.25">
      <c r="C11248" s="34"/>
      <c r="D11248" s="10"/>
    </row>
    <row r="11249" spans="3:4" x14ac:dyDescent="0.25">
      <c r="C11249" s="34"/>
      <c r="D11249" s="10"/>
    </row>
    <row r="11250" spans="3:4" x14ac:dyDescent="0.25">
      <c r="C11250" s="34"/>
      <c r="D11250" s="10"/>
    </row>
    <row r="11251" spans="3:4" x14ac:dyDescent="0.25">
      <c r="C11251" s="34"/>
      <c r="D11251" s="10"/>
    </row>
    <row r="11252" spans="3:4" x14ac:dyDescent="0.25">
      <c r="C11252" s="34"/>
      <c r="D11252" s="10"/>
    </row>
    <row r="11253" spans="3:4" x14ac:dyDescent="0.25">
      <c r="C11253" s="34"/>
      <c r="D11253" s="10"/>
    </row>
    <row r="11254" spans="3:4" x14ac:dyDescent="0.25">
      <c r="C11254" s="34"/>
      <c r="D11254" s="10"/>
    </row>
    <row r="11255" spans="3:4" x14ac:dyDescent="0.25">
      <c r="C11255" s="34"/>
      <c r="D11255" s="10"/>
    </row>
    <row r="11256" spans="3:4" x14ac:dyDescent="0.25">
      <c r="C11256" s="34"/>
      <c r="D11256" s="10"/>
    </row>
    <row r="11257" spans="3:4" x14ac:dyDescent="0.25">
      <c r="C11257" s="34"/>
      <c r="D11257" s="10"/>
    </row>
    <row r="11258" spans="3:4" x14ac:dyDescent="0.25">
      <c r="C11258" s="34"/>
      <c r="D11258" s="10"/>
    </row>
    <row r="11259" spans="3:4" x14ac:dyDescent="0.25">
      <c r="C11259" s="34"/>
      <c r="D11259" s="10"/>
    </row>
    <row r="11260" spans="3:4" x14ac:dyDescent="0.25">
      <c r="C11260" s="34"/>
      <c r="D11260" s="10"/>
    </row>
    <row r="11261" spans="3:4" x14ac:dyDescent="0.25">
      <c r="C11261" s="34"/>
      <c r="D11261" s="10"/>
    </row>
    <row r="11262" spans="3:4" x14ac:dyDescent="0.25">
      <c r="C11262" s="34"/>
      <c r="D11262" s="10"/>
    </row>
    <row r="11263" spans="3:4" x14ac:dyDescent="0.25">
      <c r="C11263" s="34"/>
      <c r="D11263" s="10"/>
    </row>
    <row r="11264" spans="3:4" x14ac:dyDescent="0.25">
      <c r="C11264" s="34"/>
      <c r="D11264" s="10"/>
    </row>
    <row r="11265" spans="3:4" x14ac:dyDescent="0.25">
      <c r="C11265" s="34"/>
      <c r="D11265" s="10"/>
    </row>
    <row r="11266" spans="3:4" x14ac:dyDescent="0.25">
      <c r="C11266" s="34"/>
      <c r="D11266" s="10"/>
    </row>
    <row r="11267" spans="3:4" x14ac:dyDescent="0.25">
      <c r="C11267" s="34"/>
      <c r="D11267" s="10"/>
    </row>
    <row r="11268" spans="3:4" x14ac:dyDescent="0.25">
      <c r="C11268" s="34"/>
      <c r="D11268" s="10"/>
    </row>
    <row r="11269" spans="3:4" x14ac:dyDescent="0.25">
      <c r="C11269" s="34"/>
      <c r="D11269" s="10"/>
    </row>
    <row r="11270" spans="3:4" x14ac:dyDescent="0.25">
      <c r="C11270" s="34"/>
      <c r="D11270" s="10"/>
    </row>
    <row r="11271" spans="3:4" x14ac:dyDescent="0.25">
      <c r="C11271" s="34"/>
      <c r="D11271" s="10"/>
    </row>
    <row r="11272" spans="3:4" x14ac:dyDescent="0.25">
      <c r="C11272" s="34"/>
      <c r="D11272" s="10"/>
    </row>
    <row r="11273" spans="3:4" x14ac:dyDescent="0.25">
      <c r="C11273" s="34"/>
      <c r="D11273" s="10"/>
    </row>
    <row r="11274" spans="3:4" x14ac:dyDescent="0.25">
      <c r="C11274" s="34"/>
      <c r="D11274" s="10"/>
    </row>
    <row r="11275" spans="3:4" x14ac:dyDescent="0.25">
      <c r="C11275" s="34"/>
      <c r="D11275" s="10"/>
    </row>
    <row r="11276" spans="3:4" x14ac:dyDescent="0.25">
      <c r="C11276" s="34"/>
      <c r="D11276" s="10"/>
    </row>
    <row r="11277" spans="3:4" x14ac:dyDescent="0.25">
      <c r="C11277" s="34"/>
      <c r="D11277" s="10"/>
    </row>
    <row r="11278" spans="3:4" x14ac:dyDescent="0.25">
      <c r="C11278" s="34"/>
      <c r="D11278" s="10"/>
    </row>
    <row r="11279" spans="3:4" x14ac:dyDescent="0.25">
      <c r="C11279" s="34"/>
      <c r="D11279" s="10"/>
    </row>
    <row r="11280" spans="3:4" x14ac:dyDescent="0.25">
      <c r="C11280" s="34"/>
      <c r="D11280" s="10"/>
    </row>
    <row r="11281" spans="3:4" x14ac:dyDescent="0.25">
      <c r="C11281" s="34"/>
      <c r="D11281" s="10"/>
    </row>
    <row r="11282" spans="3:4" x14ac:dyDescent="0.25">
      <c r="C11282" s="34"/>
      <c r="D11282" s="10"/>
    </row>
    <row r="11283" spans="3:4" x14ac:dyDescent="0.25">
      <c r="C11283" s="34"/>
      <c r="D11283" s="10"/>
    </row>
    <row r="11284" spans="3:4" x14ac:dyDescent="0.25">
      <c r="C11284" s="34"/>
      <c r="D11284" s="10"/>
    </row>
    <row r="11285" spans="3:4" x14ac:dyDescent="0.25">
      <c r="C11285" s="34"/>
      <c r="D11285" s="10"/>
    </row>
    <row r="11286" spans="3:4" x14ac:dyDescent="0.25">
      <c r="C11286" s="34"/>
      <c r="D11286" s="10"/>
    </row>
    <row r="11287" spans="3:4" x14ac:dyDescent="0.25">
      <c r="C11287" s="34"/>
      <c r="D11287" s="10"/>
    </row>
    <row r="11288" spans="3:4" x14ac:dyDescent="0.25">
      <c r="C11288" s="34"/>
      <c r="D11288" s="10"/>
    </row>
    <row r="11289" spans="3:4" x14ac:dyDescent="0.25">
      <c r="C11289" s="34"/>
      <c r="D11289" s="10"/>
    </row>
    <row r="11290" spans="3:4" x14ac:dyDescent="0.25">
      <c r="C11290" s="34"/>
      <c r="D11290" s="10"/>
    </row>
    <row r="11291" spans="3:4" x14ac:dyDescent="0.25">
      <c r="C11291" s="34"/>
      <c r="D11291" s="10"/>
    </row>
    <row r="11292" spans="3:4" x14ac:dyDescent="0.25">
      <c r="C11292" s="34"/>
      <c r="D11292" s="10"/>
    </row>
    <row r="11293" spans="3:4" x14ac:dyDescent="0.25">
      <c r="C11293" s="34"/>
      <c r="D11293" s="10"/>
    </row>
    <row r="11294" spans="3:4" x14ac:dyDescent="0.25">
      <c r="C11294" s="34"/>
      <c r="D11294" s="10"/>
    </row>
    <row r="11295" spans="3:4" x14ac:dyDescent="0.25">
      <c r="C11295" s="34"/>
      <c r="D11295" s="10"/>
    </row>
    <row r="11296" spans="3:4" x14ac:dyDescent="0.25">
      <c r="C11296" s="34"/>
      <c r="D11296" s="10"/>
    </row>
    <row r="11297" spans="3:4" x14ac:dyDescent="0.25">
      <c r="C11297" s="34"/>
      <c r="D11297" s="10"/>
    </row>
    <row r="11298" spans="3:4" x14ac:dyDescent="0.25">
      <c r="C11298" s="34"/>
      <c r="D11298" s="10"/>
    </row>
    <row r="11299" spans="3:4" x14ac:dyDescent="0.25">
      <c r="C11299" s="34"/>
      <c r="D11299" s="10"/>
    </row>
    <row r="11300" spans="3:4" x14ac:dyDescent="0.25">
      <c r="C11300" s="34"/>
      <c r="D11300" s="10"/>
    </row>
    <row r="11301" spans="3:4" x14ac:dyDescent="0.25">
      <c r="C11301" s="34"/>
      <c r="D11301" s="10"/>
    </row>
    <row r="11302" spans="3:4" x14ac:dyDescent="0.25">
      <c r="C11302" s="34"/>
      <c r="D11302" s="10"/>
    </row>
    <row r="11303" spans="3:4" x14ac:dyDescent="0.25">
      <c r="C11303" s="34"/>
      <c r="D11303" s="10"/>
    </row>
    <row r="11304" spans="3:4" x14ac:dyDescent="0.25">
      <c r="C11304" s="34"/>
      <c r="D11304" s="10"/>
    </row>
    <row r="11305" spans="3:4" x14ac:dyDescent="0.25">
      <c r="C11305" s="34"/>
      <c r="D11305" s="10"/>
    </row>
    <row r="11306" spans="3:4" x14ac:dyDescent="0.25">
      <c r="C11306" s="34"/>
      <c r="D11306" s="10"/>
    </row>
    <row r="11307" spans="3:4" x14ac:dyDescent="0.25">
      <c r="C11307" s="34"/>
      <c r="D11307" s="10"/>
    </row>
    <row r="11308" spans="3:4" x14ac:dyDescent="0.25">
      <c r="C11308" s="34"/>
      <c r="D11308" s="10"/>
    </row>
    <row r="11309" spans="3:4" x14ac:dyDescent="0.25">
      <c r="C11309" s="34"/>
      <c r="D11309" s="10"/>
    </row>
    <row r="11310" spans="3:4" x14ac:dyDescent="0.25">
      <c r="C11310" s="34"/>
      <c r="D11310" s="10"/>
    </row>
    <row r="11311" spans="3:4" x14ac:dyDescent="0.25">
      <c r="C11311" s="34"/>
      <c r="D11311" s="10"/>
    </row>
    <row r="11312" spans="3:4" x14ac:dyDescent="0.25">
      <c r="C11312" s="34"/>
      <c r="D11312" s="10"/>
    </row>
    <row r="11313" spans="3:4" x14ac:dyDescent="0.25">
      <c r="C11313" s="34"/>
      <c r="D11313" s="10"/>
    </row>
    <row r="11314" spans="3:4" x14ac:dyDescent="0.25">
      <c r="C11314" s="34"/>
      <c r="D11314" s="10"/>
    </row>
    <row r="11315" spans="3:4" x14ac:dyDescent="0.25">
      <c r="C11315" s="34"/>
      <c r="D11315" s="10"/>
    </row>
    <row r="11316" spans="3:4" x14ac:dyDescent="0.25">
      <c r="C11316" s="34"/>
      <c r="D11316" s="10"/>
    </row>
    <row r="11317" spans="3:4" x14ac:dyDescent="0.25">
      <c r="C11317" s="34"/>
      <c r="D11317" s="10"/>
    </row>
    <row r="11318" spans="3:4" x14ac:dyDescent="0.25">
      <c r="C11318" s="34"/>
      <c r="D11318" s="10"/>
    </row>
    <row r="11319" spans="3:4" x14ac:dyDescent="0.25">
      <c r="C11319" s="34"/>
      <c r="D11319" s="10"/>
    </row>
    <row r="11320" spans="3:4" x14ac:dyDescent="0.25">
      <c r="C11320" s="34"/>
      <c r="D11320" s="10"/>
    </row>
    <row r="11321" spans="3:4" x14ac:dyDescent="0.25">
      <c r="C11321" s="34"/>
      <c r="D11321" s="10"/>
    </row>
    <row r="11322" spans="3:4" x14ac:dyDescent="0.25">
      <c r="C11322" s="34"/>
      <c r="D11322" s="10"/>
    </row>
    <row r="11323" spans="3:4" x14ac:dyDescent="0.25">
      <c r="C11323" s="34"/>
      <c r="D11323" s="10"/>
    </row>
    <row r="11324" spans="3:4" x14ac:dyDescent="0.25">
      <c r="C11324" s="34"/>
      <c r="D11324" s="10"/>
    </row>
    <row r="11325" spans="3:4" x14ac:dyDescent="0.25">
      <c r="C11325" s="34"/>
      <c r="D11325" s="10"/>
    </row>
    <row r="11326" spans="3:4" x14ac:dyDescent="0.25">
      <c r="C11326" s="34"/>
      <c r="D11326" s="10"/>
    </row>
    <row r="11327" spans="3:4" x14ac:dyDescent="0.25">
      <c r="C11327" s="34"/>
      <c r="D11327" s="10"/>
    </row>
    <row r="11328" spans="3:4" x14ac:dyDescent="0.25">
      <c r="C11328" s="34"/>
      <c r="D11328" s="10"/>
    </row>
    <row r="11329" spans="3:4" x14ac:dyDescent="0.25">
      <c r="C11329" s="34"/>
      <c r="D11329" s="10"/>
    </row>
    <row r="11330" spans="3:4" x14ac:dyDescent="0.25">
      <c r="C11330" s="34"/>
      <c r="D11330" s="10"/>
    </row>
    <row r="11331" spans="3:4" x14ac:dyDescent="0.25">
      <c r="C11331" s="34"/>
      <c r="D11331" s="10"/>
    </row>
    <row r="11332" spans="3:4" x14ac:dyDescent="0.25">
      <c r="C11332" s="34"/>
      <c r="D11332" s="10"/>
    </row>
    <row r="11333" spans="3:4" x14ac:dyDescent="0.25">
      <c r="C11333" s="34"/>
      <c r="D11333" s="10"/>
    </row>
    <row r="11334" spans="3:4" x14ac:dyDescent="0.25">
      <c r="C11334" s="34"/>
      <c r="D11334" s="10"/>
    </row>
    <row r="11335" spans="3:4" x14ac:dyDescent="0.25">
      <c r="C11335" s="34"/>
      <c r="D11335" s="10"/>
    </row>
    <row r="11336" spans="3:4" x14ac:dyDescent="0.25">
      <c r="C11336" s="34"/>
      <c r="D11336" s="10"/>
    </row>
    <row r="11337" spans="3:4" x14ac:dyDescent="0.25">
      <c r="C11337" s="34"/>
      <c r="D11337" s="10"/>
    </row>
    <row r="11338" spans="3:4" x14ac:dyDescent="0.25">
      <c r="C11338" s="34"/>
      <c r="D11338" s="10"/>
    </row>
    <row r="11339" spans="3:4" x14ac:dyDescent="0.25">
      <c r="C11339" s="34"/>
      <c r="D11339" s="10"/>
    </row>
    <row r="11340" spans="3:4" x14ac:dyDescent="0.25">
      <c r="C11340" s="34"/>
      <c r="D11340" s="10"/>
    </row>
    <row r="11341" spans="3:4" x14ac:dyDescent="0.25">
      <c r="C11341" s="34"/>
      <c r="D11341" s="10"/>
    </row>
    <row r="11342" spans="3:4" x14ac:dyDescent="0.25">
      <c r="C11342" s="34"/>
      <c r="D11342" s="10"/>
    </row>
    <row r="11343" spans="3:4" x14ac:dyDescent="0.25">
      <c r="C11343" s="34"/>
      <c r="D11343" s="10"/>
    </row>
    <row r="11344" spans="3:4" x14ac:dyDescent="0.25">
      <c r="C11344" s="34"/>
      <c r="D11344" s="10"/>
    </row>
    <row r="11345" spans="3:4" x14ac:dyDescent="0.25">
      <c r="C11345" s="34"/>
      <c r="D11345" s="10"/>
    </row>
    <row r="11346" spans="3:4" x14ac:dyDescent="0.25">
      <c r="C11346" s="34"/>
      <c r="D11346" s="10"/>
    </row>
    <row r="11347" spans="3:4" x14ac:dyDescent="0.25">
      <c r="C11347" s="34"/>
      <c r="D11347" s="10"/>
    </row>
    <row r="11348" spans="3:4" x14ac:dyDescent="0.25">
      <c r="C11348" s="34"/>
      <c r="D11348" s="10"/>
    </row>
    <row r="11349" spans="3:4" x14ac:dyDescent="0.25">
      <c r="C11349" s="34"/>
      <c r="D11349" s="10"/>
    </row>
    <row r="11350" spans="3:4" x14ac:dyDescent="0.25">
      <c r="C11350" s="34"/>
      <c r="D11350" s="10"/>
    </row>
    <row r="11351" spans="3:4" x14ac:dyDescent="0.25">
      <c r="C11351" s="34"/>
      <c r="D11351" s="10"/>
    </row>
    <row r="11352" spans="3:4" x14ac:dyDescent="0.25">
      <c r="C11352" s="34"/>
      <c r="D11352" s="10"/>
    </row>
    <row r="11353" spans="3:4" x14ac:dyDescent="0.25">
      <c r="C11353" s="34"/>
      <c r="D11353" s="10"/>
    </row>
    <row r="11354" spans="3:4" x14ac:dyDescent="0.25">
      <c r="C11354" s="34"/>
      <c r="D11354" s="10"/>
    </row>
    <row r="11355" spans="3:4" x14ac:dyDescent="0.25">
      <c r="C11355" s="34"/>
      <c r="D11355" s="10"/>
    </row>
    <row r="11356" spans="3:4" x14ac:dyDescent="0.25">
      <c r="C11356" s="34"/>
      <c r="D11356" s="10"/>
    </row>
    <row r="11357" spans="3:4" x14ac:dyDescent="0.25">
      <c r="C11357" s="34"/>
      <c r="D11357" s="10"/>
    </row>
    <row r="11358" spans="3:4" x14ac:dyDescent="0.25">
      <c r="C11358" s="34"/>
      <c r="D11358" s="10"/>
    </row>
    <row r="11359" spans="3:4" x14ac:dyDescent="0.25">
      <c r="C11359" s="34"/>
      <c r="D11359" s="10"/>
    </row>
    <row r="11360" spans="3:4" x14ac:dyDescent="0.25">
      <c r="C11360" s="34"/>
      <c r="D11360" s="10"/>
    </row>
    <row r="11361" spans="3:4" x14ac:dyDescent="0.25">
      <c r="C11361" s="34"/>
      <c r="D11361" s="10"/>
    </row>
    <row r="11362" spans="3:4" x14ac:dyDescent="0.25">
      <c r="C11362" s="34"/>
      <c r="D11362" s="10"/>
    </row>
    <row r="11363" spans="3:4" x14ac:dyDescent="0.25">
      <c r="C11363" s="34"/>
      <c r="D11363" s="10"/>
    </row>
    <row r="11364" spans="3:4" x14ac:dyDescent="0.25">
      <c r="C11364" s="34"/>
      <c r="D11364" s="10"/>
    </row>
    <row r="11365" spans="3:4" x14ac:dyDescent="0.25">
      <c r="C11365" s="34"/>
      <c r="D11365" s="10"/>
    </row>
    <row r="11366" spans="3:4" x14ac:dyDescent="0.25">
      <c r="C11366" s="34"/>
      <c r="D11366" s="10"/>
    </row>
    <row r="11367" spans="3:4" x14ac:dyDescent="0.25">
      <c r="C11367" s="34"/>
      <c r="D11367" s="10"/>
    </row>
    <row r="11368" spans="3:4" x14ac:dyDescent="0.25">
      <c r="C11368" s="34"/>
      <c r="D11368" s="10"/>
    </row>
    <row r="11369" spans="3:4" x14ac:dyDescent="0.25">
      <c r="C11369" s="34"/>
      <c r="D11369" s="10"/>
    </row>
    <row r="11370" spans="3:4" x14ac:dyDescent="0.25">
      <c r="C11370" s="34"/>
      <c r="D11370" s="10"/>
    </row>
    <row r="11371" spans="3:4" x14ac:dyDescent="0.25">
      <c r="C11371" s="34"/>
      <c r="D11371" s="10"/>
    </row>
    <row r="11372" spans="3:4" x14ac:dyDescent="0.25">
      <c r="C11372" s="34"/>
      <c r="D11372" s="10"/>
    </row>
    <row r="11373" spans="3:4" x14ac:dyDescent="0.25">
      <c r="C11373" s="34"/>
      <c r="D11373" s="10"/>
    </row>
    <row r="11374" spans="3:4" x14ac:dyDescent="0.25">
      <c r="C11374" s="34"/>
      <c r="D11374" s="10"/>
    </row>
    <row r="11375" spans="3:4" x14ac:dyDescent="0.25">
      <c r="C11375" s="34"/>
      <c r="D11375" s="10"/>
    </row>
    <row r="11376" spans="3:4" x14ac:dyDescent="0.25">
      <c r="C11376" s="34"/>
      <c r="D11376" s="10"/>
    </row>
    <row r="11377" spans="3:4" x14ac:dyDescent="0.25">
      <c r="C11377" s="34"/>
      <c r="D11377" s="10"/>
    </row>
    <row r="11378" spans="3:4" x14ac:dyDescent="0.25">
      <c r="C11378" s="34"/>
      <c r="D11378" s="10"/>
    </row>
    <row r="11379" spans="3:4" x14ac:dyDescent="0.25">
      <c r="C11379" s="34"/>
      <c r="D11379" s="10"/>
    </row>
    <row r="11380" spans="3:4" x14ac:dyDescent="0.25">
      <c r="C11380" s="34"/>
      <c r="D11380" s="10"/>
    </row>
    <row r="11381" spans="3:4" x14ac:dyDescent="0.25">
      <c r="C11381" s="34"/>
      <c r="D11381" s="10"/>
    </row>
    <row r="11382" spans="3:4" x14ac:dyDescent="0.25">
      <c r="C11382" s="34"/>
      <c r="D11382" s="10"/>
    </row>
    <row r="11383" spans="3:4" x14ac:dyDescent="0.25">
      <c r="C11383" s="34"/>
      <c r="D11383" s="10"/>
    </row>
    <row r="11384" spans="3:4" x14ac:dyDescent="0.25">
      <c r="C11384" s="34"/>
      <c r="D11384" s="10"/>
    </row>
    <row r="11385" spans="3:4" x14ac:dyDescent="0.25">
      <c r="C11385" s="34"/>
      <c r="D11385" s="10"/>
    </row>
    <row r="11386" spans="3:4" x14ac:dyDescent="0.25">
      <c r="C11386" s="34"/>
      <c r="D11386" s="10"/>
    </row>
    <row r="11387" spans="3:4" x14ac:dyDescent="0.25">
      <c r="C11387" s="34"/>
      <c r="D11387" s="10"/>
    </row>
    <row r="11388" spans="3:4" x14ac:dyDescent="0.25">
      <c r="C11388" s="34"/>
      <c r="D11388" s="10"/>
    </row>
    <row r="11389" spans="3:4" x14ac:dyDescent="0.25">
      <c r="C11389" s="34"/>
      <c r="D11389" s="10"/>
    </row>
    <row r="11390" spans="3:4" x14ac:dyDescent="0.25">
      <c r="C11390" s="34"/>
      <c r="D11390" s="10"/>
    </row>
    <row r="11391" spans="3:4" x14ac:dyDescent="0.25">
      <c r="C11391" s="34"/>
      <c r="D11391" s="10"/>
    </row>
    <row r="11392" spans="3:4" x14ac:dyDescent="0.25">
      <c r="C11392" s="34"/>
      <c r="D11392" s="10"/>
    </row>
    <row r="11393" spans="3:4" x14ac:dyDescent="0.25">
      <c r="C11393" s="34"/>
      <c r="D11393" s="10"/>
    </row>
    <row r="11394" spans="3:4" x14ac:dyDescent="0.25">
      <c r="C11394" s="34"/>
      <c r="D11394" s="10"/>
    </row>
    <row r="11395" spans="3:4" x14ac:dyDescent="0.25">
      <c r="C11395" s="34"/>
      <c r="D11395" s="10"/>
    </row>
    <row r="11396" spans="3:4" x14ac:dyDescent="0.25">
      <c r="C11396" s="34"/>
      <c r="D11396" s="10"/>
    </row>
    <row r="11397" spans="3:4" x14ac:dyDescent="0.25">
      <c r="C11397" s="34"/>
      <c r="D11397" s="10"/>
    </row>
    <row r="11398" spans="3:4" x14ac:dyDescent="0.25">
      <c r="C11398" s="34"/>
      <c r="D11398" s="10"/>
    </row>
    <row r="11399" spans="3:4" x14ac:dyDescent="0.25">
      <c r="C11399" s="34"/>
      <c r="D11399" s="10"/>
    </row>
    <row r="11400" spans="3:4" x14ac:dyDescent="0.25">
      <c r="C11400" s="34"/>
      <c r="D11400" s="10"/>
    </row>
    <row r="11401" spans="3:4" x14ac:dyDescent="0.25">
      <c r="C11401" s="34"/>
      <c r="D11401" s="10"/>
    </row>
    <row r="11402" spans="3:4" x14ac:dyDescent="0.25">
      <c r="C11402" s="34"/>
      <c r="D11402" s="10"/>
    </row>
    <row r="11403" spans="3:4" x14ac:dyDescent="0.25">
      <c r="C11403" s="34"/>
      <c r="D11403" s="10"/>
    </row>
    <row r="11404" spans="3:4" x14ac:dyDescent="0.25">
      <c r="C11404" s="34"/>
      <c r="D11404" s="10"/>
    </row>
    <row r="11405" spans="3:4" x14ac:dyDescent="0.25">
      <c r="C11405" s="34"/>
      <c r="D11405" s="10"/>
    </row>
    <row r="11406" spans="3:4" x14ac:dyDescent="0.25">
      <c r="C11406" s="34"/>
      <c r="D11406" s="10"/>
    </row>
    <row r="11407" spans="3:4" x14ac:dyDescent="0.25">
      <c r="C11407" s="34"/>
      <c r="D11407" s="10"/>
    </row>
    <row r="11408" spans="3:4" x14ac:dyDescent="0.25">
      <c r="C11408" s="34"/>
      <c r="D11408" s="10"/>
    </row>
    <row r="11409" spans="3:4" x14ac:dyDescent="0.25">
      <c r="C11409" s="34"/>
      <c r="D11409" s="10"/>
    </row>
    <row r="11410" spans="3:4" x14ac:dyDescent="0.25">
      <c r="C11410" s="34"/>
      <c r="D11410" s="10"/>
    </row>
    <row r="11411" spans="3:4" x14ac:dyDescent="0.25">
      <c r="C11411" s="34"/>
      <c r="D11411" s="10"/>
    </row>
    <row r="11412" spans="3:4" x14ac:dyDescent="0.25">
      <c r="C11412" s="34"/>
      <c r="D11412" s="10"/>
    </row>
    <row r="11413" spans="3:4" x14ac:dyDescent="0.25">
      <c r="C11413" s="34"/>
      <c r="D11413" s="10"/>
    </row>
    <row r="11414" spans="3:4" x14ac:dyDescent="0.25">
      <c r="C11414" s="34"/>
      <c r="D11414" s="10"/>
    </row>
    <row r="11415" spans="3:4" x14ac:dyDescent="0.25">
      <c r="C11415" s="34"/>
      <c r="D11415" s="10"/>
    </row>
    <row r="11416" spans="3:4" x14ac:dyDescent="0.25">
      <c r="C11416" s="34"/>
      <c r="D11416" s="10"/>
    </row>
    <row r="11417" spans="3:4" x14ac:dyDescent="0.25">
      <c r="C11417" s="34"/>
      <c r="D11417" s="10"/>
    </row>
    <row r="11418" spans="3:4" x14ac:dyDescent="0.25">
      <c r="C11418" s="34"/>
      <c r="D11418" s="10"/>
    </row>
    <row r="11419" spans="3:4" x14ac:dyDescent="0.25">
      <c r="C11419" s="34"/>
      <c r="D11419" s="10"/>
    </row>
    <row r="11420" spans="3:4" x14ac:dyDescent="0.25">
      <c r="C11420" s="34"/>
      <c r="D11420" s="10"/>
    </row>
    <row r="11421" spans="3:4" x14ac:dyDescent="0.25">
      <c r="C11421" s="34"/>
      <c r="D11421" s="10"/>
    </row>
    <row r="11422" spans="3:4" x14ac:dyDescent="0.25">
      <c r="C11422" s="34"/>
      <c r="D11422" s="10"/>
    </row>
    <row r="11423" spans="3:4" x14ac:dyDescent="0.25">
      <c r="C11423" s="34"/>
      <c r="D11423" s="10"/>
    </row>
    <row r="11424" spans="3:4" x14ac:dyDescent="0.25">
      <c r="C11424" s="34"/>
      <c r="D11424" s="10"/>
    </row>
    <row r="11425" spans="3:4" x14ac:dyDescent="0.25">
      <c r="C11425" s="34"/>
      <c r="D11425" s="10"/>
    </row>
    <row r="11426" spans="3:4" x14ac:dyDescent="0.25">
      <c r="C11426" s="34"/>
      <c r="D11426" s="10"/>
    </row>
    <row r="11427" spans="3:4" x14ac:dyDescent="0.25">
      <c r="C11427" s="34"/>
      <c r="D11427" s="10"/>
    </row>
    <row r="11428" spans="3:4" x14ac:dyDescent="0.25">
      <c r="C11428" s="34"/>
      <c r="D11428" s="10"/>
    </row>
    <row r="11429" spans="3:4" x14ac:dyDescent="0.25">
      <c r="C11429" s="34"/>
      <c r="D11429" s="10"/>
    </row>
    <row r="11430" spans="3:4" x14ac:dyDescent="0.25">
      <c r="C11430" s="34"/>
      <c r="D11430" s="10"/>
    </row>
    <row r="11431" spans="3:4" x14ac:dyDescent="0.25">
      <c r="C11431" s="34"/>
      <c r="D11431" s="10"/>
    </row>
    <row r="11432" spans="3:4" x14ac:dyDescent="0.25">
      <c r="C11432" s="34"/>
      <c r="D11432" s="10"/>
    </row>
    <row r="11433" spans="3:4" x14ac:dyDescent="0.25">
      <c r="C11433" s="34"/>
      <c r="D11433" s="10"/>
    </row>
    <row r="11434" spans="3:4" x14ac:dyDescent="0.25">
      <c r="C11434" s="34"/>
      <c r="D11434" s="10"/>
    </row>
    <row r="11435" spans="3:4" x14ac:dyDescent="0.25">
      <c r="C11435" s="34"/>
      <c r="D11435" s="10"/>
    </row>
    <row r="11436" spans="3:4" x14ac:dyDescent="0.25">
      <c r="C11436" s="34"/>
      <c r="D11436" s="10"/>
    </row>
    <row r="11437" spans="3:4" x14ac:dyDescent="0.25">
      <c r="C11437" s="34"/>
      <c r="D11437" s="10"/>
    </row>
    <row r="11438" spans="3:4" x14ac:dyDescent="0.25">
      <c r="C11438" s="34"/>
      <c r="D11438" s="10"/>
    </row>
    <row r="11439" spans="3:4" x14ac:dyDescent="0.25">
      <c r="C11439" s="34"/>
      <c r="D11439" s="10"/>
    </row>
    <row r="11440" spans="3:4" x14ac:dyDescent="0.25">
      <c r="C11440" s="34"/>
      <c r="D11440" s="10"/>
    </row>
    <row r="11441" spans="3:4" x14ac:dyDescent="0.25">
      <c r="C11441" s="34"/>
      <c r="D11441" s="10"/>
    </row>
    <row r="11442" spans="3:4" x14ac:dyDescent="0.25">
      <c r="C11442" s="34"/>
      <c r="D11442" s="10"/>
    </row>
    <row r="11443" spans="3:4" x14ac:dyDescent="0.25">
      <c r="C11443" s="34"/>
      <c r="D11443" s="10"/>
    </row>
    <row r="11444" spans="3:4" x14ac:dyDescent="0.25">
      <c r="C11444" s="34"/>
      <c r="D11444" s="10"/>
    </row>
    <row r="11445" spans="3:4" x14ac:dyDescent="0.25">
      <c r="C11445" s="34"/>
      <c r="D11445" s="10"/>
    </row>
    <row r="11446" spans="3:4" x14ac:dyDescent="0.25">
      <c r="C11446" s="34"/>
      <c r="D11446" s="10"/>
    </row>
    <row r="11447" spans="3:4" x14ac:dyDescent="0.25">
      <c r="C11447" s="34"/>
      <c r="D11447" s="10"/>
    </row>
    <row r="11448" spans="3:4" x14ac:dyDescent="0.25">
      <c r="C11448" s="34"/>
      <c r="D11448" s="10"/>
    </row>
    <row r="11449" spans="3:4" x14ac:dyDescent="0.25">
      <c r="C11449" s="34"/>
      <c r="D11449" s="10"/>
    </row>
    <row r="11450" spans="3:4" x14ac:dyDescent="0.25">
      <c r="C11450" s="34"/>
      <c r="D11450" s="10"/>
    </row>
    <row r="11451" spans="3:4" x14ac:dyDescent="0.25">
      <c r="C11451" s="34"/>
      <c r="D11451" s="10"/>
    </row>
    <row r="11452" spans="3:4" x14ac:dyDescent="0.25">
      <c r="C11452" s="34"/>
      <c r="D11452" s="10"/>
    </row>
    <row r="11453" spans="3:4" x14ac:dyDescent="0.25">
      <c r="C11453" s="34"/>
      <c r="D11453" s="10"/>
    </row>
    <row r="11454" spans="3:4" x14ac:dyDescent="0.25">
      <c r="C11454" s="34"/>
      <c r="D11454" s="10"/>
    </row>
    <row r="11455" spans="3:4" x14ac:dyDescent="0.25">
      <c r="C11455" s="34"/>
      <c r="D11455" s="10"/>
    </row>
    <row r="11456" spans="3:4" x14ac:dyDescent="0.25">
      <c r="C11456" s="34"/>
      <c r="D11456" s="10"/>
    </row>
    <row r="11457" spans="3:4" x14ac:dyDescent="0.25">
      <c r="C11457" s="34"/>
      <c r="D11457" s="10"/>
    </row>
    <row r="11458" spans="3:4" x14ac:dyDescent="0.25">
      <c r="C11458" s="34"/>
      <c r="D11458" s="10"/>
    </row>
    <row r="11459" spans="3:4" x14ac:dyDescent="0.25">
      <c r="C11459" s="34"/>
      <c r="D11459" s="10"/>
    </row>
    <row r="11460" spans="3:4" x14ac:dyDescent="0.25">
      <c r="C11460" s="34"/>
      <c r="D11460" s="10"/>
    </row>
    <row r="11461" spans="3:4" x14ac:dyDescent="0.25">
      <c r="C11461" s="34"/>
      <c r="D11461" s="10"/>
    </row>
    <row r="11462" spans="3:4" x14ac:dyDescent="0.25">
      <c r="C11462" s="34"/>
      <c r="D11462" s="10"/>
    </row>
    <row r="11463" spans="3:4" x14ac:dyDescent="0.25">
      <c r="C11463" s="34"/>
      <c r="D11463" s="10"/>
    </row>
    <row r="11464" spans="3:4" x14ac:dyDescent="0.25">
      <c r="C11464" s="34"/>
      <c r="D11464" s="10"/>
    </row>
    <row r="11465" spans="3:4" x14ac:dyDescent="0.25">
      <c r="C11465" s="34"/>
      <c r="D11465" s="10"/>
    </row>
    <row r="11466" spans="3:4" x14ac:dyDescent="0.25">
      <c r="C11466" s="34"/>
      <c r="D11466" s="10"/>
    </row>
    <row r="11467" spans="3:4" x14ac:dyDescent="0.25">
      <c r="C11467" s="34"/>
      <c r="D11467" s="10"/>
    </row>
    <row r="11468" spans="3:4" x14ac:dyDescent="0.25">
      <c r="C11468" s="34"/>
      <c r="D11468" s="10"/>
    </row>
    <row r="11469" spans="3:4" x14ac:dyDescent="0.25">
      <c r="C11469" s="34"/>
      <c r="D11469" s="10"/>
    </row>
    <row r="11470" spans="3:4" x14ac:dyDescent="0.25">
      <c r="C11470" s="34"/>
      <c r="D11470" s="10"/>
    </row>
    <row r="11471" spans="3:4" x14ac:dyDescent="0.25">
      <c r="C11471" s="34"/>
      <c r="D11471" s="10"/>
    </row>
    <row r="11472" spans="3:4" x14ac:dyDescent="0.25">
      <c r="C11472" s="34"/>
      <c r="D11472" s="10"/>
    </row>
    <row r="11473" spans="3:4" x14ac:dyDescent="0.25">
      <c r="C11473" s="34"/>
      <c r="D11473" s="10"/>
    </row>
    <row r="11474" spans="3:4" x14ac:dyDescent="0.25">
      <c r="C11474" s="34"/>
      <c r="D11474" s="10"/>
    </row>
    <row r="11475" spans="3:4" x14ac:dyDescent="0.25">
      <c r="C11475" s="34"/>
      <c r="D11475" s="10"/>
    </row>
    <row r="11476" spans="3:4" x14ac:dyDescent="0.25">
      <c r="C11476" s="34"/>
      <c r="D11476" s="10"/>
    </row>
    <row r="11477" spans="3:4" x14ac:dyDescent="0.25">
      <c r="C11477" s="34"/>
      <c r="D11477" s="10"/>
    </row>
    <row r="11478" spans="3:4" x14ac:dyDescent="0.25">
      <c r="C11478" s="34"/>
      <c r="D11478" s="10"/>
    </row>
    <row r="11479" spans="3:4" x14ac:dyDescent="0.25">
      <c r="C11479" s="34"/>
      <c r="D11479" s="10"/>
    </row>
    <row r="11480" spans="3:4" x14ac:dyDescent="0.25">
      <c r="C11480" s="34"/>
      <c r="D11480" s="10"/>
    </row>
    <row r="11481" spans="3:4" x14ac:dyDescent="0.25">
      <c r="C11481" s="34"/>
      <c r="D11481" s="10"/>
    </row>
    <row r="11482" spans="3:4" x14ac:dyDescent="0.25">
      <c r="C11482" s="34"/>
      <c r="D11482" s="10"/>
    </row>
    <row r="11483" spans="3:4" x14ac:dyDescent="0.25">
      <c r="C11483" s="34"/>
      <c r="D11483" s="10"/>
    </row>
    <row r="11484" spans="3:4" x14ac:dyDescent="0.25">
      <c r="C11484" s="34"/>
      <c r="D11484" s="10"/>
    </row>
    <row r="11485" spans="3:4" x14ac:dyDescent="0.25">
      <c r="C11485" s="34"/>
      <c r="D11485" s="10"/>
    </row>
    <row r="11486" spans="3:4" x14ac:dyDescent="0.25">
      <c r="C11486" s="34"/>
      <c r="D11486" s="10"/>
    </row>
    <row r="11487" spans="3:4" x14ac:dyDescent="0.25">
      <c r="C11487" s="34"/>
      <c r="D11487" s="10"/>
    </row>
    <row r="11488" spans="3:4" x14ac:dyDescent="0.25">
      <c r="C11488" s="34"/>
      <c r="D11488" s="10"/>
    </row>
    <row r="11489" spans="3:4" x14ac:dyDescent="0.25">
      <c r="C11489" s="34"/>
      <c r="D11489" s="10"/>
    </row>
    <row r="11490" spans="3:4" x14ac:dyDescent="0.25">
      <c r="C11490" s="34"/>
      <c r="D11490" s="10"/>
    </row>
    <row r="11491" spans="3:4" x14ac:dyDescent="0.25">
      <c r="C11491" s="34"/>
      <c r="D11491" s="10"/>
    </row>
    <row r="11492" spans="3:4" x14ac:dyDescent="0.25">
      <c r="C11492" s="34"/>
      <c r="D11492" s="10"/>
    </row>
    <row r="11493" spans="3:4" x14ac:dyDescent="0.25">
      <c r="C11493" s="34"/>
      <c r="D11493" s="10"/>
    </row>
    <row r="11494" spans="3:4" x14ac:dyDescent="0.25">
      <c r="C11494" s="34"/>
      <c r="D11494" s="10"/>
    </row>
    <row r="11495" spans="3:4" x14ac:dyDescent="0.25">
      <c r="C11495" s="34"/>
      <c r="D11495" s="10"/>
    </row>
    <row r="11496" spans="3:4" x14ac:dyDescent="0.25">
      <c r="C11496" s="34"/>
      <c r="D11496" s="10"/>
    </row>
    <row r="11497" spans="3:4" x14ac:dyDescent="0.25">
      <c r="C11497" s="34"/>
      <c r="D11497" s="10"/>
    </row>
    <row r="11498" spans="3:4" x14ac:dyDescent="0.25">
      <c r="C11498" s="34"/>
      <c r="D11498" s="10"/>
    </row>
    <row r="11499" spans="3:4" x14ac:dyDescent="0.25">
      <c r="C11499" s="34"/>
      <c r="D11499" s="10"/>
    </row>
    <row r="11500" spans="3:4" x14ac:dyDescent="0.25">
      <c r="C11500" s="34"/>
      <c r="D11500" s="10"/>
    </row>
    <row r="11501" spans="3:4" x14ac:dyDescent="0.25">
      <c r="C11501" s="34"/>
      <c r="D11501" s="10"/>
    </row>
    <row r="11502" spans="3:4" x14ac:dyDescent="0.25">
      <c r="C11502" s="34"/>
      <c r="D11502" s="10"/>
    </row>
    <row r="11503" spans="3:4" x14ac:dyDescent="0.25">
      <c r="C11503" s="34"/>
      <c r="D11503" s="10"/>
    </row>
    <row r="11504" spans="3:4" x14ac:dyDescent="0.25">
      <c r="C11504" s="34"/>
      <c r="D11504" s="10"/>
    </row>
    <row r="11505" spans="3:4" x14ac:dyDescent="0.25">
      <c r="C11505" s="34"/>
      <c r="D11505" s="10"/>
    </row>
    <row r="11506" spans="3:4" x14ac:dyDescent="0.25">
      <c r="C11506" s="34"/>
      <c r="D11506" s="10"/>
    </row>
    <row r="11507" spans="3:4" x14ac:dyDescent="0.25">
      <c r="C11507" s="34"/>
      <c r="D11507" s="10"/>
    </row>
    <row r="11508" spans="3:4" x14ac:dyDescent="0.25">
      <c r="C11508" s="34"/>
      <c r="D11508" s="10"/>
    </row>
    <row r="11509" spans="3:4" x14ac:dyDescent="0.25">
      <c r="C11509" s="34"/>
      <c r="D11509" s="10"/>
    </row>
    <row r="11510" spans="3:4" x14ac:dyDescent="0.25">
      <c r="C11510" s="34"/>
      <c r="D11510" s="10"/>
    </row>
    <row r="11511" spans="3:4" x14ac:dyDescent="0.25">
      <c r="C11511" s="34"/>
      <c r="D11511" s="10"/>
    </row>
    <row r="11512" spans="3:4" x14ac:dyDescent="0.25">
      <c r="C11512" s="34"/>
      <c r="D11512" s="10"/>
    </row>
    <row r="11513" spans="3:4" x14ac:dyDescent="0.25">
      <c r="C11513" s="34"/>
      <c r="D11513" s="10"/>
    </row>
    <row r="11514" spans="3:4" x14ac:dyDescent="0.25">
      <c r="C11514" s="34"/>
      <c r="D11514" s="10"/>
    </row>
    <row r="11515" spans="3:4" x14ac:dyDescent="0.25">
      <c r="C11515" s="34"/>
      <c r="D11515" s="10"/>
    </row>
    <row r="11516" spans="3:4" x14ac:dyDescent="0.25">
      <c r="C11516" s="34"/>
      <c r="D11516" s="10"/>
    </row>
    <row r="11517" spans="3:4" x14ac:dyDescent="0.25">
      <c r="C11517" s="34"/>
      <c r="D11517" s="10"/>
    </row>
    <row r="11518" spans="3:4" x14ac:dyDescent="0.25">
      <c r="C11518" s="34"/>
      <c r="D11518" s="10"/>
    </row>
    <row r="11519" spans="3:4" x14ac:dyDescent="0.25">
      <c r="C11519" s="34"/>
      <c r="D11519" s="10"/>
    </row>
    <row r="11520" spans="3:4" x14ac:dyDescent="0.25">
      <c r="C11520" s="34"/>
      <c r="D11520" s="10"/>
    </row>
    <row r="11521" spans="3:4" x14ac:dyDescent="0.25">
      <c r="C11521" s="34"/>
      <c r="D11521" s="10"/>
    </row>
    <row r="11522" spans="3:4" x14ac:dyDescent="0.25">
      <c r="C11522" s="34"/>
      <c r="D11522" s="10"/>
    </row>
    <row r="11523" spans="3:4" x14ac:dyDescent="0.25">
      <c r="C11523" s="34"/>
      <c r="D11523" s="10"/>
    </row>
    <row r="11524" spans="3:4" x14ac:dyDescent="0.25">
      <c r="C11524" s="34"/>
      <c r="D11524" s="10"/>
    </row>
    <row r="11525" spans="3:4" x14ac:dyDescent="0.25">
      <c r="C11525" s="34"/>
      <c r="D11525" s="10"/>
    </row>
    <row r="11526" spans="3:4" x14ac:dyDescent="0.25">
      <c r="C11526" s="34"/>
      <c r="D11526" s="10"/>
    </row>
    <row r="11527" spans="3:4" x14ac:dyDescent="0.25">
      <c r="C11527" s="34"/>
      <c r="D11527" s="10"/>
    </row>
    <row r="11528" spans="3:4" x14ac:dyDescent="0.25">
      <c r="C11528" s="34"/>
      <c r="D11528" s="10"/>
    </row>
    <row r="11529" spans="3:4" x14ac:dyDescent="0.25">
      <c r="C11529" s="34"/>
      <c r="D11529" s="10"/>
    </row>
    <row r="11530" spans="3:4" x14ac:dyDescent="0.25">
      <c r="C11530" s="34"/>
      <c r="D11530" s="10"/>
    </row>
    <row r="11531" spans="3:4" x14ac:dyDescent="0.25">
      <c r="C11531" s="34"/>
      <c r="D11531" s="10"/>
    </row>
    <row r="11532" spans="3:4" x14ac:dyDescent="0.25">
      <c r="C11532" s="34"/>
      <c r="D11532" s="10"/>
    </row>
    <row r="11533" spans="3:4" x14ac:dyDescent="0.25">
      <c r="C11533" s="34"/>
      <c r="D11533" s="10"/>
    </row>
    <row r="11534" spans="3:4" x14ac:dyDescent="0.25">
      <c r="C11534" s="34"/>
      <c r="D11534" s="10"/>
    </row>
    <row r="11535" spans="3:4" x14ac:dyDescent="0.25">
      <c r="C11535" s="34"/>
      <c r="D11535" s="10"/>
    </row>
    <row r="11536" spans="3:4" x14ac:dyDescent="0.25">
      <c r="C11536" s="34"/>
      <c r="D11536" s="10"/>
    </row>
    <row r="11537" spans="3:4" x14ac:dyDescent="0.25">
      <c r="C11537" s="34"/>
      <c r="D11537" s="10"/>
    </row>
    <row r="11538" spans="3:4" x14ac:dyDescent="0.25">
      <c r="C11538" s="34"/>
      <c r="D11538" s="10"/>
    </row>
    <row r="11539" spans="3:4" x14ac:dyDescent="0.25">
      <c r="C11539" s="34"/>
      <c r="D11539" s="10"/>
    </row>
    <row r="11540" spans="3:4" x14ac:dyDescent="0.25">
      <c r="C11540" s="34"/>
      <c r="D11540" s="10"/>
    </row>
    <row r="11541" spans="3:4" x14ac:dyDescent="0.25">
      <c r="C11541" s="34"/>
      <c r="D11541" s="10"/>
    </row>
    <row r="11542" spans="3:4" x14ac:dyDescent="0.25">
      <c r="C11542" s="34"/>
      <c r="D11542" s="10"/>
    </row>
    <row r="11543" spans="3:4" x14ac:dyDescent="0.25">
      <c r="C11543" s="34"/>
      <c r="D11543" s="10"/>
    </row>
    <row r="11544" spans="3:4" x14ac:dyDescent="0.25">
      <c r="C11544" s="34"/>
      <c r="D11544" s="10"/>
    </row>
    <row r="11545" spans="3:4" x14ac:dyDescent="0.25">
      <c r="C11545" s="34"/>
      <c r="D11545" s="10"/>
    </row>
    <row r="11546" spans="3:4" x14ac:dyDescent="0.25">
      <c r="C11546" s="34"/>
      <c r="D11546" s="10"/>
    </row>
    <row r="11547" spans="3:4" x14ac:dyDescent="0.25">
      <c r="C11547" s="34"/>
      <c r="D11547" s="10"/>
    </row>
    <row r="11548" spans="3:4" x14ac:dyDescent="0.25">
      <c r="C11548" s="34"/>
      <c r="D11548" s="10"/>
    </row>
    <row r="11549" spans="3:4" x14ac:dyDescent="0.25">
      <c r="C11549" s="34"/>
      <c r="D11549" s="10"/>
    </row>
    <row r="11550" spans="3:4" x14ac:dyDescent="0.25">
      <c r="C11550" s="34"/>
      <c r="D11550" s="10"/>
    </row>
    <row r="11551" spans="3:4" x14ac:dyDescent="0.25">
      <c r="C11551" s="34"/>
      <c r="D11551" s="10"/>
    </row>
    <row r="11552" spans="3:4" x14ac:dyDescent="0.25">
      <c r="C11552" s="34"/>
      <c r="D11552" s="10"/>
    </row>
    <row r="11553" spans="3:4" x14ac:dyDescent="0.25">
      <c r="C11553" s="34"/>
      <c r="D11553" s="10"/>
    </row>
    <row r="11554" spans="3:4" x14ac:dyDescent="0.25">
      <c r="C11554" s="34"/>
      <c r="D11554" s="10"/>
    </row>
    <row r="11555" spans="3:4" x14ac:dyDescent="0.25">
      <c r="C11555" s="34"/>
      <c r="D11555" s="10"/>
    </row>
    <row r="11556" spans="3:4" x14ac:dyDescent="0.25">
      <c r="C11556" s="34"/>
      <c r="D11556" s="10"/>
    </row>
    <row r="11557" spans="3:4" x14ac:dyDescent="0.25">
      <c r="C11557" s="34"/>
      <c r="D11557" s="10"/>
    </row>
    <row r="11558" spans="3:4" x14ac:dyDescent="0.25">
      <c r="C11558" s="34"/>
      <c r="D11558" s="10"/>
    </row>
    <row r="11559" spans="3:4" x14ac:dyDescent="0.25">
      <c r="C11559" s="34"/>
      <c r="D11559" s="10"/>
    </row>
    <row r="11560" spans="3:4" x14ac:dyDescent="0.25">
      <c r="C11560" s="34"/>
      <c r="D11560" s="10"/>
    </row>
    <row r="11561" spans="3:4" x14ac:dyDescent="0.25">
      <c r="C11561" s="34"/>
      <c r="D11561" s="10"/>
    </row>
    <row r="11562" spans="3:4" x14ac:dyDescent="0.25">
      <c r="C11562" s="34"/>
      <c r="D11562" s="10"/>
    </row>
    <row r="11563" spans="3:4" x14ac:dyDescent="0.25">
      <c r="C11563" s="34"/>
      <c r="D11563" s="10"/>
    </row>
    <row r="11564" spans="3:4" x14ac:dyDescent="0.25">
      <c r="C11564" s="34"/>
      <c r="D11564" s="10"/>
    </row>
    <row r="11565" spans="3:4" x14ac:dyDescent="0.25">
      <c r="C11565" s="34"/>
      <c r="D11565" s="10"/>
    </row>
    <row r="11566" spans="3:4" x14ac:dyDescent="0.25">
      <c r="C11566" s="34"/>
      <c r="D11566" s="10"/>
    </row>
    <row r="11567" spans="3:4" x14ac:dyDescent="0.25">
      <c r="C11567" s="34"/>
      <c r="D11567" s="10"/>
    </row>
    <row r="11568" spans="3:4" x14ac:dyDescent="0.25">
      <c r="C11568" s="34"/>
      <c r="D11568" s="10"/>
    </row>
    <row r="11569" spans="3:4" x14ac:dyDescent="0.25">
      <c r="C11569" s="34"/>
      <c r="D11569" s="10"/>
    </row>
    <row r="11570" spans="3:4" x14ac:dyDescent="0.25">
      <c r="C11570" s="34"/>
      <c r="D11570" s="10"/>
    </row>
    <row r="11571" spans="3:4" x14ac:dyDescent="0.25">
      <c r="C11571" s="34"/>
      <c r="D11571" s="10"/>
    </row>
    <row r="11572" spans="3:4" x14ac:dyDescent="0.25">
      <c r="C11572" s="34"/>
      <c r="D11572" s="10"/>
    </row>
    <row r="11573" spans="3:4" x14ac:dyDescent="0.25">
      <c r="C11573" s="34"/>
      <c r="D11573" s="10"/>
    </row>
    <row r="11574" spans="3:4" x14ac:dyDescent="0.25">
      <c r="C11574" s="34"/>
      <c r="D11574" s="10"/>
    </row>
    <row r="11575" spans="3:4" x14ac:dyDescent="0.25">
      <c r="C11575" s="34"/>
      <c r="D11575" s="10"/>
    </row>
    <row r="11576" spans="3:4" x14ac:dyDescent="0.25">
      <c r="C11576" s="34"/>
      <c r="D11576" s="10"/>
    </row>
    <row r="11577" spans="3:4" x14ac:dyDescent="0.25">
      <c r="C11577" s="34"/>
      <c r="D11577" s="10"/>
    </row>
    <row r="11578" spans="3:4" x14ac:dyDescent="0.25">
      <c r="C11578" s="34"/>
      <c r="D11578" s="10"/>
    </row>
    <row r="11579" spans="3:4" x14ac:dyDescent="0.25">
      <c r="C11579" s="34"/>
      <c r="D11579" s="10"/>
    </row>
    <row r="11580" spans="3:4" x14ac:dyDescent="0.25">
      <c r="C11580" s="34"/>
      <c r="D11580" s="10"/>
    </row>
    <row r="11581" spans="3:4" x14ac:dyDescent="0.25">
      <c r="C11581" s="34"/>
      <c r="D11581" s="10"/>
    </row>
    <row r="11582" spans="3:4" x14ac:dyDescent="0.25">
      <c r="C11582" s="34"/>
      <c r="D11582" s="10"/>
    </row>
    <row r="11583" spans="3:4" x14ac:dyDescent="0.25">
      <c r="C11583" s="34"/>
      <c r="D11583" s="10"/>
    </row>
    <row r="11584" spans="3:4" x14ac:dyDescent="0.25">
      <c r="C11584" s="34"/>
      <c r="D11584" s="10"/>
    </row>
    <row r="11585" spans="3:4" x14ac:dyDescent="0.25">
      <c r="C11585" s="34"/>
      <c r="D11585" s="10"/>
    </row>
    <row r="11586" spans="3:4" x14ac:dyDescent="0.25">
      <c r="C11586" s="34"/>
      <c r="D11586" s="10"/>
    </row>
    <row r="11587" spans="3:4" x14ac:dyDescent="0.25">
      <c r="C11587" s="34"/>
      <c r="D11587" s="10"/>
    </row>
    <row r="11588" spans="3:4" x14ac:dyDescent="0.25">
      <c r="C11588" s="34"/>
      <c r="D11588" s="10"/>
    </row>
    <row r="11589" spans="3:4" x14ac:dyDescent="0.25">
      <c r="C11589" s="34"/>
      <c r="D11589" s="10"/>
    </row>
    <row r="11590" spans="3:4" x14ac:dyDescent="0.25">
      <c r="C11590" s="34"/>
      <c r="D11590" s="10"/>
    </row>
    <row r="11591" spans="3:4" x14ac:dyDescent="0.25">
      <c r="C11591" s="34"/>
      <c r="D11591" s="10"/>
    </row>
    <row r="11592" spans="3:4" x14ac:dyDescent="0.25">
      <c r="C11592" s="34"/>
      <c r="D11592" s="10"/>
    </row>
    <row r="11593" spans="3:4" x14ac:dyDescent="0.25">
      <c r="C11593" s="34"/>
      <c r="D11593" s="10"/>
    </row>
    <row r="11594" spans="3:4" x14ac:dyDescent="0.25">
      <c r="C11594" s="34"/>
      <c r="D11594" s="10"/>
    </row>
    <row r="11595" spans="3:4" x14ac:dyDescent="0.25">
      <c r="C11595" s="34"/>
      <c r="D11595" s="10"/>
    </row>
    <row r="11596" spans="3:4" x14ac:dyDescent="0.25">
      <c r="C11596" s="34"/>
      <c r="D11596" s="10"/>
    </row>
    <row r="11597" spans="3:4" x14ac:dyDescent="0.25">
      <c r="C11597" s="34"/>
      <c r="D11597" s="10"/>
    </row>
    <row r="11598" spans="3:4" x14ac:dyDescent="0.25">
      <c r="C11598" s="34"/>
      <c r="D11598" s="10"/>
    </row>
    <row r="11599" spans="3:4" x14ac:dyDescent="0.25">
      <c r="C11599" s="34"/>
      <c r="D11599" s="10"/>
    </row>
    <row r="11600" spans="3:4" x14ac:dyDescent="0.25">
      <c r="C11600" s="34"/>
      <c r="D11600" s="10"/>
    </row>
    <row r="11601" spans="3:4" x14ac:dyDescent="0.25">
      <c r="C11601" s="34"/>
      <c r="D11601" s="10"/>
    </row>
    <row r="11602" spans="3:4" x14ac:dyDescent="0.25">
      <c r="C11602" s="34"/>
      <c r="D11602" s="10"/>
    </row>
    <row r="11603" spans="3:4" x14ac:dyDescent="0.25">
      <c r="C11603" s="34"/>
      <c r="D11603" s="10"/>
    </row>
    <row r="11604" spans="3:4" x14ac:dyDescent="0.25">
      <c r="C11604" s="34"/>
      <c r="D11604" s="10"/>
    </row>
    <row r="11605" spans="3:4" x14ac:dyDescent="0.25">
      <c r="C11605" s="34"/>
      <c r="D11605" s="10"/>
    </row>
    <row r="11606" spans="3:4" x14ac:dyDescent="0.25">
      <c r="C11606" s="34"/>
      <c r="D11606" s="10"/>
    </row>
    <row r="11607" spans="3:4" x14ac:dyDescent="0.25">
      <c r="C11607" s="34"/>
      <c r="D11607" s="10"/>
    </row>
    <row r="11608" spans="3:4" x14ac:dyDescent="0.25">
      <c r="C11608" s="34"/>
      <c r="D11608" s="10"/>
    </row>
    <row r="11609" spans="3:4" x14ac:dyDescent="0.25">
      <c r="C11609" s="34"/>
      <c r="D11609" s="10"/>
    </row>
    <row r="11610" spans="3:4" x14ac:dyDescent="0.25">
      <c r="C11610" s="34"/>
      <c r="D11610" s="10"/>
    </row>
    <row r="11611" spans="3:4" x14ac:dyDescent="0.25">
      <c r="C11611" s="34"/>
      <c r="D11611" s="10"/>
    </row>
    <row r="11612" spans="3:4" x14ac:dyDescent="0.25">
      <c r="C11612" s="34"/>
      <c r="D11612" s="10"/>
    </row>
    <row r="11613" spans="3:4" x14ac:dyDescent="0.25">
      <c r="C11613" s="34"/>
      <c r="D11613" s="10"/>
    </row>
    <row r="11614" spans="3:4" x14ac:dyDescent="0.25">
      <c r="C11614" s="34"/>
      <c r="D11614" s="10"/>
    </row>
    <row r="11615" spans="3:4" x14ac:dyDescent="0.25">
      <c r="C11615" s="34"/>
      <c r="D11615" s="10"/>
    </row>
    <row r="11616" spans="3:4" x14ac:dyDescent="0.25">
      <c r="C11616" s="34"/>
      <c r="D11616" s="10"/>
    </row>
    <row r="11617" spans="3:4" x14ac:dyDescent="0.25">
      <c r="C11617" s="34"/>
      <c r="D11617" s="10"/>
    </row>
    <row r="11618" spans="3:4" x14ac:dyDescent="0.25">
      <c r="C11618" s="34"/>
      <c r="D11618" s="10"/>
    </row>
    <row r="11619" spans="3:4" x14ac:dyDescent="0.25">
      <c r="C11619" s="34"/>
      <c r="D11619" s="10"/>
    </row>
    <row r="11620" spans="3:4" x14ac:dyDescent="0.25">
      <c r="C11620" s="34"/>
      <c r="D11620" s="10"/>
    </row>
    <row r="11621" spans="3:4" x14ac:dyDescent="0.25">
      <c r="C11621" s="34"/>
      <c r="D11621" s="10"/>
    </row>
    <row r="11622" spans="3:4" x14ac:dyDescent="0.25">
      <c r="C11622" s="34"/>
      <c r="D11622" s="10"/>
    </row>
    <row r="11623" spans="3:4" x14ac:dyDescent="0.25">
      <c r="C11623" s="34"/>
      <c r="D11623" s="10"/>
    </row>
    <row r="11624" spans="3:4" x14ac:dyDescent="0.25">
      <c r="C11624" s="34"/>
      <c r="D11624" s="10"/>
    </row>
    <row r="11625" spans="3:4" x14ac:dyDescent="0.25">
      <c r="C11625" s="34"/>
      <c r="D11625" s="10"/>
    </row>
    <row r="11626" spans="3:4" x14ac:dyDescent="0.25">
      <c r="C11626" s="34"/>
      <c r="D11626" s="10"/>
    </row>
    <row r="11627" spans="3:4" x14ac:dyDescent="0.25">
      <c r="C11627" s="34"/>
      <c r="D11627" s="10"/>
    </row>
    <row r="11628" spans="3:4" x14ac:dyDescent="0.25">
      <c r="C11628" s="34"/>
      <c r="D11628" s="10"/>
    </row>
    <row r="11629" spans="3:4" x14ac:dyDescent="0.25">
      <c r="C11629" s="34"/>
      <c r="D11629" s="10"/>
    </row>
    <row r="11630" spans="3:4" x14ac:dyDescent="0.25">
      <c r="C11630" s="34"/>
      <c r="D11630" s="10"/>
    </row>
    <row r="11631" spans="3:4" x14ac:dyDescent="0.25">
      <c r="C11631" s="34"/>
      <c r="D11631" s="10"/>
    </row>
    <row r="11632" spans="3:4" x14ac:dyDescent="0.25">
      <c r="C11632" s="34"/>
      <c r="D11632" s="10"/>
    </row>
    <row r="11633" spans="3:4" x14ac:dyDescent="0.25">
      <c r="C11633" s="34"/>
      <c r="D11633" s="10"/>
    </row>
    <row r="11634" spans="3:4" x14ac:dyDescent="0.25">
      <c r="C11634" s="34"/>
      <c r="D11634" s="10"/>
    </row>
    <row r="11635" spans="3:4" x14ac:dyDescent="0.25">
      <c r="C11635" s="34"/>
      <c r="D11635" s="10"/>
    </row>
    <row r="11636" spans="3:4" x14ac:dyDescent="0.25">
      <c r="C11636" s="34"/>
      <c r="D11636" s="10"/>
    </row>
    <row r="11637" spans="3:4" x14ac:dyDescent="0.25">
      <c r="C11637" s="34"/>
      <c r="D11637" s="10"/>
    </row>
    <row r="11638" spans="3:4" x14ac:dyDescent="0.25">
      <c r="C11638" s="34"/>
      <c r="D11638" s="10"/>
    </row>
    <row r="11639" spans="3:4" x14ac:dyDescent="0.25">
      <c r="C11639" s="34"/>
      <c r="D11639" s="10"/>
    </row>
    <row r="11640" spans="3:4" x14ac:dyDescent="0.25">
      <c r="C11640" s="34"/>
      <c r="D11640" s="10"/>
    </row>
    <row r="11641" spans="3:4" x14ac:dyDescent="0.25">
      <c r="C11641" s="34"/>
      <c r="D11641" s="10"/>
    </row>
    <row r="11642" spans="3:4" x14ac:dyDescent="0.25">
      <c r="C11642" s="34"/>
      <c r="D11642" s="10"/>
    </row>
    <row r="11643" spans="3:4" x14ac:dyDescent="0.25">
      <c r="C11643" s="34"/>
      <c r="D11643" s="10"/>
    </row>
    <row r="11644" spans="3:4" x14ac:dyDescent="0.25">
      <c r="C11644" s="34"/>
      <c r="D11644" s="10"/>
    </row>
    <row r="11645" spans="3:4" x14ac:dyDescent="0.25">
      <c r="C11645" s="34"/>
      <c r="D11645" s="10"/>
    </row>
    <row r="11646" spans="3:4" x14ac:dyDescent="0.25">
      <c r="C11646" s="34"/>
      <c r="D11646" s="10"/>
    </row>
    <row r="11647" spans="3:4" x14ac:dyDescent="0.25">
      <c r="C11647" s="34"/>
      <c r="D11647" s="10"/>
    </row>
    <row r="11648" spans="3:4" x14ac:dyDescent="0.25">
      <c r="C11648" s="34"/>
      <c r="D11648" s="10"/>
    </row>
    <row r="11649" spans="3:4" x14ac:dyDescent="0.25">
      <c r="C11649" s="34"/>
      <c r="D11649" s="10"/>
    </row>
    <row r="11650" spans="3:4" x14ac:dyDescent="0.25">
      <c r="C11650" s="34"/>
      <c r="D11650" s="10"/>
    </row>
    <row r="11651" spans="3:4" x14ac:dyDescent="0.25">
      <c r="C11651" s="34"/>
      <c r="D11651" s="10"/>
    </row>
    <row r="11652" spans="3:4" x14ac:dyDescent="0.25">
      <c r="C11652" s="34"/>
      <c r="D11652" s="10"/>
    </row>
    <row r="11653" spans="3:4" x14ac:dyDescent="0.25">
      <c r="C11653" s="34"/>
      <c r="D11653" s="10"/>
    </row>
    <row r="11654" spans="3:4" x14ac:dyDescent="0.25">
      <c r="C11654" s="34"/>
      <c r="D11654" s="10"/>
    </row>
    <row r="11655" spans="3:4" x14ac:dyDescent="0.25">
      <c r="C11655" s="34"/>
      <c r="D11655" s="10"/>
    </row>
    <row r="11656" spans="3:4" x14ac:dyDescent="0.25">
      <c r="C11656" s="34"/>
      <c r="D11656" s="10"/>
    </row>
    <row r="11657" spans="3:4" x14ac:dyDescent="0.25">
      <c r="C11657" s="34"/>
      <c r="D11657" s="10"/>
    </row>
    <row r="11658" spans="3:4" x14ac:dyDescent="0.25">
      <c r="C11658" s="34"/>
      <c r="D11658" s="10"/>
    </row>
    <row r="11659" spans="3:4" x14ac:dyDescent="0.25">
      <c r="C11659" s="34"/>
      <c r="D11659" s="10"/>
    </row>
    <row r="11660" spans="3:4" x14ac:dyDescent="0.25">
      <c r="C11660" s="34"/>
      <c r="D11660" s="10"/>
    </row>
    <row r="11661" spans="3:4" x14ac:dyDescent="0.25">
      <c r="C11661" s="34"/>
      <c r="D11661" s="10"/>
    </row>
    <row r="11662" spans="3:4" x14ac:dyDescent="0.25">
      <c r="C11662" s="34"/>
      <c r="D11662" s="10"/>
    </row>
    <row r="11663" spans="3:4" x14ac:dyDescent="0.25">
      <c r="C11663" s="34"/>
      <c r="D11663" s="10"/>
    </row>
    <row r="11664" spans="3:4" x14ac:dyDescent="0.25">
      <c r="C11664" s="34"/>
      <c r="D11664" s="10"/>
    </row>
    <row r="11665" spans="3:4" x14ac:dyDescent="0.25">
      <c r="C11665" s="34"/>
      <c r="D11665" s="10"/>
    </row>
    <row r="11666" spans="3:4" x14ac:dyDescent="0.25">
      <c r="C11666" s="34"/>
      <c r="D11666" s="10"/>
    </row>
    <row r="11667" spans="3:4" x14ac:dyDescent="0.25">
      <c r="C11667" s="34"/>
      <c r="D11667" s="10"/>
    </row>
    <row r="11668" spans="3:4" x14ac:dyDescent="0.25">
      <c r="C11668" s="34"/>
      <c r="D11668" s="10"/>
    </row>
    <row r="11669" spans="3:4" x14ac:dyDescent="0.25">
      <c r="C11669" s="34"/>
      <c r="D11669" s="10"/>
    </row>
    <row r="11670" spans="3:4" x14ac:dyDescent="0.25">
      <c r="C11670" s="34"/>
      <c r="D11670" s="10"/>
    </row>
    <row r="11671" spans="3:4" x14ac:dyDescent="0.25">
      <c r="C11671" s="34"/>
      <c r="D11671" s="10"/>
    </row>
    <row r="11672" spans="3:4" x14ac:dyDescent="0.25">
      <c r="C11672" s="34"/>
      <c r="D11672" s="10"/>
    </row>
    <row r="11673" spans="3:4" x14ac:dyDescent="0.25">
      <c r="C11673" s="34"/>
      <c r="D11673" s="10"/>
    </row>
    <row r="11674" spans="3:4" x14ac:dyDescent="0.25">
      <c r="C11674" s="34"/>
      <c r="D11674" s="10"/>
    </row>
    <row r="11675" spans="3:4" x14ac:dyDescent="0.25">
      <c r="C11675" s="34"/>
      <c r="D11675" s="10"/>
    </row>
    <row r="11676" spans="3:4" x14ac:dyDescent="0.25">
      <c r="C11676" s="34"/>
      <c r="D11676" s="10"/>
    </row>
    <row r="11677" spans="3:4" x14ac:dyDescent="0.25">
      <c r="C11677" s="34"/>
      <c r="D11677" s="10"/>
    </row>
    <row r="11678" spans="3:4" x14ac:dyDescent="0.25">
      <c r="C11678" s="34"/>
      <c r="D11678" s="10"/>
    </row>
    <row r="11679" spans="3:4" x14ac:dyDescent="0.25">
      <c r="C11679" s="34"/>
      <c r="D11679" s="10"/>
    </row>
    <row r="11680" spans="3:4" x14ac:dyDescent="0.25">
      <c r="C11680" s="34"/>
      <c r="D11680" s="10"/>
    </row>
    <row r="11681" spans="3:4" x14ac:dyDescent="0.25">
      <c r="C11681" s="34"/>
      <c r="D11681" s="10"/>
    </row>
    <row r="11682" spans="3:4" x14ac:dyDescent="0.25">
      <c r="C11682" s="34"/>
      <c r="D11682" s="10"/>
    </row>
    <row r="11683" spans="3:4" x14ac:dyDescent="0.25">
      <c r="C11683" s="34"/>
      <c r="D11683" s="10"/>
    </row>
    <row r="11684" spans="3:4" x14ac:dyDescent="0.25">
      <c r="C11684" s="34"/>
      <c r="D11684" s="10"/>
    </row>
    <row r="11685" spans="3:4" x14ac:dyDescent="0.25">
      <c r="C11685" s="34"/>
      <c r="D11685" s="10"/>
    </row>
    <row r="11686" spans="3:4" x14ac:dyDescent="0.25">
      <c r="C11686" s="34"/>
      <c r="D11686" s="10"/>
    </row>
    <row r="11687" spans="3:4" x14ac:dyDescent="0.25">
      <c r="C11687" s="34"/>
      <c r="D11687" s="10"/>
    </row>
    <row r="11688" spans="3:4" x14ac:dyDescent="0.25">
      <c r="C11688" s="34"/>
      <c r="D11688" s="10"/>
    </row>
    <row r="11689" spans="3:4" x14ac:dyDescent="0.25">
      <c r="C11689" s="34"/>
      <c r="D11689" s="10"/>
    </row>
    <row r="11690" spans="3:4" x14ac:dyDescent="0.25">
      <c r="C11690" s="34"/>
      <c r="D11690" s="10"/>
    </row>
    <row r="11691" spans="3:4" x14ac:dyDescent="0.25">
      <c r="C11691" s="34"/>
      <c r="D11691" s="10"/>
    </row>
    <row r="11692" spans="3:4" x14ac:dyDescent="0.25">
      <c r="C11692" s="34"/>
      <c r="D11692" s="10"/>
    </row>
    <row r="11693" spans="3:4" x14ac:dyDescent="0.25">
      <c r="C11693" s="34"/>
      <c r="D11693" s="10"/>
    </row>
    <row r="11694" spans="3:4" x14ac:dyDescent="0.25">
      <c r="C11694" s="34"/>
      <c r="D11694" s="10"/>
    </row>
    <row r="11695" spans="3:4" x14ac:dyDescent="0.25">
      <c r="C11695" s="34"/>
      <c r="D11695" s="10"/>
    </row>
    <row r="11696" spans="3:4" x14ac:dyDescent="0.25">
      <c r="C11696" s="34"/>
      <c r="D11696" s="10"/>
    </row>
    <row r="11697" spans="3:4" x14ac:dyDescent="0.25">
      <c r="C11697" s="34"/>
      <c r="D11697" s="10"/>
    </row>
    <row r="11698" spans="3:4" x14ac:dyDescent="0.25">
      <c r="C11698" s="34"/>
      <c r="D11698" s="10"/>
    </row>
    <row r="11699" spans="3:4" x14ac:dyDescent="0.25">
      <c r="C11699" s="34"/>
      <c r="D11699" s="10"/>
    </row>
    <row r="11700" spans="3:4" x14ac:dyDescent="0.25">
      <c r="C11700" s="34"/>
      <c r="D11700" s="10"/>
    </row>
    <row r="11701" spans="3:4" x14ac:dyDescent="0.25">
      <c r="C11701" s="34"/>
      <c r="D11701" s="10"/>
    </row>
    <row r="11702" spans="3:4" x14ac:dyDescent="0.25">
      <c r="C11702" s="34"/>
      <c r="D11702" s="10"/>
    </row>
    <row r="11703" spans="3:4" x14ac:dyDescent="0.25">
      <c r="C11703" s="34"/>
      <c r="D11703" s="10"/>
    </row>
    <row r="11704" spans="3:4" x14ac:dyDescent="0.25">
      <c r="C11704" s="34"/>
      <c r="D11704" s="10"/>
    </row>
    <row r="11705" spans="3:4" x14ac:dyDescent="0.25">
      <c r="C11705" s="34"/>
      <c r="D11705" s="10"/>
    </row>
    <row r="11706" spans="3:4" x14ac:dyDescent="0.25">
      <c r="C11706" s="34"/>
      <c r="D11706" s="10"/>
    </row>
    <row r="11707" spans="3:4" x14ac:dyDescent="0.25">
      <c r="C11707" s="34"/>
      <c r="D11707" s="10"/>
    </row>
    <row r="11708" spans="3:4" x14ac:dyDescent="0.25">
      <c r="C11708" s="34"/>
      <c r="D11708" s="10"/>
    </row>
    <row r="11709" spans="3:4" x14ac:dyDescent="0.25">
      <c r="C11709" s="34"/>
      <c r="D11709" s="10"/>
    </row>
    <row r="11710" spans="3:4" x14ac:dyDescent="0.25">
      <c r="C11710" s="34"/>
      <c r="D11710" s="10"/>
    </row>
    <row r="11711" spans="3:4" x14ac:dyDescent="0.25">
      <c r="C11711" s="34"/>
      <c r="D11711" s="10"/>
    </row>
    <row r="11712" spans="3:4" x14ac:dyDescent="0.25">
      <c r="C11712" s="34"/>
      <c r="D11712" s="10"/>
    </row>
    <row r="11713" spans="3:4" x14ac:dyDescent="0.25">
      <c r="C11713" s="34"/>
      <c r="D11713" s="10"/>
    </row>
    <row r="11714" spans="3:4" x14ac:dyDescent="0.25">
      <c r="C11714" s="34"/>
      <c r="D11714" s="10"/>
    </row>
    <row r="11715" spans="3:4" x14ac:dyDescent="0.25">
      <c r="C11715" s="34"/>
      <c r="D11715" s="10"/>
    </row>
    <row r="11716" spans="3:4" x14ac:dyDescent="0.25">
      <c r="C11716" s="34"/>
      <c r="D11716" s="10"/>
    </row>
    <row r="11717" spans="3:4" x14ac:dyDescent="0.25">
      <c r="C11717" s="34"/>
      <c r="D11717" s="10"/>
    </row>
    <row r="11718" spans="3:4" x14ac:dyDescent="0.25">
      <c r="C11718" s="34"/>
      <c r="D11718" s="10"/>
    </row>
    <row r="11719" spans="3:4" x14ac:dyDescent="0.25">
      <c r="C11719" s="34"/>
      <c r="D11719" s="10"/>
    </row>
    <row r="11720" spans="3:4" x14ac:dyDescent="0.25">
      <c r="C11720" s="34"/>
      <c r="D11720" s="10"/>
    </row>
    <row r="11721" spans="3:4" x14ac:dyDescent="0.25">
      <c r="C11721" s="34"/>
      <c r="D11721" s="10"/>
    </row>
    <row r="11722" spans="3:4" x14ac:dyDescent="0.25">
      <c r="C11722" s="34"/>
      <c r="D11722" s="10"/>
    </row>
    <row r="11723" spans="3:4" x14ac:dyDescent="0.25">
      <c r="C11723" s="34"/>
      <c r="D11723" s="10"/>
    </row>
    <row r="11724" spans="3:4" x14ac:dyDescent="0.25">
      <c r="C11724" s="34"/>
      <c r="D11724" s="10"/>
    </row>
    <row r="11725" spans="3:4" x14ac:dyDescent="0.25">
      <c r="C11725" s="34"/>
      <c r="D11725" s="10"/>
    </row>
    <row r="11726" spans="3:4" x14ac:dyDescent="0.25">
      <c r="C11726" s="34"/>
      <c r="D11726" s="10"/>
    </row>
    <row r="11727" spans="3:4" x14ac:dyDescent="0.25">
      <c r="C11727" s="34"/>
      <c r="D11727" s="10"/>
    </row>
    <row r="11728" spans="3:4" x14ac:dyDescent="0.25">
      <c r="C11728" s="34"/>
      <c r="D11728" s="10"/>
    </row>
    <row r="11729" spans="3:4" x14ac:dyDescent="0.25">
      <c r="C11729" s="34"/>
      <c r="D11729" s="10"/>
    </row>
    <row r="11730" spans="3:4" x14ac:dyDescent="0.25">
      <c r="C11730" s="34"/>
      <c r="D11730" s="10"/>
    </row>
    <row r="11731" spans="3:4" x14ac:dyDescent="0.25">
      <c r="C11731" s="34"/>
      <c r="D11731" s="10"/>
    </row>
    <row r="11732" spans="3:4" x14ac:dyDescent="0.25">
      <c r="C11732" s="34"/>
      <c r="D11732" s="10"/>
    </row>
    <row r="11733" spans="3:4" x14ac:dyDescent="0.25">
      <c r="C11733" s="34"/>
      <c r="D11733" s="10"/>
    </row>
    <row r="11734" spans="3:4" x14ac:dyDescent="0.25">
      <c r="C11734" s="34"/>
      <c r="D11734" s="10"/>
    </row>
    <row r="11735" spans="3:4" x14ac:dyDescent="0.25">
      <c r="C11735" s="34"/>
      <c r="D11735" s="10"/>
    </row>
    <row r="11736" spans="3:4" x14ac:dyDescent="0.25">
      <c r="C11736" s="34"/>
      <c r="D11736" s="10"/>
    </row>
    <row r="11737" spans="3:4" x14ac:dyDescent="0.25">
      <c r="C11737" s="34"/>
      <c r="D11737" s="10"/>
    </row>
    <row r="11738" spans="3:4" x14ac:dyDescent="0.25">
      <c r="C11738" s="34"/>
      <c r="D11738" s="10"/>
    </row>
    <row r="11739" spans="3:4" x14ac:dyDescent="0.25">
      <c r="C11739" s="34"/>
      <c r="D11739" s="10"/>
    </row>
    <row r="11740" spans="3:4" x14ac:dyDescent="0.25">
      <c r="C11740" s="34"/>
      <c r="D11740" s="10"/>
    </row>
    <row r="11741" spans="3:4" x14ac:dyDescent="0.25">
      <c r="C11741" s="34"/>
      <c r="D11741" s="10"/>
    </row>
    <row r="11742" spans="3:4" x14ac:dyDescent="0.25">
      <c r="C11742" s="34"/>
      <c r="D11742" s="10"/>
    </row>
    <row r="11743" spans="3:4" x14ac:dyDescent="0.25">
      <c r="C11743" s="34"/>
      <c r="D11743" s="10"/>
    </row>
    <row r="11744" spans="3:4" x14ac:dyDescent="0.25">
      <c r="C11744" s="34"/>
      <c r="D11744" s="10"/>
    </row>
    <row r="11745" spans="3:4" x14ac:dyDescent="0.25">
      <c r="C11745" s="34"/>
      <c r="D11745" s="10"/>
    </row>
    <row r="11746" spans="3:4" x14ac:dyDescent="0.25">
      <c r="C11746" s="34"/>
      <c r="D11746" s="10"/>
    </row>
    <row r="11747" spans="3:4" x14ac:dyDescent="0.25">
      <c r="C11747" s="34"/>
      <c r="D11747" s="10"/>
    </row>
    <row r="11748" spans="3:4" x14ac:dyDescent="0.25">
      <c r="C11748" s="34"/>
      <c r="D11748" s="10"/>
    </row>
    <row r="11749" spans="3:4" x14ac:dyDescent="0.25">
      <c r="C11749" s="34"/>
      <c r="D11749" s="10"/>
    </row>
    <row r="11750" spans="3:4" x14ac:dyDescent="0.25">
      <c r="C11750" s="34"/>
      <c r="D11750" s="10"/>
    </row>
    <row r="11751" spans="3:4" x14ac:dyDescent="0.25">
      <c r="C11751" s="34"/>
      <c r="D11751" s="10"/>
    </row>
    <row r="11752" spans="3:4" x14ac:dyDescent="0.25">
      <c r="C11752" s="34"/>
      <c r="D11752" s="10"/>
    </row>
    <row r="11753" spans="3:4" x14ac:dyDescent="0.25">
      <c r="C11753" s="34"/>
      <c r="D11753" s="10"/>
    </row>
    <row r="11754" spans="3:4" x14ac:dyDescent="0.25">
      <c r="C11754" s="34"/>
      <c r="D11754" s="10"/>
    </row>
    <row r="11755" spans="3:4" x14ac:dyDescent="0.25">
      <c r="C11755" s="34"/>
      <c r="D11755" s="10"/>
    </row>
    <row r="11756" spans="3:4" x14ac:dyDescent="0.25">
      <c r="C11756" s="34"/>
      <c r="D11756" s="10"/>
    </row>
    <row r="11757" spans="3:4" x14ac:dyDescent="0.25">
      <c r="C11757" s="34"/>
      <c r="D11757" s="10"/>
    </row>
    <row r="11758" spans="3:4" x14ac:dyDescent="0.25">
      <c r="C11758" s="34"/>
      <c r="D11758" s="10"/>
    </row>
    <row r="11759" spans="3:4" x14ac:dyDescent="0.25">
      <c r="C11759" s="34"/>
      <c r="D11759" s="10"/>
    </row>
    <row r="11760" spans="3:4" x14ac:dyDescent="0.25">
      <c r="C11760" s="34"/>
      <c r="D11760" s="10"/>
    </row>
    <row r="11761" spans="3:4" x14ac:dyDescent="0.25">
      <c r="C11761" s="34"/>
      <c r="D11761" s="10"/>
    </row>
    <row r="11762" spans="3:4" x14ac:dyDescent="0.25">
      <c r="C11762" s="34"/>
      <c r="D11762" s="10"/>
    </row>
    <row r="11763" spans="3:4" x14ac:dyDescent="0.25">
      <c r="C11763" s="34"/>
      <c r="D11763" s="10"/>
    </row>
    <row r="11764" spans="3:4" x14ac:dyDescent="0.25">
      <c r="C11764" s="34"/>
      <c r="D11764" s="10"/>
    </row>
    <row r="11765" spans="3:4" x14ac:dyDescent="0.25">
      <c r="C11765" s="34"/>
      <c r="D11765" s="10"/>
    </row>
    <row r="11766" spans="3:4" x14ac:dyDescent="0.25">
      <c r="C11766" s="34"/>
      <c r="D11766" s="10"/>
    </row>
    <row r="11767" spans="3:4" x14ac:dyDescent="0.25">
      <c r="C11767" s="34"/>
      <c r="D11767" s="10"/>
    </row>
    <row r="11768" spans="3:4" x14ac:dyDescent="0.25">
      <c r="C11768" s="34"/>
      <c r="D11768" s="10"/>
    </row>
    <row r="11769" spans="3:4" x14ac:dyDescent="0.25">
      <c r="C11769" s="34"/>
      <c r="D11769" s="10"/>
    </row>
    <row r="11770" spans="3:4" x14ac:dyDescent="0.25">
      <c r="C11770" s="34"/>
      <c r="D11770" s="10"/>
    </row>
    <row r="11771" spans="3:4" x14ac:dyDescent="0.25">
      <c r="C11771" s="34"/>
      <c r="D11771" s="10"/>
    </row>
    <row r="11772" spans="3:4" x14ac:dyDescent="0.25">
      <c r="C11772" s="34"/>
      <c r="D11772" s="10"/>
    </row>
    <row r="11773" spans="3:4" x14ac:dyDescent="0.25">
      <c r="C11773" s="34"/>
      <c r="D11773" s="10"/>
    </row>
    <row r="11774" spans="3:4" x14ac:dyDescent="0.25">
      <c r="C11774" s="34"/>
      <c r="D11774" s="10"/>
    </row>
    <row r="11775" spans="3:4" x14ac:dyDescent="0.25">
      <c r="C11775" s="34"/>
      <c r="D11775" s="10"/>
    </row>
    <row r="11776" spans="3:4" x14ac:dyDescent="0.25">
      <c r="C11776" s="34"/>
      <c r="D11776" s="10"/>
    </row>
    <row r="11777" spans="3:4" x14ac:dyDescent="0.25">
      <c r="C11777" s="34"/>
      <c r="D11777" s="10"/>
    </row>
    <row r="11778" spans="3:4" x14ac:dyDescent="0.25">
      <c r="C11778" s="34"/>
      <c r="D11778" s="10"/>
    </row>
    <row r="11779" spans="3:4" x14ac:dyDescent="0.25">
      <c r="C11779" s="34"/>
      <c r="D11779" s="10"/>
    </row>
    <row r="11780" spans="3:4" x14ac:dyDescent="0.25">
      <c r="C11780" s="34"/>
      <c r="D11780" s="10"/>
    </row>
    <row r="11781" spans="3:4" x14ac:dyDescent="0.25">
      <c r="C11781" s="34"/>
      <c r="D11781" s="10"/>
    </row>
    <row r="11782" spans="3:4" x14ac:dyDescent="0.25">
      <c r="C11782" s="34"/>
      <c r="D11782" s="10"/>
    </row>
    <row r="11783" spans="3:4" x14ac:dyDescent="0.25">
      <c r="C11783" s="34"/>
      <c r="D11783" s="10"/>
    </row>
    <row r="11784" spans="3:4" x14ac:dyDescent="0.25">
      <c r="C11784" s="34"/>
      <c r="D11784" s="10"/>
    </row>
    <row r="11785" spans="3:4" x14ac:dyDescent="0.25">
      <c r="C11785" s="34"/>
      <c r="D11785" s="10"/>
    </row>
    <row r="11786" spans="3:4" x14ac:dyDescent="0.25">
      <c r="C11786" s="34"/>
      <c r="D11786" s="10"/>
    </row>
    <row r="11787" spans="3:4" x14ac:dyDescent="0.25">
      <c r="C11787" s="34"/>
      <c r="D11787" s="10"/>
    </row>
    <row r="11788" spans="3:4" x14ac:dyDescent="0.25">
      <c r="C11788" s="34"/>
      <c r="D11788" s="10"/>
    </row>
    <row r="11789" spans="3:4" x14ac:dyDescent="0.25">
      <c r="C11789" s="34"/>
      <c r="D11789" s="10"/>
    </row>
    <row r="11790" spans="3:4" x14ac:dyDescent="0.25">
      <c r="C11790" s="34"/>
      <c r="D11790" s="10"/>
    </row>
    <row r="11791" spans="3:4" x14ac:dyDescent="0.25">
      <c r="C11791" s="34"/>
      <c r="D11791" s="10"/>
    </row>
    <row r="11792" spans="3:4" x14ac:dyDescent="0.25">
      <c r="C11792" s="34"/>
      <c r="D11792" s="10"/>
    </row>
    <row r="11793" spans="3:4" x14ac:dyDescent="0.25">
      <c r="C11793" s="34"/>
      <c r="D11793" s="10"/>
    </row>
    <row r="11794" spans="3:4" x14ac:dyDescent="0.25">
      <c r="C11794" s="34"/>
      <c r="D11794" s="10"/>
    </row>
    <row r="11795" spans="3:4" x14ac:dyDescent="0.25">
      <c r="C11795" s="34"/>
      <c r="D11795" s="10"/>
    </row>
    <row r="11796" spans="3:4" x14ac:dyDescent="0.25">
      <c r="C11796" s="34"/>
      <c r="D11796" s="10"/>
    </row>
    <row r="11797" spans="3:4" x14ac:dyDescent="0.25">
      <c r="C11797" s="34"/>
      <c r="D11797" s="10"/>
    </row>
    <row r="11798" spans="3:4" x14ac:dyDescent="0.25">
      <c r="C11798" s="34"/>
      <c r="D11798" s="10"/>
    </row>
    <row r="11799" spans="3:4" x14ac:dyDescent="0.25">
      <c r="C11799" s="34"/>
      <c r="D11799" s="10"/>
    </row>
    <row r="11800" spans="3:4" x14ac:dyDescent="0.25">
      <c r="C11800" s="34"/>
      <c r="D11800" s="10"/>
    </row>
    <row r="11801" spans="3:4" x14ac:dyDescent="0.25">
      <c r="C11801" s="34"/>
      <c r="D11801" s="10"/>
    </row>
    <row r="11802" spans="3:4" x14ac:dyDescent="0.25">
      <c r="C11802" s="34"/>
      <c r="D11802" s="10"/>
    </row>
    <row r="11803" spans="3:4" x14ac:dyDescent="0.25">
      <c r="C11803" s="34"/>
      <c r="D11803" s="10"/>
    </row>
    <row r="11804" spans="3:4" x14ac:dyDescent="0.25">
      <c r="C11804" s="34"/>
      <c r="D11804" s="10"/>
    </row>
    <row r="11805" spans="3:4" x14ac:dyDescent="0.25">
      <c r="C11805" s="34"/>
      <c r="D11805" s="10"/>
    </row>
    <row r="11806" spans="3:4" x14ac:dyDescent="0.25">
      <c r="C11806" s="34"/>
      <c r="D11806" s="10"/>
    </row>
    <row r="11807" spans="3:4" x14ac:dyDescent="0.25">
      <c r="C11807" s="34"/>
      <c r="D11807" s="10"/>
    </row>
    <row r="11808" spans="3:4" x14ac:dyDescent="0.25">
      <c r="C11808" s="34"/>
      <c r="D11808" s="10"/>
    </row>
    <row r="11809" spans="3:4" x14ac:dyDescent="0.25">
      <c r="C11809" s="34"/>
      <c r="D11809" s="10"/>
    </row>
    <row r="11810" spans="3:4" x14ac:dyDescent="0.25">
      <c r="C11810" s="34"/>
      <c r="D11810" s="10"/>
    </row>
    <row r="11811" spans="3:4" x14ac:dyDescent="0.25">
      <c r="C11811" s="34"/>
      <c r="D11811" s="10"/>
    </row>
    <row r="11812" spans="3:4" x14ac:dyDescent="0.25">
      <c r="C11812" s="34"/>
      <c r="D11812" s="10"/>
    </row>
    <row r="11813" spans="3:4" x14ac:dyDescent="0.25">
      <c r="C11813" s="34"/>
      <c r="D11813" s="10"/>
    </row>
    <row r="11814" spans="3:4" x14ac:dyDescent="0.25">
      <c r="C11814" s="34"/>
      <c r="D11814" s="10"/>
    </row>
    <row r="11815" spans="3:4" x14ac:dyDescent="0.25">
      <c r="C11815" s="34"/>
      <c r="D11815" s="10"/>
    </row>
    <row r="11816" spans="3:4" x14ac:dyDescent="0.25">
      <c r="C11816" s="34"/>
      <c r="D11816" s="10"/>
    </row>
    <row r="11817" spans="3:4" x14ac:dyDescent="0.25">
      <c r="C11817" s="34"/>
      <c r="D11817" s="10"/>
    </row>
    <row r="11818" spans="3:4" x14ac:dyDescent="0.25">
      <c r="C11818" s="34"/>
      <c r="D11818" s="10"/>
    </row>
    <row r="11819" spans="3:4" x14ac:dyDescent="0.25">
      <c r="C11819" s="34"/>
      <c r="D11819" s="10"/>
    </row>
    <row r="11820" spans="3:4" x14ac:dyDescent="0.25">
      <c r="C11820" s="34"/>
      <c r="D11820" s="10"/>
    </row>
    <row r="11821" spans="3:4" x14ac:dyDescent="0.25">
      <c r="C11821" s="34"/>
      <c r="D11821" s="10"/>
    </row>
    <row r="11822" spans="3:4" x14ac:dyDescent="0.25">
      <c r="C11822" s="34"/>
      <c r="D11822" s="10"/>
    </row>
    <row r="11823" spans="3:4" x14ac:dyDescent="0.25">
      <c r="C11823" s="34"/>
      <c r="D11823" s="10"/>
    </row>
    <row r="11824" spans="3:4" x14ac:dyDescent="0.25">
      <c r="C11824" s="34"/>
      <c r="D11824" s="10"/>
    </row>
    <row r="11825" spans="3:4" x14ac:dyDescent="0.25">
      <c r="C11825" s="34"/>
      <c r="D11825" s="10"/>
    </row>
    <row r="11826" spans="3:4" x14ac:dyDescent="0.25">
      <c r="C11826" s="34"/>
      <c r="D11826" s="10"/>
    </row>
    <row r="11827" spans="3:4" x14ac:dyDescent="0.25">
      <c r="C11827" s="34"/>
      <c r="D11827" s="10"/>
    </row>
    <row r="11828" spans="3:4" x14ac:dyDescent="0.25">
      <c r="C11828" s="34"/>
      <c r="D11828" s="10"/>
    </row>
    <row r="11829" spans="3:4" x14ac:dyDescent="0.25">
      <c r="C11829" s="34"/>
      <c r="D11829" s="10"/>
    </row>
    <row r="11830" spans="3:4" x14ac:dyDescent="0.25">
      <c r="C11830" s="34"/>
      <c r="D11830" s="10"/>
    </row>
    <row r="11831" spans="3:4" x14ac:dyDescent="0.25">
      <c r="C11831" s="34"/>
      <c r="D11831" s="10"/>
    </row>
    <row r="11832" spans="3:4" x14ac:dyDescent="0.25">
      <c r="C11832" s="34"/>
      <c r="D11832" s="10"/>
    </row>
    <row r="11833" spans="3:4" x14ac:dyDescent="0.25">
      <c r="C11833" s="34"/>
      <c r="D11833" s="10"/>
    </row>
    <row r="11834" spans="3:4" x14ac:dyDescent="0.25">
      <c r="C11834" s="34"/>
      <c r="D11834" s="10"/>
    </row>
    <row r="11835" spans="3:4" x14ac:dyDescent="0.25">
      <c r="C11835" s="34"/>
      <c r="D11835" s="10"/>
    </row>
    <row r="11836" spans="3:4" x14ac:dyDescent="0.25">
      <c r="C11836" s="34"/>
      <c r="D11836" s="10"/>
    </row>
    <row r="11837" spans="3:4" x14ac:dyDescent="0.25">
      <c r="C11837" s="34"/>
      <c r="D11837" s="10"/>
    </row>
    <row r="11838" spans="3:4" x14ac:dyDescent="0.25">
      <c r="C11838" s="34"/>
      <c r="D11838" s="10"/>
    </row>
    <row r="11839" spans="3:4" x14ac:dyDescent="0.25">
      <c r="C11839" s="34"/>
      <c r="D11839" s="10"/>
    </row>
    <row r="11840" spans="3:4" x14ac:dyDescent="0.25">
      <c r="C11840" s="34"/>
      <c r="D11840" s="10"/>
    </row>
    <row r="11841" spans="3:4" x14ac:dyDescent="0.25">
      <c r="C11841" s="34"/>
      <c r="D11841" s="10"/>
    </row>
    <row r="11842" spans="3:4" x14ac:dyDescent="0.25">
      <c r="C11842" s="34"/>
      <c r="D11842" s="10"/>
    </row>
    <row r="11843" spans="3:4" x14ac:dyDescent="0.25">
      <c r="C11843" s="34"/>
      <c r="D11843" s="10"/>
    </row>
    <row r="11844" spans="3:4" x14ac:dyDescent="0.25">
      <c r="C11844" s="34"/>
      <c r="D11844" s="10"/>
    </row>
    <row r="11845" spans="3:4" x14ac:dyDescent="0.25">
      <c r="C11845" s="34"/>
      <c r="D11845" s="10"/>
    </row>
    <row r="11846" spans="3:4" x14ac:dyDescent="0.25">
      <c r="C11846" s="34"/>
      <c r="D11846" s="10"/>
    </row>
    <row r="11847" spans="3:4" x14ac:dyDescent="0.25">
      <c r="C11847" s="34"/>
      <c r="D11847" s="10"/>
    </row>
    <row r="11848" spans="3:4" x14ac:dyDescent="0.25">
      <c r="C11848" s="34"/>
      <c r="D11848" s="10"/>
    </row>
    <row r="11849" spans="3:4" x14ac:dyDescent="0.25">
      <c r="C11849" s="34"/>
      <c r="D11849" s="10"/>
    </row>
    <row r="11850" spans="3:4" x14ac:dyDescent="0.25">
      <c r="C11850" s="34"/>
      <c r="D11850" s="10"/>
    </row>
    <row r="11851" spans="3:4" x14ac:dyDescent="0.25">
      <c r="C11851" s="34"/>
      <c r="D11851" s="10"/>
    </row>
    <row r="11852" spans="3:4" x14ac:dyDescent="0.25">
      <c r="C11852" s="34"/>
      <c r="D11852" s="10"/>
    </row>
    <row r="11853" spans="3:4" x14ac:dyDescent="0.25">
      <c r="C11853" s="34"/>
      <c r="D11853" s="10"/>
    </row>
    <row r="11854" spans="3:4" x14ac:dyDescent="0.25">
      <c r="C11854" s="34"/>
      <c r="D11854" s="10"/>
    </row>
    <row r="11855" spans="3:4" x14ac:dyDescent="0.25">
      <c r="C11855" s="34"/>
      <c r="D11855" s="10"/>
    </row>
    <row r="11856" spans="3:4" x14ac:dyDescent="0.25">
      <c r="C11856" s="34"/>
      <c r="D11856" s="10"/>
    </row>
    <row r="11857" spans="3:4" x14ac:dyDescent="0.25">
      <c r="C11857" s="34"/>
      <c r="D11857" s="10"/>
    </row>
    <row r="11858" spans="3:4" x14ac:dyDescent="0.25">
      <c r="C11858" s="34"/>
      <c r="D11858" s="10"/>
    </row>
    <row r="11859" spans="3:4" x14ac:dyDescent="0.25">
      <c r="C11859" s="34"/>
      <c r="D11859" s="10"/>
    </row>
    <row r="11860" spans="3:4" x14ac:dyDescent="0.25">
      <c r="C11860" s="34"/>
      <c r="D11860" s="10"/>
    </row>
    <row r="11861" spans="3:4" x14ac:dyDescent="0.25">
      <c r="C11861" s="34"/>
      <c r="D11861" s="10"/>
    </row>
    <row r="11862" spans="3:4" x14ac:dyDescent="0.25">
      <c r="C11862" s="34"/>
      <c r="D11862" s="10"/>
    </row>
    <row r="11863" spans="3:4" x14ac:dyDescent="0.25">
      <c r="C11863" s="34"/>
      <c r="D11863" s="10"/>
    </row>
    <row r="11864" spans="3:4" x14ac:dyDescent="0.25">
      <c r="C11864" s="34"/>
      <c r="D11864" s="10"/>
    </row>
    <row r="11865" spans="3:4" x14ac:dyDescent="0.25">
      <c r="C11865" s="34"/>
      <c r="D11865" s="10"/>
    </row>
    <row r="11866" spans="3:4" x14ac:dyDescent="0.25">
      <c r="C11866" s="34"/>
      <c r="D11866" s="10"/>
    </row>
    <row r="11867" spans="3:4" x14ac:dyDescent="0.25">
      <c r="C11867" s="34"/>
      <c r="D11867" s="10"/>
    </row>
    <row r="11868" spans="3:4" x14ac:dyDescent="0.25">
      <c r="C11868" s="34"/>
      <c r="D11868" s="10"/>
    </row>
    <row r="11869" spans="3:4" x14ac:dyDescent="0.25">
      <c r="C11869" s="34"/>
      <c r="D11869" s="10"/>
    </row>
    <row r="11870" spans="3:4" x14ac:dyDescent="0.25">
      <c r="C11870" s="34"/>
      <c r="D11870" s="10"/>
    </row>
    <row r="11871" spans="3:4" x14ac:dyDescent="0.25">
      <c r="C11871" s="34"/>
      <c r="D11871" s="10"/>
    </row>
    <row r="11872" spans="3:4" x14ac:dyDescent="0.25">
      <c r="C11872" s="34"/>
      <c r="D11872" s="10"/>
    </row>
    <row r="11873" spans="3:4" x14ac:dyDescent="0.25">
      <c r="C11873" s="34"/>
      <c r="D11873" s="10"/>
    </row>
    <row r="11874" spans="3:4" x14ac:dyDescent="0.25">
      <c r="C11874" s="34"/>
      <c r="D11874" s="10"/>
    </row>
    <row r="11875" spans="3:4" x14ac:dyDescent="0.25">
      <c r="C11875" s="34"/>
      <c r="D11875" s="10"/>
    </row>
    <row r="11876" spans="3:4" x14ac:dyDescent="0.25">
      <c r="C11876" s="34"/>
      <c r="D11876" s="10"/>
    </row>
    <row r="11877" spans="3:4" x14ac:dyDescent="0.25">
      <c r="C11877" s="34"/>
      <c r="D11877" s="10"/>
    </row>
    <row r="11878" spans="3:4" x14ac:dyDescent="0.25">
      <c r="C11878" s="34"/>
      <c r="D11878" s="10"/>
    </row>
    <row r="11879" spans="3:4" x14ac:dyDescent="0.25">
      <c r="C11879" s="34"/>
      <c r="D11879" s="10"/>
    </row>
    <row r="11880" spans="3:4" x14ac:dyDescent="0.25">
      <c r="C11880" s="34"/>
      <c r="D11880" s="10"/>
    </row>
    <row r="11881" spans="3:4" x14ac:dyDescent="0.25">
      <c r="C11881" s="34"/>
      <c r="D11881" s="10"/>
    </row>
    <row r="11882" spans="3:4" x14ac:dyDescent="0.25">
      <c r="C11882" s="34"/>
      <c r="D11882" s="10"/>
    </row>
    <row r="11883" spans="3:4" x14ac:dyDescent="0.25">
      <c r="C11883" s="34"/>
      <c r="D11883" s="10"/>
    </row>
    <row r="11884" spans="3:4" x14ac:dyDescent="0.25">
      <c r="C11884" s="34"/>
      <c r="D11884" s="10"/>
    </row>
    <row r="11885" spans="3:4" x14ac:dyDescent="0.25">
      <c r="C11885" s="34"/>
      <c r="D11885" s="10"/>
    </row>
    <row r="11886" spans="3:4" x14ac:dyDescent="0.25">
      <c r="C11886" s="34"/>
      <c r="D11886" s="10"/>
    </row>
    <row r="11887" spans="3:4" x14ac:dyDescent="0.25">
      <c r="C11887" s="34"/>
      <c r="D11887" s="10"/>
    </row>
    <row r="11888" spans="3:4" x14ac:dyDescent="0.25">
      <c r="C11888" s="34"/>
      <c r="D11888" s="10"/>
    </row>
    <row r="11889" spans="3:4" x14ac:dyDescent="0.25">
      <c r="C11889" s="34"/>
      <c r="D11889" s="10"/>
    </row>
    <row r="11890" spans="3:4" x14ac:dyDescent="0.25">
      <c r="C11890" s="34"/>
      <c r="D11890" s="10"/>
    </row>
    <row r="11891" spans="3:4" x14ac:dyDescent="0.25">
      <c r="C11891" s="34"/>
      <c r="D11891" s="10"/>
    </row>
    <row r="11892" spans="3:4" x14ac:dyDescent="0.25">
      <c r="C11892" s="34"/>
      <c r="D11892" s="10"/>
    </row>
    <row r="11893" spans="3:4" x14ac:dyDescent="0.25">
      <c r="C11893" s="34"/>
      <c r="D11893" s="10"/>
    </row>
    <row r="11894" spans="3:4" x14ac:dyDescent="0.25">
      <c r="C11894" s="34"/>
      <c r="D11894" s="10"/>
    </row>
    <row r="11895" spans="3:4" x14ac:dyDescent="0.25">
      <c r="C11895" s="34"/>
      <c r="D11895" s="10"/>
    </row>
    <row r="11896" spans="3:4" x14ac:dyDescent="0.25">
      <c r="C11896" s="34"/>
      <c r="D11896" s="10"/>
    </row>
    <row r="11897" spans="3:4" x14ac:dyDescent="0.25">
      <c r="C11897" s="34"/>
      <c r="D11897" s="10"/>
    </row>
    <row r="11898" spans="3:4" x14ac:dyDescent="0.25">
      <c r="C11898" s="34"/>
      <c r="D11898" s="10"/>
    </row>
    <row r="11899" spans="3:4" x14ac:dyDescent="0.25">
      <c r="C11899" s="34"/>
      <c r="D11899" s="10"/>
    </row>
    <row r="11900" spans="3:4" x14ac:dyDescent="0.25">
      <c r="C11900" s="34"/>
      <c r="D11900" s="10"/>
    </row>
    <row r="11901" spans="3:4" x14ac:dyDescent="0.25">
      <c r="C11901" s="34"/>
      <c r="D11901" s="10"/>
    </row>
    <row r="11902" spans="3:4" x14ac:dyDescent="0.25">
      <c r="C11902" s="34"/>
      <c r="D11902" s="10"/>
    </row>
    <row r="11903" spans="3:4" x14ac:dyDescent="0.25">
      <c r="C11903" s="34"/>
      <c r="D11903" s="10"/>
    </row>
    <row r="11904" spans="3:4" x14ac:dyDescent="0.25">
      <c r="C11904" s="34"/>
      <c r="D11904" s="10"/>
    </row>
    <row r="11905" spans="3:4" x14ac:dyDescent="0.25">
      <c r="C11905" s="34"/>
      <c r="D11905" s="10"/>
    </row>
    <row r="11906" spans="3:4" x14ac:dyDescent="0.25">
      <c r="C11906" s="34"/>
      <c r="D11906" s="10"/>
    </row>
    <row r="11907" spans="3:4" x14ac:dyDescent="0.25">
      <c r="C11907" s="34"/>
      <c r="D11907" s="10"/>
    </row>
    <row r="11908" spans="3:4" x14ac:dyDescent="0.25">
      <c r="C11908" s="34"/>
      <c r="D11908" s="10"/>
    </row>
    <row r="11909" spans="3:4" x14ac:dyDescent="0.25">
      <c r="C11909" s="34"/>
      <c r="D11909" s="10"/>
    </row>
    <row r="11910" spans="3:4" x14ac:dyDescent="0.25">
      <c r="C11910" s="34"/>
      <c r="D11910" s="10"/>
    </row>
    <row r="11911" spans="3:4" x14ac:dyDescent="0.25">
      <c r="C11911" s="34"/>
      <c r="D11911" s="10"/>
    </row>
    <row r="11912" spans="3:4" x14ac:dyDescent="0.25">
      <c r="C11912" s="34"/>
      <c r="D11912" s="10"/>
    </row>
    <row r="11913" spans="3:4" x14ac:dyDescent="0.25">
      <c r="C11913" s="34"/>
      <c r="D11913" s="10"/>
    </row>
    <row r="11914" spans="3:4" x14ac:dyDescent="0.25">
      <c r="C11914" s="34"/>
      <c r="D11914" s="10"/>
    </row>
    <row r="11915" spans="3:4" x14ac:dyDescent="0.25">
      <c r="C11915" s="34"/>
      <c r="D11915" s="10"/>
    </row>
    <row r="11916" spans="3:4" x14ac:dyDescent="0.25">
      <c r="C11916" s="34"/>
      <c r="D11916" s="10"/>
    </row>
    <row r="11917" spans="3:4" x14ac:dyDescent="0.25">
      <c r="C11917" s="34"/>
      <c r="D11917" s="10"/>
    </row>
    <row r="11918" spans="3:4" x14ac:dyDescent="0.25">
      <c r="C11918" s="34"/>
      <c r="D11918" s="10"/>
    </row>
    <row r="11919" spans="3:4" x14ac:dyDescent="0.25">
      <c r="C11919" s="34"/>
      <c r="D11919" s="10"/>
    </row>
    <row r="11920" spans="3:4" x14ac:dyDescent="0.25">
      <c r="C11920" s="34"/>
      <c r="D11920" s="10"/>
    </row>
    <row r="11921" spans="3:4" x14ac:dyDescent="0.25">
      <c r="C11921" s="34"/>
      <c r="D11921" s="10"/>
    </row>
    <row r="11922" spans="3:4" x14ac:dyDescent="0.25">
      <c r="C11922" s="34"/>
      <c r="D11922" s="10"/>
    </row>
    <row r="11923" spans="3:4" x14ac:dyDescent="0.25">
      <c r="C11923" s="34"/>
      <c r="D11923" s="10"/>
    </row>
    <row r="11924" spans="3:4" x14ac:dyDescent="0.25">
      <c r="C11924" s="34"/>
      <c r="D11924" s="10"/>
    </row>
    <row r="11925" spans="3:4" x14ac:dyDescent="0.25">
      <c r="C11925" s="34"/>
      <c r="D11925" s="10"/>
    </row>
    <row r="11926" spans="3:4" x14ac:dyDescent="0.25">
      <c r="C11926" s="34"/>
      <c r="D11926" s="10"/>
    </row>
    <row r="11927" spans="3:4" x14ac:dyDescent="0.25">
      <c r="C11927" s="34"/>
      <c r="D11927" s="10"/>
    </row>
    <row r="11928" spans="3:4" x14ac:dyDescent="0.25">
      <c r="C11928" s="34"/>
      <c r="D11928" s="10"/>
    </row>
    <row r="11929" spans="3:4" x14ac:dyDescent="0.25">
      <c r="C11929" s="34"/>
      <c r="D11929" s="10"/>
    </row>
    <row r="11930" spans="3:4" x14ac:dyDescent="0.25">
      <c r="C11930" s="34"/>
      <c r="D11930" s="10"/>
    </row>
    <row r="11931" spans="3:4" x14ac:dyDescent="0.25">
      <c r="C11931" s="34"/>
      <c r="D11931" s="10"/>
    </row>
    <row r="11932" spans="3:4" x14ac:dyDescent="0.25">
      <c r="C11932" s="34"/>
      <c r="D11932" s="10"/>
    </row>
    <row r="11933" spans="3:4" x14ac:dyDescent="0.25">
      <c r="C11933" s="34"/>
      <c r="D11933" s="10"/>
    </row>
    <row r="11934" spans="3:4" x14ac:dyDescent="0.25">
      <c r="C11934" s="34"/>
      <c r="D11934" s="10"/>
    </row>
    <row r="11935" spans="3:4" x14ac:dyDescent="0.25">
      <c r="C11935" s="34"/>
      <c r="D11935" s="10"/>
    </row>
    <row r="11936" spans="3:4" x14ac:dyDescent="0.25">
      <c r="C11936" s="34"/>
      <c r="D11936" s="10"/>
    </row>
    <row r="11937" spans="3:4" x14ac:dyDescent="0.25">
      <c r="C11937" s="34"/>
      <c r="D11937" s="10"/>
    </row>
    <row r="11938" spans="3:4" x14ac:dyDescent="0.25">
      <c r="C11938" s="34"/>
      <c r="D11938" s="10"/>
    </row>
    <row r="11939" spans="3:4" x14ac:dyDescent="0.25">
      <c r="C11939" s="34"/>
      <c r="D11939" s="10"/>
    </row>
    <row r="11940" spans="3:4" x14ac:dyDescent="0.25">
      <c r="C11940" s="34"/>
      <c r="D11940" s="10"/>
    </row>
    <row r="11941" spans="3:4" x14ac:dyDescent="0.25">
      <c r="C11941" s="34"/>
      <c r="D11941" s="10"/>
    </row>
    <row r="11942" spans="3:4" x14ac:dyDescent="0.25">
      <c r="C11942" s="34"/>
      <c r="D11942" s="10"/>
    </row>
    <row r="11943" spans="3:4" x14ac:dyDescent="0.25">
      <c r="C11943" s="34"/>
      <c r="D11943" s="10"/>
    </row>
    <row r="11944" spans="3:4" x14ac:dyDescent="0.25">
      <c r="C11944" s="34"/>
      <c r="D11944" s="10"/>
    </row>
    <row r="11945" spans="3:4" x14ac:dyDescent="0.25">
      <c r="C11945" s="34"/>
      <c r="D11945" s="10"/>
    </row>
    <row r="11946" spans="3:4" x14ac:dyDescent="0.25">
      <c r="C11946" s="34"/>
      <c r="D11946" s="10"/>
    </row>
    <row r="11947" spans="3:4" x14ac:dyDescent="0.25">
      <c r="C11947" s="34"/>
      <c r="D11947" s="10"/>
    </row>
    <row r="11948" spans="3:4" x14ac:dyDescent="0.25">
      <c r="C11948" s="34"/>
      <c r="D11948" s="10"/>
    </row>
    <row r="11949" spans="3:4" x14ac:dyDescent="0.25">
      <c r="C11949" s="34"/>
      <c r="D11949" s="10"/>
    </row>
    <row r="11950" spans="3:4" x14ac:dyDescent="0.25">
      <c r="C11950" s="34"/>
      <c r="D11950" s="10"/>
    </row>
    <row r="11951" spans="3:4" x14ac:dyDescent="0.25">
      <c r="C11951" s="34"/>
      <c r="D11951" s="10"/>
    </row>
    <row r="11952" spans="3:4" x14ac:dyDescent="0.25">
      <c r="C11952" s="34"/>
      <c r="D11952" s="10"/>
    </row>
    <row r="11953" spans="3:4" x14ac:dyDescent="0.25">
      <c r="C11953" s="34"/>
      <c r="D11953" s="10"/>
    </row>
    <row r="11954" spans="3:4" x14ac:dyDescent="0.25">
      <c r="C11954" s="34"/>
      <c r="D11954" s="10"/>
    </row>
    <row r="11955" spans="3:4" x14ac:dyDescent="0.25">
      <c r="C11955" s="34"/>
      <c r="D11955" s="10"/>
    </row>
    <row r="11956" spans="3:4" x14ac:dyDescent="0.25">
      <c r="C11956" s="34"/>
      <c r="D11956" s="10"/>
    </row>
    <row r="11957" spans="3:4" x14ac:dyDescent="0.25">
      <c r="C11957" s="34"/>
      <c r="D11957" s="10"/>
    </row>
    <row r="11958" spans="3:4" x14ac:dyDescent="0.25">
      <c r="C11958" s="34"/>
      <c r="D11958" s="10"/>
    </row>
    <row r="11959" spans="3:4" x14ac:dyDescent="0.25">
      <c r="C11959" s="34"/>
      <c r="D11959" s="10"/>
    </row>
    <row r="11960" spans="3:4" x14ac:dyDescent="0.25">
      <c r="C11960" s="34"/>
      <c r="D11960" s="10"/>
    </row>
    <row r="11961" spans="3:4" x14ac:dyDescent="0.25">
      <c r="C11961" s="34"/>
      <c r="D11961" s="10"/>
    </row>
    <row r="11962" spans="3:4" x14ac:dyDescent="0.25">
      <c r="C11962" s="34"/>
      <c r="D11962" s="10"/>
    </row>
    <row r="11963" spans="3:4" x14ac:dyDescent="0.25">
      <c r="C11963" s="34"/>
      <c r="D11963" s="10"/>
    </row>
    <row r="11964" spans="3:4" x14ac:dyDescent="0.25">
      <c r="C11964" s="34"/>
      <c r="D11964" s="10"/>
    </row>
    <row r="11965" spans="3:4" x14ac:dyDescent="0.25">
      <c r="C11965" s="34"/>
      <c r="D11965" s="10"/>
    </row>
    <row r="11966" spans="3:4" x14ac:dyDescent="0.25">
      <c r="C11966" s="34"/>
      <c r="D11966" s="10"/>
    </row>
    <row r="11967" spans="3:4" x14ac:dyDescent="0.25">
      <c r="C11967" s="34"/>
      <c r="D11967" s="10"/>
    </row>
    <row r="11968" spans="3:4" x14ac:dyDescent="0.25">
      <c r="C11968" s="34"/>
      <c r="D11968" s="10"/>
    </row>
    <row r="11969" spans="3:4" x14ac:dyDescent="0.25">
      <c r="C11969" s="34"/>
      <c r="D11969" s="10"/>
    </row>
    <row r="11970" spans="3:4" x14ac:dyDescent="0.25">
      <c r="C11970" s="34"/>
      <c r="D11970" s="10"/>
    </row>
    <row r="11971" spans="3:4" x14ac:dyDescent="0.25">
      <c r="C11971" s="34"/>
      <c r="D11971" s="10"/>
    </row>
    <row r="11972" spans="3:4" x14ac:dyDescent="0.25">
      <c r="C11972" s="34"/>
      <c r="D11972" s="10"/>
    </row>
    <row r="11973" spans="3:4" x14ac:dyDescent="0.25">
      <c r="C11973" s="34"/>
      <c r="D11973" s="10"/>
    </row>
    <row r="11974" spans="3:4" x14ac:dyDescent="0.25">
      <c r="C11974" s="34"/>
      <c r="D11974" s="10"/>
    </row>
    <row r="11975" spans="3:4" x14ac:dyDescent="0.25">
      <c r="C11975" s="34"/>
      <c r="D11975" s="10"/>
    </row>
    <row r="11976" spans="3:4" x14ac:dyDescent="0.25">
      <c r="C11976" s="34"/>
      <c r="D11976" s="10"/>
    </row>
    <row r="11977" spans="3:4" x14ac:dyDescent="0.25">
      <c r="C11977" s="34"/>
      <c r="D11977" s="10"/>
    </row>
    <row r="11978" spans="3:4" x14ac:dyDescent="0.25">
      <c r="C11978" s="34"/>
      <c r="D11978" s="10"/>
    </row>
    <row r="11979" spans="3:4" x14ac:dyDescent="0.25">
      <c r="C11979" s="34"/>
      <c r="D11979" s="10"/>
    </row>
    <row r="11980" spans="3:4" x14ac:dyDescent="0.25">
      <c r="C11980" s="34"/>
      <c r="D11980" s="10"/>
    </row>
    <row r="11981" spans="3:4" x14ac:dyDescent="0.25">
      <c r="C11981" s="34"/>
      <c r="D11981" s="10"/>
    </row>
    <row r="11982" spans="3:4" x14ac:dyDescent="0.25">
      <c r="C11982" s="34"/>
      <c r="D11982" s="10"/>
    </row>
    <row r="11983" spans="3:4" x14ac:dyDescent="0.25">
      <c r="C11983" s="34"/>
      <c r="D11983" s="10"/>
    </row>
    <row r="11984" spans="3:4" x14ac:dyDescent="0.25">
      <c r="C11984" s="34"/>
      <c r="D11984" s="10"/>
    </row>
    <row r="11985" spans="3:4" x14ac:dyDescent="0.25">
      <c r="C11985" s="34"/>
      <c r="D11985" s="10"/>
    </row>
    <row r="11986" spans="3:4" x14ac:dyDescent="0.25">
      <c r="C11986" s="34"/>
      <c r="D11986" s="10"/>
    </row>
    <row r="11987" spans="3:4" x14ac:dyDescent="0.25">
      <c r="C11987" s="34"/>
      <c r="D11987" s="10"/>
    </row>
    <row r="11988" spans="3:4" x14ac:dyDescent="0.25">
      <c r="C11988" s="34"/>
      <c r="D11988" s="10"/>
    </row>
    <row r="11989" spans="3:4" x14ac:dyDescent="0.25">
      <c r="C11989" s="34"/>
      <c r="D11989" s="10"/>
    </row>
    <row r="11990" spans="3:4" x14ac:dyDescent="0.25">
      <c r="C11990" s="34"/>
      <c r="D11990" s="10"/>
    </row>
    <row r="11991" spans="3:4" x14ac:dyDescent="0.25">
      <c r="C11991" s="34"/>
      <c r="D11991" s="10"/>
    </row>
    <row r="11992" spans="3:4" x14ac:dyDescent="0.25">
      <c r="C11992" s="34"/>
      <c r="D11992" s="10"/>
    </row>
    <row r="11993" spans="3:4" x14ac:dyDescent="0.25">
      <c r="C11993" s="34"/>
      <c r="D11993" s="10"/>
    </row>
    <row r="11994" spans="3:4" x14ac:dyDescent="0.25">
      <c r="C11994" s="34"/>
      <c r="D11994" s="10"/>
    </row>
    <row r="11995" spans="3:4" x14ac:dyDescent="0.25">
      <c r="C11995" s="34"/>
      <c r="D11995" s="10"/>
    </row>
    <row r="11996" spans="3:4" x14ac:dyDescent="0.25">
      <c r="C11996" s="34"/>
      <c r="D11996" s="10"/>
    </row>
    <row r="11997" spans="3:4" x14ac:dyDescent="0.25">
      <c r="C11997" s="34"/>
      <c r="D11997" s="10"/>
    </row>
    <row r="11998" spans="3:4" x14ac:dyDescent="0.25">
      <c r="C11998" s="34"/>
      <c r="D11998" s="10"/>
    </row>
    <row r="11999" spans="3:4" x14ac:dyDescent="0.25">
      <c r="C11999" s="34"/>
      <c r="D11999" s="10"/>
    </row>
    <row r="12000" spans="3:4" x14ac:dyDescent="0.25">
      <c r="C12000" s="34"/>
      <c r="D12000" s="10"/>
    </row>
    <row r="12001" spans="3:4" x14ac:dyDescent="0.25">
      <c r="C12001" s="34"/>
      <c r="D12001" s="10"/>
    </row>
    <row r="12002" spans="3:4" x14ac:dyDescent="0.25">
      <c r="C12002" s="34"/>
      <c r="D12002" s="10"/>
    </row>
    <row r="12003" spans="3:4" x14ac:dyDescent="0.25">
      <c r="C12003" s="34"/>
      <c r="D12003" s="10"/>
    </row>
    <row r="12004" spans="3:4" x14ac:dyDescent="0.25">
      <c r="C12004" s="34"/>
      <c r="D12004" s="10"/>
    </row>
    <row r="12005" spans="3:4" x14ac:dyDescent="0.25">
      <c r="C12005" s="34"/>
      <c r="D12005" s="10"/>
    </row>
    <row r="12006" spans="3:4" x14ac:dyDescent="0.25">
      <c r="C12006" s="34"/>
      <c r="D12006" s="10"/>
    </row>
    <row r="12007" spans="3:4" x14ac:dyDescent="0.25">
      <c r="C12007" s="34"/>
      <c r="D12007" s="10"/>
    </row>
    <row r="12008" spans="3:4" x14ac:dyDescent="0.25">
      <c r="C12008" s="34"/>
      <c r="D12008" s="10"/>
    </row>
    <row r="12009" spans="3:4" x14ac:dyDescent="0.25">
      <c r="C12009" s="34"/>
      <c r="D12009" s="10"/>
    </row>
    <row r="12010" spans="3:4" x14ac:dyDescent="0.25">
      <c r="C12010" s="34"/>
      <c r="D12010" s="10"/>
    </row>
    <row r="12011" spans="3:4" x14ac:dyDescent="0.25">
      <c r="C12011" s="34"/>
      <c r="D12011" s="10"/>
    </row>
    <row r="12012" spans="3:4" x14ac:dyDescent="0.25">
      <c r="C12012" s="34"/>
      <c r="D12012" s="10"/>
    </row>
    <row r="12013" spans="3:4" x14ac:dyDescent="0.25">
      <c r="C12013" s="34"/>
      <c r="D12013" s="10"/>
    </row>
    <row r="12014" spans="3:4" x14ac:dyDescent="0.25">
      <c r="C12014" s="34"/>
      <c r="D12014" s="10"/>
    </row>
    <row r="12015" spans="3:4" x14ac:dyDescent="0.25">
      <c r="C12015" s="34"/>
      <c r="D12015" s="10"/>
    </row>
    <row r="12016" spans="3:4" x14ac:dyDescent="0.25">
      <c r="C12016" s="34"/>
      <c r="D12016" s="10"/>
    </row>
    <row r="12017" spans="3:4" x14ac:dyDescent="0.25">
      <c r="C12017" s="34"/>
      <c r="D12017" s="10"/>
    </row>
    <row r="12018" spans="3:4" x14ac:dyDescent="0.25">
      <c r="C12018" s="34"/>
      <c r="D12018" s="10"/>
    </row>
    <row r="12019" spans="3:4" x14ac:dyDescent="0.25">
      <c r="C12019" s="34"/>
      <c r="D12019" s="10"/>
    </row>
    <row r="12020" spans="3:4" x14ac:dyDescent="0.25">
      <c r="C12020" s="34"/>
      <c r="D12020" s="10"/>
    </row>
    <row r="12021" spans="3:4" x14ac:dyDescent="0.25">
      <c r="C12021" s="34"/>
      <c r="D12021" s="10"/>
    </row>
    <row r="12022" spans="3:4" x14ac:dyDescent="0.25">
      <c r="C12022" s="34"/>
      <c r="D12022" s="10"/>
    </row>
    <row r="12023" spans="3:4" x14ac:dyDescent="0.25">
      <c r="C12023" s="34"/>
      <c r="D12023" s="10"/>
    </row>
    <row r="12024" spans="3:4" x14ac:dyDescent="0.25">
      <c r="C12024" s="34"/>
      <c r="D12024" s="10"/>
    </row>
    <row r="12025" spans="3:4" x14ac:dyDescent="0.25">
      <c r="C12025" s="34"/>
      <c r="D12025" s="10"/>
    </row>
    <row r="12026" spans="3:4" x14ac:dyDescent="0.25">
      <c r="C12026" s="34"/>
      <c r="D12026" s="10"/>
    </row>
    <row r="12027" spans="3:4" x14ac:dyDescent="0.25">
      <c r="C12027" s="34"/>
      <c r="D12027" s="10"/>
    </row>
    <row r="12028" spans="3:4" x14ac:dyDescent="0.25">
      <c r="C12028" s="34"/>
      <c r="D12028" s="10"/>
    </row>
    <row r="12029" spans="3:4" x14ac:dyDescent="0.25">
      <c r="C12029" s="34"/>
      <c r="D12029" s="10"/>
    </row>
    <row r="12030" spans="3:4" x14ac:dyDescent="0.25">
      <c r="C12030" s="34"/>
      <c r="D12030" s="10"/>
    </row>
    <row r="12031" spans="3:4" x14ac:dyDescent="0.25">
      <c r="C12031" s="34"/>
      <c r="D12031" s="10"/>
    </row>
    <row r="12032" spans="3:4" x14ac:dyDescent="0.25">
      <c r="C12032" s="34"/>
      <c r="D12032" s="10"/>
    </row>
    <row r="12033" spans="3:4" x14ac:dyDescent="0.25">
      <c r="C12033" s="34"/>
      <c r="D12033" s="10"/>
    </row>
    <row r="12034" spans="3:4" x14ac:dyDescent="0.25">
      <c r="C12034" s="34"/>
      <c r="D12034" s="10"/>
    </row>
    <row r="12035" spans="3:4" x14ac:dyDescent="0.25">
      <c r="C12035" s="34"/>
      <c r="D12035" s="10"/>
    </row>
    <row r="12036" spans="3:4" x14ac:dyDescent="0.25">
      <c r="C12036" s="34"/>
      <c r="D12036" s="10"/>
    </row>
    <row r="12037" spans="3:4" x14ac:dyDescent="0.25">
      <c r="C12037" s="34"/>
      <c r="D12037" s="10"/>
    </row>
    <row r="12038" spans="3:4" x14ac:dyDescent="0.25">
      <c r="C12038" s="34"/>
      <c r="D12038" s="10"/>
    </row>
    <row r="12039" spans="3:4" x14ac:dyDescent="0.25">
      <c r="C12039" s="34"/>
      <c r="D12039" s="10"/>
    </row>
    <row r="12040" spans="3:4" x14ac:dyDescent="0.25">
      <c r="C12040" s="34"/>
      <c r="D12040" s="10"/>
    </row>
    <row r="12041" spans="3:4" x14ac:dyDescent="0.25">
      <c r="C12041" s="34"/>
      <c r="D12041" s="10"/>
    </row>
    <row r="12042" spans="3:4" x14ac:dyDescent="0.25">
      <c r="C12042" s="34"/>
      <c r="D12042" s="10"/>
    </row>
    <row r="12043" spans="3:4" x14ac:dyDescent="0.25">
      <c r="C12043" s="34"/>
      <c r="D12043" s="10"/>
    </row>
    <row r="12044" spans="3:4" x14ac:dyDescent="0.25">
      <c r="C12044" s="34"/>
      <c r="D12044" s="10"/>
    </row>
    <row r="12045" spans="3:4" x14ac:dyDescent="0.25">
      <c r="C12045" s="34"/>
      <c r="D12045" s="10"/>
    </row>
    <row r="12046" spans="3:4" x14ac:dyDescent="0.25">
      <c r="C12046" s="34"/>
      <c r="D12046" s="10"/>
    </row>
    <row r="12047" spans="3:4" x14ac:dyDescent="0.25">
      <c r="C12047" s="34"/>
      <c r="D12047" s="10"/>
    </row>
    <row r="12048" spans="3:4" x14ac:dyDescent="0.25">
      <c r="C12048" s="34"/>
      <c r="D12048" s="10"/>
    </row>
    <row r="12049" spans="3:4" x14ac:dyDescent="0.25">
      <c r="C12049" s="34"/>
      <c r="D12049" s="10"/>
    </row>
    <row r="12050" spans="3:4" x14ac:dyDescent="0.25">
      <c r="C12050" s="34"/>
      <c r="D12050" s="10"/>
    </row>
    <row r="12051" spans="3:4" x14ac:dyDescent="0.25">
      <c r="C12051" s="34"/>
      <c r="D12051" s="10"/>
    </row>
    <row r="12052" spans="3:4" x14ac:dyDescent="0.25">
      <c r="C12052" s="34"/>
      <c r="D12052" s="10"/>
    </row>
    <row r="12053" spans="3:4" x14ac:dyDescent="0.25">
      <c r="C12053" s="34"/>
      <c r="D12053" s="10"/>
    </row>
    <row r="12054" spans="3:4" x14ac:dyDescent="0.25">
      <c r="C12054" s="34"/>
      <c r="D12054" s="10"/>
    </row>
    <row r="12055" spans="3:4" x14ac:dyDescent="0.25">
      <c r="C12055" s="34"/>
      <c r="D12055" s="10"/>
    </row>
    <row r="12056" spans="3:4" x14ac:dyDescent="0.25">
      <c r="C12056" s="34"/>
      <c r="D12056" s="10"/>
    </row>
    <row r="12057" spans="3:4" x14ac:dyDescent="0.25">
      <c r="C12057" s="34"/>
      <c r="D12057" s="10"/>
    </row>
    <row r="12058" spans="3:4" x14ac:dyDescent="0.25">
      <c r="C12058" s="34"/>
      <c r="D12058" s="10"/>
    </row>
    <row r="12059" spans="3:4" x14ac:dyDescent="0.25">
      <c r="C12059" s="34"/>
      <c r="D12059" s="10"/>
    </row>
    <row r="12060" spans="3:4" x14ac:dyDescent="0.25">
      <c r="C12060" s="34"/>
      <c r="D12060" s="10"/>
    </row>
    <row r="12061" spans="3:4" x14ac:dyDescent="0.25">
      <c r="C12061" s="34"/>
      <c r="D12061" s="10"/>
    </row>
    <row r="12062" spans="3:4" x14ac:dyDescent="0.25">
      <c r="C12062" s="34"/>
      <c r="D12062" s="10"/>
    </row>
    <row r="12063" spans="3:4" x14ac:dyDescent="0.25">
      <c r="C12063" s="34"/>
      <c r="D12063" s="10"/>
    </row>
    <row r="12064" spans="3:4" x14ac:dyDescent="0.25">
      <c r="C12064" s="34"/>
      <c r="D12064" s="10"/>
    </row>
    <row r="12065" spans="3:4" x14ac:dyDescent="0.25">
      <c r="C12065" s="34"/>
      <c r="D12065" s="10"/>
    </row>
    <row r="12066" spans="3:4" x14ac:dyDescent="0.25">
      <c r="C12066" s="34"/>
      <c r="D12066" s="10"/>
    </row>
    <row r="12067" spans="3:4" x14ac:dyDescent="0.25">
      <c r="C12067" s="34"/>
      <c r="D12067" s="10"/>
    </row>
    <row r="12068" spans="3:4" x14ac:dyDescent="0.25">
      <c r="C12068" s="34"/>
      <c r="D12068" s="10"/>
    </row>
    <row r="12069" spans="3:4" x14ac:dyDescent="0.25">
      <c r="C12069" s="34"/>
      <c r="D12069" s="10"/>
    </row>
    <row r="12070" spans="3:4" x14ac:dyDescent="0.25">
      <c r="C12070" s="34"/>
      <c r="D12070" s="10"/>
    </row>
    <row r="12071" spans="3:4" x14ac:dyDescent="0.25">
      <c r="C12071" s="34"/>
      <c r="D12071" s="10"/>
    </row>
    <row r="12072" spans="3:4" x14ac:dyDescent="0.25">
      <c r="C12072" s="34"/>
      <c r="D12072" s="10"/>
    </row>
    <row r="12073" spans="3:4" x14ac:dyDescent="0.25">
      <c r="C12073" s="34"/>
      <c r="D12073" s="10"/>
    </row>
    <row r="12074" spans="3:4" x14ac:dyDescent="0.25">
      <c r="C12074" s="34"/>
      <c r="D12074" s="10"/>
    </row>
    <row r="12075" spans="3:4" x14ac:dyDescent="0.25">
      <c r="C12075" s="34"/>
      <c r="D12075" s="10"/>
    </row>
    <row r="12076" spans="3:4" x14ac:dyDescent="0.25">
      <c r="C12076" s="34"/>
      <c r="D12076" s="10"/>
    </row>
    <row r="12077" spans="3:4" x14ac:dyDescent="0.25">
      <c r="C12077" s="34"/>
      <c r="D12077" s="10"/>
    </row>
    <row r="12078" spans="3:4" x14ac:dyDescent="0.25">
      <c r="C12078" s="34"/>
      <c r="D12078" s="10"/>
    </row>
    <row r="12079" spans="3:4" x14ac:dyDescent="0.25">
      <c r="C12079" s="34"/>
      <c r="D12079" s="10"/>
    </row>
    <row r="12080" spans="3:4" x14ac:dyDescent="0.25">
      <c r="C12080" s="34"/>
      <c r="D12080" s="10"/>
    </row>
    <row r="12081" spans="3:4" x14ac:dyDescent="0.25">
      <c r="C12081" s="34"/>
      <c r="D12081" s="10"/>
    </row>
    <row r="12082" spans="3:4" x14ac:dyDescent="0.25">
      <c r="C12082" s="34"/>
      <c r="D12082" s="10"/>
    </row>
    <row r="12083" spans="3:4" x14ac:dyDescent="0.25">
      <c r="C12083" s="34"/>
      <c r="D12083" s="10"/>
    </row>
    <row r="12084" spans="3:4" x14ac:dyDescent="0.25">
      <c r="C12084" s="34"/>
      <c r="D12084" s="10"/>
    </row>
    <row r="12085" spans="3:4" x14ac:dyDescent="0.25">
      <c r="C12085" s="34"/>
      <c r="D12085" s="10"/>
    </row>
    <row r="12086" spans="3:4" x14ac:dyDescent="0.25">
      <c r="C12086" s="34"/>
      <c r="D12086" s="10"/>
    </row>
    <row r="12087" spans="3:4" x14ac:dyDescent="0.25">
      <c r="C12087" s="34"/>
      <c r="D12087" s="10"/>
    </row>
    <row r="12088" spans="3:4" x14ac:dyDescent="0.25">
      <c r="C12088" s="34"/>
      <c r="D12088" s="10"/>
    </row>
    <row r="12089" spans="3:4" x14ac:dyDescent="0.25">
      <c r="C12089" s="34"/>
      <c r="D12089" s="10"/>
    </row>
    <row r="12090" spans="3:4" x14ac:dyDescent="0.25">
      <c r="C12090" s="34"/>
      <c r="D12090" s="10"/>
    </row>
    <row r="12091" spans="3:4" x14ac:dyDescent="0.25">
      <c r="C12091" s="34"/>
      <c r="D12091" s="10"/>
    </row>
    <row r="12092" spans="3:4" x14ac:dyDescent="0.25">
      <c r="C12092" s="34"/>
      <c r="D12092" s="10"/>
    </row>
    <row r="12093" spans="3:4" x14ac:dyDescent="0.25">
      <c r="C12093" s="34"/>
      <c r="D12093" s="10"/>
    </row>
    <row r="12094" spans="3:4" x14ac:dyDescent="0.25">
      <c r="C12094" s="34"/>
      <c r="D12094" s="10"/>
    </row>
    <row r="12095" spans="3:4" x14ac:dyDescent="0.25">
      <c r="C12095" s="34"/>
      <c r="D12095" s="10"/>
    </row>
    <row r="12096" spans="3:4" x14ac:dyDescent="0.25">
      <c r="C12096" s="34"/>
      <c r="D12096" s="10"/>
    </row>
    <row r="12097" spans="3:4" x14ac:dyDescent="0.25">
      <c r="C12097" s="34"/>
      <c r="D12097" s="10"/>
    </row>
    <row r="12098" spans="3:4" x14ac:dyDescent="0.25">
      <c r="C12098" s="34"/>
      <c r="D12098" s="10"/>
    </row>
    <row r="12099" spans="3:4" x14ac:dyDescent="0.25">
      <c r="C12099" s="34"/>
      <c r="D12099" s="10"/>
    </row>
    <row r="12100" spans="3:4" x14ac:dyDescent="0.25">
      <c r="C12100" s="34"/>
      <c r="D12100" s="10"/>
    </row>
    <row r="12101" spans="3:4" x14ac:dyDescent="0.25">
      <c r="C12101" s="34"/>
      <c r="D12101" s="10"/>
    </row>
    <row r="12102" spans="3:4" x14ac:dyDescent="0.25">
      <c r="C12102" s="34"/>
      <c r="D12102" s="10"/>
    </row>
    <row r="12103" spans="3:4" x14ac:dyDescent="0.25">
      <c r="C12103" s="34"/>
      <c r="D12103" s="10"/>
    </row>
    <row r="12104" spans="3:4" x14ac:dyDescent="0.25">
      <c r="C12104" s="34"/>
      <c r="D12104" s="10"/>
    </row>
    <row r="12105" spans="3:4" x14ac:dyDescent="0.25">
      <c r="C12105" s="34"/>
      <c r="D12105" s="10"/>
    </row>
    <row r="12106" spans="3:4" x14ac:dyDescent="0.25">
      <c r="C12106" s="34"/>
      <c r="D12106" s="10"/>
    </row>
    <row r="12107" spans="3:4" x14ac:dyDescent="0.25">
      <c r="C12107" s="34"/>
      <c r="D12107" s="10"/>
    </row>
    <row r="12108" spans="3:4" x14ac:dyDescent="0.25">
      <c r="C12108" s="34"/>
      <c r="D12108" s="10"/>
    </row>
    <row r="12109" spans="3:4" x14ac:dyDescent="0.25">
      <c r="C12109" s="34"/>
      <c r="D12109" s="10"/>
    </row>
    <row r="12110" spans="3:4" x14ac:dyDescent="0.25">
      <c r="C12110" s="34"/>
      <c r="D12110" s="10"/>
    </row>
    <row r="12111" spans="3:4" x14ac:dyDescent="0.25">
      <c r="C12111" s="34"/>
      <c r="D12111" s="10"/>
    </row>
    <row r="12112" spans="3:4" x14ac:dyDescent="0.25">
      <c r="C12112" s="34"/>
      <c r="D12112" s="10"/>
    </row>
    <row r="12113" spans="3:4" x14ac:dyDescent="0.25">
      <c r="C12113" s="34"/>
      <c r="D12113" s="10"/>
    </row>
    <row r="12114" spans="3:4" x14ac:dyDescent="0.25">
      <c r="C12114" s="34"/>
      <c r="D12114" s="10"/>
    </row>
    <row r="12115" spans="3:4" x14ac:dyDescent="0.25">
      <c r="C12115" s="34"/>
      <c r="D12115" s="10"/>
    </row>
    <row r="12116" spans="3:4" x14ac:dyDescent="0.25">
      <c r="C12116" s="34"/>
      <c r="D12116" s="10"/>
    </row>
    <row r="12117" spans="3:4" x14ac:dyDescent="0.25">
      <c r="C12117" s="34"/>
      <c r="D12117" s="10"/>
    </row>
    <row r="12118" spans="3:4" x14ac:dyDescent="0.25">
      <c r="C12118" s="34"/>
      <c r="D12118" s="10"/>
    </row>
    <row r="12119" spans="3:4" x14ac:dyDescent="0.25">
      <c r="C12119" s="34"/>
      <c r="D12119" s="10"/>
    </row>
    <row r="12120" spans="3:4" x14ac:dyDescent="0.25">
      <c r="C12120" s="34"/>
      <c r="D12120" s="10"/>
    </row>
    <row r="12121" spans="3:4" x14ac:dyDescent="0.25">
      <c r="C12121" s="34"/>
      <c r="D12121" s="10"/>
    </row>
    <row r="12122" spans="3:4" x14ac:dyDescent="0.25">
      <c r="C12122" s="34"/>
      <c r="D12122" s="10"/>
    </row>
    <row r="12123" spans="3:4" x14ac:dyDescent="0.25">
      <c r="C12123" s="34"/>
      <c r="D12123" s="10"/>
    </row>
    <row r="12124" spans="3:4" x14ac:dyDescent="0.25">
      <c r="C12124" s="34"/>
      <c r="D12124" s="10"/>
    </row>
    <row r="12125" spans="3:4" x14ac:dyDescent="0.25">
      <c r="C12125" s="34"/>
      <c r="D12125" s="10"/>
    </row>
    <row r="12126" spans="3:4" x14ac:dyDescent="0.25">
      <c r="C12126" s="34"/>
      <c r="D12126" s="10"/>
    </row>
    <row r="12127" spans="3:4" x14ac:dyDescent="0.25">
      <c r="C12127" s="34"/>
      <c r="D12127" s="10"/>
    </row>
    <row r="12128" spans="3:4" x14ac:dyDescent="0.25">
      <c r="C12128" s="34"/>
      <c r="D12128" s="10"/>
    </row>
    <row r="12129" spans="3:4" x14ac:dyDescent="0.25">
      <c r="C12129" s="34"/>
      <c r="D12129" s="10"/>
    </row>
    <row r="12130" spans="3:4" x14ac:dyDescent="0.25">
      <c r="C12130" s="34"/>
      <c r="D12130" s="10"/>
    </row>
    <row r="12131" spans="3:4" x14ac:dyDescent="0.25">
      <c r="C12131" s="34"/>
      <c r="D12131" s="10"/>
    </row>
    <row r="12132" spans="3:4" x14ac:dyDescent="0.25">
      <c r="C12132" s="34"/>
      <c r="D12132" s="10"/>
    </row>
    <row r="12133" spans="3:4" x14ac:dyDescent="0.25">
      <c r="C12133" s="34"/>
      <c r="D12133" s="10"/>
    </row>
    <row r="12134" spans="3:4" x14ac:dyDescent="0.25">
      <c r="C12134" s="34"/>
      <c r="D12134" s="10"/>
    </row>
    <row r="12135" spans="3:4" x14ac:dyDescent="0.25">
      <c r="C12135" s="34"/>
      <c r="D12135" s="10"/>
    </row>
    <row r="12136" spans="3:4" x14ac:dyDescent="0.25">
      <c r="C12136" s="34"/>
      <c r="D12136" s="10"/>
    </row>
    <row r="12137" spans="3:4" x14ac:dyDescent="0.25">
      <c r="C12137" s="34"/>
      <c r="D12137" s="10"/>
    </row>
    <row r="12138" spans="3:4" x14ac:dyDescent="0.25">
      <c r="C12138" s="34"/>
      <c r="D12138" s="10"/>
    </row>
    <row r="12139" spans="3:4" x14ac:dyDescent="0.25">
      <c r="C12139" s="34"/>
      <c r="D12139" s="10"/>
    </row>
    <row r="12140" spans="3:4" x14ac:dyDescent="0.25">
      <c r="C12140" s="34"/>
      <c r="D12140" s="10"/>
    </row>
    <row r="12141" spans="3:4" x14ac:dyDescent="0.25">
      <c r="C12141" s="34"/>
      <c r="D12141" s="10"/>
    </row>
    <row r="12142" spans="3:4" x14ac:dyDescent="0.25">
      <c r="C12142" s="34"/>
      <c r="D12142" s="10"/>
    </row>
    <row r="12143" spans="3:4" x14ac:dyDescent="0.25">
      <c r="C12143" s="34"/>
      <c r="D12143" s="10"/>
    </row>
    <row r="12144" spans="3:4" x14ac:dyDescent="0.25">
      <c r="C12144" s="34"/>
      <c r="D12144" s="10"/>
    </row>
    <row r="12145" spans="3:4" x14ac:dyDescent="0.25">
      <c r="C12145" s="34"/>
      <c r="D12145" s="10"/>
    </row>
    <row r="12146" spans="3:4" x14ac:dyDescent="0.25">
      <c r="C12146" s="34"/>
      <c r="D12146" s="10"/>
    </row>
    <row r="12147" spans="3:4" x14ac:dyDescent="0.25">
      <c r="C12147" s="34"/>
      <c r="D12147" s="10"/>
    </row>
    <row r="12148" spans="3:4" x14ac:dyDescent="0.25">
      <c r="C12148" s="34"/>
      <c r="D12148" s="10"/>
    </row>
    <row r="12149" spans="3:4" x14ac:dyDescent="0.25">
      <c r="C12149" s="34"/>
      <c r="D12149" s="10"/>
    </row>
    <row r="12150" spans="3:4" x14ac:dyDescent="0.25">
      <c r="C12150" s="34"/>
      <c r="D12150" s="10"/>
    </row>
    <row r="12151" spans="3:4" x14ac:dyDescent="0.25">
      <c r="C12151" s="34"/>
      <c r="D12151" s="10"/>
    </row>
    <row r="12152" spans="3:4" x14ac:dyDescent="0.25">
      <c r="C12152" s="34"/>
      <c r="D12152" s="10"/>
    </row>
    <row r="12153" spans="3:4" x14ac:dyDescent="0.25">
      <c r="C12153" s="34"/>
      <c r="D12153" s="10"/>
    </row>
    <row r="12154" spans="3:4" x14ac:dyDescent="0.25">
      <c r="C12154" s="34"/>
      <c r="D12154" s="10"/>
    </row>
    <row r="12155" spans="3:4" x14ac:dyDescent="0.25">
      <c r="C12155" s="34"/>
      <c r="D12155" s="10"/>
    </row>
    <row r="12156" spans="3:4" x14ac:dyDescent="0.25">
      <c r="C12156" s="34"/>
      <c r="D12156" s="10"/>
    </row>
    <row r="12157" spans="3:4" x14ac:dyDescent="0.25">
      <c r="C12157" s="34"/>
      <c r="D12157" s="10"/>
    </row>
    <row r="12158" spans="3:4" x14ac:dyDescent="0.25">
      <c r="C12158" s="34"/>
      <c r="D12158" s="10"/>
    </row>
    <row r="12159" spans="3:4" x14ac:dyDescent="0.25">
      <c r="C12159" s="34"/>
      <c r="D12159" s="10"/>
    </row>
    <row r="12160" spans="3:4" x14ac:dyDescent="0.25">
      <c r="C12160" s="34"/>
      <c r="D12160" s="10"/>
    </row>
    <row r="12161" spans="3:4" x14ac:dyDescent="0.25">
      <c r="C12161" s="34"/>
      <c r="D12161" s="10"/>
    </row>
    <row r="12162" spans="3:4" x14ac:dyDescent="0.25">
      <c r="C12162" s="34"/>
      <c r="D12162" s="10"/>
    </row>
    <row r="12163" spans="3:4" x14ac:dyDescent="0.25">
      <c r="C12163" s="34"/>
      <c r="D12163" s="10"/>
    </row>
    <row r="12164" spans="3:4" x14ac:dyDescent="0.25">
      <c r="C12164" s="34"/>
      <c r="D12164" s="10"/>
    </row>
    <row r="12165" spans="3:4" x14ac:dyDescent="0.25">
      <c r="C12165" s="34"/>
      <c r="D12165" s="10"/>
    </row>
    <row r="12166" spans="3:4" x14ac:dyDescent="0.25">
      <c r="C12166" s="34"/>
      <c r="D12166" s="10"/>
    </row>
    <row r="12167" spans="3:4" x14ac:dyDescent="0.25">
      <c r="C12167" s="34"/>
      <c r="D12167" s="10"/>
    </row>
    <row r="12168" spans="3:4" x14ac:dyDescent="0.25">
      <c r="C12168" s="34"/>
      <c r="D12168" s="10"/>
    </row>
    <row r="12169" spans="3:4" x14ac:dyDescent="0.25">
      <c r="C12169" s="34"/>
      <c r="D12169" s="10"/>
    </row>
    <row r="12170" spans="3:4" x14ac:dyDescent="0.25">
      <c r="C12170" s="34"/>
      <c r="D12170" s="10"/>
    </row>
    <row r="12171" spans="3:4" x14ac:dyDescent="0.25">
      <c r="C12171" s="34"/>
      <c r="D12171" s="10"/>
    </row>
    <row r="12172" spans="3:4" x14ac:dyDescent="0.25">
      <c r="C12172" s="34"/>
      <c r="D12172" s="10"/>
    </row>
    <row r="12173" spans="3:4" x14ac:dyDescent="0.25">
      <c r="C12173" s="34"/>
      <c r="D12173" s="10"/>
    </row>
    <row r="12174" spans="3:4" x14ac:dyDescent="0.25">
      <c r="C12174" s="34"/>
      <c r="D12174" s="10"/>
    </row>
    <row r="12175" spans="3:4" x14ac:dyDescent="0.25">
      <c r="C12175" s="34"/>
      <c r="D12175" s="10"/>
    </row>
    <row r="12176" spans="3:4" x14ac:dyDescent="0.25">
      <c r="C12176" s="34"/>
      <c r="D12176" s="10"/>
    </row>
    <row r="12177" spans="3:4" x14ac:dyDescent="0.25">
      <c r="C12177" s="34"/>
      <c r="D12177" s="10"/>
    </row>
    <row r="12178" spans="3:4" x14ac:dyDescent="0.25">
      <c r="C12178" s="34"/>
      <c r="D12178" s="10"/>
    </row>
    <row r="12179" spans="3:4" x14ac:dyDescent="0.25">
      <c r="C12179" s="34"/>
      <c r="D12179" s="10"/>
    </row>
    <row r="12180" spans="3:4" x14ac:dyDescent="0.25">
      <c r="C12180" s="34"/>
      <c r="D12180" s="10"/>
    </row>
    <row r="12181" spans="3:4" x14ac:dyDescent="0.25">
      <c r="C12181" s="34"/>
      <c r="D12181" s="10"/>
    </row>
    <row r="12182" spans="3:4" x14ac:dyDescent="0.25">
      <c r="C12182" s="34"/>
      <c r="D12182" s="10"/>
    </row>
    <row r="12183" spans="3:4" x14ac:dyDescent="0.25">
      <c r="C12183" s="34"/>
      <c r="D12183" s="10"/>
    </row>
    <row r="12184" spans="3:4" x14ac:dyDescent="0.25">
      <c r="C12184" s="34"/>
      <c r="D12184" s="10"/>
    </row>
    <row r="12185" spans="3:4" x14ac:dyDescent="0.25">
      <c r="C12185" s="34"/>
      <c r="D12185" s="10"/>
    </row>
    <row r="12186" spans="3:4" x14ac:dyDescent="0.25">
      <c r="C12186" s="34"/>
      <c r="D12186" s="10"/>
    </row>
    <row r="12187" spans="3:4" x14ac:dyDescent="0.25">
      <c r="C12187" s="34"/>
      <c r="D12187" s="10"/>
    </row>
    <row r="12188" spans="3:4" x14ac:dyDescent="0.25">
      <c r="C12188" s="34"/>
      <c r="D12188" s="10"/>
    </row>
    <row r="12189" spans="3:4" x14ac:dyDescent="0.25">
      <c r="C12189" s="34"/>
      <c r="D12189" s="10"/>
    </row>
    <row r="12190" spans="3:4" x14ac:dyDescent="0.25">
      <c r="C12190" s="34"/>
      <c r="D12190" s="10"/>
    </row>
    <row r="12191" spans="3:4" x14ac:dyDescent="0.25">
      <c r="C12191" s="34"/>
      <c r="D12191" s="10"/>
    </row>
    <row r="12192" spans="3:4" x14ac:dyDescent="0.25">
      <c r="C12192" s="34"/>
      <c r="D12192" s="10"/>
    </row>
    <row r="12193" spans="3:4" x14ac:dyDescent="0.25">
      <c r="C12193" s="34"/>
      <c r="D12193" s="10"/>
    </row>
    <row r="12194" spans="3:4" x14ac:dyDescent="0.25">
      <c r="C12194" s="34"/>
      <c r="D12194" s="10"/>
    </row>
    <row r="12195" spans="3:4" x14ac:dyDescent="0.25">
      <c r="C12195" s="34"/>
      <c r="D12195" s="10"/>
    </row>
    <row r="12196" spans="3:4" x14ac:dyDescent="0.25">
      <c r="C12196" s="34"/>
      <c r="D12196" s="10"/>
    </row>
    <row r="12197" spans="3:4" x14ac:dyDescent="0.25">
      <c r="C12197" s="34"/>
      <c r="D12197" s="10"/>
    </row>
    <row r="12198" spans="3:4" x14ac:dyDescent="0.25">
      <c r="C12198" s="34"/>
      <c r="D12198" s="10"/>
    </row>
    <row r="12199" spans="3:4" x14ac:dyDescent="0.25">
      <c r="C12199" s="34"/>
      <c r="D12199" s="10"/>
    </row>
    <row r="12200" spans="3:4" x14ac:dyDescent="0.25">
      <c r="C12200" s="34"/>
      <c r="D12200" s="10"/>
    </row>
    <row r="12201" spans="3:4" x14ac:dyDescent="0.25">
      <c r="C12201" s="34"/>
      <c r="D12201" s="10"/>
    </row>
    <row r="12202" spans="3:4" x14ac:dyDescent="0.25">
      <c r="C12202" s="34"/>
      <c r="D12202" s="10"/>
    </row>
    <row r="12203" spans="3:4" x14ac:dyDescent="0.25">
      <c r="C12203" s="34"/>
      <c r="D12203" s="10"/>
    </row>
    <row r="12204" spans="3:4" x14ac:dyDescent="0.25">
      <c r="C12204" s="34"/>
      <c r="D12204" s="10"/>
    </row>
    <row r="12205" spans="3:4" x14ac:dyDescent="0.25">
      <c r="C12205" s="34"/>
      <c r="D12205" s="10"/>
    </row>
    <row r="12206" spans="3:4" x14ac:dyDescent="0.25">
      <c r="C12206" s="34"/>
      <c r="D12206" s="10"/>
    </row>
    <row r="12207" spans="3:4" x14ac:dyDescent="0.25">
      <c r="C12207" s="34"/>
      <c r="D12207" s="10"/>
    </row>
    <row r="12208" spans="3:4" x14ac:dyDescent="0.25">
      <c r="C12208" s="34"/>
      <c r="D12208" s="10"/>
    </row>
    <row r="12209" spans="3:4" x14ac:dyDescent="0.25">
      <c r="C12209" s="34"/>
      <c r="D12209" s="10"/>
    </row>
    <row r="12210" spans="3:4" x14ac:dyDescent="0.25">
      <c r="C12210" s="34"/>
      <c r="D12210" s="10"/>
    </row>
    <row r="12211" spans="3:4" x14ac:dyDescent="0.25">
      <c r="C12211" s="34"/>
      <c r="D12211" s="10"/>
    </row>
    <row r="12212" spans="3:4" x14ac:dyDescent="0.25">
      <c r="C12212" s="34"/>
      <c r="D12212" s="10"/>
    </row>
    <row r="12213" spans="3:4" x14ac:dyDescent="0.25">
      <c r="C12213" s="34"/>
      <c r="D12213" s="10"/>
    </row>
    <row r="12214" spans="3:4" x14ac:dyDescent="0.25">
      <c r="C12214" s="34"/>
      <c r="D12214" s="10"/>
    </row>
    <row r="12215" spans="3:4" x14ac:dyDescent="0.25">
      <c r="C12215" s="34"/>
      <c r="D12215" s="10"/>
    </row>
    <row r="12216" spans="3:4" x14ac:dyDescent="0.25">
      <c r="C12216" s="34"/>
      <c r="D12216" s="10"/>
    </row>
    <row r="12217" spans="3:4" x14ac:dyDescent="0.25">
      <c r="C12217" s="34"/>
      <c r="D12217" s="10"/>
    </row>
    <row r="12218" spans="3:4" x14ac:dyDescent="0.25">
      <c r="C12218" s="34"/>
      <c r="D12218" s="10"/>
    </row>
    <row r="12219" spans="3:4" x14ac:dyDescent="0.25">
      <c r="C12219" s="34"/>
      <c r="D12219" s="10"/>
    </row>
    <row r="12220" spans="3:4" x14ac:dyDescent="0.25">
      <c r="C12220" s="34"/>
      <c r="D12220" s="10"/>
    </row>
    <row r="12221" spans="3:4" x14ac:dyDescent="0.25">
      <c r="C12221" s="34"/>
      <c r="D12221" s="10"/>
    </row>
    <row r="12222" spans="3:4" x14ac:dyDescent="0.25">
      <c r="C12222" s="34"/>
      <c r="D12222" s="10"/>
    </row>
    <row r="12223" spans="3:4" x14ac:dyDescent="0.25">
      <c r="C12223" s="34"/>
      <c r="D12223" s="10"/>
    </row>
    <row r="12224" spans="3:4" x14ac:dyDescent="0.25">
      <c r="C12224" s="34"/>
      <c r="D12224" s="10"/>
    </row>
    <row r="12225" spans="3:4" x14ac:dyDescent="0.25">
      <c r="C12225" s="34"/>
      <c r="D12225" s="10"/>
    </row>
    <row r="12226" spans="3:4" x14ac:dyDescent="0.25">
      <c r="C12226" s="34"/>
      <c r="D12226" s="10"/>
    </row>
    <row r="12227" spans="3:4" x14ac:dyDescent="0.25">
      <c r="C12227" s="34"/>
      <c r="D12227" s="10"/>
    </row>
    <row r="12228" spans="3:4" x14ac:dyDescent="0.25">
      <c r="C12228" s="34"/>
      <c r="D12228" s="10"/>
    </row>
    <row r="12229" spans="3:4" x14ac:dyDescent="0.25">
      <c r="C12229" s="34"/>
      <c r="D12229" s="10"/>
    </row>
    <row r="12230" spans="3:4" x14ac:dyDescent="0.25">
      <c r="C12230" s="34"/>
      <c r="D12230" s="10"/>
    </row>
    <row r="12231" spans="3:4" x14ac:dyDescent="0.25">
      <c r="C12231" s="34"/>
      <c r="D12231" s="10"/>
    </row>
    <row r="12232" spans="3:4" x14ac:dyDescent="0.25">
      <c r="C12232" s="34"/>
      <c r="D12232" s="10"/>
    </row>
    <row r="12233" spans="3:4" x14ac:dyDescent="0.25">
      <c r="C12233" s="34"/>
      <c r="D12233" s="10"/>
    </row>
    <row r="12234" spans="3:4" x14ac:dyDescent="0.25">
      <c r="C12234" s="34"/>
      <c r="D12234" s="10"/>
    </row>
    <row r="12235" spans="3:4" x14ac:dyDescent="0.25">
      <c r="C12235" s="34"/>
      <c r="D12235" s="10"/>
    </row>
    <row r="12236" spans="3:4" x14ac:dyDescent="0.25">
      <c r="C12236" s="34"/>
      <c r="D12236" s="10"/>
    </row>
    <row r="12237" spans="3:4" x14ac:dyDescent="0.25">
      <c r="C12237" s="34"/>
      <c r="D12237" s="10"/>
    </row>
    <row r="12238" spans="3:4" x14ac:dyDescent="0.25">
      <c r="C12238" s="34"/>
      <c r="D12238" s="10"/>
    </row>
    <row r="12239" spans="3:4" x14ac:dyDescent="0.25">
      <c r="C12239" s="34"/>
      <c r="D12239" s="10"/>
    </row>
    <row r="12240" spans="3:4" x14ac:dyDescent="0.25">
      <c r="C12240" s="34"/>
      <c r="D12240" s="10"/>
    </row>
    <row r="12241" spans="3:4" x14ac:dyDescent="0.25">
      <c r="C12241" s="34"/>
      <c r="D12241" s="10"/>
    </row>
    <row r="12242" spans="3:4" x14ac:dyDescent="0.25">
      <c r="C12242" s="34"/>
      <c r="D12242" s="10"/>
    </row>
    <row r="12243" spans="3:4" x14ac:dyDescent="0.25">
      <c r="C12243" s="34"/>
      <c r="D12243" s="10"/>
    </row>
    <row r="12244" spans="3:4" x14ac:dyDescent="0.25">
      <c r="C12244" s="34"/>
      <c r="D12244" s="10"/>
    </row>
    <row r="12245" spans="3:4" x14ac:dyDescent="0.25">
      <c r="C12245" s="34"/>
      <c r="D12245" s="10"/>
    </row>
    <row r="12246" spans="3:4" x14ac:dyDescent="0.25">
      <c r="C12246" s="34"/>
      <c r="D12246" s="10"/>
    </row>
    <row r="12247" spans="3:4" x14ac:dyDescent="0.25">
      <c r="C12247" s="34"/>
      <c r="D12247" s="10"/>
    </row>
    <row r="12248" spans="3:4" x14ac:dyDescent="0.25">
      <c r="C12248" s="34"/>
      <c r="D12248" s="10"/>
    </row>
    <row r="12249" spans="3:4" x14ac:dyDescent="0.25">
      <c r="C12249" s="34"/>
      <c r="D12249" s="10"/>
    </row>
    <row r="12250" spans="3:4" x14ac:dyDescent="0.25">
      <c r="C12250" s="34"/>
      <c r="D12250" s="10"/>
    </row>
    <row r="12251" spans="3:4" x14ac:dyDescent="0.25">
      <c r="C12251" s="34"/>
      <c r="D12251" s="10"/>
    </row>
    <row r="12252" spans="3:4" x14ac:dyDescent="0.25">
      <c r="C12252" s="34"/>
      <c r="D12252" s="10"/>
    </row>
    <row r="12253" spans="3:4" x14ac:dyDescent="0.25">
      <c r="C12253" s="34"/>
      <c r="D12253" s="10"/>
    </row>
    <row r="12254" spans="3:4" x14ac:dyDescent="0.25">
      <c r="C12254" s="34"/>
      <c r="D12254" s="10"/>
    </row>
    <row r="12255" spans="3:4" x14ac:dyDescent="0.25">
      <c r="C12255" s="34"/>
      <c r="D12255" s="10"/>
    </row>
    <row r="12256" spans="3:4" x14ac:dyDescent="0.25">
      <c r="C12256" s="34"/>
      <c r="D12256" s="10"/>
    </row>
    <row r="12257" spans="3:4" x14ac:dyDescent="0.25">
      <c r="C12257" s="34"/>
      <c r="D12257" s="10"/>
    </row>
    <row r="12258" spans="3:4" x14ac:dyDescent="0.25">
      <c r="C12258" s="34"/>
      <c r="D12258" s="10"/>
    </row>
    <row r="12259" spans="3:4" x14ac:dyDescent="0.25">
      <c r="C12259" s="34"/>
      <c r="D12259" s="10"/>
    </row>
    <row r="12260" spans="3:4" x14ac:dyDescent="0.25">
      <c r="C12260" s="34"/>
      <c r="D12260" s="10"/>
    </row>
    <row r="12261" spans="3:4" x14ac:dyDescent="0.25">
      <c r="C12261" s="34"/>
      <c r="D12261" s="10"/>
    </row>
    <row r="12262" spans="3:4" x14ac:dyDescent="0.25">
      <c r="C12262" s="34"/>
      <c r="D12262" s="10"/>
    </row>
    <row r="12263" spans="3:4" x14ac:dyDescent="0.25">
      <c r="C12263" s="34"/>
      <c r="D12263" s="10"/>
    </row>
    <row r="12264" spans="3:4" x14ac:dyDescent="0.25">
      <c r="C12264" s="34"/>
      <c r="D12264" s="10"/>
    </row>
    <row r="12265" spans="3:4" x14ac:dyDescent="0.25">
      <c r="C12265" s="34"/>
      <c r="D12265" s="10"/>
    </row>
    <row r="12266" spans="3:4" x14ac:dyDescent="0.25">
      <c r="C12266" s="34"/>
      <c r="D12266" s="10"/>
    </row>
    <row r="12267" spans="3:4" x14ac:dyDescent="0.25">
      <c r="C12267" s="34"/>
      <c r="D12267" s="10"/>
    </row>
    <row r="12268" spans="3:4" x14ac:dyDescent="0.25">
      <c r="C12268" s="34"/>
      <c r="D12268" s="10"/>
    </row>
    <row r="12269" spans="3:4" x14ac:dyDescent="0.25">
      <c r="C12269" s="34"/>
      <c r="D12269" s="10"/>
    </row>
    <row r="12270" spans="3:4" x14ac:dyDescent="0.25">
      <c r="C12270" s="34"/>
      <c r="D12270" s="10"/>
    </row>
    <row r="12271" spans="3:4" x14ac:dyDescent="0.25">
      <c r="C12271" s="34"/>
      <c r="D12271" s="10"/>
    </row>
    <row r="12272" spans="3:4" x14ac:dyDescent="0.25">
      <c r="C12272" s="34"/>
      <c r="D12272" s="10"/>
    </row>
    <row r="12273" spans="3:4" x14ac:dyDescent="0.25">
      <c r="C12273" s="34"/>
      <c r="D12273" s="10"/>
    </row>
    <row r="12274" spans="3:4" x14ac:dyDescent="0.25">
      <c r="C12274" s="34"/>
      <c r="D12274" s="10"/>
    </row>
    <row r="12275" spans="3:4" x14ac:dyDescent="0.25">
      <c r="C12275" s="34"/>
      <c r="D12275" s="10"/>
    </row>
    <row r="12276" spans="3:4" x14ac:dyDescent="0.25">
      <c r="C12276" s="34"/>
      <c r="D12276" s="10"/>
    </row>
    <row r="12277" spans="3:4" x14ac:dyDescent="0.25">
      <c r="C12277" s="34"/>
      <c r="D12277" s="10"/>
    </row>
    <row r="12278" spans="3:4" x14ac:dyDescent="0.25">
      <c r="C12278" s="34"/>
      <c r="D12278" s="10"/>
    </row>
    <row r="12279" spans="3:4" x14ac:dyDescent="0.25">
      <c r="C12279" s="34"/>
      <c r="D12279" s="10"/>
    </row>
    <row r="12280" spans="3:4" x14ac:dyDescent="0.25">
      <c r="C12280" s="34"/>
      <c r="D12280" s="10"/>
    </row>
    <row r="12281" spans="3:4" x14ac:dyDescent="0.25">
      <c r="C12281" s="34"/>
      <c r="D12281" s="10"/>
    </row>
    <row r="12282" spans="3:4" x14ac:dyDescent="0.25">
      <c r="C12282" s="34"/>
      <c r="D12282" s="10"/>
    </row>
    <row r="12283" spans="3:4" x14ac:dyDescent="0.25">
      <c r="C12283" s="34"/>
      <c r="D12283" s="10"/>
    </row>
    <row r="12284" spans="3:4" x14ac:dyDescent="0.25">
      <c r="C12284" s="34"/>
      <c r="D12284" s="10"/>
    </row>
    <row r="12285" spans="3:4" x14ac:dyDescent="0.25">
      <c r="C12285" s="34"/>
      <c r="D12285" s="10"/>
    </row>
    <row r="12286" spans="3:4" x14ac:dyDescent="0.25">
      <c r="C12286" s="34"/>
      <c r="D12286" s="10"/>
    </row>
    <row r="12287" spans="3:4" x14ac:dyDescent="0.25">
      <c r="C12287" s="34"/>
      <c r="D12287" s="10"/>
    </row>
    <row r="12288" spans="3:4" x14ac:dyDescent="0.25">
      <c r="C12288" s="34"/>
      <c r="D12288" s="10"/>
    </row>
    <row r="12289" spans="3:4" x14ac:dyDescent="0.25">
      <c r="C12289" s="34"/>
      <c r="D12289" s="10"/>
    </row>
    <row r="12290" spans="3:4" x14ac:dyDescent="0.25">
      <c r="C12290" s="34"/>
      <c r="D12290" s="10"/>
    </row>
    <row r="12291" spans="3:4" x14ac:dyDescent="0.25">
      <c r="C12291" s="34"/>
      <c r="D12291" s="10"/>
    </row>
    <row r="12292" spans="3:4" x14ac:dyDescent="0.25">
      <c r="C12292" s="34"/>
      <c r="D12292" s="10"/>
    </row>
    <row r="12293" spans="3:4" x14ac:dyDescent="0.25">
      <c r="C12293" s="34"/>
      <c r="D12293" s="10"/>
    </row>
    <row r="12294" spans="3:4" x14ac:dyDescent="0.25">
      <c r="C12294" s="34"/>
      <c r="D12294" s="10"/>
    </row>
    <row r="12295" spans="3:4" x14ac:dyDescent="0.25">
      <c r="C12295" s="34"/>
      <c r="D12295" s="10"/>
    </row>
    <row r="12296" spans="3:4" x14ac:dyDescent="0.25">
      <c r="C12296" s="34"/>
      <c r="D12296" s="10"/>
    </row>
    <row r="12297" spans="3:4" x14ac:dyDescent="0.25">
      <c r="C12297" s="34"/>
      <c r="D12297" s="10"/>
    </row>
    <row r="12298" spans="3:4" x14ac:dyDescent="0.25">
      <c r="C12298" s="34"/>
      <c r="D12298" s="10"/>
    </row>
    <row r="12299" spans="3:4" x14ac:dyDescent="0.25">
      <c r="C12299" s="34"/>
      <c r="D12299" s="10"/>
    </row>
    <row r="12300" spans="3:4" x14ac:dyDescent="0.25">
      <c r="C12300" s="34"/>
      <c r="D12300" s="10"/>
    </row>
    <row r="12301" spans="3:4" x14ac:dyDescent="0.25">
      <c r="C12301" s="34"/>
      <c r="D12301" s="10"/>
    </row>
    <row r="12302" spans="3:4" x14ac:dyDescent="0.25">
      <c r="C12302" s="34"/>
      <c r="D12302" s="10"/>
    </row>
    <row r="12303" spans="3:4" x14ac:dyDescent="0.25">
      <c r="C12303" s="34"/>
      <c r="D12303" s="10"/>
    </row>
    <row r="12304" spans="3:4" x14ac:dyDescent="0.25">
      <c r="C12304" s="34"/>
      <c r="D12304" s="10"/>
    </row>
    <row r="12305" spans="3:4" x14ac:dyDescent="0.25">
      <c r="C12305" s="34"/>
      <c r="D12305" s="10"/>
    </row>
    <row r="12306" spans="3:4" x14ac:dyDescent="0.25">
      <c r="C12306" s="34"/>
      <c r="D12306" s="10"/>
    </row>
    <row r="12307" spans="3:4" x14ac:dyDescent="0.25">
      <c r="C12307" s="34"/>
      <c r="D12307" s="10"/>
    </row>
    <row r="12308" spans="3:4" x14ac:dyDescent="0.25">
      <c r="C12308" s="34"/>
      <c r="D12308" s="10"/>
    </row>
    <row r="12309" spans="3:4" x14ac:dyDescent="0.25">
      <c r="C12309" s="34"/>
      <c r="D12309" s="10"/>
    </row>
    <row r="12310" spans="3:4" x14ac:dyDescent="0.25">
      <c r="C12310" s="34"/>
      <c r="D12310" s="10"/>
    </row>
    <row r="12311" spans="3:4" x14ac:dyDescent="0.25">
      <c r="C12311" s="34"/>
      <c r="D12311" s="10"/>
    </row>
    <row r="12312" spans="3:4" x14ac:dyDescent="0.25">
      <c r="C12312" s="34"/>
      <c r="D12312" s="10"/>
    </row>
    <row r="12313" spans="3:4" x14ac:dyDescent="0.25">
      <c r="C12313" s="34"/>
      <c r="D12313" s="10"/>
    </row>
    <row r="12314" spans="3:4" x14ac:dyDescent="0.25">
      <c r="C12314" s="34"/>
      <c r="D12314" s="10"/>
    </row>
    <row r="12315" spans="3:4" x14ac:dyDescent="0.25">
      <c r="C12315" s="34"/>
      <c r="D12315" s="10"/>
    </row>
    <row r="12316" spans="3:4" x14ac:dyDescent="0.25">
      <c r="C12316" s="34"/>
      <c r="D12316" s="10"/>
    </row>
    <row r="12317" spans="3:4" x14ac:dyDescent="0.25">
      <c r="C12317" s="34"/>
      <c r="D12317" s="10"/>
    </row>
    <row r="12318" spans="3:4" x14ac:dyDescent="0.25">
      <c r="C12318" s="34"/>
      <c r="D12318" s="10"/>
    </row>
    <row r="12319" spans="3:4" x14ac:dyDescent="0.25">
      <c r="C12319" s="34"/>
      <c r="D12319" s="10"/>
    </row>
    <row r="12320" spans="3:4" x14ac:dyDescent="0.25">
      <c r="C12320" s="34"/>
      <c r="D12320" s="10"/>
    </row>
    <row r="12321" spans="3:4" x14ac:dyDescent="0.25">
      <c r="C12321" s="34"/>
      <c r="D12321" s="10"/>
    </row>
    <row r="12322" spans="3:4" x14ac:dyDescent="0.25">
      <c r="C12322" s="34"/>
      <c r="D12322" s="10"/>
    </row>
    <row r="12323" spans="3:4" x14ac:dyDescent="0.25">
      <c r="C12323" s="34"/>
      <c r="D12323" s="10"/>
    </row>
    <row r="12324" spans="3:4" x14ac:dyDescent="0.25">
      <c r="C12324" s="34"/>
      <c r="D12324" s="10"/>
    </row>
    <row r="12325" spans="3:4" x14ac:dyDescent="0.25">
      <c r="C12325" s="34"/>
      <c r="D12325" s="10"/>
    </row>
    <row r="12326" spans="3:4" x14ac:dyDescent="0.25">
      <c r="C12326" s="34"/>
      <c r="D12326" s="10"/>
    </row>
    <row r="12327" spans="3:4" x14ac:dyDescent="0.25">
      <c r="C12327" s="34"/>
      <c r="D12327" s="10"/>
    </row>
    <row r="12328" spans="3:4" x14ac:dyDescent="0.25">
      <c r="C12328" s="34"/>
      <c r="D12328" s="10"/>
    </row>
    <row r="12329" spans="3:4" x14ac:dyDescent="0.25">
      <c r="C12329" s="34"/>
      <c r="D12329" s="10"/>
    </row>
    <row r="12330" spans="3:4" x14ac:dyDescent="0.25">
      <c r="C12330" s="34"/>
      <c r="D12330" s="10"/>
    </row>
    <row r="12331" spans="3:4" x14ac:dyDescent="0.25">
      <c r="C12331" s="34"/>
      <c r="D12331" s="10"/>
    </row>
    <row r="12332" spans="3:4" x14ac:dyDescent="0.25">
      <c r="C12332" s="34"/>
      <c r="D12332" s="10"/>
    </row>
    <row r="12333" spans="3:4" x14ac:dyDescent="0.25">
      <c r="C12333" s="34"/>
      <c r="D12333" s="10"/>
    </row>
    <row r="12334" spans="3:4" x14ac:dyDescent="0.25">
      <c r="C12334" s="34"/>
      <c r="D12334" s="10"/>
    </row>
    <row r="12335" spans="3:4" x14ac:dyDescent="0.25">
      <c r="C12335" s="34"/>
      <c r="D12335" s="10"/>
    </row>
    <row r="12336" spans="3:4" x14ac:dyDescent="0.25">
      <c r="C12336" s="34"/>
      <c r="D12336" s="10"/>
    </row>
    <row r="12337" spans="3:4" x14ac:dyDescent="0.25">
      <c r="C12337" s="34"/>
      <c r="D12337" s="10"/>
    </row>
    <row r="12338" spans="3:4" x14ac:dyDescent="0.25">
      <c r="C12338" s="34"/>
      <c r="D12338" s="10"/>
    </row>
    <row r="12339" spans="3:4" x14ac:dyDescent="0.25">
      <c r="C12339" s="34"/>
      <c r="D12339" s="10"/>
    </row>
    <row r="12340" spans="3:4" x14ac:dyDescent="0.25">
      <c r="C12340" s="34"/>
      <c r="D12340" s="10"/>
    </row>
    <row r="12341" spans="3:4" x14ac:dyDescent="0.25">
      <c r="C12341" s="34"/>
      <c r="D12341" s="10"/>
    </row>
    <row r="12342" spans="3:4" x14ac:dyDescent="0.25">
      <c r="C12342" s="34"/>
      <c r="D12342" s="10"/>
    </row>
    <row r="12343" spans="3:4" x14ac:dyDescent="0.25">
      <c r="C12343" s="34"/>
      <c r="D12343" s="10"/>
    </row>
    <row r="12344" spans="3:4" x14ac:dyDescent="0.25">
      <c r="C12344" s="34"/>
      <c r="D12344" s="10"/>
    </row>
    <row r="12345" spans="3:4" x14ac:dyDescent="0.25">
      <c r="C12345" s="34"/>
      <c r="D12345" s="10"/>
    </row>
    <row r="12346" spans="3:4" x14ac:dyDescent="0.25">
      <c r="C12346" s="34"/>
      <c r="D12346" s="10"/>
    </row>
    <row r="12347" spans="3:4" x14ac:dyDescent="0.25">
      <c r="C12347" s="34"/>
      <c r="D12347" s="10"/>
    </row>
    <row r="12348" spans="3:4" x14ac:dyDescent="0.25">
      <c r="C12348" s="34"/>
      <c r="D12348" s="10"/>
    </row>
    <row r="12349" spans="3:4" x14ac:dyDescent="0.25">
      <c r="C12349" s="34"/>
      <c r="D12349" s="10"/>
    </row>
    <row r="12350" spans="3:4" x14ac:dyDescent="0.25">
      <c r="C12350" s="34"/>
      <c r="D12350" s="10"/>
    </row>
    <row r="12351" spans="3:4" x14ac:dyDescent="0.25">
      <c r="C12351" s="34"/>
      <c r="D12351" s="10"/>
    </row>
    <row r="12352" spans="3:4" x14ac:dyDescent="0.25">
      <c r="C12352" s="34"/>
      <c r="D12352" s="10"/>
    </row>
    <row r="12353" spans="3:4" x14ac:dyDescent="0.25">
      <c r="C12353" s="34"/>
      <c r="D12353" s="10"/>
    </row>
    <row r="12354" spans="3:4" x14ac:dyDescent="0.25">
      <c r="C12354" s="34"/>
      <c r="D12354" s="10"/>
    </row>
    <row r="12355" spans="3:4" x14ac:dyDescent="0.25">
      <c r="C12355" s="34"/>
      <c r="D12355" s="10"/>
    </row>
    <row r="12356" spans="3:4" x14ac:dyDescent="0.25">
      <c r="C12356" s="34"/>
      <c r="D12356" s="10"/>
    </row>
    <row r="12357" spans="3:4" x14ac:dyDescent="0.25">
      <c r="C12357" s="34"/>
      <c r="D12357" s="10"/>
    </row>
    <row r="12358" spans="3:4" x14ac:dyDescent="0.25">
      <c r="C12358" s="34"/>
      <c r="D12358" s="10"/>
    </row>
    <row r="12359" spans="3:4" x14ac:dyDescent="0.25">
      <c r="C12359" s="34"/>
      <c r="D12359" s="10"/>
    </row>
    <row r="12360" spans="3:4" x14ac:dyDescent="0.25">
      <c r="C12360" s="34"/>
      <c r="D12360" s="10"/>
    </row>
    <row r="12361" spans="3:4" x14ac:dyDescent="0.25">
      <c r="C12361" s="34"/>
      <c r="D12361" s="10"/>
    </row>
    <row r="12362" spans="3:4" x14ac:dyDescent="0.25">
      <c r="C12362" s="34"/>
      <c r="D12362" s="10"/>
    </row>
    <row r="12363" spans="3:4" x14ac:dyDescent="0.25">
      <c r="C12363" s="34"/>
      <c r="D12363" s="10"/>
    </row>
    <row r="12364" spans="3:4" x14ac:dyDescent="0.25">
      <c r="C12364" s="34"/>
      <c r="D12364" s="10"/>
    </row>
    <row r="12365" spans="3:4" x14ac:dyDescent="0.25">
      <c r="C12365" s="34"/>
      <c r="D12365" s="10"/>
    </row>
    <row r="12366" spans="3:4" x14ac:dyDescent="0.25">
      <c r="C12366" s="34"/>
      <c r="D12366" s="10"/>
    </row>
    <row r="12367" spans="3:4" x14ac:dyDescent="0.25">
      <c r="C12367" s="34"/>
      <c r="D12367" s="10"/>
    </row>
    <row r="12368" spans="3:4" x14ac:dyDescent="0.25">
      <c r="C12368" s="34"/>
      <c r="D12368" s="10"/>
    </row>
    <row r="12369" spans="3:4" x14ac:dyDescent="0.25">
      <c r="C12369" s="34"/>
      <c r="D12369" s="10"/>
    </row>
    <row r="12370" spans="3:4" x14ac:dyDescent="0.25">
      <c r="C12370" s="34"/>
      <c r="D12370" s="10"/>
    </row>
    <row r="12371" spans="3:4" x14ac:dyDescent="0.25">
      <c r="C12371" s="34"/>
      <c r="D12371" s="10"/>
    </row>
    <row r="12372" spans="3:4" x14ac:dyDescent="0.25">
      <c r="C12372" s="34"/>
      <c r="D12372" s="10"/>
    </row>
    <row r="12373" spans="3:4" x14ac:dyDescent="0.25">
      <c r="C12373" s="34"/>
      <c r="D12373" s="10"/>
    </row>
    <row r="12374" spans="3:4" x14ac:dyDescent="0.25">
      <c r="C12374" s="34"/>
      <c r="D12374" s="10"/>
    </row>
    <row r="12375" spans="3:4" x14ac:dyDescent="0.25">
      <c r="C12375" s="34"/>
      <c r="D12375" s="10"/>
    </row>
    <row r="12376" spans="3:4" x14ac:dyDescent="0.25">
      <c r="C12376" s="34"/>
      <c r="D12376" s="10"/>
    </row>
    <row r="12377" spans="3:4" x14ac:dyDescent="0.25">
      <c r="C12377" s="34"/>
      <c r="D12377" s="10"/>
    </row>
    <row r="12378" spans="3:4" x14ac:dyDescent="0.25">
      <c r="C12378" s="34"/>
      <c r="D12378" s="10"/>
    </row>
    <row r="12379" spans="3:4" x14ac:dyDescent="0.25">
      <c r="C12379" s="34"/>
      <c r="D12379" s="10"/>
    </row>
    <row r="12380" spans="3:4" x14ac:dyDescent="0.25">
      <c r="C12380" s="34"/>
      <c r="D12380" s="10"/>
    </row>
    <row r="12381" spans="3:4" x14ac:dyDescent="0.25">
      <c r="C12381" s="34"/>
      <c r="D12381" s="10"/>
    </row>
    <row r="12382" spans="3:4" x14ac:dyDescent="0.25">
      <c r="C12382" s="34"/>
      <c r="D12382" s="10"/>
    </row>
    <row r="12383" spans="3:4" x14ac:dyDescent="0.25">
      <c r="C12383" s="34"/>
      <c r="D12383" s="10"/>
    </row>
    <row r="12384" spans="3:4" x14ac:dyDescent="0.25">
      <c r="C12384" s="34"/>
      <c r="D12384" s="10"/>
    </row>
    <row r="12385" spans="3:4" x14ac:dyDescent="0.25">
      <c r="C12385" s="34"/>
      <c r="D12385" s="10"/>
    </row>
    <row r="12386" spans="3:4" x14ac:dyDescent="0.25">
      <c r="C12386" s="34"/>
      <c r="D12386" s="10"/>
    </row>
    <row r="12387" spans="3:4" x14ac:dyDescent="0.25">
      <c r="C12387" s="34"/>
      <c r="D12387" s="10"/>
    </row>
    <row r="12388" spans="3:4" x14ac:dyDescent="0.25">
      <c r="C12388" s="34"/>
      <c r="D12388" s="10"/>
    </row>
    <row r="12389" spans="3:4" x14ac:dyDescent="0.25">
      <c r="C12389" s="34"/>
      <c r="D12389" s="10"/>
    </row>
    <row r="12390" spans="3:4" x14ac:dyDescent="0.25">
      <c r="C12390" s="34"/>
      <c r="D12390" s="10"/>
    </row>
    <row r="12391" spans="3:4" x14ac:dyDescent="0.25">
      <c r="C12391" s="34"/>
      <c r="D12391" s="10"/>
    </row>
    <row r="12392" spans="3:4" x14ac:dyDescent="0.25">
      <c r="C12392" s="34"/>
      <c r="D12392" s="10"/>
    </row>
    <row r="12393" spans="3:4" x14ac:dyDescent="0.25">
      <c r="C12393" s="34"/>
      <c r="D12393" s="10"/>
    </row>
    <row r="12394" spans="3:4" x14ac:dyDescent="0.25">
      <c r="C12394" s="34"/>
      <c r="D12394" s="10"/>
    </row>
    <row r="12395" spans="3:4" x14ac:dyDescent="0.25">
      <c r="C12395" s="34"/>
      <c r="D12395" s="10"/>
    </row>
    <row r="12396" spans="3:4" x14ac:dyDescent="0.25">
      <c r="C12396" s="34"/>
      <c r="D12396" s="10"/>
    </row>
    <row r="12397" spans="3:4" x14ac:dyDescent="0.25">
      <c r="C12397" s="34"/>
      <c r="D12397" s="10"/>
    </row>
    <row r="12398" spans="3:4" x14ac:dyDescent="0.25">
      <c r="C12398" s="34"/>
      <c r="D12398" s="10"/>
    </row>
    <row r="12399" spans="3:4" x14ac:dyDescent="0.25">
      <c r="C12399" s="34"/>
      <c r="D12399" s="10"/>
    </row>
    <row r="12400" spans="3:4" x14ac:dyDescent="0.25">
      <c r="C12400" s="34"/>
      <c r="D12400" s="10"/>
    </row>
    <row r="12401" spans="3:4" x14ac:dyDescent="0.25">
      <c r="C12401" s="34"/>
      <c r="D12401" s="10"/>
    </row>
    <row r="12402" spans="3:4" x14ac:dyDescent="0.25">
      <c r="C12402" s="34"/>
      <c r="D12402" s="10"/>
    </row>
    <row r="12403" spans="3:4" x14ac:dyDescent="0.25">
      <c r="C12403" s="34"/>
      <c r="D12403" s="10"/>
    </row>
    <row r="12404" spans="3:4" x14ac:dyDescent="0.25">
      <c r="C12404" s="34"/>
      <c r="D12404" s="10"/>
    </row>
    <row r="12405" spans="3:4" x14ac:dyDescent="0.25">
      <c r="C12405" s="34"/>
      <c r="D12405" s="10"/>
    </row>
    <row r="12406" spans="3:4" x14ac:dyDescent="0.25">
      <c r="C12406" s="34"/>
      <c r="D12406" s="10"/>
    </row>
    <row r="12407" spans="3:4" x14ac:dyDescent="0.25">
      <c r="C12407" s="34"/>
      <c r="D12407" s="10"/>
    </row>
    <row r="12408" spans="3:4" x14ac:dyDescent="0.25">
      <c r="C12408" s="34"/>
      <c r="D12408" s="10"/>
    </row>
    <row r="12409" spans="3:4" x14ac:dyDescent="0.25">
      <c r="C12409" s="34"/>
      <c r="D12409" s="10"/>
    </row>
    <row r="12410" spans="3:4" x14ac:dyDescent="0.25">
      <c r="C12410" s="34"/>
      <c r="D12410" s="10"/>
    </row>
    <row r="12411" spans="3:4" x14ac:dyDescent="0.25">
      <c r="C12411" s="34"/>
      <c r="D12411" s="10"/>
    </row>
    <row r="12412" spans="3:4" x14ac:dyDescent="0.25">
      <c r="C12412" s="34"/>
      <c r="D12412" s="10"/>
    </row>
    <row r="12413" spans="3:4" x14ac:dyDescent="0.25">
      <c r="C12413" s="34"/>
      <c r="D12413" s="10"/>
    </row>
    <row r="12414" spans="3:4" x14ac:dyDescent="0.25">
      <c r="C12414" s="34"/>
      <c r="D12414" s="10"/>
    </row>
    <row r="12415" spans="3:4" x14ac:dyDescent="0.25">
      <c r="C12415" s="34"/>
      <c r="D12415" s="10"/>
    </row>
    <row r="12416" spans="3:4" x14ac:dyDescent="0.25">
      <c r="C12416" s="34"/>
      <c r="D12416" s="10"/>
    </row>
    <row r="12417" spans="3:4" x14ac:dyDescent="0.25">
      <c r="C12417" s="34"/>
      <c r="D12417" s="10"/>
    </row>
    <row r="12418" spans="3:4" x14ac:dyDescent="0.25">
      <c r="C12418" s="34"/>
      <c r="D12418" s="10"/>
    </row>
    <row r="12419" spans="3:4" x14ac:dyDescent="0.25">
      <c r="C12419" s="34"/>
      <c r="D12419" s="10"/>
    </row>
    <row r="12420" spans="3:4" x14ac:dyDescent="0.25">
      <c r="C12420" s="34"/>
      <c r="D12420" s="10"/>
    </row>
    <row r="12421" spans="3:4" x14ac:dyDescent="0.25">
      <c r="C12421" s="34"/>
      <c r="D12421" s="10"/>
    </row>
    <row r="12422" spans="3:4" x14ac:dyDescent="0.25">
      <c r="C12422" s="34"/>
      <c r="D12422" s="10"/>
    </row>
    <row r="12423" spans="3:4" x14ac:dyDescent="0.25">
      <c r="C12423" s="34"/>
      <c r="D12423" s="10"/>
    </row>
    <row r="12424" spans="3:4" x14ac:dyDescent="0.25">
      <c r="C12424" s="34"/>
      <c r="D12424" s="10"/>
    </row>
    <row r="12425" spans="3:4" x14ac:dyDescent="0.25">
      <c r="C12425" s="34"/>
      <c r="D12425" s="10"/>
    </row>
    <row r="12426" spans="3:4" x14ac:dyDescent="0.25">
      <c r="C12426" s="34"/>
      <c r="D12426" s="10"/>
    </row>
    <row r="12427" spans="3:4" x14ac:dyDescent="0.25">
      <c r="C12427" s="34"/>
      <c r="D12427" s="10"/>
    </row>
    <row r="12428" spans="3:4" x14ac:dyDescent="0.25">
      <c r="C12428" s="34"/>
      <c r="D12428" s="10"/>
    </row>
    <row r="12429" spans="3:4" x14ac:dyDescent="0.25">
      <c r="C12429" s="34"/>
      <c r="D12429" s="10"/>
    </row>
    <row r="12430" spans="3:4" x14ac:dyDescent="0.25">
      <c r="C12430" s="34"/>
      <c r="D12430" s="10"/>
    </row>
    <row r="12431" spans="3:4" x14ac:dyDescent="0.25">
      <c r="C12431" s="34"/>
      <c r="D12431" s="10"/>
    </row>
    <row r="12432" spans="3:4" x14ac:dyDescent="0.25">
      <c r="C12432" s="34"/>
      <c r="D12432" s="10"/>
    </row>
    <row r="12433" spans="3:4" x14ac:dyDescent="0.25">
      <c r="C12433" s="34"/>
      <c r="D12433" s="10"/>
    </row>
    <row r="12434" spans="3:4" x14ac:dyDescent="0.25">
      <c r="C12434" s="34"/>
      <c r="D12434" s="10"/>
    </row>
    <row r="12435" spans="3:4" x14ac:dyDescent="0.25">
      <c r="C12435" s="34"/>
      <c r="D12435" s="10"/>
    </row>
    <row r="12436" spans="3:4" x14ac:dyDescent="0.25">
      <c r="C12436" s="34"/>
      <c r="D12436" s="10"/>
    </row>
    <row r="12437" spans="3:4" x14ac:dyDescent="0.25">
      <c r="C12437" s="34"/>
      <c r="D12437" s="10"/>
    </row>
    <row r="12438" spans="3:4" x14ac:dyDescent="0.25">
      <c r="C12438" s="34"/>
      <c r="D12438" s="10"/>
    </row>
    <row r="12439" spans="3:4" x14ac:dyDescent="0.25">
      <c r="C12439" s="34"/>
      <c r="D12439" s="10"/>
    </row>
    <row r="12440" spans="3:4" x14ac:dyDescent="0.25">
      <c r="C12440" s="34"/>
      <c r="D12440" s="10"/>
    </row>
    <row r="12441" spans="3:4" x14ac:dyDescent="0.25">
      <c r="C12441" s="34"/>
      <c r="D12441" s="10"/>
    </row>
    <row r="12442" spans="3:4" x14ac:dyDescent="0.25">
      <c r="C12442" s="34"/>
      <c r="D12442" s="10"/>
    </row>
    <row r="12443" spans="3:4" x14ac:dyDescent="0.25">
      <c r="C12443" s="34"/>
      <c r="D12443" s="10"/>
    </row>
    <row r="12444" spans="3:4" x14ac:dyDescent="0.25">
      <c r="C12444" s="34"/>
      <c r="D12444" s="10"/>
    </row>
    <row r="12445" spans="3:4" x14ac:dyDescent="0.25">
      <c r="C12445" s="34"/>
      <c r="D12445" s="10"/>
    </row>
    <row r="12446" spans="3:4" x14ac:dyDescent="0.25">
      <c r="C12446" s="34"/>
      <c r="D12446" s="10"/>
    </row>
    <row r="12447" spans="3:4" x14ac:dyDescent="0.25">
      <c r="C12447" s="34"/>
      <c r="D12447" s="10"/>
    </row>
    <row r="12448" spans="3:4" x14ac:dyDescent="0.25">
      <c r="C12448" s="34"/>
      <c r="D12448" s="10"/>
    </row>
    <row r="12449" spans="3:4" x14ac:dyDescent="0.25">
      <c r="C12449" s="34"/>
      <c r="D12449" s="10"/>
    </row>
    <row r="12450" spans="3:4" x14ac:dyDescent="0.25">
      <c r="C12450" s="34"/>
      <c r="D12450" s="10"/>
    </row>
    <row r="12451" spans="3:4" x14ac:dyDescent="0.25">
      <c r="C12451" s="34"/>
      <c r="D12451" s="10"/>
    </row>
    <row r="12452" spans="3:4" x14ac:dyDescent="0.25">
      <c r="C12452" s="34"/>
      <c r="D12452" s="10"/>
    </row>
    <row r="12453" spans="3:4" x14ac:dyDescent="0.25">
      <c r="C12453" s="34"/>
      <c r="D12453" s="10"/>
    </row>
    <row r="12454" spans="3:4" x14ac:dyDescent="0.25">
      <c r="C12454" s="34"/>
      <c r="D12454" s="10"/>
    </row>
    <row r="12455" spans="3:4" x14ac:dyDescent="0.25">
      <c r="C12455" s="34"/>
      <c r="D12455" s="10"/>
    </row>
    <row r="12456" spans="3:4" x14ac:dyDescent="0.25">
      <c r="C12456" s="34"/>
      <c r="D12456" s="10"/>
    </row>
    <row r="12457" spans="3:4" x14ac:dyDescent="0.25">
      <c r="C12457" s="34"/>
      <c r="D12457" s="10"/>
    </row>
    <row r="12458" spans="3:4" x14ac:dyDescent="0.25">
      <c r="C12458" s="34"/>
      <c r="D12458" s="10"/>
    </row>
    <row r="12459" spans="3:4" x14ac:dyDescent="0.25">
      <c r="C12459" s="34"/>
      <c r="D12459" s="10"/>
    </row>
    <row r="12460" spans="3:4" x14ac:dyDescent="0.25">
      <c r="C12460" s="34"/>
      <c r="D12460" s="10"/>
    </row>
    <row r="12461" spans="3:4" x14ac:dyDescent="0.25">
      <c r="C12461" s="34"/>
      <c r="D12461" s="10"/>
    </row>
    <row r="12462" spans="3:4" x14ac:dyDescent="0.25">
      <c r="C12462" s="34"/>
      <c r="D12462" s="10"/>
    </row>
    <row r="12463" spans="3:4" x14ac:dyDescent="0.25">
      <c r="C12463" s="34"/>
      <c r="D12463" s="10"/>
    </row>
    <row r="12464" spans="3:4" x14ac:dyDescent="0.25">
      <c r="C12464" s="34"/>
      <c r="D12464" s="10"/>
    </row>
    <row r="12465" spans="3:4" x14ac:dyDescent="0.25">
      <c r="C12465" s="34"/>
      <c r="D12465" s="10"/>
    </row>
    <row r="12466" spans="3:4" x14ac:dyDescent="0.25">
      <c r="C12466" s="34"/>
      <c r="D12466" s="10"/>
    </row>
    <row r="12467" spans="3:4" x14ac:dyDescent="0.25">
      <c r="C12467" s="34"/>
      <c r="D12467" s="10"/>
    </row>
    <row r="12468" spans="3:4" x14ac:dyDescent="0.25">
      <c r="C12468" s="34"/>
      <c r="D12468" s="10"/>
    </row>
    <row r="12469" spans="3:4" x14ac:dyDescent="0.25">
      <c r="C12469" s="34"/>
      <c r="D12469" s="10"/>
    </row>
    <row r="12470" spans="3:4" x14ac:dyDescent="0.25">
      <c r="C12470" s="34"/>
      <c r="D12470" s="10"/>
    </row>
    <row r="12471" spans="3:4" x14ac:dyDescent="0.25">
      <c r="C12471" s="34"/>
      <c r="D12471" s="10"/>
    </row>
    <row r="12472" spans="3:4" x14ac:dyDescent="0.25">
      <c r="C12472" s="34"/>
      <c r="D12472" s="10"/>
    </row>
    <row r="12473" spans="3:4" x14ac:dyDescent="0.25">
      <c r="C12473" s="34"/>
      <c r="D12473" s="10"/>
    </row>
    <row r="12474" spans="3:4" x14ac:dyDescent="0.25">
      <c r="C12474" s="34"/>
      <c r="D12474" s="10"/>
    </row>
    <row r="12475" spans="3:4" x14ac:dyDescent="0.25">
      <c r="C12475" s="34"/>
      <c r="D12475" s="10"/>
    </row>
    <row r="12476" spans="3:4" x14ac:dyDescent="0.25">
      <c r="C12476" s="34"/>
      <c r="D12476" s="10"/>
    </row>
    <row r="12477" spans="3:4" x14ac:dyDescent="0.25">
      <c r="C12477" s="34"/>
      <c r="D12477" s="10"/>
    </row>
    <row r="12478" spans="3:4" x14ac:dyDescent="0.25">
      <c r="C12478" s="34"/>
      <c r="D12478" s="10"/>
    </row>
    <row r="12479" spans="3:4" x14ac:dyDescent="0.25">
      <c r="C12479" s="34"/>
      <c r="D12479" s="10"/>
    </row>
    <row r="12480" spans="3:4" x14ac:dyDescent="0.25">
      <c r="C12480" s="34"/>
      <c r="D12480" s="10"/>
    </row>
    <row r="12481" spans="3:4" x14ac:dyDescent="0.25">
      <c r="C12481" s="34"/>
      <c r="D12481" s="10"/>
    </row>
    <row r="12482" spans="3:4" x14ac:dyDescent="0.25">
      <c r="C12482" s="34"/>
      <c r="D12482" s="10"/>
    </row>
    <row r="12483" spans="3:4" x14ac:dyDescent="0.25">
      <c r="C12483" s="34"/>
      <c r="D12483" s="10"/>
    </row>
    <row r="12484" spans="3:4" x14ac:dyDescent="0.25">
      <c r="C12484" s="34"/>
      <c r="D12484" s="10"/>
    </row>
    <row r="12485" spans="3:4" x14ac:dyDescent="0.25">
      <c r="C12485" s="34"/>
      <c r="D12485" s="10"/>
    </row>
    <row r="12486" spans="3:4" x14ac:dyDescent="0.25">
      <c r="C12486" s="34"/>
      <c r="D12486" s="10"/>
    </row>
    <row r="12487" spans="3:4" x14ac:dyDescent="0.25">
      <c r="C12487" s="34"/>
      <c r="D12487" s="10"/>
    </row>
    <row r="12488" spans="3:4" x14ac:dyDescent="0.25">
      <c r="C12488" s="34"/>
      <c r="D12488" s="10"/>
    </row>
    <row r="12489" spans="3:4" x14ac:dyDescent="0.25">
      <c r="C12489" s="34"/>
      <c r="D12489" s="10"/>
    </row>
    <row r="12490" spans="3:4" x14ac:dyDescent="0.25">
      <c r="C12490" s="34"/>
      <c r="D12490" s="10"/>
    </row>
    <row r="12491" spans="3:4" x14ac:dyDescent="0.25">
      <c r="C12491" s="34"/>
      <c r="D12491" s="10"/>
    </row>
    <row r="12492" spans="3:4" x14ac:dyDescent="0.25">
      <c r="C12492" s="34"/>
      <c r="D12492" s="10"/>
    </row>
    <row r="12493" spans="3:4" x14ac:dyDescent="0.25">
      <c r="C12493" s="34"/>
      <c r="D12493" s="10"/>
    </row>
    <row r="12494" spans="3:4" x14ac:dyDescent="0.25">
      <c r="C12494" s="34"/>
      <c r="D12494" s="10"/>
    </row>
    <row r="12495" spans="3:4" x14ac:dyDescent="0.25">
      <c r="C12495" s="34"/>
      <c r="D12495" s="10"/>
    </row>
    <row r="12496" spans="3:4" x14ac:dyDescent="0.25">
      <c r="C12496" s="34"/>
      <c r="D12496" s="10"/>
    </row>
    <row r="12497" spans="3:4" x14ac:dyDescent="0.25">
      <c r="C12497" s="34"/>
      <c r="D12497" s="10"/>
    </row>
    <row r="12498" spans="3:4" x14ac:dyDescent="0.25">
      <c r="C12498" s="34"/>
      <c r="D12498" s="10"/>
    </row>
    <row r="12499" spans="3:4" x14ac:dyDescent="0.25">
      <c r="C12499" s="34"/>
      <c r="D12499" s="10"/>
    </row>
    <row r="12500" spans="3:4" x14ac:dyDescent="0.25">
      <c r="C12500" s="34"/>
      <c r="D12500" s="10"/>
    </row>
    <row r="12501" spans="3:4" x14ac:dyDescent="0.25">
      <c r="C12501" s="34"/>
      <c r="D12501" s="10"/>
    </row>
    <row r="12502" spans="3:4" x14ac:dyDescent="0.25">
      <c r="C12502" s="34"/>
      <c r="D12502" s="10"/>
    </row>
    <row r="12503" spans="3:4" x14ac:dyDescent="0.25">
      <c r="C12503" s="34"/>
      <c r="D12503" s="10"/>
    </row>
    <row r="12504" spans="3:4" x14ac:dyDescent="0.25">
      <c r="C12504" s="34"/>
      <c r="D12504" s="10"/>
    </row>
    <row r="12505" spans="3:4" x14ac:dyDescent="0.25">
      <c r="C12505" s="34"/>
      <c r="D12505" s="10"/>
    </row>
    <row r="12506" spans="3:4" x14ac:dyDescent="0.25">
      <c r="C12506" s="34"/>
      <c r="D12506" s="10"/>
    </row>
    <row r="12507" spans="3:4" x14ac:dyDescent="0.25">
      <c r="C12507" s="34"/>
      <c r="D12507" s="10"/>
    </row>
    <row r="12508" spans="3:4" x14ac:dyDescent="0.25">
      <c r="C12508" s="34"/>
      <c r="D12508" s="10"/>
    </row>
    <row r="12509" spans="3:4" x14ac:dyDescent="0.25">
      <c r="C12509" s="34"/>
      <c r="D12509" s="10"/>
    </row>
    <row r="12510" spans="3:4" x14ac:dyDescent="0.25">
      <c r="C12510" s="34"/>
      <c r="D12510" s="10"/>
    </row>
    <row r="12511" spans="3:4" x14ac:dyDescent="0.25">
      <c r="C12511" s="34"/>
      <c r="D12511" s="10"/>
    </row>
    <row r="12512" spans="3:4" x14ac:dyDescent="0.25">
      <c r="C12512" s="34"/>
      <c r="D12512" s="10"/>
    </row>
    <row r="12513" spans="3:4" x14ac:dyDescent="0.25">
      <c r="C12513" s="34"/>
      <c r="D12513" s="10"/>
    </row>
    <row r="12514" spans="3:4" x14ac:dyDescent="0.25">
      <c r="C12514" s="34"/>
      <c r="D12514" s="10"/>
    </row>
    <row r="12515" spans="3:4" x14ac:dyDescent="0.25">
      <c r="C12515" s="34"/>
      <c r="D12515" s="10"/>
    </row>
    <row r="12516" spans="3:4" x14ac:dyDescent="0.25">
      <c r="C12516" s="34"/>
      <c r="D12516" s="10"/>
    </row>
    <row r="12517" spans="3:4" x14ac:dyDescent="0.25">
      <c r="C12517" s="34"/>
      <c r="D12517" s="10"/>
    </row>
    <row r="12518" spans="3:4" x14ac:dyDescent="0.25">
      <c r="C12518" s="34"/>
      <c r="D12518" s="10"/>
    </row>
    <row r="12519" spans="3:4" x14ac:dyDescent="0.25">
      <c r="C12519" s="34"/>
      <c r="D12519" s="10"/>
    </row>
    <row r="12520" spans="3:4" x14ac:dyDescent="0.25">
      <c r="C12520" s="34"/>
      <c r="D12520" s="10"/>
    </row>
    <row r="12521" spans="3:4" x14ac:dyDescent="0.25">
      <c r="C12521" s="34"/>
      <c r="D12521" s="10"/>
    </row>
    <row r="12522" spans="3:4" x14ac:dyDescent="0.25">
      <c r="C12522" s="34"/>
      <c r="D12522" s="10"/>
    </row>
    <row r="12523" spans="3:4" x14ac:dyDescent="0.25">
      <c r="C12523" s="34"/>
      <c r="D12523" s="10"/>
    </row>
    <row r="12524" spans="3:4" x14ac:dyDescent="0.25">
      <c r="C12524" s="34"/>
      <c r="D12524" s="10"/>
    </row>
    <row r="12525" spans="3:4" x14ac:dyDescent="0.25">
      <c r="C12525" s="34"/>
      <c r="D12525" s="10"/>
    </row>
    <row r="12526" spans="3:4" x14ac:dyDescent="0.25">
      <c r="C12526" s="34"/>
      <c r="D12526" s="10"/>
    </row>
    <row r="12527" spans="3:4" x14ac:dyDescent="0.25">
      <c r="C12527" s="34"/>
      <c r="D12527" s="10"/>
    </row>
    <row r="12528" spans="3:4" x14ac:dyDescent="0.25">
      <c r="C12528" s="34"/>
      <c r="D12528" s="10"/>
    </row>
    <row r="12529" spans="3:4" x14ac:dyDescent="0.25">
      <c r="C12529" s="34"/>
      <c r="D12529" s="10"/>
    </row>
    <row r="12530" spans="3:4" x14ac:dyDescent="0.25">
      <c r="C12530" s="34"/>
      <c r="D12530" s="10"/>
    </row>
    <row r="12531" spans="3:4" x14ac:dyDescent="0.25">
      <c r="C12531" s="34"/>
      <c r="D12531" s="10"/>
    </row>
    <row r="12532" spans="3:4" x14ac:dyDescent="0.25">
      <c r="C12532" s="34"/>
      <c r="D12532" s="10"/>
    </row>
    <row r="12533" spans="3:4" x14ac:dyDescent="0.25">
      <c r="C12533" s="34"/>
      <c r="D12533" s="10"/>
    </row>
    <row r="12534" spans="3:4" x14ac:dyDescent="0.25">
      <c r="C12534" s="34"/>
      <c r="D12534" s="10"/>
    </row>
    <row r="12535" spans="3:4" x14ac:dyDescent="0.25">
      <c r="C12535" s="34"/>
      <c r="D12535" s="10"/>
    </row>
    <row r="12536" spans="3:4" x14ac:dyDescent="0.25">
      <c r="C12536" s="34"/>
      <c r="D12536" s="10"/>
    </row>
    <row r="12537" spans="3:4" x14ac:dyDescent="0.25">
      <c r="C12537" s="34"/>
      <c r="D12537" s="10"/>
    </row>
    <row r="12538" spans="3:4" x14ac:dyDescent="0.25">
      <c r="C12538" s="34"/>
      <c r="D12538" s="10"/>
    </row>
    <row r="12539" spans="3:4" x14ac:dyDescent="0.25">
      <c r="C12539" s="34"/>
      <c r="D12539" s="10"/>
    </row>
    <row r="12540" spans="3:4" x14ac:dyDescent="0.25">
      <c r="C12540" s="34"/>
      <c r="D12540" s="10"/>
    </row>
    <row r="12541" spans="3:4" x14ac:dyDescent="0.25">
      <c r="C12541" s="34"/>
      <c r="D12541" s="10"/>
    </row>
    <row r="12542" spans="3:4" x14ac:dyDescent="0.25">
      <c r="C12542" s="34"/>
      <c r="D12542" s="10"/>
    </row>
    <row r="12543" spans="3:4" x14ac:dyDescent="0.25">
      <c r="C12543" s="34"/>
      <c r="D12543" s="10"/>
    </row>
    <row r="12544" spans="3:4" x14ac:dyDescent="0.25">
      <c r="C12544" s="34"/>
      <c r="D12544" s="10"/>
    </row>
    <row r="12545" spans="3:4" x14ac:dyDescent="0.25">
      <c r="C12545" s="34"/>
      <c r="D12545" s="10"/>
    </row>
    <row r="12546" spans="3:4" x14ac:dyDescent="0.25">
      <c r="C12546" s="34"/>
      <c r="D12546" s="10"/>
    </row>
    <row r="12547" spans="3:4" x14ac:dyDescent="0.25">
      <c r="C12547" s="34"/>
      <c r="D12547" s="10"/>
    </row>
    <row r="12548" spans="3:4" x14ac:dyDescent="0.25">
      <c r="C12548" s="34"/>
      <c r="D12548" s="10"/>
    </row>
    <row r="12549" spans="3:4" x14ac:dyDescent="0.25">
      <c r="C12549" s="34"/>
      <c r="D12549" s="10"/>
    </row>
    <row r="12550" spans="3:4" x14ac:dyDescent="0.25">
      <c r="C12550" s="34"/>
      <c r="D12550" s="10"/>
    </row>
    <row r="12551" spans="3:4" x14ac:dyDescent="0.25">
      <c r="C12551" s="34"/>
      <c r="D12551" s="10"/>
    </row>
    <row r="12552" spans="3:4" x14ac:dyDescent="0.25">
      <c r="C12552" s="34"/>
      <c r="D12552" s="10"/>
    </row>
    <row r="12553" spans="3:4" x14ac:dyDescent="0.25">
      <c r="C12553" s="34"/>
      <c r="D12553" s="10"/>
    </row>
    <row r="12554" spans="3:4" x14ac:dyDescent="0.25">
      <c r="C12554" s="34"/>
      <c r="D12554" s="10"/>
    </row>
    <row r="12555" spans="3:4" x14ac:dyDescent="0.25">
      <c r="C12555" s="34"/>
      <c r="D12555" s="10"/>
    </row>
    <row r="12556" spans="3:4" x14ac:dyDescent="0.25">
      <c r="C12556" s="34"/>
      <c r="D12556" s="10"/>
    </row>
    <row r="12557" spans="3:4" x14ac:dyDescent="0.25">
      <c r="C12557" s="34"/>
      <c r="D12557" s="10"/>
    </row>
    <row r="12558" spans="3:4" x14ac:dyDescent="0.25">
      <c r="C12558" s="34"/>
      <c r="D12558" s="10"/>
    </row>
    <row r="12559" spans="3:4" x14ac:dyDescent="0.25">
      <c r="C12559" s="34"/>
      <c r="D12559" s="10"/>
    </row>
    <row r="12560" spans="3:4" x14ac:dyDescent="0.25">
      <c r="C12560" s="34"/>
      <c r="D12560" s="10"/>
    </row>
    <row r="12561" spans="3:4" x14ac:dyDescent="0.25">
      <c r="C12561" s="34"/>
      <c r="D12561" s="10"/>
    </row>
    <row r="12562" spans="3:4" x14ac:dyDescent="0.25">
      <c r="C12562" s="34"/>
      <c r="D12562" s="10"/>
    </row>
    <row r="12563" spans="3:4" x14ac:dyDescent="0.25">
      <c r="C12563" s="34"/>
      <c r="D12563" s="10"/>
    </row>
    <row r="12564" spans="3:4" x14ac:dyDescent="0.25">
      <c r="C12564" s="34"/>
      <c r="D12564" s="10"/>
    </row>
    <row r="12565" spans="3:4" x14ac:dyDescent="0.25">
      <c r="C12565" s="34"/>
      <c r="D12565" s="10"/>
    </row>
    <row r="12566" spans="3:4" x14ac:dyDescent="0.25">
      <c r="C12566" s="34"/>
      <c r="D12566" s="10"/>
    </row>
    <row r="12567" spans="3:4" x14ac:dyDescent="0.25">
      <c r="C12567" s="34"/>
      <c r="D12567" s="10"/>
    </row>
    <row r="12568" spans="3:4" x14ac:dyDescent="0.25">
      <c r="C12568" s="34"/>
      <c r="D12568" s="10"/>
    </row>
    <row r="12569" spans="3:4" x14ac:dyDescent="0.25">
      <c r="C12569" s="34"/>
      <c r="D12569" s="10"/>
    </row>
    <row r="12570" spans="3:4" x14ac:dyDescent="0.25">
      <c r="C12570" s="34"/>
      <c r="D12570" s="10"/>
    </row>
    <row r="12571" spans="3:4" x14ac:dyDescent="0.25">
      <c r="C12571" s="34"/>
      <c r="D12571" s="10"/>
    </row>
    <row r="12572" spans="3:4" x14ac:dyDescent="0.25">
      <c r="C12572" s="34"/>
      <c r="D12572" s="10"/>
    </row>
    <row r="12573" spans="3:4" x14ac:dyDescent="0.25">
      <c r="C12573" s="34"/>
      <c r="D12573" s="10"/>
    </row>
    <row r="12574" spans="3:4" x14ac:dyDescent="0.25">
      <c r="C12574" s="34"/>
      <c r="D12574" s="10"/>
    </row>
    <row r="12575" spans="3:4" x14ac:dyDescent="0.25">
      <c r="C12575" s="34"/>
      <c r="D12575" s="10"/>
    </row>
    <row r="12576" spans="3:4" x14ac:dyDescent="0.25">
      <c r="C12576" s="34"/>
      <c r="D12576" s="10"/>
    </row>
    <row r="12577" spans="3:4" x14ac:dyDescent="0.25">
      <c r="C12577" s="34"/>
      <c r="D12577" s="10"/>
    </row>
    <row r="12578" spans="3:4" x14ac:dyDescent="0.25">
      <c r="C12578" s="34"/>
      <c r="D12578" s="10"/>
    </row>
    <row r="12579" spans="3:4" x14ac:dyDescent="0.25">
      <c r="C12579" s="34"/>
      <c r="D12579" s="10"/>
    </row>
    <row r="12580" spans="3:4" x14ac:dyDescent="0.25">
      <c r="C12580" s="34"/>
      <c r="D12580" s="10"/>
    </row>
    <row r="12581" spans="3:4" x14ac:dyDescent="0.25">
      <c r="C12581" s="34"/>
      <c r="D12581" s="10"/>
    </row>
    <row r="12582" spans="3:4" x14ac:dyDescent="0.25">
      <c r="C12582" s="34"/>
      <c r="D12582" s="10"/>
    </row>
    <row r="12583" spans="3:4" x14ac:dyDescent="0.25">
      <c r="C12583" s="34"/>
      <c r="D12583" s="10"/>
    </row>
    <row r="12584" spans="3:4" x14ac:dyDescent="0.25">
      <c r="C12584" s="34"/>
      <c r="D12584" s="10"/>
    </row>
    <row r="12585" spans="3:4" x14ac:dyDescent="0.25">
      <c r="C12585" s="34"/>
      <c r="D12585" s="10"/>
    </row>
    <row r="12586" spans="3:4" x14ac:dyDescent="0.25">
      <c r="C12586" s="34"/>
      <c r="D12586" s="10"/>
    </row>
    <row r="12587" spans="3:4" x14ac:dyDescent="0.25">
      <c r="C12587" s="34"/>
      <c r="D12587" s="10"/>
    </row>
    <row r="12588" spans="3:4" x14ac:dyDescent="0.25">
      <c r="C12588" s="34"/>
      <c r="D12588" s="10"/>
    </row>
    <row r="12589" spans="3:4" x14ac:dyDescent="0.25">
      <c r="C12589" s="34"/>
      <c r="D12589" s="10"/>
    </row>
    <row r="12590" spans="3:4" x14ac:dyDescent="0.25">
      <c r="C12590" s="34"/>
      <c r="D12590" s="10"/>
    </row>
    <row r="12591" spans="3:4" x14ac:dyDescent="0.25">
      <c r="C12591" s="34"/>
      <c r="D12591" s="10"/>
    </row>
    <row r="12592" spans="3:4" x14ac:dyDescent="0.25">
      <c r="C12592" s="34"/>
      <c r="D12592" s="10"/>
    </row>
    <row r="12593" spans="3:4" x14ac:dyDescent="0.25">
      <c r="C12593" s="34"/>
      <c r="D12593" s="10"/>
    </row>
    <row r="12594" spans="3:4" x14ac:dyDescent="0.25">
      <c r="C12594" s="34"/>
      <c r="D12594" s="10"/>
    </row>
    <row r="12595" spans="3:4" x14ac:dyDescent="0.25">
      <c r="C12595" s="34"/>
      <c r="D12595" s="10"/>
    </row>
    <row r="12596" spans="3:4" x14ac:dyDescent="0.25">
      <c r="C12596" s="34"/>
      <c r="D12596" s="10"/>
    </row>
    <row r="12597" spans="3:4" x14ac:dyDescent="0.25">
      <c r="C12597" s="34"/>
      <c r="D12597" s="10"/>
    </row>
    <row r="12598" spans="3:4" x14ac:dyDescent="0.25">
      <c r="C12598" s="34"/>
      <c r="D12598" s="10"/>
    </row>
    <row r="12599" spans="3:4" x14ac:dyDescent="0.25">
      <c r="C12599" s="34"/>
      <c r="D12599" s="10"/>
    </row>
    <row r="12600" spans="3:4" x14ac:dyDescent="0.25">
      <c r="C12600" s="34"/>
      <c r="D12600" s="10"/>
    </row>
    <row r="12601" spans="3:4" x14ac:dyDescent="0.25">
      <c r="C12601" s="34"/>
      <c r="D12601" s="10"/>
    </row>
    <row r="12602" spans="3:4" x14ac:dyDescent="0.25">
      <c r="C12602" s="34"/>
      <c r="D12602" s="10"/>
    </row>
    <row r="12603" spans="3:4" x14ac:dyDescent="0.25">
      <c r="C12603" s="34"/>
      <c r="D12603" s="10"/>
    </row>
    <row r="12604" spans="3:4" x14ac:dyDescent="0.25">
      <c r="C12604" s="34"/>
      <c r="D12604" s="10"/>
    </row>
    <row r="12605" spans="3:4" x14ac:dyDescent="0.25">
      <c r="C12605" s="34"/>
      <c r="D12605" s="10"/>
    </row>
    <row r="12606" spans="3:4" x14ac:dyDescent="0.25">
      <c r="C12606" s="34"/>
      <c r="D12606" s="10"/>
    </row>
    <row r="12607" spans="3:4" x14ac:dyDescent="0.25">
      <c r="C12607" s="34"/>
      <c r="D12607" s="10"/>
    </row>
    <row r="12608" spans="3:4" x14ac:dyDescent="0.25">
      <c r="C12608" s="34"/>
      <c r="D12608" s="10"/>
    </row>
    <row r="12609" spans="3:4" x14ac:dyDescent="0.25">
      <c r="C12609" s="34"/>
      <c r="D12609" s="10"/>
    </row>
    <row r="12610" spans="3:4" x14ac:dyDescent="0.25">
      <c r="C12610" s="34"/>
      <c r="D12610" s="10"/>
    </row>
    <row r="12611" spans="3:4" x14ac:dyDescent="0.25">
      <c r="C12611" s="34"/>
      <c r="D12611" s="10"/>
    </row>
    <row r="12612" spans="3:4" x14ac:dyDescent="0.25">
      <c r="C12612" s="34"/>
      <c r="D12612" s="10"/>
    </row>
    <row r="12613" spans="3:4" x14ac:dyDescent="0.25">
      <c r="C12613" s="34"/>
      <c r="D12613" s="10"/>
    </row>
    <row r="12614" spans="3:4" x14ac:dyDescent="0.25">
      <c r="C12614" s="34"/>
      <c r="D12614" s="10"/>
    </row>
    <row r="12615" spans="3:4" x14ac:dyDescent="0.25">
      <c r="C12615" s="34"/>
      <c r="D12615" s="10"/>
    </row>
    <row r="12616" spans="3:4" x14ac:dyDescent="0.25">
      <c r="C12616" s="34"/>
      <c r="D12616" s="10"/>
    </row>
    <row r="12617" spans="3:4" x14ac:dyDescent="0.25">
      <c r="C12617" s="34"/>
      <c r="D12617" s="10"/>
    </row>
    <row r="12618" spans="3:4" x14ac:dyDescent="0.25">
      <c r="C12618" s="34"/>
      <c r="D12618" s="10"/>
    </row>
    <row r="12619" spans="3:4" x14ac:dyDescent="0.25">
      <c r="C12619" s="34"/>
      <c r="D12619" s="10"/>
    </row>
    <row r="12620" spans="3:4" x14ac:dyDescent="0.25">
      <c r="C12620" s="34"/>
      <c r="D12620" s="10"/>
    </row>
    <row r="12621" spans="3:4" x14ac:dyDescent="0.25">
      <c r="C12621" s="34"/>
      <c r="D12621" s="10"/>
    </row>
    <row r="12622" spans="3:4" x14ac:dyDescent="0.25">
      <c r="C12622" s="34"/>
      <c r="D12622" s="10"/>
    </row>
    <row r="12623" spans="3:4" x14ac:dyDescent="0.25">
      <c r="C12623" s="34"/>
      <c r="D12623" s="10"/>
    </row>
    <row r="12624" spans="3:4" x14ac:dyDescent="0.25">
      <c r="C12624" s="34"/>
      <c r="D12624" s="10"/>
    </row>
    <row r="12625" spans="3:4" x14ac:dyDescent="0.25">
      <c r="C12625" s="34"/>
      <c r="D12625" s="10"/>
    </row>
    <row r="12626" spans="3:4" x14ac:dyDescent="0.25">
      <c r="C12626" s="34"/>
      <c r="D12626" s="10"/>
    </row>
    <row r="12627" spans="3:4" x14ac:dyDescent="0.25">
      <c r="C12627" s="34"/>
      <c r="D12627" s="10"/>
    </row>
    <row r="12628" spans="3:4" x14ac:dyDescent="0.25">
      <c r="C12628" s="34"/>
      <c r="D12628" s="10"/>
    </row>
    <row r="12629" spans="3:4" x14ac:dyDescent="0.25">
      <c r="C12629" s="34"/>
      <c r="D12629" s="10"/>
    </row>
    <row r="12630" spans="3:4" x14ac:dyDescent="0.25">
      <c r="C12630" s="34"/>
      <c r="D12630" s="10"/>
    </row>
    <row r="12631" spans="3:4" x14ac:dyDescent="0.25">
      <c r="C12631" s="34"/>
      <c r="D12631" s="10"/>
    </row>
    <row r="12632" spans="3:4" x14ac:dyDescent="0.25">
      <c r="C12632" s="34"/>
      <c r="D12632" s="10"/>
    </row>
    <row r="12633" spans="3:4" x14ac:dyDescent="0.25">
      <c r="C12633" s="34"/>
      <c r="D12633" s="10"/>
    </row>
    <row r="12634" spans="3:4" x14ac:dyDescent="0.25">
      <c r="C12634" s="34"/>
      <c r="D12634" s="10"/>
    </row>
    <row r="12635" spans="3:4" x14ac:dyDescent="0.25">
      <c r="C12635" s="34"/>
      <c r="D12635" s="10"/>
    </row>
    <row r="12636" spans="3:4" x14ac:dyDescent="0.25">
      <c r="C12636" s="34"/>
      <c r="D12636" s="10"/>
    </row>
    <row r="12637" spans="3:4" x14ac:dyDescent="0.25">
      <c r="C12637" s="34"/>
      <c r="D12637" s="10"/>
    </row>
    <row r="12638" spans="3:4" x14ac:dyDescent="0.25">
      <c r="C12638" s="34"/>
      <c r="D12638" s="10"/>
    </row>
    <row r="12639" spans="3:4" x14ac:dyDescent="0.25">
      <c r="C12639" s="34"/>
      <c r="D12639" s="10"/>
    </row>
    <row r="12640" spans="3:4" x14ac:dyDescent="0.25">
      <c r="C12640" s="34"/>
      <c r="D12640" s="10"/>
    </row>
    <row r="12641" spans="3:4" x14ac:dyDescent="0.25">
      <c r="C12641" s="34"/>
      <c r="D12641" s="10"/>
    </row>
    <row r="12642" spans="3:4" x14ac:dyDescent="0.25">
      <c r="C12642" s="34"/>
      <c r="D12642" s="10"/>
    </row>
    <row r="12643" spans="3:4" x14ac:dyDescent="0.25">
      <c r="C12643" s="34"/>
      <c r="D12643" s="10"/>
    </row>
    <row r="12644" spans="3:4" x14ac:dyDescent="0.25">
      <c r="C12644" s="34"/>
      <c r="D12644" s="10"/>
    </row>
    <row r="12645" spans="3:4" x14ac:dyDescent="0.25">
      <c r="C12645" s="34"/>
      <c r="D12645" s="10"/>
    </row>
    <row r="12646" spans="3:4" x14ac:dyDescent="0.25">
      <c r="C12646" s="34"/>
      <c r="D12646" s="10"/>
    </row>
    <row r="12647" spans="3:4" x14ac:dyDescent="0.25">
      <c r="C12647" s="34"/>
      <c r="D12647" s="10"/>
    </row>
    <row r="12648" spans="3:4" x14ac:dyDescent="0.25">
      <c r="C12648" s="34"/>
      <c r="D12648" s="10"/>
    </row>
    <row r="12649" spans="3:4" x14ac:dyDescent="0.25">
      <c r="C12649" s="34"/>
      <c r="D12649" s="10"/>
    </row>
    <row r="12650" spans="3:4" x14ac:dyDescent="0.25">
      <c r="C12650" s="34"/>
      <c r="D12650" s="10"/>
    </row>
    <row r="12651" spans="3:4" x14ac:dyDescent="0.25">
      <c r="C12651" s="34"/>
      <c r="D12651" s="10"/>
    </row>
    <row r="12652" spans="3:4" x14ac:dyDescent="0.25">
      <c r="C12652" s="34"/>
      <c r="D12652" s="10"/>
    </row>
    <row r="12653" spans="3:4" x14ac:dyDescent="0.25">
      <c r="C12653" s="34"/>
      <c r="D12653" s="10"/>
    </row>
    <row r="12654" spans="3:4" x14ac:dyDescent="0.25">
      <c r="C12654" s="34"/>
      <c r="D12654" s="10"/>
    </row>
    <row r="12655" spans="3:4" x14ac:dyDescent="0.25">
      <c r="C12655" s="34"/>
      <c r="D12655" s="10"/>
    </row>
    <row r="12656" spans="3:4" x14ac:dyDescent="0.25">
      <c r="C12656" s="34"/>
      <c r="D12656" s="10"/>
    </row>
    <row r="12657" spans="3:4" x14ac:dyDescent="0.25">
      <c r="C12657" s="34"/>
      <c r="D12657" s="10"/>
    </row>
    <row r="12658" spans="3:4" x14ac:dyDescent="0.25">
      <c r="C12658" s="34"/>
      <c r="D12658" s="10"/>
    </row>
    <row r="12659" spans="3:4" x14ac:dyDescent="0.25">
      <c r="C12659" s="34"/>
      <c r="D12659" s="10"/>
    </row>
    <row r="12660" spans="3:4" x14ac:dyDescent="0.25">
      <c r="C12660" s="34"/>
      <c r="D12660" s="10"/>
    </row>
    <row r="12661" spans="3:4" x14ac:dyDescent="0.25">
      <c r="C12661" s="34"/>
      <c r="D12661" s="10"/>
    </row>
    <row r="12662" spans="3:4" x14ac:dyDescent="0.25">
      <c r="C12662" s="34"/>
      <c r="D12662" s="10"/>
    </row>
    <row r="12663" spans="3:4" x14ac:dyDescent="0.25">
      <c r="C12663" s="34"/>
      <c r="D12663" s="10"/>
    </row>
    <row r="12664" spans="3:4" x14ac:dyDescent="0.25">
      <c r="C12664" s="34"/>
      <c r="D12664" s="10"/>
    </row>
    <row r="12665" spans="3:4" x14ac:dyDescent="0.25">
      <c r="C12665" s="34"/>
      <c r="D12665" s="10"/>
    </row>
    <row r="12666" spans="3:4" x14ac:dyDescent="0.25">
      <c r="C12666" s="34"/>
      <c r="D12666" s="10"/>
    </row>
    <row r="12667" spans="3:4" x14ac:dyDescent="0.25">
      <c r="C12667" s="34"/>
      <c r="D12667" s="10"/>
    </row>
    <row r="12668" spans="3:4" x14ac:dyDescent="0.25">
      <c r="C12668" s="34"/>
      <c r="D12668" s="10"/>
    </row>
    <row r="12669" spans="3:4" x14ac:dyDescent="0.25">
      <c r="C12669" s="34"/>
      <c r="D12669" s="10"/>
    </row>
    <row r="12670" spans="3:4" x14ac:dyDescent="0.25">
      <c r="C12670" s="34"/>
      <c r="D12670" s="10"/>
    </row>
    <row r="12671" spans="3:4" x14ac:dyDescent="0.25">
      <c r="C12671" s="34"/>
      <c r="D12671" s="10"/>
    </row>
    <row r="12672" spans="3:4" x14ac:dyDescent="0.25">
      <c r="C12672" s="34"/>
      <c r="D12672" s="10"/>
    </row>
    <row r="12673" spans="3:4" x14ac:dyDescent="0.25">
      <c r="C12673" s="34"/>
      <c r="D12673" s="10"/>
    </row>
    <row r="12674" spans="3:4" x14ac:dyDescent="0.25">
      <c r="C12674" s="34"/>
      <c r="D12674" s="10"/>
    </row>
    <row r="12675" spans="3:4" x14ac:dyDescent="0.25">
      <c r="C12675" s="34"/>
      <c r="D12675" s="10"/>
    </row>
    <row r="12676" spans="3:4" x14ac:dyDescent="0.25">
      <c r="C12676" s="34"/>
      <c r="D12676" s="10"/>
    </row>
    <row r="12677" spans="3:4" x14ac:dyDescent="0.25">
      <c r="C12677" s="34"/>
      <c r="D12677" s="10"/>
    </row>
    <row r="12678" spans="3:4" x14ac:dyDescent="0.25">
      <c r="C12678" s="34"/>
      <c r="D12678" s="10"/>
    </row>
    <row r="12679" spans="3:4" x14ac:dyDescent="0.25">
      <c r="C12679" s="34"/>
      <c r="D12679" s="10"/>
    </row>
    <row r="12680" spans="3:4" x14ac:dyDescent="0.25">
      <c r="C12680" s="34"/>
      <c r="D12680" s="10"/>
    </row>
    <row r="12681" spans="3:4" x14ac:dyDescent="0.25">
      <c r="C12681" s="34"/>
      <c r="D12681" s="10"/>
    </row>
    <row r="12682" spans="3:4" x14ac:dyDescent="0.25">
      <c r="C12682" s="34"/>
      <c r="D12682" s="10"/>
    </row>
    <row r="12683" spans="3:4" x14ac:dyDescent="0.25">
      <c r="C12683" s="34"/>
      <c r="D12683" s="10"/>
    </row>
    <row r="12684" spans="3:4" x14ac:dyDescent="0.25">
      <c r="C12684" s="34"/>
      <c r="D12684" s="10"/>
    </row>
    <row r="12685" spans="3:4" x14ac:dyDescent="0.25">
      <c r="C12685" s="34"/>
      <c r="D12685" s="10"/>
    </row>
    <row r="12686" spans="3:4" x14ac:dyDescent="0.25">
      <c r="C12686" s="34"/>
      <c r="D12686" s="10"/>
    </row>
    <row r="12687" spans="3:4" x14ac:dyDescent="0.25">
      <c r="C12687" s="34"/>
      <c r="D12687" s="10"/>
    </row>
    <row r="12688" spans="3:4" x14ac:dyDescent="0.25">
      <c r="C12688" s="34"/>
      <c r="D12688" s="10"/>
    </row>
    <row r="12689" spans="3:4" x14ac:dyDescent="0.25">
      <c r="C12689" s="34"/>
      <c r="D12689" s="10"/>
    </row>
    <row r="12690" spans="3:4" x14ac:dyDescent="0.25">
      <c r="C12690" s="34"/>
      <c r="D12690" s="10"/>
    </row>
    <row r="12691" spans="3:4" x14ac:dyDescent="0.25">
      <c r="C12691" s="34"/>
      <c r="D12691" s="10"/>
    </row>
    <row r="12692" spans="3:4" x14ac:dyDescent="0.25">
      <c r="C12692" s="34"/>
      <c r="D12692" s="10"/>
    </row>
    <row r="12693" spans="3:4" x14ac:dyDescent="0.25">
      <c r="C12693" s="34"/>
      <c r="D12693" s="10"/>
    </row>
    <row r="12694" spans="3:4" x14ac:dyDescent="0.25">
      <c r="C12694" s="34"/>
      <c r="D12694" s="10"/>
    </row>
    <row r="12695" spans="3:4" x14ac:dyDescent="0.25">
      <c r="C12695" s="34"/>
      <c r="D12695" s="10"/>
    </row>
    <row r="12696" spans="3:4" x14ac:dyDescent="0.25">
      <c r="C12696" s="34"/>
      <c r="D12696" s="10"/>
    </row>
    <row r="12697" spans="3:4" x14ac:dyDescent="0.25">
      <c r="C12697" s="34"/>
      <c r="D12697" s="10"/>
    </row>
    <row r="12698" spans="3:4" x14ac:dyDescent="0.25">
      <c r="C12698" s="34"/>
      <c r="D12698" s="10"/>
    </row>
    <row r="12699" spans="3:4" x14ac:dyDescent="0.25">
      <c r="C12699" s="34"/>
      <c r="D12699" s="10"/>
    </row>
    <row r="12700" spans="3:4" x14ac:dyDescent="0.25">
      <c r="C12700" s="34"/>
      <c r="D12700" s="10"/>
    </row>
    <row r="12701" spans="3:4" x14ac:dyDescent="0.25">
      <c r="C12701" s="34"/>
      <c r="D12701" s="10"/>
    </row>
    <row r="12702" spans="3:4" x14ac:dyDescent="0.25">
      <c r="C12702" s="34"/>
      <c r="D12702" s="10"/>
    </row>
    <row r="12703" spans="3:4" x14ac:dyDescent="0.25">
      <c r="C12703" s="34"/>
      <c r="D12703" s="10"/>
    </row>
    <row r="12704" spans="3:4" x14ac:dyDescent="0.25">
      <c r="C12704" s="34"/>
      <c r="D12704" s="10"/>
    </row>
    <row r="12705" spans="3:4" x14ac:dyDescent="0.25">
      <c r="C12705" s="34"/>
      <c r="D12705" s="10"/>
    </row>
    <row r="12706" spans="3:4" x14ac:dyDescent="0.25">
      <c r="C12706" s="34"/>
      <c r="D12706" s="10"/>
    </row>
    <row r="12707" spans="3:4" x14ac:dyDescent="0.25">
      <c r="C12707" s="34"/>
      <c r="D12707" s="10"/>
    </row>
    <row r="12708" spans="3:4" x14ac:dyDescent="0.25">
      <c r="C12708" s="34"/>
      <c r="D12708" s="10"/>
    </row>
    <row r="12709" spans="3:4" x14ac:dyDescent="0.25">
      <c r="C12709" s="34"/>
      <c r="D12709" s="10"/>
    </row>
    <row r="12710" spans="3:4" x14ac:dyDescent="0.25">
      <c r="C12710" s="34"/>
      <c r="D12710" s="10"/>
    </row>
    <row r="12711" spans="3:4" x14ac:dyDescent="0.25">
      <c r="C12711" s="34"/>
      <c r="D12711" s="10"/>
    </row>
    <row r="12712" spans="3:4" x14ac:dyDescent="0.25">
      <c r="C12712" s="34"/>
      <c r="D12712" s="10"/>
    </row>
    <row r="12713" spans="3:4" x14ac:dyDescent="0.25">
      <c r="C12713" s="34"/>
      <c r="D12713" s="10"/>
    </row>
    <row r="12714" spans="3:4" x14ac:dyDescent="0.25">
      <c r="C12714" s="34"/>
      <c r="D12714" s="10"/>
    </row>
    <row r="12715" spans="3:4" x14ac:dyDescent="0.25">
      <c r="C12715" s="34"/>
      <c r="D12715" s="10"/>
    </row>
    <row r="12716" spans="3:4" x14ac:dyDescent="0.25">
      <c r="C12716" s="34"/>
      <c r="D12716" s="10"/>
    </row>
    <row r="12717" spans="3:4" x14ac:dyDescent="0.25">
      <c r="C12717" s="34"/>
      <c r="D12717" s="10"/>
    </row>
    <row r="12718" spans="3:4" x14ac:dyDescent="0.25">
      <c r="C12718" s="34"/>
      <c r="D12718" s="10"/>
    </row>
    <row r="12719" spans="3:4" x14ac:dyDescent="0.25">
      <c r="C12719" s="34"/>
      <c r="D12719" s="10"/>
    </row>
    <row r="12720" spans="3:4" x14ac:dyDescent="0.25">
      <c r="C12720" s="34"/>
      <c r="D12720" s="10"/>
    </row>
    <row r="12721" spans="3:4" x14ac:dyDescent="0.25">
      <c r="C12721" s="34"/>
      <c r="D12721" s="10"/>
    </row>
    <row r="12722" spans="3:4" x14ac:dyDescent="0.25">
      <c r="C12722" s="34"/>
      <c r="D12722" s="10"/>
    </row>
    <row r="12723" spans="3:4" x14ac:dyDescent="0.25">
      <c r="C12723" s="34"/>
      <c r="D12723" s="10"/>
    </row>
    <row r="12724" spans="3:4" x14ac:dyDescent="0.25">
      <c r="C12724" s="34"/>
      <c r="D12724" s="10"/>
    </row>
    <row r="12725" spans="3:4" x14ac:dyDescent="0.25">
      <c r="C12725" s="34"/>
      <c r="D12725" s="10"/>
    </row>
    <row r="12726" spans="3:4" x14ac:dyDescent="0.25">
      <c r="C12726" s="34"/>
      <c r="D12726" s="10"/>
    </row>
    <row r="12727" spans="3:4" x14ac:dyDescent="0.25">
      <c r="C12727" s="34"/>
      <c r="D12727" s="10"/>
    </row>
    <row r="12728" spans="3:4" x14ac:dyDescent="0.25">
      <c r="C12728" s="34"/>
      <c r="D12728" s="10"/>
    </row>
    <row r="12729" spans="3:4" x14ac:dyDescent="0.25">
      <c r="C12729" s="34"/>
      <c r="D12729" s="10"/>
    </row>
    <row r="12730" spans="3:4" x14ac:dyDescent="0.25">
      <c r="C12730" s="34"/>
      <c r="D12730" s="10"/>
    </row>
    <row r="12731" spans="3:4" x14ac:dyDescent="0.25">
      <c r="C12731" s="34"/>
      <c r="D12731" s="10"/>
    </row>
    <row r="12732" spans="3:4" x14ac:dyDescent="0.25">
      <c r="C12732" s="34"/>
      <c r="D12732" s="10"/>
    </row>
    <row r="12733" spans="3:4" x14ac:dyDescent="0.25">
      <c r="C12733" s="34"/>
      <c r="D12733" s="10"/>
    </row>
    <row r="12734" spans="3:4" x14ac:dyDescent="0.25">
      <c r="C12734" s="34"/>
      <c r="D12734" s="10"/>
    </row>
    <row r="12735" spans="3:4" x14ac:dyDescent="0.25">
      <c r="C12735" s="34"/>
      <c r="D12735" s="10"/>
    </row>
    <row r="12736" spans="3:4" x14ac:dyDescent="0.25">
      <c r="C12736" s="34"/>
      <c r="D12736" s="10"/>
    </row>
    <row r="12737" spans="3:4" x14ac:dyDescent="0.25">
      <c r="C12737" s="34"/>
      <c r="D12737" s="10"/>
    </row>
    <row r="12738" spans="3:4" x14ac:dyDescent="0.25">
      <c r="C12738" s="34"/>
      <c r="D12738" s="10"/>
    </row>
    <row r="12739" spans="3:4" x14ac:dyDescent="0.25">
      <c r="C12739" s="34"/>
      <c r="D12739" s="10"/>
    </row>
    <row r="12740" spans="3:4" x14ac:dyDescent="0.25">
      <c r="C12740" s="34"/>
      <c r="D12740" s="10"/>
    </row>
    <row r="12741" spans="3:4" x14ac:dyDescent="0.25">
      <c r="C12741" s="34"/>
      <c r="D12741" s="10"/>
    </row>
    <row r="12742" spans="3:4" x14ac:dyDescent="0.25">
      <c r="C12742" s="34"/>
      <c r="D12742" s="10"/>
    </row>
    <row r="12743" spans="3:4" x14ac:dyDescent="0.25">
      <c r="C12743" s="34"/>
      <c r="D12743" s="10"/>
    </row>
    <row r="12744" spans="3:4" x14ac:dyDescent="0.25">
      <c r="C12744" s="34"/>
      <c r="D12744" s="10"/>
    </row>
    <row r="12745" spans="3:4" x14ac:dyDescent="0.25">
      <c r="C12745" s="34"/>
      <c r="D12745" s="10"/>
    </row>
    <row r="12746" spans="3:4" x14ac:dyDescent="0.25">
      <c r="C12746" s="34"/>
      <c r="D12746" s="10"/>
    </row>
    <row r="12747" spans="3:4" x14ac:dyDescent="0.25">
      <c r="C12747" s="34"/>
      <c r="D12747" s="10"/>
    </row>
    <row r="12748" spans="3:4" x14ac:dyDescent="0.25">
      <c r="C12748" s="34"/>
      <c r="D12748" s="10"/>
    </row>
    <row r="12749" spans="3:4" x14ac:dyDescent="0.25">
      <c r="C12749" s="34"/>
      <c r="D12749" s="10"/>
    </row>
    <row r="12750" spans="3:4" x14ac:dyDescent="0.25">
      <c r="C12750" s="34"/>
      <c r="D12750" s="10"/>
    </row>
    <row r="12751" spans="3:4" x14ac:dyDescent="0.25">
      <c r="C12751" s="34"/>
      <c r="D12751" s="10"/>
    </row>
    <row r="12752" spans="3:4" x14ac:dyDescent="0.25">
      <c r="C12752" s="34"/>
      <c r="D12752" s="10"/>
    </row>
    <row r="12753" spans="3:4" x14ac:dyDescent="0.25">
      <c r="C12753" s="34"/>
      <c r="D12753" s="10"/>
    </row>
    <row r="12754" spans="3:4" x14ac:dyDescent="0.25">
      <c r="C12754" s="34"/>
      <c r="D12754" s="10"/>
    </row>
    <row r="12755" spans="3:4" x14ac:dyDescent="0.25">
      <c r="C12755" s="34"/>
      <c r="D12755" s="10"/>
    </row>
    <row r="12756" spans="3:4" x14ac:dyDescent="0.25">
      <c r="C12756" s="34"/>
      <c r="D12756" s="10"/>
    </row>
    <row r="12757" spans="3:4" x14ac:dyDescent="0.25">
      <c r="C12757" s="34"/>
      <c r="D12757" s="10"/>
    </row>
    <row r="12758" spans="3:4" x14ac:dyDescent="0.25">
      <c r="C12758" s="34"/>
      <c r="D12758" s="10"/>
    </row>
    <row r="12759" spans="3:4" x14ac:dyDescent="0.25">
      <c r="C12759" s="34"/>
      <c r="D12759" s="10"/>
    </row>
    <row r="12760" spans="3:4" x14ac:dyDescent="0.25">
      <c r="C12760" s="34"/>
      <c r="D12760" s="10"/>
    </row>
    <row r="12761" spans="3:4" x14ac:dyDescent="0.25">
      <c r="C12761" s="34"/>
      <c r="D12761" s="10"/>
    </row>
    <row r="12762" spans="3:4" x14ac:dyDescent="0.25">
      <c r="C12762" s="34"/>
      <c r="D12762" s="10"/>
    </row>
    <row r="12763" spans="3:4" x14ac:dyDescent="0.25">
      <c r="C12763" s="34"/>
      <c r="D12763" s="10"/>
    </row>
    <row r="12764" spans="3:4" x14ac:dyDescent="0.25">
      <c r="C12764" s="34"/>
      <c r="D12764" s="10"/>
    </row>
    <row r="12765" spans="3:4" x14ac:dyDescent="0.25">
      <c r="C12765" s="34"/>
      <c r="D12765" s="10"/>
    </row>
    <row r="12766" spans="3:4" x14ac:dyDescent="0.25">
      <c r="C12766" s="34"/>
      <c r="D12766" s="10"/>
    </row>
    <row r="12767" spans="3:4" x14ac:dyDescent="0.25">
      <c r="C12767" s="34"/>
      <c r="D12767" s="10"/>
    </row>
    <row r="12768" spans="3:4" x14ac:dyDescent="0.25">
      <c r="C12768" s="34"/>
      <c r="D12768" s="10"/>
    </row>
    <row r="12769" spans="3:4" x14ac:dyDescent="0.25">
      <c r="C12769" s="34"/>
      <c r="D12769" s="10"/>
    </row>
    <row r="12770" spans="3:4" x14ac:dyDescent="0.25">
      <c r="C12770" s="34"/>
      <c r="D12770" s="10"/>
    </row>
    <row r="12771" spans="3:4" x14ac:dyDescent="0.25">
      <c r="C12771" s="34"/>
      <c r="D12771" s="10"/>
    </row>
    <row r="12772" spans="3:4" x14ac:dyDescent="0.25">
      <c r="C12772" s="34"/>
      <c r="D12772" s="10"/>
    </row>
    <row r="12773" spans="3:4" x14ac:dyDescent="0.25">
      <c r="C12773" s="34"/>
      <c r="D12773" s="10"/>
    </row>
    <row r="12774" spans="3:4" x14ac:dyDescent="0.25">
      <c r="C12774" s="34"/>
      <c r="D12774" s="10"/>
    </row>
    <row r="12775" spans="3:4" x14ac:dyDescent="0.25">
      <c r="C12775" s="34"/>
      <c r="D12775" s="10"/>
    </row>
    <row r="12776" spans="3:4" x14ac:dyDescent="0.25">
      <c r="C12776" s="34"/>
      <c r="D12776" s="10"/>
    </row>
    <row r="12777" spans="3:4" x14ac:dyDescent="0.25">
      <c r="C12777" s="34"/>
      <c r="D12777" s="10"/>
    </row>
    <row r="12778" spans="3:4" x14ac:dyDescent="0.25">
      <c r="C12778" s="34"/>
      <c r="D12778" s="10"/>
    </row>
    <row r="12779" spans="3:4" x14ac:dyDescent="0.25">
      <c r="C12779" s="34"/>
      <c r="D12779" s="10"/>
    </row>
    <row r="12780" spans="3:4" x14ac:dyDescent="0.25">
      <c r="C12780" s="34"/>
      <c r="D12780" s="10"/>
    </row>
    <row r="12781" spans="3:4" x14ac:dyDescent="0.25">
      <c r="C12781" s="34"/>
      <c r="D12781" s="10"/>
    </row>
    <row r="12782" spans="3:4" x14ac:dyDescent="0.25">
      <c r="C12782" s="34"/>
      <c r="D12782" s="10"/>
    </row>
    <row r="12783" spans="3:4" x14ac:dyDescent="0.25">
      <c r="C12783" s="34"/>
      <c r="D12783" s="10"/>
    </row>
    <row r="12784" spans="3:4" x14ac:dyDescent="0.25">
      <c r="C12784" s="34"/>
      <c r="D12784" s="10"/>
    </row>
    <row r="12785" spans="3:4" x14ac:dyDescent="0.25">
      <c r="C12785" s="34"/>
      <c r="D12785" s="10"/>
    </row>
    <row r="12786" spans="3:4" x14ac:dyDescent="0.25">
      <c r="C12786" s="34"/>
      <c r="D12786" s="10"/>
    </row>
    <row r="12787" spans="3:4" x14ac:dyDescent="0.25">
      <c r="C12787" s="34"/>
      <c r="D12787" s="10"/>
    </row>
    <row r="12788" spans="3:4" x14ac:dyDescent="0.25">
      <c r="C12788" s="34"/>
      <c r="D12788" s="10"/>
    </row>
    <row r="12789" spans="3:4" x14ac:dyDescent="0.25">
      <c r="C12789" s="34"/>
      <c r="D12789" s="10"/>
    </row>
    <row r="12790" spans="3:4" x14ac:dyDescent="0.25">
      <c r="C12790" s="34"/>
      <c r="D12790" s="10"/>
    </row>
    <row r="12791" spans="3:4" x14ac:dyDescent="0.25">
      <c r="C12791" s="34"/>
      <c r="D12791" s="10"/>
    </row>
    <row r="12792" spans="3:4" x14ac:dyDescent="0.25">
      <c r="C12792" s="34"/>
      <c r="D12792" s="10"/>
    </row>
    <row r="12793" spans="3:4" x14ac:dyDescent="0.25">
      <c r="C12793" s="34"/>
      <c r="D12793" s="10"/>
    </row>
    <row r="12794" spans="3:4" x14ac:dyDescent="0.25">
      <c r="C12794" s="34"/>
      <c r="D12794" s="10"/>
    </row>
    <row r="12795" spans="3:4" x14ac:dyDescent="0.25">
      <c r="C12795" s="34"/>
      <c r="D12795" s="10"/>
    </row>
    <row r="12796" spans="3:4" x14ac:dyDescent="0.25">
      <c r="C12796" s="34"/>
      <c r="D12796" s="10"/>
    </row>
    <row r="12797" spans="3:4" x14ac:dyDescent="0.25">
      <c r="C12797" s="34"/>
      <c r="D12797" s="10"/>
    </row>
    <row r="12798" spans="3:4" x14ac:dyDescent="0.25">
      <c r="C12798" s="34"/>
      <c r="D12798" s="10"/>
    </row>
    <row r="12799" spans="3:4" x14ac:dyDescent="0.25">
      <c r="C12799" s="34"/>
      <c r="D12799" s="10"/>
    </row>
    <row r="12800" spans="3:4" x14ac:dyDescent="0.25">
      <c r="C12800" s="34"/>
      <c r="D12800" s="10"/>
    </row>
    <row r="12801" spans="3:4" x14ac:dyDescent="0.25">
      <c r="C12801" s="34"/>
      <c r="D12801" s="10"/>
    </row>
    <row r="12802" spans="3:4" x14ac:dyDescent="0.25">
      <c r="C12802" s="34"/>
      <c r="D12802" s="10"/>
    </row>
    <row r="12803" spans="3:4" x14ac:dyDescent="0.25">
      <c r="C12803" s="34"/>
      <c r="D12803" s="10"/>
    </row>
    <row r="12804" spans="3:4" x14ac:dyDescent="0.25">
      <c r="C12804" s="34"/>
      <c r="D12804" s="10"/>
    </row>
    <row r="12805" spans="3:4" x14ac:dyDescent="0.25">
      <c r="C12805" s="34"/>
      <c r="D12805" s="10"/>
    </row>
    <row r="12806" spans="3:4" x14ac:dyDescent="0.25">
      <c r="C12806" s="34"/>
      <c r="D12806" s="10"/>
    </row>
    <row r="12807" spans="3:4" x14ac:dyDescent="0.25">
      <c r="C12807" s="34"/>
      <c r="D12807" s="10"/>
    </row>
    <row r="12808" spans="3:4" x14ac:dyDescent="0.25">
      <c r="C12808" s="34"/>
      <c r="D12808" s="10"/>
    </row>
    <row r="12809" spans="3:4" x14ac:dyDescent="0.25">
      <c r="C12809" s="34"/>
      <c r="D12809" s="10"/>
    </row>
    <row r="12810" spans="3:4" x14ac:dyDescent="0.25">
      <c r="C12810" s="34"/>
      <c r="D12810" s="10"/>
    </row>
    <row r="12811" spans="3:4" x14ac:dyDescent="0.25">
      <c r="C12811" s="34"/>
      <c r="D12811" s="10"/>
    </row>
    <row r="12812" spans="3:4" x14ac:dyDescent="0.25">
      <c r="C12812" s="34"/>
      <c r="D12812" s="10"/>
    </row>
    <row r="12813" spans="3:4" x14ac:dyDescent="0.25">
      <c r="C12813" s="34"/>
      <c r="D12813" s="10"/>
    </row>
    <row r="12814" spans="3:4" x14ac:dyDescent="0.25">
      <c r="C12814" s="34"/>
      <c r="D12814" s="10"/>
    </row>
    <row r="12815" spans="3:4" x14ac:dyDescent="0.25">
      <c r="C12815" s="34"/>
      <c r="D12815" s="10"/>
    </row>
    <row r="12816" spans="3:4" x14ac:dyDescent="0.25">
      <c r="C12816" s="34"/>
      <c r="D12816" s="10"/>
    </row>
    <row r="12817" spans="3:4" x14ac:dyDescent="0.25">
      <c r="C12817" s="34"/>
      <c r="D12817" s="10"/>
    </row>
    <row r="12818" spans="3:4" x14ac:dyDescent="0.25">
      <c r="C12818" s="34"/>
      <c r="D12818" s="10"/>
    </row>
    <row r="12819" spans="3:4" x14ac:dyDescent="0.25">
      <c r="C12819" s="34"/>
      <c r="D12819" s="10"/>
    </row>
    <row r="12820" spans="3:4" x14ac:dyDescent="0.25">
      <c r="C12820" s="34"/>
      <c r="D12820" s="10"/>
    </row>
    <row r="12821" spans="3:4" x14ac:dyDescent="0.25">
      <c r="C12821" s="34"/>
      <c r="D12821" s="10"/>
    </row>
    <row r="12822" spans="3:4" x14ac:dyDescent="0.25">
      <c r="C12822" s="34"/>
      <c r="D12822" s="10"/>
    </row>
    <row r="12823" spans="3:4" x14ac:dyDescent="0.25">
      <c r="C12823" s="34"/>
      <c r="D12823" s="10"/>
    </row>
    <row r="12824" spans="3:4" x14ac:dyDescent="0.25">
      <c r="C12824" s="34"/>
      <c r="D12824" s="10"/>
    </row>
    <row r="12825" spans="3:4" x14ac:dyDescent="0.25">
      <c r="C12825" s="34"/>
      <c r="D12825" s="10"/>
    </row>
    <row r="12826" spans="3:4" x14ac:dyDescent="0.25">
      <c r="C12826" s="34"/>
      <c r="D12826" s="10"/>
    </row>
    <row r="12827" spans="3:4" x14ac:dyDescent="0.25">
      <c r="C12827" s="34"/>
      <c r="D12827" s="10"/>
    </row>
    <row r="12828" spans="3:4" x14ac:dyDescent="0.25">
      <c r="C12828" s="34"/>
      <c r="D12828" s="10"/>
    </row>
    <row r="12829" spans="3:4" x14ac:dyDescent="0.25">
      <c r="C12829" s="34"/>
      <c r="D12829" s="10"/>
    </row>
    <row r="12830" spans="3:4" x14ac:dyDescent="0.25">
      <c r="C12830" s="34"/>
      <c r="D12830" s="10"/>
    </row>
    <row r="12831" spans="3:4" x14ac:dyDescent="0.25">
      <c r="C12831" s="34"/>
      <c r="D12831" s="10"/>
    </row>
    <row r="12832" spans="3:4" x14ac:dyDescent="0.25">
      <c r="C12832" s="34"/>
      <c r="D12832" s="10"/>
    </row>
    <row r="12833" spans="3:4" x14ac:dyDescent="0.25">
      <c r="C12833" s="34"/>
      <c r="D12833" s="10"/>
    </row>
    <row r="12834" spans="3:4" x14ac:dyDescent="0.25">
      <c r="C12834" s="34"/>
      <c r="D12834" s="10"/>
    </row>
    <row r="12835" spans="3:4" x14ac:dyDescent="0.25">
      <c r="C12835" s="34"/>
      <c r="D12835" s="10"/>
    </row>
    <row r="12836" spans="3:4" x14ac:dyDescent="0.25">
      <c r="C12836" s="34"/>
      <c r="D12836" s="10"/>
    </row>
    <row r="12837" spans="3:4" x14ac:dyDescent="0.25">
      <c r="C12837" s="34"/>
      <c r="D12837" s="10"/>
    </row>
    <row r="12838" spans="3:4" x14ac:dyDescent="0.25">
      <c r="C12838" s="34"/>
      <c r="D12838" s="10"/>
    </row>
    <row r="12839" spans="3:4" x14ac:dyDescent="0.25">
      <c r="C12839" s="34"/>
      <c r="D12839" s="10"/>
    </row>
    <row r="12840" spans="3:4" x14ac:dyDescent="0.25">
      <c r="C12840" s="34"/>
      <c r="D12840" s="10"/>
    </row>
    <row r="12841" spans="3:4" x14ac:dyDescent="0.25">
      <c r="C12841" s="34"/>
      <c r="D12841" s="10"/>
    </row>
    <row r="12842" spans="3:4" x14ac:dyDescent="0.25">
      <c r="C12842" s="34"/>
      <c r="D12842" s="10"/>
    </row>
    <row r="12843" spans="3:4" x14ac:dyDescent="0.25">
      <c r="C12843" s="34"/>
      <c r="D12843" s="10"/>
    </row>
    <row r="12844" spans="3:4" x14ac:dyDescent="0.25">
      <c r="C12844" s="34"/>
      <c r="D12844" s="10"/>
    </row>
    <row r="12845" spans="3:4" x14ac:dyDescent="0.25">
      <c r="C12845" s="34"/>
      <c r="D12845" s="10"/>
    </row>
    <row r="12846" spans="3:4" x14ac:dyDescent="0.25">
      <c r="C12846" s="34"/>
      <c r="D12846" s="10"/>
    </row>
    <row r="12847" spans="3:4" x14ac:dyDescent="0.25">
      <c r="C12847" s="34"/>
      <c r="D12847" s="10"/>
    </row>
    <row r="12848" spans="3:4" x14ac:dyDescent="0.25">
      <c r="C12848" s="34"/>
      <c r="D12848" s="10"/>
    </row>
    <row r="12849" spans="3:4" x14ac:dyDescent="0.25">
      <c r="C12849" s="34"/>
      <c r="D12849" s="10"/>
    </row>
    <row r="12850" spans="3:4" x14ac:dyDescent="0.25">
      <c r="C12850" s="34"/>
      <c r="D12850" s="10"/>
    </row>
    <row r="12851" spans="3:4" x14ac:dyDescent="0.25">
      <c r="C12851" s="34"/>
      <c r="D12851" s="10"/>
    </row>
    <row r="12852" spans="3:4" x14ac:dyDescent="0.25">
      <c r="C12852" s="34"/>
      <c r="D12852" s="10"/>
    </row>
    <row r="12853" spans="3:4" x14ac:dyDescent="0.25">
      <c r="C12853" s="34"/>
      <c r="D12853" s="10"/>
    </row>
    <row r="12854" spans="3:4" x14ac:dyDescent="0.25">
      <c r="C12854" s="34"/>
      <c r="D12854" s="10"/>
    </row>
    <row r="12855" spans="3:4" x14ac:dyDescent="0.25">
      <c r="C12855" s="34"/>
      <c r="D12855" s="10"/>
    </row>
    <row r="12856" spans="3:4" x14ac:dyDescent="0.25">
      <c r="C12856" s="34"/>
      <c r="D12856" s="10"/>
    </row>
    <row r="12857" spans="3:4" x14ac:dyDescent="0.25">
      <c r="C12857" s="34"/>
      <c r="D12857" s="10"/>
    </row>
    <row r="12858" spans="3:4" x14ac:dyDescent="0.25">
      <c r="C12858" s="34"/>
      <c r="D12858" s="10"/>
    </row>
    <row r="12859" spans="3:4" x14ac:dyDescent="0.25">
      <c r="C12859" s="34"/>
      <c r="D12859" s="10"/>
    </row>
    <row r="12860" spans="3:4" x14ac:dyDescent="0.25">
      <c r="C12860" s="34"/>
      <c r="D12860" s="10"/>
    </row>
    <row r="12861" spans="3:4" x14ac:dyDescent="0.25">
      <c r="C12861" s="34"/>
      <c r="D12861" s="10"/>
    </row>
    <row r="12862" spans="3:4" x14ac:dyDescent="0.25">
      <c r="C12862" s="34"/>
      <c r="D12862" s="10"/>
    </row>
    <row r="12863" spans="3:4" x14ac:dyDescent="0.25">
      <c r="C12863" s="34"/>
      <c r="D12863" s="10"/>
    </row>
    <row r="12864" spans="3:4" x14ac:dyDescent="0.25">
      <c r="C12864" s="34"/>
      <c r="D12864" s="10"/>
    </row>
    <row r="12865" spans="3:4" x14ac:dyDescent="0.25">
      <c r="C12865" s="34"/>
      <c r="D12865" s="10"/>
    </row>
    <row r="12866" spans="3:4" x14ac:dyDescent="0.25">
      <c r="C12866" s="34"/>
      <c r="D12866" s="10"/>
    </row>
    <row r="12867" spans="3:4" x14ac:dyDescent="0.25">
      <c r="C12867" s="34"/>
      <c r="D12867" s="10"/>
    </row>
    <row r="12868" spans="3:4" x14ac:dyDescent="0.25">
      <c r="C12868" s="34"/>
      <c r="D12868" s="10"/>
    </row>
    <row r="12869" spans="3:4" x14ac:dyDescent="0.25">
      <c r="C12869" s="34"/>
      <c r="D12869" s="10"/>
    </row>
    <row r="12870" spans="3:4" x14ac:dyDescent="0.25">
      <c r="C12870" s="34"/>
      <c r="D12870" s="10"/>
    </row>
    <row r="12871" spans="3:4" x14ac:dyDescent="0.25">
      <c r="C12871" s="34"/>
      <c r="D12871" s="10"/>
    </row>
    <row r="12872" spans="3:4" x14ac:dyDescent="0.25">
      <c r="C12872" s="34"/>
      <c r="D12872" s="10"/>
    </row>
    <row r="12873" spans="3:4" x14ac:dyDescent="0.25">
      <c r="C12873" s="34"/>
      <c r="D12873" s="10"/>
    </row>
    <row r="12874" spans="3:4" x14ac:dyDescent="0.25">
      <c r="C12874" s="34"/>
      <c r="D12874" s="10"/>
    </row>
    <row r="12875" spans="3:4" x14ac:dyDescent="0.25">
      <c r="C12875" s="34"/>
      <c r="D12875" s="10"/>
    </row>
    <row r="12876" spans="3:4" x14ac:dyDescent="0.25">
      <c r="C12876" s="34"/>
      <c r="D12876" s="10"/>
    </row>
    <row r="12877" spans="3:4" x14ac:dyDescent="0.25">
      <c r="C12877" s="34"/>
      <c r="D12877" s="10"/>
    </row>
    <row r="12878" spans="3:4" x14ac:dyDescent="0.25">
      <c r="C12878" s="34"/>
      <c r="D12878" s="10"/>
    </row>
    <row r="12879" spans="3:4" x14ac:dyDescent="0.25">
      <c r="C12879" s="34"/>
      <c r="D12879" s="10"/>
    </row>
    <row r="12880" spans="3:4" x14ac:dyDescent="0.25">
      <c r="C12880" s="34"/>
      <c r="D12880" s="10"/>
    </row>
    <row r="12881" spans="3:4" x14ac:dyDescent="0.25">
      <c r="C12881" s="34"/>
      <c r="D12881" s="10"/>
    </row>
    <row r="12882" spans="3:4" x14ac:dyDescent="0.25">
      <c r="C12882" s="34"/>
      <c r="D12882" s="10"/>
    </row>
    <row r="12883" spans="3:4" x14ac:dyDescent="0.25">
      <c r="C12883" s="34"/>
      <c r="D12883" s="10"/>
    </row>
    <row r="12884" spans="3:4" x14ac:dyDescent="0.25">
      <c r="C12884" s="34"/>
      <c r="D12884" s="10"/>
    </row>
    <row r="12885" spans="3:4" x14ac:dyDescent="0.25">
      <c r="C12885" s="34"/>
      <c r="D12885" s="10"/>
    </row>
    <row r="12886" spans="3:4" x14ac:dyDescent="0.25">
      <c r="C12886" s="34"/>
      <c r="D12886" s="10"/>
    </row>
    <row r="12887" spans="3:4" x14ac:dyDescent="0.25">
      <c r="C12887" s="34"/>
      <c r="D12887" s="10"/>
    </row>
    <row r="12888" spans="3:4" x14ac:dyDescent="0.25">
      <c r="C12888" s="34"/>
      <c r="D12888" s="10"/>
    </row>
    <row r="12889" spans="3:4" x14ac:dyDescent="0.25">
      <c r="C12889" s="34"/>
      <c r="D12889" s="10"/>
    </row>
    <row r="12890" spans="3:4" x14ac:dyDescent="0.25">
      <c r="C12890" s="34"/>
      <c r="D12890" s="10"/>
    </row>
    <row r="12891" spans="3:4" x14ac:dyDescent="0.25">
      <c r="C12891" s="34"/>
      <c r="D12891" s="10"/>
    </row>
    <row r="12892" spans="3:4" x14ac:dyDescent="0.25">
      <c r="C12892" s="34"/>
      <c r="D12892" s="10"/>
    </row>
    <row r="12893" spans="3:4" x14ac:dyDescent="0.25">
      <c r="C12893" s="34"/>
      <c r="D12893" s="10"/>
    </row>
    <row r="12894" spans="3:4" x14ac:dyDescent="0.25">
      <c r="C12894" s="34"/>
      <c r="D12894" s="10"/>
    </row>
    <row r="12895" spans="3:4" x14ac:dyDescent="0.25">
      <c r="C12895" s="34"/>
      <c r="D12895" s="10"/>
    </row>
    <row r="12896" spans="3:4" x14ac:dyDescent="0.25">
      <c r="C12896" s="34"/>
      <c r="D12896" s="10"/>
    </row>
    <row r="12897" spans="3:4" x14ac:dyDescent="0.25">
      <c r="C12897" s="34"/>
      <c r="D12897" s="10"/>
    </row>
    <row r="12898" spans="3:4" x14ac:dyDescent="0.25">
      <c r="C12898" s="34"/>
      <c r="D12898" s="10"/>
    </row>
    <row r="12899" spans="3:4" x14ac:dyDescent="0.25">
      <c r="C12899" s="34"/>
      <c r="D12899" s="10"/>
    </row>
    <row r="12900" spans="3:4" x14ac:dyDescent="0.25">
      <c r="C12900" s="34"/>
      <c r="D12900" s="10"/>
    </row>
    <row r="12901" spans="3:4" x14ac:dyDescent="0.25">
      <c r="C12901" s="34"/>
      <c r="D12901" s="10"/>
    </row>
    <row r="12902" spans="3:4" x14ac:dyDescent="0.25">
      <c r="C12902" s="34"/>
      <c r="D12902" s="10"/>
    </row>
    <row r="12903" spans="3:4" x14ac:dyDescent="0.25">
      <c r="C12903" s="34"/>
      <c r="D12903" s="10"/>
    </row>
    <row r="12904" spans="3:4" x14ac:dyDescent="0.25">
      <c r="C12904" s="34"/>
      <c r="D12904" s="10"/>
    </row>
    <row r="12905" spans="3:4" x14ac:dyDescent="0.25">
      <c r="C12905" s="34"/>
      <c r="D12905" s="10"/>
    </row>
    <row r="12906" spans="3:4" x14ac:dyDescent="0.25">
      <c r="C12906" s="34"/>
      <c r="D12906" s="10"/>
    </row>
    <row r="12907" spans="3:4" x14ac:dyDescent="0.25">
      <c r="C12907" s="34"/>
      <c r="D12907" s="10"/>
    </row>
    <row r="12908" spans="3:4" x14ac:dyDescent="0.25">
      <c r="C12908" s="34"/>
      <c r="D12908" s="10"/>
    </row>
    <row r="12909" spans="3:4" x14ac:dyDescent="0.25">
      <c r="C12909" s="34"/>
      <c r="D12909" s="10"/>
    </row>
    <row r="12910" spans="3:4" x14ac:dyDescent="0.25">
      <c r="C12910" s="34"/>
      <c r="D12910" s="10"/>
    </row>
    <row r="12911" spans="3:4" x14ac:dyDescent="0.25">
      <c r="C12911" s="34"/>
      <c r="D12911" s="10"/>
    </row>
    <row r="12912" spans="3:4" x14ac:dyDescent="0.25">
      <c r="C12912" s="34"/>
      <c r="D12912" s="10"/>
    </row>
    <row r="12913" spans="3:4" x14ac:dyDescent="0.25">
      <c r="C12913" s="34"/>
      <c r="D12913" s="10"/>
    </row>
    <row r="12914" spans="3:4" x14ac:dyDescent="0.25">
      <c r="C12914" s="34"/>
      <c r="D12914" s="10"/>
    </row>
    <row r="12915" spans="3:4" x14ac:dyDescent="0.25">
      <c r="C12915" s="34"/>
      <c r="D12915" s="10"/>
    </row>
    <row r="12916" spans="3:4" x14ac:dyDescent="0.25">
      <c r="C12916" s="34"/>
      <c r="D12916" s="10"/>
    </row>
    <row r="12917" spans="3:4" x14ac:dyDescent="0.25">
      <c r="C12917" s="34"/>
      <c r="D12917" s="10"/>
    </row>
    <row r="12918" spans="3:4" x14ac:dyDescent="0.25">
      <c r="C12918" s="34"/>
      <c r="D12918" s="10"/>
    </row>
    <row r="12919" spans="3:4" x14ac:dyDescent="0.25">
      <c r="C12919" s="34"/>
      <c r="D12919" s="10"/>
    </row>
    <row r="12920" spans="3:4" x14ac:dyDescent="0.25">
      <c r="C12920" s="34"/>
      <c r="D12920" s="10"/>
    </row>
    <row r="12921" spans="3:4" x14ac:dyDescent="0.25">
      <c r="C12921" s="34"/>
      <c r="D12921" s="10"/>
    </row>
    <row r="12922" spans="3:4" x14ac:dyDescent="0.25">
      <c r="C12922" s="34"/>
      <c r="D12922" s="10"/>
    </row>
    <row r="12923" spans="3:4" x14ac:dyDescent="0.25">
      <c r="C12923" s="34"/>
      <c r="D12923" s="10"/>
    </row>
    <row r="12924" spans="3:4" x14ac:dyDescent="0.25">
      <c r="C12924" s="34"/>
      <c r="D12924" s="10"/>
    </row>
    <row r="12925" spans="3:4" x14ac:dyDescent="0.25">
      <c r="C12925" s="34"/>
      <c r="D12925" s="10"/>
    </row>
    <row r="12926" spans="3:4" x14ac:dyDescent="0.25">
      <c r="C12926" s="34"/>
      <c r="D12926" s="10"/>
    </row>
    <row r="12927" spans="3:4" x14ac:dyDescent="0.25">
      <c r="C12927" s="34"/>
      <c r="D12927" s="10"/>
    </row>
    <row r="12928" spans="3:4" x14ac:dyDescent="0.25">
      <c r="C12928" s="34"/>
      <c r="D12928" s="10"/>
    </row>
    <row r="12929" spans="3:4" x14ac:dyDescent="0.25">
      <c r="C12929" s="34"/>
      <c r="D12929" s="10"/>
    </row>
    <row r="12930" spans="3:4" x14ac:dyDescent="0.25">
      <c r="C12930" s="34"/>
      <c r="D12930" s="10"/>
    </row>
    <row r="12931" spans="3:4" x14ac:dyDescent="0.25">
      <c r="C12931" s="34"/>
      <c r="D12931" s="10"/>
    </row>
    <row r="12932" spans="3:4" x14ac:dyDescent="0.25">
      <c r="C12932" s="34"/>
      <c r="D12932" s="10"/>
    </row>
    <row r="12933" spans="3:4" x14ac:dyDescent="0.25">
      <c r="C12933" s="34"/>
      <c r="D12933" s="10"/>
    </row>
    <row r="12934" spans="3:4" x14ac:dyDescent="0.25">
      <c r="C12934" s="34"/>
      <c r="D12934" s="10"/>
    </row>
    <row r="12935" spans="3:4" x14ac:dyDescent="0.25">
      <c r="C12935" s="34"/>
      <c r="D12935" s="10"/>
    </row>
    <row r="12936" spans="3:4" x14ac:dyDescent="0.25">
      <c r="C12936" s="34"/>
      <c r="D12936" s="10"/>
    </row>
    <row r="12937" spans="3:4" x14ac:dyDescent="0.25">
      <c r="C12937" s="34"/>
      <c r="D12937" s="10"/>
    </row>
    <row r="12938" spans="3:4" x14ac:dyDescent="0.25">
      <c r="C12938" s="34"/>
      <c r="D12938" s="10"/>
    </row>
    <row r="12939" spans="3:4" x14ac:dyDescent="0.25">
      <c r="C12939" s="34"/>
      <c r="D12939" s="10"/>
    </row>
    <row r="12940" spans="3:4" x14ac:dyDescent="0.25">
      <c r="C12940" s="34"/>
      <c r="D12940" s="10"/>
    </row>
    <row r="12941" spans="3:4" x14ac:dyDescent="0.25">
      <c r="C12941" s="34"/>
      <c r="D12941" s="10"/>
    </row>
    <row r="12942" spans="3:4" x14ac:dyDescent="0.25">
      <c r="C12942" s="34"/>
      <c r="D12942" s="10"/>
    </row>
    <row r="12943" spans="3:4" x14ac:dyDescent="0.25">
      <c r="C12943" s="34"/>
      <c r="D12943" s="10"/>
    </row>
    <row r="12944" spans="3:4" x14ac:dyDescent="0.25">
      <c r="C12944" s="34"/>
      <c r="D12944" s="10"/>
    </row>
    <row r="12945" spans="3:4" x14ac:dyDescent="0.25">
      <c r="C12945" s="34"/>
      <c r="D12945" s="10"/>
    </row>
    <row r="12946" spans="3:4" x14ac:dyDescent="0.25">
      <c r="C12946" s="34"/>
      <c r="D12946" s="10"/>
    </row>
    <row r="12947" spans="3:4" x14ac:dyDescent="0.25">
      <c r="C12947" s="34"/>
      <c r="D12947" s="10"/>
    </row>
    <row r="12948" spans="3:4" x14ac:dyDescent="0.25">
      <c r="C12948" s="34"/>
      <c r="D12948" s="10"/>
    </row>
    <row r="12949" spans="3:4" x14ac:dyDescent="0.25">
      <c r="C12949" s="34"/>
      <c r="D12949" s="10"/>
    </row>
    <row r="12950" spans="3:4" x14ac:dyDescent="0.25">
      <c r="C12950" s="34"/>
      <c r="D12950" s="10"/>
    </row>
    <row r="12951" spans="3:4" x14ac:dyDescent="0.25">
      <c r="C12951" s="34"/>
      <c r="D12951" s="10"/>
    </row>
    <row r="12952" spans="3:4" x14ac:dyDescent="0.25">
      <c r="C12952" s="34"/>
      <c r="D12952" s="10"/>
    </row>
    <row r="12953" spans="3:4" x14ac:dyDescent="0.25">
      <c r="C12953" s="34"/>
      <c r="D12953" s="10"/>
    </row>
    <row r="12954" spans="3:4" x14ac:dyDescent="0.25">
      <c r="C12954" s="34"/>
      <c r="D12954" s="10"/>
    </row>
    <row r="12955" spans="3:4" x14ac:dyDescent="0.25">
      <c r="C12955" s="34"/>
      <c r="D12955" s="10"/>
    </row>
    <row r="12956" spans="3:4" x14ac:dyDescent="0.25">
      <c r="C12956" s="34"/>
      <c r="D12956" s="10"/>
    </row>
    <row r="12957" spans="3:4" x14ac:dyDescent="0.25">
      <c r="C12957" s="34"/>
      <c r="D12957" s="10"/>
    </row>
    <row r="12958" spans="3:4" x14ac:dyDescent="0.25">
      <c r="C12958" s="34"/>
      <c r="D12958" s="10"/>
    </row>
    <row r="12959" spans="3:4" x14ac:dyDescent="0.25">
      <c r="C12959" s="34"/>
      <c r="D12959" s="10"/>
    </row>
    <row r="12960" spans="3:4" x14ac:dyDescent="0.25">
      <c r="C12960" s="34"/>
      <c r="D12960" s="10"/>
    </row>
    <row r="12961" spans="3:4" x14ac:dyDescent="0.25">
      <c r="C12961" s="34"/>
      <c r="D12961" s="10"/>
    </row>
    <row r="12962" spans="3:4" x14ac:dyDescent="0.25">
      <c r="C12962" s="34"/>
      <c r="D12962" s="10"/>
    </row>
    <row r="12963" spans="3:4" x14ac:dyDescent="0.25">
      <c r="C12963" s="34"/>
      <c r="D12963" s="10"/>
    </row>
    <row r="12964" spans="3:4" x14ac:dyDescent="0.25">
      <c r="C12964" s="34"/>
      <c r="D12964" s="10"/>
    </row>
    <row r="12965" spans="3:4" x14ac:dyDescent="0.25">
      <c r="C12965" s="34"/>
      <c r="D12965" s="10"/>
    </row>
    <row r="12966" spans="3:4" x14ac:dyDescent="0.25">
      <c r="C12966" s="34"/>
      <c r="D12966" s="10"/>
    </row>
    <row r="12967" spans="3:4" x14ac:dyDescent="0.25">
      <c r="C12967" s="34"/>
      <c r="D12967" s="10"/>
    </row>
    <row r="12968" spans="3:4" x14ac:dyDescent="0.25">
      <c r="C12968" s="34"/>
      <c r="D12968" s="10"/>
    </row>
    <row r="12969" spans="3:4" x14ac:dyDescent="0.25">
      <c r="C12969" s="34"/>
      <c r="D12969" s="10"/>
    </row>
    <row r="12970" spans="3:4" x14ac:dyDescent="0.25">
      <c r="C12970" s="34"/>
      <c r="D12970" s="10"/>
    </row>
    <row r="12971" spans="3:4" x14ac:dyDescent="0.25">
      <c r="C12971" s="34"/>
      <c r="D12971" s="10"/>
    </row>
    <row r="12972" spans="3:4" x14ac:dyDescent="0.25">
      <c r="C12972" s="34"/>
      <c r="D12972" s="10"/>
    </row>
    <row r="12973" spans="3:4" x14ac:dyDescent="0.25">
      <c r="C12973" s="34"/>
      <c r="D12973" s="10"/>
    </row>
    <row r="12974" spans="3:4" x14ac:dyDescent="0.25">
      <c r="C12974" s="34"/>
      <c r="D12974" s="10"/>
    </row>
    <row r="12975" spans="3:4" x14ac:dyDescent="0.25">
      <c r="C12975" s="34"/>
      <c r="D12975" s="10"/>
    </row>
    <row r="12976" spans="3:4" x14ac:dyDescent="0.25">
      <c r="C12976" s="34"/>
      <c r="D12976" s="10"/>
    </row>
    <row r="12977" spans="3:4" x14ac:dyDescent="0.25">
      <c r="C12977" s="34"/>
      <c r="D12977" s="10"/>
    </row>
    <row r="12978" spans="3:4" x14ac:dyDescent="0.25">
      <c r="C12978" s="34"/>
      <c r="D12978" s="10"/>
    </row>
    <row r="12979" spans="3:4" x14ac:dyDescent="0.25">
      <c r="C12979" s="34"/>
      <c r="D12979" s="10"/>
    </row>
    <row r="12980" spans="3:4" x14ac:dyDescent="0.25">
      <c r="C12980" s="34"/>
      <c r="D12980" s="10"/>
    </row>
    <row r="12981" spans="3:4" x14ac:dyDescent="0.25">
      <c r="C12981" s="34"/>
      <c r="D12981" s="10"/>
    </row>
    <row r="12982" spans="3:4" x14ac:dyDescent="0.25">
      <c r="C12982" s="34"/>
      <c r="D12982" s="10"/>
    </row>
    <row r="12983" spans="3:4" x14ac:dyDescent="0.25">
      <c r="C12983" s="34"/>
      <c r="D12983" s="10"/>
    </row>
    <row r="12984" spans="3:4" x14ac:dyDescent="0.25">
      <c r="C12984" s="34"/>
      <c r="D12984" s="10"/>
    </row>
    <row r="12985" spans="3:4" x14ac:dyDescent="0.25">
      <c r="C12985" s="34"/>
      <c r="D12985" s="10"/>
    </row>
    <row r="12986" spans="3:4" x14ac:dyDescent="0.25">
      <c r="C12986" s="34"/>
      <c r="D12986" s="10"/>
    </row>
    <row r="12987" spans="3:4" x14ac:dyDescent="0.25">
      <c r="C12987" s="34"/>
      <c r="D12987" s="10"/>
    </row>
    <row r="12988" spans="3:4" x14ac:dyDescent="0.25">
      <c r="C12988" s="34"/>
      <c r="D12988" s="10"/>
    </row>
    <row r="12989" spans="3:4" x14ac:dyDescent="0.25">
      <c r="C12989" s="34"/>
      <c r="D12989" s="10"/>
    </row>
    <row r="12990" spans="3:4" x14ac:dyDescent="0.25">
      <c r="C12990" s="34"/>
      <c r="D12990" s="10"/>
    </row>
    <row r="12991" spans="3:4" x14ac:dyDescent="0.25">
      <c r="C12991" s="34"/>
      <c r="D12991" s="10"/>
    </row>
    <row r="12992" spans="3:4" x14ac:dyDescent="0.25">
      <c r="C12992" s="34"/>
      <c r="D12992" s="10"/>
    </row>
    <row r="12993" spans="3:4" x14ac:dyDescent="0.25">
      <c r="C12993" s="34"/>
      <c r="D12993" s="10"/>
    </row>
    <row r="12994" spans="3:4" x14ac:dyDescent="0.25">
      <c r="C12994" s="34"/>
      <c r="D12994" s="10"/>
    </row>
    <row r="12995" spans="3:4" x14ac:dyDescent="0.25">
      <c r="C12995" s="34"/>
      <c r="D12995" s="10"/>
    </row>
    <row r="12996" spans="3:4" x14ac:dyDescent="0.25">
      <c r="C12996" s="34"/>
      <c r="D12996" s="10"/>
    </row>
    <row r="12997" spans="3:4" x14ac:dyDescent="0.25">
      <c r="C12997" s="34"/>
      <c r="D12997" s="10"/>
    </row>
    <row r="12998" spans="3:4" x14ac:dyDescent="0.25">
      <c r="C12998" s="34"/>
      <c r="D12998" s="10"/>
    </row>
    <row r="12999" spans="3:4" x14ac:dyDescent="0.25">
      <c r="C12999" s="34"/>
      <c r="D12999" s="10"/>
    </row>
    <row r="13000" spans="3:4" x14ac:dyDescent="0.25">
      <c r="C13000" s="34"/>
      <c r="D13000" s="10"/>
    </row>
    <row r="13001" spans="3:4" x14ac:dyDescent="0.25">
      <c r="C13001" s="34"/>
      <c r="D13001" s="10"/>
    </row>
    <row r="13002" spans="3:4" x14ac:dyDescent="0.25">
      <c r="C13002" s="34"/>
      <c r="D13002" s="10"/>
    </row>
    <row r="13003" spans="3:4" x14ac:dyDescent="0.25">
      <c r="C13003" s="34"/>
      <c r="D13003" s="10"/>
    </row>
    <row r="13004" spans="3:4" x14ac:dyDescent="0.25">
      <c r="C13004" s="34"/>
      <c r="D13004" s="10"/>
    </row>
    <row r="13005" spans="3:4" x14ac:dyDescent="0.25">
      <c r="C13005" s="34"/>
      <c r="D13005" s="10"/>
    </row>
    <row r="13006" spans="3:4" x14ac:dyDescent="0.25">
      <c r="C13006" s="34"/>
      <c r="D13006" s="10"/>
    </row>
    <row r="13007" spans="3:4" x14ac:dyDescent="0.25">
      <c r="C13007" s="34"/>
      <c r="D13007" s="10"/>
    </row>
    <row r="13008" spans="3:4" x14ac:dyDescent="0.25">
      <c r="C13008" s="34"/>
      <c r="D13008" s="10"/>
    </row>
    <row r="13009" spans="3:4" x14ac:dyDescent="0.25">
      <c r="C13009" s="34"/>
      <c r="D13009" s="10"/>
    </row>
    <row r="13010" spans="3:4" x14ac:dyDescent="0.25">
      <c r="C13010" s="34"/>
      <c r="D13010" s="10"/>
    </row>
    <row r="13011" spans="3:4" x14ac:dyDescent="0.25">
      <c r="C13011" s="34"/>
      <c r="D13011" s="10"/>
    </row>
    <row r="13012" spans="3:4" x14ac:dyDescent="0.25">
      <c r="C13012" s="34"/>
      <c r="D13012" s="10"/>
    </row>
    <row r="13013" spans="3:4" x14ac:dyDescent="0.25">
      <c r="C13013" s="34"/>
      <c r="D13013" s="10"/>
    </row>
    <row r="13014" spans="3:4" x14ac:dyDescent="0.25">
      <c r="C13014" s="34"/>
      <c r="D13014" s="10"/>
    </row>
    <row r="13015" spans="3:4" x14ac:dyDescent="0.25">
      <c r="C13015" s="34"/>
      <c r="D13015" s="10"/>
    </row>
    <row r="13016" spans="3:4" x14ac:dyDescent="0.25">
      <c r="C13016" s="34"/>
      <c r="D13016" s="10"/>
    </row>
    <row r="13017" spans="3:4" x14ac:dyDescent="0.25">
      <c r="C13017" s="34"/>
      <c r="D13017" s="10"/>
    </row>
    <row r="13018" spans="3:4" x14ac:dyDescent="0.25">
      <c r="C13018" s="34"/>
      <c r="D13018" s="10"/>
    </row>
    <row r="13019" spans="3:4" x14ac:dyDescent="0.25">
      <c r="C13019" s="34"/>
      <c r="D13019" s="10"/>
    </row>
    <row r="13020" spans="3:4" x14ac:dyDescent="0.25">
      <c r="C13020" s="34"/>
      <c r="D13020" s="10"/>
    </row>
    <row r="13021" spans="3:4" x14ac:dyDescent="0.25">
      <c r="C13021" s="34"/>
      <c r="D13021" s="10"/>
    </row>
    <row r="13022" spans="3:4" x14ac:dyDescent="0.25">
      <c r="C13022" s="34"/>
      <c r="D13022" s="10"/>
    </row>
    <row r="13023" spans="3:4" x14ac:dyDescent="0.25">
      <c r="C13023" s="34"/>
      <c r="D13023" s="10"/>
    </row>
    <row r="13024" spans="3:4" x14ac:dyDescent="0.25">
      <c r="C13024" s="34"/>
      <c r="D13024" s="10"/>
    </row>
    <row r="13025" spans="3:4" x14ac:dyDescent="0.25">
      <c r="C13025" s="34"/>
      <c r="D13025" s="10"/>
    </row>
    <row r="13026" spans="3:4" x14ac:dyDescent="0.25">
      <c r="C13026" s="34"/>
      <c r="D13026" s="10"/>
    </row>
    <row r="13027" spans="3:4" x14ac:dyDescent="0.25">
      <c r="C13027" s="34"/>
      <c r="D13027" s="10"/>
    </row>
    <row r="13028" spans="3:4" x14ac:dyDescent="0.25">
      <c r="C13028" s="34"/>
      <c r="D13028" s="10"/>
    </row>
    <row r="13029" spans="3:4" x14ac:dyDescent="0.25">
      <c r="C13029" s="34"/>
      <c r="D13029" s="10"/>
    </row>
    <row r="13030" spans="3:4" x14ac:dyDescent="0.25">
      <c r="C13030" s="34"/>
      <c r="D13030" s="10"/>
    </row>
    <row r="13031" spans="3:4" x14ac:dyDescent="0.25">
      <c r="C13031" s="34"/>
      <c r="D13031" s="10"/>
    </row>
    <row r="13032" spans="3:4" x14ac:dyDescent="0.25">
      <c r="C13032" s="34"/>
      <c r="D13032" s="10"/>
    </row>
    <row r="13033" spans="3:4" x14ac:dyDescent="0.25">
      <c r="C13033" s="34"/>
      <c r="D13033" s="10"/>
    </row>
    <row r="13034" spans="3:4" x14ac:dyDescent="0.25">
      <c r="C13034" s="34"/>
      <c r="D13034" s="10"/>
    </row>
    <row r="13035" spans="3:4" x14ac:dyDescent="0.25">
      <c r="C13035" s="34"/>
      <c r="D13035" s="10"/>
    </row>
    <row r="13036" spans="3:4" x14ac:dyDescent="0.25">
      <c r="C13036" s="34"/>
      <c r="D13036" s="10"/>
    </row>
    <row r="13037" spans="3:4" x14ac:dyDescent="0.25">
      <c r="C13037" s="34"/>
      <c r="D13037" s="10"/>
    </row>
    <row r="13038" spans="3:4" x14ac:dyDescent="0.25">
      <c r="C13038" s="34"/>
      <c r="D13038" s="10"/>
    </row>
    <row r="13039" spans="3:4" x14ac:dyDescent="0.25">
      <c r="C13039" s="34"/>
      <c r="D13039" s="10"/>
    </row>
    <row r="13040" spans="3:4" x14ac:dyDescent="0.25">
      <c r="C13040" s="34"/>
      <c r="D13040" s="10"/>
    </row>
    <row r="13041" spans="3:4" x14ac:dyDescent="0.25">
      <c r="C13041" s="34"/>
      <c r="D13041" s="10"/>
    </row>
    <row r="13042" spans="3:4" x14ac:dyDescent="0.25">
      <c r="C13042" s="34"/>
      <c r="D13042" s="10"/>
    </row>
    <row r="13043" spans="3:4" x14ac:dyDescent="0.25">
      <c r="C13043" s="34"/>
      <c r="D13043" s="10"/>
    </row>
    <row r="13044" spans="3:4" x14ac:dyDescent="0.25">
      <c r="C13044" s="34"/>
      <c r="D13044" s="10"/>
    </row>
    <row r="13045" spans="3:4" x14ac:dyDescent="0.25">
      <c r="C13045" s="34"/>
      <c r="D13045" s="10"/>
    </row>
    <row r="13046" spans="3:4" x14ac:dyDescent="0.25">
      <c r="C13046" s="34"/>
      <c r="D13046" s="10"/>
    </row>
    <row r="13047" spans="3:4" x14ac:dyDescent="0.25">
      <c r="C13047" s="34"/>
      <c r="D13047" s="10"/>
    </row>
    <row r="13048" spans="3:4" x14ac:dyDescent="0.25">
      <c r="C13048" s="34"/>
      <c r="D13048" s="10"/>
    </row>
    <row r="13049" spans="3:4" x14ac:dyDescent="0.25">
      <c r="C13049" s="34"/>
      <c r="D13049" s="10"/>
    </row>
    <row r="13050" spans="3:4" x14ac:dyDescent="0.25">
      <c r="C13050" s="34"/>
      <c r="D13050" s="10"/>
    </row>
    <row r="13051" spans="3:4" x14ac:dyDescent="0.25">
      <c r="C13051" s="34"/>
      <c r="D13051" s="10"/>
    </row>
    <row r="13052" spans="3:4" x14ac:dyDescent="0.25">
      <c r="C13052" s="34"/>
      <c r="D13052" s="10"/>
    </row>
    <row r="13053" spans="3:4" x14ac:dyDescent="0.25">
      <c r="C13053" s="34"/>
      <c r="D13053" s="10"/>
    </row>
    <row r="13054" spans="3:4" x14ac:dyDescent="0.25">
      <c r="C13054" s="34"/>
      <c r="D13054" s="10"/>
    </row>
    <row r="13055" spans="3:4" x14ac:dyDescent="0.25">
      <c r="C13055" s="34"/>
      <c r="D13055" s="10"/>
    </row>
    <row r="13056" spans="3:4" x14ac:dyDescent="0.25">
      <c r="C13056" s="34"/>
      <c r="D13056" s="10"/>
    </row>
    <row r="13057" spans="3:4" x14ac:dyDescent="0.25">
      <c r="C13057" s="34"/>
      <c r="D13057" s="10"/>
    </row>
    <row r="13058" spans="3:4" x14ac:dyDescent="0.25">
      <c r="C13058" s="34"/>
      <c r="D13058" s="10"/>
    </row>
    <row r="13059" spans="3:4" x14ac:dyDescent="0.25">
      <c r="C13059" s="34"/>
      <c r="D13059" s="10"/>
    </row>
    <row r="13060" spans="3:4" x14ac:dyDescent="0.25">
      <c r="C13060" s="34"/>
      <c r="D13060" s="10"/>
    </row>
    <row r="13061" spans="3:4" x14ac:dyDescent="0.25">
      <c r="C13061" s="34"/>
      <c r="D13061" s="10"/>
    </row>
    <row r="13062" spans="3:4" x14ac:dyDescent="0.25">
      <c r="C13062" s="34"/>
      <c r="D13062" s="10"/>
    </row>
    <row r="13063" spans="3:4" x14ac:dyDescent="0.25">
      <c r="C13063" s="34"/>
      <c r="D13063" s="10"/>
    </row>
    <row r="13064" spans="3:4" x14ac:dyDescent="0.25">
      <c r="C13064" s="34"/>
      <c r="D13064" s="10"/>
    </row>
    <row r="13065" spans="3:4" x14ac:dyDescent="0.25">
      <c r="C13065" s="34"/>
      <c r="D13065" s="10"/>
    </row>
    <row r="13066" spans="3:4" x14ac:dyDescent="0.25">
      <c r="C13066" s="34"/>
      <c r="D13066" s="10"/>
    </row>
    <row r="13067" spans="3:4" x14ac:dyDescent="0.25">
      <c r="C13067" s="34"/>
      <c r="D13067" s="10"/>
    </row>
    <row r="13068" spans="3:4" x14ac:dyDescent="0.25">
      <c r="C13068" s="34"/>
      <c r="D13068" s="10"/>
    </row>
    <row r="13069" spans="3:4" x14ac:dyDescent="0.25">
      <c r="C13069" s="34"/>
      <c r="D13069" s="10"/>
    </row>
    <row r="13070" spans="3:4" x14ac:dyDescent="0.25">
      <c r="C13070" s="34"/>
      <c r="D13070" s="10"/>
    </row>
    <row r="13071" spans="3:4" x14ac:dyDescent="0.25">
      <c r="C13071" s="34"/>
      <c r="D13071" s="10"/>
    </row>
    <row r="13072" spans="3:4" x14ac:dyDescent="0.25">
      <c r="C13072" s="34"/>
      <c r="D13072" s="10"/>
    </row>
    <row r="13073" spans="3:4" x14ac:dyDescent="0.25">
      <c r="C13073" s="34"/>
      <c r="D13073" s="10"/>
    </row>
    <row r="13074" spans="3:4" x14ac:dyDescent="0.25">
      <c r="C13074" s="34"/>
      <c r="D13074" s="10"/>
    </row>
    <row r="13075" spans="3:4" x14ac:dyDescent="0.25">
      <c r="C13075" s="34"/>
      <c r="D13075" s="10"/>
    </row>
    <row r="13076" spans="3:4" x14ac:dyDescent="0.25">
      <c r="C13076" s="34"/>
      <c r="D13076" s="10"/>
    </row>
    <row r="13077" spans="3:4" x14ac:dyDescent="0.25">
      <c r="C13077" s="34"/>
      <c r="D13077" s="10"/>
    </row>
    <row r="13078" spans="3:4" x14ac:dyDescent="0.25">
      <c r="C13078" s="34"/>
      <c r="D13078" s="10"/>
    </row>
    <row r="13079" spans="3:4" x14ac:dyDescent="0.25">
      <c r="C13079" s="34"/>
      <c r="D13079" s="10"/>
    </row>
    <row r="13080" spans="3:4" x14ac:dyDescent="0.25">
      <c r="C13080" s="34"/>
      <c r="D13080" s="10"/>
    </row>
    <row r="13081" spans="3:4" x14ac:dyDescent="0.25">
      <c r="C13081" s="34"/>
      <c r="D13081" s="10"/>
    </row>
    <row r="13082" spans="3:4" x14ac:dyDescent="0.25">
      <c r="C13082" s="34"/>
      <c r="D13082" s="10"/>
    </row>
    <row r="13083" spans="3:4" x14ac:dyDescent="0.25">
      <c r="C13083" s="34"/>
      <c r="D13083" s="10"/>
    </row>
    <row r="13084" spans="3:4" x14ac:dyDescent="0.25">
      <c r="C13084" s="34"/>
      <c r="D13084" s="10"/>
    </row>
    <row r="13085" spans="3:4" x14ac:dyDescent="0.25">
      <c r="C13085" s="34"/>
      <c r="D13085" s="10"/>
    </row>
    <row r="13086" spans="3:4" x14ac:dyDescent="0.25">
      <c r="C13086" s="34"/>
      <c r="D13086" s="10"/>
    </row>
    <row r="13087" spans="3:4" x14ac:dyDescent="0.25">
      <c r="C13087" s="34"/>
      <c r="D13087" s="10"/>
    </row>
    <row r="13088" spans="3:4" x14ac:dyDescent="0.25">
      <c r="C13088" s="34"/>
      <c r="D13088" s="10"/>
    </row>
    <row r="13089" spans="3:4" x14ac:dyDescent="0.25">
      <c r="C13089" s="34"/>
      <c r="D13089" s="10"/>
    </row>
    <row r="13090" spans="3:4" x14ac:dyDescent="0.25">
      <c r="C13090" s="34"/>
      <c r="D13090" s="10"/>
    </row>
    <row r="13091" spans="3:4" x14ac:dyDescent="0.25">
      <c r="C13091" s="34"/>
      <c r="D13091" s="10"/>
    </row>
    <row r="13092" spans="3:4" x14ac:dyDescent="0.25">
      <c r="C13092" s="34"/>
      <c r="D13092" s="10"/>
    </row>
    <row r="13093" spans="3:4" x14ac:dyDescent="0.25">
      <c r="C13093" s="34"/>
      <c r="D13093" s="10"/>
    </row>
    <row r="13094" spans="3:4" x14ac:dyDescent="0.25">
      <c r="C13094" s="34"/>
      <c r="D13094" s="10"/>
    </row>
    <row r="13095" spans="3:4" x14ac:dyDescent="0.25">
      <c r="C13095" s="34"/>
      <c r="D13095" s="10"/>
    </row>
    <row r="13096" spans="3:4" x14ac:dyDescent="0.25">
      <c r="C13096" s="34"/>
      <c r="D13096" s="10"/>
    </row>
    <row r="13097" spans="3:4" x14ac:dyDescent="0.25">
      <c r="C13097" s="34"/>
      <c r="D13097" s="10"/>
    </row>
    <row r="13098" spans="3:4" x14ac:dyDescent="0.25">
      <c r="C13098" s="34"/>
      <c r="D13098" s="10"/>
    </row>
    <row r="13099" spans="3:4" x14ac:dyDescent="0.25">
      <c r="C13099" s="34"/>
      <c r="D13099" s="10"/>
    </row>
    <row r="13100" spans="3:4" x14ac:dyDescent="0.25">
      <c r="C13100" s="34"/>
      <c r="D13100" s="10"/>
    </row>
    <row r="13101" spans="3:4" x14ac:dyDescent="0.25">
      <c r="C13101" s="34"/>
      <c r="D13101" s="10"/>
    </row>
    <row r="13102" spans="3:4" x14ac:dyDescent="0.25">
      <c r="C13102" s="34"/>
      <c r="D13102" s="10"/>
    </row>
    <row r="13103" spans="3:4" x14ac:dyDescent="0.25">
      <c r="C13103" s="34"/>
      <c r="D13103" s="10"/>
    </row>
    <row r="13104" spans="3:4" x14ac:dyDescent="0.25">
      <c r="C13104" s="34"/>
      <c r="D13104" s="10"/>
    </row>
    <row r="13105" spans="3:4" x14ac:dyDescent="0.25">
      <c r="C13105" s="34"/>
      <c r="D13105" s="10"/>
    </row>
    <row r="13106" spans="3:4" x14ac:dyDescent="0.25">
      <c r="C13106" s="34"/>
      <c r="D13106" s="10"/>
    </row>
    <row r="13107" spans="3:4" x14ac:dyDescent="0.25">
      <c r="C13107" s="34"/>
      <c r="D13107" s="10"/>
    </row>
    <row r="13108" spans="3:4" x14ac:dyDescent="0.25">
      <c r="C13108" s="34"/>
      <c r="D13108" s="10"/>
    </row>
    <row r="13109" spans="3:4" x14ac:dyDescent="0.25">
      <c r="C13109" s="34"/>
      <c r="D13109" s="10"/>
    </row>
    <row r="13110" spans="3:4" x14ac:dyDescent="0.25">
      <c r="C13110" s="34"/>
      <c r="D13110" s="10"/>
    </row>
    <row r="13111" spans="3:4" x14ac:dyDescent="0.25">
      <c r="C13111" s="34"/>
      <c r="D13111" s="10"/>
    </row>
    <row r="13112" spans="3:4" x14ac:dyDescent="0.25">
      <c r="C13112" s="34"/>
      <c r="D13112" s="10"/>
    </row>
    <row r="13113" spans="3:4" x14ac:dyDescent="0.25">
      <c r="C13113" s="34"/>
      <c r="D13113" s="10"/>
    </row>
    <row r="13114" spans="3:4" x14ac:dyDescent="0.25">
      <c r="C13114" s="34"/>
      <c r="D13114" s="10"/>
    </row>
    <row r="13115" spans="3:4" x14ac:dyDescent="0.25">
      <c r="C13115" s="34"/>
      <c r="D13115" s="10"/>
    </row>
    <row r="13116" spans="3:4" x14ac:dyDescent="0.25">
      <c r="C13116" s="34"/>
      <c r="D13116" s="10"/>
    </row>
    <row r="13117" spans="3:4" x14ac:dyDescent="0.25">
      <c r="C13117" s="34"/>
      <c r="D13117" s="10"/>
    </row>
    <row r="13118" spans="3:4" x14ac:dyDescent="0.25">
      <c r="C13118" s="34"/>
      <c r="D13118" s="10"/>
    </row>
    <row r="13119" spans="3:4" x14ac:dyDescent="0.25">
      <c r="C13119" s="34"/>
      <c r="D13119" s="10"/>
    </row>
    <row r="13120" spans="3:4" x14ac:dyDescent="0.25">
      <c r="C13120" s="34"/>
      <c r="D13120" s="10"/>
    </row>
    <row r="13121" spans="3:4" x14ac:dyDescent="0.25">
      <c r="C13121" s="34"/>
      <c r="D13121" s="10"/>
    </row>
    <row r="13122" spans="3:4" x14ac:dyDescent="0.25">
      <c r="C13122" s="34"/>
      <c r="D13122" s="10"/>
    </row>
    <row r="13123" spans="3:4" x14ac:dyDescent="0.25">
      <c r="C13123" s="34"/>
      <c r="D13123" s="10"/>
    </row>
    <row r="13124" spans="3:4" x14ac:dyDescent="0.25">
      <c r="C13124" s="34"/>
      <c r="D13124" s="10"/>
    </row>
    <row r="13125" spans="3:4" x14ac:dyDescent="0.25">
      <c r="C13125" s="34"/>
      <c r="D13125" s="10"/>
    </row>
    <row r="13126" spans="3:4" x14ac:dyDescent="0.25">
      <c r="C13126" s="34"/>
      <c r="D13126" s="10"/>
    </row>
    <row r="13127" spans="3:4" x14ac:dyDescent="0.25">
      <c r="C13127" s="34"/>
      <c r="D13127" s="10"/>
    </row>
    <row r="13128" spans="3:4" x14ac:dyDescent="0.25">
      <c r="C13128" s="34"/>
      <c r="D13128" s="10"/>
    </row>
    <row r="13129" spans="3:4" x14ac:dyDescent="0.25">
      <c r="C13129" s="34"/>
      <c r="D13129" s="10"/>
    </row>
    <row r="13130" spans="3:4" x14ac:dyDescent="0.25">
      <c r="C13130" s="34"/>
      <c r="D13130" s="10"/>
    </row>
    <row r="13131" spans="3:4" x14ac:dyDescent="0.25">
      <c r="C13131" s="34"/>
      <c r="D13131" s="10"/>
    </row>
    <row r="13132" spans="3:4" x14ac:dyDescent="0.25">
      <c r="C13132" s="34"/>
      <c r="D13132" s="10"/>
    </row>
    <row r="13133" spans="3:4" x14ac:dyDescent="0.25">
      <c r="C13133" s="34"/>
      <c r="D13133" s="10"/>
    </row>
    <row r="13134" spans="3:4" x14ac:dyDescent="0.25">
      <c r="C13134" s="34"/>
      <c r="D13134" s="10"/>
    </row>
    <row r="13135" spans="3:4" x14ac:dyDescent="0.25">
      <c r="C13135" s="34"/>
      <c r="D13135" s="10"/>
    </row>
    <row r="13136" spans="3:4" x14ac:dyDescent="0.25">
      <c r="C13136" s="34"/>
      <c r="D13136" s="10"/>
    </row>
    <row r="13137" spans="3:4" x14ac:dyDescent="0.25">
      <c r="C13137" s="34"/>
      <c r="D13137" s="10"/>
    </row>
    <row r="13138" spans="3:4" x14ac:dyDescent="0.25">
      <c r="C13138" s="34"/>
      <c r="D13138" s="10"/>
    </row>
    <row r="13139" spans="3:4" x14ac:dyDescent="0.25">
      <c r="C13139" s="34"/>
      <c r="D13139" s="10"/>
    </row>
    <row r="13140" spans="3:4" x14ac:dyDescent="0.25">
      <c r="C13140" s="34"/>
      <c r="D13140" s="10"/>
    </row>
    <row r="13141" spans="3:4" x14ac:dyDescent="0.25">
      <c r="C13141" s="34"/>
      <c r="D13141" s="10"/>
    </row>
    <row r="13142" spans="3:4" x14ac:dyDescent="0.25">
      <c r="C13142" s="34"/>
      <c r="D13142" s="10"/>
    </row>
    <row r="13143" spans="3:4" x14ac:dyDescent="0.25">
      <c r="C13143" s="34"/>
      <c r="D13143" s="10"/>
    </row>
    <row r="13144" spans="3:4" x14ac:dyDescent="0.25">
      <c r="C13144" s="34"/>
      <c r="D13144" s="10"/>
    </row>
    <row r="13145" spans="3:4" x14ac:dyDescent="0.25">
      <c r="C13145" s="34"/>
      <c r="D13145" s="10"/>
    </row>
    <row r="13146" spans="3:4" x14ac:dyDescent="0.25">
      <c r="C13146" s="34"/>
      <c r="D13146" s="10"/>
    </row>
    <row r="13147" spans="3:4" x14ac:dyDescent="0.25">
      <c r="C13147" s="34"/>
      <c r="D13147" s="10"/>
    </row>
    <row r="13148" spans="3:4" x14ac:dyDescent="0.25">
      <c r="C13148" s="34"/>
      <c r="D13148" s="10"/>
    </row>
    <row r="13149" spans="3:4" x14ac:dyDescent="0.25">
      <c r="C13149" s="34"/>
      <c r="D13149" s="10"/>
    </row>
    <row r="13150" spans="3:4" x14ac:dyDescent="0.25">
      <c r="C13150" s="34"/>
      <c r="D13150" s="10"/>
    </row>
    <row r="13151" spans="3:4" x14ac:dyDescent="0.25">
      <c r="C13151" s="34"/>
      <c r="D13151" s="10"/>
    </row>
    <row r="13152" spans="3:4" x14ac:dyDescent="0.25">
      <c r="C13152" s="34"/>
      <c r="D13152" s="10"/>
    </row>
    <row r="13153" spans="3:4" x14ac:dyDescent="0.25">
      <c r="C13153" s="34"/>
      <c r="D13153" s="10"/>
    </row>
    <row r="13154" spans="3:4" x14ac:dyDescent="0.25">
      <c r="C13154" s="34"/>
      <c r="D13154" s="10"/>
    </row>
    <row r="13155" spans="3:4" x14ac:dyDescent="0.25">
      <c r="C13155" s="34"/>
      <c r="D13155" s="10"/>
    </row>
    <row r="13156" spans="3:4" x14ac:dyDescent="0.25">
      <c r="C13156" s="34"/>
      <c r="D13156" s="10"/>
    </row>
    <row r="13157" spans="3:4" x14ac:dyDescent="0.25">
      <c r="C13157" s="34"/>
      <c r="D13157" s="10"/>
    </row>
    <row r="13158" spans="3:4" x14ac:dyDescent="0.25">
      <c r="C13158" s="34"/>
      <c r="D13158" s="10"/>
    </row>
    <row r="13159" spans="3:4" x14ac:dyDescent="0.25">
      <c r="C13159" s="34"/>
      <c r="D13159" s="10"/>
    </row>
    <row r="13160" spans="3:4" x14ac:dyDescent="0.25">
      <c r="C13160" s="34"/>
      <c r="D13160" s="10"/>
    </row>
    <row r="13161" spans="3:4" x14ac:dyDescent="0.25">
      <c r="C13161" s="34"/>
      <c r="D13161" s="10"/>
    </row>
    <row r="13162" spans="3:4" x14ac:dyDescent="0.25">
      <c r="C13162" s="34"/>
      <c r="D13162" s="10"/>
    </row>
    <row r="13163" spans="3:4" x14ac:dyDescent="0.25">
      <c r="C13163" s="34"/>
      <c r="D13163" s="10"/>
    </row>
    <row r="13164" spans="3:4" x14ac:dyDescent="0.25">
      <c r="C13164" s="34"/>
      <c r="D13164" s="10"/>
    </row>
    <row r="13165" spans="3:4" x14ac:dyDescent="0.25">
      <c r="C13165" s="34"/>
      <c r="D13165" s="10"/>
    </row>
    <row r="13166" spans="3:4" x14ac:dyDescent="0.25">
      <c r="C13166" s="34"/>
      <c r="D13166" s="10"/>
    </row>
    <row r="13167" spans="3:4" x14ac:dyDescent="0.25">
      <c r="C13167" s="34"/>
      <c r="D13167" s="10"/>
    </row>
    <row r="13168" spans="3:4" x14ac:dyDescent="0.25">
      <c r="C13168" s="34"/>
      <c r="D13168" s="10"/>
    </row>
    <row r="13169" spans="3:4" x14ac:dyDescent="0.25">
      <c r="C13169" s="34"/>
      <c r="D13169" s="10"/>
    </row>
    <row r="13170" spans="3:4" x14ac:dyDescent="0.25">
      <c r="C13170" s="34"/>
      <c r="D13170" s="10"/>
    </row>
    <row r="13171" spans="3:4" x14ac:dyDescent="0.25">
      <c r="C13171" s="34"/>
      <c r="D13171" s="10"/>
    </row>
    <row r="13172" spans="3:4" x14ac:dyDescent="0.25">
      <c r="C13172" s="34"/>
      <c r="D13172" s="10"/>
    </row>
    <row r="13173" spans="3:4" x14ac:dyDescent="0.25">
      <c r="C13173" s="34"/>
      <c r="D13173" s="10"/>
    </row>
    <row r="13174" spans="3:4" x14ac:dyDescent="0.25">
      <c r="C13174" s="34"/>
      <c r="D13174" s="10"/>
    </row>
    <row r="13175" spans="3:4" x14ac:dyDescent="0.25">
      <c r="C13175" s="34"/>
      <c r="D13175" s="10"/>
    </row>
    <row r="13176" spans="3:4" x14ac:dyDescent="0.25">
      <c r="C13176" s="34"/>
      <c r="D13176" s="10"/>
    </row>
    <row r="13177" spans="3:4" x14ac:dyDescent="0.25">
      <c r="C13177" s="34"/>
      <c r="D13177" s="10"/>
    </row>
    <row r="13178" spans="3:4" x14ac:dyDescent="0.25">
      <c r="C13178" s="34"/>
      <c r="D13178" s="10"/>
    </row>
    <row r="13179" spans="3:4" x14ac:dyDescent="0.25">
      <c r="C13179" s="34"/>
      <c r="D13179" s="10"/>
    </row>
    <row r="13180" spans="3:4" x14ac:dyDescent="0.25">
      <c r="C13180" s="34"/>
      <c r="D13180" s="10"/>
    </row>
    <row r="13181" spans="3:4" x14ac:dyDescent="0.25">
      <c r="C13181" s="34"/>
      <c r="D13181" s="10"/>
    </row>
    <row r="13182" spans="3:4" x14ac:dyDescent="0.25">
      <c r="C13182" s="34"/>
      <c r="D13182" s="10"/>
    </row>
    <row r="13183" spans="3:4" x14ac:dyDescent="0.25">
      <c r="C13183" s="34"/>
      <c r="D13183" s="10"/>
    </row>
    <row r="13184" spans="3:4" x14ac:dyDescent="0.25">
      <c r="C13184" s="34"/>
      <c r="D13184" s="10"/>
    </row>
    <row r="13185" spans="3:4" x14ac:dyDescent="0.25">
      <c r="C13185" s="34"/>
      <c r="D13185" s="10"/>
    </row>
    <row r="13186" spans="3:4" x14ac:dyDescent="0.25">
      <c r="C13186" s="34"/>
      <c r="D13186" s="10"/>
    </row>
    <row r="13187" spans="3:4" x14ac:dyDescent="0.25">
      <c r="C13187" s="34"/>
      <c r="D13187" s="10"/>
    </row>
    <row r="13188" spans="3:4" x14ac:dyDescent="0.25">
      <c r="C13188" s="34"/>
      <c r="D13188" s="10"/>
    </row>
    <row r="13189" spans="3:4" x14ac:dyDescent="0.25">
      <c r="C13189" s="34"/>
      <c r="D13189" s="10"/>
    </row>
    <row r="13190" spans="3:4" x14ac:dyDescent="0.25">
      <c r="C13190" s="34"/>
      <c r="D13190" s="10"/>
    </row>
    <row r="13191" spans="3:4" x14ac:dyDescent="0.25">
      <c r="C13191" s="34"/>
      <c r="D13191" s="10"/>
    </row>
    <row r="13192" spans="3:4" x14ac:dyDescent="0.25">
      <c r="C13192" s="34"/>
      <c r="D13192" s="10"/>
    </row>
    <row r="13193" spans="3:4" x14ac:dyDescent="0.25">
      <c r="C13193" s="34"/>
      <c r="D13193" s="10"/>
    </row>
    <row r="13194" spans="3:4" x14ac:dyDescent="0.25">
      <c r="C13194" s="34"/>
      <c r="D13194" s="10"/>
    </row>
    <row r="13195" spans="3:4" x14ac:dyDescent="0.25">
      <c r="C13195" s="34"/>
      <c r="D13195" s="10"/>
    </row>
    <row r="13196" spans="3:4" x14ac:dyDescent="0.25">
      <c r="C13196" s="34"/>
      <c r="D13196" s="10"/>
    </row>
    <row r="13197" spans="3:4" x14ac:dyDescent="0.25">
      <c r="C13197" s="34"/>
      <c r="D13197" s="10"/>
    </row>
    <row r="13198" spans="3:4" x14ac:dyDescent="0.25">
      <c r="C13198" s="34"/>
      <c r="D13198" s="10"/>
    </row>
    <row r="13199" spans="3:4" x14ac:dyDescent="0.25">
      <c r="C13199" s="34"/>
      <c r="D13199" s="10"/>
    </row>
    <row r="13200" spans="3:4" x14ac:dyDescent="0.25">
      <c r="C13200" s="34"/>
      <c r="D13200" s="10"/>
    </row>
    <row r="13201" spans="3:4" x14ac:dyDescent="0.25">
      <c r="C13201" s="34"/>
      <c r="D13201" s="10"/>
    </row>
    <row r="13202" spans="3:4" x14ac:dyDescent="0.25">
      <c r="C13202" s="34"/>
      <c r="D13202" s="10"/>
    </row>
    <row r="13203" spans="3:4" x14ac:dyDescent="0.25">
      <c r="C13203" s="34"/>
      <c r="D13203" s="10"/>
    </row>
    <row r="13204" spans="3:4" x14ac:dyDescent="0.25">
      <c r="C13204" s="34"/>
      <c r="D13204" s="10"/>
    </row>
    <row r="13205" spans="3:4" x14ac:dyDescent="0.25">
      <c r="C13205" s="34"/>
      <c r="D13205" s="10"/>
    </row>
    <row r="13206" spans="3:4" x14ac:dyDescent="0.25">
      <c r="C13206" s="34"/>
      <c r="D13206" s="10"/>
    </row>
    <row r="13207" spans="3:4" x14ac:dyDescent="0.25">
      <c r="C13207" s="34"/>
      <c r="D13207" s="10"/>
    </row>
    <row r="13208" spans="3:4" x14ac:dyDescent="0.25">
      <c r="C13208" s="34"/>
      <c r="D13208" s="10"/>
    </row>
    <row r="13209" spans="3:4" x14ac:dyDescent="0.25">
      <c r="C13209" s="34"/>
      <c r="D13209" s="10"/>
    </row>
    <row r="13210" spans="3:4" x14ac:dyDescent="0.25">
      <c r="C13210" s="34"/>
      <c r="D13210" s="10"/>
    </row>
    <row r="13211" spans="3:4" x14ac:dyDescent="0.25">
      <c r="C13211" s="34"/>
      <c r="D13211" s="10"/>
    </row>
    <row r="13212" spans="3:4" x14ac:dyDescent="0.25">
      <c r="C13212" s="34"/>
      <c r="D13212" s="10"/>
    </row>
    <row r="13213" spans="3:4" x14ac:dyDescent="0.25">
      <c r="C13213" s="34"/>
      <c r="D13213" s="10"/>
    </row>
    <row r="13214" spans="3:4" x14ac:dyDescent="0.25">
      <c r="C13214" s="34"/>
      <c r="D13214" s="10"/>
    </row>
    <row r="13215" spans="3:4" x14ac:dyDescent="0.25">
      <c r="C13215" s="34"/>
      <c r="D13215" s="10"/>
    </row>
    <row r="13216" spans="3:4" x14ac:dyDescent="0.25">
      <c r="C13216" s="34"/>
      <c r="D13216" s="10"/>
    </row>
    <row r="13217" spans="3:4" x14ac:dyDescent="0.25">
      <c r="C13217" s="34"/>
      <c r="D13217" s="10"/>
    </row>
    <row r="13218" spans="3:4" x14ac:dyDescent="0.25">
      <c r="C13218" s="34"/>
      <c r="D13218" s="10"/>
    </row>
    <row r="13219" spans="3:4" x14ac:dyDescent="0.25">
      <c r="C13219" s="34"/>
      <c r="D13219" s="10"/>
    </row>
    <row r="13220" spans="3:4" x14ac:dyDescent="0.25">
      <c r="C13220" s="34"/>
      <c r="D13220" s="10"/>
    </row>
    <row r="13221" spans="3:4" x14ac:dyDescent="0.25">
      <c r="C13221" s="34"/>
      <c r="D13221" s="10"/>
    </row>
    <row r="13222" spans="3:4" x14ac:dyDescent="0.25">
      <c r="C13222" s="34"/>
      <c r="D13222" s="10"/>
    </row>
    <row r="13223" spans="3:4" x14ac:dyDescent="0.25">
      <c r="C13223" s="34"/>
      <c r="D13223" s="10"/>
    </row>
    <row r="13224" spans="3:4" x14ac:dyDescent="0.25">
      <c r="C13224" s="34"/>
      <c r="D13224" s="10"/>
    </row>
    <row r="13225" spans="3:4" x14ac:dyDescent="0.25">
      <c r="C13225" s="34"/>
      <c r="D13225" s="10"/>
    </row>
    <row r="13226" spans="3:4" x14ac:dyDescent="0.25">
      <c r="C13226" s="34"/>
      <c r="D13226" s="10"/>
    </row>
    <row r="13227" spans="3:4" x14ac:dyDescent="0.25">
      <c r="C13227" s="34"/>
      <c r="D13227" s="10"/>
    </row>
    <row r="13228" spans="3:4" x14ac:dyDescent="0.25">
      <c r="C13228" s="34"/>
      <c r="D13228" s="10"/>
    </row>
    <row r="13229" spans="3:4" x14ac:dyDescent="0.25">
      <c r="C13229" s="34"/>
      <c r="D13229" s="10"/>
    </row>
    <row r="13230" spans="3:4" x14ac:dyDescent="0.25">
      <c r="C13230" s="34"/>
      <c r="D13230" s="10"/>
    </row>
    <row r="13231" spans="3:4" x14ac:dyDescent="0.25">
      <c r="C13231" s="34"/>
      <c r="D13231" s="10"/>
    </row>
    <row r="13232" spans="3:4" x14ac:dyDescent="0.25">
      <c r="C13232" s="34"/>
      <c r="D13232" s="10"/>
    </row>
    <row r="13233" spans="3:4" x14ac:dyDescent="0.25">
      <c r="C13233" s="34"/>
      <c r="D13233" s="10"/>
    </row>
    <row r="13234" spans="3:4" x14ac:dyDescent="0.25">
      <c r="C13234" s="34"/>
      <c r="D13234" s="10"/>
    </row>
    <row r="13235" spans="3:4" x14ac:dyDescent="0.25">
      <c r="C13235" s="34"/>
      <c r="D13235" s="10"/>
    </row>
    <row r="13236" spans="3:4" x14ac:dyDescent="0.25">
      <c r="C13236" s="34"/>
      <c r="D13236" s="10"/>
    </row>
    <row r="13237" spans="3:4" x14ac:dyDescent="0.25">
      <c r="C13237" s="34"/>
      <c r="D13237" s="10"/>
    </row>
    <row r="13238" spans="3:4" x14ac:dyDescent="0.25">
      <c r="C13238" s="34"/>
      <c r="D13238" s="10"/>
    </row>
    <row r="13239" spans="3:4" x14ac:dyDescent="0.25">
      <c r="C13239" s="34"/>
      <c r="D13239" s="10"/>
    </row>
    <row r="13240" spans="3:4" x14ac:dyDescent="0.25">
      <c r="C13240" s="34"/>
      <c r="D13240" s="10"/>
    </row>
    <row r="13241" spans="3:4" x14ac:dyDescent="0.25">
      <c r="C13241" s="34"/>
      <c r="D13241" s="10"/>
    </row>
    <row r="13242" spans="3:4" x14ac:dyDescent="0.25">
      <c r="C13242" s="34"/>
      <c r="D13242" s="10"/>
    </row>
    <row r="13243" spans="3:4" x14ac:dyDescent="0.25">
      <c r="C13243" s="34"/>
      <c r="D13243" s="10"/>
    </row>
    <row r="13244" spans="3:4" x14ac:dyDescent="0.25">
      <c r="C13244" s="34"/>
      <c r="D13244" s="10"/>
    </row>
    <row r="13245" spans="3:4" x14ac:dyDescent="0.25">
      <c r="C13245" s="34"/>
      <c r="D13245" s="10"/>
    </row>
    <row r="13246" spans="3:4" x14ac:dyDescent="0.25">
      <c r="C13246" s="34"/>
      <c r="D13246" s="10"/>
    </row>
    <row r="13247" spans="3:4" x14ac:dyDescent="0.25">
      <c r="C13247" s="34"/>
      <c r="D13247" s="10"/>
    </row>
    <row r="13248" spans="3:4" x14ac:dyDescent="0.25">
      <c r="C13248" s="34"/>
      <c r="D13248" s="10"/>
    </row>
    <row r="13249" spans="3:4" x14ac:dyDescent="0.25">
      <c r="C13249" s="34"/>
      <c r="D13249" s="10"/>
    </row>
    <row r="13250" spans="3:4" x14ac:dyDescent="0.25">
      <c r="C13250" s="34"/>
      <c r="D13250" s="10"/>
    </row>
    <row r="13251" spans="3:4" x14ac:dyDescent="0.25">
      <c r="C13251" s="34"/>
      <c r="D13251" s="10"/>
    </row>
    <row r="13252" spans="3:4" x14ac:dyDescent="0.25">
      <c r="C13252" s="34"/>
      <c r="D13252" s="10"/>
    </row>
    <row r="13253" spans="3:4" x14ac:dyDescent="0.25">
      <c r="C13253" s="34"/>
      <c r="D13253" s="10"/>
    </row>
    <row r="13254" spans="3:4" x14ac:dyDescent="0.25">
      <c r="C13254" s="34"/>
      <c r="D13254" s="10"/>
    </row>
    <row r="13255" spans="3:4" x14ac:dyDescent="0.25">
      <c r="C13255" s="34"/>
      <c r="D13255" s="10"/>
    </row>
    <row r="13256" spans="3:4" x14ac:dyDescent="0.25">
      <c r="C13256" s="34"/>
      <c r="D13256" s="10"/>
    </row>
    <row r="13257" spans="3:4" x14ac:dyDescent="0.25">
      <c r="C13257" s="34"/>
      <c r="D13257" s="10"/>
    </row>
    <row r="13258" spans="3:4" x14ac:dyDescent="0.25">
      <c r="C13258" s="34"/>
      <c r="D13258" s="10"/>
    </row>
    <row r="13259" spans="3:4" x14ac:dyDescent="0.25">
      <c r="C13259" s="34"/>
      <c r="D13259" s="10"/>
    </row>
    <row r="13260" spans="3:4" x14ac:dyDescent="0.25">
      <c r="C13260" s="34"/>
      <c r="D13260" s="10"/>
    </row>
    <row r="13261" spans="3:4" x14ac:dyDescent="0.25">
      <c r="C13261" s="34"/>
      <c r="D13261" s="10"/>
    </row>
    <row r="13262" spans="3:4" x14ac:dyDescent="0.25">
      <c r="C13262" s="34"/>
      <c r="D13262" s="10"/>
    </row>
    <row r="13263" spans="3:4" x14ac:dyDescent="0.25">
      <c r="C13263" s="34"/>
      <c r="D13263" s="10"/>
    </row>
    <row r="13264" spans="3:4" x14ac:dyDescent="0.25">
      <c r="C13264" s="34"/>
      <c r="D13264" s="10"/>
    </row>
    <row r="13265" spans="3:4" x14ac:dyDescent="0.25">
      <c r="C13265" s="34"/>
      <c r="D13265" s="10"/>
    </row>
    <row r="13266" spans="3:4" x14ac:dyDescent="0.25">
      <c r="C13266" s="34"/>
      <c r="D13266" s="10"/>
    </row>
    <row r="13267" spans="3:4" x14ac:dyDescent="0.25">
      <c r="C13267" s="34"/>
      <c r="D13267" s="10"/>
    </row>
    <row r="13268" spans="3:4" x14ac:dyDescent="0.25">
      <c r="C13268" s="34"/>
      <c r="D13268" s="10"/>
    </row>
    <row r="13269" spans="3:4" x14ac:dyDescent="0.25">
      <c r="C13269" s="34"/>
      <c r="D13269" s="10"/>
    </row>
    <row r="13270" spans="3:4" x14ac:dyDescent="0.25">
      <c r="C13270" s="34"/>
      <c r="D13270" s="10"/>
    </row>
    <row r="13271" spans="3:4" x14ac:dyDescent="0.25">
      <c r="C13271" s="34"/>
      <c r="D13271" s="10"/>
    </row>
    <row r="13272" spans="3:4" x14ac:dyDescent="0.25">
      <c r="C13272" s="34"/>
      <c r="D13272" s="10"/>
    </row>
    <row r="13273" spans="3:4" x14ac:dyDescent="0.25">
      <c r="C13273" s="34"/>
      <c r="D13273" s="10"/>
    </row>
    <row r="13274" spans="3:4" x14ac:dyDescent="0.25">
      <c r="C13274" s="34"/>
      <c r="D13274" s="10"/>
    </row>
    <row r="13275" spans="3:4" x14ac:dyDescent="0.25">
      <c r="C13275" s="34"/>
      <c r="D13275" s="10"/>
    </row>
    <row r="13276" spans="3:4" x14ac:dyDescent="0.25">
      <c r="C13276" s="34"/>
      <c r="D13276" s="10"/>
    </row>
    <row r="13277" spans="3:4" x14ac:dyDescent="0.25">
      <c r="C13277" s="34"/>
      <c r="D13277" s="10"/>
    </row>
    <row r="13278" spans="3:4" x14ac:dyDescent="0.25">
      <c r="C13278" s="34"/>
      <c r="D13278" s="10"/>
    </row>
    <row r="13279" spans="3:4" x14ac:dyDescent="0.25">
      <c r="C13279" s="34"/>
      <c r="D13279" s="10"/>
    </row>
    <row r="13280" spans="3:4" x14ac:dyDescent="0.25">
      <c r="C13280" s="34"/>
      <c r="D13280" s="10"/>
    </row>
    <row r="13281" spans="3:4" x14ac:dyDescent="0.25">
      <c r="C13281" s="34"/>
      <c r="D13281" s="10"/>
    </row>
    <row r="13282" spans="3:4" x14ac:dyDescent="0.25">
      <c r="C13282" s="34"/>
      <c r="D13282" s="10"/>
    </row>
    <row r="13283" spans="3:4" x14ac:dyDescent="0.25">
      <c r="C13283" s="34"/>
      <c r="D13283" s="10"/>
    </row>
    <row r="13284" spans="3:4" x14ac:dyDescent="0.25">
      <c r="C13284" s="34"/>
      <c r="D13284" s="10"/>
    </row>
    <row r="13285" spans="3:4" x14ac:dyDescent="0.25">
      <c r="C13285" s="34"/>
      <c r="D13285" s="10"/>
    </row>
    <row r="13286" spans="3:4" x14ac:dyDescent="0.25">
      <c r="C13286" s="34"/>
      <c r="D13286" s="10"/>
    </row>
    <row r="13287" spans="3:4" x14ac:dyDescent="0.25">
      <c r="C13287" s="34"/>
      <c r="D13287" s="10"/>
    </row>
    <row r="13288" spans="3:4" x14ac:dyDescent="0.25">
      <c r="C13288" s="34"/>
      <c r="D13288" s="10"/>
    </row>
    <row r="13289" spans="3:4" x14ac:dyDescent="0.25">
      <c r="C13289" s="34"/>
      <c r="D13289" s="10"/>
    </row>
    <row r="13290" spans="3:4" x14ac:dyDescent="0.25">
      <c r="C13290" s="34"/>
      <c r="D13290" s="10"/>
    </row>
    <row r="13291" spans="3:4" x14ac:dyDescent="0.25">
      <c r="C13291" s="34"/>
      <c r="D13291" s="10"/>
    </row>
    <row r="13292" spans="3:4" x14ac:dyDescent="0.25">
      <c r="C13292" s="34"/>
      <c r="D13292" s="10"/>
    </row>
    <row r="13293" spans="3:4" x14ac:dyDescent="0.25">
      <c r="C13293" s="34"/>
      <c r="D13293" s="10"/>
    </row>
    <row r="13294" spans="3:4" x14ac:dyDescent="0.25">
      <c r="C13294" s="34"/>
      <c r="D13294" s="10"/>
    </row>
    <row r="13295" spans="3:4" x14ac:dyDescent="0.25">
      <c r="C13295" s="34"/>
      <c r="D13295" s="10"/>
    </row>
    <row r="13296" spans="3:4" x14ac:dyDescent="0.25">
      <c r="C13296" s="34"/>
      <c r="D13296" s="10"/>
    </row>
    <row r="13297" spans="3:4" x14ac:dyDescent="0.25">
      <c r="C13297" s="34"/>
      <c r="D13297" s="10"/>
    </row>
    <row r="13298" spans="3:4" x14ac:dyDescent="0.25">
      <c r="C13298" s="34"/>
      <c r="D13298" s="10"/>
    </row>
    <row r="13299" spans="3:4" x14ac:dyDescent="0.25">
      <c r="C13299" s="34"/>
      <c r="D13299" s="10"/>
    </row>
    <row r="13300" spans="3:4" x14ac:dyDescent="0.25">
      <c r="C13300" s="34"/>
      <c r="D13300" s="10"/>
    </row>
    <row r="13301" spans="3:4" x14ac:dyDescent="0.25">
      <c r="C13301" s="34"/>
      <c r="D13301" s="10"/>
    </row>
    <row r="13302" spans="3:4" x14ac:dyDescent="0.25">
      <c r="C13302" s="34"/>
      <c r="D13302" s="10"/>
    </row>
    <row r="13303" spans="3:4" x14ac:dyDescent="0.25">
      <c r="C13303" s="34"/>
      <c r="D13303" s="10"/>
    </row>
    <row r="13304" spans="3:4" x14ac:dyDescent="0.25">
      <c r="C13304" s="34"/>
      <c r="D13304" s="10"/>
    </row>
    <row r="13305" spans="3:4" x14ac:dyDescent="0.25">
      <c r="C13305" s="34"/>
      <c r="D13305" s="10"/>
    </row>
    <row r="13306" spans="3:4" x14ac:dyDescent="0.25">
      <c r="C13306" s="34"/>
      <c r="D13306" s="10"/>
    </row>
    <row r="13307" spans="3:4" x14ac:dyDescent="0.25">
      <c r="C13307" s="34"/>
      <c r="D13307" s="10"/>
    </row>
    <row r="13308" spans="3:4" x14ac:dyDescent="0.25">
      <c r="C13308" s="34"/>
      <c r="D13308" s="10"/>
    </row>
    <row r="13309" spans="3:4" x14ac:dyDescent="0.25">
      <c r="C13309" s="34"/>
      <c r="D13309" s="10"/>
    </row>
    <row r="13310" spans="3:4" x14ac:dyDescent="0.25">
      <c r="C13310" s="34"/>
      <c r="D13310" s="10"/>
    </row>
    <row r="13311" spans="3:4" x14ac:dyDescent="0.25">
      <c r="C13311" s="34"/>
      <c r="D13311" s="10"/>
    </row>
    <row r="13312" spans="3:4" x14ac:dyDescent="0.25">
      <c r="C13312" s="34"/>
      <c r="D13312" s="10"/>
    </row>
    <row r="13313" spans="3:4" x14ac:dyDescent="0.25">
      <c r="C13313" s="34"/>
      <c r="D13313" s="10"/>
    </row>
    <row r="13314" spans="3:4" x14ac:dyDescent="0.25">
      <c r="C13314" s="34"/>
      <c r="D13314" s="10"/>
    </row>
    <row r="13315" spans="3:4" x14ac:dyDescent="0.25">
      <c r="C13315" s="34"/>
      <c r="D13315" s="10"/>
    </row>
    <row r="13316" spans="3:4" x14ac:dyDescent="0.25">
      <c r="C13316" s="34"/>
      <c r="D13316" s="10"/>
    </row>
    <row r="13317" spans="3:4" x14ac:dyDescent="0.25">
      <c r="C13317" s="34"/>
      <c r="D13317" s="10"/>
    </row>
    <row r="13318" spans="3:4" x14ac:dyDescent="0.25">
      <c r="C13318" s="34"/>
      <c r="D13318" s="10"/>
    </row>
    <row r="13319" spans="3:4" x14ac:dyDescent="0.25">
      <c r="C13319" s="34"/>
      <c r="D13319" s="10"/>
    </row>
    <row r="13320" spans="3:4" x14ac:dyDescent="0.25">
      <c r="C13320" s="34"/>
      <c r="D13320" s="10"/>
    </row>
    <row r="13321" spans="3:4" x14ac:dyDescent="0.25">
      <c r="C13321" s="34"/>
      <c r="D13321" s="10"/>
    </row>
    <row r="13322" spans="3:4" x14ac:dyDescent="0.25">
      <c r="C13322" s="34"/>
      <c r="D13322" s="10"/>
    </row>
    <row r="13323" spans="3:4" x14ac:dyDescent="0.25">
      <c r="C13323" s="34"/>
      <c r="D13323" s="10"/>
    </row>
    <row r="13324" spans="3:4" x14ac:dyDescent="0.25">
      <c r="C13324" s="34"/>
      <c r="D13324" s="10"/>
    </row>
    <row r="13325" spans="3:4" x14ac:dyDescent="0.25">
      <c r="C13325" s="34"/>
      <c r="D13325" s="10"/>
    </row>
    <row r="13326" spans="3:4" x14ac:dyDescent="0.25">
      <c r="C13326" s="34"/>
      <c r="D13326" s="10"/>
    </row>
    <row r="13327" spans="3:4" x14ac:dyDescent="0.25">
      <c r="C13327" s="34"/>
      <c r="D13327" s="10"/>
    </row>
    <row r="13328" spans="3:4" x14ac:dyDescent="0.25">
      <c r="C13328" s="34"/>
      <c r="D13328" s="10"/>
    </row>
    <row r="13329" spans="3:4" x14ac:dyDescent="0.25">
      <c r="C13329" s="34"/>
      <c r="D13329" s="10"/>
    </row>
    <row r="13330" spans="3:4" x14ac:dyDescent="0.25">
      <c r="C13330" s="34"/>
      <c r="D13330" s="10"/>
    </row>
    <row r="13331" spans="3:4" x14ac:dyDescent="0.25">
      <c r="C13331" s="34"/>
      <c r="D13331" s="10"/>
    </row>
    <row r="13332" spans="3:4" x14ac:dyDescent="0.25">
      <c r="C13332" s="34"/>
      <c r="D13332" s="10"/>
    </row>
    <row r="13333" spans="3:4" x14ac:dyDescent="0.25">
      <c r="C13333" s="34"/>
      <c r="D13333" s="10"/>
    </row>
    <row r="13334" spans="3:4" x14ac:dyDescent="0.25">
      <c r="C13334" s="34"/>
      <c r="D13334" s="10"/>
    </row>
    <row r="13335" spans="3:4" x14ac:dyDescent="0.25">
      <c r="C13335" s="34"/>
      <c r="D13335" s="10"/>
    </row>
    <row r="13336" spans="3:4" x14ac:dyDescent="0.25">
      <c r="C13336" s="34"/>
      <c r="D13336" s="10"/>
    </row>
    <row r="13337" spans="3:4" x14ac:dyDescent="0.25">
      <c r="C13337" s="34"/>
      <c r="D13337" s="10"/>
    </row>
    <row r="13338" spans="3:4" x14ac:dyDescent="0.25">
      <c r="C13338" s="34"/>
      <c r="D13338" s="10"/>
    </row>
    <row r="13339" spans="3:4" x14ac:dyDescent="0.25">
      <c r="C13339" s="34"/>
      <c r="D13339" s="10"/>
    </row>
    <row r="13340" spans="3:4" x14ac:dyDescent="0.25">
      <c r="C13340" s="34"/>
      <c r="D13340" s="10"/>
    </row>
    <row r="13341" spans="3:4" x14ac:dyDescent="0.25">
      <c r="C13341" s="34"/>
      <c r="D13341" s="10"/>
    </row>
    <row r="13342" spans="3:4" x14ac:dyDescent="0.25">
      <c r="C13342" s="34"/>
      <c r="D13342" s="10"/>
    </row>
    <row r="13343" spans="3:4" x14ac:dyDescent="0.25">
      <c r="C13343" s="34"/>
      <c r="D13343" s="10"/>
    </row>
    <row r="13344" spans="3:4" x14ac:dyDescent="0.25">
      <c r="C13344" s="34"/>
      <c r="D13344" s="10"/>
    </row>
    <row r="13345" spans="3:4" x14ac:dyDescent="0.25">
      <c r="C13345" s="34"/>
      <c r="D13345" s="10"/>
    </row>
    <row r="13346" spans="3:4" x14ac:dyDescent="0.25">
      <c r="C13346" s="34"/>
      <c r="D13346" s="10"/>
    </row>
    <row r="13347" spans="3:4" x14ac:dyDescent="0.25">
      <c r="C13347" s="34"/>
      <c r="D13347" s="10"/>
    </row>
    <row r="13348" spans="3:4" x14ac:dyDescent="0.25">
      <c r="C13348" s="34"/>
      <c r="D13348" s="10"/>
    </row>
    <row r="13349" spans="3:4" x14ac:dyDescent="0.25">
      <c r="C13349" s="34"/>
      <c r="D13349" s="10"/>
    </row>
    <row r="13350" spans="3:4" x14ac:dyDescent="0.25">
      <c r="C13350" s="34"/>
      <c r="D13350" s="10"/>
    </row>
    <row r="13351" spans="3:4" x14ac:dyDescent="0.25">
      <c r="C13351" s="34"/>
      <c r="D13351" s="10"/>
    </row>
    <row r="13352" spans="3:4" x14ac:dyDescent="0.25">
      <c r="C13352" s="34"/>
      <c r="D13352" s="10"/>
    </row>
    <row r="13353" spans="3:4" x14ac:dyDescent="0.25">
      <c r="C13353" s="34"/>
      <c r="D13353" s="10"/>
    </row>
    <row r="13354" spans="3:4" x14ac:dyDescent="0.25">
      <c r="C13354" s="34"/>
      <c r="D13354" s="10"/>
    </row>
    <row r="13355" spans="3:4" x14ac:dyDescent="0.25">
      <c r="C13355" s="34"/>
      <c r="D13355" s="10"/>
    </row>
    <row r="13356" spans="3:4" x14ac:dyDescent="0.25">
      <c r="C13356" s="34"/>
      <c r="D13356" s="10"/>
    </row>
    <row r="13357" spans="3:4" x14ac:dyDescent="0.25">
      <c r="C13357" s="34"/>
      <c r="D13357" s="10"/>
    </row>
    <row r="13358" spans="3:4" x14ac:dyDescent="0.25">
      <c r="C13358" s="34"/>
      <c r="D13358" s="10"/>
    </row>
    <row r="13359" spans="3:4" x14ac:dyDescent="0.25">
      <c r="C13359" s="34"/>
      <c r="D13359" s="10"/>
    </row>
    <row r="13360" spans="3:4" x14ac:dyDescent="0.25">
      <c r="C13360" s="34"/>
      <c r="D13360" s="10"/>
    </row>
    <row r="13361" spans="3:4" x14ac:dyDescent="0.25">
      <c r="C13361" s="34"/>
      <c r="D13361" s="10"/>
    </row>
    <row r="13362" spans="3:4" x14ac:dyDescent="0.25">
      <c r="C13362" s="34"/>
      <c r="D13362" s="10"/>
    </row>
    <row r="13363" spans="3:4" x14ac:dyDescent="0.25">
      <c r="C13363" s="34"/>
      <c r="D13363" s="10"/>
    </row>
    <row r="13364" spans="3:4" x14ac:dyDescent="0.25">
      <c r="C13364" s="34"/>
      <c r="D13364" s="10"/>
    </row>
    <row r="13365" spans="3:4" x14ac:dyDescent="0.25">
      <c r="C13365" s="34"/>
      <c r="D13365" s="10"/>
    </row>
    <row r="13366" spans="3:4" x14ac:dyDescent="0.25">
      <c r="C13366" s="34"/>
      <c r="D13366" s="10"/>
    </row>
    <row r="13367" spans="3:4" x14ac:dyDescent="0.25">
      <c r="C13367" s="34"/>
      <c r="D13367" s="10"/>
    </row>
    <row r="13368" spans="3:4" x14ac:dyDescent="0.25">
      <c r="C13368" s="34"/>
      <c r="D13368" s="10"/>
    </row>
    <row r="13369" spans="3:4" x14ac:dyDescent="0.25">
      <c r="C13369" s="34"/>
      <c r="D13369" s="10"/>
    </row>
    <row r="13370" spans="3:4" x14ac:dyDescent="0.25">
      <c r="C13370" s="34"/>
      <c r="D13370" s="10"/>
    </row>
    <row r="13371" spans="3:4" x14ac:dyDescent="0.25">
      <c r="C13371" s="34"/>
      <c r="D13371" s="10"/>
    </row>
    <row r="13372" spans="3:4" x14ac:dyDescent="0.25">
      <c r="C13372" s="34"/>
      <c r="D13372" s="10"/>
    </row>
    <row r="13373" spans="3:4" x14ac:dyDescent="0.25">
      <c r="C13373" s="34"/>
      <c r="D13373" s="10"/>
    </row>
    <row r="13374" spans="3:4" x14ac:dyDescent="0.25">
      <c r="C13374" s="34"/>
      <c r="D13374" s="10"/>
    </row>
    <row r="13375" spans="3:4" x14ac:dyDescent="0.25">
      <c r="C13375" s="34"/>
      <c r="D13375" s="10"/>
    </row>
    <row r="13376" spans="3:4" x14ac:dyDescent="0.25">
      <c r="C13376" s="34"/>
      <c r="D13376" s="10"/>
    </row>
    <row r="13377" spans="3:4" x14ac:dyDescent="0.25">
      <c r="C13377" s="34"/>
      <c r="D13377" s="10"/>
    </row>
    <row r="13378" spans="3:4" x14ac:dyDescent="0.25">
      <c r="C13378" s="34"/>
      <c r="D13378" s="10"/>
    </row>
    <row r="13379" spans="3:4" x14ac:dyDescent="0.25">
      <c r="C13379" s="34"/>
      <c r="D13379" s="10"/>
    </row>
    <row r="13380" spans="3:4" x14ac:dyDescent="0.25">
      <c r="C13380" s="34"/>
      <c r="D13380" s="10"/>
    </row>
    <row r="13381" spans="3:4" x14ac:dyDescent="0.25">
      <c r="C13381" s="34"/>
      <c r="D13381" s="10"/>
    </row>
    <row r="13382" spans="3:4" x14ac:dyDescent="0.25">
      <c r="C13382" s="34"/>
      <c r="D13382" s="10"/>
    </row>
    <row r="13383" spans="3:4" x14ac:dyDescent="0.25">
      <c r="C13383" s="34"/>
      <c r="D13383" s="10"/>
    </row>
    <row r="13384" spans="3:4" x14ac:dyDescent="0.25">
      <c r="C13384" s="34"/>
      <c r="D13384" s="10"/>
    </row>
    <row r="13385" spans="3:4" x14ac:dyDescent="0.25">
      <c r="C13385" s="34"/>
      <c r="D13385" s="10"/>
    </row>
    <row r="13386" spans="3:4" x14ac:dyDescent="0.25">
      <c r="C13386" s="34"/>
      <c r="D13386" s="10"/>
    </row>
    <row r="13387" spans="3:4" x14ac:dyDescent="0.25">
      <c r="C13387" s="34"/>
      <c r="D13387" s="10"/>
    </row>
    <row r="13388" spans="3:4" x14ac:dyDescent="0.25">
      <c r="C13388" s="34"/>
      <c r="D13388" s="10"/>
    </row>
    <row r="13389" spans="3:4" x14ac:dyDescent="0.25">
      <c r="C13389" s="34"/>
      <c r="D13389" s="10"/>
    </row>
    <row r="13390" spans="3:4" x14ac:dyDescent="0.25">
      <c r="C13390" s="34"/>
      <c r="D13390" s="10"/>
    </row>
    <row r="13391" spans="3:4" x14ac:dyDescent="0.25">
      <c r="C13391" s="34"/>
      <c r="D13391" s="10"/>
    </row>
    <row r="13392" spans="3:4" x14ac:dyDescent="0.25">
      <c r="C13392" s="34"/>
      <c r="D13392" s="10"/>
    </row>
    <row r="13393" spans="3:4" x14ac:dyDescent="0.25">
      <c r="C13393" s="34"/>
      <c r="D13393" s="10"/>
    </row>
    <row r="13394" spans="3:4" x14ac:dyDescent="0.25">
      <c r="C13394" s="34"/>
      <c r="D13394" s="10"/>
    </row>
    <row r="13395" spans="3:4" x14ac:dyDescent="0.25">
      <c r="C13395" s="34"/>
      <c r="D13395" s="10"/>
    </row>
    <row r="13396" spans="3:4" x14ac:dyDescent="0.25">
      <c r="C13396" s="34"/>
      <c r="D13396" s="10"/>
    </row>
    <row r="13397" spans="3:4" x14ac:dyDescent="0.25">
      <c r="C13397" s="34"/>
      <c r="D13397" s="10"/>
    </row>
    <row r="13398" spans="3:4" x14ac:dyDescent="0.25">
      <c r="C13398" s="34"/>
      <c r="D13398" s="10"/>
    </row>
    <row r="13399" spans="3:4" x14ac:dyDescent="0.25">
      <c r="C13399" s="34"/>
      <c r="D13399" s="10"/>
    </row>
    <row r="13400" spans="3:4" x14ac:dyDescent="0.25">
      <c r="C13400" s="34"/>
      <c r="D13400" s="10"/>
    </row>
    <row r="13401" spans="3:4" x14ac:dyDescent="0.25">
      <c r="C13401" s="34"/>
      <c r="D13401" s="10"/>
    </row>
    <row r="13402" spans="3:4" x14ac:dyDescent="0.25">
      <c r="C13402" s="34"/>
      <c r="D13402" s="10"/>
    </row>
    <row r="13403" spans="3:4" x14ac:dyDescent="0.25">
      <c r="C13403" s="34"/>
      <c r="D13403" s="10"/>
    </row>
    <row r="13404" spans="3:4" x14ac:dyDescent="0.25">
      <c r="C13404" s="34"/>
      <c r="D13404" s="10"/>
    </row>
    <row r="13405" spans="3:4" x14ac:dyDescent="0.25">
      <c r="C13405" s="34"/>
      <c r="D13405" s="10"/>
    </row>
    <row r="13406" spans="3:4" x14ac:dyDescent="0.25">
      <c r="C13406" s="34"/>
      <c r="D13406" s="10"/>
    </row>
    <row r="13407" spans="3:4" x14ac:dyDescent="0.25">
      <c r="C13407" s="34"/>
      <c r="D13407" s="10"/>
    </row>
    <row r="13408" spans="3:4" x14ac:dyDescent="0.25">
      <c r="C13408" s="34"/>
      <c r="D13408" s="10"/>
    </row>
    <row r="13409" spans="3:4" x14ac:dyDescent="0.25">
      <c r="C13409" s="34"/>
      <c r="D13409" s="10"/>
    </row>
    <row r="13410" spans="3:4" x14ac:dyDescent="0.25">
      <c r="C13410" s="34"/>
      <c r="D13410" s="10"/>
    </row>
    <row r="13411" spans="3:4" x14ac:dyDescent="0.25">
      <c r="C13411" s="34"/>
      <c r="D13411" s="10"/>
    </row>
    <row r="13412" spans="3:4" x14ac:dyDescent="0.25">
      <c r="C13412" s="34"/>
      <c r="D13412" s="10"/>
    </row>
    <row r="13413" spans="3:4" x14ac:dyDescent="0.25">
      <c r="C13413" s="34"/>
      <c r="D13413" s="10"/>
    </row>
    <row r="13414" spans="3:4" x14ac:dyDescent="0.25">
      <c r="C13414" s="34"/>
      <c r="D13414" s="10"/>
    </row>
    <row r="13415" spans="3:4" x14ac:dyDescent="0.25">
      <c r="C13415" s="34"/>
      <c r="D13415" s="10"/>
    </row>
    <row r="13416" spans="3:4" x14ac:dyDescent="0.25">
      <c r="C13416" s="34"/>
      <c r="D13416" s="10"/>
    </row>
    <row r="13417" spans="3:4" x14ac:dyDescent="0.25">
      <c r="C13417" s="34"/>
      <c r="D13417" s="10"/>
    </row>
    <row r="13418" spans="3:4" x14ac:dyDescent="0.25">
      <c r="C13418" s="34"/>
      <c r="D13418" s="10"/>
    </row>
    <row r="13419" spans="3:4" x14ac:dyDescent="0.25">
      <c r="C13419" s="34"/>
      <c r="D13419" s="10"/>
    </row>
    <row r="13420" spans="3:4" x14ac:dyDescent="0.25">
      <c r="C13420" s="34"/>
      <c r="D13420" s="10"/>
    </row>
    <row r="13421" spans="3:4" x14ac:dyDescent="0.25">
      <c r="C13421" s="34"/>
      <c r="D13421" s="10"/>
    </row>
    <row r="13422" spans="3:4" x14ac:dyDescent="0.25">
      <c r="C13422" s="34"/>
      <c r="D13422" s="10"/>
    </row>
    <row r="13423" spans="3:4" x14ac:dyDescent="0.25">
      <c r="C13423" s="34"/>
      <c r="D13423" s="10"/>
    </row>
    <row r="13424" spans="3:4" x14ac:dyDescent="0.25">
      <c r="C13424" s="34"/>
      <c r="D13424" s="10"/>
    </row>
    <row r="13425" spans="3:4" x14ac:dyDescent="0.25">
      <c r="C13425" s="34"/>
      <c r="D13425" s="10"/>
    </row>
    <row r="13426" spans="3:4" x14ac:dyDescent="0.25">
      <c r="C13426" s="34"/>
      <c r="D13426" s="10"/>
    </row>
    <row r="13427" spans="3:4" x14ac:dyDescent="0.25">
      <c r="C13427" s="34"/>
      <c r="D13427" s="10"/>
    </row>
    <row r="13428" spans="3:4" x14ac:dyDescent="0.25">
      <c r="C13428" s="34"/>
      <c r="D13428" s="10"/>
    </row>
    <row r="13429" spans="3:4" x14ac:dyDescent="0.25">
      <c r="C13429" s="34"/>
      <c r="D13429" s="10"/>
    </row>
    <row r="13430" spans="3:4" x14ac:dyDescent="0.25">
      <c r="C13430" s="34"/>
      <c r="D13430" s="10"/>
    </row>
    <row r="13431" spans="3:4" x14ac:dyDescent="0.25">
      <c r="C13431" s="34"/>
      <c r="D13431" s="10"/>
    </row>
    <row r="13432" spans="3:4" x14ac:dyDescent="0.25">
      <c r="C13432" s="34"/>
      <c r="D13432" s="10"/>
    </row>
    <row r="13433" spans="3:4" x14ac:dyDescent="0.25">
      <c r="C13433" s="34"/>
      <c r="D13433" s="10"/>
    </row>
    <row r="13434" spans="3:4" x14ac:dyDescent="0.25">
      <c r="C13434" s="34"/>
      <c r="D13434" s="10"/>
    </row>
    <row r="13435" spans="3:4" x14ac:dyDescent="0.25">
      <c r="C13435" s="34"/>
      <c r="D13435" s="10"/>
    </row>
    <row r="13436" spans="3:4" x14ac:dyDescent="0.25">
      <c r="C13436" s="34"/>
      <c r="D13436" s="10"/>
    </row>
    <row r="13437" spans="3:4" x14ac:dyDescent="0.25">
      <c r="C13437" s="34"/>
      <c r="D13437" s="10"/>
    </row>
    <row r="13438" spans="3:4" x14ac:dyDescent="0.25">
      <c r="C13438" s="34"/>
      <c r="D13438" s="10"/>
    </row>
    <row r="13439" spans="3:4" x14ac:dyDescent="0.25">
      <c r="C13439" s="34"/>
      <c r="D13439" s="10"/>
    </row>
    <row r="13440" spans="3:4" x14ac:dyDescent="0.25">
      <c r="C13440" s="34"/>
      <c r="D13440" s="10"/>
    </row>
    <row r="13441" spans="3:4" x14ac:dyDescent="0.25">
      <c r="C13441" s="34"/>
      <c r="D13441" s="10"/>
    </row>
    <row r="13442" spans="3:4" x14ac:dyDescent="0.25">
      <c r="C13442" s="34"/>
      <c r="D13442" s="10"/>
    </row>
    <row r="13443" spans="3:4" x14ac:dyDescent="0.25">
      <c r="C13443" s="34"/>
      <c r="D13443" s="10"/>
    </row>
    <row r="13444" spans="3:4" x14ac:dyDescent="0.25">
      <c r="C13444" s="34"/>
      <c r="D13444" s="10"/>
    </row>
    <row r="13445" spans="3:4" x14ac:dyDescent="0.25">
      <c r="C13445" s="34"/>
      <c r="D13445" s="10"/>
    </row>
    <row r="13446" spans="3:4" x14ac:dyDescent="0.25">
      <c r="C13446" s="34"/>
      <c r="D13446" s="10"/>
    </row>
    <row r="13447" spans="3:4" x14ac:dyDescent="0.25">
      <c r="C13447" s="34"/>
      <c r="D13447" s="10"/>
    </row>
    <row r="13448" spans="3:4" x14ac:dyDescent="0.25">
      <c r="C13448" s="34"/>
      <c r="D13448" s="10"/>
    </row>
    <row r="13449" spans="3:4" x14ac:dyDescent="0.25">
      <c r="C13449" s="34"/>
      <c r="D13449" s="10"/>
    </row>
    <row r="13450" spans="3:4" x14ac:dyDescent="0.25">
      <c r="C13450" s="34"/>
      <c r="D13450" s="10"/>
    </row>
    <row r="13451" spans="3:4" x14ac:dyDescent="0.25">
      <c r="C13451" s="34"/>
      <c r="D13451" s="10"/>
    </row>
    <row r="13452" spans="3:4" x14ac:dyDescent="0.25">
      <c r="C13452" s="34"/>
      <c r="D13452" s="10"/>
    </row>
    <row r="13453" spans="3:4" x14ac:dyDescent="0.25">
      <c r="C13453" s="34"/>
      <c r="D13453" s="10"/>
    </row>
    <row r="13454" spans="3:4" x14ac:dyDescent="0.25">
      <c r="C13454" s="34"/>
      <c r="D13454" s="10"/>
    </row>
    <row r="13455" spans="3:4" x14ac:dyDescent="0.25">
      <c r="C13455" s="34"/>
      <c r="D13455" s="10"/>
    </row>
    <row r="13456" spans="3:4" x14ac:dyDescent="0.25">
      <c r="C13456" s="34"/>
      <c r="D13456" s="10"/>
    </row>
    <row r="13457" spans="3:4" x14ac:dyDescent="0.25">
      <c r="C13457" s="34"/>
      <c r="D13457" s="10"/>
    </row>
    <row r="13458" spans="3:4" x14ac:dyDescent="0.25">
      <c r="C13458" s="34"/>
      <c r="D13458" s="10"/>
    </row>
    <row r="13459" spans="3:4" x14ac:dyDescent="0.25">
      <c r="C13459" s="34"/>
      <c r="D13459" s="10"/>
    </row>
    <row r="13460" spans="3:4" x14ac:dyDescent="0.25">
      <c r="C13460" s="34"/>
      <c r="D13460" s="10"/>
    </row>
    <row r="13461" spans="3:4" x14ac:dyDescent="0.25">
      <c r="C13461" s="34"/>
      <c r="D13461" s="10"/>
    </row>
    <row r="13462" spans="3:4" x14ac:dyDescent="0.25">
      <c r="C13462" s="34"/>
      <c r="D13462" s="10"/>
    </row>
    <row r="13463" spans="3:4" x14ac:dyDescent="0.25">
      <c r="C13463" s="34"/>
      <c r="D13463" s="10"/>
    </row>
    <row r="13464" spans="3:4" x14ac:dyDescent="0.25">
      <c r="C13464" s="34"/>
      <c r="D13464" s="10"/>
    </row>
    <row r="13465" spans="3:4" x14ac:dyDescent="0.25">
      <c r="C13465" s="34"/>
      <c r="D13465" s="10"/>
    </row>
    <row r="13466" spans="3:4" x14ac:dyDescent="0.25">
      <c r="C13466" s="34"/>
      <c r="D13466" s="10"/>
    </row>
    <row r="13467" spans="3:4" x14ac:dyDescent="0.25">
      <c r="C13467" s="34"/>
      <c r="D13467" s="10"/>
    </row>
    <row r="13468" spans="3:4" x14ac:dyDescent="0.25">
      <c r="C13468" s="34"/>
      <c r="D13468" s="10"/>
    </row>
    <row r="13469" spans="3:4" x14ac:dyDescent="0.25">
      <c r="C13469" s="34"/>
      <c r="D13469" s="10"/>
    </row>
    <row r="13470" spans="3:4" x14ac:dyDescent="0.25">
      <c r="C13470" s="34"/>
      <c r="D13470" s="10"/>
    </row>
    <row r="13471" spans="3:4" x14ac:dyDescent="0.25">
      <c r="C13471" s="34"/>
      <c r="D13471" s="10"/>
    </row>
    <row r="13472" spans="3:4" x14ac:dyDescent="0.25">
      <c r="C13472" s="34"/>
      <c r="D13472" s="10"/>
    </row>
    <row r="13473" spans="3:4" x14ac:dyDescent="0.25">
      <c r="C13473" s="34"/>
      <c r="D13473" s="10"/>
    </row>
    <row r="13474" spans="3:4" x14ac:dyDescent="0.25">
      <c r="C13474" s="34"/>
      <c r="D13474" s="10"/>
    </row>
    <row r="13475" spans="3:4" x14ac:dyDescent="0.25">
      <c r="C13475" s="34"/>
      <c r="D13475" s="10"/>
    </row>
    <row r="13476" spans="3:4" x14ac:dyDescent="0.25">
      <c r="C13476" s="34"/>
      <c r="D13476" s="10"/>
    </row>
    <row r="13477" spans="3:4" x14ac:dyDescent="0.25">
      <c r="C13477" s="34"/>
      <c r="D13477" s="10"/>
    </row>
    <row r="13478" spans="3:4" x14ac:dyDescent="0.25">
      <c r="C13478" s="34"/>
      <c r="D13478" s="10"/>
    </row>
    <row r="13479" spans="3:4" x14ac:dyDescent="0.25">
      <c r="C13479" s="34"/>
      <c r="D13479" s="10"/>
    </row>
    <row r="13480" spans="3:4" x14ac:dyDescent="0.25">
      <c r="C13480" s="34"/>
      <c r="D13480" s="10"/>
    </row>
    <row r="13481" spans="3:4" x14ac:dyDescent="0.25">
      <c r="C13481" s="34"/>
      <c r="D13481" s="10"/>
    </row>
    <row r="13482" spans="3:4" x14ac:dyDescent="0.25">
      <c r="C13482" s="34"/>
      <c r="D13482" s="10"/>
    </row>
    <row r="13483" spans="3:4" x14ac:dyDescent="0.25">
      <c r="C13483" s="34"/>
      <c r="D13483" s="10"/>
    </row>
    <row r="13484" spans="3:4" x14ac:dyDescent="0.25">
      <c r="C13484" s="34"/>
      <c r="D13484" s="10"/>
    </row>
    <row r="13485" spans="3:4" x14ac:dyDescent="0.25">
      <c r="C13485" s="34"/>
      <c r="D13485" s="10"/>
    </row>
    <row r="13486" spans="3:4" x14ac:dyDescent="0.25">
      <c r="C13486" s="34"/>
      <c r="D13486" s="10"/>
    </row>
    <row r="13487" spans="3:4" x14ac:dyDescent="0.25">
      <c r="C13487" s="34"/>
      <c r="D13487" s="10"/>
    </row>
    <row r="13488" spans="3:4" x14ac:dyDescent="0.25">
      <c r="C13488" s="34"/>
      <c r="D13488" s="10"/>
    </row>
    <row r="13489" spans="3:4" x14ac:dyDescent="0.25">
      <c r="C13489" s="34"/>
      <c r="D13489" s="10"/>
    </row>
    <row r="13490" spans="3:4" x14ac:dyDescent="0.25">
      <c r="C13490" s="34"/>
      <c r="D13490" s="10"/>
    </row>
    <row r="13491" spans="3:4" x14ac:dyDescent="0.25">
      <c r="C13491" s="34"/>
      <c r="D13491" s="10"/>
    </row>
    <row r="13492" spans="3:4" x14ac:dyDescent="0.25">
      <c r="C13492" s="34"/>
      <c r="D13492" s="10"/>
    </row>
    <row r="13493" spans="3:4" x14ac:dyDescent="0.25">
      <c r="C13493" s="34"/>
      <c r="D13493" s="10"/>
    </row>
    <row r="13494" spans="3:4" x14ac:dyDescent="0.25">
      <c r="C13494" s="34"/>
      <c r="D13494" s="10"/>
    </row>
    <row r="13495" spans="3:4" x14ac:dyDescent="0.25">
      <c r="C13495" s="34"/>
      <c r="D13495" s="10"/>
    </row>
    <row r="13496" spans="3:4" x14ac:dyDescent="0.25">
      <c r="C13496" s="34"/>
      <c r="D13496" s="10"/>
    </row>
    <row r="13497" spans="3:4" x14ac:dyDescent="0.25">
      <c r="C13497" s="34"/>
      <c r="D13497" s="10"/>
    </row>
    <row r="13498" spans="3:4" x14ac:dyDescent="0.25">
      <c r="C13498" s="34"/>
      <c r="D13498" s="10"/>
    </row>
    <row r="13499" spans="3:4" x14ac:dyDescent="0.25">
      <c r="C13499" s="34"/>
      <c r="D13499" s="10"/>
    </row>
    <row r="13500" spans="3:4" x14ac:dyDescent="0.25">
      <c r="C13500" s="34"/>
      <c r="D13500" s="10"/>
    </row>
    <row r="13501" spans="3:4" x14ac:dyDescent="0.25">
      <c r="C13501" s="34"/>
      <c r="D13501" s="10"/>
    </row>
    <row r="13502" spans="3:4" x14ac:dyDescent="0.25">
      <c r="C13502" s="34"/>
      <c r="D13502" s="10"/>
    </row>
    <row r="13503" spans="3:4" x14ac:dyDescent="0.25">
      <c r="C13503" s="34"/>
      <c r="D13503" s="10"/>
    </row>
    <row r="13504" spans="3:4" x14ac:dyDescent="0.25">
      <c r="C13504" s="34"/>
      <c r="D13504" s="10"/>
    </row>
    <row r="13505" spans="3:4" x14ac:dyDescent="0.25">
      <c r="C13505" s="34"/>
      <c r="D13505" s="10"/>
    </row>
    <row r="13506" spans="3:4" x14ac:dyDescent="0.25">
      <c r="C13506" s="34"/>
      <c r="D13506" s="10"/>
    </row>
    <row r="13507" spans="3:4" x14ac:dyDescent="0.25">
      <c r="C13507" s="34"/>
      <c r="D13507" s="10"/>
    </row>
    <row r="13508" spans="3:4" x14ac:dyDescent="0.25">
      <c r="C13508" s="34"/>
      <c r="D13508" s="10"/>
    </row>
    <row r="13509" spans="3:4" x14ac:dyDescent="0.25">
      <c r="C13509" s="34"/>
      <c r="D13509" s="10"/>
    </row>
    <row r="13510" spans="3:4" x14ac:dyDescent="0.25">
      <c r="C13510" s="34"/>
      <c r="D13510" s="10"/>
    </row>
    <row r="13511" spans="3:4" x14ac:dyDescent="0.25">
      <c r="C13511" s="34"/>
      <c r="D13511" s="10"/>
    </row>
    <row r="13512" spans="3:4" x14ac:dyDescent="0.25">
      <c r="C13512" s="34"/>
      <c r="D13512" s="10"/>
    </row>
    <row r="13513" spans="3:4" x14ac:dyDescent="0.25">
      <c r="C13513" s="34"/>
      <c r="D13513" s="10"/>
    </row>
    <row r="13514" spans="3:4" x14ac:dyDescent="0.25">
      <c r="C13514" s="34"/>
      <c r="D13514" s="10"/>
    </row>
    <row r="13515" spans="3:4" x14ac:dyDescent="0.25">
      <c r="C13515" s="34"/>
      <c r="D13515" s="10"/>
    </row>
    <row r="13516" spans="3:4" x14ac:dyDescent="0.25">
      <c r="C13516" s="34"/>
      <c r="D13516" s="10"/>
    </row>
    <row r="13517" spans="3:4" x14ac:dyDescent="0.25">
      <c r="C13517" s="34"/>
      <c r="D13517" s="10"/>
    </row>
    <row r="13518" spans="3:4" x14ac:dyDescent="0.25">
      <c r="C13518" s="34"/>
      <c r="D13518" s="10"/>
    </row>
    <row r="13519" spans="3:4" x14ac:dyDescent="0.25">
      <c r="C13519" s="34"/>
      <c r="D13519" s="10"/>
    </row>
    <row r="13520" spans="3:4" x14ac:dyDescent="0.25">
      <c r="C13520" s="34"/>
      <c r="D13520" s="10"/>
    </row>
    <row r="13521" spans="3:4" x14ac:dyDescent="0.25">
      <c r="C13521" s="34"/>
      <c r="D13521" s="10"/>
    </row>
    <row r="13522" spans="3:4" x14ac:dyDescent="0.25">
      <c r="C13522" s="34"/>
      <c r="D13522" s="10"/>
    </row>
    <row r="13523" spans="3:4" x14ac:dyDescent="0.25">
      <c r="C13523" s="34"/>
      <c r="D13523" s="10"/>
    </row>
    <row r="13524" spans="3:4" x14ac:dyDescent="0.25">
      <c r="C13524" s="34"/>
      <c r="D13524" s="10"/>
    </row>
    <row r="13525" spans="3:4" x14ac:dyDescent="0.25">
      <c r="C13525" s="34"/>
      <c r="D13525" s="10"/>
    </row>
    <row r="13526" spans="3:4" x14ac:dyDescent="0.25">
      <c r="C13526" s="34"/>
      <c r="D13526" s="10"/>
    </row>
    <row r="13527" spans="3:4" x14ac:dyDescent="0.25">
      <c r="C13527" s="34"/>
      <c r="D13527" s="10"/>
    </row>
    <row r="13528" spans="3:4" x14ac:dyDescent="0.25">
      <c r="C13528" s="34"/>
      <c r="D13528" s="10"/>
    </row>
    <row r="13529" spans="3:4" x14ac:dyDescent="0.25">
      <c r="C13529" s="34"/>
      <c r="D13529" s="10"/>
    </row>
    <row r="13530" spans="3:4" x14ac:dyDescent="0.25">
      <c r="C13530" s="34"/>
      <c r="D13530" s="10"/>
    </row>
    <row r="13531" spans="3:4" x14ac:dyDescent="0.25">
      <c r="C13531" s="34"/>
      <c r="D13531" s="10"/>
    </row>
    <row r="13532" spans="3:4" x14ac:dyDescent="0.25">
      <c r="C13532" s="34"/>
      <c r="D13532" s="10"/>
    </row>
    <row r="13533" spans="3:4" x14ac:dyDescent="0.25">
      <c r="C13533" s="34"/>
      <c r="D13533" s="10"/>
    </row>
    <row r="13534" spans="3:4" x14ac:dyDescent="0.25">
      <c r="C13534" s="34"/>
      <c r="D13534" s="10"/>
    </row>
    <row r="13535" spans="3:4" x14ac:dyDescent="0.25">
      <c r="C13535" s="34"/>
      <c r="D13535" s="10"/>
    </row>
    <row r="13536" spans="3:4" x14ac:dyDescent="0.25">
      <c r="C13536" s="34"/>
      <c r="D13536" s="10"/>
    </row>
    <row r="13537" spans="3:4" x14ac:dyDescent="0.25">
      <c r="C13537" s="34"/>
      <c r="D13537" s="10"/>
    </row>
    <row r="13538" spans="3:4" x14ac:dyDescent="0.25">
      <c r="C13538" s="34"/>
      <c r="D13538" s="10"/>
    </row>
    <row r="13539" spans="3:4" x14ac:dyDescent="0.25">
      <c r="C13539" s="34"/>
      <c r="D13539" s="10"/>
    </row>
    <row r="13540" spans="3:4" x14ac:dyDescent="0.25">
      <c r="C13540" s="34"/>
      <c r="D13540" s="10"/>
    </row>
    <row r="13541" spans="3:4" x14ac:dyDescent="0.25">
      <c r="C13541" s="34"/>
      <c r="D13541" s="10"/>
    </row>
    <row r="13542" spans="3:4" x14ac:dyDescent="0.25">
      <c r="C13542" s="34"/>
      <c r="D13542" s="10"/>
    </row>
    <row r="13543" spans="3:4" x14ac:dyDescent="0.25">
      <c r="C13543" s="34"/>
      <c r="D13543" s="10"/>
    </row>
    <row r="13544" spans="3:4" x14ac:dyDescent="0.25">
      <c r="C13544" s="34"/>
      <c r="D13544" s="10"/>
    </row>
    <row r="13545" spans="3:4" x14ac:dyDescent="0.25">
      <c r="C13545" s="34"/>
      <c r="D13545" s="10"/>
    </row>
    <row r="13546" spans="3:4" x14ac:dyDescent="0.25">
      <c r="C13546" s="34"/>
      <c r="D13546" s="10"/>
    </row>
    <row r="13547" spans="3:4" x14ac:dyDescent="0.25">
      <c r="C13547" s="34"/>
      <c r="D13547" s="10"/>
    </row>
    <row r="13548" spans="3:4" x14ac:dyDescent="0.25">
      <c r="C13548" s="34"/>
      <c r="D13548" s="10"/>
    </row>
    <row r="13549" spans="3:4" x14ac:dyDescent="0.25">
      <c r="C13549" s="34"/>
      <c r="D13549" s="10"/>
    </row>
    <row r="13550" spans="3:4" x14ac:dyDescent="0.25">
      <c r="C13550" s="34"/>
      <c r="D13550" s="10"/>
    </row>
    <row r="13551" spans="3:4" x14ac:dyDescent="0.25">
      <c r="C13551" s="34"/>
      <c r="D13551" s="10"/>
    </row>
    <row r="13552" spans="3:4" x14ac:dyDescent="0.25">
      <c r="C13552" s="34"/>
      <c r="D13552" s="10"/>
    </row>
    <row r="13553" spans="3:4" x14ac:dyDescent="0.25">
      <c r="C13553" s="34"/>
      <c r="D13553" s="10"/>
    </row>
    <row r="13554" spans="3:4" x14ac:dyDescent="0.25">
      <c r="C13554" s="34"/>
      <c r="D13554" s="10"/>
    </row>
    <row r="13555" spans="3:4" x14ac:dyDescent="0.25">
      <c r="C13555" s="34"/>
      <c r="D13555" s="10"/>
    </row>
    <row r="13556" spans="3:4" x14ac:dyDescent="0.25">
      <c r="C13556" s="34"/>
      <c r="D13556" s="10"/>
    </row>
    <row r="13557" spans="3:4" x14ac:dyDescent="0.25">
      <c r="C13557" s="34"/>
      <c r="D13557" s="10"/>
    </row>
    <row r="13558" spans="3:4" x14ac:dyDescent="0.25">
      <c r="C13558" s="34"/>
      <c r="D13558" s="10"/>
    </row>
    <row r="13559" spans="3:4" x14ac:dyDescent="0.25">
      <c r="C13559" s="34"/>
      <c r="D13559" s="10"/>
    </row>
    <row r="13560" spans="3:4" x14ac:dyDescent="0.25">
      <c r="C13560" s="34"/>
      <c r="D13560" s="10"/>
    </row>
    <row r="13561" spans="3:4" x14ac:dyDescent="0.25">
      <c r="C13561" s="34"/>
      <c r="D13561" s="10"/>
    </row>
    <row r="13562" spans="3:4" x14ac:dyDescent="0.25">
      <c r="C13562" s="34"/>
      <c r="D13562" s="10"/>
    </row>
    <row r="13563" spans="3:4" x14ac:dyDescent="0.25">
      <c r="C13563" s="34"/>
      <c r="D13563" s="10"/>
    </row>
    <row r="13564" spans="3:4" x14ac:dyDescent="0.25">
      <c r="C13564" s="34"/>
      <c r="D13564" s="10"/>
    </row>
    <row r="13565" spans="3:4" x14ac:dyDescent="0.25">
      <c r="C13565" s="34"/>
      <c r="D13565" s="10"/>
    </row>
    <row r="13566" spans="3:4" x14ac:dyDescent="0.25">
      <c r="C13566" s="34"/>
      <c r="D13566" s="10"/>
    </row>
    <row r="13567" spans="3:4" x14ac:dyDescent="0.25">
      <c r="C13567" s="34"/>
      <c r="D13567" s="10"/>
    </row>
    <row r="13568" spans="3:4" x14ac:dyDescent="0.25">
      <c r="C13568" s="34"/>
      <c r="D13568" s="10"/>
    </row>
    <row r="13569" spans="3:4" x14ac:dyDescent="0.25">
      <c r="C13569" s="34"/>
      <c r="D13569" s="10"/>
    </row>
    <row r="13570" spans="3:4" x14ac:dyDescent="0.25">
      <c r="C13570" s="34"/>
      <c r="D13570" s="10"/>
    </row>
    <row r="13571" spans="3:4" x14ac:dyDescent="0.25">
      <c r="C13571" s="34"/>
      <c r="D13571" s="10"/>
    </row>
    <row r="13572" spans="3:4" x14ac:dyDescent="0.25">
      <c r="C13572" s="34"/>
      <c r="D13572" s="10"/>
    </row>
    <row r="13573" spans="3:4" x14ac:dyDescent="0.25">
      <c r="C13573" s="34"/>
      <c r="D13573" s="10"/>
    </row>
    <row r="13574" spans="3:4" x14ac:dyDescent="0.25">
      <c r="C13574" s="34"/>
      <c r="D13574" s="10"/>
    </row>
    <row r="13575" spans="3:4" x14ac:dyDescent="0.25">
      <c r="C13575" s="34"/>
      <c r="D13575" s="10"/>
    </row>
    <row r="13576" spans="3:4" x14ac:dyDescent="0.25">
      <c r="C13576" s="34"/>
      <c r="D13576" s="10"/>
    </row>
    <row r="13577" spans="3:4" x14ac:dyDescent="0.25">
      <c r="C13577" s="34"/>
      <c r="D13577" s="10"/>
    </row>
    <row r="13578" spans="3:4" x14ac:dyDescent="0.25">
      <c r="C13578" s="34"/>
      <c r="D13578" s="10"/>
    </row>
    <row r="13579" spans="3:4" x14ac:dyDescent="0.25">
      <c r="C13579" s="34"/>
      <c r="D13579" s="10"/>
    </row>
    <row r="13580" spans="3:4" x14ac:dyDescent="0.25">
      <c r="C13580" s="34"/>
      <c r="D13580" s="10"/>
    </row>
    <row r="13581" spans="3:4" x14ac:dyDescent="0.25">
      <c r="C13581" s="34"/>
      <c r="D13581" s="10"/>
    </row>
    <row r="13582" spans="3:4" x14ac:dyDescent="0.25">
      <c r="C13582" s="34"/>
      <c r="D13582" s="10"/>
    </row>
    <row r="13583" spans="3:4" x14ac:dyDescent="0.25">
      <c r="C13583" s="34"/>
      <c r="D13583" s="10"/>
    </row>
    <row r="13584" spans="3:4" x14ac:dyDescent="0.25">
      <c r="C13584" s="34"/>
      <c r="D13584" s="10"/>
    </row>
    <row r="13585" spans="3:4" x14ac:dyDescent="0.25">
      <c r="C13585" s="34"/>
      <c r="D13585" s="10"/>
    </row>
    <row r="13586" spans="3:4" x14ac:dyDescent="0.25">
      <c r="C13586" s="34"/>
      <c r="D13586" s="10"/>
    </row>
    <row r="13587" spans="3:4" x14ac:dyDescent="0.25">
      <c r="C13587" s="34"/>
      <c r="D13587" s="10"/>
    </row>
    <row r="13588" spans="3:4" x14ac:dyDescent="0.25">
      <c r="C13588" s="34"/>
      <c r="D13588" s="10"/>
    </row>
    <row r="13589" spans="3:4" x14ac:dyDescent="0.25">
      <c r="C13589" s="34"/>
      <c r="D13589" s="10"/>
    </row>
    <row r="13590" spans="3:4" x14ac:dyDescent="0.25">
      <c r="C13590" s="34"/>
      <c r="D13590" s="10"/>
    </row>
    <row r="13591" spans="3:4" x14ac:dyDescent="0.25">
      <c r="C13591" s="34"/>
      <c r="D13591" s="10"/>
    </row>
    <row r="13592" spans="3:4" x14ac:dyDescent="0.25">
      <c r="C13592" s="34"/>
      <c r="D13592" s="10"/>
    </row>
    <row r="13593" spans="3:4" x14ac:dyDescent="0.25">
      <c r="C13593" s="34"/>
      <c r="D13593" s="10"/>
    </row>
    <row r="13594" spans="3:4" x14ac:dyDescent="0.25">
      <c r="C13594" s="34"/>
      <c r="D13594" s="10"/>
    </row>
    <row r="13595" spans="3:4" x14ac:dyDescent="0.25">
      <c r="C13595" s="34"/>
      <c r="D13595" s="10"/>
    </row>
    <row r="13596" spans="3:4" x14ac:dyDescent="0.25">
      <c r="C13596" s="34"/>
      <c r="D13596" s="10"/>
    </row>
    <row r="13597" spans="3:4" x14ac:dyDescent="0.25">
      <c r="C13597" s="34"/>
      <c r="D13597" s="10"/>
    </row>
    <row r="13598" spans="3:4" x14ac:dyDescent="0.25">
      <c r="C13598" s="34"/>
      <c r="D13598" s="10"/>
    </row>
    <row r="13599" spans="3:4" x14ac:dyDescent="0.25">
      <c r="C13599" s="34"/>
      <c r="D13599" s="10"/>
    </row>
    <row r="13600" spans="3:4" x14ac:dyDescent="0.25">
      <c r="C13600" s="34"/>
      <c r="D13600" s="10"/>
    </row>
    <row r="13601" spans="3:4" x14ac:dyDescent="0.25">
      <c r="C13601" s="34"/>
      <c r="D13601" s="10"/>
    </row>
    <row r="13602" spans="3:4" x14ac:dyDescent="0.25">
      <c r="C13602" s="34"/>
      <c r="D13602" s="10"/>
    </row>
    <row r="13603" spans="3:4" x14ac:dyDescent="0.25">
      <c r="C13603" s="34"/>
      <c r="D13603" s="10"/>
    </row>
    <row r="13604" spans="3:4" x14ac:dyDescent="0.25">
      <c r="C13604" s="34"/>
      <c r="D13604" s="10"/>
    </row>
    <row r="13605" spans="3:4" x14ac:dyDescent="0.25">
      <c r="C13605" s="34"/>
      <c r="D13605" s="10"/>
    </row>
    <row r="13606" spans="3:4" x14ac:dyDescent="0.25">
      <c r="C13606" s="34"/>
      <c r="D13606" s="10"/>
    </row>
    <row r="13607" spans="3:4" x14ac:dyDescent="0.25">
      <c r="C13607" s="34"/>
      <c r="D13607" s="10"/>
    </row>
    <row r="13608" spans="3:4" x14ac:dyDescent="0.25">
      <c r="C13608" s="34"/>
      <c r="D13608" s="10"/>
    </row>
    <row r="13609" spans="3:4" x14ac:dyDescent="0.25">
      <c r="C13609" s="34"/>
      <c r="D13609" s="10"/>
    </row>
    <row r="13610" spans="3:4" x14ac:dyDescent="0.25">
      <c r="C13610" s="34"/>
      <c r="D13610" s="10"/>
    </row>
    <row r="13611" spans="3:4" x14ac:dyDescent="0.25">
      <c r="C13611" s="34"/>
      <c r="D13611" s="10"/>
    </row>
    <row r="13612" spans="3:4" x14ac:dyDescent="0.25">
      <c r="C13612" s="34"/>
      <c r="D13612" s="10"/>
    </row>
    <row r="13613" spans="3:4" x14ac:dyDescent="0.25">
      <c r="C13613" s="34"/>
      <c r="D13613" s="10"/>
    </row>
    <row r="13614" spans="3:4" x14ac:dyDescent="0.25">
      <c r="C13614" s="34"/>
      <c r="D13614" s="10"/>
    </row>
    <row r="13615" spans="3:4" x14ac:dyDescent="0.25">
      <c r="C13615" s="34"/>
      <c r="D13615" s="10"/>
    </row>
    <row r="13616" spans="3:4" x14ac:dyDescent="0.25">
      <c r="C13616" s="34"/>
      <c r="D13616" s="10"/>
    </row>
    <row r="13617" spans="3:4" x14ac:dyDescent="0.25">
      <c r="C13617" s="34"/>
      <c r="D13617" s="10"/>
    </row>
    <row r="13618" spans="3:4" x14ac:dyDescent="0.25">
      <c r="C13618" s="34"/>
      <c r="D13618" s="10"/>
    </row>
    <row r="13619" spans="3:4" x14ac:dyDescent="0.25">
      <c r="C13619" s="34"/>
      <c r="D13619" s="10"/>
    </row>
    <row r="13620" spans="3:4" x14ac:dyDescent="0.25">
      <c r="C13620" s="34"/>
      <c r="D13620" s="10"/>
    </row>
    <row r="13621" spans="3:4" x14ac:dyDescent="0.25">
      <c r="C13621" s="34"/>
      <c r="D13621" s="10"/>
    </row>
    <row r="13622" spans="3:4" x14ac:dyDescent="0.25">
      <c r="C13622" s="34"/>
      <c r="D13622" s="10"/>
    </row>
    <row r="13623" spans="3:4" x14ac:dyDescent="0.25">
      <c r="C13623" s="34"/>
      <c r="D13623" s="10"/>
    </row>
    <row r="13624" spans="3:4" x14ac:dyDescent="0.25">
      <c r="C13624" s="34"/>
      <c r="D13624" s="10"/>
    </row>
    <row r="13625" spans="3:4" x14ac:dyDescent="0.25">
      <c r="C13625" s="34"/>
      <c r="D13625" s="10"/>
    </row>
    <row r="13626" spans="3:4" x14ac:dyDescent="0.25">
      <c r="C13626" s="34"/>
      <c r="D13626" s="10"/>
    </row>
    <row r="13627" spans="3:4" x14ac:dyDescent="0.25">
      <c r="C13627" s="34"/>
      <c r="D13627" s="10"/>
    </row>
    <row r="13628" spans="3:4" x14ac:dyDescent="0.25">
      <c r="C13628" s="34"/>
      <c r="D13628" s="10"/>
    </row>
    <row r="13629" spans="3:4" x14ac:dyDescent="0.25">
      <c r="C13629" s="34"/>
      <c r="D13629" s="10"/>
    </row>
    <row r="13630" spans="3:4" x14ac:dyDescent="0.25">
      <c r="C13630" s="34"/>
      <c r="D13630" s="10"/>
    </row>
    <row r="13631" spans="3:4" x14ac:dyDescent="0.25">
      <c r="C13631" s="34"/>
      <c r="D13631" s="10"/>
    </row>
    <row r="13632" spans="3:4" x14ac:dyDescent="0.25">
      <c r="C13632" s="34"/>
      <c r="D13632" s="10"/>
    </row>
    <row r="13633" spans="3:4" x14ac:dyDescent="0.25">
      <c r="C13633" s="34"/>
      <c r="D13633" s="10"/>
    </row>
    <row r="13634" spans="3:4" x14ac:dyDescent="0.25">
      <c r="C13634" s="34"/>
      <c r="D13634" s="10"/>
    </row>
    <row r="13635" spans="3:4" x14ac:dyDescent="0.25">
      <c r="C13635" s="34"/>
      <c r="D13635" s="10"/>
    </row>
    <row r="13636" spans="3:4" x14ac:dyDescent="0.25">
      <c r="C13636" s="34"/>
      <c r="D13636" s="10"/>
    </row>
    <row r="13637" spans="3:4" x14ac:dyDescent="0.25">
      <c r="C13637" s="34"/>
      <c r="D13637" s="10"/>
    </row>
    <row r="13638" spans="3:4" x14ac:dyDescent="0.25">
      <c r="C13638" s="34"/>
      <c r="D13638" s="10"/>
    </row>
    <row r="13639" spans="3:4" x14ac:dyDescent="0.25">
      <c r="C13639" s="34"/>
      <c r="D13639" s="10"/>
    </row>
    <row r="13640" spans="3:4" x14ac:dyDescent="0.25">
      <c r="C13640" s="34"/>
      <c r="D13640" s="10"/>
    </row>
    <row r="13641" spans="3:4" x14ac:dyDescent="0.25">
      <c r="C13641" s="34"/>
      <c r="D13641" s="10"/>
    </row>
    <row r="13642" spans="3:4" x14ac:dyDescent="0.25">
      <c r="C13642" s="34"/>
      <c r="D13642" s="10"/>
    </row>
    <row r="13643" spans="3:4" x14ac:dyDescent="0.25">
      <c r="C13643" s="34"/>
      <c r="D13643" s="10"/>
    </row>
    <row r="13644" spans="3:4" x14ac:dyDescent="0.25">
      <c r="C13644" s="34"/>
      <c r="D13644" s="10"/>
    </row>
    <row r="13645" spans="3:4" x14ac:dyDescent="0.25">
      <c r="C13645" s="34"/>
      <c r="D13645" s="10"/>
    </row>
    <row r="13646" spans="3:4" x14ac:dyDescent="0.25">
      <c r="C13646" s="34"/>
      <c r="D13646" s="10"/>
    </row>
    <row r="13647" spans="3:4" x14ac:dyDescent="0.25">
      <c r="C13647" s="34"/>
      <c r="D13647" s="10"/>
    </row>
    <row r="13648" spans="3:4" x14ac:dyDescent="0.25">
      <c r="C13648" s="34"/>
      <c r="D13648" s="10"/>
    </row>
    <row r="13649" spans="3:4" x14ac:dyDescent="0.25">
      <c r="C13649" s="34"/>
      <c r="D13649" s="10"/>
    </row>
    <row r="13650" spans="3:4" x14ac:dyDescent="0.25">
      <c r="C13650" s="34"/>
      <c r="D13650" s="10"/>
    </row>
    <row r="13651" spans="3:4" x14ac:dyDescent="0.25">
      <c r="C13651" s="34"/>
      <c r="D13651" s="10"/>
    </row>
    <row r="13652" spans="3:4" x14ac:dyDescent="0.25">
      <c r="C13652" s="34"/>
      <c r="D13652" s="10"/>
    </row>
    <row r="13653" spans="3:4" x14ac:dyDescent="0.25">
      <c r="C13653" s="34"/>
      <c r="D13653" s="10"/>
    </row>
    <row r="13654" spans="3:4" x14ac:dyDescent="0.25">
      <c r="C13654" s="34"/>
      <c r="D13654" s="10"/>
    </row>
    <row r="13655" spans="3:4" x14ac:dyDescent="0.25">
      <c r="C13655" s="34"/>
      <c r="D13655" s="10"/>
    </row>
    <row r="13656" spans="3:4" x14ac:dyDescent="0.25">
      <c r="C13656" s="34"/>
      <c r="D13656" s="10"/>
    </row>
    <row r="13657" spans="3:4" x14ac:dyDescent="0.25">
      <c r="C13657" s="34"/>
      <c r="D13657" s="10"/>
    </row>
    <row r="13658" spans="3:4" x14ac:dyDescent="0.25">
      <c r="C13658" s="34"/>
      <c r="D13658" s="10"/>
    </row>
    <row r="13659" spans="3:4" x14ac:dyDescent="0.25">
      <c r="C13659" s="34"/>
      <c r="D13659" s="10"/>
    </row>
    <row r="13660" spans="3:4" x14ac:dyDescent="0.25">
      <c r="C13660" s="34"/>
      <c r="D13660" s="10"/>
    </row>
    <row r="13661" spans="3:4" x14ac:dyDescent="0.25">
      <c r="C13661" s="34"/>
      <c r="D13661" s="10"/>
    </row>
    <row r="13662" spans="3:4" x14ac:dyDescent="0.25">
      <c r="C13662" s="34"/>
      <c r="D13662" s="10"/>
    </row>
    <row r="13663" spans="3:4" x14ac:dyDescent="0.25">
      <c r="C13663" s="34"/>
      <c r="D13663" s="10"/>
    </row>
    <row r="13664" spans="3:4" x14ac:dyDescent="0.25">
      <c r="C13664" s="34"/>
      <c r="D13664" s="10"/>
    </row>
    <row r="13665" spans="3:4" x14ac:dyDescent="0.25">
      <c r="C13665" s="34"/>
      <c r="D13665" s="10"/>
    </row>
    <row r="13666" spans="3:4" x14ac:dyDescent="0.25">
      <c r="C13666" s="34"/>
      <c r="D13666" s="10"/>
    </row>
    <row r="13667" spans="3:4" x14ac:dyDescent="0.25">
      <c r="C13667" s="34"/>
      <c r="D13667" s="10"/>
    </row>
    <row r="13668" spans="3:4" x14ac:dyDescent="0.25">
      <c r="C13668" s="34"/>
      <c r="D13668" s="10"/>
    </row>
    <row r="13669" spans="3:4" x14ac:dyDescent="0.25">
      <c r="C13669" s="34"/>
      <c r="D13669" s="10"/>
    </row>
    <row r="13670" spans="3:4" x14ac:dyDescent="0.25">
      <c r="C13670" s="34"/>
      <c r="D13670" s="10"/>
    </row>
    <row r="13671" spans="3:4" x14ac:dyDescent="0.25">
      <c r="C13671" s="34"/>
      <c r="D13671" s="10"/>
    </row>
    <row r="13672" spans="3:4" x14ac:dyDescent="0.25">
      <c r="C13672" s="34"/>
      <c r="D13672" s="10"/>
    </row>
    <row r="13673" spans="3:4" x14ac:dyDescent="0.25">
      <c r="C13673" s="34"/>
      <c r="D13673" s="10"/>
    </row>
    <row r="13674" spans="3:4" x14ac:dyDescent="0.25">
      <c r="C13674" s="34"/>
      <c r="D13674" s="10"/>
    </row>
    <row r="13675" spans="3:4" x14ac:dyDescent="0.25">
      <c r="C13675" s="34"/>
      <c r="D13675" s="10"/>
    </row>
    <row r="13676" spans="3:4" x14ac:dyDescent="0.25">
      <c r="C13676" s="34"/>
      <c r="D13676" s="10"/>
    </row>
    <row r="13677" spans="3:4" x14ac:dyDescent="0.25">
      <c r="C13677" s="34"/>
      <c r="D13677" s="10"/>
    </row>
    <row r="13678" spans="3:4" x14ac:dyDescent="0.25">
      <c r="C13678" s="34"/>
      <c r="D13678" s="10"/>
    </row>
    <row r="13679" spans="3:4" x14ac:dyDescent="0.25">
      <c r="C13679" s="34"/>
      <c r="D13679" s="10"/>
    </row>
    <row r="13680" spans="3:4" x14ac:dyDescent="0.25">
      <c r="C13680" s="34"/>
      <c r="D13680" s="10"/>
    </row>
    <row r="13681" spans="3:4" x14ac:dyDescent="0.25">
      <c r="C13681" s="34"/>
      <c r="D13681" s="10"/>
    </row>
    <row r="13682" spans="3:4" x14ac:dyDescent="0.25">
      <c r="C13682" s="34"/>
      <c r="D13682" s="10"/>
    </row>
    <row r="13683" spans="3:4" x14ac:dyDescent="0.25">
      <c r="C13683" s="34"/>
      <c r="D13683" s="10"/>
    </row>
    <row r="13684" spans="3:4" x14ac:dyDescent="0.25">
      <c r="C13684" s="34"/>
      <c r="D13684" s="10"/>
    </row>
    <row r="13685" spans="3:4" x14ac:dyDescent="0.25">
      <c r="C13685" s="34"/>
      <c r="D13685" s="10"/>
    </row>
    <row r="13686" spans="3:4" x14ac:dyDescent="0.25">
      <c r="C13686" s="34"/>
      <c r="D13686" s="10"/>
    </row>
    <row r="13687" spans="3:4" x14ac:dyDescent="0.25">
      <c r="C13687" s="34"/>
      <c r="D13687" s="10"/>
    </row>
    <row r="13688" spans="3:4" x14ac:dyDescent="0.25">
      <c r="C13688" s="34"/>
      <c r="D13688" s="10"/>
    </row>
    <row r="13689" spans="3:4" x14ac:dyDescent="0.25">
      <c r="C13689" s="34"/>
      <c r="D13689" s="10"/>
    </row>
    <row r="13690" spans="3:4" x14ac:dyDescent="0.25">
      <c r="C13690" s="34"/>
      <c r="D13690" s="10"/>
    </row>
    <row r="13691" spans="3:4" x14ac:dyDescent="0.25">
      <c r="C13691" s="34"/>
      <c r="D13691" s="10"/>
    </row>
    <row r="13692" spans="3:4" x14ac:dyDescent="0.25">
      <c r="C13692" s="34"/>
      <c r="D13692" s="10"/>
    </row>
    <row r="13693" spans="3:4" x14ac:dyDescent="0.25">
      <c r="C13693" s="34"/>
      <c r="D13693" s="10"/>
    </row>
    <row r="13694" spans="3:4" x14ac:dyDescent="0.25">
      <c r="C13694" s="34"/>
      <c r="D13694" s="10"/>
    </row>
    <row r="13695" spans="3:4" x14ac:dyDescent="0.25">
      <c r="C13695" s="34"/>
      <c r="D13695" s="10"/>
    </row>
    <row r="13696" spans="3:4" x14ac:dyDescent="0.25">
      <c r="C13696" s="34"/>
      <c r="D13696" s="10"/>
    </row>
    <row r="13697" spans="3:4" x14ac:dyDescent="0.25">
      <c r="C13697" s="34"/>
      <c r="D13697" s="10"/>
    </row>
    <row r="13698" spans="3:4" x14ac:dyDescent="0.25">
      <c r="C13698" s="34"/>
      <c r="D13698" s="10"/>
    </row>
    <row r="13699" spans="3:4" x14ac:dyDescent="0.25">
      <c r="C13699" s="34"/>
      <c r="D13699" s="10"/>
    </row>
    <row r="13700" spans="3:4" x14ac:dyDescent="0.25">
      <c r="C13700" s="34"/>
      <c r="D13700" s="10"/>
    </row>
    <row r="13701" spans="3:4" x14ac:dyDescent="0.25">
      <c r="C13701" s="34"/>
      <c r="D13701" s="10"/>
    </row>
    <row r="13702" spans="3:4" x14ac:dyDescent="0.25">
      <c r="C13702" s="34"/>
      <c r="D13702" s="10"/>
    </row>
    <row r="13703" spans="3:4" x14ac:dyDescent="0.25">
      <c r="C13703" s="34"/>
      <c r="D13703" s="10"/>
    </row>
    <row r="13704" spans="3:4" x14ac:dyDescent="0.25">
      <c r="C13704" s="34"/>
      <c r="D13704" s="10"/>
    </row>
    <row r="13705" spans="3:4" x14ac:dyDescent="0.25">
      <c r="C13705" s="34"/>
      <c r="D13705" s="10"/>
    </row>
    <row r="13706" spans="3:4" x14ac:dyDescent="0.25">
      <c r="C13706" s="34"/>
      <c r="D13706" s="10"/>
    </row>
    <row r="13707" spans="3:4" x14ac:dyDescent="0.25">
      <c r="C13707" s="34"/>
      <c r="D13707" s="10"/>
    </row>
    <row r="13708" spans="3:4" x14ac:dyDescent="0.25">
      <c r="C13708" s="34"/>
      <c r="D13708" s="10"/>
    </row>
    <row r="13709" spans="3:4" x14ac:dyDescent="0.25">
      <c r="C13709" s="34"/>
      <c r="D13709" s="10"/>
    </row>
    <row r="13710" spans="3:4" x14ac:dyDescent="0.25">
      <c r="C13710" s="34"/>
      <c r="D13710" s="10"/>
    </row>
    <row r="13711" spans="3:4" x14ac:dyDescent="0.25">
      <c r="C13711" s="34"/>
      <c r="D13711" s="10"/>
    </row>
    <row r="13712" spans="3:4" x14ac:dyDescent="0.25">
      <c r="C13712" s="34"/>
      <c r="D13712" s="10"/>
    </row>
    <row r="13713" spans="3:4" x14ac:dyDescent="0.25">
      <c r="C13713" s="34"/>
      <c r="D13713" s="10"/>
    </row>
    <row r="13714" spans="3:4" x14ac:dyDescent="0.25">
      <c r="C13714" s="34"/>
      <c r="D13714" s="10"/>
    </row>
    <row r="13715" spans="3:4" x14ac:dyDescent="0.25">
      <c r="C13715" s="34"/>
      <c r="D13715" s="10"/>
    </row>
    <row r="13716" spans="3:4" x14ac:dyDescent="0.25">
      <c r="C13716" s="34"/>
      <c r="D13716" s="10"/>
    </row>
    <row r="13717" spans="3:4" x14ac:dyDescent="0.25">
      <c r="C13717" s="34"/>
      <c r="D13717" s="10"/>
    </row>
    <row r="13718" spans="3:4" x14ac:dyDescent="0.25">
      <c r="C13718" s="34"/>
      <c r="D13718" s="10"/>
    </row>
    <row r="13719" spans="3:4" x14ac:dyDescent="0.25">
      <c r="C13719" s="34"/>
      <c r="D13719" s="10"/>
    </row>
    <row r="13720" spans="3:4" x14ac:dyDescent="0.25">
      <c r="C13720" s="34"/>
      <c r="D13720" s="10"/>
    </row>
    <row r="13721" spans="3:4" x14ac:dyDescent="0.25">
      <c r="C13721" s="34"/>
      <c r="D13721" s="10"/>
    </row>
    <row r="13722" spans="3:4" x14ac:dyDescent="0.25">
      <c r="C13722" s="34"/>
      <c r="D13722" s="10"/>
    </row>
    <row r="13723" spans="3:4" x14ac:dyDescent="0.25">
      <c r="C13723" s="34"/>
      <c r="D13723" s="10"/>
    </row>
    <row r="13724" spans="3:4" x14ac:dyDescent="0.25">
      <c r="C13724" s="34"/>
      <c r="D13724" s="10"/>
    </row>
    <row r="13725" spans="3:4" x14ac:dyDescent="0.25">
      <c r="C13725" s="34"/>
      <c r="D13725" s="10"/>
    </row>
    <row r="13726" spans="3:4" x14ac:dyDescent="0.25">
      <c r="C13726" s="34"/>
      <c r="D13726" s="10"/>
    </row>
    <row r="13727" spans="3:4" x14ac:dyDescent="0.25">
      <c r="C13727" s="34"/>
      <c r="D13727" s="10"/>
    </row>
    <row r="13728" spans="3:4" x14ac:dyDescent="0.25">
      <c r="C13728" s="34"/>
      <c r="D13728" s="10"/>
    </row>
    <row r="13729" spans="3:4" x14ac:dyDescent="0.25">
      <c r="C13729" s="34"/>
      <c r="D13729" s="10"/>
    </row>
    <row r="13730" spans="3:4" x14ac:dyDescent="0.25">
      <c r="C13730" s="34"/>
      <c r="D13730" s="10"/>
    </row>
    <row r="13731" spans="3:4" x14ac:dyDescent="0.25">
      <c r="C13731" s="34"/>
      <c r="D13731" s="10"/>
    </row>
    <row r="13732" spans="3:4" x14ac:dyDescent="0.25">
      <c r="C13732" s="34"/>
      <c r="D13732" s="10"/>
    </row>
    <row r="13733" spans="3:4" x14ac:dyDescent="0.25">
      <c r="C13733" s="34"/>
      <c r="D13733" s="10"/>
    </row>
    <row r="13734" spans="3:4" x14ac:dyDescent="0.25">
      <c r="C13734" s="34"/>
      <c r="D13734" s="10"/>
    </row>
    <row r="13735" spans="3:4" x14ac:dyDescent="0.25">
      <c r="C13735" s="34"/>
      <c r="D13735" s="10"/>
    </row>
    <row r="13736" spans="3:4" x14ac:dyDescent="0.25">
      <c r="C13736" s="34"/>
      <c r="D13736" s="10"/>
    </row>
    <row r="13737" spans="3:4" x14ac:dyDescent="0.25">
      <c r="C13737" s="34"/>
      <c r="D13737" s="10"/>
    </row>
    <row r="13738" spans="3:4" x14ac:dyDescent="0.25">
      <c r="C13738" s="34"/>
      <c r="D13738" s="10"/>
    </row>
    <row r="13739" spans="3:4" x14ac:dyDescent="0.25">
      <c r="C13739" s="34"/>
      <c r="D13739" s="10"/>
    </row>
    <row r="13740" spans="3:4" x14ac:dyDescent="0.25">
      <c r="C13740" s="34"/>
      <c r="D13740" s="10"/>
    </row>
    <row r="13741" spans="3:4" x14ac:dyDescent="0.25">
      <c r="C13741" s="34"/>
      <c r="D13741" s="10"/>
    </row>
    <row r="13742" spans="3:4" x14ac:dyDescent="0.25">
      <c r="C13742" s="34"/>
      <c r="D13742" s="10"/>
    </row>
    <row r="13743" spans="3:4" x14ac:dyDescent="0.25">
      <c r="C13743" s="34"/>
      <c r="D13743" s="10"/>
    </row>
    <row r="13744" spans="3:4" x14ac:dyDescent="0.25">
      <c r="C13744" s="34"/>
      <c r="D13744" s="10"/>
    </row>
    <row r="13745" spans="3:4" x14ac:dyDescent="0.25">
      <c r="C13745" s="34"/>
      <c r="D13745" s="10"/>
    </row>
    <row r="13746" spans="3:4" x14ac:dyDescent="0.25">
      <c r="C13746" s="34"/>
      <c r="D13746" s="10"/>
    </row>
    <row r="13747" spans="3:4" x14ac:dyDescent="0.25">
      <c r="C13747" s="34"/>
      <c r="D13747" s="10"/>
    </row>
    <row r="13748" spans="3:4" x14ac:dyDescent="0.25">
      <c r="C13748" s="34"/>
      <c r="D13748" s="10"/>
    </row>
    <row r="13749" spans="3:4" x14ac:dyDescent="0.25">
      <c r="C13749" s="34"/>
      <c r="D13749" s="10"/>
    </row>
    <row r="13750" spans="3:4" x14ac:dyDescent="0.25">
      <c r="C13750" s="34"/>
      <c r="D13750" s="10"/>
    </row>
    <row r="13751" spans="3:4" x14ac:dyDescent="0.25">
      <c r="C13751" s="34"/>
      <c r="D13751" s="10"/>
    </row>
    <row r="13752" spans="3:4" x14ac:dyDescent="0.25">
      <c r="C13752" s="34"/>
      <c r="D13752" s="10"/>
    </row>
    <row r="13753" spans="3:4" x14ac:dyDescent="0.25">
      <c r="C13753" s="34"/>
      <c r="D13753" s="10"/>
    </row>
    <row r="13754" spans="3:4" x14ac:dyDescent="0.25">
      <c r="C13754" s="34"/>
      <c r="D13754" s="10"/>
    </row>
    <row r="13755" spans="3:4" x14ac:dyDescent="0.25">
      <c r="C13755" s="34"/>
      <c r="D13755" s="10"/>
    </row>
    <row r="13756" spans="3:4" x14ac:dyDescent="0.25">
      <c r="C13756" s="34"/>
      <c r="D13756" s="10"/>
    </row>
    <row r="13757" spans="3:4" x14ac:dyDescent="0.25">
      <c r="C13757" s="34"/>
      <c r="D13757" s="10"/>
    </row>
    <row r="13758" spans="3:4" x14ac:dyDescent="0.25">
      <c r="C13758" s="34"/>
      <c r="D13758" s="10"/>
    </row>
    <row r="13759" spans="3:4" x14ac:dyDescent="0.25">
      <c r="C13759" s="34"/>
      <c r="D13759" s="10"/>
    </row>
    <row r="13760" spans="3:4" x14ac:dyDescent="0.25">
      <c r="C13760" s="34"/>
      <c r="D13760" s="10"/>
    </row>
    <row r="13761" spans="3:4" x14ac:dyDescent="0.25">
      <c r="C13761" s="34"/>
      <c r="D13761" s="10"/>
    </row>
    <row r="13762" spans="3:4" x14ac:dyDescent="0.25">
      <c r="C13762" s="34"/>
      <c r="D13762" s="10"/>
    </row>
    <row r="13763" spans="3:4" x14ac:dyDescent="0.25">
      <c r="C13763" s="34"/>
      <c r="D13763" s="10"/>
    </row>
    <row r="13764" spans="3:4" x14ac:dyDescent="0.25">
      <c r="C13764" s="34"/>
      <c r="D13764" s="10"/>
    </row>
    <row r="13765" spans="3:4" x14ac:dyDescent="0.25">
      <c r="C13765" s="34"/>
      <c r="D13765" s="10"/>
    </row>
    <row r="13766" spans="3:4" x14ac:dyDescent="0.25">
      <c r="C13766" s="34"/>
      <c r="D13766" s="10"/>
    </row>
    <row r="13767" spans="3:4" x14ac:dyDescent="0.25">
      <c r="C13767" s="34"/>
      <c r="D13767" s="10"/>
    </row>
    <row r="13768" spans="3:4" x14ac:dyDescent="0.25">
      <c r="C13768" s="34"/>
      <c r="D13768" s="10"/>
    </row>
    <row r="13769" spans="3:4" x14ac:dyDescent="0.25">
      <c r="C13769" s="34"/>
      <c r="D13769" s="10"/>
    </row>
    <row r="13770" spans="3:4" x14ac:dyDescent="0.25">
      <c r="C13770" s="34"/>
      <c r="D13770" s="10"/>
    </row>
    <row r="13771" spans="3:4" x14ac:dyDescent="0.25">
      <c r="C13771" s="34"/>
      <c r="D13771" s="10"/>
    </row>
    <row r="13772" spans="3:4" x14ac:dyDescent="0.25">
      <c r="C13772" s="34"/>
      <c r="D13772" s="10"/>
    </row>
    <row r="13773" spans="3:4" x14ac:dyDescent="0.25">
      <c r="C13773" s="34"/>
      <c r="D13773" s="10"/>
    </row>
    <row r="13774" spans="3:4" x14ac:dyDescent="0.25">
      <c r="C13774" s="34"/>
      <c r="D13774" s="10"/>
    </row>
    <row r="13775" spans="3:4" x14ac:dyDescent="0.25">
      <c r="C13775" s="34"/>
      <c r="D13775" s="10"/>
    </row>
    <row r="13776" spans="3:4" x14ac:dyDescent="0.25">
      <c r="C13776" s="34"/>
      <c r="D13776" s="10"/>
    </row>
    <row r="13777" spans="3:4" x14ac:dyDescent="0.25">
      <c r="C13777" s="34"/>
      <c r="D13777" s="10"/>
    </row>
    <row r="13778" spans="3:4" x14ac:dyDescent="0.25">
      <c r="C13778" s="34"/>
      <c r="D13778" s="10"/>
    </row>
    <row r="13779" spans="3:4" x14ac:dyDescent="0.25">
      <c r="C13779" s="34"/>
      <c r="D13779" s="10"/>
    </row>
    <row r="13780" spans="3:4" x14ac:dyDescent="0.25">
      <c r="C13780" s="34"/>
      <c r="D13780" s="10"/>
    </row>
    <row r="13781" spans="3:4" x14ac:dyDescent="0.25">
      <c r="C13781" s="34"/>
      <c r="D13781" s="10"/>
    </row>
    <row r="13782" spans="3:4" x14ac:dyDescent="0.25">
      <c r="C13782" s="34"/>
      <c r="D13782" s="10"/>
    </row>
    <row r="13783" spans="3:4" x14ac:dyDescent="0.25">
      <c r="C13783" s="34"/>
      <c r="D13783" s="10"/>
    </row>
    <row r="13784" spans="3:4" x14ac:dyDescent="0.25">
      <c r="C13784" s="34"/>
      <c r="D13784" s="10"/>
    </row>
    <row r="13785" spans="3:4" x14ac:dyDescent="0.25">
      <c r="C13785" s="34"/>
      <c r="D13785" s="10"/>
    </row>
    <row r="13786" spans="3:4" x14ac:dyDescent="0.25">
      <c r="C13786" s="34"/>
      <c r="D13786" s="10"/>
    </row>
    <row r="13787" spans="3:4" x14ac:dyDescent="0.25">
      <c r="C13787" s="34"/>
      <c r="D13787" s="10"/>
    </row>
    <row r="13788" spans="3:4" x14ac:dyDescent="0.25">
      <c r="C13788" s="34"/>
      <c r="D13788" s="10"/>
    </row>
    <row r="13789" spans="3:4" x14ac:dyDescent="0.25">
      <c r="C13789" s="34"/>
      <c r="D13789" s="10"/>
    </row>
    <row r="13790" spans="3:4" x14ac:dyDescent="0.25">
      <c r="C13790" s="34"/>
      <c r="D13790" s="10"/>
    </row>
    <row r="13791" spans="3:4" x14ac:dyDescent="0.25">
      <c r="C13791" s="34"/>
      <c r="D13791" s="10"/>
    </row>
    <row r="13792" spans="3:4" x14ac:dyDescent="0.25">
      <c r="C13792" s="34"/>
      <c r="D13792" s="10"/>
    </row>
    <row r="13793" spans="3:4" x14ac:dyDescent="0.25">
      <c r="C13793" s="34"/>
      <c r="D13793" s="10"/>
    </row>
    <row r="13794" spans="3:4" x14ac:dyDescent="0.25">
      <c r="C13794" s="34"/>
      <c r="D13794" s="10"/>
    </row>
    <row r="13795" spans="3:4" x14ac:dyDescent="0.25">
      <c r="C13795" s="34"/>
      <c r="D13795" s="10"/>
    </row>
    <row r="13796" spans="3:4" x14ac:dyDescent="0.25">
      <c r="C13796" s="34"/>
      <c r="D13796" s="10"/>
    </row>
    <row r="13797" spans="3:4" x14ac:dyDescent="0.25">
      <c r="C13797" s="34"/>
      <c r="D13797" s="10"/>
    </row>
    <row r="13798" spans="3:4" x14ac:dyDescent="0.25">
      <c r="C13798" s="34"/>
      <c r="D13798" s="10"/>
    </row>
    <row r="13799" spans="3:4" x14ac:dyDescent="0.25">
      <c r="C13799" s="34"/>
      <c r="D13799" s="10"/>
    </row>
    <row r="13800" spans="3:4" x14ac:dyDescent="0.25">
      <c r="C13800" s="34"/>
      <c r="D13800" s="10"/>
    </row>
    <row r="13801" spans="3:4" x14ac:dyDescent="0.25">
      <c r="C13801" s="34"/>
      <c r="D13801" s="10"/>
    </row>
    <row r="13802" spans="3:4" x14ac:dyDescent="0.25">
      <c r="C13802" s="34"/>
      <c r="D13802" s="10"/>
    </row>
    <row r="13803" spans="3:4" x14ac:dyDescent="0.25">
      <c r="C13803" s="34"/>
      <c r="D13803" s="10"/>
    </row>
    <row r="13804" spans="3:4" x14ac:dyDescent="0.25">
      <c r="C13804" s="34"/>
      <c r="D13804" s="10"/>
    </row>
    <row r="13805" spans="3:4" x14ac:dyDescent="0.25">
      <c r="C13805" s="34"/>
      <c r="D13805" s="10"/>
    </row>
    <row r="13806" spans="3:4" x14ac:dyDescent="0.25">
      <c r="C13806" s="34"/>
      <c r="D13806" s="10"/>
    </row>
    <row r="13807" spans="3:4" x14ac:dyDescent="0.25">
      <c r="C13807" s="34"/>
      <c r="D13807" s="10"/>
    </row>
    <row r="13808" spans="3:4" x14ac:dyDescent="0.25">
      <c r="C13808" s="34"/>
      <c r="D13808" s="10"/>
    </row>
    <row r="13809" spans="3:4" x14ac:dyDescent="0.25">
      <c r="C13809" s="34"/>
      <c r="D13809" s="10"/>
    </row>
    <row r="13810" spans="3:4" x14ac:dyDescent="0.25">
      <c r="C13810" s="34"/>
      <c r="D13810" s="10"/>
    </row>
    <row r="13811" spans="3:4" x14ac:dyDescent="0.25">
      <c r="C13811" s="34"/>
      <c r="D13811" s="10"/>
    </row>
    <row r="13812" spans="3:4" x14ac:dyDescent="0.25">
      <c r="C13812" s="34"/>
      <c r="D13812" s="10"/>
    </row>
    <row r="13813" spans="3:4" x14ac:dyDescent="0.25">
      <c r="C13813" s="34"/>
      <c r="D13813" s="10"/>
    </row>
    <row r="13814" spans="3:4" x14ac:dyDescent="0.25">
      <c r="C13814" s="34"/>
      <c r="D13814" s="10"/>
    </row>
    <row r="13815" spans="3:4" x14ac:dyDescent="0.25">
      <c r="C13815" s="34"/>
      <c r="D13815" s="10"/>
    </row>
    <row r="13816" spans="3:4" x14ac:dyDescent="0.25">
      <c r="C13816" s="34"/>
      <c r="D13816" s="10"/>
    </row>
    <row r="13817" spans="3:4" x14ac:dyDescent="0.25">
      <c r="C13817" s="34"/>
      <c r="D13817" s="10"/>
    </row>
    <row r="13818" spans="3:4" x14ac:dyDescent="0.25">
      <c r="C13818" s="34"/>
      <c r="D13818" s="10"/>
    </row>
    <row r="13819" spans="3:4" x14ac:dyDescent="0.25">
      <c r="C13819" s="34"/>
      <c r="D13819" s="10"/>
    </row>
    <row r="13820" spans="3:4" x14ac:dyDescent="0.25">
      <c r="C13820" s="34"/>
      <c r="D13820" s="10"/>
    </row>
    <row r="13821" spans="3:4" x14ac:dyDescent="0.25">
      <c r="C13821" s="34"/>
      <c r="D13821" s="10"/>
    </row>
    <row r="13822" spans="3:4" x14ac:dyDescent="0.25">
      <c r="C13822" s="34"/>
      <c r="D13822" s="10"/>
    </row>
    <row r="13823" spans="3:4" x14ac:dyDescent="0.25">
      <c r="C13823" s="34"/>
      <c r="D13823" s="10"/>
    </row>
    <row r="13824" spans="3:4" x14ac:dyDescent="0.25">
      <c r="C13824" s="34"/>
      <c r="D13824" s="10"/>
    </row>
    <row r="13825" spans="3:4" x14ac:dyDescent="0.25">
      <c r="C13825" s="34"/>
      <c r="D13825" s="10"/>
    </row>
    <row r="13826" spans="3:4" x14ac:dyDescent="0.25">
      <c r="C13826" s="34"/>
      <c r="D13826" s="10"/>
    </row>
    <row r="13827" spans="3:4" x14ac:dyDescent="0.25">
      <c r="C13827" s="34"/>
      <c r="D13827" s="10"/>
    </row>
    <row r="13828" spans="3:4" x14ac:dyDescent="0.25">
      <c r="C13828" s="34"/>
      <c r="D13828" s="10"/>
    </row>
    <row r="13829" spans="3:4" x14ac:dyDescent="0.25">
      <c r="C13829" s="34"/>
      <c r="D13829" s="10"/>
    </row>
    <row r="13830" spans="3:4" x14ac:dyDescent="0.25">
      <c r="C13830" s="34"/>
      <c r="D13830" s="10"/>
    </row>
    <row r="13831" spans="3:4" x14ac:dyDescent="0.25">
      <c r="C13831" s="34"/>
      <c r="D13831" s="10"/>
    </row>
    <row r="13832" spans="3:4" x14ac:dyDescent="0.25">
      <c r="C13832" s="34"/>
      <c r="D13832" s="10"/>
    </row>
    <row r="13833" spans="3:4" x14ac:dyDescent="0.25">
      <c r="C13833" s="34"/>
      <c r="D13833" s="10"/>
    </row>
    <row r="13834" spans="3:4" x14ac:dyDescent="0.25">
      <c r="C13834" s="34"/>
      <c r="D13834" s="10"/>
    </row>
    <row r="13835" spans="3:4" x14ac:dyDescent="0.25">
      <c r="C13835" s="34"/>
      <c r="D13835" s="10"/>
    </row>
    <row r="13836" spans="3:4" x14ac:dyDescent="0.25">
      <c r="C13836" s="34"/>
      <c r="D13836" s="10"/>
    </row>
    <row r="13837" spans="3:4" x14ac:dyDescent="0.25">
      <c r="C13837" s="34"/>
      <c r="D13837" s="10"/>
    </row>
    <row r="13838" spans="3:4" x14ac:dyDescent="0.25">
      <c r="C13838" s="34"/>
      <c r="D13838" s="10"/>
    </row>
    <row r="13839" spans="3:4" x14ac:dyDescent="0.25">
      <c r="C13839" s="34"/>
      <c r="D13839" s="10"/>
    </row>
    <row r="13840" spans="3:4" x14ac:dyDescent="0.25">
      <c r="C13840" s="34"/>
      <c r="D13840" s="10"/>
    </row>
    <row r="13841" spans="3:4" x14ac:dyDescent="0.25">
      <c r="C13841" s="34"/>
      <c r="D13841" s="10"/>
    </row>
    <row r="13842" spans="3:4" x14ac:dyDescent="0.25">
      <c r="C13842" s="34"/>
      <c r="D13842" s="10"/>
    </row>
    <row r="13843" spans="3:4" x14ac:dyDescent="0.25">
      <c r="C13843" s="34"/>
      <c r="D13843" s="10"/>
    </row>
    <row r="13844" spans="3:4" x14ac:dyDescent="0.25">
      <c r="C13844" s="34"/>
      <c r="D13844" s="10"/>
    </row>
    <row r="13845" spans="3:4" x14ac:dyDescent="0.25">
      <c r="C13845" s="34"/>
      <c r="D13845" s="10"/>
    </row>
    <row r="13846" spans="3:4" x14ac:dyDescent="0.25">
      <c r="C13846" s="34"/>
      <c r="D13846" s="10"/>
    </row>
    <row r="13847" spans="3:4" x14ac:dyDescent="0.25">
      <c r="C13847" s="34"/>
      <c r="D13847" s="10"/>
    </row>
    <row r="13848" spans="3:4" x14ac:dyDescent="0.25">
      <c r="C13848" s="34"/>
      <c r="D13848" s="10"/>
    </row>
    <row r="13849" spans="3:4" x14ac:dyDescent="0.25">
      <c r="C13849" s="34"/>
      <c r="D13849" s="10"/>
    </row>
    <row r="13850" spans="3:4" x14ac:dyDescent="0.25">
      <c r="C13850" s="34"/>
      <c r="D13850" s="10"/>
    </row>
    <row r="13851" spans="3:4" x14ac:dyDescent="0.25">
      <c r="C13851" s="34"/>
      <c r="D13851" s="10"/>
    </row>
    <row r="13852" spans="3:4" x14ac:dyDescent="0.25">
      <c r="C13852" s="34"/>
      <c r="D13852" s="10"/>
    </row>
    <row r="13853" spans="3:4" x14ac:dyDescent="0.25">
      <c r="C13853" s="34"/>
      <c r="D13853" s="10"/>
    </row>
    <row r="13854" spans="3:4" x14ac:dyDescent="0.25">
      <c r="C13854" s="34"/>
      <c r="D13854" s="10"/>
    </row>
    <row r="13855" spans="3:4" x14ac:dyDescent="0.25">
      <c r="C13855" s="34"/>
      <c r="D13855" s="10"/>
    </row>
    <row r="13856" spans="3:4" x14ac:dyDescent="0.25">
      <c r="C13856" s="34"/>
      <c r="D13856" s="10"/>
    </row>
    <row r="13857" spans="3:4" x14ac:dyDescent="0.25">
      <c r="C13857" s="34"/>
      <c r="D13857" s="10"/>
    </row>
    <row r="13858" spans="3:4" x14ac:dyDescent="0.25">
      <c r="C13858" s="34"/>
      <c r="D13858" s="10"/>
    </row>
    <row r="13859" spans="3:4" x14ac:dyDescent="0.25">
      <c r="C13859" s="34"/>
      <c r="D13859" s="10"/>
    </row>
    <row r="13860" spans="3:4" x14ac:dyDescent="0.25">
      <c r="C13860" s="34"/>
      <c r="D13860" s="10"/>
    </row>
    <row r="13861" spans="3:4" x14ac:dyDescent="0.25">
      <c r="C13861" s="34"/>
      <c r="D13861" s="10"/>
    </row>
    <row r="13862" spans="3:4" x14ac:dyDescent="0.25">
      <c r="C13862" s="34"/>
      <c r="D13862" s="10"/>
    </row>
    <row r="13863" spans="3:4" x14ac:dyDescent="0.25">
      <c r="C13863" s="34"/>
      <c r="D13863" s="10"/>
    </row>
    <row r="13864" spans="3:4" x14ac:dyDescent="0.25">
      <c r="C13864" s="34"/>
      <c r="D13864" s="10"/>
    </row>
    <row r="13865" spans="3:4" x14ac:dyDescent="0.25">
      <c r="C13865" s="34"/>
      <c r="D13865" s="10"/>
    </row>
    <row r="13866" spans="3:4" x14ac:dyDescent="0.25">
      <c r="C13866" s="34"/>
      <c r="D13866" s="10"/>
    </row>
    <row r="13867" spans="3:4" x14ac:dyDescent="0.25">
      <c r="C13867" s="34"/>
      <c r="D13867" s="10"/>
    </row>
    <row r="13868" spans="3:4" x14ac:dyDescent="0.25">
      <c r="C13868" s="34"/>
      <c r="D13868" s="10"/>
    </row>
    <row r="13869" spans="3:4" x14ac:dyDescent="0.25">
      <c r="C13869" s="34"/>
      <c r="D13869" s="10"/>
    </row>
    <row r="13870" spans="3:4" x14ac:dyDescent="0.25">
      <c r="C13870" s="34"/>
      <c r="D13870" s="10"/>
    </row>
    <row r="13871" spans="3:4" x14ac:dyDescent="0.25">
      <c r="C13871" s="34"/>
      <c r="D13871" s="10"/>
    </row>
    <row r="13872" spans="3:4" x14ac:dyDescent="0.25">
      <c r="C13872" s="34"/>
      <c r="D13872" s="10"/>
    </row>
    <row r="13873" spans="3:4" x14ac:dyDescent="0.25">
      <c r="C13873" s="34"/>
      <c r="D13873" s="10"/>
    </row>
    <row r="13874" spans="3:4" x14ac:dyDescent="0.25">
      <c r="C13874" s="34"/>
      <c r="D13874" s="10"/>
    </row>
    <row r="13875" spans="3:4" x14ac:dyDescent="0.25">
      <c r="C13875" s="34"/>
      <c r="D13875" s="10"/>
    </row>
    <row r="13876" spans="3:4" x14ac:dyDescent="0.25">
      <c r="C13876" s="34"/>
      <c r="D13876" s="10"/>
    </row>
    <row r="13877" spans="3:4" x14ac:dyDescent="0.25">
      <c r="C13877" s="34"/>
      <c r="D13877" s="10"/>
    </row>
    <row r="13878" spans="3:4" x14ac:dyDescent="0.25">
      <c r="C13878" s="34"/>
      <c r="D13878" s="10"/>
    </row>
    <row r="13879" spans="3:4" x14ac:dyDescent="0.25">
      <c r="C13879" s="34"/>
      <c r="D13879" s="10"/>
    </row>
    <row r="13880" spans="3:4" x14ac:dyDescent="0.25">
      <c r="C13880" s="34"/>
      <c r="D13880" s="10"/>
    </row>
    <row r="13881" spans="3:4" x14ac:dyDescent="0.25">
      <c r="C13881" s="34"/>
      <c r="D13881" s="10"/>
    </row>
    <row r="13882" spans="3:4" x14ac:dyDescent="0.25">
      <c r="C13882" s="34"/>
      <c r="D13882" s="10"/>
    </row>
    <row r="13883" spans="3:4" x14ac:dyDescent="0.25">
      <c r="C13883" s="34"/>
      <c r="D13883" s="10"/>
    </row>
    <row r="13884" spans="3:4" x14ac:dyDescent="0.25">
      <c r="C13884" s="34"/>
      <c r="D13884" s="10"/>
    </row>
    <row r="13885" spans="3:4" x14ac:dyDescent="0.25">
      <c r="C13885" s="34"/>
      <c r="D13885" s="10"/>
    </row>
    <row r="13886" spans="3:4" x14ac:dyDescent="0.25">
      <c r="C13886" s="34"/>
      <c r="D13886" s="10"/>
    </row>
    <row r="13887" spans="3:4" x14ac:dyDescent="0.25">
      <c r="C13887" s="34"/>
      <c r="D13887" s="10"/>
    </row>
    <row r="13888" spans="3:4" x14ac:dyDescent="0.25">
      <c r="C13888" s="34"/>
      <c r="D13888" s="10"/>
    </row>
    <row r="13889" spans="3:4" x14ac:dyDescent="0.25">
      <c r="C13889" s="34"/>
      <c r="D13889" s="10"/>
    </row>
    <row r="13890" spans="3:4" x14ac:dyDescent="0.25">
      <c r="C13890" s="34"/>
      <c r="D13890" s="10"/>
    </row>
    <row r="13891" spans="3:4" x14ac:dyDescent="0.25">
      <c r="C13891" s="34"/>
      <c r="D13891" s="10"/>
    </row>
    <row r="13892" spans="3:4" x14ac:dyDescent="0.25">
      <c r="C13892" s="34"/>
      <c r="D13892" s="10"/>
    </row>
    <row r="13893" spans="3:4" x14ac:dyDescent="0.25">
      <c r="C13893" s="34"/>
      <c r="D13893" s="10"/>
    </row>
    <row r="13894" spans="3:4" x14ac:dyDescent="0.25">
      <c r="C13894" s="34"/>
      <c r="D13894" s="10"/>
    </row>
    <row r="13895" spans="3:4" x14ac:dyDescent="0.25">
      <c r="C13895" s="34"/>
      <c r="D13895" s="10"/>
    </row>
    <row r="13896" spans="3:4" x14ac:dyDescent="0.25">
      <c r="C13896" s="34"/>
      <c r="D13896" s="10"/>
    </row>
    <row r="13897" spans="3:4" x14ac:dyDescent="0.25">
      <c r="C13897" s="34"/>
      <c r="D13897" s="10"/>
    </row>
    <row r="13898" spans="3:4" x14ac:dyDescent="0.25">
      <c r="C13898" s="34"/>
      <c r="D13898" s="10"/>
    </row>
    <row r="13899" spans="3:4" x14ac:dyDescent="0.25">
      <c r="C13899" s="34"/>
      <c r="D13899" s="10"/>
    </row>
    <row r="13900" spans="3:4" x14ac:dyDescent="0.25">
      <c r="C13900" s="34"/>
      <c r="D13900" s="10"/>
    </row>
    <row r="13901" spans="3:4" x14ac:dyDescent="0.25">
      <c r="C13901" s="34"/>
      <c r="D13901" s="10"/>
    </row>
    <row r="13902" spans="3:4" x14ac:dyDescent="0.25">
      <c r="C13902" s="34"/>
      <c r="D13902" s="10"/>
    </row>
    <row r="13903" spans="3:4" x14ac:dyDescent="0.25">
      <c r="C13903" s="34"/>
      <c r="D13903" s="10"/>
    </row>
    <row r="13904" spans="3:4" x14ac:dyDescent="0.25">
      <c r="C13904" s="34"/>
      <c r="D13904" s="10"/>
    </row>
    <row r="13905" spans="3:4" x14ac:dyDescent="0.25">
      <c r="C13905" s="34"/>
      <c r="D13905" s="10"/>
    </row>
    <row r="13906" spans="3:4" x14ac:dyDescent="0.25">
      <c r="C13906" s="34"/>
      <c r="D13906" s="10"/>
    </row>
    <row r="13907" spans="3:4" x14ac:dyDescent="0.25">
      <c r="C13907" s="34"/>
      <c r="D13907" s="10"/>
    </row>
    <row r="13908" spans="3:4" x14ac:dyDescent="0.25">
      <c r="C13908" s="34"/>
      <c r="D13908" s="10"/>
    </row>
    <row r="13909" spans="3:4" x14ac:dyDescent="0.25">
      <c r="C13909" s="34"/>
      <c r="D13909" s="10"/>
    </row>
    <row r="13910" spans="3:4" x14ac:dyDescent="0.25">
      <c r="C13910" s="34"/>
      <c r="D13910" s="10"/>
    </row>
    <row r="13911" spans="3:4" x14ac:dyDescent="0.25">
      <c r="C13911" s="34"/>
      <c r="D13911" s="10"/>
    </row>
    <row r="13912" spans="3:4" x14ac:dyDescent="0.25">
      <c r="C13912" s="34"/>
      <c r="D13912" s="10"/>
    </row>
    <row r="13913" spans="3:4" x14ac:dyDescent="0.25">
      <c r="C13913" s="34"/>
      <c r="D13913" s="10"/>
    </row>
    <row r="13914" spans="3:4" x14ac:dyDescent="0.25">
      <c r="C13914" s="34"/>
      <c r="D13914" s="10"/>
    </row>
    <row r="13915" spans="3:4" x14ac:dyDescent="0.25">
      <c r="C13915" s="34"/>
      <c r="D13915" s="10"/>
    </row>
    <row r="13916" spans="3:4" x14ac:dyDescent="0.25">
      <c r="C13916" s="34"/>
      <c r="D13916" s="10"/>
    </row>
    <row r="13917" spans="3:4" x14ac:dyDescent="0.25">
      <c r="C13917" s="34"/>
      <c r="D13917" s="10"/>
    </row>
    <row r="13918" spans="3:4" x14ac:dyDescent="0.25">
      <c r="C13918" s="34"/>
      <c r="D13918" s="10"/>
    </row>
    <row r="13919" spans="3:4" x14ac:dyDescent="0.25">
      <c r="C13919" s="34"/>
      <c r="D13919" s="10"/>
    </row>
    <row r="13920" spans="3:4" x14ac:dyDescent="0.25">
      <c r="C13920" s="34"/>
      <c r="D13920" s="10"/>
    </row>
    <row r="13921" spans="3:4" x14ac:dyDescent="0.25">
      <c r="C13921" s="34"/>
      <c r="D13921" s="10"/>
    </row>
    <row r="13922" spans="3:4" x14ac:dyDescent="0.25">
      <c r="C13922" s="34"/>
      <c r="D13922" s="10"/>
    </row>
    <row r="13923" spans="3:4" x14ac:dyDescent="0.25">
      <c r="C13923" s="34"/>
      <c r="D13923" s="10"/>
    </row>
    <row r="13924" spans="3:4" x14ac:dyDescent="0.25">
      <c r="C13924" s="34"/>
      <c r="D13924" s="10"/>
    </row>
    <row r="13925" spans="3:4" x14ac:dyDescent="0.25">
      <c r="C13925" s="34"/>
      <c r="D13925" s="10"/>
    </row>
    <row r="13926" spans="3:4" x14ac:dyDescent="0.25">
      <c r="C13926" s="34"/>
      <c r="D13926" s="10"/>
    </row>
    <row r="13927" spans="3:4" x14ac:dyDescent="0.25">
      <c r="C13927" s="34"/>
      <c r="D13927" s="10"/>
    </row>
    <row r="13928" spans="3:4" x14ac:dyDescent="0.25">
      <c r="C13928" s="34"/>
      <c r="D13928" s="10"/>
    </row>
    <row r="13929" spans="3:4" x14ac:dyDescent="0.25">
      <c r="C13929" s="34"/>
      <c r="D13929" s="10"/>
    </row>
    <row r="13930" spans="3:4" x14ac:dyDescent="0.25">
      <c r="C13930" s="34"/>
      <c r="D13930" s="10"/>
    </row>
    <row r="13931" spans="3:4" x14ac:dyDescent="0.25">
      <c r="C13931" s="34"/>
      <c r="D13931" s="10"/>
    </row>
    <row r="13932" spans="3:4" x14ac:dyDescent="0.25">
      <c r="C13932" s="34"/>
      <c r="D13932" s="10"/>
    </row>
    <row r="13933" spans="3:4" x14ac:dyDescent="0.25">
      <c r="C13933" s="34"/>
      <c r="D13933" s="10"/>
    </row>
    <row r="13934" spans="3:4" x14ac:dyDescent="0.25">
      <c r="C13934" s="34"/>
      <c r="D13934" s="10"/>
    </row>
    <row r="13935" spans="3:4" x14ac:dyDescent="0.25">
      <c r="C13935" s="34"/>
      <c r="D13935" s="10"/>
    </row>
    <row r="13936" spans="3:4" x14ac:dyDescent="0.25">
      <c r="C13936" s="34"/>
      <c r="D13936" s="10"/>
    </row>
    <row r="13937" spans="3:4" x14ac:dyDescent="0.25">
      <c r="C13937" s="34"/>
      <c r="D13937" s="10"/>
    </row>
    <row r="13938" spans="3:4" x14ac:dyDescent="0.25">
      <c r="C13938" s="34"/>
      <c r="D13938" s="10"/>
    </row>
    <row r="13939" spans="3:4" x14ac:dyDescent="0.25">
      <c r="C13939" s="34"/>
      <c r="D13939" s="10"/>
    </row>
    <row r="13940" spans="3:4" x14ac:dyDescent="0.25">
      <c r="C13940" s="34"/>
      <c r="D13940" s="10"/>
    </row>
    <row r="13941" spans="3:4" x14ac:dyDescent="0.25">
      <c r="C13941" s="34"/>
      <c r="D13941" s="10"/>
    </row>
    <row r="13942" spans="3:4" x14ac:dyDescent="0.25">
      <c r="C13942" s="34"/>
      <c r="D13942" s="10"/>
    </row>
    <row r="13943" spans="3:4" x14ac:dyDescent="0.25">
      <c r="C13943" s="34"/>
      <c r="D13943" s="10"/>
    </row>
    <row r="13944" spans="3:4" x14ac:dyDescent="0.25">
      <c r="C13944" s="34"/>
      <c r="D13944" s="10"/>
    </row>
    <row r="13945" spans="3:4" x14ac:dyDescent="0.25">
      <c r="C13945" s="34"/>
      <c r="D13945" s="10"/>
    </row>
    <row r="13946" spans="3:4" x14ac:dyDescent="0.25">
      <c r="C13946" s="34"/>
      <c r="D13946" s="10"/>
    </row>
    <row r="13947" spans="3:4" x14ac:dyDescent="0.25">
      <c r="C13947" s="34"/>
      <c r="D13947" s="10"/>
    </row>
    <row r="13948" spans="3:4" x14ac:dyDescent="0.25">
      <c r="C13948" s="34"/>
      <c r="D13948" s="10"/>
    </row>
    <row r="13949" spans="3:4" x14ac:dyDescent="0.25">
      <c r="C13949" s="34"/>
      <c r="D13949" s="10"/>
    </row>
    <row r="13950" spans="3:4" x14ac:dyDescent="0.25">
      <c r="C13950" s="34"/>
      <c r="D13950" s="10"/>
    </row>
    <row r="13951" spans="3:4" x14ac:dyDescent="0.25">
      <c r="C13951" s="34"/>
      <c r="D13951" s="10"/>
    </row>
    <row r="13952" spans="3:4" x14ac:dyDescent="0.25">
      <c r="C13952" s="34"/>
      <c r="D13952" s="10"/>
    </row>
    <row r="13953" spans="3:4" x14ac:dyDescent="0.25">
      <c r="C13953" s="34"/>
      <c r="D13953" s="10"/>
    </row>
    <row r="13954" spans="3:4" x14ac:dyDescent="0.25">
      <c r="C13954" s="34"/>
      <c r="D13954" s="10"/>
    </row>
    <row r="13955" spans="3:4" x14ac:dyDescent="0.25">
      <c r="C13955" s="34"/>
      <c r="D13955" s="10"/>
    </row>
    <row r="13956" spans="3:4" x14ac:dyDescent="0.25">
      <c r="C13956" s="34"/>
      <c r="D13956" s="10"/>
    </row>
    <row r="13957" spans="3:4" x14ac:dyDescent="0.25">
      <c r="C13957" s="34"/>
      <c r="D13957" s="10"/>
    </row>
    <row r="13958" spans="3:4" x14ac:dyDescent="0.25">
      <c r="C13958" s="34"/>
      <c r="D13958" s="10"/>
    </row>
    <row r="13959" spans="3:4" x14ac:dyDescent="0.25">
      <c r="C13959" s="34"/>
      <c r="D13959" s="10"/>
    </row>
    <row r="13960" spans="3:4" x14ac:dyDescent="0.25">
      <c r="C13960" s="34"/>
      <c r="D13960" s="10"/>
    </row>
    <row r="13961" spans="3:4" x14ac:dyDescent="0.25">
      <c r="C13961" s="34"/>
      <c r="D13961" s="10"/>
    </row>
    <row r="13962" spans="3:4" x14ac:dyDescent="0.25">
      <c r="C13962" s="34"/>
      <c r="D13962" s="10"/>
    </row>
    <row r="13963" spans="3:4" x14ac:dyDescent="0.25">
      <c r="C13963" s="34"/>
      <c r="D13963" s="10"/>
    </row>
    <row r="13964" spans="3:4" x14ac:dyDescent="0.25">
      <c r="C13964" s="34"/>
      <c r="D13964" s="10"/>
    </row>
    <row r="13965" spans="3:4" x14ac:dyDescent="0.25">
      <c r="C13965" s="34"/>
      <c r="D13965" s="10"/>
    </row>
    <row r="13966" spans="3:4" x14ac:dyDescent="0.25">
      <c r="C13966" s="34"/>
      <c r="D13966" s="10"/>
    </row>
    <row r="13967" spans="3:4" x14ac:dyDescent="0.25">
      <c r="C13967" s="34"/>
      <c r="D13967" s="10"/>
    </row>
    <row r="13968" spans="3:4" x14ac:dyDescent="0.25">
      <c r="C13968" s="34"/>
      <c r="D13968" s="10"/>
    </row>
    <row r="13969" spans="3:4" x14ac:dyDescent="0.25">
      <c r="C13969" s="34"/>
      <c r="D13969" s="10"/>
    </row>
    <row r="13970" spans="3:4" x14ac:dyDescent="0.25">
      <c r="C13970" s="34"/>
      <c r="D13970" s="10"/>
    </row>
    <row r="13971" spans="3:4" x14ac:dyDescent="0.25">
      <c r="C13971" s="34"/>
      <c r="D13971" s="10"/>
    </row>
    <row r="13972" spans="3:4" x14ac:dyDescent="0.25">
      <c r="C13972" s="34"/>
      <c r="D13972" s="10"/>
    </row>
    <row r="13973" spans="3:4" x14ac:dyDescent="0.25">
      <c r="C13973" s="34"/>
      <c r="D13973" s="10"/>
    </row>
    <row r="13974" spans="3:4" x14ac:dyDescent="0.25">
      <c r="C13974" s="34"/>
      <c r="D13974" s="10"/>
    </row>
    <row r="13975" spans="3:4" x14ac:dyDescent="0.25">
      <c r="C13975" s="34"/>
      <c r="D13975" s="10"/>
    </row>
    <row r="13976" spans="3:4" x14ac:dyDescent="0.25">
      <c r="C13976" s="34"/>
      <c r="D13976" s="10"/>
    </row>
    <row r="13977" spans="3:4" x14ac:dyDescent="0.25">
      <c r="C13977" s="34"/>
      <c r="D13977" s="10"/>
    </row>
    <row r="13978" spans="3:4" x14ac:dyDescent="0.25">
      <c r="C13978" s="34"/>
      <c r="D13978" s="10"/>
    </row>
    <row r="13979" spans="3:4" x14ac:dyDescent="0.25">
      <c r="C13979" s="34"/>
      <c r="D13979" s="10"/>
    </row>
    <row r="13980" spans="3:4" x14ac:dyDescent="0.25">
      <c r="C13980" s="34"/>
      <c r="D13980" s="10"/>
    </row>
    <row r="13981" spans="3:4" x14ac:dyDescent="0.25">
      <c r="C13981" s="34"/>
      <c r="D13981" s="10"/>
    </row>
    <row r="13982" spans="3:4" x14ac:dyDescent="0.25">
      <c r="C13982" s="34"/>
      <c r="D13982" s="10"/>
    </row>
    <row r="13983" spans="3:4" x14ac:dyDescent="0.25">
      <c r="C13983" s="34"/>
      <c r="D13983" s="10"/>
    </row>
    <row r="13984" spans="3:4" x14ac:dyDescent="0.25">
      <c r="C13984" s="34"/>
      <c r="D13984" s="10"/>
    </row>
    <row r="13985" spans="3:4" x14ac:dyDescent="0.25">
      <c r="C13985" s="34"/>
      <c r="D13985" s="10"/>
    </row>
    <row r="13986" spans="3:4" x14ac:dyDescent="0.25">
      <c r="C13986" s="34"/>
      <c r="D13986" s="10"/>
    </row>
    <row r="13987" spans="3:4" x14ac:dyDescent="0.25">
      <c r="C13987" s="34"/>
      <c r="D13987" s="10"/>
    </row>
    <row r="13988" spans="3:4" x14ac:dyDescent="0.25">
      <c r="C13988" s="34"/>
      <c r="D13988" s="10"/>
    </row>
    <row r="13989" spans="3:4" x14ac:dyDescent="0.25">
      <c r="C13989" s="34"/>
      <c r="D13989" s="10"/>
    </row>
    <row r="13990" spans="3:4" x14ac:dyDescent="0.25">
      <c r="C13990" s="34"/>
      <c r="D13990" s="10"/>
    </row>
    <row r="13991" spans="3:4" x14ac:dyDescent="0.25">
      <c r="C13991" s="34"/>
      <c r="D13991" s="10"/>
    </row>
    <row r="13992" spans="3:4" x14ac:dyDescent="0.25">
      <c r="C13992" s="34"/>
      <c r="D13992" s="10"/>
    </row>
    <row r="13993" spans="3:4" x14ac:dyDescent="0.25">
      <c r="C13993" s="34"/>
      <c r="D13993" s="10"/>
    </row>
    <row r="13994" spans="3:4" x14ac:dyDescent="0.25">
      <c r="C13994" s="34"/>
      <c r="D13994" s="10"/>
    </row>
    <row r="13995" spans="3:4" x14ac:dyDescent="0.25">
      <c r="C13995" s="34"/>
      <c r="D13995" s="10"/>
    </row>
    <row r="13996" spans="3:4" x14ac:dyDescent="0.25">
      <c r="C13996" s="34"/>
      <c r="D13996" s="10"/>
    </row>
    <row r="13997" spans="3:4" x14ac:dyDescent="0.25">
      <c r="C13997" s="34"/>
      <c r="D13997" s="10"/>
    </row>
    <row r="13998" spans="3:4" x14ac:dyDescent="0.25">
      <c r="C13998" s="34"/>
      <c r="D13998" s="10"/>
    </row>
    <row r="13999" spans="3:4" x14ac:dyDescent="0.25">
      <c r="C13999" s="34"/>
      <c r="D13999" s="10"/>
    </row>
    <row r="14000" spans="3:4" x14ac:dyDescent="0.25">
      <c r="C14000" s="34"/>
      <c r="D14000" s="10"/>
    </row>
    <row r="14001" spans="3:4" x14ac:dyDescent="0.25">
      <c r="C14001" s="34"/>
      <c r="D14001" s="10"/>
    </row>
    <row r="14002" spans="3:4" x14ac:dyDescent="0.25">
      <c r="C14002" s="34"/>
      <c r="D14002" s="10"/>
    </row>
    <row r="14003" spans="3:4" x14ac:dyDescent="0.25">
      <c r="C14003" s="34"/>
      <c r="D14003" s="10"/>
    </row>
    <row r="14004" spans="3:4" x14ac:dyDescent="0.25">
      <c r="C14004" s="34"/>
      <c r="D14004" s="10"/>
    </row>
    <row r="14005" spans="3:4" x14ac:dyDescent="0.25">
      <c r="C14005" s="34"/>
      <c r="D14005" s="10"/>
    </row>
    <row r="14006" spans="3:4" x14ac:dyDescent="0.25">
      <c r="C14006" s="34"/>
      <c r="D14006" s="10"/>
    </row>
    <row r="14007" spans="3:4" x14ac:dyDescent="0.25">
      <c r="C14007" s="34"/>
      <c r="D14007" s="10"/>
    </row>
    <row r="14008" spans="3:4" x14ac:dyDescent="0.25">
      <c r="C14008" s="34"/>
      <c r="D14008" s="10"/>
    </row>
    <row r="14009" spans="3:4" x14ac:dyDescent="0.25">
      <c r="C14009" s="34"/>
      <c r="D14009" s="10"/>
    </row>
    <row r="14010" spans="3:4" x14ac:dyDescent="0.25">
      <c r="C14010" s="34"/>
      <c r="D14010" s="10"/>
    </row>
    <row r="14011" spans="3:4" x14ac:dyDescent="0.25">
      <c r="C14011" s="34"/>
      <c r="D14011" s="10"/>
    </row>
    <row r="14012" spans="3:4" x14ac:dyDescent="0.25">
      <c r="C14012" s="34"/>
      <c r="D14012" s="10"/>
    </row>
    <row r="14013" spans="3:4" x14ac:dyDescent="0.25">
      <c r="C14013" s="34"/>
      <c r="D14013" s="10"/>
    </row>
    <row r="14014" spans="3:4" x14ac:dyDescent="0.25">
      <c r="C14014" s="34"/>
      <c r="D14014" s="10"/>
    </row>
    <row r="14015" spans="3:4" x14ac:dyDescent="0.25">
      <c r="C14015" s="34"/>
      <c r="D14015" s="10"/>
    </row>
    <row r="14016" spans="3:4" x14ac:dyDescent="0.25">
      <c r="C14016" s="34"/>
      <c r="D14016" s="10"/>
    </row>
    <row r="14017" spans="3:4" x14ac:dyDescent="0.25">
      <c r="C14017" s="34"/>
      <c r="D14017" s="10"/>
    </row>
    <row r="14018" spans="3:4" x14ac:dyDescent="0.25">
      <c r="C14018" s="34"/>
      <c r="D14018" s="10"/>
    </row>
    <row r="14019" spans="3:4" x14ac:dyDescent="0.25">
      <c r="C14019" s="34"/>
      <c r="D14019" s="10"/>
    </row>
    <row r="14020" spans="3:4" x14ac:dyDescent="0.25">
      <c r="C14020" s="34"/>
      <c r="D14020" s="10"/>
    </row>
    <row r="14021" spans="3:4" x14ac:dyDescent="0.25">
      <c r="C14021" s="34"/>
      <c r="D14021" s="10"/>
    </row>
    <row r="14022" spans="3:4" x14ac:dyDescent="0.25">
      <c r="C14022" s="34"/>
      <c r="D14022" s="10"/>
    </row>
    <row r="14023" spans="3:4" x14ac:dyDescent="0.25">
      <c r="C14023" s="34"/>
      <c r="D14023" s="10"/>
    </row>
    <row r="14024" spans="3:4" x14ac:dyDescent="0.25">
      <c r="C14024" s="34"/>
      <c r="D14024" s="10"/>
    </row>
    <row r="14025" spans="3:4" x14ac:dyDescent="0.25">
      <c r="C14025" s="34"/>
      <c r="D14025" s="10"/>
    </row>
    <row r="14026" spans="3:4" x14ac:dyDescent="0.25">
      <c r="C14026" s="34"/>
      <c r="D14026" s="10"/>
    </row>
    <row r="14027" spans="3:4" x14ac:dyDescent="0.25">
      <c r="C14027" s="34"/>
      <c r="D14027" s="10"/>
    </row>
    <row r="14028" spans="3:4" x14ac:dyDescent="0.25">
      <c r="C14028" s="34"/>
      <c r="D14028" s="10"/>
    </row>
    <row r="14029" spans="3:4" x14ac:dyDescent="0.25">
      <c r="C14029" s="34"/>
      <c r="D14029" s="10"/>
    </row>
    <row r="14030" spans="3:4" x14ac:dyDescent="0.25">
      <c r="C14030" s="34"/>
      <c r="D14030" s="10"/>
    </row>
    <row r="14031" spans="3:4" x14ac:dyDescent="0.25">
      <c r="C14031" s="34"/>
      <c r="D14031" s="10"/>
    </row>
    <row r="14032" spans="3:4" x14ac:dyDescent="0.25">
      <c r="C14032" s="34"/>
      <c r="D14032" s="10"/>
    </row>
    <row r="14033" spans="3:4" x14ac:dyDescent="0.25">
      <c r="C14033" s="34"/>
      <c r="D14033" s="10"/>
    </row>
    <row r="14034" spans="3:4" x14ac:dyDescent="0.25">
      <c r="C14034" s="34"/>
      <c r="D14034" s="10"/>
    </row>
    <row r="14035" spans="3:4" x14ac:dyDescent="0.25">
      <c r="C14035" s="34"/>
      <c r="D14035" s="10"/>
    </row>
    <row r="14036" spans="3:4" x14ac:dyDescent="0.25">
      <c r="C14036" s="34"/>
      <c r="D14036" s="10"/>
    </row>
    <row r="14037" spans="3:4" x14ac:dyDescent="0.25">
      <c r="C14037" s="34"/>
      <c r="D14037" s="10"/>
    </row>
    <row r="14038" spans="3:4" x14ac:dyDescent="0.25">
      <c r="C14038" s="34"/>
      <c r="D14038" s="10"/>
    </row>
    <row r="14039" spans="3:4" x14ac:dyDescent="0.25">
      <c r="C14039" s="34"/>
      <c r="D14039" s="10"/>
    </row>
    <row r="14040" spans="3:4" x14ac:dyDescent="0.25">
      <c r="C14040" s="34"/>
      <c r="D14040" s="10"/>
    </row>
    <row r="14041" spans="3:4" x14ac:dyDescent="0.25">
      <c r="C14041" s="34"/>
      <c r="D14041" s="10"/>
    </row>
    <row r="14042" spans="3:4" x14ac:dyDescent="0.25">
      <c r="C14042" s="34"/>
      <c r="D14042" s="10"/>
    </row>
    <row r="14043" spans="3:4" x14ac:dyDescent="0.25">
      <c r="C14043" s="34"/>
      <c r="D14043" s="10"/>
    </row>
    <row r="14044" spans="3:4" x14ac:dyDescent="0.25">
      <c r="C14044" s="34"/>
      <c r="D14044" s="10"/>
    </row>
    <row r="14045" spans="3:4" x14ac:dyDescent="0.25">
      <c r="C14045" s="34"/>
      <c r="D14045" s="10"/>
    </row>
    <row r="14046" spans="3:4" x14ac:dyDescent="0.25">
      <c r="C14046" s="34"/>
      <c r="D14046" s="10"/>
    </row>
    <row r="14047" spans="3:4" x14ac:dyDescent="0.25">
      <c r="C14047" s="34"/>
      <c r="D14047" s="10"/>
    </row>
    <row r="14048" spans="3:4" x14ac:dyDescent="0.25">
      <c r="C14048" s="34"/>
      <c r="D14048" s="10"/>
    </row>
    <row r="14049" spans="3:4" x14ac:dyDescent="0.25">
      <c r="C14049" s="34"/>
      <c r="D14049" s="10"/>
    </row>
    <row r="14050" spans="3:4" x14ac:dyDescent="0.25">
      <c r="C14050" s="34"/>
      <c r="D14050" s="10"/>
    </row>
    <row r="14051" spans="3:4" x14ac:dyDescent="0.25">
      <c r="C14051" s="34"/>
      <c r="D14051" s="10"/>
    </row>
    <row r="14052" spans="3:4" x14ac:dyDescent="0.25">
      <c r="C14052" s="34"/>
      <c r="D14052" s="10"/>
    </row>
    <row r="14053" spans="3:4" x14ac:dyDescent="0.25">
      <c r="C14053" s="34"/>
      <c r="D14053" s="10"/>
    </row>
    <row r="14054" spans="3:4" x14ac:dyDescent="0.25">
      <c r="C14054" s="34"/>
      <c r="D14054" s="10"/>
    </row>
    <row r="14055" spans="3:4" x14ac:dyDescent="0.25">
      <c r="C14055" s="34"/>
      <c r="D14055" s="10"/>
    </row>
    <row r="14056" spans="3:4" x14ac:dyDescent="0.25">
      <c r="C14056" s="34"/>
      <c r="D14056" s="10"/>
    </row>
    <row r="14057" spans="3:4" x14ac:dyDescent="0.25">
      <c r="C14057" s="34"/>
      <c r="D14057" s="10"/>
    </row>
    <row r="14058" spans="3:4" x14ac:dyDescent="0.25">
      <c r="C14058" s="34"/>
      <c r="D14058" s="10"/>
    </row>
    <row r="14059" spans="3:4" x14ac:dyDescent="0.25">
      <c r="C14059" s="34"/>
      <c r="D14059" s="10"/>
    </row>
    <row r="14060" spans="3:4" x14ac:dyDescent="0.25">
      <c r="C14060" s="34"/>
      <c r="D14060" s="10"/>
    </row>
    <row r="14061" spans="3:4" x14ac:dyDescent="0.25">
      <c r="C14061" s="34"/>
      <c r="D14061" s="10"/>
    </row>
    <row r="14062" spans="3:4" x14ac:dyDescent="0.25">
      <c r="C14062" s="34"/>
      <c r="D14062" s="10"/>
    </row>
    <row r="14063" spans="3:4" x14ac:dyDescent="0.25">
      <c r="C14063" s="34"/>
      <c r="D14063" s="10"/>
    </row>
    <row r="14064" spans="3:4" x14ac:dyDescent="0.25">
      <c r="C14064" s="34"/>
      <c r="D14064" s="10"/>
    </row>
    <row r="14065" spans="3:4" x14ac:dyDescent="0.25">
      <c r="C14065" s="34"/>
      <c r="D14065" s="10"/>
    </row>
    <row r="14066" spans="3:4" x14ac:dyDescent="0.25">
      <c r="C14066" s="34"/>
      <c r="D14066" s="10"/>
    </row>
    <row r="14067" spans="3:4" x14ac:dyDescent="0.25">
      <c r="C14067" s="34"/>
      <c r="D14067" s="10"/>
    </row>
    <row r="14068" spans="3:4" x14ac:dyDescent="0.25">
      <c r="C14068" s="34"/>
      <c r="D14068" s="10"/>
    </row>
    <row r="14069" spans="3:4" x14ac:dyDescent="0.25">
      <c r="C14069" s="34"/>
      <c r="D14069" s="10"/>
    </row>
    <row r="14070" spans="3:4" x14ac:dyDescent="0.25">
      <c r="C14070" s="34"/>
      <c r="D14070" s="10"/>
    </row>
    <row r="14071" spans="3:4" x14ac:dyDescent="0.25">
      <c r="C14071" s="34"/>
      <c r="D14071" s="10"/>
    </row>
    <row r="14072" spans="3:4" x14ac:dyDescent="0.25">
      <c r="C14072" s="34"/>
      <c r="D14072" s="10"/>
    </row>
    <row r="14073" spans="3:4" x14ac:dyDescent="0.25">
      <c r="C14073" s="34"/>
      <c r="D14073" s="10"/>
    </row>
    <row r="14074" spans="3:4" x14ac:dyDescent="0.25">
      <c r="C14074" s="34"/>
      <c r="D14074" s="10"/>
    </row>
    <row r="14075" spans="3:4" x14ac:dyDescent="0.25">
      <c r="C14075" s="34"/>
      <c r="D14075" s="10"/>
    </row>
    <row r="14076" spans="3:4" x14ac:dyDescent="0.25">
      <c r="C14076" s="34"/>
      <c r="D14076" s="10"/>
    </row>
    <row r="14077" spans="3:4" x14ac:dyDescent="0.25">
      <c r="C14077" s="34"/>
      <c r="D14077" s="10"/>
    </row>
    <row r="14078" spans="3:4" x14ac:dyDescent="0.25">
      <c r="C14078" s="34"/>
      <c r="D14078" s="10"/>
    </row>
    <row r="14079" spans="3:4" x14ac:dyDescent="0.25">
      <c r="C14079" s="34"/>
      <c r="D14079" s="10"/>
    </row>
    <row r="14080" spans="3:4" x14ac:dyDescent="0.25">
      <c r="C14080" s="34"/>
      <c r="D14080" s="10"/>
    </row>
    <row r="14081" spans="3:4" x14ac:dyDescent="0.25">
      <c r="C14081" s="34"/>
      <c r="D14081" s="10"/>
    </row>
    <row r="14082" spans="3:4" x14ac:dyDescent="0.25">
      <c r="C14082" s="34"/>
      <c r="D14082" s="10"/>
    </row>
    <row r="14083" spans="3:4" x14ac:dyDescent="0.25">
      <c r="C14083" s="34"/>
      <c r="D14083" s="10"/>
    </row>
    <row r="14084" spans="3:4" x14ac:dyDescent="0.25">
      <c r="C14084" s="34"/>
      <c r="D14084" s="10"/>
    </row>
    <row r="14085" spans="3:4" x14ac:dyDescent="0.25">
      <c r="C14085" s="34"/>
      <c r="D14085" s="10"/>
    </row>
    <row r="14086" spans="3:4" x14ac:dyDescent="0.25">
      <c r="C14086" s="34"/>
      <c r="D14086" s="10"/>
    </row>
    <row r="14087" spans="3:4" x14ac:dyDescent="0.25">
      <c r="C14087" s="34"/>
      <c r="D14087" s="10"/>
    </row>
    <row r="14088" spans="3:4" x14ac:dyDescent="0.25">
      <c r="C14088" s="34"/>
      <c r="D14088" s="10"/>
    </row>
    <row r="14089" spans="3:4" x14ac:dyDescent="0.25">
      <c r="C14089" s="34"/>
      <c r="D14089" s="10"/>
    </row>
    <row r="14090" spans="3:4" x14ac:dyDescent="0.25">
      <c r="C14090" s="34"/>
      <c r="D14090" s="10"/>
    </row>
    <row r="14091" spans="3:4" x14ac:dyDescent="0.25">
      <c r="C14091" s="34"/>
      <c r="D14091" s="10"/>
    </row>
    <row r="14092" spans="3:4" x14ac:dyDescent="0.25">
      <c r="C14092" s="34"/>
      <c r="D14092" s="10"/>
    </row>
    <row r="14093" spans="3:4" x14ac:dyDescent="0.25">
      <c r="C14093" s="34"/>
      <c r="D14093" s="10"/>
    </row>
    <row r="14094" spans="3:4" x14ac:dyDescent="0.25">
      <c r="C14094" s="34"/>
      <c r="D14094" s="10"/>
    </row>
    <row r="14095" spans="3:4" x14ac:dyDescent="0.25">
      <c r="C14095" s="34"/>
      <c r="D14095" s="10"/>
    </row>
    <row r="14096" spans="3:4" x14ac:dyDescent="0.25">
      <c r="C14096" s="34"/>
      <c r="D14096" s="10"/>
    </row>
    <row r="14097" spans="3:4" x14ac:dyDescent="0.25">
      <c r="C14097" s="34"/>
      <c r="D14097" s="10"/>
    </row>
    <row r="14098" spans="3:4" x14ac:dyDescent="0.25">
      <c r="C14098" s="34"/>
      <c r="D14098" s="10"/>
    </row>
    <row r="14099" spans="3:4" x14ac:dyDescent="0.25">
      <c r="C14099" s="34"/>
      <c r="D14099" s="10"/>
    </row>
    <row r="14100" spans="3:4" x14ac:dyDescent="0.25">
      <c r="C14100" s="34"/>
      <c r="D14100" s="10"/>
    </row>
    <row r="14101" spans="3:4" x14ac:dyDescent="0.25">
      <c r="C14101" s="34"/>
      <c r="D14101" s="10"/>
    </row>
    <row r="14102" spans="3:4" x14ac:dyDescent="0.25">
      <c r="C14102" s="34"/>
      <c r="D14102" s="10"/>
    </row>
    <row r="14103" spans="3:4" x14ac:dyDescent="0.25">
      <c r="C14103" s="34"/>
      <c r="D14103" s="10"/>
    </row>
    <row r="14104" spans="3:4" x14ac:dyDescent="0.25">
      <c r="C14104" s="34"/>
      <c r="D14104" s="10"/>
    </row>
    <row r="14105" spans="3:4" x14ac:dyDescent="0.25">
      <c r="C14105" s="34"/>
      <c r="D14105" s="10"/>
    </row>
    <row r="14106" spans="3:4" x14ac:dyDescent="0.25">
      <c r="C14106" s="34"/>
      <c r="D14106" s="10"/>
    </row>
    <row r="14107" spans="3:4" x14ac:dyDescent="0.25">
      <c r="C14107" s="34"/>
      <c r="D14107" s="10"/>
    </row>
    <row r="14108" spans="3:4" x14ac:dyDescent="0.25">
      <c r="C14108" s="34"/>
      <c r="D14108" s="10"/>
    </row>
    <row r="14109" spans="3:4" x14ac:dyDescent="0.25">
      <c r="C14109" s="34"/>
      <c r="D14109" s="10"/>
    </row>
    <row r="14110" spans="3:4" x14ac:dyDescent="0.25">
      <c r="C14110" s="34"/>
      <c r="D14110" s="10"/>
    </row>
    <row r="14111" spans="3:4" x14ac:dyDescent="0.25">
      <c r="C14111" s="34"/>
      <c r="D14111" s="10"/>
    </row>
    <row r="14112" spans="3:4" x14ac:dyDescent="0.25">
      <c r="C14112" s="34"/>
      <c r="D14112" s="10"/>
    </row>
    <row r="14113" spans="3:4" x14ac:dyDescent="0.25">
      <c r="C14113" s="34"/>
      <c r="D14113" s="10"/>
    </row>
    <row r="14114" spans="3:4" x14ac:dyDescent="0.25">
      <c r="C14114" s="34"/>
      <c r="D14114" s="10"/>
    </row>
    <row r="14115" spans="3:4" x14ac:dyDescent="0.25">
      <c r="C14115" s="34"/>
      <c r="D14115" s="10"/>
    </row>
    <row r="14116" spans="3:4" x14ac:dyDescent="0.25">
      <c r="C14116" s="34"/>
      <c r="D14116" s="10"/>
    </row>
    <row r="14117" spans="3:4" x14ac:dyDescent="0.25">
      <c r="C14117" s="34"/>
      <c r="D14117" s="10"/>
    </row>
    <row r="14118" spans="3:4" x14ac:dyDescent="0.25">
      <c r="C14118" s="34"/>
      <c r="D14118" s="10"/>
    </row>
    <row r="14119" spans="3:4" x14ac:dyDescent="0.25">
      <c r="C14119" s="34"/>
      <c r="D14119" s="10"/>
    </row>
    <row r="14120" spans="3:4" x14ac:dyDescent="0.25">
      <c r="C14120" s="34"/>
      <c r="D14120" s="10"/>
    </row>
    <row r="14121" spans="3:4" x14ac:dyDescent="0.25">
      <c r="C14121" s="34"/>
      <c r="D14121" s="10"/>
    </row>
    <row r="14122" spans="3:4" x14ac:dyDescent="0.25">
      <c r="C14122" s="34"/>
      <c r="D14122" s="10"/>
    </row>
    <row r="14123" spans="3:4" x14ac:dyDescent="0.25">
      <c r="C14123" s="34"/>
      <c r="D14123" s="10"/>
    </row>
    <row r="14124" spans="3:4" x14ac:dyDescent="0.25">
      <c r="C14124" s="34"/>
      <c r="D14124" s="10"/>
    </row>
    <row r="14125" spans="3:4" x14ac:dyDescent="0.25">
      <c r="C14125" s="34"/>
      <c r="D14125" s="10"/>
    </row>
    <row r="14126" spans="3:4" x14ac:dyDescent="0.25">
      <c r="C14126" s="34"/>
      <c r="D14126" s="10"/>
    </row>
    <row r="14127" spans="3:4" x14ac:dyDescent="0.25">
      <c r="C14127" s="34"/>
      <c r="D14127" s="10"/>
    </row>
    <row r="14128" spans="3:4" x14ac:dyDescent="0.25">
      <c r="C14128" s="34"/>
      <c r="D14128" s="10"/>
    </row>
    <row r="14129" spans="3:4" x14ac:dyDescent="0.25">
      <c r="C14129" s="34"/>
      <c r="D14129" s="10"/>
    </row>
    <row r="14130" spans="3:4" x14ac:dyDescent="0.25">
      <c r="C14130" s="34"/>
      <c r="D14130" s="10"/>
    </row>
    <row r="14131" spans="3:4" x14ac:dyDescent="0.25">
      <c r="C14131" s="34"/>
      <c r="D14131" s="10"/>
    </row>
    <row r="14132" spans="3:4" x14ac:dyDescent="0.25">
      <c r="C14132" s="34"/>
      <c r="D14132" s="10"/>
    </row>
    <row r="14133" spans="3:4" x14ac:dyDescent="0.25">
      <c r="C14133" s="34"/>
      <c r="D14133" s="10"/>
    </row>
    <row r="14134" spans="3:4" x14ac:dyDescent="0.25">
      <c r="C14134" s="34"/>
      <c r="D14134" s="10"/>
    </row>
    <row r="14135" spans="3:4" x14ac:dyDescent="0.25">
      <c r="C14135" s="34"/>
      <c r="D14135" s="10"/>
    </row>
    <row r="14136" spans="3:4" x14ac:dyDescent="0.25">
      <c r="C14136" s="34"/>
      <c r="D14136" s="10"/>
    </row>
    <row r="14137" spans="3:4" x14ac:dyDescent="0.25">
      <c r="C14137" s="34"/>
      <c r="D14137" s="10"/>
    </row>
    <row r="14138" spans="3:4" x14ac:dyDescent="0.25">
      <c r="C14138" s="34"/>
      <c r="D14138" s="10"/>
    </row>
    <row r="14139" spans="3:4" x14ac:dyDescent="0.25">
      <c r="C14139" s="34"/>
      <c r="D14139" s="10"/>
    </row>
    <row r="14140" spans="3:4" x14ac:dyDescent="0.25">
      <c r="C14140" s="34"/>
      <c r="D14140" s="10"/>
    </row>
    <row r="14141" spans="3:4" x14ac:dyDescent="0.25">
      <c r="C14141" s="34"/>
      <c r="D14141" s="10"/>
    </row>
    <row r="14142" spans="3:4" x14ac:dyDescent="0.25">
      <c r="C14142" s="34"/>
      <c r="D14142" s="10"/>
    </row>
    <row r="14143" spans="3:4" x14ac:dyDescent="0.25">
      <c r="C14143" s="34"/>
      <c r="D14143" s="10"/>
    </row>
    <row r="14144" spans="3:4" x14ac:dyDescent="0.25">
      <c r="C14144" s="34"/>
      <c r="D14144" s="10"/>
    </row>
    <row r="14145" spans="3:4" x14ac:dyDescent="0.25">
      <c r="C14145" s="34"/>
      <c r="D14145" s="10"/>
    </row>
    <row r="14146" spans="3:4" x14ac:dyDescent="0.25">
      <c r="C14146" s="34"/>
      <c r="D14146" s="10"/>
    </row>
    <row r="14147" spans="3:4" x14ac:dyDescent="0.25">
      <c r="C14147" s="34"/>
      <c r="D14147" s="10"/>
    </row>
    <row r="14148" spans="3:4" x14ac:dyDescent="0.25">
      <c r="C14148" s="34"/>
      <c r="D14148" s="10"/>
    </row>
    <row r="14149" spans="3:4" x14ac:dyDescent="0.25">
      <c r="C14149" s="34"/>
      <c r="D14149" s="10"/>
    </row>
    <row r="14150" spans="3:4" x14ac:dyDescent="0.25">
      <c r="C14150" s="34"/>
      <c r="D14150" s="10"/>
    </row>
    <row r="14151" spans="3:4" x14ac:dyDescent="0.25">
      <c r="C14151" s="34"/>
      <c r="D14151" s="10"/>
    </row>
    <row r="14152" spans="3:4" x14ac:dyDescent="0.25">
      <c r="C14152" s="34"/>
      <c r="D14152" s="10"/>
    </row>
    <row r="14153" spans="3:4" x14ac:dyDescent="0.25">
      <c r="C14153" s="34"/>
      <c r="D14153" s="10"/>
    </row>
    <row r="14154" spans="3:4" x14ac:dyDescent="0.25">
      <c r="C14154" s="34"/>
      <c r="D14154" s="10"/>
    </row>
    <row r="14155" spans="3:4" x14ac:dyDescent="0.25">
      <c r="C14155" s="34"/>
      <c r="D14155" s="10"/>
    </row>
    <row r="14156" spans="3:4" x14ac:dyDescent="0.25">
      <c r="C14156" s="34"/>
      <c r="D14156" s="10"/>
    </row>
    <row r="14157" spans="3:4" x14ac:dyDescent="0.25">
      <c r="C14157" s="34"/>
      <c r="D14157" s="10"/>
    </row>
    <row r="14158" spans="3:4" x14ac:dyDescent="0.25">
      <c r="C14158" s="34"/>
      <c r="D14158" s="10"/>
    </row>
    <row r="14159" spans="3:4" x14ac:dyDescent="0.25">
      <c r="C14159" s="34"/>
      <c r="D14159" s="10"/>
    </row>
    <row r="14160" spans="3:4" x14ac:dyDescent="0.25">
      <c r="C14160" s="34"/>
      <c r="D14160" s="10"/>
    </row>
    <row r="14161" spans="3:4" x14ac:dyDescent="0.25">
      <c r="C14161" s="34"/>
      <c r="D14161" s="10"/>
    </row>
    <row r="14162" spans="3:4" x14ac:dyDescent="0.25">
      <c r="C14162" s="34"/>
      <c r="D14162" s="10"/>
    </row>
    <row r="14163" spans="3:4" x14ac:dyDescent="0.25">
      <c r="C14163" s="34"/>
      <c r="D14163" s="10"/>
    </row>
    <row r="14164" spans="3:4" x14ac:dyDescent="0.25">
      <c r="C14164" s="34"/>
      <c r="D14164" s="10"/>
    </row>
    <row r="14165" spans="3:4" x14ac:dyDescent="0.25">
      <c r="C14165" s="34"/>
      <c r="D14165" s="10"/>
    </row>
    <row r="14166" spans="3:4" x14ac:dyDescent="0.25">
      <c r="C14166" s="34"/>
      <c r="D14166" s="10"/>
    </row>
    <row r="14167" spans="3:4" x14ac:dyDescent="0.25">
      <c r="C14167" s="34"/>
      <c r="D14167" s="10"/>
    </row>
    <row r="14168" spans="3:4" x14ac:dyDescent="0.25">
      <c r="C14168" s="34"/>
      <c r="D14168" s="10"/>
    </row>
    <row r="14169" spans="3:4" x14ac:dyDescent="0.25">
      <c r="C14169" s="34"/>
      <c r="D14169" s="10"/>
    </row>
    <row r="14170" spans="3:4" x14ac:dyDescent="0.25">
      <c r="C14170" s="34"/>
      <c r="D14170" s="10"/>
    </row>
    <row r="14171" spans="3:4" x14ac:dyDescent="0.25">
      <c r="C14171" s="34"/>
      <c r="D14171" s="10"/>
    </row>
    <row r="14172" spans="3:4" x14ac:dyDescent="0.25">
      <c r="C14172" s="34"/>
      <c r="D14172" s="10"/>
    </row>
    <row r="14173" spans="3:4" x14ac:dyDescent="0.25">
      <c r="C14173" s="34"/>
      <c r="D14173" s="10"/>
    </row>
    <row r="14174" spans="3:4" x14ac:dyDescent="0.25">
      <c r="C14174" s="34"/>
      <c r="D14174" s="10"/>
    </row>
    <row r="14175" spans="3:4" x14ac:dyDescent="0.25">
      <c r="C14175" s="34"/>
      <c r="D14175" s="10"/>
    </row>
    <row r="14176" spans="3:4" x14ac:dyDescent="0.25">
      <c r="C14176" s="34"/>
      <c r="D14176" s="10"/>
    </row>
    <row r="14177" spans="3:4" x14ac:dyDescent="0.25">
      <c r="C14177" s="34"/>
      <c r="D14177" s="10"/>
    </row>
    <row r="14178" spans="3:4" x14ac:dyDescent="0.25">
      <c r="C14178" s="34"/>
      <c r="D14178" s="10"/>
    </row>
    <row r="14179" spans="3:4" x14ac:dyDescent="0.25">
      <c r="C14179" s="34"/>
      <c r="D14179" s="10"/>
    </row>
    <row r="14180" spans="3:4" x14ac:dyDescent="0.25">
      <c r="C14180" s="34"/>
      <c r="D14180" s="10"/>
    </row>
    <row r="14181" spans="3:4" x14ac:dyDescent="0.25">
      <c r="C14181" s="34"/>
      <c r="D14181" s="10"/>
    </row>
    <row r="14182" spans="3:4" x14ac:dyDescent="0.25">
      <c r="C14182" s="34"/>
      <c r="D14182" s="10"/>
    </row>
    <row r="14183" spans="3:4" x14ac:dyDescent="0.25">
      <c r="C14183" s="34"/>
      <c r="D14183" s="10"/>
    </row>
    <row r="14184" spans="3:4" x14ac:dyDescent="0.25">
      <c r="C14184" s="34"/>
      <c r="D14184" s="10"/>
    </row>
    <row r="14185" spans="3:4" x14ac:dyDescent="0.25">
      <c r="C14185" s="34"/>
      <c r="D14185" s="10"/>
    </row>
    <row r="14186" spans="3:4" x14ac:dyDescent="0.25">
      <c r="C14186" s="34"/>
      <c r="D14186" s="10"/>
    </row>
    <row r="14187" spans="3:4" x14ac:dyDescent="0.25">
      <c r="C14187" s="34"/>
      <c r="D14187" s="10"/>
    </row>
    <row r="14188" spans="3:4" x14ac:dyDescent="0.25">
      <c r="C14188" s="34"/>
      <c r="D14188" s="10"/>
    </row>
    <row r="14189" spans="3:4" x14ac:dyDescent="0.25">
      <c r="C14189" s="34"/>
      <c r="D14189" s="10"/>
    </row>
    <row r="14190" spans="3:4" x14ac:dyDescent="0.25">
      <c r="C14190" s="34"/>
      <c r="D14190" s="10"/>
    </row>
    <row r="14191" spans="3:4" x14ac:dyDescent="0.25">
      <c r="C14191" s="34"/>
      <c r="D14191" s="10"/>
    </row>
    <row r="14192" spans="3:4" x14ac:dyDescent="0.25">
      <c r="C14192" s="34"/>
      <c r="D14192" s="10"/>
    </row>
    <row r="14193" spans="3:4" x14ac:dyDescent="0.25">
      <c r="C14193" s="34"/>
      <c r="D14193" s="10"/>
    </row>
    <row r="14194" spans="3:4" x14ac:dyDescent="0.25">
      <c r="C14194" s="34"/>
      <c r="D14194" s="10"/>
    </row>
    <row r="14195" spans="3:4" x14ac:dyDescent="0.25">
      <c r="C14195" s="34"/>
      <c r="D14195" s="10"/>
    </row>
    <row r="14196" spans="3:4" x14ac:dyDescent="0.25">
      <c r="C14196" s="34"/>
      <c r="D14196" s="10"/>
    </row>
    <row r="14197" spans="3:4" x14ac:dyDescent="0.25">
      <c r="C14197" s="34"/>
      <c r="D14197" s="10"/>
    </row>
    <row r="14198" spans="3:4" x14ac:dyDescent="0.25">
      <c r="C14198" s="34"/>
      <c r="D14198" s="10"/>
    </row>
    <row r="14199" spans="3:4" x14ac:dyDescent="0.25">
      <c r="C14199" s="34"/>
      <c r="D14199" s="10"/>
    </row>
    <row r="14200" spans="3:4" x14ac:dyDescent="0.25">
      <c r="C14200" s="34"/>
      <c r="D14200" s="10"/>
    </row>
    <row r="14201" spans="3:4" x14ac:dyDescent="0.25">
      <c r="C14201" s="34"/>
      <c r="D14201" s="10"/>
    </row>
    <row r="14202" spans="3:4" x14ac:dyDescent="0.25">
      <c r="C14202" s="34"/>
      <c r="D14202" s="10"/>
    </row>
    <row r="14203" spans="3:4" x14ac:dyDescent="0.25">
      <c r="C14203" s="34"/>
      <c r="D14203" s="10"/>
    </row>
    <row r="14204" spans="3:4" x14ac:dyDescent="0.25">
      <c r="C14204" s="34"/>
      <c r="D14204" s="10"/>
    </row>
    <row r="14205" spans="3:4" x14ac:dyDescent="0.25">
      <c r="C14205" s="34"/>
      <c r="D14205" s="10"/>
    </row>
    <row r="14206" spans="3:4" x14ac:dyDescent="0.25">
      <c r="C14206" s="34"/>
      <c r="D14206" s="10"/>
    </row>
    <row r="14207" spans="3:4" x14ac:dyDescent="0.25">
      <c r="C14207" s="34"/>
      <c r="D14207" s="10"/>
    </row>
    <row r="14208" spans="3:4" x14ac:dyDescent="0.25">
      <c r="C14208" s="34"/>
      <c r="D14208" s="10"/>
    </row>
    <row r="14209" spans="3:4" x14ac:dyDescent="0.25">
      <c r="C14209" s="34"/>
      <c r="D14209" s="10"/>
    </row>
    <row r="14210" spans="3:4" x14ac:dyDescent="0.25">
      <c r="C14210" s="34"/>
      <c r="D14210" s="10"/>
    </row>
    <row r="14211" spans="3:4" x14ac:dyDescent="0.25">
      <c r="C14211" s="34"/>
      <c r="D14211" s="10"/>
    </row>
    <row r="14212" spans="3:4" x14ac:dyDescent="0.25">
      <c r="C14212" s="34"/>
      <c r="D14212" s="10"/>
    </row>
    <row r="14213" spans="3:4" x14ac:dyDescent="0.25">
      <c r="C14213" s="34"/>
      <c r="D14213" s="10"/>
    </row>
    <row r="14214" spans="3:4" x14ac:dyDescent="0.25">
      <c r="C14214" s="34"/>
      <c r="D14214" s="10"/>
    </row>
    <row r="14215" spans="3:4" x14ac:dyDescent="0.25">
      <c r="C14215" s="34"/>
      <c r="D14215" s="10"/>
    </row>
    <row r="14216" spans="3:4" x14ac:dyDescent="0.25">
      <c r="C14216" s="34"/>
      <c r="D14216" s="10"/>
    </row>
    <row r="14217" spans="3:4" x14ac:dyDescent="0.25">
      <c r="C14217" s="34"/>
      <c r="D14217" s="10"/>
    </row>
    <row r="14218" spans="3:4" x14ac:dyDescent="0.25">
      <c r="C14218" s="34"/>
      <c r="D14218" s="10"/>
    </row>
    <row r="14219" spans="3:4" x14ac:dyDescent="0.25">
      <c r="C14219" s="34"/>
      <c r="D14219" s="10"/>
    </row>
    <row r="14220" spans="3:4" x14ac:dyDescent="0.25">
      <c r="C14220" s="34"/>
      <c r="D14220" s="10"/>
    </row>
    <row r="14221" spans="3:4" x14ac:dyDescent="0.25">
      <c r="C14221" s="34"/>
      <c r="D14221" s="10"/>
    </row>
    <row r="14222" spans="3:4" x14ac:dyDescent="0.25">
      <c r="C14222" s="34"/>
      <c r="D14222" s="10"/>
    </row>
    <row r="14223" spans="3:4" x14ac:dyDescent="0.25">
      <c r="C14223" s="34"/>
      <c r="D14223" s="10"/>
    </row>
    <row r="14224" spans="3:4" x14ac:dyDescent="0.25">
      <c r="C14224" s="34"/>
      <c r="D14224" s="10"/>
    </row>
    <row r="14225" spans="3:4" x14ac:dyDescent="0.25">
      <c r="C14225" s="34"/>
      <c r="D14225" s="10"/>
    </row>
    <row r="14226" spans="3:4" x14ac:dyDescent="0.25">
      <c r="C14226" s="34"/>
      <c r="D14226" s="10"/>
    </row>
    <row r="14227" spans="3:4" x14ac:dyDescent="0.25">
      <c r="C14227" s="34"/>
      <c r="D14227" s="10"/>
    </row>
    <row r="14228" spans="3:4" x14ac:dyDescent="0.25">
      <c r="C14228" s="34"/>
      <c r="D14228" s="10"/>
    </row>
    <row r="14229" spans="3:4" x14ac:dyDescent="0.25">
      <c r="C14229" s="34"/>
      <c r="D14229" s="10"/>
    </row>
    <row r="14230" spans="3:4" x14ac:dyDescent="0.25">
      <c r="C14230" s="34"/>
      <c r="D14230" s="10"/>
    </row>
    <row r="14231" spans="3:4" x14ac:dyDescent="0.25">
      <c r="C14231" s="34"/>
      <c r="D14231" s="10"/>
    </row>
    <row r="14232" spans="3:4" x14ac:dyDescent="0.25">
      <c r="C14232" s="34"/>
      <c r="D14232" s="10"/>
    </row>
    <row r="14233" spans="3:4" x14ac:dyDescent="0.25">
      <c r="C14233" s="34"/>
      <c r="D14233" s="10"/>
    </row>
    <row r="14234" spans="3:4" x14ac:dyDescent="0.25">
      <c r="C14234" s="34"/>
      <c r="D14234" s="10"/>
    </row>
    <row r="14235" spans="3:4" x14ac:dyDescent="0.25">
      <c r="C14235" s="34"/>
      <c r="D14235" s="10"/>
    </row>
    <row r="14236" spans="3:4" x14ac:dyDescent="0.25">
      <c r="C14236" s="34"/>
      <c r="D14236" s="10"/>
    </row>
    <row r="14237" spans="3:4" x14ac:dyDescent="0.25">
      <c r="C14237" s="34"/>
      <c r="D14237" s="10"/>
    </row>
    <row r="14238" spans="3:4" x14ac:dyDescent="0.25">
      <c r="C14238" s="34"/>
      <c r="D14238" s="10"/>
    </row>
    <row r="14239" spans="3:4" x14ac:dyDescent="0.25">
      <c r="C14239" s="34"/>
      <c r="D14239" s="10"/>
    </row>
    <row r="14240" spans="3:4" x14ac:dyDescent="0.25">
      <c r="C14240" s="34"/>
      <c r="D14240" s="10"/>
    </row>
    <row r="14241" spans="3:4" x14ac:dyDescent="0.25">
      <c r="C14241" s="34"/>
      <c r="D14241" s="10"/>
    </row>
    <row r="14242" spans="3:4" x14ac:dyDescent="0.25">
      <c r="C14242" s="34"/>
      <c r="D14242" s="10"/>
    </row>
    <row r="14243" spans="3:4" x14ac:dyDescent="0.25">
      <c r="C14243" s="34"/>
      <c r="D14243" s="10"/>
    </row>
    <row r="14244" spans="3:4" x14ac:dyDescent="0.25">
      <c r="C14244" s="34"/>
      <c r="D14244" s="10"/>
    </row>
    <row r="14245" spans="3:4" x14ac:dyDescent="0.25">
      <c r="C14245" s="34"/>
      <c r="D14245" s="10"/>
    </row>
    <row r="14246" spans="3:4" x14ac:dyDescent="0.25">
      <c r="C14246" s="34"/>
      <c r="D14246" s="10"/>
    </row>
    <row r="14247" spans="3:4" x14ac:dyDescent="0.25">
      <c r="C14247" s="34"/>
      <c r="D14247" s="10"/>
    </row>
    <row r="14248" spans="3:4" x14ac:dyDescent="0.25">
      <c r="C14248" s="34"/>
      <c r="D14248" s="10"/>
    </row>
    <row r="14249" spans="3:4" x14ac:dyDescent="0.25">
      <c r="C14249" s="34"/>
      <c r="D14249" s="10"/>
    </row>
    <row r="14250" spans="3:4" x14ac:dyDescent="0.25">
      <c r="C14250" s="34"/>
      <c r="D14250" s="10"/>
    </row>
    <row r="14251" spans="3:4" x14ac:dyDescent="0.25">
      <c r="C14251" s="34"/>
      <c r="D14251" s="10"/>
    </row>
    <row r="14252" spans="3:4" x14ac:dyDescent="0.25">
      <c r="C14252" s="34"/>
      <c r="D14252" s="10"/>
    </row>
    <row r="14253" spans="3:4" x14ac:dyDescent="0.25">
      <c r="C14253" s="34"/>
      <c r="D14253" s="10"/>
    </row>
    <row r="14254" spans="3:4" x14ac:dyDescent="0.25">
      <c r="C14254" s="34"/>
      <c r="D14254" s="10"/>
    </row>
    <row r="14255" spans="3:4" x14ac:dyDescent="0.25">
      <c r="C14255" s="34"/>
      <c r="D14255" s="10"/>
    </row>
    <row r="14256" spans="3:4" x14ac:dyDescent="0.25">
      <c r="C14256" s="34"/>
      <c r="D14256" s="10"/>
    </row>
    <row r="14257" spans="3:4" x14ac:dyDescent="0.25">
      <c r="C14257" s="34"/>
      <c r="D14257" s="10"/>
    </row>
    <row r="14258" spans="3:4" x14ac:dyDescent="0.25">
      <c r="C14258" s="34"/>
      <c r="D14258" s="10"/>
    </row>
    <row r="14259" spans="3:4" x14ac:dyDescent="0.25">
      <c r="C14259" s="34"/>
      <c r="D14259" s="10"/>
    </row>
    <row r="14260" spans="3:4" x14ac:dyDescent="0.25">
      <c r="C14260" s="34"/>
      <c r="D14260" s="10"/>
    </row>
    <row r="14261" spans="3:4" x14ac:dyDescent="0.25">
      <c r="C14261" s="34"/>
      <c r="D14261" s="10"/>
    </row>
    <row r="14262" spans="3:4" x14ac:dyDescent="0.25">
      <c r="C14262" s="34"/>
      <c r="D14262" s="10"/>
    </row>
    <row r="14263" spans="3:4" x14ac:dyDescent="0.25">
      <c r="C14263" s="34"/>
      <c r="D14263" s="10"/>
    </row>
    <row r="14264" spans="3:4" x14ac:dyDescent="0.25">
      <c r="C14264" s="34"/>
      <c r="D14264" s="10"/>
    </row>
    <row r="14265" spans="3:4" x14ac:dyDescent="0.25">
      <c r="C14265" s="34"/>
      <c r="D14265" s="10"/>
    </row>
    <row r="14266" spans="3:4" x14ac:dyDescent="0.25">
      <c r="C14266" s="34"/>
      <c r="D14266" s="10"/>
    </row>
    <row r="14267" spans="3:4" x14ac:dyDescent="0.25">
      <c r="C14267" s="34"/>
      <c r="D14267" s="10"/>
    </row>
    <row r="14268" spans="3:4" x14ac:dyDescent="0.25">
      <c r="C14268" s="34"/>
      <c r="D14268" s="10"/>
    </row>
    <row r="14269" spans="3:4" x14ac:dyDescent="0.25">
      <c r="C14269" s="34"/>
      <c r="D14269" s="10"/>
    </row>
    <row r="14270" spans="3:4" x14ac:dyDescent="0.25">
      <c r="C14270" s="34"/>
      <c r="D14270" s="10"/>
    </row>
    <row r="14271" spans="3:4" x14ac:dyDescent="0.25">
      <c r="C14271" s="34"/>
      <c r="D14271" s="10"/>
    </row>
    <row r="14272" spans="3:4" x14ac:dyDescent="0.25">
      <c r="C14272" s="34"/>
      <c r="D14272" s="10"/>
    </row>
    <row r="14273" spans="3:4" x14ac:dyDescent="0.25">
      <c r="C14273" s="34"/>
      <c r="D14273" s="10"/>
    </row>
    <row r="14274" spans="3:4" x14ac:dyDescent="0.25">
      <c r="C14274" s="34"/>
      <c r="D14274" s="10"/>
    </row>
    <row r="14275" spans="3:4" x14ac:dyDescent="0.25">
      <c r="C14275" s="34"/>
      <c r="D14275" s="10"/>
    </row>
    <row r="14276" spans="3:4" x14ac:dyDescent="0.25">
      <c r="C14276" s="34"/>
      <c r="D14276" s="10"/>
    </row>
    <row r="14277" spans="3:4" x14ac:dyDescent="0.25">
      <c r="C14277" s="34"/>
      <c r="D14277" s="10"/>
    </row>
    <row r="14278" spans="3:4" x14ac:dyDescent="0.25">
      <c r="C14278" s="34"/>
      <c r="D14278" s="10"/>
    </row>
    <row r="14279" spans="3:4" x14ac:dyDescent="0.25">
      <c r="C14279" s="34"/>
      <c r="D14279" s="10"/>
    </row>
    <row r="14280" spans="3:4" x14ac:dyDescent="0.25">
      <c r="C14280" s="34"/>
      <c r="D14280" s="10"/>
    </row>
    <row r="14281" spans="3:4" x14ac:dyDescent="0.25">
      <c r="C14281" s="34"/>
      <c r="D14281" s="10"/>
    </row>
    <row r="14282" spans="3:4" x14ac:dyDescent="0.25">
      <c r="C14282" s="34"/>
      <c r="D14282" s="10"/>
    </row>
    <row r="14283" spans="3:4" x14ac:dyDescent="0.25">
      <c r="C14283" s="34"/>
      <c r="D14283" s="10"/>
    </row>
    <row r="14284" spans="3:4" x14ac:dyDescent="0.25">
      <c r="C14284" s="34"/>
      <c r="D14284" s="10"/>
    </row>
    <row r="14285" spans="3:4" x14ac:dyDescent="0.25">
      <c r="C14285" s="34"/>
      <c r="D14285" s="10"/>
    </row>
    <row r="14286" spans="3:4" x14ac:dyDescent="0.25">
      <c r="C14286" s="34"/>
      <c r="D14286" s="10"/>
    </row>
    <row r="14287" spans="3:4" x14ac:dyDescent="0.25">
      <c r="C14287" s="34"/>
      <c r="D14287" s="10"/>
    </row>
    <row r="14288" spans="3:4" x14ac:dyDescent="0.25">
      <c r="C14288" s="34"/>
      <c r="D14288" s="10"/>
    </row>
    <row r="14289" spans="3:4" x14ac:dyDescent="0.25">
      <c r="C14289" s="34"/>
      <c r="D14289" s="10"/>
    </row>
    <row r="14290" spans="3:4" x14ac:dyDescent="0.25">
      <c r="C14290" s="34"/>
      <c r="D14290" s="10"/>
    </row>
    <row r="14291" spans="3:4" x14ac:dyDescent="0.25">
      <c r="C14291" s="34"/>
      <c r="D14291" s="10"/>
    </row>
    <row r="14292" spans="3:4" x14ac:dyDescent="0.25">
      <c r="C14292" s="34"/>
      <c r="D14292" s="10"/>
    </row>
    <row r="14293" spans="3:4" x14ac:dyDescent="0.25">
      <c r="C14293" s="34"/>
      <c r="D14293" s="10"/>
    </row>
    <row r="14294" spans="3:4" x14ac:dyDescent="0.25">
      <c r="C14294" s="34"/>
      <c r="D14294" s="10"/>
    </row>
    <row r="14295" spans="3:4" x14ac:dyDescent="0.25">
      <c r="C14295" s="34"/>
      <c r="D14295" s="10"/>
    </row>
    <row r="14296" spans="3:4" x14ac:dyDescent="0.25">
      <c r="C14296" s="34"/>
      <c r="D14296" s="10"/>
    </row>
    <row r="14297" spans="3:4" x14ac:dyDescent="0.25">
      <c r="C14297" s="34"/>
      <c r="D14297" s="10"/>
    </row>
    <row r="14298" spans="3:4" x14ac:dyDescent="0.25">
      <c r="C14298" s="34"/>
      <c r="D14298" s="10"/>
    </row>
    <row r="14299" spans="3:4" x14ac:dyDescent="0.25">
      <c r="C14299" s="34"/>
      <c r="D14299" s="10"/>
    </row>
    <row r="14300" spans="3:4" x14ac:dyDescent="0.25">
      <c r="C14300" s="34"/>
      <c r="D14300" s="10"/>
    </row>
    <row r="14301" spans="3:4" x14ac:dyDescent="0.25">
      <c r="C14301" s="34"/>
      <c r="D14301" s="10"/>
    </row>
    <row r="14302" spans="3:4" x14ac:dyDescent="0.25">
      <c r="C14302" s="34"/>
      <c r="D14302" s="10"/>
    </row>
    <row r="14303" spans="3:4" x14ac:dyDescent="0.25">
      <c r="C14303" s="34"/>
      <c r="D14303" s="10"/>
    </row>
    <row r="14304" spans="3:4" x14ac:dyDescent="0.25">
      <c r="C14304" s="34"/>
      <c r="D14304" s="10"/>
    </row>
    <row r="14305" spans="3:4" x14ac:dyDescent="0.25">
      <c r="C14305" s="34"/>
      <c r="D14305" s="10"/>
    </row>
    <row r="14306" spans="3:4" x14ac:dyDescent="0.25">
      <c r="C14306" s="34"/>
      <c r="D14306" s="10"/>
    </row>
    <row r="14307" spans="3:4" x14ac:dyDescent="0.25">
      <c r="C14307" s="34"/>
      <c r="D14307" s="10"/>
    </row>
    <row r="14308" spans="3:4" x14ac:dyDescent="0.25">
      <c r="C14308" s="34"/>
      <c r="D14308" s="10"/>
    </row>
    <row r="14309" spans="3:4" x14ac:dyDescent="0.25">
      <c r="C14309" s="34"/>
      <c r="D14309" s="10"/>
    </row>
    <row r="14310" spans="3:4" x14ac:dyDescent="0.25">
      <c r="C14310" s="34"/>
      <c r="D14310" s="10"/>
    </row>
    <row r="14311" spans="3:4" x14ac:dyDescent="0.25">
      <c r="C14311" s="34"/>
      <c r="D14311" s="10"/>
    </row>
    <row r="14312" spans="3:4" x14ac:dyDescent="0.25">
      <c r="C14312" s="34"/>
      <c r="D14312" s="10"/>
    </row>
    <row r="14313" spans="3:4" x14ac:dyDescent="0.25">
      <c r="C14313" s="34"/>
      <c r="D14313" s="10"/>
    </row>
    <row r="14314" spans="3:4" x14ac:dyDescent="0.25">
      <c r="C14314" s="34"/>
      <c r="D14314" s="10"/>
    </row>
    <row r="14315" spans="3:4" x14ac:dyDescent="0.25">
      <c r="C14315" s="34"/>
      <c r="D14315" s="10"/>
    </row>
    <row r="14316" spans="3:4" x14ac:dyDescent="0.25">
      <c r="C14316" s="34"/>
      <c r="D14316" s="10"/>
    </row>
    <row r="14317" spans="3:4" x14ac:dyDescent="0.25">
      <c r="C14317" s="34"/>
      <c r="D14317" s="10"/>
    </row>
    <row r="14318" spans="3:4" x14ac:dyDescent="0.25">
      <c r="C14318" s="34"/>
      <c r="D14318" s="10"/>
    </row>
    <row r="14319" spans="3:4" x14ac:dyDescent="0.25">
      <c r="C14319" s="34"/>
      <c r="D14319" s="10"/>
    </row>
    <row r="14320" spans="3:4" x14ac:dyDescent="0.25">
      <c r="C14320" s="34"/>
      <c r="D14320" s="10"/>
    </row>
    <row r="14321" spans="3:4" x14ac:dyDescent="0.25">
      <c r="C14321" s="34"/>
      <c r="D14321" s="10"/>
    </row>
    <row r="14322" spans="3:4" x14ac:dyDescent="0.25">
      <c r="C14322" s="34"/>
      <c r="D14322" s="10"/>
    </row>
    <row r="14323" spans="3:4" x14ac:dyDescent="0.25">
      <c r="C14323" s="34"/>
      <c r="D14323" s="10"/>
    </row>
    <row r="14324" spans="3:4" x14ac:dyDescent="0.25">
      <c r="C14324" s="34"/>
      <c r="D14324" s="10"/>
    </row>
    <row r="14325" spans="3:4" x14ac:dyDescent="0.25">
      <c r="C14325" s="34"/>
      <c r="D14325" s="10"/>
    </row>
    <row r="14326" spans="3:4" x14ac:dyDescent="0.25">
      <c r="C14326" s="34"/>
      <c r="D14326" s="10"/>
    </row>
    <row r="14327" spans="3:4" x14ac:dyDescent="0.25">
      <c r="C14327" s="34"/>
      <c r="D14327" s="10"/>
    </row>
    <row r="14328" spans="3:4" x14ac:dyDescent="0.25">
      <c r="C14328" s="34"/>
      <c r="D14328" s="10"/>
    </row>
    <row r="14329" spans="3:4" x14ac:dyDescent="0.25">
      <c r="C14329" s="34"/>
      <c r="D14329" s="10"/>
    </row>
    <row r="14330" spans="3:4" x14ac:dyDescent="0.25">
      <c r="C14330" s="34"/>
      <c r="D14330" s="10"/>
    </row>
    <row r="14331" spans="3:4" x14ac:dyDescent="0.25">
      <c r="C14331" s="34"/>
      <c r="D14331" s="10"/>
    </row>
    <row r="14332" spans="3:4" x14ac:dyDescent="0.25">
      <c r="C14332" s="34"/>
      <c r="D14332" s="10"/>
    </row>
    <row r="14333" spans="3:4" x14ac:dyDescent="0.25">
      <c r="C14333" s="34"/>
      <c r="D14333" s="10"/>
    </row>
    <row r="14334" spans="3:4" x14ac:dyDescent="0.25">
      <c r="C14334" s="34"/>
      <c r="D14334" s="10"/>
    </row>
    <row r="14335" spans="3:4" x14ac:dyDescent="0.25">
      <c r="C14335" s="34"/>
      <c r="D14335" s="10"/>
    </row>
    <row r="14336" spans="3:4" x14ac:dyDescent="0.25">
      <c r="C14336" s="34"/>
      <c r="D14336" s="10"/>
    </row>
    <row r="14337" spans="3:4" x14ac:dyDescent="0.25">
      <c r="C14337" s="34"/>
      <c r="D14337" s="10"/>
    </row>
    <row r="14338" spans="3:4" x14ac:dyDescent="0.25">
      <c r="C14338" s="34"/>
      <c r="D14338" s="10"/>
    </row>
    <row r="14339" spans="3:4" x14ac:dyDescent="0.25">
      <c r="C14339" s="34"/>
      <c r="D14339" s="10"/>
    </row>
    <row r="14340" spans="3:4" x14ac:dyDescent="0.25">
      <c r="C14340" s="34"/>
      <c r="D14340" s="10"/>
    </row>
    <row r="14341" spans="3:4" x14ac:dyDescent="0.25">
      <c r="C14341" s="34"/>
      <c r="D14341" s="10"/>
    </row>
    <row r="14342" spans="3:4" x14ac:dyDescent="0.25">
      <c r="C14342" s="34"/>
      <c r="D14342" s="10"/>
    </row>
    <row r="14343" spans="3:4" x14ac:dyDescent="0.25">
      <c r="C14343" s="34"/>
      <c r="D14343" s="10"/>
    </row>
    <row r="14344" spans="3:4" x14ac:dyDescent="0.25">
      <c r="C14344" s="34"/>
      <c r="D14344" s="10"/>
    </row>
    <row r="14345" spans="3:4" x14ac:dyDescent="0.25">
      <c r="C14345" s="34"/>
      <c r="D14345" s="10"/>
    </row>
    <row r="14346" spans="3:4" x14ac:dyDescent="0.25">
      <c r="C14346" s="34"/>
      <c r="D14346" s="10"/>
    </row>
    <row r="14347" spans="3:4" x14ac:dyDescent="0.25">
      <c r="C14347" s="34"/>
      <c r="D14347" s="10"/>
    </row>
    <row r="14348" spans="3:4" x14ac:dyDescent="0.25">
      <c r="C14348" s="34"/>
      <c r="D14348" s="10"/>
    </row>
    <row r="14349" spans="3:4" x14ac:dyDescent="0.25">
      <c r="C14349" s="34"/>
      <c r="D14349" s="10"/>
    </row>
    <row r="14350" spans="3:4" x14ac:dyDescent="0.25">
      <c r="C14350" s="34"/>
      <c r="D14350" s="10"/>
    </row>
    <row r="14351" spans="3:4" x14ac:dyDescent="0.25">
      <c r="C14351" s="34"/>
      <c r="D14351" s="10"/>
    </row>
    <row r="14352" spans="3:4" x14ac:dyDescent="0.25">
      <c r="C14352" s="34"/>
      <c r="D14352" s="10"/>
    </row>
    <row r="14353" spans="3:4" x14ac:dyDescent="0.25">
      <c r="C14353" s="34"/>
      <c r="D14353" s="10"/>
    </row>
    <row r="14354" spans="3:4" x14ac:dyDescent="0.25">
      <c r="C14354" s="34"/>
      <c r="D14354" s="10"/>
    </row>
    <row r="14355" spans="3:4" x14ac:dyDescent="0.25">
      <c r="C14355" s="34"/>
      <c r="D14355" s="10"/>
    </row>
    <row r="14356" spans="3:4" x14ac:dyDescent="0.25">
      <c r="C14356" s="34"/>
      <c r="D14356" s="10"/>
    </row>
    <row r="14357" spans="3:4" x14ac:dyDescent="0.25">
      <c r="C14357" s="34"/>
      <c r="D14357" s="10"/>
    </row>
    <row r="14358" spans="3:4" x14ac:dyDescent="0.25">
      <c r="C14358" s="34"/>
      <c r="D14358" s="10"/>
    </row>
    <row r="14359" spans="3:4" x14ac:dyDescent="0.25">
      <c r="C14359" s="34"/>
      <c r="D14359" s="10"/>
    </row>
    <row r="14360" spans="3:4" x14ac:dyDescent="0.25">
      <c r="C14360" s="34"/>
      <c r="D14360" s="10"/>
    </row>
    <row r="14361" spans="3:4" x14ac:dyDescent="0.25">
      <c r="C14361" s="34"/>
      <c r="D14361" s="10"/>
    </row>
    <row r="14362" spans="3:4" x14ac:dyDescent="0.25">
      <c r="C14362" s="34"/>
      <c r="D14362" s="10"/>
    </row>
    <row r="14363" spans="3:4" x14ac:dyDescent="0.25">
      <c r="C14363" s="34"/>
      <c r="D14363" s="10"/>
    </row>
    <row r="14364" spans="3:4" x14ac:dyDescent="0.25">
      <c r="C14364" s="34"/>
      <c r="D14364" s="10"/>
    </row>
    <row r="14365" spans="3:4" x14ac:dyDescent="0.25">
      <c r="C14365" s="34"/>
      <c r="D14365" s="10"/>
    </row>
    <row r="14366" spans="3:4" x14ac:dyDescent="0.25">
      <c r="C14366" s="34"/>
      <c r="D14366" s="10"/>
    </row>
    <row r="14367" spans="3:4" x14ac:dyDescent="0.25">
      <c r="C14367" s="34"/>
      <c r="D14367" s="10"/>
    </row>
    <row r="14368" spans="3:4" x14ac:dyDescent="0.25">
      <c r="C14368" s="34"/>
      <c r="D14368" s="10"/>
    </row>
    <row r="14369" spans="3:4" x14ac:dyDescent="0.25">
      <c r="C14369" s="34"/>
      <c r="D14369" s="10"/>
    </row>
    <row r="14370" spans="3:4" x14ac:dyDescent="0.25">
      <c r="C14370" s="34"/>
      <c r="D14370" s="10"/>
    </row>
    <row r="14371" spans="3:4" x14ac:dyDescent="0.25">
      <c r="C14371" s="34"/>
      <c r="D14371" s="10"/>
    </row>
    <row r="14372" spans="3:4" x14ac:dyDescent="0.25">
      <c r="C14372" s="34"/>
      <c r="D14372" s="10"/>
    </row>
    <row r="14373" spans="3:4" x14ac:dyDescent="0.25">
      <c r="C14373" s="34"/>
      <c r="D14373" s="10"/>
    </row>
    <row r="14374" spans="3:4" x14ac:dyDescent="0.25">
      <c r="C14374" s="34"/>
      <c r="D14374" s="10"/>
    </row>
    <row r="14375" spans="3:4" x14ac:dyDescent="0.25">
      <c r="C14375" s="34"/>
      <c r="D14375" s="10"/>
    </row>
    <row r="14376" spans="3:4" x14ac:dyDescent="0.25">
      <c r="C14376" s="34"/>
      <c r="D14376" s="10"/>
    </row>
    <row r="14377" spans="3:4" x14ac:dyDescent="0.25">
      <c r="C14377" s="34"/>
      <c r="D14377" s="10"/>
    </row>
    <row r="14378" spans="3:4" x14ac:dyDescent="0.25">
      <c r="C14378" s="34"/>
      <c r="D14378" s="10"/>
    </row>
    <row r="14379" spans="3:4" x14ac:dyDescent="0.25">
      <c r="C14379" s="34"/>
      <c r="D14379" s="10"/>
    </row>
    <row r="14380" spans="3:4" x14ac:dyDescent="0.25">
      <c r="C14380" s="34"/>
      <c r="D14380" s="10"/>
    </row>
    <row r="14381" spans="3:4" x14ac:dyDescent="0.25">
      <c r="C14381" s="34"/>
      <c r="D14381" s="10"/>
    </row>
    <row r="14382" spans="3:4" x14ac:dyDescent="0.25">
      <c r="C14382" s="34"/>
      <c r="D14382" s="10"/>
    </row>
    <row r="14383" spans="3:4" x14ac:dyDescent="0.25">
      <c r="C14383" s="34"/>
      <c r="D14383" s="10"/>
    </row>
    <row r="14384" spans="3:4" x14ac:dyDescent="0.25">
      <c r="C14384" s="34"/>
      <c r="D14384" s="10"/>
    </row>
    <row r="14385" spans="3:4" x14ac:dyDescent="0.25">
      <c r="C14385" s="34"/>
      <c r="D14385" s="10"/>
    </row>
    <row r="14386" spans="3:4" x14ac:dyDescent="0.25">
      <c r="C14386" s="34"/>
      <c r="D14386" s="10"/>
    </row>
    <row r="14387" spans="3:4" x14ac:dyDescent="0.25">
      <c r="C14387" s="34"/>
      <c r="D14387" s="10"/>
    </row>
    <row r="14388" spans="3:4" x14ac:dyDescent="0.25">
      <c r="C14388" s="34"/>
      <c r="D14388" s="10"/>
    </row>
    <row r="14389" spans="3:4" x14ac:dyDescent="0.25">
      <c r="C14389" s="34"/>
      <c r="D14389" s="10"/>
    </row>
    <row r="14390" spans="3:4" x14ac:dyDescent="0.25">
      <c r="C14390" s="34"/>
      <c r="D14390" s="10"/>
    </row>
    <row r="14391" spans="3:4" x14ac:dyDescent="0.25">
      <c r="C14391" s="34"/>
      <c r="D14391" s="10"/>
    </row>
    <row r="14392" spans="3:4" x14ac:dyDescent="0.25">
      <c r="C14392" s="34"/>
      <c r="D14392" s="10"/>
    </row>
    <row r="14393" spans="3:4" x14ac:dyDescent="0.25">
      <c r="C14393" s="34"/>
      <c r="D14393" s="10"/>
    </row>
    <row r="14394" spans="3:4" x14ac:dyDescent="0.25">
      <c r="C14394" s="34"/>
      <c r="D14394" s="10"/>
    </row>
    <row r="14395" spans="3:4" x14ac:dyDescent="0.25">
      <c r="C14395" s="34"/>
      <c r="D14395" s="10"/>
    </row>
    <row r="14396" spans="3:4" x14ac:dyDescent="0.25">
      <c r="C14396" s="34"/>
      <c r="D14396" s="10"/>
    </row>
    <row r="14397" spans="3:4" x14ac:dyDescent="0.25">
      <c r="C14397" s="34"/>
      <c r="D14397" s="10"/>
    </row>
    <row r="14398" spans="3:4" x14ac:dyDescent="0.25">
      <c r="C14398" s="34"/>
      <c r="D14398" s="10"/>
    </row>
    <row r="14399" spans="3:4" x14ac:dyDescent="0.25">
      <c r="C14399" s="34"/>
      <c r="D14399" s="10"/>
    </row>
    <row r="14400" spans="3:4" x14ac:dyDescent="0.25">
      <c r="C14400" s="34"/>
      <c r="D14400" s="10"/>
    </row>
    <row r="14401" spans="3:4" x14ac:dyDescent="0.25">
      <c r="C14401" s="34"/>
      <c r="D14401" s="10"/>
    </row>
    <row r="14402" spans="3:4" x14ac:dyDescent="0.25">
      <c r="C14402" s="34"/>
      <c r="D14402" s="10"/>
    </row>
    <row r="14403" spans="3:4" x14ac:dyDescent="0.25">
      <c r="C14403" s="34"/>
      <c r="D14403" s="10"/>
    </row>
    <row r="14404" spans="3:4" x14ac:dyDescent="0.25">
      <c r="C14404" s="34"/>
      <c r="D14404" s="10"/>
    </row>
    <row r="14405" spans="3:4" x14ac:dyDescent="0.25">
      <c r="C14405" s="34"/>
      <c r="D14405" s="10"/>
    </row>
    <row r="14406" spans="3:4" x14ac:dyDescent="0.25">
      <c r="C14406" s="34"/>
      <c r="D14406" s="10"/>
    </row>
    <row r="14407" spans="3:4" x14ac:dyDescent="0.25">
      <c r="C14407" s="34"/>
      <c r="D14407" s="10"/>
    </row>
    <row r="14408" spans="3:4" x14ac:dyDescent="0.25">
      <c r="C14408" s="34"/>
      <c r="D14408" s="10"/>
    </row>
    <row r="14409" spans="3:4" x14ac:dyDescent="0.25">
      <c r="C14409" s="34"/>
      <c r="D14409" s="10"/>
    </row>
    <row r="14410" spans="3:4" x14ac:dyDescent="0.25">
      <c r="C14410" s="34"/>
      <c r="D14410" s="10"/>
    </row>
    <row r="14411" spans="3:4" x14ac:dyDescent="0.25">
      <c r="C14411" s="34"/>
      <c r="D14411" s="10"/>
    </row>
    <row r="14412" spans="3:4" x14ac:dyDescent="0.25">
      <c r="C14412" s="34"/>
      <c r="D14412" s="10"/>
    </row>
    <row r="14413" spans="3:4" x14ac:dyDescent="0.25">
      <c r="C14413" s="34"/>
      <c r="D14413" s="10"/>
    </row>
    <row r="14414" spans="3:4" x14ac:dyDescent="0.25">
      <c r="C14414" s="34"/>
      <c r="D14414" s="10"/>
    </row>
    <row r="14415" spans="3:4" x14ac:dyDescent="0.25">
      <c r="C14415" s="34"/>
      <c r="D14415" s="10"/>
    </row>
    <row r="14416" spans="3:4" x14ac:dyDescent="0.25">
      <c r="C14416" s="34"/>
      <c r="D14416" s="10"/>
    </row>
    <row r="14417" spans="3:4" x14ac:dyDescent="0.25">
      <c r="C14417" s="34"/>
      <c r="D14417" s="10"/>
    </row>
    <row r="14418" spans="3:4" x14ac:dyDescent="0.25">
      <c r="C14418" s="34"/>
      <c r="D14418" s="10"/>
    </row>
    <row r="14419" spans="3:4" x14ac:dyDescent="0.25">
      <c r="C14419" s="34"/>
      <c r="D14419" s="10"/>
    </row>
    <row r="14420" spans="3:4" x14ac:dyDescent="0.25">
      <c r="C14420" s="34"/>
      <c r="D14420" s="10"/>
    </row>
    <row r="14421" spans="3:4" x14ac:dyDescent="0.25">
      <c r="C14421" s="34"/>
      <c r="D14421" s="10"/>
    </row>
    <row r="14422" spans="3:4" x14ac:dyDescent="0.25">
      <c r="C14422" s="34"/>
      <c r="D14422" s="10"/>
    </row>
    <row r="14423" spans="3:4" x14ac:dyDescent="0.25">
      <c r="C14423" s="34"/>
      <c r="D14423" s="10"/>
    </row>
    <row r="14424" spans="3:4" x14ac:dyDescent="0.25">
      <c r="C14424" s="34"/>
      <c r="D14424" s="10"/>
    </row>
    <row r="14425" spans="3:4" x14ac:dyDescent="0.25">
      <c r="C14425" s="34"/>
      <c r="D14425" s="10"/>
    </row>
    <row r="14426" spans="3:4" x14ac:dyDescent="0.25">
      <c r="C14426" s="34"/>
      <c r="D14426" s="10"/>
    </row>
    <row r="14427" spans="3:4" x14ac:dyDescent="0.25">
      <c r="C14427" s="34"/>
      <c r="D14427" s="10"/>
    </row>
    <row r="14428" spans="3:4" x14ac:dyDescent="0.25">
      <c r="C14428" s="34"/>
      <c r="D14428" s="10"/>
    </row>
    <row r="14429" spans="3:4" x14ac:dyDescent="0.25">
      <c r="C14429" s="34"/>
      <c r="D14429" s="10"/>
    </row>
    <row r="14430" spans="3:4" x14ac:dyDescent="0.25">
      <c r="C14430" s="34"/>
      <c r="D14430" s="10"/>
    </row>
    <row r="14431" spans="3:4" x14ac:dyDescent="0.25">
      <c r="C14431" s="34"/>
      <c r="D14431" s="10"/>
    </row>
    <row r="14432" spans="3:4" x14ac:dyDescent="0.25">
      <c r="C14432" s="34"/>
      <c r="D14432" s="10"/>
    </row>
    <row r="14433" spans="3:4" x14ac:dyDescent="0.25">
      <c r="C14433" s="34"/>
      <c r="D14433" s="10"/>
    </row>
    <row r="14434" spans="3:4" x14ac:dyDescent="0.25">
      <c r="C14434" s="34"/>
      <c r="D14434" s="10"/>
    </row>
    <row r="14435" spans="3:4" x14ac:dyDescent="0.25">
      <c r="C14435" s="34"/>
      <c r="D14435" s="10"/>
    </row>
    <row r="14436" spans="3:4" x14ac:dyDescent="0.25">
      <c r="C14436" s="34"/>
      <c r="D14436" s="10"/>
    </row>
    <row r="14437" spans="3:4" x14ac:dyDescent="0.25">
      <c r="C14437" s="34"/>
      <c r="D14437" s="10"/>
    </row>
    <row r="14438" spans="3:4" x14ac:dyDescent="0.25">
      <c r="C14438" s="34"/>
      <c r="D14438" s="10"/>
    </row>
    <row r="14439" spans="3:4" x14ac:dyDescent="0.25">
      <c r="C14439" s="34"/>
      <c r="D14439" s="10"/>
    </row>
    <row r="14440" spans="3:4" x14ac:dyDescent="0.25">
      <c r="C14440" s="34"/>
      <c r="D14440" s="10"/>
    </row>
    <row r="14441" spans="3:4" x14ac:dyDescent="0.25">
      <c r="C14441" s="34"/>
      <c r="D14441" s="10"/>
    </row>
    <row r="14442" spans="3:4" x14ac:dyDescent="0.25">
      <c r="C14442" s="34"/>
      <c r="D14442" s="10"/>
    </row>
    <row r="14443" spans="3:4" x14ac:dyDescent="0.25">
      <c r="C14443" s="34"/>
      <c r="D14443" s="10"/>
    </row>
    <row r="14444" spans="3:4" x14ac:dyDescent="0.25">
      <c r="C14444" s="34"/>
      <c r="D14444" s="10"/>
    </row>
    <row r="14445" spans="3:4" x14ac:dyDescent="0.25">
      <c r="C14445" s="34"/>
      <c r="D14445" s="10"/>
    </row>
    <row r="14446" spans="3:4" x14ac:dyDescent="0.25">
      <c r="C14446" s="34"/>
      <c r="D14446" s="10"/>
    </row>
    <row r="14447" spans="3:4" x14ac:dyDescent="0.25">
      <c r="C14447" s="34"/>
      <c r="D14447" s="10"/>
    </row>
    <row r="14448" spans="3:4" x14ac:dyDescent="0.25">
      <c r="C14448" s="34"/>
      <c r="D14448" s="10"/>
    </row>
    <row r="14449" spans="3:4" x14ac:dyDescent="0.25">
      <c r="C14449" s="34"/>
      <c r="D14449" s="10"/>
    </row>
    <row r="14450" spans="3:4" x14ac:dyDescent="0.25">
      <c r="C14450" s="34"/>
      <c r="D14450" s="10"/>
    </row>
    <row r="14451" spans="3:4" x14ac:dyDescent="0.25">
      <c r="C14451" s="34"/>
      <c r="D14451" s="10"/>
    </row>
    <row r="14452" spans="3:4" x14ac:dyDescent="0.25">
      <c r="C14452" s="34"/>
      <c r="D14452" s="10"/>
    </row>
    <row r="14453" spans="3:4" x14ac:dyDescent="0.25">
      <c r="C14453" s="34"/>
      <c r="D14453" s="10"/>
    </row>
    <row r="14454" spans="3:4" x14ac:dyDescent="0.25">
      <c r="C14454" s="34"/>
      <c r="D14454" s="10"/>
    </row>
    <row r="14455" spans="3:4" x14ac:dyDescent="0.25">
      <c r="C14455" s="34"/>
      <c r="D14455" s="10"/>
    </row>
    <row r="14456" spans="3:4" x14ac:dyDescent="0.25">
      <c r="C14456" s="34"/>
      <c r="D14456" s="10"/>
    </row>
    <row r="14457" spans="3:4" x14ac:dyDescent="0.25">
      <c r="C14457" s="34"/>
      <c r="D14457" s="10"/>
    </row>
    <row r="14458" spans="3:4" x14ac:dyDescent="0.25">
      <c r="C14458" s="34"/>
      <c r="D14458" s="10"/>
    </row>
    <row r="14459" spans="3:4" x14ac:dyDescent="0.25">
      <c r="C14459" s="34"/>
      <c r="D14459" s="10"/>
    </row>
    <row r="14460" spans="3:4" x14ac:dyDescent="0.25">
      <c r="C14460" s="34"/>
      <c r="D14460" s="10"/>
    </row>
    <row r="14461" spans="3:4" x14ac:dyDescent="0.25">
      <c r="C14461" s="34"/>
      <c r="D14461" s="10"/>
    </row>
    <row r="14462" spans="3:4" x14ac:dyDescent="0.25">
      <c r="C14462" s="34"/>
      <c r="D14462" s="10"/>
    </row>
    <row r="14463" spans="3:4" x14ac:dyDescent="0.25">
      <c r="C14463" s="34"/>
      <c r="D14463" s="10"/>
    </row>
    <row r="14464" spans="3:4" x14ac:dyDescent="0.25">
      <c r="C14464" s="34"/>
      <c r="D14464" s="10"/>
    </row>
    <row r="14465" spans="3:4" x14ac:dyDescent="0.25">
      <c r="C14465" s="34"/>
      <c r="D14465" s="10"/>
    </row>
    <row r="14466" spans="3:4" x14ac:dyDescent="0.25">
      <c r="C14466" s="34"/>
      <c r="D14466" s="10"/>
    </row>
    <row r="14467" spans="3:4" x14ac:dyDescent="0.25">
      <c r="C14467" s="34"/>
      <c r="D14467" s="10"/>
    </row>
    <row r="14468" spans="3:4" x14ac:dyDescent="0.25">
      <c r="C14468" s="34"/>
      <c r="D14468" s="10"/>
    </row>
    <row r="14469" spans="3:4" x14ac:dyDescent="0.25">
      <c r="C14469" s="34"/>
      <c r="D14469" s="10"/>
    </row>
    <row r="14470" spans="3:4" x14ac:dyDescent="0.25">
      <c r="C14470" s="34"/>
      <c r="D14470" s="10"/>
    </row>
    <row r="14471" spans="3:4" x14ac:dyDescent="0.25">
      <c r="C14471" s="34"/>
      <c r="D14471" s="10"/>
    </row>
    <row r="14472" spans="3:4" x14ac:dyDescent="0.25">
      <c r="C14472" s="34"/>
      <c r="D14472" s="10"/>
    </row>
    <row r="14473" spans="3:4" x14ac:dyDescent="0.25">
      <c r="C14473" s="34"/>
      <c r="D14473" s="10"/>
    </row>
    <row r="14474" spans="3:4" x14ac:dyDescent="0.25">
      <c r="C14474" s="34"/>
      <c r="D14474" s="10"/>
    </row>
    <row r="14475" spans="3:4" x14ac:dyDescent="0.25">
      <c r="C14475" s="34"/>
      <c r="D14475" s="10"/>
    </row>
    <row r="14476" spans="3:4" x14ac:dyDescent="0.25">
      <c r="C14476" s="34"/>
      <c r="D14476" s="10"/>
    </row>
    <row r="14477" spans="3:4" x14ac:dyDescent="0.25">
      <c r="C14477" s="34"/>
      <c r="D14477" s="10"/>
    </row>
    <row r="14478" spans="3:4" x14ac:dyDescent="0.25">
      <c r="C14478" s="34"/>
      <c r="D14478" s="10"/>
    </row>
    <row r="14479" spans="3:4" x14ac:dyDescent="0.25">
      <c r="C14479" s="34"/>
      <c r="D14479" s="10"/>
    </row>
    <row r="14480" spans="3:4" x14ac:dyDescent="0.25">
      <c r="C14480" s="34"/>
      <c r="D14480" s="10"/>
    </row>
    <row r="14481" spans="3:4" x14ac:dyDescent="0.25">
      <c r="C14481" s="34"/>
      <c r="D14481" s="10"/>
    </row>
    <row r="14482" spans="3:4" x14ac:dyDescent="0.25">
      <c r="C14482" s="34"/>
      <c r="D14482" s="10"/>
    </row>
    <row r="14483" spans="3:4" x14ac:dyDescent="0.25">
      <c r="C14483" s="34"/>
      <c r="D14483" s="10"/>
    </row>
    <row r="14484" spans="3:4" x14ac:dyDescent="0.25">
      <c r="C14484" s="34"/>
      <c r="D14484" s="10"/>
    </row>
    <row r="14485" spans="3:4" x14ac:dyDescent="0.25">
      <c r="C14485" s="34"/>
      <c r="D14485" s="10"/>
    </row>
    <row r="14486" spans="3:4" x14ac:dyDescent="0.25">
      <c r="C14486" s="34"/>
      <c r="D14486" s="10"/>
    </row>
    <row r="14487" spans="3:4" x14ac:dyDescent="0.25">
      <c r="C14487" s="34"/>
      <c r="D14487" s="10"/>
    </row>
    <row r="14488" spans="3:4" x14ac:dyDescent="0.25">
      <c r="C14488" s="34"/>
      <c r="D14488" s="10"/>
    </row>
    <row r="14489" spans="3:4" x14ac:dyDescent="0.25">
      <c r="C14489" s="34"/>
      <c r="D14489" s="10"/>
    </row>
    <row r="14490" spans="3:4" x14ac:dyDescent="0.25">
      <c r="C14490" s="34"/>
      <c r="D14490" s="10"/>
    </row>
    <row r="14491" spans="3:4" x14ac:dyDescent="0.25">
      <c r="C14491" s="34"/>
      <c r="D14491" s="10"/>
    </row>
    <row r="14492" spans="3:4" x14ac:dyDescent="0.25">
      <c r="C14492" s="34"/>
      <c r="D14492" s="10"/>
    </row>
    <row r="14493" spans="3:4" x14ac:dyDescent="0.25">
      <c r="C14493" s="34"/>
      <c r="D14493" s="10"/>
    </row>
    <row r="14494" spans="3:4" x14ac:dyDescent="0.25">
      <c r="C14494" s="34"/>
      <c r="D14494" s="10"/>
    </row>
    <row r="14495" spans="3:4" x14ac:dyDescent="0.25">
      <c r="C14495" s="34"/>
      <c r="D14495" s="10"/>
    </row>
    <row r="14496" spans="3:4" x14ac:dyDescent="0.25">
      <c r="C14496" s="34"/>
      <c r="D14496" s="10"/>
    </row>
    <row r="14497" spans="3:4" x14ac:dyDescent="0.25">
      <c r="C14497" s="34"/>
      <c r="D14497" s="10"/>
    </row>
    <row r="14498" spans="3:4" x14ac:dyDescent="0.25">
      <c r="C14498" s="34"/>
      <c r="D14498" s="10"/>
    </row>
    <row r="14499" spans="3:4" x14ac:dyDescent="0.25">
      <c r="C14499" s="34"/>
      <c r="D14499" s="10"/>
    </row>
    <row r="14500" spans="3:4" x14ac:dyDescent="0.25">
      <c r="C14500" s="34"/>
      <c r="D14500" s="10"/>
    </row>
    <row r="14501" spans="3:4" x14ac:dyDescent="0.25">
      <c r="C14501" s="34"/>
      <c r="D14501" s="10"/>
    </row>
    <row r="14502" spans="3:4" x14ac:dyDescent="0.25">
      <c r="C14502" s="34"/>
      <c r="D14502" s="10"/>
    </row>
    <row r="14503" spans="3:4" x14ac:dyDescent="0.25">
      <c r="C14503" s="34"/>
      <c r="D14503" s="10"/>
    </row>
    <row r="14504" spans="3:4" x14ac:dyDescent="0.25">
      <c r="C14504" s="34"/>
      <c r="D14504" s="10"/>
    </row>
    <row r="14505" spans="3:4" x14ac:dyDescent="0.25">
      <c r="C14505" s="34"/>
      <c r="D14505" s="10"/>
    </row>
    <row r="14506" spans="3:4" x14ac:dyDescent="0.25">
      <c r="C14506" s="34"/>
      <c r="D14506" s="10"/>
    </row>
    <row r="14507" spans="3:4" x14ac:dyDescent="0.25">
      <c r="C14507" s="34"/>
      <c r="D14507" s="10"/>
    </row>
    <row r="14508" spans="3:4" x14ac:dyDescent="0.25">
      <c r="C14508" s="34"/>
      <c r="D14508" s="10"/>
    </row>
    <row r="14509" spans="3:4" x14ac:dyDescent="0.25">
      <c r="C14509" s="34"/>
      <c r="D14509" s="10"/>
    </row>
    <row r="14510" spans="3:4" x14ac:dyDescent="0.25">
      <c r="C14510" s="34"/>
      <c r="D14510" s="10"/>
    </row>
    <row r="14511" spans="3:4" x14ac:dyDescent="0.25">
      <c r="C14511" s="34"/>
      <c r="D14511" s="10"/>
    </row>
    <row r="14512" spans="3:4" x14ac:dyDescent="0.25">
      <c r="C14512" s="34"/>
      <c r="D14512" s="10"/>
    </row>
    <row r="14513" spans="3:4" x14ac:dyDescent="0.25">
      <c r="C14513" s="34"/>
      <c r="D14513" s="10"/>
    </row>
    <row r="14514" spans="3:4" x14ac:dyDescent="0.25">
      <c r="C14514" s="34"/>
      <c r="D14514" s="10"/>
    </row>
    <row r="14515" spans="3:4" x14ac:dyDescent="0.25">
      <c r="C14515" s="34"/>
      <c r="D14515" s="10"/>
    </row>
    <row r="14516" spans="3:4" x14ac:dyDescent="0.25">
      <c r="C14516" s="34"/>
      <c r="D14516" s="10"/>
    </row>
    <row r="14517" spans="3:4" x14ac:dyDescent="0.25">
      <c r="C14517" s="34"/>
      <c r="D14517" s="10"/>
    </row>
    <row r="14518" spans="3:4" x14ac:dyDescent="0.25">
      <c r="C14518" s="34"/>
      <c r="D14518" s="10"/>
    </row>
    <row r="14519" spans="3:4" x14ac:dyDescent="0.25">
      <c r="C14519" s="34"/>
      <c r="D14519" s="10"/>
    </row>
    <row r="14520" spans="3:4" x14ac:dyDescent="0.25">
      <c r="C14520" s="34"/>
      <c r="D14520" s="10"/>
    </row>
    <row r="14521" spans="3:4" x14ac:dyDescent="0.25">
      <c r="C14521" s="34"/>
      <c r="D14521" s="10"/>
    </row>
    <row r="14522" spans="3:4" x14ac:dyDescent="0.25">
      <c r="C14522" s="34"/>
      <c r="D14522" s="10"/>
    </row>
    <row r="14523" spans="3:4" x14ac:dyDescent="0.25">
      <c r="C14523" s="34"/>
      <c r="D14523" s="10"/>
    </row>
    <row r="14524" spans="3:4" x14ac:dyDescent="0.25">
      <c r="C14524" s="34"/>
      <c r="D14524" s="10"/>
    </row>
    <row r="14525" spans="3:4" x14ac:dyDescent="0.25">
      <c r="C14525" s="34"/>
      <c r="D14525" s="10"/>
    </row>
    <row r="14526" spans="3:4" x14ac:dyDescent="0.25">
      <c r="C14526" s="34"/>
      <c r="D14526" s="10"/>
    </row>
    <row r="14527" spans="3:4" x14ac:dyDescent="0.25">
      <c r="C14527" s="34"/>
      <c r="D14527" s="10"/>
    </row>
    <row r="14528" spans="3:4" x14ac:dyDescent="0.25">
      <c r="C14528" s="34"/>
      <c r="D14528" s="10"/>
    </row>
    <row r="14529" spans="3:4" x14ac:dyDescent="0.25">
      <c r="C14529" s="34"/>
      <c r="D14529" s="10"/>
    </row>
    <row r="14530" spans="3:4" x14ac:dyDescent="0.25">
      <c r="C14530" s="34"/>
      <c r="D14530" s="10"/>
    </row>
    <row r="14531" spans="3:4" x14ac:dyDescent="0.25">
      <c r="C14531" s="34"/>
      <c r="D14531" s="10"/>
    </row>
    <row r="14532" spans="3:4" x14ac:dyDescent="0.25">
      <c r="C14532" s="34"/>
      <c r="D14532" s="10"/>
    </row>
    <row r="14533" spans="3:4" x14ac:dyDescent="0.25">
      <c r="C14533" s="34"/>
      <c r="D14533" s="10"/>
    </row>
    <row r="14534" spans="3:4" x14ac:dyDescent="0.25">
      <c r="C14534" s="34"/>
      <c r="D14534" s="10"/>
    </row>
    <row r="14535" spans="3:4" x14ac:dyDescent="0.25">
      <c r="C14535" s="34"/>
      <c r="D14535" s="10"/>
    </row>
    <row r="14536" spans="3:4" x14ac:dyDescent="0.25">
      <c r="C14536" s="34"/>
      <c r="D14536" s="10"/>
    </row>
    <row r="14537" spans="3:4" x14ac:dyDescent="0.25">
      <c r="C14537" s="34"/>
      <c r="D14537" s="10"/>
    </row>
    <row r="14538" spans="3:4" x14ac:dyDescent="0.25">
      <c r="C14538" s="34"/>
      <c r="D14538" s="10"/>
    </row>
    <row r="14539" spans="3:4" x14ac:dyDescent="0.25">
      <c r="C14539" s="34"/>
      <c r="D14539" s="10"/>
    </row>
    <row r="14540" spans="3:4" x14ac:dyDescent="0.25">
      <c r="C14540" s="34"/>
      <c r="D14540" s="10"/>
    </row>
    <row r="14541" spans="3:4" x14ac:dyDescent="0.25">
      <c r="C14541" s="34"/>
      <c r="D14541" s="10"/>
    </row>
    <row r="14542" spans="3:4" x14ac:dyDescent="0.25">
      <c r="C14542" s="34"/>
      <c r="D14542" s="10"/>
    </row>
    <row r="14543" spans="3:4" x14ac:dyDescent="0.25">
      <c r="C14543" s="34"/>
      <c r="D14543" s="10"/>
    </row>
    <row r="14544" spans="3:4" x14ac:dyDescent="0.25">
      <c r="C14544" s="34"/>
      <c r="D14544" s="10"/>
    </row>
    <row r="14545" spans="3:4" x14ac:dyDescent="0.25">
      <c r="C14545" s="34"/>
      <c r="D14545" s="10"/>
    </row>
    <row r="14546" spans="3:4" x14ac:dyDescent="0.25">
      <c r="C14546" s="34"/>
      <c r="D14546" s="10"/>
    </row>
    <row r="14547" spans="3:4" x14ac:dyDescent="0.25">
      <c r="C14547" s="34"/>
      <c r="D14547" s="10"/>
    </row>
    <row r="14548" spans="3:4" x14ac:dyDescent="0.25">
      <c r="C14548" s="34"/>
      <c r="D14548" s="10"/>
    </row>
    <row r="14549" spans="3:4" x14ac:dyDescent="0.25">
      <c r="C14549" s="34"/>
      <c r="D14549" s="10"/>
    </row>
    <row r="14550" spans="3:4" x14ac:dyDescent="0.25">
      <c r="C14550" s="34"/>
      <c r="D14550" s="10"/>
    </row>
    <row r="14551" spans="3:4" x14ac:dyDescent="0.25">
      <c r="C14551" s="34"/>
      <c r="D14551" s="10"/>
    </row>
    <row r="14552" spans="3:4" x14ac:dyDescent="0.25">
      <c r="C14552" s="34"/>
      <c r="D14552" s="10"/>
    </row>
    <row r="14553" spans="3:4" x14ac:dyDescent="0.25">
      <c r="C14553" s="34"/>
      <c r="D14553" s="10"/>
    </row>
    <row r="14554" spans="3:4" x14ac:dyDescent="0.25">
      <c r="C14554" s="34"/>
      <c r="D14554" s="10"/>
    </row>
    <row r="14555" spans="3:4" x14ac:dyDescent="0.25">
      <c r="C14555" s="34"/>
      <c r="D14555" s="10"/>
    </row>
    <row r="14556" spans="3:4" x14ac:dyDescent="0.25">
      <c r="C14556" s="34"/>
      <c r="D14556" s="10"/>
    </row>
    <row r="14557" spans="3:4" x14ac:dyDescent="0.25">
      <c r="C14557" s="34"/>
      <c r="D14557" s="10"/>
    </row>
    <row r="14558" spans="3:4" x14ac:dyDescent="0.25">
      <c r="C14558" s="34"/>
      <c r="D14558" s="10"/>
    </row>
    <row r="14559" spans="3:4" x14ac:dyDescent="0.25">
      <c r="C14559" s="34"/>
      <c r="D14559" s="10"/>
    </row>
    <row r="14560" spans="3:4" x14ac:dyDescent="0.25">
      <c r="C14560" s="34"/>
      <c r="D14560" s="10"/>
    </row>
    <row r="14561" spans="3:4" x14ac:dyDescent="0.25">
      <c r="C14561" s="34"/>
      <c r="D14561" s="10"/>
    </row>
    <row r="14562" spans="3:4" x14ac:dyDescent="0.25">
      <c r="C14562" s="34"/>
      <c r="D14562" s="10"/>
    </row>
    <row r="14563" spans="3:4" x14ac:dyDescent="0.25">
      <c r="C14563" s="34"/>
      <c r="D14563" s="10"/>
    </row>
    <row r="14564" spans="3:4" x14ac:dyDescent="0.25">
      <c r="C14564" s="34"/>
      <c r="D14564" s="10"/>
    </row>
    <row r="14565" spans="3:4" x14ac:dyDescent="0.25">
      <c r="C14565" s="34"/>
      <c r="D14565" s="10"/>
    </row>
    <row r="14566" spans="3:4" x14ac:dyDescent="0.25">
      <c r="C14566" s="34"/>
      <c r="D14566" s="10"/>
    </row>
    <row r="14567" spans="3:4" x14ac:dyDescent="0.25">
      <c r="C14567" s="34"/>
      <c r="D14567" s="10"/>
    </row>
    <row r="14568" spans="3:4" x14ac:dyDescent="0.25">
      <c r="C14568" s="34"/>
      <c r="D14568" s="10"/>
    </row>
    <row r="14569" spans="3:4" x14ac:dyDescent="0.25">
      <c r="C14569" s="34"/>
      <c r="D14569" s="10"/>
    </row>
    <row r="14570" spans="3:4" x14ac:dyDescent="0.25">
      <c r="C14570" s="34"/>
      <c r="D14570" s="10"/>
    </row>
    <row r="14571" spans="3:4" x14ac:dyDescent="0.25">
      <c r="C14571" s="34"/>
      <c r="D14571" s="10"/>
    </row>
    <row r="14572" spans="3:4" x14ac:dyDescent="0.25">
      <c r="C14572" s="34"/>
      <c r="D14572" s="10"/>
    </row>
    <row r="14573" spans="3:4" x14ac:dyDescent="0.25">
      <c r="C14573" s="34"/>
      <c r="D14573" s="10"/>
    </row>
    <row r="14574" spans="3:4" x14ac:dyDescent="0.25">
      <c r="C14574" s="34"/>
      <c r="D14574" s="10"/>
    </row>
    <row r="14575" spans="3:4" x14ac:dyDescent="0.25">
      <c r="C14575" s="34"/>
      <c r="D14575" s="10"/>
    </row>
    <row r="14576" spans="3:4" x14ac:dyDescent="0.25">
      <c r="C14576" s="34"/>
      <c r="D14576" s="10"/>
    </row>
    <row r="14577" spans="3:4" x14ac:dyDescent="0.25">
      <c r="C14577" s="34"/>
      <c r="D14577" s="10"/>
    </row>
    <row r="14578" spans="3:4" x14ac:dyDescent="0.25">
      <c r="C14578" s="34"/>
      <c r="D14578" s="10"/>
    </row>
    <row r="14579" spans="3:4" x14ac:dyDescent="0.25">
      <c r="C14579" s="34"/>
      <c r="D14579" s="10"/>
    </row>
    <row r="14580" spans="3:4" x14ac:dyDescent="0.25">
      <c r="C14580" s="34"/>
      <c r="D14580" s="10"/>
    </row>
    <row r="14581" spans="3:4" x14ac:dyDescent="0.25">
      <c r="C14581" s="34"/>
      <c r="D14581" s="10"/>
    </row>
    <row r="14582" spans="3:4" x14ac:dyDescent="0.25">
      <c r="C14582" s="34"/>
      <c r="D14582" s="10"/>
    </row>
    <row r="14583" spans="3:4" x14ac:dyDescent="0.25">
      <c r="C14583" s="34"/>
      <c r="D14583" s="10"/>
    </row>
    <row r="14584" spans="3:4" x14ac:dyDescent="0.25">
      <c r="C14584" s="34"/>
      <c r="D14584" s="10"/>
    </row>
    <row r="14585" spans="3:4" x14ac:dyDescent="0.25">
      <c r="C14585" s="34"/>
      <c r="D14585" s="10"/>
    </row>
    <row r="14586" spans="3:4" x14ac:dyDescent="0.25">
      <c r="C14586" s="34"/>
      <c r="D14586" s="10"/>
    </row>
    <row r="14587" spans="3:4" x14ac:dyDescent="0.25">
      <c r="C14587" s="34"/>
      <c r="D14587" s="10"/>
    </row>
    <row r="14588" spans="3:4" x14ac:dyDescent="0.25">
      <c r="C14588" s="34"/>
      <c r="D14588" s="10"/>
    </row>
    <row r="14589" spans="3:4" x14ac:dyDescent="0.25">
      <c r="C14589" s="34"/>
      <c r="D14589" s="10"/>
    </row>
    <row r="14590" spans="3:4" x14ac:dyDescent="0.25">
      <c r="C14590" s="34"/>
      <c r="D14590" s="10"/>
    </row>
    <row r="14591" spans="3:4" x14ac:dyDescent="0.25">
      <c r="C14591" s="34"/>
      <c r="D14591" s="10"/>
    </row>
    <row r="14592" spans="3:4" x14ac:dyDescent="0.25">
      <c r="C14592" s="34"/>
      <c r="D14592" s="10"/>
    </row>
    <row r="14593" spans="3:4" x14ac:dyDescent="0.25">
      <c r="C14593" s="34"/>
      <c r="D14593" s="10"/>
    </row>
    <row r="14594" spans="3:4" x14ac:dyDescent="0.25">
      <c r="C14594" s="34"/>
      <c r="D14594" s="10"/>
    </row>
    <row r="14595" spans="3:4" x14ac:dyDescent="0.25">
      <c r="C14595" s="34"/>
      <c r="D14595" s="10"/>
    </row>
    <row r="14596" spans="3:4" x14ac:dyDescent="0.25">
      <c r="C14596" s="34"/>
      <c r="D14596" s="10"/>
    </row>
    <row r="14597" spans="3:4" x14ac:dyDescent="0.25">
      <c r="C14597" s="34"/>
      <c r="D14597" s="10"/>
    </row>
    <row r="14598" spans="3:4" x14ac:dyDescent="0.25">
      <c r="C14598" s="34"/>
      <c r="D14598" s="10"/>
    </row>
    <row r="14599" spans="3:4" x14ac:dyDescent="0.25">
      <c r="C14599" s="34"/>
      <c r="D14599" s="10"/>
    </row>
    <row r="14600" spans="3:4" x14ac:dyDescent="0.25">
      <c r="C14600" s="34"/>
      <c r="D14600" s="10"/>
    </row>
    <row r="14601" spans="3:4" x14ac:dyDescent="0.25">
      <c r="C14601" s="34"/>
      <c r="D14601" s="10"/>
    </row>
    <row r="14602" spans="3:4" x14ac:dyDescent="0.25">
      <c r="C14602" s="34"/>
      <c r="D14602" s="10"/>
    </row>
    <row r="14603" spans="3:4" x14ac:dyDescent="0.25">
      <c r="C14603" s="34"/>
      <c r="D14603" s="10"/>
    </row>
    <row r="14604" spans="3:4" x14ac:dyDescent="0.25">
      <c r="C14604" s="34"/>
      <c r="D14604" s="10"/>
    </row>
    <row r="14605" spans="3:4" x14ac:dyDescent="0.25">
      <c r="C14605" s="34"/>
      <c r="D14605" s="10"/>
    </row>
    <row r="14606" spans="3:4" x14ac:dyDescent="0.25">
      <c r="C14606" s="34"/>
      <c r="D14606" s="10"/>
    </row>
    <row r="14607" spans="3:4" x14ac:dyDescent="0.25">
      <c r="C14607" s="34"/>
      <c r="D14607" s="10"/>
    </row>
    <row r="14608" spans="3:4" x14ac:dyDescent="0.25">
      <c r="C14608" s="34"/>
      <c r="D14608" s="10"/>
    </row>
    <row r="14609" spans="3:4" x14ac:dyDescent="0.25">
      <c r="C14609" s="34"/>
      <c r="D14609" s="10"/>
    </row>
    <row r="14610" spans="3:4" x14ac:dyDescent="0.25">
      <c r="C14610" s="34"/>
      <c r="D14610" s="10"/>
    </row>
    <row r="14611" spans="3:4" x14ac:dyDescent="0.25">
      <c r="C14611" s="34"/>
      <c r="D14611" s="10"/>
    </row>
    <row r="14612" spans="3:4" x14ac:dyDescent="0.25">
      <c r="C14612" s="34"/>
      <c r="D14612" s="10"/>
    </row>
    <row r="14613" spans="3:4" x14ac:dyDescent="0.25">
      <c r="C14613" s="34"/>
      <c r="D14613" s="10"/>
    </row>
    <row r="14614" spans="3:4" x14ac:dyDescent="0.25">
      <c r="C14614" s="34"/>
      <c r="D14614" s="10"/>
    </row>
    <row r="14615" spans="3:4" x14ac:dyDescent="0.25">
      <c r="C14615" s="34"/>
      <c r="D14615" s="10"/>
    </row>
    <row r="14616" spans="3:4" x14ac:dyDescent="0.25">
      <c r="C14616" s="34"/>
      <c r="D14616" s="10"/>
    </row>
    <row r="14617" spans="3:4" x14ac:dyDescent="0.25">
      <c r="C14617" s="34"/>
      <c r="D14617" s="10"/>
    </row>
    <row r="14618" spans="3:4" x14ac:dyDescent="0.25">
      <c r="C14618" s="34"/>
      <c r="D14618" s="10"/>
    </row>
    <row r="14619" spans="3:4" x14ac:dyDescent="0.25">
      <c r="C14619" s="34"/>
      <c r="D14619" s="10"/>
    </row>
    <row r="14620" spans="3:4" x14ac:dyDescent="0.25">
      <c r="C14620" s="34"/>
      <c r="D14620" s="10"/>
    </row>
    <row r="14621" spans="3:4" x14ac:dyDescent="0.25">
      <c r="C14621" s="34"/>
      <c r="D14621" s="10"/>
    </row>
    <row r="14622" spans="3:4" x14ac:dyDescent="0.25">
      <c r="C14622" s="34"/>
      <c r="D14622" s="10"/>
    </row>
    <row r="14623" spans="3:4" x14ac:dyDescent="0.25">
      <c r="C14623" s="34"/>
      <c r="D14623" s="10"/>
    </row>
    <row r="14624" spans="3:4" x14ac:dyDescent="0.25">
      <c r="C14624" s="34"/>
      <c r="D14624" s="10"/>
    </row>
    <row r="14625" spans="3:4" x14ac:dyDescent="0.25">
      <c r="C14625" s="34"/>
      <c r="D14625" s="10"/>
    </row>
    <row r="14626" spans="3:4" x14ac:dyDescent="0.25">
      <c r="C14626" s="34"/>
      <c r="D14626" s="10"/>
    </row>
    <row r="14627" spans="3:4" x14ac:dyDescent="0.25">
      <c r="C14627" s="34"/>
      <c r="D14627" s="10"/>
    </row>
    <row r="14628" spans="3:4" x14ac:dyDescent="0.25">
      <c r="C14628" s="34"/>
      <c r="D14628" s="10"/>
    </row>
    <row r="14629" spans="3:4" x14ac:dyDescent="0.25">
      <c r="C14629" s="34"/>
      <c r="D14629" s="10"/>
    </row>
    <row r="14630" spans="3:4" x14ac:dyDescent="0.25">
      <c r="C14630" s="34"/>
      <c r="D14630" s="10"/>
    </row>
    <row r="14631" spans="3:4" x14ac:dyDescent="0.25">
      <c r="C14631" s="34"/>
      <c r="D14631" s="10"/>
    </row>
    <row r="14632" spans="3:4" x14ac:dyDescent="0.25">
      <c r="C14632" s="34"/>
      <c r="D14632" s="10"/>
    </row>
    <row r="14633" spans="3:4" x14ac:dyDescent="0.25">
      <c r="C14633" s="34"/>
      <c r="D14633" s="10"/>
    </row>
    <row r="14634" spans="3:4" x14ac:dyDescent="0.25">
      <c r="C14634" s="34"/>
      <c r="D14634" s="10"/>
    </row>
    <row r="14635" spans="3:4" x14ac:dyDescent="0.25">
      <c r="C14635" s="34"/>
      <c r="D14635" s="10"/>
    </row>
    <row r="14636" spans="3:4" x14ac:dyDescent="0.25">
      <c r="C14636" s="34"/>
      <c r="D14636" s="10"/>
    </row>
    <row r="14637" spans="3:4" x14ac:dyDescent="0.25">
      <c r="C14637" s="34"/>
      <c r="D14637" s="10"/>
    </row>
    <row r="14638" spans="3:4" x14ac:dyDescent="0.25">
      <c r="C14638" s="34"/>
      <c r="D14638" s="10"/>
    </row>
    <row r="14639" spans="3:4" x14ac:dyDescent="0.25">
      <c r="C14639" s="34"/>
      <c r="D14639" s="10"/>
    </row>
    <row r="14640" spans="3:4" x14ac:dyDescent="0.25">
      <c r="C14640" s="34"/>
      <c r="D14640" s="10"/>
    </row>
    <row r="14641" spans="3:4" x14ac:dyDescent="0.25">
      <c r="C14641" s="34"/>
      <c r="D14641" s="10"/>
    </row>
    <row r="14642" spans="3:4" x14ac:dyDescent="0.25">
      <c r="C14642" s="34"/>
      <c r="D14642" s="10"/>
    </row>
    <row r="14643" spans="3:4" x14ac:dyDescent="0.25">
      <c r="C14643" s="34"/>
      <c r="D14643" s="10"/>
    </row>
    <row r="14644" spans="3:4" x14ac:dyDescent="0.25">
      <c r="C14644" s="34"/>
      <c r="D14644" s="10"/>
    </row>
    <row r="14645" spans="3:4" x14ac:dyDescent="0.25">
      <c r="C14645" s="34"/>
      <c r="D14645" s="10"/>
    </row>
    <row r="14646" spans="3:4" x14ac:dyDescent="0.25">
      <c r="C14646" s="34"/>
      <c r="D14646" s="10"/>
    </row>
    <row r="14647" spans="3:4" x14ac:dyDescent="0.25">
      <c r="C14647" s="34"/>
      <c r="D14647" s="10"/>
    </row>
    <row r="14648" spans="3:4" x14ac:dyDescent="0.25">
      <c r="C14648" s="34"/>
      <c r="D14648" s="10"/>
    </row>
    <row r="14649" spans="3:4" x14ac:dyDescent="0.25">
      <c r="C14649" s="34"/>
      <c r="D14649" s="10"/>
    </row>
    <row r="14650" spans="3:4" x14ac:dyDescent="0.25">
      <c r="C14650" s="34"/>
      <c r="D14650" s="10"/>
    </row>
    <row r="14651" spans="3:4" x14ac:dyDescent="0.25">
      <c r="C14651" s="34"/>
      <c r="D14651" s="10"/>
    </row>
    <row r="14652" spans="3:4" x14ac:dyDescent="0.25">
      <c r="C14652" s="34"/>
      <c r="D14652" s="10"/>
    </row>
    <row r="14653" spans="3:4" x14ac:dyDescent="0.25">
      <c r="C14653" s="34"/>
      <c r="D14653" s="10"/>
    </row>
    <row r="14654" spans="3:4" x14ac:dyDescent="0.25">
      <c r="C14654" s="34"/>
      <c r="D14654" s="10"/>
    </row>
    <row r="14655" spans="3:4" x14ac:dyDescent="0.25">
      <c r="C14655" s="34"/>
      <c r="D14655" s="10"/>
    </row>
    <row r="14656" spans="3:4" x14ac:dyDescent="0.25">
      <c r="C14656" s="34"/>
      <c r="D14656" s="10"/>
    </row>
    <row r="14657" spans="3:4" x14ac:dyDescent="0.25">
      <c r="C14657" s="34"/>
      <c r="D14657" s="10"/>
    </row>
    <row r="14658" spans="3:4" x14ac:dyDescent="0.25">
      <c r="C14658" s="34"/>
      <c r="D14658" s="10"/>
    </row>
    <row r="14659" spans="3:4" x14ac:dyDescent="0.25">
      <c r="C14659" s="34"/>
      <c r="D14659" s="10"/>
    </row>
    <row r="14660" spans="3:4" x14ac:dyDescent="0.25">
      <c r="C14660" s="34"/>
      <c r="D14660" s="10"/>
    </row>
    <row r="14661" spans="3:4" x14ac:dyDescent="0.25">
      <c r="C14661" s="34"/>
      <c r="D14661" s="10"/>
    </row>
    <row r="14662" spans="3:4" x14ac:dyDescent="0.25">
      <c r="C14662" s="34"/>
      <c r="D14662" s="10"/>
    </row>
    <row r="14663" spans="3:4" x14ac:dyDescent="0.25">
      <c r="C14663" s="34"/>
      <c r="D14663" s="10"/>
    </row>
    <row r="14664" spans="3:4" x14ac:dyDescent="0.25">
      <c r="C14664" s="34"/>
      <c r="D14664" s="10"/>
    </row>
    <row r="14665" spans="3:4" x14ac:dyDescent="0.25">
      <c r="C14665" s="34"/>
      <c r="D14665" s="10"/>
    </row>
    <row r="14666" spans="3:4" x14ac:dyDescent="0.25">
      <c r="C14666" s="34"/>
      <c r="D14666" s="10"/>
    </row>
    <row r="14667" spans="3:4" x14ac:dyDescent="0.25">
      <c r="C14667" s="34"/>
      <c r="D14667" s="10"/>
    </row>
    <row r="14668" spans="3:4" x14ac:dyDescent="0.25">
      <c r="C14668" s="34"/>
      <c r="D14668" s="10"/>
    </row>
    <row r="14669" spans="3:4" x14ac:dyDescent="0.25">
      <c r="C14669" s="34"/>
      <c r="D14669" s="10"/>
    </row>
    <row r="14670" spans="3:4" x14ac:dyDescent="0.25">
      <c r="C14670" s="34"/>
      <c r="D14670" s="10"/>
    </row>
    <row r="14671" spans="3:4" x14ac:dyDescent="0.25">
      <c r="C14671" s="34"/>
      <c r="D14671" s="10"/>
    </row>
    <row r="14672" spans="3:4" x14ac:dyDescent="0.25">
      <c r="C14672" s="34"/>
      <c r="D14672" s="10"/>
    </row>
    <row r="14673" spans="3:4" x14ac:dyDescent="0.25">
      <c r="C14673" s="34"/>
      <c r="D14673" s="10"/>
    </row>
    <row r="14674" spans="3:4" x14ac:dyDescent="0.25">
      <c r="C14674" s="34"/>
      <c r="D14674" s="10"/>
    </row>
    <row r="14675" spans="3:4" x14ac:dyDescent="0.25">
      <c r="C14675" s="34"/>
      <c r="D14675" s="10"/>
    </row>
    <row r="14676" spans="3:4" x14ac:dyDescent="0.25">
      <c r="C14676" s="34"/>
      <c r="D14676" s="10"/>
    </row>
    <row r="14677" spans="3:4" x14ac:dyDescent="0.25">
      <c r="C14677" s="34"/>
      <c r="D14677" s="10"/>
    </row>
    <row r="14678" spans="3:4" x14ac:dyDescent="0.25">
      <c r="C14678" s="34"/>
      <c r="D14678" s="10"/>
    </row>
    <row r="14679" spans="3:4" x14ac:dyDescent="0.25">
      <c r="C14679" s="34"/>
      <c r="D14679" s="10"/>
    </row>
    <row r="14680" spans="3:4" x14ac:dyDescent="0.25">
      <c r="C14680" s="34"/>
      <c r="D14680" s="10"/>
    </row>
    <row r="14681" spans="3:4" x14ac:dyDescent="0.25">
      <c r="C14681" s="34"/>
      <c r="D14681" s="10"/>
    </row>
    <row r="14682" spans="3:4" x14ac:dyDescent="0.25">
      <c r="C14682" s="34"/>
      <c r="D14682" s="10"/>
    </row>
    <row r="14683" spans="3:4" x14ac:dyDescent="0.25">
      <c r="C14683" s="34"/>
      <c r="D14683" s="10"/>
    </row>
    <row r="14684" spans="3:4" x14ac:dyDescent="0.25">
      <c r="C14684" s="34"/>
      <c r="D14684" s="10"/>
    </row>
    <row r="14685" spans="3:4" x14ac:dyDescent="0.25">
      <c r="C14685" s="34"/>
      <c r="D14685" s="10"/>
    </row>
    <row r="14686" spans="3:4" x14ac:dyDescent="0.25">
      <c r="C14686" s="34"/>
      <c r="D14686" s="10"/>
    </row>
    <row r="14687" spans="3:4" x14ac:dyDescent="0.25">
      <c r="C14687" s="34"/>
      <c r="D14687" s="10"/>
    </row>
    <row r="14688" spans="3:4" x14ac:dyDescent="0.25">
      <c r="C14688" s="34"/>
      <c r="D14688" s="10"/>
    </row>
    <row r="14689" spans="3:4" x14ac:dyDescent="0.25">
      <c r="C14689" s="34"/>
      <c r="D14689" s="10"/>
    </row>
    <row r="14690" spans="3:4" x14ac:dyDescent="0.25">
      <c r="C14690" s="34"/>
      <c r="D14690" s="10"/>
    </row>
    <row r="14691" spans="3:4" x14ac:dyDescent="0.25">
      <c r="C14691" s="34"/>
      <c r="D14691" s="10"/>
    </row>
    <row r="14692" spans="3:4" x14ac:dyDescent="0.25">
      <c r="C14692" s="34"/>
      <c r="D14692" s="10"/>
    </row>
    <row r="14693" spans="3:4" x14ac:dyDescent="0.25">
      <c r="C14693" s="34"/>
      <c r="D14693" s="10"/>
    </row>
    <row r="14694" spans="3:4" x14ac:dyDescent="0.25">
      <c r="C14694" s="34"/>
      <c r="D14694" s="10"/>
    </row>
    <row r="14695" spans="3:4" x14ac:dyDescent="0.25">
      <c r="C14695" s="34"/>
      <c r="D14695" s="10"/>
    </row>
    <row r="14696" spans="3:4" x14ac:dyDescent="0.25">
      <c r="C14696" s="34"/>
      <c r="D14696" s="10"/>
    </row>
    <row r="14697" spans="3:4" x14ac:dyDescent="0.25">
      <c r="C14697" s="34"/>
      <c r="D14697" s="10"/>
    </row>
    <row r="14698" spans="3:4" x14ac:dyDescent="0.25">
      <c r="C14698" s="34"/>
      <c r="D14698" s="10"/>
    </row>
    <row r="14699" spans="3:4" x14ac:dyDescent="0.25">
      <c r="C14699" s="34"/>
      <c r="D14699" s="10"/>
    </row>
    <row r="14700" spans="3:4" x14ac:dyDescent="0.25">
      <c r="C14700" s="34"/>
      <c r="D14700" s="10"/>
    </row>
    <row r="14701" spans="3:4" x14ac:dyDescent="0.25">
      <c r="C14701" s="34"/>
      <c r="D14701" s="10"/>
    </row>
    <row r="14702" spans="3:4" x14ac:dyDescent="0.25">
      <c r="C14702" s="34"/>
      <c r="D14702" s="10"/>
    </row>
    <row r="14703" spans="3:4" x14ac:dyDescent="0.25">
      <c r="C14703" s="34"/>
      <c r="D14703" s="10"/>
    </row>
    <row r="14704" spans="3:4" x14ac:dyDescent="0.25">
      <c r="C14704" s="34"/>
      <c r="D14704" s="10"/>
    </row>
    <row r="14705" spans="3:4" x14ac:dyDescent="0.25">
      <c r="C14705" s="34"/>
      <c r="D14705" s="10"/>
    </row>
    <row r="14706" spans="3:4" x14ac:dyDescent="0.25">
      <c r="C14706" s="34"/>
      <c r="D14706" s="10"/>
    </row>
    <row r="14707" spans="3:4" x14ac:dyDescent="0.25">
      <c r="C14707" s="34"/>
      <c r="D14707" s="10"/>
    </row>
    <row r="14708" spans="3:4" x14ac:dyDescent="0.25">
      <c r="C14708" s="34"/>
      <c r="D14708" s="10"/>
    </row>
    <row r="14709" spans="3:4" x14ac:dyDescent="0.25">
      <c r="C14709" s="34"/>
      <c r="D14709" s="10"/>
    </row>
    <row r="14710" spans="3:4" x14ac:dyDescent="0.25">
      <c r="C14710" s="34"/>
      <c r="D14710" s="10"/>
    </row>
    <row r="14711" spans="3:4" x14ac:dyDescent="0.25">
      <c r="C14711" s="34"/>
      <c r="D14711" s="10"/>
    </row>
    <row r="14712" spans="3:4" x14ac:dyDescent="0.25">
      <c r="C14712" s="34"/>
      <c r="D14712" s="10"/>
    </row>
    <row r="14713" spans="3:4" x14ac:dyDescent="0.25">
      <c r="C14713" s="34"/>
      <c r="D14713" s="10"/>
    </row>
    <row r="14714" spans="3:4" x14ac:dyDescent="0.25">
      <c r="C14714" s="34"/>
      <c r="D14714" s="10"/>
    </row>
    <row r="14715" spans="3:4" x14ac:dyDescent="0.25">
      <c r="C14715" s="34"/>
      <c r="D14715" s="10"/>
    </row>
    <row r="14716" spans="3:4" x14ac:dyDescent="0.25">
      <c r="C14716" s="34"/>
      <c r="D14716" s="10"/>
    </row>
    <row r="14717" spans="3:4" x14ac:dyDescent="0.25">
      <c r="C14717" s="34"/>
      <c r="D14717" s="10"/>
    </row>
    <row r="14718" spans="3:4" x14ac:dyDescent="0.25">
      <c r="C14718" s="34"/>
      <c r="D14718" s="10"/>
    </row>
    <row r="14719" spans="3:4" x14ac:dyDescent="0.25">
      <c r="C14719" s="34"/>
      <c r="D14719" s="10"/>
    </row>
    <row r="14720" spans="3:4" x14ac:dyDescent="0.25">
      <c r="C14720" s="34"/>
      <c r="D14720" s="10"/>
    </row>
    <row r="14721" spans="3:4" x14ac:dyDescent="0.25">
      <c r="C14721" s="34"/>
      <c r="D14721" s="10"/>
    </row>
    <row r="14722" spans="3:4" x14ac:dyDescent="0.25">
      <c r="C14722" s="34"/>
      <c r="D14722" s="10"/>
    </row>
    <row r="14723" spans="3:4" x14ac:dyDescent="0.25">
      <c r="C14723" s="34"/>
      <c r="D14723" s="10"/>
    </row>
    <row r="14724" spans="3:4" x14ac:dyDescent="0.25">
      <c r="C14724" s="34"/>
      <c r="D14724" s="10"/>
    </row>
    <row r="14725" spans="3:4" x14ac:dyDescent="0.25">
      <c r="C14725" s="34"/>
      <c r="D14725" s="10"/>
    </row>
    <row r="14726" spans="3:4" x14ac:dyDescent="0.25">
      <c r="C14726" s="34"/>
      <c r="D14726" s="10"/>
    </row>
    <row r="14727" spans="3:4" x14ac:dyDescent="0.25">
      <c r="C14727" s="34"/>
      <c r="D14727" s="10"/>
    </row>
    <row r="14728" spans="3:4" x14ac:dyDescent="0.25">
      <c r="C14728" s="34"/>
      <c r="D14728" s="10"/>
    </row>
    <row r="14729" spans="3:4" x14ac:dyDescent="0.25">
      <c r="C14729" s="34"/>
      <c r="D14729" s="10"/>
    </row>
    <row r="14730" spans="3:4" x14ac:dyDescent="0.25">
      <c r="C14730" s="34"/>
      <c r="D14730" s="10"/>
    </row>
    <row r="14731" spans="3:4" x14ac:dyDescent="0.25">
      <c r="C14731" s="34"/>
      <c r="D14731" s="10"/>
    </row>
    <row r="14732" spans="3:4" x14ac:dyDescent="0.25">
      <c r="C14732" s="34"/>
      <c r="D14732" s="10"/>
    </row>
    <row r="14733" spans="3:4" x14ac:dyDescent="0.25">
      <c r="C14733" s="34"/>
      <c r="D14733" s="10"/>
    </row>
    <row r="14734" spans="3:4" x14ac:dyDescent="0.25">
      <c r="C14734" s="34"/>
      <c r="D14734" s="10"/>
    </row>
    <row r="14735" spans="3:4" x14ac:dyDescent="0.25">
      <c r="C14735" s="34"/>
      <c r="D14735" s="10"/>
    </row>
    <row r="14736" spans="3:4" x14ac:dyDescent="0.25">
      <c r="C14736" s="34"/>
      <c r="D14736" s="10"/>
    </row>
    <row r="14737" spans="3:4" x14ac:dyDescent="0.25">
      <c r="C14737" s="34"/>
      <c r="D14737" s="10"/>
    </row>
    <row r="14738" spans="3:4" x14ac:dyDescent="0.25">
      <c r="C14738" s="34"/>
      <c r="D14738" s="10"/>
    </row>
    <row r="14739" spans="3:4" x14ac:dyDescent="0.25">
      <c r="C14739" s="34"/>
      <c r="D14739" s="10"/>
    </row>
    <row r="14740" spans="3:4" x14ac:dyDescent="0.25">
      <c r="C14740" s="34"/>
      <c r="D14740" s="10"/>
    </row>
    <row r="14741" spans="3:4" x14ac:dyDescent="0.25">
      <c r="C14741" s="34"/>
      <c r="D14741" s="10"/>
    </row>
    <row r="14742" spans="3:4" x14ac:dyDescent="0.25">
      <c r="C14742" s="34"/>
      <c r="D14742" s="10"/>
    </row>
    <row r="14743" spans="3:4" x14ac:dyDescent="0.25">
      <c r="C14743" s="34"/>
      <c r="D14743" s="10"/>
    </row>
    <row r="14744" spans="3:4" x14ac:dyDescent="0.25">
      <c r="C14744" s="34"/>
      <c r="D14744" s="10"/>
    </row>
    <row r="14745" spans="3:4" x14ac:dyDescent="0.25">
      <c r="C14745" s="34"/>
      <c r="D14745" s="10"/>
    </row>
    <row r="14746" spans="3:4" x14ac:dyDescent="0.25">
      <c r="C14746" s="34"/>
      <c r="D14746" s="10"/>
    </row>
    <row r="14747" spans="3:4" x14ac:dyDescent="0.25">
      <c r="C14747" s="34"/>
      <c r="D14747" s="10"/>
    </row>
    <row r="14748" spans="3:4" x14ac:dyDescent="0.25">
      <c r="C14748" s="34"/>
      <c r="D14748" s="10"/>
    </row>
    <row r="14749" spans="3:4" x14ac:dyDescent="0.25">
      <c r="C14749" s="34"/>
      <c r="D14749" s="10"/>
    </row>
    <row r="14750" spans="3:4" x14ac:dyDescent="0.25">
      <c r="C14750" s="34"/>
      <c r="D14750" s="10"/>
    </row>
    <row r="14751" spans="3:4" x14ac:dyDescent="0.25">
      <c r="C14751" s="34"/>
      <c r="D14751" s="10"/>
    </row>
    <row r="14752" spans="3:4" x14ac:dyDescent="0.25">
      <c r="C14752" s="34"/>
      <c r="D14752" s="10"/>
    </row>
    <row r="14753" spans="3:4" x14ac:dyDescent="0.25">
      <c r="C14753" s="34"/>
      <c r="D14753" s="10"/>
    </row>
    <row r="14754" spans="3:4" x14ac:dyDescent="0.25">
      <c r="C14754" s="34"/>
      <c r="D14754" s="10"/>
    </row>
    <row r="14755" spans="3:4" x14ac:dyDescent="0.25">
      <c r="C14755" s="34"/>
      <c r="D14755" s="10"/>
    </row>
    <row r="14756" spans="3:4" x14ac:dyDescent="0.25">
      <c r="C14756" s="34"/>
      <c r="D14756" s="10"/>
    </row>
    <row r="14757" spans="3:4" x14ac:dyDescent="0.25">
      <c r="C14757" s="34"/>
      <c r="D14757" s="10"/>
    </row>
    <row r="14758" spans="3:4" x14ac:dyDescent="0.25">
      <c r="C14758" s="34"/>
      <c r="D14758" s="10"/>
    </row>
    <row r="14759" spans="3:4" x14ac:dyDescent="0.25">
      <c r="C14759" s="34"/>
      <c r="D14759" s="10"/>
    </row>
    <row r="14760" spans="3:4" x14ac:dyDescent="0.25">
      <c r="C14760" s="34"/>
      <c r="D14760" s="10"/>
    </row>
    <row r="14761" spans="3:4" x14ac:dyDescent="0.25">
      <c r="C14761" s="34"/>
      <c r="D14761" s="10"/>
    </row>
    <row r="14762" spans="3:4" x14ac:dyDescent="0.25">
      <c r="C14762" s="34"/>
      <c r="D14762" s="10"/>
    </row>
    <row r="14763" spans="3:4" x14ac:dyDescent="0.25">
      <c r="C14763" s="34"/>
      <c r="D14763" s="10"/>
    </row>
    <row r="14764" spans="3:4" x14ac:dyDescent="0.25">
      <c r="C14764" s="34"/>
      <c r="D14764" s="10"/>
    </row>
    <row r="14765" spans="3:4" x14ac:dyDescent="0.25">
      <c r="C14765" s="34"/>
      <c r="D14765" s="10"/>
    </row>
    <row r="14766" spans="3:4" x14ac:dyDescent="0.25">
      <c r="C14766" s="34"/>
      <c r="D14766" s="10"/>
    </row>
    <row r="14767" spans="3:4" x14ac:dyDescent="0.25">
      <c r="C14767" s="34"/>
      <c r="D14767" s="10"/>
    </row>
    <row r="14768" spans="3:4" x14ac:dyDescent="0.25">
      <c r="C14768" s="34"/>
      <c r="D14768" s="10"/>
    </row>
    <row r="14769" spans="3:4" x14ac:dyDescent="0.25">
      <c r="C14769" s="34"/>
      <c r="D14769" s="10"/>
    </row>
    <row r="14770" spans="3:4" x14ac:dyDescent="0.25">
      <c r="C14770" s="34"/>
      <c r="D14770" s="10"/>
    </row>
    <row r="14771" spans="3:4" x14ac:dyDescent="0.25">
      <c r="C14771" s="34"/>
      <c r="D14771" s="10"/>
    </row>
    <row r="14772" spans="3:4" x14ac:dyDescent="0.25">
      <c r="C14772" s="34"/>
      <c r="D14772" s="10"/>
    </row>
    <row r="14773" spans="3:4" x14ac:dyDescent="0.25">
      <c r="C14773" s="34"/>
      <c r="D14773" s="10"/>
    </row>
    <row r="14774" spans="3:4" x14ac:dyDescent="0.25">
      <c r="C14774" s="34"/>
      <c r="D14774" s="10"/>
    </row>
    <row r="14775" spans="3:4" x14ac:dyDescent="0.25">
      <c r="C14775" s="34"/>
      <c r="D14775" s="10"/>
    </row>
    <row r="14776" spans="3:4" x14ac:dyDescent="0.25">
      <c r="C14776" s="34"/>
      <c r="D14776" s="10"/>
    </row>
    <row r="14777" spans="3:4" x14ac:dyDescent="0.25">
      <c r="C14777" s="34"/>
      <c r="D14777" s="10"/>
    </row>
    <row r="14778" spans="3:4" x14ac:dyDescent="0.25">
      <c r="C14778" s="34"/>
      <c r="D14778" s="10"/>
    </row>
    <row r="14779" spans="3:4" x14ac:dyDescent="0.25">
      <c r="C14779" s="34"/>
      <c r="D14779" s="10"/>
    </row>
    <row r="14780" spans="3:4" x14ac:dyDescent="0.25">
      <c r="C14780" s="34"/>
      <c r="D14780" s="10"/>
    </row>
    <row r="14781" spans="3:4" x14ac:dyDescent="0.25">
      <c r="C14781" s="34"/>
      <c r="D14781" s="10"/>
    </row>
    <row r="14782" spans="3:4" x14ac:dyDescent="0.25">
      <c r="C14782" s="34"/>
      <c r="D14782" s="10"/>
    </row>
    <row r="14783" spans="3:4" x14ac:dyDescent="0.25">
      <c r="C14783" s="34"/>
      <c r="D14783" s="10"/>
    </row>
    <row r="14784" spans="3:4" x14ac:dyDescent="0.25">
      <c r="C14784" s="34"/>
      <c r="D14784" s="10"/>
    </row>
    <row r="14785" spans="3:4" x14ac:dyDescent="0.25">
      <c r="C14785" s="34"/>
      <c r="D14785" s="10"/>
    </row>
    <row r="14786" spans="3:4" x14ac:dyDescent="0.25">
      <c r="C14786" s="34"/>
      <c r="D14786" s="10"/>
    </row>
    <row r="14787" spans="3:4" x14ac:dyDescent="0.25">
      <c r="C14787" s="34"/>
      <c r="D14787" s="10"/>
    </row>
    <row r="14788" spans="3:4" x14ac:dyDescent="0.25">
      <c r="C14788" s="34"/>
      <c r="D14788" s="10"/>
    </row>
    <row r="14789" spans="3:4" x14ac:dyDescent="0.25">
      <c r="C14789" s="34"/>
      <c r="D14789" s="10"/>
    </row>
    <row r="14790" spans="3:4" x14ac:dyDescent="0.25">
      <c r="C14790" s="34"/>
      <c r="D14790" s="10"/>
    </row>
    <row r="14791" spans="3:4" x14ac:dyDescent="0.25">
      <c r="C14791" s="34"/>
      <c r="D14791" s="10"/>
    </row>
    <row r="14792" spans="3:4" x14ac:dyDescent="0.25">
      <c r="C14792" s="34"/>
      <c r="D14792" s="10"/>
    </row>
    <row r="14793" spans="3:4" x14ac:dyDescent="0.25">
      <c r="C14793" s="34"/>
      <c r="D14793" s="10"/>
    </row>
    <row r="14794" spans="3:4" x14ac:dyDescent="0.25">
      <c r="C14794" s="34"/>
      <c r="D14794" s="10"/>
    </row>
    <row r="14795" spans="3:4" x14ac:dyDescent="0.25">
      <c r="C14795" s="34"/>
      <c r="D14795" s="10"/>
    </row>
    <row r="14796" spans="3:4" x14ac:dyDescent="0.25">
      <c r="C14796" s="34"/>
      <c r="D14796" s="10"/>
    </row>
    <row r="14797" spans="3:4" x14ac:dyDescent="0.25">
      <c r="C14797" s="34"/>
      <c r="D14797" s="10"/>
    </row>
    <row r="14798" spans="3:4" x14ac:dyDescent="0.25">
      <c r="C14798" s="34"/>
      <c r="D14798" s="10"/>
    </row>
    <row r="14799" spans="3:4" x14ac:dyDescent="0.25">
      <c r="C14799" s="34"/>
      <c r="D14799" s="10"/>
    </row>
    <row r="14800" spans="3:4" x14ac:dyDescent="0.25">
      <c r="C14800" s="34"/>
      <c r="D14800" s="10"/>
    </row>
    <row r="14801" spans="3:4" x14ac:dyDescent="0.25">
      <c r="C14801" s="34"/>
      <c r="D14801" s="10"/>
    </row>
    <row r="14802" spans="3:4" x14ac:dyDescent="0.25">
      <c r="C14802" s="34"/>
      <c r="D14802" s="10"/>
    </row>
    <row r="14803" spans="3:4" x14ac:dyDescent="0.25">
      <c r="C14803" s="34"/>
      <c r="D14803" s="10"/>
    </row>
    <row r="14804" spans="3:4" x14ac:dyDescent="0.25">
      <c r="C14804" s="34"/>
      <c r="D14804" s="10"/>
    </row>
    <row r="14805" spans="3:4" x14ac:dyDescent="0.25">
      <c r="C14805" s="34"/>
      <c r="D14805" s="10"/>
    </row>
    <row r="14806" spans="3:4" x14ac:dyDescent="0.25">
      <c r="C14806" s="34"/>
      <c r="D14806" s="10"/>
    </row>
    <row r="14807" spans="3:4" x14ac:dyDescent="0.25">
      <c r="C14807" s="34"/>
      <c r="D14807" s="10"/>
    </row>
    <row r="14808" spans="3:4" x14ac:dyDescent="0.25">
      <c r="C14808" s="34"/>
      <c r="D14808" s="10"/>
    </row>
    <row r="14809" spans="3:4" x14ac:dyDescent="0.25">
      <c r="C14809" s="34"/>
      <c r="D14809" s="10"/>
    </row>
    <row r="14810" spans="3:4" x14ac:dyDescent="0.25">
      <c r="C14810" s="34"/>
      <c r="D14810" s="10"/>
    </row>
    <row r="14811" spans="3:4" x14ac:dyDescent="0.25">
      <c r="C14811" s="34"/>
      <c r="D14811" s="10"/>
    </row>
    <row r="14812" spans="3:4" x14ac:dyDescent="0.25">
      <c r="C14812" s="34"/>
      <c r="D14812" s="10"/>
    </row>
    <row r="14813" spans="3:4" x14ac:dyDescent="0.25">
      <c r="C14813" s="34"/>
      <c r="D14813" s="10"/>
    </row>
    <row r="14814" spans="3:4" x14ac:dyDescent="0.25">
      <c r="C14814" s="34"/>
      <c r="D14814" s="10"/>
    </row>
    <row r="14815" spans="3:4" x14ac:dyDescent="0.25">
      <c r="C14815" s="34"/>
      <c r="D14815" s="10"/>
    </row>
    <row r="14816" spans="3:4" x14ac:dyDescent="0.25">
      <c r="C14816" s="34"/>
      <c r="D14816" s="10"/>
    </row>
    <row r="14817" spans="3:4" x14ac:dyDescent="0.25">
      <c r="C14817" s="34"/>
      <c r="D14817" s="10"/>
    </row>
    <row r="14818" spans="3:4" x14ac:dyDescent="0.25">
      <c r="C14818" s="34"/>
      <c r="D14818" s="10"/>
    </row>
    <row r="14819" spans="3:4" x14ac:dyDescent="0.25">
      <c r="C14819" s="34"/>
      <c r="D14819" s="10"/>
    </row>
    <row r="14820" spans="3:4" x14ac:dyDescent="0.25">
      <c r="C14820" s="34"/>
      <c r="D14820" s="10"/>
    </row>
    <row r="14821" spans="3:4" x14ac:dyDescent="0.25">
      <c r="C14821" s="34"/>
      <c r="D14821" s="10"/>
    </row>
    <row r="14822" spans="3:4" x14ac:dyDescent="0.25">
      <c r="C14822" s="34"/>
      <c r="D14822" s="10"/>
    </row>
    <row r="14823" spans="3:4" x14ac:dyDescent="0.25">
      <c r="C14823" s="34"/>
      <c r="D14823" s="10"/>
    </row>
    <row r="14824" spans="3:4" x14ac:dyDescent="0.25">
      <c r="C14824" s="34"/>
      <c r="D14824" s="10"/>
    </row>
    <row r="14825" spans="3:4" x14ac:dyDescent="0.25">
      <c r="C14825" s="34"/>
      <c r="D14825" s="10"/>
    </row>
    <row r="14826" spans="3:4" x14ac:dyDescent="0.25">
      <c r="C14826" s="34"/>
      <c r="D14826" s="10"/>
    </row>
    <row r="14827" spans="3:4" x14ac:dyDescent="0.25">
      <c r="C14827" s="34"/>
      <c r="D14827" s="10"/>
    </row>
    <row r="14828" spans="3:4" x14ac:dyDescent="0.25">
      <c r="C14828" s="34"/>
      <c r="D14828" s="10"/>
    </row>
    <row r="14829" spans="3:4" x14ac:dyDescent="0.25">
      <c r="C14829" s="34"/>
      <c r="D14829" s="10"/>
    </row>
    <row r="14830" spans="3:4" x14ac:dyDescent="0.25">
      <c r="C14830" s="34"/>
      <c r="D14830" s="10"/>
    </row>
    <row r="14831" spans="3:4" x14ac:dyDescent="0.25">
      <c r="C14831" s="34"/>
      <c r="D14831" s="10"/>
    </row>
    <row r="14832" spans="3:4" x14ac:dyDescent="0.25">
      <c r="C14832" s="34"/>
      <c r="D14832" s="10"/>
    </row>
    <row r="14833" spans="3:4" x14ac:dyDescent="0.25">
      <c r="C14833" s="34"/>
      <c r="D14833" s="10"/>
    </row>
    <row r="14834" spans="3:4" x14ac:dyDescent="0.25">
      <c r="C14834" s="34"/>
      <c r="D14834" s="10"/>
    </row>
    <row r="14835" spans="3:4" x14ac:dyDescent="0.25">
      <c r="C14835" s="34"/>
      <c r="D14835" s="10"/>
    </row>
    <row r="14836" spans="3:4" x14ac:dyDescent="0.25">
      <c r="C14836" s="34"/>
      <c r="D14836" s="10"/>
    </row>
    <row r="14837" spans="3:4" x14ac:dyDescent="0.25">
      <c r="C14837" s="34"/>
      <c r="D14837" s="10"/>
    </row>
    <row r="14838" spans="3:4" x14ac:dyDescent="0.25">
      <c r="C14838" s="34"/>
      <c r="D14838" s="10"/>
    </row>
    <row r="14839" spans="3:4" x14ac:dyDescent="0.25">
      <c r="C14839" s="34"/>
      <c r="D14839" s="10"/>
    </row>
    <row r="14840" spans="3:4" x14ac:dyDescent="0.25">
      <c r="C14840" s="34"/>
      <c r="D14840" s="10"/>
    </row>
    <row r="14841" spans="3:4" x14ac:dyDescent="0.25">
      <c r="C14841" s="34"/>
      <c r="D14841" s="10"/>
    </row>
    <row r="14842" spans="3:4" x14ac:dyDescent="0.25">
      <c r="C14842" s="34"/>
      <c r="D14842" s="10"/>
    </row>
    <row r="14843" spans="3:4" x14ac:dyDescent="0.25">
      <c r="C14843" s="34"/>
      <c r="D14843" s="10"/>
    </row>
    <row r="14844" spans="3:4" x14ac:dyDescent="0.25">
      <c r="C14844" s="34"/>
      <c r="D14844" s="10"/>
    </row>
    <row r="14845" spans="3:4" x14ac:dyDescent="0.25">
      <c r="C14845" s="34"/>
      <c r="D14845" s="10"/>
    </row>
    <row r="14846" spans="3:4" x14ac:dyDescent="0.25">
      <c r="C14846" s="34"/>
      <c r="D14846" s="10"/>
    </row>
    <row r="14847" spans="3:4" x14ac:dyDescent="0.25">
      <c r="C14847" s="34"/>
      <c r="D14847" s="10"/>
    </row>
    <row r="14848" spans="3:4" x14ac:dyDescent="0.25">
      <c r="C14848" s="34"/>
      <c r="D14848" s="10"/>
    </row>
    <row r="14849" spans="3:4" x14ac:dyDescent="0.25">
      <c r="C14849" s="34"/>
      <c r="D14849" s="10"/>
    </row>
    <row r="14850" spans="3:4" x14ac:dyDescent="0.25">
      <c r="C14850" s="34"/>
      <c r="D14850" s="10"/>
    </row>
    <row r="14851" spans="3:4" x14ac:dyDescent="0.25">
      <c r="C14851" s="34"/>
      <c r="D14851" s="10"/>
    </row>
    <row r="14852" spans="3:4" x14ac:dyDescent="0.25">
      <c r="C14852" s="34"/>
      <c r="D14852" s="10"/>
    </row>
    <row r="14853" spans="3:4" x14ac:dyDescent="0.25">
      <c r="C14853" s="34"/>
      <c r="D14853" s="10"/>
    </row>
    <row r="14854" spans="3:4" x14ac:dyDescent="0.25">
      <c r="C14854" s="34"/>
      <c r="D14854" s="10"/>
    </row>
    <row r="14855" spans="3:4" x14ac:dyDescent="0.25">
      <c r="C14855" s="34"/>
      <c r="D14855" s="10"/>
    </row>
    <row r="14856" spans="3:4" x14ac:dyDescent="0.25">
      <c r="C14856" s="34"/>
      <c r="D14856" s="10"/>
    </row>
    <row r="14857" spans="3:4" x14ac:dyDescent="0.25">
      <c r="C14857" s="34"/>
      <c r="D14857" s="10"/>
    </row>
    <row r="14858" spans="3:4" x14ac:dyDescent="0.25">
      <c r="C14858" s="34"/>
      <c r="D14858" s="10"/>
    </row>
    <row r="14859" spans="3:4" x14ac:dyDescent="0.25">
      <c r="C14859" s="34"/>
      <c r="D14859" s="10"/>
    </row>
    <row r="14860" spans="3:4" x14ac:dyDescent="0.25">
      <c r="C14860" s="34"/>
      <c r="D14860" s="10"/>
    </row>
    <row r="14861" spans="3:4" x14ac:dyDescent="0.25">
      <c r="C14861" s="34"/>
      <c r="D14861" s="10"/>
    </row>
    <row r="14862" spans="3:4" x14ac:dyDescent="0.25">
      <c r="C14862" s="34"/>
      <c r="D14862" s="10"/>
    </row>
    <row r="14863" spans="3:4" x14ac:dyDescent="0.25">
      <c r="C14863" s="34"/>
      <c r="D14863" s="10"/>
    </row>
    <row r="14864" spans="3:4" x14ac:dyDescent="0.25">
      <c r="C14864" s="34"/>
      <c r="D14864" s="10"/>
    </row>
    <row r="14865" spans="3:4" x14ac:dyDescent="0.25">
      <c r="C14865" s="34"/>
      <c r="D14865" s="10"/>
    </row>
    <row r="14866" spans="3:4" x14ac:dyDescent="0.25">
      <c r="C14866" s="34"/>
      <c r="D14866" s="10"/>
    </row>
    <row r="14867" spans="3:4" x14ac:dyDescent="0.25">
      <c r="C14867" s="34"/>
      <c r="D14867" s="10"/>
    </row>
    <row r="14868" spans="3:4" x14ac:dyDescent="0.25">
      <c r="C14868" s="34"/>
      <c r="D14868" s="10"/>
    </row>
    <row r="14869" spans="3:4" x14ac:dyDescent="0.25">
      <c r="C14869" s="34"/>
      <c r="D14869" s="10"/>
    </row>
    <row r="14870" spans="3:4" x14ac:dyDescent="0.25">
      <c r="C14870" s="34"/>
      <c r="D14870" s="10"/>
    </row>
    <row r="14871" spans="3:4" x14ac:dyDescent="0.25">
      <c r="C14871" s="34"/>
      <c r="D14871" s="10"/>
    </row>
    <row r="14872" spans="3:4" x14ac:dyDescent="0.25">
      <c r="C14872" s="34"/>
      <c r="D14872" s="10"/>
    </row>
    <row r="14873" spans="3:4" x14ac:dyDescent="0.25">
      <c r="C14873" s="34"/>
      <c r="D14873" s="10"/>
    </row>
    <row r="14874" spans="3:4" x14ac:dyDescent="0.25">
      <c r="C14874" s="34"/>
      <c r="D14874" s="10"/>
    </row>
    <row r="14875" spans="3:4" x14ac:dyDescent="0.25">
      <c r="C14875" s="34"/>
      <c r="D14875" s="10"/>
    </row>
    <row r="14876" spans="3:4" x14ac:dyDescent="0.25">
      <c r="C14876" s="34"/>
      <c r="D14876" s="10"/>
    </row>
    <row r="14877" spans="3:4" x14ac:dyDescent="0.25">
      <c r="C14877" s="34"/>
      <c r="D14877" s="10"/>
    </row>
    <row r="14878" spans="3:4" x14ac:dyDescent="0.25">
      <c r="C14878" s="34"/>
      <c r="D14878" s="10"/>
    </row>
    <row r="14879" spans="3:4" x14ac:dyDescent="0.25">
      <c r="C14879" s="34"/>
      <c r="D14879" s="10"/>
    </row>
    <row r="14880" spans="3:4" x14ac:dyDescent="0.25">
      <c r="C14880" s="34"/>
      <c r="D14880" s="10"/>
    </row>
    <row r="14881" spans="3:4" x14ac:dyDescent="0.25">
      <c r="C14881" s="34"/>
      <c r="D14881" s="10"/>
    </row>
    <row r="14882" spans="3:4" x14ac:dyDescent="0.25">
      <c r="C14882" s="34"/>
      <c r="D14882" s="10"/>
    </row>
    <row r="14883" spans="3:4" x14ac:dyDescent="0.25">
      <c r="C14883" s="34"/>
      <c r="D14883" s="10"/>
    </row>
    <row r="14884" spans="3:4" x14ac:dyDescent="0.25">
      <c r="C14884" s="34"/>
      <c r="D14884" s="10"/>
    </row>
    <row r="14885" spans="3:4" x14ac:dyDescent="0.25">
      <c r="C14885" s="34"/>
      <c r="D14885" s="10"/>
    </row>
    <row r="14886" spans="3:4" x14ac:dyDescent="0.25">
      <c r="C14886" s="34"/>
      <c r="D14886" s="10"/>
    </row>
    <row r="14887" spans="3:4" x14ac:dyDescent="0.25">
      <c r="C14887" s="34"/>
      <c r="D14887" s="10"/>
    </row>
    <row r="14888" spans="3:4" x14ac:dyDescent="0.25">
      <c r="C14888" s="34"/>
      <c r="D14888" s="10"/>
    </row>
    <row r="14889" spans="3:4" x14ac:dyDescent="0.25">
      <c r="C14889" s="34"/>
      <c r="D14889" s="10"/>
    </row>
    <row r="14890" spans="3:4" x14ac:dyDescent="0.25">
      <c r="C14890" s="34"/>
      <c r="D14890" s="10"/>
    </row>
    <row r="14891" spans="3:4" x14ac:dyDescent="0.25">
      <c r="C14891" s="34"/>
      <c r="D14891" s="10"/>
    </row>
    <row r="14892" spans="3:4" x14ac:dyDescent="0.25">
      <c r="C14892" s="34"/>
      <c r="D14892" s="10"/>
    </row>
    <row r="14893" spans="3:4" x14ac:dyDescent="0.25">
      <c r="C14893" s="34"/>
      <c r="D14893" s="10"/>
    </row>
    <row r="14894" spans="3:4" x14ac:dyDescent="0.25">
      <c r="C14894" s="34"/>
      <c r="D14894" s="10"/>
    </row>
    <row r="14895" spans="3:4" x14ac:dyDescent="0.25">
      <c r="C14895" s="34"/>
      <c r="D14895" s="10"/>
    </row>
    <row r="14896" spans="3:4" x14ac:dyDescent="0.25">
      <c r="C14896" s="34"/>
      <c r="D14896" s="10"/>
    </row>
    <row r="14897" spans="3:4" x14ac:dyDescent="0.25">
      <c r="C14897" s="34"/>
      <c r="D14897" s="10"/>
    </row>
    <row r="14898" spans="3:4" x14ac:dyDescent="0.25">
      <c r="C14898" s="34"/>
      <c r="D14898" s="10"/>
    </row>
    <row r="14899" spans="3:4" x14ac:dyDescent="0.25">
      <c r="C14899" s="34"/>
      <c r="D14899" s="10"/>
    </row>
    <row r="14900" spans="3:4" x14ac:dyDescent="0.25">
      <c r="C14900" s="34"/>
      <c r="D14900" s="10"/>
    </row>
    <row r="14901" spans="3:4" x14ac:dyDescent="0.25">
      <c r="C14901" s="34"/>
      <c r="D14901" s="10"/>
    </row>
    <row r="14902" spans="3:4" x14ac:dyDescent="0.25">
      <c r="C14902" s="34"/>
      <c r="D14902" s="10"/>
    </row>
    <row r="14903" spans="3:4" x14ac:dyDescent="0.25">
      <c r="C14903" s="34"/>
      <c r="D14903" s="10"/>
    </row>
    <row r="14904" spans="3:4" x14ac:dyDescent="0.25">
      <c r="C14904" s="34"/>
      <c r="D14904" s="10"/>
    </row>
    <row r="14905" spans="3:4" x14ac:dyDescent="0.25">
      <c r="C14905" s="34"/>
      <c r="D14905" s="10"/>
    </row>
    <row r="14906" spans="3:4" x14ac:dyDescent="0.25">
      <c r="C14906" s="34"/>
      <c r="D14906" s="10"/>
    </row>
    <row r="14907" spans="3:4" x14ac:dyDescent="0.25">
      <c r="C14907" s="34"/>
      <c r="D14907" s="10"/>
    </row>
    <row r="14908" spans="3:4" x14ac:dyDescent="0.25">
      <c r="C14908" s="34"/>
      <c r="D14908" s="10"/>
    </row>
    <row r="14909" spans="3:4" x14ac:dyDescent="0.25">
      <c r="C14909" s="34"/>
      <c r="D14909" s="10"/>
    </row>
    <row r="14910" spans="3:4" x14ac:dyDescent="0.25">
      <c r="C14910" s="34"/>
      <c r="D14910" s="10"/>
    </row>
    <row r="14911" spans="3:4" x14ac:dyDescent="0.25">
      <c r="C14911" s="34"/>
      <c r="D14911" s="10"/>
    </row>
    <row r="14912" spans="3:4" x14ac:dyDescent="0.25">
      <c r="C14912" s="34"/>
      <c r="D14912" s="10"/>
    </row>
    <row r="14913" spans="3:4" x14ac:dyDescent="0.25">
      <c r="C14913" s="34"/>
      <c r="D14913" s="10"/>
    </row>
    <row r="14914" spans="3:4" x14ac:dyDescent="0.25">
      <c r="C14914" s="34"/>
      <c r="D14914" s="10"/>
    </row>
    <row r="14915" spans="3:4" x14ac:dyDescent="0.25">
      <c r="C14915" s="34"/>
      <c r="D14915" s="10"/>
    </row>
    <row r="14916" spans="3:4" x14ac:dyDescent="0.25">
      <c r="C14916" s="34"/>
      <c r="D14916" s="10"/>
    </row>
    <row r="14917" spans="3:4" x14ac:dyDescent="0.25">
      <c r="C14917" s="34"/>
      <c r="D14917" s="10"/>
    </row>
    <row r="14918" spans="3:4" x14ac:dyDescent="0.25">
      <c r="C14918" s="34"/>
      <c r="D14918" s="10"/>
    </row>
    <row r="14919" spans="3:4" x14ac:dyDescent="0.25">
      <c r="C14919" s="34"/>
      <c r="D14919" s="10"/>
    </row>
    <row r="14920" spans="3:4" x14ac:dyDescent="0.25">
      <c r="C14920" s="34"/>
      <c r="D14920" s="10"/>
    </row>
    <row r="14921" spans="3:4" x14ac:dyDescent="0.25">
      <c r="C14921" s="34"/>
      <c r="D14921" s="10"/>
    </row>
    <row r="14922" spans="3:4" x14ac:dyDescent="0.25">
      <c r="C14922" s="34"/>
      <c r="D14922" s="10"/>
    </row>
    <row r="14923" spans="3:4" x14ac:dyDescent="0.25">
      <c r="C14923" s="34"/>
      <c r="D14923" s="10"/>
    </row>
    <row r="14924" spans="3:4" x14ac:dyDescent="0.25">
      <c r="C14924" s="34"/>
      <c r="D14924" s="10"/>
    </row>
    <row r="14925" spans="3:4" x14ac:dyDescent="0.25">
      <c r="C14925" s="34"/>
      <c r="D14925" s="10"/>
    </row>
    <row r="14926" spans="3:4" x14ac:dyDescent="0.25">
      <c r="C14926" s="34"/>
      <c r="D14926" s="10"/>
    </row>
    <row r="14927" spans="3:4" x14ac:dyDescent="0.25">
      <c r="C14927" s="34"/>
      <c r="D14927" s="10"/>
    </row>
    <row r="14928" spans="3:4" x14ac:dyDescent="0.25">
      <c r="C14928" s="34"/>
      <c r="D14928" s="10"/>
    </row>
    <row r="14929" spans="3:4" x14ac:dyDescent="0.25">
      <c r="C14929" s="34"/>
      <c r="D14929" s="10"/>
    </row>
    <row r="14930" spans="3:4" x14ac:dyDescent="0.25">
      <c r="C14930" s="34"/>
      <c r="D14930" s="10"/>
    </row>
    <row r="14931" spans="3:4" x14ac:dyDescent="0.25">
      <c r="C14931" s="34"/>
      <c r="D14931" s="10"/>
    </row>
    <row r="14932" spans="3:4" x14ac:dyDescent="0.25">
      <c r="C14932" s="34"/>
      <c r="D14932" s="10"/>
    </row>
    <row r="14933" spans="3:4" x14ac:dyDescent="0.25">
      <c r="C14933" s="34"/>
      <c r="D14933" s="10"/>
    </row>
    <row r="14934" spans="3:4" x14ac:dyDescent="0.25">
      <c r="C14934" s="34"/>
      <c r="D14934" s="10"/>
    </row>
    <row r="14935" spans="3:4" x14ac:dyDescent="0.25">
      <c r="C14935" s="34"/>
      <c r="D14935" s="10"/>
    </row>
    <row r="14936" spans="3:4" x14ac:dyDescent="0.25">
      <c r="C14936" s="34"/>
      <c r="D14936" s="10"/>
    </row>
    <row r="14937" spans="3:4" x14ac:dyDescent="0.25">
      <c r="C14937" s="34"/>
      <c r="D14937" s="10"/>
    </row>
    <row r="14938" spans="3:4" x14ac:dyDescent="0.25">
      <c r="C14938" s="34"/>
      <c r="D14938" s="10"/>
    </row>
    <row r="14939" spans="3:4" x14ac:dyDescent="0.25">
      <c r="C14939" s="34"/>
      <c r="D14939" s="10"/>
    </row>
    <row r="14940" spans="3:4" x14ac:dyDescent="0.25">
      <c r="C14940" s="34"/>
      <c r="D14940" s="10"/>
    </row>
    <row r="14941" spans="3:4" x14ac:dyDescent="0.25">
      <c r="C14941" s="34"/>
      <c r="D14941" s="10"/>
    </row>
    <row r="14942" spans="3:4" x14ac:dyDescent="0.25">
      <c r="C14942" s="34"/>
      <c r="D14942" s="10"/>
    </row>
    <row r="14943" spans="3:4" x14ac:dyDescent="0.25">
      <c r="C14943" s="34"/>
      <c r="D14943" s="10"/>
    </row>
    <row r="14944" spans="3:4" x14ac:dyDescent="0.25">
      <c r="C14944" s="34"/>
      <c r="D14944" s="10"/>
    </row>
    <row r="14945" spans="3:4" x14ac:dyDescent="0.25">
      <c r="C14945" s="34"/>
      <c r="D14945" s="10"/>
    </row>
    <row r="14946" spans="3:4" x14ac:dyDescent="0.25">
      <c r="C14946" s="34"/>
      <c r="D14946" s="10"/>
    </row>
    <row r="14947" spans="3:4" x14ac:dyDescent="0.25">
      <c r="C14947" s="34"/>
      <c r="D14947" s="10"/>
    </row>
    <row r="14948" spans="3:4" x14ac:dyDescent="0.25">
      <c r="C14948" s="34"/>
      <c r="D14948" s="10"/>
    </row>
    <row r="14949" spans="3:4" x14ac:dyDescent="0.25">
      <c r="C14949" s="34"/>
      <c r="D14949" s="10"/>
    </row>
    <row r="14950" spans="3:4" x14ac:dyDescent="0.25">
      <c r="C14950" s="34"/>
      <c r="D14950" s="10"/>
    </row>
    <row r="14951" spans="3:4" x14ac:dyDescent="0.25">
      <c r="C14951" s="34"/>
      <c r="D14951" s="10"/>
    </row>
    <row r="14952" spans="3:4" x14ac:dyDescent="0.25">
      <c r="C14952" s="34"/>
      <c r="D14952" s="10"/>
    </row>
    <row r="14953" spans="3:4" x14ac:dyDescent="0.25">
      <c r="C14953" s="34"/>
      <c r="D14953" s="10"/>
    </row>
    <row r="14954" spans="3:4" x14ac:dyDescent="0.25">
      <c r="C14954" s="34"/>
      <c r="D14954" s="10"/>
    </row>
    <row r="14955" spans="3:4" x14ac:dyDescent="0.25">
      <c r="C14955" s="34"/>
      <c r="D14955" s="10"/>
    </row>
    <row r="14956" spans="3:4" x14ac:dyDescent="0.25">
      <c r="C14956" s="34"/>
      <c r="D14956" s="10"/>
    </row>
    <row r="14957" spans="3:4" x14ac:dyDescent="0.25">
      <c r="C14957" s="34"/>
      <c r="D14957" s="10"/>
    </row>
    <row r="14958" spans="3:4" x14ac:dyDescent="0.25">
      <c r="C14958" s="34"/>
      <c r="D14958" s="10"/>
    </row>
    <row r="14959" spans="3:4" x14ac:dyDescent="0.25">
      <c r="C14959" s="34"/>
      <c r="D14959" s="10"/>
    </row>
    <row r="14960" spans="3:4" x14ac:dyDescent="0.25">
      <c r="C14960" s="34"/>
      <c r="D14960" s="10"/>
    </row>
    <row r="14961" spans="3:4" x14ac:dyDescent="0.25">
      <c r="C14961" s="34"/>
      <c r="D14961" s="10"/>
    </row>
    <row r="14962" spans="3:4" x14ac:dyDescent="0.25">
      <c r="C14962" s="34"/>
      <c r="D14962" s="10"/>
    </row>
    <row r="14963" spans="3:4" x14ac:dyDescent="0.25">
      <c r="C14963" s="34"/>
      <c r="D14963" s="10"/>
    </row>
    <row r="14964" spans="3:4" x14ac:dyDescent="0.25">
      <c r="C14964" s="34"/>
      <c r="D14964" s="10"/>
    </row>
    <row r="14965" spans="3:4" x14ac:dyDescent="0.25">
      <c r="C14965" s="34"/>
      <c r="D14965" s="10"/>
    </row>
    <row r="14966" spans="3:4" x14ac:dyDescent="0.25">
      <c r="C14966" s="34"/>
      <c r="D14966" s="10"/>
    </row>
    <row r="14967" spans="3:4" x14ac:dyDescent="0.25">
      <c r="C14967" s="34"/>
      <c r="D14967" s="10"/>
    </row>
    <row r="14968" spans="3:4" x14ac:dyDescent="0.25">
      <c r="C14968" s="34"/>
      <c r="D14968" s="10"/>
    </row>
    <row r="14969" spans="3:4" x14ac:dyDescent="0.25">
      <c r="C14969" s="34"/>
      <c r="D14969" s="10"/>
    </row>
    <row r="14970" spans="3:4" x14ac:dyDescent="0.25">
      <c r="C14970" s="34"/>
      <c r="D14970" s="10"/>
    </row>
    <row r="14971" spans="3:4" x14ac:dyDescent="0.25">
      <c r="C14971" s="34"/>
      <c r="D14971" s="10"/>
    </row>
    <row r="14972" spans="3:4" x14ac:dyDescent="0.25">
      <c r="C14972" s="34"/>
      <c r="D14972" s="10"/>
    </row>
    <row r="14973" spans="3:4" x14ac:dyDescent="0.25">
      <c r="C14973" s="34"/>
      <c r="D14973" s="10"/>
    </row>
    <row r="14974" spans="3:4" x14ac:dyDescent="0.25">
      <c r="C14974" s="34"/>
      <c r="D14974" s="10"/>
    </row>
    <row r="14975" spans="3:4" x14ac:dyDescent="0.25">
      <c r="C14975" s="34"/>
      <c r="D14975" s="10"/>
    </row>
    <row r="14976" spans="3:4" x14ac:dyDescent="0.25">
      <c r="C14976" s="34"/>
      <c r="D14976" s="10"/>
    </row>
    <row r="14977" spans="3:4" x14ac:dyDescent="0.25">
      <c r="C14977" s="34"/>
      <c r="D14977" s="10"/>
    </row>
    <row r="14978" spans="3:4" x14ac:dyDescent="0.25">
      <c r="C14978" s="34"/>
      <c r="D14978" s="10"/>
    </row>
    <row r="14979" spans="3:4" x14ac:dyDescent="0.25">
      <c r="C14979" s="34"/>
      <c r="D14979" s="10"/>
    </row>
    <row r="14980" spans="3:4" x14ac:dyDescent="0.25">
      <c r="C14980" s="34"/>
      <c r="D14980" s="10"/>
    </row>
    <row r="14981" spans="3:4" x14ac:dyDescent="0.25">
      <c r="C14981" s="34"/>
      <c r="D14981" s="10"/>
    </row>
    <row r="14982" spans="3:4" x14ac:dyDescent="0.25">
      <c r="C14982" s="34"/>
      <c r="D14982" s="10"/>
    </row>
    <row r="14983" spans="3:4" x14ac:dyDescent="0.25">
      <c r="C14983" s="34"/>
      <c r="D14983" s="10"/>
    </row>
    <row r="14984" spans="3:4" x14ac:dyDescent="0.25">
      <c r="C14984" s="34"/>
      <c r="D14984" s="10"/>
    </row>
    <row r="14985" spans="3:4" x14ac:dyDescent="0.25">
      <c r="C14985" s="34"/>
      <c r="D14985" s="10"/>
    </row>
    <row r="14986" spans="3:4" x14ac:dyDescent="0.25">
      <c r="C14986" s="34"/>
      <c r="D14986" s="10"/>
    </row>
    <row r="14987" spans="3:4" x14ac:dyDescent="0.25">
      <c r="C14987" s="34"/>
      <c r="D14987" s="10"/>
    </row>
    <row r="14988" spans="3:4" x14ac:dyDescent="0.25">
      <c r="C14988" s="34"/>
      <c r="D14988" s="10"/>
    </row>
    <row r="14989" spans="3:4" x14ac:dyDescent="0.25">
      <c r="C14989" s="34"/>
      <c r="D14989" s="10"/>
    </row>
    <row r="14990" spans="3:4" x14ac:dyDescent="0.25">
      <c r="C14990" s="34"/>
      <c r="D14990" s="10"/>
    </row>
    <row r="14991" spans="3:4" x14ac:dyDescent="0.25">
      <c r="C14991" s="34"/>
      <c r="D14991" s="10"/>
    </row>
    <row r="14992" spans="3:4" x14ac:dyDescent="0.25">
      <c r="C14992" s="34"/>
      <c r="D14992" s="10"/>
    </row>
    <row r="14993" spans="3:4" x14ac:dyDescent="0.25">
      <c r="C14993" s="34"/>
      <c r="D14993" s="10"/>
    </row>
    <row r="14994" spans="3:4" x14ac:dyDescent="0.25">
      <c r="C14994" s="34"/>
      <c r="D14994" s="10"/>
    </row>
    <row r="14995" spans="3:4" x14ac:dyDescent="0.25">
      <c r="C14995" s="34"/>
      <c r="D14995" s="10"/>
    </row>
    <row r="14996" spans="3:4" x14ac:dyDescent="0.25">
      <c r="C14996" s="34"/>
      <c r="D14996" s="10"/>
    </row>
    <row r="14997" spans="3:4" x14ac:dyDescent="0.25">
      <c r="C14997" s="34"/>
      <c r="D14997" s="10"/>
    </row>
    <row r="14998" spans="3:4" x14ac:dyDescent="0.25">
      <c r="C14998" s="34"/>
      <c r="D14998" s="10"/>
    </row>
    <row r="14999" spans="3:4" x14ac:dyDescent="0.25">
      <c r="C14999" s="34"/>
      <c r="D14999" s="10"/>
    </row>
    <row r="15000" spans="3:4" x14ac:dyDescent="0.25">
      <c r="C15000" s="34"/>
      <c r="D15000" s="10"/>
    </row>
    <row r="15001" spans="3:4" x14ac:dyDescent="0.25">
      <c r="C15001" s="34"/>
      <c r="D15001" s="10"/>
    </row>
    <row r="15002" spans="3:4" x14ac:dyDescent="0.25">
      <c r="C15002" s="34"/>
      <c r="D15002" s="10"/>
    </row>
    <row r="15003" spans="3:4" x14ac:dyDescent="0.25">
      <c r="C15003" s="34"/>
      <c r="D15003" s="10"/>
    </row>
    <row r="15004" spans="3:4" x14ac:dyDescent="0.25">
      <c r="C15004" s="34"/>
      <c r="D15004" s="10"/>
    </row>
    <row r="15005" spans="3:4" x14ac:dyDescent="0.25">
      <c r="C15005" s="34"/>
      <c r="D15005" s="10"/>
    </row>
    <row r="15006" spans="3:4" x14ac:dyDescent="0.25">
      <c r="C15006" s="34"/>
      <c r="D15006" s="10"/>
    </row>
    <row r="15007" spans="3:4" x14ac:dyDescent="0.25">
      <c r="C15007" s="34"/>
      <c r="D15007" s="10"/>
    </row>
    <row r="15008" spans="3:4" x14ac:dyDescent="0.25">
      <c r="C15008" s="34"/>
      <c r="D15008" s="10"/>
    </row>
    <row r="15009" spans="3:4" x14ac:dyDescent="0.25">
      <c r="C15009" s="34"/>
      <c r="D15009" s="10"/>
    </row>
    <row r="15010" spans="3:4" x14ac:dyDescent="0.25">
      <c r="C15010" s="34"/>
      <c r="D15010" s="10"/>
    </row>
    <row r="15011" spans="3:4" x14ac:dyDescent="0.25">
      <c r="C15011" s="34"/>
      <c r="D15011" s="10"/>
    </row>
    <row r="15012" spans="3:4" x14ac:dyDescent="0.25">
      <c r="C15012" s="34"/>
      <c r="D15012" s="10"/>
    </row>
    <row r="15013" spans="3:4" x14ac:dyDescent="0.25">
      <c r="C15013" s="34"/>
      <c r="D15013" s="10"/>
    </row>
    <row r="15014" spans="3:4" x14ac:dyDescent="0.25">
      <c r="C15014" s="34"/>
      <c r="D15014" s="10"/>
    </row>
    <row r="15015" spans="3:4" x14ac:dyDescent="0.25">
      <c r="C15015" s="34"/>
      <c r="D15015" s="10"/>
    </row>
    <row r="15016" spans="3:4" x14ac:dyDescent="0.25">
      <c r="C15016" s="34"/>
      <c r="D15016" s="10"/>
    </row>
    <row r="15017" spans="3:4" x14ac:dyDescent="0.25">
      <c r="C15017" s="34"/>
      <c r="D15017" s="10"/>
    </row>
    <row r="15018" spans="3:4" x14ac:dyDescent="0.25">
      <c r="C15018" s="34"/>
      <c r="D15018" s="10"/>
    </row>
    <row r="15019" spans="3:4" x14ac:dyDescent="0.25">
      <c r="C15019" s="34"/>
      <c r="D15019" s="10"/>
    </row>
    <row r="15020" spans="3:4" x14ac:dyDescent="0.25">
      <c r="C15020" s="34"/>
      <c r="D15020" s="10"/>
    </row>
    <row r="15021" spans="3:4" x14ac:dyDescent="0.25">
      <c r="C15021" s="34"/>
      <c r="D15021" s="10"/>
    </row>
    <row r="15022" spans="3:4" x14ac:dyDescent="0.25">
      <c r="C15022" s="34"/>
      <c r="D15022" s="10"/>
    </row>
    <row r="15023" spans="3:4" x14ac:dyDescent="0.25">
      <c r="C15023" s="34"/>
      <c r="D15023" s="10"/>
    </row>
    <row r="15024" spans="3:4" x14ac:dyDescent="0.25">
      <c r="C15024" s="34"/>
      <c r="D15024" s="10"/>
    </row>
    <row r="15025" spans="3:4" x14ac:dyDescent="0.25">
      <c r="C15025" s="34"/>
      <c r="D15025" s="10"/>
    </row>
    <row r="15026" spans="3:4" x14ac:dyDescent="0.25">
      <c r="C15026" s="34"/>
      <c r="D15026" s="10"/>
    </row>
    <row r="15027" spans="3:4" x14ac:dyDescent="0.25">
      <c r="C15027" s="34"/>
      <c r="D15027" s="10"/>
    </row>
    <row r="15028" spans="3:4" x14ac:dyDescent="0.25">
      <c r="C15028" s="34"/>
      <c r="D15028" s="10"/>
    </row>
    <row r="15029" spans="3:4" x14ac:dyDescent="0.25">
      <c r="C15029" s="34"/>
      <c r="D15029" s="10"/>
    </row>
    <row r="15030" spans="3:4" x14ac:dyDescent="0.25">
      <c r="C15030" s="34"/>
      <c r="D15030" s="10"/>
    </row>
    <row r="15031" spans="3:4" x14ac:dyDescent="0.25">
      <c r="C15031" s="34"/>
      <c r="D15031" s="10"/>
    </row>
    <row r="15032" spans="3:4" x14ac:dyDescent="0.25">
      <c r="C15032" s="34"/>
      <c r="D15032" s="10"/>
    </row>
    <row r="15033" spans="3:4" x14ac:dyDescent="0.25">
      <c r="C15033" s="34"/>
      <c r="D15033" s="10"/>
    </row>
    <row r="15034" spans="3:4" x14ac:dyDescent="0.25">
      <c r="C15034" s="34"/>
      <c r="D15034" s="10"/>
    </row>
    <row r="15035" spans="3:4" x14ac:dyDescent="0.25">
      <c r="C15035" s="34"/>
      <c r="D15035" s="10"/>
    </row>
    <row r="15036" spans="3:4" x14ac:dyDescent="0.25">
      <c r="C15036" s="34"/>
      <c r="D15036" s="10"/>
    </row>
    <row r="15037" spans="3:4" x14ac:dyDescent="0.25">
      <c r="C15037" s="34"/>
      <c r="D15037" s="10"/>
    </row>
    <row r="15038" spans="3:4" x14ac:dyDescent="0.25">
      <c r="C15038" s="34"/>
      <c r="D15038" s="10"/>
    </row>
    <row r="15039" spans="3:4" x14ac:dyDescent="0.25">
      <c r="C15039" s="34"/>
      <c r="D15039" s="10"/>
    </row>
    <row r="15040" spans="3:4" x14ac:dyDescent="0.25">
      <c r="C15040" s="34"/>
      <c r="D15040" s="10"/>
    </row>
    <row r="15041" spans="3:4" x14ac:dyDescent="0.25">
      <c r="C15041" s="34"/>
      <c r="D15041" s="10"/>
    </row>
    <row r="15042" spans="3:4" x14ac:dyDescent="0.25">
      <c r="C15042" s="34"/>
      <c r="D15042" s="10"/>
    </row>
    <row r="15043" spans="3:4" x14ac:dyDescent="0.25">
      <c r="C15043" s="34"/>
      <c r="D15043" s="10"/>
    </row>
    <row r="15044" spans="3:4" x14ac:dyDescent="0.25">
      <c r="C15044" s="34"/>
      <c r="D15044" s="10"/>
    </row>
    <row r="15045" spans="3:4" x14ac:dyDescent="0.25">
      <c r="C15045" s="34"/>
      <c r="D15045" s="10"/>
    </row>
    <row r="15046" spans="3:4" x14ac:dyDescent="0.25">
      <c r="C15046" s="34"/>
      <c r="D15046" s="10"/>
    </row>
    <row r="15047" spans="3:4" x14ac:dyDescent="0.25">
      <c r="C15047" s="34"/>
      <c r="D15047" s="10"/>
    </row>
    <row r="15048" spans="3:4" x14ac:dyDescent="0.25">
      <c r="C15048" s="34"/>
      <c r="D15048" s="10"/>
    </row>
    <row r="15049" spans="3:4" x14ac:dyDescent="0.25">
      <c r="C15049" s="34"/>
      <c r="D15049" s="10"/>
    </row>
    <row r="15050" spans="3:4" x14ac:dyDescent="0.25">
      <c r="C15050" s="34"/>
      <c r="D15050" s="10"/>
    </row>
    <row r="15051" spans="3:4" x14ac:dyDescent="0.25">
      <c r="C15051" s="34"/>
      <c r="D15051" s="10"/>
    </row>
    <row r="15052" spans="3:4" x14ac:dyDescent="0.25">
      <c r="C15052" s="34"/>
      <c r="D15052" s="10"/>
    </row>
    <row r="15053" spans="3:4" x14ac:dyDescent="0.25">
      <c r="C15053" s="34"/>
      <c r="D15053" s="10"/>
    </row>
    <row r="15054" spans="3:4" x14ac:dyDescent="0.25">
      <c r="C15054" s="34"/>
      <c r="D15054" s="10"/>
    </row>
    <row r="15055" spans="3:4" x14ac:dyDescent="0.25">
      <c r="C15055" s="34"/>
      <c r="D15055" s="10"/>
    </row>
    <row r="15056" spans="3:4" x14ac:dyDescent="0.25">
      <c r="C15056" s="34"/>
      <c r="D15056" s="10"/>
    </row>
    <row r="15057" spans="3:4" x14ac:dyDescent="0.25">
      <c r="C15057" s="34"/>
      <c r="D15057" s="10"/>
    </row>
    <row r="15058" spans="3:4" x14ac:dyDescent="0.25">
      <c r="C15058" s="34"/>
      <c r="D15058" s="10"/>
    </row>
    <row r="15059" spans="3:4" x14ac:dyDescent="0.25">
      <c r="C15059" s="34"/>
      <c r="D15059" s="10"/>
    </row>
    <row r="15060" spans="3:4" x14ac:dyDescent="0.25">
      <c r="C15060" s="34"/>
      <c r="D15060" s="10"/>
    </row>
    <row r="15061" spans="3:4" x14ac:dyDescent="0.25">
      <c r="C15061" s="34"/>
      <c r="D15061" s="10"/>
    </row>
    <row r="15062" spans="3:4" x14ac:dyDescent="0.25">
      <c r="C15062" s="34"/>
      <c r="D15062" s="10"/>
    </row>
    <row r="15063" spans="3:4" x14ac:dyDescent="0.25">
      <c r="C15063" s="34"/>
      <c r="D15063" s="10"/>
    </row>
    <row r="15064" spans="3:4" x14ac:dyDescent="0.25">
      <c r="C15064" s="34"/>
      <c r="D15064" s="10"/>
    </row>
    <row r="15065" spans="3:4" x14ac:dyDescent="0.25">
      <c r="C15065" s="34"/>
      <c r="D15065" s="10"/>
    </row>
    <row r="15066" spans="3:4" x14ac:dyDescent="0.25">
      <c r="C15066" s="34"/>
      <c r="D15066" s="10"/>
    </row>
    <row r="15067" spans="3:4" x14ac:dyDescent="0.25">
      <c r="C15067" s="34"/>
      <c r="D15067" s="10"/>
    </row>
    <row r="15068" spans="3:4" x14ac:dyDescent="0.25">
      <c r="C15068" s="34"/>
      <c r="D15068" s="10"/>
    </row>
    <row r="15069" spans="3:4" x14ac:dyDescent="0.25">
      <c r="C15069" s="34"/>
      <c r="D15069" s="10"/>
    </row>
    <row r="15070" spans="3:4" x14ac:dyDescent="0.25">
      <c r="C15070" s="34"/>
      <c r="D15070" s="10"/>
    </row>
    <row r="15071" spans="3:4" x14ac:dyDescent="0.25">
      <c r="C15071" s="34"/>
      <c r="D15071" s="10"/>
    </row>
    <row r="15072" spans="3:4" x14ac:dyDescent="0.25">
      <c r="C15072" s="34"/>
      <c r="D15072" s="10"/>
    </row>
    <row r="15073" spans="3:4" x14ac:dyDescent="0.25">
      <c r="C15073" s="34"/>
      <c r="D15073" s="10"/>
    </row>
    <row r="15074" spans="3:4" x14ac:dyDescent="0.25">
      <c r="C15074" s="34"/>
      <c r="D15074" s="10"/>
    </row>
    <row r="15075" spans="3:4" x14ac:dyDescent="0.25">
      <c r="C15075" s="34"/>
      <c r="D15075" s="10"/>
    </row>
    <row r="15076" spans="3:4" x14ac:dyDescent="0.25">
      <c r="C15076" s="34"/>
      <c r="D15076" s="10"/>
    </row>
    <row r="15077" spans="3:4" x14ac:dyDescent="0.25">
      <c r="C15077" s="34"/>
      <c r="D15077" s="10"/>
    </row>
    <row r="15078" spans="3:4" x14ac:dyDescent="0.25">
      <c r="C15078" s="34"/>
      <c r="D15078" s="10"/>
    </row>
    <row r="15079" spans="3:4" x14ac:dyDescent="0.25">
      <c r="C15079" s="34"/>
      <c r="D15079" s="10"/>
    </row>
    <row r="15080" spans="3:4" x14ac:dyDescent="0.25">
      <c r="C15080" s="34"/>
      <c r="D15080" s="10"/>
    </row>
    <row r="15081" spans="3:4" x14ac:dyDescent="0.25">
      <c r="C15081" s="34"/>
      <c r="D15081" s="10"/>
    </row>
    <row r="15082" spans="3:4" x14ac:dyDescent="0.25">
      <c r="C15082" s="34"/>
      <c r="D15082" s="10"/>
    </row>
    <row r="15083" spans="3:4" x14ac:dyDescent="0.25">
      <c r="C15083" s="34"/>
      <c r="D15083" s="10"/>
    </row>
    <row r="15084" spans="3:4" x14ac:dyDescent="0.25">
      <c r="C15084" s="34"/>
      <c r="D15084" s="10"/>
    </row>
    <row r="15085" spans="3:4" x14ac:dyDescent="0.25">
      <c r="C15085" s="34"/>
      <c r="D15085" s="10"/>
    </row>
    <row r="15086" spans="3:4" x14ac:dyDescent="0.25">
      <c r="C15086" s="34"/>
      <c r="D15086" s="10"/>
    </row>
    <row r="15087" spans="3:4" x14ac:dyDescent="0.25">
      <c r="C15087" s="34"/>
      <c r="D15087" s="10"/>
    </row>
    <row r="15088" spans="3:4" x14ac:dyDescent="0.25">
      <c r="C15088" s="34"/>
      <c r="D15088" s="10"/>
    </row>
    <row r="15089" spans="3:4" x14ac:dyDescent="0.25">
      <c r="C15089" s="34"/>
      <c r="D15089" s="10"/>
    </row>
    <row r="15090" spans="3:4" x14ac:dyDescent="0.25">
      <c r="C15090" s="34"/>
      <c r="D15090" s="10"/>
    </row>
    <row r="15091" spans="3:4" x14ac:dyDescent="0.25">
      <c r="C15091" s="34"/>
      <c r="D15091" s="10"/>
    </row>
    <row r="15092" spans="3:4" x14ac:dyDescent="0.25">
      <c r="C15092" s="34"/>
      <c r="D15092" s="10"/>
    </row>
    <row r="15093" spans="3:4" x14ac:dyDescent="0.25">
      <c r="C15093" s="34"/>
      <c r="D15093" s="10"/>
    </row>
    <row r="15094" spans="3:4" x14ac:dyDescent="0.25">
      <c r="C15094" s="34"/>
      <c r="D15094" s="10"/>
    </row>
    <row r="15095" spans="3:4" x14ac:dyDescent="0.25">
      <c r="C15095" s="34"/>
      <c r="D15095" s="10"/>
    </row>
    <row r="15096" spans="3:4" x14ac:dyDescent="0.25">
      <c r="C15096" s="34"/>
      <c r="D15096" s="10"/>
    </row>
    <row r="15097" spans="3:4" x14ac:dyDescent="0.25">
      <c r="C15097" s="34"/>
      <c r="D15097" s="10"/>
    </row>
    <row r="15098" spans="3:4" x14ac:dyDescent="0.25">
      <c r="C15098" s="34"/>
      <c r="D15098" s="10"/>
    </row>
    <row r="15099" spans="3:4" x14ac:dyDescent="0.25">
      <c r="C15099" s="34"/>
      <c r="D15099" s="10"/>
    </row>
    <row r="15100" spans="3:4" x14ac:dyDescent="0.25">
      <c r="C15100" s="34"/>
      <c r="D15100" s="10"/>
    </row>
    <row r="15101" spans="3:4" x14ac:dyDescent="0.25">
      <c r="C15101" s="34"/>
      <c r="D15101" s="10"/>
    </row>
    <row r="15102" spans="3:4" x14ac:dyDescent="0.25">
      <c r="C15102" s="34"/>
      <c r="D15102" s="10"/>
    </row>
    <row r="15103" spans="3:4" x14ac:dyDescent="0.25">
      <c r="C15103" s="34"/>
      <c r="D15103" s="10"/>
    </row>
    <row r="15104" spans="3:4" x14ac:dyDescent="0.25">
      <c r="C15104" s="34"/>
      <c r="D15104" s="10"/>
    </row>
    <row r="15105" spans="3:4" x14ac:dyDescent="0.25">
      <c r="C15105" s="34"/>
      <c r="D15105" s="10"/>
    </row>
    <row r="15106" spans="3:4" x14ac:dyDescent="0.25">
      <c r="C15106" s="34"/>
      <c r="D15106" s="10"/>
    </row>
    <row r="15107" spans="3:4" x14ac:dyDescent="0.25">
      <c r="C15107" s="34"/>
      <c r="D15107" s="10"/>
    </row>
    <row r="15108" spans="3:4" x14ac:dyDescent="0.25">
      <c r="C15108" s="34"/>
      <c r="D15108" s="10"/>
    </row>
    <row r="15109" spans="3:4" x14ac:dyDescent="0.25">
      <c r="C15109" s="34"/>
      <c r="D15109" s="10"/>
    </row>
    <row r="15110" spans="3:4" x14ac:dyDescent="0.25">
      <c r="C15110" s="34"/>
      <c r="D15110" s="10"/>
    </row>
    <row r="15111" spans="3:4" x14ac:dyDescent="0.25">
      <c r="C15111" s="34"/>
      <c r="D15111" s="10"/>
    </row>
    <row r="15112" spans="3:4" x14ac:dyDescent="0.25">
      <c r="C15112" s="34"/>
      <c r="D15112" s="10"/>
    </row>
    <row r="15113" spans="3:4" x14ac:dyDescent="0.25">
      <c r="C15113" s="34"/>
      <c r="D15113" s="10"/>
    </row>
    <row r="15114" spans="3:4" x14ac:dyDescent="0.25">
      <c r="C15114" s="34"/>
      <c r="D15114" s="10"/>
    </row>
    <row r="15115" spans="3:4" x14ac:dyDescent="0.25">
      <c r="C15115" s="34"/>
      <c r="D15115" s="10"/>
    </row>
    <row r="15116" spans="3:4" x14ac:dyDescent="0.25">
      <c r="C15116" s="34"/>
      <c r="D15116" s="10"/>
    </row>
    <row r="15117" spans="3:4" x14ac:dyDescent="0.25">
      <c r="C15117" s="34"/>
      <c r="D15117" s="10"/>
    </row>
    <row r="15118" spans="3:4" x14ac:dyDescent="0.25">
      <c r="C15118" s="34"/>
      <c r="D15118" s="10"/>
    </row>
    <row r="15119" spans="3:4" x14ac:dyDescent="0.25">
      <c r="C15119" s="34"/>
      <c r="D15119" s="10"/>
    </row>
    <row r="15120" spans="3:4" x14ac:dyDescent="0.25">
      <c r="C15120" s="34"/>
      <c r="D15120" s="10"/>
    </row>
    <row r="15121" spans="3:4" x14ac:dyDescent="0.25">
      <c r="C15121" s="34"/>
      <c r="D15121" s="10"/>
    </row>
    <row r="15122" spans="3:4" x14ac:dyDescent="0.25">
      <c r="C15122" s="34"/>
      <c r="D15122" s="10"/>
    </row>
    <row r="15123" spans="3:4" x14ac:dyDescent="0.25">
      <c r="C15123" s="34"/>
      <c r="D15123" s="10"/>
    </row>
    <row r="15124" spans="3:4" x14ac:dyDescent="0.25">
      <c r="C15124" s="34"/>
      <c r="D15124" s="10"/>
    </row>
    <row r="15125" spans="3:4" x14ac:dyDescent="0.25">
      <c r="C15125" s="34"/>
      <c r="D15125" s="10"/>
    </row>
    <row r="15126" spans="3:4" x14ac:dyDescent="0.25">
      <c r="C15126" s="34"/>
      <c r="D15126" s="10"/>
    </row>
    <row r="15127" spans="3:4" x14ac:dyDescent="0.25">
      <c r="C15127" s="34"/>
      <c r="D15127" s="10"/>
    </row>
    <row r="15128" spans="3:4" x14ac:dyDescent="0.25">
      <c r="C15128" s="34"/>
      <c r="D15128" s="10"/>
    </row>
    <row r="15129" spans="3:4" x14ac:dyDescent="0.25">
      <c r="C15129" s="34"/>
      <c r="D15129" s="10"/>
    </row>
    <row r="15130" spans="3:4" x14ac:dyDescent="0.25">
      <c r="C15130" s="34"/>
      <c r="D15130" s="10"/>
    </row>
    <row r="15131" spans="3:4" x14ac:dyDescent="0.25">
      <c r="C15131" s="34"/>
      <c r="D15131" s="10"/>
    </row>
    <row r="15132" spans="3:4" x14ac:dyDescent="0.25">
      <c r="C15132" s="34"/>
      <c r="D15132" s="10"/>
    </row>
    <row r="15133" spans="3:4" x14ac:dyDescent="0.25">
      <c r="C15133" s="34"/>
      <c r="D15133" s="10"/>
    </row>
    <row r="15134" spans="3:4" x14ac:dyDescent="0.25">
      <c r="C15134" s="34"/>
      <c r="D15134" s="10"/>
    </row>
    <row r="15135" spans="3:4" x14ac:dyDescent="0.25">
      <c r="C15135" s="34"/>
      <c r="D15135" s="10"/>
    </row>
    <row r="15136" spans="3:4" x14ac:dyDescent="0.25">
      <c r="C15136" s="34"/>
      <c r="D15136" s="10"/>
    </row>
    <row r="15137" spans="3:4" x14ac:dyDescent="0.25">
      <c r="C15137" s="34"/>
      <c r="D15137" s="10"/>
    </row>
    <row r="15138" spans="3:4" x14ac:dyDescent="0.25">
      <c r="C15138" s="34"/>
      <c r="D15138" s="10"/>
    </row>
    <row r="15139" spans="3:4" x14ac:dyDescent="0.25">
      <c r="C15139" s="34"/>
      <c r="D15139" s="10"/>
    </row>
    <row r="15140" spans="3:4" x14ac:dyDescent="0.25">
      <c r="C15140" s="34"/>
      <c r="D15140" s="10"/>
    </row>
    <row r="15141" spans="3:4" x14ac:dyDescent="0.25">
      <c r="C15141" s="34"/>
      <c r="D15141" s="10"/>
    </row>
    <row r="15142" spans="3:4" x14ac:dyDescent="0.25">
      <c r="C15142" s="34"/>
      <c r="D15142" s="10"/>
    </row>
    <row r="15143" spans="3:4" x14ac:dyDescent="0.25">
      <c r="C15143" s="34"/>
      <c r="D15143" s="10"/>
    </row>
    <row r="15144" spans="3:4" x14ac:dyDescent="0.25">
      <c r="C15144" s="34"/>
      <c r="D15144" s="10"/>
    </row>
    <row r="15145" spans="3:4" x14ac:dyDescent="0.25">
      <c r="C15145" s="34"/>
      <c r="D15145" s="10"/>
    </row>
    <row r="15146" spans="3:4" x14ac:dyDescent="0.25">
      <c r="C15146" s="34"/>
      <c r="D15146" s="10"/>
    </row>
    <row r="15147" spans="3:4" x14ac:dyDescent="0.25">
      <c r="C15147" s="34"/>
      <c r="D15147" s="10"/>
    </row>
    <row r="15148" spans="3:4" x14ac:dyDescent="0.25">
      <c r="C15148" s="34"/>
      <c r="D15148" s="10"/>
    </row>
    <row r="15149" spans="3:4" x14ac:dyDescent="0.25">
      <c r="C15149" s="34"/>
      <c r="D15149" s="10"/>
    </row>
    <row r="15150" spans="3:4" x14ac:dyDescent="0.25">
      <c r="C15150" s="34"/>
      <c r="D15150" s="10"/>
    </row>
    <row r="15151" spans="3:4" x14ac:dyDescent="0.25">
      <c r="C15151" s="34"/>
      <c r="D15151" s="10"/>
    </row>
    <row r="15152" spans="3:4" x14ac:dyDescent="0.25">
      <c r="C15152" s="34"/>
      <c r="D15152" s="10"/>
    </row>
    <row r="15153" spans="3:4" x14ac:dyDescent="0.25">
      <c r="C15153" s="34"/>
      <c r="D15153" s="10"/>
    </row>
    <row r="15154" spans="3:4" x14ac:dyDescent="0.25">
      <c r="C15154" s="34"/>
      <c r="D15154" s="10"/>
    </row>
    <row r="15155" spans="3:4" x14ac:dyDescent="0.25">
      <c r="C15155" s="34"/>
      <c r="D15155" s="10"/>
    </row>
    <row r="15156" spans="3:4" x14ac:dyDescent="0.25">
      <c r="C15156" s="34"/>
      <c r="D15156" s="10"/>
    </row>
    <row r="15157" spans="3:4" x14ac:dyDescent="0.25">
      <c r="C15157" s="34"/>
      <c r="D15157" s="10"/>
    </row>
    <row r="15158" spans="3:4" x14ac:dyDescent="0.25">
      <c r="C15158" s="34"/>
      <c r="D15158" s="10"/>
    </row>
    <row r="15159" spans="3:4" x14ac:dyDescent="0.25">
      <c r="C15159" s="34"/>
      <c r="D15159" s="10"/>
    </row>
    <row r="15160" spans="3:4" x14ac:dyDescent="0.25">
      <c r="C15160" s="34"/>
      <c r="D15160" s="10"/>
    </row>
    <row r="15161" spans="3:4" x14ac:dyDescent="0.25">
      <c r="C15161" s="34"/>
      <c r="D15161" s="10"/>
    </row>
    <row r="15162" spans="3:4" x14ac:dyDescent="0.25">
      <c r="C15162" s="34"/>
      <c r="D15162" s="10"/>
    </row>
    <row r="15163" spans="3:4" x14ac:dyDescent="0.25">
      <c r="C15163" s="34"/>
      <c r="D15163" s="10"/>
    </row>
    <row r="15164" spans="3:4" x14ac:dyDescent="0.25">
      <c r="C15164" s="34"/>
      <c r="D15164" s="10"/>
    </row>
    <row r="15165" spans="3:4" x14ac:dyDescent="0.25">
      <c r="C15165" s="34"/>
      <c r="D15165" s="10"/>
    </row>
    <row r="15166" spans="3:4" x14ac:dyDescent="0.25">
      <c r="C15166" s="34"/>
      <c r="D15166" s="10"/>
    </row>
    <row r="15167" spans="3:4" x14ac:dyDescent="0.25">
      <c r="C15167" s="34"/>
      <c r="D15167" s="10"/>
    </row>
    <row r="15168" spans="3:4" x14ac:dyDescent="0.25">
      <c r="C15168" s="34"/>
      <c r="D15168" s="10"/>
    </row>
    <row r="15169" spans="3:4" x14ac:dyDescent="0.25">
      <c r="C15169" s="34"/>
      <c r="D15169" s="10"/>
    </row>
    <row r="15170" spans="3:4" x14ac:dyDescent="0.25">
      <c r="C15170" s="34"/>
      <c r="D15170" s="10"/>
    </row>
    <row r="15171" spans="3:4" x14ac:dyDescent="0.25">
      <c r="C15171" s="34"/>
      <c r="D15171" s="10"/>
    </row>
    <row r="15172" spans="3:4" x14ac:dyDescent="0.25">
      <c r="C15172" s="34"/>
      <c r="D15172" s="10"/>
    </row>
    <row r="15173" spans="3:4" x14ac:dyDescent="0.25">
      <c r="C15173" s="34"/>
      <c r="D15173" s="10"/>
    </row>
    <row r="15174" spans="3:4" x14ac:dyDescent="0.25">
      <c r="C15174" s="34"/>
      <c r="D15174" s="10"/>
    </row>
    <row r="15175" spans="3:4" x14ac:dyDescent="0.25">
      <c r="C15175" s="34"/>
      <c r="D15175" s="10"/>
    </row>
    <row r="15176" spans="3:4" x14ac:dyDescent="0.25">
      <c r="C15176" s="34"/>
      <c r="D15176" s="10"/>
    </row>
    <row r="15177" spans="3:4" x14ac:dyDescent="0.25">
      <c r="C15177" s="34"/>
      <c r="D15177" s="10"/>
    </row>
    <row r="15178" spans="3:4" x14ac:dyDescent="0.25">
      <c r="C15178" s="34"/>
      <c r="D15178" s="10"/>
    </row>
    <row r="15179" spans="3:4" x14ac:dyDescent="0.25">
      <c r="C15179" s="34"/>
      <c r="D15179" s="10"/>
    </row>
    <row r="15180" spans="3:4" x14ac:dyDescent="0.25">
      <c r="C15180" s="34"/>
      <c r="D15180" s="10"/>
    </row>
    <row r="15181" spans="3:4" x14ac:dyDescent="0.25">
      <c r="C15181" s="34"/>
      <c r="D15181" s="10"/>
    </row>
    <row r="15182" spans="3:4" x14ac:dyDescent="0.25">
      <c r="C15182" s="34"/>
      <c r="D15182" s="10"/>
    </row>
    <row r="15183" spans="3:4" x14ac:dyDescent="0.25">
      <c r="C15183" s="34"/>
      <c r="D15183" s="10"/>
    </row>
    <row r="15184" spans="3:4" x14ac:dyDescent="0.25">
      <c r="C15184" s="34"/>
      <c r="D15184" s="10"/>
    </row>
    <row r="15185" spans="3:4" x14ac:dyDescent="0.25">
      <c r="C15185" s="34"/>
      <c r="D15185" s="10"/>
    </row>
    <row r="15186" spans="3:4" x14ac:dyDescent="0.25">
      <c r="C15186" s="34"/>
      <c r="D15186" s="10"/>
    </row>
    <row r="15187" spans="3:4" x14ac:dyDescent="0.25">
      <c r="C15187" s="34"/>
      <c r="D15187" s="10"/>
    </row>
    <row r="15188" spans="3:4" x14ac:dyDescent="0.25">
      <c r="C15188" s="34"/>
      <c r="D15188" s="10"/>
    </row>
    <row r="15189" spans="3:4" x14ac:dyDescent="0.25">
      <c r="C15189" s="34"/>
      <c r="D15189" s="10"/>
    </row>
    <row r="15190" spans="3:4" x14ac:dyDescent="0.25">
      <c r="C15190" s="34"/>
      <c r="D15190" s="10"/>
    </row>
    <row r="15191" spans="3:4" x14ac:dyDescent="0.25">
      <c r="C15191" s="34"/>
      <c r="D15191" s="10"/>
    </row>
    <row r="15192" spans="3:4" x14ac:dyDescent="0.25">
      <c r="C15192" s="34"/>
      <c r="D15192" s="10"/>
    </row>
    <row r="15193" spans="3:4" x14ac:dyDescent="0.25">
      <c r="C15193" s="34"/>
      <c r="D15193" s="10"/>
    </row>
    <row r="15194" spans="3:4" x14ac:dyDescent="0.25">
      <c r="C15194" s="34"/>
      <c r="D15194" s="10"/>
    </row>
    <row r="15195" spans="3:4" x14ac:dyDescent="0.25">
      <c r="C15195" s="34"/>
      <c r="D15195" s="10"/>
    </row>
    <row r="15196" spans="3:4" x14ac:dyDescent="0.25">
      <c r="C15196" s="34"/>
      <c r="D15196" s="10"/>
    </row>
    <row r="15197" spans="3:4" x14ac:dyDescent="0.25">
      <c r="C15197" s="34"/>
      <c r="D15197" s="10"/>
    </row>
    <row r="15198" spans="3:4" x14ac:dyDescent="0.25">
      <c r="C15198" s="34"/>
      <c r="D15198" s="10"/>
    </row>
    <row r="15199" spans="3:4" x14ac:dyDescent="0.25">
      <c r="C15199" s="34"/>
      <c r="D15199" s="10"/>
    </row>
    <row r="15200" spans="3:4" x14ac:dyDescent="0.25">
      <c r="C15200" s="34"/>
      <c r="D15200" s="10"/>
    </row>
    <row r="15201" spans="3:4" x14ac:dyDescent="0.25">
      <c r="C15201" s="34"/>
      <c r="D15201" s="10"/>
    </row>
    <row r="15202" spans="3:4" x14ac:dyDescent="0.25">
      <c r="C15202" s="34"/>
      <c r="D15202" s="10"/>
    </row>
    <row r="15203" spans="3:4" x14ac:dyDescent="0.25">
      <c r="C15203" s="34"/>
      <c r="D15203" s="10"/>
    </row>
    <row r="15204" spans="3:4" x14ac:dyDescent="0.25">
      <c r="C15204" s="34"/>
      <c r="D15204" s="10"/>
    </row>
    <row r="15205" spans="3:4" x14ac:dyDescent="0.25">
      <c r="C15205" s="34"/>
      <c r="D15205" s="10"/>
    </row>
    <row r="15206" spans="3:4" x14ac:dyDescent="0.25">
      <c r="C15206" s="34"/>
      <c r="D15206" s="10"/>
    </row>
    <row r="15207" spans="3:4" x14ac:dyDescent="0.25">
      <c r="C15207" s="34"/>
      <c r="D15207" s="10"/>
    </row>
    <row r="15208" spans="3:4" x14ac:dyDescent="0.25">
      <c r="C15208" s="34"/>
      <c r="D15208" s="10"/>
    </row>
    <row r="15209" spans="3:4" x14ac:dyDescent="0.25">
      <c r="C15209" s="34"/>
      <c r="D15209" s="10"/>
    </row>
    <row r="15210" spans="3:4" x14ac:dyDescent="0.25">
      <c r="C15210" s="34"/>
      <c r="D15210" s="10"/>
    </row>
    <row r="15211" spans="3:4" x14ac:dyDescent="0.25">
      <c r="C15211" s="34"/>
      <c r="D15211" s="10"/>
    </row>
    <row r="15212" spans="3:4" x14ac:dyDescent="0.25">
      <c r="C15212" s="34"/>
      <c r="D15212" s="10"/>
    </row>
    <row r="15213" spans="3:4" x14ac:dyDescent="0.25">
      <c r="C15213" s="34"/>
      <c r="D15213" s="10"/>
    </row>
    <row r="15214" spans="3:4" x14ac:dyDescent="0.25">
      <c r="C15214" s="34"/>
      <c r="D15214" s="10"/>
    </row>
    <row r="15215" spans="3:4" x14ac:dyDescent="0.25">
      <c r="C15215" s="34"/>
      <c r="D15215" s="10"/>
    </row>
    <row r="15216" spans="3:4" x14ac:dyDescent="0.25">
      <c r="C15216" s="34"/>
      <c r="D15216" s="10"/>
    </row>
    <row r="15217" spans="3:4" x14ac:dyDescent="0.25">
      <c r="C15217" s="34"/>
      <c r="D15217" s="10"/>
    </row>
    <row r="15218" spans="3:4" x14ac:dyDescent="0.25">
      <c r="C15218" s="34"/>
      <c r="D15218" s="10"/>
    </row>
    <row r="15219" spans="3:4" x14ac:dyDescent="0.25">
      <c r="C15219" s="34"/>
      <c r="D15219" s="10"/>
    </row>
    <row r="15220" spans="3:4" x14ac:dyDescent="0.25">
      <c r="C15220" s="34"/>
      <c r="D15220" s="10"/>
    </row>
    <row r="15221" spans="3:4" x14ac:dyDescent="0.25">
      <c r="C15221" s="34"/>
      <c r="D15221" s="10"/>
    </row>
    <row r="15222" spans="3:4" x14ac:dyDescent="0.25">
      <c r="C15222" s="34"/>
      <c r="D15222" s="10"/>
    </row>
    <row r="15223" spans="3:4" x14ac:dyDescent="0.25">
      <c r="C15223" s="34"/>
      <c r="D15223" s="10"/>
    </row>
    <row r="15224" spans="3:4" x14ac:dyDescent="0.25">
      <c r="C15224" s="34"/>
      <c r="D15224" s="10"/>
    </row>
    <row r="15225" spans="3:4" x14ac:dyDescent="0.25">
      <c r="C15225" s="34"/>
      <c r="D15225" s="10"/>
    </row>
    <row r="15226" spans="3:4" x14ac:dyDescent="0.25">
      <c r="C15226" s="34"/>
      <c r="D15226" s="10"/>
    </row>
    <row r="15227" spans="3:4" x14ac:dyDescent="0.25">
      <c r="C15227" s="34"/>
      <c r="D15227" s="10"/>
    </row>
    <row r="15228" spans="3:4" x14ac:dyDescent="0.25">
      <c r="C15228" s="34"/>
      <c r="D15228" s="10"/>
    </row>
    <row r="15229" spans="3:4" x14ac:dyDescent="0.25">
      <c r="C15229" s="34"/>
      <c r="D15229" s="10"/>
    </row>
    <row r="15230" spans="3:4" x14ac:dyDescent="0.25">
      <c r="C15230" s="34"/>
      <c r="D15230" s="10"/>
    </row>
    <row r="15231" spans="3:4" x14ac:dyDescent="0.25">
      <c r="C15231" s="34"/>
      <c r="D15231" s="10"/>
    </row>
    <row r="15232" spans="3:4" x14ac:dyDescent="0.25">
      <c r="C15232" s="34"/>
      <c r="D15232" s="10"/>
    </row>
    <row r="15233" spans="3:4" x14ac:dyDescent="0.25">
      <c r="C15233" s="34"/>
      <c r="D15233" s="10"/>
    </row>
    <row r="15234" spans="3:4" x14ac:dyDescent="0.25">
      <c r="C15234" s="34"/>
      <c r="D15234" s="10"/>
    </row>
    <row r="15235" spans="3:4" x14ac:dyDescent="0.25">
      <c r="C15235" s="34"/>
      <c r="D15235" s="10"/>
    </row>
    <row r="15236" spans="3:4" x14ac:dyDescent="0.25">
      <c r="C15236" s="34"/>
      <c r="D15236" s="10"/>
    </row>
    <row r="15237" spans="3:4" x14ac:dyDescent="0.25">
      <c r="C15237" s="34"/>
      <c r="D15237" s="10"/>
    </row>
    <row r="15238" spans="3:4" x14ac:dyDescent="0.25">
      <c r="C15238" s="34"/>
      <c r="D15238" s="10"/>
    </row>
    <row r="15239" spans="3:4" x14ac:dyDescent="0.25">
      <c r="C15239" s="34"/>
      <c r="D15239" s="10"/>
    </row>
    <row r="15240" spans="3:4" x14ac:dyDescent="0.25">
      <c r="C15240" s="34"/>
      <c r="D15240" s="10"/>
    </row>
    <row r="15241" spans="3:4" x14ac:dyDescent="0.25">
      <c r="C15241" s="34"/>
      <c r="D15241" s="10"/>
    </row>
    <row r="15242" spans="3:4" x14ac:dyDescent="0.25">
      <c r="C15242" s="34"/>
      <c r="D15242" s="10"/>
    </row>
    <row r="15243" spans="3:4" x14ac:dyDescent="0.25">
      <c r="C15243" s="34"/>
      <c r="D15243" s="10"/>
    </row>
    <row r="15244" spans="3:4" x14ac:dyDescent="0.25">
      <c r="C15244" s="34"/>
      <c r="D15244" s="10"/>
    </row>
    <row r="15245" spans="3:4" x14ac:dyDescent="0.25">
      <c r="C15245" s="34"/>
      <c r="D15245" s="10"/>
    </row>
    <row r="15246" spans="3:4" x14ac:dyDescent="0.25">
      <c r="C15246" s="34"/>
      <c r="D15246" s="10"/>
    </row>
    <row r="15247" spans="3:4" x14ac:dyDescent="0.25">
      <c r="C15247" s="34"/>
      <c r="D15247" s="10"/>
    </row>
    <row r="15248" spans="3:4" x14ac:dyDescent="0.25">
      <c r="C15248" s="34"/>
      <c r="D15248" s="10"/>
    </row>
    <row r="15249" spans="3:4" x14ac:dyDescent="0.25">
      <c r="C15249" s="34"/>
      <c r="D15249" s="10"/>
    </row>
    <row r="15250" spans="3:4" x14ac:dyDescent="0.25">
      <c r="C15250" s="34"/>
      <c r="D15250" s="10"/>
    </row>
    <row r="15251" spans="3:4" x14ac:dyDescent="0.25">
      <c r="C15251" s="34"/>
      <c r="D15251" s="10"/>
    </row>
    <row r="15252" spans="3:4" x14ac:dyDescent="0.25">
      <c r="C15252" s="34"/>
      <c r="D15252" s="10"/>
    </row>
    <row r="15253" spans="3:4" x14ac:dyDescent="0.25">
      <c r="C15253" s="34"/>
      <c r="D15253" s="10"/>
    </row>
    <row r="15254" spans="3:4" x14ac:dyDescent="0.25">
      <c r="C15254" s="34"/>
      <c r="D15254" s="10"/>
    </row>
    <row r="15255" spans="3:4" x14ac:dyDescent="0.25">
      <c r="C15255" s="34"/>
      <c r="D15255" s="10"/>
    </row>
    <row r="15256" spans="3:4" x14ac:dyDescent="0.25">
      <c r="C15256" s="34"/>
      <c r="D15256" s="10"/>
    </row>
    <row r="15257" spans="3:4" x14ac:dyDescent="0.25">
      <c r="C15257" s="34"/>
      <c r="D15257" s="10"/>
    </row>
    <row r="15258" spans="3:4" x14ac:dyDescent="0.25">
      <c r="C15258" s="34"/>
      <c r="D15258" s="10"/>
    </row>
    <row r="15259" spans="3:4" x14ac:dyDescent="0.25">
      <c r="C15259" s="34"/>
      <c r="D15259" s="10"/>
    </row>
    <row r="15260" spans="3:4" x14ac:dyDescent="0.25">
      <c r="C15260" s="34"/>
      <c r="D15260" s="10"/>
    </row>
    <row r="15261" spans="3:4" x14ac:dyDescent="0.25">
      <c r="C15261" s="34"/>
      <c r="D15261" s="10"/>
    </row>
    <row r="15262" spans="3:4" x14ac:dyDescent="0.25">
      <c r="C15262" s="34"/>
      <c r="D15262" s="10"/>
    </row>
    <row r="15263" spans="3:4" x14ac:dyDescent="0.25">
      <c r="C15263" s="34"/>
      <c r="D15263" s="10"/>
    </row>
    <row r="15264" spans="3:4" x14ac:dyDescent="0.25">
      <c r="C15264" s="34"/>
      <c r="D15264" s="10"/>
    </row>
    <row r="15265" spans="3:4" x14ac:dyDescent="0.25">
      <c r="C15265" s="34"/>
      <c r="D15265" s="10"/>
    </row>
    <row r="15266" spans="3:4" x14ac:dyDescent="0.25">
      <c r="C15266" s="34"/>
      <c r="D15266" s="10"/>
    </row>
    <row r="15267" spans="3:4" x14ac:dyDescent="0.25">
      <c r="C15267" s="34"/>
      <c r="D15267" s="10"/>
    </row>
    <row r="15268" spans="3:4" x14ac:dyDescent="0.25">
      <c r="C15268" s="34"/>
      <c r="D15268" s="10"/>
    </row>
    <row r="15269" spans="3:4" x14ac:dyDescent="0.25">
      <c r="C15269" s="34"/>
      <c r="D15269" s="10"/>
    </row>
    <row r="15270" spans="3:4" x14ac:dyDescent="0.25">
      <c r="C15270" s="34"/>
      <c r="D15270" s="10"/>
    </row>
    <row r="15271" spans="3:4" x14ac:dyDescent="0.25">
      <c r="C15271" s="34"/>
      <c r="D15271" s="10"/>
    </row>
    <row r="15272" spans="3:4" x14ac:dyDescent="0.25">
      <c r="C15272" s="34"/>
      <c r="D15272" s="10"/>
    </row>
    <row r="15273" spans="3:4" x14ac:dyDescent="0.25">
      <c r="C15273" s="34"/>
      <c r="D15273" s="10"/>
    </row>
    <row r="15274" spans="3:4" x14ac:dyDescent="0.25">
      <c r="C15274" s="34"/>
      <c r="D15274" s="10"/>
    </row>
    <row r="15275" spans="3:4" x14ac:dyDescent="0.25">
      <c r="C15275" s="34"/>
      <c r="D15275" s="10"/>
    </row>
    <row r="15276" spans="3:4" x14ac:dyDescent="0.25">
      <c r="C15276" s="34"/>
      <c r="D15276" s="10"/>
    </row>
    <row r="15277" spans="3:4" x14ac:dyDescent="0.25">
      <c r="C15277" s="34"/>
      <c r="D15277" s="10"/>
    </row>
    <row r="15278" spans="3:4" x14ac:dyDescent="0.25">
      <c r="C15278" s="34"/>
      <c r="D15278" s="10"/>
    </row>
    <row r="15279" spans="3:4" x14ac:dyDescent="0.25">
      <c r="C15279" s="34"/>
      <c r="D15279" s="10"/>
    </row>
    <row r="15280" spans="3:4" x14ac:dyDescent="0.25">
      <c r="C15280" s="34"/>
      <c r="D15280" s="10"/>
    </row>
    <row r="15281" spans="3:4" x14ac:dyDescent="0.25">
      <c r="C15281" s="34"/>
      <c r="D15281" s="10"/>
    </row>
    <row r="15282" spans="3:4" x14ac:dyDescent="0.25">
      <c r="C15282" s="34"/>
      <c r="D15282" s="10"/>
    </row>
    <row r="15283" spans="3:4" x14ac:dyDescent="0.25">
      <c r="C15283" s="34"/>
      <c r="D15283" s="10"/>
    </row>
    <row r="15284" spans="3:4" x14ac:dyDescent="0.25">
      <c r="C15284" s="34"/>
      <c r="D15284" s="10"/>
    </row>
    <row r="15285" spans="3:4" x14ac:dyDescent="0.25">
      <c r="C15285" s="34"/>
      <c r="D15285" s="10"/>
    </row>
    <row r="15286" spans="3:4" x14ac:dyDescent="0.25">
      <c r="C15286" s="34"/>
      <c r="D15286" s="10"/>
    </row>
    <row r="15287" spans="3:4" x14ac:dyDescent="0.25">
      <c r="C15287" s="34"/>
      <c r="D15287" s="10"/>
    </row>
    <row r="15288" spans="3:4" x14ac:dyDescent="0.25">
      <c r="C15288" s="34"/>
      <c r="D15288" s="10"/>
    </row>
    <row r="15289" spans="3:4" x14ac:dyDescent="0.25">
      <c r="C15289" s="34"/>
      <c r="D15289" s="10"/>
    </row>
    <row r="15290" spans="3:4" x14ac:dyDescent="0.25">
      <c r="C15290" s="34"/>
      <c r="D15290" s="10"/>
    </row>
    <row r="15291" spans="3:4" x14ac:dyDescent="0.25">
      <c r="C15291" s="34"/>
      <c r="D15291" s="10"/>
    </row>
    <row r="15292" spans="3:4" x14ac:dyDescent="0.25">
      <c r="C15292" s="34"/>
      <c r="D15292" s="10"/>
    </row>
    <row r="15293" spans="3:4" x14ac:dyDescent="0.25">
      <c r="C15293" s="34"/>
      <c r="D15293" s="10"/>
    </row>
    <row r="15294" spans="3:4" x14ac:dyDescent="0.25">
      <c r="C15294" s="34"/>
      <c r="D15294" s="10"/>
    </row>
    <row r="15295" spans="3:4" x14ac:dyDescent="0.25">
      <c r="C15295" s="34"/>
      <c r="D15295" s="10"/>
    </row>
    <row r="15296" spans="3:4" x14ac:dyDescent="0.25">
      <c r="C15296" s="34"/>
      <c r="D15296" s="10"/>
    </row>
    <row r="15297" spans="3:4" x14ac:dyDescent="0.25">
      <c r="C15297" s="34"/>
      <c r="D15297" s="10"/>
    </row>
    <row r="15298" spans="3:4" x14ac:dyDescent="0.25">
      <c r="C15298" s="34"/>
      <c r="D15298" s="10"/>
    </row>
    <row r="15299" spans="3:4" x14ac:dyDescent="0.25">
      <c r="C15299" s="34"/>
      <c r="D15299" s="10"/>
    </row>
    <row r="15300" spans="3:4" x14ac:dyDescent="0.25">
      <c r="C15300" s="34"/>
      <c r="D15300" s="10"/>
    </row>
    <row r="15301" spans="3:4" x14ac:dyDescent="0.25">
      <c r="C15301" s="34"/>
      <c r="D15301" s="10"/>
    </row>
    <row r="15302" spans="3:4" x14ac:dyDescent="0.25">
      <c r="C15302" s="34"/>
      <c r="D15302" s="10"/>
    </row>
    <row r="15303" spans="3:4" x14ac:dyDescent="0.25">
      <c r="C15303" s="34"/>
      <c r="D15303" s="10"/>
    </row>
    <row r="15304" spans="3:4" x14ac:dyDescent="0.25">
      <c r="C15304" s="34"/>
      <c r="D15304" s="10"/>
    </row>
    <row r="15305" spans="3:4" x14ac:dyDescent="0.25">
      <c r="C15305" s="34"/>
      <c r="D15305" s="10"/>
    </row>
    <row r="15306" spans="3:4" x14ac:dyDescent="0.25">
      <c r="C15306" s="34"/>
      <c r="D15306" s="10"/>
    </row>
    <row r="15307" spans="3:4" x14ac:dyDescent="0.25">
      <c r="C15307" s="34"/>
      <c r="D15307" s="10"/>
    </row>
    <row r="15308" spans="3:4" x14ac:dyDescent="0.25">
      <c r="C15308" s="34"/>
      <c r="D15308" s="10"/>
    </row>
    <row r="15309" spans="3:4" x14ac:dyDescent="0.25">
      <c r="C15309" s="34"/>
      <c r="D15309" s="10"/>
    </row>
    <row r="15310" spans="3:4" x14ac:dyDescent="0.25">
      <c r="C15310" s="34"/>
      <c r="D15310" s="10"/>
    </row>
    <row r="15311" spans="3:4" x14ac:dyDescent="0.25">
      <c r="C15311" s="34"/>
      <c r="D15311" s="10"/>
    </row>
    <row r="15312" spans="3:4" x14ac:dyDescent="0.25">
      <c r="C15312" s="34"/>
      <c r="D15312" s="10"/>
    </row>
    <row r="15313" spans="3:4" x14ac:dyDescent="0.25">
      <c r="C15313" s="34"/>
      <c r="D15313" s="10"/>
    </row>
    <row r="15314" spans="3:4" x14ac:dyDescent="0.25">
      <c r="C15314" s="34"/>
      <c r="D15314" s="10"/>
    </row>
    <row r="15315" spans="3:4" x14ac:dyDescent="0.25">
      <c r="C15315" s="34"/>
      <c r="D15315" s="10"/>
    </row>
    <row r="15316" spans="3:4" x14ac:dyDescent="0.25">
      <c r="C15316" s="34"/>
      <c r="D15316" s="10"/>
    </row>
    <row r="15317" spans="3:4" x14ac:dyDescent="0.25">
      <c r="C15317" s="34"/>
      <c r="D15317" s="10"/>
    </row>
    <row r="15318" spans="3:4" x14ac:dyDescent="0.25">
      <c r="C15318" s="34"/>
      <c r="D15318" s="10"/>
    </row>
    <row r="15319" spans="3:4" x14ac:dyDescent="0.25">
      <c r="C15319" s="34"/>
      <c r="D15319" s="10"/>
    </row>
    <row r="15320" spans="3:4" x14ac:dyDescent="0.25">
      <c r="C15320" s="34"/>
      <c r="D15320" s="10"/>
    </row>
    <row r="15321" spans="3:4" x14ac:dyDescent="0.25">
      <c r="C15321" s="34"/>
      <c r="D15321" s="10"/>
    </row>
    <row r="15322" spans="3:4" x14ac:dyDescent="0.25">
      <c r="C15322" s="34"/>
      <c r="D15322" s="10"/>
    </row>
    <row r="15323" spans="3:4" x14ac:dyDescent="0.25">
      <c r="C15323" s="34"/>
      <c r="D15323" s="10"/>
    </row>
    <row r="15324" spans="3:4" x14ac:dyDescent="0.25">
      <c r="C15324" s="34"/>
      <c r="D15324" s="10"/>
    </row>
    <row r="15325" spans="3:4" x14ac:dyDescent="0.25">
      <c r="C15325" s="34"/>
      <c r="D15325" s="10"/>
    </row>
    <row r="15326" spans="3:4" x14ac:dyDescent="0.25">
      <c r="C15326" s="34"/>
      <c r="D15326" s="10"/>
    </row>
    <row r="15327" spans="3:4" x14ac:dyDescent="0.25">
      <c r="C15327" s="34"/>
      <c r="D15327" s="10"/>
    </row>
    <row r="15328" spans="3:4" x14ac:dyDescent="0.25">
      <c r="C15328" s="34"/>
      <c r="D15328" s="10"/>
    </row>
    <row r="15329" spans="3:4" x14ac:dyDescent="0.25">
      <c r="C15329" s="34"/>
      <c r="D15329" s="10"/>
    </row>
    <row r="15330" spans="3:4" x14ac:dyDescent="0.25">
      <c r="C15330" s="34"/>
      <c r="D15330" s="10"/>
    </row>
    <row r="15331" spans="3:4" x14ac:dyDescent="0.25">
      <c r="C15331" s="34"/>
      <c r="D15331" s="10"/>
    </row>
    <row r="15332" spans="3:4" x14ac:dyDescent="0.25">
      <c r="C15332" s="34"/>
      <c r="D15332" s="10"/>
    </row>
    <row r="15333" spans="3:4" x14ac:dyDescent="0.25">
      <c r="C15333" s="34"/>
      <c r="D15333" s="10"/>
    </row>
    <row r="15334" spans="3:4" x14ac:dyDescent="0.25">
      <c r="C15334" s="34"/>
      <c r="D15334" s="10"/>
    </row>
    <row r="15335" spans="3:4" x14ac:dyDescent="0.25">
      <c r="C15335" s="34"/>
      <c r="D15335" s="10"/>
    </row>
    <row r="15336" spans="3:4" x14ac:dyDescent="0.25">
      <c r="C15336" s="34"/>
      <c r="D15336" s="10"/>
    </row>
    <row r="15337" spans="3:4" x14ac:dyDescent="0.25">
      <c r="C15337" s="34"/>
      <c r="D15337" s="10"/>
    </row>
    <row r="15338" spans="3:4" x14ac:dyDescent="0.25">
      <c r="C15338" s="34"/>
      <c r="D15338" s="10"/>
    </row>
    <row r="15339" spans="3:4" x14ac:dyDescent="0.25">
      <c r="C15339" s="34"/>
      <c r="D15339" s="10"/>
    </row>
    <row r="15340" spans="3:4" x14ac:dyDescent="0.25">
      <c r="C15340" s="34"/>
      <c r="D15340" s="10"/>
    </row>
    <row r="15341" spans="3:4" x14ac:dyDescent="0.25">
      <c r="C15341" s="34"/>
      <c r="D15341" s="10"/>
    </row>
    <row r="15342" spans="3:4" x14ac:dyDescent="0.25">
      <c r="C15342" s="34"/>
      <c r="D15342" s="10"/>
    </row>
    <row r="15343" spans="3:4" x14ac:dyDescent="0.25">
      <c r="C15343" s="34"/>
      <c r="D15343" s="10"/>
    </row>
    <row r="15344" spans="3:4" x14ac:dyDescent="0.25">
      <c r="C15344" s="34"/>
      <c r="D15344" s="10"/>
    </row>
    <row r="15345" spans="3:4" x14ac:dyDescent="0.25">
      <c r="C15345" s="34"/>
      <c r="D15345" s="10"/>
    </row>
    <row r="15346" spans="3:4" x14ac:dyDescent="0.25">
      <c r="C15346" s="34"/>
      <c r="D15346" s="10"/>
    </row>
    <row r="15347" spans="3:4" x14ac:dyDescent="0.25">
      <c r="C15347" s="34"/>
      <c r="D15347" s="10"/>
    </row>
    <row r="15348" spans="3:4" x14ac:dyDescent="0.25">
      <c r="C15348" s="34"/>
      <c r="D15348" s="10"/>
    </row>
    <row r="15349" spans="3:4" x14ac:dyDescent="0.25">
      <c r="C15349" s="34"/>
      <c r="D15349" s="10"/>
    </row>
    <row r="15350" spans="3:4" x14ac:dyDescent="0.25">
      <c r="C15350" s="34"/>
      <c r="D15350" s="10"/>
    </row>
    <row r="15351" spans="3:4" x14ac:dyDescent="0.25">
      <c r="C15351" s="34"/>
      <c r="D15351" s="10"/>
    </row>
    <row r="15352" spans="3:4" x14ac:dyDescent="0.25">
      <c r="C15352" s="34"/>
      <c r="D15352" s="10"/>
    </row>
    <row r="15353" spans="3:4" x14ac:dyDescent="0.25">
      <c r="C15353" s="34"/>
      <c r="D15353" s="10"/>
    </row>
    <row r="15354" spans="3:4" x14ac:dyDescent="0.25">
      <c r="C15354" s="34"/>
      <c r="D15354" s="10"/>
    </row>
    <row r="15355" spans="3:4" x14ac:dyDescent="0.25">
      <c r="C15355" s="34"/>
      <c r="D15355" s="10"/>
    </row>
    <row r="15356" spans="3:4" x14ac:dyDescent="0.25">
      <c r="C15356" s="34"/>
      <c r="D15356" s="10"/>
    </row>
    <row r="15357" spans="3:4" x14ac:dyDescent="0.25">
      <c r="C15357" s="34"/>
      <c r="D15357" s="10"/>
    </row>
    <row r="15358" spans="3:4" x14ac:dyDescent="0.25">
      <c r="C15358" s="34"/>
      <c r="D15358" s="10"/>
    </row>
    <row r="15359" spans="3:4" x14ac:dyDescent="0.25">
      <c r="C15359" s="34"/>
      <c r="D15359" s="10"/>
    </row>
    <row r="15360" spans="3:4" x14ac:dyDescent="0.25">
      <c r="C15360" s="34"/>
      <c r="D15360" s="10"/>
    </row>
    <row r="15361" spans="3:4" x14ac:dyDescent="0.25">
      <c r="C15361" s="34"/>
      <c r="D15361" s="10"/>
    </row>
    <row r="15362" spans="3:4" x14ac:dyDescent="0.25">
      <c r="C15362" s="34"/>
      <c r="D15362" s="10"/>
    </row>
    <row r="15363" spans="3:4" x14ac:dyDescent="0.25">
      <c r="C15363" s="34"/>
      <c r="D15363" s="10"/>
    </row>
    <row r="15364" spans="3:4" x14ac:dyDescent="0.25">
      <c r="C15364" s="34"/>
      <c r="D15364" s="10"/>
    </row>
    <row r="15365" spans="3:4" x14ac:dyDescent="0.25">
      <c r="C15365" s="34"/>
      <c r="D15365" s="10"/>
    </row>
    <row r="15366" spans="3:4" x14ac:dyDescent="0.25">
      <c r="C15366" s="34"/>
      <c r="D15366" s="10"/>
    </row>
    <row r="15367" spans="3:4" x14ac:dyDescent="0.25">
      <c r="C15367" s="34"/>
      <c r="D15367" s="10"/>
    </row>
    <row r="15368" spans="3:4" x14ac:dyDescent="0.25">
      <c r="C15368" s="34"/>
      <c r="D15368" s="10"/>
    </row>
    <row r="15369" spans="3:4" x14ac:dyDescent="0.25">
      <c r="C15369" s="34"/>
      <c r="D15369" s="10"/>
    </row>
    <row r="15370" spans="3:4" x14ac:dyDescent="0.25">
      <c r="C15370" s="34"/>
      <c r="D15370" s="10"/>
    </row>
    <row r="15371" spans="3:4" x14ac:dyDescent="0.25">
      <c r="C15371" s="34"/>
      <c r="D15371" s="10"/>
    </row>
    <row r="15372" spans="3:4" x14ac:dyDescent="0.25">
      <c r="C15372" s="34"/>
      <c r="D15372" s="10"/>
    </row>
    <row r="15373" spans="3:4" x14ac:dyDescent="0.25">
      <c r="C15373" s="34"/>
      <c r="D15373" s="10"/>
    </row>
    <row r="15374" spans="3:4" x14ac:dyDescent="0.25">
      <c r="C15374" s="34"/>
      <c r="D15374" s="10"/>
    </row>
    <row r="15375" spans="3:4" x14ac:dyDescent="0.25">
      <c r="C15375" s="34"/>
      <c r="D15375" s="10"/>
    </row>
    <row r="15376" spans="3:4" x14ac:dyDescent="0.25">
      <c r="C15376" s="34"/>
      <c r="D15376" s="10"/>
    </row>
    <row r="15377" spans="3:4" x14ac:dyDescent="0.25">
      <c r="C15377" s="34"/>
      <c r="D15377" s="10"/>
    </row>
    <row r="15378" spans="3:4" x14ac:dyDescent="0.25">
      <c r="C15378" s="34"/>
      <c r="D15378" s="10"/>
    </row>
    <row r="15379" spans="3:4" x14ac:dyDescent="0.25">
      <c r="C15379" s="34"/>
      <c r="D15379" s="10"/>
    </row>
    <row r="15380" spans="3:4" x14ac:dyDescent="0.25">
      <c r="C15380" s="34"/>
      <c r="D15380" s="10"/>
    </row>
    <row r="15381" spans="3:4" x14ac:dyDescent="0.25">
      <c r="C15381" s="34"/>
      <c r="D15381" s="10"/>
    </row>
    <row r="15382" spans="3:4" x14ac:dyDescent="0.25">
      <c r="C15382" s="34"/>
      <c r="D15382" s="10"/>
    </row>
    <row r="15383" spans="3:4" x14ac:dyDescent="0.25">
      <c r="C15383" s="34"/>
      <c r="D15383" s="10"/>
    </row>
    <row r="15384" spans="3:4" x14ac:dyDescent="0.25">
      <c r="C15384" s="34"/>
      <c r="D15384" s="10"/>
    </row>
    <row r="15385" spans="3:4" x14ac:dyDescent="0.25">
      <c r="C15385" s="34"/>
      <c r="D15385" s="10"/>
    </row>
    <row r="15386" spans="3:4" x14ac:dyDescent="0.25">
      <c r="C15386" s="34"/>
      <c r="D15386" s="10"/>
    </row>
    <row r="15387" spans="3:4" x14ac:dyDescent="0.25">
      <c r="C15387" s="34"/>
      <c r="D15387" s="10"/>
    </row>
    <row r="15388" spans="3:4" x14ac:dyDescent="0.25">
      <c r="C15388" s="34"/>
      <c r="D15388" s="10"/>
    </row>
    <row r="15389" spans="3:4" x14ac:dyDescent="0.25">
      <c r="C15389" s="34"/>
      <c r="D15389" s="10"/>
    </row>
    <row r="15390" spans="3:4" x14ac:dyDescent="0.25">
      <c r="C15390" s="34"/>
      <c r="D15390" s="10"/>
    </row>
    <row r="15391" spans="3:4" x14ac:dyDescent="0.25">
      <c r="C15391" s="34"/>
      <c r="D15391" s="10"/>
    </row>
    <row r="15392" spans="3:4" x14ac:dyDescent="0.25">
      <c r="C15392" s="34"/>
      <c r="D15392" s="10"/>
    </row>
    <row r="15393" spans="3:4" x14ac:dyDescent="0.25">
      <c r="C15393" s="34"/>
      <c r="D15393" s="10"/>
    </row>
    <row r="15394" spans="3:4" x14ac:dyDescent="0.25">
      <c r="C15394" s="34"/>
      <c r="D15394" s="10"/>
    </row>
    <row r="15395" spans="3:4" x14ac:dyDescent="0.25">
      <c r="C15395" s="34"/>
      <c r="D15395" s="10"/>
    </row>
    <row r="15396" spans="3:4" x14ac:dyDescent="0.25">
      <c r="C15396" s="34"/>
      <c r="D15396" s="10"/>
    </row>
    <row r="15397" spans="3:4" x14ac:dyDescent="0.25">
      <c r="C15397" s="34"/>
      <c r="D15397" s="10"/>
    </row>
    <row r="15398" spans="3:4" x14ac:dyDescent="0.25">
      <c r="C15398" s="34"/>
      <c r="D15398" s="10"/>
    </row>
    <row r="15399" spans="3:4" x14ac:dyDescent="0.25">
      <c r="C15399" s="34"/>
      <c r="D15399" s="10"/>
    </row>
    <row r="15400" spans="3:4" x14ac:dyDescent="0.25">
      <c r="C15400" s="34"/>
      <c r="D15400" s="10"/>
    </row>
    <row r="15401" spans="3:4" x14ac:dyDescent="0.25">
      <c r="C15401" s="34"/>
      <c r="D15401" s="10"/>
    </row>
    <row r="15402" spans="3:4" x14ac:dyDescent="0.25">
      <c r="C15402" s="34"/>
      <c r="D15402" s="10"/>
    </row>
    <row r="15403" spans="3:4" x14ac:dyDescent="0.25">
      <c r="C15403" s="34"/>
      <c r="D15403" s="10"/>
    </row>
    <row r="15404" spans="3:4" x14ac:dyDescent="0.25">
      <c r="C15404" s="34"/>
      <c r="D15404" s="10"/>
    </row>
    <row r="15405" spans="3:4" x14ac:dyDescent="0.25">
      <c r="C15405" s="34"/>
      <c r="D15405" s="10"/>
    </row>
    <row r="15406" spans="3:4" x14ac:dyDescent="0.25">
      <c r="C15406" s="34"/>
      <c r="D15406" s="10"/>
    </row>
    <row r="15407" spans="3:4" x14ac:dyDescent="0.25">
      <c r="C15407" s="34"/>
      <c r="D15407" s="10"/>
    </row>
    <row r="15408" spans="3:4" x14ac:dyDescent="0.25">
      <c r="C15408" s="34"/>
      <c r="D15408" s="10"/>
    </row>
    <row r="15409" spans="3:4" x14ac:dyDescent="0.25">
      <c r="C15409" s="34"/>
      <c r="D15409" s="10"/>
    </row>
    <row r="15410" spans="3:4" x14ac:dyDescent="0.25">
      <c r="C15410" s="34"/>
      <c r="D15410" s="10"/>
    </row>
    <row r="15411" spans="3:4" x14ac:dyDescent="0.25">
      <c r="C15411" s="34"/>
      <c r="D15411" s="10"/>
    </row>
    <row r="15412" spans="3:4" x14ac:dyDescent="0.25">
      <c r="C15412" s="34"/>
      <c r="D15412" s="10"/>
    </row>
    <row r="15413" spans="3:4" x14ac:dyDescent="0.25">
      <c r="C15413" s="34"/>
      <c r="D15413" s="10"/>
    </row>
    <row r="15414" spans="3:4" x14ac:dyDescent="0.25">
      <c r="C15414" s="34"/>
      <c r="D15414" s="10"/>
    </row>
    <row r="15415" spans="3:4" x14ac:dyDescent="0.25">
      <c r="C15415" s="34"/>
      <c r="D15415" s="10"/>
    </row>
    <row r="15416" spans="3:4" x14ac:dyDescent="0.25">
      <c r="C15416" s="34"/>
      <c r="D15416" s="10"/>
    </row>
    <row r="15417" spans="3:4" x14ac:dyDescent="0.25">
      <c r="C15417" s="34"/>
      <c r="D15417" s="10"/>
    </row>
    <row r="15418" spans="3:4" x14ac:dyDescent="0.25">
      <c r="C15418" s="34"/>
      <c r="D15418" s="10"/>
    </row>
    <row r="15419" spans="3:4" x14ac:dyDescent="0.25">
      <c r="C15419" s="34"/>
      <c r="D15419" s="10"/>
    </row>
    <row r="15420" spans="3:4" x14ac:dyDescent="0.25">
      <c r="C15420" s="34"/>
      <c r="D15420" s="10"/>
    </row>
    <row r="15421" spans="3:4" x14ac:dyDescent="0.25">
      <c r="C15421" s="34"/>
      <c r="D15421" s="10"/>
    </row>
    <row r="15422" spans="3:4" x14ac:dyDescent="0.25">
      <c r="C15422" s="34"/>
      <c r="D15422" s="10"/>
    </row>
    <row r="15423" spans="3:4" x14ac:dyDescent="0.25">
      <c r="C15423" s="34"/>
      <c r="D15423" s="10"/>
    </row>
    <row r="15424" spans="3:4" x14ac:dyDescent="0.25">
      <c r="C15424" s="34"/>
      <c r="D15424" s="10"/>
    </row>
    <row r="15425" spans="3:4" x14ac:dyDescent="0.25">
      <c r="C15425" s="34"/>
      <c r="D15425" s="10"/>
    </row>
    <row r="15426" spans="3:4" x14ac:dyDescent="0.25">
      <c r="C15426" s="34"/>
      <c r="D15426" s="10"/>
    </row>
    <row r="15427" spans="3:4" x14ac:dyDescent="0.25">
      <c r="C15427" s="34"/>
      <c r="D15427" s="10"/>
    </row>
    <row r="15428" spans="3:4" x14ac:dyDescent="0.25">
      <c r="C15428" s="34"/>
      <c r="D15428" s="10"/>
    </row>
    <row r="15429" spans="3:4" x14ac:dyDescent="0.25">
      <c r="C15429" s="34"/>
      <c r="D15429" s="10"/>
    </row>
    <row r="15430" spans="3:4" x14ac:dyDescent="0.25">
      <c r="C15430" s="34"/>
      <c r="D15430" s="10"/>
    </row>
    <row r="15431" spans="3:4" x14ac:dyDescent="0.25">
      <c r="C15431" s="34"/>
      <c r="D15431" s="10"/>
    </row>
    <row r="15432" spans="3:4" x14ac:dyDescent="0.25">
      <c r="C15432" s="34"/>
      <c r="D15432" s="10"/>
    </row>
    <row r="15433" spans="3:4" x14ac:dyDescent="0.25">
      <c r="C15433" s="34"/>
      <c r="D15433" s="10"/>
    </row>
    <row r="15434" spans="3:4" x14ac:dyDescent="0.25">
      <c r="C15434" s="34"/>
      <c r="D15434" s="10"/>
    </row>
    <row r="15435" spans="3:4" x14ac:dyDescent="0.25">
      <c r="C15435" s="34"/>
      <c r="D15435" s="10"/>
    </row>
    <row r="15436" spans="3:4" x14ac:dyDescent="0.25">
      <c r="C15436" s="34"/>
      <c r="D15436" s="10"/>
    </row>
    <row r="15437" spans="3:4" x14ac:dyDescent="0.25">
      <c r="C15437" s="34"/>
      <c r="D15437" s="10"/>
    </row>
    <row r="15438" spans="3:4" x14ac:dyDescent="0.25">
      <c r="C15438" s="34"/>
      <c r="D15438" s="10"/>
    </row>
    <row r="15439" spans="3:4" x14ac:dyDescent="0.25">
      <c r="C15439" s="34"/>
      <c r="D15439" s="10"/>
    </row>
    <row r="15440" spans="3:4" x14ac:dyDescent="0.25">
      <c r="C15440" s="34"/>
      <c r="D15440" s="10"/>
    </row>
    <row r="15441" spans="3:4" x14ac:dyDescent="0.25">
      <c r="C15441" s="34"/>
      <c r="D15441" s="10"/>
    </row>
    <row r="15442" spans="3:4" x14ac:dyDescent="0.25">
      <c r="C15442" s="34"/>
      <c r="D15442" s="10"/>
    </row>
    <row r="15443" spans="3:4" x14ac:dyDescent="0.25">
      <c r="C15443" s="34"/>
      <c r="D15443" s="10"/>
    </row>
    <row r="15444" spans="3:4" x14ac:dyDescent="0.25">
      <c r="C15444" s="34"/>
      <c r="D15444" s="10"/>
    </row>
    <row r="15445" spans="3:4" x14ac:dyDescent="0.25">
      <c r="C15445" s="34"/>
      <c r="D15445" s="10"/>
    </row>
    <row r="15446" spans="3:4" x14ac:dyDescent="0.25">
      <c r="C15446" s="34"/>
      <c r="D15446" s="10"/>
    </row>
    <row r="15447" spans="3:4" x14ac:dyDescent="0.25">
      <c r="C15447" s="34"/>
      <c r="D15447" s="10"/>
    </row>
    <row r="15448" spans="3:4" x14ac:dyDescent="0.25">
      <c r="C15448" s="34"/>
      <c r="D15448" s="10"/>
    </row>
    <row r="15449" spans="3:4" x14ac:dyDescent="0.25">
      <c r="C15449" s="34"/>
      <c r="D15449" s="10"/>
    </row>
    <row r="15450" spans="3:4" x14ac:dyDescent="0.25">
      <c r="C15450" s="34"/>
      <c r="D15450" s="10"/>
    </row>
    <row r="15451" spans="3:4" x14ac:dyDescent="0.25">
      <c r="C15451" s="34"/>
      <c r="D15451" s="10"/>
    </row>
    <row r="15452" spans="3:4" x14ac:dyDescent="0.25">
      <c r="C15452" s="34"/>
      <c r="D15452" s="10"/>
    </row>
    <row r="15453" spans="3:4" x14ac:dyDescent="0.25">
      <c r="C15453" s="34"/>
      <c r="D15453" s="10"/>
    </row>
    <row r="15454" spans="3:4" x14ac:dyDescent="0.25">
      <c r="C15454" s="34"/>
      <c r="D15454" s="10"/>
    </row>
    <row r="15455" spans="3:4" x14ac:dyDescent="0.25">
      <c r="C15455" s="34"/>
      <c r="D15455" s="10"/>
    </row>
    <row r="15456" spans="3:4" x14ac:dyDescent="0.25">
      <c r="C15456" s="34"/>
      <c r="D15456" s="10"/>
    </row>
    <row r="15457" spans="3:4" x14ac:dyDescent="0.25">
      <c r="C15457" s="34"/>
      <c r="D15457" s="10"/>
    </row>
    <row r="15458" spans="3:4" x14ac:dyDescent="0.25">
      <c r="C15458" s="34"/>
      <c r="D15458" s="10"/>
    </row>
    <row r="15459" spans="3:4" x14ac:dyDescent="0.25">
      <c r="C15459" s="34"/>
      <c r="D15459" s="10"/>
    </row>
    <row r="15460" spans="3:4" x14ac:dyDescent="0.25">
      <c r="C15460" s="34"/>
      <c r="D15460" s="10"/>
    </row>
    <row r="15461" spans="3:4" x14ac:dyDescent="0.25">
      <c r="C15461" s="34"/>
      <c r="D15461" s="10"/>
    </row>
    <row r="15462" spans="3:4" x14ac:dyDescent="0.25">
      <c r="C15462" s="34"/>
      <c r="D15462" s="10"/>
    </row>
    <row r="15463" spans="3:4" x14ac:dyDescent="0.25">
      <c r="C15463" s="34"/>
      <c r="D15463" s="10"/>
    </row>
    <row r="15464" spans="3:4" x14ac:dyDescent="0.25">
      <c r="C15464" s="34"/>
      <c r="D15464" s="10"/>
    </row>
    <row r="15465" spans="3:4" x14ac:dyDescent="0.25">
      <c r="C15465" s="34"/>
      <c r="D15465" s="10"/>
    </row>
    <row r="15466" spans="3:4" x14ac:dyDescent="0.25">
      <c r="C15466" s="34"/>
      <c r="D15466" s="10"/>
    </row>
    <row r="15467" spans="3:4" x14ac:dyDescent="0.25">
      <c r="C15467" s="34"/>
      <c r="D15467" s="10"/>
    </row>
    <row r="15468" spans="3:4" x14ac:dyDescent="0.25">
      <c r="C15468" s="34"/>
      <c r="D15468" s="10"/>
    </row>
    <row r="15469" spans="3:4" x14ac:dyDescent="0.25">
      <c r="C15469" s="34"/>
      <c r="D15469" s="10"/>
    </row>
    <row r="15470" spans="3:4" x14ac:dyDescent="0.25">
      <c r="C15470" s="34"/>
      <c r="D15470" s="10"/>
    </row>
    <row r="15471" spans="3:4" x14ac:dyDescent="0.25">
      <c r="C15471" s="34"/>
      <c r="D15471" s="10"/>
    </row>
    <row r="15472" spans="3:4" x14ac:dyDescent="0.25">
      <c r="C15472" s="34"/>
      <c r="D15472" s="10"/>
    </row>
    <row r="15473" spans="3:4" x14ac:dyDescent="0.25">
      <c r="C15473" s="34"/>
      <c r="D15473" s="10"/>
    </row>
    <row r="15474" spans="3:4" x14ac:dyDescent="0.25">
      <c r="C15474" s="34"/>
      <c r="D15474" s="10"/>
    </row>
    <row r="15475" spans="3:4" x14ac:dyDescent="0.25">
      <c r="C15475" s="34"/>
      <c r="D15475" s="10"/>
    </row>
    <row r="15476" spans="3:4" x14ac:dyDescent="0.25">
      <c r="C15476" s="34"/>
      <c r="D15476" s="10"/>
    </row>
    <row r="15477" spans="3:4" x14ac:dyDescent="0.25">
      <c r="C15477" s="34"/>
      <c r="D15477" s="10"/>
    </row>
    <row r="15478" spans="3:4" x14ac:dyDescent="0.25">
      <c r="C15478" s="34"/>
      <c r="D15478" s="10"/>
    </row>
    <row r="15479" spans="3:4" x14ac:dyDescent="0.25">
      <c r="C15479" s="34"/>
      <c r="D15479" s="10"/>
    </row>
    <row r="15480" spans="3:4" x14ac:dyDescent="0.25">
      <c r="C15480" s="34"/>
      <c r="D15480" s="10"/>
    </row>
    <row r="15481" spans="3:4" x14ac:dyDescent="0.25">
      <c r="C15481" s="34"/>
      <c r="D15481" s="10"/>
    </row>
    <row r="15482" spans="3:4" x14ac:dyDescent="0.25">
      <c r="C15482" s="34"/>
      <c r="D15482" s="10"/>
    </row>
    <row r="15483" spans="3:4" x14ac:dyDescent="0.25">
      <c r="C15483" s="34"/>
      <c r="D15483" s="10"/>
    </row>
    <row r="15484" spans="3:4" x14ac:dyDescent="0.25">
      <c r="C15484" s="34"/>
      <c r="D15484" s="10"/>
    </row>
    <row r="15485" spans="3:4" x14ac:dyDescent="0.25">
      <c r="C15485" s="34"/>
      <c r="D15485" s="10"/>
    </row>
    <row r="15486" spans="3:4" x14ac:dyDescent="0.25">
      <c r="C15486" s="34"/>
      <c r="D15486" s="10"/>
    </row>
    <row r="15487" spans="3:4" x14ac:dyDescent="0.25">
      <c r="C15487" s="34"/>
      <c r="D15487" s="10"/>
    </row>
    <row r="15488" spans="3:4" x14ac:dyDescent="0.25">
      <c r="C15488" s="34"/>
      <c r="D15488" s="10"/>
    </row>
    <row r="15489" spans="3:4" x14ac:dyDescent="0.25">
      <c r="C15489" s="34"/>
      <c r="D15489" s="10"/>
    </row>
    <row r="15490" spans="3:4" x14ac:dyDescent="0.25">
      <c r="C15490" s="34"/>
      <c r="D15490" s="10"/>
    </row>
    <row r="15491" spans="3:4" x14ac:dyDescent="0.25">
      <c r="C15491" s="34"/>
      <c r="D15491" s="10"/>
    </row>
    <row r="15492" spans="3:4" x14ac:dyDescent="0.25">
      <c r="C15492" s="34"/>
      <c r="D15492" s="10"/>
    </row>
    <row r="15493" spans="3:4" x14ac:dyDescent="0.25">
      <c r="C15493" s="34"/>
      <c r="D15493" s="10"/>
    </row>
    <row r="15494" spans="3:4" x14ac:dyDescent="0.25">
      <c r="C15494" s="34"/>
      <c r="D15494" s="10"/>
    </row>
    <row r="15495" spans="3:4" x14ac:dyDescent="0.25">
      <c r="C15495" s="34"/>
      <c r="D15495" s="10"/>
    </row>
    <row r="15496" spans="3:4" x14ac:dyDescent="0.25">
      <c r="C15496" s="34"/>
      <c r="D15496" s="10"/>
    </row>
    <row r="15497" spans="3:4" x14ac:dyDescent="0.25">
      <c r="C15497" s="34"/>
      <c r="D15497" s="10"/>
    </row>
    <row r="15498" spans="3:4" x14ac:dyDescent="0.25">
      <c r="C15498" s="34"/>
      <c r="D15498" s="10"/>
    </row>
    <row r="15499" spans="3:4" x14ac:dyDescent="0.25">
      <c r="C15499" s="34"/>
      <c r="D15499" s="10"/>
    </row>
    <row r="15500" spans="3:4" x14ac:dyDescent="0.25">
      <c r="C15500" s="34"/>
      <c r="D15500" s="10"/>
    </row>
    <row r="15501" spans="3:4" x14ac:dyDescent="0.25">
      <c r="C15501" s="34"/>
      <c r="D15501" s="10"/>
    </row>
    <row r="15502" spans="3:4" x14ac:dyDescent="0.25">
      <c r="C15502" s="34"/>
      <c r="D15502" s="10"/>
    </row>
    <row r="15503" spans="3:4" x14ac:dyDescent="0.25">
      <c r="C15503" s="34"/>
      <c r="D15503" s="10"/>
    </row>
    <row r="15504" spans="3:4" x14ac:dyDescent="0.25">
      <c r="C15504" s="34"/>
      <c r="D15504" s="10"/>
    </row>
    <row r="15505" spans="3:4" x14ac:dyDescent="0.25">
      <c r="C15505" s="34"/>
      <c r="D15505" s="10"/>
    </row>
    <row r="15506" spans="3:4" x14ac:dyDescent="0.25">
      <c r="C15506" s="34"/>
      <c r="D15506" s="10"/>
    </row>
    <row r="15507" spans="3:4" x14ac:dyDescent="0.25">
      <c r="C15507" s="34"/>
      <c r="D15507" s="10"/>
    </row>
    <row r="15508" spans="3:4" x14ac:dyDescent="0.25">
      <c r="C15508" s="34"/>
      <c r="D15508" s="10"/>
    </row>
    <row r="15509" spans="3:4" x14ac:dyDescent="0.25">
      <c r="C15509" s="34"/>
      <c r="D15509" s="10"/>
    </row>
    <row r="15510" spans="3:4" x14ac:dyDescent="0.25">
      <c r="C15510" s="34"/>
      <c r="D15510" s="10"/>
    </row>
    <row r="15511" spans="3:4" x14ac:dyDescent="0.25">
      <c r="C15511" s="34"/>
      <c r="D15511" s="10"/>
    </row>
    <row r="15512" spans="3:4" x14ac:dyDescent="0.25">
      <c r="C15512" s="34"/>
      <c r="D15512" s="10"/>
    </row>
    <row r="15513" spans="3:4" x14ac:dyDescent="0.25">
      <c r="C15513" s="34"/>
      <c r="D15513" s="10"/>
    </row>
    <row r="15514" spans="3:4" x14ac:dyDescent="0.25">
      <c r="C15514" s="34"/>
      <c r="D15514" s="10"/>
    </row>
    <row r="15515" spans="3:4" x14ac:dyDescent="0.25">
      <c r="C15515" s="34"/>
      <c r="D15515" s="10"/>
    </row>
    <row r="15516" spans="3:4" x14ac:dyDescent="0.25">
      <c r="C15516" s="34"/>
      <c r="D15516" s="10"/>
    </row>
    <row r="15517" spans="3:4" x14ac:dyDescent="0.25">
      <c r="C15517" s="34"/>
      <c r="D15517" s="10"/>
    </row>
    <row r="15518" spans="3:4" x14ac:dyDescent="0.25">
      <c r="C15518" s="34"/>
      <c r="D15518" s="10"/>
    </row>
    <row r="15519" spans="3:4" x14ac:dyDescent="0.25">
      <c r="C15519" s="34"/>
      <c r="D15519" s="10"/>
    </row>
    <row r="15520" spans="3:4" x14ac:dyDescent="0.25">
      <c r="C15520" s="34"/>
      <c r="D15520" s="10"/>
    </row>
    <row r="15521" spans="3:4" x14ac:dyDescent="0.25">
      <c r="C15521" s="34"/>
      <c r="D15521" s="10"/>
    </row>
    <row r="15522" spans="3:4" x14ac:dyDescent="0.25">
      <c r="C15522" s="34"/>
      <c r="D15522" s="10"/>
    </row>
    <row r="15523" spans="3:4" x14ac:dyDescent="0.25">
      <c r="C15523" s="34"/>
      <c r="D15523" s="10"/>
    </row>
    <row r="15524" spans="3:4" x14ac:dyDescent="0.25">
      <c r="C15524" s="34"/>
      <c r="D15524" s="10"/>
    </row>
    <row r="15525" spans="3:4" x14ac:dyDescent="0.25">
      <c r="C15525" s="34"/>
      <c r="D15525" s="10"/>
    </row>
    <row r="15526" spans="3:4" x14ac:dyDescent="0.25">
      <c r="C15526" s="34"/>
      <c r="D15526" s="10"/>
    </row>
    <row r="15527" spans="3:4" x14ac:dyDescent="0.25">
      <c r="C15527" s="34"/>
      <c r="D15527" s="10"/>
    </row>
    <row r="15528" spans="3:4" x14ac:dyDescent="0.25">
      <c r="C15528" s="34"/>
      <c r="D15528" s="10"/>
    </row>
    <row r="15529" spans="3:4" x14ac:dyDescent="0.25">
      <c r="C15529" s="34"/>
      <c r="D15529" s="10"/>
    </row>
    <row r="15530" spans="3:4" x14ac:dyDescent="0.25">
      <c r="C15530" s="34"/>
      <c r="D15530" s="10"/>
    </row>
    <row r="15531" spans="3:4" x14ac:dyDescent="0.25">
      <c r="C15531" s="34"/>
      <c r="D15531" s="10"/>
    </row>
    <row r="15532" spans="3:4" x14ac:dyDescent="0.25">
      <c r="C15532" s="34"/>
      <c r="D15532" s="10"/>
    </row>
    <row r="15533" spans="3:4" x14ac:dyDescent="0.25">
      <c r="C15533" s="34"/>
      <c r="D15533" s="10"/>
    </row>
    <row r="15534" spans="3:4" x14ac:dyDescent="0.25">
      <c r="C15534" s="34"/>
      <c r="D15534" s="10"/>
    </row>
    <row r="15535" spans="3:4" x14ac:dyDescent="0.25">
      <c r="C15535" s="34"/>
      <c r="D15535" s="10"/>
    </row>
    <row r="15536" spans="3:4" x14ac:dyDescent="0.25">
      <c r="C15536" s="34"/>
      <c r="D15536" s="10"/>
    </row>
    <row r="15537" spans="3:4" x14ac:dyDescent="0.25">
      <c r="C15537" s="34"/>
      <c r="D15537" s="10"/>
    </row>
    <row r="15538" spans="3:4" x14ac:dyDescent="0.25">
      <c r="C15538" s="34"/>
      <c r="D15538" s="10"/>
    </row>
    <row r="15539" spans="3:4" x14ac:dyDescent="0.25">
      <c r="C15539" s="34"/>
      <c r="D15539" s="10"/>
    </row>
    <row r="15540" spans="3:4" x14ac:dyDescent="0.25">
      <c r="C15540" s="34"/>
      <c r="D15540" s="10"/>
    </row>
    <row r="15541" spans="3:4" x14ac:dyDescent="0.25">
      <c r="C15541" s="34"/>
      <c r="D15541" s="10"/>
    </row>
    <row r="15542" spans="3:4" x14ac:dyDescent="0.25">
      <c r="C15542" s="34"/>
      <c r="D15542" s="10"/>
    </row>
    <row r="15543" spans="3:4" x14ac:dyDescent="0.25">
      <c r="C15543" s="34"/>
      <c r="D15543" s="10"/>
    </row>
    <row r="15544" spans="3:4" x14ac:dyDescent="0.25">
      <c r="C15544" s="34"/>
      <c r="D15544" s="10"/>
    </row>
    <row r="15545" spans="3:4" x14ac:dyDescent="0.25">
      <c r="C15545" s="34"/>
      <c r="D15545" s="10"/>
    </row>
    <row r="15546" spans="3:4" x14ac:dyDescent="0.25">
      <c r="C15546" s="34"/>
      <c r="D15546" s="10"/>
    </row>
    <row r="15547" spans="3:4" x14ac:dyDescent="0.25">
      <c r="C15547" s="34"/>
      <c r="D15547" s="10"/>
    </row>
    <row r="15548" spans="3:4" x14ac:dyDescent="0.25">
      <c r="C15548" s="34"/>
      <c r="D15548" s="10"/>
    </row>
    <row r="15549" spans="3:4" x14ac:dyDescent="0.25">
      <c r="C15549" s="34"/>
      <c r="D15549" s="10"/>
    </row>
    <row r="15550" spans="3:4" x14ac:dyDescent="0.25">
      <c r="C15550" s="34"/>
      <c r="D15550" s="10"/>
    </row>
    <row r="15551" spans="3:4" x14ac:dyDescent="0.25">
      <c r="C15551" s="34"/>
      <c r="D15551" s="10"/>
    </row>
    <row r="15552" spans="3:4" x14ac:dyDescent="0.25">
      <c r="C15552" s="34"/>
      <c r="D15552" s="10"/>
    </row>
    <row r="15553" spans="3:4" x14ac:dyDescent="0.25">
      <c r="C15553" s="34"/>
      <c r="D15553" s="10"/>
    </row>
    <row r="15554" spans="3:4" x14ac:dyDescent="0.25">
      <c r="C15554" s="34"/>
      <c r="D15554" s="10"/>
    </row>
    <row r="15555" spans="3:4" x14ac:dyDescent="0.25">
      <c r="C15555" s="34"/>
      <c r="D15555" s="10"/>
    </row>
    <row r="15556" spans="3:4" x14ac:dyDescent="0.25">
      <c r="C15556" s="34"/>
      <c r="D15556" s="10"/>
    </row>
    <row r="15557" spans="3:4" x14ac:dyDescent="0.25">
      <c r="C15557" s="34"/>
      <c r="D15557" s="10"/>
    </row>
    <row r="15558" spans="3:4" x14ac:dyDescent="0.25">
      <c r="C15558" s="34"/>
      <c r="D15558" s="10"/>
    </row>
    <row r="15559" spans="3:4" x14ac:dyDescent="0.25">
      <c r="C15559" s="34"/>
      <c r="D15559" s="10"/>
    </row>
    <row r="15560" spans="3:4" x14ac:dyDescent="0.25">
      <c r="C15560" s="34"/>
      <c r="D15560" s="10"/>
    </row>
    <row r="15561" spans="3:4" x14ac:dyDescent="0.25">
      <c r="C15561" s="34"/>
      <c r="D15561" s="10"/>
    </row>
    <row r="15562" spans="3:4" x14ac:dyDescent="0.25">
      <c r="C15562" s="34"/>
      <c r="D15562" s="10"/>
    </row>
    <row r="15563" spans="3:4" x14ac:dyDescent="0.25">
      <c r="C15563" s="34"/>
      <c r="D15563" s="10"/>
    </row>
    <row r="15564" spans="3:4" x14ac:dyDescent="0.25">
      <c r="C15564" s="34"/>
      <c r="D15564" s="10"/>
    </row>
    <row r="15565" spans="3:4" x14ac:dyDescent="0.25">
      <c r="C15565" s="34"/>
      <c r="D15565" s="10"/>
    </row>
    <row r="15566" spans="3:4" x14ac:dyDescent="0.25">
      <c r="C15566" s="34"/>
      <c r="D15566" s="10"/>
    </row>
    <row r="15567" spans="3:4" x14ac:dyDescent="0.25">
      <c r="C15567" s="34"/>
      <c r="D15567" s="10"/>
    </row>
    <row r="15568" spans="3:4" x14ac:dyDescent="0.25">
      <c r="C15568" s="34"/>
      <c r="D15568" s="10"/>
    </row>
    <row r="15569" spans="3:4" x14ac:dyDescent="0.25">
      <c r="C15569" s="34"/>
      <c r="D15569" s="10"/>
    </row>
    <row r="15570" spans="3:4" x14ac:dyDescent="0.25">
      <c r="C15570" s="34"/>
      <c r="D15570" s="10"/>
    </row>
    <row r="15571" spans="3:4" x14ac:dyDescent="0.25">
      <c r="C15571" s="34"/>
      <c r="D15571" s="10"/>
    </row>
    <row r="15572" spans="3:4" x14ac:dyDescent="0.25">
      <c r="C15572" s="34"/>
      <c r="D15572" s="10"/>
    </row>
    <row r="15573" spans="3:4" x14ac:dyDescent="0.25">
      <c r="C15573" s="34"/>
      <c r="D15573" s="10"/>
    </row>
    <row r="15574" spans="3:4" x14ac:dyDescent="0.25">
      <c r="C15574" s="34"/>
      <c r="D15574" s="10"/>
    </row>
    <row r="15575" spans="3:4" x14ac:dyDescent="0.25">
      <c r="C15575" s="34"/>
      <c r="D15575" s="10"/>
    </row>
    <row r="15576" spans="3:4" x14ac:dyDescent="0.25">
      <c r="C15576" s="34"/>
      <c r="D15576" s="10"/>
    </row>
    <row r="15577" spans="3:4" x14ac:dyDescent="0.25">
      <c r="C15577" s="34"/>
      <c r="D15577" s="10"/>
    </row>
    <row r="15578" spans="3:4" x14ac:dyDescent="0.25">
      <c r="C15578" s="34"/>
      <c r="D15578" s="10"/>
    </row>
    <row r="15579" spans="3:4" x14ac:dyDescent="0.25">
      <c r="C15579" s="34"/>
      <c r="D15579" s="10"/>
    </row>
    <row r="15580" spans="3:4" x14ac:dyDescent="0.25">
      <c r="C15580" s="34"/>
      <c r="D15580" s="10"/>
    </row>
    <row r="15581" spans="3:4" x14ac:dyDescent="0.25">
      <c r="C15581" s="34"/>
      <c r="D15581" s="10"/>
    </row>
    <row r="15582" spans="3:4" x14ac:dyDescent="0.25">
      <c r="C15582" s="34"/>
      <c r="D15582" s="10"/>
    </row>
    <row r="15583" spans="3:4" x14ac:dyDescent="0.25">
      <c r="C15583" s="34"/>
      <c r="D15583" s="10"/>
    </row>
    <row r="15584" spans="3:4" x14ac:dyDescent="0.25">
      <c r="C15584" s="34"/>
      <c r="D15584" s="10"/>
    </row>
    <row r="15585" spans="3:4" x14ac:dyDescent="0.25">
      <c r="C15585" s="34"/>
      <c r="D15585" s="10"/>
    </row>
    <row r="15586" spans="3:4" x14ac:dyDescent="0.25">
      <c r="C15586" s="34"/>
      <c r="D15586" s="10"/>
    </row>
    <row r="15587" spans="3:4" x14ac:dyDescent="0.25">
      <c r="C15587" s="34"/>
      <c r="D15587" s="10"/>
    </row>
    <row r="15588" spans="3:4" x14ac:dyDescent="0.25">
      <c r="C15588" s="34"/>
      <c r="D15588" s="10"/>
    </row>
    <row r="15589" spans="3:4" x14ac:dyDescent="0.25">
      <c r="C15589" s="34"/>
      <c r="D15589" s="10"/>
    </row>
    <row r="15590" spans="3:4" x14ac:dyDescent="0.25">
      <c r="C15590" s="34"/>
      <c r="D15590" s="10"/>
    </row>
    <row r="15591" spans="3:4" x14ac:dyDescent="0.25">
      <c r="C15591" s="34"/>
      <c r="D15591" s="10"/>
    </row>
    <row r="15592" spans="3:4" x14ac:dyDescent="0.25">
      <c r="C15592" s="34"/>
      <c r="D15592" s="10"/>
    </row>
    <row r="15593" spans="3:4" x14ac:dyDescent="0.25">
      <c r="C15593" s="34"/>
      <c r="D15593" s="10"/>
    </row>
    <row r="15594" spans="3:4" x14ac:dyDescent="0.25">
      <c r="C15594" s="34"/>
      <c r="D15594" s="10"/>
    </row>
    <row r="15595" spans="3:4" x14ac:dyDescent="0.25">
      <c r="C15595" s="34"/>
      <c r="D15595" s="10"/>
    </row>
    <row r="15596" spans="3:4" x14ac:dyDescent="0.25">
      <c r="C15596" s="34"/>
      <c r="D15596" s="10"/>
    </row>
    <row r="15597" spans="3:4" x14ac:dyDescent="0.25">
      <c r="C15597" s="34"/>
      <c r="D15597" s="10"/>
    </row>
    <row r="15598" spans="3:4" x14ac:dyDescent="0.25">
      <c r="C15598" s="34"/>
      <c r="D15598" s="10"/>
    </row>
    <row r="15599" spans="3:4" x14ac:dyDescent="0.25">
      <c r="C15599" s="34"/>
      <c r="D15599" s="10"/>
    </row>
    <row r="15600" spans="3:4" x14ac:dyDescent="0.25">
      <c r="C15600" s="34"/>
      <c r="D15600" s="10"/>
    </row>
    <row r="15601" spans="3:4" x14ac:dyDescent="0.25">
      <c r="C15601" s="34"/>
      <c r="D15601" s="10"/>
    </row>
    <row r="15602" spans="3:4" x14ac:dyDescent="0.25">
      <c r="C15602" s="34"/>
      <c r="D15602" s="10"/>
    </row>
    <row r="15603" spans="3:4" x14ac:dyDescent="0.25">
      <c r="C15603" s="34"/>
      <c r="D15603" s="10"/>
    </row>
    <row r="15604" spans="3:4" x14ac:dyDescent="0.25">
      <c r="C15604" s="34"/>
      <c r="D15604" s="10"/>
    </row>
    <row r="15605" spans="3:4" x14ac:dyDescent="0.25">
      <c r="C15605" s="34"/>
      <c r="D15605" s="10"/>
    </row>
    <row r="15606" spans="3:4" x14ac:dyDescent="0.25">
      <c r="C15606" s="34"/>
      <c r="D15606" s="10"/>
    </row>
    <row r="15607" spans="3:4" x14ac:dyDescent="0.25">
      <c r="C15607" s="34"/>
      <c r="D15607" s="10"/>
    </row>
    <row r="15608" spans="3:4" x14ac:dyDescent="0.25">
      <c r="C15608" s="34"/>
      <c r="D15608" s="10"/>
    </row>
    <row r="15609" spans="3:4" x14ac:dyDescent="0.25">
      <c r="C15609" s="34"/>
      <c r="D15609" s="10"/>
    </row>
    <row r="15610" spans="3:4" x14ac:dyDescent="0.25">
      <c r="C15610" s="34"/>
      <c r="D15610" s="10"/>
    </row>
    <row r="15611" spans="3:4" x14ac:dyDescent="0.25">
      <c r="C15611" s="34"/>
      <c r="D15611" s="10"/>
    </row>
    <row r="15612" spans="3:4" x14ac:dyDescent="0.25">
      <c r="C15612" s="34"/>
      <c r="D15612" s="10"/>
    </row>
    <row r="15613" spans="3:4" x14ac:dyDescent="0.25">
      <c r="C15613" s="34"/>
      <c r="D15613" s="10"/>
    </row>
    <row r="15614" spans="3:4" x14ac:dyDescent="0.25">
      <c r="C15614" s="34"/>
      <c r="D15614" s="10"/>
    </row>
    <row r="15615" spans="3:4" x14ac:dyDescent="0.25">
      <c r="C15615" s="34"/>
      <c r="D15615" s="10"/>
    </row>
    <row r="15616" spans="3:4" x14ac:dyDescent="0.25">
      <c r="C15616" s="34"/>
      <c r="D15616" s="10"/>
    </row>
    <row r="15617" spans="3:4" x14ac:dyDescent="0.25">
      <c r="C15617" s="34"/>
      <c r="D15617" s="10"/>
    </row>
    <row r="15618" spans="3:4" x14ac:dyDescent="0.25">
      <c r="C15618" s="34"/>
      <c r="D15618" s="10"/>
    </row>
    <row r="15619" spans="3:4" x14ac:dyDescent="0.25">
      <c r="C15619" s="34"/>
      <c r="D15619" s="10"/>
    </row>
    <row r="15620" spans="3:4" x14ac:dyDescent="0.25">
      <c r="C15620" s="34"/>
      <c r="D15620" s="10"/>
    </row>
    <row r="15621" spans="3:4" x14ac:dyDescent="0.25">
      <c r="C15621" s="34"/>
      <c r="D15621" s="10"/>
    </row>
    <row r="15622" spans="3:4" x14ac:dyDescent="0.25">
      <c r="C15622" s="34"/>
      <c r="D15622" s="10"/>
    </row>
    <row r="15623" spans="3:4" x14ac:dyDescent="0.25">
      <c r="C15623" s="34"/>
      <c r="D15623" s="10"/>
    </row>
    <row r="15624" spans="3:4" x14ac:dyDescent="0.25">
      <c r="C15624" s="34"/>
      <c r="D15624" s="10"/>
    </row>
    <row r="15625" spans="3:4" x14ac:dyDescent="0.25">
      <c r="C15625" s="34"/>
      <c r="D15625" s="10"/>
    </row>
    <row r="15626" spans="3:4" x14ac:dyDescent="0.25">
      <c r="C15626" s="34"/>
      <c r="D15626" s="10"/>
    </row>
    <row r="15627" spans="3:4" x14ac:dyDescent="0.25">
      <c r="C15627" s="34"/>
      <c r="D15627" s="10"/>
    </row>
    <row r="15628" spans="3:4" x14ac:dyDescent="0.25">
      <c r="C15628" s="34"/>
      <c r="D15628" s="10"/>
    </row>
    <row r="15629" spans="3:4" x14ac:dyDescent="0.25">
      <c r="C15629" s="34"/>
      <c r="D15629" s="10"/>
    </row>
    <row r="15630" spans="3:4" x14ac:dyDescent="0.25">
      <c r="C15630" s="34"/>
      <c r="D15630" s="10"/>
    </row>
    <row r="15631" spans="3:4" x14ac:dyDescent="0.25">
      <c r="C15631" s="34"/>
      <c r="D15631" s="10"/>
    </row>
    <row r="15632" spans="3:4" x14ac:dyDescent="0.25">
      <c r="C15632" s="34"/>
      <c r="D15632" s="10"/>
    </row>
    <row r="15633" spans="3:4" x14ac:dyDescent="0.25">
      <c r="C15633" s="34"/>
      <c r="D15633" s="10"/>
    </row>
    <row r="15634" spans="3:4" x14ac:dyDescent="0.25">
      <c r="C15634" s="34"/>
      <c r="D15634" s="10"/>
    </row>
    <row r="15635" spans="3:4" x14ac:dyDescent="0.25">
      <c r="C15635" s="34"/>
      <c r="D15635" s="10"/>
    </row>
    <row r="15636" spans="3:4" x14ac:dyDescent="0.25">
      <c r="C15636" s="34"/>
      <c r="D15636" s="10"/>
    </row>
    <row r="15637" spans="3:4" x14ac:dyDescent="0.25">
      <c r="C15637" s="34"/>
      <c r="D15637" s="10"/>
    </row>
    <row r="15638" spans="3:4" x14ac:dyDescent="0.25">
      <c r="C15638" s="34"/>
      <c r="D15638" s="10"/>
    </row>
    <row r="15639" spans="3:4" x14ac:dyDescent="0.25">
      <c r="C15639" s="34"/>
      <c r="D15639" s="10"/>
    </row>
    <row r="15640" spans="3:4" x14ac:dyDescent="0.25">
      <c r="C15640" s="34"/>
      <c r="D15640" s="10"/>
    </row>
    <row r="15641" spans="3:4" x14ac:dyDescent="0.25">
      <c r="C15641" s="34"/>
      <c r="D15641" s="10"/>
    </row>
    <row r="15642" spans="3:4" x14ac:dyDescent="0.25">
      <c r="C15642" s="34"/>
      <c r="D15642" s="10"/>
    </row>
    <row r="15643" spans="3:4" x14ac:dyDescent="0.25">
      <c r="C15643" s="34"/>
      <c r="D15643" s="10"/>
    </row>
    <row r="15644" spans="3:4" x14ac:dyDescent="0.25">
      <c r="C15644" s="34"/>
      <c r="D15644" s="10"/>
    </row>
    <row r="15645" spans="3:4" x14ac:dyDescent="0.25">
      <c r="C15645" s="34"/>
      <c r="D15645" s="10"/>
    </row>
    <row r="15646" spans="3:4" x14ac:dyDescent="0.25">
      <c r="C15646" s="34"/>
      <c r="D15646" s="10"/>
    </row>
    <row r="15647" spans="3:4" x14ac:dyDescent="0.25">
      <c r="C15647" s="34"/>
      <c r="D15647" s="10"/>
    </row>
    <row r="15648" spans="3:4" x14ac:dyDescent="0.25">
      <c r="C15648" s="34"/>
      <c r="D15648" s="10"/>
    </row>
    <row r="15649" spans="3:4" x14ac:dyDescent="0.25">
      <c r="C15649" s="34"/>
      <c r="D15649" s="10"/>
    </row>
    <row r="15650" spans="3:4" x14ac:dyDescent="0.25">
      <c r="C15650" s="34"/>
      <c r="D15650" s="10"/>
    </row>
    <row r="15651" spans="3:4" x14ac:dyDescent="0.25">
      <c r="C15651" s="34"/>
      <c r="D15651" s="10"/>
    </row>
    <row r="15652" spans="3:4" x14ac:dyDescent="0.25">
      <c r="C15652" s="34"/>
      <c r="D15652" s="10"/>
    </row>
    <row r="15653" spans="3:4" x14ac:dyDescent="0.25">
      <c r="C15653" s="34"/>
      <c r="D15653" s="10"/>
    </row>
    <row r="15654" spans="3:4" x14ac:dyDescent="0.25">
      <c r="C15654" s="34"/>
      <c r="D15654" s="10"/>
    </row>
    <row r="15655" spans="3:4" x14ac:dyDescent="0.25">
      <c r="C15655" s="34"/>
      <c r="D15655" s="10"/>
    </row>
    <row r="15656" spans="3:4" x14ac:dyDescent="0.25">
      <c r="C15656" s="34"/>
      <c r="D15656" s="10"/>
    </row>
    <row r="15657" spans="3:4" x14ac:dyDescent="0.25">
      <c r="C15657" s="34"/>
      <c r="D15657" s="10"/>
    </row>
    <row r="15658" spans="3:4" x14ac:dyDescent="0.25">
      <c r="C15658" s="34"/>
      <c r="D15658" s="10"/>
    </row>
    <row r="15659" spans="3:4" x14ac:dyDescent="0.25">
      <c r="C15659" s="34"/>
      <c r="D15659" s="10"/>
    </row>
    <row r="15660" spans="3:4" x14ac:dyDescent="0.25">
      <c r="C15660" s="34"/>
      <c r="D15660" s="10"/>
    </row>
    <row r="15661" spans="3:4" x14ac:dyDescent="0.25">
      <c r="C15661" s="34"/>
      <c r="D15661" s="10"/>
    </row>
    <row r="15662" spans="3:4" x14ac:dyDescent="0.25">
      <c r="C15662" s="34"/>
      <c r="D15662" s="10"/>
    </row>
    <row r="15663" spans="3:4" x14ac:dyDescent="0.25">
      <c r="C15663" s="34"/>
      <c r="D15663" s="10"/>
    </row>
    <row r="15664" spans="3:4" x14ac:dyDescent="0.25">
      <c r="C15664" s="34"/>
      <c r="D15664" s="10"/>
    </row>
    <row r="15665" spans="3:4" x14ac:dyDescent="0.25">
      <c r="C15665" s="34"/>
      <c r="D15665" s="10"/>
    </row>
    <row r="15666" spans="3:4" x14ac:dyDescent="0.25">
      <c r="C15666" s="34"/>
      <c r="D15666" s="10"/>
    </row>
    <row r="15667" spans="3:4" x14ac:dyDescent="0.25">
      <c r="C15667" s="34"/>
      <c r="D15667" s="10"/>
    </row>
    <row r="15668" spans="3:4" x14ac:dyDescent="0.25">
      <c r="C15668" s="34"/>
      <c r="D15668" s="10"/>
    </row>
    <row r="15669" spans="3:4" x14ac:dyDescent="0.25">
      <c r="C15669" s="34"/>
      <c r="D15669" s="10"/>
    </row>
    <row r="15670" spans="3:4" x14ac:dyDescent="0.25">
      <c r="C15670" s="34"/>
      <c r="D15670" s="10"/>
    </row>
    <row r="15671" spans="3:4" x14ac:dyDescent="0.25">
      <c r="C15671" s="34"/>
      <c r="D15671" s="10"/>
    </row>
    <row r="15672" spans="3:4" x14ac:dyDescent="0.25">
      <c r="C15672" s="34"/>
      <c r="D15672" s="10"/>
    </row>
    <row r="15673" spans="3:4" x14ac:dyDescent="0.25">
      <c r="C15673" s="34"/>
      <c r="D15673" s="10"/>
    </row>
    <row r="15674" spans="3:4" x14ac:dyDescent="0.25">
      <c r="C15674" s="34"/>
      <c r="D15674" s="10"/>
    </row>
    <row r="15675" spans="3:4" x14ac:dyDescent="0.25">
      <c r="C15675" s="34"/>
      <c r="D15675" s="10"/>
    </row>
    <row r="15676" spans="3:4" x14ac:dyDescent="0.25">
      <c r="C15676" s="34"/>
      <c r="D15676" s="10"/>
    </row>
    <row r="15677" spans="3:4" x14ac:dyDescent="0.25">
      <c r="C15677" s="34"/>
      <c r="D15677" s="10"/>
    </row>
    <row r="15678" spans="3:4" x14ac:dyDescent="0.25">
      <c r="C15678" s="34"/>
      <c r="D15678" s="10"/>
    </row>
    <row r="15679" spans="3:4" x14ac:dyDescent="0.25">
      <c r="C15679" s="34"/>
      <c r="D15679" s="10"/>
    </row>
    <row r="15680" spans="3:4" x14ac:dyDescent="0.25">
      <c r="C15680" s="34"/>
      <c r="D15680" s="10"/>
    </row>
    <row r="15681" spans="3:4" x14ac:dyDescent="0.25">
      <c r="C15681" s="34"/>
      <c r="D15681" s="10"/>
    </row>
    <row r="15682" spans="3:4" x14ac:dyDescent="0.25">
      <c r="C15682" s="34"/>
      <c r="D15682" s="10"/>
    </row>
    <row r="15683" spans="3:4" x14ac:dyDescent="0.25">
      <c r="C15683" s="34"/>
      <c r="D15683" s="10"/>
    </row>
    <row r="15684" spans="3:4" x14ac:dyDescent="0.25">
      <c r="C15684" s="34"/>
      <c r="D15684" s="10"/>
    </row>
    <row r="15685" spans="3:4" x14ac:dyDescent="0.25">
      <c r="C15685" s="34"/>
      <c r="D15685" s="10"/>
    </row>
    <row r="15686" spans="3:4" x14ac:dyDescent="0.25">
      <c r="C15686" s="34"/>
      <c r="D15686" s="10"/>
    </row>
    <row r="15687" spans="3:4" x14ac:dyDescent="0.25">
      <c r="C15687" s="34"/>
      <c r="D15687" s="10"/>
    </row>
    <row r="15688" spans="3:4" x14ac:dyDescent="0.25">
      <c r="C15688" s="34"/>
      <c r="D15688" s="10"/>
    </row>
    <row r="15689" spans="3:4" x14ac:dyDescent="0.25">
      <c r="C15689" s="34"/>
      <c r="D15689" s="10"/>
    </row>
    <row r="15690" spans="3:4" x14ac:dyDescent="0.25">
      <c r="C15690" s="34"/>
      <c r="D15690" s="10"/>
    </row>
    <row r="15691" spans="3:4" x14ac:dyDescent="0.25">
      <c r="C15691" s="34"/>
      <c r="D15691" s="10"/>
    </row>
    <row r="15692" spans="3:4" x14ac:dyDescent="0.25">
      <c r="C15692" s="34"/>
      <c r="D15692" s="10"/>
    </row>
    <row r="15693" spans="3:4" x14ac:dyDescent="0.25">
      <c r="C15693" s="34"/>
      <c r="D15693" s="10"/>
    </row>
    <row r="15694" spans="3:4" x14ac:dyDescent="0.25">
      <c r="C15694" s="34"/>
      <c r="D15694" s="10"/>
    </row>
    <row r="15695" spans="3:4" x14ac:dyDescent="0.25">
      <c r="C15695" s="34"/>
      <c r="D15695" s="10"/>
    </row>
    <row r="15696" spans="3:4" x14ac:dyDescent="0.25">
      <c r="C15696" s="34"/>
      <c r="D15696" s="10"/>
    </row>
    <row r="15697" spans="3:4" x14ac:dyDescent="0.25">
      <c r="C15697" s="34"/>
      <c r="D15697" s="10"/>
    </row>
    <row r="15698" spans="3:4" x14ac:dyDescent="0.25">
      <c r="C15698" s="34"/>
      <c r="D15698" s="10"/>
    </row>
    <row r="15699" spans="3:4" x14ac:dyDescent="0.25">
      <c r="C15699" s="34"/>
      <c r="D15699" s="10"/>
    </row>
    <row r="15700" spans="3:4" x14ac:dyDescent="0.25">
      <c r="C15700" s="34"/>
      <c r="D15700" s="10"/>
    </row>
    <row r="15701" spans="3:4" x14ac:dyDescent="0.25">
      <c r="C15701" s="34"/>
      <c r="D15701" s="10"/>
    </row>
    <row r="15702" spans="3:4" x14ac:dyDescent="0.25">
      <c r="C15702" s="34"/>
      <c r="D15702" s="10"/>
    </row>
    <row r="15703" spans="3:4" x14ac:dyDescent="0.25">
      <c r="C15703" s="34"/>
      <c r="D15703" s="10"/>
    </row>
    <row r="15704" spans="3:4" x14ac:dyDescent="0.25">
      <c r="C15704" s="34"/>
      <c r="D15704" s="10"/>
    </row>
    <row r="15705" spans="3:4" x14ac:dyDescent="0.25">
      <c r="C15705" s="34"/>
      <c r="D15705" s="10"/>
    </row>
    <row r="15706" spans="3:4" x14ac:dyDescent="0.25">
      <c r="C15706" s="34"/>
      <c r="D15706" s="10"/>
    </row>
    <row r="15707" spans="3:4" x14ac:dyDescent="0.25">
      <c r="C15707" s="34"/>
      <c r="D15707" s="10"/>
    </row>
    <row r="15708" spans="3:4" x14ac:dyDescent="0.25">
      <c r="C15708" s="34"/>
      <c r="D15708" s="10"/>
    </row>
    <row r="15709" spans="3:4" x14ac:dyDescent="0.25">
      <c r="C15709" s="34"/>
      <c r="D15709" s="10"/>
    </row>
    <row r="15710" spans="3:4" x14ac:dyDescent="0.25">
      <c r="C15710" s="34"/>
      <c r="D15710" s="10"/>
    </row>
    <row r="15711" spans="3:4" x14ac:dyDescent="0.25">
      <c r="C15711" s="34"/>
      <c r="D15711" s="10"/>
    </row>
    <row r="15712" spans="3:4" x14ac:dyDescent="0.25">
      <c r="C15712" s="34"/>
      <c r="D15712" s="10"/>
    </row>
    <row r="15713" spans="3:4" x14ac:dyDescent="0.25">
      <c r="C15713" s="34"/>
      <c r="D15713" s="10"/>
    </row>
    <row r="15714" spans="3:4" x14ac:dyDescent="0.25">
      <c r="C15714" s="34"/>
      <c r="D15714" s="10"/>
    </row>
    <row r="15715" spans="3:4" x14ac:dyDescent="0.25">
      <c r="C15715" s="34"/>
      <c r="D15715" s="10"/>
    </row>
    <row r="15716" spans="3:4" x14ac:dyDescent="0.25">
      <c r="C15716" s="34"/>
      <c r="D15716" s="10"/>
    </row>
    <row r="15717" spans="3:4" x14ac:dyDescent="0.25">
      <c r="C15717" s="34"/>
      <c r="D15717" s="10"/>
    </row>
    <row r="15718" spans="3:4" x14ac:dyDescent="0.25">
      <c r="C15718" s="34"/>
      <c r="D15718" s="10"/>
    </row>
    <row r="15719" spans="3:4" x14ac:dyDescent="0.25">
      <c r="C15719" s="34"/>
      <c r="D15719" s="10"/>
    </row>
    <row r="15720" spans="3:4" x14ac:dyDescent="0.25">
      <c r="C15720" s="34"/>
      <c r="D15720" s="10"/>
    </row>
    <row r="15721" spans="3:4" x14ac:dyDescent="0.25">
      <c r="C15721" s="34"/>
      <c r="D15721" s="10"/>
    </row>
    <row r="15722" spans="3:4" x14ac:dyDescent="0.25">
      <c r="C15722" s="34"/>
      <c r="D15722" s="10"/>
    </row>
    <row r="15723" spans="3:4" x14ac:dyDescent="0.25">
      <c r="C15723" s="34"/>
      <c r="D15723" s="10"/>
    </row>
    <row r="15724" spans="3:4" x14ac:dyDescent="0.25">
      <c r="C15724" s="34"/>
      <c r="D15724" s="10"/>
    </row>
    <row r="15725" spans="3:4" x14ac:dyDescent="0.25">
      <c r="C15725" s="34"/>
      <c r="D15725" s="10"/>
    </row>
    <row r="15726" spans="3:4" x14ac:dyDescent="0.25">
      <c r="C15726" s="34"/>
      <c r="D15726" s="10"/>
    </row>
    <row r="15727" spans="3:4" x14ac:dyDescent="0.25">
      <c r="C15727" s="34"/>
      <c r="D15727" s="10"/>
    </row>
    <row r="15728" spans="3:4" x14ac:dyDescent="0.25">
      <c r="C15728" s="34"/>
      <c r="D15728" s="10"/>
    </row>
    <row r="15729" spans="3:4" x14ac:dyDescent="0.25">
      <c r="C15729" s="34"/>
      <c r="D15729" s="10"/>
    </row>
    <row r="15730" spans="3:4" x14ac:dyDescent="0.25">
      <c r="C15730" s="34"/>
      <c r="D15730" s="10"/>
    </row>
    <row r="15731" spans="3:4" x14ac:dyDescent="0.25">
      <c r="C15731" s="34"/>
      <c r="D15731" s="10"/>
    </row>
    <row r="15732" spans="3:4" x14ac:dyDescent="0.25">
      <c r="C15732" s="34"/>
      <c r="D15732" s="10"/>
    </row>
    <row r="15733" spans="3:4" x14ac:dyDescent="0.25">
      <c r="C15733" s="34"/>
      <c r="D15733" s="10"/>
    </row>
    <row r="15734" spans="3:4" x14ac:dyDescent="0.25">
      <c r="C15734" s="34"/>
      <c r="D15734" s="10"/>
    </row>
    <row r="15735" spans="3:4" x14ac:dyDescent="0.25">
      <c r="C15735" s="34"/>
      <c r="D15735" s="10"/>
    </row>
    <row r="15736" spans="3:4" x14ac:dyDescent="0.25">
      <c r="C15736" s="34"/>
      <c r="D15736" s="10"/>
    </row>
    <row r="15737" spans="3:4" x14ac:dyDescent="0.25">
      <c r="C15737" s="34"/>
      <c r="D15737" s="10"/>
    </row>
    <row r="15738" spans="3:4" x14ac:dyDescent="0.25">
      <c r="C15738" s="34"/>
      <c r="D15738" s="10"/>
    </row>
    <row r="15739" spans="3:4" x14ac:dyDescent="0.25">
      <c r="C15739" s="34"/>
      <c r="D15739" s="10"/>
    </row>
    <row r="15740" spans="3:4" x14ac:dyDescent="0.25">
      <c r="C15740" s="34"/>
      <c r="D15740" s="10"/>
    </row>
    <row r="15741" spans="3:4" x14ac:dyDescent="0.25">
      <c r="C15741" s="34"/>
      <c r="D15741" s="10"/>
    </row>
    <row r="15742" spans="3:4" x14ac:dyDescent="0.25">
      <c r="C15742" s="34"/>
      <c r="D15742" s="10"/>
    </row>
    <row r="15743" spans="3:4" x14ac:dyDescent="0.25">
      <c r="C15743" s="34"/>
      <c r="D15743" s="10"/>
    </row>
    <row r="15744" spans="3:4" x14ac:dyDescent="0.25">
      <c r="C15744" s="34"/>
      <c r="D15744" s="10"/>
    </row>
    <row r="15745" spans="3:4" x14ac:dyDescent="0.25">
      <c r="C15745" s="34"/>
      <c r="D15745" s="10"/>
    </row>
    <row r="15746" spans="3:4" x14ac:dyDescent="0.25">
      <c r="C15746" s="34"/>
      <c r="D15746" s="10"/>
    </row>
    <row r="15747" spans="3:4" x14ac:dyDescent="0.25">
      <c r="C15747" s="34"/>
      <c r="D15747" s="10"/>
    </row>
    <row r="15748" spans="3:4" x14ac:dyDescent="0.25">
      <c r="C15748" s="34"/>
      <c r="D15748" s="10"/>
    </row>
    <row r="15749" spans="3:4" x14ac:dyDescent="0.25">
      <c r="C15749" s="34"/>
      <c r="D15749" s="10"/>
    </row>
    <row r="15750" spans="3:4" x14ac:dyDescent="0.25">
      <c r="C15750" s="34"/>
      <c r="D15750" s="10"/>
    </row>
    <row r="15751" spans="3:4" x14ac:dyDescent="0.25">
      <c r="C15751" s="34"/>
      <c r="D15751" s="10"/>
    </row>
    <row r="15752" spans="3:4" x14ac:dyDescent="0.25">
      <c r="C15752" s="34"/>
      <c r="D15752" s="10"/>
    </row>
    <row r="15753" spans="3:4" x14ac:dyDescent="0.25">
      <c r="C15753" s="34"/>
      <c r="D15753" s="10"/>
    </row>
    <row r="15754" spans="3:4" x14ac:dyDescent="0.25">
      <c r="C15754" s="34"/>
      <c r="D15754" s="10"/>
    </row>
    <row r="15755" spans="3:4" x14ac:dyDescent="0.25">
      <c r="C15755" s="34"/>
      <c r="D15755" s="10"/>
    </row>
    <row r="15756" spans="3:4" x14ac:dyDescent="0.25">
      <c r="C15756" s="34"/>
      <c r="D15756" s="10"/>
    </row>
    <row r="15757" spans="3:4" x14ac:dyDescent="0.25">
      <c r="C15757" s="34"/>
      <c r="D15757" s="10"/>
    </row>
    <row r="15758" spans="3:4" x14ac:dyDescent="0.25">
      <c r="C15758" s="34"/>
      <c r="D15758" s="10"/>
    </row>
    <row r="15759" spans="3:4" x14ac:dyDescent="0.25">
      <c r="C15759" s="34"/>
      <c r="D15759" s="10"/>
    </row>
    <row r="15760" spans="3:4" x14ac:dyDescent="0.25">
      <c r="C15760" s="34"/>
      <c r="D15760" s="10"/>
    </row>
    <row r="15761" spans="3:4" x14ac:dyDescent="0.25">
      <c r="C15761" s="34"/>
      <c r="D15761" s="10"/>
    </row>
    <row r="15762" spans="3:4" x14ac:dyDescent="0.25">
      <c r="C15762" s="34"/>
      <c r="D15762" s="10"/>
    </row>
    <row r="15763" spans="3:4" x14ac:dyDescent="0.25">
      <c r="C15763" s="34"/>
      <c r="D15763" s="10"/>
    </row>
    <row r="15764" spans="3:4" x14ac:dyDescent="0.25">
      <c r="C15764" s="34"/>
      <c r="D15764" s="10"/>
    </row>
    <row r="15765" spans="3:4" x14ac:dyDescent="0.25">
      <c r="C15765" s="34"/>
      <c r="D15765" s="10"/>
    </row>
    <row r="15766" spans="3:4" x14ac:dyDescent="0.25">
      <c r="C15766" s="34"/>
      <c r="D15766" s="10"/>
    </row>
    <row r="15767" spans="3:4" x14ac:dyDescent="0.25">
      <c r="C15767" s="34"/>
      <c r="D15767" s="10"/>
    </row>
    <row r="15768" spans="3:4" x14ac:dyDescent="0.25">
      <c r="C15768" s="34"/>
      <c r="D15768" s="10"/>
    </row>
    <row r="15769" spans="3:4" x14ac:dyDescent="0.25">
      <c r="C15769" s="34"/>
      <c r="D15769" s="10"/>
    </row>
    <row r="15770" spans="3:4" x14ac:dyDescent="0.25">
      <c r="C15770" s="34"/>
      <c r="D15770" s="10"/>
    </row>
    <row r="15771" spans="3:4" x14ac:dyDescent="0.25">
      <c r="C15771" s="34"/>
      <c r="D15771" s="10"/>
    </row>
    <row r="15772" spans="3:4" x14ac:dyDescent="0.25">
      <c r="C15772" s="34"/>
      <c r="D15772" s="10"/>
    </row>
    <row r="15773" spans="3:4" x14ac:dyDescent="0.25">
      <c r="C15773" s="34"/>
      <c r="D15773" s="10"/>
    </row>
    <row r="15774" spans="3:4" x14ac:dyDescent="0.25">
      <c r="C15774" s="34"/>
      <c r="D15774" s="10"/>
    </row>
    <row r="15775" spans="3:4" x14ac:dyDescent="0.25">
      <c r="C15775" s="34"/>
      <c r="D15775" s="10"/>
    </row>
    <row r="15776" spans="3:4" x14ac:dyDescent="0.25">
      <c r="C15776" s="34"/>
      <c r="D15776" s="10"/>
    </row>
    <row r="15777" spans="3:4" x14ac:dyDescent="0.25">
      <c r="C15777" s="34"/>
      <c r="D15777" s="10"/>
    </row>
    <row r="15778" spans="3:4" x14ac:dyDescent="0.25">
      <c r="C15778" s="34"/>
      <c r="D15778" s="10"/>
    </row>
    <row r="15779" spans="3:4" x14ac:dyDescent="0.25">
      <c r="C15779" s="34"/>
      <c r="D15779" s="10"/>
    </row>
    <row r="15780" spans="3:4" x14ac:dyDescent="0.25">
      <c r="C15780" s="34"/>
      <c r="D15780" s="10"/>
    </row>
    <row r="15781" spans="3:4" x14ac:dyDescent="0.25">
      <c r="C15781" s="34"/>
      <c r="D15781" s="10"/>
    </row>
    <row r="15782" spans="3:4" x14ac:dyDescent="0.25">
      <c r="C15782" s="34"/>
      <c r="D15782" s="10"/>
    </row>
    <row r="15783" spans="3:4" x14ac:dyDescent="0.25">
      <c r="C15783" s="34"/>
      <c r="D15783" s="10"/>
    </row>
    <row r="15784" spans="3:4" x14ac:dyDescent="0.25">
      <c r="C15784" s="34"/>
      <c r="D15784" s="10"/>
    </row>
    <row r="15785" spans="3:4" x14ac:dyDescent="0.25">
      <c r="C15785" s="34"/>
      <c r="D15785" s="10"/>
    </row>
    <row r="15786" spans="3:4" x14ac:dyDescent="0.25">
      <c r="C15786" s="34"/>
      <c r="D15786" s="10"/>
    </row>
    <row r="15787" spans="3:4" x14ac:dyDescent="0.25">
      <c r="C15787" s="34"/>
      <c r="D15787" s="10"/>
    </row>
    <row r="15788" spans="3:4" x14ac:dyDescent="0.25">
      <c r="C15788" s="34"/>
      <c r="D15788" s="10"/>
    </row>
    <row r="15789" spans="3:4" x14ac:dyDescent="0.25">
      <c r="C15789" s="34"/>
      <c r="D15789" s="10"/>
    </row>
    <row r="15790" spans="3:4" x14ac:dyDescent="0.25">
      <c r="C15790" s="34"/>
      <c r="D15790" s="10"/>
    </row>
    <row r="15791" spans="3:4" x14ac:dyDescent="0.25">
      <c r="C15791" s="34"/>
      <c r="D15791" s="10"/>
    </row>
    <row r="15792" spans="3:4" x14ac:dyDescent="0.25">
      <c r="C15792" s="34"/>
      <c r="D15792" s="10"/>
    </row>
    <row r="15793" spans="3:4" x14ac:dyDescent="0.25">
      <c r="C15793" s="34"/>
      <c r="D15793" s="10"/>
    </row>
    <row r="15794" spans="3:4" x14ac:dyDescent="0.25">
      <c r="C15794" s="34"/>
      <c r="D15794" s="10"/>
    </row>
    <row r="15795" spans="3:4" x14ac:dyDescent="0.25">
      <c r="C15795" s="34"/>
      <c r="D15795" s="10"/>
    </row>
    <row r="15796" spans="3:4" x14ac:dyDescent="0.25">
      <c r="C15796" s="34"/>
      <c r="D15796" s="10"/>
    </row>
    <row r="15797" spans="3:4" x14ac:dyDescent="0.25">
      <c r="C15797" s="34"/>
      <c r="D15797" s="10"/>
    </row>
    <row r="15798" spans="3:4" x14ac:dyDescent="0.25">
      <c r="C15798" s="34"/>
      <c r="D15798" s="10"/>
    </row>
    <row r="15799" spans="3:4" x14ac:dyDescent="0.25">
      <c r="C15799" s="34"/>
      <c r="D15799" s="10"/>
    </row>
    <row r="15800" spans="3:4" x14ac:dyDescent="0.25">
      <c r="C15800" s="34"/>
      <c r="D15800" s="10"/>
    </row>
    <row r="15801" spans="3:4" x14ac:dyDescent="0.25">
      <c r="C15801" s="34"/>
      <c r="D15801" s="10"/>
    </row>
    <row r="15802" spans="3:4" x14ac:dyDescent="0.25">
      <c r="C15802" s="34"/>
      <c r="D15802" s="10"/>
    </row>
    <row r="15803" spans="3:4" x14ac:dyDescent="0.25">
      <c r="C15803" s="34"/>
      <c r="D15803" s="10"/>
    </row>
    <row r="15804" spans="3:4" x14ac:dyDescent="0.25">
      <c r="C15804" s="34"/>
      <c r="D15804" s="10"/>
    </row>
    <row r="15805" spans="3:4" x14ac:dyDescent="0.25">
      <c r="C15805" s="34"/>
      <c r="D15805" s="10"/>
    </row>
    <row r="15806" spans="3:4" x14ac:dyDescent="0.25">
      <c r="C15806" s="34"/>
      <c r="D15806" s="10"/>
    </row>
    <row r="15807" spans="3:4" x14ac:dyDescent="0.25">
      <c r="C15807" s="34"/>
      <c r="D15807" s="10"/>
    </row>
    <row r="15808" spans="3:4" x14ac:dyDescent="0.25">
      <c r="C15808" s="34"/>
      <c r="D15808" s="10"/>
    </row>
    <row r="15809" spans="3:4" x14ac:dyDescent="0.25">
      <c r="C15809" s="34"/>
      <c r="D15809" s="10"/>
    </row>
    <row r="15810" spans="3:4" x14ac:dyDescent="0.25">
      <c r="C15810" s="34"/>
      <c r="D15810" s="10"/>
    </row>
    <row r="15811" spans="3:4" x14ac:dyDescent="0.25">
      <c r="C15811" s="34"/>
      <c r="D15811" s="10"/>
    </row>
    <row r="15812" spans="3:4" x14ac:dyDescent="0.25">
      <c r="C15812" s="34"/>
      <c r="D15812" s="10"/>
    </row>
    <row r="15813" spans="3:4" x14ac:dyDescent="0.25">
      <c r="C15813" s="34"/>
      <c r="D15813" s="10"/>
    </row>
    <row r="15814" spans="3:4" x14ac:dyDescent="0.25">
      <c r="C15814" s="34"/>
      <c r="D15814" s="10"/>
    </row>
    <row r="15815" spans="3:4" x14ac:dyDescent="0.25">
      <c r="C15815" s="34"/>
      <c r="D15815" s="10"/>
    </row>
    <row r="15816" spans="3:4" x14ac:dyDescent="0.25">
      <c r="C15816" s="34"/>
      <c r="D15816" s="10"/>
    </row>
    <row r="15817" spans="3:4" x14ac:dyDescent="0.25">
      <c r="C15817" s="34"/>
      <c r="D15817" s="10"/>
    </row>
    <row r="15818" spans="3:4" x14ac:dyDescent="0.25">
      <c r="C15818" s="34"/>
      <c r="D15818" s="10"/>
    </row>
    <row r="15819" spans="3:4" x14ac:dyDescent="0.25">
      <c r="C15819" s="34"/>
      <c r="D15819" s="10"/>
    </row>
    <row r="15820" spans="3:4" x14ac:dyDescent="0.25">
      <c r="C15820" s="34"/>
      <c r="D15820" s="10"/>
    </row>
    <row r="15821" spans="3:4" x14ac:dyDescent="0.25">
      <c r="C15821" s="34"/>
      <c r="D15821" s="10"/>
    </row>
    <row r="15822" spans="3:4" x14ac:dyDescent="0.25">
      <c r="C15822" s="34"/>
      <c r="D15822" s="10"/>
    </row>
    <row r="15823" spans="3:4" x14ac:dyDescent="0.25">
      <c r="C15823" s="34"/>
      <c r="D15823" s="10"/>
    </row>
    <row r="15824" spans="3:4" x14ac:dyDescent="0.25">
      <c r="C15824" s="34"/>
      <c r="D15824" s="10"/>
    </row>
    <row r="15825" spans="3:4" x14ac:dyDescent="0.25">
      <c r="C15825" s="34"/>
      <c r="D15825" s="10"/>
    </row>
    <row r="15826" spans="3:4" x14ac:dyDescent="0.25">
      <c r="C15826" s="34"/>
      <c r="D15826" s="10"/>
    </row>
    <row r="15827" spans="3:4" x14ac:dyDescent="0.25">
      <c r="C15827" s="34"/>
      <c r="D15827" s="10"/>
    </row>
    <row r="15828" spans="3:4" x14ac:dyDescent="0.25">
      <c r="C15828" s="34"/>
      <c r="D15828" s="10"/>
    </row>
    <row r="15829" spans="3:4" x14ac:dyDescent="0.25">
      <c r="C15829" s="34"/>
      <c r="D15829" s="10"/>
    </row>
    <row r="15830" spans="3:4" x14ac:dyDescent="0.25">
      <c r="C15830" s="34"/>
      <c r="D15830" s="10"/>
    </row>
    <row r="15831" spans="3:4" x14ac:dyDescent="0.25">
      <c r="C15831" s="34"/>
      <c r="D15831" s="10"/>
    </row>
    <row r="15832" spans="3:4" x14ac:dyDescent="0.25">
      <c r="C15832" s="34"/>
      <c r="D15832" s="10"/>
    </row>
    <row r="15833" spans="3:4" x14ac:dyDescent="0.25">
      <c r="C15833" s="34"/>
      <c r="D15833" s="10"/>
    </row>
    <row r="15834" spans="3:4" x14ac:dyDescent="0.25">
      <c r="C15834" s="34"/>
      <c r="D15834" s="10"/>
    </row>
    <row r="15835" spans="3:4" x14ac:dyDescent="0.25">
      <c r="C15835" s="34"/>
      <c r="D15835" s="10"/>
    </row>
    <row r="15836" spans="3:4" x14ac:dyDescent="0.25">
      <c r="C15836" s="34"/>
      <c r="D15836" s="10"/>
    </row>
    <row r="15837" spans="3:4" x14ac:dyDescent="0.25">
      <c r="C15837" s="34"/>
      <c r="D15837" s="10"/>
    </row>
    <row r="15838" spans="3:4" x14ac:dyDescent="0.25">
      <c r="C15838" s="34"/>
      <c r="D15838" s="10"/>
    </row>
    <row r="15839" spans="3:4" x14ac:dyDescent="0.25">
      <c r="C15839" s="34"/>
      <c r="D15839" s="10"/>
    </row>
    <row r="15840" spans="3:4" x14ac:dyDescent="0.25">
      <c r="C15840" s="34"/>
      <c r="D15840" s="10"/>
    </row>
    <row r="15841" spans="3:4" x14ac:dyDescent="0.25">
      <c r="C15841" s="34"/>
      <c r="D15841" s="10"/>
    </row>
    <row r="15842" spans="3:4" x14ac:dyDescent="0.25">
      <c r="C15842" s="34"/>
      <c r="D15842" s="10"/>
    </row>
    <row r="15843" spans="3:4" x14ac:dyDescent="0.25">
      <c r="C15843" s="34"/>
      <c r="D15843" s="10"/>
    </row>
    <row r="15844" spans="3:4" x14ac:dyDescent="0.25">
      <c r="C15844" s="34"/>
      <c r="D15844" s="10"/>
    </row>
    <row r="15845" spans="3:4" x14ac:dyDescent="0.25">
      <c r="C15845" s="34"/>
      <c r="D15845" s="10"/>
    </row>
    <row r="15846" spans="3:4" x14ac:dyDescent="0.25">
      <c r="C15846" s="34"/>
      <c r="D15846" s="10"/>
    </row>
    <row r="15847" spans="3:4" x14ac:dyDescent="0.25">
      <c r="C15847" s="34"/>
      <c r="D15847" s="10"/>
    </row>
    <row r="15848" spans="3:4" x14ac:dyDescent="0.25">
      <c r="C15848" s="34"/>
      <c r="D15848" s="10"/>
    </row>
    <row r="15849" spans="3:4" x14ac:dyDescent="0.25">
      <c r="C15849" s="34"/>
      <c r="D15849" s="10"/>
    </row>
    <row r="15850" spans="3:4" x14ac:dyDescent="0.25">
      <c r="C15850" s="34"/>
      <c r="D15850" s="10"/>
    </row>
    <row r="15851" spans="3:4" x14ac:dyDescent="0.25">
      <c r="C15851" s="34"/>
      <c r="D15851" s="10"/>
    </row>
    <row r="15852" spans="3:4" x14ac:dyDescent="0.25">
      <c r="C15852" s="34"/>
      <c r="D15852" s="10"/>
    </row>
    <row r="15853" spans="3:4" x14ac:dyDescent="0.25">
      <c r="C15853" s="34"/>
      <c r="D15853" s="10"/>
    </row>
    <row r="15854" spans="3:4" x14ac:dyDescent="0.25">
      <c r="C15854" s="34"/>
      <c r="D15854" s="10"/>
    </row>
    <row r="15855" spans="3:4" x14ac:dyDescent="0.25">
      <c r="C15855" s="34"/>
      <c r="D15855" s="10"/>
    </row>
    <row r="15856" spans="3:4" x14ac:dyDescent="0.25">
      <c r="C15856" s="34"/>
      <c r="D15856" s="10"/>
    </row>
    <row r="15857" spans="3:4" x14ac:dyDescent="0.25">
      <c r="C15857" s="34"/>
      <c r="D15857" s="10"/>
    </row>
    <row r="15858" spans="3:4" x14ac:dyDescent="0.25">
      <c r="C15858" s="34"/>
      <c r="D15858" s="10"/>
    </row>
    <row r="15859" spans="3:4" x14ac:dyDescent="0.25">
      <c r="C15859" s="34"/>
      <c r="D15859" s="10"/>
    </row>
    <row r="15860" spans="3:4" x14ac:dyDescent="0.25">
      <c r="C15860" s="34"/>
      <c r="D15860" s="10"/>
    </row>
    <row r="15861" spans="3:4" x14ac:dyDescent="0.25">
      <c r="C15861" s="34"/>
      <c r="D15861" s="10"/>
    </row>
    <row r="15862" spans="3:4" x14ac:dyDescent="0.25">
      <c r="C15862" s="34"/>
      <c r="D15862" s="10"/>
    </row>
    <row r="15863" spans="3:4" x14ac:dyDescent="0.25">
      <c r="C15863" s="34"/>
      <c r="D15863" s="10"/>
    </row>
    <row r="15864" spans="3:4" x14ac:dyDescent="0.25">
      <c r="C15864" s="34"/>
      <c r="D15864" s="10"/>
    </row>
    <row r="15865" spans="3:4" x14ac:dyDescent="0.25">
      <c r="C15865" s="34"/>
      <c r="D15865" s="10"/>
    </row>
    <row r="15866" spans="3:4" x14ac:dyDescent="0.25">
      <c r="C15866" s="34"/>
      <c r="D15866" s="10"/>
    </row>
    <row r="15867" spans="3:4" x14ac:dyDescent="0.25">
      <c r="C15867" s="34"/>
      <c r="D15867" s="10"/>
    </row>
    <row r="15868" spans="3:4" x14ac:dyDescent="0.25">
      <c r="C15868" s="34"/>
      <c r="D15868" s="10"/>
    </row>
    <row r="15869" spans="3:4" x14ac:dyDescent="0.25">
      <c r="C15869" s="34"/>
      <c r="D15869" s="10"/>
    </row>
    <row r="15870" spans="3:4" x14ac:dyDescent="0.25">
      <c r="C15870" s="34"/>
      <c r="D15870" s="10"/>
    </row>
    <row r="15871" spans="3:4" x14ac:dyDescent="0.25">
      <c r="C15871" s="34"/>
      <c r="D15871" s="10"/>
    </row>
    <row r="15872" spans="3:4" x14ac:dyDescent="0.25">
      <c r="C15872" s="34"/>
      <c r="D15872" s="10"/>
    </row>
    <row r="15873" spans="3:4" x14ac:dyDescent="0.25">
      <c r="C15873" s="34"/>
      <c r="D15873" s="10"/>
    </row>
    <row r="15874" spans="3:4" x14ac:dyDescent="0.25">
      <c r="C15874" s="34"/>
      <c r="D15874" s="10"/>
    </row>
    <row r="15875" spans="3:4" x14ac:dyDescent="0.25">
      <c r="C15875" s="34"/>
      <c r="D15875" s="10"/>
    </row>
    <row r="15876" spans="3:4" x14ac:dyDescent="0.25">
      <c r="C15876" s="34"/>
      <c r="D15876" s="10"/>
    </row>
    <row r="15877" spans="3:4" x14ac:dyDescent="0.25">
      <c r="C15877" s="34"/>
      <c r="D15877" s="10"/>
    </row>
    <row r="15878" spans="3:4" x14ac:dyDescent="0.25">
      <c r="C15878" s="34"/>
      <c r="D15878" s="10"/>
    </row>
    <row r="15879" spans="3:4" x14ac:dyDescent="0.25">
      <c r="C15879" s="34"/>
      <c r="D15879" s="10"/>
    </row>
    <row r="15880" spans="3:4" x14ac:dyDescent="0.25">
      <c r="C15880" s="34"/>
      <c r="D15880" s="10"/>
    </row>
    <row r="15881" spans="3:4" x14ac:dyDescent="0.25">
      <c r="C15881" s="34"/>
      <c r="D15881" s="10"/>
    </row>
    <row r="15882" spans="3:4" x14ac:dyDescent="0.25">
      <c r="C15882" s="34"/>
      <c r="D15882" s="10"/>
    </row>
    <row r="15883" spans="3:4" x14ac:dyDescent="0.25">
      <c r="C15883" s="34"/>
      <c r="D15883" s="10"/>
    </row>
    <row r="15884" spans="3:4" x14ac:dyDescent="0.25">
      <c r="C15884" s="34"/>
      <c r="D15884" s="10"/>
    </row>
    <row r="15885" spans="3:4" x14ac:dyDescent="0.25">
      <c r="C15885" s="34"/>
      <c r="D15885" s="10"/>
    </row>
    <row r="15886" spans="3:4" x14ac:dyDescent="0.25">
      <c r="C15886" s="34"/>
      <c r="D15886" s="10"/>
    </row>
    <row r="15887" spans="3:4" x14ac:dyDescent="0.25">
      <c r="C15887" s="34"/>
      <c r="D15887" s="10"/>
    </row>
    <row r="15888" spans="3:4" x14ac:dyDescent="0.25">
      <c r="C15888" s="34"/>
      <c r="D15888" s="10"/>
    </row>
    <row r="15889" spans="3:4" x14ac:dyDescent="0.25">
      <c r="C15889" s="34"/>
      <c r="D15889" s="10"/>
    </row>
    <row r="15890" spans="3:4" x14ac:dyDescent="0.25">
      <c r="C15890" s="34"/>
      <c r="D15890" s="10"/>
    </row>
    <row r="15891" spans="3:4" x14ac:dyDescent="0.25">
      <c r="C15891" s="34"/>
      <c r="D15891" s="10"/>
    </row>
    <row r="15892" spans="3:4" x14ac:dyDescent="0.25">
      <c r="C15892" s="34"/>
      <c r="D15892" s="10"/>
    </row>
    <row r="15893" spans="3:4" x14ac:dyDescent="0.25">
      <c r="C15893" s="34"/>
      <c r="D15893" s="10"/>
    </row>
    <row r="15894" spans="3:4" x14ac:dyDescent="0.25">
      <c r="C15894" s="34"/>
      <c r="D15894" s="10"/>
    </row>
    <row r="15895" spans="3:4" x14ac:dyDescent="0.25">
      <c r="C15895" s="34"/>
      <c r="D15895" s="10"/>
    </row>
    <row r="15896" spans="3:4" x14ac:dyDescent="0.25">
      <c r="C15896" s="34"/>
      <c r="D15896" s="10"/>
    </row>
    <row r="15897" spans="3:4" x14ac:dyDescent="0.25">
      <c r="C15897" s="34"/>
      <c r="D15897" s="10"/>
    </row>
    <row r="15898" spans="3:4" x14ac:dyDescent="0.25">
      <c r="C15898" s="34"/>
      <c r="D15898" s="10"/>
    </row>
    <row r="15899" spans="3:4" x14ac:dyDescent="0.25">
      <c r="C15899" s="34"/>
      <c r="D15899" s="10"/>
    </row>
    <row r="15900" spans="3:4" x14ac:dyDescent="0.25">
      <c r="C15900" s="34"/>
      <c r="D15900" s="10"/>
    </row>
    <row r="15901" spans="3:4" x14ac:dyDescent="0.25">
      <c r="C15901" s="34"/>
      <c r="D15901" s="10"/>
    </row>
    <row r="15902" spans="3:4" x14ac:dyDescent="0.25">
      <c r="C15902" s="34"/>
      <c r="D15902" s="10"/>
    </row>
    <row r="15903" spans="3:4" x14ac:dyDescent="0.25">
      <c r="C15903" s="34"/>
      <c r="D15903" s="10"/>
    </row>
    <row r="15904" spans="3:4" x14ac:dyDescent="0.25">
      <c r="C15904" s="34"/>
      <c r="D15904" s="10"/>
    </row>
    <row r="15905" spans="3:4" x14ac:dyDescent="0.25">
      <c r="C15905" s="34"/>
      <c r="D15905" s="10"/>
    </row>
    <row r="15906" spans="3:4" x14ac:dyDescent="0.25">
      <c r="C15906" s="34"/>
      <c r="D15906" s="10"/>
    </row>
    <row r="15907" spans="3:4" x14ac:dyDescent="0.25">
      <c r="C15907" s="34"/>
      <c r="D15907" s="10"/>
    </row>
    <row r="15908" spans="3:4" x14ac:dyDescent="0.25">
      <c r="C15908" s="34"/>
      <c r="D15908" s="10"/>
    </row>
    <row r="15909" spans="3:4" x14ac:dyDescent="0.25">
      <c r="C15909" s="34"/>
      <c r="D15909" s="10"/>
    </row>
    <row r="15910" spans="3:4" x14ac:dyDescent="0.25">
      <c r="C15910" s="34"/>
      <c r="D15910" s="10"/>
    </row>
    <row r="15911" spans="3:4" x14ac:dyDescent="0.25">
      <c r="C15911" s="34"/>
      <c r="D15911" s="10"/>
    </row>
    <row r="15912" spans="3:4" x14ac:dyDescent="0.25">
      <c r="C15912" s="34"/>
      <c r="D15912" s="10"/>
    </row>
    <row r="15913" spans="3:4" x14ac:dyDescent="0.25">
      <c r="C15913" s="34"/>
      <c r="D15913" s="10"/>
    </row>
    <row r="15914" spans="3:4" x14ac:dyDescent="0.25">
      <c r="C15914" s="34"/>
      <c r="D15914" s="10"/>
    </row>
    <row r="15915" spans="3:4" x14ac:dyDescent="0.25">
      <c r="C15915" s="34"/>
      <c r="D15915" s="10"/>
    </row>
    <row r="15916" spans="3:4" x14ac:dyDescent="0.25">
      <c r="C15916" s="34"/>
      <c r="D15916" s="10"/>
    </row>
    <row r="15917" spans="3:4" x14ac:dyDescent="0.25">
      <c r="C15917" s="34"/>
      <c r="D15917" s="10"/>
    </row>
    <row r="15918" spans="3:4" x14ac:dyDescent="0.25">
      <c r="C15918" s="34"/>
      <c r="D15918" s="10"/>
    </row>
    <row r="15919" spans="3:4" x14ac:dyDescent="0.25">
      <c r="C15919" s="34"/>
      <c r="D15919" s="10"/>
    </row>
    <row r="15920" spans="3:4" x14ac:dyDescent="0.25">
      <c r="C15920" s="34"/>
      <c r="D15920" s="10"/>
    </row>
    <row r="15921" spans="3:4" x14ac:dyDescent="0.25">
      <c r="C15921" s="34"/>
      <c r="D15921" s="10"/>
    </row>
    <row r="15922" spans="3:4" x14ac:dyDescent="0.25">
      <c r="C15922" s="34"/>
      <c r="D15922" s="10"/>
    </row>
    <row r="15923" spans="3:4" x14ac:dyDescent="0.25">
      <c r="C15923" s="34"/>
      <c r="D15923" s="10"/>
    </row>
    <row r="15924" spans="3:4" x14ac:dyDescent="0.25">
      <c r="C15924" s="34"/>
      <c r="D15924" s="10"/>
    </row>
    <row r="15925" spans="3:4" x14ac:dyDescent="0.25">
      <c r="C15925" s="34"/>
      <c r="D15925" s="10"/>
    </row>
    <row r="15926" spans="3:4" x14ac:dyDescent="0.25">
      <c r="C15926" s="34"/>
      <c r="D15926" s="10"/>
    </row>
    <row r="15927" spans="3:4" x14ac:dyDescent="0.25">
      <c r="C15927" s="34"/>
      <c r="D15927" s="10"/>
    </row>
    <row r="15928" spans="3:4" x14ac:dyDescent="0.25">
      <c r="C15928" s="34"/>
      <c r="D15928" s="10"/>
    </row>
    <row r="15929" spans="3:4" x14ac:dyDescent="0.25">
      <c r="C15929" s="34"/>
      <c r="D15929" s="10"/>
    </row>
    <row r="15930" spans="3:4" x14ac:dyDescent="0.25">
      <c r="C15930" s="34"/>
      <c r="D15930" s="10"/>
    </row>
    <row r="15931" spans="3:4" x14ac:dyDescent="0.25">
      <c r="C15931" s="34"/>
      <c r="D15931" s="10"/>
    </row>
    <row r="15932" spans="3:4" x14ac:dyDescent="0.25">
      <c r="C15932" s="34"/>
      <c r="D15932" s="10"/>
    </row>
    <row r="15933" spans="3:4" x14ac:dyDescent="0.25">
      <c r="C15933" s="34"/>
      <c r="D15933" s="10"/>
    </row>
    <row r="15934" spans="3:4" x14ac:dyDescent="0.25">
      <c r="C15934" s="34"/>
      <c r="D15934" s="10"/>
    </row>
    <row r="15935" spans="3:4" x14ac:dyDescent="0.25">
      <c r="C15935" s="34"/>
      <c r="D15935" s="10"/>
    </row>
    <row r="15936" spans="3:4" x14ac:dyDescent="0.25">
      <c r="C15936" s="34"/>
      <c r="D15936" s="10"/>
    </row>
    <row r="15937" spans="3:4" x14ac:dyDescent="0.25">
      <c r="C15937" s="34"/>
      <c r="D15937" s="10"/>
    </row>
    <row r="15938" spans="3:4" x14ac:dyDescent="0.25">
      <c r="C15938" s="34"/>
      <c r="D15938" s="10"/>
    </row>
    <row r="15939" spans="3:4" x14ac:dyDescent="0.25">
      <c r="C15939" s="34"/>
      <c r="D15939" s="10"/>
    </row>
    <row r="15940" spans="3:4" x14ac:dyDescent="0.25">
      <c r="C15940" s="34"/>
      <c r="D15940" s="10"/>
    </row>
    <row r="15941" spans="3:4" x14ac:dyDescent="0.25">
      <c r="C15941" s="34"/>
      <c r="D15941" s="10"/>
    </row>
    <row r="15942" spans="3:4" x14ac:dyDescent="0.25">
      <c r="C15942" s="34"/>
      <c r="D15942" s="10"/>
    </row>
    <row r="15943" spans="3:4" x14ac:dyDescent="0.25">
      <c r="C15943" s="34"/>
      <c r="D15943" s="10"/>
    </row>
    <row r="15944" spans="3:4" x14ac:dyDescent="0.25">
      <c r="C15944" s="34"/>
      <c r="D15944" s="10"/>
    </row>
    <row r="15945" spans="3:4" x14ac:dyDescent="0.25">
      <c r="C15945" s="34"/>
      <c r="D15945" s="10"/>
    </row>
    <row r="15946" spans="3:4" x14ac:dyDescent="0.25">
      <c r="C15946" s="34"/>
      <c r="D15946" s="10"/>
    </row>
    <row r="15947" spans="3:4" x14ac:dyDescent="0.25">
      <c r="C15947" s="34"/>
      <c r="D15947" s="10"/>
    </row>
    <row r="15948" spans="3:4" x14ac:dyDescent="0.25">
      <c r="C15948" s="34"/>
      <c r="D15948" s="10"/>
    </row>
    <row r="15949" spans="3:4" x14ac:dyDescent="0.25">
      <c r="C15949" s="34"/>
      <c r="D15949" s="10"/>
    </row>
    <row r="15950" spans="3:4" x14ac:dyDescent="0.25">
      <c r="C15950" s="34"/>
      <c r="D15950" s="10"/>
    </row>
    <row r="15951" spans="3:4" x14ac:dyDescent="0.25">
      <c r="C15951" s="34"/>
      <c r="D15951" s="10"/>
    </row>
    <row r="15952" spans="3:4" x14ac:dyDescent="0.25">
      <c r="C15952" s="34"/>
      <c r="D15952" s="10"/>
    </row>
    <row r="15953" spans="3:4" x14ac:dyDescent="0.25">
      <c r="C15953" s="34"/>
      <c r="D15953" s="10"/>
    </row>
    <row r="15954" spans="3:4" x14ac:dyDescent="0.25">
      <c r="C15954" s="34"/>
      <c r="D15954" s="10"/>
    </row>
    <row r="15955" spans="3:4" x14ac:dyDescent="0.25">
      <c r="C15955" s="34"/>
      <c r="D15955" s="10"/>
    </row>
    <row r="15956" spans="3:4" x14ac:dyDescent="0.25">
      <c r="C15956" s="34"/>
      <c r="D15956" s="10"/>
    </row>
    <row r="15957" spans="3:4" x14ac:dyDescent="0.25">
      <c r="C15957" s="34"/>
      <c r="D15957" s="10"/>
    </row>
    <row r="15958" spans="3:4" x14ac:dyDescent="0.25">
      <c r="C15958" s="34"/>
      <c r="D15958" s="10"/>
    </row>
    <row r="15959" spans="3:4" x14ac:dyDescent="0.25">
      <c r="C15959" s="34"/>
      <c r="D15959" s="10"/>
    </row>
    <row r="15960" spans="3:4" x14ac:dyDescent="0.25">
      <c r="C15960" s="34"/>
      <c r="D15960" s="10"/>
    </row>
    <row r="15961" spans="3:4" x14ac:dyDescent="0.25">
      <c r="C15961" s="34"/>
      <c r="D15961" s="10"/>
    </row>
    <row r="15962" spans="3:4" x14ac:dyDescent="0.25">
      <c r="C15962" s="34"/>
      <c r="D15962" s="10"/>
    </row>
    <row r="15963" spans="3:4" x14ac:dyDescent="0.25">
      <c r="C15963" s="34"/>
      <c r="D15963" s="10"/>
    </row>
    <row r="15964" spans="3:4" x14ac:dyDescent="0.25">
      <c r="C15964" s="34"/>
      <c r="D15964" s="10"/>
    </row>
    <row r="15965" spans="3:4" x14ac:dyDescent="0.25">
      <c r="C15965" s="34"/>
      <c r="D15965" s="10"/>
    </row>
    <row r="15966" spans="3:4" x14ac:dyDescent="0.25">
      <c r="C15966" s="34"/>
      <c r="D15966" s="10"/>
    </row>
    <row r="15967" spans="3:4" x14ac:dyDescent="0.25">
      <c r="C15967" s="34"/>
      <c r="D15967" s="10"/>
    </row>
    <row r="15968" spans="3:4" x14ac:dyDescent="0.25">
      <c r="C15968" s="34"/>
      <c r="D15968" s="10"/>
    </row>
    <row r="15969" spans="3:4" x14ac:dyDescent="0.25">
      <c r="C15969" s="34"/>
      <c r="D15969" s="10"/>
    </row>
    <row r="15970" spans="3:4" x14ac:dyDescent="0.25">
      <c r="C15970" s="34"/>
      <c r="D15970" s="10"/>
    </row>
    <row r="15971" spans="3:4" x14ac:dyDescent="0.25">
      <c r="C15971" s="34"/>
      <c r="D15971" s="10"/>
    </row>
    <row r="15972" spans="3:4" x14ac:dyDescent="0.25">
      <c r="C15972" s="34"/>
      <c r="D15972" s="10"/>
    </row>
    <row r="15973" spans="3:4" x14ac:dyDescent="0.25">
      <c r="C15973" s="34"/>
      <c r="D15973" s="10"/>
    </row>
    <row r="15974" spans="3:4" x14ac:dyDescent="0.25">
      <c r="C15974" s="34"/>
      <c r="D15974" s="10"/>
    </row>
    <row r="15975" spans="3:4" x14ac:dyDescent="0.25">
      <c r="C15975" s="34"/>
      <c r="D15975" s="10"/>
    </row>
    <row r="15976" spans="3:4" x14ac:dyDescent="0.25">
      <c r="C15976" s="34"/>
      <c r="D15976" s="10"/>
    </row>
    <row r="15977" spans="3:4" x14ac:dyDescent="0.25">
      <c r="C15977" s="34"/>
      <c r="D15977" s="10"/>
    </row>
    <row r="15978" spans="3:4" x14ac:dyDescent="0.25">
      <c r="C15978" s="34"/>
      <c r="D15978" s="10"/>
    </row>
    <row r="15979" spans="3:4" x14ac:dyDescent="0.25">
      <c r="C15979" s="34"/>
      <c r="D15979" s="10"/>
    </row>
    <row r="15980" spans="3:4" x14ac:dyDescent="0.25">
      <c r="C15980" s="34"/>
      <c r="D15980" s="10"/>
    </row>
    <row r="15981" spans="3:4" x14ac:dyDescent="0.25">
      <c r="C15981" s="34"/>
      <c r="D15981" s="10"/>
    </row>
    <row r="15982" spans="3:4" x14ac:dyDescent="0.25">
      <c r="C15982" s="34"/>
      <c r="D15982" s="10"/>
    </row>
    <row r="15983" spans="3:4" x14ac:dyDescent="0.25">
      <c r="C15983" s="34"/>
      <c r="D15983" s="10"/>
    </row>
    <row r="15984" spans="3:4" x14ac:dyDescent="0.25">
      <c r="C15984" s="34"/>
      <c r="D15984" s="10"/>
    </row>
    <row r="15985" spans="3:4" x14ac:dyDescent="0.25">
      <c r="C15985" s="34"/>
      <c r="D15985" s="10"/>
    </row>
    <row r="15986" spans="3:4" x14ac:dyDescent="0.25">
      <c r="C15986" s="34"/>
      <c r="D15986" s="10"/>
    </row>
    <row r="15987" spans="3:4" x14ac:dyDescent="0.25">
      <c r="C15987" s="34"/>
      <c r="D15987" s="10"/>
    </row>
    <row r="15988" spans="3:4" x14ac:dyDescent="0.25">
      <c r="C15988" s="34"/>
      <c r="D15988" s="10"/>
    </row>
    <row r="15989" spans="3:4" x14ac:dyDescent="0.25">
      <c r="C15989" s="34"/>
      <c r="D15989" s="10"/>
    </row>
    <row r="15990" spans="3:4" x14ac:dyDescent="0.25">
      <c r="C15990" s="34"/>
      <c r="D15990" s="10"/>
    </row>
    <row r="15991" spans="3:4" x14ac:dyDescent="0.25">
      <c r="C15991" s="34"/>
      <c r="D15991" s="10"/>
    </row>
    <row r="15992" spans="3:4" x14ac:dyDescent="0.25">
      <c r="C15992" s="34"/>
      <c r="D15992" s="10"/>
    </row>
    <row r="15993" spans="3:4" x14ac:dyDescent="0.25">
      <c r="C15993" s="34"/>
      <c r="D15993" s="10"/>
    </row>
    <row r="15994" spans="3:4" x14ac:dyDescent="0.25">
      <c r="C15994" s="34"/>
      <c r="D15994" s="10"/>
    </row>
    <row r="15995" spans="3:4" x14ac:dyDescent="0.25">
      <c r="C15995" s="34"/>
      <c r="D15995" s="10"/>
    </row>
    <row r="15996" spans="3:4" x14ac:dyDescent="0.25">
      <c r="C15996" s="34"/>
      <c r="D15996" s="10"/>
    </row>
    <row r="15997" spans="3:4" x14ac:dyDescent="0.25">
      <c r="C15997" s="34"/>
      <c r="D15997" s="10"/>
    </row>
    <row r="15998" spans="3:4" x14ac:dyDescent="0.25">
      <c r="C15998" s="34"/>
      <c r="D15998" s="10"/>
    </row>
    <row r="15999" spans="3:4" x14ac:dyDescent="0.25">
      <c r="C15999" s="34"/>
      <c r="D15999" s="10"/>
    </row>
    <row r="16000" spans="3:4" x14ac:dyDescent="0.25">
      <c r="C16000" s="34"/>
      <c r="D16000" s="10"/>
    </row>
    <row r="16001" spans="3:4" x14ac:dyDescent="0.25">
      <c r="C16001" s="34"/>
      <c r="D16001" s="10"/>
    </row>
    <row r="16002" spans="3:4" x14ac:dyDescent="0.25">
      <c r="C16002" s="34"/>
      <c r="D16002" s="10"/>
    </row>
    <row r="16003" spans="3:4" x14ac:dyDescent="0.25">
      <c r="C16003" s="34"/>
      <c r="D16003" s="10"/>
    </row>
    <row r="16004" spans="3:4" x14ac:dyDescent="0.25">
      <c r="C16004" s="34"/>
      <c r="D16004" s="10"/>
    </row>
    <row r="16005" spans="3:4" x14ac:dyDescent="0.25">
      <c r="C16005" s="34"/>
      <c r="D16005" s="10"/>
    </row>
    <row r="16006" spans="3:4" x14ac:dyDescent="0.25">
      <c r="C16006" s="34"/>
      <c r="D16006" s="10"/>
    </row>
    <row r="16007" spans="3:4" x14ac:dyDescent="0.25">
      <c r="C16007" s="34"/>
      <c r="D16007" s="10"/>
    </row>
    <row r="16008" spans="3:4" x14ac:dyDescent="0.25">
      <c r="C16008" s="34"/>
      <c r="D16008" s="10"/>
    </row>
    <row r="16009" spans="3:4" x14ac:dyDescent="0.25">
      <c r="C16009" s="34"/>
      <c r="D16009" s="10"/>
    </row>
    <row r="16010" spans="3:4" x14ac:dyDescent="0.25">
      <c r="C16010" s="34"/>
      <c r="D16010" s="10"/>
    </row>
    <row r="16011" spans="3:4" x14ac:dyDescent="0.25">
      <c r="C16011" s="34"/>
      <c r="D16011" s="10"/>
    </row>
    <row r="16012" spans="3:4" x14ac:dyDescent="0.25">
      <c r="C16012" s="34"/>
      <c r="D16012" s="10"/>
    </row>
    <row r="16013" spans="3:4" x14ac:dyDescent="0.25">
      <c r="C16013" s="34"/>
      <c r="D16013" s="10"/>
    </row>
    <row r="16014" spans="3:4" x14ac:dyDescent="0.25">
      <c r="C16014" s="34"/>
      <c r="D16014" s="10"/>
    </row>
    <row r="16015" spans="3:4" x14ac:dyDescent="0.25">
      <c r="C16015" s="34"/>
      <c r="D16015" s="10"/>
    </row>
    <row r="16016" spans="3:4" x14ac:dyDescent="0.25">
      <c r="C16016" s="34"/>
      <c r="D16016" s="10"/>
    </row>
    <row r="16017" spans="3:4" x14ac:dyDescent="0.25">
      <c r="C16017" s="34"/>
      <c r="D16017" s="10"/>
    </row>
    <row r="16018" spans="3:4" x14ac:dyDescent="0.25">
      <c r="C16018" s="34"/>
      <c r="D16018" s="10"/>
    </row>
    <row r="16019" spans="3:4" x14ac:dyDescent="0.25">
      <c r="C16019" s="34"/>
      <c r="D16019" s="10"/>
    </row>
    <row r="16020" spans="3:4" x14ac:dyDescent="0.25">
      <c r="C16020" s="34"/>
      <c r="D16020" s="10"/>
    </row>
    <row r="16021" spans="3:4" x14ac:dyDescent="0.25">
      <c r="C16021" s="34"/>
      <c r="D16021" s="10"/>
    </row>
    <row r="16022" spans="3:4" x14ac:dyDescent="0.25">
      <c r="C16022" s="34"/>
      <c r="D16022" s="10"/>
    </row>
    <row r="16023" spans="3:4" x14ac:dyDescent="0.25">
      <c r="C16023" s="34"/>
      <c r="D16023" s="10"/>
    </row>
    <row r="16024" spans="3:4" x14ac:dyDescent="0.25">
      <c r="C16024" s="34"/>
      <c r="D16024" s="10"/>
    </row>
    <row r="16025" spans="3:4" x14ac:dyDescent="0.25">
      <c r="C16025" s="34"/>
      <c r="D16025" s="10"/>
    </row>
    <row r="16026" spans="3:4" x14ac:dyDescent="0.25">
      <c r="C16026" s="34"/>
      <c r="D16026" s="10"/>
    </row>
    <row r="16027" spans="3:4" x14ac:dyDescent="0.25">
      <c r="C16027" s="34"/>
      <c r="D16027" s="10"/>
    </row>
    <row r="16028" spans="3:4" x14ac:dyDescent="0.25">
      <c r="C16028" s="34"/>
      <c r="D16028" s="10"/>
    </row>
    <row r="16029" spans="3:4" x14ac:dyDescent="0.25">
      <c r="C16029" s="34"/>
      <c r="D16029" s="10"/>
    </row>
    <row r="16030" spans="3:4" x14ac:dyDescent="0.25">
      <c r="C16030" s="34"/>
      <c r="D16030" s="10"/>
    </row>
    <row r="16031" spans="3:4" x14ac:dyDescent="0.25">
      <c r="C16031" s="34"/>
      <c r="D16031" s="10"/>
    </row>
    <row r="16032" spans="3:4" x14ac:dyDescent="0.25">
      <c r="C16032" s="34"/>
      <c r="D16032" s="10"/>
    </row>
    <row r="16033" spans="3:4" x14ac:dyDescent="0.25">
      <c r="C16033" s="34"/>
      <c r="D16033" s="10"/>
    </row>
    <row r="16034" spans="3:4" x14ac:dyDescent="0.25">
      <c r="C16034" s="34"/>
      <c r="D16034" s="10"/>
    </row>
    <row r="16035" spans="3:4" x14ac:dyDescent="0.25">
      <c r="C16035" s="34"/>
      <c r="D16035" s="10"/>
    </row>
    <row r="16036" spans="3:4" x14ac:dyDescent="0.25">
      <c r="C16036" s="34"/>
      <c r="D16036" s="10"/>
    </row>
    <row r="16037" spans="3:4" x14ac:dyDescent="0.25">
      <c r="C16037" s="34"/>
      <c r="D16037" s="10"/>
    </row>
    <row r="16038" spans="3:4" x14ac:dyDescent="0.25">
      <c r="C16038" s="34"/>
      <c r="D16038" s="10"/>
    </row>
    <row r="16039" spans="3:4" x14ac:dyDescent="0.25">
      <c r="C16039" s="34"/>
      <c r="D16039" s="10"/>
    </row>
    <row r="16040" spans="3:4" x14ac:dyDescent="0.25">
      <c r="C16040" s="34"/>
      <c r="D16040" s="10"/>
    </row>
    <row r="16041" spans="3:4" x14ac:dyDescent="0.25">
      <c r="C16041" s="34"/>
      <c r="D16041" s="10"/>
    </row>
    <row r="16042" spans="3:4" x14ac:dyDescent="0.25">
      <c r="C16042" s="34"/>
      <c r="D16042" s="10"/>
    </row>
    <row r="16043" spans="3:4" x14ac:dyDescent="0.25">
      <c r="C16043" s="34"/>
      <c r="D16043" s="10"/>
    </row>
    <row r="16044" spans="3:4" x14ac:dyDescent="0.25">
      <c r="C16044" s="34"/>
      <c r="D16044" s="10"/>
    </row>
    <row r="16045" spans="3:4" x14ac:dyDescent="0.25">
      <c r="C16045" s="34"/>
      <c r="D16045" s="10"/>
    </row>
    <row r="16046" spans="3:4" x14ac:dyDescent="0.25">
      <c r="C16046" s="34"/>
      <c r="D16046" s="10"/>
    </row>
    <row r="16047" spans="3:4" x14ac:dyDescent="0.25">
      <c r="C16047" s="34"/>
      <c r="D16047" s="10"/>
    </row>
    <row r="16048" spans="3:4" x14ac:dyDescent="0.25">
      <c r="C16048" s="34"/>
      <c r="D16048" s="10"/>
    </row>
    <row r="16049" spans="3:4" x14ac:dyDescent="0.25">
      <c r="C16049" s="34"/>
      <c r="D16049" s="10"/>
    </row>
    <row r="16050" spans="3:4" x14ac:dyDescent="0.25">
      <c r="C16050" s="34"/>
      <c r="D16050" s="10"/>
    </row>
    <row r="16051" spans="3:4" x14ac:dyDescent="0.25">
      <c r="C16051" s="34"/>
      <c r="D16051" s="10"/>
    </row>
    <row r="16052" spans="3:4" x14ac:dyDescent="0.25">
      <c r="C16052" s="34"/>
      <c r="D16052" s="10"/>
    </row>
    <row r="16053" spans="3:4" x14ac:dyDescent="0.25">
      <c r="C16053" s="34"/>
      <c r="D16053" s="10"/>
    </row>
    <row r="16054" spans="3:4" x14ac:dyDescent="0.25">
      <c r="C16054" s="34"/>
      <c r="D16054" s="10"/>
    </row>
    <row r="16055" spans="3:4" x14ac:dyDescent="0.25">
      <c r="C16055" s="34"/>
      <c r="D16055" s="10"/>
    </row>
    <row r="16056" spans="3:4" x14ac:dyDescent="0.25">
      <c r="C16056" s="34"/>
      <c r="D16056" s="10"/>
    </row>
    <row r="16057" spans="3:4" x14ac:dyDescent="0.25">
      <c r="C16057" s="34"/>
      <c r="D16057" s="10"/>
    </row>
    <row r="16058" spans="3:4" x14ac:dyDescent="0.25">
      <c r="C16058" s="34"/>
      <c r="D16058" s="10"/>
    </row>
    <row r="16059" spans="3:4" x14ac:dyDescent="0.25">
      <c r="C16059" s="34"/>
      <c r="D16059" s="10"/>
    </row>
    <row r="16060" spans="3:4" x14ac:dyDescent="0.25">
      <c r="C16060" s="34"/>
      <c r="D16060" s="10"/>
    </row>
    <row r="16061" spans="3:4" x14ac:dyDescent="0.25">
      <c r="C16061" s="34"/>
      <c r="D16061" s="10"/>
    </row>
    <row r="16062" spans="3:4" x14ac:dyDescent="0.25">
      <c r="C16062" s="34"/>
      <c r="D16062" s="10"/>
    </row>
    <row r="16063" spans="3:4" x14ac:dyDescent="0.25">
      <c r="C16063" s="34"/>
      <c r="D16063" s="10"/>
    </row>
    <row r="16064" spans="3:4" x14ac:dyDescent="0.25">
      <c r="C16064" s="34"/>
      <c r="D16064" s="10"/>
    </row>
    <row r="16065" spans="3:4" x14ac:dyDescent="0.25">
      <c r="C16065" s="34"/>
      <c r="D16065" s="10"/>
    </row>
    <row r="16066" spans="3:4" x14ac:dyDescent="0.25">
      <c r="C16066" s="34"/>
      <c r="D16066" s="10"/>
    </row>
    <row r="16067" spans="3:4" x14ac:dyDescent="0.25">
      <c r="C16067" s="34"/>
      <c r="D16067" s="10"/>
    </row>
    <row r="16068" spans="3:4" x14ac:dyDescent="0.25">
      <c r="C16068" s="34"/>
      <c r="D16068" s="10"/>
    </row>
    <row r="16069" spans="3:4" x14ac:dyDescent="0.25">
      <c r="C16069" s="34"/>
      <c r="D16069" s="10"/>
    </row>
    <row r="16070" spans="3:4" x14ac:dyDescent="0.25">
      <c r="C16070" s="34"/>
      <c r="D16070" s="10"/>
    </row>
    <row r="16071" spans="3:4" x14ac:dyDescent="0.25">
      <c r="C16071" s="34"/>
      <c r="D16071" s="10"/>
    </row>
    <row r="16072" spans="3:4" x14ac:dyDescent="0.25">
      <c r="C16072" s="34"/>
      <c r="D16072" s="10"/>
    </row>
    <row r="16073" spans="3:4" x14ac:dyDescent="0.25">
      <c r="C16073" s="34"/>
      <c r="D16073" s="10"/>
    </row>
    <row r="16074" spans="3:4" x14ac:dyDescent="0.25">
      <c r="C16074" s="34"/>
      <c r="D16074" s="10"/>
    </row>
    <row r="16075" spans="3:4" x14ac:dyDescent="0.25">
      <c r="C16075" s="34"/>
      <c r="D16075" s="10"/>
    </row>
    <row r="16076" spans="3:4" x14ac:dyDescent="0.25">
      <c r="C16076" s="34"/>
      <c r="D16076" s="10"/>
    </row>
    <row r="16077" spans="3:4" x14ac:dyDescent="0.25">
      <c r="C16077" s="34"/>
      <c r="D16077" s="10"/>
    </row>
    <row r="16078" spans="3:4" x14ac:dyDescent="0.25">
      <c r="C16078" s="34"/>
      <c r="D16078" s="10"/>
    </row>
    <row r="16079" spans="3:4" x14ac:dyDescent="0.25">
      <c r="C16079" s="34"/>
      <c r="D16079" s="10"/>
    </row>
    <row r="16080" spans="3:4" x14ac:dyDescent="0.25">
      <c r="C16080" s="34"/>
      <c r="D16080" s="10"/>
    </row>
    <row r="16081" spans="3:4" x14ac:dyDescent="0.25">
      <c r="C16081" s="34"/>
      <c r="D16081" s="10"/>
    </row>
    <row r="16082" spans="3:4" x14ac:dyDescent="0.25">
      <c r="C16082" s="34"/>
      <c r="D16082" s="10"/>
    </row>
    <row r="16083" spans="3:4" x14ac:dyDescent="0.25">
      <c r="C16083" s="34"/>
      <c r="D16083" s="10"/>
    </row>
    <row r="16084" spans="3:4" x14ac:dyDescent="0.25">
      <c r="C16084" s="34"/>
      <c r="D16084" s="10"/>
    </row>
    <row r="16085" spans="3:4" x14ac:dyDescent="0.25">
      <c r="C16085" s="34"/>
      <c r="D16085" s="10"/>
    </row>
    <row r="16086" spans="3:4" x14ac:dyDescent="0.25">
      <c r="C16086" s="34"/>
      <c r="D16086" s="10"/>
    </row>
    <row r="16087" spans="3:4" x14ac:dyDescent="0.25">
      <c r="C16087" s="34"/>
      <c r="D16087" s="10"/>
    </row>
    <row r="16088" spans="3:4" x14ac:dyDescent="0.25">
      <c r="C16088" s="34"/>
      <c r="D16088" s="10"/>
    </row>
    <row r="16089" spans="3:4" x14ac:dyDescent="0.25">
      <c r="C16089" s="34"/>
      <c r="D16089" s="10"/>
    </row>
    <row r="16090" spans="3:4" x14ac:dyDescent="0.25">
      <c r="C16090" s="34"/>
      <c r="D16090" s="10"/>
    </row>
    <row r="16091" spans="3:4" x14ac:dyDescent="0.25">
      <c r="C16091" s="34"/>
      <c r="D16091" s="10"/>
    </row>
    <row r="16092" spans="3:4" x14ac:dyDescent="0.25">
      <c r="C16092" s="34"/>
      <c r="D16092" s="10"/>
    </row>
    <row r="16093" spans="3:4" x14ac:dyDescent="0.25">
      <c r="C16093" s="34"/>
      <c r="D16093" s="10"/>
    </row>
    <row r="16094" spans="3:4" x14ac:dyDescent="0.25">
      <c r="C16094" s="34"/>
      <c r="D16094" s="10"/>
    </row>
    <row r="16095" spans="3:4" x14ac:dyDescent="0.25">
      <c r="C16095" s="34"/>
      <c r="D16095" s="10"/>
    </row>
    <row r="16096" spans="3:4" x14ac:dyDescent="0.25">
      <c r="C16096" s="34"/>
      <c r="D16096" s="10"/>
    </row>
    <row r="16097" spans="3:4" x14ac:dyDescent="0.25">
      <c r="C16097" s="34"/>
      <c r="D16097" s="10"/>
    </row>
    <row r="16098" spans="3:4" x14ac:dyDescent="0.25">
      <c r="C16098" s="34"/>
      <c r="D16098" s="10"/>
    </row>
    <row r="16099" spans="3:4" x14ac:dyDescent="0.25">
      <c r="C16099" s="34"/>
      <c r="D16099" s="10"/>
    </row>
    <row r="16100" spans="3:4" x14ac:dyDescent="0.25">
      <c r="C16100" s="34"/>
      <c r="D16100" s="10"/>
    </row>
    <row r="16101" spans="3:4" x14ac:dyDescent="0.25">
      <c r="C16101" s="34"/>
      <c r="D16101" s="10"/>
    </row>
    <row r="16102" spans="3:4" x14ac:dyDescent="0.25">
      <c r="C16102" s="34"/>
      <c r="D16102" s="10"/>
    </row>
    <row r="16103" spans="3:4" x14ac:dyDescent="0.25">
      <c r="C16103" s="34"/>
      <c r="D16103" s="10"/>
    </row>
    <row r="16104" spans="3:4" x14ac:dyDescent="0.25">
      <c r="C16104" s="34"/>
      <c r="D16104" s="10"/>
    </row>
    <row r="16105" spans="3:4" x14ac:dyDescent="0.25">
      <c r="C16105" s="34"/>
      <c r="D16105" s="10"/>
    </row>
    <row r="16106" spans="3:4" x14ac:dyDescent="0.25">
      <c r="C16106" s="34"/>
      <c r="D16106" s="10"/>
    </row>
    <row r="16107" spans="3:4" x14ac:dyDescent="0.25">
      <c r="C16107" s="34"/>
      <c r="D16107" s="10"/>
    </row>
    <row r="16108" spans="3:4" x14ac:dyDescent="0.25">
      <c r="C16108" s="34"/>
      <c r="D16108" s="10"/>
    </row>
    <row r="16109" spans="3:4" x14ac:dyDescent="0.25">
      <c r="C16109" s="34"/>
      <c r="D16109" s="10"/>
    </row>
    <row r="16110" spans="3:4" x14ac:dyDescent="0.25">
      <c r="C16110" s="34"/>
      <c r="D16110" s="10"/>
    </row>
    <row r="16111" spans="3:4" x14ac:dyDescent="0.25">
      <c r="C16111" s="34"/>
      <c r="D16111" s="10"/>
    </row>
    <row r="16112" spans="3:4" x14ac:dyDescent="0.25">
      <c r="C16112" s="34"/>
      <c r="D16112" s="10"/>
    </row>
    <row r="16113" spans="3:4" x14ac:dyDescent="0.25">
      <c r="C16113" s="34"/>
      <c r="D16113" s="10"/>
    </row>
    <row r="16114" spans="3:4" x14ac:dyDescent="0.25">
      <c r="C16114" s="34"/>
      <c r="D16114" s="10"/>
    </row>
    <row r="16115" spans="3:4" x14ac:dyDescent="0.25">
      <c r="C16115" s="34"/>
      <c r="D16115" s="10"/>
    </row>
    <row r="16116" spans="3:4" x14ac:dyDescent="0.25">
      <c r="C16116" s="34"/>
      <c r="D16116" s="10"/>
    </row>
    <row r="16117" spans="3:4" x14ac:dyDescent="0.25">
      <c r="C16117" s="34"/>
      <c r="D16117" s="10"/>
    </row>
    <row r="16118" spans="3:4" x14ac:dyDescent="0.25">
      <c r="C16118" s="34"/>
      <c r="D16118" s="10"/>
    </row>
    <row r="16119" spans="3:4" x14ac:dyDescent="0.25">
      <c r="C16119" s="34"/>
      <c r="D16119" s="10"/>
    </row>
    <row r="16120" spans="3:4" x14ac:dyDescent="0.25">
      <c r="C16120" s="34"/>
      <c r="D16120" s="10"/>
    </row>
    <row r="16121" spans="3:4" x14ac:dyDescent="0.25">
      <c r="C16121" s="34"/>
      <c r="D16121" s="10"/>
    </row>
    <row r="16122" spans="3:4" x14ac:dyDescent="0.25">
      <c r="C16122" s="34"/>
      <c r="D16122" s="10"/>
    </row>
    <row r="16123" spans="3:4" x14ac:dyDescent="0.25">
      <c r="C16123" s="34"/>
      <c r="D16123" s="10"/>
    </row>
    <row r="16124" spans="3:4" x14ac:dyDescent="0.25">
      <c r="C16124" s="34"/>
      <c r="D16124" s="10"/>
    </row>
    <row r="16125" spans="3:4" x14ac:dyDescent="0.25">
      <c r="C16125" s="34"/>
      <c r="D16125" s="10"/>
    </row>
    <row r="16126" spans="3:4" x14ac:dyDescent="0.25">
      <c r="C16126" s="34"/>
      <c r="D16126" s="10"/>
    </row>
    <row r="16127" spans="3:4" x14ac:dyDescent="0.25">
      <c r="C16127" s="34"/>
      <c r="D16127" s="10"/>
    </row>
    <row r="16128" spans="3:4" x14ac:dyDescent="0.25">
      <c r="C16128" s="34"/>
      <c r="D16128" s="10"/>
    </row>
    <row r="16129" spans="3:4" x14ac:dyDescent="0.25">
      <c r="C16129" s="34"/>
      <c r="D16129" s="10"/>
    </row>
    <row r="16130" spans="3:4" x14ac:dyDescent="0.25">
      <c r="C16130" s="34"/>
      <c r="D16130" s="10"/>
    </row>
    <row r="16131" spans="3:4" x14ac:dyDescent="0.25">
      <c r="C16131" s="34"/>
      <c r="D16131" s="10"/>
    </row>
    <row r="16132" spans="3:4" x14ac:dyDescent="0.25">
      <c r="C16132" s="34"/>
      <c r="D16132" s="10"/>
    </row>
    <row r="16133" spans="3:4" x14ac:dyDescent="0.25">
      <c r="C16133" s="34"/>
      <c r="D16133" s="10"/>
    </row>
    <row r="16134" spans="3:4" x14ac:dyDescent="0.25">
      <c r="C16134" s="34"/>
      <c r="D16134" s="10"/>
    </row>
    <row r="16135" spans="3:4" x14ac:dyDescent="0.25">
      <c r="C16135" s="34"/>
      <c r="D16135" s="10"/>
    </row>
    <row r="16136" spans="3:4" x14ac:dyDescent="0.25">
      <c r="C16136" s="34"/>
      <c r="D16136" s="10"/>
    </row>
    <row r="16137" spans="3:4" x14ac:dyDescent="0.25">
      <c r="C16137" s="34"/>
      <c r="D16137" s="10"/>
    </row>
    <row r="16138" spans="3:4" x14ac:dyDescent="0.25">
      <c r="C16138" s="34"/>
      <c r="D16138" s="10"/>
    </row>
    <row r="16139" spans="3:4" x14ac:dyDescent="0.25">
      <c r="C16139" s="34"/>
      <c r="D16139" s="10"/>
    </row>
    <row r="16140" spans="3:4" x14ac:dyDescent="0.25">
      <c r="C16140" s="34"/>
      <c r="D16140" s="10"/>
    </row>
    <row r="16141" spans="3:4" x14ac:dyDescent="0.25">
      <c r="C16141" s="34"/>
      <c r="D16141" s="10"/>
    </row>
    <row r="16142" spans="3:4" x14ac:dyDescent="0.25">
      <c r="C16142" s="34"/>
      <c r="D16142" s="10"/>
    </row>
    <row r="16143" spans="3:4" x14ac:dyDescent="0.25">
      <c r="C16143" s="34"/>
      <c r="D16143" s="10"/>
    </row>
    <row r="16144" spans="3:4" x14ac:dyDescent="0.25">
      <c r="C16144" s="34"/>
      <c r="D16144" s="10"/>
    </row>
    <row r="16145" spans="3:4" x14ac:dyDescent="0.25">
      <c r="C16145" s="34"/>
      <c r="D16145" s="10"/>
    </row>
    <row r="16146" spans="3:4" x14ac:dyDescent="0.25">
      <c r="C16146" s="34"/>
      <c r="D16146" s="10"/>
    </row>
    <row r="16147" spans="3:4" x14ac:dyDescent="0.25">
      <c r="C16147" s="34"/>
      <c r="D16147" s="10"/>
    </row>
    <row r="16148" spans="3:4" x14ac:dyDescent="0.25">
      <c r="C16148" s="34"/>
      <c r="D16148" s="10"/>
    </row>
    <row r="16149" spans="3:4" x14ac:dyDescent="0.25">
      <c r="C16149" s="34"/>
      <c r="D16149" s="10"/>
    </row>
    <row r="16150" spans="3:4" x14ac:dyDescent="0.25">
      <c r="C16150" s="34"/>
      <c r="D16150" s="10"/>
    </row>
    <row r="16151" spans="3:4" x14ac:dyDescent="0.25">
      <c r="C16151" s="34"/>
      <c r="D16151" s="10"/>
    </row>
    <row r="16152" spans="3:4" x14ac:dyDescent="0.25">
      <c r="C16152" s="34"/>
      <c r="D16152" s="10"/>
    </row>
    <row r="16153" spans="3:4" x14ac:dyDescent="0.25">
      <c r="C16153" s="34"/>
      <c r="D16153" s="10"/>
    </row>
    <row r="16154" spans="3:4" x14ac:dyDescent="0.25">
      <c r="C16154" s="34"/>
      <c r="D16154" s="10"/>
    </row>
    <row r="16155" spans="3:4" x14ac:dyDescent="0.25">
      <c r="C16155" s="34"/>
      <c r="D16155" s="10"/>
    </row>
    <row r="16156" spans="3:4" x14ac:dyDescent="0.25">
      <c r="C16156" s="34"/>
      <c r="D16156" s="10"/>
    </row>
    <row r="16157" spans="3:4" x14ac:dyDescent="0.25">
      <c r="C16157" s="34"/>
      <c r="D16157" s="10"/>
    </row>
    <row r="16158" spans="3:4" x14ac:dyDescent="0.25">
      <c r="C16158" s="34"/>
      <c r="D16158" s="10"/>
    </row>
    <row r="16159" spans="3:4" x14ac:dyDescent="0.25">
      <c r="C16159" s="34"/>
      <c r="D16159" s="10"/>
    </row>
    <row r="16160" spans="3:4" x14ac:dyDescent="0.25">
      <c r="C16160" s="34"/>
      <c r="D16160" s="10"/>
    </row>
    <row r="16161" spans="3:4" x14ac:dyDescent="0.25">
      <c r="C16161" s="34"/>
      <c r="D16161" s="10"/>
    </row>
    <row r="16162" spans="3:4" x14ac:dyDescent="0.25">
      <c r="C16162" s="34"/>
      <c r="D16162" s="10"/>
    </row>
    <row r="16163" spans="3:4" x14ac:dyDescent="0.25">
      <c r="C16163" s="34"/>
      <c r="D16163" s="10"/>
    </row>
    <row r="16164" spans="3:4" x14ac:dyDescent="0.25">
      <c r="C16164" s="34"/>
      <c r="D16164" s="10"/>
    </row>
    <row r="16165" spans="3:4" x14ac:dyDescent="0.25">
      <c r="C16165" s="34"/>
      <c r="D16165" s="10"/>
    </row>
    <row r="16166" spans="3:4" x14ac:dyDescent="0.25">
      <c r="C16166" s="34"/>
      <c r="D16166" s="10"/>
    </row>
    <row r="16167" spans="3:4" x14ac:dyDescent="0.25">
      <c r="C16167" s="34"/>
      <c r="D16167" s="10"/>
    </row>
    <row r="16168" spans="3:4" x14ac:dyDescent="0.25">
      <c r="C16168" s="34"/>
      <c r="D16168" s="10"/>
    </row>
    <row r="16169" spans="3:4" x14ac:dyDescent="0.25">
      <c r="C16169" s="34"/>
      <c r="D16169" s="10"/>
    </row>
    <row r="16170" spans="3:4" x14ac:dyDescent="0.25">
      <c r="C16170" s="34"/>
      <c r="D16170" s="10"/>
    </row>
    <row r="16171" spans="3:4" x14ac:dyDescent="0.25">
      <c r="C16171" s="34"/>
      <c r="D16171" s="10"/>
    </row>
    <row r="16172" spans="3:4" x14ac:dyDescent="0.25">
      <c r="C16172" s="34"/>
      <c r="D16172" s="10"/>
    </row>
    <row r="16173" spans="3:4" x14ac:dyDescent="0.25">
      <c r="C16173" s="34"/>
      <c r="D16173" s="10"/>
    </row>
    <row r="16174" spans="3:4" x14ac:dyDescent="0.25">
      <c r="C16174" s="34"/>
      <c r="D16174" s="10"/>
    </row>
    <row r="16175" spans="3:4" x14ac:dyDescent="0.25">
      <c r="C16175" s="34"/>
      <c r="D16175" s="10"/>
    </row>
    <row r="16176" spans="3:4" x14ac:dyDescent="0.25">
      <c r="C16176" s="34"/>
      <c r="D16176" s="10"/>
    </row>
    <row r="16177" spans="3:4" x14ac:dyDescent="0.25">
      <c r="C16177" s="34"/>
      <c r="D16177" s="10"/>
    </row>
    <row r="16178" spans="3:4" x14ac:dyDescent="0.25">
      <c r="C16178" s="34"/>
      <c r="D16178" s="10"/>
    </row>
    <row r="16179" spans="3:4" x14ac:dyDescent="0.25">
      <c r="C16179" s="34"/>
      <c r="D16179" s="10"/>
    </row>
    <row r="16180" spans="3:4" x14ac:dyDescent="0.25">
      <c r="C16180" s="34"/>
      <c r="D16180" s="10"/>
    </row>
    <row r="16181" spans="3:4" x14ac:dyDescent="0.25">
      <c r="C16181" s="34"/>
      <c r="D16181" s="10"/>
    </row>
    <row r="16182" spans="3:4" x14ac:dyDescent="0.25">
      <c r="C16182" s="34"/>
      <c r="D16182" s="10"/>
    </row>
    <row r="16183" spans="3:4" x14ac:dyDescent="0.25">
      <c r="C16183" s="34"/>
      <c r="D16183" s="10"/>
    </row>
    <row r="16184" spans="3:4" x14ac:dyDescent="0.25">
      <c r="C16184" s="34"/>
      <c r="D16184" s="10"/>
    </row>
    <row r="16185" spans="3:4" x14ac:dyDescent="0.25">
      <c r="C16185" s="34"/>
      <c r="D16185" s="10"/>
    </row>
    <row r="16186" spans="3:4" x14ac:dyDescent="0.25">
      <c r="C16186" s="34"/>
      <c r="D16186" s="10"/>
    </row>
    <row r="16187" spans="3:4" x14ac:dyDescent="0.25">
      <c r="C16187" s="34"/>
      <c r="D16187" s="10"/>
    </row>
    <row r="16188" spans="3:4" x14ac:dyDescent="0.25">
      <c r="C16188" s="34"/>
      <c r="D16188" s="10"/>
    </row>
    <row r="16189" spans="3:4" x14ac:dyDescent="0.25">
      <c r="C16189" s="34"/>
      <c r="D16189" s="10"/>
    </row>
    <row r="16190" spans="3:4" x14ac:dyDescent="0.25">
      <c r="C16190" s="34"/>
      <c r="D16190" s="10"/>
    </row>
    <row r="16191" spans="3:4" x14ac:dyDescent="0.25">
      <c r="C16191" s="34"/>
      <c r="D16191" s="10"/>
    </row>
    <row r="16192" spans="3:4" x14ac:dyDescent="0.25">
      <c r="C16192" s="34"/>
      <c r="D16192" s="10"/>
    </row>
    <row r="16193" spans="3:4" x14ac:dyDescent="0.25">
      <c r="C16193" s="34"/>
      <c r="D16193" s="10"/>
    </row>
    <row r="16194" spans="3:4" x14ac:dyDescent="0.25">
      <c r="C16194" s="34"/>
      <c r="D16194" s="10"/>
    </row>
    <row r="16195" spans="3:4" x14ac:dyDescent="0.25">
      <c r="C16195" s="34"/>
      <c r="D16195" s="10"/>
    </row>
    <row r="16196" spans="3:4" x14ac:dyDescent="0.25">
      <c r="C16196" s="34"/>
      <c r="D16196" s="10"/>
    </row>
    <row r="16197" spans="3:4" x14ac:dyDescent="0.25">
      <c r="C16197" s="34"/>
      <c r="D16197" s="10"/>
    </row>
    <row r="16198" spans="3:4" x14ac:dyDescent="0.25">
      <c r="C16198" s="34"/>
      <c r="D16198" s="10"/>
    </row>
    <row r="16199" spans="3:4" x14ac:dyDescent="0.25">
      <c r="C16199" s="34"/>
      <c r="D16199" s="10"/>
    </row>
    <row r="16200" spans="3:4" x14ac:dyDescent="0.25">
      <c r="C16200" s="34"/>
      <c r="D16200" s="10"/>
    </row>
    <row r="16201" spans="3:4" x14ac:dyDescent="0.25">
      <c r="C16201" s="34"/>
      <c r="D16201" s="10"/>
    </row>
    <row r="16202" spans="3:4" x14ac:dyDescent="0.25">
      <c r="C16202" s="34"/>
      <c r="D16202" s="10"/>
    </row>
    <row r="16203" spans="3:4" x14ac:dyDescent="0.25">
      <c r="C16203" s="34"/>
      <c r="D16203" s="10"/>
    </row>
    <row r="16204" spans="3:4" x14ac:dyDescent="0.25">
      <c r="C16204" s="34"/>
      <c r="D16204" s="10"/>
    </row>
    <row r="16205" spans="3:4" x14ac:dyDescent="0.25">
      <c r="C16205" s="34"/>
      <c r="D16205" s="10"/>
    </row>
    <row r="16206" spans="3:4" x14ac:dyDescent="0.25">
      <c r="C16206" s="34"/>
      <c r="D16206" s="10"/>
    </row>
    <row r="16207" spans="3:4" x14ac:dyDescent="0.25">
      <c r="C16207" s="34"/>
      <c r="D16207" s="10"/>
    </row>
    <row r="16208" spans="3:4" x14ac:dyDescent="0.25">
      <c r="C16208" s="34"/>
      <c r="D16208" s="10"/>
    </row>
    <row r="16209" spans="3:4" x14ac:dyDescent="0.25">
      <c r="C16209" s="34"/>
      <c r="D16209" s="10"/>
    </row>
    <row r="16210" spans="3:4" x14ac:dyDescent="0.25">
      <c r="C16210" s="34"/>
      <c r="D16210" s="10"/>
    </row>
    <row r="16211" spans="3:4" x14ac:dyDescent="0.25">
      <c r="C16211" s="34"/>
      <c r="D16211" s="10"/>
    </row>
    <row r="16212" spans="3:4" x14ac:dyDescent="0.25">
      <c r="C16212" s="34"/>
      <c r="D16212" s="10"/>
    </row>
    <row r="16213" spans="3:4" x14ac:dyDescent="0.25">
      <c r="C16213" s="34"/>
      <c r="D16213" s="10"/>
    </row>
    <row r="16214" spans="3:4" x14ac:dyDescent="0.25">
      <c r="C16214" s="34"/>
      <c r="D16214" s="10"/>
    </row>
    <row r="16215" spans="3:4" x14ac:dyDescent="0.25">
      <c r="C16215" s="34"/>
      <c r="D16215" s="10"/>
    </row>
    <row r="16216" spans="3:4" x14ac:dyDescent="0.25">
      <c r="C16216" s="34"/>
      <c r="D16216" s="10"/>
    </row>
    <row r="16217" spans="3:4" x14ac:dyDescent="0.25">
      <c r="C16217" s="34"/>
      <c r="D16217" s="10"/>
    </row>
    <row r="16218" spans="3:4" x14ac:dyDescent="0.25">
      <c r="C16218" s="34"/>
      <c r="D16218" s="10"/>
    </row>
    <row r="16219" spans="3:4" x14ac:dyDescent="0.25">
      <c r="C16219" s="34"/>
      <c r="D16219" s="10"/>
    </row>
    <row r="16220" spans="3:4" x14ac:dyDescent="0.25">
      <c r="C16220" s="34"/>
      <c r="D16220" s="10"/>
    </row>
    <row r="16221" spans="3:4" x14ac:dyDescent="0.25">
      <c r="C16221" s="34"/>
      <c r="D16221" s="10"/>
    </row>
    <row r="16222" spans="3:4" x14ac:dyDescent="0.25">
      <c r="C16222" s="34"/>
      <c r="D16222" s="10"/>
    </row>
    <row r="16223" spans="3:4" x14ac:dyDescent="0.25">
      <c r="C16223" s="34"/>
      <c r="D16223" s="10"/>
    </row>
    <row r="16224" spans="3:4" x14ac:dyDescent="0.25">
      <c r="C16224" s="34"/>
      <c r="D16224" s="10"/>
    </row>
    <row r="16225" spans="3:4" x14ac:dyDescent="0.25">
      <c r="C16225" s="34"/>
      <c r="D16225" s="10"/>
    </row>
    <row r="16226" spans="3:4" x14ac:dyDescent="0.25">
      <c r="C16226" s="34"/>
      <c r="D16226" s="10"/>
    </row>
    <row r="16227" spans="3:4" x14ac:dyDescent="0.25">
      <c r="C16227" s="34"/>
      <c r="D16227" s="10"/>
    </row>
    <row r="16228" spans="3:4" x14ac:dyDescent="0.25">
      <c r="C16228" s="34"/>
      <c r="D16228" s="10"/>
    </row>
    <row r="16229" spans="3:4" x14ac:dyDescent="0.25">
      <c r="C16229" s="34"/>
      <c r="D16229" s="10"/>
    </row>
    <row r="16230" spans="3:4" x14ac:dyDescent="0.25">
      <c r="C16230" s="34"/>
      <c r="D16230" s="10"/>
    </row>
    <row r="16231" spans="3:4" x14ac:dyDescent="0.25">
      <c r="C16231" s="34"/>
      <c r="D16231" s="10"/>
    </row>
    <row r="16232" spans="3:4" x14ac:dyDescent="0.25">
      <c r="C16232" s="34"/>
      <c r="D16232" s="10"/>
    </row>
    <row r="16233" spans="3:4" x14ac:dyDescent="0.25">
      <c r="C16233" s="34"/>
      <c r="D16233" s="10"/>
    </row>
    <row r="16234" spans="3:4" x14ac:dyDescent="0.25">
      <c r="C16234" s="34"/>
      <c r="D16234" s="10"/>
    </row>
    <row r="16235" spans="3:4" x14ac:dyDescent="0.25">
      <c r="C16235" s="34"/>
      <c r="D16235" s="10"/>
    </row>
    <row r="16236" spans="3:4" x14ac:dyDescent="0.25">
      <c r="C16236" s="34"/>
      <c r="D16236" s="10"/>
    </row>
    <row r="16237" spans="3:4" x14ac:dyDescent="0.25">
      <c r="C16237" s="34"/>
      <c r="D16237" s="10"/>
    </row>
    <row r="16238" spans="3:4" x14ac:dyDescent="0.25">
      <c r="C16238" s="34"/>
      <c r="D16238" s="10"/>
    </row>
    <row r="16239" spans="3:4" x14ac:dyDescent="0.25">
      <c r="C16239" s="34"/>
      <c r="D16239" s="10"/>
    </row>
    <row r="16240" spans="3:4" x14ac:dyDescent="0.25">
      <c r="C16240" s="34"/>
      <c r="D16240" s="10"/>
    </row>
    <row r="16241" spans="3:4" x14ac:dyDescent="0.25">
      <c r="C16241" s="34"/>
      <c r="D16241" s="10"/>
    </row>
    <row r="16242" spans="3:4" x14ac:dyDescent="0.25">
      <c r="C16242" s="34"/>
      <c r="D16242" s="10"/>
    </row>
    <row r="16243" spans="3:4" x14ac:dyDescent="0.25">
      <c r="C16243" s="34"/>
      <c r="D16243" s="10"/>
    </row>
    <row r="16244" spans="3:4" x14ac:dyDescent="0.25">
      <c r="C16244" s="34"/>
      <c r="D16244" s="10"/>
    </row>
    <row r="16245" spans="3:4" x14ac:dyDescent="0.25">
      <c r="C16245" s="34"/>
      <c r="D16245" s="10"/>
    </row>
    <row r="16246" spans="3:4" x14ac:dyDescent="0.25">
      <c r="C16246" s="34"/>
      <c r="D16246" s="10"/>
    </row>
    <row r="16247" spans="3:4" x14ac:dyDescent="0.25">
      <c r="C16247" s="34"/>
      <c r="D16247" s="10"/>
    </row>
    <row r="16248" spans="3:4" x14ac:dyDescent="0.25">
      <c r="C16248" s="34"/>
      <c r="D16248" s="10"/>
    </row>
    <row r="16249" spans="3:4" x14ac:dyDescent="0.25">
      <c r="C16249" s="34"/>
      <c r="D16249" s="10"/>
    </row>
    <row r="16250" spans="3:4" x14ac:dyDescent="0.25">
      <c r="C16250" s="34"/>
      <c r="D16250" s="10"/>
    </row>
    <row r="16251" spans="3:4" x14ac:dyDescent="0.25">
      <c r="C16251" s="34"/>
      <c r="D16251" s="10"/>
    </row>
    <row r="16252" spans="3:4" x14ac:dyDescent="0.25">
      <c r="C16252" s="34"/>
      <c r="D16252" s="10"/>
    </row>
    <row r="16253" spans="3:4" x14ac:dyDescent="0.25">
      <c r="C16253" s="34"/>
      <c r="D16253" s="10"/>
    </row>
    <row r="16254" spans="3:4" x14ac:dyDescent="0.25">
      <c r="C16254" s="34"/>
      <c r="D16254" s="10"/>
    </row>
    <row r="16255" spans="3:4" x14ac:dyDescent="0.25">
      <c r="C16255" s="34"/>
      <c r="D16255" s="10"/>
    </row>
    <row r="16256" spans="3:4" x14ac:dyDescent="0.25">
      <c r="C16256" s="34"/>
      <c r="D16256" s="10"/>
    </row>
    <row r="16257" spans="3:4" x14ac:dyDescent="0.25">
      <c r="C16257" s="34"/>
      <c r="D16257" s="10"/>
    </row>
    <row r="16258" spans="3:4" x14ac:dyDescent="0.25">
      <c r="C16258" s="34"/>
      <c r="D16258" s="10"/>
    </row>
    <row r="16259" spans="3:4" x14ac:dyDescent="0.25">
      <c r="C16259" s="34"/>
      <c r="D16259" s="10"/>
    </row>
    <row r="16260" spans="3:4" x14ac:dyDescent="0.25">
      <c r="C16260" s="34"/>
      <c r="D16260" s="10"/>
    </row>
    <row r="16261" spans="3:4" x14ac:dyDescent="0.25">
      <c r="C16261" s="34"/>
      <c r="D16261" s="10"/>
    </row>
    <row r="16262" spans="3:4" x14ac:dyDescent="0.25">
      <c r="C16262" s="34"/>
      <c r="D16262" s="10"/>
    </row>
    <row r="16263" spans="3:4" x14ac:dyDescent="0.25">
      <c r="C16263" s="34"/>
      <c r="D16263" s="10"/>
    </row>
    <row r="16264" spans="3:4" x14ac:dyDescent="0.25">
      <c r="C16264" s="34"/>
      <c r="D16264" s="10"/>
    </row>
    <row r="16265" spans="3:4" x14ac:dyDescent="0.25">
      <c r="C16265" s="34"/>
      <c r="D16265" s="10"/>
    </row>
    <row r="16266" spans="3:4" x14ac:dyDescent="0.25">
      <c r="C16266" s="34"/>
      <c r="D16266" s="10"/>
    </row>
    <row r="16267" spans="3:4" x14ac:dyDescent="0.25">
      <c r="C16267" s="34"/>
      <c r="D16267" s="10"/>
    </row>
    <row r="16268" spans="3:4" x14ac:dyDescent="0.25">
      <c r="C16268" s="34"/>
      <c r="D16268" s="10"/>
    </row>
    <row r="16269" spans="3:4" x14ac:dyDescent="0.25">
      <c r="C16269" s="34"/>
      <c r="D16269" s="10"/>
    </row>
    <row r="16270" spans="3:4" x14ac:dyDescent="0.25">
      <c r="C16270" s="34"/>
      <c r="D16270" s="10"/>
    </row>
    <row r="16271" spans="3:4" x14ac:dyDescent="0.25">
      <c r="C16271" s="34"/>
      <c r="D16271" s="10"/>
    </row>
    <row r="16272" spans="3:4" x14ac:dyDescent="0.25">
      <c r="C16272" s="34"/>
      <c r="D16272" s="10"/>
    </row>
    <row r="16273" spans="3:4" x14ac:dyDescent="0.25">
      <c r="C16273" s="34"/>
      <c r="D16273" s="10"/>
    </row>
    <row r="16274" spans="3:4" x14ac:dyDescent="0.25">
      <c r="C16274" s="34"/>
      <c r="D16274" s="10"/>
    </row>
    <row r="16275" spans="3:4" x14ac:dyDescent="0.25">
      <c r="C16275" s="34"/>
      <c r="D16275" s="10"/>
    </row>
    <row r="16276" spans="3:4" x14ac:dyDescent="0.25">
      <c r="C16276" s="34"/>
      <c r="D16276" s="10"/>
    </row>
    <row r="16277" spans="3:4" x14ac:dyDescent="0.25">
      <c r="C16277" s="34"/>
      <c r="D16277" s="10"/>
    </row>
    <row r="16278" spans="3:4" x14ac:dyDescent="0.25">
      <c r="C16278" s="34"/>
      <c r="D16278" s="10"/>
    </row>
    <row r="16279" spans="3:4" x14ac:dyDescent="0.25">
      <c r="C16279" s="34"/>
      <c r="D16279" s="10"/>
    </row>
    <row r="16280" spans="3:4" x14ac:dyDescent="0.25">
      <c r="C16280" s="34"/>
      <c r="D16280" s="10"/>
    </row>
    <row r="16281" spans="3:4" x14ac:dyDescent="0.25">
      <c r="C16281" s="34"/>
      <c r="D16281" s="10"/>
    </row>
    <row r="16282" spans="3:4" x14ac:dyDescent="0.25">
      <c r="C16282" s="34"/>
      <c r="D16282" s="10"/>
    </row>
    <row r="16283" spans="3:4" x14ac:dyDescent="0.25">
      <c r="C16283" s="34"/>
      <c r="D16283" s="10"/>
    </row>
    <row r="16284" spans="3:4" x14ac:dyDescent="0.25">
      <c r="C16284" s="34"/>
      <c r="D16284" s="10"/>
    </row>
    <row r="16285" spans="3:4" x14ac:dyDescent="0.25">
      <c r="C16285" s="34"/>
      <c r="D16285" s="10"/>
    </row>
    <row r="16286" spans="3:4" x14ac:dyDescent="0.25">
      <c r="C16286" s="34"/>
      <c r="D16286" s="10"/>
    </row>
    <row r="16287" spans="3:4" x14ac:dyDescent="0.25">
      <c r="C16287" s="34"/>
      <c r="D16287" s="10"/>
    </row>
    <row r="16288" spans="3:4" x14ac:dyDescent="0.25">
      <c r="C16288" s="34"/>
      <c r="D16288" s="10"/>
    </row>
    <row r="16289" spans="3:4" x14ac:dyDescent="0.25">
      <c r="C16289" s="34"/>
      <c r="D16289" s="10"/>
    </row>
    <row r="16290" spans="3:4" x14ac:dyDescent="0.25">
      <c r="C16290" s="34"/>
      <c r="D16290" s="10"/>
    </row>
    <row r="16291" spans="3:4" x14ac:dyDescent="0.25">
      <c r="C16291" s="34"/>
      <c r="D16291" s="10"/>
    </row>
    <row r="16292" spans="3:4" x14ac:dyDescent="0.25">
      <c r="C16292" s="34"/>
      <c r="D16292" s="10"/>
    </row>
    <row r="16293" spans="3:4" x14ac:dyDescent="0.25">
      <c r="C16293" s="34"/>
      <c r="D16293" s="10"/>
    </row>
    <row r="16294" spans="3:4" x14ac:dyDescent="0.25">
      <c r="C16294" s="34"/>
      <c r="D16294" s="10"/>
    </row>
    <row r="16295" spans="3:4" x14ac:dyDescent="0.25">
      <c r="C16295" s="34"/>
      <c r="D16295" s="10"/>
    </row>
    <row r="16296" spans="3:4" x14ac:dyDescent="0.25">
      <c r="C16296" s="34"/>
      <c r="D16296" s="10"/>
    </row>
    <row r="16297" spans="3:4" x14ac:dyDescent="0.25">
      <c r="C16297" s="34"/>
      <c r="D16297" s="10"/>
    </row>
    <row r="16298" spans="3:4" x14ac:dyDescent="0.25">
      <c r="C16298" s="34"/>
      <c r="D16298" s="10"/>
    </row>
    <row r="16299" spans="3:4" x14ac:dyDescent="0.25">
      <c r="C16299" s="34"/>
      <c r="D16299" s="10"/>
    </row>
    <row r="16300" spans="3:4" x14ac:dyDescent="0.25">
      <c r="C16300" s="34"/>
      <c r="D16300" s="10"/>
    </row>
    <row r="16301" spans="3:4" x14ac:dyDescent="0.25">
      <c r="C16301" s="34"/>
      <c r="D16301" s="10"/>
    </row>
    <row r="16302" spans="3:4" x14ac:dyDescent="0.25">
      <c r="C16302" s="34"/>
      <c r="D16302" s="10"/>
    </row>
    <row r="16303" spans="3:4" x14ac:dyDescent="0.25">
      <c r="C16303" s="34"/>
      <c r="D16303" s="10"/>
    </row>
    <row r="16304" spans="3:4" x14ac:dyDescent="0.25">
      <c r="C16304" s="34"/>
      <c r="D16304" s="10"/>
    </row>
    <row r="16305" spans="3:4" x14ac:dyDescent="0.25">
      <c r="C16305" s="34"/>
      <c r="D16305" s="10"/>
    </row>
    <row r="16306" spans="3:4" x14ac:dyDescent="0.25">
      <c r="C16306" s="34"/>
      <c r="D16306" s="10"/>
    </row>
    <row r="16307" spans="3:4" x14ac:dyDescent="0.25">
      <c r="C16307" s="34"/>
      <c r="D16307" s="10"/>
    </row>
    <row r="16308" spans="3:4" x14ac:dyDescent="0.25">
      <c r="C16308" s="34"/>
      <c r="D16308" s="10"/>
    </row>
    <row r="16309" spans="3:4" x14ac:dyDescent="0.25">
      <c r="C16309" s="34"/>
      <c r="D16309" s="10"/>
    </row>
    <row r="16310" spans="3:4" x14ac:dyDescent="0.25">
      <c r="C16310" s="34"/>
      <c r="D16310" s="10"/>
    </row>
    <row r="16311" spans="3:4" x14ac:dyDescent="0.25">
      <c r="C16311" s="34"/>
      <c r="D16311" s="10"/>
    </row>
    <row r="16312" spans="3:4" x14ac:dyDescent="0.25">
      <c r="C16312" s="34"/>
      <c r="D16312" s="10"/>
    </row>
    <row r="16313" spans="3:4" x14ac:dyDescent="0.25">
      <c r="C16313" s="34"/>
      <c r="D16313" s="10"/>
    </row>
    <row r="16314" spans="3:4" x14ac:dyDescent="0.25">
      <c r="C16314" s="34"/>
      <c r="D16314" s="10"/>
    </row>
    <row r="16315" spans="3:4" x14ac:dyDescent="0.25">
      <c r="C16315" s="34"/>
      <c r="D16315" s="10"/>
    </row>
    <row r="16316" spans="3:4" x14ac:dyDescent="0.25">
      <c r="C16316" s="34"/>
      <c r="D16316" s="10"/>
    </row>
    <row r="16317" spans="3:4" x14ac:dyDescent="0.25">
      <c r="C16317" s="34"/>
      <c r="D16317" s="10"/>
    </row>
    <row r="16318" spans="3:4" x14ac:dyDescent="0.25">
      <c r="C16318" s="34"/>
      <c r="D16318" s="10"/>
    </row>
    <row r="16319" spans="3:4" x14ac:dyDescent="0.25">
      <c r="C16319" s="34"/>
      <c r="D16319" s="10"/>
    </row>
    <row r="16320" spans="3:4" x14ac:dyDescent="0.25">
      <c r="C16320" s="34"/>
      <c r="D16320" s="10"/>
    </row>
    <row r="16321" spans="3:4" x14ac:dyDescent="0.25">
      <c r="C16321" s="34"/>
      <c r="D16321" s="10"/>
    </row>
    <row r="16322" spans="3:4" x14ac:dyDescent="0.25">
      <c r="C16322" s="34"/>
      <c r="D16322" s="10"/>
    </row>
    <row r="16323" spans="3:4" x14ac:dyDescent="0.25">
      <c r="C16323" s="34"/>
      <c r="D16323" s="10"/>
    </row>
    <row r="16324" spans="3:4" x14ac:dyDescent="0.25">
      <c r="C16324" s="34"/>
      <c r="D16324" s="10"/>
    </row>
    <row r="16325" spans="3:4" x14ac:dyDescent="0.25">
      <c r="C16325" s="34"/>
      <c r="D16325" s="10"/>
    </row>
    <row r="16326" spans="3:4" x14ac:dyDescent="0.25">
      <c r="C16326" s="34"/>
      <c r="D16326" s="10"/>
    </row>
    <row r="16327" spans="3:4" x14ac:dyDescent="0.25">
      <c r="C16327" s="34"/>
      <c r="D16327" s="10"/>
    </row>
    <row r="16328" spans="3:4" x14ac:dyDescent="0.25">
      <c r="C16328" s="34"/>
      <c r="D16328" s="10"/>
    </row>
    <row r="16329" spans="3:4" x14ac:dyDescent="0.25">
      <c r="C16329" s="34"/>
      <c r="D16329" s="10"/>
    </row>
    <row r="16330" spans="3:4" x14ac:dyDescent="0.25">
      <c r="C16330" s="34"/>
      <c r="D16330" s="10"/>
    </row>
    <row r="16331" spans="3:4" x14ac:dyDescent="0.25">
      <c r="C16331" s="34"/>
      <c r="D16331" s="10"/>
    </row>
    <row r="16332" spans="3:4" x14ac:dyDescent="0.25">
      <c r="C16332" s="34"/>
      <c r="D16332" s="10"/>
    </row>
    <row r="16333" spans="3:4" x14ac:dyDescent="0.25">
      <c r="C16333" s="34"/>
      <c r="D16333" s="10"/>
    </row>
    <row r="16334" spans="3:4" x14ac:dyDescent="0.25">
      <c r="C16334" s="34"/>
      <c r="D16334" s="10"/>
    </row>
    <row r="16335" spans="3:4" x14ac:dyDescent="0.25">
      <c r="C16335" s="34"/>
      <c r="D16335" s="10"/>
    </row>
    <row r="16336" spans="3:4" x14ac:dyDescent="0.25">
      <c r="C16336" s="34"/>
      <c r="D16336" s="10"/>
    </row>
    <row r="16337" spans="3:4" x14ac:dyDescent="0.25">
      <c r="C16337" s="34"/>
      <c r="D16337" s="10"/>
    </row>
    <row r="16338" spans="3:4" x14ac:dyDescent="0.25">
      <c r="C16338" s="34"/>
      <c r="D16338" s="10"/>
    </row>
    <row r="16339" spans="3:4" x14ac:dyDescent="0.25">
      <c r="C16339" s="34"/>
      <c r="D16339" s="10"/>
    </row>
    <row r="16340" spans="3:4" x14ac:dyDescent="0.25">
      <c r="C16340" s="34"/>
      <c r="D16340" s="10"/>
    </row>
    <row r="16341" spans="3:4" x14ac:dyDescent="0.25">
      <c r="C16341" s="34"/>
      <c r="D16341" s="10"/>
    </row>
    <row r="16342" spans="3:4" x14ac:dyDescent="0.25">
      <c r="C16342" s="34"/>
      <c r="D16342" s="10"/>
    </row>
    <row r="16343" spans="3:4" x14ac:dyDescent="0.25">
      <c r="C16343" s="34"/>
      <c r="D16343" s="10"/>
    </row>
    <row r="16344" spans="3:4" x14ac:dyDescent="0.25">
      <c r="C16344" s="34"/>
      <c r="D16344" s="10"/>
    </row>
    <row r="16345" spans="3:4" x14ac:dyDescent="0.25">
      <c r="C16345" s="34"/>
      <c r="D16345" s="10"/>
    </row>
    <row r="16346" spans="3:4" x14ac:dyDescent="0.25">
      <c r="C16346" s="34"/>
      <c r="D16346" s="10"/>
    </row>
    <row r="16347" spans="3:4" x14ac:dyDescent="0.25">
      <c r="C16347" s="34"/>
      <c r="D16347" s="10"/>
    </row>
    <row r="16348" spans="3:4" x14ac:dyDescent="0.25">
      <c r="C16348" s="34"/>
      <c r="D16348" s="10"/>
    </row>
    <row r="16349" spans="3:4" x14ac:dyDescent="0.25">
      <c r="C16349" s="34"/>
      <c r="D16349" s="10"/>
    </row>
    <row r="16350" spans="3:4" x14ac:dyDescent="0.25">
      <c r="C16350" s="34"/>
      <c r="D16350" s="10"/>
    </row>
    <row r="16351" spans="3:4" x14ac:dyDescent="0.25">
      <c r="C16351" s="34"/>
      <c r="D16351" s="10"/>
    </row>
    <row r="16352" spans="3:4" x14ac:dyDescent="0.25">
      <c r="C16352" s="34"/>
      <c r="D16352" s="10"/>
    </row>
    <row r="16353" spans="3:4" x14ac:dyDescent="0.25">
      <c r="C16353" s="34"/>
      <c r="D16353" s="10"/>
    </row>
    <row r="16354" spans="3:4" x14ac:dyDescent="0.25">
      <c r="C16354" s="34"/>
      <c r="D16354" s="10"/>
    </row>
    <row r="16355" spans="3:4" x14ac:dyDescent="0.25">
      <c r="C16355" s="34"/>
      <c r="D16355" s="10"/>
    </row>
    <row r="16356" spans="3:4" x14ac:dyDescent="0.25">
      <c r="C16356" s="34"/>
      <c r="D16356" s="10"/>
    </row>
    <row r="16357" spans="3:4" x14ac:dyDescent="0.25">
      <c r="C16357" s="34"/>
      <c r="D16357" s="10"/>
    </row>
    <row r="16358" spans="3:4" x14ac:dyDescent="0.25">
      <c r="C16358" s="34"/>
      <c r="D16358" s="10"/>
    </row>
    <row r="16359" spans="3:4" x14ac:dyDescent="0.25">
      <c r="C16359" s="34"/>
      <c r="D16359" s="10"/>
    </row>
    <row r="16360" spans="3:4" x14ac:dyDescent="0.25">
      <c r="C16360" s="34"/>
      <c r="D16360" s="10"/>
    </row>
    <row r="16361" spans="3:4" x14ac:dyDescent="0.25">
      <c r="C16361" s="34"/>
      <c r="D16361" s="10"/>
    </row>
    <row r="16362" spans="3:4" x14ac:dyDescent="0.25">
      <c r="C16362" s="34"/>
      <c r="D16362" s="10"/>
    </row>
    <row r="16363" spans="3:4" x14ac:dyDescent="0.25">
      <c r="C16363" s="34"/>
      <c r="D16363" s="10"/>
    </row>
    <row r="16364" spans="3:4" x14ac:dyDescent="0.25">
      <c r="C16364" s="34"/>
      <c r="D16364" s="10"/>
    </row>
    <row r="16365" spans="3:4" x14ac:dyDescent="0.25">
      <c r="C16365" s="34"/>
      <c r="D16365" s="10"/>
    </row>
    <row r="16366" spans="3:4" x14ac:dyDescent="0.25">
      <c r="C16366" s="34"/>
      <c r="D16366" s="10"/>
    </row>
    <row r="16367" spans="3:4" x14ac:dyDescent="0.25">
      <c r="C16367" s="34"/>
      <c r="D16367" s="10"/>
    </row>
    <row r="16368" spans="3:4" x14ac:dyDescent="0.25">
      <c r="C16368" s="34"/>
      <c r="D16368" s="10"/>
    </row>
    <row r="16369" spans="3:4" x14ac:dyDescent="0.25">
      <c r="C16369" s="34"/>
      <c r="D16369" s="10"/>
    </row>
    <row r="16370" spans="3:4" x14ac:dyDescent="0.25">
      <c r="C16370" s="34"/>
      <c r="D16370" s="10"/>
    </row>
    <row r="16371" spans="3:4" x14ac:dyDescent="0.25">
      <c r="C16371" s="34"/>
      <c r="D16371" s="10"/>
    </row>
    <row r="16372" spans="3:4" x14ac:dyDescent="0.25">
      <c r="C16372" s="34"/>
      <c r="D16372" s="10"/>
    </row>
    <row r="16373" spans="3:4" x14ac:dyDescent="0.25">
      <c r="C16373" s="34"/>
      <c r="D16373" s="10"/>
    </row>
    <row r="16374" spans="3:4" x14ac:dyDescent="0.25">
      <c r="C16374" s="34"/>
      <c r="D16374" s="10"/>
    </row>
    <row r="16375" spans="3:4" x14ac:dyDescent="0.25">
      <c r="C16375" s="34"/>
      <c r="D16375" s="10"/>
    </row>
    <row r="16376" spans="3:4" x14ac:dyDescent="0.25">
      <c r="C16376" s="34"/>
      <c r="D16376" s="10"/>
    </row>
    <row r="16377" spans="3:4" x14ac:dyDescent="0.25">
      <c r="C16377" s="34"/>
      <c r="D16377" s="10"/>
    </row>
    <row r="16378" spans="3:4" x14ac:dyDescent="0.25">
      <c r="C16378" s="34"/>
      <c r="D16378" s="10"/>
    </row>
    <row r="16379" spans="3:4" x14ac:dyDescent="0.25">
      <c r="C16379" s="34"/>
      <c r="D16379" s="10"/>
    </row>
    <row r="16380" spans="3:4" x14ac:dyDescent="0.25">
      <c r="C16380" s="34"/>
      <c r="D16380" s="10"/>
    </row>
    <row r="16381" spans="3:4" x14ac:dyDescent="0.25">
      <c r="C16381" s="34"/>
      <c r="D16381" s="10"/>
    </row>
    <row r="16382" spans="3:4" x14ac:dyDescent="0.25">
      <c r="C16382" s="34"/>
      <c r="D16382" s="10"/>
    </row>
    <row r="16383" spans="3:4" x14ac:dyDescent="0.25">
      <c r="C16383" s="34"/>
      <c r="D16383" s="10"/>
    </row>
    <row r="16384" spans="3:4" x14ac:dyDescent="0.25">
      <c r="C16384" s="34"/>
      <c r="D16384" s="10"/>
    </row>
    <row r="16385" spans="3:4" x14ac:dyDescent="0.25">
      <c r="C16385" s="34"/>
      <c r="D16385" s="10"/>
    </row>
    <row r="16386" spans="3:4" x14ac:dyDescent="0.25">
      <c r="C16386" s="34"/>
      <c r="D16386" s="10"/>
    </row>
    <row r="16387" spans="3:4" x14ac:dyDescent="0.25">
      <c r="C16387" s="34"/>
      <c r="D16387" s="10"/>
    </row>
    <row r="16388" spans="3:4" x14ac:dyDescent="0.25">
      <c r="C16388" s="34"/>
      <c r="D16388" s="10"/>
    </row>
    <row r="16389" spans="3:4" x14ac:dyDescent="0.25">
      <c r="C16389" s="34"/>
      <c r="D16389" s="10"/>
    </row>
    <row r="16390" spans="3:4" x14ac:dyDescent="0.25">
      <c r="C16390" s="34"/>
      <c r="D16390" s="10"/>
    </row>
    <row r="16391" spans="3:4" x14ac:dyDescent="0.25">
      <c r="C16391" s="34"/>
      <c r="D16391" s="10"/>
    </row>
    <row r="16392" spans="3:4" x14ac:dyDescent="0.25">
      <c r="C16392" s="34"/>
      <c r="D16392" s="10"/>
    </row>
    <row r="16393" spans="3:4" x14ac:dyDescent="0.25">
      <c r="C16393" s="34"/>
      <c r="D16393" s="10"/>
    </row>
    <row r="16394" spans="3:4" x14ac:dyDescent="0.25">
      <c r="C16394" s="34"/>
      <c r="D16394" s="10"/>
    </row>
    <row r="16395" spans="3:4" x14ac:dyDescent="0.25">
      <c r="C16395" s="34"/>
      <c r="D16395" s="10"/>
    </row>
    <row r="16396" spans="3:4" x14ac:dyDescent="0.25">
      <c r="C16396" s="34"/>
      <c r="D16396" s="10"/>
    </row>
    <row r="16397" spans="3:4" x14ac:dyDescent="0.25">
      <c r="C16397" s="34"/>
      <c r="D16397" s="10"/>
    </row>
    <row r="16398" spans="3:4" x14ac:dyDescent="0.25">
      <c r="C16398" s="34"/>
      <c r="D16398" s="10"/>
    </row>
    <row r="16399" spans="3:4" x14ac:dyDescent="0.25">
      <c r="C16399" s="34"/>
      <c r="D16399" s="10"/>
    </row>
    <row r="16400" spans="3:4" x14ac:dyDescent="0.25">
      <c r="C16400" s="34"/>
      <c r="D16400" s="10"/>
    </row>
    <row r="16401" spans="3:4" x14ac:dyDescent="0.25">
      <c r="C16401" s="34"/>
      <c r="D16401" s="10"/>
    </row>
  </sheetData>
  <mergeCells count="21">
    <mergeCell ref="C156:C160"/>
    <mergeCell ref="B126:B160"/>
    <mergeCell ref="C111:C125"/>
    <mergeCell ref="C136:C155"/>
    <mergeCell ref="C161:C166"/>
    <mergeCell ref="B161:B166"/>
    <mergeCell ref="C44:C53"/>
    <mergeCell ref="B16:B59"/>
    <mergeCell ref="C55:C59"/>
    <mergeCell ref="C126:C135"/>
    <mergeCell ref="B60:B87"/>
    <mergeCell ref="C60:C87"/>
    <mergeCell ref="B88:B125"/>
    <mergeCell ref="C88:C94"/>
    <mergeCell ref="C95:C106"/>
    <mergeCell ref="C107:C110"/>
    <mergeCell ref="B2:B15"/>
    <mergeCell ref="C2:C15"/>
    <mergeCell ref="C16:C21"/>
    <mergeCell ref="C22:C34"/>
    <mergeCell ref="C35:C43"/>
  </mergeCells>
  <conditionalFormatting sqref="H156:H165 H2:H65 H72:H76 H82:H152">
    <cfRule type="cellIs" dxfId="26" priority="9" operator="between">
      <formula>136</formula>
      <formula>151</formula>
    </cfRule>
    <cfRule type="cellIs" dxfId="25" priority="10" operator="lessThan">
      <formula>16</formula>
    </cfRule>
  </conditionalFormatting>
  <conditionalFormatting sqref="H153:H155">
    <cfRule type="cellIs" dxfId="24" priority="7" operator="between">
      <formula>136</formula>
      <formula>151</formula>
    </cfRule>
    <cfRule type="cellIs" dxfId="23" priority="8" operator="lessThan">
      <formula>16</formula>
    </cfRule>
  </conditionalFormatting>
  <conditionalFormatting sqref="H66:H71">
    <cfRule type="cellIs" dxfId="22" priority="5" operator="between">
      <formula>136</formula>
      <formula>151</formula>
    </cfRule>
    <cfRule type="cellIs" dxfId="21" priority="6" operator="lessThan">
      <formula>16</formula>
    </cfRule>
  </conditionalFormatting>
  <conditionalFormatting sqref="H77:H81">
    <cfRule type="cellIs" dxfId="20" priority="3" operator="between">
      <formula>136</formula>
      <formula>151</formula>
    </cfRule>
    <cfRule type="cellIs" dxfId="19" priority="4" operator="lessThan">
      <formula>16</formula>
    </cfRule>
  </conditionalFormatting>
  <conditionalFormatting sqref="H166">
    <cfRule type="cellIs" dxfId="18" priority="1" operator="between">
      <formula>136</formula>
      <formula>151</formula>
    </cfRule>
    <cfRule type="cellIs" dxfId="17" priority="2" operator="lessThan">
      <formula>16</formula>
    </cfRule>
  </conditionalFormatting>
  <pageMargins left="0.7" right="0.7" top="0.75" bottom="0.75" header="0.3" footer="0.3"/>
  <pageSetup paperSize="9" scale="62" orientation="portrait" verticalDpi="0" r:id="rId1"/>
  <rowBreaks count="2" manualBreakCount="2">
    <brk id="59" max="15" man="1"/>
    <brk id="116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E0319-0684-4830-B4DF-16F859472C2F}">
  <dimension ref="A1:FK120"/>
  <sheetViews>
    <sheetView zoomScale="70" zoomScaleNormal="7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5.28515625" bestFit="1" customWidth="1"/>
    <col min="2" max="2" width="14.28515625" bestFit="1" customWidth="1"/>
    <col min="3" max="3" width="3.42578125" bestFit="1" customWidth="1"/>
    <col min="4" max="4" width="15.7109375" bestFit="1" customWidth="1"/>
    <col min="5" max="5" width="19.28515625" bestFit="1" customWidth="1"/>
    <col min="6" max="6" width="19.85546875" bestFit="1" customWidth="1"/>
    <col min="7" max="7" width="20.42578125" bestFit="1" customWidth="1"/>
    <col min="8" max="8" width="20.5703125" bestFit="1" customWidth="1"/>
    <col min="9" max="9" width="20.5703125" customWidth="1"/>
    <col min="10" max="10" width="16" bestFit="1" customWidth="1"/>
    <col min="11" max="11" width="16.42578125" bestFit="1" customWidth="1"/>
    <col min="12" max="12" width="15.5703125" bestFit="1" customWidth="1"/>
    <col min="13" max="13" width="16.5703125" bestFit="1" customWidth="1"/>
    <col min="14" max="14" width="27.42578125" bestFit="1" customWidth="1"/>
    <col min="15" max="15" width="29.85546875" bestFit="1" customWidth="1"/>
    <col min="16" max="16" width="25.28515625" bestFit="1" customWidth="1"/>
    <col min="17" max="17" width="16.140625" bestFit="1" customWidth="1"/>
    <col min="18" max="18" width="16.5703125" bestFit="1" customWidth="1"/>
    <col min="19" max="19" width="30.85546875" bestFit="1" customWidth="1"/>
    <col min="20" max="20" width="22" bestFit="1" customWidth="1"/>
    <col min="21" max="21" width="31" bestFit="1" customWidth="1"/>
    <col min="22" max="22" width="28" bestFit="1" customWidth="1"/>
    <col min="23" max="24" width="20" bestFit="1" customWidth="1"/>
    <col min="25" max="25" width="17.7109375" bestFit="1" customWidth="1"/>
    <col min="26" max="26" width="18.42578125" bestFit="1" customWidth="1"/>
    <col min="27" max="28" width="19" bestFit="1" customWidth="1"/>
    <col min="29" max="30" width="17.42578125" bestFit="1" customWidth="1"/>
    <col min="31" max="31" width="19.5703125" bestFit="1" customWidth="1"/>
    <col min="32" max="33" width="22.5703125" bestFit="1" customWidth="1"/>
    <col min="34" max="34" width="21.5703125" bestFit="1" customWidth="1"/>
    <col min="35" max="35" width="18.7109375" bestFit="1" customWidth="1"/>
    <col min="36" max="37" width="16.42578125" bestFit="1" customWidth="1"/>
    <col min="38" max="38" width="29.42578125" bestFit="1" customWidth="1"/>
    <col min="39" max="39" width="20.5703125" bestFit="1" customWidth="1"/>
    <col min="40" max="40" width="28.28515625" bestFit="1" customWidth="1"/>
    <col min="41" max="41" width="28.28515625" customWidth="1"/>
    <col min="42" max="42" width="28.140625" bestFit="1" customWidth="1"/>
    <col min="43" max="43" width="26.85546875" bestFit="1" customWidth="1"/>
    <col min="44" max="44" width="26.140625" bestFit="1" customWidth="1"/>
    <col min="45" max="45" width="31.42578125" bestFit="1" customWidth="1"/>
    <col min="46" max="46" width="32" bestFit="1" customWidth="1"/>
    <col min="47" max="47" width="32.140625" bestFit="1" customWidth="1"/>
    <col min="48" max="48" width="33" bestFit="1" customWidth="1"/>
    <col min="49" max="49" width="22.42578125" bestFit="1" customWidth="1"/>
    <col min="50" max="50" width="23" bestFit="1" customWidth="1"/>
    <col min="51" max="51" width="23" customWidth="1"/>
    <col min="52" max="52" width="23.5703125" bestFit="1" customWidth="1"/>
    <col min="53" max="53" width="36.85546875" bestFit="1" customWidth="1"/>
    <col min="54" max="54" width="25.28515625" bestFit="1" customWidth="1"/>
    <col min="55" max="55" width="22.7109375" bestFit="1" customWidth="1"/>
    <col min="56" max="56" width="25.7109375" bestFit="1" customWidth="1"/>
    <col min="57" max="57" width="28.42578125" bestFit="1" customWidth="1"/>
    <col min="58" max="58" width="25.7109375" bestFit="1" customWidth="1"/>
    <col min="59" max="59" width="21.85546875" bestFit="1" customWidth="1"/>
    <col min="60" max="60" width="24.5703125" bestFit="1" customWidth="1"/>
    <col min="61" max="61" width="11.85546875" bestFit="1" customWidth="1"/>
    <col min="62" max="62" width="18.42578125" bestFit="1" customWidth="1"/>
    <col min="63" max="63" width="32.28515625" bestFit="1" customWidth="1"/>
    <col min="64" max="64" width="15.28515625" bestFit="1" customWidth="1"/>
    <col min="65" max="65" width="14.140625" bestFit="1" customWidth="1"/>
    <col min="66" max="66" width="23.140625" bestFit="1" customWidth="1"/>
    <col min="67" max="71" width="24.5703125" bestFit="1" customWidth="1"/>
    <col min="72" max="72" width="24.5703125" customWidth="1"/>
    <col min="73" max="73" width="12.7109375" bestFit="1" customWidth="1"/>
    <col min="74" max="74" width="12.85546875" bestFit="1" customWidth="1"/>
    <col min="75" max="75" width="15.28515625" bestFit="1" customWidth="1"/>
    <col min="76" max="76" width="17.5703125" bestFit="1" customWidth="1"/>
    <col min="77" max="77" width="11.85546875" bestFit="1" customWidth="1"/>
    <col min="78" max="81" width="13.42578125" bestFit="1" customWidth="1"/>
    <col min="82" max="82" width="13.42578125" customWidth="1"/>
    <col min="83" max="83" width="23.5703125" bestFit="1" customWidth="1"/>
    <col min="84" max="84" width="28.7109375" bestFit="1" customWidth="1"/>
    <col min="85" max="85" width="16.28515625" bestFit="1" customWidth="1"/>
    <col min="86" max="86" width="27" bestFit="1" customWidth="1"/>
    <col min="87" max="87" width="26.85546875" bestFit="1" customWidth="1"/>
    <col min="88" max="88" width="21.7109375" bestFit="1" customWidth="1"/>
    <col min="89" max="89" width="27.28515625" bestFit="1" customWidth="1"/>
    <col min="90" max="90" width="39.42578125" bestFit="1" customWidth="1"/>
    <col min="91" max="91" width="30.85546875" bestFit="1" customWidth="1"/>
    <col min="92" max="92" width="30.28515625" bestFit="1" customWidth="1"/>
    <col min="93" max="93" width="34" bestFit="1" customWidth="1"/>
    <col min="94" max="94" width="27.7109375" bestFit="1" customWidth="1"/>
    <col min="95" max="95" width="27" bestFit="1" customWidth="1"/>
    <col min="96" max="96" width="27.5703125" bestFit="1" customWidth="1"/>
    <col min="97" max="97" width="19.28515625" bestFit="1" customWidth="1"/>
    <col min="98" max="98" width="19.5703125" bestFit="1" customWidth="1"/>
    <col min="99" max="99" width="19.42578125" bestFit="1" customWidth="1"/>
    <col min="100" max="100" width="22.140625" bestFit="1" customWidth="1"/>
    <col min="101" max="101" width="22.85546875" bestFit="1" customWidth="1"/>
    <col min="102" max="102" width="36" bestFit="1" customWidth="1"/>
    <col min="103" max="103" width="31.5703125" bestFit="1" customWidth="1"/>
    <col min="104" max="104" width="30.42578125" bestFit="1" customWidth="1"/>
    <col min="105" max="105" width="36.85546875" bestFit="1" customWidth="1"/>
    <col min="106" max="106" width="41.5703125" bestFit="1" customWidth="1"/>
    <col min="107" max="107" width="19" bestFit="1" customWidth="1"/>
    <col min="108" max="108" width="27" bestFit="1" customWidth="1"/>
    <col min="109" max="109" width="29.42578125" bestFit="1" customWidth="1"/>
    <col min="110" max="110" width="27.28515625" bestFit="1" customWidth="1"/>
    <col min="111" max="111" width="26" bestFit="1" customWidth="1"/>
    <col min="112" max="112" width="23.5703125" bestFit="1" customWidth="1"/>
    <col min="113" max="113" width="23.140625" bestFit="1" customWidth="1"/>
    <col min="114" max="114" width="22.28515625" bestFit="1" customWidth="1"/>
    <col min="115" max="115" width="24.7109375" bestFit="1" customWidth="1"/>
    <col min="116" max="117" width="19.140625" bestFit="1" customWidth="1"/>
    <col min="118" max="118" width="20.7109375" bestFit="1" customWidth="1"/>
    <col min="119" max="119" width="19.28515625" bestFit="1" customWidth="1"/>
    <col min="120" max="120" width="30.28515625" bestFit="1" customWidth="1"/>
    <col min="121" max="121" width="23.42578125" bestFit="1" customWidth="1"/>
    <col min="122" max="122" width="25.85546875" bestFit="1" customWidth="1"/>
    <col min="123" max="123" width="24.7109375" bestFit="1" customWidth="1"/>
    <col min="124" max="124" width="24" bestFit="1" customWidth="1"/>
    <col min="125" max="125" width="23.28515625" bestFit="1" customWidth="1"/>
    <col min="126" max="126" width="21.7109375" bestFit="1" customWidth="1"/>
    <col min="127" max="127" width="31.5703125" bestFit="1" customWidth="1"/>
    <col min="128" max="128" width="14.7109375" bestFit="1" customWidth="1"/>
    <col min="129" max="129" width="14.85546875" bestFit="1" customWidth="1"/>
    <col min="130" max="130" width="15.5703125" bestFit="1" customWidth="1"/>
    <col min="131" max="131" width="27.7109375" bestFit="1" customWidth="1"/>
    <col min="132" max="132" width="27.5703125" bestFit="1" customWidth="1"/>
    <col min="133" max="133" width="16.140625" bestFit="1" customWidth="1"/>
    <col min="134" max="134" width="15.85546875" bestFit="1" customWidth="1"/>
    <col min="135" max="135" width="16.5703125" bestFit="1" customWidth="1"/>
    <col min="136" max="136" width="14.85546875" bestFit="1" customWidth="1"/>
    <col min="137" max="137" width="22.85546875" bestFit="1" customWidth="1"/>
    <col min="138" max="138" width="28.28515625" bestFit="1" customWidth="1"/>
    <col min="139" max="139" width="24" bestFit="1" customWidth="1"/>
    <col min="140" max="140" width="23.42578125" bestFit="1" customWidth="1"/>
    <col min="141" max="141" width="27.85546875" bestFit="1" customWidth="1"/>
    <col min="142" max="142" width="22.42578125" bestFit="1" customWidth="1"/>
    <col min="143" max="143" width="24" bestFit="1" customWidth="1"/>
    <col min="144" max="144" width="23.28515625" bestFit="1" customWidth="1"/>
    <col min="145" max="146" width="18.42578125" bestFit="1" customWidth="1"/>
    <col min="147" max="147" width="20" bestFit="1" customWidth="1"/>
    <col min="148" max="148" width="18.5703125" bestFit="1" customWidth="1"/>
    <col min="149" max="149" width="18.5703125" customWidth="1"/>
    <col min="150" max="150" width="29.42578125" bestFit="1" customWidth="1"/>
    <col min="151" max="151" width="22.7109375" bestFit="1" customWidth="1"/>
    <col min="152" max="152" width="25" bestFit="1" customWidth="1"/>
    <col min="153" max="153" width="22.5703125" bestFit="1" customWidth="1"/>
    <col min="154" max="154" width="28.85546875" bestFit="1" customWidth="1"/>
    <col min="155" max="155" width="31.7109375" bestFit="1" customWidth="1"/>
    <col min="156" max="156" width="28.85546875" bestFit="1" customWidth="1"/>
    <col min="157" max="157" width="41.42578125" bestFit="1" customWidth="1"/>
    <col min="158" max="158" width="41" bestFit="1" customWidth="1"/>
    <col min="159" max="159" width="41.5703125" bestFit="1" customWidth="1"/>
    <col min="160" max="160" width="42.28515625" bestFit="1" customWidth="1"/>
    <col min="161" max="161" width="42.42578125" bestFit="1" customWidth="1"/>
    <col min="162" max="162" width="18.42578125" bestFit="1" customWidth="1"/>
    <col min="163" max="163" width="19" bestFit="1" customWidth="1"/>
    <col min="164" max="164" width="23.140625" bestFit="1" customWidth="1"/>
    <col min="165" max="165" width="22.42578125" bestFit="1" customWidth="1"/>
    <col min="166" max="166" width="17.5703125" bestFit="1" customWidth="1"/>
    <col min="167" max="167" width="16" bestFit="1" customWidth="1"/>
  </cols>
  <sheetData>
    <row r="1" spans="1:167" ht="15.75" x14ac:dyDescent="0.25">
      <c r="B1" s="3" t="s">
        <v>382</v>
      </c>
      <c r="C1" s="3" t="s">
        <v>553</v>
      </c>
      <c r="D1" s="3" t="s">
        <v>225</v>
      </c>
      <c r="E1" s="4" t="s">
        <v>226</v>
      </c>
      <c r="F1" s="4" t="s">
        <v>227</v>
      </c>
      <c r="G1" s="4" t="s">
        <v>228</v>
      </c>
      <c r="H1" s="4" t="s">
        <v>229</v>
      </c>
      <c r="I1" s="154" t="s">
        <v>619</v>
      </c>
      <c r="J1" s="3" t="s">
        <v>230</v>
      </c>
      <c r="K1" s="3" t="s">
        <v>231</v>
      </c>
      <c r="L1" s="3" t="s">
        <v>232</v>
      </c>
      <c r="M1" s="3" t="s">
        <v>233</v>
      </c>
      <c r="N1" s="4" t="s">
        <v>234</v>
      </c>
      <c r="O1" s="4" t="s">
        <v>235</v>
      </c>
      <c r="P1" s="4" t="s">
        <v>236</v>
      </c>
      <c r="Q1" s="5" t="s">
        <v>237</v>
      </c>
      <c r="R1" s="5" t="s">
        <v>238</v>
      </c>
      <c r="S1" s="5" t="s">
        <v>239</v>
      </c>
      <c r="T1" s="5" t="s">
        <v>240</v>
      </c>
      <c r="U1" s="5" t="s">
        <v>241</v>
      </c>
      <c r="V1" s="5" t="s">
        <v>242</v>
      </c>
      <c r="W1" s="5" t="s">
        <v>243</v>
      </c>
      <c r="X1" s="5" t="s">
        <v>244</v>
      </c>
      <c r="Y1" s="5" t="s">
        <v>245</v>
      </c>
      <c r="Z1" s="5" t="s">
        <v>246</v>
      </c>
      <c r="AA1" s="5" t="s">
        <v>247</v>
      </c>
      <c r="AB1" s="5" t="s">
        <v>248</v>
      </c>
      <c r="AC1" s="5" t="s">
        <v>249</v>
      </c>
      <c r="AD1" s="5" t="s">
        <v>250</v>
      </c>
      <c r="AE1" s="5" t="s">
        <v>251</v>
      </c>
      <c r="AF1" s="5" t="s">
        <v>252</v>
      </c>
      <c r="AG1" s="5" t="s">
        <v>253</v>
      </c>
      <c r="AH1" s="5" t="s">
        <v>254</v>
      </c>
      <c r="AI1" s="5" t="s">
        <v>255</v>
      </c>
      <c r="AJ1" s="5" t="s">
        <v>256</v>
      </c>
      <c r="AK1" s="5" t="s">
        <v>257</v>
      </c>
      <c r="AL1" s="5" t="s">
        <v>258</v>
      </c>
      <c r="AM1" s="5" t="s">
        <v>259</v>
      </c>
      <c r="AN1" s="5" t="s">
        <v>260</v>
      </c>
      <c r="AO1" s="156" t="s">
        <v>610</v>
      </c>
      <c r="AP1" s="5" t="s">
        <v>261</v>
      </c>
      <c r="AQ1" s="5" t="s">
        <v>262</v>
      </c>
      <c r="AR1" s="5" t="s">
        <v>263</v>
      </c>
      <c r="AS1" s="6" t="s">
        <v>264</v>
      </c>
      <c r="AT1" s="6" t="s">
        <v>265</v>
      </c>
      <c r="AU1" s="6" t="s">
        <v>266</v>
      </c>
      <c r="AV1" s="6" t="s">
        <v>267</v>
      </c>
      <c r="AW1" s="6" t="s">
        <v>268</v>
      </c>
      <c r="AX1" s="6" t="s">
        <v>269</v>
      </c>
      <c r="AY1" s="156" t="s">
        <v>596</v>
      </c>
      <c r="AZ1" s="6" t="s">
        <v>270</v>
      </c>
      <c r="BA1" s="5" t="s">
        <v>271</v>
      </c>
      <c r="BB1" s="5" t="s">
        <v>272</v>
      </c>
      <c r="BC1" s="5" t="s">
        <v>273</v>
      </c>
      <c r="BD1" s="6" t="s">
        <v>274</v>
      </c>
      <c r="BE1" s="6" t="s">
        <v>275</v>
      </c>
      <c r="BF1" s="6" t="s">
        <v>276</v>
      </c>
      <c r="BG1" s="5" t="s">
        <v>277</v>
      </c>
      <c r="BH1" s="5" t="s">
        <v>278</v>
      </c>
      <c r="BI1" s="1" t="s">
        <v>279</v>
      </c>
      <c r="BJ1" s="1" t="s">
        <v>280</v>
      </c>
      <c r="BK1" s="1" t="s">
        <v>281</v>
      </c>
      <c r="BL1" s="1" t="s">
        <v>282</v>
      </c>
      <c r="BM1" s="1" t="s">
        <v>283</v>
      </c>
      <c r="BN1" s="1" t="s">
        <v>284</v>
      </c>
      <c r="BO1" s="1" t="s">
        <v>285</v>
      </c>
      <c r="BP1" s="1" t="s">
        <v>286</v>
      </c>
      <c r="BQ1" s="1" t="s">
        <v>287</v>
      </c>
      <c r="BR1" s="1" t="s">
        <v>288</v>
      </c>
      <c r="BS1" s="1" t="s">
        <v>289</v>
      </c>
      <c r="BT1" s="155" t="s">
        <v>597</v>
      </c>
      <c r="BU1" s="1" t="s">
        <v>290</v>
      </c>
      <c r="BV1" s="1" t="s">
        <v>291</v>
      </c>
      <c r="BW1" s="1" t="s">
        <v>292</v>
      </c>
      <c r="BX1" s="1" t="s">
        <v>293</v>
      </c>
      <c r="BY1" s="1" t="s">
        <v>294</v>
      </c>
      <c r="BZ1" s="1" t="s">
        <v>295</v>
      </c>
      <c r="CA1" s="1" t="s">
        <v>296</v>
      </c>
      <c r="CB1" s="1" t="s">
        <v>297</v>
      </c>
      <c r="CC1" s="1" t="s">
        <v>298</v>
      </c>
      <c r="CD1" s="155" t="s">
        <v>598</v>
      </c>
      <c r="CE1" s="1" t="s">
        <v>299</v>
      </c>
      <c r="CF1" s="1" t="s">
        <v>300</v>
      </c>
      <c r="CG1" s="1" t="s">
        <v>301</v>
      </c>
      <c r="CH1" s="1" t="s">
        <v>302</v>
      </c>
      <c r="CI1" s="1" t="s">
        <v>303</v>
      </c>
      <c r="CJ1" s="1" t="s">
        <v>304</v>
      </c>
      <c r="CK1" s="7" t="s">
        <v>305</v>
      </c>
      <c r="CL1" s="7" t="s">
        <v>306</v>
      </c>
      <c r="CM1" s="7" t="s">
        <v>307</v>
      </c>
      <c r="CN1" s="7" t="s">
        <v>308</v>
      </c>
      <c r="CO1" s="7" t="s">
        <v>309</v>
      </c>
      <c r="CP1" s="7" t="s">
        <v>310</v>
      </c>
      <c r="CQ1" s="7" t="s">
        <v>311</v>
      </c>
      <c r="CR1" s="7" t="s">
        <v>312</v>
      </c>
      <c r="CS1" s="7" t="s">
        <v>313</v>
      </c>
      <c r="CT1" s="7" t="s">
        <v>314</v>
      </c>
      <c r="CU1" s="7" t="s">
        <v>315</v>
      </c>
      <c r="CV1" s="7" t="s">
        <v>316</v>
      </c>
      <c r="CW1" s="7" t="s">
        <v>317</v>
      </c>
      <c r="CX1" s="7" t="s">
        <v>318</v>
      </c>
      <c r="CY1" s="7" t="s">
        <v>319</v>
      </c>
      <c r="CZ1" s="7" t="s">
        <v>320</v>
      </c>
      <c r="DA1" s="7" t="s">
        <v>321</v>
      </c>
      <c r="DB1" s="7" t="s">
        <v>322</v>
      </c>
      <c r="DC1" s="7" t="s">
        <v>323</v>
      </c>
      <c r="DD1" s="7" t="s">
        <v>324</v>
      </c>
      <c r="DE1" s="7" t="s">
        <v>325</v>
      </c>
      <c r="DF1" s="7" t="s">
        <v>326</v>
      </c>
      <c r="DG1" s="7" t="s">
        <v>327</v>
      </c>
      <c r="DH1" s="7" t="s">
        <v>328</v>
      </c>
      <c r="DI1" s="7" t="s">
        <v>329</v>
      </c>
      <c r="DJ1" s="7" t="s">
        <v>330</v>
      </c>
      <c r="DK1" s="7" t="s">
        <v>331</v>
      </c>
      <c r="DL1" s="7" t="s">
        <v>332</v>
      </c>
      <c r="DM1" s="7" t="s">
        <v>333</v>
      </c>
      <c r="DN1" s="7" t="s">
        <v>334</v>
      </c>
      <c r="DO1" s="7" t="s">
        <v>335</v>
      </c>
      <c r="DP1" s="7" t="s">
        <v>336</v>
      </c>
      <c r="DQ1" s="7" t="s">
        <v>337</v>
      </c>
      <c r="DR1" s="7" t="s">
        <v>338</v>
      </c>
      <c r="DS1" s="7" t="s">
        <v>339</v>
      </c>
      <c r="DT1" s="7" t="s">
        <v>340</v>
      </c>
      <c r="DU1" s="7" t="s">
        <v>341</v>
      </c>
      <c r="DV1" s="7" t="s">
        <v>342</v>
      </c>
      <c r="DW1" s="8" t="s">
        <v>343</v>
      </c>
      <c r="DX1" s="8" t="s">
        <v>344</v>
      </c>
      <c r="DY1" s="8" t="s">
        <v>345</v>
      </c>
      <c r="DZ1" s="8" t="s">
        <v>346</v>
      </c>
      <c r="EA1" s="8" t="s">
        <v>347</v>
      </c>
      <c r="EB1" s="8" t="s">
        <v>348</v>
      </c>
      <c r="EC1" s="8" t="s">
        <v>349</v>
      </c>
      <c r="ED1" s="8" t="s">
        <v>350</v>
      </c>
      <c r="EE1" s="8" t="s">
        <v>351</v>
      </c>
      <c r="EF1" s="8" t="s">
        <v>352</v>
      </c>
      <c r="EG1" s="8" t="s">
        <v>353</v>
      </c>
      <c r="EH1" s="8" t="s">
        <v>354</v>
      </c>
      <c r="EI1" s="8" t="s">
        <v>355</v>
      </c>
      <c r="EJ1" s="8" t="s">
        <v>356</v>
      </c>
      <c r="EK1" s="8" t="s">
        <v>357</v>
      </c>
      <c r="EL1" s="8" t="s">
        <v>358</v>
      </c>
      <c r="EM1" s="8" t="s">
        <v>359</v>
      </c>
      <c r="EN1" s="8" t="s">
        <v>360</v>
      </c>
      <c r="EO1" s="8" t="s">
        <v>361</v>
      </c>
      <c r="EP1" s="8" t="s">
        <v>362</v>
      </c>
      <c r="EQ1" s="8" t="s">
        <v>363</v>
      </c>
      <c r="ER1" s="8" t="s">
        <v>364</v>
      </c>
      <c r="ES1" s="8" t="s">
        <v>613</v>
      </c>
      <c r="ET1" s="8" t="s">
        <v>365</v>
      </c>
      <c r="EU1" s="8" t="s">
        <v>366</v>
      </c>
      <c r="EV1" s="8" t="s">
        <v>367</v>
      </c>
      <c r="EW1" s="8" t="s">
        <v>368</v>
      </c>
      <c r="EX1" s="2" t="s">
        <v>369</v>
      </c>
      <c r="EY1" s="2" t="s">
        <v>370</v>
      </c>
      <c r="EZ1" s="2" t="s">
        <v>371</v>
      </c>
      <c r="FA1" s="8" t="s">
        <v>372</v>
      </c>
      <c r="FB1" s="8" t="s">
        <v>373</v>
      </c>
      <c r="FC1" s="8" t="s">
        <v>374</v>
      </c>
      <c r="FD1" s="8" t="s">
        <v>375</v>
      </c>
      <c r="FE1" s="8" t="s">
        <v>376</v>
      </c>
      <c r="FF1" s="9" t="s">
        <v>377</v>
      </c>
      <c r="FG1" s="9" t="s">
        <v>378</v>
      </c>
      <c r="FH1" s="9" t="s">
        <v>379</v>
      </c>
      <c r="FI1" s="9" t="s">
        <v>380</v>
      </c>
      <c r="FJ1" s="9" t="s">
        <v>381</v>
      </c>
      <c r="FK1" s="26" t="s">
        <v>615</v>
      </c>
    </row>
    <row r="2" spans="1:167" s="43" customFormat="1" ht="15.75" x14ac:dyDescent="0.25">
      <c r="B2" s="41" t="s">
        <v>403</v>
      </c>
      <c r="C2" s="41"/>
      <c r="D2" s="41" t="s">
        <v>165</v>
      </c>
      <c r="E2" s="41" t="s">
        <v>166</v>
      </c>
      <c r="F2" s="41" t="s">
        <v>166</v>
      </c>
      <c r="G2" s="41" t="s">
        <v>166</v>
      </c>
      <c r="H2" s="41" t="s">
        <v>166</v>
      </c>
      <c r="I2" s="41" t="s">
        <v>166</v>
      </c>
      <c r="J2" s="41" t="s">
        <v>166</v>
      </c>
      <c r="K2" s="41" t="s">
        <v>165</v>
      </c>
      <c r="L2" s="41" t="s">
        <v>165</v>
      </c>
      <c r="M2" s="41" t="s">
        <v>165</v>
      </c>
      <c r="N2" s="41" t="s">
        <v>166</v>
      </c>
      <c r="O2" s="41" t="s">
        <v>166</v>
      </c>
      <c r="P2" s="41" t="s">
        <v>166</v>
      </c>
      <c r="Q2" s="41" t="s">
        <v>166</v>
      </c>
      <c r="R2" s="41" t="s">
        <v>166</v>
      </c>
      <c r="S2" s="41" t="s">
        <v>166</v>
      </c>
      <c r="T2" s="41" t="s">
        <v>166</v>
      </c>
      <c r="U2" s="41" t="s">
        <v>166</v>
      </c>
      <c r="V2" s="41" t="s">
        <v>166</v>
      </c>
      <c r="W2" s="41" t="s">
        <v>166</v>
      </c>
      <c r="X2" s="41" t="s">
        <v>166</v>
      </c>
      <c r="Y2" s="41" t="s">
        <v>166</v>
      </c>
      <c r="Z2" s="41" t="s">
        <v>166</v>
      </c>
      <c r="AA2" s="41" t="s">
        <v>166</v>
      </c>
      <c r="AB2" s="41" t="s">
        <v>166</v>
      </c>
      <c r="AC2" s="41" t="s">
        <v>166</v>
      </c>
      <c r="AD2" s="41" t="s">
        <v>166</v>
      </c>
      <c r="AE2" s="41" t="s">
        <v>166</v>
      </c>
      <c r="AF2" s="41" t="s">
        <v>166</v>
      </c>
      <c r="AG2" s="41" t="s">
        <v>166</v>
      </c>
      <c r="AH2" s="41" t="s">
        <v>166</v>
      </c>
      <c r="AI2" s="41" t="s">
        <v>166</v>
      </c>
      <c r="AJ2" s="41" t="s">
        <v>166</v>
      </c>
      <c r="AK2" s="41" t="s">
        <v>166</v>
      </c>
      <c r="AL2" s="41" t="s">
        <v>166</v>
      </c>
      <c r="AM2" s="41" t="s">
        <v>166</v>
      </c>
      <c r="AN2" s="41" t="s">
        <v>166</v>
      </c>
      <c r="AO2" s="41" t="s">
        <v>166</v>
      </c>
      <c r="AP2" s="41" t="s">
        <v>166</v>
      </c>
      <c r="AQ2" s="41" t="s">
        <v>166</v>
      </c>
      <c r="AR2" s="41" t="s">
        <v>166</v>
      </c>
      <c r="AS2" s="41" t="s">
        <v>166</v>
      </c>
      <c r="AT2" s="41" t="s">
        <v>166</v>
      </c>
      <c r="AU2" s="41" t="s">
        <v>166</v>
      </c>
      <c r="AV2" s="41" t="s">
        <v>166</v>
      </c>
      <c r="AW2" s="41" t="s">
        <v>166</v>
      </c>
      <c r="AX2" s="41" t="s">
        <v>166</v>
      </c>
      <c r="AY2" s="41" t="s">
        <v>166</v>
      </c>
      <c r="AZ2" s="41" t="s">
        <v>166</v>
      </c>
      <c r="BA2" s="41" t="s">
        <v>165</v>
      </c>
      <c r="BB2" s="41" t="s">
        <v>165</v>
      </c>
      <c r="BC2" s="41" t="s">
        <v>165</v>
      </c>
      <c r="BD2" s="41" t="s">
        <v>166</v>
      </c>
      <c r="BE2" s="41" t="s">
        <v>166</v>
      </c>
      <c r="BF2" s="41" t="s">
        <v>166</v>
      </c>
      <c r="BG2" s="41" t="s">
        <v>165</v>
      </c>
      <c r="BH2" s="41" t="s">
        <v>165</v>
      </c>
      <c r="BI2" s="41" t="s">
        <v>166</v>
      </c>
      <c r="BJ2" s="41" t="s">
        <v>165</v>
      </c>
      <c r="BK2" s="41" t="s">
        <v>165</v>
      </c>
      <c r="BL2" s="41" t="s">
        <v>165</v>
      </c>
      <c r="BM2" s="41" t="s">
        <v>166</v>
      </c>
      <c r="BN2" s="41" t="s">
        <v>165</v>
      </c>
      <c r="BO2" s="41" t="s">
        <v>166</v>
      </c>
      <c r="BP2" s="41" t="s">
        <v>166</v>
      </c>
      <c r="BQ2" s="41" t="s">
        <v>166</v>
      </c>
      <c r="BR2" s="41" t="s">
        <v>166</v>
      </c>
      <c r="BS2" s="41" t="s">
        <v>166</v>
      </c>
      <c r="BT2" s="41" t="s">
        <v>166</v>
      </c>
      <c r="BU2" s="41" t="s">
        <v>166</v>
      </c>
      <c r="BV2" s="41" t="s">
        <v>166</v>
      </c>
      <c r="BW2" s="41" t="s">
        <v>166</v>
      </c>
      <c r="BX2" s="41" t="s">
        <v>166</v>
      </c>
      <c r="BY2" s="41" t="s">
        <v>165</v>
      </c>
      <c r="BZ2" s="41" t="s">
        <v>166</v>
      </c>
      <c r="CA2" s="41" t="s">
        <v>166</v>
      </c>
      <c r="CB2" s="41" t="s">
        <v>166</v>
      </c>
      <c r="CC2" s="41" t="s">
        <v>166</v>
      </c>
      <c r="CD2" s="41" t="s">
        <v>166</v>
      </c>
      <c r="CE2" s="41" t="s">
        <v>166</v>
      </c>
      <c r="CF2" s="41" t="s">
        <v>166</v>
      </c>
      <c r="CG2" s="41" t="s">
        <v>166</v>
      </c>
      <c r="CH2" s="41" t="s">
        <v>166</v>
      </c>
      <c r="CI2" s="41" t="s">
        <v>166</v>
      </c>
      <c r="CJ2" s="41" t="s">
        <v>165</v>
      </c>
      <c r="CK2" s="41" t="s">
        <v>165</v>
      </c>
      <c r="CL2" s="41" t="s">
        <v>166</v>
      </c>
      <c r="CM2" s="41" t="s">
        <v>166</v>
      </c>
      <c r="CN2" s="41" t="s">
        <v>166</v>
      </c>
      <c r="CO2" s="41" t="s">
        <v>166</v>
      </c>
      <c r="CP2" s="41" t="s">
        <v>166</v>
      </c>
      <c r="CQ2" s="41" t="s">
        <v>166</v>
      </c>
      <c r="CR2" s="41" t="s">
        <v>166</v>
      </c>
      <c r="CS2" s="41" t="s">
        <v>166</v>
      </c>
      <c r="CT2" s="41" t="s">
        <v>166</v>
      </c>
      <c r="CU2" s="41" t="s">
        <v>166</v>
      </c>
      <c r="CV2" s="41" t="s">
        <v>166</v>
      </c>
      <c r="CW2" s="41" t="s">
        <v>166</v>
      </c>
      <c r="CX2" s="41" t="s">
        <v>166</v>
      </c>
      <c r="CY2" s="41" t="s">
        <v>166</v>
      </c>
      <c r="CZ2" s="41" t="s">
        <v>166</v>
      </c>
      <c r="DA2" s="41" t="s">
        <v>166</v>
      </c>
      <c r="DB2" s="41" t="s">
        <v>166</v>
      </c>
      <c r="DC2" s="41" t="s">
        <v>166</v>
      </c>
      <c r="DD2" s="41" t="s">
        <v>166</v>
      </c>
      <c r="DE2" s="41" t="s">
        <v>166</v>
      </c>
      <c r="DF2" s="41" t="s">
        <v>166</v>
      </c>
      <c r="DG2" s="41" t="s">
        <v>166</v>
      </c>
      <c r="DH2" s="41" t="s">
        <v>166</v>
      </c>
      <c r="DI2" s="41" t="s">
        <v>166</v>
      </c>
      <c r="DJ2" s="41" t="s">
        <v>166</v>
      </c>
      <c r="DK2" s="41" t="s">
        <v>166</v>
      </c>
      <c r="DL2" s="41" t="s">
        <v>166</v>
      </c>
      <c r="DM2" s="41" t="s">
        <v>166</v>
      </c>
      <c r="DN2" s="41" t="s">
        <v>166</v>
      </c>
      <c r="DO2" s="41" t="s">
        <v>166</v>
      </c>
      <c r="DP2" s="41" t="s">
        <v>166</v>
      </c>
      <c r="DQ2" s="41" t="s">
        <v>166</v>
      </c>
      <c r="DR2" s="41" t="s">
        <v>166</v>
      </c>
      <c r="DS2" s="41" t="s">
        <v>166</v>
      </c>
      <c r="DT2" s="41" t="s">
        <v>166</v>
      </c>
      <c r="DU2" s="41" t="s">
        <v>166</v>
      </c>
      <c r="DV2" s="41" t="s">
        <v>165</v>
      </c>
      <c r="DW2" s="41" t="s">
        <v>166</v>
      </c>
      <c r="DX2" s="41" t="s">
        <v>166</v>
      </c>
      <c r="DY2" s="41" t="s">
        <v>166</v>
      </c>
      <c r="DZ2" s="41" t="s">
        <v>166</v>
      </c>
      <c r="EA2" s="41" t="s">
        <v>166</v>
      </c>
      <c r="EB2" s="41" t="s">
        <v>166</v>
      </c>
      <c r="EC2" s="41" t="s">
        <v>166</v>
      </c>
      <c r="ED2" s="41" t="s">
        <v>166</v>
      </c>
      <c r="EE2" s="41" t="s">
        <v>166</v>
      </c>
      <c r="EF2" s="41" t="s">
        <v>166</v>
      </c>
      <c r="EG2" s="41" t="s">
        <v>166</v>
      </c>
      <c r="EH2" s="41" t="s">
        <v>166</v>
      </c>
      <c r="EI2" s="41" t="s">
        <v>166</v>
      </c>
      <c r="EJ2" s="41" t="s">
        <v>166</v>
      </c>
      <c r="EK2" s="41" t="s">
        <v>166</v>
      </c>
      <c r="EL2" s="41" t="s">
        <v>166</v>
      </c>
      <c r="EM2" s="41" t="s">
        <v>166</v>
      </c>
      <c r="EN2" s="41" t="s">
        <v>166</v>
      </c>
      <c r="EO2" s="41" t="s">
        <v>166</v>
      </c>
      <c r="EP2" s="41" t="s">
        <v>166</v>
      </c>
      <c r="EQ2" s="41" t="s">
        <v>166</v>
      </c>
      <c r="ER2" s="41" t="s">
        <v>166</v>
      </c>
      <c r="ES2" s="41" t="s">
        <v>166</v>
      </c>
      <c r="ET2" s="41" t="s">
        <v>166</v>
      </c>
      <c r="EU2" s="41" t="s">
        <v>166</v>
      </c>
      <c r="EV2" s="41" t="s">
        <v>166</v>
      </c>
      <c r="EW2" s="41" t="s">
        <v>166</v>
      </c>
      <c r="EX2" s="41" t="s">
        <v>166</v>
      </c>
      <c r="EY2" s="41" t="s">
        <v>166</v>
      </c>
      <c r="EZ2" s="41" t="s">
        <v>166</v>
      </c>
      <c r="FA2" s="41" t="s">
        <v>166</v>
      </c>
      <c r="FB2" s="41" t="s">
        <v>166</v>
      </c>
      <c r="FC2" s="41" t="s">
        <v>166</v>
      </c>
      <c r="FD2" s="41" t="s">
        <v>166</v>
      </c>
      <c r="FE2" s="41" t="s">
        <v>166</v>
      </c>
      <c r="FF2" s="42"/>
      <c r="FG2" s="42"/>
      <c r="FH2" s="42"/>
      <c r="FI2" s="42"/>
      <c r="FJ2" s="42"/>
    </row>
    <row r="3" spans="1:167" x14ac:dyDescent="0.25">
      <c r="A3" s="198" t="s">
        <v>99</v>
      </c>
      <c r="B3" t="s">
        <v>385</v>
      </c>
      <c r="C3">
        <v>2</v>
      </c>
      <c r="D3" cm="1">
        <f t="array" ref="D3">ROUND(QUARTILE(IF(Sum!$FD$2:$FD$153=1,Sum!B2:B153),C3),1)</f>
        <v>50.5</v>
      </c>
      <c r="E3" t="e" cm="1">
        <f t="array" ref="E3">ROUND(QUARTILE(IF(Sum!$FD$2:$FD$153=1,Sum!C2:C153),D3),1)</f>
        <v>#NUM!</v>
      </c>
      <c r="F3" t="e" cm="1">
        <f t="array" ref="F3">ROUND(QUARTILE(IF(Sum!$FD$2:$FD$153=1,Sum!D2:D153),E3),1)</f>
        <v>#NUM!</v>
      </c>
      <c r="G3" t="e" cm="1">
        <f t="array" ref="G3">ROUND(QUARTILE(IF(Sum!$FD$2:$FD$153=1,Sum!E2:E153),F3),1)</f>
        <v>#NUM!</v>
      </c>
      <c r="H3" t="e" cm="1">
        <f t="array" ref="H3">ROUND(QUARTILE(IF(Sum!$FD$2:$FD$153=1,Sum!F2:F153),G3),1)</f>
        <v>#NUM!</v>
      </c>
      <c r="I3" t="e" cm="1">
        <f t="array" ref="I3">ROUND(QUARTILE(IF(Sum!$FD$2:$FD$153=1,Sum!G2:G153),H3),1)</f>
        <v>#NUM!</v>
      </c>
      <c r="J3" t="e" cm="1">
        <f t="array" ref="J3">ROUND(QUARTILE(IF(Sum!$FD$2:$FD$153=1,Sum!H2:H153),I3),1)</f>
        <v>#NUM!</v>
      </c>
      <c r="K3" t="e" cm="1">
        <f t="array" ref="K3">ROUND(QUARTILE(IF(Sum!$FD$2:$FD$153=1,Sum!I2:I153),J3),1)</f>
        <v>#NUM!</v>
      </c>
      <c r="L3" t="e" cm="1">
        <f t="array" ref="L3">ROUND(QUARTILE(IF(Sum!$FD$2:$FD$153=1,Sum!J2:J153),K3),1)</f>
        <v>#NUM!</v>
      </c>
      <c r="M3" t="e" cm="1">
        <f t="array" ref="M3">ROUND(QUARTILE(IF(Sum!$FD$2:$FD$153=1,Sum!K2:K153),L3),1)</f>
        <v>#NUM!</v>
      </c>
      <c r="N3" t="e" cm="1">
        <f t="array" ref="N3">ROUND(QUARTILE(IF(Sum!$FD$2:$FD$153=1,Sum!L2:L153),M3),1)</f>
        <v>#NUM!</v>
      </c>
      <c r="O3" t="e" cm="1">
        <f t="array" ref="O3">ROUND(QUARTILE(IF(Sum!$FD$2:$FD$153=1,Sum!M2:M153),N3),1)</f>
        <v>#NUM!</v>
      </c>
      <c r="P3" t="e" cm="1">
        <f t="array" ref="P3">ROUND(QUARTILE(IF(Sum!$FD$2:$FD$153=1,Sum!N2:N153),O3),1)</f>
        <v>#NUM!</v>
      </c>
      <c r="Q3" t="e" cm="1">
        <f t="array" ref="Q3">ROUND(QUARTILE(IF(Sum!$FD$2:$FD$153=1,Sum!O2:O153),P3),1)</f>
        <v>#NUM!</v>
      </c>
      <c r="R3" t="e" cm="1">
        <f t="array" ref="R3">ROUND(QUARTILE(IF(Sum!$FD$2:$FD$153=1,Sum!P2:P153),Q3),1)</f>
        <v>#NUM!</v>
      </c>
      <c r="S3" t="e" cm="1">
        <f t="array" ref="S3">ROUND(QUARTILE(IF(Sum!$FD$2:$FD$153=1,Sum!Q2:Q153),R3),1)</f>
        <v>#NUM!</v>
      </c>
      <c r="T3" t="e" cm="1">
        <f t="array" ref="T3">ROUND(QUARTILE(IF(Sum!$FD$2:$FD$153=1,Sum!R2:R153),S3),1)</f>
        <v>#NUM!</v>
      </c>
      <c r="U3" t="e" cm="1">
        <f t="array" ref="U3">ROUND(QUARTILE(IF(Sum!$FD$2:$FD$153=1,Sum!S2:S153),T3),1)</f>
        <v>#NUM!</v>
      </c>
      <c r="V3" t="e" cm="1">
        <f t="array" ref="V3">ROUND(QUARTILE(IF(Sum!$FD$2:$FD$153=1,Sum!T2:T153),U3),1)</f>
        <v>#NUM!</v>
      </c>
      <c r="W3" t="e" cm="1">
        <f t="array" ref="W3">ROUND(QUARTILE(IF(Sum!$FD$2:$FD$153=1,Sum!U2:U153),V3),1)</f>
        <v>#NUM!</v>
      </c>
      <c r="X3" t="e" cm="1">
        <f t="array" ref="X3">ROUND(QUARTILE(IF(Sum!$FD$2:$FD$153=1,Sum!V2:V153),W3),1)</f>
        <v>#NUM!</v>
      </c>
      <c r="Y3" t="e" cm="1">
        <f t="array" ref="Y3">ROUND(QUARTILE(IF(Sum!$FD$2:$FD$153=1,Sum!W2:W153),X3),1)</f>
        <v>#NUM!</v>
      </c>
      <c r="Z3" t="e" cm="1">
        <f t="array" ref="Z3">ROUND(QUARTILE(IF(Sum!$FD$2:$FD$153=1,Sum!X2:X153),Y3),1)</f>
        <v>#NUM!</v>
      </c>
      <c r="AA3" t="e" cm="1">
        <f t="array" ref="AA3">ROUND(QUARTILE(IF(Sum!$FD$2:$FD$153=1,Sum!Y2:Y153),Z3),1)</f>
        <v>#NUM!</v>
      </c>
      <c r="AB3" t="e" cm="1">
        <f t="array" ref="AB3">ROUND(QUARTILE(IF(Sum!$FD$2:$FD$153=1,Sum!Z2:Z153),AA3),1)</f>
        <v>#NUM!</v>
      </c>
      <c r="AC3" t="e" cm="1">
        <f t="array" ref="AC3">ROUND(QUARTILE(IF(Sum!$FD$2:$FD$153=1,Sum!AA2:AA153),AB3),1)</f>
        <v>#NUM!</v>
      </c>
      <c r="AD3" t="e" cm="1">
        <f t="array" ref="AD3">ROUND(QUARTILE(IF(Sum!$FD$2:$FD$153=1,Sum!AB2:AB153),AC3),1)</f>
        <v>#NUM!</v>
      </c>
      <c r="AE3" t="e" cm="1">
        <f t="array" ref="AE3">ROUND(QUARTILE(IF(Sum!$FD$2:$FD$153=1,Sum!AC2:AC153),AD3),1)</f>
        <v>#NUM!</v>
      </c>
      <c r="AF3" t="e" cm="1">
        <f t="array" ref="AF3">ROUND(QUARTILE(IF(Sum!$FD$2:$FD$153=1,Sum!AD2:AD153),AE3),1)</f>
        <v>#NUM!</v>
      </c>
      <c r="AG3" t="e" cm="1">
        <f t="array" ref="AG3">ROUND(QUARTILE(IF(Sum!$FD$2:$FD$153=1,Sum!AE2:AE153),AF3),1)</f>
        <v>#NUM!</v>
      </c>
      <c r="AH3" t="e" cm="1">
        <f t="array" ref="AH3">ROUND(QUARTILE(IF(Sum!$FD$2:$FD$153=1,Sum!AF2:AF153),AG3),1)</f>
        <v>#NUM!</v>
      </c>
      <c r="AI3" t="e" cm="1">
        <f t="array" ref="AI3">ROUND(QUARTILE(IF(Sum!$FD$2:$FD$153=1,Sum!AG2:AG153),AH3),1)</f>
        <v>#NUM!</v>
      </c>
      <c r="AJ3" t="e" cm="1">
        <f t="array" ref="AJ3">ROUND(QUARTILE(IF(Sum!$FD$2:$FD$153=1,Sum!AH2:AH153),AI3),1)</f>
        <v>#NUM!</v>
      </c>
      <c r="AK3" t="e" cm="1">
        <f t="array" ref="AK3">ROUND(QUARTILE(IF(Sum!$FD$2:$FD$153=1,Sum!AI2:AI153),AJ3),1)</f>
        <v>#NUM!</v>
      </c>
      <c r="AL3" t="e" cm="1">
        <f t="array" ref="AL3">ROUND(QUARTILE(IF(Sum!$FD$2:$FD$153=1,Sum!AJ2:AJ153),AK3),1)</f>
        <v>#NUM!</v>
      </c>
      <c r="AM3" t="e" cm="1">
        <f t="array" ref="AM3">ROUND(QUARTILE(IF(Sum!$FD$2:$FD$153=1,Sum!AK2:AK153),AL3),1)</f>
        <v>#NUM!</v>
      </c>
      <c r="AN3" t="e" cm="1">
        <f t="array" ref="AN3">ROUND(QUARTILE(IF(Sum!$FD$2:$FD$153=1,Sum!AL2:AL153),AM3),1)</f>
        <v>#NUM!</v>
      </c>
      <c r="AO3" t="e" cm="1">
        <f t="array" ref="AO3">ROUND(QUARTILE(IF(Sum!$FD$2:$FD$153=1,Sum!AM2:AM153),AN3),1)</f>
        <v>#NUM!</v>
      </c>
      <c r="AP3" t="e" cm="1">
        <f t="array" ref="AP3">ROUND(QUARTILE(IF(Sum!$FD$2:$FD$153=1,Sum!AN2:AN153),AO3),1)</f>
        <v>#NUM!</v>
      </c>
      <c r="AQ3" t="e" cm="1">
        <f t="array" ref="AQ3">ROUND(QUARTILE(IF(Sum!$FD$2:$FD$153=1,Sum!AO2:AO153),AP3),1)</f>
        <v>#NUM!</v>
      </c>
      <c r="AR3" t="e" cm="1">
        <f t="array" ref="AR3">ROUND(QUARTILE(IF(Sum!$FD$2:$FD$153=1,Sum!AP2:AP153),AQ3),1)</f>
        <v>#NUM!</v>
      </c>
      <c r="AS3" t="e" cm="1">
        <f t="array" ref="AS3">ROUND(QUARTILE(IF(Sum!$FD$2:$FD$153=1,Sum!AQ2:AQ153),AR3),1)</f>
        <v>#NUM!</v>
      </c>
      <c r="AT3" t="e" cm="1">
        <f t="array" ref="AT3">ROUND(QUARTILE(IF(Sum!$FD$2:$FD$153=1,Sum!AR2:AR153),AS3),1)</f>
        <v>#NUM!</v>
      </c>
      <c r="AU3" t="e" cm="1">
        <f t="array" ref="AU3">ROUND(QUARTILE(IF(Sum!$FD$2:$FD$153=1,Sum!AS2:AS153),AT3),1)</f>
        <v>#NUM!</v>
      </c>
      <c r="AV3" t="e" cm="1">
        <f t="array" ref="AV3">ROUND(QUARTILE(IF(Sum!$FD$2:$FD$153=1,Sum!AT2:AT153),AU3),1)</f>
        <v>#NUM!</v>
      </c>
      <c r="AW3" t="e" cm="1">
        <f t="array" ref="AW3">ROUND(QUARTILE(IF(Sum!$FD$2:$FD$153=1,Sum!AU2:AU153),AV3),1)</f>
        <v>#NUM!</v>
      </c>
      <c r="AX3" t="e" cm="1">
        <f t="array" ref="AX3">ROUND(QUARTILE(IF(Sum!$FD$2:$FD$153=1,Sum!AV2:AV153),AW3),1)</f>
        <v>#NUM!</v>
      </c>
      <c r="AY3" t="e" cm="1">
        <f t="array" ref="AY3">ROUND(QUARTILE(IF(Sum!$FD$2:$FD$153=1,Sum!AW2:AW153),AX3),1)</f>
        <v>#NUM!</v>
      </c>
      <c r="AZ3" t="e" cm="1">
        <f t="array" ref="AZ3">ROUND(QUARTILE(IF(Sum!$FD$2:$FD$153=1,Sum!AX2:AX153),AY3),1)</f>
        <v>#NUM!</v>
      </c>
      <c r="BA3" t="e" cm="1">
        <f t="array" ref="BA3">ROUND(QUARTILE(IF(Sum!$FD$2:$FD$153=1,Sum!AY2:AY153),AZ3),1)</f>
        <v>#NUM!</v>
      </c>
      <c r="BB3" t="e" cm="1">
        <f t="array" ref="BB3">ROUND(QUARTILE(IF(Sum!$FD$2:$FD$153=1,Sum!AZ2:AZ153),BA3),1)</f>
        <v>#NUM!</v>
      </c>
      <c r="BC3" t="e" cm="1">
        <f t="array" ref="BC3">ROUND(QUARTILE(IF(Sum!$FD$2:$FD$153=1,Sum!BA2:BA153),BB3),1)</f>
        <v>#NUM!</v>
      </c>
      <c r="BD3" t="e" cm="1">
        <f t="array" ref="BD3">ROUND(QUARTILE(IF(Sum!$FD$2:$FD$153=1,Sum!BB2:BB153),BC3),1)</f>
        <v>#NUM!</v>
      </c>
      <c r="BE3" t="e" cm="1">
        <f t="array" ref="BE3">ROUND(QUARTILE(IF(Sum!$FD$2:$FD$153=1,Sum!BC2:BC153),BD3),1)</f>
        <v>#NUM!</v>
      </c>
      <c r="BF3" t="e" cm="1">
        <f t="array" ref="BF3">ROUND(QUARTILE(IF(Sum!$FD$2:$FD$153=1,Sum!BD2:BD153),BE3),1)</f>
        <v>#NUM!</v>
      </c>
      <c r="BG3" t="e" cm="1">
        <f t="array" ref="BG3">ROUND(QUARTILE(IF(Sum!$FD$2:$FD$153=1,Sum!BE2:BE153),BF3),1)</f>
        <v>#NUM!</v>
      </c>
      <c r="BH3" t="e" cm="1">
        <f t="array" ref="BH3">ROUND(QUARTILE(IF(Sum!$FD$2:$FD$153=1,Sum!BF2:BF153),BG3),1)</f>
        <v>#NUM!</v>
      </c>
      <c r="BI3" t="e" cm="1">
        <f t="array" ref="BI3">ROUND(QUARTILE(IF(Sum!$FD$2:$FD$153=1,Sum!BG2:BG153),BH3),1)</f>
        <v>#NUM!</v>
      </c>
      <c r="BJ3" t="e" cm="1">
        <f t="array" ref="BJ3">ROUND(QUARTILE(IF(Sum!$FD$2:$FD$153=1,Sum!BH2:BH153),BI3),1)</f>
        <v>#NUM!</v>
      </c>
      <c r="BK3" t="e" cm="1">
        <f t="array" ref="BK3">ROUND(QUARTILE(IF(Sum!$FD$2:$FD$153=1,Sum!BI2:BI153),BJ3),1)</f>
        <v>#NUM!</v>
      </c>
      <c r="BL3" t="e" cm="1">
        <f t="array" ref="BL3">ROUND(QUARTILE(IF(Sum!$FD$2:$FD$153=1,Sum!BJ2:BJ153),BK3),1)</f>
        <v>#NUM!</v>
      </c>
      <c r="BM3" t="e" cm="1">
        <f t="array" ref="BM3">ROUND(QUARTILE(IF(Sum!$FD$2:$FD$153=1,Sum!BK2:BK153),BL3),1)</f>
        <v>#NUM!</v>
      </c>
      <c r="BN3" t="e" cm="1">
        <f t="array" ref="BN3">ROUND(QUARTILE(IF(Sum!$FD$2:$FD$153=1,Sum!BL2:BL153),BM3),1)</f>
        <v>#NUM!</v>
      </c>
      <c r="BO3" t="e" cm="1">
        <f t="array" ref="BO3">ROUND(QUARTILE(IF(Sum!$FD$2:$FD$153=1,Sum!BM2:BM153),BN3),1)</f>
        <v>#NUM!</v>
      </c>
      <c r="BP3" t="e" cm="1">
        <f t="array" ref="BP3">ROUND(QUARTILE(IF(Sum!$FD$2:$FD$153=1,Sum!BN2:BN153),BO3),1)</f>
        <v>#NUM!</v>
      </c>
      <c r="BQ3" t="e" cm="1">
        <f t="array" ref="BQ3">ROUND(QUARTILE(IF(Sum!$FD$2:$FD$153=1,Sum!BO2:BO153),BP3),1)</f>
        <v>#NUM!</v>
      </c>
      <c r="BR3" t="e" cm="1">
        <f t="array" ref="BR3">ROUND(QUARTILE(IF(Sum!$FD$2:$FD$153=1,Sum!BP2:BP153),BQ3),1)</f>
        <v>#NUM!</v>
      </c>
      <c r="BS3" t="e" cm="1">
        <f t="array" ref="BS3">ROUND(QUARTILE(IF(Sum!$FD$2:$FD$153=1,Sum!BQ2:BQ153),BR3),1)</f>
        <v>#NUM!</v>
      </c>
      <c r="BT3" t="e" cm="1">
        <f t="array" ref="BT3">ROUND(QUARTILE(IF(Sum!$FD$2:$FD$153=1,Sum!BR2:BR153),BS3),1)</f>
        <v>#NUM!</v>
      </c>
      <c r="BU3" t="e" cm="1">
        <f t="array" ref="BU3">ROUND(QUARTILE(IF(Sum!$FD$2:$FD$153=1,Sum!BS2:BS153),BT3),1)</f>
        <v>#NUM!</v>
      </c>
      <c r="BV3" t="e" cm="1">
        <f t="array" ref="BV3">ROUND(QUARTILE(IF(Sum!$FD$2:$FD$153=1,Sum!BT2:BT153),BU3),1)</f>
        <v>#NUM!</v>
      </c>
      <c r="BW3" t="e" cm="1">
        <f t="array" ref="BW3">ROUND(QUARTILE(IF(Sum!$FD$2:$FD$153=1,Sum!BU2:BU153),BV3),1)</f>
        <v>#NUM!</v>
      </c>
      <c r="BX3" t="e" cm="1">
        <f t="array" ref="BX3">ROUND(QUARTILE(IF(Sum!$FD$2:$FD$153=1,Sum!BV2:BV153),BW3),1)</f>
        <v>#NUM!</v>
      </c>
      <c r="BY3" t="e" cm="1">
        <f t="array" ref="BY3">ROUND(QUARTILE(IF(Sum!$FD$2:$FD$153=1,Sum!BW2:BW153),BX3),1)</f>
        <v>#NUM!</v>
      </c>
      <c r="BZ3" t="e" cm="1">
        <f t="array" ref="BZ3">ROUND(QUARTILE(IF(Sum!$FD$2:$FD$153=1,Sum!BX2:BX153),BY3),1)</f>
        <v>#NUM!</v>
      </c>
      <c r="CA3" t="e" cm="1">
        <f t="array" ref="CA3">ROUND(QUARTILE(IF(Sum!$FD$2:$FD$153=1,Sum!BY2:BY153),BZ3),1)</f>
        <v>#NUM!</v>
      </c>
      <c r="CB3" t="e" cm="1">
        <f t="array" ref="CB3">ROUND(QUARTILE(IF(Sum!$FD$2:$FD$153=1,Sum!BZ2:BZ153),CA3),1)</f>
        <v>#NUM!</v>
      </c>
      <c r="CC3" t="e" cm="1">
        <f t="array" ref="CC3">ROUND(QUARTILE(IF(Sum!$FD$2:$FD$153=1,Sum!CA2:CA153),CB3),1)</f>
        <v>#NUM!</v>
      </c>
      <c r="CD3" t="e" cm="1">
        <f t="array" ref="CD3">ROUND(QUARTILE(IF(Sum!$FD$2:$FD$153=1,Sum!CB2:CB153),CC3),1)</f>
        <v>#NUM!</v>
      </c>
      <c r="CE3" t="e" cm="1">
        <f t="array" ref="CE3">ROUND(QUARTILE(IF(Sum!$FD$2:$FD$153=1,Sum!CC2:CC153),CD3),1)</f>
        <v>#NUM!</v>
      </c>
      <c r="CF3" t="e" cm="1">
        <f t="array" ref="CF3">ROUND(QUARTILE(IF(Sum!$FD$2:$FD$153=1,Sum!CD2:CD153),CE3),1)</f>
        <v>#NUM!</v>
      </c>
      <c r="CG3" t="e" cm="1">
        <f t="array" ref="CG3">ROUND(QUARTILE(IF(Sum!$FD$2:$FD$153=1,Sum!CE2:CE153),CF3),1)</f>
        <v>#NUM!</v>
      </c>
      <c r="CH3" t="e" cm="1">
        <f t="array" ref="CH3">ROUND(QUARTILE(IF(Sum!$FD$2:$FD$153=1,Sum!CF2:CF153),CG3),1)</f>
        <v>#NUM!</v>
      </c>
      <c r="CI3" t="e" cm="1">
        <f t="array" ref="CI3">ROUND(QUARTILE(IF(Sum!$FD$2:$FD$153=1,Sum!CG2:CG153),CH3),1)</f>
        <v>#NUM!</v>
      </c>
      <c r="CJ3" t="e" cm="1">
        <f t="array" ref="CJ3">ROUND(QUARTILE(IF(Sum!$FD$2:$FD$153=1,Sum!CH2:CH153),CI3),1)</f>
        <v>#NUM!</v>
      </c>
      <c r="CK3" t="e" cm="1">
        <f t="array" ref="CK3">ROUND(QUARTILE(IF(Sum!$FD$2:$FD$153=1,Sum!CI2:CI153),CJ3),1)</f>
        <v>#NUM!</v>
      </c>
      <c r="CL3" t="e" cm="1">
        <f t="array" ref="CL3">ROUND(QUARTILE(IF(Sum!$FD$2:$FD$153=1,Sum!CJ2:CJ153),CK3),1)</f>
        <v>#NUM!</v>
      </c>
      <c r="CM3" t="e" cm="1">
        <f t="array" ref="CM3">ROUND(QUARTILE(IF(Sum!$FD$2:$FD$153=1,Sum!CK2:CK153),CL3),1)</f>
        <v>#NUM!</v>
      </c>
      <c r="CN3" t="e" cm="1">
        <f t="array" ref="CN3">ROUND(QUARTILE(IF(Sum!$FD$2:$FD$153=1,Sum!CL2:CL153),CM3),1)</f>
        <v>#NUM!</v>
      </c>
      <c r="CO3" t="e" cm="1">
        <f t="array" ref="CO3">ROUND(QUARTILE(IF(Sum!$FD$2:$FD$153=1,Sum!CM2:CM153),CN3),1)</f>
        <v>#NUM!</v>
      </c>
      <c r="CP3" t="e" cm="1">
        <f t="array" ref="CP3">ROUND(QUARTILE(IF(Sum!$FD$2:$FD$153=1,Sum!CN2:CN153),CO3),1)</f>
        <v>#NUM!</v>
      </c>
      <c r="CQ3" t="e" cm="1">
        <f t="array" ref="CQ3">ROUND(QUARTILE(IF(Sum!$FD$2:$FD$153=1,Sum!CO2:CO153),CP3),1)</f>
        <v>#NUM!</v>
      </c>
      <c r="CR3" t="e" cm="1">
        <f t="array" ref="CR3">ROUND(QUARTILE(IF(Sum!$FD$2:$FD$153=1,Sum!CP2:CP153),CQ3),1)</f>
        <v>#NUM!</v>
      </c>
      <c r="CS3" t="e" cm="1">
        <f t="array" ref="CS3">ROUND(QUARTILE(IF(Sum!$FD$2:$FD$153=1,Sum!CQ2:CQ153),CR3),1)</f>
        <v>#NUM!</v>
      </c>
      <c r="CT3" t="e" cm="1">
        <f t="array" ref="CT3">ROUND(QUARTILE(IF(Sum!$FD$2:$FD$153=1,Sum!CR2:CR153),CS3),1)</f>
        <v>#NUM!</v>
      </c>
      <c r="CU3" t="e" cm="1">
        <f t="array" ref="CU3">ROUND(QUARTILE(IF(Sum!$FD$2:$FD$153=1,Sum!CS2:CS153),CT3),1)</f>
        <v>#NUM!</v>
      </c>
      <c r="CV3" t="e" cm="1">
        <f t="array" ref="CV3">ROUND(QUARTILE(IF(Sum!$FD$2:$FD$153=1,Sum!CT2:CT153),CU3),1)</f>
        <v>#NUM!</v>
      </c>
      <c r="CW3" t="e" cm="1">
        <f t="array" ref="CW3">ROUND(QUARTILE(IF(Sum!$FD$2:$FD$153=1,Sum!CU2:CU153),CV3),1)</f>
        <v>#NUM!</v>
      </c>
      <c r="CX3" t="e" cm="1">
        <f t="array" ref="CX3">ROUND(QUARTILE(IF(Sum!$FD$2:$FD$153=1,Sum!CV2:CV153),CW3),1)</f>
        <v>#NUM!</v>
      </c>
      <c r="CY3" t="e" cm="1">
        <f t="array" ref="CY3">ROUND(QUARTILE(IF(Sum!$FD$2:$FD$153=1,Sum!CW2:CW153),CX3),1)</f>
        <v>#NUM!</v>
      </c>
      <c r="CZ3" t="e" cm="1">
        <f t="array" ref="CZ3">ROUND(QUARTILE(IF(Sum!$FD$2:$FD$153=1,Sum!CX2:CX153),CY3),1)</f>
        <v>#NUM!</v>
      </c>
      <c r="DA3" t="e" cm="1">
        <f t="array" ref="DA3">ROUND(QUARTILE(IF(Sum!$FD$2:$FD$153=1,Sum!CY2:CY153),CZ3),1)</f>
        <v>#NUM!</v>
      </c>
      <c r="DB3" t="e" cm="1">
        <f t="array" ref="DB3">ROUND(QUARTILE(IF(Sum!$FD$2:$FD$153=1,Sum!CZ2:CZ153),DA3),1)</f>
        <v>#NUM!</v>
      </c>
      <c r="DC3" t="e" cm="1">
        <f t="array" ref="DC3">ROUND(QUARTILE(IF(Sum!$FD$2:$FD$153=1,Sum!DA2:DA153),DB3),1)</f>
        <v>#NUM!</v>
      </c>
      <c r="DD3" t="e" cm="1">
        <f t="array" ref="DD3">ROUND(QUARTILE(IF(Sum!$FD$2:$FD$153=1,Sum!DB2:DB153),DC3),1)</f>
        <v>#NUM!</v>
      </c>
      <c r="DE3" t="e" cm="1">
        <f t="array" ref="DE3">ROUND(QUARTILE(IF(Sum!$FD$2:$FD$153=1,Sum!DC2:DC153),DD3),1)</f>
        <v>#NUM!</v>
      </c>
      <c r="DF3" t="e" cm="1">
        <f t="array" ref="DF3">ROUND(QUARTILE(IF(Sum!$FD$2:$FD$153=1,Sum!DD2:DD153),DE3),1)</f>
        <v>#NUM!</v>
      </c>
      <c r="DG3" t="e" cm="1">
        <f t="array" ref="DG3">ROUND(QUARTILE(IF(Sum!$FD$2:$FD$153=1,Sum!DE2:DE153),DF3),1)</f>
        <v>#NUM!</v>
      </c>
      <c r="DH3" t="e" cm="1">
        <f t="array" ref="DH3">ROUND(QUARTILE(IF(Sum!$FD$2:$FD$153=1,Sum!DF2:DF153),DG3),1)</f>
        <v>#NUM!</v>
      </c>
      <c r="DI3" t="e" cm="1">
        <f t="array" ref="DI3">ROUND(QUARTILE(IF(Sum!$FD$2:$FD$153=1,Sum!DG2:DG153),DH3),1)</f>
        <v>#NUM!</v>
      </c>
      <c r="DJ3" t="e" cm="1">
        <f t="array" ref="DJ3">ROUND(QUARTILE(IF(Sum!$FD$2:$FD$153=1,Sum!DH2:DH153),DI3),1)</f>
        <v>#NUM!</v>
      </c>
      <c r="DK3" t="e" cm="1">
        <f t="array" ref="DK3">ROUND(QUARTILE(IF(Sum!$FD$2:$FD$153=1,Sum!DI2:DI153),DJ3),1)</f>
        <v>#NUM!</v>
      </c>
      <c r="DL3" t="e" cm="1">
        <f t="array" ref="DL3">ROUND(QUARTILE(IF(Sum!$FD$2:$FD$153=1,Sum!DJ2:DJ153),DK3),1)</f>
        <v>#NUM!</v>
      </c>
      <c r="DM3" t="e" cm="1">
        <f t="array" ref="DM3">ROUND(QUARTILE(IF(Sum!$FD$2:$FD$153=1,Sum!DK2:DK153),DL3),1)</f>
        <v>#NUM!</v>
      </c>
      <c r="DN3" t="e" cm="1">
        <f t="array" ref="DN3">ROUND(QUARTILE(IF(Sum!$FD$2:$FD$153=1,Sum!DL2:DL153),DM3),1)</f>
        <v>#NUM!</v>
      </c>
      <c r="DO3" t="e" cm="1">
        <f t="array" ref="DO3">ROUND(QUARTILE(IF(Sum!$FD$2:$FD$153=1,Sum!DM2:DM153),DN3),1)</f>
        <v>#NUM!</v>
      </c>
      <c r="DP3" t="e" cm="1">
        <f t="array" ref="DP3">ROUND(QUARTILE(IF(Sum!$FD$2:$FD$153=1,Sum!DN2:DN153),DO3),1)</f>
        <v>#NUM!</v>
      </c>
      <c r="DQ3" t="e" cm="1">
        <f t="array" ref="DQ3">ROUND(QUARTILE(IF(Sum!$FD$2:$FD$153=1,Sum!DO2:DO153),DP3),1)</f>
        <v>#NUM!</v>
      </c>
      <c r="DR3" t="e" cm="1">
        <f t="array" ref="DR3">ROUND(QUARTILE(IF(Sum!$FD$2:$FD$153=1,Sum!DP2:DP153),DQ3),1)</f>
        <v>#NUM!</v>
      </c>
      <c r="DS3" t="e" cm="1">
        <f t="array" ref="DS3">ROUND(QUARTILE(IF(Sum!$FD$2:$FD$153=1,Sum!DQ2:DQ153),DR3),1)</f>
        <v>#NUM!</v>
      </c>
      <c r="DT3" t="e" cm="1">
        <f t="array" ref="DT3">ROUND(QUARTILE(IF(Sum!$FD$2:$FD$153=1,Sum!DR2:DR153),DS3),1)</f>
        <v>#NUM!</v>
      </c>
      <c r="DU3" t="e" cm="1">
        <f t="array" ref="DU3">ROUND(QUARTILE(IF(Sum!$FD$2:$FD$153=1,Sum!DS2:DS153),DT3),1)</f>
        <v>#NUM!</v>
      </c>
      <c r="DV3" t="e" cm="1">
        <f t="array" ref="DV3">ROUND(QUARTILE(IF(Sum!$FD$2:$FD$153=1,Sum!DT2:DT153),DU3),1)</f>
        <v>#NUM!</v>
      </c>
      <c r="DW3" t="e" cm="1">
        <f t="array" ref="DW3">ROUND(QUARTILE(IF(Sum!$FD$2:$FD$153=1,Sum!DU2:DU153),DV3),1)</f>
        <v>#NUM!</v>
      </c>
      <c r="DX3" t="e" cm="1">
        <f t="array" ref="DX3">ROUND(QUARTILE(IF(Sum!$FD$2:$FD$153=1,Sum!DV2:DV153),DW3),1)</f>
        <v>#NUM!</v>
      </c>
      <c r="DY3" t="e" cm="1">
        <f t="array" ref="DY3">ROUND(QUARTILE(IF(Sum!$FD$2:$FD$153=1,Sum!DW2:DW153),DX3),1)</f>
        <v>#NUM!</v>
      </c>
      <c r="DZ3" t="e" cm="1">
        <f t="array" ref="DZ3">ROUND(QUARTILE(IF(Sum!$FD$2:$FD$153=1,Sum!DX2:DX153),DY3),1)</f>
        <v>#NUM!</v>
      </c>
      <c r="EA3" t="e" cm="1">
        <f t="array" ref="EA3">ROUND(QUARTILE(IF(Sum!$FD$2:$FD$153=1,Sum!DY2:DY153),DZ3),1)</f>
        <v>#NUM!</v>
      </c>
      <c r="EB3" t="e" cm="1">
        <f t="array" ref="EB3">ROUND(QUARTILE(IF(Sum!$FD$2:$FD$153=1,Sum!DZ2:DZ153),EA3),1)</f>
        <v>#NUM!</v>
      </c>
      <c r="EC3" t="e" cm="1">
        <f t="array" ref="EC3">ROUND(QUARTILE(IF(Sum!$FD$2:$FD$153=1,Sum!EA2:EA153),EB3),1)</f>
        <v>#NUM!</v>
      </c>
      <c r="ED3" t="e" cm="1">
        <f t="array" ref="ED3">ROUND(QUARTILE(IF(Sum!$FD$2:$FD$153=1,Sum!EB2:EB153),EC3),1)</f>
        <v>#NUM!</v>
      </c>
      <c r="EE3" t="e" cm="1">
        <f t="array" ref="EE3">ROUND(QUARTILE(IF(Sum!$FD$2:$FD$153=1,Sum!EC2:EC153),ED3),1)</f>
        <v>#NUM!</v>
      </c>
      <c r="EF3" t="e" cm="1">
        <f t="array" ref="EF3">ROUND(QUARTILE(IF(Sum!$FD$2:$FD$153=1,Sum!ED2:ED153),EE3),1)</f>
        <v>#NUM!</v>
      </c>
      <c r="EG3" t="e" cm="1">
        <f t="array" ref="EG3">ROUND(QUARTILE(IF(Sum!$FD$2:$FD$153=1,Sum!EE2:EE153),EF3),1)</f>
        <v>#NUM!</v>
      </c>
      <c r="EH3" t="e" cm="1">
        <f t="array" ref="EH3">ROUND(QUARTILE(IF(Sum!$FD$2:$FD$153=1,Sum!EF2:EF153),EG3),1)</f>
        <v>#NUM!</v>
      </c>
      <c r="EI3" t="e" cm="1">
        <f t="array" ref="EI3">ROUND(QUARTILE(IF(Sum!$FD$2:$FD$153=1,Sum!EG2:EG153),EH3),1)</f>
        <v>#NUM!</v>
      </c>
      <c r="EJ3" t="e" cm="1">
        <f t="array" ref="EJ3">ROUND(QUARTILE(IF(Sum!$FD$2:$FD$153=1,Sum!EH2:EH153),EI3),1)</f>
        <v>#NUM!</v>
      </c>
      <c r="EK3" t="e" cm="1">
        <f t="array" ref="EK3">ROUND(QUARTILE(IF(Sum!$FD$2:$FD$153=1,Sum!EI2:EI153),EJ3),1)</f>
        <v>#NUM!</v>
      </c>
      <c r="EL3" t="e" cm="1">
        <f t="array" ref="EL3">ROUND(QUARTILE(IF(Sum!$FD$2:$FD$153=1,Sum!EJ2:EJ153),EK3),1)</f>
        <v>#NUM!</v>
      </c>
      <c r="EM3" t="e" cm="1">
        <f t="array" ref="EM3">ROUND(QUARTILE(IF(Sum!$FD$2:$FD$153=1,Sum!EK2:EK153),EL3),1)</f>
        <v>#NUM!</v>
      </c>
      <c r="EN3" t="e" cm="1">
        <f t="array" ref="EN3">ROUND(QUARTILE(IF(Sum!$FD$2:$FD$153=1,Sum!EL2:EL153),EM3),1)</f>
        <v>#NUM!</v>
      </c>
      <c r="EO3" t="e" cm="1">
        <f t="array" ref="EO3">ROUND(QUARTILE(IF(Sum!$FD$2:$FD$153=1,Sum!EM2:EM153),EN3),1)</f>
        <v>#NUM!</v>
      </c>
      <c r="EP3" t="e" cm="1">
        <f t="array" ref="EP3">ROUND(QUARTILE(IF(Sum!$FD$2:$FD$153=1,Sum!EN2:EN153),EO3),1)</f>
        <v>#NUM!</v>
      </c>
      <c r="EQ3" t="e" cm="1">
        <f t="array" ref="EQ3">ROUND(QUARTILE(IF(Sum!$FD$2:$FD$153=1,Sum!EO2:EO153),EP3),1)</f>
        <v>#NUM!</v>
      </c>
      <c r="ER3" t="e" cm="1">
        <f t="array" ref="ER3">ROUND(QUARTILE(IF(Sum!$FD$2:$FD$153=1,Sum!EP2:EP153),EQ3),1)</f>
        <v>#NUM!</v>
      </c>
      <c r="ES3" t="e" cm="1">
        <f t="array" ref="ES3">ROUND(QUARTILE(IF(Sum!$FD$2:$FD$153=1,Sum!EQ2:EQ153),ER3),1)</f>
        <v>#NUM!</v>
      </c>
      <c r="ET3" t="e" cm="1">
        <f t="array" ref="ET3">ROUND(QUARTILE(IF(Sum!$FD$2:$FD$153=1,Sum!ER2:ER153),ES3),1)</f>
        <v>#NUM!</v>
      </c>
      <c r="EU3" t="e" cm="1">
        <f t="array" ref="EU3">ROUND(QUARTILE(IF(Sum!$FD$2:$FD$153=1,Sum!ES2:ES153),ET3),1)</f>
        <v>#NUM!</v>
      </c>
      <c r="EV3" t="e" cm="1">
        <f t="array" ref="EV3">ROUND(QUARTILE(IF(Sum!$FD$2:$FD$153=1,Sum!ET2:ET153),EU3),1)</f>
        <v>#NUM!</v>
      </c>
      <c r="EW3" t="e" cm="1">
        <f t="array" ref="EW3">ROUND(QUARTILE(IF(Sum!$FD$2:$FD$153=1,Sum!EU2:EU153),EV3),1)</f>
        <v>#NUM!</v>
      </c>
      <c r="EX3" t="e" cm="1">
        <f t="array" ref="EX3">ROUND(QUARTILE(IF(Sum!$FD$2:$FD$153=1,Sum!EV2:EV153),EW3),1)</f>
        <v>#NUM!</v>
      </c>
      <c r="EY3" t="e" cm="1">
        <f t="array" ref="EY3">ROUND(QUARTILE(IF(Sum!$FD$2:$FD$153=1,Sum!EW2:EW153),EX3),1)</f>
        <v>#NUM!</v>
      </c>
      <c r="EZ3" t="e" cm="1">
        <f t="array" ref="EZ3">ROUND(QUARTILE(IF(Sum!$FD$2:$FD$153=1,Sum!EX2:EX153),EY3),1)</f>
        <v>#NUM!</v>
      </c>
      <c r="FA3" t="e" cm="1">
        <f t="array" ref="FA3">ROUND(QUARTILE(IF(Sum!$FD$2:$FD$153=1,Sum!EY2:EY153),EZ3),1)</f>
        <v>#NUM!</v>
      </c>
      <c r="FB3" t="e" cm="1">
        <f t="array" ref="FB3">ROUND(QUARTILE(IF(Sum!$FD$2:$FD$153=1,Sum!EZ2:EZ153),FA3),1)</f>
        <v>#NUM!</v>
      </c>
      <c r="FC3" t="e" cm="1">
        <f t="array" ref="FC3">ROUND(QUARTILE(IF(Sum!$FD$2:$FD$153=1,Sum!FA2:FA153),FB3),1)</f>
        <v>#NUM!</v>
      </c>
      <c r="FD3" t="e" cm="1">
        <f t="array" ref="FD3">ROUND(QUARTILE(IF(Sum!$FD$2:$FD$153=1,Sum!FB2:FB153),FC3),1)</f>
        <v>#NUM!</v>
      </c>
      <c r="FE3" t="e" cm="1">
        <f t="array" ref="FE3">ROUND(QUARTILE(IF(Sum!$FD$2:$FD$153=1,Sum!FC2:FC153),FD3),1)</f>
        <v>#NUM!</v>
      </c>
    </row>
    <row r="4" spans="1:167" x14ac:dyDescent="0.25">
      <c r="A4" s="198"/>
      <c r="B4" t="s">
        <v>384</v>
      </c>
      <c r="C4">
        <v>1</v>
      </c>
      <c r="D4" cm="1">
        <f t="array" ref="D4">ROUND(QUARTILE(IF(Sum!$FD$2:$FD$153=1,Sum!B2:B153),1),1)</f>
        <v>47.3</v>
      </c>
      <c r="E4" cm="1">
        <f t="array" ref="E4">ROUND(QUARTILE(IF(Sum!$FD$2:$FD$153=1,Sum!C2:C153),1),1)</f>
        <v>0</v>
      </c>
      <c r="F4" cm="1">
        <f t="array" ref="F4">ROUND(QUARTILE(IF(Sum!$FD$2:$FD$153=1,Sum!D2:D153),1),1)</f>
        <v>0</v>
      </c>
      <c r="G4" cm="1">
        <f t="array" ref="G4">ROUND(QUARTILE(IF(Sum!$FD$2:$FD$153=1,Sum!E2:E153),1),1)</f>
        <v>0</v>
      </c>
      <c r="H4" cm="1">
        <f t="array" ref="H4">ROUND(QUARTILE(IF(Sum!$FD$2:$FD$153=1,Sum!F2:F153),1),1)</f>
        <v>0</v>
      </c>
      <c r="I4" cm="1">
        <f t="array" ref="I4">ROUND(QUARTILE(IF(Sum!$FD$2:$FD$153=1,Sum!G2:G153),1),1)</f>
        <v>0</v>
      </c>
      <c r="J4" cm="1">
        <f t="array" ref="J4">ROUND(QUARTILE(IF(Sum!$FD$2:$FD$153=1,Sum!H2:H153),1),1)</f>
        <v>1</v>
      </c>
      <c r="K4" cm="1">
        <f t="array" ref="K4">ROUND(QUARTILE(IF(Sum!$FD$2:$FD$153=1,Sum!I2:I153),1),1)</f>
        <v>170</v>
      </c>
      <c r="L4" cm="1">
        <f t="array" ref="L4">ROUND(QUARTILE(IF(Sum!$FD$2:$FD$153=1,Sum!J2:J153),1),1)</f>
        <v>78.3</v>
      </c>
      <c r="M4" cm="1">
        <f t="array" ref="M4">ROUND(QUARTILE(IF(Sum!$FD$2:$FD$153=1,Sum!K2:K153),1),1)</f>
        <v>26.5</v>
      </c>
      <c r="N4" cm="1">
        <f t="array" ref="N4">ROUND(QUARTILE(IF(Sum!$FD$2:$FD$153=1,Sum!L2:L153),1),1)</f>
        <v>0</v>
      </c>
      <c r="O4" cm="1">
        <f t="array" ref="O4">ROUND(QUARTILE(IF(Sum!$FD$2:$FD$153=1,Sum!M2:M153),1),1)</f>
        <v>0</v>
      </c>
      <c r="P4" cm="1">
        <f t="array" ref="P4">ROUND(QUARTILE(IF(Sum!$FD$2:$FD$153=1,Sum!N2:N153),1),1)</f>
        <v>0</v>
      </c>
      <c r="Q4" cm="1">
        <f t="array" ref="Q4">ROUND(QUARTILE(IF(Sum!$FD$2:$FD$153=1,Sum!O2:O153),1),1)</f>
        <v>1</v>
      </c>
      <c r="R4" cm="1">
        <f t="array" ref="R4">ROUND(QUARTILE(IF(Sum!$FD$2:$FD$153=1,Sum!P2:P153),1),1)</f>
        <v>0</v>
      </c>
      <c r="S4" cm="1">
        <f t="array" ref="S4">ROUND(QUARTILE(IF(Sum!$FD$2:$FD$153=1,Sum!Q2:Q153),1),1)</f>
        <v>1</v>
      </c>
      <c r="T4" cm="1">
        <f t="array" ref="T4">ROUND(QUARTILE(IF(Sum!$FD$2:$FD$153=1,Sum!R2:R153),1),1)</f>
        <v>0</v>
      </c>
      <c r="U4" cm="1">
        <f t="array" ref="U4">ROUND(QUARTILE(IF(Sum!$FD$2:$FD$153=1,Sum!S2:S153),1),1)</f>
        <v>0</v>
      </c>
      <c r="V4" cm="1">
        <f t="array" ref="V4">ROUND(QUARTILE(IF(Sum!$FD$2:$FD$153=1,Sum!T2:T153),1),1)</f>
        <v>0</v>
      </c>
      <c r="W4" cm="1">
        <f t="array" ref="W4">ROUND(QUARTILE(IF(Sum!$FD$2:$FD$153=1,Sum!U2:U153),1),1)</f>
        <v>0</v>
      </c>
      <c r="X4" cm="1">
        <f t="array" ref="X4">ROUND(QUARTILE(IF(Sum!$FD$2:$FD$153=1,Sum!V2:V153),1),1)</f>
        <v>1</v>
      </c>
      <c r="Y4" cm="1">
        <f t="array" ref="Y4">ROUND(QUARTILE(IF(Sum!$FD$2:$FD$153=1,Sum!W2:W153),1),1)</f>
        <v>0</v>
      </c>
      <c r="Z4" cm="1">
        <f t="array" ref="Z4">ROUND(QUARTILE(IF(Sum!$FD$2:$FD$153=1,Sum!X2:X153),1),1)</f>
        <v>0</v>
      </c>
      <c r="AA4" cm="1">
        <f t="array" ref="AA4">ROUND(QUARTILE(IF(Sum!$FD$2:$FD$153=1,Sum!Y2:Y153),1),1)</f>
        <v>0</v>
      </c>
      <c r="AB4" cm="1">
        <f t="array" ref="AB4">ROUND(QUARTILE(IF(Sum!$FD$2:$FD$153=1,Sum!Z2:Z153),1),1)</f>
        <v>0</v>
      </c>
      <c r="AC4" cm="1">
        <f t="array" ref="AC4">ROUND(QUARTILE(IF(Sum!$FD$2:$FD$153=1,Sum!AA2:AA153),1),1)</f>
        <v>0</v>
      </c>
      <c r="AD4" cm="1">
        <f t="array" ref="AD4">ROUND(QUARTILE(IF(Sum!$FD$2:$FD$153=1,Sum!AB2:AB153),1),1)</f>
        <v>0</v>
      </c>
      <c r="AE4" cm="1">
        <f t="array" ref="AE4">ROUND(QUARTILE(IF(Sum!$FD$2:$FD$153=1,Sum!AC2:AC153),1),1)</f>
        <v>0</v>
      </c>
      <c r="AF4" cm="1">
        <f t="array" ref="AF4">ROUND(QUARTILE(IF(Sum!$FD$2:$FD$153=1,Sum!AD2:AD153),1),1)</f>
        <v>0</v>
      </c>
      <c r="AG4" cm="1">
        <f t="array" ref="AG4">ROUND(QUARTILE(IF(Sum!$FD$2:$FD$153=1,Sum!AE2:AE153),1),1)</f>
        <v>0</v>
      </c>
      <c r="AH4" cm="1">
        <f t="array" ref="AH4">ROUND(QUARTILE(IF(Sum!$FD$2:$FD$153=1,Sum!AF2:AF153),1),1)</f>
        <v>0</v>
      </c>
      <c r="AI4" cm="1">
        <f t="array" ref="AI4">ROUND(QUARTILE(IF(Sum!$FD$2:$FD$153=1,Sum!AG2:AG153),1),1)</f>
        <v>0</v>
      </c>
      <c r="AJ4" cm="1">
        <f t="array" ref="AJ4">ROUND(QUARTILE(IF(Sum!$FD$2:$FD$153=1,Sum!AH2:AH153),1),1)</f>
        <v>0</v>
      </c>
      <c r="AK4" cm="1">
        <f t="array" ref="AK4">ROUND(QUARTILE(IF(Sum!$FD$2:$FD$153=1,Sum!AI2:AI153),1),1)</f>
        <v>0</v>
      </c>
      <c r="AL4" cm="1">
        <f t="array" ref="AL4">ROUND(QUARTILE(IF(Sum!$FD$2:$FD$153=1,Sum!AJ2:AJ153),1),1)</f>
        <v>0</v>
      </c>
      <c r="AM4" cm="1">
        <f t="array" ref="AM4">ROUND(QUARTILE(IF(Sum!$FD$2:$FD$153=1,Sum!AK2:AK153),1),1)</f>
        <v>0</v>
      </c>
      <c r="AN4" cm="1">
        <f t="array" ref="AN4">ROUND(QUARTILE(IF(Sum!$FD$2:$FD$153=1,Sum!AL2:AL153),1),1)</f>
        <v>0</v>
      </c>
      <c r="AO4" cm="1">
        <f t="array" ref="AO4">ROUND(QUARTILE(IF(Sum!$FD$2:$FD$153=1,Sum!AM2:AM153),1),1)</f>
        <v>0</v>
      </c>
      <c r="AP4" cm="1">
        <f t="array" ref="AP4">ROUND(QUARTILE(IF(Sum!$FD$2:$FD$153=1,Sum!AN2:AN153),1),1)</f>
        <v>0</v>
      </c>
      <c r="AQ4" cm="1">
        <f t="array" ref="AQ4">ROUND(QUARTILE(IF(Sum!$FD$2:$FD$153=1,Sum!AO2:AO153),1),1)</f>
        <v>0</v>
      </c>
      <c r="AR4" cm="1">
        <f t="array" ref="AR4">ROUND(QUARTILE(IF(Sum!$FD$2:$FD$153=1,Sum!AP2:AP153),1),1)</f>
        <v>0</v>
      </c>
      <c r="AS4" cm="1">
        <f t="array" ref="AS4">ROUND(QUARTILE(IF(Sum!$FD$2:$FD$153=1,Sum!AQ2:AQ153),1),1)</f>
        <v>0</v>
      </c>
      <c r="AT4" cm="1">
        <f t="array" ref="AT4">ROUND(QUARTILE(IF(Sum!$FD$2:$FD$153=1,Sum!AR2:AR153),1),1)</f>
        <v>0.3</v>
      </c>
      <c r="AU4" cm="1">
        <f t="array" ref="AU4">ROUND(QUARTILE(IF(Sum!$FD$2:$FD$153=1,Sum!AS2:AS153),1),1)</f>
        <v>0</v>
      </c>
      <c r="AV4" cm="1">
        <f t="array" ref="AV4">ROUND(QUARTILE(IF(Sum!$FD$2:$FD$153=1,Sum!AT2:AT153),1),1)</f>
        <v>0</v>
      </c>
      <c r="AW4" cm="1">
        <f t="array" ref="AW4">ROUND(QUARTILE(IF(Sum!$FD$2:$FD$153=1,Sum!AU2:AU153),1),1)</f>
        <v>0</v>
      </c>
      <c r="AX4" cm="1">
        <f t="array" ref="AX4">ROUND(QUARTILE(IF(Sum!$FD$2:$FD$153=1,Sum!AV2:AV153),1),1)</f>
        <v>0</v>
      </c>
      <c r="AY4" cm="1">
        <f t="array" ref="AY4">ROUND(QUARTILE(IF(Sum!$FD$2:$FD$153=1,Sum!AW2:AW153),1),1)</f>
        <v>0</v>
      </c>
      <c r="AZ4" cm="1">
        <f t="array" ref="AZ4">ROUND(QUARTILE(IF(Sum!$FD$2:$FD$153=1,Sum!AX2:AX153),1),1)</f>
        <v>1</v>
      </c>
      <c r="BA4" cm="1">
        <f t="array" ref="BA4">ROUND(QUARTILE(IF(Sum!$FD$2:$FD$153=1,Sum!AY2:AY153),1),1)</f>
        <v>22.1</v>
      </c>
      <c r="BB4" cm="1">
        <f t="array" ref="BB4">ROUND(QUARTILE(IF(Sum!$FD$2:$FD$153=1,Sum!AZ2:AZ153),1),1)</f>
        <v>0.9</v>
      </c>
      <c r="BC4" cm="1">
        <f t="array" ref="BC4">ROUND(QUARTILE(IF(Sum!$FD$2:$FD$153=1,Sum!BA2:BA153),1),1)</f>
        <v>2.9</v>
      </c>
      <c r="BD4" cm="1">
        <f t="array" ref="BD4">ROUND(QUARTILE(IF(Sum!$FD$2:$FD$153=1,Sum!BB2:BB153),1),1)</f>
        <v>0</v>
      </c>
      <c r="BE4" cm="1">
        <f t="array" ref="BE4">ROUND(QUARTILE(IF(Sum!$FD$2:$FD$153=1,Sum!BC2:BC153),1),1)</f>
        <v>0</v>
      </c>
      <c r="BF4" cm="1">
        <f t="array" ref="BF4">ROUND(QUARTILE(IF(Sum!$FD$2:$FD$153=1,Sum!BD2:BD153),1),1)</f>
        <v>0</v>
      </c>
      <c r="BG4" cm="1">
        <f t="array" ref="BG4">ROUND(QUARTILE(IF(Sum!$FD$2:$FD$153=1,Sum!BE2:BE153),1),1)</f>
        <v>1</v>
      </c>
      <c r="BH4" cm="1">
        <f t="array" ref="BH4">ROUND(QUARTILE(IF(Sum!$FD$2:$FD$153=1,Sum!BF2:BF153),1),1)</f>
        <v>150.5</v>
      </c>
      <c r="BI4" cm="1">
        <f t="array" ref="BI4">ROUND(QUARTILE(IF(Sum!$FD$2:$FD$153=1,Sum!BG2:BG153),1),1)</f>
        <v>1</v>
      </c>
      <c r="BJ4" cm="1">
        <f t="array" ref="BJ4">ROUND(QUARTILE(IF(Sum!$FD$2:$FD$153=1,Sum!BH2:BH153),1),1)</f>
        <v>93.5</v>
      </c>
      <c r="BK4" cm="1">
        <f t="array" ref="BK4">ROUND(QUARTILE(IF(Sum!$FD$2:$FD$153=1,Sum!BI2:BI153),1),1)</f>
        <v>56</v>
      </c>
      <c r="BL4" cm="1">
        <f t="array" ref="BL4">ROUND(QUARTILE(IF(Sum!$FD$2:$FD$153=1,Sum!BJ2:BJ153),1),1)</f>
        <v>33</v>
      </c>
      <c r="BM4" cm="1">
        <f t="array" ref="BM4">ROUND(QUARTILE(IF(Sum!$FD$2:$FD$153=1,Sum!BK2:BK153),1),1)</f>
        <v>0</v>
      </c>
      <c r="BN4" cm="1">
        <f t="array" ref="BN4">ROUND(QUARTILE(IF(Sum!$FD$2:$FD$153=1,Sum!BL2:BL153),1),1)</f>
        <v>2</v>
      </c>
      <c r="BO4" cm="1">
        <f t="array" ref="BO4">ROUND(QUARTILE(IF(Sum!$FD$2:$FD$153=1,Sum!BM2:BM153),1),1)</f>
        <v>0</v>
      </c>
      <c r="BP4" cm="1">
        <f t="array" ref="BP4">ROUND(QUARTILE(IF(Sum!$FD$2:$FD$153=1,Sum!BN2:BN153),1),1)</f>
        <v>0</v>
      </c>
      <c r="BQ4" cm="1">
        <f t="array" ref="BQ4">ROUND(QUARTILE(IF(Sum!$FD$2:$FD$153=1,Sum!BO2:BO153),1),1)</f>
        <v>0</v>
      </c>
      <c r="BR4" cm="1">
        <f t="array" ref="BR4">ROUND(QUARTILE(IF(Sum!$FD$2:$FD$153=1,Sum!BP2:BP153),1),1)</f>
        <v>0</v>
      </c>
      <c r="BS4" cm="1">
        <f t="array" ref="BS4">ROUND(QUARTILE(IF(Sum!$FD$2:$FD$153=1,Sum!BQ2:BQ153),1),1)</f>
        <v>0</v>
      </c>
      <c r="BT4" cm="1">
        <f t="array" ref="BT4">ROUND(QUARTILE(IF(Sum!$FD$2:$FD$153=1,Sum!BR2:BR153),1),1)</f>
        <v>0.3</v>
      </c>
      <c r="BU4" cm="1">
        <f t="array" ref="BU4">ROUND(QUARTILE(IF(Sum!$FD$2:$FD$153=1,Sum!BS2:BS153),1),1)</f>
        <v>0</v>
      </c>
      <c r="BV4" cm="1">
        <f t="array" ref="BV4">ROUND(QUARTILE(IF(Sum!$FD$2:$FD$153=1,Sum!BT2:BT153),1),1)</f>
        <v>0</v>
      </c>
      <c r="BW4" cm="1">
        <f t="array" ref="BW4">ROUND(QUARTILE(IF(Sum!$FD$2:$FD$153=1,Sum!BU2:BU153),1),1)</f>
        <v>0</v>
      </c>
      <c r="BX4" cm="1">
        <f t="array" ref="BX4">ROUND(QUARTILE(IF(Sum!$FD$2:$FD$153=1,Sum!BV2:BV153),1),1)</f>
        <v>0</v>
      </c>
      <c r="BY4" cm="1">
        <f t="array" ref="BY4">ROUND(QUARTILE(IF(Sum!$FD$2:$FD$153=1,Sum!BW2:BW153),1),1)</f>
        <v>3</v>
      </c>
      <c r="BZ4" cm="1">
        <f t="array" ref="BZ4">ROUND(QUARTILE(IF(Sum!$FD$2:$FD$153=1,Sum!BX2:BX153),1),1)</f>
        <v>0</v>
      </c>
      <c r="CA4" cm="1">
        <f t="array" ref="CA4">ROUND(QUARTILE(IF(Sum!$FD$2:$FD$153=1,Sum!BY2:BY153),1),1)</f>
        <v>0</v>
      </c>
      <c r="CB4" cm="1">
        <f t="array" ref="CB4">ROUND(QUARTILE(IF(Sum!$FD$2:$FD$153=1,Sum!BZ2:BZ153),1),1)</f>
        <v>0</v>
      </c>
      <c r="CC4" cm="1">
        <f t="array" ref="CC4">ROUND(QUARTILE(IF(Sum!$FD$2:$FD$153=1,Sum!CA2:CA153),1),1)</f>
        <v>0</v>
      </c>
      <c r="CD4" cm="1">
        <f t="array" ref="CD4">ROUND(QUARTILE(IF(Sum!$FD$2:$FD$153=1,Sum!CB2:CB153),1),1)</f>
        <v>0</v>
      </c>
      <c r="CE4" cm="1">
        <f t="array" ref="CE4">ROUND(QUARTILE(IF(Sum!$FD$2:$FD$153=1,Sum!CC2:CC153),1),1)</f>
        <v>0</v>
      </c>
      <c r="CF4" cm="1">
        <f t="array" ref="CF4">ROUND(QUARTILE(IF(Sum!$FD$2:$FD$153=1,Sum!CD2:CD153),1),1)</f>
        <v>0</v>
      </c>
      <c r="CG4" cm="1">
        <f t="array" ref="CG4">ROUND(QUARTILE(IF(Sum!$FD$2:$FD$153=1,Sum!CE2:CE153),1),1)</f>
        <v>0</v>
      </c>
      <c r="CH4" cm="1">
        <f t="array" ref="CH4">ROUND(QUARTILE(IF(Sum!$FD$2:$FD$153=1,Sum!CF2:CF153),1),1)</f>
        <v>0</v>
      </c>
      <c r="CI4" cm="1">
        <f t="array" ref="CI4">ROUND(QUARTILE(IF(Sum!$FD$2:$FD$153=1,Sum!CG2:CG153),1),1)</f>
        <v>1</v>
      </c>
      <c r="CJ4" cm="1">
        <f t="array" ref="CJ4">ROUND(QUARTILE(IF(Sum!$FD$2:$FD$153=1,Sum!CH2:CH153),1),1)</f>
        <v>500</v>
      </c>
      <c r="CK4" cm="1">
        <f t="array" ref="CK4">ROUND(QUARTILE(IF(Sum!$FD$2:$FD$153=1,Sum!CI2:CI153),1),1)</f>
        <v>540</v>
      </c>
      <c r="CL4" cm="1">
        <f t="array" ref="CL4">ROUND(QUARTILE(IF(Sum!$FD$2:$FD$153=1,Sum!CJ2:CJ153),1),1)</f>
        <v>0</v>
      </c>
      <c r="CM4" cm="1">
        <f t="array" ref="CM4">ROUND(QUARTILE(IF(Sum!$FD$2:$FD$153=1,Sum!CK2:CK153),1),1)</f>
        <v>0</v>
      </c>
      <c r="CN4" cm="1">
        <f t="array" ref="CN4">ROUND(QUARTILE(IF(Sum!$FD$2:$FD$153=1,Sum!CL2:CL153),1),1)</f>
        <v>0</v>
      </c>
      <c r="CO4" cm="1">
        <f t="array" ref="CO4">ROUND(QUARTILE(IF(Sum!$FD$2:$FD$153=1,Sum!CM2:CM153),1),1)</f>
        <v>0</v>
      </c>
      <c r="CP4" cm="1">
        <f t="array" ref="CP4">ROUND(QUARTILE(IF(Sum!$FD$2:$FD$153=1,Sum!CN2:CN153),1),1)</f>
        <v>0</v>
      </c>
      <c r="CQ4" cm="1">
        <f t="array" ref="CQ4">ROUND(QUARTILE(IF(Sum!$FD$2:$FD$153=1,Sum!CO2:CO153),1),1)</f>
        <v>0</v>
      </c>
      <c r="CR4" cm="1">
        <f t="array" ref="CR4">ROUND(QUARTILE(IF(Sum!$FD$2:$FD$153=1,Sum!CP2:CP153),1),1)</f>
        <v>0</v>
      </c>
      <c r="CS4" cm="1">
        <f t="array" ref="CS4">ROUND(QUARTILE(IF(Sum!$FD$2:$FD$153=1,Sum!CQ2:CQ153),1),1)</f>
        <v>0</v>
      </c>
      <c r="CT4" cm="1">
        <f t="array" ref="CT4">ROUND(QUARTILE(IF(Sum!$FD$2:$FD$153=1,Sum!CR2:CR153),1),1)</f>
        <v>0</v>
      </c>
      <c r="CU4" cm="1">
        <f t="array" ref="CU4">ROUND(QUARTILE(IF(Sum!$FD$2:$FD$153=1,Sum!CS2:CS153),1),1)</f>
        <v>0</v>
      </c>
      <c r="CV4" cm="1">
        <f t="array" ref="CV4">ROUND(QUARTILE(IF(Sum!$FD$2:$FD$153=1,Sum!CT2:CT153),1),1)</f>
        <v>0</v>
      </c>
      <c r="CW4" cm="1">
        <f t="array" ref="CW4">ROUND(QUARTILE(IF(Sum!$FD$2:$FD$153=1,Sum!CU2:CU153),1),1)</f>
        <v>0</v>
      </c>
      <c r="CX4" cm="1">
        <f t="array" ref="CX4">ROUND(QUARTILE(IF(Sum!$FD$2:$FD$153=1,Sum!CV2:CV153),1),1)</f>
        <v>0</v>
      </c>
      <c r="CY4" cm="1">
        <f t="array" ref="CY4">ROUND(QUARTILE(IF(Sum!$FD$2:$FD$153=1,Sum!CW2:CW153),1),1)</f>
        <v>0</v>
      </c>
      <c r="CZ4" cm="1">
        <f t="array" ref="CZ4">ROUND(QUARTILE(IF(Sum!$FD$2:$FD$153=1,Sum!CX2:CX153),1),1)</f>
        <v>0</v>
      </c>
      <c r="DA4" cm="1">
        <f t="array" ref="DA4">ROUND(QUARTILE(IF(Sum!$FD$2:$FD$153=1,Sum!CY2:CY153),1),1)</f>
        <v>0</v>
      </c>
      <c r="DB4" cm="1">
        <f t="array" ref="DB4">ROUND(QUARTILE(IF(Sum!$FD$2:$FD$153=1,Sum!CZ2:CZ153),1),1)</f>
        <v>0</v>
      </c>
      <c r="DC4" cm="1">
        <f t="array" ref="DC4">ROUND(QUARTILE(IF(Sum!$FD$2:$FD$153=1,Sum!DA2:DA153),1),1)</f>
        <v>0</v>
      </c>
      <c r="DD4" cm="1">
        <f t="array" ref="DD4">ROUND(QUARTILE(IF(Sum!$FD$2:$FD$153=1,Sum!DB2:DB153),1),1)</f>
        <v>0</v>
      </c>
      <c r="DE4" cm="1">
        <f t="array" ref="DE4">ROUND(QUARTILE(IF(Sum!$FD$2:$FD$153=1,Sum!DC2:DC153),1),1)</f>
        <v>0</v>
      </c>
      <c r="DF4" cm="1">
        <f t="array" ref="DF4">ROUND(QUARTILE(IF(Sum!$FD$2:$FD$153=1,Sum!DD2:DD153),1),1)</f>
        <v>0</v>
      </c>
      <c r="DG4" cm="1">
        <f t="array" ref="DG4">ROUND(QUARTILE(IF(Sum!$FD$2:$FD$153=1,Sum!DE2:DE153),1),1)</f>
        <v>0</v>
      </c>
      <c r="DH4" cm="1">
        <f t="array" ref="DH4">ROUND(QUARTILE(IF(Sum!$FD$2:$FD$153=1,Sum!DF2:DF153),1),1)</f>
        <v>1</v>
      </c>
      <c r="DI4" cm="1">
        <f t="array" ref="DI4">ROUND(QUARTILE(IF(Sum!$FD$2:$FD$153=1,Sum!DG2:DG153),1),1)</f>
        <v>0</v>
      </c>
      <c r="DJ4" cm="1">
        <f t="array" ref="DJ4">ROUND(QUARTILE(IF(Sum!$FD$2:$FD$153=1,Sum!DH2:DH153),1),1)</f>
        <v>0</v>
      </c>
      <c r="DK4" cm="1">
        <f t="array" ref="DK4">ROUND(QUARTILE(IF(Sum!$FD$2:$FD$153=1,Sum!DI2:DI153),1),1)</f>
        <v>0</v>
      </c>
      <c r="DL4" cm="1">
        <f t="array" ref="DL4">ROUND(QUARTILE(IF(Sum!$FD$2:$FD$153=1,Sum!DJ2:DJ153),1),1)</f>
        <v>1</v>
      </c>
      <c r="DM4" cm="1">
        <f t="array" ref="DM4">ROUND(QUARTILE(IF(Sum!$FD$2:$FD$153=1,Sum!DK2:DK153),1),1)</f>
        <v>0</v>
      </c>
      <c r="DN4" cm="1">
        <f t="array" ref="DN4">ROUND(QUARTILE(IF(Sum!$FD$2:$FD$153=1,Sum!DL2:DL153),1),1)</f>
        <v>0</v>
      </c>
      <c r="DO4" cm="1">
        <f t="array" ref="DO4">ROUND(QUARTILE(IF(Sum!$FD$2:$FD$153=1,Sum!DM2:DM153),1),1)</f>
        <v>0</v>
      </c>
      <c r="DP4" cm="1">
        <f t="array" ref="DP4">ROUND(QUARTILE(IF(Sum!$FD$2:$FD$153=1,Sum!DN2:DN153),1),1)</f>
        <v>0</v>
      </c>
      <c r="DQ4" cm="1">
        <f t="array" ref="DQ4">ROUND(QUARTILE(IF(Sum!$FD$2:$FD$153=1,Sum!DO2:DO153),1),1)</f>
        <v>0</v>
      </c>
      <c r="DR4" cm="1">
        <f t="array" ref="DR4">ROUND(QUARTILE(IF(Sum!$FD$2:$FD$153=1,Sum!DP2:DP153),1),1)</f>
        <v>0</v>
      </c>
      <c r="DS4" cm="1">
        <f t="array" ref="DS4">ROUND(QUARTILE(IF(Sum!$FD$2:$FD$153=1,Sum!DQ2:DQ153),1),1)</f>
        <v>0</v>
      </c>
      <c r="DT4" cm="1">
        <f t="array" ref="DT4">ROUND(QUARTILE(IF(Sum!$FD$2:$FD$153=1,Sum!DR2:DR153),1),1)</f>
        <v>0</v>
      </c>
      <c r="DU4" cm="1">
        <f t="array" ref="DU4">ROUND(QUARTILE(IF(Sum!$FD$2:$FD$153=1,Sum!DS2:DS153),1),1)</f>
        <v>1</v>
      </c>
      <c r="DV4" cm="1">
        <f t="array" ref="DV4">ROUND(QUARTILE(IF(Sum!$FD$2:$FD$153=1,Sum!DT2:DT153),1),1)</f>
        <v>16.3</v>
      </c>
      <c r="DW4" cm="1">
        <f t="array" ref="DW4">ROUND(QUARTILE(IF(Sum!$FD$2:$FD$153=1,Sum!DU2:DU153),1),1)</f>
        <v>0</v>
      </c>
      <c r="DX4" cm="1">
        <f t="array" ref="DX4">ROUND(QUARTILE(IF(Sum!$FD$2:$FD$153=1,Sum!DV2:DV153),1),1)</f>
        <v>0</v>
      </c>
      <c r="DY4" cm="1">
        <f t="array" ref="DY4">ROUND(QUARTILE(IF(Sum!$FD$2:$FD$153=1,Sum!DW2:DW153),1),1)</f>
        <v>0</v>
      </c>
      <c r="DZ4" cm="1">
        <f t="array" ref="DZ4">ROUND(QUARTILE(IF(Sum!$FD$2:$FD$153=1,Sum!DX2:DX153),1),1)</f>
        <v>0</v>
      </c>
      <c r="EA4" cm="1">
        <f t="array" ref="EA4">ROUND(QUARTILE(IF(Sum!$FD$2:$FD$153=1,Sum!DY2:DY153),1),1)</f>
        <v>0</v>
      </c>
      <c r="EB4" cm="1">
        <f t="array" ref="EB4">ROUND(QUARTILE(IF(Sum!$FD$2:$FD$153=1,Sum!DZ2:DZ153),1),1)</f>
        <v>0</v>
      </c>
      <c r="EC4" cm="1">
        <f t="array" ref="EC4">ROUND(QUARTILE(IF(Sum!$FD$2:$FD$153=1,Sum!EA2:EA153),1),1)</f>
        <v>0</v>
      </c>
      <c r="ED4" cm="1">
        <f t="array" ref="ED4">ROUND(QUARTILE(IF(Sum!$FD$2:$FD$153=1,Sum!EB2:EB153),1),1)</f>
        <v>0</v>
      </c>
      <c r="EE4" cm="1">
        <f t="array" ref="EE4">ROUND(QUARTILE(IF(Sum!$FD$2:$FD$153=1,Sum!EC2:EC153),1),1)</f>
        <v>0</v>
      </c>
      <c r="EF4" cm="1">
        <f t="array" ref="EF4">ROUND(QUARTILE(IF(Sum!$FD$2:$FD$153=1,Sum!ED2:ED153),1),1)</f>
        <v>0</v>
      </c>
      <c r="EG4" cm="1">
        <f t="array" ref="EG4">ROUND(QUARTILE(IF(Sum!$FD$2:$FD$153=1,Sum!EE2:EE153),1),1)</f>
        <v>0</v>
      </c>
      <c r="EH4" cm="1">
        <f t="array" ref="EH4">ROUND(QUARTILE(IF(Sum!$FD$2:$FD$153=1,Sum!EF2:EF153),1),1)</f>
        <v>0</v>
      </c>
      <c r="EI4" cm="1">
        <f t="array" ref="EI4">ROUND(QUARTILE(IF(Sum!$FD$2:$FD$153=1,Sum!EG2:EG153),1),1)</f>
        <v>0</v>
      </c>
      <c r="EJ4" cm="1">
        <f t="array" ref="EJ4">ROUND(QUARTILE(IF(Sum!$FD$2:$FD$153=1,Sum!EH2:EH153),1),1)</f>
        <v>0</v>
      </c>
      <c r="EK4" cm="1">
        <f t="array" ref="EK4">ROUND(QUARTILE(IF(Sum!$FD$2:$FD$153=1,Sum!EI2:EI153),1),1)</f>
        <v>0</v>
      </c>
      <c r="EL4" cm="1">
        <f t="array" ref="EL4">ROUND(QUARTILE(IF(Sum!$FD$2:$FD$153=1,Sum!EJ2:EJ153),1),1)</f>
        <v>0</v>
      </c>
      <c r="EM4" cm="1">
        <f t="array" ref="EM4">ROUND(QUARTILE(IF(Sum!$FD$2:$FD$153=1,Sum!EK2:EK153),1),1)</f>
        <v>0</v>
      </c>
      <c r="EN4" cm="1">
        <f t="array" ref="EN4">ROUND(QUARTILE(IF(Sum!$FD$2:$FD$153=1,Sum!EL2:EL153),1),1)</f>
        <v>0</v>
      </c>
      <c r="EO4" cm="1">
        <f t="array" ref="EO4">ROUND(QUARTILE(IF(Sum!$FD$2:$FD$153=1,Sum!EM2:EM153),1),1)</f>
        <v>0</v>
      </c>
      <c r="EP4" cm="1">
        <f t="array" ref="EP4">ROUND(QUARTILE(IF(Sum!$FD$2:$FD$153=1,Sum!EN2:EN153),1),1)</f>
        <v>0</v>
      </c>
      <c r="EQ4" cm="1">
        <f t="array" ref="EQ4">ROUND(QUARTILE(IF(Sum!$FD$2:$FD$153=1,Sum!EO2:EO153),1),1)</f>
        <v>0</v>
      </c>
      <c r="ER4" cm="1">
        <f t="array" ref="ER4">ROUND(QUARTILE(IF(Sum!$FD$2:$FD$153=1,Sum!EP2:EP153),1),1)</f>
        <v>0</v>
      </c>
      <c r="ES4" cm="1">
        <f t="array" ref="ES4">ROUND(QUARTILE(IF(Sum!$FD$2:$FD$153=1,Sum!EQ2:EQ153),1),1)</f>
        <v>0</v>
      </c>
      <c r="ET4" cm="1">
        <f t="array" ref="ET4">ROUND(QUARTILE(IF(Sum!$FD$2:$FD$153=1,Sum!ER2:ER153),1),1)</f>
        <v>0</v>
      </c>
      <c r="EU4" cm="1">
        <f t="array" ref="EU4">ROUND(QUARTILE(IF(Sum!$FD$2:$FD$153=1,Sum!ES2:ES153),1),1)</f>
        <v>0</v>
      </c>
      <c r="EV4" cm="1">
        <f t="array" ref="EV4">ROUND(QUARTILE(IF(Sum!$FD$2:$FD$153=1,Sum!ET2:ET153),1),1)</f>
        <v>0</v>
      </c>
      <c r="EW4" cm="1">
        <f t="array" ref="EW4">ROUND(QUARTILE(IF(Sum!$FD$2:$FD$153=1,Sum!EU2:EU153),1),1)</f>
        <v>1</v>
      </c>
      <c r="EX4" cm="1">
        <f t="array" ref="EX4">ROUND(QUARTILE(IF(Sum!$FD$2:$FD$153=1,Sum!EV2:EV153),1),1)</f>
        <v>0</v>
      </c>
      <c r="EY4" cm="1">
        <f t="array" ref="EY4">ROUND(QUARTILE(IF(Sum!$FD$2:$FD$153=1,Sum!EW2:EW153),1),1)</f>
        <v>0</v>
      </c>
      <c r="EZ4" cm="1">
        <f t="array" ref="EZ4">ROUND(QUARTILE(IF(Sum!$FD$2:$FD$153=1,Sum!EX2:EX153),1),1)</f>
        <v>0</v>
      </c>
      <c r="FA4" cm="1">
        <f t="array" ref="FA4">ROUND(QUARTILE(IF(Sum!$FD$2:$FD$153=1,Sum!EY2:EY153),1),1)</f>
        <v>0</v>
      </c>
      <c r="FB4" cm="1">
        <f t="array" ref="FB4">ROUND(QUARTILE(IF(Sum!$FD$2:$FD$153=1,Sum!EZ2:EZ153),1),1)</f>
        <v>0</v>
      </c>
      <c r="FC4" cm="1">
        <f t="array" ref="FC4">ROUND(QUARTILE(IF(Sum!$FD$2:$FD$153=1,Sum!FA2:FA153),1),1)</f>
        <v>0</v>
      </c>
      <c r="FD4" cm="1">
        <f t="array" ref="FD4">ROUND(QUARTILE(IF(Sum!$FD$2:$FD$153=1,Sum!FB2:FB153),1),1)</f>
        <v>0</v>
      </c>
      <c r="FE4" cm="1">
        <f t="array" ref="FE4">ROUND(QUARTILE(IF(Sum!$FD$2:$FD$153=1,Sum!FC2:FC153),1),1)</f>
        <v>0</v>
      </c>
    </row>
    <row r="5" spans="1:167" x14ac:dyDescent="0.25">
      <c r="A5" s="198"/>
      <c r="B5" t="s">
        <v>386</v>
      </c>
      <c r="C5">
        <v>3</v>
      </c>
      <c r="D5" cm="1">
        <f t="array" ref="D5">ROUND(QUARTILE(IF(Sum!$FD$2:$FD$153=1,Sum!B2:B153),3),1)</f>
        <v>56</v>
      </c>
      <c r="E5" cm="1">
        <f t="array" ref="E5">ROUND(QUARTILE(IF(Sum!$FD$2:$FD$153=1,Sum!C2:C153),3),1)</f>
        <v>1</v>
      </c>
      <c r="F5" cm="1">
        <f t="array" ref="F5">ROUND(QUARTILE(IF(Sum!$FD$2:$FD$153=1,Sum!D2:D153),3),1)</f>
        <v>0</v>
      </c>
      <c r="G5" cm="1">
        <f t="array" ref="G5">ROUND(QUARTILE(IF(Sum!$FD$2:$FD$153=1,Sum!E2:E153),3),1)</f>
        <v>0</v>
      </c>
      <c r="H5" cm="1">
        <f t="array" ref="H5">ROUND(QUARTILE(IF(Sum!$FD$2:$FD$153=1,Sum!F2:F153),3),1)</f>
        <v>0</v>
      </c>
      <c r="I5" cm="1">
        <f t="array" ref="I5">ROUND(QUARTILE(IF(Sum!$FD$2:$FD$153=1,Sum!G2:G153),3),1)</f>
        <v>1</v>
      </c>
      <c r="J5" cm="1">
        <f t="array" ref="J5">ROUND(QUARTILE(IF(Sum!$FD$2:$FD$153=1,Sum!H2:H153),3),1)</f>
        <v>1</v>
      </c>
      <c r="K5" cm="1">
        <f t="array" ref="K5">ROUND(QUARTILE(IF(Sum!$FD$2:$FD$153=1,Sum!I2:I153),3),1)</f>
        <v>175.5</v>
      </c>
      <c r="L5" cm="1">
        <f t="array" ref="L5">ROUND(QUARTILE(IF(Sum!$FD$2:$FD$153=1,Sum!J2:J153),3),1)</f>
        <v>92</v>
      </c>
      <c r="M5" cm="1">
        <f t="array" ref="M5">ROUND(QUARTILE(IF(Sum!$FD$2:$FD$153=1,Sum!K2:K153),3),1)</f>
        <v>31.2</v>
      </c>
      <c r="N5" cm="1">
        <f t="array" ref="N5">ROUND(QUARTILE(IF(Sum!$FD$2:$FD$153=1,Sum!L2:L153),3),1)</f>
        <v>0</v>
      </c>
      <c r="O5" cm="1">
        <f t="array" ref="O5">ROUND(QUARTILE(IF(Sum!$FD$2:$FD$153=1,Sum!M2:M153),3),1)</f>
        <v>1</v>
      </c>
      <c r="P5" cm="1">
        <f t="array" ref="P5">ROUND(QUARTILE(IF(Sum!$FD$2:$FD$153=1,Sum!N2:N153),3),1)</f>
        <v>0</v>
      </c>
      <c r="Q5" cm="1">
        <f t="array" ref="Q5">ROUND(QUARTILE(IF(Sum!$FD$2:$FD$153=1,Sum!O2:O153),3),1)</f>
        <v>1</v>
      </c>
      <c r="R5" cm="1">
        <f t="array" ref="R5">ROUND(QUARTILE(IF(Sum!$FD$2:$FD$153=1,Sum!P2:P153),3),1)</f>
        <v>0</v>
      </c>
      <c r="S5" cm="1">
        <f t="array" ref="S5">ROUND(QUARTILE(IF(Sum!$FD$2:$FD$153=1,Sum!Q2:Q153),3),1)</f>
        <v>1</v>
      </c>
      <c r="T5" cm="1">
        <f t="array" ref="T5">ROUND(QUARTILE(IF(Sum!$FD$2:$FD$153=1,Sum!R2:R153),3),1)</f>
        <v>0.8</v>
      </c>
      <c r="U5" cm="1">
        <f t="array" ref="U5">ROUND(QUARTILE(IF(Sum!$FD$2:$FD$153=1,Sum!S2:S153),3),1)</f>
        <v>0</v>
      </c>
      <c r="V5" cm="1">
        <f t="array" ref="V5">ROUND(QUARTILE(IF(Sum!$FD$2:$FD$153=1,Sum!T2:T153),3),1)</f>
        <v>0</v>
      </c>
      <c r="W5" cm="1">
        <f t="array" ref="W5">ROUND(QUARTILE(IF(Sum!$FD$2:$FD$153=1,Sum!U2:U153),3),1)</f>
        <v>0</v>
      </c>
      <c r="X5" cm="1">
        <f t="array" ref="X5">ROUND(QUARTILE(IF(Sum!$FD$2:$FD$153=1,Sum!V2:V153),3),1)</f>
        <v>1</v>
      </c>
      <c r="Y5" cm="1">
        <f t="array" ref="Y5">ROUND(QUARTILE(IF(Sum!$FD$2:$FD$153=1,Sum!W2:W153),3),1)</f>
        <v>0</v>
      </c>
      <c r="Z5" cm="1">
        <f t="array" ref="Z5">ROUND(QUARTILE(IF(Sum!$FD$2:$FD$153=1,Sum!X2:X153),3),1)</f>
        <v>1</v>
      </c>
      <c r="AA5" cm="1">
        <f t="array" ref="AA5">ROUND(QUARTILE(IF(Sum!$FD$2:$FD$153=1,Sum!Y2:Y153),3),1)</f>
        <v>0</v>
      </c>
      <c r="AB5" cm="1">
        <f t="array" ref="AB5">ROUND(QUARTILE(IF(Sum!$FD$2:$FD$153=1,Sum!Z2:Z153),3),1)</f>
        <v>0</v>
      </c>
      <c r="AC5" cm="1">
        <f t="array" ref="AC5">ROUND(QUARTILE(IF(Sum!$FD$2:$FD$153=1,Sum!AA2:AA153),3),1)</f>
        <v>0</v>
      </c>
      <c r="AD5" cm="1">
        <f t="array" ref="AD5">ROUND(QUARTILE(IF(Sum!$FD$2:$FD$153=1,Sum!AB2:AB153),3),1)</f>
        <v>0</v>
      </c>
      <c r="AE5" cm="1">
        <f t="array" ref="AE5">ROUND(QUARTILE(IF(Sum!$FD$2:$FD$153=1,Sum!AC2:AC153),3),1)</f>
        <v>0</v>
      </c>
      <c r="AF5" cm="1">
        <f t="array" ref="AF5">ROUND(QUARTILE(IF(Sum!$FD$2:$FD$153=1,Sum!AD2:AD153),3),1)</f>
        <v>0</v>
      </c>
      <c r="AG5" cm="1">
        <f t="array" ref="AG5">ROUND(QUARTILE(IF(Sum!$FD$2:$FD$153=1,Sum!AE2:AE153),3),1)</f>
        <v>0</v>
      </c>
      <c r="AH5" cm="1">
        <f t="array" ref="AH5">ROUND(QUARTILE(IF(Sum!$FD$2:$FD$153=1,Sum!AF2:AF153),3),1)</f>
        <v>0</v>
      </c>
      <c r="AI5" cm="1">
        <f t="array" ref="AI5">ROUND(QUARTILE(IF(Sum!$FD$2:$FD$153=1,Sum!AG2:AG153),3),1)</f>
        <v>0</v>
      </c>
      <c r="AJ5" cm="1">
        <f t="array" ref="AJ5">ROUND(QUARTILE(IF(Sum!$FD$2:$FD$153=1,Sum!AH2:AH153),3),1)</f>
        <v>0</v>
      </c>
      <c r="AK5" cm="1">
        <f t="array" ref="AK5">ROUND(QUARTILE(IF(Sum!$FD$2:$FD$153=1,Sum!AI2:AI153),3),1)</f>
        <v>0</v>
      </c>
      <c r="AL5" cm="1">
        <f t="array" ref="AL5">ROUND(QUARTILE(IF(Sum!$FD$2:$FD$153=1,Sum!AJ2:AJ153),3),1)</f>
        <v>0</v>
      </c>
      <c r="AM5" cm="1">
        <f t="array" ref="AM5">ROUND(QUARTILE(IF(Sum!$FD$2:$FD$153=1,Sum!AK2:AK153),3),1)</f>
        <v>0</v>
      </c>
      <c r="AN5" cm="1">
        <f t="array" ref="AN5">ROUND(QUARTILE(IF(Sum!$FD$2:$FD$153=1,Sum!AL2:AL153),3),1)</f>
        <v>1</v>
      </c>
      <c r="AO5" cm="1">
        <f t="array" ref="AO5">ROUND(QUARTILE(IF(Sum!$FD$2:$FD$153=1,Sum!AM2:AM153),3),1)</f>
        <v>1</v>
      </c>
      <c r="AP5" cm="1">
        <f t="array" ref="AP5">ROUND(QUARTILE(IF(Sum!$FD$2:$FD$153=1,Sum!AN2:AN153),3),1)</f>
        <v>0</v>
      </c>
      <c r="AQ5" cm="1">
        <f t="array" ref="AQ5">ROUND(QUARTILE(IF(Sum!$FD$2:$FD$153=1,Sum!AO2:AO153),3),1)</f>
        <v>0</v>
      </c>
      <c r="AR5" cm="1">
        <f t="array" ref="AR5">ROUND(QUARTILE(IF(Sum!$FD$2:$FD$153=1,Sum!AP2:AP153),3),1)</f>
        <v>0</v>
      </c>
      <c r="AS5" cm="1">
        <f t="array" ref="AS5">ROUND(QUARTILE(IF(Sum!$FD$2:$FD$153=1,Sum!AQ2:AQ153),3),1)</f>
        <v>0</v>
      </c>
      <c r="AT5" cm="1">
        <f t="array" ref="AT5">ROUND(QUARTILE(IF(Sum!$FD$2:$FD$153=1,Sum!AR2:AR153),3),1)</f>
        <v>1</v>
      </c>
      <c r="AU5" cm="1">
        <f t="array" ref="AU5">ROUND(QUARTILE(IF(Sum!$FD$2:$FD$153=1,Sum!AS2:AS153),3),1)</f>
        <v>0</v>
      </c>
      <c r="AV5" cm="1">
        <f t="array" ref="AV5">ROUND(QUARTILE(IF(Sum!$FD$2:$FD$153=1,Sum!AT2:AT153),3),1)</f>
        <v>0</v>
      </c>
      <c r="AW5" cm="1">
        <f t="array" ref="AW5">ROUND(QUARTILE(IF(Sum!$FD$2:$FD$153=1,Sum!AU2:AU153),3),1)</f>
        <v>0</v>
      </c>
      <c r="AX5" cm="1">
        <f t="array" ref="AX5">ROUND(QUARTILE(IF(Sum!$FD$2:$FD$153=1,Sum!AV2:AV153),3),1)</f>
        <v>1</v>
      </c>
      <c r="AY5" cm="1">
        <f t="array" ref="AY5">ROUND(QUARTILE(IF(Sum!$FD$2:$FD$153=1,Sum!AW2:AW153),3),1)</f>
        <v>0</v>
      </c>
      <c r="AZ5" cm="1">
        <f t="array" ref="AZ5">ROUND(QUARTILE(IF(Sum!$FD$2:$FD$153=1,Sum!AX2:AX153),3),1)</f>
        <v>1</v>
      </c>
      <c r="BA5" cm="1">
        <f t="array" ref="BA5">ROUND(QUARTILE(IF(Sum!$FD$2:$FD$153=1,Sum!AY2:AY153),3),1)</f>
        <v>30</v>
      </c>
      <c r="BB5" cm="1">
        <f t="array" ref="BB5">ROUND(QUARTILE(IF(Sum!$FD$2:$FD$153=1,Sum!AZ2:AZ153),3),1)</f>
        <v>1.5</v>
      </c>
      <c r="BC5" cm="1">
        <f t="array" ref="BC5">ROUND(QUARTILE(IF(Sum!$FD$2:$FD$153=1,Sum!BA2:BA153),3),1)</f>
        <v>3.4</v>
      </c>
      <c r="BD5" cm="1">
        <f t="array" ref="BD5">ROUND(QUARTILE(IF(Sum!$FD$2:$FD$153=1,Sum!BB2:BB153),3),1)</f>
        <v>0</v>
      </c>
      <c r="BE5" cm="1">
        <f t="array" ref="BE5">ROUND(QUARTILE(IF(Sum!$FD$2:$FD$153=1,Sum!BC2:BC153),3),1)</f>
        <v>1</v>
      </c>
      <c r="BF5" cm="1">
        <f t="array" ref="BF5">ROUND(QUARTILE(IF(Sum!$FD$2:$FD$153=1,Sum!BD2:BD153),3),1)</f>
        <v>1</v>
      </c>
      <c r="BG5" cm="1">
        <f t="array" ref="BG5">ROUND(QUARTILE(IF(Sum!$FD$2:$FD$153=1,Sum!BE2:BE153),3),1)</f>
        <v>1.2</v>
      </c>
      <c r="BH5" cm="1">
        <f t="array" ref="BH5">ROUND(QUARTILE(IF(Sum!$FD$2:$FD$153=1,Sum!BF2:BF153),3),1)</f>
        <v>189.8</v>
      </c>
      <c r="BI5" cm="1">
        <f t="array" ref="BI5">ROUND(QUARTILE(IF(Sum!$FD$2:$FD$153=1,Sum!BG2:BG153),3),1)</f>
        <v>1</v>
      </c>
      <c r="BJ5" cm="1">
        <f t="array" ref="BJ5">ROUND(QUARTILE(IF(Sum!$FD$2:$FD$153=1,Sum!BH2:BH153),3),1)</f>
        <v>121.5</v>
      </c>
      <c r="BK5" cm="1">
        <f t="array" ref="BK5">ROUND(QUARTILE(IF(Sum!$FD$2:$FD$153=1,Sum!BI2:BI153),3),1)</f>
        <v>95.3</v>
      </c>
      <c r="BL5" cm="1">
        <f t="array" ref="BL5">ROUND(QUARTILE(IF(Sum!$FD$2:$FD$153=1,Sum!BJ2:BJ153),3),1)</f>
        <v>35.200000000000003</v>
      </c>
      <c r="BM5" cm="1">
        <f t="array" ref="BM5">ROUND(QUARTILE(IF(Sum!$FD$2:$FD$153=1,Sum!BK2:BK153),3),1)</f>
        <v>0</v>
      </c>
      <c r="BN5" cm="1">
        <f t="array" ref="BN5">ROUND(QUARTILE(IF(Sum!$FD$2:$FD$153=1,Sum!BL2:BL153),3),1)</f>
        <v>3</v>
      </c>
      <c r="BO5" cm="1">
        <f t="array" ref="BO5">ROUND(QUARTILE(IF(Sum!$FD$2:$FD$153=1,Sum!BM2:BM153),3),1)</f>
        <v>0</v>
      </c>
      <c r="BP5" cm="1">
        <f t="array" ref="BP5">ROUND(QUARTILE(IF(Sum!$FD$2:$FD$153=1,Sum!BN2:BN153),3),1)</f>
        <v>0</v>
      </c>
      <c r="BQ5" cm="1">
        <f t="array" ref="BQ5">ROUND(QUARTILE(IF(Sum!$FD$2:$FD$153=1,Sum!BO2:BO153),3),1)</f>
        <v>1</v>
      </c>
      <c r="BR5" cm="1">
        <f t="array" ref="BR5">ROUND(QUARTILE(IF(Sum!$FD$2:$FD$153=1,Sum!BP2:BP153),3),1)</f>
        <v>0</v>
      </c>
      <c r="BS5" cm="1">
        <f t="array" ref="BS5">ROUND(QUARTILE(IF(Sum!$FD$2:$FD$153=1,Sum!BQ2:BQ153),3),1)</f>
        <v>0</v>
      </c>
      <c r="BT5" cm="1">
        <f t="array" ref="BT5">ROUND(QUARTILE(IF(Sum!$FD$2:$FD$153=1,Sum!BR2:BR153),3),1)</f>
        <v>1</v>
      </c>
      <c r="BU5" cm="1">
        <f t="array" ref="BU5">ROUND(QUARTILE(IF(Sum!$FD$2:$FD$153=1,Sum!BS2:BS153),3),1)</f>
        <v>0</v>
      </c>
      <c r="BV5" cm="1">
        <f t="array" ref="BV5">ROUND(QUARTILE(IF(Sum!$FD$2:$FD$153=1,Sum!BT2:BT153),3),1)</f>
        <v>0</v>
      </c>
      <c r="BW5" cm="1">
        <f t="array" ref="BW5">ROUND(QUARTILE(IF(Sum!$FD$2:$FD$153=1,Sum!BU2:BU153),3),1)</f>
        <v>0</v>
      </c>
      <c r="BX5" cm="1">
        <f t="array" ref="BX5">ROUND(QUARTILE(IF(Sum!$FD$2:$FD$153=1,Sum!BV2:BV153),3),1)</f>
        <v>0</v>
      </c>
      <c r="BY5" cm="1">
        <f t="array" ref="BY5">ROUND(QUARTILE(IF(Sum!$FD$2:$FD$153=1,Sum!BW2:BW153),3),1)</f>
        <v>3</v>
      </c>
      <c r="BZ5" cm="1">
        <f t="array" ref="BZ5">ROUND(QUARTILE(IF(Sum!$FD$2:$FD$153=1,Sum!BX2:BX153),3),1)</f>
        <v>0</v>
      </c>
      <c r="CA5" cm="1">
        <f t="array" ref="CA5">ROUND(QUARTILE(IF(Sum!$FD$2:$FD$153=1,Sum!BY2:BY153),3),1)</f>
        <v>0</v>
      </c>
      <c r="CB5" cm="1">
        <f t="array" ref="CB5">ROUND(QUARTILE(IF(Sum!$FD$2:$FD$153=1,Sum!BZ2:BZ153),3),1)</f>
        <v>1</v>
      </c>
      <c r="CC5" cm="1">
        <f t="array" ref="CC5">ROUND(QUARTILE(IF(Sum!$FD$2:$FD$153=1,Sum!CA2:CA153),3),1)</f>
        <v>0</v>
      </c>
      <c r="CD5" cm="1">
        <f t="array" ref="CD5">ROUND(QUARTILE(IF(Sum!$FD$2:$FD$153=1,Sum!CB2:CB153),3),1)</f>
        <v>0</v>
      </c>
      <c r="CE5" cm="1">
        <f t="array" ref="CE5">ROUND(QUARTILE(IF(Sum!$FD$2:$FD$153=1,Sum!CC2:CC153),3),1)</f>
        <v>0.8</v>
      </c>
      <c r="CF5" cm="1">
        <f t="array" ref="CF5">ROUND(QUARTILE(IF(Sum!$FD$2:$FD$153=1,Sum!CD2:CD153),3),1)</f>
        <v>0</v>
      </c>
      <c r="CG5" cm="1">
        <f t="array" ref="CG5">ROUND(QUARTILE(IF(Sum!$FD$2:$FD$153=1,Sum!CE2:CE153),3),1)</f>
        <v>0.8</v>
      </c>
      <c r="CH5" cm="1">
        <f t="array" ref="CH5">ROUND(QUARTILE(IF(Sum!$FD$2:$FD$153=1,Sum!CF2:CF153),3),1)</f>
        <v>0</v>
      </c>
      <c r="CI5" cm="1">
        <f t="array" ref="CI5">ROUND(QUARTILE(IF(Sum!$FD$2:$FD$153=1,Sum!CG2:CG153),3),1)</f>
        <v>1</v>
      </c>
      <c r="CJ5" cm="1">
        <f t="array" ref="CJ5">ROUND(QUARTILE(IF(Sum!$FD$2:$FD$153=1,Sum!CH2:CH153),3),1)</f>
        <v>700</v>
      </c>
      <c r="CK5" cm="1">
        <f t="array" ref="CK5">ROUND(QUARTILE(IF(Sum!$FD$2:$FD$153=1,Sum!CI2:CI153),3),1)</f>
        <v>1002.5</v>
      </c>
      <c r="CL5" cm="1">
        <f t="array" ref="CL5">ROUND(QUARTILE(IF(Sum!$FD$2:$FD$153=1,Sum!CJ2:CJ153),3),1)</f>
        <v>1</v>
      </c>
      <c r="CM5" cm="1">
        <f t="array" ref="CM5">ROUND(QUARTILE(IF(Sum!$FD$2:$FD$153=1,Sum!CK2:CK153),3),1)</f>
        <v>0</v>
      </c>
      <c r="CN5" cm="1">
        <f t="array" ref="CN5">ROUND(QUARTILE(IF(Sum!$FD$2:$FD$153=1,Sum!CL2:CL153),3),1)</f>
        <v>0</v>
      </c>
      <c r="CO5" cm="1">
        <f t="array" ref="CO5">ROUND(QUARTILE(IF(Sum!$FD$2:$FD$153=1,Sum!CM2:CM153),3),1)</f>
        <v>0</v>
      </c>
      <c r="CP5" cm="1">
        <f t="array" ref="CP5">ROUND(QUARTILE(IF(Sum!$FD$2:$FD$153=1,Sum!CN2:CN153),3),1)</f>
        <v>0</v>
      </c>
      <c r="CQ5" cm="1">
        <f t="array" ref="CQ5">ROUND(QUARTILE(IF(Sum!$FD$2:$FD$153=1,Sum!CO2:CO153),3),1)</f>
        <v>0</v>
      </c>
      <c r="CR5" cm="1">
        <f t="array" ref="CR5">ROUND(QUARTILE(IF(Sum!$FD$2:$FD$153=1,Sum!CP2:CP153),3),1)</f>
        <v>1</v>
      </c>
      <c r="CS5" cm="1">
        <f t="array" ref="CS5">ROUND(QUARTILE(IF(Sum!$FD$2:$FD$153=1,Sum!CQ2:CQ153),3),1)</f>
        <v>0</v>
      </c>
      <c r="CT5" cm="1">
        <f t="array" ref="CT5">ROUND(QUARTILE(IF(Sum!$FD$2:$FD$153=1,Sum!CR2:CR153),3),1)</f>
        <v>0</v>
      </c>
      <c r="CU5" cm="1">
        <f t="array" ref="CU5">ROUND(QUARTILE(IF(Sum!$FD$2:$FD$153=1,Sum!CS2:CS153),3),1)</f>
        <v>0</v>
      </c>
      <c r="CV5" cm="1">
        <f t="array" ref="CV5">ROUND(QUARTILE(IF(Sum!$FD$2:$FD$153=1,Sum!CT2:CT153),3),1)</f>
        <v>0</v>
      </c>
      <c r="CW5" cm="1">
        <f t="array" ref="CW5">ROUND(QUARTILE(IF(Sum!$FD$2:$FD$153=1,Sum!CU2:CU153),3),1)</f>
        <v>0</v>
      </c>
      <c r="CX5" cm="1">
        <f t="array" ref="CX5">ROUND(QUARTILE(IF(Sum!$FD$2:$FD$153=1,Sum!CV2:CV153),3),1)</f>
        <v>1</v>
      </c>
      <c r="CY5" cm="1">
        <f t="array" ref="CY5">ROUND(QUARTILE(IF(Sum!$FD$2:$FD$153=1,Sum!CW2:CW153),3),1)</f>
        <v>0</v>
      </c>
      <c r="CZ5" cm="1">
        <f t="array" ref="CZ5">ROUND(QUARTILE(IF(Sum!$FD$2:$FD$153=1,Sum!CX2:CX153),3),1)</f>
        <v>0</v>
      </c>
      <c r="DA5" cm="1">
        <f t="array" ref="DA5">ROUND(QUARTILE(IF(Sum!$FD$2:$FD$153=1,Sum!CY2:CY153),3),1)</f>
        <v>0</v>
      </c>
      <c r="DB5" cm="1">
        <f t="array" ref="DB5">ROUND(QUARTILE(IF(Sum!$FD$2:$FD$153=1,Sum!CZ2:CZ153),3),1)</f>
        <v>0</v>
      </c>
      <c r="DC5" cm="1">
        <f t="array" ref="DC5">ROUND(QUARTILE(IF(Sum!$FD$2:$FD$153=1,Sum!DA2:DA153),3),1)</f>
        <v>1</v>
      </c>
      <c r="DD5" cm="1">
        <f t="array" ref="DD5">ROUND(QUARTILE(IF(Sum!$FD$2:$FD$153=1,Sum!DB2:DB153),3),1)</f>
        <v>0</v>
      </c>
      <c r="DE5" cm="1">
        <f t="array" ref="DE5">ROUND(QUARTILE(IF(Sum!$FD$2:$FD$153=1,Sum!DC2:DC153),3),1)</f>
        <v>0</v>
      </c>
      <c r="DF5" cm="1">
        <f t="array" ref="DF5">ROUND(QUARTILE(IF(Sum!$FD$2:$FD$153=1,Sum!DD2:DD153),3),1)</f>
        <v>0</v>
      </c>
      <c r="DG5" cm="1">
        <f t="array" ref="DG5">ROUND(QUARTILE(IF(Sum!$FD$2:$FD$153=1,Sum!DE2:DE153),3),1)</f>
        <v>0</v>
      </c>
      <c r="DH5" cm="1">
        <f t="array" ref="DH5">ROUND(QUARTILE(IF(Sum!$FD$2:$FD$153=1,Sum!DF2:DF153),3),1)</f>
        <v>1</v>
      </c>
      <c r="DI5" cm="1">
        <f t="array" ref="DI5">ROUND(QUARTILE(IF(Sum!$FD$2:$FD$153=1,Sum!DG2:DG153),3),1)</f>
        <v>0</v>
      </c>
      <c r="DJ5" cm="1">
        <f t="array" ref="DJ5">ROUND(QUARTILE(IF(Sum!$FD$2:$FD$153=1,Sum!DH2:DH153),3),1)</f>
        <v>0</v>
      </c>
      <c r="DK5" cm="1">
        <f t="array" ref="DK5">ROUND(QUARTILE(IF(Sum!$FD$2:$FD$153=1,Sum!DI2:DI153),3),1)</f>
        <v>0</v>
      </c>
      <c r="DL5" cm="1">
        <f t="array" ref="DL5">ROUND(QUARTILE(IF(Sum!$FD$2:$FD$153=1,Sum!DJ2:DJ153),3),1)</f>
        <v>1</v>
      </c>
      <c r="DM5" cm="1">
        <f t="array" ref="DM5">ROUND(QUARTILE(IF(Sum!$FD$2:$FD$153=1,Sum!DK2:DK153),3),1)</f>
        <v>1</v>
      </c>
      <c r="DN5" cm="1">
        <f t="array" ref="DN5">ROUND(QUARTILE(IF(Sum!$FD$2:$FD$153=1,Sum!DL2:DL153),3),1)</f>
        <v>0.8</v>
      </c>
      <c r="DO5" cm="1">
        <f t="array" ref="DO5">ROUND(QUARTILE(IF(Sum!$FD$2:$FD$153=1,Sum!DM2:DM153),3),1)</f>
        <v>0</v>
      </c>
      <c r="DP5" cm="1">
        <f t="array" ref="DP5">ROUND(QUARTILE(IF(Sum!$FD$2:$FD$153=1,Sum!DN2:DN153),3),1)</f>
        <v>0</v>
      </c>
      <c r="DQ5" cm="1">
        <f t="array" ref="DQ5">ROUND(QUARTILE(IF(Sum!$FD$2:$FD$153=1,Sum!DO2:DO153),3),1)</f>
        <v>0</v>
      </c>
      <c r="DR5" cm="1">
        <f t="array" ref="DR5">ROUND(QUARTILE(IF(Sum!$FD$2:$FD$153=1,Sum!DP2:DP153),3),1)</f>
        <v>1</v>
      </c>
      <c r="DS5" cm="1">
        <f t="array" ref="DS5">ROUND(QUARTILE(IF(Sum!$FD$2:$FD$153=1,Sum!DQ2:DQ153),3),1)</f>
        <v>0</v>
      </c>
      <c r="DT5" cm="1">
        <f t="array" ref="DT5">ROUND(QUARTILE(IF(Sum!$FD$2:$FD$153=1,Sum!DR2:DR153),3),1)</f>
        <v>0</v>
      </c>
      <c r="DU5" cm="1">
        <f t="array" ref="DU5">ROUND(QUARTILE(IF(Sum!$FD$2:$FD$153=1,Sum!DS2:DS153),3),1)</f>
        <v>1</v>
      </c>
      <c r="DV5" cm="1">
        <f t="array" ref="DV5">ROUND(QUARTILE(IF(Sum!$FD$2:$FD$153=1,Sum!DT2:DT153),3),1)</f>
        <v>23.5</v>
      </c>
      <c r="DW5" cm="1">
        <f t="array" ref="DW5">ROUND(QUARTILE(IF(Sum!$FD$2:$FD$153=1,Sum!DU2:DU153),3),1)</f>
        <v>0</v>
      </c>
      <c r="DX5" cm="1">
        <f t="array" ref="DX5">ROUND(QUARTILE(IF(Sum!$FD$2:$FD$153=1,Sum!DV2:DV153),3),1)</f>
        <v>0.8</v>
      </c>
      <c r="DY5" cm="1">
        <f t="array" ref="DY5">ROUND(QUARTILE(IF(Sum!$FD$2:$FD$153=1,Sum!DW2:DW153),3),1)</f>
        <v>0</v>
      </c>
      <c r="DZ5" cm="1">
        <f t="array" ref="DZ5">ROUND(QUARTILE(IF(Sum!$FD$2:$FD$153=1,Sum!DX2:DX153),3),1)</f>
        <v>0</v>
      </c>
      <c r="EA5" cm="1">
        <f t="array" ref="EA5">ROUND(QUARTILE(IF(Sum!$FD$2:$FD$153=1,Sum!DY2:DY153),3),1)</f>
        <v>0</v>
      </c>
      <c r="EB5" cm="1">
        <f t="array" ref="EB5">ROUND(QUARTILE(IF(Sum!$FD$2:$FD$153=1,Sum!DZ2:DZ153),3),1)</f>
        <v>0</v>
      </c>
      <c r="EC5" cm="1">
        <f t="array" ref="EC5">ROUND(QUARTILE(IF(Sum!$FD$2:$FD$153=1,Sum!EA2:EA153),3),1)</f>
        <v>0</v>
      </c>
      <c r="ED5" cm="1">
        <f t="array" ref="ED5">ROUND(QUARTILE(IF(Sum!$FD$2:$FD$153=1,Sum!EB2:EB153),3),1)</f>
        <v>0</v>
      </c>
      <c r="EE5" cm="1">
        <f t="array" ref="EE5">ROUND(QUARTILE(IF(Sum!$FD$2:$FD$153=1,Sum!EC2:EC153),3),1)</f>
        <v>0</v>
      </c>
      <c r="EF5" cm="1">
        <f t="array" ref="EF5">ROUND(QUARTILE(IF(Sum!$FD$2:$FD$153=1,Sum!ED2:ED153),3),1)</f>
        <v>0</v>
      </c>
      <c r="EG5" cm="1">
        <f t="array" ref="EG5">ROUND(QUARTILE(IF(Sum!$FD$2:$FD$153=1,Sum!EE2:EE153),3),1)</f>
        <v>1</v>
      </c>
      <c r="EH5" cm="1">
        <f t="array" ref="EH5">ROUND(QUARTILE(IF(Sum!$FD$2:$FD$153=1,Sum!EF2:EF153),3),1)</f>
        <v>0</v>
      </c>
      <c r="EI5" cm="1">
        <f t="array" ref="EI5">ROUND(QUARTILE(IF(Sum!$FD$2:$FD$153=1,Sum!EG2:EG153),3),1)</f>
        <v>0</v>
      </c>
      <c r="EJ5" cm="1">
        <f t="array" ref="EJ5">ROUND(QUARTILE(IF(Sum!$FD$2:$FD$153=1,Sum!EH2:EH153),3),1)</f>
        <v>0</v>
      </c>
      <c r="EK5" cm="1">
        <f t="array" ref="EK5">ROUND(QUARTILE(IF(Sum!$FD$2:$FD$153=1,Sum!EI2:EI153),3),1)</f>
        <v>0</v>
      </c>
      <c r="EL5" cm="1">
        <f t="array" ref="EL5">ROUND(QUARTILE(IF(Sum!$FD$2:$FD$153=1,Sum!EJ2:EJ153),3),1)</f>
        <v>0</v>
      </c>
      <c r="EM5" cm="1">
        <f t="array" ref="EM5">ROUND(QUARTILE(IF(Sum!$FD$2:$FD$153=1,Sum!EK2:EK153),3),1)</f>
        <v>0</v>
      </c>
      <c r="EN5" cm="1">
        <f t="array" ref="EN5">ROUND(QUARTILE(IF(Sum!$FD$2:$FD$153=1,Sum!EL2:EL153),3),1)</f>
        <v>0</v>
      </c>
      <c r="EO5" cm="1">
        <f t="array" ref="EO5">ROUND(QUARTILE(IF(Sum!$FD$2:$FD$153=1,Sum!EM2:EM153),3),1)</f>
        <v>1</v>
      </c>
      <c r="EP5" cm="1">
        <f t="array" ref="EP5">ROUND(QUARTILE(IF(Sum!$FD$2:$FD$153=1,Sum!EN2:EN153),3),1)</f>
        <v>0</v>
      </c>
      <c r="EQ5" cm="1">
        <f t="array" ref="EQ5">ROUND(QUARTILE(IF(Sum!$FD$2:$FD$153=1,Sum!EO2:EO153),3),1)</f>
        <v>1</v>
      </c>
      <c r="ER5" cm="1">
        <f t="array" ref="ER5">ROUND(QUARTILE(IF(Sum!$FD$2:$FD$153=1,Sum!EP2:EP153),3),1)</f>
        <v>0.8</v>
      </c>
      <c r="ES5" cm="1">
        <f t="array" ref="ES5">ROUND(QUARTILE(IF(Sum!$FD$2:$FD$153=1,Sum!EQ2:EQ153),3),1)</f>
        <v>1</v>
      </c>
      <c r="ET5" cm="1">
        <f t="array" ref="ET5">ROUND(QUARTILE(IF(Sum!$FD$2:$FD$153=1,Sum!ER2:ER153),3),1)</f>
        <v>0</v>
      </c>
      <c r="EU5" cm="1">
        <f t="array" ref="EU5">ROUND(QUARTILE(IF(Sum!$FD$2:$FD$153=1,Sum!ES2:ES153),3),1)</f>
        <v>0</v>
      </c>
      <c r="EV5" cm="1">
        <f t="array" ref="EV5">ROUND(QUARTILE(IF(Sum!$FD$2:$FD$153=1,Sum!ET2:ET153),3),1)</f>
        <v>0</v>
      </c>
      <c r="EW5" cm="1">
        <f t="array" ref="EW5">ROUND(QUARTILE(IF(Sum!$FD$2:$FD$153=1,Sum!EU2:EU153),3),1)</f>
        <v>1</v>
      </c>
      <c r="EX5" cm="1">
        <f t="array" ref="EX5">ROUND(QUARTILE(IF(Sum!$FD$2:$FD$153=1,Sum!EV2:EV153),3),1)</f>
        <v>1</v>
      </c>
      <c r="EY5" cm="1">
        <f t="array" ref="EY5">ROUND(QUARTILE(IF(Sum!$FD$2:$FD$153=1,Sum!EW2:EW153),3),1)</f>
        <v>1</v>
      </c>
      <c r="EZ5" cm="1">
        <f t="array" ref="EZ5">ROUND(QUARTILE(IF(Sum!$FD$2:$FD$153=1,Sum!EX2:EX153),3),1)</f>
        <v>0</v>
      </c>
      <c r="FA5" cm="1">
        <f t="array" ref="FA5">ROUND(QUARTILE(IF(Sum!$FD$2:$FD$153=1,Sum!EY2:EY153),3),1)</f>
        <v>0.8</v>
      </c>
      <c r="FB5" cm="1">
        <f t="array" ref="FB5">ROUND(QUARTILE(IF(Sum!$FD$2:$FD$153=1,Sum!EZ2:EZ153),3),1)</f>
        <v>0</v>
      </c>
      <c r="FC5" cm="1">
        <f t="array" ref="FC5">ROUND(QUARTILE(IF(Sum!$FD$2:$FD$153=1,Sum!FA2:FA153),3),1)</f>
        <v>1</v>
      </c>
      <c r="FD5" cm="1">
        <f t="array" ref="FD5">ROUND(QUARTILE(IF(Sum!$FD$2:$FD$153=1,Sum!FB2:FB153),3),1)</f>
        <v>0</v>
      </c>
      <c r="FE5" cm="1">
        <f t="array" ref="FE5">ROUND(QUARTILE(IF(Sum!$FD$2:$FD$153=1,Sum!FC2:FC153),3),1)</f>
        <v>0</v>
      </c>
    </row>
    <row r="6" spans="1:167" x14ac:dyDescent="0.25">
      <c r="A6" s="198"/>
      <c r="B6" t="s">
        <v>383</v>
      </c>
      <c r="C6">
        <v>0</v>
      </c>
      <c r="D6" cm="1">
        <f t="array" ref="D6">ROUND(QUARTILE(IF(Sum!$FD$2:$FD$153=1,Sum!B2:B153),0),1)</f>
        <v>38</v>
      </c>
      <c r="E6" cm="1">
        <f t="array" ref="E6">ROUND(QUARTILE(IF(Sum!$FD$2:$FD$153=1,Sum!C2:C153),0),1)</f>
        <v>0</v>
      </c>
      <c r="F6" cm="1">
        <f t="array" ref="F6">ROUND(QUARTILE(IF(Sum!$FD$2:$FD$153=1,Sum!D2:D153),0),1)</f>
        <v>0</v>
      </c>
      <c r="G6" cm="1">
        <f t="array" ref="G6">ROUND(QUARTILE(IF(Sum!$FD$2:$FD$153=1,Sum!E2:E153),0),1)</f>
        <v>0</v>
      </c>
      <c r="H6" cm="1">
        <f t="array" ref="H6">ROUND(QUARTILE(IF(Sum!$FD$2:$FD$153=1,Sum!F2:F153),0),1)</f>
        <v>0</v>
      </c>
      <c r="I6" cm="1">
        <f t="array" ref="I6">ROUND(QUARTILE(IF(Sum!$FD$2:$FD$153=1,Sum!G2:G153),0),1)</f>
        <v>0</v>
      </c>
      <c r="J6" cm="1">
        <f t="array" ref="J6">ROUND(QUARTILE(IF(Sum!$FD$2:$FD$153=1,Sum!H2:H153),0),1)</f>
        <v>0</v>
      </c>
      <c r="K6" cm="1">
        <f t="array" ref="K6">ROUND(QUARTILE(IF(Sum!$FD$2:$FD$153=1,Sum!I2:I153),0),1)</f>
        <v>160</v>
      </c>
      <c r="L6" cm="1">
        <f t="array" ref="L6">ROUND(QUARTILE(IF(Sum!$FD$2:$FD$153=1,Sum!J2:J153),0),1)</f>
        <v>63</v>
      </c>
      <c r="M6" cm="1">
        <f t="array" ref="M6">ROUND(QUARTILE(IF(Sum!$FD$2:$FD$153=1,Sum!K2:K153),0),1)</f>
        <v>19.399999999999999</v>
      </c>
      <c r="N6" cm="1">
        <f t="array" ref="N6">ROUND(QUARTILE(IF(Sum!$FD$2:$FD$153=1,Sum!L2:L153),0),1)</f>
        <v>0</v>
      </c>
      <c r="O6" cm="1">
        <f t="array" ref="O6">ROUND(QUARTILE(IF(Sum!$FD$2:$FD$153=1,Sum!M2:M153),0),1)</f>
        <v>0</v>
      </c>
      <c r="P6" cm="1">
        <f t="array" ref="P6">ROUND(QUARTILE(IF(Sum!$FD$2:$FD$153=1,Sum!N2:N153),0),1)</f>
        <v>0</v>
      </c>
      <c r="Q6" cm="1">
        <f t="array" ref="Q6">ROUND(QUARTILE(IF(Sum!$FD$2:$FD$153=1,Sum!O2:O153),0),1)</f>
        <v>0</v>
      </c>
      <c r="R6" cm="1">
        <f t="array" ref="R6">ROUND(QUARTILE(IF(Sum!$FD$2:$FD$153=1,Sum!P2:P153),0),1)</f>
        <v>0</v>
      </c>
      <c r="S6" cm="1">
        <f t="array" ref="S6">ROUND(QUARTILE(IF(Sum!$FD$2:$FD$153=1,Sum!Q2:Q153),0),1)</f>
        <v>0</v>
      </c>
      <c r="T6" cm="1">
        <f t="array" ref="T6">ROUND(QUARTILE(IF(Sum!$FD$2:$FD$153=1,Sum!R2:R153),0),1)</f>
        <v>0</v>
      </c>
      <c r="U6" cm="1">
        <f t="array" ref="U6">ROUND(QUARTILE(IF(Sum!$FD$2:$FD$153=1,Sum!S2:S153),0),1)</f>
        <v>0</v>
      </c>
      <c r="V6" cm="1">
        <f t="array" ref="V6">ROUND(QUARTILE(IF(Sum!$FD$2:$FD$153=1,Sum!T2:T153),0),1)</f>
        <v>0</v>
      </c>
      <c r="W6" cm="1">
        <f t="array" ref="W6">ROUND(QUARTILE(IF(Sum!$FD$2:$FD$153=1,Sum!U2:U153),0),1)</f>
        <v>0</v>
      </c>
      <c r="X6" cm="1">
        <f t="array" ref="X6">ROUND(QUARTILE(IF(Sum!$FD$2:$FD$153=1,Sum!V2:V153),0),1)</f>
        <v>0</v>
      </c>
      <c r="Y6" cm="1">
        <f t="array" ref="Y6">ROUND(QUARTILE(IF(Sum!$FD$2:$FD$153=1,Sum!W2:W153),0),1)</f>
        <v>0</v>
      </c>
      <c r="Z6" cm="1">
        <f t="array" ref="Z6">ROUND(QUARTILE(IF(Sum!$FD$2:$FD$153=1,Sum!X2:X153),0),1)</f>
        <v>0</v>
      </c>
      <c r="AA6" cm="1">
        <f t="array" ref="AA6">ROUND(QUARTILE(IF(Sum!$FD$2:$FD$153=1,Sum!Y2:Y153),0),1)</f>
        <v>0</v>
      </c>
      <c r="AB6" cm="1">
        <f t="array" ref="AB6">ROUND(QUARTILE(IF(Sum!$FD$2:$FD$153=1,Sum!Z2:Z153),0),1)</f>
        <v>0</v>
      </c>
      <c r="AC6" cm="1">
        <f t="array" ref="AC6">ROUND(QUARTILE(IF(Sum!$FD$2:$FD$153=1,Sum!AA2:AA153),0),1)</f>
        <v>0</v>
      </c>
      <c r="AD6" cm="1">
        <f t="array" ref="AD6">ROUND(QUARTILE(IF(Sum!$FD$2:$FD$153=1,Sum!AB2:AB153),0),1)</f>
        <v>0</v>
      </c>
      <c r="AE6" cm="1">
        <f t="array" ref="AE6">ROUND(QUARTILE(IF(Sum!$FD$2:$FD$153=1,Sum!AC2:AC153),0),1)</f>
        <v>0</v>
      </c>
      <c r="AF6" cm="1">
        <f t="array" ref="AF6">ROUND(QUARTILE(IF(Sum!$FD$2:$FD$153=1,Sum!AD2:AD153),0),1)</f>
        <v>0</v>
      </c>
      <c r="AG6" cm="1">
        <f t="array" ref="AG6">ROUND(QUARTILE(IF(Sum!$FD$2:$FD$153=1,Sum!AE2:AE153),0),1)</f>
        <v>0</v>
      </c>
      <c r="AH6" cm="1">
        <f t="array" ref="AH6">ROUND(QUARTILE(IF(Sum!$FD$2:$FD$153=1,Sum!AF2:AF153),0),1)</f>
        <v>0</v>
      </c>
      <c r="AI6" cm="1">
        <f t="array" ref="AI6">ROUND(QUARTILE(IF(Sum!$FD$2:$FD$153=1,Sum!AG2:AG153),0),1)</f>
        <v>0</v>
      </c>
      <c r="AJ6" cm="1">
        <f t="array" ref="AJ6">ROUND(QUARTILE(IF(Sum!$FD$2:$FD$153=1,Sum!AH2:AH153),0),1)</f>
        <v>0</v>
      </c>
      <c r="AK6" cm="1">
        <f t="array" ref="AK6">ROUND(QUARTILE(IF(Sum!$FD$2:$FD$153=1,Sum!AI2:AI153),0),1)</f>
        <v>0</v>
      </c>
      <c r="AL6" cm="1">
        <f t="array" ref="AL6">ROUND(QUARTILE(IF(Sum!$FD$2:$FD$153=1,Sum!AJ2:AJ153),0),1)</f>
        <v>0</v>
      </c>
      <c r="AM6" cm="1">
        <f t="array" ref="AM6">ROUND(QUARTILE(IF(Sum!$FD$2:$FD$153=1,Sum!AK2:AK153),0),1)</f>
        <v>0</v>
      </c>
      <c r="AN6" cm="1">
        <f t="array" ref="AN6">ROUND(QUARTILE(IF(Sum!$FD$2:$FD$153=1,Sum!AL2:AL153),0),1)</f>
        <v>0</v>
      </c>
      <c r="AO6" cm="1">
        <f t="array" ref="AO6">ROUND(QUARTILE(IF(Sum!$FD$2:$FD$153=1,Sum!AM2:AM153),0),1)</f>
        <v>0</v>
      </c>
      <c r="AP6" cm="1">
        <f t="array" ref="AP6">ROUND(QUARTILE(IF(Sum!$FD$2:$FD$153=1,Sum!AN2:AN153),0),1)</f>
        <v>0</v>
      </c>
      <c r="AQ6" cm="1">
        <f t="array" ref="AQ6">ROUND(QUARTILE(IF(Sum!$FD$2:$FD$153=1,Sum!AO2:AO153),0),1)</f>
        <v>0</v>
      </c>
      <c r="AR6" cm="1">
        <f t="array" ref="AR6">ROUND(QUARTILE(IF(Sum!$FD$2:$FD$153=1,Sum!AP2:AP153),0),1)</f>
        <v>0</v>
      </c>
      <c r="AS6" cm="1">
        <f t="array" ref="AS6">ROUND(QUARTILE(IF(Sum!$FD$2:$FD$153=1,Sum!AQ2:AQ153),0),1)</f>
        <v>0</v>
      </c>
      <c r="AT6" cm="1">
        <f t="array" ref="AT6">ROUND(QUARTILE(IF(Sum!$FD$2:$FD$153=1,Sum!AR2:AR153),0),1)</f>
        <v>0</v>
      </c>
      <c r="AU6" cm="1">
        <f t="array" ref="AU6">ROUND(QUARTILE(IF(Sum!$FD$2:$FD$153=1,Sum!AS2:AS153),0),1)</f>
        <v>0</v>
      </c>
      <c r="AV6" cm="1">
        <f t="array" ref="AV6">ROUND(QUARTILE(IF(Sum!$FD$2:$FD$153=1,Sum!AT2:AT153),0),1)</f>
        <v>0</v>
      </c>
      <c r="AW6" cm="1">
        <f t="array" ref="AW6">ROUND(QUARTILE(IF(Sum!$FD$2:$FD$153=1,Sum!AU2:AU153),0),1)</f>
        <v>0</v>
      </c>
      <c r="AX6" cm="1">
        <f t="array" ref="AX6">ROUND(QUARTILE(IF(Sum!$FD$2:$FD$153=1,Sum!AV2:AV153),0),1)</f>
        <v>0</v>
      </c>
      <c r="AY6" cm="1">
        <f t="array" ref="AY6">ROUND(QUARTILE(IF(Sum!$FD$2:$FD$153=1,Sum!AW2:AW153),0),1)</f>
        <v>0</v>
      </c>
      <c r="AZ6" cm="1">
        <f t="array" ref="AZ6">ROUND(QUARTILE(IF(Sum!$FD$2:$FD$153=1,Sum!AX2:AX153),0),1)</f>
        <v>0</v>
      </c>
      <c r="BA6" cm="1">
        <f t="array" ref="BA6">ROUND(QUARTILE(IF(Sum!$FD$2:$FD$153=1,Sum!AY2:AY153),0),1)</f>
        <v>12</v>
      </c>
      <c r="BB6" cm="1">
        <f t="array" ref="BB6">ROUND(QUARTILE(IF(Sum!$FD$2:$FD$153=1,Sum!AZ2:AZ153),0),1)</f>
        <v>0.7</v>
      </c>
      <c r="BC6" cm="1">
        <f t="array" ref="BC6">ROUND(QUARTILE(IF(Sum!$FD$2:$FD$153=1,Sum!BA2:BA153),0),1)</f>
        <v>2.2000000000000002</v>
      </c>
      <c r="BD6" cm="1">
        <f t="array" ref="BD6">ROUND(QUARTILE(IF(Sum!$FD$2:$FD$153=1,Sum!BB2:BB153),0),1)</f>
        <v>0</v>
      </c>
      <c r="BE6" cm="1">
        <f t="array" ref="BE6">ROUND(QUARTILE(IF(Sum!$FD$2:$FD$153=1,Sum!BC2:BC153),0),1)</f>
        <v>0</v>
      </c>
      <c r="BF6" cm="1">
        <f t="array" ref="BF6">ROUND(QUARTILE(IF(Sum!$FD$2:$FD$153=1,Sum!BD2:BD153),0),1)</f>
        <v>0</v>
      </c>
      <c r="BG6" cm="1">
        <f t="array" ref="BG6">ROUND(QUARTILE(IF(Sum!$FD$2:$FD$153=1,Sum!BE2:BE153),0),1)</f>
        <v>0.8</v>
      </c>
      <c r="BH6" cm="1">
        <f t="array" ref="BH6">ROUND(QUARTILE(IF(Sum!$FD$2:$FD$153=1,Sum!BF2:BF153),0),1)</f>
        <v>123</v>
      </c>
      <c r="BI6" cm="1">
        <f t="array" ref="BI6">ROUND(QUARTILE(IF(Sum!$FD$2:$FD$153=1,Sum!BG2:BG153),0),1)</f>
        <v>0</v>
      </c>
      <c r="BJ6" cm="1">
        <f t="array" ref="BJ6">ROUND(QUARTILE(IF(Sum!$FD$2:$FD$153=1,Sum!BH2:BH153),0),1)</f>
        <v>0</v>
      </c>
      <c r="BK6" cm="1">
        <f t="array" ref="BK6">ROUND(QUARTILE(IF(Sum!$FD$2:$FD$153=1,Sum!BI2:BI153),0),1)</f>
        <v>0</v>
      </c>
      <c r="BL6" cm="1">
        <f t="array" ref="BL6">ROUND(QUARTILE(IF(Sum!$FD$2:$FD$153=1,Sum!BJ2:BJ153),0),1)</f>
        <v>0</v>
      </c>
      <c r="BM6" cm="1">
        <f t="array" ref="BM6">ROUND(QUARTILE(IF(Sum!$FD$2:$FD$153=1,Sum!BK2:BK153),0),1)</f>
        <v>0</v>
      </c>
      <c r="BN6" cm="1">
        <f t="array" ref="BN6">ROUND(QUARTILE(IF(Sum!$FD$2:$FD$153=1,Sum!BL2:BL153),0),1)</f>
        <v>0</v>
      </c>
      <c r="BO6" cm="1">
        <f t="array" ref="BO6">ROUND(QUARTILE(IF(Sum!$FD$2:$FD$153=1,Sum!BM2:BM153),0),1)</f>
        <v>0</v>
      </c>
      <c r="BP6" cm="1">
        <f t="array" ref="BP6">ROUND(QUARTILE(IF(Sum!$FD$2:$FD$153=1,Sum!BN2:BN153),0),1)</f>
        <v>0</v>
      </c>
      <c r="BQ6" cm="1">
        <f t="array" ref="BQ6">ROUND(QUARTILE(IF(Sum!$FD$2:$FD$153=1,Sum!BO2:BO153),0),1)</f>
        <v>0</v>
      </c>
      <c r="BR6" cm="1">
        <f t="array" ref="BR6">ROUND(QUARTILE(IF(Sum!$FD$2:$FD$153=1,Sum!BP2:BP153),0),1)</f>
        <v>0</v>
      </c>
      <c r="BS6" cm="1">
        <f t="array" ref="BS6">ROUND(QUARTILE(IF(Sum!$FD$2:$FD$153=1,Sum!BQ2:BQ153),0),1)</f>
        <v>0</v>
      </c>
      <c r="BT6" cm="1">
        <f t="array" ref="BT6">ROUND(QUARTILE(IF(Sum!$FD$2:$FD$153=1,Sum!BR2:BR153),0),1)</f>
        <v>0</v>
      </c>
      <c r="BU6" cm="1">
        <f t="array" ref="BU6">ROUND(QUARTILE(IF(Sum!$FD$2:$FD$153=1,Sum!BS2:BS153),0),1)</f>
        <v>0</v>
      </c>
      <c r="BV6" cm="1">
        <f t="array" ref="BV6">ROUND(QUARTILE(IF(Sum!$FD$2:$FD$153=1,Sum!BT2:BT153),0),1)</f>
        <v>0</v>
      </c>
      <c r="BW6" cm="1">
        <f t="array" ref="BW6">ROUND(QUARTILE(IF(Sum!$FD$2:$FD$153=1,Sum!BU2:BU153),0),1)</f>
        <v>0</v>
      </c>
      <c r="BX6" cm="1">
        <f t="array" ref="BX6">ROUND(QUARTILE(IF(Sum!$FD$2:$FD$153=1,Sum!BV2:BV153),0),1)</f>
        <v>0</v>
      </c>
      <c r="BY6" cm="1">
        <f t="array" ref="BY6">ROUND(QUARTILE(IF(Sum!$FD$2:$FD$153=1,Sum!BW2:BW153),0),1)</f>
        <v>2</v>
      </c>
      <c r="BZ6" cm="1">
        <f t="array" ref="BZ6">ROUND(QUARTILE(IF(Sum!$FD$2:$FD$153=1,Sum!BX2:BX153),0),1)</f>
        <v>0</v>
      </c>
      <c r="CA6" cm="1">
        <f t="array" ref="CA6">ROUND(QUARTILE(IF(Sum!$FD$2:$FD$153=1,Sum!BY2:BY153),0),1)</f>
        <v>0</v>
      </c>
      <c r="CB6" cm="1">
        <f t="array" ref="CB6">ROUND(QUARTILE(IF(Sum!$FD$2:$FD$153=1,Sum!BZ2:BZ153),0),1)</f>
        <v>0</v>
      </c>
      <c r="CC6" cm="1">
        <f t="array" ref="CC6">ROUND(QUARTILE(IF(Sum!$FD$2:$FD$153=1,Sum!CA2:CA153),0),1)</f>
        <v>0</v>
      </c>
      <c r="CD6" cm="1">
        <f t="array" ref="CD6">ROUND(QUARTILE(IF(Sum!$FD$2:$FD$153=1,Sum!CB2:CB153),0),1)</f>
        <v>0</v>
      </c>
      <c r="CE6" cm="1">
        <f t="array" ref="CE6">ROUND(QUARTILE(IF(Sum!$FD$2:$FD$153=1,Sum!CC2:CC153),0),1)</f>
        <v>0</v>
      </c>
      <c r="CF6" cm="1">
        <f t="array" ref="CF6">ROUND(QUARTILE(IF(Sum!$FD$2:$FD$153=1,Sum!CD2:CD153),0),1)</f>
        <v>0</v>
      </c>
      <c r="CG6" cm="1">
        <f t="array" ref="CG6">ROUND(QUARTILE(IF(Sum!$FD$2:$FD$153=1,Sum!CE2:CE153),0),1)</f>
        <v>0</v>
      </c>
      <c r="CH6" cm="1">
        <f t="array" ref="CH6">ROUND(QUARTILE(IF(Sum!$FD$2:$FD$153=1,Sum!CF2:CF153),0),1)</f>
        <v>0</v>
      </c>
      <c r="CI6" cm="1">
        <f t="array" ref="CI6">ROUND(QUARTILE(IF(Sum!$FD$2:$FD$153=1,Sum!CG2:CG153),0),1)</f>
        <v>0</v>
      </c>
      <c r="CJ6" cm="1">
        <f t="array" ref="CJ6">ROUND(QUARTILE(IF(Sum!$FD$2:$FD$153=1,Sum!CH2:CH153),0),1)</f>
        <v>500</v>
      </c>
      <c r="CK6" cm="1">
        <f t="array" ref="CK6">ROUND(QUARTILE(IF(Sum!$FD$2:$FD$153=1,Sum!CI2:CI153),0),1)</f>
        <v>355</v>
      </c>
      <c r="CL6" cm="1">
        <f t="array" ref="CL6">ROUND(QUARTILE(IF(Sum!$FD$2:$FD$153=1,Sum!CJ2:CJ153),0),1)</f>
        <v>0</v>
      </c>
      <c r="CM6" cm="1">
        <f t="array" ref="CM6">ROUND(QUARTILE(IF(Sum!$FD$2:$FD$153=1,Sum!CK2:CK153),0),1)</f>
        <v>0</v>
      </c>
      <c r="CN6" cm="1">
        <f t="array" ref="CN6">ROUND(QUARTILE(IF(Sum!$FD$2:$FD$153=1,Sum!CL2:CL153),0),1)</f>
        <v>0</v>
      </c>
      <c r="CO6" cm="1">
        <f t="array" ref="CO6">ROUND(QUARTILE(IF(Sum!$FD$2:$FD$153=1,Sum!CM2:CM153),0),1)</f>
        <v>0</v>
      </c>
      <c r="CP6" cm="1">
        <f t="array" ref="CP6">ROUND(QUARTILE(IF(Sum!$FD$2:$FD$153=1,Sum!CN2:CN153),0),1)</f>
        <v>0</v>
      </c>
      <c r="CQ6" cm="1">
        <f t="array" ref="CQ6">ROUND(QUARTILE(IF(Sum!$FD$2:$FD$153=1,Sum!CO2:CO153),0),1)</f>
        <v>0</v>
      </c>
      <c r="CR6" cm="1">
        <f t="array" ref="CR6">ROUND(QUARTILE(IF(Sum!$FD$2:$FD$153=1,Sum!CP2:CP153),0),1)</f>
        <v>0</v>
      </c>
      <c r="CS6" cm="1">
        <f t="array" ref="CS6">ROUND(QUARTILE(IF(Sum!$FD$2:$FD$153=1,Sum!CQ2:CQ153),0),1)</f>
        <v>0</v>
      </c>
      <c r="CT6" cm="1">
        <f t="array" ref="CT6">ROUND(QUARTILE(IF(Sum!$FD$2:$FD$153=1,Sum!CR2:CR153),0),1)</f>
        <v>0</v>
      </c>
      <c r="CU6" cm="1">
        <f t="array" ref="CU6">ROUND(QUARTILE(IF(Sum!$FD$2:$FD$153=1,Sum!CS2:CS153),0),1)</f>
        <v>0</v>
      </c>
      <c r="CV6" cm="1">
        <f t="array" ref="CV6">ROUND(QUARTILE(IF(Sum!$FD$2:$FD$153=1,Sum!CT2:CT153),0),1)</f>
        <v>0</v>
      </c>
      <c r="CW6" cm="1">
        <f t="array" ref="CW6">ROUND(QUARTILE(IF(Sum!$FD$2:$FD$153=1,Sum!CU2:CU153),0),1)</f>
        <v>0</v>
      </c>
      <c r="CX6" cm="1">
        <f t="array" ref="CX6">ROUND(QUARTILE(IF(Sum!$FD$2:$FD$153=1,Sum!CV2:CV153),0),1)</f>
        <v>0</v>
      </c>
      <c r="CY6" cm="1">
        <f t="array" ref="CY6">ROUND(QUARTILE(IF(Sum!$FD$2:$FD$153=1,Sum!CW2:CW153),0),1)</f>
        <v>0</v>
      </c>
      <c r="CZ6" cm="1">
        <f t="array" ref="CZ6">ROUND(QUARTILE(IF(Sum!$FD$2:$FD$153=1,Sum!CX2:CX153),0),1)</f>
        <v>0</v>
      </c>
      <c r="DA6" cm="1">
        <f t="array" ref="DA6">ROUND(QUARTILE(IF(Sum!$FD$2:$FD$153=1,Sum!CY2:CY153),0),1)</f>
        <v>0</v>
      </c>
      <c r="DB6" cm="1">
        <f t="array" ref="DB6">ROUND(QUARTILE(IF(Sum!$FD$2:$FD$153=1,Sum!CZ2:CZ153),0),1)</f>
        <v>0</v>
      </c>
      <c r="DC6" cm="1">
        <f t="array" ref="DC6">ROUND(QUARTILE(IF(Sum!$FD$2:$FD$153=1,Sum!DA2:DA153),0),1)</f>
        <v>0</v>
      </c>
      <c r="DD6" cm="1">
        <f t="array" ref="DD6">ROUND(QUARTILE(IF(Sum!$FD$2:$FD$153=1,Sum!DB2:DB153),0),1)</f>
        <v>0</v>
      </c>
      <c r="DE6" cm="1">
        <f t="array" ref="DE6">ROUND(QUARTILE(IF(Sum!$FD$2:$FD$153=1,Sum!DC2:DC153),0),1)</f>
        <v>0</v>
      </c>
      <c r="DF6" cm="1">
        <f t="array" ref="DF6">ROUND(QUARTILE(IF(Sum!$FD$2:$FD$153=1,Sum!DD2:DD153),0),1)</f>
        <v>0</v>
      </c>
      <c r="DG6" cm="1">
        <f t="array" ref="DG6">ROUND(QUARTILE(IF(Sum!$FD$2:$FD$153=1,Sum!DE2:DE153),0),1)</f>
        <v>0</v>
      </c>
      <c r="DH6" cm="1">
        <f t="array" ref="DH6">ROUND(QUARTILE(IF(Sum!$FD$2:$FD$153=1,Sum!DF2:DF153),0),1)</f>
        <v>0</v>
      </c>
      <c r="DI6" cm="1">
        <f t="array" ref="DI6">ROUND(QUARTILE(IF(Sum!$FD$2:$FD$153=1,Sum!DG2:DG153),0),1)</f>
        <v>0</v>
      </c>
      <c r="DJ6" cm="1">
        <f t="array" ref="DJ6">ROUND(QUARTILE(IF(Sum!$FD$2:$FD$153=1,Sum!DH2:DH153),0),1)</f>
        <v>0</v>
      </c>
      <c r="DK6" cm="1">
        <f t="array" ref="DK6">ROUND(QUARTILE(IF(Sum!$FD$2:$FD$153=1,Sum!DI2:DI153),0),1)</f>
        <v>0</v>
      </c>
      <c r="DL6" cm="1">
        <f t="array" ref="DL6">ROUND(QUARTILE(IF(Sum!$FD$2:$FD$153=1,Sum!DJ2:DJ153),0),1)</f>
        <v>0</v>
      </c>
      <c r="DM6" cm="1">
        <f t="array" ref="DM6">ROUND(QUARTILE(IF(Sum!$FD$2:$FD$153=1,Sum!DK2:DK153),0),1)</f>
        <v>0</v>
      </c>
      <c r="DN6" cm="1">
        <f t="array" ref="DN6">ROUND(QUARTILE(IF(Sum!$FD$2:$FD$153=1,Sum!DL2:DL153),0),1)</f>
        <v>0</v>
      </c>
      <c r="DO6" cm="1">
        <f t="array" ref="DO6">ROUND(QUARTILE(IF(Sum!$FD$2:$FD$153=1,Sum!DM2:DM153),0),1)</f>
        <v>0</v>
      </c>
      <c r="DP6" cm="1">
        <f t="array" ref="DP6">ROUND(QUARTILE(IF(Sum!$FD$2:$FD$153=1,Sum!DN2:DN153),0),1)</f>
        <v>0</v>
      </c>
      <c r="DQ6" cm="1">
        <f t="array" ref="DQ6">ROUND(QUARTILE(IF(Sum!$FD$2:$FD$153=1,Sum!DO2:DO153),0),1)</f>
        <v>0</v>
      </c>
      <c r="DR6" cm="1">
        <f t="array" ref="DR6">ROUND(QUARTILE(IF(Sum!$FD$2:$FD$153=1,Sum!DP2:DP153),0),1)</f>
        <v>0</v>
      </c>
      <c r="DS6" cm="1">
        <f t="array" ref="DS6">ROUND(QUARTILE(IF(Sum!$FD$2:$FD$153=1,Sum!DQ2:DQ153),0),1)</f>
        <v>0</v>
      </c>
      <c r="DT6" cm="1">
        <f t="array" ref="DT6">ROUND(QUARTILE(IF(Sum!$FD$2:$FD$153=1,Sum!DR2:DR153),0),1)</f>
        <v>0</v>
      </c>
      <c r="DU6" cm="1">
        <f t="array" ref="DU6">ROUND(QUARTILE(IF(Sum!$FD$2:$FD$153=1,Sum!DS2:DS153),0),1)</f>
        <v>1</v>
      </c>
      <c r="DV6" cm="1">
        <f t="array" ref="DV6">ROUND(QUARTILE(IF(Sum!$FD$2:$FD$153=1,Sum!DT2:DT153),0),1)</f>
        <v>9</v>
      </c>
      <c r="DW6" cm="1">
        <f t="array" ref="DW6">ROUND(QUARTILE(IF(Sum!$FD$2:$FD$153=1,Sum!DU2:DU153),0),1)</f>
        <v>0</v>
      </c>
      <c r="DX6" cm="1">
        <f t="array" ref="DX6">ROUND(QUARTILE(IF(Sum!$FD$2:$FD$153=1,Sum!DV2:DV153),0),1)</f>
        <v>0</v>
      </c>
      <c r="DY6" cm="1">
        <f t="array" ref="DY6">ROUND(QUARTILE(IF(Sum!$FD$2:$FD$153=1,Sum!DW2:DW153),0),1)</f>
        <v>0</v>
      </c>
      <c r="DZ6" cm="1">
        <f t="array" ref="DZ6">ROUND(QUARTILE(IF(Sum!$FD$2:$FD$153=1,Sum!DX2:DX153),0),1)</f>
        <v>0</v>
      </c>
      <c r="EA6" cm="1">
        <f t="array" ref="EA6">ROUND(QUARTILE(IF(Sum!$FD$2:$FD$153=1,Sum!DY2:DY153),0),1)</f>
        <v>0</v>
      </c>
      <c r="EB6" cm="1">
        <f t="array" ref="EB6">ROUND(QUARTILE(IF(Sum!$FD$2:$FD$153=1,Sum!DZ2:DZ153),0),1)</f>
        <v>0</v>
      </c>
      <c r="EC6" cm="1">
        <f t="array" ref="EC6">ROUND(QUARTILE(IF(Sum!$FD$2:$FD$153=1,Sum!EA2:EA153),0),1)</f>
        <v>0</v>
      </c>
      <c r="ED6" cm="1">
        <f t="array" ref="ED6">ROUND(QUARTILE(IF(Sum!$FD$2:$FD$153=1,Sum!EB2:EB153),0),1)</f>
        <v>0</v>
      </c>
      <c r="EE6" cm="1">
        <f t="array" ref="EE6">ROUND(QUARTILE(IF(Sum!$FD$2:$FD$153=1,Sum!EC2:EC153),0),1)</f>
        <v>0</v>
      </c>
      <c r="EF6" cm="1">
        <f t="array" ref="EF6">ROUND(QUARTILE(IF(Sum!$FD$2:$FD$153=1,Sum!ED2:ED153),0),1)</f>
        <v>0</v>
      </c>
      <c r="EG6" cm="1">
        <f t="array" ref="EG6">ROUND(QUARTILE(IF(Sum!$FD$2:$FD$153=1,Sum!EE2:EE153),0),1)</f>
        <v>0</v>
      </c>
      <c r="EH6" cm="1">
        <f t="array" ref="EH6">ROUND(QUARTILE(IF(Sum!$FD$2:$FD$153=1,Sum!EF2:EF153),0),1)</f>
        <v>0</v>
      </c>
      <c r="EI6" cm="1">
        <f t="array" ref="EI6">ROUND(QUARTILE(IF(Sum!$FD$2:$FD$153=1,Sum!EG2:EG153),0),1)</f>
        <v>0</v>
      </c>
      <c r="EJ6" cm="1">
        <f t="array" ref="EJ6">ROUND(QUARTILE(IF(Sum!$FD$2:$FD$153=1,Sum!EH2:EH153),0),1)</f>
        <v>0</v>
      </c>
      <c r="EK6" cm="1">
        <f t="array" ref="EK6">ROUND(QUARTILE(IF(Sum!$FD$2:$FD$153=1,Sum!EI2:EI153),0),1)</f>
        <v>0</v>
      </c>
      <c r="EL6" cm="1">
        <f t="array" ref="EL6">ROUND(QUARTILE(IF(Sum!$FD$2:$FD$153=1,Sum!EJ2:EJ153),0),1)</f>
        <v>0</v>
      </c>
      <c r="EM6" cm="1">
        <f t="array" ref="EM6">ROUND(QUARTILE(IF(Sum!$FD$2:$FD$153=1,Sum!EK2:EK153),0),1)</f>
        <v>0</v>
      </c>
      <c r="EN6" cm="1">
        <f t="array" ref="EN6">ROUND(QUARTILE(IF(Sum!$FD$2:$FD$153=1,Sum!EL2:EL153),0),1)</f>
        <v>0</v>
      </c>
      <c r="EO6" cm="1">
        <f t="array" ref="EO6">ROUND(QUARTILE(IF(Sum!$FD$2:$FD$153=1,Sum!EM2:EM153),0),1)</f>
        <v>0</v>
      </c>
      <c r="EP6" cm="1">
        <f t="array" ref="EP6">ROUND(QUARTILE(IF(Sum!$FD$2:$FD$153=1,Sum!EN2:EN153),0),1)</f>
        <v>0</v>
      </c>
      <c r="EQ6" cm="1">
        <f t="array" ref="EQ6">ROUND(QUARTILE(IF(Sum!$FD$2:$FD$153=1,Sum!EO2:EO153),0),1)</f>
        <v>0</v>
      </c>
      <c r="ER6" cm="1">
        <f t="array" ref="ER6">ROUND(QUARTILE(IF(Sum!$FD$2:$FD$153=1,Sum!EP2:EP153),0),1)</f>
        <v>0</v>
      </c>
      <c r="ES6" cm="1">
        <f t="array" ref="ES6">ROUND(QUARTILE(IF(Sum!$FD$2:$FD$153=1,Sum!EQ2:EQ153),0),1)</f>
        <v>0</v>
      </c>
      <c r="ET6" cm="1">
        <f t="array" ref="ET6">ROUND(QUARTILE(IF(Sum!$FD$2:$FD$153=1,Sum!ER2:ER153),0),1)</f>
        <v>0</v>
      </c>
      <c r="EU6" cm="1">
        <f t="array" ref="EU6">ROUND(QUARTILE(IF(Sum!$FD$2:$FD$153=1,Sum!ES2:ES153),0),1)</f>
        <v>0</v>
      </c>
      <c r="EV6" cm="1">
        <f t="array" ref="EV6">ROUND(QUARTILE(IF(Sum!$FD$2:$FD$153=1,Sum!ET2:ET153),0),1)</f>
        <v>0</v>
      </c>
      <c r="EW6" cm="1">
        <f t="array" ref="EW6">ROUND(QUARTILE(IF(Sum!$FD$2:$FD$153=1,Sum!EU2:EU153),0),1)</f>
        <v>0</v>
      </c>
      <c r="EX6" cm="1">
        <f t="array" ref="EX6">ROUND(QUARTILE(IF(Sum!$FD$2:$FD$153=1,Sum!EV2:EV153),0),1)</f>
        <v>0</v>
      </c>
      <c r="EY6" cm="1">
        <f t="array" ref="EY6">ROUND(QUARTILE(IF(Sum!$FD$2:$FD$153=1,Sum!EW2:EW153),0),1)</f>
        <v>0</v>
      </c>
      <c r="EZ6" cm="1">
        <f t="array" ref="EZ6">ROUND(QUARTILE(IF(Sum!$FD$2:$FD$153=1,Sum!EX2:EX153),0),1)</f>
        <v>0</v>
      </c>
      <c r="FA6" cm="1">
        <f t="array" ref="FA6">ROUND(QUARTILE(IF(Sum!$FD$2:$FD$153=1,Sum!EY2:EY153),0),1)</f>
        <v>0</v>
      </c>
      <c r="FB6" cm="1">
        <f t="array" ref="FB6">ROUND(QUARTILE(IF(Sum!$FD$2:$FD$153=1,Sum!EZ2:EZ153),0),1)</f>
        <v>0</v>
      </c>
      <c r="FC6" cm="1">
        <f t="array" ref="FC6">ROUND(QUARTILE(IF(Sum!$FD$2:$FD$153=1,Sum!FA2:FA153),0),1)</f>
        <v>0</v>
      </c>
      <c r="FD6" cm="1">
        <f t="array" ref="FD6">ROUND(QUARTILE(IF(Sum!$FD$2:$FD$153=1,Sum!FB2:FB153),0),1)</f>
        <v>0</v>
      </c>
      <c r="FE6" cm="1">
        <f t="array" ref="FE6">ROUND(QUARTILE(IF(Sum!$FD$2:$FD$153=1,Sum!FC2:FC153),0),1)</f>
        <v>0</v>
      </c>
    </row>
    <row r="7" spans="1:167" x14ac:dyDescent="0.25">
      <c r="A7" s="198"/>
      <c r="B7" t="s">
        <v>387</v>
      </c>
      <c r="C7">
        <v>4</v>
      </c>
      <c r="D7" cm="1">
        <f t="array" ref="D7">ROUND(QUARTILE(IF(Sum!$FD$2:$FD$153=1,Sum!B2:B153),4),1)</f>
        <v>67</v>
      </c>
      <c r="E7" cm="1">
        <f t="array" ref="E7">ROUND(QUARTILE(IF(Sum!$FD$2:$FD$153=1,Sum!C2:C153),4),1)</f>
        <v>1</v>
      </c>
      <c r="F7" cm="1">
        <f t="array" ref="F7">ROUND(QUARTILE(IF(Sum!$FD$2:$FD$153=1,Sum!D2:D153),4),1)</f>
        <v>1</v>
      </c>
      <c r="G7" cm="1">
        <f t="array" ref="G7">ROUND(QUARTILE(IF(Sum!$FD$2:$FD$153=1,Sum!E2:E153),4),1)</f>
        <v>1</v>
      </c>
      <c r="H7" cm="1">
        <f t="array" ref="H7">ROUND(QUARTILE(IF(Sum!$FD$2:$FD$153=1,Sum!F2:F153),4),1)</f>
        <v>1</v>
      </c>
      <c r="I7" cm="1">
        <f t="array" ref="I7">ROUND(QUARTILE(IF(Sum!$FD$2:$FD$153=1,Sum!G2:G153),4),1)</f>
        <v>1</v>
      </c>
      <c r="J7" cm="1">
        <f t="array" ref="J7">ROUND(QUARTILE(IF(Sum!$FD$2:$FD$153=1,Sum!H2:H153),4),1)</f>
        <v>1</v>
      </c>
      <c r="K7" cm="1">
        <f t="array" ref="K7">ROUND(QUARTILE(IF(Sum!$FD$2:$FD$153=1,Sum!I2:I153),4),1)</f>
        <v>184</v>
      </c>
      <c r="L7" cm="1">
        <f t="array" ref="L7">ROUND(QUARTILE(IF(Sum!$FD$2:$FD$153=1,Sum!J2:J153),4),1)</f>
        <v>104</v>
      </c>
      <c r="M7" cm="1">
        <f t="array" ref="M7">ROUND(QUARTILE(IF(Sum!$FD$2:$FD$153=1,Sum!K2:K153),4),1)</f>
        <v>34.6</v>
      </c>
      <c r="N7" cm="1">
        <f t="array" ref="N7">ROUND(QUARTILE(IF(Sum!$FD$2:$FD$153=1,Sum!L2:L153),4),1)</f>
        <v>1</v>
      </c>
      <c r="O7" cm="1">
        <f t="array" ref="O7">ROUND(QUARTILE(IF(Sum!$FD$2:$FD$153=1,Sum!M2:M153),4),1)</f>
        <v>1</v>
      </c>
      <c r="P7" cm="1">
        <f t="array" ref="P7">ROUND(QUARTILE(IF(Sum!$FD$2:$FD$153=1,Sum!N2:N153),4),1)</f>
        <v>1</v>
      </c>
      <c r="Q7" cm="1">
        <f t="array" ref="Q7">ROUND(QUARTILE(IF(Sum!$FD$2:$FD$153=1,Sum!O2:O153),4),1)</f>
        <v>1</v>
      </c>
      <c r="R7" cm="1">
        <f t="array" ref="R7">ROUND(QUARTILE(IF(Sum!$FD$2:$FD$153=1,Sum!P2:P153),4),1)</f>
        <v>1</v>
      </c>
      <c r="S7" cm="1">
        <f t="array" ref="S7">ROUND(QUARTILE(IF(Sum!$FD$2:$FD$153=1,Sum!Q2:Q153),4),1)</f>
        <v>1</v>
      </c>
      <c r="T7" cm="1">
        <f t="array" ref="T7">ROUND(QUARTILE(IF(Sum!$FD$2:$FD$153=1,Sum!R2:R153),4),1)</f>
        <v>1</v>
      </c>
      <c r="U7" cm="1">
        <f t="array" ref="U7">ROUND(QUARTILE(IF(Sum!$FD$2:$FD$153=1,Sum!S2:S153),4),1)</f>
        <v>1</v>
      </c>
      <c r="V7" cm="1">
        <f t="array" ref="V7">ROUND(QUARTILE(IF(Sum!$FD$2:$FD$153=1,Sum!T2:T153),4),1)</f>
        <v>1</v>
      </c>
      <c r="W7" cm="1">
        <f t="array" ref="W7">ROUND(QUARTILE(IF(Sum!$FD$2:$FD$153=1,Sum!U2:U153),4),1)</f>
        <v>1</v>
      </c>
      <c r="X7" cm="1">
        <f t="array" ref="X7">ROUND(QUARTILE(IF(Sum!$FD$2:$FD$153=1,Sum!V2:V153),4),1)</f>
        <v>1</v>
      </c>
      <c r="Y7" cm="1">
        <f t="array" ref="Y7">ROUND(QUARTILE(IF(Sum!$FD$2:$FD$153=1,Sum!W2:W153),4),1)</f>
        <v>0</v>
      </c>
      <c r="Z7" cm="1">
        <f t="array" ref="Z7">ROUND(QUARTILE(IF(Sum!$FD$2:$FD$153=1,Sum!X2:X153),4),1)</f>
        <v>1</v>
      </c>
      <c r="AA7" cm="1">
        <f t="array" ref="AA7">ROUND(QUARTILE(IF(Sum!$FD$2:$FD$153=1,Sum!Y2:Y153),4),1)</f>
        <v>1</v>
      </c>
      <c r="AB7" cm="1">
        <f t="array" ref="AB7">ROUND(QUARTILE(IF(Sum!$FD$2:$FD$153=1,Sum!Z2:Z153),4),1)</f>
        <v>1</v>
      </c>
      <c r="AC7" cm="1">
        <f t="array" ref="AC7">ROUND(QUARTILE(IF(Sum!$FD$2:$FD$153=1,Sum!AA2:AA153),4),1)</f>
        <v>1</v>
      </c>
      <c r="AD7" cm="1">
        <f t="array" ref="AD7">ROUND(QUARTILE(IF(Sum!$FD$2:$FD$153=1,Sum!AB2:AB153),4),1)</f>
        <v>0</v>
      </c>
      <c r="AE7" cm="1">
        <f t="array" ref="AE7">ROUND(QUARTILE(IF(Sum!$FD$2:$FD$153=1,Sum!AC2:AC153),4),1)</f>
        <v>1</v>
      </c>
      <c r="AF7" cm="1">
        <f t="array" ref="AF7">ROUND(QUARTILE(IF(Sum!$FD$2:$FD$153=1,Sum!AD2:AD153),4),1)</f>
        <v>1</v>
      </c>
      <c r="AG7" cm="1">
        <f t="array" ref="AG7">ROUND(QUARTILE(IF(Sum!$FD$2:$FD$153=1,Sum!AE2:AE153),4),1)</f>
        <v>1</v>
      </c>
      <c r="AH7" cm="1">
        <f t="array" ref="AH7">ROUND(QUARTILE(IF(Sum!$FD$2:$FD$153=1,Sum!AF2:AF153),4),1)</f>
        <v>0</v>
      </c>
      <c r="AI7" cm="1">
        <f t="array" ref="AI7">ROUND(QUARTILE(IF(Sum!$FD$2:$FD$153=1,Sum!AG2:AG153),4),1)</f>
        <v>0</v>
      </c>
      <c r="AJ7" cm="1">
        <f t="array" ref="AJ7">ROUND(QUARTILE(IF(Sum!$FD$2:$FD$153=1,Sum!AH2:AH153),4),1)</f>
        <v>1</v>
      </c>
      <c r="AK7" cm="1">
        <f t="array" ref="AK7">ROUND(QUARTILE(IF(Sum!$FD$2:$FD$153=1,Sum!AI2:AI153),4),1)</f>
        <v>1</v>
      </c>
      <c r="AL7" cm="1">
        <f t="array" ref="AL7">ROUND(QUARTILE(IF(Sum!$FD$2:$FD$153=1,Sum!AJ2:AJ153),4),1)</f>
        <v>0</v>
      </c>
      <c r="AM7" cm="1">
        <f t="array" ref="AM7">ROUND(QUARTILE(IF(Sum!$FD$2:$FD$153=1,Sum!AK2:AK153),4),1)</f>
        <v>1</v>
      </c>
      <c r="AN7" cm="1">
        <f t="array" ref="AN7">ROUND(QUARTILE(IF(Sum!$FD$2:$FD$153=1,Sum!AL2:AL153),4),1)</f>
        <v>1</v>
      </c>
      <c r="AO7" cm="1">
        <f t="array" ref="AO7">ROUND(QUARTILE(IF(Sum!$FD$2:$FD$153=1,Sum!AM2:AM153),4),1)</f>
        <v>1</v>
      </c>
      <c r="AP7" cm="1">
        <f t="array" ref="AP7">ROUND(QUARTILE(IF(Sum!$FD$2:$FD$153=1,Sum!AN2:AN153),4),1)</f>
        <v>1</v>
      </c>
      <c r="AQ7" cm="1">
        <f t="array" ref="AQ7">ROUND(QUARTILE(IF(Sum!$FD$2:$FD$153=1,Sum!AO2:AO153),4),1)</f>
        <v>0</v>
      </c>
      <c r="AR7" cm="1">
        <f t="array" ref="AR7">ROUND(QUARTILE(IF(Sum!$FD$2:$FD$153=1,Sum!AP2:AP153),4),1)</f>
        <v>1</v>
      </c>
      <c r="AS7" cm="1">
        <f t="array" ref="AS7">ROUND(QUARTILE(IF(Sum!$FD$2:$FD$153=1,Sum!AQ2:AQ153),4),1)</f>
        <v>1</v>
      </c>
      <c r="AT7" cm="1">
        <f t="array" ref="AT7">ROUND(QUARTILE(IF(Sum!$FD$2:$FD$153=1,Sum!AR2:AR153),4),1)</f>
        <v>1</v>
      </c>
      <c r="AU7" cm="1">
        <f t="array" ref="AU7">ROUND(QUARTILE(IF(Sum!$FD$2:$FD$153=1,Sum!AS2:AS153),4),1)</f>
        <v>1</v>
      </c>
      <c r="AV7" cm="1">
        <f t="array" ref="AV7">ROUND(QUARTILE(IF(Sum!$FD$2:$FD$153=1,Sum!AT2:AT153),4),1)</f>
        <v>1</v>
      </c>
      <c r="AW7" cm="1">
        <f t="array" ref="AW7">ROUND(QUARTILE(IF(Sum!$FD$2:$FD$153=1,Sum!AU2:AU153),4),1)</f>
        <v>1</v>
      </c>
      <c r="AX7" cm="1">
        <f t="array" ref="AX7">ROUND(QUARTILE(IF(Sum!$FD$2:$FD$153=1,Sum!AV2:AV153),4),1)</f>
        <v>1</v>
      </c>
      <c r="AY7" cm="1">
        <f t="array" ref="AY7">ROUND(QUARTILE(IF(Sum!$FD$2:$FD$153=1,Sum!AW2:AW153),4),1)</f>
        <v>1</v>
      </c>
      <c r="AZ7" cm="1">
        <f t="array" ref="AZ7">ROUND(QUARTILE(IF(Sum!$FD$2:$FD$153=1,Sum!AX2:AX153),4),1)</f>
        <v>1</v>
      </c>
      <c r="BA7" cm="1">
        <f t="array" ref="BA7">ROUND(QUARTILE(IF(Sum!$FD$2:$FD$153=1,Sum!AY2:AY153),4),1)</f>
        <v>51.5</v>
      </c>
      <c r="BB7" cm="1">
        <f t="array" ref="BB7">ROUND(QUARTILE(IF(Sum!$FD$2:$FD$153=1,Sum!AZ2:AZ153),4),1)</f>
        <v>2.6</v>
      </c>
      <c r="BC7" cm="1">
        <f t="array" ref="BC7">ROUND(QUARTILE(IF(Sum!$FD$2:$FD$153=1,Sum!BA2:BA153),4),1)</f>
        <v>5</v>
      </c>
      <c r="BD7" cm="1">
        <f t="array" ref="BD7">ROUND(QUARTILE(IF(Sum!$FD$2:$FD$153=1,Sum!BB2:BB153),4),1)</f>
        <v>0</v>
      </c>
      <c r="BE7" cm="1">
        <f t="array" ref="BE7">ROUND(QUARTILE(IF(Sum!$FD$2:$FD$153=1,Sum!BC2:BC153),4),1)</f>
        <v>1</v>
      </c>
      <c r="BF7" cm="1">
        <f t="array" ref="BF7">ROUND(QUARTILE(IF(Sum!$FD$2:$FD$153=1,Sum!BD2:BD153),4),1)</f>
        <v>1</v>
      </c>
      <c r="BG7" cm="1">
        <f t="array" ref="BG7">ROUND(QUARTILE(IF(Sum!$FD$2:$FD$153=1,Sum!BE2:BE153),4),1)</f>
        <v>1.4</v>
      </c>
      <c r="BH7" cm="1">
        <f t="array" ref="BH7">ROUND(QUARTILE(IF(Sum!$FD$2:$FD$153=1,Sum!BF2:BF153),4),1)</f>
        <v>335</v>
      </c>
      <c r="BI7" cm="1">
        <f t="array" ref="BI7">ROUND(QUARTILE(IF(Sum!$FD$2:$FD$153=1,Sum!BG2:BG153),4),1)</f>
        <v>1</v>
      </c>
      <c r="BJ7" cm="1">
        <f t="array" ref="BJ7">ROUND(QUARTILE(IF(Sum!$FD$2:$FD$153=1,Sum!BH2:BH153),4),1)</f>
        <v>182</v>
      </c>
      <c r="BK7" cm="1">
        <f t="array" ref="BK7">ROUND(QUARTILE(IF(Sum!$FD$2:$FD$153=1,Sum!BI2:BI153),4),1)</f>
        <v>143</v>
      </c>
      <c r="BL7" cm="1">
        <f t="array" ref="BL7">ROUND(QUARTILE(IF(Sum!$FD$2:$FD$153=1,Sum!BJ2:BJ153),4),1)</f>
        <v>36.5</v>
      </c>
      <c r="BM7" cm="1">
        <f t="array" ref="BM7">ROUND(QUARTILE(IF(Sum!$FD$2:$FD$153=1,Sum!BK2:BK153),4),1)</f>
        <v>0</v>
      </c>
      <c r="BN7" cm="1">
        <f t="array" ref="BN7">ROUND(QUARTILE(IF(Sum!$FD$2:$FD$153=1,Sum!BL2:BL153),4),1)</f>
        <v>4</v>
      </c>
      <c r="BO7" cm="1">
        <f t="array" ref="BO7">ROUND(QUARTILE(IF(Sum!$FD$2:$FD$153=1,Sum!BM2:BM153),4),1)</f>
        <v>1</v>
      </c>
      <c r="BP7" cm="1">
        <f t="array" ref="BP7">ROUND(QUARTILE(IF(Sum!$FD$2:$FD$153=1,Sum!BN2:BN153),4),1)</f>
        <v>1</v>
      </c>
      <c r="BQ7" cm="1">
        <f t="array" ref="BQ7">ROUND(QUARTILE(IF(Sum!$FD$2:$FD$153=1,Sum!BO2:BO153),4),1)</f>
        <v>1</v>
      </c>
      <c r="BR7" cm="1">
        <f t="array" ref="BR7">ROUND(QUARTILE(IF(Sum!$FD$2:$FD$153=1,Sum!BP2:BP153),4),1)</f>
        <v>1</v>
      </c>
      <c r="BS7" cm="1">
        <f t="array" ref="BS7">ROUND(QUARTILE(IF(Sum!$FD$2:$FD$153=1,Sum!BQ2:BQ153),4),1)</f>
        <v>1</v>
      </c>
      <c r="BT7" cm="1">
        <f t="array" ref="BT7">ROUND(QUARTILE(IF(Sum!$FD$2:$FD$153=1,Sum!BR2:BR153),4),1)</f>
        <v>1</v>
      </c>
      <c r="BU7" cm="1">
        <f t="array" ref="BU7">ROUND(QUARTILE(IF(Sum!$FD$2:$FD$153=1,Sum!BS2:BS153),4),1)</f>
        <v>0</v>
      </c>
      <c r="BV7" cm="1">
        <f t="array" ref="BV7">ROUND(QUARTILE(IF(Sum!$FD$2:$FD$153=1,Sum!BT2:BT153),4),1)</f>
        <v>0</v>
      </c>
      <c r="BW7" cm="1">
        <f t="array" ref="BW7">ROUND(QUARTILE(IF(Sum!$FD$2:$FD$153=1,Sum!BU2:BU153),4),1)</f>
        <v>1</v>
      </c>
      <c r="BX7" cm="1">
        <f t="array" ref="BX7">ROUND(QUARTILE(IF(Sum!$FD$2:$FD$153=1,Sum!BV2:BV153),4),1)</f>
        <v>1</v>
      </c>
      <c r="BY7" cm="1">
        <f t="array" ref="BY7">ROUND(QUARTILE(IF(Sum!$FD$2:$FD$153=1,Sum!BW2:BW153),4),1)</f>
        <v>4</v>
      </c>
      <c r="BZ7" cm="1">
        <f t="array" ref="BZ7">ROUND(QUARTILE(IF(Sum!$FD$2:$FD$153=1,Sum!BX2:BX153),4),1)</f>
        <v>0</v>
      </c>
      <c r="CA7" cm="1">
        <f t="array" ref="CA7">ROUND(QUARTILE(IF(Sum!$FD$2:$FD$153=1,Sum!BY2:BY153),4),1)</f>
        <v>1</v>
      </c>
      <c r="CB7" cm="1">
        <f t="array" ref="CB7">ROUND(QUARTILE(IF(Sum!$FD$2:$FD$153=1,Sum!BZ2:BZ153),4),1)</f>
        <v>1</v>
      </c>
      <c r="CC7" cm="1">
        <f t="array" ref="CC7">ROUND(QUARTILE(IF(Sum!$FD$2:$FD$153=1,Sum!CA2:CA153),4),1)</f>
        <v>1</v>
      </c>
      <c r="CD7" cm="1">
        <f t="array" ref="CD7">ROUND(QUARTILE(IF(Sum!$FD$2:$FD$153=1,Sum!CB2:CB153),4),1)</f>
        <v>1</v>
      </c>
      <c r="CE7" cm="1">
        <f t="array" ref="CE7">ROUND(QUARTILE(IF(Sum!$FD$2:$FD$153=1,Sum!CC2:CC153),4),1)</f>
        <v>1</v>
      </c>
      <c r="CF7" cm="1">
        <f t="array" ref="CF7">ROUND(QUARTILE(IF(Sum!$FD$2:$FD$153=1,Sum!CD2:CD153),4),1)</f>
        <v>1</v>
      </c>
      <c r="CG7" cm="1">
        <f t="array" ref="CG7">ROUND(QUARTILE(IF(Sum!$FD$2:$FD$153=1,Sum!CE2:CE153),4),1)</f>
        <v>1</v>
      </c>
      <c r="CH7" cm="1">
        <f t="array" ref="CH7">ROUND(QUARTILE(IF(Sum!$FD$2:$FD$153=1,Sum!CF2:CF153),4),1)</f>
        <v>1</v>
      </c>
      <c r="CI7" cm="1">
        <f t="array" ref="CI7">ROUND(QUARTILE(IF(Sum!$FD$2:$FD$153=1,Sum!CG2:CG153),4),1)</f>
        <v>1</v>
      </c>
      <c r="CJ7" cm="1">
        <f t="array" ref="CJ7">ROUND(QUARTILE(IF(Sum!$FD$2:$FD$153=1,Sum!CH2:CH153),4),1)</f>
        <v>1200</v>
      </c>
      <c r="CK7" cm="1">
        <f t="array" ref="CK7">ROUND(QUARTILE(IF(Sum!$FD$2:$FD$153=1,Sum!CI2:CI153),4),1)</f>
        <v>1510</v>
      </c>
      <c r="CL7" cm="1">
        <f t="array" ref="CL7">ROUND(QUARTILE(IF(Sum!$FD$2:$FD$153=1,Sum!CJ2:CJ153),4),1)</f>
        <v>1</v>
      </c>
      <c r="CM7" cm="1">
        <f t="array" ref="CM7">ROUND(QUARTILE(IF(Sum!$FD$2:$FD$153=1,Sum!CK2:CK153),4),1)</f>
        <v>0</v>
      </c>
      <c r="CN7" cm="1">
        <f t="array" ref="CN7">ROUND(QUARTILE(IF(Sum!$FD$2:$FD$153=1,Sum!CL2:CL153),4),1)</f>
        <v>1</v>
      </c>
      <c r="CO7" cm="1">
        <f t="array" ref="CO7">ROUND(QUARTILE(IF(Sum!$FD$2:$FD$153=1,Sum!CM2:CM153),4),1)</f>
        <v>1</v>
      </c>
      <c r="CP7" cm="1">
        <f t="array" ref="CP7">ROUND(QUARTILE(IF(Sum!$FD$2:$FD$153=1,Sum!CN2:CN153),4),1)</f>
        <v>0</v>
      </c>
      <c r="CQ7" cm="1">
        <f t="array" ref="CQ7">ROUND(QUARTILE(IF(Sum!$FD$2:$FD$153=1,Sum!CO2:CO153),4),1)</f>
        <v>1</v>
      </c>
      <c r="CR7" cm="1">
        <f t="array" ref="CR7">ROUND(QUARTILE(IF(Sum!$FD$2:$FD$153=1,Sum!CP2:CP153),4),1)</f>
        <v>1</v>
      </c>
      <c r="CS7" cm="1">
        <f t="array" ref="CS7">ROUND(QUARTILE(IF(Sum!$FD$2:$FD$153=1,Sum!CQ2:CQ153),4),1)</f>
        <v>1</v>
      </c>
      <c r="CT7" cm="1">
        <f t="array" ref="CT7">ROUND(QUARTILE(IF(Sum!$FD$2:$FD$153=1,Sum!CR2:CR153),4),1)</f>
        <v>1</v>
      </c>
      <c r="CU7" cm="1">
        <f t="array" ref="CU7">ROUND(QUARTILE(IF(Sum!$FD$2:$FD$153=1,Sum!CS2:CS153),4),1)</f>
        <v>0</v>
      </c>
      <c r="CV7" cm="1">
        <f t="array" ref="CV7">ROUND(QUARTILE(IF(Sum!$FD$2:$FD$153=1,Sum!CT2:CT153),4),1)</f>
        <v>1</v>
      </c>
      <c r="CW7" cm="1">
        <f t="array" ref="CW7">ROUND(QUARTILE(IF(Sum!$FD$2:$FD$153=1,Sum!CU2:CU153),4),1)</f>
        <v>1</v>
      </c>
      <c r="CX7" cm="1">
        <f t="array" ref="CX7">ROUND(QUARTILE(IF(Sum!$FD$2:$FD$153=1,Sum!CV2:CV153),4),1)</f>
        <v>1</v>
      </c>
      <c r="CY7" cm="1">
        <f t="array" ref="CY7">ROUND(QUARTILE(IF(Sum!$FD$2:$FD$153=1,Sum!CW2:CW153),4),1)</f>
        <v>0</v>
      </c>
      <c r="CZ7" cm="1">
        <f t="array" ref="CZ7">ROUND(QUARTILE(IF(Sum!$FD$2:$FD$153=1,Sum!CX2:CX153),4),1)</f>
        <v>1</v>
      </c>
      <c r="DA7" cm="1">
        <f t="array" ref="DA7">ROUND(QUARTILE(IF(Sum!$FD$2:$FD$153=1,Sum!CY2:CY153),4),1)</f>
        <v>1</v>
      </c>
      <c r="DB7" cm="1">
        <f t="array" ref="DB7">ROUND(QUARTILE(IF(Sum!$FD$2:$FD$153=1,Sum!CZ2:CZ153),4),1)</f>
        <v>1</v>
      </c>
      <c r="DC7" cm="1">
        <f t="array" ref="DC7">ROUND(QUARTILE(IF(Sum!$FD$2:$FD$153=1,Sum!DA2:DA153),4),1)</f>
        <v>1</v>
      </c>
      <c r="DD7" cm="1">
        <f t="array" ref="DD7">ROUND(QUARTILE(IF(Sum!$FD$2:$FD$153=1,Sum!DB2:DB153),4),1)</f>
        <v>0</v>
      </c>
      <c r="DE7" cm="1">
        <f t="array" ref="DE7">ROUND(QUARTILE(IF(Sum!$FD$2:$FD$153=1,Sum!DC2:DC153),4),1)</f>
        <v>1</v>
      </c>
      <c r="DF7" cm="1">
        <f t="array" ref="DF7">ROUND(QUARTILE(IF(Sum!$FD$2:$FD$153=1,Sum!DD2:DD153),4),1)</f>
        <v>0</v>
      </c>
      <c r="DG7" cm="1">
        <f t="array" ref="DG7">ROUND(QUARTILE(IF(Sum!$FD$2:$FD$153=1,Sum!DE2:DE153),4),1)</f>
        <v>1</v>
      </c>
      <c r="DH7" cm="1">
        <f t="array" ref="DH7">ROUND(QUARTILE(IF(Sum!$FD$2:$FD$153=1,Sum!DF2:DF153),4),1)</f>
        <v>1</v>
      </c>
      <c r="DI7" cm="1">
        <f t="array" ref="DI7">ROUND(QUARTILE(IF(Sum!$FD$2:$FD$153=1,Sum!DG2:DG153),4),1)</f>
        <v>0</v>
      </c>
      <c r="DJ7" cm="1">
        <f t="array" ref="DJ7">ROUND(QUARTILE(IF(Sum!$FD$2:$FD$153=1,Sum!DH2:DH153),4),1)</f>
        <v>0</v>
      </c>
      <c r="DK7" cm="1">
        <f t="array" ref="DK7">ROUND(QUARTILE(IF(Sum!$FD$2:$FD$153=1,Sum!DI2:DI153),4),1)</f>
        <v>1</v>
      </c>
      <c r="DL7" cm="1">
        <f t="array" ref="DL7">ROUND(QUARTILE(IF(Sum!$FD$2:$FD$153=1,Sum!DJ2:DJ153),4),1)</f>
        <v>1</v>
      </c>
      <c r="DM7" cm="1">
        <f t="array" ref="DM7">ROUND(QUARTILE(IF(Sum!$FD$2:$FD$153=1,Sum!DK2:DK153),4),1)</f>
        <v>1</v>
      </c>
      <c r="DN7" cm="1">
        <f t="array" ref="DN7">ROUND(QUARTILE(IF(Sum!$FD$2:$FD$153=1,Sum!DL2:DL153),4),1)</f>
        <v>1</v>
      </c>
      <c r="DO7" cm="1">
        <f t="array" ref="DO7">ROUND(QUARTILE(IF(Sum!$FD$2:$FD$153=1,Sum!DM2:DM153),4),1)</f>
        <v>0</v>
      </c>
      <c r="DP7" cm="1">
        <f t="array" ref="DP7">ROUND(QUARTILE(IF(Sum!$FD$2:$FD$153=1,Sum!DN2:DN153),4),1)</f>
        <v>1</v>
      </c>
      <c r="DQ7" cm="1">
        <f t="array" ref="DQ7">ROUND(QUARTILE(IF(Sum!$FD$2:$FD$153=1,Sum!DO2:DO153),4),1)</f>
        <v>0</v>
      </c>
      <c r="DR7" cm="1">
        <f t="array" ref="DR7">ROUND(QUARTILE(IF(Sum!$FD$2:$FD$153=1,Sum!DP2:DP153),4),1)</f>
        <v>1</v>
      </c>
      <c r="DS7" cm="1">
        <f t="array" ref="DS7">ROUND(QUARTILE(IF(Sum!$FD$2:$FD$153=1,Sum!DQ2:DQ153),4),1)</f>
        <v>1</v>
      </c>
      <c r="DT7" cm="1">
        <f t="array" ref="DT7">ROUND(QUARTILE(IF(Sum!$FD$2:$FD$153=1,Sum!DR2:DR153),4),1)</f>
        <v>1</v>
      </c>
      <c r="DU7" cm="1">
        <f t="array" ref="DU7">ROUND(QUARTILE(IF(Sum!$FD$2:$FD$153=1,Sum!DS2:DS153),4),1)</f>
        <v>1</v>
      </c>
      <c r="DV7" cm="1">
        <f t="array" ref="DV7">ROUND(QUARTILE(IF(Sum!$FD$2:$FD$153=1,Sum!DT2:DT153),4),1)</f>
        <v>57</v>
      </c>
      <c r="DW7" cm="1">
        <f t="array" ref="DW7">ROUND(QUARTILE(IF(Sum!$FD$2:$FD$153=1,Sum!DU2:DU153),4),1)</f>
        <v>1</v>
      </c>
      <c r="DX7" cm="1">
        <f t="array" ref="DX7">ROUND(QUARTILE(IF(Sum!$FD$2:$FD$153=1,Sum!DV2:DV153),4),1)</f>
        <v>1</v>
      </c>
      <c r="DY7" cm="1">
        <f t="array" ref="DY7">ROUND(QUARTILE(IF(Sum!$FD$2:$FD$153=1,Sum!DW2:DW153),4),1)</f>
        <v>1</v>
      </c>
      <c r="DZ7" cm="1">
        <f t="array" ref="DZ7">ROUND(QUARTILE(IF(Sum!$FD$2:$FD$153=1,Sum!DX2:DX153),4),1)</f>
        <v>0</v>
      </c>
      <c r="EA7" cm="1">
        <f t="array" ref="EA7">ROUND(QUARTILE(IF(Sum!$FD$2:$FD$153=1,Sum!DY2:DY153),4),1)</f>
        <v>1</v>
      </c>
      <c r="EB7" cm="1">
        <f t="array" ref="EB7">ROUND(QUARTILE(IF(Sum!$FD$2:$FD$153=1,Sum!DZ2:DZ153),4),1)</f>
        <v>1</v>
      </c>
      <c r="EC7" cm="1">
        <f t="array" ref="EC7">ROUND(QUARTILE(IF(Sum!$FD$2:$FD$153=1,Sum!EA2:EA153),4),1)</f>
        <v>1</v>
      </c>
      <c r="ED7" cm="1">
        <f t="array" ref="ED7">ROUND(QUARTILE(IF(Sum!$FD$2:$FD$153=1,Sum!EB2:EB153),4),1)</f>
        <v>0</v>
      </c>
      <c r="EE7" cm="1">
        <f t="array" ref="EE7">ROUND(QUARTILE(IF(Sum!$FD$2:$FD$153=1,Sum!EC2:EC153),4),1)</f>
        <v>0</v>
      </c>
      <c r="EF7" cm="1">
        <f t="array" ref="EF7">ROUND(QUARTILE(IF(Sum!$FD$2:$FD$153=1,Sum!ED2:ED153),4),1)</f>
        <v>1</v>
      </c>
      <c r="EG7" cm="1">
        <f t="array" ref="EG7">ROUND(QUARTILE(IF(Sum!$FD$2:$FD$153=1,Sum!EE2:EE153),4),1)</f>
        <v>1</v>
      </c>
      <c r="EH7" cm="1">
        <f t="array" ref="EH7">ROUND(QUARTILE(IF(Sum!$FD$2:$FD$153=1,Sum!EF2:EF153),4),1)</f>
        <v>1</v>
      </c>
      <c r="EI7" cm="1">
        <f t="array" ref="EI7">ROUND(QUARTILE(IF(Sum!$FD$2:$FD$153=1,Sum!EG2:EG153),4),1)</f>
        <v>1</v>
      </c>
      <c r="EJ7" cm="1">
        <f t="array" ref="EJ7">ROUND(QUARTILE(IF(Sum!$FD$2:$FD$153=1,Sum!EH2:EH153),4),1)</f>
        <v>1</v>
      </c>
      <c r="EK7" cm="1">
        <f t="array" ref="EK7">ROUND(QUARTILE(IF(Sum!$FD$2:$FD$153=1,Sum!EI2:EI153),4),1)</f>
        <v>1</v>
      </c>
      <c r="EL7" cm="1">
        <f t="array" ref="EL7">ROUND(QUARTILE(IF(Sum!$FD$2:$FD$153=1,Sum!EJ2:EJ153),4),1)</f>
        <v>1</v>
      </c>
      <c r="EM7" cm="1">
        <f t="array" ref="EM7">ROUND(QUARTILE(IF(Sum!$FD$2:$FD$153=1,Sum!EK2:EK153),4),1)</f>
        <v>0</v>
      </c>
      <c r="EN7" cm="1">
        <f t="array" ref="EN7">ROUND(QUARTILE(IF(Sum!$FD$2:$FD$153=1,Sum!EL2:EL153),4),1)</f>
        <v>0</v>
      </c>
      <c r="EO7" cm="1">
        <f t="array" ref="EO7">ROUND(QUARTILE(IF(Sum!$FD$2:$FD$153=1,Sum!EM2:EM153),4),1)</f>
        <v>1</v>
      </c>
      <c r="EP7" cm="1">
        <f t="array" ref="EP7">ROUND(QUARTILE(IF(Sum!$FD$2:$FD$153=1,Sum!EN2:EN153),4),1)</f>
        <v>0</v>
      </c>
      <c r="EQ7" cm="1">
        <f t="array" ref="EQ7">ROUND(QUARTILE(IF(Sum!$FD$2:$FD$153=1,Sum!EO2:EO153),4),1)</f>
        <v>1</v>
      </c>
      <c r="ER7" cm="1">
        <f t="array" ref="ER7">ROUND(QUARTILE(IF(Sum!$FD$2:$FD$153=1,Sum!EP2:EP153),4),1)</f>
        <v>1</v>
      </c>
      <c r="ES7" cm="1">
        <f t="array" ref="ES7">ROUND(QUARTILE(IF(Sum!$FD$2:$FD$153=1,Sum!EQ2:EQ153),4),1)</f>
        <v>1</v>
      </c>
      <c r="ET7" cm="1">
        <f t="array" ref="ET7">ROUND(QUARTILE(IF(Sum!$FD$2:$FD$153=1,Sum!ER2:ER153),4),1)</f>
        <v>0</v>
      </c>
      <c r="EU7" cm="1">
        <f t="array" ref="EU7">ROUND(QUARTILE(IF(Sum!$FD$2:$FD$153=1,Sum!ES2:ES153),4),1)</f>
        <v>0</v>
      </c>
      <c r="EV7" cm="1">
        <f t="array" ref="EV7">ROUND(QUARTILE(IF(Sum!$FD$2:$FD$153=1,Sum!ET2:ET153),4),1)</f>
        <v>0</v>
      </c>
      <c r="EW7" cm="1">
        <f t="array" ref="EW7">ROUND(QUARTILE(IF(Sum!$FD$2:$FD$153=1,Sum!EU2:EU153),4),1)</f>
        <v>1</v>
      </c>
      <c r="EX7" cm="1">
        <f t="array" ref="EX7">ROUND(QUARTILE(IF(Sum!$FD$2:$FD$153=1,Sum!EV2:EV153),4),1)</f>
        <v>1</v>
      </c>
      <c r="EY7" cm="1">
        <f t="array" ref="EY7">ROUND(QUARTILE(IF(Sum!$FD$2:$FD$153=1,Sum!EW2:EW153),4),1)</f>
        <v>1</v>
      </c>
      <c r="EZ7" cm="1">
        <f t="array" ref="EZ7">ROUND(QUARTILE(IF(Sum!$FD$2:$FD$153=1,Sum!EX2:EX153),4),1)</f>
        <v>1</v>
      </c>
      <c r="FA7" cm="1">
        <f t="array" ref="FA7">ROUND(QUARTILE(IF(Sum!$FD$2:$FD$153=1,Sum!EY2:EY153),4),1)</f>
        <v>1</v>
      </c>
      <c r="FB7" cm="1">
        <f t="array" ref="FB7">ROUND(QUARTILE(IF(Sum!$FD$2:$FD$153=1,Sum!EZ2:EZ153),4),1)</f>
        <v>1</v>
      </c>
      <c r="FC7" cm="1">
        <f t="array" ref="FC7">ROUND(QUARTILE(IF(Sum!$FD$2:$FD$153=1,Sum!FA2:FA153),4),1)</f>
        <v>1</v>
      </c>
      <c r="FD7" cm="1">
        <f t="array" ref="FD7">ROUND(QUARTILE(IF(Sum!$FD$2:$FD$153=1,Sum!FB2:FB153),4),1)</f>
        <v>1</v>
      </c>
      <c r="FE7" cm="1">
        <f t="array" ref="FE7">ROUND(QUARTILE(IF(Sum!$FD$2:$FD$153=1,Sum!FC2:FC153),4),1)</f>
        <v>0</v>
      </c>
    </row>
    <row r="8" spans="1:167" x14ac:dyDescent="0.25">
      <c r="A8" s="198"/>
      <c r="B8" s="44" t="s">
        <v>385</v>
      </c>
      <c r="C8" s="44">
        <v>2</v>
      </c>
      <c r="D8" cm="1">
        <f t="array" ref="D8">ROUND(QUARTILE(IF(Sum!$FD$2:$FD$153=0,Sum!B2:B153),2),1)</f>
        <v>53</v>
      </c>
      <c r="E8" cm="1">
        <f t="array" ref="E8">ROUND(QUARTILE(IF(Sum!$FD$2:$FD$153=0,Sum!C2:C153),2),1)</f>
        <v>0</v>
      </c>
      <c r="F8" cm="1">
        <f t="array" ref="F8">ROUND(QUARTILE(IF(Sum!$FD$2:$FD$153=0,Sum!D2:D153),2),1)</f>
        <v>0</v>
      </c>
      <c r="G8" cm="1">
        <f t="array" ref="G8">ROUND(QUARTILE(IF(Sum!$FD$2:$FD$153=0,Sum!E2:E153),2),1)</f>
        <v>0</v>
      </c>
      <c r="H8" cm="1">
        <f t="array" ref="H8">ROUND(QUARTILE(IF(Sum!$FD$2:$FD$153=0,Sum!F2:F153),2),1)</f>
        <v>0</v>
      </c>
      <c r="I8" cm="1">
        <f t="array" ref="I8">ROUND(QUARTILE(IF(Sum!$FD$2:$FD$153=0,Sum!G2:G153),2),1)</f>
        <v>1</v>
      </c>
      <c r="J8" cm="1">
        <f t="array" ref="J8">ROUND(QUARTILE(IF(Sum!$FD$2:$FD$153=0,Sum!H2:H153),2),1)</f>
        <v>1</v>
      </c>
      <c r="K8" cm="1">
        <f t="array" ref="K8">ROUND(QUARTILE(IF(Sum!$FD$2:$FD$153=0,Sum!I2:I153),2),1)</f>
        <v>172</v>
      </c>
      <c r="L8" cm="1">
        <f t="array" ref="L8">ROUND(QUARTILE(IF(Sum!$FD$2:$FD$153=0,Sum!J2:J153),2),1)</f>
        <v>80</v>
      </c>
      <c r="M8" cm="1">
        <f t="array" ref="M8">ROUND(QUARTILE(IF(Sum!$FD$2:$FD$153=0,Sum!K2:K153),2),1)</f>
        <v>27.7</v>
      </c>
      <c r="N8" cm="1">
        <f t="array" ref="N8">ROUND(QUARTILE(IF(Sum!$FD$2:$FD$153=0,Sum!L2:L153),2),1)</f>
        <v>0</v>
      </c>
      <c r="O8" cm="1">
        <f t="array" ref="O8">ROUND(QUARTILE(IF(Sum!$FD$2:$FD$153=0,Sum!M2:M153),2),1)</f>
        <v>1</v>
      </c>
      <c r="P8" cm="1">
        <f t="array" ref="P8">ROUND(QUARTILE(IF(Sum!$FD$2:$FD$153=0,Sum!N2:N153),2),1)</f>
        <v>0</v>
      </c>
      <c r="Q8" cm="1">
        <f t="array" ref="Q8">ROUND(QUARTILE(IF(Sum!$FD$2:$FD$153=0,Sum!O2:O153),2),1)</f>
        <v>1</v>
      </c>
      <c r="R8" cm="1">
        <f t="array" ref="R8">ROUND(QUARTILE(IF(Sum!$FD$2:$FD$153=0,Sum!P2:P153),2),1)</f>
        <v>0</v>
      </c>
      <c r="S8" cm="1">
        <f t="array" ref="S8">ROUND(QUARTILE(IF(Sum!$FD$2:$FD$153=0,Sum!Q2:Q153),2),1)</f>
        <v>1</v>
      </c>
      <c r="T8" cm="1">
        <f t="array" ref="T8">ROUND(QUARTILE(IF(Sum!$FD$2:$FD$153=0,Sum!R2:R153),2),1)</f>
        <v>0</v>
      </c>
      <c r="U8" cm="1">
        <f t="array" ref="U8">ROUND(QUARTILE(IF(Sum!$FD$2:$FD$153=0,Sum!S2:S153),2),1)</f>
        <v>0</v>
      </c>
      <c r="V8" cm="1">
        <f t="array" ref="V8">ROUND(QUARTILE(IF(Sum!$FD$2:$FD$153=0,Sum!T2:T153),2),1)</f>
        <v>0</v>
      </c>
      <c r="W8" cm="1">
        <f t="array" ref="W8">ROUND(QUARTILE(IF(Sum!$FD$2:$FD$153=0,Sum!U2:U153),2),1)</f>
        <v>0</v>
      </c>
      <c r="X8" cm="1">
        <f t="array" ref="X8">ROUND(QUARTILE(IF(Sum!$FD$2:$FD$153=0,Sum!V2:V153),2),1)</f>
        <v>1</v>
      </c>
      <c r="Y8" cm="1">
        <f t="array" ref="Y8">ROUND(QUARTILE(IF(Sum!$FD$2:$FD$153=0,Sum!W2:W153),2),1)</f>
        <v>0</v>
      </c>
      <c r="Z8" cm="1">
        <f t="array" ref="Z8">ROUND(QUARTILE(IF(Sum!$FD$2:$FD$153=0,Sum!X2:X153),2),1)</f>
        <v>0</v>
      </c>
      <c r="AA8" cm="1">
        <f t="array" ref="AA8">ROUND(QUARTILE(IF(Sum!$FD$2:$FD$153=0,Sum!Y2:Y153),2),1)</f>
        <v>0</v>
      </c>
      <c r="AB8" cm="1">
        <f t="array" ref="AB8">ROUND(QUARTILE(IF(Sum!$FD$2:$FD$153=0,Sum!Z2:Z153),2),1)</f>
        <v>0</v>
      </c>
      <c r="AC8" cm="1">
        <f t="array" ref="AC8">ROUND(QUARTILE(IF(Sum!$FD$2:$FD$153=0,Sum!AA2:AA153),2),1)</f>
        <v>0</v>
      </c>
      <c r="AD8" cm="1">
        <f t="array" ref="AD8">ROUND(QUARTILE(IF(Sum!$FD$2:$FD$153=0,Sum!AB2:AB153),2),1)</f>
        <v>0</v>
      </c>
      <c r="AE8" cm="1">
        <f t="array" ref="AE8">ROUND(QUARTILE(IF(Sum!$FD$2:$FD$153=0,Sum!AC2:AC153),2),1)</f>
        <v>0</v>
      </c>
      <c r="AF8" cm="1">
        <f t="array" ref="AF8">ROUND(QUARTILE(IF(Sum!$FD$2:$FD$153=0,Sum!AD2:AD153),2),1)</f>
        <v>0</v>
      </c>
      <c r="AG8" cm="1">
        <f t="array" ref="AG8">ROUND(QUARTILE(IF(Sum!$FD$2:$FD$153=0,Sum!AE2:AE153),2),1)</f>
        <v>0</v>
      </c>
      <c r="AH8" cm="1">
        <f t="array" ref="AH8">ROUND(QUARTILE(IF(Sum!$FD$2:$FD$153=0,Sum!AF2:AF153),2),1)</f>
        <v>0</v>
      </c>
      <c r="AI8" cm="1">
        <f t="array" ref="AI8">ROUND(QUARTILE(IF(Sum!$FD$2:$FD$153=0,Sum!AG2:AG153),2),1)</f>
        <v>0</v>
      </c>
      <c r="AJ8" cm="1">
        <f t="array" ref="AJ8">ROUND(QUARTILE(IF(Sum!$FD$2:$FD$153=0,Sum!AH2:AH153),2),1)</f>
        <v>0</v>
      </c>
      <c r="AK8" cm="1">
        <f t="array" ref="AK8">ROUND(QUARTILE(IF(Sum!$FD$2:$FD$153=0,Sum!AI2:AI153),2),1)</f>
        <v>0</v>
      </c>
      <c r="AL8" cm="1">
        <f t="array" ref="AL8">ROUND(QUARTILE(IF(Sum!$FD$2:$FD$153=0,Sum!AJ2:AJ153),2),1)</f>
        <v>0</v>
      </c>
      <c r="AM8" cm="1">
        <f t="array" ref="AM8">ROUND(QUARTILE(IF(Sum!$FD$2:$FD$153=0,Sum!AK2:AK153),2),1)</f>
        <v>0</v>
      </c>
      <c r="AN8" cm="1">
        <f t="array" ref="AN8">ROUND(QUARTILE(IF(Sum!$FD$2:$FD$153=0,Sum!AL2:AL153),2),1)</f>
        <v>0</v>
      </c>
      <c r="AO8" cm="1">
        <f t="array" ref="AO8">ROUND(QUARTILE(IF(Sum!$FD$2:$FD$153=0,Sum!AM2:AM153),2),1)</f>
        <v>0</v>
      </c>
      <c r="AP8" cm="1">
        <f t="array" ref="AP8">ROUND(QUARTILE(IF(Sum!$FD$2:$FD$153=0,Sum!AN2:AN153),2),1)</f>
        <v>0</v>
      </c>
      <c r="AQ8" cm="1">
        <f t="array" ref="AQ8">ROUND(QUARTILE(IF(Sum!$FD$2:$FD$153=0,Sum!AO2:AO153),2),1)</f>
        <v>0</v>
      </c>
      <c r="AR8" cm="1">
        <f t="array" ref="AR8">ROUND(QUARTILE(IF(Sum!$FD$2:$FD$153=0,Sum!AP2:AP153),2),1)</f>
        <v>0</v>
      </c>
      <c r="AS8" cm="1">
        <f t="array" ref="AS8">ROUND(QUARTILE(IF(Sum!$FD$2:$FD$153=0,Sum!AQ2:AQ153),2),1)</f>
        <v>0</v>
      </c>
      <c r="AT8" cm="1">
        <f t="array" ref="AT8">ROUND(QUARTILE(IF(Sum!$FD$2:$FD$153=0,Sum!AR2:AR153),2),1)</f>
        <v>1</v>
      </c>
      <c r="AU8" cm="1">
        <f t="array" ref="AU8">ROUND(QUARTILE(IF(Sum!$FD$2:$FD$153=0,Sum!AS2:AS153),2),1)</f>
        <v>0</v>
      </c>
      <c r="AV8" cm="1">
        <f t="array" ref="AV8">ROUND(QUARTILE(IF(Sum!$FD$2:$FD$153=0,Sum!AT2:AT153),2),1)</f>
        <v>0</v>
      </c>
      <c r="AW8" cm="1">
        <f t="array" ref="AW8">ROUND(QUARTILE(IF(Sum!$FD$2:$FD$153=0,Sum!AU2:AU153),2),1)</f>
        <v>0</v>
      </c>
      <c r="AX8" cm="1">
        <f t="array" ref="AX8">ROUND(QUARTILE(IF(Sum!$FD$2:$FD$153=0,Sum!AV2:AV153),2),1)</f>
        <v>1</v>
      </c>
      <c r="AY8" cm="1">
        <f t="array" ref="AY8">ROUND(QUARTILE(IF(Sum!$FD$2:$FD$153=0,Sum!AW2:AW153),2),1)</f>
        <v>0</v>
      </c>
      <c r="AZ8" cm="1">
        <f t="array" ref="AZ8">ROUND(QUARTILE(IF(Sum!$FD$2:$FD$153=0,Sum!AX2:AX153),2),1)</f>
        <v>1</v>
      </c>
      <c r="BA8" cm="1">
        <f t="array" ref="BA8">ROUND(QUARTILE(IF(Sum!$FD$2:$FD$153=0,Sum!AY2:AY153),2),1)</f>
        <v>28.8</v>
      </c>
      <c r="BB8" cm="1">
        <f t="array" ref="BB8">ROUND(QUARTILE(IF(Sum!$FD$2:$FD$153=0,Sum!AZ2:AZ153),2),1)</f>
        <v>1</v>
      </c>
      <c r="BC8" cm="1">
        <f t="array" ref="BC8">ROUND(QUARTILE(IF(Sum!$FD$2:$FD$153=0,Sum!BA2:BA153),2),1)</f>
        <v>3.2</v>
      </c>
      <c r="BD8" cm="1">
        <f t="array" ref="BD8">ROUND(QUARTILE(IF(Sum!$FD$2:$FD$153=0,Sum!BB2:BB153),2),1)</f>
        <v>0</v>
      </c>
      <c r="BE8" cm="1">
        <f t="array" ref="BE8">ROUND(QUARTILE(IF(Sum!$FD$2:$FD$153=0,Sum!BC2:BC153),2),1)</f>
        <v>0</v>
      </c>
      <c r="BF8" cm="1">
        <f t="array" ref="BF8">ROUND(QUARTILE(IF(Sum!$FD$2:$FD$153=0,Sum!BD2:BD153),2),1)</f>
        <v>1</v>
      </c>
      <c r="BG8" cm="1">
        <f t="array" ref="BG8">ROUND(QUARTILE(IF(Sum!$FD$2:$FD$153=0,Sum!BE2:BE153),2),1)</f>
        <v>1.1000000000000001</v>
      </c>
      <c r="BH8" cm="1">
        <f t="array" ref="BH8">ROUND(QUARTILE(IF(Sum!$FD$2:$FD$153=0,Sum!BF2:BF153),2),1)</f>
        <v>175.6</v>
      </c>
      <c r="BI8" cm="1">
        <f t="array" ref="BI8">ROUND(QUARTILE(IF(Sum!$FD$2:$FD$153=0,Sum!BG2:BG153),2),1)</f>
        <v>1</v>
      </c>
      <c r="BJ8" cm="1">
        <f t="array" ref="BJ8">ROUND(QUARTILE(IF(Sum!$FD$2:$FD$153=0,Sum!BH2:BH153),2),1)</f>
        <v>101.5</v>
      </c>
      <c r="BK8" cm="1">
        <f t="array" ref="BK8">ROUND(QUARTILE(IF(Sum!$FD$2:$FD$153=0,Sum!BI2:BI153),2),1)</f>
        <v>70</v>
      </c>
      <c r="BL8" cm="1">
        <f t="array" ref="BL8">ROUND(QUARTILE(IF(Sum!$FD$2:$FD$153=0,Sum!BJ2:BJ153),2),1)</f>
        <v>34.1</v>
      </c>
      <c r="BM8" cm="1">
        <f t="array" ref="BM8">ROUND(QUARTILE(IF(Sum!$FD$2:$FD$153=0,Sum!BK2:BK153),2),1)</f>
        <v>0</v>
      </c>
      <c r="BN8" cm="1">
        <f t="array" ref="BN8">ROUND(QUARTILE(IF(Sum!$FD$2:$FD$153=0,Sum!BL2:BL153),2),1)</f>
        <v>2</v>
      </c>
      <c r="BO8" cm="1">
        <f t="array" ref="BO8">ROUND(QUARTILE(IF(Sum!$FD$2:$FD$153=0,Sum!BM2:BM153),2),1)</f>
        <v>0</v>
      </c>
      <c r="BP8" cm="1">
        <f t="array" ref="BP8">ROUND(QUARTILE(IF(Sum!$FD$2:$FD$153=0,Sum!BN2:BN153),2),1)</f>
        <v>0</v>
      </c>
      <c r="BQ8" cm="1">
        <f t="array" ref="BQ8">ROUND(QUARTILE(IF(Sum!$FD$2:$FD$153=0,Sum!BO2:BO153),2),1)</f>
        <v>1</v>
      </c>
      <c r="BR8" cm="1">
        <f t="array" ref="BR8">ROUND(QUARTILE(IF(Sum!$FD$2:$FD$153=0,Sum!BP2:BP153),2),1)</f>
        <v>0</v>
      </c>
      <c r="BS8" cm="1">
        <f t="array" ref="BS8">ROUND(QUARTILE(IF(Sum!$FD$2:$FD$153=0,Sum!BQ2:BQ153),2),1)</f>
        <v>0</v>
      </c>
      <c r="BT8" cm="1">
        <f t="array" ref="BT8">ROUND(QUARTILE(IF(Sum!$FD$2:$FD$153=0,Sum!BR2:BR153),2),1)</f>
        <v>1</v>
      </c>
      <c r="BU8" cm="1">
        <f t="array" ref="BU8">ROUND(QUARTILE(IF(Sum!$FD$2:$FD$153=0,Sum!BS2:BS153),2),1)</f>
        <v>0</v>
      </c>
      <c r="BV8" cm="1">
        <f t="array" ref="BV8">ROUND(QUARTILE(IF(Sum!$FD$2:$FD$153=0,Sum!BT2:BT153),2),1)</f>
        <v>0</v>
      </c>
      <c r="BW8" cm="1">
        <f t="array" ref="BW8">ROUND(QUARTILE(IF(Sum!$FD$2:$FD$153=0,Sum!BU2:BU153),2),1)</f>
        <v>0</v>
      </c>
      <c r="BX8" cm="1">
        <f t="array" ref="BX8">ROUND(QUARTILE(IF(Sum!$FD$2:$FD$153=0,Sum!BV2:BV153),2),1)</f>
        <v>0</v>
      </c>
      <c r="BY8" cm="1">
        <f t="array" ref="BY8">ROUND(QUARTILE(IF(Sum!$FD$2:$FD$153=0,Sum!BW2:BW153),2),1)</f>
        <v>3</v>
      </c>
      <c r="BZ8" cm="1">
        <f t="array" ref="BZ8">ROUND(QUARTILE(IF(Sum!$FD$2:$FD$153=0,Sum!BX2:BX153),2),1)</f>
        <v>0</v>
      </c>
      <c r="CA8" cm="1">
        <f t="array" ref="CA8">ROUND(QUARTILE(IF(Sum!$FD$2:$FD$153=0,Sum!BY2:BY153),2),1)</f>
        <v>0</v>
      </c>
      <c r="CB8" cm="1">
        <f t="array" ref="CB8">ROUND(QUARTILE(IF(Sum!$FD$2:$FD$153=0,Sum!BZ2:BZ153),2),1)</f>
        <v>1</v>
      </c>
      <c r="CC8" cm="1">
        <f t="array" ref="CC8">ROUND(QUARTILE(IF(Sum!$FD$2:$FD$153=0,Sum!CA2:CA153),2),1)</f>
        <v>0</v>
      </c>
      <c r="CD8" cm="1">
        <f t="array" ref="CD8">ROUND(QUARTILE(IF(Sum!$FD$2:$FD$153=0,Sum!CB2:CB153),2),1)</f>
        <v>0</v>
      </c>
      <c r="CE8" cm="1">
        <f t="array" ref="CE8">ROUND(QUARTILE(IF(Sum!$FD$2:$FD$153=0,Sum!CC2:CC153),2),1)</f>
        <v>0</v>
      </c>
      <c r="CF8" cm="1">
        <f t="array" ref="CF8">ROUND(QUARTILE(IF(Sum!$FD$2:$FD$153=0,Sum!CD2:CD153),2),1)</f>
        <v>0</v>
      </c>
      <c r="CG8" cm="1">
        <f t="array" ref="CG8">ROUND(QUARTILE(IF(Sum!$FD$2:$FD$153=0,Sum!CE2:CE153),2),1)</f>
        <v>1</v>
      </c>
      <c r="CH8" cm="1">
        <f t="array" ref="CH8">ROUND(QUARTILE(IF(Sum!$FD$2:$FD$153=0,Sum!CF2:CF153),2),1)</f>
        <v>0</v>
      </c>
      <c r="CI8" cm="1">
        <f t="array" ref="CI8">ROUND(QUARTILE(IF(Sum!$FD$2:$FD$153=0,Sum!CG2:CG153),2),1)</f>
        <v>1</v>
      </c>
      <c r="CJ8" cm="1">
        <f t="array" ref="CJ8">ROUND(QUARTILE(IF(Sum!$FD$2:$FD$153=0,Sum!CH2:CH153),2),1)</f>
        <v>550</v>
      </c>
      <c r="CK8" cm="1">
        <f t="array" ref="CK8">ROUND(QUARTILE(IF(Sum!$FD$2:$FD$153=0,Sum!CI2:CI153),2),1)</f>
        <v>635</v>
      </c>
      <c r="CL8" cm="1">
        <f t="array" ref="CL8">ROUND(QUARTILE(IF(Sum!$FD$2:$FD$153=0,Sum!CJ2:CJ153),2),1)</f>
        <v>1</v>
      </c>
      <c r="CM8" cm="1">
        <f t="array" ref="CM8">ROUND(QUARTILE(IF(Sum!$FD$2:$FD$153=0,Sum!CK2:CK153),2),1)</f>
        <v>0</v>
      </c>
      <c r="CN8" cm="1">
        <f t="array" ref="CN8">ROUND(QUARTILE(IF(Sum!$FD$2:$FD$153=0,Sum!CL2:CL153),2),1)</f>
        <v>0</v>
      </c>
      <c r="CO8" cm="1">
        <f t="array" ref="CO8">ROUND(QUARTILE(IF(Sum!$FD$2:$FD$153=0,Sum!CM2:CM153),2),1)</f>
        <v>0</v>
      </c>
      <c r="CP8" cm="1">
        <f t="array" ref="CP8">ROUND(QUARTILE(IF(Sum!$FD$2:$FD$153=0,Sum!CN2:CN153),2),1)</f>
        <v>0</v>
      </c>
      <c r="CQ8" cm="1">
        <f t="array" ref="CQ8">ROUND(QUARTILE(IF(Sum!$FD$2:$FD$153=0,Sum!CO2:CO153),2),1)</f>
        <v>0</v>
      </c>
      <c r="CR8" cm="1">
        <f t="array" ref="CR8">ROUND(QUARTILE(IF(Sum!$FD$2:$FD$153=0,Sum!CP2:CP153),2),1)</f>
        <v>0</v>
      </c>
      <c r="CS8" cm="1">
        <f t="array" ref="CS8">ROUND(QUARTILE(IF(Sum!$FD$2:$FD$153=0,Sum!CQ2:CQ153),2),1)</f>
        <v>0</v>
      </c>
      <c r="CT8" cm="1">
        <f t="array" ref="CT8">ROUND(QUARTILE(IF(Sum!$FD$2:$FD$153=0,Sum!CR2:CR153),2),1)</f>
        <v>0</v>
      </c>
      <c r="CU8" cm="1">
        <f t="array" ref="CU8">ROUND(QUARTILE(IF(Sum!$FD$2:$FD$153=0,Sum!CS2:CS153),2),1)</f>
        <v>0</v>
      </c>
      <c r="CV8" cm="1">
        <f t="array" ref="CV8">ROUND(QUARTILE(IF(Sum!$FD$2:$FD$153=0,Sum!CT2:CT153),2),1)</f>
        <v>0</v>
      </c>
      <c r="CW8" cm="1">
        <f t="array" ref="CW8">ROUND(QUARTILE(IF(Sum!$FD$2:$FD$153=0,Sum!CU2:CU153),2),1)</f>
        <v>0</v>
      </c>
      <c r="CX8" cm="1">
        <f t="array" ref="CX8">ROUND(QUARTILE(IF(Sum!$FD$2:$FD$153=0,Sum!CV2:CV153),2),1)</f>
        <v>0</v>
      </c>
      <c r="CY8" cm="1">
        <f t="array" ref="CY8">ROUND(QUARTILE(IF(Sum!$FD$2:$FD$153=0,Sum!CW2:CW153),2),1)</f>
        <v>0</v>
      </c>
      <c r="CZ8" cm="1">
        <f t="array" ref="CZ8">ROUND(QUARTILE(IF(Sum!$FD$2:$FD$153=0,Sum!CX2:CX153),2),1)</f>
        <v>0</v>
      </c>
      <c r="DA8" cm="1">
        <f t="array" ref="DA8">ROUND(QUARTILE(IF(Sum!$FD$2:$FD$153=0,Sum!CY2:CY153),2),1)</f>
        <v>0</v>
      </c>
      <c r="DB8" cm="1">
        <f t="array" ref="DB8">ROUND(QUARTILE(IF(Sum!$FD$2:$FD$153=0,Sum!CZ2:CZ153),2),1)</f>
        <v>0</v>
      </c>
      <c r="DC8" cm="1">
        <f t="array" ref="DC8">ROUND(QUARTILE(IF(Sum!$FD$2:$FD$153=0,Sum!DA2:DA153),2),1)</f>
        <v>1</v>
      </c>
      <c r="DD8" cm="1">
        <f t="array" ref="DD8">ROUND(QUARTILE(IF(Sum!$FD$2:$FD$153=0,Sum!DB2:DB153),2),1)</f>
        <v>0</v>
      </c>
      <c r="DE8" cm="1">
        <f t="array" ref="DE8">ROUND(QUARTILE(IF(Sum!$FD$2:$FD$153=0,Sum!DC2:DC153),2),1)</f>
        <v>0</v>
      </c>
      <c r="DF8" cm="1">
        <f t="array" ref="DF8">ROUND(QUARTILE(IF(Sum!$FD$2:$FD$153=0,Sum!DD2:DD153),2),1)</f>
        <v>0</v>
      </c>
      <c r="DG8" cm="1">
        <f t="array" ref="DG8">ROUND(QUARTILE(IF(Sum!$FD$2:$FD$153=0,Sum!DE2:DE153),2),1)</f>
        <v>0</v>
      </c>
      <c r="DH8" cm="1">
        <f t="array" ref="DH8">ROUND(QUARTILE(IF(Sum!$FD$2:$FD$153=0,Sum!DF2:DF153),2),1)</f>
        <v>1</v>
      </c>
      <c r="DI8" cm="1">
        <f t="array" ref="DI8">ROUND(QUARTILE(IF(Sum!$FD$2:$FD$153=0,Sum!DG2:DG153),2),1)</f>
        <v>0</v>
      </c>
      <c r="DJ8" cm="1">
        <f t="array" ref="DJ8">ROUND(QUARTILE(IF(Sum!$FD$2:$FD$153=0,Sum!DH2:DH153),2),1)</f>
        <v>0</v>
      </c>
      <c r="DK8" cm="1">
        <f t="array" ref="DK8">ROUND(QUARTILE(IF(Sum!$FD$2:$FD$153=0,Sum!DI2:DI153),2),1)</f>
        <v>0</v>
      </c>
      <c r="DL8" cm="1">
        <f t="array" ref="DL8">ROUND(QUARTILE(IF(Sum!$FD$2:$FD$153=0,Sum!DJ2:DJ153),2),1)</f>
        <v>1</v>
      </c>
      <c r="DM8" cm="1">
        <f t="array" ref="DM8">ROUND(QUARTILE(IF(Sum!$FD$2:$FD$153=0,Sum!DK2:DK153),2),1)</f>
        <v>0</v>
      </c>
      <c r="DN8" cm="1">
        <f t="array" ref="DN8">ROUND(QUARTILE(IF(Sum!$FD$2:$FD$153=0,Sum!DL2:DL153),2),1)</f>
        <v>0</v>
      </c>
      <c r="DO8" cm="1">
        <f t="array" ref="DO8">ROUND(QUARTILE(IF(Sum!$FD$2:$FD$153=0,Sum!DM2:DM153),2),1)</f>
        <v>0</v>
      </c>
      <c r="DP8" cm="1">
        <f t="array" ref="DP8">ROUND(QUARTILE(IF(Sum!$FD$2:$FD$153=0,Sum!DN2:DN153),2),1)</f>
        <v>0</v>
      </c>
      <c r="DQ8" cm="1">
        <f t="array" ref="DQ8">ROUND(QUARTILE(IF(Sum!$FD$2:$FD$153=0,Sum!DO2:DO153),2),1)</f>
        <v>0</v>
      </c>
      <c r="DR8" cm="1">
        <f t="array" ref="DR8">ROUND(QUARTILE(IF(Sum!$FD$2:$FD$153=0,Sum!DP2:DP153),2),1)</f>
        <v>1</v>
      </c>
      <c r="DS8" cm="1">
        <f t="array" ref="DS8">ROUND(QUARTILE(IF(Sum!$FD$2:$FD$153=0,Sum!DQ2:DQ153),2),1)</f>
        <v>0</v>
      </c>
      <c r="DT8" cm="1">
        <f t="array" ref="DT8">ROUND(QUARTILE(IF(Sum!$FD$2:$FD$153=0,Sum!DR2:DR153),2),1)</f>
        <v>0</v>
      </c>
      <c r="DU8" cm="1">
        <f t="array" ref="DU8">ROUND(QUARTILE(IF(Sum!$FD$2:$FD$153=0,Sum!DS2:DS153),2),1)</f>
        <v>1</v>
      </c>
      <c r="DV8" cm="1">
        <f t="array" ref="DV8">ROUND(QUARTILE(IF(Sum!$FD$2:$FD$153=0,Sum!DT2:DT153),2),1)</f>
        <v>21</v>
      </c>
      <c r="DW8" cm="1">
        <f t="array" ref="DW8">ROUND(QUARTILE(IF(Sum!$FD$2:$FD$153=0,Sum!DU2:DU153),2),1)</f>
        <v>0</v>
      </c>
      <c r="DX8" cm="1">
        <f t="array" ref="DX8">ROUND(QUARTILE(IF(Sum!$FD$2:$FD$153=0,Sum!DV2:DV153),2),1)</f>
        <v>0</v>
      </c>
      <c r="DY8" cm="1">
        <f t="array" ref="DY8">ROUND(QUARTILE(IF(Sum!$FD$2:$FD$153=0,Sum!DW2:DW153),2),1)</f>
        <v>0</v>
      </c>
      <c r="DZ8" cm="1">
        <f t="array" ref="DZ8">ROUND(QUARTILE(IF(Sum!$FD$2:$FD$153=0,Sum!DX2:DX153),2),1)</f>
        <v>0</v>
      </c>
      <c r="EA8" cm="1">
        <f t="array" ref="EA8">ROUND(QUARTILE(IF(Sum!$FD$2:$FD$153=0,Sum!DY2:DY153),2),1)</f>
        <v>0</v>
      </c>
      <c r="EB8" cm="1">
        <f t="array" ref="EB8">ROUND(QUARTILE(IF(Sum!$FD$2:$FD$153=0,Sum!DZ2:DZ153),2),1)</f>
        <v>0</v>
      </c>
      <c r="EC8" cm="1">
        <f t="array" ref="EC8">ROUND(QUARTILE(IF(Sum!$FD$2:$FD$153=0,Sum!EA2:EA153),2),1)</f>
        <v>0</v>
      </c>
      <c r="ED8" cm="1">
        <f t="array" ref="ED8">ROUND(QUARTILE(IF(Sum!$FD$2:$FD$153=0,Sum!EB2:EB153),2),1)</f>
        <v>0</v>
      </c>
      <c r="EE8" cm="1">
        <f t="array" ref="EE8">ROUND(QUARTILE(IF(Sum!$FD$2:$FD$153=0,Sum!EC2:EC153),2),1)</f>
        <v>0</v>
      </c>
      <c r="EF8" cm="1">
        <f t="array" ref="EF8">ROUND(QUARTILE(IF(Sum!$FD$2:$FD$153=0,Sum!ED2:ED153),2),1)</f>
        <v>0</v>
      </c>
      <c r="EG8" cm="1">
        <f t="array" ref="EG8">ROUND(QUARTILE(IF(Sum!$FD$2:$FD$153=0,Sum!EE2:EE153),2),1)</f>
        <v>1</v>
      </c>
      <c r="EH8" cm="1">
        <f t="array" ref="EH8">ROUND(QUARTILE(IF(Sum!$FD$2:$FD$153=0,Sum!EF2:EF153),2),1)</f>
        <v>0</v>
      </c>
      <c r="EI8" cm="1">
        <f t="array" ref="EI8">ROUND(QUARTILE(IF(Sum!$FD$2:$FD$153=0,Sum!EG2:EG153),2),1)</f>
        <v>0</v>
      </c>
      <c r="EJ8" cm="1">
        <f t="array" ref="EJ8">ROUND(QUARTILE(IF(Sum!$FD$2:$FD$153=0,Sum!EH2:EH153),2),1)</f>
        <v>0</v>
      </c>
      <c r="EK8" cm="1">
        <f t="array" ref="EK8">ROUND(QUARTILE(IF(Sum!$FD$2:$FD$153=0,Sum!EI2:EI153),2),1)</f>
        <v>0</v>
      </c>
      <c r="EL8" cm="1">
        <f t="array" ref="EL8">ROUND(QUARTILE(IF(Sum!$FD$2:$FD$153=0,Sum!EJ2:EJ153),2),1)</f>
        <v>0</v>
      </c>
      <c r="EM8" cm="1">
        <f t="array" ref="EM8">ROUND(QUARTILE(IF(Sum!$FD$2:$FD$153=0,Sum!EK2:EK153),2),1)</f>
        <v>0</v>
      </c>
      <c r="EN8" cm="1">
        <f t="array" ref="EN8">ROUND(QUARTILE(IF(Sum!$FD$2:$FD$153=0,Sum!EL2:EL153),2),1)</f>
        <v>0</v>
      </c>
      <c r="EO8" cm="1">
        <f t="array" ref="EO8">ROUND(QUARTILE(IF(Sum!$FD$2:$FD$153=0,Sum!EM2:EM153),2),1)</f>
        <v>1</v>
      </c>
      <c r="EP8" cm="1">
        <f t="array" ref="EP8">ROUND(QUARTILE(IF(Sum!$FD$2:$FD$153=0,Sum!EN2:EN153),2),1)</f>
        <v>0</v>
      </c>
      <c r="EQ8" cm="1">
        <f t="array" ref="EQ8">ROUND(QUARTILE(IF(Sum!$FD$2:$FD$153=0,Sum!EO2:EO153),2),1)</f>
        <v>0</v>
      </c>
      <c r="ER8" cm="1">
        <f t="array" ref="ER8">ROUND(QUARTILE(IF(Sum!$FD$2:$FD$153=0,Sum!EP2:EP153),2),1)</f>
        <v>0</v>
      </c>
      <c r="ES8" cm="1">
        <f t="array" ref="ES8">ROUND(QUARTILE(IF(Sum!$FD$2:$FD$153=0,Sum!EQ2:EQ153),2),1)</f>
        <v>0.5</v>
      </c>
      <c r="ET8" cm="1">
        <f t="array" ref="ET8">ROUND(QUARTILE(IF(Sum!$FD$2:$FD$153=0,Sum!ER2:ER153),2),1)</f>
        <v>0</v>
      </c>
      <c r="EU8" cm="1">
        <f t="array" ref="EU8">ROUND(QUARTILE(IF(Sum!$FD$2:$FD$153=0,Sum!ES2:ES153),2),1)</f>
        <v>0</v>
      </c>
      <c r="EV8" cm="1">
        <f t="array" ref="EV8">ROUND(QUARTILE(IF(Sum!$FD$2:$FD$153=0,Sum!ET2:ET153),2),1)</f>
        <v>0</v>
      </c>
      <c r="EW8" cm="1">
        <f t="array" ref="EW8">ROUND(QUARTILE(IF(Sum!$FD$2:$FD$153=0,Sum!EU2:EU153),2),1)</f>
        <v>1</v>
      </c>
      <c r="EX8" cm="1">
        <f t="array" ref="EX8">ROUND(QUARTILE(IF(Sum!$FD$2:$FD$153=0,Sum!EV2:EV153),2),1)</f>
        <v>0</v>
      </c>
      <c r="EY8" cm="1">
        <f t="array" ref="EY8">ROUND(QUARTILE(IF(Sum!$FD$2:$FD$153=0,Sum!EW2:EW153),2),1)</f>
        <v>0</v>
      </c>
      <c r="EZ8" cm="1">
        <f t="array" ref="EZ8">ROUND(QUARTILE(IF(Sum!$FD$2:$FD$153=0,Sum!EX2:EX153),2),1)</f>
        <v>1</v>
      </c>
      <c r="FA8" cm="1">
        <f t="array" ref="FA8">ROUND(QUARTILE(IF(Sum!$FD$2:$FD$153=0,Sum!EY2:EY153),2),1)</f>
        <v>0</v>
      </c>
      <c r="FB8" cm="1">
        <f t="array" ref="FB8">ROUND(QUARTILE(IF(Sum!$FD$2:$FD$153=0,Sum!EZ2:EZ153),2),1)</f>
        <v>0</v>
      </c>
      <c r="FC8" cm="1">
        <f t="array" ref="FC8">ROUND(QUARTILE(IF(Sum!$FD$2:$FD$153=0,Sum!FA2:FA153),2),1)</f>
        <v>0</v>
      </c>
      <c r="FD8" cm="1">
        <f t="array" ref="FD8">ROUND(QUARTILE(IF(Sum!$FD$2:$FD$153=0,Sum!FB2:FB153),2),1)</f>
        <v>0</v>
      </c>
      <c r="FE8" cm="1">
        <f t="array" ref="FE8">ROUND(QUARTILE(IF(Sum!$FD$2:$FD$153=0,Sum!FC2:FC153),2),1)</f>
        <v>0</v>
      </c>
    </row>
    <row r="9" spans="1:167" x14ac:dyDescent="0.25">
      <c r="A9" s="198"/>
      <c r="B9" s="44" t="s">
        <v>384</v>
      </c>
      <c r="C9" s="44">
        <v>1</v>
      </c>
      <c r="D9" cm="1">
        <f t="array" ref="D9">ROUND(QUARTILE(IF(Sum!$FD$2:$FD$153=0,Sum!B2:B153),1),1)</f>
        <v>50</v>
      </c>
      <c r="E9" cm="1">
        <f t="array" ref="E9">ROUND(QUARTILE(IF(Sum!$FD$2:$FD$153=0,Sum!C2:C153),1),1)</f>
        <v>0</v>
      </c>
      <c r="F9" cm="1">
        <f t="array" ref="F9">ROUND(QUARTILE(IF(Sum!$FD$2:$FD$153=0,Sum!D2:D153),1),1)</f>
        <v>0</v>
      </c>
      <c r="G9" cm="1">
        <f t="array" ref="G9">ROUND(QUARTILE(IF(Sum!$FD$2:$FD$153=0,Sum!E2:E153),1),1)</f>
        <v>0</v>
      </c>
      <c r="H9" cm="1">
        <f t="array" ref="H9">ROUND(QUARTILE(IF(Sum!$FD$2:$FD$153=0,Sum!F2:F153),1),1)</f>
        <v>0</v>
      </c>
      <c r="I9" cm="1">
        <f t="array" ref="I9">ROUND(QUARTILE(IF(Sum!$FD$2:$FD$153=0,Sum!G2:G153),1),1)</f>
        <v>0</v>
      </c>
      <c r="J9" cm="1">
        <f t="array" ref="J9">ROUND(QUARTILE(IF(Sum!$FD$2:$FD$153=0,Sum!H2:H153),1),1)</f>
        <v>1</v>
      </c>
      <c r="K9" cm="1">
        <f t="array" ref="K9">ROUND(QUARTILE(IF(Sum!$FD$2:$FD$153=0,Sum!I2:I153),1),1)</f>
        <v>168</v>
      </c>
      <c r="L9" cm="1">
        <f t="array" ref="L9">ROUND(QUARTILE(IF(Sum!$FD$2:$FD$153=0,Sum!J2:J153),1),1)</f>
        <v>75</v>
      </c>
      <c r="M9" cm="1">
        <f t="array" ref="M9">ROUND(QUARTILE(IF(Sum!$FD$2:$FD$153=0,Sum!K2:K153),1),1)</f>
        <v>25.6</v>
      </c>
      <c r="N9" cm="1">
        <f t="array" ref="N9">ROUND(QUARTILE(IF(Sum!$FD$2:$FD$153=0,Sum!L2:L153),1),1)</f>
        <v>0</v>
      </c>
      <c r="O9" cm="1">
        <f t="array" ref="O9">ROUND(QUARTILE(IF(Sum!$FD$2:$FD$153=0,Sum!M2:M153),1),1)</f>
        <v>0</v>
      </c>
      <c r="P9" cm="1">
        <f t="array" ref="P9">ROUND(QUARTILE(IF(Sum!$FD$2:$FD$153=0,Sum!N2:N153),1),1)</f>
        <v>0</v>
      </c>
      <c r="Q9" cm="1">
        <f t="array" ref="Q9">ROUND(QUARTILE(IF(Sum!$FD$2:$FD$153=0,Sum!O2:O153),1),1)</f>
        <v>1</v>
      </c>
      <c r="R9" cm="1">
        <f t="array" ref="R9">ROUND(QUARTILE(IF(Sum!$FD$2:$FD$153=0,Sum!P2:P153),1),1)</f>
        <v>0</v>
      </c>
      <c r="S9" cm="1">
        <f t="array" ref="S9">ROUND(QUARTILE(IF(Sum!$FD$2:$FD$153=0,Sum!Q2:Q153),1),1)</f>
        <v>0</v>
      </c>
      <c r="T9" cm="1">
        <f t="array" ref="T9">ROUND(QUARTILE(IF(Sum!$FD$2:$FD$153=0,Sum!R2:R153),1),1)</f>
        <v>0</v>
      </c>
      <c r="U9" cm="1">
        <f t="array" ref="U9">ROUND(QUARTILE(IF(Sum!$FD$2:$FD$153=0,Sum!S2:S153),1),1)</f>
        <v>0</v>
      </c>
      <c r="V9" cm="1">
        <f t="array" ref="V9">ROUND(QUARTILE(IF(Sum!$FD$2:$FD$153=0,Sum!T2:T153),1),1)</f>
        <v>0</v>
      </c>
      <c r="W9" cm="1">
        <f t="array" ref="W9">ROUND(QUARTILE(IF(Sum!$FD$2:$FD$153=0,Sum!U2:U153),1),1)</f>
        <v>0</v>
      </c>
      <c r="X9" cm="1">
        <f t="array" ref="X9">ROUND(QUARTILE(IF(Sum!$FD$2:$FD$153=0,Sum!V2:V153),1),1)</f>
        <v>1</v>
      </c>
      <c r="Y9" cm="1">
        <f t="array" ref="Y9">ROUND(QUARTILE(IF(Sum!$FD$2:$FD$153=0,Sum!W2:W153),1),1)</f>
        <v>0</v>
      </c>
      <c r="Z9" cm="1">
        <f t="array" ref="Z9">ROUND(QUARTILE(IF(Sum!$FD$2:$FD$153=0,Sum!X2:X153),1),1)</f>
        <v>0</v>
      </c>
      <c r="AA9" cm="1">
        <f t="array" ref="AA9">ROUND(QUARTILE(IF(Sum!$FD$2:$FD$153=0,Sum!Y2:Y153),1),1)</f>
        <v>0</v>
      </c>
      <c r="AB9" cm="1">
        <f t="array" ref="AB9">ROUND(QUARTILE(IF(Sum!$FD$2:$FD$153=0,Sum!Z2:Z153),1),1)</f>
        <v>0</v>
      </c>
      <c r="AC9" cm="1">
        <f t="array" ref="AC9">ROUND(QUARTILE(IF(Sum!$FD$2:$FD$153=0,Sum!AA2:AA153),1),1)</f>
        <v>0</v>
      </c>
      <c r="AD9" cm="1">
        <f t="array" ref="AD9">ROUND(QUARTILE(IF(Sum!$FD$2:$FD$153=0,Sum!AB2:AB153),1),1)</f>
        <v>0</v>
      </c>
      <c r="AE9" cm="1">
        <f t="array" ref="AE9">ROUND(QUARTILE(IF(Sum!$FD$2:$FD$153=0,Sum!AC2:AC153),1),1)</f>
        <v>0</v>
      </c>
      <c r="AF9" cm="1">
        <f t="array" ref="AF9">ROUND(QUARTILE(IF(Sum!$FD$2:$FD$153=0,Sum!AD2:AD153),1),1)</f>
        <v>0</v>
      </c>
      <c r="AG9" cm="1">
        <f t="array" ref="AG9">ROUND(QUARTILE(IF(Sum!$FD$2:$FD$153=0,Sum!AE2:AE153),1),1)</f>
        <v>0</v>
      </c>
      <c r="AH9" cm="1">
        <f t="array" ref="AH9">ROUND(QUARTILE(IF(Sum!$FD$2:$FD$153=0,Sum!AF2:AF153),1),1)</f>
        <v>0</v>
      </c>
      <c r="AI9" cm="1">
        <f t="array" ref="AI9">ROUND(QUARTILE(IF(Sum!$FD$2:$FD$153=0,Sum!AG2:AG153),1),1)</f>
        <v>0</v>
      </c>
      <c r="AJ9" cm="1">
        <f t="array" ref="AJ9">ROUND(QUARTILE(IF(Sum!$FD$2:$FD$153=0,Sum!AH2:AH153),1),1)</f>
        <v>0</v>
      </c>
      <c r="AK9" cm="1">
        <f t="array" ref="AK9">ROUND(QUARTILE(IF(Sum!$FD$2:$FD$153=0,Sum!AI2:AI153),1),1)</f>
        <v>0</v>
      </c>
      <c r="AL9" cm="1">
        <f t="array" ref="AL9">ROUND(QUARTILE(IF(Sum!$FD$2:$FD$153=0,Sum!AJ2:AJ153),1),1)</f>
        <v>0</v>
      </c>
      <c r="AM9" cm="1">
        <f t="array" ref="AM9">ROUND(QUARTILE(IF(Sum!$FD$2:$FD$153=0,Sum!AK2:AK153),1),1)</f>
        <v>0</v>
      </c>
      <c r="AN9" cm="1">
        <f t="array" ref="AN9">ROUND(QUARTILE(IF(Sum!$FD$2:$FD$153=0,Sum!AL2:AL153),1),1)</f>
        <v>0</v>
      </c>
      <c r="AO9" cm="1">
        <f t="array" ref="AO9">ROUND(QUARTILE(IF(Sum!$FD$2:$FD$153=0,Sum!AM2:AM153),1),1)</f>
        <v>0</v>
      </c>
      <c r="AP9" cm="1">
        <f t="array" ref="AP9">ROUND(QUARTILE(IF(Sum!$FD$2:$FD$153=0,Sum!AN2:AN153),1),1)</f>
        <v>0</v>
      </c>
      <c r="AQ9" cm="1">
        <f t="array" ref="AQ9">ROUND(QUARTILE(IF(Sum!$FD$2:$FD$153=0,Sum!AO2:AO153),1),1)</f>
        <v>0</v>
      </c>
      <c r="AR9" cm="1">
        <f t="array" ref="AR9">ROUND(QUARTILE(IF(Sum!$FD$2:$FD$153=0,Sum!AP2:AP153),1),1)</f>
        <v>0</v>
      </c>
      <c r="AS9" cm="1">
        <f t="array" ref="AS9">ROUND(QUARTILE(IF(Sum!$FD$2:$FD$153=0,Sum!AQ2:AQ153),1),1)</f>
        <v>0</v>
      </c>
      <c r="AT9" cm="1">
        <f t="array" ref="AT9">ROUND(QUARTILE(IF(Sum!$FD$2:$FD$153=0,Sum!AR2:AR153),1),1)</f>
        <v>0</v>
      </c>
      <c r="AU9" cm="1">
        <f t="array" ref="AU9">ROUND(QUARTILE(IF(Sum!$FD$2:$FD$153=0,Sum!AS2:AS153),1),1)</f>
        <v>0</v>
      </c>
      <c r="AV9" cm="1">
        <f t="array" ref="AV9">ROUND(QUARTILE(IF(Sum!$FD$2:$FD$153=0,Sum!AT2:AT153),1),1)</f>
        <v>0</v>
      </c>
      <c r="AW9" cm="1">
        <f t="array" ref="AW9">ROUND(QUARTILE(IF(Sum!$FD$2:$FD$153=0,Sum!AU2:AU153),1),1)</f>
        <v>0</v>
      </c>
      <c r="AX9" cm="1">
        <f t="array" ref="AX9">ROUND(QUARTILE(IF(Sum!$FD$2:$FD$153=0,Sum!AV2:AV153),1),1)</f>
        <v>1</v>
      </c>
      <c r="AY9" cm="1">
        <f t="array" ref="AY9">ROUND(QUARTILE(IF(Sum!$FD$2:$FD$153=0,Sum!AW2:AW153),1),1)</f>
        <v>0</v>
      </c>
      <c r="AZ9" cm="1">
        <f t="array" ref="AZ9">ROUND(QUARTILE(IF(Sum!$FD$2:$FD$153=0,Sum!AX2:AX153),1),1)</f>
        <v>1</v>
      </c>
      <c r="BA9" cm="1">
        <f t="array" ref="BA9">ROUND(QUARTILE(IF(Sum!$FD$2:$FD$153=0,Sum!AY2:AY153),1),1)</f>
        <v>21.6</v>
      </c>
      <c r="BB9" cm="1">
        <f t="array" ref="BB9">ROUND(QUARTILE(IF(Sum!$FD$2:$FD$153=0,Sum!AZ2:AZ153),1),1)</f>
        <v>0.7</v>
      </c>
      <c r="BC9" cm="1">
        <f t="array" ref="BC9">ROUND(QUARTILE(IF(Sum!$FD$2:$FD$153=0,Sum!BA2:BA153),1),1)</f>
        <v>2.8</v>
      </c>
      <c r="BD9" cm="1">
        <f t="array" ref="BD9">ROUND(QUARTILE(IF(Sum!$FD$2:$FD$153=0,Sum!BB2:BB153),1),1)</f>
        <v>0</v>
      </c>
      <c r="BE9" cm="1">
        <f t="array" ref="BE9">ROUND(QUARTILE(IF(Sum!$FD$2:$FD$153=0,Sum!BC2:BC153),1),1)</f>
        <v>0</v>
      </c>
      <c r="BF9" cm="1">
        <f t="array" ref="BF9">ROUND(QUARTILE(IF(Sum!$FD$2:$FD$153=0,Sum!BD2:BD153),1),1)</f>
        <v>1</v>
      </c>
      <c r="BG9" cm="1">
        <f t="array" ref="BG9">ROUND(QUARTILE(IF(Sum!$FD$2:$FD$153=0,Sum!BE2:BE153),1),1)</f>
        <v>1</v>
      </c>
      <c r="BH9" cm="1">
        <f t="array" ref="BH9">ROUND(QUARTILE(IF(Sum!$FD$2:$FD$153=0,Sum!BF2:BF153),1),1)</f>
        <v>150.80000000000001</v>
      </c>
      <c r="BI9" cm="1">
        <f t="array" ref="BI9">ROUND(QUARTILE(IF(Sum!$FD$2:$FD$153=0,Sum!BG2:BG153),1),1)</f>
        <v>1</v>
      </c>
      <c r="BJ9" cm="1">
        <f t="array" ref="BJ9">ROUND(QUARTILE(IF(Sum!$FD$2:$FD$153=0,Sum!BH2:BH153),1),1)</f>
        <v>85.3</v>
      </c>
      <c r="BK9" cm="1">
        <f t="array" ref="BK9">ROUND(QUARTILE(IF(Sum!$FD$2:$FD$153=0,Sum!BI2:BI153),1),1)</f>
        <v>57.3</v>
      </c>
      <c r="BL9" cm="1">
        <f t="array" ref="BL9">ROUND(QUARTILE(IF(Sum!$FD$2:$FD$153=0,Sum!BJ2:BJ153),1),1)</f>
        <v>32.200000000000003</v>
      </c>
      <c r="BM9" cm="1">
        <f t="array" ref="BM9">ROUND(QUARTILE(IF(Sum!$FD$2:$FD$153=0,Sum!BK2:BK153),1),1)</f>
        <v>0</v>
      </c>
      <c r="BN9" cm="1">
        <f t="array" ref="BN9">ROUND(QUARTILE(IF(Sum!$FD$2:$FD$153=0,Sum!BL2:BL153),1),1)</f>
        <v>2</v>
      </c>
      <c r="BO9" cm="1">
        <f t="array" ref="BO9">ROUND(QUARTILE(IF(Sum!$FD$2:$FD$153=0,Sum!BM2:BM153),1),1)</f>
        <v>0</v>
      </c>
      <c r="BP9" cm="1">
        <f t="array" ref="BP9">ROUND(QUARTILE(IF(Sum!$FD$2:$FD$153=0,Sum!BN2:BN153),1),1)</f>
        <v>0</v>
      </c>
      <c r="BQ9" cm="1">
        <f t="array" ref="BQ9">ROUND(QUARTILE(IF(Sum!$FD$2:$FD$153=0,Sum!BO2:BO153),1),1)</f>
        <v>0</v>
      </c>
      <c r="BR9" cm="1">
        <f t="array" ref="BR9">ROUND(QUARTILE(IF(Sum!$FD$2:$FD$153=0,Sum!BP2:BP153),1),1)</f>
        <v>0</v>
      </c>
      <c r="BS9" cm="1">
        <f t="array" ref="BS9">ROUND(QUARTILE(IF(Sum!$FD$2:$FD$153=0,Sum!BQ2:BQ153),1),1)</f>
        <v>0</v>
      </c>
      <c r="BT9" cm="1">
        <f t="array" ref="BT9">ROUND(QUARTILE(IF(Sum!$FD$2:$FD$153=0,Sum!BR2:BR153),1),1)</f>
        <v>1</v>
      </c>
      <c r="BU9" cm="1">
        <f t="array" ref="BU9">ROUND(QUARTILE(IF(Sum!$FD$2:$FD$153=0,Sum!BS2:BS153),1),1)</f>
        <v>0</v>
      </c>
      <c r="BV9" cm="1">
        <f t="array" ref="BV9">ROUND(QUARTILE(IF(Sum!$FD$2:$FD$153=0,Sum!BT2:BT153),1),1)</f>
        <v>0</v>
      </c>
      <c r="BW9" cm="1">
        <f t="array" ref="BW9">ROUND(QUARTILE(IF(Sum!$FD$2:$FD$153=0,Sum!BU2:BU153),1),1)</f>
        <v>0</v>
      </c>
      <c r="BX9" cm="1">
        <f t="array" ref="BX9">ROUND(QUARTILE(IF(Sum!$FD$2:$FD$153=0,Sum!BV2:BV153),1),1)</f>
        <v>0</v>
      </c>
      <c r="BY9" cm="1">
        <f t="array" ref="BY9">ROUND(QUARTILE(IF(Sum!$FD$2:$FD$153=0,Sum!BW2:BW153),1),1)</f>
        <v>3</v>
      </c>
      <c r="BZ9" cm="1">
        <f t="array" ref="BZ9">ROUND(QUARTILE(IF(Sum!$FD$2:$FD$153=0,Sum!BX2:BX153),1),1)</f>
        <v>0</v>
      </c>
      <c r="CA9" cm="1">
        <f t="array" ref="CA9">ROUND(QUARTILE(IF(Sum!$FD$2:$FD$153=0,Sum!BY2:BY153),1),1)</f>
        <v>0</v>
      </c>
      <c r="CB9" cm="1">
        <f t="array" ref="CB9">ROUND(QUARTILE(IF(Sum!$FD$2:$FD$153=0,Sum!BZ2:BZ153),1),1)</f>
        <v>0</v>
      </c>
      <c r="CC9" cm="1">
        <f t="array" ref="CC9">ROUND(QUARTILE(IF(Sum!$FD$2:$FD$153=0,Sum!CA2:CA153),1),1)</f>
        <v>0</v>
      </c>
      <c r="CD9" cm="1">
        <f t="array" ref="CD9">ROUND(QUARTILE(IF(Sum!$FD$2:$FD$153=0,Sum!CB2:CB153),1),1)</f>
        <v>0</v>
      </c>
      <c r="CE9" cm="1">
        <f t="array" ref="CE9">ROUND(QUARTILE(IF(Sum!$FD$2:$FD$153=0,Sum!CC2:CC153),1),1)</f>
        <v>0</v>
      </c>
      <c r="CF9" cm="1">
        <f t="array" ref="CF9">ROUND(QUARTILE(IF(Sum!$FD$2:$FD$153=0,Sum!CD2:CD153),1),1)</f>
        <v>0</v>
      </c>
      <c r="CG9" cm="1">
        <f t="array" ref="CG9">ROUND(QUARTILE(IF(Sum!$FD$2:$FD$153=0,Sum!CE2:CE153),1),1)</f>
        <v>0</v>
      </c>
      <c r="CH9" cm="1">
        <f t="array" ref="CH9">ROUND(QUARTILE(IF(Sum!$FD$2:$FD$153=0,Sum!CF2:CF153),1),1)</f>
        <v>0</v>
      </c>
      <c r="CI9" cm="1">
        <f t="array" ref="CI9">ROUND(QUARTILE(IF(Sum!$FD$2:$FD$153=0,Sum!CG2:CG153),1),1)</f>
        <v>1</v>
      </c>
      <c r="CJ9" cm="1">
        <f t="array" ref="CJ9">ROUND(QUARTILE(IF(Sum!$FD$2:$FD$153=0,Sum!CH2:CH153),1),1)</f>
        <v>500</v>
      </c>
      <c r="CK9" cm="1">
        <f t="array" ref="CK9">ROUND(QUARTILE(IF(Sum!$FD$2:$FD$153=0,Sum!CI2:CI153),1),1)</f>
        <v>448.8</v>
      </c>
      <c r="CL9" cm="1">
        <f t="array" ref="CL9">ROUND(QUARTILE(IF(Sum!$FD$2:$FD$153=0,Sum!CJ2:CJ153),1),1)</f>
        <v>0</v>
      </c>
      <c r="CM9" cm="1">
        <f t="array" ref="CM9">ROUND(QUARTILE(IF(Sum!$FD$2:$FD$153=0,Sum!CK2:CK153),1),1)</f>
        <v>0</v>
      </c>
      <c r="CN9" cm="1">
        <f t="array" ref="CN9">ROUND(QUARTILE(IF(Sum!$FD$2:$FD$153=0,Sum!CL2:CL153),1),1)</f>
        <v>0</v>
      </c>
      <c r="CO9" cm="1">
        <f t="array" ref="CO9">ROUND(QUARTILE(IF(Sum!$FD$2:$FD$153=0,Sum!CM2:CM153),1),1)</f>
        <v>0</v>
      </c>
      <c r="CP9" cm="1">
        <f t="array" ref="CP9">ROUND(QUARTILE(IF(Sum!$FD$2:$FD$153=0,Sum!CN2:CN153),1),1)</f>
        <v>0</v>
      </c>
      <c r="CQ9" cm="1">
        <f t="array" ref="CQ9">ROUND(QUARTILE(IF(Sum!$FD$2:$FD$153=0,Sum!CO2:CO153),1),1)</f>
        <v>0</v>
      </c>
      <c r="CR9" cm="1">
        <f t="array" ref="CR9">ROUND(QUARTILE(IF(Sum!$FD$2:$FD$153=0,Sum!CP2:CP153),1),1)</f>
        <v>0</v>
      </c>
      <c r="CS9" cm="1">
        <f t="array" ref="CS9">ROUND(QUARTILE(IF(Sum!$FD$2:$FD$153=0,Sum!CQ2:CQ153),1),1)</f>
        <v>0</v>
      </c>
      <c r="CT9" cm="1">
        <f t="array" ref="CT9">ROUND(QUARTILE(IF(Sum!$FD$2:$FD$153=0,Sum!CR2:CR153),1),1)</f>
        <v>0</v>
      </c>
      <c r="CU9" cm="1">
        <f t="array" ref="CU9">ROUND(QUARTILE(IF(Sum!$FD$2:$FD$153=0,Sum!CS2:CS153),1),1)</f>
        <v>0</v>
      </c>
      <c r="CV9" cm="1">
        <f t="array" ref="CV9">ROUND(QUARTILE(IF(Sum!$FD$2:$FD$153=0,Sum!CT2:CT153),1),1)</f>
        <v>0</v>
      </c>
      <c r="CW9" cm="1">
        <f t="array" ref="CW9">ROUND(QUARTILE(IF(Sum!$FD$2:$FD$153=0,Sum!CU2:CU153),1),1)</f>
        <v>0</v>
      </c>
      <c r="CX9" cm="1">
        <f t="array" ref="CX9">ROUND(QUARTILE(IF(Sum!$FD$2:$FD$153=0,Sum!CV2:CV153),1),1)</f>
        <v>0</v>
      </c>
      <c r="CY9" cm="1">
        <f t="array" ref="CY9">ROUND(QUARTILE(IF(Sum!$FD$2:$FD$153=0,Sum!CW2:CW153),1),1)</f>
        <v>0</v>
      </c>
      <c r="CZ9" cm="1">
        <f t="array" ref="CZ9">ROUND(QUARTILE(IF(Sum!$FD$2:$FD$153=0,Sum!CX2:CX153),1),1)</f>
        <v>0</v>
      </c>
      <c r="DA9" cm="1">
        <f t="array" ref="DA9">ROUND(QUARTILE(IF(Sum!$FD$2:$FD$153=0,Sum!CY2:CY153),1),1)</f>
        <v>0</v>
      </c>
      <c r="DB9" cm="1">
        <f t="array" ref="DB9">ROUND(QUARTILE(IF(Sum!$FD$2:$FD$153=0,Sum!CZ2:CZ153),1),1)</f>
        <v>0</v>
      </c>
      <c r="DC9" cm="1">
        <f t="array" ref="DC9">ROUND(QUARTILE(IF(Sum!$FD$2:$FD$153=0,Sum!DA2:DA153),1),1)</f>
        <v>0</v>
      </c>
      <c r="DD9" cm="1">
        <f t="array" ref="DD9">ROUND(QUARTILE(IF(Sum!$FD$2:$FD$153=0,Sum!DB2:DB153),1),1)</f>
        <v>0</v>
      </c>
      <c r="DE9" cm="1">
        <f t="array" ref="DE9">ROUND(QUARTILE(IF(Sum!$FD$2:$FD$153=0,Sum!DC2:DC153),1),1)</f>
        <v>0</v>
      </c>
      <c r="DF9" cm="1">
        <f t="array" ref="DF9">ROUND(QUARTILE(IF(Sum!$FD$2:$FD$153=0,Sum!DD2:DD153),1),1)</f>
        <v>0</v>
      </c>
      <c r="DG9" cm="1">
        <f t="array" ref="DG9">ROUND(QUARTILE(IF(Sum!$FD$2:$FD$153=0,Sum!DE2:DE153),1),1)</f>
        <v>0</v>
      </c>
      <c r="DH9" cm="1">
        <f t="array" ref="DH9">ROUND(QUARTILE(IF(Sum!$FD$2:$FD$153=0,Sum!DF2:DF153),1),1)</f>
        <v>1</v>
      </c>
      <c r="DI9" cm="1">
        <f t="array" ref="DI9">ROUND(QUARTILE(IF(Sum!$FD$2:$FD$153=0,Sum!DG2:DG153),1),1)</f>
        <v>0</v>
      </c>
      <c r="DJ9" cm="1">
        <f t="array" ref="DJ9">ROUND(QUARTILE(IF(Sum!$FD$2:$FD$153=0,Sum!DH2:DH153),1),1)</f>
        <v>0</v>
      </c>
      <c r="DK9" cm="1">
        <f t="array" ref="DK9">ROUND(QUARTILE(IF(Sum!$FD$2:$FD$153=0,Sum!DI2:DI153),1),1)</f>
        <v>0</v>
      </c>
      <c r="DL9" cm="1">
        <f t="array" ref="DL9">ROUND(QUARTILE(IF(Sum!$FD$2:$FD$153=0,Sum!DJ2:DJ153),1),1)</f>
        <v>1</v>
      </c>
      <c r="DM9" cm="1">
        <f t="array" ref="DM9">ROUND(QUARTILE(IF(Sum!$FD$2:$FD$153=0,Sum!DK2:DK153),1),1)</f>
        <v>0</v>
      </c>
      <c r="DN9" cm="1">
        <f t="array" ref="DN9">ROUND(QUARTILE(IF(Sum!$FD$2:$FD$153=0,Sum!DL2:DL153),1),1)</f>
        <v>0</v>
      </c>
      <c r="DO9" cm="1">
        <f t="array" ref="DO9">ROUND(QUARTILE(IF(Sum!$FD$2:$FD$153=0,Sum!DM2:DM153),1),1)</f>
        <v>0</v>
      </c>
      <c r="DP9" cm="1">
        <f t="array" ref="DP9">ROUND(QUARTILE(IF(Sum!$FD$2:$FD$153=0,Sum!DN2:DN153),1),1)</f>
        <v>0</v>
      </c>
      <c r="DQ9" cm="1">
        <f t="array" ref="DQ9">ROUND(QUARTILE(IF(Sum!$FD$2:$FD$153=0,Sum!DO2:DO153),1),1)</f>
        <v>0</v>
      </c>
      <c r="DR9" cm="1">
        <f t="array" ref="DR9">ROUND(QUARTILE(IF(Sum!$FD$2:$FD$153=0,Sum!DP2:DP153),1),1)</f>
        <v>0</v>
      </c>
      <c r="DS9" cm="1">
        <f t="array" ref="DS9">ROUND(QUARTILE(IF(Sum!$FD$2:$FD$153=0,Sum!DQ2:DQ153),1),1)</f>
        <v>0</v>
      </c>
      <c r="DT9" cm="1">
        <f t="array" ref="DT9">ROUND(QUARTILE(IF(Sum!$FD$2:$FD$153=0,Sum!DR2:DR153),1),1)</f>
        <v>0</v>
      </c>
      <c r="DU9" cm="1">
        <f t="array" ref="DU9">ROUND(QUARTILE(IF(Sum!$FD$2:$FD$153=0,Sum!DS2:DS153),1),1)</f>
        <v>1</v>
      </c>
      <c r="DV9" cm="1">
        <f t="array" ref="DV9">ROUND(QUARTILE(IF(Sum!$FD$2:$FD$153=0,Sum!DT2:DT153),1),1)</f>
        <v>16</v>
      </c>
      <c r="DW9" cm="1">
        <f t="array" ref="DW9">ROUND(QUARTILE(IF(Sum!$FD$2:$FD$153=0,Sum!DU2:DU153),1),1)</f>
        <v>0</v>
      </c>
      <c r="DX9" cm="1">
        <f t="array" ref="DX9">ROUND(QUARTILE(IF(Sum!$FD$2:$FD$153=0,Sum!DV2:DV153),1),1)</f>
        <v>0</v>
      </c>
      <c r="DY9" cm="1">
        <f t="array" ref="DY9">ROUND(QUARTILE(IF(Sum!$FD$2:$FD$153=0,Sum!DW2:DW153),1),1)</f>
        <v>0</v>
      </c>
      <c r="DZ9" cm="1">
        <f t="array" ref="DZ9">ROUND(QUARTILE(IF(Sum!$FD$2:$FD$153=0,Sum!DX2:DX153),1),1)</f>
        <v>0</v>
      </c>
      <c r="EA9" cm="1">
        <f t="array" ref="EA9">ROUND(QUARTILE(IF(Sum!$FD$2:$FD$153=0,Sum!DY2:DY153),1),1)</f>
        <v>0</v>
      </c>
      <c r="EB9" cm="1">
        <f t="array" ref="EB9">ROUND(QUARTILE(IF(Sum!$FD$2:$FD$153=0,Sum!DZ2:DZ153),1),1)</f>
        <v>0</v>
      </c>
      <c r="EC9" cm="1">
        <f t="array" ref="EC9">ROUND(QUARTILE(IF(Sum!$FD$2:$FD$153=0,Sum!EA2:EA153),1),1)</f>
        <v>0</v>
      </c>
      <c r="ED9" cm="1">
        <f t="array" ref="ED9">ROUND(QUARTILE(IF(Sum!$FD$2:$FD$153=0,Sum!EB2:EB153),1),1)</f>
        <v>0</v>
      </c>
      <c r="EE9" cm="1">
        <f t="array" ref="EE9">ROUND(QUARTILE(IF(Sum!$FD$2:$FD$153=0,Sum!EC2:EC153),1),1)</f>
        <v>0</v>
      </c>
      <c r="EF9" cm="1">
        <f t="array" ref="EF9">ROUND(QUARTILE(IF(Sum!$FD$2:$FD$153=0,Sum!ED2:ED153),1),1)</f>
        <v>0</v>
      </c>
      <c r="EG9" cm="1">
        <f t="array" ref="EG9">ROUND(QUARTILE(IF(Sum!$FD$2:$FD$153=0,Sum!EE2:EE153),1),1)</f>
        <v>0</v>
      </c>
      <c r="EH9" cm="1">
        <f t="array" ref="EH9">ROUND(QUARTILE(IF(Sum!$FD$2:$FD$153=0,Sum!EF2:EF153),1),1)</f>
        <v>0</v>
      </c>
      <c r="EI9" cm="1">
        <f t="array" ref="EI9">ROUND(QUARTILE(IF(Sum!$FD$2:$FD$153=0,Sum!EG2:EG153),1),1)</f>
        <v>0</v>
      </c>
      <c r="EJ9" cm="1">
        <f t="array" ref="EJ9">ROUND(QUARTILE(IF(Sum!$FD$2:$FD$153=0,Sum!EH2:EH153),1),1)</f>
        <v>0</v>
      </c>
      <c r="EK9" cm="1">
        <f t="array" ref="EK9">ROUND(QUARTILE(IF(Sum!$FD$2:$FD$153=0,Sum!EI2:EI153),1),1)</f>
        <v>0</v>
      </c>
      <c r="EL9" cm="1">
        <f t="array" ref="EL9">ROUND(QUARTILE(IF(Sum!$FD$2:$FD$153=0,Sum!EJ2:EJ153),1),1)</f>
        <v>0</v>
      </c>
      <c r="EM9" cm="1">
        <f t="array" ref="EM9">ROUND(QUARTILE(IF(Sum!$FD$2:$FD$153=0,Sum!EK2:EK153),1),1)</f>
        <v>0</v>
      </c>
      <c r="EN9" cm="1">
        <f t="array" ref="EN9">ROUND(QUARTILE(IF(Sum!$FD$2:$FD$153=0,Sum!EL2:EL153),1),1)</f>
        <v>0</v>
      </c>
      <c r="EO9" cm="1">
        <f t="array" ref="EO9">ROUND(QUARTILE(IF(Sum!$FD$2:$FD$153=0,Sum!EM2:EM153),1),1)</f>
        <v>0</v>
      </c>
      <c r="EP9" cm="1">
        <f t="array" ref="EP9">ROUND(QUARTILE(IF(Sum!$FD$2:$FD$153=0,Sum!EN2:EN153),1),1)</f>
        <v>0</v>
      </c>
      <c r="EQ9" cm="1">
        <f t="array" ref="EQ9">ROUND(QUARTILE(IF(Sum!$FD$2:$FD$153=0,Sum!EO2:EO153),1),1)</f>
        <v>0</v>
      </c>
      <c r="ER9" cm="1">
        <f t="array" ref="ER9">ROUND(QUARTILE(IF(Sum!$FD$2:$FD$153=0,Sum!EP2:EP153),1),1)</f>
        <v>0</v>
      </c>
      <c r="ES9" cm="1">
        <f t="array" ref="ES9">ROUND(QUARTILE(IF(Sum!$FD$2:$FD$153=0,Sum!EQ2:EQ153),1),1)</f>
        <v>0</v>
      </c>
      <c r="ET9" cm="1">
        <f t="array" ref="ET9">ROUND(QUARTILE(IF(Sum!$FD$2:$FD$153=0,Sum!ER2:ER153),1),1)</f>
        <v>0</v>
      </c>
      <c r="EU9" cm="1">
        <f t="array" ref="EU9">ROUND(QUARTILE(IF(Sum!$FD$2:$FD$153=0,Sum!ES2:ES153),1),1)</f>
        <v>0</v>
      </c>
      <c r="EV9" cm="1">
        <f t="array" ref="EV9">ROUND(QUARTILE(IF(Sum!$FD$2:$FD$153=0,Sum!ET2:ET153),1),1)</f>
        <v>0</v>
      </c>
      <c r="EW9" cm="1">
        <f t="array" ref="EW9">ROUND(QUARTILE(IF(Sum!$FD$2:$FD$153=0,Sum!EU2:EU153),1),1)</f>
        <v>0</v>
      </c>
      <c r="EX9" cm="1">
        <f t="array" ref="EX9">ROUND(QUARTILE(IF(Sum!$FD$2:$FD$153=0,Sum!EV2:EV153),1),1)</f>
        <v>0</v>
      </c>
      <c r="EY9" cm="1">
        <f t="array" ref="EY9">ROUND(QUARTILE(IF(Sum!$FD$2:$FD$153=0,Sum!EW2:EW153),1),1)</f>
        <v>0</v>
      </c>
      <c r="EZ9" cm="1">
        <f t="array" ref="EZ9">ROUND(QUARTILE(IF(Sum!$FD$2:$FD$153=0,Sum!EX2:EX153),1),1)</f>
        <v>0</v>
      </c>
      <c r="FA9" cm="1">
        <f t="array" ref="FA9">ROUND(QUARTILE(IF(Sum!$FD$2:$FD$153=0,Sum!EY2:EY153),1),1)</f>
        <v>0</v>
      </c>
      <c r="FB9" cm="1">
        <f t="array" ref="FB9">ROUND(QUARTILE(IF(Sum!$FD$2:$FD$153=0,Sum!EZ2:EZ153),1),1)</f>
        <v>0</v>
      </c>
      <c r="FC9" cm="1">
        <f t="array" ref="FC9">ROUND(QUARTILE(IF(Sum!$FD$2:$FD$153=0,Sum!FA2:FA153),1),1)</f>
        <v>0</v>
      </c>
      <c r="FD9" cm="1">
        <f t="array" ref="FD9">ROUND(QUARTILE(IF(Sum!$FD$2:$FD$153=0,Sum!FB2:FB153),1),1)</f>
        <v>0</v>
      </c>
      <c r="FE9" cm="1">
        <f t="array" ref="FE9">ROUND(QUARTILE(IF(Sum!$FD$2:$FD$153=0,Sum!FC2:FC153),1),1)</f>
        <v>0</v>
      </c>
    </row>
    <row r="10" spans="1:167" x14ac:dyDescent="0.25">
      <c r="A10" s="198"/>
      <c r="B10" s="44" t="s">
        <v>386</v>
      </c>
      <c r="C10" s="44">
        <v>3</v>
      </c>
      <c r="D10" cm="1">
        <f t="array" ref="D10">ROUND(QUARTILE(IF(Sum!$FD$2:$FD$153=0,Sum!B2:B153),3),1)</f>
        <v>58</v>
      </c>
      <c r="E10" cm="1">
        <f t="array" ref="E10">ROUND(QUARTILE(IF(Sum!$FD$2:$FD$153=0,Sum!C2:C153),3),1)</f>
        <v>0</v>
      </c>
      <c r="F10" cm="1">
        <f t="array" ref="F10">ROUND(QUARTILE(IF(Sum!$FD$2:$FD$153=0,Sum!D2:D153),3),1)</f>
        <v>1</v>
      </c>
      <c r="G10" cm="1">
        <f t="array" ref="G10">ROUND(QUARTILE(IF(Sum!$FD$2:$FD$153=0,Sum!E2:E153),3),1)</f>
        <v>1</v>
      </c>
      <c r="H10" cm="1">
        <f t="array" ref="H10">ROUND(QUARTILE(IF(Sum!$FD$2:$FD$153=0,Sum!F2:F153),3),1)</f>
        <v>0</v>
      </c>
      <c r="I10" cm="1">
        <f t="array" ref="I10">ROUND(QUARTILE(IF(Sum!$FD$2:$FD$153=0,Sum!G2:G153),3),1)</f>
        <v>1</v>
      </c>
      <c r="J10" cm="1">
        <f t="array" ref="J10">ROUND(QUARTILE(IF(Sum!$FD$2:$FD$153=0,Sum!H2:H153),3),1)</f>
        <v>1</v>
      </c>
      <c r="K10" cm="1">
        <f t="array" ref="K10">ROUND(QUARTILE(IF(Sum!$FD$2:$FD$153=0,Sum!I2:I153),3),1)</f>
        <v>175</v>
      </c>
      <c r="L10" cm="1">
        <f t="array" ref="L10">ROUND(QUARTILE(IF(Sum!$FD$2:$FD$153=0,Sum!J2:J153),3),1)</f>
        <v>92.8</v>
      </c>
      <c r="M10" cm="1">
        <f t="array" ref="M10">ROUND(QUARTILE(IF(Sum!$FD$2:$FD$153=0,Sum!K2:K153),3),1)</f>
        <v>30.4</v>
      </c>
      <c r="N10" cm="1">
        <f t="array" ref="N10">ROUND(QUARTILE(IF(Sum!$FD$2:$FD$153=0,Sum!L2:L153),3),1)</f>
        <v>1</v>
      </c>
      <c r="O10" cm="1">
        <f t="array" ref="O10">ROUND(QUARTILE(IF(Sum!$FD$2:$FD$153=0,Sum!M2:M153),3),1)</f>
        <v>1</v>
      </c>
      <c r="P10" cm="1">
        <f t="array" ref="P10">ROUND(QUARTILE(IF(Sum!$FD$2:$FD$153=0,Sum!N2:N153),3),1)</f>
        <v>0</v>
      </c>
      <c r="Q10" cm="1">
        <f t="array" ref="Q10">ROUND(QUARTILE(IF(Sum!$FD$2:$FD$153=0,Sum!O2:O153),3),1)</f>
        <v>1</v>
      </c>
      <c r="R10" cm="1">
        <f t="array" ref="R10">ROUND(QUARTILE(IF(Sum!$FD$2:$FD$153=0,Sum!P2:P153),3),1)</f>
        <v>0</v>
      </c>
      <c r="S10" cm="1">
        <f t="array" ref="S10">ROUND(QUARTILE(IF(Sum!$FD$2:$FD$153=0,Sum!Q2:Q153),3),1)</f>
        <v>1</v>
      </c>
      <c r="T10" cm="1">
        <f t="array" ref="T10">ROUND(QUARTILE(IF(Sum!$FD$2:$FD$153=0,Sum!R2:R153),3),1)</f>
        <v>1</v>
      </c>
      <c r="U10" cm="1">
        <f t="array" ref="U10">ROUND(QUARTILE(IF(Sum!$FD$2:$FD$153=0,Sum!S2:S153),3),1)</f>
        <v>0</v>
      </c>
      <c r="V10" cm="1">
        <f t="array" ref="V10">ROUND(QUARTILE(IF(Sum!$FD$2:$FD$153=0,Sum!T2:T153),3),1)</f>
        <v>0</v>
      </c>
      <c r="W10" cm="1">
        <f t="array" ref="W10">ROUND(QUARTILE(IF(Sum!$FD$2:$FD$153=0,Sum!U2:U153),3),1)</f>
        <v>0</v>
      </c>
      <c r="X10" cm="1">
        <f t="array" ref="X10">ROUND(QUARTILE(IF(Sum!$FD$2:$FD$153=0,Sum!V2:V153),3),1)</f>
        <v>1</v>
      </c>
      <c r="Y10" cm="1">
        <f t="array" ref="Y10">ROUND(QUARTILE(IF(Sum!$FD$2:$FD$153=0,Sum!W2:W153),3),1)</f>
        <v>0</v>
      </c>
      <c r="Z10" cm="1">
        <f t="array" ref="Z10">ROUND(QUARTILE(IF(Sum!$FD$2:$FD$153=0,Sum!X2:X153),3),1)</f>
        <v>1</v>
      </c>
      <c r="AA10" cm="1">
        <f t="array" ref="AA10">ROUND(QUARTILE(IF(Sum!$FD$2:$FD$153=0,Sum!Y2:Y153),3),1)</f>
        <v>0</v>
      </c>
      <c r="AB10" cm="1">
        <f t="array" ref="AB10">ROUND(QUARTILE(IF(Sum!$FD$2:$FD$153=0,Sum!Z2:Z153),3),1)</f>
        <v>0</v>
      </c>
      <c r="AC10" cm="1">
        <f t="array" ref="AC10">ROUND(QUARTILE(IF(Sum!$FD$2:$FD$153=0,Sum!AA2:AA153),3),1)</f>
        <v>0</v>
      </c>
      <c r="AD10" cm="1">
        <f t="array" ref="AD10">ROUND(QUARTILE(IF(Sum!$FD$2:$FD$153=0,Sum!AB2:AB153),3),1)</f>
        <v>0</v>
      </c>
      <c r="AE10" cm="1">
        <f t="array" ref="AE10">ROUND(QUARTILE(IF(Sum!$FD$2:$FD$153=0,Sum!AC2:AC153),3),1)</f>
        <v>0</v>
      </c>
      <c r="AF10" cm="1">
        <f t="array" ref="AF10">ROUND(QUARTILE(IF(Sum!$FD$2:$FD$153=0,Sum!AD2:AD153),3),1)</f>
        <v>0</v>
      </c>
      <c r="AG10" cm="1">
        <f t="array" ref="AG10">ROUND(QUARTILE(IF(Sum!$FD$2:$FD$153=0,Sum!AE2:AE153),3),1)</f>
        <v>0</v>
      </c>
      <c r="AH10" cm="1">
        <f t="array" ref="AH10">ROUND(QUARTILE(IF(Sum!$FD$2:$FD$153=0,Sum!AF2:AF153),3),1)</f>
        <v>0</v>
      </c>
      <c r="AI10" cm="1">
        <f t="array" ref="AI10">ROUND(QUARTILE(IF(Sum!$FD$2:$FD$153=0,Sum!AG2:AG153),3),1)</f>
        <v>0</v>
      </c>
      <c r="AJ10" cm="1">
        <f t="array" ref="AJ10">ROUND(QUARTILE(IF(Sum!$FD$2:$FD$153=0,Sum!AH2:AH153),3),1)</f>
        <v>0</v>
      </c>
      <c r="AK10" cm="1">
        <f t="array" ref="AK10">ROUND(QUARTILE(IF(Sum!$FD$2:$FD$153=0,Sum!AI2:AI153),3),1)</f>
        <v>0</v>
      </c>
      <c r="AL10" cm="1">
        <f t="array" ref="AL10">ROUND(QUARTILE(IF(Sum!$FD$2:$FD$153=0,Sum!AJ2:AJ153),3),1)</f>
        <v>0</v>
      </c>
      <c r="AM10" cm="1">
        <f t="array" ref="AM10">ROUND(QUARTILE(IF(Sum!$FD$2:$FD$153=0,Sum!AK2:AK153),3),1)</f>
        <v>0</v>
      </c>
      <c r="AN10" cm="1">
        <f t="array" ref="AN10">ROUND(QUARTILE(IF(Sum!$FD$2:$FD$153=0,Sum!AL2:AL153),3),1)</f>
        <v>1</v>
      </c>
      <c r="AO10" cm="1">
        <f t="array" ref="AO10">ROUND(QUARTILE(IF(Sum!$FD$2:$FD$153=0,Sum!AM2:AM153),3),1)</f>
        <v>1</v>
      </c>
      <c r="AP10" cm="1">
        <f t="array" ref="AP10">ROUND(QUARTILE(IF(Sum!$FD$2:$FD$153=0,Sum!AN2:AN153),3),1)</f>
        <v>0</v>
      </c>
      <c r="AQ10" cm="1">
        <f t="array" ref="AQ10">ROUND(QUARTILE(IF(Sum!$FD$2:$FD$153=0,Sum!AO2:AO153),3),1)</f>
        <v>0</v>
      </c>
      <c r="AR10" cm="1">
        <f t="array" ref="AR10">ROUND(QUARTILE(IF(Sum!$FD$2:$FD$153=0,Sum!AP2:AP153),3),1)</f>
        <v>0</v>
      </c>
      <c r="AS10" cm="1">
        <f t="array" ref="AS10">ROUND(QUARTILE(IF(Sum!$FD$2:$FD$153=0,Sum!AQ2:AQ153),3),1)</f>
        <v>0</v>
      </c>
      <c r="AT10" cm="1">
        <f t="array" ref="AT10">ROUND(QUARTILE(IF(Sum!$FD$2:$FD$153=0,Sum!AR2:AR153),3),1)</f>
        <v>1</v>
      </c>
      <c r="AU10" cm="1">
        <f t="array" ref="AU10">ROUND(QUARTILE(IF(Sum!$FD$2:$FD$153=0,Sum!AS2:AS153),3),1)</f>
        <v>0</v>
      </c>
      <c r="AV10" cm="1">
        <f t="array" ref="AV10">ROUND(QUARTILE(IF(Sum!$FD$2:$FD$153=0,Sum!AT2:AT153),3),1)</f>
        <v>0</v>
      </c>
      <c r="AW10" cm="1">
        <f t="array" ref="AW10">ROUND(QUARTILE(IF(Sum!$FD$2:$FD$153=0,Sum!AU2:AU153),3),1)</f>
        <v>0</v>
      </c>
      <c r="AX10" cm="1">
        <f t="array" ref="AX10">ROUND(QUARTILE(IF(Sum!$FD$2:$FD$153=0,Sum!AV2:AV153),3),1)</f>
        <v>1</v>
      </c>
      <c r="AY10" cm="1">
        <f t="array" ref="AY10">ROUND(QUARTILE(IF(Sum!$FD$2:$FD$153=0,Sum!AW2:AW153),3),1)</f>
        <v>0</v>
      </c>
      <c r="AZ10" cm="1">
        <f t="array" ref="AZ10">ROUND(QUARTILE(IF(Sum!$FD$2:$FD$153=0,Sum!AX2:AX153),3),1)</f>
        <v>1</v>
      </c>
      <c r="BA10" cm="1">
        <f t="array" ref="BA10">ROUND(QUARTILE(IF(Sum!$FD$2:$FD$153=0,Sum!AY2:AY153),3),1)</f>
        <v>35</v>
      </c>
      <c r="BB10" cm="1">
        <f t="array" ref="BB10">ROUND(QUARTILE(IF(Sum!$FD$2:$FD$153=0,Sum!AZ2:AZ153),3),1)</f>
        <v>1.4</v>
      </c>
      <c r="BC10" cm="1">
        <f t="array" ref="BC10">ROUND(QUARTILE(IF(Sum!$FD$2:$FD$153=0,Sum!BA2:BA153),3),1)</f>
        <v>3.7</v>
      </c>
      <c r="BD10" cm="1">
        <f t="array" ref="BD10">ROUND(QUARTILE(IF(Sum!$FD$2:$FD$153=0,Sum!BB2:BB153),3),1)</f>
        <v>0</v>
      </c>
      <c r="BE10" cm="1">
        <f t="array" ref="BE10">ROUND(QUARTILE(IF(Sum!$FD$2:$FD$153=0,Sum!BC2:BC153),3),1)</f>
        <v>0</v>
      </c>
      <c r="BF10" cm="1">
        <f t="array" ref="BF10">ROUND(QUARTILE(IF(Sum!$FD$2:$FD$153=0,Sum!BD2:BD153),3),1)</f>
        <v>1</v>
      </c>
      <c r="BG10" cm="1">
        <f t="array" ref="BG10">ROUND(QUARTILE(IF(Sum!$FD$2:$FD$153=0,Sum!BE2:BE153),3),1)</f>
        <v>1.2</v>
      </c>
      <c r="BH10" cm="1">
        <f t="array" ref="BH10">ROUND(QUARTILE(IF(Sum!$FD$2:$FD$153=0,Sum!BF2:BF153),3),1)</f>
        <v>179</v>
      </c>
      <c r="BI10" cm="1">
        <f t="array" ref="BI10">ROUND(QUARTILE(IF(Sum!$FD$2:$FD$153=0,Sum!BG2:BG153),3),1)</f>
        <v>1</v>
      </c>
      <c r="BJ10" cm="1">
        <f t="array" ref="BJ10">ROUND(QUARTILE(IF(Sum!$FD$2:$FD$153=0,Sum!BH2:BH153),3),1)</f>
        <v>119.8</v>
      </c>
      <c r="BK10" cm="1">
        <f t="array" ref="BK10">ROUND(QUARTILE(IF(Sum!$FD$2:$FD$153=0,Sum!BI2:BI153),3),1)</f>
        <v>83</v>
      </c>
      <c r="BL10" cm="1">
        <f t="array" ref="BL10">ROUND(QUARTILE(IF(Sum!$FD$2:$FD$153=0,Sum!BJ2:BJ153),3),1)</f>
        <v>35.1</v>
      </c>
      <c r="BM10" cm="1">
        <f t="array" ref="BM10">ROUND(QUARTILE(IF(Sum!$FD$2:$FD$153=0,Sum!BK2:BK153),3),1)</f>
        <v>0</v>
      </c>
      <c r="BN10" cm="1">
        <f t="array" ref="BN10">ROUND(QUARTILE(IF(Sum!$FD$2:$FD$153=0,Sum!BL2:BL153),3),1)</f>
        <v>3</v>
      </c>
      <c r="BO10" cm="1">
        <f t="array" ref="BO10">ROUND(QUARTILE(IF(Sum!$FD$2:$FD$153=0,Sum!BM2:BM153),3),1)</f>
        <v>0</v>
      </c>
      <c r="BP10" cm="1">
        <f t="array" ref="BP10">ROUND(QUARTILE(IF(Sum!$FD$2:$FD$153=0,Sum!BN2:BN153),3),1)</f>
        <v>0</v>
      </c>
      <c r="BQ10" cm="1">
        <f t="array" ref="BQ10">ROUND(QUARTILE(IF(Sum!$FD$2:$FD$153=0,Sum!BO2:BO153),3),1)</f>
        <v>1</v>
      </c>
      <c r="BR10" cm="1">
        <f t="array" ref="BR10">ROUND(QUARTILE(IF(Sum!$FD$2:$FD$153=0,Sum!BP2:BP153),3),1)</f>
        <v>1</v>
      </c>
      <c r="BS10" cm="1">
        <f t="array" ref="BS10">ROUND(QUARTILE(IF(Sum!$FD$2:$FD$153=0,Sum!BQ2:BQ153),3),1)</f>
        <v>0</v>
      </c>
      <c r="BT10" cm="1">
        <f t="array" ref="BT10">ROUND(QUARTILE(IF(Sum!$FD$2:$FD$153=0,Sum!BR2:BR153),3),1)</f>
        <v>1</v>
      </c>
      <c r="BU10" cm="1">
        <f t="array" ref="BU10">ROUND(QUARTILE(IF(Sum!$FD$2:$FD$153=0,Sum!BS2:BS153),3),1)</f>
        <v>0</v>
      </c>
      <c r="BV10" cm="1">
        <f t="array" ref="BV10">ROUND(QUARTILE(IF(Sum!$FD$2:$FD$153=0,Sum!BT2:BT153),3),1)</f>
        <v>0</v>
      </c>
      <c r="BW10" cm="1">
        <f t="array" ref="BW10">ROUND(QUARTILE(IF(Sum!$FD$2:$FD$153=0,Sum!BU2:BU153),3),1)</f>
        <v>0</v>
      </c>
      <c r="BX10" cm="1">
        <f t="array" ref="BX10">ROUND(QUARTILE(IF(Sum!$FD$2:$FD$153=0,Sum!BV2:BV153),3),1)</f>
        <v>0</v>
      </c>
      <c r="BY10" cm="1">
        <f t="array" ref="BY10">ROUND(QUARTILE(IF(Sum!$FD$2:$FD$153=0,Sum!BW2:BW153),3),1)</f>
        <v>4</v>
      </c>
      <c r="BZ10" cm="1">
        <f t="array" ref="BZ10">ROUND(QUARTILE(IF(Sum!$FD$2:$FD$153=0,Sum!BX2:BX153),3),1)</f>
        <v>0</v>
      </c>
      <c r="CA10" cm="1">
        <f t="array" ref="CA10">ROUND(QUARTILE(IF(Sum!$FD$2:$FD$153=0,Sum!BY2:BY153),3),1)</f>
        <v>0</v>
      </c>
      <c r="CB10" cm="1">
        <f t="array" ref="CB10">ROUND(QUARTILE(IF(Sum!$FD$2:$FD$153=0,Sum!BZ2:BZ153),3),1)</f>
        <v>1</v>
      </c>
      <c r="CC10" cm="1">
        <f t="array" ref="CC10">ROUND(QUARTILE(IF(Sum!$FD$2:$FD$153=0,Sum!CA2:CA153),3),1)</f>
        <v>0.8</v>
      </c>
      <c r="CD10" cm="1">
        <f t="array" ref="CD10">ROUND(QUARTILE(IF(Sum!$FD$2:$FD$153=0,Sum!CB2:CB153),3),1)</f>
        <v>0</v>
      </c>
      <c r="CE10" cm="1">
        <f t="array" ref="CE10">ROUND(QUARTILE(IF(Sum!$FD$2:$FD$153=0,Sum!CC2:CC153),3),1)</f>
        <v>0</v>
      </c>
      <c r="CF10" cm="1">
        <f t="array" ref="CF10">ROUND(QUARTILE(IF(Sum!$FD$2:$FD$153=0,Sum!CD2:CD153),3),1)</f>
        <v>0</v>
      </c>
      <c r="CG10" cm="1">
        <f t="array" ref="CG10">ROUND(QUARTILE(IF(Sum!$FD$2:$FD$153=0,Sum!CE2:CE153),3),1)</f>
        <v>1</v>
      </c>
      <c r="CH10" cm="1">
        <f t="array" ref="CH10">ROUND(QUARTILE(IF(Sum!$FD$2:$FD$153=0,Sum!CF2:CF153),3),1)</f>
        <v>0</v>
      </c>
      <c r="CI10" cm="1">
        <f t="array" ref="CI10">ROUND(QUARTILE(IF(Sum!$FD$2:$FD$153=0,Sum!CG2:CG153),3),1)</f>
        <v>1</v>
      </c>
      <c r="CJ10" cm="1">
        <f t="array" ref="CJ10">ROUND(QUARTILE(IF(Sum!$FD$2:$FD$153=0,Sum!CH2:CH153),3),1)</f>
        <v>700</v>
      </c>
      <c r="CK10" cm="1">
        <f t="array" ref="CK10">ROUND(QUARTILE(IF(Sum!$FD$2:$FD$153=0,Sum!CI2:CI153),3),1)</f>
        <v>753.8</v>
      </c>
      <c r="CL10" cm="1">
        <f t="array" ref="CL10">ROUND(QUARTILE(IF(Sum!$FD$2:$FD$153=0,Sum!CJ2:CJ153),3),1)</f>
        <v>1</v>
      </c>
      <c r="CM10" cm="1">
        <f t="array" ref="CM10">ROUND(QUARTILE(IF(Sum!$FD$2:$FD$153=0,Sum!CK2:CK153),3),1)</f>
        <v>0</v>
      </c>
      <c r="CN10" cm="1">
        <f t="array" ref="CN10">ROUND(QUARTILE(IF(Sum!$FD$2:$FD$153=0,Sum!CL2:CL153),3),1)</f>
        <v>0</v>
      </c>
      <c r="CO10" cm="1">
        <f t="array" ref="CO10">ROUND(QUARTILE(IF(Sum!$FD$2:$FD$153=0,Sum!CM2:CM153),3),1)</f>
        <v>0</v>
      </c>
      <c r="CP10" cm="1">
        <f t="array" ref="CP10">ROUND(QUARTILE(IF(Sum!$FD$2:$FD$153=0,Sum!CN2:CN153),3),1)</f>
        <v>0</v>
      </c>
      <c r="CQ10" cm="1">
        <f t="array" ref="CQ10">ROUND(QUARTILE(IF(Sum!$FD$2:$FD$153=0,Sum!CO2:CO153),3),1)</f>
        <v>0</v>
      </c>
      <c r="CR10" cm="1">
        <f t="array" ref="CR10">ROUND(QUARTILE(IF(Sum!$FD$2:$FD$153=0,Sum!CP2:CP153),3),1)</f>
        <v>0</v>
      </c>
      <c r="CS10" cm="1">
        <f t="array" ref="CS10">ROUND(QUARTILE(IF(Sum!$FD$2:$FD$153=0,Sum!CQ2:CQ153),3),1)</f>
        <v>0</v>
      </c>
      <c r="CT10" cm="1">
        <f t="array" ref="CT10">ROUND(QUARTILE(IF(Sum!$FD$2:$FD$153=0,Sum!CR2:CR153),3),1)</f>
        <v>0</v>
      </c>
      <c r="CU10" cm="1">
        <f t="array" ref="CU10">ROUND(QUARTILE(IF(Sum!$FD$2:$FD$153=0,Sum!CS2:CS153),3),1)</f>
        <v>0</v>
      </c>
      <c r="CV10" cm="1">
        <f t="array" ref="CV10">ROUND(QUARTILE(IF(Sum!$FD$2:$FD$153=0,Sum!CT2:CT153),3),1)</f>
        <v>0</v>
      </c>
      <c r="CW10" cm="1">
        <f t="array" ref="CW10">ROUND(QUARTILE(IF(Sum!$FD$2:$FD$153=0,Sum!CU2:CU153),3),1)</f>
        <v>0</v>
      </c>
      <c r="CX10" cm="1">
        <f t="array" ref="CX10">ROUND(QUARTILE(IF(Sum!$FD$2:$FD$153=0,Sum!CV2:CV153),3),1)</f>
        <v>1</v>
      </c>
      <c r="CY10" cm="1">
        <f t="array" ref="CY10">ROUND(QUARTILE(IF(Sum!$FD$2:$FD$153=0,Sum!CW2:CW153),3),1)</f>
        <v>0</v>
      </c>
      <c r="CZ10" cm="1">
        <f t="array" ref="CZ10">ROUND(QUARTILE(IF(Sum!$FD$2:$FD$153=0,Sum!CX2:CX153),3),1)</f>
        <v>0</v>
      </c>
      <c r="DA10" cm="1">
        <f t="array" ref="DA10">ROUND(QUARTILE(IF(Sum!$FD$2:$FD$153=0,Sum!CY2:CY153),3),1)</f>
        <v>0</v>
      </c>
      <c r="DB10" cm="1">
        <f t="array" ref="DB10">ROUND(QUARTILE(IF(Sum!$FD$2:$FD$153=0,Sum!CZ2:CZ153),3),1)</f>
        <v>0</v>
      </c>
      <c r="DC10" cm="1">
        <f t="array" ref="DC10">ROUND(QUARTILE(IF(Sum!$FD$2:$FD$153=0,Sum!DA2:DA153),3),1)</f>
        <v>1</v>
      </c>
      <c r="DD10" cm="1">
        <f t="array" ref="DD10">ROUND(QUARTILE(IF(Sum!$FD$2:$FD$153=0,Sum!DB2:DB153),3),1)</f>
        <v>0</v>
      </c>
      <c r="DE10" cm="1">
        <f t="array" ref="DE10">ROUND(QUARTILE(IF(Sum!$FD$2:$FD$153=0,Sum!DC2:DC153),3),1)</f>
        <v>0</v>
      </c>
      <c r="DF10" cm="1">
        <f t="array" ref="DF10">ROUND(QUARTILE(IF(Sum!$FD$2:$FD$153=0,Sum!DD2:DD153),3),1)</f>
        <v>0</v>
      </c>
      <c r="DG10" cm="1">
        <f t="array" ref="DG10">ROUND(QUARTILE(IF(Sum!$FD$2:$FD$153=0,Sum!DE2:DE153),3),1)</f>
        <v>0</v>
      </c>
      <c r="DH10" cm="1">
        <f t="array" ref="DH10">ROUND(QUARTILE(IF(Sum!$FD$2:$FD$153=0,Sum!DF2:DF153),3),1)</f>
        <v>1</v>
      </c>
      <c r="DI10" cm="1">
        <f t="array" ref="DI10">ROUND(QUARTILE(IF(Sum!$FD$2:$FD$153=0,Sum!DG2:DG153),3),1)</f>
        <v>0</v>
      </c>
      <c r="DJ10" cm="1">
        <f t="array" ref="DJ10">ROUND(QUARTILE(IF(Sum!$FD$2:$FD$153=0,Sum!DH2:DH153),3),1)</f>
        <v>0</v>
      </c>
      <c r="DK10" cm="1">
        <f t="array" ref="DK10">ROUND(QUARTILE(IF(Sum!$FD$2:$FD$153=0,Sum!DI2:DI153),3),1)</f>
        <v>0</v>
      </c>
      <c r="DL10" cm="1">
        <f t="array" ref="DL10">ROUND(QUARTILE(IF(Sum!$FD$2:$FD$153=0,Sum!DJ2:DJ153),3),1)</f>
        <v>1</v>
      </c>
      <c r="DM10" cm="1">
        <f t="array" ref="DM10">ROUND(QUARTILE(IF(Sum!$FD$2:$FD$153=0,Sum!DK2:DK153),3),1)</f>
        <v>0</v>
      </c>
      <c r="DN10" cm="1">
        <f t="array" ref="DN10">ROUND(QUARTILE(IF(Sum!$FD$2:$FD$153=0,Sum!DL2:DL153),3),1)</f>
        <v>1</v>
      </c>
      <c r="DO10" cm="1">
        <f t="array" ref="DO10">ROUND(QUARTILE(IF(Sum!$FD$2:$FD$153=0,Sum!DM2:DM153),3),1)</f>
        <v>0</v>
      </c>
      <c r="DP10" cm="1">
        <f t="array" ref="DP10">ROUND(QUARTILE(IF(Sum!$FD$2:$FD$153=0,Sum!DN2:DN153),3),1)</f>
        <v>0</v>
      </c>
      <c r="DQ10" cm="1">
        <f t="array" ref="DQ10">ROUND(QUARTILE(IF(Sum!$FD$2:$FD$153=0,Sum!DO2:DO153),3),1)</f>
        <v>0</v>
      </c>
      <c r="DR10" cm="1">
        <f t="array" ref="DR10">ROUND(QUARTILE(IF(Sum!$FD$2:$FD$153=0,Sum!DP2:DP153),3),1)</f>
        <v>1</v>
      </c>
      <c r="DS10" cm="1">
        <f t="array" ref="DS10">ROUND(QUARTILE(IF(Sum!$FD$2:$FD$153=0,Sum!DQ2:DQ153),3),1)</f>
        <v>0</v>
      </c>
      <c r="DT10" cm="1">
        <f t="array" ref="DT10">ROUND(QUARTILE(IF(Sum!$FD$2:$FD$153=0,Sum!DR2:DR153),3),1)</f>
        <v>0</v>
      </c>
      <c r="DU10" cm="1">
        <f t="array" ref="DU10">ROUND(QUARTILE(IF(Sum!$FD$2:$FD$153=0,Sum!DS2:DS153),3),1)</f>
        <v>1</v>
      </c>
      <c r="DV10" cm="1">
        <f t="array" ref="DV10">ROUND(QUARTILE(IF(Sum!$FD$2:$FD$153=0,Sum!DT2:DT153),3),1)</f>
        <v>28</v>
      </c>
      <c r="DW10" cm="1">
        <f t="array" ref="DW10">ROUND(QUARTILE(IF(Sum!$FD$2:$FD$153=0,Sum!DU2:DU153),3),1)</f>
        <v>0</v>
      </c>
      <c r="DX10" cm="1">
        <f t="array" ref="DX10">ROUND(QUARTILE(IF(Sum!$FD$2:$FD$153=0,Sum!DV2:DV153),3),1)</f>
        <v>0</v>
      </c>
      <c r="DY10" cm="1">
        <f t="array" ref="DY10">ROUND(QUARTILE(IF(Sum!$FD$2:$FD$153=0,Sum!DW2:DW153),3),1)</f>
        <v>0</v>
      </c>
      <c r="DZ10" cm="1">
        <f t="array" ref="DZ10">ROUND(QUARTILE(IF(Sum!$FD$2:$FD$153=0,Sum!DX2:DX153),3),1)</f>
        <v>0</v>
      </c>
      <c r="EA10" cm="1">
        <f t="array" ref="EA10">ROUND(QUARTILE(IF(Sum!$FD$2:$FD$153=0,Sum!DY2:DY153),3),1)</f>
        <v>0</v>
      </c>
      <c r="EB10" cm="1">
        <f t="array" ref="EB10">ROUND(QUARTILE(IF(Sum!$FD$2:$FD$153=0,Sum!DZ2:DZ153),3),1)</f>
        <v>0</v>
      </c>
      <c r="EC10" cm="1">
        <f t="array" ref="EC10">ROUND(QUARTILE(IF(Sum!$FD$2:$FD$153=0,Sum!EA2:EA153),3),1)</f>
        <v>0</v>
      </c>
      <c r="ED10" cm="1">
        <f t="array" ref="ED10">ROUND(QUARTILE(IF(Sum!$FD$2:$FD$153=0,Sum!EB2:EB153),3),1)</f>
        <v>0</v>
      </c>
      <c r="EE10" cm="1">
        <f t="array" ref="EE10">ROUND(QUARTILE(IF(Sum!$FD$2:$FD$153=0,Sum!EC2:EC153),3),1)</f>
        <v>0</v>
      </c>
      <c r="EF10" cm="1">
        <f t="array" ref="EF10">ROUND(QUARTILE(IF(Sum!$FD$2:$FD$153=0,Sum!ED2:ED153),3),1)</f>
        <v>0</v>
      </c>
      <c r="EG10" cm="1">
        <f t="array" ref="EG10">ROUND(QUARTILE(IF(Sum!$FD$2:$FD$153=0,Sum!EE2:EE153),3),1)</f>
        <v>1</v>
      </c>
      <c r="EH10" cm="1">
        <f t="array" ref="EH10">ROUND(QUARTILE(IF(Sum!$FD$2:$FD$153=0,Sum!EF2:EF153),3),1)</f>
        <v>0</v>
      </c>
      <c r="EI10" cm="1">
        <f t="array" ref="EI10">ROUND(QUARTILE(IF(Sum!$FD$2:$FD$153=0,Sum!EG2:EG153),3),1)</f>
        <v>0</v>
      </c>
      <c r="EJ10" cm="1">
        <f t="array" ref="EJ10">ROUND(QUARTILE(IF(Sum!$FD$2:$FD$153=0,Sum!EH2:EH153),3),1)</f>
        <v>0</v>
      </c>
      <c r="EK10" cm="1">
        <f t="array" ref="EK10">ROUND(QUARTILE(IF(Sum!$FD$2:$FD$153=0,Sum!EI2:EI153),3),1)</f>
        <v>0</v>
      </c>
      <c r="EL10" cm="1">
        <f t="array" ref="EL10">ROUND(QUARTILE(IF(Sum!$FD$2:$FD$153=0,Sum!EJ2:EJ153),3),1)</f>
        <v>0</v>
      </c>
      <c r="EM10" cm="1">
        <f t="array" ref="EM10">ROUND(QUARTILE(IF(Sum!$FD$2:$FD$153=0,Sum!EK2:EK153),3),1)</f>
        <v>0</v>
      </c>
      <c r="EN10" cm="1">
        <f t="array" ref="EN10">ROUND(QUARTILE(IF(Sum!$FD$2:$FD$153=0,Sum!EL2:EL153),3),1)</f>
        <v>0</v>
      </c>
      <c r="EO10" cm="1">
        <f t="array" ref="EO10">ROUND(QUARTILE(IF(Sum!$FD$2:$FD$153=0,Sum!EM2:EM153),3),1)</f>
        <v>1</v>
      </c>
      <c r="EP10" cm="1">
        <f t="array" ref="EP10">ROUND(QUARTILE(IF(Sum!$FD$2:$FD$153=0,Sum!EN2:EN153),3),1)</f>
        <v>0</v>
      </c>
      <c r="EQ10" cm="1">
        <f t="array" ref="EQ10">ROUND(QUARTILE(IF(Sum!$FD$2:$FD$153=0,Sum!EO2:EO153),3),1)</f>
        <v>1</v>
      </c>
      <c r="ER10" cm="1">
        <f t="array" ref="ER10">ROUND(QUARTILE(IF(Sum!$FD$2:$FD$153=0,Sum!EP2:EP153),3),1)</f>
        <v>0</v>
      </c>
      <c r="ES10" cm="1">
        <f t="array" ref="ES10">ROUND(QUARTILE(IF(Sum!$FD$2:$FD$153=0,Sum!EQ2:EQ153),3),1)</f>
        <v>1</v>
      </c>
      <c r="ET10" cm="1">
        <f t="array" ref="ET10">ROUND(QUARTILE(IF(Sum!$FD$2:$FD$153=0,Sum!ER2:ER153),3),1)</f>
        <v>0</v>
      </c>
      <c r="EU10" cm="1">
        <f t="array" ref="EU10">ROUND(QUARTILE(IF(Sum!$FD$2:$FD$153=0,Sum!ES2:ES153),3),1)</f>
        <v>0</v>
      </c>
      <c r="EV10" cm="1">
        <f t="array" ref="EV10">ROUND(QUARTILE(IF(Sum!$FD$2:$FD$153=0,Sum!ET2:ET153),3),1)</f>
        <v>0</v>
      </c>
      <c r="EW10" cm="1">
        <f t="array" ref="EW10">ROUND(QUARTILE(IF(Sum!$FD$2:$FD$153=0,Sum!EU2:EU153),3),1)</f>
        <v>1</v>
      </c>
      <c r="EX10" cm="1">
        <f t="array" ref="EX10">ROUND(QUARTILE(IF(Sum!$FD$2:$FD$153=0,Sum!EV2:EV153),3),1)</f>
        <v>0</v>
      </c>
      <c r="EY10" cm="1">
        <f t="array" ref="EY10">ROUND(QUARTILE(IF(Sum!$FD$2:$FD$153=0,Sum!EW2:EW153),3),1)</f>
        <v>1</v>
      </c>
      <c r="EZ10" cm="1">
        <f t="array" ref="EZ10">ROUND(QUARTILE(IF(Sum!$FD$2:$FD$153=0,Sum!EX2:EX153),3),1)</f>
        <v>1</v>
      </c>
      <c r="FA10" cm="1">
        <f t="array" ref="FA10">ROUND(QUARTILE(IF(Sum!$FD$2:$FD$153=0,Sum!EY2:EY153),3),1)</f>
        <v>1</v>
      </c>
      <c r="FB10" cm="1">
        <f t="array" ref="FB10">ROUND(QUARTILE(IF(Sum!$FD$2:$FD$153=0,Sum!EZ2:EZ153),3),1)</f>
        <v>0</v>
      </c>
      <c r="FC10" cm="1">
        <f t="array" ref="FC10">ROUND(QUARTILE(IF(Sum!$FD$2:$FD$153=0,Sum!FA2:FA153),3),1)</f>
        <v>1</v>
      </c>
      <c r="FD10" cm="1">
        <f t="array" ref="FD10">ROUND(QUARTILE(IF(Sum!$FD$2:$FD$153=0,Sum!FB2:FB153),3),1)</f>
        <v>0</v>
      </c>
      <c r="FE10" cm="1">
        <f t="array" ref="FE10">ROUND(QUARTILE(IF(Sum!$FD$2:$FD$153=0,Sum!FC2:FC153),3),1)</f>
        <v>0</v>
      </c>
    </row>
    <row r="11" spans="1:167" x14ac:dyDescent="0.25">
      <c r="A11" s="198"/>
      <c r="B11" s="44" t="s">
        <v>383</v>
      </c>
      <c r="C11" s="44">
        <v>0</v>
      </c>
      <c r="D11" cm="1">
        <f t="array" ref="D11">ROUND(QUARTILE(IF(Sum!$FD$2:$FD$153=0,Sum!B2:B153),0),1)</f>
        <v>42</v>
      </c>
      <c r="E11" cm="1">
        <f t="array" ref="E11">ROUND(QUARTILE(IF(Sum!$FD$2:$FD$153=0,Sum!C2:C153),0),1)</f>
        <v>0</v>
      </c>
      <c r="F11" cm="1">
        <f t="array" ref="F11">ROUND(QUARTILE(IF(Sum!$FD$2:$FD$153=0,Sum!D2:D153),0),1)</f>
        <v>0</v>
      </c>
      <c r="G11" cm="1">
        <f t="array" ref="G11">ROUND(QUARTILE(IF(Sum!$FD$2:$FD$153=0,Sum!E2:E153),0),1)</f>
        <v>0</v>
      </c>
      <c r="H11" cm="1">
        <f t="array" ref="H11">ROUND(QUARTILE(IF(Sum!$FD$2:$FD$153=0,Sum!F2:F153),0),1)</f>
        <v>0</v>
      </c>
      <c r="I11" cm="1">
        <f t="array" ref="I11">ROUND(QUARTILE(IF(Sum!$FD$2:$FD$153=0,Sum!G2:G153),0),1)</f>
        <v>0</v>
      </c>
      <c r="J11" cm="1">
        <f t="array" ref="J11">ROUND(QUARTILE(IF(Sum!$FD$2:$FD$153=0,Sum!H2:H153),0),1)</f>
        <v>0</v>
      </c>
      <c r="K11" cm="1">
        <f t="array" ref="K11">ROUND(QUARTILE(IF(Sum!$FD$2:$FD$153=0,Sum!I2:I153),0),1)</f>
        <v>154</v>
      </c>
      <c r="L11" cm="1">
        <f t="array" ref="L11">ROUND(QUARTILE(IF(Sum!$FD$2:$FD$153=0,Sum!J2:J153),0),1)</f>
        <v>56</v>
      </c>
      <c r="M11" cm="1">
        <f t="array" ref="M11">ROUND(QUARTILE(IF(Sum!$FD$2:$FD$153=0,Sum!K2:K153),0),1)</f>
        <v>20.3</v>
      </c>
      <c r="N11" cm="1">
        <f t="array" ref="N11">ROUND(QUARTILE(IF(Sum!$FD$2:$FD$153=0,Sum!L2:L153),0),1)</f>
        <v>0</v>
      </c>
      <c r="O11" cm="1">
        <f t="array" ref="O11">ROUND(QUARTILE(IF(Sum!$FD$2:$FD$153=0,Sum!M2:M153),0),1)</f>
        <v>0</v>
      </c>
      <c r="P11" cm="1">
        <f t="array" ref="P11">ROUND(QUARTILE(IF(Sum!$FD$2:$FD$153=0,Sum!N2:N153),0),1)</f>
        <v>0</v>
      </c>
      <c r="Q11" cm="1">
        <f t="array" ref="Q11">ROUND(QUARTILE(IF(Sum!$FD$2:$FD$153=0,Sum!O2:O153),0),1)</f>
        <v>0</v>
      </c>
      <c r="R11" cm="1">
        <f t="array" ref="R11">ROUND(QUARTILE(IF(Sum!$FD$2:$FD$153=0,Sum!P2:P153),0),1)</f>
        <v>0</v>
      </c>
      <c r="S11" cm="1">
        <f t="array" ref="S11">ROUND(QUARTILE(IF(Sum!$FD$2:$FD$153=0,Sum!Q2:Q153),0),1)</f>
        <v>0</v>
      </c>
      <c r="T11" cm="1">
        <f t="array" ref="T11">ROUND(QUARTILE(IF(Sum!$FD$2:$FD$153=0,Sum!R2:R153),0),1)</f>
        <v>0</v>
      </c>
      <c r="U11" cm="1">
        <f t="array" ref="U11">ROUND(QUARTILE(IF(Sum!$FD$2:$FD$153=0,Sum!S2:S153),0),1)</f>
        <v>0</v>
      </c>
      <c r="V11" cm="1">
        <f t="array" ref="V11">ROUND(QUARTILE(IF(Sum!$FD$2:$FD$153=0,Sum!T2:T153),0),1)</f>
        <v>0</v>
      </c>
      <c r="W11" cm="1">
        <f t="array" ref="W11">ROUND(QUARTILE(IF(Sum!$FD$2:$FD$153=0,Sum!U2:U153),0),1)</f>
        <v>0</v>
      </c>
      <c r="X11" cm="1">
        <f t="array" ref="X11">ROUND(QUARTILE(IF(Sum!$FD$2:$FD$153=0,Sum!V2:V153),0),1)</f>
        <v>0</v>
      </c>
      <c r="Y11" cm="1">
        <f t="array" ref="Y11">ROUND(QUARTILE(IF(Sum!$FD$2:$FD$153=0,Sum!W2:W153),0),1)</f>
        <v>0</v>
      </c>
      <c r="Z11" cm="1">
        <f t="array" ref="Z11">ROUND(QUARTILE(IF(Sum!$FD$2:$FD$153=0,Sum!X2:X153),0),1)</f>
        <v>0</v>
      </c>
      <c r="AA11" cm="1">
        <f t="array" ref="AA11">ROUND(QUARTILE(IF(Sum!$FD$2:$FD$153=0,Sum!Y2:Y153),0),1)</f>
        <v>0</v>
      </c>
      <c r="AB11" cm="1">
        <f t="array" ref="AB11">ROUND(QUARTILE(IF(Sum!$FD$2:$FD$153=0,Sum!Z2:Z153),0),1)</f>
        <v>0</v>
      </c>
      <c r="AC11" cm="1">
        <f t="array" ref="AC11">ROUND(QUARTILE(IF(Sum!$FD$2:$FD$153=0,Sum!AA2:AA153),0),1)</f>
        <v>0</v>
      </c>
      <c r="AD11" cm="1">
        <f t="array" ref="AD11">ROUND(QUARTILE(IF(Sum!$FD$2:$FD$153=0,Sum!AB2:AB153),0),1)</f>
        <v>0</v>
      </c>
      <c r="AE11" cm="1">
        <f t="array" ref="AE11">ROUND(QUARTILE(IF(Sum!$FD$2:$FD$153=0,Sum!AC2:AC153),0),1)</f>
        <v>0</v>
      </c>
      <c r="AF11" cm="1">
        <f t="array" ref="AF11">ROUND(QUARTILE(IF(Sum!$FD$2:$FD$153=0,Sum!AD2:AD153),0),1)</f>
        <v>0</v>
      </c>
      <c r="AG11" cm="1">
        <f t="array" ref="AG11">ROUND(QUARTILE(IF(Sum!$FD$2:$FD$153=0,Sum!AE2:AE153),0),1)</f>
        <v>0</v>
      </c>
      <c r="AH11" cm="1">
        <f t="array" ref="AH11">ROUND(QUARTILE(IF(Sum!$FD$2:$FD$153=0,Sum!AF2:AF153),0),1)</f>
        <v>0</v>
      </c>
      <c r="AI11" cm="1">
        <f t="array" ref="AI11">ROUND(QUARTILE(IF(Sum!$FD$2:$FD$153=0,Sum!AG2:AG153),0),1)</f>
        <v>0</v>
      </c>
      <c r="AJ11" cm="1">
        <f t="array" ref="AJ11">ROUND(QUARTILE(IF(Sum!$FD$2:$FD$153=0,Sum!AH2:AH153),0),1)</f>
        <v>0</v>
      </c>
      <c r="AK11" cm="1">
        <f t="array" ref="AK11">ROUND(QUARTILE(IF(Sum!$FD$2:$FD$153=0,Sum!AI2:AI153),0),1)</f>
        <v>0</v>
      </c>
      <c r="AL11" cm="1">
        <f t="array" ref="AL11">ROUND(QUARTILE(IF(Sum!$FD$2:$FD$153=0,Sum!AJ2:AJ153),0),1)</f>
        <v>0</v>
      </c>
      <c r="AM11" cm="1">
        <f t="array" ref="AM11">ROUND(QUARTILE(IF(Sum!$FD$2:$FD$153=0,Sum!AK2:AK153),0),1)</f>
        <v>0</v>
      </c>
      <c r="AN11" cm="1">
        <f t="array" ref="AN11">ROUND(QUARTILE(IF(Sum!$FD$2:$FD$153=0,Sum!AL2:AL153),0),1)</f>
        <v>0</v>
      </c>
      <c r="AO11" cm="1">
        <f t="array" ref="AO11">ROUND(QUARTILE(IF(Sum!$FD$2:$FD$153=0,Sum!AM2:AM153),0),1)</f>
        <v>0</v>
      </c>
      <c r="AP11" cm="1">
        <f t="array" ref="AP11">ROUND(QUARTILE(IF(Sum!$FD$2:$FD$153=0,Sum!AN2:AN153),0),1)</f>
        <v>0</v>
      </c>
      <c r="AQ11" cm="1">
        <f t="array" ref="AQ11">ROUND(QUARTILE(IF(Sum!$FD$2:$FD$153=0,Sum!AO2:AO153),0),1)</f>
        <v>0</v>
      </c>
      <c r="AR11" cm="1">
        <f t="array" ref="AR11">ROUND(QUARTILE(IF(Sum!$FD$2:$FD$153=0,Sum!AP2:AP153),0),1)</f>
        <v>0</v>
      </c>
      <c r="AS11" cm="1">
        <f t="array" ref="AS11">ROUND(QUARTILE(IF(Sum!$FD$2:$FD$153=0,Sum!AQ2:AQ153),0),1)</f>
        <v>0</v>
      </c>
      <c r="AT11" cm="1">
        <f t="array" ref="AT11">ROUND(QUARTILE(IF(Sum!$FD$2:$FD$153=0,Sum!AR2:AR153),0),1)</f>
        <v>0</v>
      </c>
      <c r="AU11" cm="1">
        <f t="array" ref="AU11">ROUND(QUARTILE(IF(Sum!$FD$2:$FD$153=0,Sum!AS2:AS153),0),1)</f>
        <v>0</v>
      </c>
      <c r="AV11" cm="1">
        <f t="array" ref="AV11">ROUND(QUARTILE(IF(Sum!$FD$2:$FD$153=0,Sum!AT2:AT153),0),1)</f>
        <v>0</v>
      </c>
      <c r="AW11" cm="1">
        <f t="array" ref="AW11">ROUND(QUARTILE(IF(Sum!$FD$2:$FD$153=0,Sum!AU2:AU153),0),1)</f>
        <v>0</v>
      </c>
      <c r="AX11" cm="1">
        <f t="array" ref="AX11">ROUND(QUARTILE(IF(Sum!$FD$2:$FD$153=0,Sum!AV2:AV153),0),1)</f>
        <v>0</v>
      </c>
      <c r="AY11" cm="1">
        <f t="array" ref="AY11">ROUND(QUARTILE(IF(Sum!$FD$2:$FD$153=0,Sum!AW2:AW153),0),1)</f>
        <v>0</v>
      </c>
      <c r="AZ11" cm="1">
        <f t="array" ref="AZ11">ROUND(QUARTILE(IF(Sum!$FD$2:$FD$153=0,Sum!AX2:AX153),0),1)</f>
        <v>0</v>
      </c>
      <c r="BA11" cm="1">
        <f t="array" ref="BA11">ROUND(QUARTILE(IF(Sum!$FD$2:$FD$153=0,Sum!AY2:AY153),0),1)</f>
        <v>11</v>
      </c>
      <c r="BB11" cm="1">
        <f t="array" ref="BB11">ROUND(QUARTILE(IF(Sum!$FD$2:$FD$153=0,Sum!AZ2:AZ153),0),1)</f>
        <v>0.5</v>
      </c>
      <c r="BC11" cm="1">
        <f t="array" ref="BC11">ROUND(QUARTILE(IF(Sum!$FD$2:$FD$153=0,Sum!BA2:BA153),0),1)</f>
        <v>1.7</v>
      </c>
      <c r="BD11" cm="1">
        <f t="array" ref="BD11">ROUND(QUARTILE(IF(Sum!$FD$2:$FD$153=0,Sum!BB2:BB153),0),1)</f>
        <v>0</v>
      </c>
      <c r="BE11" cm="1">
        <f t="array" ref="BE11">ROUND(QUARTILE(IF(Sum!$FD$2:$FD$153=0,Sum!BC2:BC153),0),1)</f>
        <v>0</v>
      </c>
      <c r="BF11" cm="1">
        <f t="array" ref="BF11">ROUND(QUARTILE(IF(Sum!$FD$2:$FD$153=0,Sum!BD2:BD153),0),1)</f>
        <v>0</v>
      </c>
      <c r="BG11" cm="1">
        <f t="array" ref="BG11">ROUND(QUARTILE(IF(Sum!$FD$2:$FD$153=0,Sum!BE2:BE153),0),1)</f>
        <v>0.6</v>
      </c>
      <c r="BH11" cm="1">
        <f t="array" ref="BH11">ROUND(QUARTILE(IF(Sum!$FD$2:$FD$153=0,Sum!BF2:BF153),0),1)</f>
        <v>104</v>
      </c>
      <c r="BI11" cm="1">
        <f t="array" ref="BI11">ROUND(QUARTILE(IF(Sum!$FD$2:$FD$153=0,Sum!BG2:BG153),0),1)</f>
        <v>0</v>
      </c>
      <c r="BJ11" cm="1">
        <f t="array" ref="BJ11">ROUND(QUARTILE(IF(Sum!$FD$2:$FD$153=0,Sum!BH2:BH153),0),1)</f>
        <v>0</v>
      </c>
      <c r="BK11" cm="1">
        <f t="array" ref="BK11">ROUND(QUARTILE(IF(Sum!$FD$2:$FD$153=0,Sum!BI2:BI153),0),1)</f>
        <v>0</v>
      </c>
      <c r="BL11" cm="1">
        <f t="array" ref="BL11">ROUND(QUARTILE(IF(Sum!$FD$2:$FD$153=0,Sum!BJ2:BJ153),0),1)</f>
        <v>0</v>
      </c>
      <c r="BM11" cm="1">
        <f t="array" ref="BM11">ROUND(QUARTILE(IF(Sum!$FD$2:$FD$153=0,Sum!BK2:BK153),0),1)</f>
        <v>0</v>
      </c>
      <c r="BN11" cm="1">
        <f t="array" ref="BN11">ROUND(QUARTILE(IF(Sum!$FD$2:$FD$153=0,Sum!BL2:BL153),0),1)</f>
        <v>0</v>
      </c>
      <c r="BO11" cm="1">
        <f t="array" ref="BO11">ROUND(QUARTILE(IF(Sum!$FD$2:$FD$153=0,Sum!BM2:BM153),0),1)</f>
        <v>0</v>
      </c>
      <c r="BP11" cm="1">
        <f t="array" ref="BP11">ROUND(QUARTILE(IF(Sum!$FD$2:$FD$153=0,Sum!BN2:BN153),0),1)</f>
        <v>0</v>
      </c>
      <c r="BQ11" cm="1">
        <f t="array" ref="BQ11">ROUND(QUARTILE(IF(Sum!$FD$2:$FD$153=0,Sum!BO2:BO153),0),1)</f>
        <v>0</v>
      </c>
      <c r="BR11" cm="1">
        <f t="array" ref="BR11">ROUND(QUARTILE(IF(Sum!$FD$2:$FD$153=0,Sum!BP2:BP153),0),1)</f>
        <v>0</v>
      </c>
      <c r="BS11" cm="1">
        <f t="array" ref="BS11">ROUND(QUARTILE(IF(Sum!$FD$2:$FD$153=0,Sum!BQ2:BQ153),0),1)</f>
        <v>0</v>
      </c>
      <c r="BT11" cm="1">
        <f t="array" ref="BT11">ROUND(QUARTILE(IF(Sum!$FD$2:$FD$153=0,Sum!BR2:BR153),0),1)</f>
        <v>0</v>
      </c>
      <c r="BU11" cm="1">
        <f t="array" ref="BU11">ROUND(QUARTILE(IF(Sum!$FD$2:$FD$153=0,Sum!BS2:BS153),0),1)</f>
        <v>0</v>
      </c>
      <c r="BV11" cm="1">
        <f t="array" ref="BV11">ROUND(QUARTILE(IF(Sum!$FD$2:$FD$153=0,Sum!BT2:BT153),0),1)</f>
        <v>0</v>
      </c>
      <c r="BW11" cm="1">
        <f t="array" ref="BW11">ROUND(QUARTILE(IF(Sum!$FD$2:$FD$153=0,Sum!BU2:BU153),0),1)</f>
        <v>0</v>
      </c>
      <c r="BX11" cm="1">
        <f t="array" ref="BX11">ROUND(QUARTILE(IF(Sum!$FD$2:$FD$153=0,Sum!BV2:BV153),0),1)</f>
        <v>0</v>
      </c>
      <c r="BY11" cm="1">
        <f t="array" ref="BY11">ROUND(QUARTILE(IF(Sum!$FD$2:$FD$153=0,Sum!BW2:BW153),0),1)</f>
        <v>2</v>
      </c>
      <c r="BZ11" cm="1">
        <f t="array" ref="BZ11">ROUND(QUARTILE(IF(Sum!$FD$2:$FD$153=0,Sum!BX2:BX153),0),1)</f>
        <v>0</v>
      </c>
      <c r="CA11" cm="1">
        <f t="array" ref="CA11">ROUND(QUARTILE(IF(Sum!$FD$2:$FD$153=0,Sum!BY2:BY153),0),1)</f>
        <v>0</v>
      </c>
      <c r="CB11" cm="1">
        <f t="array" ref="CB11">ROUND(QUARTILE(IF(Sum!$FD$2:$FD$153=0,Sum!BZ2:BZ153),0),1)</f>
        <v>0</v>
      </c>
      <c r="CC11" cm="1">
        <f t="array" ref="CC11">ROUND(QUARTILE(IF(Sum!$FD$2:$FD$153=0,Sum!CA2:CA153),0),1)</f>
        <v>0</v>
      </c>
      <c r="CD11" cm="1">
        <f t="array" ref="CD11">ROUND(QUARTILE(IF(Sum!$FD$2:$FD$153=0,Sum!CB2:CB153),0),1)</f>
        <v>0</v>
      </c>
      <c r="CE11" cm="1">
        <f t="array" ref="CE11">ROUND(QUARTILE(IF(Sum!$FD$2:$FD$153=0,Sum!CC2:CC153),0),1)</f>
        <v>0</v>
      </c>
      <c r="CF11" cm="1">
        <f t="array" ref="CF11">ROUND(QUARTILE(IF(Sum!$FD$2:$FD$153=0,Sum!CD2:CD153),0),1)</f>
        <v>0</v>
      </c>
      <c r="CG11" cm="1">
        <f t="array" ref="CG11">ROUND(QUARTILE(IF(Sum!$FD$2:$FD$153=0,Sum!CE2:CE153),0),1)</f>
        <v>0</v>
      </c>
      <c r="CH11" cm="1">
        <f t="array" ref="CH11">ROUND(QUARTILE(IF(Sum!$FD$2:$FD$153=0,Sum!CF2:CF153),0),1)</f>
        <v>0</v>
      </c>
      <c r="CI11" cm="1">
        <f t="array" ref="CI11">ROUND(QUARTILE(IF(Sum!$FD$2:$FD$153=0,Sum!CG2:CG153),0),1)</f>
        <v>0</v>
      </c>
      <c r="CJ11" cm="1">
        <f t="array" ref="CJ11">ROUND(QUARTILE(IF(Sum!$FD$2:$FD$153=0,Sum!CH2:CH153),0),1)</f>
        <v>300</v>
      </c>
      <c r="CK11" cm="1">
        <f t="array" ref="CK11">ROUND(QUARTILE(IF(Sum!$FD$2:$FD$153=0,Sum!CI2:CI153),0),1)</f>
        <v>240</v>
      </c>
      <c r="CL11" cm="1">
        <f t="array" ref="CL11">ROUND(QUARTILE(IF(Sum!$FD$2:$FD$153=0,Sum!CJ2:CJ153),0),1)</f>
        <v>0</v>
      </c>
      <c r="CM11" cm="1">
        <f t="array" ref="CM11">ROUND(QUARTILE(IF(Sum!$FD$2:$FD$153=0,Sum!CK2:CK153),0),1)</f>
        <v>0</v>
      </c>
      <c r="CN11" cm="1">
        <f t="array" ref="CN11">ROUND(QUARTILE(IF(Sum!$FD$2:$FD$153=0,Sum!CL2:CL153),0),1)</f>
        <v>0</v>
      </c>
      <c r="CO11" cm="1">
        <f t="array" ref="CO11">ROUND(QUARTILE(IF(Sum!$FD$2:$FD$153=0,Sum!CM2:CM153),0),1)</f>
        <v>0</v>
      </c>
      <c r="CP11" cm="1">
        <f t="array" ref="CP11">ROUND(QUARTILE(IF(Sum!$FD$2:$FD$153=0,Sum!CN2:CN153),0),1)</f>
        <v>0</v>
      </c>
      <c r="CQ11" cm="1">
        <f t="array" ref="CQ11">ROUND(QUARTILE(IF(Sum!$FD$2:$FD$153=0,Sum!CO2:CO153),0),1)</f>
        <v>0</v>
      </c>
      <c r="CR11" cm="1">
        <f t="array" ref="CR11">ROUND(QUARTILE(IF(Sum!$FD$2:$FD$153=0,Sum!CP2:CP153),0),1)</f>
        <v>0</v>
      </c>
      <c r="CS11" cm="1">
        <f t="array" ref="CS11">ROUND(QUARTILE(IF(Sum!$FD$2:$FD$153=0,Sum!CQ2:CQ153),0),1)</f>
        <v>0</v>
      </c>
      <c r="CT11" cm="1">
        <f t="array" ref="CT11">ROUND(QUARTILE(IF(Sum!$FD$2:$FD$153=0,Sum!CR2:CR153),0),1)</f>
        <v>0</v>
      </c>
      <c r="CU11" cm="1">
        <f t="array" ref="CU11">ROUND(QUARTILE(IF(Sum!$FD$2:$FD$153=0,Sum!CS2:CS153),0),1)</f>
        <v>0</v>
      </c>
      <c r="CV11" cm="1">
        <f t="array" ref="CV11">ROUND(QUARTILE(IF(Sum!$FD$2:$FD$153=0,Sum!CT2:CT153),0),1)</f>
        <v>0</v>
      </c>
      <c r="CW11" cm="1">
        <f t="array" ref="CW11">ROUND(QUARTILE(IF(Sum!$FD$2:$FD$153=0,Sum!CU2:CU153),0),1)</f>
        <v>0</v>
      </c>
      <c r="CX11" cm="1">
        <f t="array" ref="CX11">ROUND(QUARTILE(IF(Sum!$FD$2:$FD$153=0,Sum!CV2:CV153),0),1)</f>
        <v>0</v>
      </c>
      <c r="CY11" cm="1">
        <f t="array" ref="CY11">ROUND(QUARTILE(IF(Sum!$FD$2:$FD$153=0,Sum!CW2:CW153),0),1)</f>
        <v>0</v>
      </c>
      <c r="CZ11" cm="1">
        <f t="array" ref="CZ11">ROUND(QUARTILE(IF(Sum!$FD$2:$FD$153=0,Sum!CX2:CX153),0),1)</f>
        <v>0</v>
      </c>
      <c r="DA11" cm="1">
        <f t="array" ref="DA11">ROUND(QUARTILE(IF(Sum!$FD$2:$FD$153=0,Sum!CY2:CY153),0),1)</f>
        <v>0</v>
      </c>
      <c r="DB11" cm="1">
        <f t="array" ref="DB11">ROUND(QUARTILE(IF(Sum!$FD$2:$FD$153=0,Sum!CZ2:CZ153),0),1)</f>
        <v>0</v>
      </c>
      <c r="DC11" cm="1">
        <f t="array" ref="DC11">ROUND(QUARTILE(IF(Sum!$FD$2:$FD$153=0,Sum!DA2:DA153),0),1)</f>
        <v>0</v>
      </c>
      <c r="DD11" cm="1">
        <f t="array" ref="DD11">ROUND(QUARTILE(IF(Sum!$FD$2:$FD$153=0,Sum!DB2:DB153),0),1)</f>
        <v>0</v>
      </c>
      <c r="DE11" cm="1">
        <f t="array" ref="DE11">ROUND(QUARTILE(IF(Sum!$FD$2:$FD$153=0,Sum!DC2:DC153),0),1)</f>
        <v>0</v>
      </c>
      <c r="DF11" cm="1">
        <f t="array" ref="DF11">ROUND(QUARTILE(IF(Sum!$FD$2:$FD$153=0,Sum!DD2:DD153),0),1)</f>
        <v>0</v>
      </c>
      <c r="DG11" cm="1">
        <f t="array" ref="DG11">ROUND(QUARTILE(IF(Sum!$FD$2:$FD$153=0,Sum!DE2:DE153),0),1)</f>
        <v>0</v>
      </c>
      <c r="DH11" cm="1">
        <f t="array" ref="DH11">ROUND(QUARTILE(IF(Sum!$FD$2:$FD$153=0,Sum!DF2:DF153),0),1)</f>
        <v>0</v>
      </c>
      <c r="DI11" cm="1">
        <f t="array" ref="DI11">ROUND(QUARTILE(IF(Sum!$FD$2:$FD$153=0,Sum!DG2:DG153),0),1)</f>
        <v>0</v>
      </c>
      <c r="DJ11" cm="1">
        <f t="array" ref="DJ11">ROUND(QUARTILE(IF(Sum!$FD$2:$FD$153=0,Sum!DH2:DH153),0),1)</f>
        <v>0</v>
      </c>
      <c r="DK11" cm="1">
        <f t="array" ref="DK11">ROUND(QUARTILE(IF(Sum!$FD$2:$FD$153=0,Sum!DI2:DI153),0),1)</f>
        <v>0</v>
      </c>
      <c r="DL11" cm="1">
        <f t="array" ref="DL11">ROUND(QUARTILE(IF(Sum!$FD$2:$FD$153=0,Sum!DJ2:DJ153),0),1)</f>
        <v>0</v>
      </c>
      <c r="DM11" cm="1">
        <f t="array" ref="DM11">ROUND(QUARTILE(IF(Sum!$FD$2:$FD$153=0,Sum!DK2:DK153),0),1)</f>
        <v>0</v>
      </c>
      <c r="DN11" cm="1">
        <f t="array" ref="DN11">ROUND(QUARTILE(IF(Sum!$FD$2:$FD$153=0,Sum!DL2:DL153),0),1)</f>
        <v>0</v>
      </c>
      <c r="DO11" cm="1">
        <f t="array" ref="DO11">ROUND(QUARTILE(IF(Sum!$FD$2:$FD$153=0,Sum!DM2:DM153),0),1)</f>
        <v>0</v>
      </c>
      <c r="DP11" cm="1">
        <f t="array" ref="DP11">ROUND(QUARTILE(IF(Sum!$FD$2:$FD$153=0,Sum!DN2:DN153),0),1)</f>
        <v>0</v>
      </c>
      <c r="DQ11" cm="1">
        <f t="array" ref="DQ11">ROUND(QUARTILE(IF(Sum!$FD$2:$FD$153=0,Sum!DO2:DO153),0),1)</f>
        <v>0</v>
      </c>
      <c r="DR11" cm="1">
        <f t="array" ref="DR11">ROUND(QUARTILE(IF(Sum!$FD$2:$FD$153=0,Sum!DP2:DP153),0),1)</f>
        <v>0</v>
      </c>
      <c r="DS11" cm="1">
        <f t="array" ref="DS11">ROUND(QUARTILE(IF(Sum!$FD$2:$FD$153=0,Sum!DQ2:DQ153),0),1)</f>
        <v>0</v>
      </c>
      <c r="DT11" cm="1">
        <f t="array" ref="DT11">ROUND(QUARTILE(IF(Sum!$FD$2:$FD$153=0,Sum!DR2:DR153),0),1)</f>
        <v>0</v>
      </c>
      <c r="DU11" cm="1">
        <f t="array" ref="DU11">ROUND(QUARTILE(IF(Sum!$FD$2:$FD$153=0,Sum!DS2:DS153),0),1)</f>
        <v>0</v>
      </c>
      <c r="DV11" cm="1">
        <f t="array" ref="DV11">ROUND(QUARTILE(IF(Sum!$FD$2:$FD$153=0,Sum!DT2:DT153),0),1)</f>
        <v>8</v>
      </c>
      <c r="DW11" cm="1">
        <f t="array" ref="DW11">ROUND(QUARTILE(IF(Sum!$FD$2:$FD$153=0,Sum!DU2:DU153),0),1)</f>
        <v>0</v>
      </c>
      <c r="DX11" cm="1">
        <f t="array" ref="DX11">ROUND(QUARTILE(IF(Sum!$FD$2:$FD$153=0,Sum!DV2:DV153),0),1)</f>
        <v>0</v>
      </c>
      <c r="DY11" cm="1">
        <f t="array" ref="DY11">ROUND(QUARTILE(IF(Sum!$FD$2:$FD$153=0,Sum!DW2:DW153),0),1)</f>
        <v>0</v>
      </c>
      <c r="DZ11" cm="1">
        <f t="array" ref="DZ11">ROUND(QUARTILE(IF(Sum!$FD$2:$FD$153=0,Sum!DX2:DX153),0),1)</f>
        <v>0</v>
      </c>
      <c r="EA11" cm="1">
        <f t="array" ref="EA11">ROUND(QUARTILE(IF(Sum!$FD$2:$FD$153=0,Sum!DY2:DY153),0),1)</f>
        <v>0</v>
      </c>
      <c r="EB11" cm="1">
        <f t="array" ref="EB11">ROUND(QUARTILE(IF(Sum!$FD$2:$FD$153=0,Sum!DZ2:DZ153),0),1)</f>
        <v>0</v>
      </c>
      <c r="EC11" cm="1">
        <f t="array" ref="EC11">ROUND(QUARTILE(IF(Sum!$FD$2:$FD$153=0,Sum!EA2:EA153),0),1)</f>
        <v>0</v>
      </c>
      <c r="ED11" cm="1">
        <f t="array" ref="ED11">ROUND(QUARTILE(IF(Sum!$FD$2:$FD$153=0,Sum!EB2:EB153),0),1)</f>
        <v>0</v>
      </c>
      <c r="EE11" cm="1">
        <f t="array" ref="EE11">ROUND(QUARTILE(IF(Sum!$FD$2:$FD$153=0,Sum!EC2:EC153),0),1)</f>
        <v>0</v>
      </c>
      <c r="EF11" cm="1">
        <f t="array" ref="EF11">ROUND(QUARTILE(IF(Sum!$FD$2:$FD$153=0,Sum!ED2:ED153),0),1)</f>
        <v>0</v>
      </c>
      <c r="EG11" cm="1">
        <f t="array" ref="EG11">ROUND(QUARTILE(IF(Sum!$FD$2:$FD$153=0,Sum!EE2:EE153),0),1)</f>
        <v>0</v>
      </c>
      <c r="EH11" cm="1">
        <f t="array" ref="EH11">ROUND(QUARTILE(IF(Sum!$FD$2:$FD$153=0,Sum!EF2:EF153),0),1)</f>
        <v>0</v>
      </c>
      <c r="EI11" cm="1">
        <f t="array" ref="EI11">ROUND(QUARTILE(IF(Sum!$FD$2:$FD$153=0,Sum!EG2:EG153),0),1)</f>
        <v>0</v>
      </c>
      <c r="EJ11" cm="1">
        <f t="array" ref="EJ11">ROUND(QUARTILE(IF(Sum!$FD$2:$FD$153=0,Sum!EH2:EH153),0),1)</f>
        <v>0</v>
      </c>
      <c r="EK11" cm="1">
        <f t="array" ref="EK11">ROUND(QUARTILE(IF(Sum!$FD$2:$FD$153=0,Sum!EI2:EI153),0),1)</f>
        <v>0</v>
      </c>
      <c r="EL11" cm="1">
        <f t="array" ref="EL11">ROUND(QUARTILE(IF(Sum!$FD$2:$FD$153=0,Sum!EJ2:EJ153),0),1)</f>
        <v>0</v>
      </c>
      <c r="EM11" cm="1">
        <f t="array" ref="EM11">ROUND(QUARTILE(IF(Sum!$FD$2:$FD$153=0,Sum!EK2:EK153),0),1)</f>
        <v>0</v>
      </c>
      <c r="EN11" cm="1">
        <f t="array" ref="EN11">ROUND(QUARTILE(IF(Sum!$FD$2:$FD$153=0,Sum!EL2:EL153),0),1)</f>
        <v>0</v>
      </c>
      <c r="EO11" cm="1">
        <f t="array" ref="EO11">ROUND(QUARTILE(IF(Sum!$FD$2:$FD$153=0,Sum!EM2:EM153),0),1)</f>
        <v>0</v>
      </c>
      <c r="EP11" cm="1">
        <f t="array" ref="EP11">ROUND(QUARTILE(IF(Sum!$FD$2:$FD$153=0,Sum!EN2:EN153),0),1)</f>
        <v>0</v>
      </c>
      <c r="EQ11" cm="1">
        <f t="array" ref="EQ11">ROUND(QUARTILE(IF(Sum!$FD$2:$FD$153=0,Sum!EO2:EO153),0),1)</f>
        <v>0</v>
      </c>
      <c r="ER11" cm="1">
        <f t="array" ref="ER11">ROUND(QUARTILE(IF(Sum!$FD$2:$FD$153=0,Sum!EP2:EP153),0),1)</f>
        <v>0</v>
      </c>
      <c r="ES11" cm="1">
        <f t="array" ref="ES11">ROUND(QUARTILE(IF(Sum!$FD$2:$FD$153=0,Sum!EQ2:EQ153),0),1)</f>
        <v>0</v>
      </c>
      <c r="ET11" cm="1">
        <f t="array" ref="ET11">ROUND(QUARTILE(IF(Sum!$FD$2:$FD$153=0,Sum!ER2:ER153),0),1)</f>
        <v>0</v>
      </c>
      <c r="EU11" cm="1">
        <f t="array" ref="EU11">ROUND(QUARTILE(IF(Sum!$FD$2:$FD$153=0,Sum!ES2:ES153),0),1)</f>
        <v>0</v>
      </c>
      <c r="EV11" cm="1">
        <f t="array" ref="EV11">ROUND(QUARTILE(IF(Sum!$FD$2:$FD$153=0,Sum!ET2:ET153),0),1)</f>
        <v>0</v>
      </c>
      <c r="EW11" cm="1">
        <f t="array" ref="EW11">ROUND(QUARTILE(IF(Sum!$FD$2:$FD$153=0,Sum!EU2:EU153),0),1)</f>
        <v>0</v>
      </c>
      <c r="EX11" cm="1">
        <f t="array" ref="EX11">ROUND(QUARTILE(IF(Sum!$FD$2:$FD$153=0,Sum!EV2:EV153),0),1)</f>
        <v>0</v>
      </c>
      <c r="EY11" cm="1">
        <f t="array" ref="EY11">ROUND(QUARTILE(IF(Sum!$FD$2:$FD$153=0,Sum!EW2:EW153),0),1)</f>
        <v>0</v>
      </c>
      <c r="EZ11" cm="1">
        <f t="array" ref="EZ11">ROUND(QUARTILE(IF(Sum!$FD$2:$FD$153=0,Sum!EX2:EX153),0),1)</f>
        <v>0</v>
      </c>
      <c r="FA11" cm="1">
        <f t="array" ref="FA11">ROUND(QUARTILE(IF(Sum!$FD$2:$FD$153=0,Sum!EY2:EY153),0),1)</f>
        <v>0</v>
      </c>
      <c r="FB11" cm="1">
        <f t="array" ref="FB11">ROUND(QUARTILE(IF(Sum!$FD$2:$FD$153=0,Sum!EZ2:EZ153),0),1)</f>
        <v>0</v>
      </c>
      <c r="FC11" cm="1">
        <f t="array" ref="FC11">ROUND(QUARTILE(IF(Sum!$FD$2:$FD$153=0,Sum!FA2:FA153),0),1)</f>
        <v>0</v>
      </c>
      <c r="FD11" cm="1">
        <f t="array" ref="FD11">ROUND(QUARTILE(IF(Sum!$FD$2:$FD$153=0,Sum!FB2:FB153),0),1)</f>
        <v>0</v>
      </c>
      <c r="FE11" cm="1">
        <f t="array" ref="FE11">ROUND(QUARTILE(IF(Sum!$FD$2:$FD$153=0,Sum!FC2:FC153),0),1)</f>
        <v>0</v>
      </c>
    </row>
    <row r="12" spans="1:167" x14ac:dyDescent="0.25">
      <c r="A12" s="198"/>
      <c r="B12" s="44" t="s">
        <v>387</v>
      </c>
      <c r="C12" s="44">
        <v>4</v>
      </c>
      <c r="D12" cm="1">
        <f t="array" ref="D12">ROUND(QUARTILE(IF(Sum!$FD$2:$FD$153=0,Sum!B2:B153),4),1)</f>
        <v>69</v>
      </c>
      <c r="E12" cm="1">
        <f t="array" ref="E12">ROUND(QUARTILE(IF(Sum!$FD$2:$FD$153=0,Sum!C2:C153),4),1)</f>
        <v>1</v>
      </c>
      <c r="F12" cm="1">
        <f t="array" ref="F12">ROUND(QUARTILE(IF(Sum!$FD$2:$FD$153=0,Sum!D2:D153),4),1)</f>
        <v>1</v>
      </c>
      <c r="G12" cm="1">
        <f t="array" ref="G12">ROUND(QUARTILE(IF(Sum!$FD$2:$FD$153=0,Sum!E2:E153),4),1)</f>
        <v>1</v>
      </c>
      <c r="H12" cm="1">
        <f t="array" ref="H12">ROUND(QUARTILE(IF(Sum!$FD$2:$FD$153=0,Sum!F2:F153),4),1)</f>
        <v>1</v>
      </c>
      <c r="I12" cm="1">
        <f t="array" ref="I12">ROUND(QUARTILE(IF(Sum!$FD$2:$FD$153=0,Sum!G2:G153),4),1)</f>
        <v>1</v>
      </c>
      <c r="J12" cm="1">
        <f t="array" ref="J12">ROUND(QUARTILE(IF(Sum!$FD$2:$FD$153=0,Sum!H2:H153),4),1)</f>
        <v>1</v>
      </c>
      <c r="K12" cm="1">
        <f t="array" ref="K12">ROUND(QUARTILE(IF(Sum!$FD$2:$FD$153=0,Sum!I2:I153),4),1)</f>
        <v>196</v>
      </c>
      <c r="L12" cm="1">
        <f t="array" ref="L12">ROUND(QUARTILE(IF(Sum!$FD$2:$FD$153=0,Sum!J2:J153),4),1)</f>
        <v>115</v>
      </c>
      <c r="M12" cm="1">
        <f t="array" ref="M12">ROUND(QUARTILE(IF(Sum!$FD$2:$FD$153=0,Sum!K2:K153),4),1)</f>
        <v>38.4</v>
      </c>
      <c r="N12" cm="1">
        <f t="array" ref="N12">ROUND(QUARTILE(IF(Sum!$FD$2:$FD$153=0,Sum!L2:L153),4),1)</f>
        <v>1</v>
      </c>
      <c r="O12" cm="1">
        <f t="array" ref="O12">ROUND(QUARTILE(IF(Sum!$FD$2:$FD$153=0,Sum!M2:M153),4),1)</f>
        <v>1</v>
      </c>
      <c r="P12" cm="1">
        <f t="array" ref="P12">ROUND(QUARTILE(IF(Sum!$FD$2:$FD$153=0,Sum!N2:N153),4),1)</f>
        <v>1</v>
      </c>
      <c r="Q12" cm="1">
        <f t="array" ref="Q12">ROUND(QUARTILE(IF(Sum!$FD$2:$FD$153=0,Sum!O2:O153),4),1)</f>
        <v>1</v>
      </c>
      <c r="R12" cm="1">
        <f t="array" ref="R12">ROUND(QUARTILE(IF(Sum!$FD$2:$FD$153=0,Sum!P2:P153),4),1)</f>
        <v>1</v>
      </c>
      <c r="S12" cm="1">
        <f t="array" ref="S12">ROUND(QUARTILE(IF(Sum!$FD$2:$FD$153=0,Sum!Q2:Q153),4),1)</f>
        <v>1</v>
      </c>
      <c r="T12" cm="1">
        <f t="array" ref="T12">ROUND(QUARTILE(IF(Sum!$FD$2:$FD$153=0,Sum!R2:R153),4),1)</f>
        <v>1</v>
      </c>
      <c r="U12" cm="1">
        <f t="array" ref="U12">ROUND(QUARTILE(IF(Sum!$FD$2:$FD$153=0,Sum!S2:S153),4),1)</f>
        <v>1</v>
      </c>
      <c r="V12" cm="1">
        <f t="array" ref="V12">ROUND(QUARTILE(IF(Sum!$FD$2:$FD$153=0,Sum!T2:T153),4),1)</f>
        <v>1</v>
      </c>
      <c r="W12" cm="1">
        <f t="array" ref="W12">ROUND(QUARTILE(IF(Sum!$FD$2:$FD$153=0,Sum!U2:U153),4),1)</f>
        <v>1</v>
      </c>
      <c r="X12" cm="1">
        <f t="array" ref="X12">ROUND(QUARTILE(IF(Sum!$FD$2:$FD$153=0,Sum!V2:V153),4),1)</f>
        <v>1</v>
      </c>
      <c r="Y12" cm="1">
        <f t="array" ref="Y12">ROUND(QUARTILE(IF(Sum!$FD$2:$FD$153=0,Sum!W2:W153),4),1)</f>
        <v>1</v>
      </c>
      <c r="Z12" cm="1">
        <f t="array" ref="Z12">ROUND(QUARTILE(IF(Sum!$FD$2:$FD$153=0,Sum!X2:X153),4),1)</f>
        <v>1</v>
      </c>
      <c r="AA12" cm="1">
        <f t="array" ref="AA12">ROUND(QUARTILE(IF(Sum!$FD$2:$FD$153=0,Sum!Y2:Y153),4),1)</f>
        <v>1</v>
      </c>
      <c r="AB12" cm="1">
        <f t="array" ref="AB12">ROUND(QUARTILE(IF(Sum!$FD$2:$FD$153=0,Sum!Z2:Z153),4),1)</f>
        <v>1</v>
      </c>
      <c r="AC12" cm="1">
        <f t="array" ref="AC12">ROUND(QUARTILE(IF(Sum!$FD$2:$FD$153=0,Sum!AA2:AA153),4),1)</f>
        <v>0</v>
      </c>
      <c r="AD12" cm="1">
        <f t="array" ref="AD12">ROUND(QUARTILE(IF(Sum!$FD$2:$FD$153=0,Sum!AB2:AB153),4),1)</f>
        <v>0</v>
      </c>
      <c r="AE12" cm="1">
        <f t="array" ref="AE12">ROUND(QUARTILE(IF(Sum!$FD$2:$FD$153=0,Sum!AC2:AC153),4),1)</f>
        <v>1</v>
      </c>
      <c r="AF12" cm="1">
        <f t="array" ref="AF12">ROUND(QUARTILE(IF(Sum!$FD$2:$FD$153=0,Sum!AD2:AD153),4),1)</f>
        <v>1</v>
      </c>
      <c r="AG12" cm="1">
        <f t="array" ref="AG12">ROUND(QUARTILE(IF(Sum!$FD$2:$FD$153=0,Sum!AE2:AE153),4),1)</f>
        <v>1</v>
      </c>
      <c r="AH12" cm="1">
        <f t="array" ref="AH12">ROUND(QUARTILE(IF(Sum!$FD$2:$FD$153=0,Sum!AF2:AF153),4),1)</f>
        <v>1</v>
      </c>
      <c r="AI12" cm="1">
        <f t="array" ref="AI12">ROUND(QUARTILE(IF(Sum!$FD$2:$FD$153=0,Sum!AG2:AG153),4),1)</f>
        <v>1</v>
      </c>
      <c r="AJ12" cm="1">
        <f t="array" ref="AJ12">ROUND(QUARTILE(IF(Sum!$FD$2:$FD$153=0,Sum!AH2:AH153),4),1)</f>
        <v>1</v>
      </c>
      <c r="AK12" cm="1">
        <f t="array" ref="AK12">ROUND(QUARTILE(IF(Sum!$FD$2:$FD$153=0,Sum!AI2:AI153),4),1)</f>
        <v>1</v>
      </c>
      <c r="AL12" cm="1">
        <f t="array" ref="AL12">ROUND(QUARTILE(IF(Sum!$FD$2:$FD$153=0,Sum!AJ2:AJ153),4),1)</f>
        <v>0</v>
      </c>
      <c r="AM12" cm="1">
        <f t="array" ref="AM12">ROUND(QUARTILE(IF(Sum!$FD$2:$FD$153=0,Sum!AK2:AK153),4),1)</f>
        <v>1</v>
      </c>
      <c r="AN12" cm="1">
        <f t="array" ref="AN12">ROUND(QUARTILE(IF(Sum!$FD$2:$FD$153=0,Sum!AL2:AL153),4),1)</f>
        <v>1</v>
      </c>
      <c r="AO12" cm="1">
        <f t="array" ref="AO12">ROUND(QUARTILE(IF(Sum!$FD$2:$FD$153=0,Sum!AM2:AM153),4),1)</f>
        <v>1</v>
      </c>
      <c r="AP12" cm="1">
        <f t="array" ref="AP12">ROUND(QUARTILE(IF(Sum!$FD$2:$FD$153=0,Sum!AN2:AN153),4),1)</f>
        <v>1</v>
      </c>
      <c r="AQ12" cm="1">
        <f t="array" ref="AQ12">ROUND(QUARTILE(IF(Sum!$FD$2:$FD$153=0,Sum!AO2:AO153),4),1)</f>
        <v>1</v>
      </c>
      <c r="AR12" cm="1">
        <f t="array" ref="AR12">ROUND(QUARTILE(IF(Sum!$FD$2:$FD$153=0,Sum!AP2:AP153),4),1)</f>
        <v>1</v>
      </c>
      <c r="AS12" cm="1">
        <f t="array" ref="AS12">ROUND(QUARTILE(IF(Sum!$FD$2:$FD$153=0,Sum!AQ2:AQ153),4),1)</f>
        <v>1</v>
      </c>
      <c r="AT12" cm="1">
        <f t="array" ref="AT12">ROUND(QUARTILE(IF(Sum!$FD$2:$FD$153=0,Sum!AR2:AR153),4),1)</f>
        <v>1</v>
      </c>
      <c r="AU12" cm="1">
        <f t="array" ref="AU12">ROUND(QUARTILE(IF(Sum!$FD$2:$FD$153=0,Sum!AS2:AS153),4),1)</f>
        <v>1</v>
      </c>
      <c r="AV12" cm="1">
        <f t="array" ref="AV12">ROUND(QUARTILE(IF(Sum!$FD$2:$FD$153=0,Sum!AT2:AT153),4),1)</f>
        <v>1</v>
      </c>
      <c r="AW12" cm="1">
        <f t="array" ref="AW12">ROUND(QUARTILE(IF(Sum!$FD$2:$FD$153=0,Sum!AU2:AU153),4),1)</f>
        <v>1</v>
      </c>
      <c r="AX12" cm="1">
        <f t="array" ref="AX12">ROUND(QUARTILE(IF(Sum!$FD$2:$FD$153=0,Sum!AV2:AV153),4),1)</f>
        <v>1</v>
      </c>
      <c r="AY12" cm="1">
        <f t="array" ref="AY12">ROUND(QUARTILE(IF(Sum!$FD$2:$FD$153=0,Sum!AW2:AW153),4),1)</f>
        <v>1</v>
      </c>
      <c r="AZ12" cm="1">
        <f t="array" ref="AZ12">ROUND(QUARTILE(IF(Sum!$FD$2:$FD$153=0,Sum!AX2:AX153),4),1)</f>
        <v>1</v>
      </c>
      <c r="BA12" cm="1">
        <f t="array" ref="BA12">ROUND(QUARTILE(IF(Sum!$FD$2:$FD$153=0,Sum!AY2:AY153),4),1)</f>
        <v>56</v>
      </c>
      <c r="BB12" cm="1">
        <f t="array" ref="BB12">ROUND(QUARTILE(IF(Sum!$FD$2:$FD$153=0,Sum!AZ2:AZ153),4),1)</f>
        <v>4.4000000000000004</v>
      </c>
      <c r="BC12" cm="1">
        <f t="array" ref="BC12">ROUND(QUARTILE(IF(Sum!$FD$2:$FD$153=0,Sum!BA2:BA153),4),1)</f>
        <v>5.7</v>
      </c>
      <c r="BD12" cm="1">
        <f t="array" ref="BD12">ROUND(QUARTILE(IF(Sum!$FD$2:$FD$153=0,Sum!BB2:BB153),4),1)</f>
        <v>0</v>
      </c>
      <c r="BE12" cm="1">
        <f t="array" ref="BE12">ROUND(QUARTILE(IF(Sum!$FD$2:$FD$153=0,Sum!BC2:BC153),4),1)</f>
        <v>1</v>
      </c>
      <c r="BF12" cm="1">
        <f t="array" ref="BF12">ROUND(QUARTILE(IF(Sum!$FD$2:$FD$153=0,Sum!BD2:BD153),4),1)</f>
        <v>1</v>
      </c>
      <c r="BG12" cm="1">
        <f t="array" ref="BG12">ROUND(QUARTILE(IF(Sum!$FD$2:$FD$153=0,Sum!BE2:BE153),4),1)</f>
        <v>2.2000000000000002</v>
      </c>
      <c r="BH12" cm="1">
        <f t="array" ref="BH12">ROUND(QUARTILE(IF(Sum!$FD$2:$FD$153=0,Sum!BF2:BF153),4),1)</f>
        <v>367</v>
      </c>
      <c r="BI12" cm="1">
        <f t="array" ref="BI12">ROUND(QUARTILE(IF(Sum!$FD$2:$FD$153=0,Sum!BG2:BG153),4),1)</f>
        <v>1</v>
      </c>
      <c r="BJ12" cm="1">
        <f t="array" ref="BJ12">ROUND(QUARTILE(IF(Sum!$FD$2:$FD$153=0,Sum!BH2:BH153),4),1)</f>
        <v>180</v>
      </c>
      <c r="BK12" cm="1">
        <f t="array" ref="BK12">ROUND(QUARTILE(IF(Sum!$FD$2:$FD$153=0,Sum!BI2:BI153),4),1)</f>
        <v>137</v>
      </c>
      <c r="BL12" cm="1">
        <f t="array" ref="BL12">ROUND(QUARTILE(IF(Sum!$FD$2:$FD$153=0,Sum!BJ2:BJ153),4),1)</f>
        <v>36.4</v>
      </c>
      <c r="BM12" cm="1">
        <f t="array" ref="BM12">ROUND(QUARTILE(IF(Sum!$FD$2:$FD$153=0,Sum!BK2:BK153),4),1)</f>
        <v>1</v>
      </c>
      <c r="BN12" cm="1">
        <f t="array" ref="BN12">ROUND(QUARTILE(IF(Sum!$FD$2:$FD$153=0,Sum!BL2:BL153),4),1)</f>
        <v>4</v>
      </c>
      <c r="BO12" cm="1">
        <f t="array" ref="BO12">ROUND(QUARTILE(IF(Sum!$FD$2:$FD$153=0,Sum!BM2:BM153),4),1)</f>
        <v>1</v>
      </c>
      <c r="BP12" cm="1">
        <f t="array" ref="BP12">ROUND(QUARTILE(IF(Sum!$FD$2:$FD$153=0,Sum!BN2:BN153),4),1)</f>
        <v>1</v>
      </c>
      <c r="BQ12" cm="1">
        <f t="array" ref="BQ12">ROUND(QUARTILE(IF(Sum!$FD$2:$FD$153=0,Sum!BO2:BO153),4),1)</f>
        <v>1</v>
      </c>
      <c r="BR12" cm="1">
        <f t="array" ref="BR12">ROUND(QUARTILE(IF(Sum!$FD$2:$FD$153=0,Sum!BP2:BP153),4),1)</f>
        <v>1</v>
      </c>
      <c r="BS12" cm="1">
        <f t="array" ref="BS12">ROUND(QUARTILE(IF(Sum!$FD$2:$FD$153=0,Sum!BQ2:BQ153),4),1)</f>
        <v>1</v>
      </c>
      <c r="BT12" cm="1">
        <f t="array" ref="BT12">ROUND(QUARTILE(IF(Sum!$FD$2:$FD$153=0,Sum!BR2:BR153),4),1)</f>
        <v>1</v>
      </c>
      <c r="BU12" cm="1">
        <f t="array" ref="BU12">ROUND(QUARTILE(IF(Sum!$FD$2:$FD$153=0,Sum!BS2:BS153),4),1)</f>
        <v>0</v>
      </c>
      <c r="BV12" cm="1">
        <f t="array" ref="BV12">ROUND(QUARTILE(IF(Sum!$FD$2:$FD$153=0,Sum!BT2:BT153),4),1)</f>
        <v>0</v>
      </c>
      <c r="BW12" cm="1">
        <f t="array" ref="BW12">ROUND(QUARTILE(IF(Sum!$FD$2:$FD$153=0,Sum!BU2:BU153),4),1)</f>
        <v>1</v>
      </c>
      <c r="BX12" cm="1">
        <f t="array" ref="BX12">ROUND(QUARTILE(IF(Sum!$FD$2:$FD$153=0,Sum!BV2:BV153),4),1)</f>
        <v>0</v>
      </c>
      <c r="BY12" cm="1">
        <f t="array" ref="BY12">ROUND(QUARTILE(IF(Sum!$FD$2:$FD$153=0,Sum!BW2:BW153),4),1)</f>
        <v>5</v>
      </c>
      <c r="BZ12" cm="1">
        <f t="array" ref="BZ12">ROUND(QUARTILE(IF(Sum!$FD$2:$FD$153=0,Sum!BX2:BX153),4),1)</f>
        <v>0</v>
      </c>
      <c r="CA12" cm="1">
        <f t="array" ref="CA12">ROUND(QUARTILE(IF(Sum!$FD$2:$FD$153=0,Sum!BY2:BY153),4),1)</f>
        <v>1</v>
      </c>
      <c r="CB12" cm="1">
        <f t="array" ref="CB12">ROUND(QUARTILE(IF(Sum!$FD$2:$FD$153=0,Sum!BZ2:BZ153),4),1)</f>
        <v>1</v>
      </c>
      <c r="CC12" cm="1">
        <f t="array" ref="CC12">ROUND(QUARTILE(IF(Sum!$FD$2:$FD$153=0,Sum!CA2:CA153),4),1)</f>
        <v>1</v>
      </c>
      <c r="CD12" cm="1">
        <f t="array" ref="CD12">ROUND(QUARTILE(IF(Sum!$FD$2:$FD$153=0,Sum!CB2:CB153),4),1)</f>
        <v>1</v>
      </c>
      <c r="CE12" cm="1">
        <f t="array" ref="CE12">ROUND(QUARTILE(IF(Sum!$FD$2:$FD$153=0,Sum!CC2:CC153),4),1)</f>
        <v>1</v>
      </c>
      <c r="CF12" cm="1">
        <f t="array" ref="CF12">ROUND(QUARTILE(IF(Sum!$FD$2:$FD$153=0,Sum!CD2:CD153),4),1)</f>
        <v>1</v>
      </c>
      <c r="CG12" cm="1">
        <f t="array" ref="CG12">ROUND(QUARTILE(IF(Sum!$FD$2:$FD$153=0,Sum!CE2:CE153),4),1)</f>
        <v>1</v>
      </c>
      <c r="CH12" cm="1">
        <f t="array" ref="CH12">ROUND(QUARTILE(IF(Sum!$FD$2:$FD$153=0,Sum!CF2:CF153),4),1)</f>
        <v>1</v>
      </c>
      <c r="CI12" cm="1">
        <f t="array" ref="CI12">ROUND(QUARTILE(IF(Sum!$FD$2:$FD$153=0,Sum!CG2:CG153),4),1)</f>
        <v>1</v>
      </c>
      <c r="CJ12" cm="1">
        <f t="array" ref="CJ12">ROUND(QUARTILE(IF(Sum!$FD$2:$FD$153=0,Sum!CH2:CH153),4),1)</f>
        <v>1300</v>
      </c>
      <c r="CK12" cm="1">
        <f t="array" ref="CK12">ROUND(QUARTILE(IF(Sum!$FD$2:$FD$153=0,Sum!CI2:CI153),4),1)</f>
        <v>3060</v>
      </c>
      <c r="CL12" cm="1">
        <f t="array" ref="CL12">ROUND(QUARTILE(IF(Sum!$FD$2:$FD$153=0,Sum!CJ2:CJ153),4),1)</f>
        <v>1</v>
      </c>
      <c r="CM12" cm="1">
        <f t="array" ref="CM12">ROUND(QUARTILE(IF(Sum!$FD$2:$FD$153=0,Sum!CK2:CK153),4),1)</f>
        <v>0</v>
      </c>
      <c r="CN12" cm="1">
        <f t="array" ref="CN12">ROUND(QUARTILE(IF(Sum!$FD$2:$FD$153=0,Sum!CL2:CL153),4),1)</f>
        <v>1</v>
      </c>
      <c r="CO12" cm="1">
        <f t="array" ref="CO12">ROUND(QUARTILE(IF(Sum!$FD$2:$FD$153=0,Sum!CM2:CM153),4),1)</f>
        <v>1</v>
      </c>
      <c r="CP12" cm="1">
        <f t="array" ref="CP12">ROUND(QUARTILE(IF(Sum!$FD$2:$FD$153=0,Sum!CN2:CN153),4),1)</f>
        <v>0</v>
      </c>
      <c r="CQ12" cm="1">
        <f t="array" ref="CQ12">ROUND(QUARTILE(IF(Sum!$FD$2:$FD$153=0,Sum!CO2:CO153),4),1)</f>
        <v>1</v>
      </c>
      <c r="CR12" cm="1">
        <f t="array" ref="CR12">ROUND(QUARTILE(IF(Sum!$FD$2:$FD$153=0,Sum!CP2:CP153),4),1)</f>
        <v>1</v>
      </c>
      <c r="CS12" cm="1">
        <f t="array" ref="CS12">ROUND(QUARTILE(IF(Sum!$FD$2:$FD$153=0,Sum!CQ2:CQ153),4),1)</f>
        <v>1</v>
      </c>
      <c r="CT12" cm="1">
        <f t="array" ref="CT12">ROUND(QUARTILE(IF(Sum!$FD$2:$FD$153=0,Sum!CR2:CR153),4),1)</f>
        <v>1</v>
      </c>
      <c r="CU12" cm="1">
        <f t="array" ref="CU12">ROUND(QUARTILE(IF(Sum!$FD$2:$FD$153=0,Sum!CS2:CS153),4),1)</f>
        <v>0</v>
      </c>
      <c r="CV12" cm="1">
        <f t="array" ref="CV12">ROUND(QUARTILE(IF(Sum!$FD$2:$FD$153=0,Sum!CT2:CT153),4),1)</f>
        <v>0</v>
      </c>
      <c r="CW12" cm="1">
        <f t="array" ref="CW12">ROUND(QUARTILE(IF(Sum!$FD$2:$FD$153=0,Sum!CU2:CU153),4),1)</f>
        <v>1</v>
      </c>
      <c r="CX12" cm="1">
        <f t="array" ref="CX12">ROUND(QUARTILE(IF(Sum!$FD$2:$FD$153=0,Sum!CV2:CV153),4),1)</f>
        <v>1</v>
      </c>
      <c r="CY12" cm="1">
        <f t="array" ref="CY12">ROUND(QUARTILE(IF(Sum!$FD$2:$FD$153=0,Sum!CW2:CW153),4),1)</f>
        <v>1</v>
      </c>
      <c r="CZ12" cm="1">
        <f t="array" ref="CZ12">ROUND(QUARTILE(IF(Sum!$FD$2:$FD$153=0,Sum!CX2:CX153),4),1)</f>
        <v>1</v>
      </c>
      <c r="DA12" cm="1">
        <f t="array" ref="DA12">ROUND(QUARTILE(IF(Sum!$FD$2:$FD$153=0,Sum!CY2:CY153),4),1)</f>
        <v>1</v>
      </c>
      <c r="DB12" cm="1">
        <f t="array" ref="DB12">ROUND(QUARTILE(IF(Sum!$FD$2:$FD$153=0,Sum!CZ2:CZ153),4),1)</f>
        <v>1</v>
      </c>
      <c r="DC12" cm="1">
        <f t="array" ref="DC12">ROUND(QUARTILE(IF(Sum!$FD$2:$FD$153=0,Sum!DA2:DA153),4),1)</f>
        <v>1</v>
      </c>
      <c r="DD12" cm="1">
        <f t="array" ref="DD12">ROUND(QUARTILE(IF(Sum!$FD$2:$FD$153=0,Sum!DB2:DB153),4),1)</f>
        <v>1</v>
      </c>
      <c r="DE12" cm="1">
        <f t="array" ref="DE12">ROUND(QUARTILE(IF(Sum!$FD$2:$FD$153=0,Sum!DC2:DC153),4),1)</f>
        <v>0</v>
      </c>
      <c r="DF12" cm="1">
        <f t="array" ref="DF12">ROUND(QUARTILE(IF(Sum!$FD$2:$FD$153=0,Sum!DD2:DD153),4),1)</f>
        <v>0</v>
      </c>
      <c r="DG12" cm="1">
        <f t="array" ref="DG12">ROUND(QUARTILE(IF(Sum!$FD$2:$FD$153=0,Sum!DE2:DE153),4),1)</f>
        <v>1</v>
      </c>
      <c r="DH12" cm="1">
        <f t="array" ref="DH12">ROUND(QUARTILE(IF(Sum!$FD$2:$FD$153=0,Sum!DF2:DF153),4),1)</f>
        <v>1</v>
      </c>
      <c r="DI12" cm="1">
        <f t="array" ref="DI12">ROUND(QUARTILE(IF(Sum!$FD$2:$FD$153=0,Sum!DG2:DG153),4),1)</f>
        <v>1</v>
      </c>
      <c r="DJ12" cm="1">
        <f t="array" ref="DJ12">ROUND(QUARTILE(IF(Sum!$FD$2:$FD$153=0,Sum!DH2:DH153),4),1)</f>
        <v>1</v>
      </c>
      <c r="DK12" cm="1">
        <f t="array" ref="DK12">ROUND(QUARTILE(IF(Sum!$FD$2:$FD$153=0,Sum!DI2:DI153),4),1)</f>
        <v>0</v>
      </c>
      <c r="DL12" cm="1">
        <f t="array" ref="DL12">ROUND(QUARTILE(IF(Sum!$FD$2:$FD$153=0,Sum!DJ2:DJ153),4),1)</f>
        <v>1</v>
      </c>
      <c r="DM12" cm="1">
        <f t="array" ref="DM12">ROUND(QUARTILE(IF(Sum!$FD$2:$FD$153=0,Sum!DK2:DK153),4),1)</f>
        <v>1</v>
      </c>
      <c r="DN12" cm="1">
        <f t="array" ref="DN12">ROUND(QUARTILE(IF(Sum!$FD$2:$FD$153=0,Sum!DL2:DL153),4),1)</f>
        <v>1</v>
      </c>
      <c r="DO12" cm="1">
        <f t="array" ref="DO12">ROUND(QUARTILE(IF(Sum!$FD$2:$FD$153=0,Sum!DM2:DM153),4),1)</f>
        <v>0</v>
      </c>
      <c r="DP12" cm="1">
        <f t="array" ref="DP12">ROUND(QUARTILE(IF(Sum!$FD$2:$FD$153=0,Sum!DN2:DN153),4),1)</f>
        <v>1</v>
      </c>
      <c r="DQ12" cm="1">
        <f t="array" ref="DQ12">ROUND(QUARTILE(IF(Sum!$FD$2:$FD$153=0,Sum!DO2:DO153),4),1)</f>
        <v>0</v>
      </c>
      <c r="DR12" cm="1">
        <f t="array" ref="DR12">ROUND(QUARTILE(IF(Sum!$FD$2:$FD$153=0,Sum!DP2:DP153),4),1)</f>
        <v>1</v>
      </c>
      <c r="DS12" cm="1">
        <f t="array" ref="DS12">ROUND(QUARTILE(IF(Sum!$FD$2:$FD$153=0,Sum!DQ2:DQ153),4),1)</f>
        <v>1</v>
      </c>
      <c r="DT12" cm="1">
        <f t="array" ref="DT12">ROUND(QUARTILE(IF(Sum!$FD$2:$FD$153=0,Sum!DR2:DR153),4),1)</f>
        <v>0</v>
      </c>
      <c r="DU12" cm="1">
        <f t="array" ref="DU12">ROUND(QUARTILE(IF(Sum!$FD$2:$FD$153=0,Sum!DS2:DS153),4),1)</f>
        <v>1</v>
      </c>
      <c r="DV12" cm="1">
        <f t="array" ref="DV12">ROUND(QUARTILE(IF(Sum!$FD$2:$FD$153=0,Sum!DT2:DT153),4),1)</f>
        <v>44</v>
      </c>
      <c r="DW12" cm="1">
        <f t="array" ref="DW12">ROUND(QUARTILE(IF(Sum!$FD$2:$FD$153=0,Sum!DU2:DU153),4),1)</f>
        <v>1</v>
      </c>
      <c r="DX12" cm="1">
        <f t="array" ref="DX12">ROUND(QUARTILE(IF(Sum!$FD$2:$FD$153=0,Sum!DV2:DV153),4),1)</f>
        <v>1</v>
      </c>
      <c r="DY12" cm="1">
        <f t="array" ref="DY12">ROUND(QUARTILE(IF(Sum!$FD$2:$FD$153=0,Sum!DW2:DW153),4),1)</f>
        <v>1</v>
      </c>
      <c r="DZ12" cm="1">
        <f t="array" ref="DZ12">ROUND(QUARTILE(IF(Sum!$FD$2:$FD$153=0,Sum!DX2:DX153),4),1)</f>
        <v>1</v>
      </c>
      <c r="EA12" cm="1">
        <f t="array" ref="EA12">ROUND(QUARTILE(IF(Sum!$FD$2:$FD$153=0,Sum!DY2:DY153),4),1)</f>
        <v>1</v>
      </c>
      <c r="EB12" cm="1">
        <f t="array" ref="EB12">ROUND(QUARTILE(IF(Sum!$FD$2:$FD$153=0,Sum!DZ2:DZ153),4),1)</f>
        <v>0</v>
      </c>
      <c r="EC12" cm="1">
        <f t="array" ref="EC12">ROUND(QUARTILE(IF(Sum!$FD$2:$FD$153=0,Sum!EA2:EA153),4),1)</f>
        <v>0</v>
      </c>
      <c r="ED12" cm="1">
        <f t="array" ref="ED12">ROUND(QUARTILE(IF(Sum!$FD$2:$FD$153=0,Sum!EB2:EB153),4),1)</f>
        <v>1</v>
      </c>
      <c r="EE12" cm="1">
        <f t="array" ref="EE12">ROUND(QUARTILE(IF(Sum!$FD$2:$FD$153=0,Sum!EC2:EC153),4),1)</f>
        <v>1</v>
      </c>
      <c r="EF12" cm="1">
        <f t="array" ref="EF12">ROUND(QUARTILE(IF(Sum!$FD$2:$FD$153=0,Sum!ED2:ED153),4),1)</f>
        <v>1</v>
      </c>
      <c r="EG12" cm="1">
        <f t="array" ref="EG12">ROUND(QUARTILE(IF(Sum!$FD$2:$FD$153=0,Sum!EE2:EE153),4),1)</f>
        <v>1</v>
      </c>
      <c r="EH12" cm="1">
        <f t="array" ref="EH12">ROUND(QUARTILE(IF(Sum!$FD$2:$FD$153=0,Sum!EF2:EF153),4),1)</f>
        <v>1</v>
      </c>
      <c r="EI12" cm="1">
        <f t="array" ref="EI12">ROUND(QUARTILE(IF(Sum!$FD$2:$FD$153=0,Sum!EG2:EG153),4),1)</f>
        <v>1</v>
      </c>
      <c r="EJ12" cm="1">
        <f t="array" ref="EJ12">ROUND(QUARTILE(IF(Sum!$FD$2:$FD$153=0,Sum!EH2:EH153),4),1)</f>
        <v>1</v>
      </c>
      <c r="EK12" cm="1">
        <f t="array" ref="EK12">ROUND(QUARTILE(IF(Sum!$FD$2:$FD$153=0,Sum!EI2:EI153),4),1)</f>
        <v>1</v>
      </c>
      <c r="EL12" cm="1">
        <f t="array" ref="EL12">ROUND(QUARTILE(IF(Sum!$FD$2:$FD$153=0,Sum!EJ2:EJ153),4),1)</f>
        <v>1</v>
      </c>
      <c r="EM12" cm="1">
        <f t="array" ref="EM12">ROUND(QUARTILE(IF(Sum!$FD$2:$FD$153=0,Sum!EK2:EK153),4),1)</f>
        <v>1</v>
      </c>
      <c r="EN12" cm="1">
        <f t="array" ref="EN12">ROUND(QUARTILE(IF(Sum!$FD$2:$FD$153=0,Sum!EL2:EL153),4),1)</f>
        <v>1</v>
      </c>
      <c r="EO12" cm="1">
        <f t="array" ref="EO12">ROUND(QUARTILE(IF(Sum!$FD$2:$FD$153=0,Sum!EM2:EM153),4),1)</f>
        <v>1</v>
      </c>
      <c r="EP12" cm="1">
        <f t="array" ref="EP12">ROUND(QUARTILE(IF(Sum!$FD$2:$FD$153=0,Sum!EN2:EN153),4),1)</f>
        <v>1</v>
      </c>
      <c r="EQ12" cm="1">
        <f t="array" ref="EQ12">ROUND(QUARTILE(IF(Sum!$FD$2:$FD$153=0,Sum!EO2:EO153),4),1)</f>
        <v>1</v>
      </c>
      <c r="ER12" cm="1">
        <f t="array" ref="ER12">ROUND(QUARTILE(IF(Sum!$FD$2:$FD$153=0,Sum!EP2:EP153),4),1)</f>
        <v>1</v>
      </c>
      <c r="ES12" cm="1">
        <f t="array" ref="ES12">ROUND(QUARTILE(IF(Sum!$FD$2:$FD$153=0,Sum!EQ2:EQ153),4),1)</f>
        <v>1</v>
      </c>
      <c r="ET12" cm="1">
        <f t="array" ref="ET12">ROUND(QUARTILE(IF(Sum!$FD$2:$FD$153=0,Sum!ER2:ER153),4),1)</f>
        <v>1</v>
      </c>
      <c r="EU12" cm="1">
        <f t="array" ref="EU12">ROUND(QUARTILE(IF(Sum!$FD$2:$FD$153=0,Sum!ES2:ES153),4),1)</f>
        <v>1</v>
      </c>
      <c r="EV12" cm="1">
        <f t="array" ref="EV12">ROUND(QUARTILE(IF(Sum!$FD$2:$FD$153=0,Sum!ET2:ET153),4),1)</f>
        <v>1</v>
      </c>
      <c r="EW12" cm="1">
        <f t="array" ref="EW12">ROUND(QUARTILE(IF(Sum!$FD$2:$FD$153=0,Sum!EU2:EU153),4),1)</f>
        <v>1</v>
      </c>
      <c r="EX12" cm="1">
        <f t="array" ref="EX12">ROUND(QUARTILE(IF(Sum!$FD$2:$FD$153=0,Sum!EV2:EV153),4),1)</f>
        <v>1</v>
      </c>
      <c r="EY12" cm="1">
        <f t="array" ref="EY12">ROUND(QUARTILE(IF(Sum!$FD$2:$FD$153=0,Sum!EW2:EW153),4),1)</f>
        <v>1</v>
      </c>
      <c r="EZ12" cm="1">
        <f t="array" ref="EZ12">ROUND(QUARTILE(IF(Sum!$FD$2:$FD$153=0,Sum!EX2:EX153),4),1)</f>
        <v>1</v>
      </c>
      <c r="FA12" cm="1">
        <f t="array" ref="FA12">ROUND(QUARTILE(IF(Sum!$FD$2:$FD$153=0,Sum!EY2:EY153),4),1)</f>
        <v>1</v>
      </c>
      <c r="FB12" cm="1">
        <f t="array" ref="FB12">ROUND(QUARTILE(IF(Sum!$FD$2:$FD$153=0,Sum!EZ2:EZ153),4),1)</f>
        <v>1</v>
      </c>
      <c r="FC12" cm="1">
        <f t="array" ref="FC12">ROUND(QUARTILE(IF(Sum!$FD$2:$FD$153=0,Sum!FA2:FA153),4),1)</f>
        <v>1</v>
      </c>
      <c r="FD12" cm="1">
        <f t="array" ref="FD12">ROUND(QUARTILE(IF(Sum!$FD$2:$FD$153=0,Sum!FB2:FB153),4),1)</f>
        <v>1</v>
      </c>
      <c r="FE12" cm="1">
        <f t="array" ref="FE12">ROUND(QUARTILE(IF(Sum!$FD$2:$FD$153=0,Sum!FC2:FC153),4),1)</f>
        <v>1</v>
      </c>
    </row>
    <row r="13" spans="1:167" x14ac:dyDescent="0.25">
      <c r="A13" s="198"/>
      <c r="B13" t="s">
        <v>388</v>
      </c>
      <c r="D13">
        <f>SUMIF(Sum!$FD$2:$FD$153,"=1",Sum!B2:B153)</f>
        <v>1370</v>
      </c>
      <c r="E13">
        <f>SUMIF(Sum!$FD$2:$FD$153,"=1",Sum!C2:C153)</f>
        <v>12</v>
      </c>
      <c r="F13">
        <f>SUMIF(Sum!$FD$2:$FD$153,"=1",Sum!D2:D153)</f>
        <v>4</v>
      </c>
      <c r="G13">
        <f>SUMIF(Sum!$FD$2:$FD$153,"=1",Sum!E2:E153)</f>
        <v>5</v>
      </c>
      <c r="H13">
        <f>SUMIF(Sum!$FD$2:$FD$153,"=1",Sum!F2:F153)</f>
        <v>5</v>
      </c>
      <c r="I13">
        <f>SUMIF(Sum!$FD$2:$FD$153,"=1",Sum!G2:G153)</f>
        <v>18</v>
      </c>
      <c r="J13">
        <f>SUMIF(Sum!$FD$2:$FD$153,"=1",Sum!H2:H153)</f>
        <v>24</v>
      </c>
      <c r="K13">
        <f>SUMIF(Sum!$FD$2:$FD$153,"=1",Sum!I2:I153)</f>
        <v>4454</v>
      </c>
      <c r="L13">
        <f>SUMIF(Sum!$FD$2:$FD$153,"=1",Sum!J2:J153)</f>
        <v>2186</v>
      </c>
      <c r="M13">
        <f>SUMIF(Sum!$FD$2:$FD$153,"=1",Sum!K2:K153)</f>
        <v>745.37000000000023</v>
      </c>
      <c r="N13">
        <f>SUMIF(Sum!$FD$2:$FD$153,"=1",Sum!L2:L153)</f>
        <v>6</v>
      </c>
      <c r="O13">
        <f>SUMIF(Sum!$FD$2:$FD$153,"=1",Sum!M2:M153)</f>
        <v>18</v>
      </c>
      <c r="P13">
        <f>SUMIF(Sum!$FD$2:$FD$153,"=1",Sum!N2:N153)</f>
        <v>2</v>
      </c>
      <c r="Q13">
        <f>SUMIF(Sum!$FD$2:$FD$153,"=1",Sum!O2:O153)</f>
        <v>23</v>
      </c>
      <c r="R13">
        <f>SUMIF(Sum!$FD$2:$FD$153,"=1",Sum!P2:P153)</f>
        <v>4</v>
      </c>
      <c r="S13">
        <f>SUMIF(Sum!$FD$2:$FD$153,"=1",Sum!Q2:Q153)</f>
        <v>21</v>
      </c>
      <c r="T13">
        <f>SUMIF(Sum!$FD$2:$FD$153,"=1",Sum!R2:R153)</f>
        <v>7</v>
      </c>
      <c r="U13">
        <f>SUMIF(Sum!$FD$2:$FD$153,"=1",Sum!S2:S153)</f>
        <v>5</v>
      </c>
      <c r="V13">
        <f>SUMIF(Sum!$FD$2:$FD$153,"=1",Sum!T2:T153)</f>
        <v>4</v>
      </c>
      <c r="W13">
        <f>SUMIF(Sum!$FD$2:$FD$153,"=1",Sum!U2:U153)</f>
        <v>3</v>
      </c>
      <c r="X13">
        <f>SUMIF(Sum!$FD$2:$FD$153,"=1",Sum!V2:V153)</f>
        <v>23</v>
      </c>
      <c r="Y13">
        <f>SUMIF(Sum!$FD$2:$FD$153,"=1",Sum!W2:W153)</f>
        <v>0</v>
      </c>
      <c r="Z13">
        <f>SUMIF(Sum!$FD$2:$FD$153,"=1",Sum!X2:X153)</f>
        <v>10</v>
      </c>
      <c r="AA13">
        <f>SUMIF(Sum!$FD$2:$FD$153,"=1",Sum!Y2:Y153)</f>
        <v>5</v>
      </c>
      <c r="AB13">
        <f>SUMIF(Sum!$FD$2:$FD$153,"=1",Sum!Z2:Z153)</f>
        <v>3</v>
      </c>
      <c r="AC13">
        <f>SUMIF(Sum!$FD$2:$FD$153,"=1",Sum!AA2:AA153)</f>
        <v>1</v>
      </c>
      <c r="AD13">
        <f>SUMIF(Sum!$FD$2:$FD$153,"=1",Sum!AB2:AB153)</f>
        <v>0</v>
      </c>
      <c r="AE13">
        <f>SUMIF(Sum!$FD$2:$FD$153,"=1",Sum!AC2:AC153)</f>
        <v>3</v>
      </c>
      <c r="AF13">
        <f>SUMIF(Sum!$FD$2:$FD$153,"=1",Sum!AD2:AD153)</f>
        <v>1</v>
      </c>
      <c r="AG13">
        <f>SUMIF(Sum!$FD$2:$FD$153,"=1",Sum!AE2:AE153)</f>
        <v>1</v>
      </c>
      <c r="AH13">
        <f>SUMIF(Sum!$FD$2:$FD$153,"=1",Sum!AF2:AF153)</f>
        <v>0</v>
      </c>
      <c r="AI13">
        <f>SUMIF(Sum!$FD$2:$FD$153,"=1",Sum!AG2:AG153)</f>
        <v>0</v>
      </c>
      <c r="AJ13">
        <f>SUMIF(Sum!$FD$2:$FD$153,"=1",Sum!AH2:AH153)</f>
        <v>3</v>
      </c>
      <c r="AK13">
        <f>SUMIF(Sum!$FD$2:$FD$153,"=1",Sum!AI2:AI153)</f>
        <v>2</v>
      </c>
      <c r="AL13">
        <f>SUMIF(Sum!$FD$2:$FD$153,"=1",Sum!AJ2:AJ153)</f>
        <v>0</v>
      </c>
      <c r="AM13">
        <f>SUMIF(Sum!$FD$2:$FD$153,"=1",Sum!AK2:AK153)</f>
        <v>3</v>
      </c>
      <c r="AN13">
        <f>SUMIF(Sum!$FD$2:$FD$153,"=1",Sum!AL2:AL153)</f>
        <v>12</v>
      </c>
      <c r="AO13">
        <f>SUMIF(Sum!$FD$2:$FD$153,"=1",Sum!AM2:AM153)</f>
        <v>12</v>
      </c>
      <c r="AP13">
        <f>SUMIF(Sum!$FD$2:$FD$153,"=1",Sum!AN2:AN153)</f>
        <v>2</v>
      </c>
      <c r="AQ13">
        <f>SUMIF(Sum!$FD$2:$FD$153,"=1",Sum!AO2:AO153)</f>
        <v>0</v>
      </c>
      <c r="AR13">
        <f>SUMIF(Sum!$FD$2:$FD$153,"=1",Sum!AP2:AP153)</f>
        <v>2</v>
      </c>
      <c r="AS13">
        <f>SUMIF(Sum!$FD$2:$FD$153,"=1",Sum!AQ2:AQ153)</f>
        <v>5</v>
      </c>
      <c r="AT13">
        <f>SUMIF(Sum!$FD$2:$FD$153,"=1",Sum!AR2:AR153)</f>
        <v>19</v>
      </c>
      <c r="AU13">
        <f>SUMIF(Sum!$FD$2:$FD$153,"=1",Sum!AS2:AS153)</f>
        <v>1</v>
      </c>
      <c r="AV13">
        <f>SUMIF(Sum!$FD$2:$FD$153,"=1",Sum!AT2:AT153)</f>
        <v>1</v>
      </c>
      <c r="AW13">
        <f>SUMIF(Sum!$FD$2:$FD$153,"=1",Sum!AU2:AU153)</f>
        <v>2</v>
      </c>
      <c r="AX13">
        <f>SUMIF(Sum!$FD$2:$FD$153,"=1",Sum!AV2:AV153)</f>
        <v>18</v>
      </c>
      <c r="AY13">
        <f>SUMIF(Sum!$FD$2:$FD$153,"=1",Sum!AW2:AW153)</f>
        <v>6</v>
      </c>
      <c r="AZ13">
        <f>SUMIF(Sum!$FD$2:$FD$153,"=1",Sum!AX2:AX153)</f>
        <v>20</v>
      </c>
      <c r="BA13">
        <f>SUMIF(Sum!$FD$2:$FD$153,"=1",Sum!AY2:AY153)</f>
        <v>708</v>
      </c>
      <c r="BB13">
        <f>SUMIF(Sum!$FD$2:$FD$153,"=1",Sum!AZ2:AZ153)</f>
        <v>33.54</v>
      </c>
      <c r="BC13">
        <f>SUMIF(Sum!$FD$2:$FD$153,"=1",Sum!BA2:BA153)</f>
        <v>82.9</v>
      </c>
      <c r="BD13">
        <f>SUMIF(Sum!$FD$2:$FD$153,"=1",Sum!BB2:BB153)</f>
        <v>0</v>
      </c>
      <c r="BE13">
        <f>SUMIF(Sum!$FD$2:$FD$153,"=1",Sum!BC2:BC153)</f>
        <v>8</v>
      </c>
      <c r="BF13">
        <f>SUMIF(Sum!$FD$2:$FD$153,"=1",Sum!BD2:BD153)</f>
        <v>18</v>
      </c>
      <c r="BG13">
        <f>SUMIF(Sum!$FD$2:$FD$153,"=1",Sum!BE2:BE153)</f>
        <v>28.720945945945942</v>
      </c>
      <c r="BH13">
        <f>SUMIF(Sum!$FD$2:$FD$153,"=1",Sum!BF2:BF153)</f>
        <v>4872.7843137254895</v>
      </c>
      <c r="BI13">
        <f>SUMIF(Sum!$FD$2:$FD$153,"=1",Sum!BG2:BG153)</f>
        <v>24</v>
      </c>
      <c r="BJ13">
        <f>SUMIF(Sum!$FD$2:$FD$153,"=1",Sum!BH2:BH153)</f>
        <v>2734</v>
      </c>
      <c r="BK13">
        <f>SUMIF(Sum!$FD$2:$FD$153,"=1",Sum!BI2:BI153)</f>
        <v>1905</v>
      </c>
      <c r="BL13">
        <f>SUMIF(Sum!$FD$2:$FD$153,"=1",Sum!BJ2:BJ153)</f>
        <v>823.09999999999991</v>
      </c>
      <c r="BM13">
        <f>SUMIF(Sum!$FD$2:$FD$153,"=1",Sum!BK2:BK153)</f>
        <v>0</v>
      </c>
      <c r="BN13">
        <f>SUMIF(Sum!$FD$2:$FD$153,"=1",Sum!BL2:BL153)</f>
        <v>58</v>
      </c>
      <c r="BO13">
        <f>SUMIF(Sum!$FD$2:$FD$153,"=1",Sum!BM2:BM153)</f>
        <v>3</v>
      </c>
      <c r="BP13">
        <f>SUMIF(Sum!$FD$2:$FD$153,"=1",Sum!BN2:BN153)</f>
        <v>2</v>
      </c>
      <c r="BQ13">
        <f>SUMIF(Sum!$FD$2:$FD$153,"=1",Sum!BO2:BO153)</f>
        <v>11</v>
      </c>
      <c r="BR13">
        <f>SUMIF(Sum!$FD$2:$FD$153,"=1",Sum!BP2:BP153)</f>
        <v>6</v>
      </c>
      <c r="BS13">
        <f>SUMIF(Sum!$FD$2:$FD$153,"=1",Sum!BQ2:BQ153)</f>
        <v>4</v>
      </c>
      <c r="BT13">
        <f>SUMIF(Sum!$FD$2:$FD$153,"=1",Sum!BR2:BR153)</f>
        <v>19</v>
      </c>
      <c r="BU13">
        <f>SUMIF(Sum!$FD$2:$FD$153,"=1",Sum!BS2:BS153)</f>
        <v>0</v>
      </c>
      <c r="BV13">
        <f>SUMIF(Sum!$FD$2:$FD$153,"=1",Sum!BT2:BT153)</f>
        <v>0</v>
      </c>
      <c r="BW13">
        <f>SUMIF(Sum!$FD$2:$FD$153,"=1",Sum!BU2:BU153)</f>
        <v>5</v>
      </c>
      <c r="BX13">
        <f>SUMIF(Sum!$FD$2:$FD$153,"=1",Sum!BV2:BV153)</f>
        <v>1</v>
      </c>
      <c r="BY13">
        <f>SUMIF(Sum!$FD$2:$FD$153,"=1",Sum!BW2:BW153)</f>
        <v>78</v>
      </c>
      <c r="BZ13">
        <f>SUMIF(Sum!$FD$2:$FD$153,"=1",Sum!BX2:BX153)</f>
        <v>0</v>
      </c>
      <c r="CA13">
        <f>SUMIF(Sum!$FD$2:$FD$153,"=1",Sum!BY2:BY153)</f>
        <v>5</v>
      </c>
      <c r="CB13">
        <f>SUMIF(Sum!$FD$2:$FD$153,"=1",Sum!BZ2:BZ153)</f>
        <v>16</v>
      </c>
      <c r="CC13">
        <f>SUMIF(Sum!$FD$2:$FD$153,"=1",Sum!CA2:CA153)</f>
        <v>5</v>
      </c>
      <c r="CD13">
        <f>SUMIF(Sum!$FD$2:$FD$153,"=1",Sum!CB2:CB153)</f>
        <v>5</v>
      </c>
      <c r="CE13">
        <f>SUMIF(Sum!$FD$2:$FD$153,"=1",Sum!CC2:CC153)</f>
        <v>7</v>
      </c>
      <c r="CF13">
        <f>SUMIF(Sum!$FD$2:$FD$153,"=1",Sum!CD2:CD153)</f>
        <v>1</v>
      </c>
      <c r="CG13">
        <f>SUMIF(Sum!$FD$2:$FD$153,"=1",Sum!CE2:CE153)</f>
        <v>7</v>
      </c>
      <c r="CH13">
        <f>SUMIF(Sum!$FD$2:$FD$153,"=1",Sum!CF2:CF153)</f>
        <v>1</v>
      </c>
      <c r="CI13">
        <f>SUMIF(Sum!$FD$2:$FD$153,"=1",Sum!CG2:CG153)</f>
        <v>25</v>
      </c>
      <c r="CJ13">
        <f>SUMIF(Sum!$FD$2:$FD$153,"=1",Sum!CH2:CH153)</f>
        <v>16400</v>
      </c>
      <c r="CK13">
        <f>SUMIF(Sum!$FD$2:$FD$153,"=1",Sum!CI2:CI153)</f>
        <v>20215</v>
      </c>
      <c r="CL13">
        <f>SUMIF(Sum!$FD$2:$FD$153,"=1",Sum!CJ2:CJ153)</f>
        <v>16</v>
      </c>
      <c r="CM13">
        <f>SUMIF(Sum!$FD$2:$FD$153,"=1",Sum!CK2:CK153)</f>
        <v>0</v>
      </c>
      <c r="CN13">
        <f>SUMIF(Sum!$FD$2:$FD$153,"=1",Sum!CL2:CL153)</f>
        <v>1</v>
      </c>
      <c r="CO13">
        <f>SUMIF(Sum!$FD$2:$FD$153,"=1",Sum!CM2:CM153)</f>
        <v>2</v>
      </c>
      <c r="CP13">
        <f>SUMIF(Sum!$FD$2:$FD$153,"=1",Sum!CN2:CN153)</f>
        <v>0</v>
      </c>
      <c r="CQ13">
        <f>SUMIF(Sum!$FD$2:$FD$153,"=1",Sum!CO2:CO153)</f>
        <v>1</v>
      </c>
      <c r="CR13">
        <f>SUMIF(Sum!$FD$2:$FD$153,"=1",Sum!CP2:CP153)</f>
        <v>8</v>
      </c>
      <c r="CS13">
        <f>SUMIF(Sum!$FD$2:$FD$153,"=1",Sum!CQ2:CQ153)</f>
        <v>1</v>
      </c>
      <c r="CT13">
        <f>SUMIF(Sum!$FD$2:$FD$153,"=1",Sum!CR2:CR153)</f>
        <v>1</v>
      </c>
      <c r="CU13">
        <f>SUMIF(Sum!$FD$2:$FD$153,"=1",Sum!CS2:CS153)</f>
        <v>0</v>
      </c>
      <c r="CV13">
        <f>SUMIF(Sum!$FD$2:$FD$153,"=1",Sum!CT2:CT153)</f>
        <v>1</v>
      </c>
      <c r="CW13">
        <f>SUMIF(Sum!$FD$2:$FD$153,"=1",Sum!CU2:CU153)</f>
        <v>5</v>
      </c>
      <c r="CX13">
        <f>SUMIF(Sum!$FD$2:$FD$153,"=1",Sum!CV2:CV153)</f>
        <v>11</v>
      </c>
      <c r="CY13">
        <f>SUMIF(Sum!$FD$2:$FD$153,"=1",Sum!CW2:CW153)</f>
        <v>0</v>
      </c>
      <c r="CZ13">
        <f>SUMIF(Sum!$FD$2:$FD$153,"=1",Sum!CX2:CX153)</f>
        <v>2</v>
      </c>
      <c r="DA13">
        <f>SUMIF(Sum!$FD$2:$FD$153,"=1",Sum!CY2:CY153)</f>
        <v>1</v>
      </c>
      <c r="DB13">
        <f>SUMIF(Sum!$FD$2:$FD$153,"=1",Sum!CZ2:CZ153)</f>
        <v>3</v>
      </c>
      <c r="DC13">
        <f>SUMIF(Sum!$FD$2:$FD$153,"=1",Sum!DA2:DA153)</f>
        <v>13</v>
      </c>
      <c r="DD13">
        <f>SUMIF(Sum!$FD$2:$FD$153,"=1",Sum!DB2:DB153)</f>
        <v>0</v>
      </c>
      <c r="DE13">
        <f>SUMIF(Sum!$FD$2:$FD$153,"=1",Sum!DC2:DC153)</f>
        <v>1</v>
      </c>
      <c r="DF13">
        <f>SUMIF(Sum!$FD$2:$FD$153,"=1",Sum!DD2:DD153)</f>
        <v>0</v>
      </c>
      <c r="DG13">
        <f>SUMIF(Sum!$FD$2:$FD$153,"=1",Sum!DE2:DE153)</f>
        <v>1</v>
      </c>
      <c r="DH13">
        <f>SUMIF(Sum!$FD$2:$FD$153,"=1",Sum!DF2:DF153)</f>
        <v>25</v>
      </c>
      <c r="DI13">
        <f>SUMIF(Sum!$FD$2:$FD$153,"=1",Sum!DG2:DG153)</f>
        <v>0</v>
      </c>
      <c r="DJ13">
        <f>SUMIF(Sum!$FD$2:$FD$153,"=1",Sum!DH2:DH153)</f>
        <v>0</v>
      </c>
      <c r="DK13">
        <f>SUMIF(Sum!$FD$2:$FD$153,"=1",Sum!DI2:DI153)</f>
        <v>1</v>
      </c>
      <c r="DL13">
        <f>SUMIF(Sum!$FD$2:$FD$153,"=1",Sum!DJ2:DJ153)</f>
        <v>24</v>
      </c>
      <c r="DM13">
        <f>SUMIF(Sum!$FD$2:$FD$153,"=1",Sum!DK2:DK153)</f>
        <v>10</v>
      </c>
      <c r="DN13">
        <f>SUMIF(Sum!$FD$2:$FD$153,"=1",Sum!DL2:DL153)</f>
        <v>7</v>
      </c>
      <c r="DO13">
        <f>SUMIF(Sum!$FD$2:$FD$153,"=1",Sum!DM2:DM153)</f>
        <v>0</v>
      </c>
      <c r="DP13">
        <f>SUMIF(Sum!$FD$2:$FD$153,"=1",Sum!DN2:DN153)</f>
        <v>5</v>
      </c>
      <c r="DQ13">
        <f>SUMIF(Sum!$FD$2:$FD$153,"=1",Sum!DO2:DO153)</f>
        <v>0</v>
      </c>
      <c r="DR13">
        <f>SUMIF(Sum!$FD$2:$FD$153,"=1",Sum!DP2:DP153)</f>
        <v>12</v>
      </c>
      <c r="DS13">
        <f>SUMIF(Sum!$FD$2:$FD$153,"=1",Sum!DQ2:DQ153)</f>
        <v>4</v>
      </c>
      <c r="DT13">
        <f>SUMIF(Sum!$FD$2:$FD$153,"=1",Sum!DR2:DR153)</f>
        <v>1</v>
      </c>
      <c r="DU13">
        <f>SUMIF(Sum!$FD$2:$FD$153,"=1",Sum!DS2:DS153)</f>
        <v>26</v>
      </c>
      <c r="DV13">
        <f>SUMIF(Sum!$FD$2:$FD$153,"=1",Sum!DT2:DT153)</f>
        <v>556</v>
      </c>
      <c r="DW13">
        <f>SUMIF(Sum!$FD$2:$FD$153,"=1",Sum!DU2:DU153)</f>
        <v>1</v>
      </c>
      <c r="DX13">
        <f>SUMIF(Sum!$FD$2:$FD$153,"=1",Sum!DV2:DV153)</f>
        <v>7</v>
      </c>
      <c r="DY13">
        <f>SUMIF(Sum!$FD$2:$FD$153,"=1",Sum!DW2:DW153)</f>
        <v>1</v>
      </c>
      <c r="DZ13">
        <f>SUMIF(Sum!$FD$2:$FD$153,"=1",Sum!DX2:DX153)</f>
        <v>0</v>
      </c>
      <c r="EA13">
        <f>SUMIF(Sum!$FD$2:$FD$153,"=1",Sum!DY2:DY153)</f>
        <v>2</v>
      </c>
      <c r="EB13">
        <f>SUMIF(Sum!$FD$2:$FD$153,"=1",Sum!DZ2:DZ153)</f>
        <v>1</v>
      </c>
      <c r="EC13">
        <f>SUMIF(Sum!$FD$2:$FD$153,"=1",Sum!EA2:EA153)</f>
        <v>1</v>
      </c>
      <c r="ED13">
        <f>SUMIF(Sum!$FD$2:$FD$153,"=1",Sum!EB2:EB153)</f>
        <v>0</v>
      </c>
      <c r="EE13">
        <f>SUMIF(Sum!$FD$2:$FD$153,"=1",Sum!EC2:EC153)</f>
        <v>0</v>
      </c>
      <c r="EF13">
        <f>SUMIF(Sum!$FD$2:$FD$153,"=1",Sum!ED2:ED153)</f>
        <v>1</v>
      </c>
      <c r="EG13">
        <f>SUMIF(Sum!$FD$2:$FD$153,"=1",Sum!EE2:EE153)</f>
        <v>17</v>
      </c>
      <c r="EH13">
        <f>SUMIF(Sum!$FD$2:$FD$153,"=1",Sum!EF2:EF153)</f>
        <v>2</v>
      </c>
      <c r="EI13">
        <f>SUMIF(Sum!$FD$2:$FD$153,"=1",Sum!EG2:EG153)</f>
        <v>2</v>
      </c>
      <c r="EJ13">
        <f>SUMIF(Sum!$FD$2:$FD$153,"=1",Sum!EH2:EH153)</f>
        <v>2</v>
      </c>
      <c r="EK13">
        <f>SUMIF(Sum!$FD$2:$FD$153,"=1",Sum!EI2:EI153)</f>
        <v>1</v>
      </c>
      <c r="EL13">
        <f>SUMIF(Sum!$FD$2:$FD$153,"=1",Sum!EJ2:EJ153)</f>
        <v>1</v>
      </c>
      <c r="EM13">
        <f>SUMIF(Sum!$FD$2:$FD$153,"=1",Sum!EK2:EK153)</f>
        <v>0</v>
      </c>
      <c r="EN13">
        <f>SUMIF(Sum!$FD$2:$FD$153,"=1",Sum!EL2:EL153)</f>
        <v>0</v>
      </c>
      <c r="EO13">
        <f>SUMIF(Sum!$FD$2:$FD$153,"=1",Sum!EM2:EM153)</f>
        <v>15</v>
      </c>
      <c r="EP13">
        <f>SUMIF(Sum!$FD$2:$FD$153,"=1",Sum!EN2:EN153)</f>
        <v>0</v>
      </c>
      <c r="EQ13">
        <f>SUMIF(Sum!$FD$2:$FD$153,"=1",Sum!EO2:EO153)</f>
        <v>8</v>
      </c>
      <c r="ER13">
        <f>SUMIF(Sum!$FD$2:$FD$153,"=1",Sum!EP2:EP153)</f>
        <v>7</v>
      </c>
      <c r="ES13">
        <f>SUMIF(Sum!$FD$2:$FD$153,"=1",Sum!EQ2:EQ153)</f>
        <v>15</v>
      </c>
      <c r="ET13">
        <f>SUMIF(Sum!$FD$2:$FD$153,"=1",Sum!ER2:ER153)</f>
        <v>0</v>
      </c>
      <c r="EU13">
        <f>SUMIF(Sum!$FD$2:$FD$153,"=1",Sum!ES2:ES153)</f>
        <v>0</v>
      </c>
      <c r="EV13">
        <f>SUMIF(Sum!$FD$2:$FD$153,"=1",Sum!ET2:ET153)</f>
        <v>0</v>
      </c>
      <c r="EW13">
        <f>SUMIF(Sum!$FD$2:$FD$153,"=1",Sum!EU2:EU153)</f>
        <v>20</v>
      </c>
      <c r="EX13">
        <f>SUMIF(Sum!$FD$2:$FD$153,"=1",Sum!EV2:EV153)</f>
        <v>9</v>
      </c>
      <c r="EY13">
        <f>SUMIF(Sum!$FD$2:$FD$153,"=1",Sum!EW2:EW153)</f>
        <v>13</v>
      </c>
      <c r="EZ13">
        <f>SUMIF(Sum!$FD$2:$FD$153,"=1",Sum!EX2:EX153)</f>
        <v>4</v>
      </c>
      <c r="FA13">
        <f>SUMIF(Sum!$FD$2:$FD$153,"=1",Sum!EY2:EY153)</f>
        <v>7</v>
      </c>
      <c r="FB13">
        <f>SUMIF(Sum!$FD$2:$FD$153,"=1",Sum!EZ2:EZ153)</f>
        <v>2</v>
      </c>
      <c r="FC13">
        <f>SUMIF(Sum!$FD$2:$FD$153,"=1",Sum!FA2:FA153)</f>
        <v>13</v>
      </c>
      <c r="FD13">
        <f>SUMIF(Sum!$FD$2:$FD$153,"=1",Sum!FB2:FB153)</f>
        <v>4</v>
      </c>
      <c r="FE13">
        <f>SUMIF(Sum!$FD$2:$FD$153,"=1",Sum!FC2:FC153)</f>
        <v>0</v>
      </c>
    </row>
    <row r="14" spans="1:167" x14ac:dyDescent="0.25">
      <c r="A14" s="198"/>
      <c r="B14" t="s">
        <v>389</v>
      </c>
      <c r="D14">
        <f>ROUND(D13/26*100,1)</f>
        <v>5269.2</v>
      </c>
      <c r="E14">
        <f t="shared" ref="E14:AG14" si="0">ROUND(E13/26*100,1)</f>
        <v>46.2</v>
      </c>
      <c r="F14">
        <f t="shared" si="0"/>
        <v>15.4</v>
      </c>
      <c r="G14">
        <f t="shared" si="0"/>
        <v>19.2</v>
      </c>
      <c r="H14">
        <f t="shared" si="0"/>
        <v>19.2</v>
      </c>
      <c r="I14">
        <f t="shared" si="0"/>
        <v>69.2</v>
      </c>
      <c r="J14">
        <f t="shared" si="0"/>
        <v>92.3</v>
      </c>
      <c r="K14">
        <f t="shared" si="0"/>
        <v>17130.8</v>
      </c>
      <c r="L14">
        <f t="shared" si="0"/>
        <v>8407.7000000000007</v>
      </c>
      <c r="M14">
        <f t="shared" si="0"/>
        <v>2866.8</v>
      </c>
      <c r="N14">
        <f t="shared" si="0"/>
        <v>23.1</v>
      </c>
      <c r="O14">
        <f t="shared" si="0"/>
        <v>69.2</v>
      </c>
      <c r="P14">
        <f t="shared" si="0"/>
        <v>7.7</v>
      </c>
      <c r="Q14">
        <f t="shared" si="0"/>
        <v>88.5</v>
      </c>
      <c r="R14">
        <f t="shared" si="0"/>
        <v>15.4</v>
      </c>
      <c r="S14">
        <f t="shared" si="0"/>
        <v>80.8</v>
      </c>
      <c r="T14">
        <f t="shared" si="0"/>
        <v>26.9</v>
      </c>
      <c r="U14">
        <f t="shared" si="0"/>
        <v>19.2</v>
      </c>
      <c r="V14">
        <f t="shared" si="0"/>
        <v>15.4</v>
      </c>
      <c r="W14">
        <f t="shared" si="0"/>
        <v>11.5</v>
      </c>
      <c r="X14">
        <f t="shared" si="0"/>
        <v>88.5</v>
      </c>
      <c r="Y14">
        <f t="shared" si="0"/>
        <v>0</v>
      </c>
      <c r="Z14">
        <f t="shared" si="0"/>
        <v>38.5</v>
      </c>
      <c r="AA14">
        <f t="shared" si="0"/>
        <v>19.2</v>
      </c>
      <c r="AB14">
        <f t="shared" si="0"/>
        <v>11.5</v>
      </c>
      <c r="AC14">
        <f t="shared" si="0"/>
        <v>3.8</v>
      </c>
      <c r="AD14">
        <f t="shared" si="0"/>
        <v>0</v>
      </c>
      <c r="AE14">
        <f t="shared" si="0"/>
        <v>11.5</v>
      </c>
      <c r="AF14">
        <f t="shared" si="0"/>
        <v>3.8</v>
      </c>
      <c r="AG14">
        <f t="shared" si="0"/>
        <v>3.8</v>
      </c>
      <c r="AH14">
        <f t="shared" ref="AH14" si="1">ROUND(AH13/26*100,1)</f>
        <v>0</v>
      </c>
      <c r="AI14">
        <f t="shared" ref="AI14" si="2">ROUND(AI13/26*100,1)</f>
        <v>0</v>
      </c>
      <c r="AJ14">
        <f t="shared" ref="AJ14" si="3">ROUND(AJ13/26*100,1)</f>
        <v>11.5</v>
      </c>
      <c r="AK14">
        <f t="shared" ref="AK14" si="4">ROUND(AK13/26*100,1)</f>
        <v>7.7</v>
      </c>
      <c r="AL14">
        <f t="shared" ref="AL14" si="5">ROUND(AL13/26*100,1)</f>
        <v>0</v>
      </c>
      <c r="AM14">
        <f t="shared" ref="AM14" si="6">ROUND(AM13/26*100,1)</f>
        <v>11.5</v>
      </c>
      <c r="AN14">
        <f t="shared" ref="AN14" si="7">ROUND(AN13/26*100,1)</f>
        <v>46.2</v>
      </c>
      <c r="AO14">
        <f t="shared" ref="AO14" si="8">ROUND(AO13/26*100,1)</f>
        <v>46.2</v>
      </c>
      <c r="AP14">
        <f t="shared" ref="AP14" si="9">ROUND(AP13/26*100,1)</f>
        <v>7.7</v>
      </c>
      <c r="AQ14">
        <f t="shared" ref="AQ14" si="10">ROUND(AQ13/26*100,1)</f>
        <v>0</v>
      </c>
      <c r="AR14">
        <f t="shared" ref="AR14" si="11">ROUND(AR13/26*100,1)</f>
        <v>7.7</v>
      </c>
      <c r="AS14">
        <f t="shared" ref="AS14" si="12">ROUND(AS13/26*100,1)</f>
        <v>19.2</v>
      </c>
      <c r="AT14">
        <f t="shared" ref="AT14" si="13">ROUND(AT13/26*100,1)</f>
        <v>73.099999999999994</v>
      </c>
      <c r="AU14">
        <f t="shared" ref="AU14" si="14">ROUND(AU13/26*100,1)</f>
        <v>3.8</v>
      </c>
      <c r="AV14">
        <f t="shared" ref="AV14" si="15">ROUND(AV13/26*100,1)</f>
        <v>3.8</v>
      </c>
      <c r="AW14">
        <f t="shared" ref="AW14" si="16">ROUND(AW13/26*100,1)</f>
        <v>7.7</v>
      </c>
      <c r="AX14">
        <f t="shared" ref="AX14" si="17">ROUND(AX13/26*100,1)</f>
        <v>69.2</v>
      </c>
      <c r="AY14">
        <f t="shared" ref="AY14" si="18">ROUND(AY13/26*100,1)</f>
        <v>23.1</v>
      </c>
      <c r="AZ14">
        <f t="shared" ref="AZ14" si="19">ROUND(AZ13/26*100,1)</f>
        <v>76.900000000000006</v>
      </c>
      <c r="BA14">
        <f t="shared" ref="BA14" si="20">ROUND(BA13/26*100,1)</f>
        <v>2723.1</v>
      </c>
      <c r="BB14">
        <f t="shared" ref="BB14" si="21">ROUND(BB13/26*100,1)</f>
        <v>129</v>
      </c>
      <c r="BC14">
        <f t="shared" ref="BC14" si="22">ROUND(BC13/26*100,1)</f>
        <v>318.8</v>
      </c>
      <c r="BD14">
        <f t="shared" ref="BD14" si="23">ROUND(BD13/26*100,1)</f>
        <v>0</v>
      </c>
      <c r="BE14">
        <f t="shared" ref="BE14" si="24">ROUND(BE13/26*100,1)</f>
        <v>30.8</v>
      </c>
      <c r="BF14">
        <f t="shared" ref="BF14" si="25">ROUND(BF13/26*100,1)</f>
        <v>69.2</v>
      </c>
      <c r="BG14">
        <f t="shared" ref="BG14" si="26">ROUND(BG13/26*100,1)</f>
        <v>110.5</v>
      </c>
      <c r="BH14">
        <f t="shared" ref="BH14" si="27">ROUND(BH13/26*100,1)</f>
        <v>18741.5</v>
      </c>
      <c r="BI14">
        <f t="shared" ref="BI14:BJ14" si="28">ROUND(BI13/26*100,1)</f>
        <v>92.3</v>
      </c>
      <c r="BJ14">
        <f t="shared" si="28"/>
        <v>10515.4</v>
      </c>
      <c r="BK14">
        <f t="shared" ref="BK14" si="29">ROUND(BK13/26*100,1)</f>
        <v>7326.9</v>
      </c>
      <c r="BL14">
        <f t="shared" ref="BL14" si="30">ROUND(BL13/26*100,1)</f>
        <v>3165.8</v>
      </c>
      <c r="BM14">
        <f t="shared" ref="BM14" si="31">ROUND(BM13/26*100,1)</f>
        <v>0</v>
      </c>
      <c r="BN14">
        <f t="shared" ref="BN14" si="32">ROUND(BN13/26*100,1)</f>
        <v>223.1</v>
      </c>
      <c r="BO14">
        <f t="shared" ref="BO14" si="33">ROUND(BO13/26*100,1)</f>
        <v>11.5</v>
      </c>
      <c r="BP14">
        <f t="shared" ref="BP14" si="34">ROUND(BP13/26*100,1)</f>
        <v>7.7</v>
      </c>
      <c r="BQ14">
        <f t="shared" ref="BQ14" si="35">ROUND(BQ13/26*100,1)</f>
        <v>42.3</v>
      </c>
      <c r="BR14">
        <f t="shared" ref="BR14" si="36">ROUND(BR13/26*100,1)</f>
        <v>23.1</v>
      </c>
      <c r="BS14">
        <f t="shared" ref="BS14" si="37">ROUND(BS13/26*100,1)</f>
        <v>15.4</v>
      </c>
      <c r="BT14">
        <f t="shared" ref="BT14" si="38">ROUND(BT13/26*100,1)</f>
        <v>73.099999999999994</v>
      </c>
      <c r="BU14">
        <f t="shared" ref="BU14" si="39">ROUND(BU13/26*100,1)</f>
        <v>0</v>
      </c>
      <c r="BV14">
        <f t="shared" ref="BV14" si="40">ROUND(BV13/26*100,1)</f>
        <v>0</v>
      </c>
      <c r="BW14">
        <f t="shared" ref="BW14" si="41">ROUND(BW13/26*100,1)</f>
        <v>19.2</v>
      </c>
      <c r="BX14">
        <f t="shared" ref="BX14" si="42">ROUND(BX13/26*100,1)</f>
        <v>3.8</v>
      </c>
      <c r="BY14">
        <f t="shared" ref="BY14" si="43">ROUND(BY13/26*100,1)</f>
        <v>300</v>
      </c>
      <c r="BZ14">
        <f t="shared" ref="BZ14" si="44">ROUND(BZ13/26*100,1)</f>
        <v>0</v>
      </c>
      <c r="CA14">
        <f t="shared" ref="CA14" si="45">ROUND(CA13/26*100,1)</f>
        <v>19.2</v>
      </c>
      <c r="CB14">
        <f t="shared" ref="CB14" si="46">ROUND(CB13/26*100,1)</f>
        <v>61.5</v>
      </c>
      <c r="CC14">
        <f t="shared" ref="CC14" si="47">ROUND(CC13/26*100,1)</f>
        <v>19.2</v>
      </c>
      <c r="CD14">
        <f t="shared" ref="CD14" si="48">ROUND(CD13/26*100,1)</f>
        <v>19.2</v>
      </c>
      <c r="CE14">
        <f t="shared" ref="CE14" si="49">ROUND(CE13/26*100,1)</f>
        <v>26.9</v>
      </c>
      <c r="CF14">
        <f t="shared" ref="CF14" si="50">ROUND(CF13/26*100,1)</f>
        <v>3.8</v>
      </c>
      <c r="CG14">
        <f t="shared" ref="CG14" si="51">ROUND(CG13/26*100,1)</f>
        <v>26.9</v>
      </c>
      <c r="CH14">
        <f t="shared" ref="CH14" si="52">ROUND(CH13/26*100,1)</f>
        <v>3.8</v>
      </c>
      <c r="CI14">
        <f t="shared" ref="CI14" si="53">ROUND(CI13/26*100,1)</f>
        <v>96.2</v>
      </c>
      <c r="CJ14">
        <f t="shared" ref="CJ14" si="54">ROUND(CJ13/26*100,1)</f>
        <v>63076.9</v>
      </c>
      <c r="CK14">
        <f t="shared" ref="CK14" si="55">ROUND(CK13/26*100,1)</f>
        <v>77750</v>
      </c>
      <c r="CL14">
        <f t="shared" ref="CL14:CM14" si="56">ROUND(CL13/26*100,1)</f>
        <v>61.5</v>
      </c>
      <c r="CM14">
        <f t="shared" si="56"/>
        <v>0</v>
      </c>
      <c r="CN14">
        <f t="shared" ref="CN14" si="57">ROUND(CN13/26*100,1)</f>
        <v>3.8</v>
      </c>
      <c r="CO14">
        <f t="shared" ref="CO14" si="58">ROUND(CO13/26*100,1)</f>
        <v>7.7</v>
      </c>
      <c r="CP14">
        <f t="shared" ref="CP14" si="59">ROUND(CP13/26*100,1)</f>
        <v>0</v>
      </c>
      <c r="CQ14">
        <f t="shared" ref="CQ14" si="60">ROUND(CQ13/26*100,1)</f>
        <v>3.8</v>
      </c>
      <c r="CR14">
        <f t="shared" ref="CR14" si="61">ROUND(CR13/26*100,1)</f>
        <v>30.8</v>
      </c>
      <c r="CS14">
        <f t="shared" ref="CS14" si="62">ROUND(CS13/26*100,1)</f>
        <v>3.8</v>
      </c>
      <c r="CT14">
        <f t="shared" ref="CT14" si="63">ROUND(CT13/26*100,1)</f>
        <v>3.8</v>
      </c>
      <c r="CU14">
        <f t="shared" ref="CU14" si="64">ROUND(CU13/26*100,1)</f>
        <v>0</v>
      </c>
      <c r="CV14">
        <f t="shared" ref="CV14" si="65">ROUND(CV13/26*100,1)</f>
        <v>3.8</v>
      </c>
      <c r="CW14">
        <f t="shared" ref="CW14" si="66">ROUND(CW13/26*100,1)</f>
        <v>19.2</v>
      </c>
      <c r="CX14">
        <f t="shared" ref="CX14" si="67">ROUND(CX13/26*100,1)</f>
        <v>42.3</v>
      </c>
      <c r="CY14">
        <f t="shared" ref="CY14" si="68">ROUND(CY13/26*100,1)</f>
        <v>0</v>
      </c>
      <c r="CZ14">
        <f t="shared" ref="CZ14" si="69">ROUND(CZ13/26*100,1)</f>
        <v>7.7</v>
      </c>
      <c r="DA14">
        <f t="shared" ref="DA14" si="70">ROUND(DA13/26*100,1)</f>
        <v>3.8</v>
      </c>
      <c r="DB14">
        <f t="shared" ref="DB14" si="71">ROUND(DB13/26*100,1)</f>
        <v>11.5</v>
      </c>
      <c r="DC14">
        <f t="shared" ref="DC14" si="72">ROUND(DC13/26*100,1)</f>
        <v>50</v>
      </c>
      <c r="DD14">
        <f t="shared" ref="DD14" si="73">ROUND(DD13/26*100,1)</f>
        <v>0</v>
      </c>
      <c r="DE14">
        <f t="shared" ref="DE14" si="74">ROUND(DE13/26*100,1)</f>
        <v>3.8</v>
      </c>
      <c r="DF14">
        <f t="shared" ref="DF14" si="75">ROUND(DF13/26*100,1)</f>
        <v>0</v>
      </c>
      <c r="DG14">
        <f t="shared" ref="DG14" si="76">ROUND(DG13/26*100,1)</f>
        <v>3.8</v>
      </c>
      <c r="DH14">
        <f t="shared" ref="DH14" si="77">ROUND(DH13/26*100,1)</f>
        <v>96.2</v>
      </c>
      <c r="DI14">
        <f t="shared" ref="DI14" si="78">ROUND(DI13/26*100,1)</f>
        <v>0</v>
      </c>
      <c r="DJ14">
        <f t="shared" ref="DJ14" si="79">ROUND(DJ13/26*100,1)</f>
        <v>0</v>
      </c>
      <c r="DK14">
        <f t="shared" ref="DK14" si="80">ROUND(DK13/26*100,1)</f>
        <v>3.8</v>
      </c>
      <c r="DL14">
        <f t="shared" ref="DL14" si="81">ROUND(DL13/26*100,1)</f>
        <v>92.3</v>
      </c>
      <c r="DM14">
        <f t="shared" ref="DM14" si="82">ROUND(DM13/26*100,1)</f>
        <v>38.5</v>
      </c>
      <c r="DN14">
        <f t="shared" ref="DN14" si="83">ROUND(DN13/26*100,1)</f>
        <v>26.9</v>
      </c>
      <c r="DO14">
        <f t="shared" ref="DO14:DP14" si="84">ROUND(DO13/26*100,1)</f>
        <v>0</v>
      </c>
      <c r="DP14">
        <f t="shared" si="84"/>
        <v>19.2</v>
      </c>
      <c r="DQ14">
        <f t="shared" ref="DQ14" si="85">ROUND(DQ13/26*100,1)</f>
        <v>0</v>
      </c>
      <c r="DR14">
        <f t="shared" ref="DR14" si="86">ROUND(DR13/26*100,1)</f>
        <v>46.2</v>
      </c>
      <c r="DS14">
        <f t="shared" ref="DS14" si="87">ROUND(DS13/26*100,1)</f>
        <v>15.4</v>
      </c>
      <c r="DT14">
        <f t="shared" ref="DT14" si="88">ROUND(DT13/26*100,1)</f>
        <v>3.8</v>
      </c>
      <c r="DU14">
        <f t="shared" ref="DU14" si="89">ROUND(DU13/26*100,1)</f>
        <v>100</v>
      </c>
      <c r="DV14">
        <f t="shared" ref="DV14" si="90">ROUND(DV13/26*100,1)</f>
        <v>2138.5</v>
      </c>
      <c r="DW14">
        <f t="shared" ref="DW14" si="91">ROUND(DW13/26*100,1)</f>
        <v>3.8</v>
      </c>
      <c r="DX14">
        <f t="shared" ref="DX14" si="92">ROUND(DX13/26*100,1)</f>
        <v>26.9</v>
      </c>
      <c r="DY14">
        <f t="shared" ref="DY14" si="93">ROUND(DY13/26*100,1)</f>
        <v>3.8</v>
      </c>
      <c r="DZ14">
        <f t="shared" ref="DZ14" si="94">ROUND(DZ13/26*100,1)</f>
        <v>0</v>
      </c>
      <c r="EA14">
        <f t="shared" ref="EA14" si="95">ROUND(EA13/26*100,1)</f>
        <v>7.7</v>
      </c>
      <c r="EB14">
        <f t="shared" ref="EB14" si="96">ROUND(EB13/26*100,1)</f>
        <v>3.8</v>
      </c>
      <c r="EC14">
        <f t="shared" ref="EC14" si="97">ROUND(EC13/26*100,1)</f>
        <v>3.8</v>
      </c>
      <c r="ED14">
        <f t="shared" ref="ED14" si="98">ROUND(ED13/26*100,1)</f>
        <v>0</v>
      </c>
      <c r="EE14">
        <f t="shared" ref="EE14" si="99">ROUND(EE13/26*100,1)</f>
        <v>0</v>
      </c>
      <c r="EF14">
        <f t="shared" ref="EF14" si="100">ROUND(EF13/26*100,1)</f>
        <v>3.8</v>
      </c>
      <c r="EG14">
        <f t="shared" ref="EG14" si="101">ROUND(EG13/26*100,1)</f>
        <v>65.400000000000006</v>
      </c>
      <c r="EH14">
        <f t="shared" ref="EH14" si="102">ROUND(EH13/26*100,1)</f>
        <v>7.7</v>
      </c>
      <c r="EI14">
        <f t="shared" ref="EI14" si="103">ROUND(EI13/26*100,1)</f>
        <v>7.7</v>
      </c>
      <c r="EJ14">
        <f t="shared" ref="EJ14" si="104">ROUND(EJ13/26*100,1)</f>
        <v>7.7</v>
      </c>
      <c r="EK14">
        <f t="shared" ref="EK14" si="105">ROUND(EK13/26*100,1)</f>
        <v>3.8</v>
      </c>
      <c r="EL14">
        <f t="shared" ref="EL14" si="106">ROUND(EL13/26*100,1)</f>
        <v>3.8</v>
      </c>
      <c r="EM14">
        <f t="shared" ref="EM14" si="107">ROUND(EM13/26*100,1)</f>
        <v>0</v>
      </c>
      <c r="EN14">
        <f t="shared" ref="EN14" si="108">ROUND(EN13/26*100,1)</f>
        <v>0</v>
      </c>
      <c r="EO14">
        <f t="shared" ref="EO14" si="109">ROUND(EO13/26*100,1)</f>
        <v>57.7</v>
      </c>
      <c r="EP14">
        <f t="shared" ref="EP14" si="110">ROUND(EP13/26*100,1)</f>
        <v>0</v>
      </c>
      <c r="EQ14">
        <f t="shared" ref="EQ14" si="111">ROUND(EQ13/26*100,1)</f>
        <v>30.8</v>
      </c>
      <c r="ER14">
        <f t="shared" ref="ER14:ES14" si="112">ROUND(ER13/26*100,1)</f>
        <v>26.9</v>
      </c>
      <c r="ES14">
        <f t="shared" si="112"/>
        <v>57.7</v>
      </c>
      <c r="ET14">
        <f t="shared" ref="ET14" si="113">ROUND(ET13/26*100,1)</f>
        <v>0</v>
      </c>
      <c r="EU14">
        <f t="shared" ref="EU14" si="114">ROUND(EU13/26*100,1)</f>
        <v>0</v>
      </c>
      <c r="EV14">
        <f t="shared" ref="EV14" si="115">ROUND(EV13/26*100,1)</f>
        <v>0</v>
      </c>
      <c r="EW14">
        <f t="shared" ref="EW14" si="116">ROUND(EW13/26*100,1)</f>
        <v>76.900000000000006</v>
      </c>
      <c r="EX14">
        <f t="shared" ref="EX14" si="117">ROUND(EX13/26*100,1)</f>
        <v>34.6</v>
      </c>
      <c r="EY14">
        <f t="shared" ref="EY14" si="118">ROUND(EY13/26*100,1)</f>
        <v>50</v>
      </c>
      <c r="EZ14">
        <f t="shared" ref="EZ14" si="119">ROUND(EZ13/26*100,1)</f>
        <v>15.4</v>
      </c>
      <c r="FA14">
        <f t="shared" ref="FA14" si="120">ROUND(FA13/26*100,1)</f>
        <v>26.9</v>
      </c>
      <c r="FB14">
        <f t="shared" ref="FB14" si="121">ROUND(FB13/26*100,1)</f>
        <v>7.7</v>
      </c>
      <c r="FC14">
        <f t="shared" ref="FC14" si="122">ROUND(FC13/26*100,1)</f>
        <v>50</v>
      </c>
      <c r="FD14">
        <f t="shared" ref="FD14" si="123">ROUND(FD13/26*100,1)</f>
        <v>15.4</v>
      </c>
      <c r="FE14">
        <f t="shared" ref="FE14" si="124">ROUND(FE13/26*100,1)</f>
        <v>0</v>
      </c>
    </row>
    <row r="15" spans="1:167" x14ac:dyDescent="0.25">
      <c r="A15" s="198"/>
      <c r="B15" t="s">
        <v>404</v>
      </c>
      <c r="D15" s="40" t="str">
        <f>IF(D$2="Scale",_xlfn.TEXTJOIN("",1,Calculations!D3," [", Calculations!D4,";",Calculations!D5,"]"),_xlfn.TEXTJOIN("",1,D13," (", D14,"%)"))</f>
        <v>50,5 [47,3;56]</v>
      </c>
      <c r="E15" s="152" t="str">
        <f>IF(E$2="Scale",_xlfn.TEXTJOIN("",1,Calculations!E3," [", Calculations!E4,";",Calculations!E5,"]"),_xlfn.TEXTJOIN("",1,E13," (", E14,"%)"))</f>
        <v>12 (46,2%)</v>
      </c>
      <c r="F15" s="152" t="str">
        <f>IF(F$2="Scale",_xlfn.TEXTJOIN("",1,Calculations!F3," [", Calculations!F4,";",Calculations!F5,"]"),_xlfn.TEXTJOIN("",1,F13," (", F14,"%)"))</f>
        <v>4 (15,4%)</v>
      </c>
      <c r="G15" s="152" t="str">
        <f>IF(G$2="Scale",_xlfn.TEXTJOIN("",1,Calculations!G3," [", Calculations!G4,";",Calculations!G5,"]"),_xlfn.TEXTJOIN("",1,G13," (", G14,"%)"))</f>
        <v>5 (19,2%)</v>
      </c>
      <c r="H15" s="152" t="str">
        <f>IF(H$2="Scale",_xlfn.TEXTJOIN("",1,Calculations!H3," [", Calculations!H4,";",Calculations!H5,"]"),_xlfn.TEXTJOIN("",1,H13," (", H14,"%)"))</f>
        <v>5 (19,2%)</v>
      </c>
      <c r="I15" s="152" t="str">
        <f>IF(I$2="Scale",_xlfn.TEXTJOIN("",1,Calculations!I3," [", Calculations!I4,";",Calculations!I5,"]"),_xlfn.TEXTJOIN("",1,I13," (", I14,"%)"))</f>
        <v>18 (69,2%)</v>
      </c>
      <c r="J15" s="152" t="str">
        <f>IF(J$2="Scale",_xlfn.TEXTJOIN("",1,Calculations!J3," [", Calculations!J4,";",Calculations!J5,"]"),_xlfn.TEXTJOIN("",1,J13," (", J14,"%)"))</f>
        <v>24 (92,3%)</v>
      </c>
      <c r="K15" s="152" t="e">
        <f>IF(K$2="Scale",_xlfn.TEXTJOIN("",1,Calculations!K3," [", Calculations!K4,";",Calculations!K5,"]"),_xlfn.TEXTJOIN("",1,K13," (", K14,"%)"))</f>
        <v>#NUM!</v>
      </c>
      <c r="L15" s="152" t="e">
        <f>IF(L$2="Scale",_xlfn.TEXTJOIN("",1,Calculations!L3," [", Calculations!L4,";",Calculations!L5,"]"),_xlfn.TEXTJOIN("",1,L13," (", L14,"%)"))</f>
        <v>#NUM!</v>
      </c>
      <c r="M15" s="152" t="e">
        <f>IF(M$2="Scale",_xlfn.TEXTJOIN("",1,Calculations!M3," [", Calculations!M4,";",Calculations!M5,"]"),_xlfn.TEXTJOIN("",1,M13," (", M14,"%)"))</f>
        <v>#NUM!</v>
      </c>
      <c r="N15" s="152" t="str">
        <f>IF(N$2="Scale",_xlfn.TEXTJOIN("",1,Calculations!N3," [", Calculations!N4,";",Calculations!N5,"]"),_xlfn.TEXTJOIN("",1,N13," (", N14,"%)"))</f>
        <v>6 (23,1%)</v>
      </c>
      <c r="O15" s="152" t="str">
        <f>IF(O$2="Scale",_xlfn.TEXTJOIN("",1,Calculations!O3," [", Calculations!O4,";",Calculations!O5,"]"),_xlfn.TEXTJOIN("",1,O13," (", O14,"%)"))</f>
        <v>18 (69,2%)</v>
      </c>
      <c r="P15" s="152" t="str">
        <f>IF(P$2="Scale",_xlfn.TEXTJOIN("",1,Calculations!P3," [", Calculations!P4,";",Calculations!P5,"]"),_xlfn.TEXTJOIN("",1,P13," (", P14,"%)"))</f>
        <v>2 (7,7%)</v>
      </c>
      <c r="Q15" s="152" t="str">
        <f>IF(Q$2="Scale",_xlfn.TEXTJOIN("",1,Calculations!Q3," [", Calculations!Q4,";",Calculations!Q5,"]"),_xlfn.TEXTJOIN("",1,Q13," (", Q14,"%)"))</f>
        <v>23 (88,5%)</v>
      </c>
      <c r="R15" s="152" t="str">
        <f>IF(R$2="Scale",_xlfn.TEXTJOIN("",1,Calculations!R3," [", Calculations!R4,";",Calculations!R5,"]"),_xlfn.TEXTJOIN("",1,R13," (", R14,"%)"))</f>
        <v>4 (15,4%)</v>
      </c>
      <c r="S15" s="152" t="str">
        <f>IF(S$2="Scale",_xlfn.TEXTJOIN("",1,Calculations!S3," [", Calculations!S4,";",Calculations!S5,"]"),_xlfn.TEXTJOIN("",1,S13," (", S14,"%)"))</f>
        <v>21 (80,8%)</v>
      </c>
      <c r="T15" s="152" t="str">
        <f>IF(T$2="Scale",_xlfn.TEXTJOIN("",1,Calculations!T3," [", Calculations!T4,";",Calculations!T5,"]"),_xlfn.TEXTJOIN("",1,T13," (", T14,"%)"))</f>
        <v>7 (26,9%)</v>
      </c>
      <c r="U15" s="152" t="str">
        <f>IF(U$2="Scale",_xlfn.TEXTJOIN("",1,Calculations!U3," [", Calculations!U4,";",Calculations!U5,"]"),_xlfn.TEXTJOIN("",1,U13," (", U14,"%)"))</f>
        <v>5 (19,2%)</v>
      </c>
      <c r="V15" s="152" t="str">
        <f>IF(V$2="Scale",_xlfn.TEXTJOIN("",1,Calculations!V3," [", Calculations!V4,";",Calculations!V5,"]"),_xlfn.TEXTJOIN("",1,V13," (", V14,"%)"))</f>
        <v>4 (15,4%)</v>
      </c>
      <c r="W15" s="152" t="str">
        <f>IF(W$2="Scale",_xlfn.TEXTJOIN("",1,Calculations!W3," [", Calculations!W4,";",Calculations!W5,"]"),_xlfn.TEXTJOIN("",1,W13," (", W14,"%)"))</f>
        <v>3 (11,5%)</v>
      </c>
      <c r="X15" s="152" t="str">
        <f>IF(X$2="Scale",_xlfn.TEXTJOIN("",1,Calculations!X3," [", Calculations!X4,";",Calculations!X5,"]"),_xlfn.TEXTJOIN("",1,X13," (", X14,"%)"))</f>
        <v>23 (88,5%)</v>
      </c>
      <c r="Y15" s="152" t="str">
        <f>IF(Y$2="Scale",_xlfn.TEXTJOIN("",1,Calculations!Y3," [", Calculations!Y4,";",Calculations!Y5,"]"),_xlfn.TEXTJOIN("",1,Y13," (", Y14,"%)"))</f>
        <v>0 (0%)</v>
      </c>
      <c r="Z15" s="152" t="str">
        <f>IF(Z$2="Scale",_xlfn.TEXTJOIN("",1,Calculations!Z3," [", Calculations!Z4,";",Calculations!Z5,"]"),_xlfn.TEXTJOIN("",1,Z13," (", Z14,"%)"))</f>
        <v>10 (38,5%)</v>
      </c>
      <c r="AA15" s="152" t="str">
        <f>IF(AA$2="Scale",_xlfn.TEXTJOIN("",1,Calculations!AA3," [", Calculations!AA4,";",Calculations!AA5,"]"),_xlfn.TEXTJOIN("",1,AA13," (", AA14,"%)"))</f>
        <v>5 (19,2%)</v>
      </c>
      <c r="AB15" s="152" t="str">
        <f>IF(AB$2="Scale",_xlfn.TEXTJOIN("",1,Calculations!AB3," [", Calculations!AB4,";",Calculations!AB5,"]"),_xlfn.TEXTJOIN("",1,AB13," (", AB14,"%)"))</f>
        <v>3 (11,5%)</v>
      </c>
      <c r="AC15" s="152" t="str">
        <f>IF(AC$2="Scale",_xlfn.TEXTJOIN("",1,Calculations!AC3," [", Calculations!AC4,";",Calculations!AC5,"]"),_xlfn.TEXTJOIN("",1,AC13," (", AC14,"%)"))</f>
        <v>1 (3,8%)</v>
      </c>
      <c r="AD15" s="152" t="str">
        <f>IF(AD$2="Scale",_xlfn.TEXTJOIN("",1,Calculations!AD3," [", Calculations!AD4,";",Calculations!AD5,"]"),_xlfn.TEXTJOIN("",1,AD13," (", AD14,"%)"))</f>
        <v>0 (0%)</v>
      </c>
      <c r="AE15" s="152" t="str">
        <f>IF(AE$2="Scale",_xlfn.TEXTJOIN("",1,Calculations!AE3," [", Calculations!AE4,";",Calculations!AE5,"]"),_xlfn.TEXTJOIN("",1,AE13," (", AE14,"%)"))</f>
        <v>3 (11,5%)</v>
      </c>
      <c r="AF15" s="152" t="str">
        <f>IF(AF$2="Scale",_xlfn.TEXTJOIN("",1,Calculations!AF3," [", Calculations!AF4,";",Calculations!AF5,"]"),_xlfn.TEXTJOIN("",1,AF13," (", AF14,"%)"))</f>
        <v>1 (3,8%)</v>
      </c>
      <c r="AG15" s="152" t="str">
        <f>IF(AG$2="Scale",_xlfn.TEXTJOIN("",1,Calculations!AG3," [", Calculations!AG4,";",Calculations!AG5,"]"),_xlfn.TEXTJOIN("",1,AG13," (", AG14,"%)"))</f>
        <v>1 (3,8%)</v>
      </c>
      <c r="AH15" s="152" t="str">
        <f>IF(AH$2="Scale",_xlfn.TEXTJOIN("",1,Calculations!AH3," [", Calculations!AH4,";",Calculations!AH5,"]"),_xlfn.TEXTJOIN("",1,AH13," (", AH14,"%)"))</f>
        <v>0 (0%)</v>
      </c>
      <c r="AI15" s="152" t="str">
        <f>IF(AI$2="Scale",_xlfn.TEXTJOIN("",1,Calculations!AI3," [", Calculations!AI4,";",Calculations!AI5,"]"),_xlfn.TEXTJOIN("",1,AI13," (", AI14,"%)"))</f>
        <v>0 (0%)</v>
      </c>
      <c r="AJ15" s="152" t="str">
        <f>IF(AJ$2="Scale",_xlfn.TEXTJOIN("",1,Calculations!AJ3," [", Calculations!AJ4,";",Calculations!AJ5,"]"),_xlfn.TEXTJOIN("",1,AJ13," (", AJ14,"%)"))</f>
        <v>3 (11,5%)</v>
      </c>
      <c r="AK15" s="152" t="str">
        <f>IF(AK$2="Scale",_xlfn.TEXTJOIN("",1,Calculations!AK3," [", Calculations!AK4,";",Calculations!AK5,"]"),_xlfn.TEXTJOIN("",1,AK13," (", AK14,"%)"))</f>
        <v>2 (7,7%)</v>
      </c>
      <c r="AL15" s="152" t="str">
        <f>IF(AL$2="Scale",_xlfn.TEXTJOIN("",1,Calculations!AL3," [", Calculations!AL4,";",Calculations!AL5,"]"),_xlfn.TEXTJOIN("",1,AL13," (", AL14,"%)"))</f>
        <v>0 (0%)</v>
      </c>
      <c r="AM15" s="152" t="str">
        <f>IF(AM$2="Scale",_xlfn.TEXTJOIN("",1,Calculations!AM3," [", Calculations!AM4,";",Calculations!AM5,"]"),_xlfn.TEXTJOIN("",1,AM13," (", AM14,"%)"))</f>
        <v>3 (11,5%)</v>
      </c>
      <c r="AN15" s="152" t="str">
        <f>IF(AN$2="Scale",_xlfn.TEXTJOIN("",1,Calculations!AN3," [", Calculations!AN4,";",Calculations!AN5,"]"),_xlfn.TEXTJOIN("",1,AN13," (", AN14,"%)"))</f>
        <v>12 (46,2%)</v>
      </c>
      <c r="AO15" s="152" t="str">
        <f>IF(AO$2="Scale",_xlfn.TEXTJOIN("",1,Calculations!AO3," [", Calculations!AO4,";",Calculations!AO5,"]"),_xlfn.TEXTJOIN("",1,AO13," (", AO14,"%)"))</f>
        <v>12 (46,2%)</v>
      </c>
      <c r="AP15" s="152" t="str">
        <f>IF(AP$2="Scale",_xlfn.TEXTJOIN("",1,Calculations!AP3," [", Calculations!AP4,";",Calculations!AP5,"]"),_xlfn.TEXTJOIN("",1,AP13," (", AP14,"%)"))</f>
        <v>2 (7,7%)</v>
      </c>
      <c r="AQ15" s="152" t="str">
        <f>IF(AQ$2="Scale",_xlfn.TEXTJOIN("",1,Calculations!AQ3," [", Calculations!AQ4,";",Calculations!AQ5,"]"),_xlfn.TEXTJOIN("",1,AQ13," (", AQ14,"%)"))</f>
        <v>0 (0%)</v>
      </c>
      <c r="AR15" s="152" t="str">
        <f>IF(AR$2="Scale",_xlfn.TEXTJOIN("",1,Calculations!AR3," [", Calculations!AR4,";",Calculations!AR5,"]"),_xlfn.TEXTJOIN("",1,AR13," (", AR14,"%)"))</f>
        <v>2 (7,7%)</v>
      </c>
      <c r="AS15" s="152" t="str">
        <f>IF(AS$2="Scale",_xlfn.TEXTJOIN("",1,Calculations!AS3," [", Calculations!AS4,";",Calculations!AS5,"]"),_xlfn.TEXTJOIN("",1,AS13," (", AS14,"%)"))</f>
        <v>5 (19,2%)</v>
      </c>
      <c r="AT15" s="152" t="str">
        <f>IF(AT$2="Scale",_xlfn.TEXTJOIN("",1,Calculations!AT3," [", Calculations!AT4,";",Calculations!AT5,"]"),_xlfn.TEXTJOIN("",1,AT13," (", AT14,"%)"))</f>
        <v>19 (73,1%)</v>
      </c>
      <c r="AU15" s="152" t="str">
        <f>IF(AU$2="Scale",_xlfn.TEXTJOIN("",1,Calculations!AU3," [", Calculations!AU4,";",Calculations!AU5,"]"),_xlfn.TEXTJOIN("",1,AU13," (", AU14,"%)"))</f>
        <v>1 (3,8%)</v>
      </c>
      <c r="AV15" s="152" t="str">
        <f>IF(AV$2="Scale",_xlfn.TEXTJOIN("",1,Calculations!AV3," [", Calculations!AV4,";",Calculations!AV5,"]"),_xlfn.TEXTJOIN("",1,AV13," (", AV14,"%)"))</f>
        <v>1 (3,8%)</v>
      </c>
      <c r="AW15" s="152" t="str">
        <f>IF(AW$2="Scale",_xlfn.TEXTJOIN("",1,Calculations!AW3," [", Calculations!AW4,";",Calculations!AW5,"]"),_xlfn.TEXTJOIN("",1,AW13," (", AW14,"%)"))</f>
        <v>2 (7,7%)</v>
      </c>
      <c r="AX15" s="152" t="str">
        <f>IF(AX$2="Scale",_xlfn.TEXTJOIN("",1,Calculations!AX3," [", Calculations!AX4,";",Calculations!AX5,"]"),_xlfn.TEXTJOIN("",1,AX13," (", AX14,"%)"))</f>
        <v>18 (69,2%)</v>
      </c>
      <c r="AY15" s="152" t="str">
        <f>IF(AY$2="Scale",_xlfn.TEXTJOIN("",1,Calculations!AY3," [", Calculations!AY4,";",Calculations!AY5,"]"),_xlfn.TEXTJOIN("",1,AY13," (", AY14,"%)"))</f>
        <v>6 (23,1%)</v>
      </c>
      <c r="AZ15" s="152" t="str">
        <f>IF(AZ$2="Scale",_xlfn.TEXTJOIN("",1,Calculations!AZ3," [", Calculations!AZ4,";",Calculations!AZ5,"]"),_xlfn.TEXTJOIN("",1,AZ13," (", AZ14,"%)"))</f>
        <v>20 (76,9%)</v>
      </c>
      <c r="BA15" s="152" t="e">
        <f>IF(BA$2="Scale",_xlfn.TEXTJOIN("",1,Calculations!BA3," [", Calculations!BA4,";",Calculations!BA5,"]"),_xlfn.TEXTJOIN("",1,BA13," (", BA14,"%)"))</f>
        <v>#NUM!</v>
      </c>
      <c r="BB15" s="152" t="e">
        <f>IF(BB$2="Scale",_xlfn.TEXTJOIN("",1,Calculations!BB3," [", Calculations!BB4,";",Calculations!BB5,"]"),_xlfn.TEXTJOIN("",1,BB13," (", BB14,"%)"))</f>
        <v>#NUM!</v>
      </c>
      <c r="BC15" s="152" t="e">
        <f>IF(BC$2="Scale",_xlfn.TEXTJOIN("",1,Calculations!BC3," [", Calculations!BC4,";",Calculations!BC5,"]"),_xlfn.TEXTJOIN("",1,BC13," (", BC14,"%)"))</f>
        <v>#NUM!</v>
      </c>
      <c r="BD15" s="152" t="str">
        <f>IF(BD$2="Scale",_xlfn.TEXTJOIN("",1,Calculations!BD3," [", Calculations!BD4,";",Calculations!BD5,"]"),_xlfn.TEXTJOIN("",1,BD13," (", BD14,"%)"))</f>
        <v>0 (0%)</v>
      </c>
      <c r="BE15" s="152" t="str">
        <f>IF(BE$2="Scale",_xlfn.TEXTJOIN("",1,Calculations!BE3," [", Calculations!BE4,";",Calculations!BE5,"]"),_xlfn.TEXTJOIN("",1,BE13," (", BE14,"%)"))</f>
        <v>8 (30,8%)</v>
      </c>
      <c r="BF15" s="152" t="str">
        <f>IF(BF$2="Scale",_xlfn.TEXTJOIN("",1,Calculations!BF3," [", Calculations!BF4,";",Calculations!BF5,"]"),_xlfn.TEXTJOIN("",1,BF13," (", BF14,"%)"))</f>
        <v>18 (69,2%)</v>
      </c>
      <c r="BG15" s="152" t="e">
        <f>IF(BG$2="Scale",_xlfn.TEXTJOIN("",1,Calculations!BG3," [", Calculations!BG4,";",Calculations!BG5,"]"),_xlfn.TEXTJOIN("",1,BG13," (", BG14,"%)"))</f>
        <v>#NUM!</v>
      </c>
      <c r="BH15" s="152" t="e">
        <f>IF(BH$2="Scale",_xlfn.TEXTJOIN("",1,Calculations!BH3," [", Calculations!BH4,";",Calculations!BH5,"]"),_xlfn.TEXTJOIN("",1,BH13," (", BH14,"%)"))</f>
        <v>#NUM!</v>
      </c>
      <c r="BI15" s="152" t="str">
        <f>IF(BI$2="Scale",_xlfn.TEXTJOIN("",1,Calculations!BI3," [", Calculations!BI4,";",Calculations!BI5,"]"),_xlfn.TEXTJOIN("",1,BI13," (", BI14,"%)"))</f>
        <v>24 (92,3%)</v>
      </c>
      <c r="BJ15" s="152" t="e">
        <f>IF(BJ$2="Scale",_xlfn.TEXTJOIN("",1,Calculations!BJ3," [", Calculations!BJ4,";",Calculations!BJ5,"]"),_xlfn.TEXTJOIN("",1,BJ13," (", BJ14,"%)"))</f>
        <v>#NUM!</v>
      </c>
      <c r="BK15" s="152" t="e">
        <f>IF(BK$2="Scale",_xlfn.TEXTJOIN("",1,Calculations!BK3," [", Calculations!BK4,";",Calculations!BK5,"]"),_xlfn.TEXTJOIN("",1,BK13," (", BK14,"%)"))</f>
        <v>#NUM!</v>
      </c>
      <c r="BL15" s="152" t="e">
        <f>IF(BL$2="Scale",_xlfn.TEXTJOIN("",1,Calculations!BL3," [", Calculations!BL4,";",Calculations!BL5,"]"),_xlfn.TEXTJOIN("",1,BL13," (", BL14,"%)"))</f>
        <v>#NUM!</v>
      </c>
      <c r="BM15" s="152" t="str">
        <f>IF(BM$2="Scale",_xlfn.TEXTJOIN("",1,Calculations!BM3," [", Calculations!BM4,";",Calculations!BM5,"]"),_xlfn.TEXTJOIN("",1,BM13," (", BM14,"%)"))</f>
        <v>0 (0%)</v>
      </c>
      <c r="BN15" s="152" t="e">
        <f>IF(BN$2="Scale",_xlfn.TEXTJOIN("",1,Calculations!BN3," [", Calculations!BN4,";",Calculations!BN5,"]"),_xlfn.TEXTJOIN("",1,BN13," (", BN14,"%)"))</f>
        <v>#NUM!</v>
      </c>
      <c r="BO15" s="152" t="str">
        <f>IF(BO$2="Scale",_xlfn.TEXTJOIN("",1,Calculations!BO3," [", Calculations!BO4,";",Calculations!BO5,"]"),_xlfn.TEXTJOIN("",1,BO13," (", BO14,"%)"))</f>
        <v>3 (11,5%)</v>
      </c>
      <c r="BP15" s="152" t="str">
        <f>IF(BP$2="Scale",_xlfn.TEXTJOIN("",1,Calculations!BP3," [", Calculations!BP4,";",Calculations!BP5,"]"),_xlfn.TEXTJOIN("",1,BP13," (", BP14,"%)"))</f>
        <v>2 (7,7%)</v>
      </c>
      <c r="BQ15" s="152" t="str">
        <f>IF(BQ$2="Scale",_xlfn.TEXTJOIN("",1,Calculations!BQ3," [", Calculations!BQ4,";",Calculations!BQ5,"]"),_xlfn.TEXTJOIN("",1,BQ13," (", BQ14,"%)"))</f>
        <v>11 (42,3%)</v>
      </c>
      <c r="BR15" s="152" t="str">
        <f>IF(BR$2="Scale",_xlfn.TEXTJOIN("",1,Calculations!BR3," [", Calculations!BR4,";",Calculations!BR5,"]"),_xlfn.TEXTJOIN("",1,BR13," (", BR14,"%)"))</f>
        <v>6 (23,1%)</v>
      </c>
      <c r="BS15" s="152" t="str">
        <f>IF(BS$2="Scale",_xlfn.TEXTJOIN("",1,Calculations!BS3," [", Calculations!BS4,";",Calculations!BS5,"]"),_xlfn.TEXTJOIN("",1,BS13," (", BS14,"%)"))</f>
        <v>4 (15,4%)</v>
      </c>
      <c r="BT15" s="152" t="str">
        <f>IF(BT$2="Scale",_xlfn.TEXTJOIN("",1,Calculations!BT3," [", Calculations!BT4,";",Calculations!BT5,"]"),_xlfn.TEXTJOIN("",1,BT13," (", BT14,"%)"))</f>
        <v>19 (73,1%)</v>
      </c>
      <c r="BU15" s="152" t="str">
        <f>IF(BU$2="Scale",_xlfn.TEXTJOIN("",1,Calculations!BU3," [", Calculations!BU4,";",Calculations!BU5,"]"),_xlfn.TEXTJOIN("",1,BU13," (", BU14,"%)"))</f>
        <v>0 (0%)</v>
      </c>
      <c r="BV15" s="152" t="str">
        <f>IF(BV$2="Scale",_xlfn.TEXTJOIN("",1,Calculations!BV3," [", Calculations!BV4,";",Calculations!BV5,"]"),_xlfn.TEXTJOIN("",1,BV13," (", BV14,"%)"))</f>
        <v>0 (0%)</v>
      </c>
      <c r="BW15" s="152" t="str">
        <f>IF(BW$2="Scale",_xlfn.TEXTJOIN("",1,Calculations!BW3," [", Calculations!BW4,";",Calculations!BW5,"]"),_xlfn.TEXTJOIN("",1,BW13," (", BW14,"%)"))</f>
        <v>5 (19,2%)</v>
      </c>
      <c r="BX15" s="152" t="str">
        <f>IF(BX$2="Scale",_xlfn.TEXTJOIN("",1,Calculations!BX3," [", Calculations!BX4,";",Calculations!BX5,"]"),_xlfn.TEXTJOIN("",1,BX13," (", BX14,"%)"))</f>
        <v>1 (3,8%)</v>
      </c>
      <c r="BY15" s="152" t="e">
        <f>IF(BY$2="Scale",_xlfn.TEXTJOIN("",1,Calculations!BY3," [", Calculations!BY4,";",Calculations!BY5,"]"),_xlfn.TEXTJOIN("",1,BY13," (", BY14,"%)"))</f>
        <v>#NUM!</v>
      </c>
      <c r="BZ15" s="152" t="str">
        <f>IF(BZ$2="Scale",_xlfn.TEXTJOIN("",1,Calculations!BZ3," [", Calculations!BZ4,";",Calculations!BZ5,"]"),_xlfn.TEXTJOIN("",1,BZ13," (", BZ14,"%)"))</f>
        <v>0 (0%)</v>
      </c>
      <c r="CA15" s="152" t="str">
        <f>IF(CA$2="Scale",_xlfn.TEXTJOIN("",1,Calculations!CA3," [", Calculations!CA4,";",Calculations!CA5,"]"),_xlfn.TEXTJOIN("",1,CA13," (", CA14,"%)"))</f>
        <v>5 (19,2%)</v>
      </c>
      <c r="CB15" s="152" t="str">
        <f>IF(CB$2="Scale",_xlfn.TEXTJOIN("",1,Calculations!CB3," [", Calculations!CB4,";",Calculations!CB5,"]"),_xlfn.TEXTJOIN("",1,CB13," (", CB14,"%)"))</f>
        <v>16 (61,5%)</v>
      </c>
      <c r="CC15" s="152" t="str">
        <f>IF(CC$2="Scale",_xlfn.TEXTJOIN("",1,Calculations!CC3," [", Calculations!CC4,";",Calculations!CC5,"]"),_xlfn.TEXTJOIN("",1,CC13," (", CC14,"%)"))</f>
        <v>5 (19,2%)</v>
      </c>
      <c r="CD15" s="152" t="str">
        <f>IF(CD$2="Scale",_xlfn.TEXTJOIN("",1,Calculations!CD3," [", Calculations!CD4,";",Calculations!CD5,"]"),_xlfn.TEXTJOIN("",1,CD13," (", CD14,"%)"))</f>
        <v>5 (19,2%)</v>
      </c>
      <c r="CE15" s="152" t="str">
        <f>IF(CE$2="Scale",_xlfn.TEXTJOIN("",1,Calculations!CE3," [", Calculations!CE4,";",Calculations!CE5,"]"),_xlfn.TEXTJOIN("",1,CE13," (", CE14,"%)"))</f>
        <v>7 (26,9%)</v>
      </c>
      <c r="CF15" s="152" t="str">
        <f>IF(CF$2="Scale",_xlfn.TEXTJOIN("",1,Calculations!CF3," [", Calculations!CF4,";",Calculations!CF5,"]"),_xlfn.TEXTJOIN("",1,CF13," (", CF14,"%)"))</f>
        <v>1 (3,8%)</v>
      </c>
      <c r="CG15" s="152" t="str">
        <f>IF(CG$2="Scale",_xlfn.TEXTJOIN("",1,Calculations!CG3," [", Calculations!CG4,";",Calculations!CG5,"]"),_xlfn.TEXTJOIN("",1,CG13," (", CG14,"%)"))</f>
        <v>7 (26,9%)</v>
      </c>
      <c r="CH15" s="152" t="str">
        <f>IF(CH$2="Scale",_xlfn.TEXTJOIN("",1,Calculations!CH3," [", Calculations!CH4,";",Calculations!CH5,"]"),_xlfn.TEXTJOIN("",1,CH13," (", CH14,"%)"))</f>
        <v>1 (3,8%)</v>
      </c>
      <c r="CI15" s="152" t="str">
        <f>IF(CI$2="Scale",_xlfn.TEXTJOIN("",1,Calculations!CI3," [", Calculations!CI4,";",Calculations!CI5,"]"),_xlfn.TEXTJOIN("",1,CI13," (", CI14,"%)"))</f>
        <v>25 (96,2%)</v>
      </c>
      <c r="CJ15" s="152" t="e">
        <f>IF(CJ$2="Scale",_xlfn.TEXTJOIN("",1,Calculations!CJ3," [", Calculations!CJ4,";",Calculations!CJ5,"]"),_xlfn.TEXTJOIN("",1,CJ13," (", CJ14,"%)"))</f>
        <v>#NUM!</v>
      </c>
      <c r="CK15" s="152" t="e">
        <f>IF(CK$2="Scale",_xlfn.TEXTJOIN("",1,Calculations!CK3," [", Calculations!CK4,";",Calculations!CK5,"]"),_xlfn.TEXTJOIN("",1,CK13," (", CK14,"%)"))</f>
        <v>#NUM!</v>
      </c>
      <c r="CL15" s="152" t="str">
        <f>IF(CL$2="Scale",_xlfn.TEXTJOIN("",1,Calculations!CL3," [", Calculations!CL4,";",Calculations!CL5,"]"),_xlfn.TEXTJOIN("",1,CL13," (", CL14,"%)"))</f>
        <v>16 (61,5%)</v>
      </c>
      <c r="CM15" s="152" t="str">
        <f>IF(CM$2="Scale",_xlfn.TEXTJOIN("",1,Calculations!CM3," [", Calculations!CM4,";",Calculations!CM5,"]"),_xlfn.TEXTJOIN("",1,CM13," (", CM14,"%)"))</f>
        <v>0 (0%)</v>
      </c>
      <c r="CN15" s="152" t="str">
        <f>IF(CN$2="Scale",_xlfn.TEXTJOIN("",1,Calculations!CN3," [", Calculations!CN4,";",Calculations!CN5,"]"),_xlfn.TEXTJOIN("",1,CN13," (", CN14,"%)"))</f>
        <v>1 (3,8%)</v>
      </c>
      <c r="CO15" s="152" t="str">
        <f>IF(CO$2="Scale",_xlfn.TEXTJOIN("",1,Calculations!CO3," [", Calculations!CO4,";",Calculations!CO5,"]"),_xlfn.TEXTJOIN("",1,CO13," (", CO14,"%)"))</f>
        <v>2 (7,7%)</v>
      </c>
      <c r="CP15" s="152" t="str">
        <f>IF(CP$2="Scale",_xlfn.TEXTJOIN("",1,Calculations!CP3," [", Calculations!CP4,";",Calculations!CP5,"]"),_xlfn.TEXTJOIN("",1,CP13," (", CP14,"%)"))</f>
        <v>0 (0%)</v>
      </c>
      <c r="CQ15" s="152" t="str">
        <f>IF(CQ$2="Scale",_xlfn.TEXTJOIN("",1,Calculations!CQ3," [", Calculations!CQ4,";",Calculations!CQ5,"]"),_xlfn.TEXTJOIN("",1,CQ13," (", CQ14,"%)"))</f>
        <v>1 (3,8%)</v>
      </c>
      <c r="CR15" s="152" t="str">
        <f>IF(CR$2="Scale",_xlfn.TEXTJOIN("",1,Calculations!CR3," [", Calculations!CR4,";",Calculations!CR5,"]"),_xlfn.TEXTJOIN("",1,CR13," (", CR14,"%)"))</f>
        <v>8 (30,8%)</v>
      </c>
      <c r="CS15" s="152" t="str">
        <f>IF(CS$2="Scale",_xlfn.TEXTJOIN("",1,Calculations!CS3," [", Calculations!CS4,";",Calculations!CS5,"]"),_xlfn.TEXTJOIN("",1,CS13," (", CS14,"%)"))</f>
        <v>1 (3,8%)</v>
      </c>
      <c r="CT15" s="152" t="str">
        <f>IF(CT$2="Scale",_xlfn.TEXTJOIN("",1,Calculations!CT3," [", Calculations!CT4,";",Calculations!CT5,"]"),_xlfn.TEXTJOIN("",1,CT13," (", CT14,"%)"))</f>
        <v>1 (3,8%)</v>
      </c>
      <c r="CU15" s="152" t="str">
        <f>IF(CU$2="Scale",_xlfn.TEXTJOIN("",1,Calculations!CU3," [", Calculations!CU4,";",Calculations!CU5,"]"),_xlfn.TEXTJOIN("",1,CU13," (", CU14,"%)"))</f>
        <v>0 (0%)</v>
      </c>
      <c r="CV15" s="152" t="str">
        <f>IF(CV$2="Scale",_xlfn.TEXTJOIN("",1,Calculations!CV3," [", Calculations!CV4,";",Calculations!CV5,"]"),_xlfn.TEXTJOIN("",1,CV13," (", CV14,"%)"))</f>
        <v>1 (3,8%)</v>
      </c>
      <c r="CW15" s="152" t="str">
        <f>IF(CW$2="Scale",_xlfn.TEXTJOIN("",1,Calculations!CW3," [", Calculations!CW4,";",Calculations!CW5,"]"),_xlfn.TEXTJOIN("",1,CW13," (", CW14,"%)"))</f>
        <v>5 (19,2%)</v>
      </c>
      <c r="CX15" s="152" t="str">
        <f>IF(CX$2="Scale",_xlfn.TEXTJOIN("",1,Calculations!CX3," [", Calculations!CX4,";",Calculations!CX5,"]"),_xlfn.TEXTJOIN("",1,CX13," (", CX14,"%)"))</f>
        <v>11 (42,3%)</v>
      </c>
      <c r="CY15" s="152" t="str">
        <f>IF(CY$2="Scale",_xlfn.TEXTJOIN("",1,Calculations!CY3," [", Calculations!CY4,";",Calculations!CY5,"]"),_xlfn.TEXTJOIN("",1,CY13," (", CY14,"%)"))</f>
        <v>0 (0%)</v>
      </c>
      <c r="CZ15" s="152" t="str">
        <f>IF(CZ$2="Scale",_xlfn.TEXTJOIN("",1,Calculations!CZ3," [", Calculations!CZ4,";",Calculations!CZ5,"]"),_xlfn.TEXTJOIN("",1,CZ13," (", CZ14,"%)"))</f>
        <v>2 (7,7%)</v>
      </c>
      <c r="DA15" s="152" t="str">
        <f>IF(DA$2="Scale",_xlfn.TEXTJOIN("",1,Calculations!DA3," [", Calculations!DA4,";",Calculations!DA5,"]"),_xlfn.TEXTJOIN("",1,DA13," (", DA14,"%)"))</f>
        <v>1 (3,8%)</v>
      </c>
      <c r="DB15" s="152" t="str">
        <f>IF(DB$2="Scale",_xlfn.TEXTJOIN("",1,Calculations!DB3," [", Calculations!DB4,";",Calculations!DB5,"]"),_xlfn.TEXTJOIN("",1,DB13," (", DB14,"%)"))</f>
        <v>3 (11,5%)</v>
      </c>
      <c r="DC15" s="152" t="str">
        <f>IF(DC$2="Scale",_xlfn.TEXTJOIN("",1,Calculations!DC3," [", Calculations!DC4,";",Calculations!DC5,"]"),_xlfn.TEXTJOIN("",1,DC13," (", DC14,"%)"))</f>
        <v>13 (50%)</v>
      </c>
      <c r="DD15" s="152" t="str">
        <f>IF(DD$2="Scale",_xlfn.TEXTJOIN("",1,Calculations!DD3," [", Calculations!DD4,";",Calculations!DD5,"]"),_xlfn.TEXTJOIN("",1,DD13," (", DD14,"%)"))</f>
        <v>0 (0%)</v>
      </c>
      <c r="DE15" s="152" t="str">
        <f>IF(DE$2="Scale",_xlfn.TEXTJOIN("",1,Calculations!DE3," [", Calculations!DE4,";",Calculations!DE5,"]"),_xlfn.TEXTJOIN("",1,DE13," (", DE14,"%)"))</f>
        <v>1 (3,8%)</v>
      </c>
      <c r="DF15" s="152" t="str">
        <f>IF(DF$2="Scale",_xlfn.TEXTJOIN("",1,Calculations!DF3," [", Calculations!DF4,";",Calculations!DF5,"]"),_xlfn.TEXTJOIN("",1,DF13," (", DF14,"%)"))</f>
        <v>0 (0%)</v>
      </c>
      <c r="DG15" s="152" t="str">
        <f>IF(DG$2="Scale",_xlfn.TEXTJOIN("",1,Calculations!DG3," [", Calculations!DG4,";",Calculations!DG5,"]"),_xlfn.TEXTJOIN("",1,DG13," (", DG14,"%)"))</f>
        <v>1 (3,8%)</v>
      </c>
      <c r="DH15" s="152" t="str">
        <f>IF(DH$2="Scale",_xlfn.TEXTJOIN("",1,Calculations!DH3," [", Calculations!DH4,";",Calculations!DH5,"]"),_xlfn.TEXTJOIN("",1,DH13," (", DH14,"%)"))</f>
        <v>25 (96,2%)</v>
      </c>
      <c r="DI15" s="152" t="str">
        <f>IF(DI$2="Scale",_xlfn.TEXTJOIN("",1,Calculations!DI3," [", Calculations!DI4,";",Calculations!DI5,"]"),_xlfn.TEXTJOIN("",1,DI13," (", DI14,"%)"))</f>
        <v>0 (0%)</v>
      </c>
      <c r="DJ15" s="152" t="str">
        <f>IF(DJ$2="Scale",_xlfn.TEXTJOIN("",1,Calculations!DJ3," [", Calculations!DJ4,";",Calculations!DJ5,"]"),_xlfn.TEXTJOIN("",1,DJ13," (", DJ14,"%)"))</f>
        <v>0 (0%)</v>
      </c>
      <c r="DK15" s="152" t="str">
        <f>IF(DK$2="Scale",_xlfn.TEXTJOIN("",1,Calculations!DK3," [", Calculations!DK4,";",Calculations!DK5,"]"),_xlfn.TEXTJOIN("",1,DK13," (", DK14,"%)"))</f>
        <v>1 (3,8%)</v>
      </c>
      <c r="DL15" s="152" t="str">
        <f>IF(DL$2="Scale",_xlfn.TEXTJOIN("",1,Calculations!DL3," [", Calculations!DL4,";",Calculations!DL5,"]"),_xlfn.TEXTJOIN("",1,DL13," (", DL14,"%)"))</f>
        <v>24 (92,3%)</v>
      </c>
      <c r="DM15" s="152" t="str">
        <f>IF(DM$2="Scale",_xlfn.TEXTJOIN("",1,Calculations!DM3," [", Calculations!DM4,";",Calculations!DM5,"]"),_xlfn.TEXTJOIN("",1,DM13," (", DM14,"%)"))</f>
        <v>10 (38,5%)</v>
      </c>
      <c r="DN15" s="152" t="str">
        <f>IF(DN$2="Scale",_xlfn.TEXTJOIN("",1,Calculations!DN3," [", Calculations!DN4,";",Calculations!DN5,"]"),_xlfn.TEXTJOIN("",1,DN13," (", DN14,"%)"))</f>
        <v>7 (26,9%)</v>
      </c>
      <c r="DO15" s="152" t="str">
        <f>IF(DO$2="Scale",_xlfn.TEXTJOIN("",1,Calculations!DO3," [", Calculations!DO4,";",Calculations!DO5,"]"),_xlfn.TEXTJOIN("",1,DO13," (", DO14,"%)"))</f>
        <v>0 (0%)</v>
      </c>
      <c r="DP15" s="152" t="str">
        <f>IF(DP$2="Scale",_xlfn.TEXTJOIN("",1,Calculations!DP3," [", Calculations!DP4,";",Calculations!DP5,"]"),_xlfn.TEXTJOIN("",1,DP13," (", DP14,"%)"))</f>
        <v>5 (19,2%)</v>
      </c>
      <c r="DQ15" s="152" t="str">
        <f>IF(DQ$2="Scale",_xlfn.TEXTJOIN("",1,Calculations!DQ3," [", Calculations!DQ4,";",Calculations!DQ5,"]"),_xlfn.TEXTJOIN("",1,DQ13," (", DQ14,"%)"))</f>
        <v>0 (0%)</v>
      </c>
      <c r="DR15" s="152" t="str">
        <f>IF(DR$2="Scale",_xlfn.TEXTJOIN("",1,Calculations!DR3," [", Calculations!DR4,";",Calculations!DR5,"]"),_xlfn.TEXTJOIN("",1,DR13," (", DR14,"%)"))</f>
        <v>12 (46,2%)</v>
      </c>
      <c r="DS15" s="152" t="str">
        <f>IF(DS$2="Scale",_xlfn.TEXTJOIN("",1,Calculations!DS3," [", Calculations!DS4,";",Calculations!DS5,"]"),_xlfn.TEXTJOIN("",1,DS13," (", DS14,"%)"))</f>
        <v>4 (15,4%)</v>
      </c>
      <c r="DT15" s="152" t="str">
        <f>IF(DT$2="Scale",_xlfn.TEXTJOIN("",1,Calculations!DT3," [", Calculations!DT4,";",Calculations!DT5,"]"),_xlfn.TEXTJOIN("",1,DT13," (", DT14,"%)"))</f>
        <v>1 (3,8%)</v>
      </c>
      <c r="DU15" s="152" t="str">
        <f>IF(DU$2="Scale",_xlfn.TEXTJOIN("",1,Calculations!DU3," [", Calculations!DU4,";",Calculations!DU5,"]"),_xlfn.TEXTJOIN("",1,DU13," (", DU14,"%)"))</f>
        <v>26 (100%)</v>
      </c>
      <c r="DV15" s="152" t="e">
        <f>IF(DV$2="Scale",_xlfn.TEXTJOIN("",1,Calculations!DV3," [", Calculations!DV4,";",Calculations!DV5,"]"),_xlfn.TEXTJOIN("",1,DV13," (", DV14,"%)"))</f>
        <v>#NUM!</v>
      </c>
      <c r="DW15" s="152" t="str">
        <f>IF(DW$2="Scale",_xlfn.TEXTJOIN("",1,Calculations!DW3," [", Calculations!DW4,";",Calculations!DW5,"]"),_xlfn.TEXTJOIN("",1,DW13," (", DW14,"%)"))</f>
        <v>1 (3,8%)</v>
      </c>
      <c r="DX15" s="152" t="str">
        <f>IF(DX$2="Scale",_xlfn.TEXTJOIN("",1,Calculations!DX3," [", Calculations!DX4,";",Calculations!DX5,"]"),_xlfn.TEXTJOIN("",1,DX13," (", DX14,"%)"))</f>
        <v>7 (26,9%)</v>
      </c>
      <c r="DY15" s="152" t="str">
        <f>IF(DY$2="Scale",_xlfn.TEXTJOIN("",1,Calculations!DY3," [", Calculations!DY4,";",Calculations!DY5,"]"),_xlfn.TEXTJOIN("",1,DY13," (", DY14,"%)"))</f>
        <v>1 (3,8%)</v>
      </c>
      <c r="DZ15" s="152" t="str">
        <f>IF(DZ$2="Scale",_xlfn.TEXTJOIN("",1,Calculations!DZ3," [", Calculations!DZ4,";",Calculations!DZ5,"]"),_xlfn.TEXTJOIN("",1,DZ13," (", DZ14,"%)"))</f>
        <v>0 (0%)</v>
      </c>
      <c r="EA15" s="152" t="str">
        <f>IF(EA$2="Scale",_xlfn.TEXTJOIN("",1,Calculations!EA3," [", Calculations!EA4,";",Calculations!EA5,"]"),_xlfn.TEXTJOIN("",1,EA13," (", EA14,"%)"))</f>
        <v>2 (7,7%)</v>
      </c>
      <c r="EB15" s="152" t="str">
        <f>IF(EB$2="Scale",_xlfn.TEXTJOIN("",1,Calculations!EB3," [", Calculations!EB4,";",Calculations!EB5,"]"),_xlfn.TEXTJOIN("",1,EB13," (", EB14,"%)"))</f>
        <v>1 (3,8%)</v>
      </c>
      <c r="EC15" s="152" t="str">
        <f>IF(EC$2="Scale",_xlfn.TEXTJOIN("",1,Calculations!EC3," [", Calculations!EC4,";",Calculations!EC5,"]"),_xlfn.TEXTJOIN("",1,EC13," (", EC14,"%)"))</f>
        <v>1 (3,8%)</v>
      </c>
      <c r="ED15" s="152" t="str">
        <f>IF(ED$2="Scale",_xlfn.TEXTJOIN("",1,Calculations!ED3," [", Calculations!ED4,";",Calculations!ED5,"]"),_xlfn.TEXTJOIN("",1,ED13," (", ED14,"%)"))</f>
        <v>0 (0%)</v>
      </c>
      <c r="EE15" s="152" t="str">
        <f>IF(EE$2="Scale",_xlfn.TEXTJOIN("",1,Calculations!EE3," [", Calculations!EE4,";",Calculations!EE5,"]"),_xlfn.TEXTJOIN("",1,EE13," (", EE14,"%)"))</f>
        <v>0 (0%)</v>
      </c>
      <c r="EF15" s="152" t="str">
        <f>IF(EF$2="Scale",_xlfn.TEXTJOIN("",1,Calculations!EF3," [", Calculations!EF4,";",Calculations!EF5,"]"),_xlfn.TEXTJOIN("",1,EF13," (", EF14,"%)"))</f>
        <v>1 (3,8%)</v>
      </c>
      <c r="EG15" s="152" t="str">
        <f>IF(EG$2="Scale",_xlfn.TEXTJOIN("",1,Calculations!EG3," [", Calculations!EG4,";",Calculations!EG5,"]"),_xlfn.TEXTJOIN("",1,EG13," (", EG14,"%)"))</f>
        <v>17 (65,4%)</v>
      </c>
      <c r="EH15" s="152" t="str">
        <f>IF(EH$2="Scale",_xlfn.TEXTJOIN("",1,Calculations!EH3," [", Calculations!EH4,";",Calculations!EH5,"]"),_xlfn.TEXTJOIN("",1,EH13," (", EH14,"%)"))</f>
        <v>2 (7,7%)</v>
      </c>
      <c r="EI15" s="152" t="str">
        <f>IF(EI$2="Scale",_xlfn.TEXTJOIN("",1,Calculations!EI3," [", Calculations!EI4,";",Calculations!EI5,"]"),_xlfn.TEXTJOIN("",1,EI13," (", EI14,"%)"))</f>
        <v>2 (7,7%)</v>
      </c>
      <c r="EJ15" s="152" t="str">
        <f>IF(EJ$2="Scale",_xlfn.TEXTJOIN("",1,Calculations!EJ3," [", Calculations!EJ4,";",Calculations!EJ5,"]"),_xlfn.TEXTJOIN("",1,EJ13," (", EJ14,"%)"))</f>
        <v>2 (7,7%)</v>
      </c>
      <c r="EK15" s="152" t="str">
        <f>IF(EK$2="Scale",_xlfn.TEXTJOIN("",1,Calculations!EK3," [", Calculations!EK4,";",Calculations!EK5,"]"),_xlfn.TEXTJOIN("",1,EK13," (", EK14,"%)"))</f>
        <v>1 (3,8%)</v>
      </c>
      <c r="EL15" s="152" t="str">
        <f>IF(EL$2="Scale",_xlfn.TEXTJOIN("",1,Calculations!EL3," [", Calculations!EL4,";",Calculations!EL5,"]"),_xlfn.TEXTJOIN("",1,EL13," (", EL14,"%)"))</f>
        <v>1 (3,8%)</v>
      </c>
      <c r="EM15" s="152" t="str">
        <f>IF(EM$2="Scale",_xlfn.TEXTJOIN("",1,Calculations!EM3," [", Calculations!EM4,";",Calculations!EM5,"]"),_xlfn.TEXTJOIN("",1,EM13," (", EM14,"%)"))</f>
        <v>0 (0%)</v>
      </c>
      <c r="EN15" s="152" t="str">
        <f>IF(EN$2="Scale",_xlfn.TEXTJOIN("",1,Calculations!EN3," [", Calculations!EN4,";",Calculations!EN5,"]"),_xlfn.TEXTJOIN("",1,EN13," (", EN14,"%)"))</f>
        <v>0 (0%)</v>
      </c>
      <c r="EO15" s="152" t="str">
        <f>IF(EO$2="Scale",_xlfn.TEXTJOIN("",1,Calculations!EO3," [", Calculations!EO4,";",Calculations!EO5,"]"),_xlfn.TEXTJOIN("",1,EO13," (", EO14,"%)"))</f>
        <v>15 (57,7%)</v>
      </c>
      <c r="EP15" s="152" t="str">
        <f>IF(EP$2="Scale",_xlfn.TEXTJOIN("",1,Calculations!EP3," [", Calculations!EP4,";",Calculations!EP5,"]"),_xlfn.TEXTJOIN("",1,EP13," (", EP14,"%)"))</f>
        <v>0 (0%)</v>
      </c>
      <c r="EQ15" s="152" t="str">
        <f>IF(EQ$2="Scale",_xlfn.TEXTJOIN("",1,Calculations!EQ3," [", Calculations!EQ4,";",Calculations!EQ5,"]"),_xlfn.TEXTJOIN("",1,EQ13," (", EQ14,"%)"))</f>
        <v>8 (30,8%)</v>
      </c>
      <c r="ER15" s="152" t="str">
        <f>IF(ER$2="Scale",_xlfn.TEXTJOIN("",1,Calculations!ER3," [", Calculations!ER4,";",Calculations!ER5,"]"),_xlfn.TEXTJOIN("",1,ER13," (", ER14,"%)"))</f>
        <v>7 (26,9%)</v>
      </c>
      <c r="ES15" s="152" t="str">
        <f>IF(ES$2="Scale",_xlfn.TEXTJOIN("",1,Calculations!ES3," [", Calculations!ES4,";",Calculations!ES5,"]"),_xlfn.TEXTJOIN("",1,ES13," (", ES14,"%)"))</f>
        <v>15 (57,7%)</v>
      </c>
      <c r="ET15" s="152" t="str">
        <f>IF(ET$2="Scale",_xlfn.TEXTJOIN("",1,Calculations!ET3," [", Calculations!ET4,";",Calculations!ET5,"]"),_xlfn.TEXTJOIN("",1,ET13," (", ET14,"%)"))</f>
        <v>0 (0%)</v>
      </c>
      <c r="EU15" s="152" t="str">
        <f>IF(EU$2="Scale",_xlfn.TEXTJOIN("",1,Calculations!EU3," [", Calculations!EU4,";",Calculations!EU5,"]"),_xlfn.TEXTJOIN("",1,EU13," (", EU14,"%)"))</f>
        <v>0 (0%)</v>
      </c>
      <c r="EV15" s="152" t="str">
        <f>IF(EV$2="Scale",_xlfn.TEXTJOIN("",1,Calculations!EV3," [", Calculations!EV4,";",Calculations!EV5,"]"),_xlfn.TEXTJOIN("",1,EV13," (", EV14,"%)"))</f>
        <v>0 (0%)</v>
      </c>
      <c r="EW15" s="152" t="str">
        <f>IF(EW$2="Scale",_xlfn.TEXTJOIN("",1,Calculations!EW3," [", Calculations!EW4,";",Calculations!EW5,"]"),_xlfn.TEXTJOIN("",1,EW13," (", EW14,"%)"))</f>
        <v>20 (76,9%)</v>
      </c>
      <c r="EX15" s="152" t="str">
        <f>IF(EX$2="Scale",_xlfn.TEXTJOIN("",1,Calculations!EX3," [", Calculations!EX4,";",Calculations!EX5,"]"),_xlfn.TEXTJOIN("",1,EX13," (", EX14,"%)"))</f>
        <v>9 (34,6%)</v>
      </c>
      <c r="EY15" s="152" t="str">
        <f>IF(EY$2="Scale",_xlfn.TEXTJOIN("",1,Calculations!EY3," [", Calculations!EY4,";",Calculations!EY5,"]"),_xlfn.TEXTJOIN("",1,EY13," (", EY14,"%)"))</f>
        <v>13 (50%)</v>
      </c>
      <c r="EZ15" s="152" t="str">
        <f>IF(EZ$2="Scale",_xlfn.TEXTJOIN("",1,Calculations!EZ3," [", Calculations!EZ4,";",Calculations!EZ5,"]"),_xlfn.TEXTJOIN("",1,EZ13," (", EZ14,"%)"))</f>
        <v>4 (15,4%)</v>
      </c>
      <c r="FA15" s="152" t="str">
        <f>IF(FA$2="Scale",_xlfn.TEXTJOIN("",1,Calculations!FA3," [", Calculations!FA4,";",Calculations!FA5,"]"),_xlfn.TEXTJOIN("",1,FA13," (", FA14,"%)"))</f>
        <v>7 (26,9%)</v>
      </c>
      <c r="FB15" s="152" t="str">
        <f>IF(FB$2="Scale",_xlfn.TEXTJOIN("",1,Calculations!FB3," [", Calculations!FB4,";",Calculations!FB5,"]"),_xlfn.TEXTJOIN("",1,FB13," (", FB14,"%)"))</f>
        <v>2 (7,7%)</v>
      </c>
      <c r="FC15" s="152" t="str">
        <f>IF(FC$2="Scale",_xlfn.TEXTJOIN("",1,Calculations!FC3," [", Calculations!FC4,";",Calculations!FC5,"]"),_xlfn.TEXTJOIN("",1,FC13," (", FC14,"%)"))</f>
        <v>13 (50%)</v>
      </c>
      <c r="FD15" s="152" t="str">
        <f>IF(FD$2="Scale",_xlfn.TEXTJOIN("",1,Calculations!FD3," [", Calculations!FD4,";",Calculations!FD5,"]"),_xlfn.TEXTJOIN("",1,FD13," (", FD14,"%)"))</f>
        <v>4 (15,4%)</v>
      </c>
      <c r="FE15" s="152" t="str">
        <f>IF(FE$2="Scale",_xlfn.TEXTJOIN("",1,Calculations!FE3," [", Calculations!FE4,";",Calculations!FE5,"]"),_xlfn.TEXTJOIN("",1,FE13," (", FE14,"%)"))</f>
        <v>0 (0%)</v>
      </c>
    </row>
    <row r="16" spans="1:167" x14ac:dyDescent="0.25">
      <c r="A16" s="198"/>
      <c r="B16" s="44" t="s">
        <v>390</v>
      </c>
      <c r="C16" s="44"/>
      <c r="D16">
        <f>SUMIF(Sum!$FD$4:$FD$155,"=0",Sum!B4:B155)</f>
        <v>6673</v>
      </c>
      <c r="E16">
        <f>SUMIF(Sum!$FD$4:$FD$155,"=0",Sum!C4:C155)</f>
        <v>30</v>
      </c>
      <c r="F16">
        <f>SUMIF(Sum!$FD$4:$FD$155,"=0",Sum!D4:D155)</f>
        <v>33</v>
      </c>
      <c r="G16">
        <f>SUMIF(Sum!$FD$4:$FD$155,"=0",Sum!E4:E155)</f>
        <v>33</v>
      </c>
      <c r="H16">
        <f>SUMIF(Sum!$FD$4:$FD$155,"=0",Sum!F4:F155)</f>
        <v>28</v>
      </c>
      <c r="I16">
        <f>SUMIF(Sum!$FD$4:$FD$155,"=0",Sum!G4:G155)</f>
        <v>73</v>
      </c>
      <c r="J16">
        <f>SUMIF(Sum!$FD$4:$FD$155,"=0",Sum!H4:H155)</f>
        <v>116</v>
      </c>
      <c r="K16">
        <f>SUMIF(Sum!$FD$4:$FD$155,"=0",Sum!I4:I155)</f>
        <v>21237</v>
      </c>
      <c r="L16">
        <f>SUMIF(Sum!$FD$4:$FD$155,"=0",Sum!J4:J155)</f>
        <v>10342</v>
      </c>
      <c r="M16">
        <f>SUMIF(Sum!$FD$4:$FD$155,"=0",Sum!K4:K155)</f>
        <v>3516.1</v>
      </c>
      <c r="N16">
        <f>SUMIF(Sum!$FD$4:$FD$155,"=0",Sum!L4:L155)</f>
        <v>35</v>
      </c>
      <c r="O16">
        <f>SUMIF(Sum!$FD$4:$FD$155,"=0",Sum!M4:M155)</f>
        <v>74</v>
      </c>
      <c r="P16">
        <f>SUMIF(Sum!$FD$4:$FD$155,"=0",Sum!N4:N155)</f>
        <v>15</v>
      </c>
      <c r="Q16">
        <f>SUMIF(Sum!$FD$4:$FD$155,"=0",Sum!O4:O155)</f>
        <v>116</v>
      </c>
      <c r="R16">
        <f>SUMIF(Sum!$FD$4:$FD$155,"=0",Sum!P4:P155)</f>
        <v>14</v>
      </c>
      <c r="S16">
        <f>SUMIF(Sum!$FD$4:$FD$155,"=0",Sum!Q4:Q155)</f>
        <v>88</v>
      </c>
      <c r="T16">
        <f>SUMIF(Sum!$FD$4:$FD$155,"=0",Sum!R4:R155)</f>
        <v>36</v>
      </c>
      <c r="U16">
        <f>SUMIF(Sum!$FD$4:$FD$155,"=0",Sum!S4:S155)</f>
        <v>28</v>
      </c>
      <c r="V16">
        <f>SUMIF(Sum!$FD$4:$FD$155,"=0",Sum!T4:T155)</f>
        <v>23</v>
      </c>
      <c r="W16">
        <f>SUMIF(Sum!$FD$4:$FD$155,"=0",Sum!U4:U155)</f>
        <v>8</v>
      </c>
      <c r="X16">
        <f>SUMIF(Sum!$FD$4:$FD$155,"=0",Sum!V4:V155)</f>
        <v>98</v>
      </c>
      <c r="Y16">
        <f>SUMIF(Sum!$FD$4:$FD$155,"=0",Sum!W4:W155)</f>
        <v>3</v>
      </c>
      <c r="Z16">
        <f>SUMIF(Sum!$FD$4:$FD$155,"=0",Sum!X4:X155)</f>
        <v>43</v>
      </c>
      <c r="AA16">
        <f>SUMIF(Sum!$FD$4:$FD$155,"=0",Sum!Y4:Y155)</f>
        <v>30</v>
      </c>
      <c r="AB16">
        <f>SUMIF(Sum!$FD$4:$FD$155,"=0",Sum!Z4:Z155)</f>
        <v>4</v>
      </c>
      <c r="AC16">
        <f>SUMIF(Sum!$FD$4:$FD$155,"=0",Sum!AA4:AA155)</f>
        <v>0</v>
      </c>
      <c r="AD16">
        <f>SUMIF(Sum!$FD$4:$FD$155,"=0",Sum!AB4:AB155)</f>
        <v>0</v>
      </c>
      <c r="AE16">
        <f>SUMIF(Sum!$FD$4:$FD$155,"=0",Sum!AC4:AC155)</f>
        <v>5</v>
      </c>
      <c r="AF16">
        <f>SUMIF(Sum!$FD$4:$FD$155,"=0",Sum!AD4:AD155)</f>
        <v>2</v>
      </c>
      <c r="AG16">
        <f>SUMIF(Sum!$FD$4:$FD$155,"=0",Sum!AE4:AE155)</f>
        <v>8</v>
      </c>
      <c r="AH16">
        <f>SUMIF(Sum!$FD$4:$FD$155,"=0",Sum!AF4:AF155)</f>
        <v>3</v>
      </c>
      <c r="AI16">
        <f>SUMIF(Sum!$FD$4:$FD$155,"=0",Sum!AG4:AG155)</f>
        <v>2</v>
      </c>
      <c r="AJ16">
        <f>SUMIF(Sum!$FD$4:$FD$155,"=0",Sum!AH4:AH155)</f>
        <v>5</v>
      </c>
      <c r="AK16">
        <f>SUMIF(Sum!$FD$4:$FD$155,"=0",Sum!AI4:AI155)</f>
        <v>4</v>
      </c>
      <c r="AL16">
        <f>SUMIF(Sum!$FD$4:$FD$155,"=0",Sum!AJ4:AJ155)</f>
        <v>0</v>
      </c>
      <c r="AM16">
        <f>SUMIF(Sum!$FD$4:$FD$155,"=0",Sum!AK4:AK155)</f>
        <v>7</v>
      </c>
      <c r="AN16">
        <f>SUMIF(Sum!$FD$4:$FD$155,"=0",Sum!AL4:AL155)</f>
        <v>39</v>
      </c>
      <c r="AO16">
        <f>SUMIF(Sum!$FD$4:$FD$155,"=0",Sum!AM4:AM155)</f>
        <v>43</v>
      </c>
      <c r="AP16">
        <f>SUMIF(Sum!$FD$4:$FD$155,"=0",Sum!AN4:AN155)</f>
        <v>9</v>
      </c>
      <c r="AQ16">
        <f>SUMIF(Sum!$FD$4:$FD$155,"=0",Sum!AO4:AO155)</f>
        <v>1</v>
      </c>
      <c r="AR16">
        <f>SUMIF(Sum!$FD$4:$FD$155,"=0",Sum!AP4:AP155)</f>
        <v>10</v>
      </c>
      <c r="AS16">
        <f>SUMIF(Sum!$FD$4:$FD$155,"=0",Sum!AQ4:AQ155)</f>
        <v>28</v>
      </c>
      <c r="AT16">
        <f>SUMIF(Sum!$FD$4:$FD$155,"=0",Sum!AR4:AR155)</f>
        <v>67</v>
      </c>
      <c r="AU16">
        <f>SUMIF(Sum!$FD$4:$FD$155,"=0",Sum!AS4:AS155)</f>
        <v>12</v>
      </c>
      <c r="AV16">
        <f>SUMIF(Sum!$FD$4:$FD$155,"=0",Sum!AT4:AT155)</f>
        <v>17</v>
      </c>
      <c r="AW16">
        <f>SUMIF(Sum!$FD$4:$FD$155,"=0",Sum!AU4:AU155)</f>
        <v>8</v>
      </c>
      <c r="AX16">
        <f>SUMIF(Sum!$FD$4:$FD$155,"=0",Sum!AV4:AV155)</f>
        <v>101</v>
      </c>
      <c r="AY16">
        <f>SUMIF(Sum!$FD$4:$FD$155,"=0",Sum!AW4:AW155)</f>
        <v>15</v>
      </c>
      <c r="AZ16">
        <f>SUMIF(Sum!$FD$4:$FD$155,"=0",Sum!AX4:AX155)</f>
        <v>109</v>
      </c>
      <c r="BA16">
        <f>SUMIF(Sum!$FD$4:$FD$155,"=0",Sum!AY4:AY155)</f>
        <v>3589.5</v>
      </c>
      <c r="BB16">
        <f>SUMIF(Sum!$FD$4:$FD$155,"=0",Sum!AZ4:AZ155)</f>
        <v>143.94</v>
      </c>
      <c r="BC16">
        <f>SUMIF(Sum!$FD$4:$FD$155,"=0",Sum!BA4:BA155)</f>
        <v>404.84933333333328</v>
      </c>
      <c r="BD16">
        <f>SUMIF(Sum!$FD$4:$FD$155,"=0",Sum!BB4:BB155)</f>
        <v>0</v>
      </c>
      <c r="BE16">
        <f>SUMIF(Sum!$FD$4:$FD$155,"=0",Sum!BC4:BC155)</f>
        <v>20</v>
      </c>
      <c r="BF16">
        <f>SUMIF(Sum!$FD$4:$FD$155,"=0",Sum!BD4:BD155)</f>
        <v>104</v>
      </c>
      <c r="BG16">
        <f>SUMIF(Sum!$FD$4:$FD$155,"=0",Sum!BE4:BE155)</f>
        <v>139.46283783783787</v>
      </c>
      <c r="BH16">
        <f>SUMIF(Sum!$FD$4:$FD$155,"=0",Sum!BF4:BF155)</f>
        <v>21400.117647058825</v>
      </c>
      <c r="BI16">
        <f>SUMIF(Sum!$FD$4:$FD$155,"=0",Sum!BG4:BG155)</f>
        <v>110</v>
      </c>
      <c r="BJ16">
        <f>SUMIF(Sum!$FD$4:$FD$155,"=0",Sum!BH4:BH155)</f>
        <v>11985.133333333333</v>
      </c>
      <c r="BK16">
        <f>SUMIF(Sum!$FD$4:$FD$155,"=0",Sum!BI4:BI155)</f>
        <v>8414.4933333333338</v>
      </c>
      <c r="BL16">
        <f>SUMIF(Sum!$FD$4:$FD$155,"=0",Sum!BJ4:BJ155)</f>
        <v>3740.2080000000001</v>
      </c>
      <c r="BM16">
        <f>SUMIF(Sum!$FD$4:$FD$155,"=0",Sum!BK4:BK155)</f>
        <v>1</v>
      </c>
      <c r="BN16">
        <f>SUMIF(Sum!$FD$4:$FD$155,"=0",Sum!BL4:BL155)</f>
        <v>265.32</v>
      </c>
      <c r="BO16">
        <f>SUMIF(Sum!$FD$4:$FD$155,"=0",Sum!BM4:BM155)</f>
        <v>16</v>
      </c>
      <c r="BP16">
        <f>SUMIF(Sum!$FD$4:$FD$155,"=0",Sum!BN4:BN155)</f>
        <v>2</v>
      </c>
      <c r="BQ16">
        <f>SUMIF(Sum!$FD$4:$FD$155,"=0",Sum!BO4:BO155)</f>
        <v>65</v>
      </c>
      <c r="BR16">
        <f>SUMIF(Sum!$FD$4:$FD$155,"=0",Sum!BP4:BP155)</f>
        <v>35</v>
      </c>
      <c r="BS16">
        <f>SUMIF(Sum!$FD$4:$FD$155,"=0",Sum!BQ4:BQ155)</f>
        <v>6</v>
      </c>
      <c r="BT16">
        <f>SUMIF(Sum!$FD$4:$FD$155,"=0",Sum!BR4:BR155)</f>
        <v>102</v>
      </c>
      <c r="BU16">
        <f>SUMIF(Sum!$FD$4:$FD$155,"=0",Sum!BS4:BS155)</f>
        <v>0</v>
      </c>
      <c r="BV16">
        <f>SUMIF(Sum!$FD$4:$FD$155,"=0",Sum!BT4:BT155)</f>
        <v>0</v>
      </c>
      <c r="BW16">
        <f>SUMIF(Sum!$FD$4:$FD$155,"=0",Sum!BU4:BU155)</f>
        <v>8</v>
      </c>
      <c r="BX16">
        <f>SUMIF(Sum!$FD$4:$FD$155,"=0",Sum!BV4:BV155)</f>
        <v>0</v>
      </c>
      <c r="BY16">
        <f>SUMIF(Sum!$FD$4:$FD$155,"=0",Sum!BW4:BW155)</f>
        <v>388</v>
      </c>
      <c r="BZ16">
        <f>SUMIF(Sum!$FD$4:$FD$155,"=0",Sum!BX4:BX155)</f>
        <v>0</v>
      </c>
      <c r="CA16">
        <f>SUMIF(Sum!$FD$4:$FD$155,"=0",Sum!BY4:BY155)</f>
        <v>23</v>
      </c>
      <c r="CB16">
        <f>SUMIF(Sum!$FD$4:$FD$155,"=0",Sum!BZ4:BZ155)</f>
        <v>66</v>
      </c>
      <c r="CC16">
        <f>SUMIF(Sum!$FD$4:$FD$155,"=0",Sum!CA4:CA155)</f>
        <v>31</v>
      </c>
      <c r="CD16">
        <f>SUMIF(Sum!$FD$4:$FD$155,"=0",Sum!CB4:CB155)</f>
        <v>23</v>
      </c>
      <c r="CE16">
        <f>SUMIF(Sum!$FD$4:$FD$155,"=0",Sum!CC4:CC155)</f>
        <v>16</v>
      </c>
      <c r="CF16">
        <f>SUMIF(Sum!$FD$4:$FD$155,"=0",Sum!CD4:CD155)</f>
        <v>2</v>
      </c>
      <c r="CG16">
        <f>SUMIF(Sum!$FD$4:$FD$155,"=0",Sum!CE4:CE155)</f>
        <v>69</v>
      </c>
      <c r="CH16">
        <f>SUMIF(Sum!$FD$4:$FD$155,"=0",Sum!CF4:CF155)</f>
        <v>20</v>
      </c>
      <c r="CI16">
        <f>SUMIF(Sum!$FD$4:$FD$155,"=0",Sum!CG4:CG155)</f>
        <v>99</v>
      </c>
      <c r="CJ16">
        <f>SUMIF(Sum!$FD$4:$FD$155,"=0",Sum!CH4:CH155)</f>
        <v>76711.409395973154</v>
      </c>
      <c r="CK16">
        <f>SUMIF(Sum!$FD$4:$FD$155,"=0",Sum!CI4:CI155)</f>
        <v>86753.621621621613</v>
      </c>
      <c r="CL16">
        <f>SUMIF(Sum!$FD$4:$FD$155,"=0",Sum!CJ4:CJ155)</f>
        <v>80</v>
      </c>
      <c r="CM16">
        <f>SUMIF(Sum!$FD$4:$FD$155,"=0",Sum!CK4:CK155)</f>
        <v>0</v>
      </c>
      <c r="CN16">
        <f>SUMIF(Sum!$FD$4:$FD$155,"=0",Sum!CL4:CL155)</f>
        <v>7</v>
      </c>
      <c r="CO16">
        <f>SUMIF(Sum!$FD$4:$FD$155,"=0",Sum!CM4:CM155)</f>
        <v>2</v>
      </c>
      <c r="CP16">
        <f>SUMIF(Sum!$FD$4:$FD$155,"=0",Sum!CN4:CN155)</f>
        <v>0</v>
      </c>
      <c r="CQ16">
        <f>SUMIF(Sum!$FD$4:$FD$155,"=0",Sum!CO4:CO155)</f>
        <v>1</v>
      </c>
      <c r="CR16">
        <f>SUMIF(Sum!$FD$4:$FD$155,"=0",Sum!CP4:CP155)</f>
        <v>30</v>
      </c>
      <c r="CS16">
        <f>SUMIF(Sum!$FD$4:$FD$155,"=0",Sum!CQ4:CQ155)</f>
        <v>5</v>
      </c>
      <c r="CT16">
        <f>SUMIF(Sum!$FD$4:$FD$155,"=0",Sum!CR4:CR155)</f>
        <v>2</v>
      </c>
      <c r="CU16">
        <f>SUMIF(Sum!$FD$4:$FD$155,"=0",Sum!CS4:CS155)</f>
        <v>0</v>
      </c>
      <c r="CV16">
        <f>SUMIF(Sum!$FD$4:$FD$155,"=0",Sum!CT4:CT155)</f>
        <v>0</v>
      </c>
      <c r="CW16">
        <f>SUMIF(Sum!$FD$4:$FD$155,"=0",Sum!CU4:CU155)</f>
        <v>24</v>
      </c>
      <c r="CX16">
        <f>SUMIF(Sum!$FD$4:$FD$155,"=0",Sum!CV4:CV155)</f>
        <v>57</v>
      </c>
      <c r="CY16">
        <f>SUMIF(Sum!$FD$4:$FD$155,"=0",Sum!CW4:CW155)</f>
        <v>5</v>
      </c>
      <c r="CZ16">
        <f>SUMIF(Sum!$FD$4:$FD$155,"=0",Sum!CX4:CX155)</f>
        <v>5</v>
      </c>
      <c r="DA16">
        <f>SUMIF(Sum!$FD$4:$FD$155,"=0",Sum!CY4:CY155)</f>
        <v>2</v>
      </c>
      <c r="DB16">
        <f>SUMIF(Sum!$FD$4:$FD$155,"=0",Sum!CZ4:CZ155)</f>
        <v>15</v>
      </c>
      <c r="DC16">
        <f>SUMIF(Sum!$FD$4:$FD$155,"=0",Sum!DA4:DA155)</f>
        <v>73</v>
      </c>
      <c r="DD16">
        <f>SUMIF(Sum!$FD$4:$FD$155,"=0",Sum!DB4:DB155)</f>
        <v>1</v>
      </c>
      <c r="DE16">
        <f>SUMIF(Sum!$FD$4:$FD$155,"=0",Sum!DC4:DC155)</f>
        <v>0</v>
      </c>
      <c r="DF16">
        <f>SUMIF(Sum!$FD$4:$FD$155,"=0",Sum!DD4:DD155)</f>
        <v>0</v>
      </c>
      <c r="DG16">
        <f>SUMIF(Sum!$FD$4:$FD$155,"=0",Sum!DE4:DE155)</f>
        <v>1</v>
      </c>
      <c r="DH16">
        <f>SUMIF(Sum!$FD$4:$FD$155,"=0",Sum!DF4:DF155)</f>
        <v>121</v>
      </c>
      <c r="DI16">
        <f>SUMIF(Sum!$FD$4:$FD$155,"=0",Sum!DG4:DG155)</f>
        <v>1</v>
      </c>
      <c r="DJ16">
        <f>SUMIF(Sum!$FD$4:$FD$155,"=0",Sum!DH4:DH155)</f>
        <v>1</v>
      </c>
      <c r="DK16">
        <f>SUMIF(Sum!$FD$4:$FD$155,"=0",Sum!DI4:DI155)</f>
        <v>0</v>
      </c>
      <c r="DL16">
        <f>SUMIF(Sum!$FD$4:$FD$155,"=0",Sum!DJ4:DJ155)</f>
        <v>121</v>
      </c>
      <c r="DM16">
        <f>SUMIF(Sum!$FD$4:$FD$155,"=0",Sum!DK4:DK155)</f>
        <v>28</v>
      </c>
      <c r="DN16">
        <f>SUMIF(Sum!$FD$4:$FD$155,"=0",Sum!DL4:DL155)</f>
        <v>51</v>
      </c>
      <c r="DO16">
        <f>SUMIF(Sum!$FD$4:$FD$155,"=0",Sum!DM4:DM155)</f>
        <v>0</v>
      </c>
      <c r="DP16">
        <f>SUMIF(Sum!$FD$4:$FD$155,"=0",Sum!DN4:DN155)</f>
        <v>22</v>
      </c>
      <c r="DQ16">
        <f>SUMIF(Sum!$FD$4:$FD$155,"=0",Sum!DO4:DO155)</f>
        <v>0</v>
      </c>
      <c r="DR16">
        <f>SUMIF(Sum!$FD$4:$FD$155,"=0",Sum!DP4:DP155)</f>
        <v>64</v>
      </c>
      <c r="DS16">
        <f>SUMIF(Sum!$FD$4:$FD$155,"=0",Sum!DQ4:DQ155)</f>
        <v>12</v>
      </c>
      <c r="DT16">
        <f>SUMIF(Sum!$FD$4:$FD$155,"=0",Sum!DR4:DR155)</f>
        <v>0</v>
      </c>
      <c r="DU16">
        <f>SUMIF(Sum!$FD$4:$FD$155,"=0",Sum!DS4:DS155)</f>
        <v>123</v>
      </c>
      <c r="DV16">
        <f>SUMIF(Sum!$FD$4:$FD$155,"=0",Sum!DT4:DT155)</f>
        <v>2772</v>
      </c>
      <c r="DW16">
        <f>SUMIF(Sum!$FD$4:$FD$155,"=0",Sum!DU4:DU155)</f>
        <v>7</v>
      </c>
      <c r="DX16">
        <f>SUMIF(Sum!$FD$4:$FD$155,"=0",Sum!DV4:DV155)</f>
        <v>12</v>
      </c>
      <c r="DY16">
        <f>SUMIF(Sum!$FD$4:$FD$155,"=0",Sum!DW4:DW155)</f>
        <v>3</v>
      </c>
      <c r="DZ16">
        <f>SUMIF(Sum!$FD$4:$FD$155,"=0",Sum!DX4:DX155)</f>
        <v>1</v>
      </c>
      <c r="EA16">
        <f>SUMIF(Sum!$FD$4:$FD$155,"=0",Sum!DY4:DY155)</f>
        <v>8</v>
      </c>
      <c r="EB16">
        <f>SUMIF(Sum!$FD$4:$FD$155,"=0",Sum!DZ4:DZ155)</f>
        <v>0</v>
      </c>
      <c r="EC16">
        <f>SUMIF(Sum!$FD$4:$FD$155,"=0",Sum!EA4:EA155)</f>
        <v>0</v>
      </c>
      <c r="ED16">
        <f>SUMIF(Sum!$FD$4:$FD$155,"=0",Sum!EB4:EB155)</f>
        <v>1</v>
      </c>
      <c r="EE16">
        <f>SUMIF(Sum!$FD$4:$FD$155,"=0",Sum!EC4:EC155)</f>
        <v>1</v>
      </c>
      <c r="EF16">
        <f>SUMIF(Sum!$FD$4:$FD$155,"=0",Sum!ED4:ED155)</f>
        <v>1</v>
      </c>
      <c r="EG16">
        <f>SUMIF(Sum!$FD$4:$FD$155,"=0",Sum!EE4:EE155)</f>
        <v>90</v>
      </c>
      <c r="EH16">
        <f>SUMIF(Sum!$FD$4:$FD$155,"=0",Sum!EF4:EF155)</f>
        <v>10</v>
      </c>
      <c r="EI16">
        <f>SUMIF(Sum!$FD$4:$FD$155,"=0",Sum!EG4:EG155)</f>
        <v>3</v>
      </c>
      <c r="EJ16">
        <f>SUMIF(Sum!$FD$4:$FD$155,"=0",Sum!EH4:EH155)</f>
        <v>4</v>
      </c>
      <c r="EK16">
        <f>SUMIF(Sum!$FD$4:$FD$155,"=0",Sum!EI4:EI155)</f>
        <v>6</v>
      </c>
      <c r="EL16">
        <f>SUMIF(Sum!$FD$4:$FD$155,"=0",Sum!EJ4:EJ155)</f>
        <v>4</v>
      </c>
      <c r="EM16">
        <f>SUMIF(Sum!$FD$4:$FD$155,"=0",Sum!EK4:EK155)</f>
        <v>2</v>
      </c>
      <c r="EN16">
        <f>SUMIF(Sum!$FD$4:$FD$155,"=0",Sum!EL4:EL155)</f>
        <v>1</v>
      </c>
      <c r="EO16">
        <f>SUMIF(Sum!$FD$4:$FD$155,"=0",Sum!EM4:EM155)</f>
        <v>91</v>
      </c>
      <c r="EP16">
        <f>SUMIF(Sum!$FD$4:$FD$155,"=0",Sum!EN4:EN155)</f>
        <v>9</v>
      </c>
      <c r="EQ16">
        <f>SUMIF(Sum!$FD$4:$FD$155,"=0",Sum!EO4:EO155)</f>
        <v>46</v>
      </c>
      <c r="ER16">
        <f>SUMIF(Sum!$FD$4:$FD$155,"=0",Sum!EP4:EP155)</f>
        <v>17</v>
      </c>
      <c r="ES16">
        <f>SUMIF(Sum!$FD$4:$FD$155,"=0",Sum!EQ4:EQ155)</f>
        <v>63</v>
      </c>
      <c r="ET16">
        <f>SUMIF(Sum!$FD$4:$FD$155,"=0",Sum!ER4:ER155)</f>
        <v>2</v>
      </c>
      <c r="EU16">
        <f>SUMIF(Sum!$FD$4:$FD$155,"=0",Sum!ES4:ES155)</f>
        <v>2</v>
      </c>
      <c r="EV16">
        <f>SUMIF(Sum!$FD$4:$FD$155,"=0",Sum!ET4:ET155)</f>
        <v>6</v>
      </c>
      <c r="EW16">
        <f>SUMIF(Sum!$FD$4:$FD$155,"=0",Sum!EU4:EU155)</f>
        <v>90</v>
      </c>
      <c r="EX16">
        <f>SUMIF(Sum!$FD$4:$FD$155,"=0",Sum!EV4:EV155)</f>
        <v>9</v>
      </c>
      <c r="EY16">
        <f>SUMIF(Sum!$FD$4:$FD$155,"=0",Sum!EW4:EW155)</f>
        <v>52</v>
      </c>
      <c r="EZ16">
        <f>SUMIF(Sum!$FD$4:$FD$155,"=0",Sum!EX4:EX155)</f>
        <v>63</v>
      </c>
      <c r="FA16">
        <f>SUMIF(Sum!$FD$4:$FD$155,"=0",Sum!EY4:EY155)</f>
        <v>41</v>
      </c>
      <c r="FB16">
        <f>SUMIF(Sum!$FD$4:$FD$155,"=0",Sum!EZ4:EZ155)</f>
        <v>19</v>
      </c>
      <c r="FC16">
        <f>SUMIF(Sum!$FD$4:$FD$155,"=0",Sum!FA4:FA155)</f>
        <v>44</v>
      </c>
      <c r="FD16">
        <f>SUMIF(Sum!$FD$4:$FD$155,"=0",Sum!FB4:FB155)</f>
        <v>19</v>
      </c>
      <c r="FE16">
        <f>SUMIF(Sum!$FD$4:$FD$155,"=0",Sum!FC4:FC155)</f>
        <v>1</v>
      </c>
    </row>
    <row r="17" spans="1:161" x14ac:dyDescent="0.25">
      <c r="A17" s="198"/>
      <c r="B17" s="44" t="s">
        <v>389</v>
      </c>
      <c r="C17" s="44"/>
      <c r="D17">
        <f>ROUND(D16/126*100,1)</f>
        <v>5296</v>
      </c>
      <c r="E17">
        <f t="shared" ref="E17:AG17" si="125">ROUND(E16/126*100,1)</f>
        <v>23.8</v>
      </c>
      <c r="F17">
        <f t="shared" si="125"/>
        <v>26.2</v>
      </c>
      <c r="G17">
        <f t="shared" si="125"/>
        <v>26.2</v>
      </c>
      <c r="H17">
        <f t="shared" si="125"/>
        <v>22.2</v>
      </c>
      <c r="I17">
        <f t="shared" si="125"/>
        <v>57.9</v>
      </c>
      <c r="J17">
        <f t="shared" si="125"/>
        <v>92.1</v>
      </c>
      <c r="K17">
        <f t="shared" si="125"/>
        <v>16854.8</v>
      </c>
      <c r="L17">
        <f t="shared" si="125"/>
        <v>8207.9</v>
      </c>
      <c r="M17">
        <f t="shared" si="125"/>
        <v>2790.6</v>
      </c>
      <c r="N17">
        <f t="shared" si="125"/>
        <v>27.8</v>
      </c>
      <c r="O17">
        <f t="shared" si="125"/>
        <v>58.7</v>
      </c>
      <c r="P17">
        <f t="shared" si="125"/>
        <v>11.9</v>
      </c>
      <c r="Q17">
        <f t="shared" si="125"/>
        <v>92.1</v>
      </c>
      <c r="R17">
        <f t="shared" si="125"/>
        <v>11.1</v>
      </c>
      <c r="S17">
        <f t="shared" si="125"/>
        <v>69.8</v>
      </c>
      <c r="T17">
        <f t="shared" si="125"/>
        <v>28.6</v>
      </c>
      <c r="U17">
        <f t="shared" si="125"/>
        <v>22.2</v>
      </c>
      <c r="V17">
        <f t="shared" si="125"/>
        <v>18.3</v>
      </c>
      <c r="W17">
        <f t="shared" si="125"/>
        <v>6.3</v>
      </c>
      <c r="X17">
        <f t="shared" si="125"/>
        <v>77.8</v>
      </c>
      <c r="Y17">
        <f t="shared" si="125"/>
        <v>2.4</v>
      </c>
      <c r="Z17">
        <f t="shared" si="125"/>
        <v>34.1</v>
      </c>
      <c r="AA17">
        <f t="shared" si="125"/>
        <v>23.8</v>
      </c>
      <c r="AB17">
        <f t="shared" si="125"/>
        <v>3.2</v>
      </c>
      <c r="AC17">
        <f t="shared" si="125"/>
        <v>0</v>
      </c>
      <c r="AD17">
        <f t="shared" si="125"/>
        <v>0</v>
      </c>
      <c r="AE17">
        <f t="shared" si="125"/>
        <v>4</v>
      </c>
      <c r="AF17">
        <f t="shared" si="125"/>
        <v>1.6</v>
      </c>
      <c r="AG17">
        <f t="shared" si="125"/>
        <v>6.3</v>
      </c>
      <c r="AH17">
        <f t="shared" ref="AH17" si="126">ROUND(AH16/126*100,1)</f>
        <v>2.4</v>
      </c>
      <c r="AI17">
        <f t="shared" ref="AI17" si="127">ROUND(AI16/126*100,1)</f>
        <v>1.6</v>
      </c>
      <c r="AJ17">
        <f t="shared" ref="AJ17" si="128">ROUND(AJ16/126*100,1)</f>
        <v>4</v>
      </c>
      <c r="AK17">
        <f t="shared" ref="AK17" si="129">ROUND(AK16/126*100,1)</f>
        <v>3.2</v>
      </c>
      <c r="AL17">
        <f t="shared" ref="AL17" si="130">ROUND(AL16/126*100,1)</f>
        <v>0</v>
      </c>
      <c r="AM17">
        <f t="shared" ref="AM17" si="131">ROUND(AM16/126*100,1)</f>
        <v>5.6</v>
      </c>
      <c r="AN17">
        <f t="shared" ref="AN17" si="132">ROUND(AN16/126*100,1)</f>
        <v>31</v>
      </c>
      <c r="AO17">
        <f t="shared" ref="AO17" si="133">ROUND(AO16/126*100,1)</f>
        <v>34.1</v>
      </c>
      <c r="AP17">
        <f t="shared" ref="AP17" si="134">ROUND(AP16/126*100,1)</f>
        <v>7.1</v>
      </c>
      <c r="AQ17">
        <f t="shared" ref="AQ17" si="135">ROUND(AQ16/126*100,1)</f>
        <v>0.8</v>
      </c>
      <c r="AR17">
        <f t="shared" ref="AR17" si="136">ROUND(AR16/126*100,1)</f>
        <v>7.9</v>
      </c>
      <c r="AS17">
        <f t="shared" ref="AS17" si="137">ROUND(AS16/126*100,1)</f>
        <v>22.2</v>
      </c>
      <c r="AT17">
        <f t="shared" ref="AT17" si="138">ROUND(AT16/126*100,1)</f>
        <v>53.2</v>
      </c>
      <c r="AU17">
        <f t="shared" ref="AU17" si="139">ROUND(AU16/126*100,1)</f>
        <v>9.5</v>
      </c>
      <c r="AV17">
        <f t="shared" ref="AV17" si="140">ROUND(AV16/126*100,1)</f>
        <v>13.5</v>
      </c>
      <c r="AW17">
        <f t="shared" ref="AW17" si="141">ROUND(AW16/126*100,1)</f>
        <v>6.3</v>
      </c>
      <c r="AX17">
        <f t="shared" ref="AX17" si="142">ROUND(AX16/126*100,1)</f>
        <v>80.2</v>
      </c>
      <c r="AY17">
        <f t="shared" ref="AY17" si="143">ROUND(AY16/126*100,1)</f>
        <v>11.9</v>
      </c>
      <c r="AZ17">
        <f t="shared" ref="AZ17" si="144">ROUND(AZ16/126*100,1)</f>
        <v>86.5</v>
      </c>
      <c r="BA17">
        <f t="shared" ref="BA17" si="145">ROUND(BA16/126*100,1)</f>
        <v>2848.8</v>
      </c>
      <c r="BB17">
        <f t="shared" ref="BB17" si="146">ROUND(BB16/126*100,1)</f>
        <v>114.2</v>
      </c>
      <c r="BC17">
        <f t="shared" ref="BC17" si="147">ROUND(BC16/126*100,1)</f>
        <v>321.3</v>
      </c>
      <c r="BD17">
        <f t="shared" ref="BD17" si="148">ROUND(BD16/126*100,1)</f>
        <v>0</v>
      </c>
      <c r="BE17">
        <f t="shared" ref="BE17" si="149">ROUND(BE16/126*100,1)</f>
        <v>15.9</v>
      </c>
      <c r="BF17">
        <f t="shared" ref="BF17" si="150">ROUND(BF16/126*100,1)</f>
        <v>82.5</v>
      </c>
      <c r="BG17">
        <f t="shared" ref="BG17" si="151">ROUND(BG16/126*100,1)</f>
        <v>110.7</v>
      </c>
      <c r="BH17">
        <f t="shared" ref="BH17" si="152">ROUND(BH16/126*100,1)</f>
        <v>16984.2</v>
      </c>
      <c r="BI17">
        <f t="shared" ref="BI17:BJ17" si="153">ROUND(BI16/126*100,1)</f>
        <v>87.3</v>
      </c>
      <c r="BJ17">
        <f t="shared" si="153"/>
        <v>9512</v>
      </c>
      <c r="BK17">
        <f t="shared" ref="BK17" si="154">ROUND(BK16/126*100,1)</f>
        <v>6678.2</v>
      </c>
      <c r="BL17">
        <f t="shared" ref="BL17" si="155">ROUND(BL16/126*100,1)</f>
        <v>2968.4</v>
      </c>
      <c r="BM17">
        <f t="shared" ref="BM17" si="156">ROUND(BM16/126*100,1)</f>
        <v>0.8</v>
      </c>
      <c r="BN17">
        <f t="shared" ref="BN17" si="157">ROUND(BN16/126*100,1)</f>
        <v>210.6</v>
      </c>
      <c r="BO17">
        <f t="shared" ref="BO17" si="158">ROUND(BO16/126*100,1)</f>
        <v>12.7</v>
      </c>
      <c r="BP17">
        <f t="shared" ref="BP17" si="159">ROUND(BP16/126*100,1)</f>
        <v>1.6</v>
      </c>
      <c r="BQ17">
        <f t="shared" ref="BQ17" si="160">ROUND(BQ16/126*100,1)</f>
        <v>51.6</v>
      </c>
      <c r="BR17">
        <f t="shared" ref="BR17" si="161">ROUND(BR16/126*100,1)</f>
        <v>27.8</v>
      </c>
      <c r="BS17">
        <f t="shared" ref="BS17" si="162">ROUND(BS16/126*100,1)</f>
        <v>4.8</v>
      </c>
      <c r="BT17">
        <f t="shared" ref="BT17" si="163">ROUND(BT16/126*100,1)</f>
        <v>81</v>
      </c>
      <c r="BU17">
        <f t="shared" ref="BU17" si="164">ROUND(BU16/126*100,1)</f>
        <v>0</v>
      </c>
      <c r="BV17">
        <f t="shared" ref="BV17" si="165">ROUND(BV16/126*100,1)</f>
        <v>0</v>
      </c>
      <c r="BW17">
        <f t="shared" ref="BW17" si="166">ROUND(BW16/126*100,1)</f>
        <v>6.3</v>
      </c>
      <c r="BX17">
        <f t="shared" ref="BX17" si="167">ROUND(BX16/126*100,1)</f>
        <v>0</v>
      </c>
      <c r="BY17">
        <f t="shared" ref="BY17" si="168">ROUND(BY16/126*100,1)</f>
        <v>307.89999999999998</v>
      </c>
      <c r="BZ17">
        <f t="shared" ref="BZ17" si="169">ROUND(BZ16/126*100,1)</f>
        <v>0</v>
      </c>
      <c r="CA17">
        <f t="shared" ref="CA17" si="170">ROUND(CA16/126*100,1)</f>
        <v>18.3</v>
      </c>
      <c r="CB17">
        <f t="shared" ref="CB17" si="171">ROUND(CB16/126*100,1)</f>
        <v>52.4</v>
      </c>
      <c r="CC17">
        <f t="shared" ref="CC17" si="172">ROUND(CC16/126*100,1)</f>
        <v>24.6</v>
      </c>
      <c r="CD17">
        <f t="shared" ref="CD17" si="173">ROUND(CD16/126*100,1)</f>
        <v>18.3</v>
      </c>
      <c r="CE17">
        <f t="shared" ref="CE17" si="174">ROUND(CE16/126*100,1)</f>
        <v>12.7</v>
      </c>
      <c r="CF17">
        <f t="shared" ref="CF17" si="175">ROUND(CF16/126*100,1)</f>
        <v>1.6</v>
      </c>
      <c r="CG17">
        <f t="shared" ref="CG17" si="176">ROUND(CG16/126*100,1)</f>
        <v>54.8</v>
      </c>
      <c r="CH17">
        <f t="shared" ref="CH17" si="177">ROUND(CH16/126*100,1)</f>
        <v>15.9</v>
      </c>
      <c r="CI17">
        <f t="shared" ref="CI17" si="178">ROUND(CI16/126*100,1)</f>
        <v>78.599999999999994</v>
      </c>
      <c r="CJ17">
        <f t="shared" ref="CJ17" si="179">ROUND(CJ16/126*100,1)</f>
        <v>60882.1</v>
      </c>
      <c r="CK17">
        <f t="shared" ref="CK17" si="180">ROUND(CK16/126*100,1)</f>
        <v>68852.100000000006</v>
      </c>
      <c r="CL17">
        <f t="shared" ref="CL17:CM17" si="181">ROUND(CL16/126*100,1)</f>
        <v>63.5</v>
      </c>
      <c r="CM17">
        <f t="shared" si="181"/>
        <v>0</v>
      </c>
      <c r="CN17">
        <f t="shared" ref="CN17" si="182">ROUND(CN16/126*100,1)</f>
        <v>5.6</v>
      </c>
      <c r="CO17">
        <f t="shared" ref="CO17" si="183">ROUND(CO16/126*100,1)</f>
        <v>1.6</v>
      </c>
      <c r="CP17">
        <f t="shared" ref="CP17" si="184">ROUND(CP16/126*100,1)</f>
        <v>0</v>
      </c>
      <c r="CQ17">
        <f t="shared" ref="CQ17" si="185">ROUND(CQ16/126*100,1)</f>
        <v>0.8</v>
      </c>
      <c r="CR17">
        <f t="shared" ref="CR17" si="186">ROUND(CR16/126*100,1)</f>
        <v>23.8</v>
      </c>
      <c r="CS17">
        <f t="shared" ref="CS17" si="187">ROUND(CS16/126*100,1)</f>
        <v>4</v>
      </c>
      <c r="CT17">
        <f t="shared" ref="CT17" si="188">ROUND(CT16/126*100,1)</f>
        <v>1.6</v>
      </c>
      <c r="CU17">
        <f t="shared" ref="CU17" si="189">ROUND(CU16/126*100,1)</f>
        <v>0</v>
      </c>
      <c r="CV17">
        <f t="shared" ref="CV17" si="190">ROUND(CV16/126*100,1)</f>
        <v>0</v>
      </c>
      <c r="CW17">
        <f t="shared" ref="CW17" si="191">ROUND(CW16/126*100,1)</f>
        <v>19</v>
      </c>
      <c r="CX17">
        <f t="shared" ref="CX17" si="192">ROUND(CX16/126*100,1)</f>
        <v>45.2</v>
      </c>
      <c r="CY17">
        <f t="shared" ref="CY17" si="193">ROUND(CY16/126*100,1)</f>
        <v>4</v>
      </c>
      <c r="CZ17">
        <f t="shared" ref="CZ17" si="194">ROUND(CZ16/126*100,1)</f>
        <v>4</v>
      </c>
      <c r="DA17">
        <f t="shared" ref="DA17" si="195">ROUND(DA16/126*100,1)</f>
        <v>1.6</v>
      </c>
      <c r="DB17">
        <f t="shared" ref="DB17" si="196">ROUND(DB16/126*100,1)</f>
        <v>11.9</v>
      </c>
      <c r="DC17">
        <f t="shared" ref="DC17" si="197">ROUND(DC16/126*100,1)</f>
        <v>57.9</v>
      </c>
      <c r="DD17">
        <f t="shared" ref="DD17" si="198">ROUND(DD16/126*100,1)</f>
        <v>0.8</v>
      </c>
      <c r="DE17">
        <f t="shared" ref="DE17" si="199">ROUND(DE16/126*100,1)</f>
        <v>0</v>
      </c>
      <c r="DF17">
        <f t="shared" ref="DF17" si="200">ROUND(DF16/126*100,1)</f>
        <v>0</v>
      </c>
      <c r="DG17">
        <f t="shared" ref="DG17" si="201">ROUND(DG16/126*100,1)</f>
        <v>0.8</v>
      </c>
      <c r="DH17">
        <f t="shared" ref="DH17" si="202">ROUND(DH16/126*100,1)</f>
        <v>96</v>
      </c>
      <c r="DI17">
        <f t="shared" ref="DI17" si="203">ROUND(DI16/126*100,1)</f>
        <v>0.8</v>
      </c>
      <c r="DJ17">
        <f t="shared" ref="DJ17" si="204">ROUND(DJ16/126*100,1)</f>
        <v>0.8</v>
      </c>
      <c r="DK17">
        <f t="shared" ref="DK17" si="205">ROUND(DK16/126*100,1)</f>
        <v>0</v>
      </c>
      <c r="DL17">
        <f t="shared" ref="DL17" si="206">ROUND(DL16/126*100,1)</f>
        <v>96</v>
      </c>
      <c r="DM17">
        <f t="shared" ref="DM17" si="207">ROUND(DM16/126*100,1)</f>
        <v>22.2</v>
      </c>
      <c r="DN17">
        <f t="shared" ref="DN17" si="208">ROUND(DN16/126*100,1)</f>
        <v>40.5</v>
      </c>
      <c r="DO17">
        <f t="shared" ref="DO17:DP17" si="209">ROUND(DO16/126*100,1)</f>
        <v>0</v>
      </c>
      <c r="DP17">
        <f t="shared" si="209"/>
        <v>17.5</v>
      </c>
      <c r="DQ17">
        <f t="shared" ref="DQ17" si="210">ROUND(DQ16/126*100,1)</f>
        <v>0</v>
      </c>
      <c r="DR17">
        <f t="shared" ref="DR17" si="211">ROUND(DR16/126*100,1)</f>
        <v>50.8</v>
      </c>
      <c r="DS17">
        <f t="shared" ref="DS17" si="212">ROUND(DS16/126*100,1)</f>
        <v>9.5</v>
      </c>
      <c r="DT17">
        <f t="shared" ref="DT17" si="213">ROUND(DT16/126*100,1)</f>
        <v>0</v>
      </c>
      <c r="DU17">
        <f t="shared" ref="DU17" si="214">ROUND(DU16/126*100,1)</f>
        <v>97.6</v>
      </c>
      <c r="DV17">
        <f t="shared" ref="DV17" si="215">ROUND(DV16/126*100,1)</f>
        <v>2200</v>
      </c>
      <c r="DW17">
        <f t="shared" ref="DW17" si="216">ROUND(DW16/126*100,1)</f>
        <v>5.6</v>
      </c>
      <c r="DX17">
        <f t="shared" ref="DX17" si="217">ROUND(DX16/126*100,1)</f>
        <v>9.5</v>
      </c>
      <c r="DY17">
        <f t="shared" ref="DY17" si="218">ROUND(DY16/126*100,1)</f>
        <v>2.4</v>
      </c>
      <c r="DZ17">
        <f t="shared" ref="DZ17" si="219">ROUND(DZ16/126*100,1)</f>
        <v>0.8</v>
      </c>
      <c r="EA17">
        <f t="shared" ref="EA17" si="220">ROUND(EA16/126*100,1)</f>
        <v>6.3</v>
      </c>
      <c r="EB17">
        <f t="shared" ref="EB17" si="221">ROUND(EB16/126*100,1)</f>
        <v>0</v>
      </c>
      <c r="EC17">
        <f t="shared" ref="EC17" si="222">ROUND(EC16/126*100,1)</f>
        <v>0</v>
      </c>
      <c r="ED17">
        <f t="shared" ref="ED17" si="223">ROUND(ED16/126*100,1)</f>
        <v>0.8</v>
      </c>
      <c r="EE17">
        <f t="shared" ref="EE17" si="224">ROUND(EE16/126*100,1)</f>
        <v>0.8</v>
      </c>
      <c r="EF17">
        <f t="shared" ref="EF17" si="225">ROUND(EF16/126*100,1)</f>
        <v>0.8</v>
      </c>
      <c r="EG17">
        <f t="shared" ref="EG17" si="226">ROUND(EG16/126*100,1)</f>
        <v>71.400000000000006</v>
      </c>
      <c r="EH17">
        <f t="shared" ref="EH17" si="227">ROUND(EH16/126*100,1)</f>
        <v>7.9</v>
      </c>
      <c r="EI17">
        <f t="shared" ref="EI17" si="228">ROUND(EI16/126*100,1)</f>
        <v>2.4</v>
      </c>
      <c r="EJ17">
        <f t="shared" ref="EJ17" si="229">ROUND(EJ16/126*100,1)</f>
        <v>3.2</v>
      </c>
      <c r="EK17">
        <f t="shared" ref="EK17" si="230">ROUND(EK16/126*100,1)</f>
        <v>4.8</v>
      </c>
      <c r="EL17">
        <f t="shared" ref="EL17" si="231">ROUND(EL16/126*100,1)</f>
        <v>3.2</v>
      </c>
      <c r="EM17">
        <f t="shared" ref="EM17" si="232">ROUND(EM16/126*100,1)</f>
        <v>1.6</v>
      </c>
      <c r="EN17">
        <f t="shared" ref="EN17" si="233">ROUND(EN16/126*100,1)</f>
        <v>0.8</v>
      </c>
      <c r="EO17">
        <f t="shared" ref="EO17" si="234">ROUND(EO16/126*100,1)</f>
        <v>72.2</v>
      </c>
      <c r="EP17">
        <f t="shared" ref="EP17" si="235">ROUND(EP16/126*100,1)</f>
        <v>7.1</v>
      </c>
      <c r="EQ17">
        <f t="shared" ref="EQ17" si="236">ROUND(EQ16/126*100,1)</f>
        <v>36.5</v>
      </c>
      <c r="ER17">
        <f t="shared" ref="ER17:ES17" si="237">ROUND(ER16/126*100,1)</f>
        <v>13.5</v>
      </c>
      <c r="ES17">
        <f t="shared" si="237"/>
        <v>50</v>
      </c>
      <c r="ET17">
        <f t="shared" ref="ET17" si="238">ROUND(ET16/126*100,1)</f>
        <v>1.6</v>
      </c>
      <c r="EU17">
        <f t="shared" ref="EU17" si="239">ROUND(EU16/126*100,1)</f>
        <v>1.6</v>
      </c>
      <c r="EV17">
        <f t="shared" ref="EV17" si="240">ROUND(EV16/126*100,1)</f>
        <v>4.8</v>
      </c>
      <c r="EW17">
        <f t="shared" ref="EW17" si="241">ROUND(EW16/126*100,1)</f>
        <v>71.400000000000006</v>
      </c>
      <c r="EX17">
        <f t="shared" ref="EX17" si="242">ROUND(EX16/126*100,1)</f>
        <v>7.1</v>
      </c>
      <c r="EY17">
        <f t="shared" ref="EY17" si="243">ROUND(EY16/126*100,1)</f>
        <v>41.3</v>
      </c>
      <c r="EZ17">
        <f t="shared" ref="EZ17" si="244">ROUND(EZ16/126*100,1)</f>
        <v>50</v>
      </c>
      <c r="FA17">
        <f t="shared" ref="FA17" si="245">ROUND(FA16/126*100,1)</f>
        <v>32.5</v>
      </c>
      <c r="FB17">
        <f t="shared" ref="FB17" si="246">ROUND(FB16/126*100,1)</f>
        <v>15.1</v>
      </c>
      <c r="FC17">
        <f t="shared" ref="FC17" si="247">ROUND(FC16/126*100,1)</f>
        <v>34.9</v>
      </c>
      <c r="FD17">
        <f t="shared" ref="FD17" si="248">ROUND(FD16/126*100,1)</f>
        <v>15.1</v>
      </c>
      <c r="FE17">
        <f t="shared" ref="FE17" si="249">ROUND(FE16/126*100,1)</f>
        <v>0.8</v>
      </c>
    </row>
    <row r="18" spans="1:161" x14ac:dyDescent="0.25">
      <c r="A18" s="198"/>
      <c r="B18" s="44" t="s">
        <v>405</v>
      </c>
      <c r="C18" s="44"/>
      <c r="D18" s="40" t="str">
        <f>IF(D$2="Scale",_xlfn.TEXTJOIN("",1,Calculations!D8," [", Calculations!D9,";",Calculations!D10,"]"),_xlfn.TEXTJOIN("",1,D16," (", D17,"%)"))</f>
        <v>53 [50;58]</v>
      </c>
      <c r="E18" s="152" t="str">
        <f>IF(E$2="Scale",_xlfn.TEXTJOIN("",1,Calculations!E8," [", Calculations!E9,";",Calculations!E10,"]"),_xlfn.TEXTJOIN("",1,E16," (", E17,"%)"))</f>
        <v>30 (23,8%)</v>
      </c>
      <c r="F18" s="152" t="str">
        <f>IF(F$2="Scale",_xlfn.TEXTJOIN("",1,Calculations!F8," [", Calculations!F9,";",Calculations!F10,"]"),_xlfn.TEXTJOIN("",1,F16," (", F17,"%)"))</f>
        <v>33 (26,2%)</v>
      </c>
      <c r="G18" s="152" t="str">
        <f>IF(G$2="Scale",_xlfn.TEXTJOIN("",1,Calculations!G8," [", Calculations!G9,";",Calculations!G10,"]"),_xlfn.TEXTJOIN("",1,G16," (", G17,"%)"))</f>
        <v>33 (26,2%)</v>
      </c>
      <c r="H18" s="152" t="str">
        <f>IF(H$2="Scale",_xlfn.TEXTJOIN("",1,Calculations!H8," [", Calculations!H9,";",Calculations!H10,"]"),_xlfn.TEXTJOIN("",1,H16," (", H17,"%)"))</f>
        <v>28 (22,2%)</v>
      </c>
      <c r="I18" s="152" t="str">
        <f>IF(I$2="Scale",_xlfn.TEXTJOIN("",1,Calculations!I8," [", Calculations!I9,";",Calculations!I10,"]"),_xlfn.TEXTJOIN("",1,I16," (", I17,"%)"))</f>
        <v>73 (57,9%)</v>
      </c>
      <c r="J18" s="152" t="str">
        <f>IF(J$2="Scale",_xlfn.TEXTJOIN("",1,Calculations!J8," [", Calculations!J9,";",Calculations!J10,"]"),_xlfn.TEXTJOIN("",1,J16," (", J17,"%)"))</f>
        <v>116 (92,1%)</v>
      </c>
      <c r="K18" s="152" t="str">
        <f>IF(K$2="Scale",_xlfn.TEXTJOIN("",1,Calculations!K8," [", Calculations!K9,";",Calculations!K10,"]"),_xlfn.TEXTJOIN("",1,K16," (", K17,"%)"))</f>
        <v>172 [168;175]</v>
      </c>
      <c r="L18" s="152" t="str">
        <f>IF(L$2="Scale",_xlfn.TEXTJOIN("",1,Calculations!L8," [", Calculations!L9,";",Calculations!L10,"]"),_xlfn.TEXTJOIN("",1,L16," (", L17,"%)"))</f>
        <v>80 [75;92,8]</v>
      </c>
      <c r="M18" s="152" t="str">
        <f>IF(M$2="Scale",_xlfn.TEXTJOIN("",1,Calculations!M8," [", Calculations!M9,";",Calculations!M10,"]"),_xlfn.TEXTJOIN("",1,M16," (", M17,"%)"))</f>
        <v>27,7 [25,6;30,4]</v>
      </c>
      <c r="N18" s="152" t="str">
        <f>IF(N$2="Scale",_xlfn.TEXTJOIN("",1,Calculations!N8," [", Calculations!N9,";",Calculations!N10,"]"),_xlfn.TEXTJOIN("",1,N16," (", N17,"%)"))</f>
        <v>35 (27,8%)</v>
      </c>
      <c r="O18" s="152" t="str">
        <f>IF(O$2="Scale",_xlfn.TEXTJOIN("",1,Calculations!O8," [", Calculations!O9,";",Calculations!O10,"]"),_xlfn.TEXTJOIN("",1,O16," (", O17,"%)"))</f>
        <v>74 (58,7%)</v>
      </c>
      <c r="P18" s="152" t="str">
        <f>IF(P$2="Scale",_xlfn.TEXTJOIN("",1,Calculations!P8," [", Calculations!P9,";",Calculations!P10,"]"),_xlfn.TEXTJOIN("",1,P16," (", P17,"%)"))</f>
        <v>15 (11,9%)</v>
      </c>
      <c r="Q18" s="152" t="str">
        <f>IF(Q$2="Scale",_xlfn.TEXTJOIN("",1,Calculations!Q8," [", Calculations!Q9,";",Calculations!Q10,"]"),_xlfn.TEXTJOIN("",1,Q16," (", Q17,"%)"))</f>
        <v>116 (92,1%)</v>
      </c>
      <c r="R18" s="152" t="str">
        <f>IF(R$2="Scale",_xlfn.TEXTJOIN("",1,Calculations!R8," [", Calculations!R9,";",Calculations!R10,"]"),_xlfn.TEXTJOIN("",1,R16," (", R17,"%)"))</f>
        <v>14 (11,1%)</v>
      </c>
      <c r="S18" s="152" t="str">
        <f>IF(S$2="Scale",_xlfn.TEXTJOIN("",1,Calculations!S8," [", Calculations!S9,";",Calculations!S10,"]"),_xlfn.TEXTJOIN("",1,S16," (", S17,"%)"))</f>
        <v>88 (69,8%)</v>
      </c>
      <c r="T18" s="152" t="str">
        <f>IF(T$2="Scale",_xlfn.TEXTJOIN("",1,Calculations!T8," [", Calculations!T9,";",Calculations!T10,"]"),_xlfn.TEXTJOIN("",1,T16," (", T17,"%)"))</f>
        <v>36 (28,6%)</v>
      </c>
      <c r="U18" s="152" t="str">
        <f>IF(U$2="Scale",_xlfn.TEXTJOIN("",1,Calculations!U8," [", Calculations!U9,";",Calculations!U10,"]"),_xlfn.TEXTJOIN("",1,U16," (", U17,"%)"))</f>
        <v>28 (22,2%)</v>
      </c>
      <c r="V18" s="152" t="str">
        <f>IF(V$2="Scale",_xlfn.TEXTJOIN("",1,Calculations!V8," [", Calculations!V9,";",Calculations!V10,"]"),_xlfn.TEXTJOIN("",1,V16," (", V17,"%)"))</f>
        <v>23 (18,3%)</v>
      </c>
      <c r="W18" s="152" t="str">
        <f>IF(W$2="Scale",_xlfn.TEXTJOIN("",1,Calculations!W8," [", Calculations!W9,";",Calculations!W10,"]"),_xlfn.TEXTJOIN("",1,W16," (", W17,"%)"))</f>
        <v>8 (6,3%)</v>
      </c>
      <c r="X18" s="152" t="str">
        <f>IF(X$2="Scale",_xlfn.TEXTJOIN("",1,Calculations!X8," [", Calculations!X9,";",Calculations!X10,"]"),_xlfn.TEXTJOIN("",1,X16," (", X17,"%)"))</f>
        <v>98 (77,8%)</v>
      </c>
      <c r="Y18" s="152" t="str">
        <f>IF(Y$2="Scale",_xlfn.TEXTJOIN("",1,Calculations!Y8," [", Calculations!Y9,";",Calculations!Y10,"]"),_xlfn.TEXTJOIN("",1,Y16," (", Y17,"%)"))</f>
        <v>3 (2,4%)</v>
      </c>
      <c r="Z18" s="152" t="str">
        <f>IF(Z$2="Scale",_xlfn.TEXTJOIN("",1,Calculations!Z8," [", Calculations!Z9,";",Calculations!Z10,"]"),_xlfn.TEXTJOIN("",1,Z16," (", Z17,"%)"))</f>
        <v>43 (34,1%)</v>
      </c>
      <c r="AA18" s="152" t="str">
        <f>IF(AA$2="Scale",_xlfn.TEXTJOIN("",1,Calculations!AA8," [", Calculations!AA9,";",Calculations!AA10,"]"),_xlfn.TEXTJOIN("",1,AA16," (", AA17,"%)"))</f>
        <v>30 (23,8%)</v>
      </c>
      <c r="AB18" s="152" t="str">
        <f>IF(AB$2="Scale",_xlfn.TEXTJOIN("",1,Calculations!AB8," [", Calculations!AB9,";",Calculations!AB10,"]"),_xlfn.TEXTJOIN("",1,AB16," (", AB17,"%)"))</f>
        <v>4 (3,2%)</v>
      </c>
      <c r="AC18" s="152" t="str">
        <f>IF(AC$2="Scale",_xlfn.TEXTJOIN("",1,Calculations!AC8," [", Calculations!AC9,";",Calculations!AC10,"]"),_xlfn.TEXTJOIN("",1,AC16," (", AC17,"%)"))</f>
        <v>0 (0%)</v>
      </c>
      <c r="AD18" s="152" t="str">
        <f>IF(AD$2="Scale",_xlfn.TEXTJOIN("",1,Calculations!AD8," [", Calculations!AD9,";",Calculations!AD10,"]"),_xlfn.TEXTJOIN("",1,AD16," (", AD17,"%)"))</f>
        <v>0 (0%)</v>
      </c>
      <c r="AE18" s="152" t="str">
        <f>IF(AE$2="Scale",_xlfn.TEXTJOIN("",1,Calculations!AE8," [", Calculations!AE9,";",Calculations!AE10,"]"),_xlfn.TEXTJOIN("",1,AE16," (", AE17,"%)"))</f>
        <v>5 (4%)</v>
      </c>
      <c r="AF18" s="152" t="str">
        <f>IF(AF$2="Scale",_xlfn.TEXTJOIN("",1,Calculations!AF8," [", Calculations!AF9,";",Calculations!AF10,"]"),_xlfn.TEXTJOIN("",1,AF16," (", AF17,"%)"))</f>
        <v>2 (1,6%)</v>
      </c>
      <c r="AG18" s="152" t="str">
        <f>IF(AG$2="Scale",_xlfn.TEXTJOIN("",1,Calculations!AG8," [", Calculations!AG9,";",Calculations!AG10,"]"),_xlfn.TEXTJOIN("",1,AG16," (", AG17,"%)"))</f>
        <v>8 (6,3%)</v>
      </c>
      <c r="AH18" s="152" t="str">
        <f>IF(AH$2="Scale",_xlfn.TEXTJOIN("",1,Calculations!AH8," [", Calculations!AH9,";",Calculations!AH10,"]"),_xlfn.TEXTJOIN("",1,AH16," (", AH17,"%)"))</f>
        <v>3 (2,4%)</v>
      </c>
      <c r="AI18" s="152" t="str">
        <f>IF(AI$2="Scale",_xlfn.TEXTJOIN("",1,Calculations!AI8," [", Calculations!AI9,";",Calculations!AI10,"]"),_xlfn.TEXTJOIN("",1,AI16," (", AI17,"%)"))</f>
        <v>2 (1,6%)</v>
      </c>
      <c r="AJ18" s="152" t="str">
        <f>IF(AJ$2="Scale",_xlfn.TEXTJOIN("",1,Calculations!AJ8," [", Calculations!AJ9,";",Calculations!AJ10,"]"),_xlfn.TEXTJOIN("",1,AJ16," (", AJ17,"%)"))</f>
        <v>5 (4%)</v>
      </c>
      <c r="AK18" s="152" t="str">
        <f>IF(AK$2="Scale",_xlfn.TEXTJOIN("",1,Calculations!AK8," [", Calculations!AK9,";",Calculations!AK10,"]"),_xlfn.TEXTJOIN("",1,AK16," (", AK17,"%)"))</f>
        <v>4 (3,2%)</v>
      </c>
      <c r="AL18" s="152" t="str">
        <f>IF(AL$2="Scale",_xlfn.TEXTJOIN("",1,Calculations!AL8," [", Calculations!AL9,";",Calculations!AL10,"]"),_xlfn.TEXTJOIN("",1,AL16," (", AL17,"%)"))</f>
        <v>0 (0%)</v>
      </c>
      <c r="AM18" s="152" t="str">
        <f>IF(AM$2="Scale",_xlfn.TEXTJOIN("",1,Calculations!AM8," [", Calculations!AM9,";",Calculations!AM10,"]"),_xlfn.TEXTJOIN("",1,AM16," (", AM17,"%)"))</f>
        <v>7 (5,6%)</v>
      </c>
      <c r="AN18" s="152" t="str">
        <f>IF(AN$2="Scale",_xlfn.TEXTJOIN("",1,Calculations!AN8," [", Calculations!AN9,";",Calculations!AN10,"]"),_xlfn.TEXTJOIN("",1,AN16," (", AN17,"%)"))</f>
        <v>39 (31%)</v>
      </c>
      <c r="AO18" s="152" t="str">
        <f>IF(AO$2="Scale",_xlfn.TEXTJOIN("",1,Calculations!AO8," [", Calculations!AO9,";",Calculations!AO10,"]"),_xlfn.TEXTJOIN("",1,AO16," (", AO17,"%)"))</f>
        <v>43 (34,1%)</v>
      </c>
      <c r="AP18" s="152" t="str">
        <f>IF(AP$2="Scale",_xlfn.TEXTJOIN("",1,Calculations!AP8," [", Calculations!AP9,";",Calculations!AP10,"]"),_xlfn.TEXTJOIN("",1,AP16," (", AP17,"%)"))</f>
        <v>9 (7,1%)</v>
      </c>
      <c r="AQ18" s="152" t="str">
        <f>IF(AQ$2="Scale",_xlfn.TEXTJOIN("",1,Calculations!AQ8," [", Calculations!AQ9,";",Calculations!AQ10,"]"),_xlfn.TEXTJOIN("",1,AQ16," (", AQ17,"%)"))</f>
        <v>1 (0,8%)</v>
      </c>
      <c r="AR18" s="152" t="str">
        <f>IF(AR$2="Scale",_xlfn.TEXTJOIN("",1,Calculations!AR8," [", Calculations!AR9,";",Calculations!AR10,"]"),_xlfn.TEXTJOIN("",1,AR16," (", AR17,"%)"))</f>
        <v>10 (7,9%)</v>
      </c>
      <c r="AS18" s="152" t="str">
        <f>IF(AS$2="Scale",_xlfn.TEXTJOIN("",1,Calculations!AS8," [", Calculations!AS9,";",Calculations!AS10,"]"),_xlfn.TEXTJOIN("",1,AS16," (", AS17,"%)"))</f>
        <v>28 (22,2%)</v>
      </c>
      <c r="AT18" s="152" t="str">
        <f>IF(AT$2="Scale",_xlfn.TEXTJOIN("",1,Calculations!AT8," [", Calculations!AT9,";",Calculations!AT10,"]"),_xlfn.TEXTJOIN("",1,AT16," (", AT17,"%)"))</f>
        <v>67 (53,2%)</v>
      </c>
      <c r="AU18" s="152" t="str">
        <f>IF(AU$2="Scale",_xlfn.TEXTJOIN("",1,Calculations!AU8," [", Calculations!AU9,";",Calculations!AU10,"]"),_xlfn.TEXTJOIN("",1,AU16," (", AU17,"%)"))</f>
        <v>12 (9,5%)</v>
      </c>
      <c r="AV18" s="152" t="str">
        <f>IF(AV$2="Scale",_xlfn.TEXTJOIN("",1,Calculations!AV8," [", Calculations!AV9,";",Calculations!AV10,"]"),_xlfn.TEXTJOIN("",1,AV16," (", AV17,"%)"))</f>
        <v>17 (13,5%)</v>
      </c>
      <c r="AW18" s="152" t="str">
        <f>IF(AW$2="Scale",_xlfn.TEXTJOIN("",1,Calculations!AW8," [", Calculations!AW9,";",Calculations!AW10,"]"),_xlfn.TEXTJOIN("",1,AW16," (", AW17,"%)"))</f>
        <v>8 (6,3%)</v>
      </c>
      <c r="AX18" s="152" t="str">
        <f>IF(AX$2="Scale",_xlfn.TEXTJOIN("",1,Calculations!AX8," [", Calculations!AX9,";",Calculations!AX10,"]"),_xlfn.TEXTJOIN("",1,AX16," (", AX17,"%)"))</f>
        <v>101 (80,2%)</v>
      </c>
      <c r="AY18" s="152" t="str">
        <f>IF(AY$2="Scale",_xlfn.TEXTJOIN("",1,Calculations!AY8," [", Calculations!AY9,";",Calculations!AY10,"]"),_xlfn.TEXTJOIN("",1,AY16," (", AY17,"%)"))</f>
        <v>15 (11,9%)</v>
      </c>
      <c r="AZ18" s="152" t="str">
        <f>IF(AZ$2="Scale",_xlfn.TEXTJOIN("",1,Calculations!AZ8," [", Calculations!AZ9,";",Calculations!AZ10,"]"),_xlfn.TEXTJOIN("",1,AZ16," (", AZ17,"%)"))</f>
        <v>109 (86,5%)</v>
      </c>
      <c r="BA18" s="152" t="str">
        <f>IF(BA$2="Scale",_xlfn.TEXTJOIN("",1,Calculations!BA8," [", Calculations!BA9,";",Calculations!BA10,"]"),_xlfn.TEXTJOIN("",1,BA16," (", BA17,"%)"))</f>
        <v>28,8 [21,6;35]</v>
      </c>
      <c r="BB18" s="152" t="str">
        <f>IF(BB$2="Scale",_xlfn.TEXTJOIN("",1,Calculations!BB8," [", Calculations!BB9,";",Calculations!BB10,"]"),_xlfn.TEXTJOIN("",1,BB16," (", BB17,"%)"))</f>
        <v>1 [0,7;1,4]</v>
      </c>
      <c r="BC18" s="152" t="str">
        <f>IF(BC$2="Scale",_xlfn.TEXTJOIN("",1,Calculations!BC8," [", Calculations!BC9,";",Calculations!BC10,"]"),_xlfn.TEXTJOIN("",1,BC16," (", BC17,"%)"))</f>
        <v>3,2 [2,8;3,7]</v>
      </c>
      <c r="BD18" s="152" t="str">
        <f>IF(BD$2="Scale",_xlfn.TEXTJOIN("",1,Calculations!BD8," [", Calculations!BD9,";",Calculations!BD10,"]"),_xlfn.TEXTJOIN("",1,BD16," (", BD17,"%)"))</f>
        <v>0 (0%)</v>
      </c>
      <c r="BE18" s="152" t="str">
        <f>IF(BE$2="Scale",_xlfn.TEXTJOIN("",1,Calculations!BE8," [", Calculations!BE9,";",Calculations!BE10,"]"),_xlfn.TEXTJOIN("",1,BE16," (", BE17,"%)"))</f>
        <v>20 (15,9%)</v>
      </c>
      <c r="BF18" s="152" t="str">
        <f>IF(BF$2="Scale",_xlfn.TEXTJOIN("",1,Calculations!BF8," [", Calculations!BF9,";",Calculations!BF10,"]"),_xlfn.TEXTJOIN("",1,BF16," (", BF17,"%)"))</f>
        <v>104 (82,5%)</v>
      </c>
      <c r="BG18" s="152" t="str">
        <f>IF(BG$2="Scale",_xlfn.TEXTJOIN("",1,Calculations!BG8," [", Calculations!BG9,";",Calculations!BG10,"]"),_xlfn.TEXTJOIN("",1,BG16," (", BG17,"%)"))</f>
        <v>1,1 [1;1,2]</v>
      </c>
      <c r="BH18" s="152" t="str">
        <f>IF(BH$2="Scale",_xlfn.TEXTJOIN("",1,Calculations!BH8," [", Calculations!BH9,";",Calculations!BH10,"]"),_xlfn.TEXTJOIN("",1,BH16," (", BH17,"%)"))</f>
        <v>175,6 [150,8;179]</v>
      </c>
      <c r="BI18" s="152" t="str">
        <f>IF(BI$2="Scale",_xlfn.TEXTJOIN("",1,Calculations!BI8," [", Calculations!BI9,";",Calculations!BI10,"]"),_xlfn.TEXTJOIN("",1,BI16," (", BI17,"%)"))</f>
        <v>110 (87,3%)</v>
      </c>
      <c r="BJ18" s="152" t="str">
        <f>IF(BJ$2="Scale",_xlfn.TEXTJOIN("",1,Calculations!BJ8," [", Calculations!BJ9,";",Calculations!BJ10,"]"),_xlfn.TEXTJOIN("",1,BJ16," (", BJ17,"%)"))</f>
        <v>101,5 [85,3;119,8]</v>
      </c>
      <c r="BK18" s="152" t="str">
        <f>IF(BK$2="Scale",_xlfn.TEXTJOIN("",1,Calculations!BK8," [", Calculations!BK9,";",Calculations!BK10,"]"),_xlfn.TEXTJOIN("",1,BK16," (", BK17,"%)"))</f>
        <v>70 [57,3;83]</v>
      </c>
      <c r="BL18" s="152" t="str">
        <f>IF(BL$2="Scale",_xlfn.TEXTJOIN("",1,Calculations!BL8," [", Calculations!BL9,";",Calculations!BL10,"]"),_xlfn.TEXTJOIN("",1,BL16," (", BL17,"%)"))</f>
        <v>34,1 [32,2;35,1]</v>
      </c>
      <c r="BM18" s="152" t="str">
        <f>IF(BM$2="Scale",_xlfn.TEXTJOIN("",1,Calculations!BM8," [", Calculations!BM9,";",Calculations!BM10,"]"),_xlfn.TEXTJOIN("",1,BM16," (", BM17,"%)"))</f>
        <v>1 (0,8%)</v>
      </c>
      <c r="BN18" s="152" t="str">
        <f>IF(BN$2="Scale",_xlfn.TEXTJOIN("",1,Calculations!BN8," [", Calculations!BN9,";",Calculations!BN10,"]"),_xlfn.TEXTJOIN("",1,BN16," (", BN17,"%)"))</f>
        <v>2 [2;3]</v>
      </c>
      <c r="BO18" s="152" t="str">
        <f>IF(BO$2="Scale",_xlfn.TEXTJOIN("",1,Calculations!BO8," [", Calculations!BO9,";",Calculations!BO10,"]"),_xlfn.TEXTJOIN("",1,BO16," (", BO17,"%)"))</f>
        <v>16 (12,7%)</v>
      </c>
      <c r="BP18" s="152" t="str">
        <f>IF(BP$2="Scale",_xlfn.TEXTJOIN("",1,Calculations!BP8," [", Calculations!BP9,";",Calculations!BP10,"]"),_xlfn.TEXTJOIN("",1,BP16," (", BP17,"%)"))</f>
        <v>2 (1,6%)</v>
      </c>
      <c r="BQ18" s="152" t="str">
        <f>IF(BQ$2="Scale",_xlfn.TEXTJOIN("",1,Calculations!BQ8," [", Calculations!BQ9,";",Calculations!BQ10,"]"),_xlfn.TEXTJOIN("",1,BQ16," (", BQ17,"%)"))</f>
        <v>65 (51,6%)</v>
      </c>
      <c r="BR18" s="152" t="str">
        <f>IF(BR$2="Scale",_xlfn.TEXTJOIN("",1,Calculations!BR8," [", Calculations!BR9,";",Calculations!BR10,"]"),_xlfn.TEXTJOIN("",1,BR16," (", BR17,"%)"))</f>
        <v>35 (27,8%)</v>
      </c>
      <c r="BS18" s="152" t="str">
        <f>IF(BS$2="Scale",_xlfn.TEXTJOIN("",1,Calculations!BS8," [", Calculations!BS9,";",Calculations!BS10,"]"),_xlfn.TEXTJOIN("",1,BS16," (", BS17,"%)"))</f>
        <v>6 (4,8%)</v>
      </c>
      <c r="BT18" s="152" t="str">
        <f>IF(BT$2="Scale",_xlfn.TEXTJOIN("",1,Calculations!BT8," [", Calculations!BT9,";",Calculations!BT10,"]"),_xlfn.TEXTJOIN("",1,BT16," (", BT17,"%)"))</f>
        <v>102 (81%)</v>
      </c>
      <c r="BU18" s="152" t="str">
        <f>IF(BU$2="Scale",_xlfn.TEXTJOIN("",1,Calculations!BU8," [", Calculations!BU9,";",Calculations!BU10,"]"),_xlfn.TEXTJOIN("",1,BU16," (", BU17,"%)"))</f>
        <v>0 (0%)</v>
      </c>
      <c r="BV18" s="152" t="str">
        <f>IF(BV$2="Scale",_xlfn.TEXTJOIN("",1,Calculations!BV8," [", Calculations!BV9,";",Calculations!BV10,"]"),_xlfn.TEXTJOIN("",1,BV16," (", BV17,"%)"))</f>
        <v>0 (0%)</v>
      </c>
      <c r="BW18" s="152" t="str">
        <f>IF(BW$2="Scale",_xlfn.TEXTJOIN("",1,Calculations!BW8," [", Calculations!BW9,";",Calculations!BW10,"]"),_xlfn.TEXTJOIN("",1,BW16," (", BW17,"%)"))</f>
        <v>8 (6,3%)</v>
      </c>
      <c r="BX18" s="152" t="str">
        <f>IF(BX$2="Scale",_xlfn.TEXTJOIN("",1,Calculations!BX8," [", Calculations!BX9,";",Calculations!BX10,"]"),_xlfn.TEXTJOIN("",1,BX16," (", BX17,"%)"))</f>
        <v>0 (0%)</v>
      </c>
      <c r="BY18" s="152" t="str">
        <f>IF(BY$2="Scale",_xlfn.TEXTJOIN("",1,Calculations!BY8," [", Calculations!BY9,";",Calculations!BY10,"]"),_xlfn.TEXTJOIN("",1,BY16," (", BY17,"%)"))</f>
        <v>3 [3;4]</v>
      </c>
      <c r="BZ18" s="152" t="str">
        <f>IF(BZ$2="Scale",_xlfn.TEXTJOIN("",1,Calculations!BZ8," [", Calculations!BZ9,";",Calculations!BZ10,"]"),_xlfn.TEXTJOIN("",1,BZ16," (", BZ17,"%)"))</f>
        <v>0 (0%)</v>
      </c>
      <c r="CA18" s="152" t="str">
        <f>IF(CA$2="Scale",_xlfn.TEXTJOIN("",1,Calculations!CA8," [", Calculations!CA9,";",Calculations!CA10,"]"),_xlfn.TEXTJOIN("",1,CA16," (", CA17,"%)"))</f>
        <v>23 (18,3%)</v>
      </c>
      <c r="CB18" s="152" t="str">
        <f>IF(CB$2="Scale",_xlfn.TEXTJOIN("",1,Calculations!CB8," [", Calculations!CB9,";",Calculations!CB10,"]"),_xlfn.TEXTJOIN("",1,CB16," (", CB17,"%)"))</f>
        <v>66 (52,4%)</v>
      </c>
      <c r="CC18" s="152" t="str">
        <f>IF(CC$2="Scale",_xlfn.TEXTJOIN("",1,Calculations!CC8," [", Calculations!CC9,";",Calculations!CC10,"]"),_xlfn.TEXTJOIN("",1,CC16," (", CC17,"%)"))</f>
        <v>31 (24,6%)</v>
      </c>
      <c r="CD18" s="152" t="str">
        <f>IF(CD$2="Scale",_xlfn.TEXTJOIN("",1,Calculations!CD8," [", Calculations!CD9,";",Calculations!CD10,"]"),_xlfn.TEXTJOIN("",1,CD16," (", CD17,"%)"))</f>
        <v>23 (18,3%)</v>
      </c>
      <c r="CE18" s="152" t="str">
        <f>IF(CE$2="Scale",_xlfn.TEXTJOIN("",1,Calculations!CE8," [", Calculations!CE9,";",Calculations!CE10,"]"),_xlfn.TEXTJOIN("",1,CE16," (", CE17,"%)"))</f>
        <v>16 (12,7%)</v>
      </c>
      <c r="CF18" s="152" t="str">
        <f>IF(CF$2="Scale",_xlfn.TEXTJOIN("",1,Calculations!CF8," [", Calculations!CF9,";",Calculations!CF10,"]"),_xlfn.TEXTJOIN("",1,CF16," (", CF17,"%)"))</f>
        <v>2 (1,6%)</v>
      </c>
      <c r="CG18" s="152" t="str">
        <f>IF(CG$2="Scale",_xlfn.TEXTJOIN("",1,Calculations!CG8," [", Calculations!CG9,";",Calculations!CG10,"]"),_xlfn.TEXTJOIN("",1,CG16," (", CG17,"%)"))</f>
        <v>69 (54,8%)</v>
      </c>
      <c r="CH18" s="152" t="str">
        <f>IF(CH$2="Scale",_xlfn.TEXTJOIN("",1,Calculations!CH8," [", Calculations!CH9,";",Calculations!CH10,"]"),_xlfn.TEXTJOIN("",1,CH16," (", CH17,"%)"))</f>
        <v>20 (15,9%)</v>
      </c>
      <c r="CI18" s="152" t="str">
        <f>IF(CI$2="Scale",_xlfn.TEXTJOIN("",1,Calculations!CI8," [", Calculations!CI9,";",Calculations!CI10,"]"),_xlfn.TEXTJOIN("",1,CI16," (", CI17,"%)"))</f>
        <v>99 (78,6%)</v>
      </c>
      <c r="CJ18" s="152" t="str">
        <f>IF(CJ$2="Scale",_xlfn.TEXTJOIN("",1,Calculations!CJ8," [", Calculations!CJ9,";",Calculations!CJ10,"]"),_xlfn.TEXTJOIN("",1,CJ16," (", CJ17,"%)"))</f>
        <v>550 [500;700]</v>
      </c>
      <c r="CK18" s="152" t="str">
        <f>IF(CK$2="Scale",_xlfn.TEXTJOIN("",1,Calculations!CK8," [", Calculations!CK9,";",Calculations!CK10,"]"),_xlfn.TEXTJOIN("",1,CK16," (", CK17,"%)"))</f>
        <v>635 [448,8;753,8]</v>
      </c>
      <c r="CL18" s="152" t="str">
        <f>IF(CL$2="Scale",_xlfn.TEXTJOIN("",1,Calculations!CL8," [", Calculations!CL9,";",Calculations!CL10,"]"),_xlfn.TEXTJOIN("",1,CL16," (", CL17,"%)"))</f>
        <v>80 (63,5%)</v>
      </c>
      <c r="CM18" s="152" t="str">
        <f>IF(CM$2="Scale",_xlfn.TEXTJOIN("",1,Calculations!CM8," [", Calculations!CM9,";",Calculations!CM10,"]"),_xlfn.TEXTJOIN("",1,CM16," (", CM17,"%)"))</f>
        <v>0 (0%)</v>
      </c>
      <c r="CN18" s="152" t="str">
        <f>IF(CN$2="Scale",_xlfn.TEXTJOIN("",1,Calculations!CN8," [", Calculations!CN9,";",Calculations!CN10,"]"),_xlfn.TEXTJOIN("",1,CN16," (", CN17,"%)"))</f>
        <v>7 (5,6%)</v>
      </c>
      <c r="CO18" s="152" t="str">
        <f>IF(CO$2="Scale",_xlfn.TEXTJOIN("",1,Calculations!CO8," [", Calculations!CO9,";",Calculations!CO10,"]"),_xlfn.TEXTJOIN("",1,CO16," (", CO17,"%)"))</f>
        <v>2 (1,6%)</v>
      </c>
      <c r="CP18" s="152" t="str">
        <f>IF(CP$2="Scale",_xlfn.TEXTJOIN("",1,Calculations!CP8," [", Calculations!CP9,";",Calculations!CP10,"]"),_xlfn.TEXTJOIN("",1,CP16," (", CP17,"%)"))</f>
        <v>0 (0%)</v>
      </c>
      <c r="CQ18" s="152" t="str">
        <f>IF(CQ$2="Scale",_xlfn.TEXTJOIN("",1,Calculations!CQ8," [", Calculations!CQ9,";",Calculations!CQ10,"]"),_xlfn.TEXTJOIN("",1,CQ16," (", CQ17,"%)"))</f>
        <v>1 (0,8%)</v>
      </c>
      <c r="CR18" s="152" t="str">
        <f>IF(CR$2="Scale",_xlfn.TEXTJOIN("",1,Calculations!CR8," [", Calculations!CR9,";",Calculations!CR10,"]"),_xlfn.TEXTJOIN("",1,CR16," (", CR17,"%)"))</f>
        <v>30 (23,8%)</v>
      </c>
      <c r="CS18" s="152" t="str">
        <f>IF(CS$2="Scale",_xlfn.TEXTJOIN("",1,Calculations!CS8," [", Calculations!CS9,";",Calculations!CS10,"]"),_xlfn.TEXTJOIN("",1,CS16," (", CS17,"%)"))</f>
        <v>5 (4%)</v>
      </c>
      <c r="CT18" s="152" t="str">
        <f>IF(CT$2="Scale",_xlfn.TEXTJOIN("",1,Calculations!CT8," [", Calculations!CT9,";",Calculations!CT10,"]"),_xlfn.TEXTJOIN("",1,CT16," (", CT17,"%)"))</f>
        <v>2 (1,6%)</v>
      </c>
      <c r="CU18" s="152" t="str">
        <f>IF(CU$2="Scale",_xlfn.TEXTJOIN("",1,Calculations!CU8," [", Calculations!CU9,";",Calculations!CU10,"]"),_xlfn.TEXTJOIN("",1,CU16," (", CU17,"%)"))</f>
        <v>0 (0%)</v>
      </c>
      <c r="CV18" s="152" t="str">
        <f>IF(CV$2="Scale",_xlfn.TEXTJOIN("",1,Calculations!CV8," [", Calculations!CV9,";",Calculations!CV10,"]"),_xlfn.TEXTJOIN("",1,CV16," (", CV17,"%)"))</f>
        <v>0 (0%)</v>
      </c>
      <c r="CW18" s="152" t="str">
        <f>IF(CW$2="Scale",_xlfn.TEXTJOIN("",1,Calculations!CW8," [", Calculations!CW9,";",Calculations!CW10,"]"),_xlfn.TEXTJOIN("",1,CW16," (", CW17,"%)"))</f>
        <v>24 (19%)</v>
      </c>
      <c r="CX18" s="152" t="str">
        <f>IF(CX$2="Scale",_xlfn.TEXTJOIN("",1,Calculations!CX8," [", Calculations!CX9,";",Calculations!CX10,"]"),_xlfn.TEXTJOIN("",1,CX16," (", CX17,"%)"))</f>
        <v>57 (45,2%)</v>
      </c>
      <c r="CY18" s="152" t="str">
        <f>IF(CY$2="Scale",_xlfn.TEXTJOIN("",1,Calculations!CY8," [", Calculations!CY9,";",Calculations!CY10,"]"),_xlfn.TEXTJOIN("",1,CY16," (", CY17,"%)"))</f>
        <v>5 (4%)</v>
      </c>
      <c r="CZ18" s="152" t="str">
        <f>IF(CZ$2="Scale",_xlfn.TEXTJOIN("",1,Calculations!CZ8," [", Calculations!CZ9,";",Calculations!CZ10,"]"),_xlfn.TEXTJOIN("",1,CZ16," (", CZ17,"%)"))</f>
        <v>5 (4%)</v>
      </c>
      <c r="DA18" s="152" t="str">
        <f>IF(DA$2="Scale",_xlfn.TEXTJOIN("",1,Calculations!DA8," [", Calculations!DA9,";",Calculations!DA10,"]"),_xlfn.TEXTJOIN("",1,DA16," (", DA17,"%)"))</f>
        <v>2 (1,6%)</v>
      </c>
      <c r="DB18" s="152" t="str">
        <f>IF(DB$2="Scale",_xlfn.TEXTJOIN("",1,Calculations!DB8," [", Calculations!DB9,";",Calculations!DB10,"]"),_xlfn.TEXTJOIN("",1,DB16," (", DB17,"%)"))</f>
        <v>15 (11,9%)</v>
      </c>
      <c r="DC18" s="152" t="str">
        <f>IF(DC$2="Scale",_xlfn.TEXTJOIN("",1,Calculations!DC8," [", Calculations!DC9,";",Calculations!DC10,"]"),_xlfn.TEXTJOIN("",1,DC16," (", DC17,"%)"))</f>
        <v>73 (57,9%)</v>
      </c>
      <c r="DD18" s="152" t="str">
        <f>IF(DD$2="Scale",_xlfn.TEXTJOIN("",1,Calculations!DD8," [", Calculations!DD9,";",Calculations!DD10,"]"),_xlfn.TEXTJOIN("",1,DD16," (", DD17,"%)"))</f>
        <v>1 (0,8%)</v>
      </c>
      <c r="DE18" s="152" t="str">
        <f>IF(DE$2="Scale",_xlfn.TEXTJOIN("",1,Calculations!DE8," [", Calculations!DE9,";",Calculations!DE10,"]"),_xlfn.TEXTJOIN("",1,DE16," (", DE17,"%)"))</f>
        <v>0 (0%)</v>
      </c>
      <c r="DF18" s="152" t="str">
        <f>IF(DF$2="Scale",_xlfn.TEXTJOIN("",1,Calculations!DF8," [", Calculations!DF9,";",Calculations!DF10,"]"),_xlfn.TEXTJOIN("",1,DF16," (", DF17,"%)"))</f>
        <v>0 (0%)</v>
      </c>
      <c r="DG18" s="152" t="str">
        <f>IF(DG$2="Scale",_xlfn.TEXTJOIN("",1,Calculations!DG8," [", Calculations!DG9,";",Calculations!DG10,"]"),_xlfn.TEXTJOIN("",1,DG16," (", DG17,"%)"))</f>
        <v>1 (0,8%)</v>
      </c>
      <c r="DH18" s="152" t="str">
        <f>IF(DH$2="Scale",_xlfn.TEXTJOIN("",1,Calculations!DH8," [", Calculations!DH9,";",Calculations!DH10,"]"),_xlfn.TEXTJOIN("",1,DH16," (", DH17,"%)"))</f>
        <v>121 (96%)</v>
      </c>
      <c r="DI18" s="152" t="str">
        <f>IF(DI$2="Scale",_xlfn.TEXTJOIN("",1,Calculations!DI8," [", Calculations!DI9,";",Calculations!DI10,"]"),_xlfn.TEXTJOIN("",1,DI16," (", DI17,"%)"))</f>
        <v>1 (0,8%)</v>
      </c>
      <c r="DJ18" s="152" t="str">
        <f>IF(DJ$2="Scale",_xlfn.TEXTJOIN("",1,Calculations!DJ8," [", Calculations!DJ9,";",Calculations!DJ10,"]"),_xlfn.TEXTJOIN("",1,DJ16," (", DJ17,"%)"))</f>
        <v>1 (0,8%)</v>
      </c>
      <c r="DK18" s="152" t="str">
        <f>IF(DK$2="Scale",_xlfn.TEXTJOIN("",1,Calculations!DK8," [", Calculations!DK9,";",Calculations!DK10,"]"),_xlfn.TEXTJOIN("",1,DK16," (", DK17,"%)"))</f>
        <v>0 (0%)</v>
      </c>
      <c r="DL18" s="152" t="str">
        <f>IF(DL$2="Scale",_xlfn.TEXTJOIN("",1,Calculations!DL8," [", Calculations!DL9,";",Calculations!DL10,"]"),_xlfn.TEXTJOIN("",1,DL16," (", DL17,"%)"))</f>
        <v>121 (96%)</v>
      </c>
      <c r="DM18" s="152" t="str">
        <f>IF(DM$2="Scale",_xlfn.TEXTJOIN("",1,Calculations!DM8," [", Calculations!DM9,";",Calculations!DM10,"]"),_xlfn.TEXTJOIN("",1,DM16," (", DM17,"%)"))</f>
        <v>28 (22,2%)</v>
      </c>
      <c r="DN18" s="152" t="str">
        <f>IF(DN$2="Scale",_xlfn.TEXTJOIN("",1,Calculations!DN8," [", Calculations!DN9,";",Calculations!DN10,"]"),_xlfn.TEXTJOIN("",1,DN16," (", DN17,"%)"))</f>
        <v>51 (40,5%)</v>
      </c>
      <c r="DO18" s="152" t="str">
        <f>IF(DO$2="Scale",_xlfn.TEXTJOIN("",1,Calculations!DO8," [", Calculations!DO9,";",Calculations!DO10,"]"),_xlfn.TEXTJOIN("",1,DO16," (", DO17,"%)"))</f>
        <v>0 (0%)</v>
      </c>
      <c r="DP18" s="152" t="str">
        <f>IF(DP$2="Scale",_xlfn.TEXTJOIN("",1,Calculations!DP8," [", Calculations!DP9,";",Calculations!DP10,"]"),_xlfn.TEXTJOIN("",1,DP16," (", DP17,"%)"))</f>
        <v>22 (17,5%)</v>
      </c>
      <c r="DQ18" s="152" t="str">
        <f>IF(DQ$2="Scale",_xlfn.TEXTJOIN("",1,Calculations!DQ8," [", Calculations!DQ9,";",Calculations!DQ10,"]"),_xlfn.TEXTJOIN("",1,DQ16," (", DQ17,"%)"))</f>
        <v>0 (0%)</v>
      </c>
      <c r="DR18" s="152" t="str">
        <f>IF(DR$2="Scale",_xlfn.TEXTJOIN("",1,Calculations!DR8," [", Calculations!DR9,";",Calculations!DR10,"]"),_xlfn.TEXTJOIN("",1,DR16," (", DR17,"%)"))</f>
        <v>64 (50,8%)</v>
      </c>
      <c r="DS18" s="152" t="str">
        <f>IF(DS$2="Scale",_xlfn.TEXTJOIN("",1,Calculations!DS8," [", Calculations!DS9,";",Calculations!DS10,"]"),_xlfn.TEXTJOIN("",1,DS16," (", DS17,"%)"))</f>
        <v>12 (9,5%)</v>
      </c>
      <c r="DT18" s="152" t="str">
        <f>IF(DT$2="Scale",_xlfn.TEXTJOIN("",1,Calculations!DT8," [", Calculations!DT9,";",Calculations!DT10,"]"),_xlfn.TEXTJOIN("",1,DT16," (", DT17,"%)"))</f>
        <v>0 (0%)</v>
      </c>
      <c r="DU18" s="152" t="str">
        <f>IF(DU$2="Scale",_xlfn.TEXTJOIN("",1,Calculations!DU8," [", Calculations!DU9,";",Calculations!DU10,"]"),_xlfn.TEXTJOIN("",1,DU16," (", DU17,"%)"))</f>
        <v>123 (97,6%)</v>
      </c>
      <c r="DV18" s="152" t="str">
        <f>IF(DV$2="Scale",_xlfn.TEXTJOIN("",1,Calculations!DV8," [", Calculations!DV9,";",Calculations!DV10,"]"),_xlfn.TEXTJOIN("",1,DV16," (", DV17,"%)"))</f>
        <v>21 [16;28]</v>
      </c>
      <c r="DW18" s="152" t="str">
        <f>IF(DW$2="Scale",_xlfn.TEXTJOIN("",1,Calculations!DW8," [", Calculations!DW9,";",Calculations!DW10,"]"),_xlfn.TEXTJOIN("",1,DW16," (", DW17,"%)"))</f>
        <v>7 (5,6%)</v>
      </c>
      <c r="DX18" s="152" t="str">
        <f>IF(DX$2="Scale",_xlfn.TEXTJOIN("",1,Calculations!DX8," [", Calculations!DX9,";",Calculations!DX10,"]"),_xlfn.TEXTJOIN("",1,DX16," (", DX17,"%)"))</f>
        <v>12 (9,5%)</v>
      </c>
      <c r="DY18" s="152" t="str">
        <f>IF(DY$2="Scale",_xlfn.TEXTJOIN("",1,Calculations!DY8," [", Calculations!DY9,";",Calculations!DY10,"]"),_xlfn.TEXTJOIN("",1,DY16," (", DY17,"%)"))</f>
        <v>3 (2,4%)</v>
      </c>
      <c r="DZ18" s="152" t="str">
        <f>IF(DZ$2="Scale",_xlfn.TEXTJOIN("",1,Calculations!DZ8," [", Calculations!DZ9,";",Calculations!DZ10,"]"),_xlfn.TEXTJOIN("",1,DZ16," (", DZ17,"%)"))</f>
        <v>1 (0,8%)</v>
      </c>
      <c r="EA18" s="152" t="str">
        <f>IF(EA$2="Scale",_xlfn.TEXTJOIN("",1,Calculations!EA8," [", Calculations!EA9,";",Calculations!EA10,"]"),_xlfn.TEXTJOIN("",1,EA16," (", EA17,"%)"))</f>
        <v>8 (6,3%)</v>
      </c>
      <c r="EB18" s="152" t="str">
        <f>IF(EB$2="Scale",_xlfn.TEXTJOIN("",1,Calculations!EB8," [", Calculations!EB9,";",Calculations!EB10,"]"),_xlfn.TEXTJOIN("",1,EB16," (", EB17,"%)"))</f>
        <v>0 (0%)</v>
      </c>
      <c r="EC18" s="152" t="str">
        <f>IF(EC$2="Scale",_xlfn.TEXTJOIN("",1,Calculations!EC8," [", Calculations!EC9,";",Calculations!EC10,"]"),_xlfn.TEXTJOIN("",1,EC16," (", EC17,"%)"))</f>
        <v>0 (0%)</v>
      </c>
      <c r="ED18" s="152" t="str">
        <f>IF(ED$2="Scale",_xlfn.TEXTJOIN("",1,Calculations!ED8," [", Calculations!ED9,";",Calculations!ED10,"]"),_xlfn.TEXTJOIN("",1,ED16," (", ED17,"%)"))</f>
        <v>1 (0,8%)</v>
      </c>
      <c r="EE18" s="152" t="str">
        <f>IF(EE$2="Scale",_xlfn.TEXTJOIN("",1,Calculations!EE8," [", Calculations!EE9,";",Calculations!EE10,"]"),_xlfn.TEXTJOIN("",1,EE16," (", EE17,"%)"))</f>
        <v>1 (0,8%)</v>
      </c>
      <c r="EF18" s="152" t="str">
        <f>IF(EF$2="Scale",_xlfn.TEXTJOIN("",1,Calculations!EF8," [", Calculations!EF9,";",Calculations!EF10,"]"),_xlfn.TEXTJOIN("",1,EF16," (", EF17,"%)"))</f>
        <v>1 (0,8%)</v>
      </c>
      <c r="EG18" s="152" t="str">
        <f>IF(EG$2="Scale",_xlfn.TEXTJOIN("",1,Calculations!EG8," [", Calculations!EG9,";",Calculations!EG10,"]"),_xlfn.TEXTJOIN("",1,EG16," (", EG17,"%)"))</f>
        <v>90 (71,4%)</v>
      </c>
      <c r="EH18" s="152" t="str">
        <f>IF(EH$2="Scale",_xlfn.TEXTJOIN("",1,Calculations!EH8," [", Calculations!EH9,";",Calculations!EH10,"]"),_xlfn.TEXTJOIN("",1,EH16," (", EH17,"%)"))</f>
        <v>10 (7,9%)</v>
      </c>
      <c r="EI18" s="152" t="str">
        <f>IF(EI$2="Scale",_xlfn.TEXTJOIN("",1,Calculations!EI8," [", Calculations!EI9,";",Calculations!EI10,"]"),_xlfn.TEXTJOIN("",1,EI16," (", EI17,"%)"))</f>
        <v>3 (2,4%)</v>
      </c>
      <c r="EJ18" s="152" t="str">
        <f>IF(EJ$2="Scale",_xlfn.TEXTJOIN("",1,Calculations!EJ8," [", Calculations!EJ9,";",Calculations!EJ10,"]"),_xlfn.TEXTJOIN("",1,EJ16," (", EJ17,"%)"))</f>
        <v>4 (3,2%)</v>
      </c>
      <c r="EK18" s="152" t="str">
        <f>IF(EK$2="Scale",_xlfn.TEXTJOIN("",1,Calculations!EK8," [", Calculations!EK9,";",Calculations!EK10,"]"),_xlfn.TEXTJOIN("",1,EK16," (", EK17,"%)"))</f>
        <v>6 (4,8%)</v>
      </c>
      <c r="EL18" s="152" t="str">
        <f>IF(EL$2="Scale",_xlfn.TEXTJOIN("",1,Calculations!EL8," [", Calculations!EL9,";",Calculations!EL10,"]"),_xlfn.TEXTJOIN("",1,EL16," (", EL17,"%)"))</f>
        <v>4 (3,2%)</v>
      </c>
      <c r="EM18" s="152" t="str">
        <f>IF(EM$2="Scale",_xlfn.TEXTJOIN("",1,Calculations!EM8," [", Calculations!EM9,";",Calculations!EM10,"]"),_xlfn.TEXTJOIN("",1,EM16," (", EM17,"%)"))</f>
        <v>2 (1,6%)</v>
      </c>
      <c r="EN18" s="152" t="str">
        <f>IF(EN$2="Scale",_xlfn.TEXTJOIN("",1,Calculations!EN8," [", Calculations!EN9,";",Calculations!EN10,"]"),_xlfn.TEXTJOIN("",1,EN16," (", EN17,"%)"))</f>
        <v>1 (0,8%)</v>
      </c>
      <c r="EO18" s="152" t="str">
        <f>IF(EO$2="Scale",_xlfn.TEXTJOIN("",1,Calculations!EO8," [", Calculations!EO9,";",Calculations!EO10,"]"),_xlfn.TEXTJOIN("",1,EO16," (", EO17,"%)"))</f>
        <v>91 (72,2%)</v>
      </c>
      <c r="EP18" s="152" t="str">
        <f>IF(EP$2="Scale",_xlfn.TEXTJOIN("",1,Calculations!EP8," [", Calculations!EP9,";",Calculations!EP10,"]"),_xlfn.TEXTJOIN("",1,EP16," (", EP17,"%)"))</f>
        <v>9 (7,1%)</v>
      </c>
      <c r="EQ18" s="152" t="str">
        <f>IF(EQ$2="Scale",_xlfn.TEXTJOIN("",1,Calculations!EQ8," [", Calculations!EQ9,";",Calculations!EQ10,"]"),_xlfn.TEXTJOIN("",1,EQ16," (", EQ17,"%)"))</f>
        <v>46 (36,5%)</v>
      </c>
      <c r="ER18" s="152" t="str">
        <f>IF(ER$2="Scale",_xlfn.TEXTJOIN("",1,Calculations!ER8," [", Calculations!ER9,";",Calculations!ER10,"]"),_xlfn.TEXTJOIN("",1,ER16," (", ER17,"%)"))</f>
        <v>17 (13,5%)</v>
      </c>
      <c r="ES18" s="152" t="str">
        <f>IF(ES$2="Scale",_xlfn.TEXTJOIN("",1,Calculations!ES8," [", Calculations!ES9,";",Calculations!ES10,"]"),_xlfn.TEXTJOIN("",1,ES16," (", ES17,"%)"))</f>
        <v>63 (50%)</v>
      </c>
      <c r="ET18" s="152" t="str">
        <f>IF(ET$2="Scale",_xlfn.TEXTJOIN("",1,Calculations!ET8," [", Calculations!ET9,";",Calculations!ET10,"]"),_xlfn.TEXTJOIN("",1,ET16," (", ET17,"%)"))</f>
        <v>2 (1,6%)</v>
      </c>
      <c r="EU18" s="152" t="str">
        <f>IF(EU$2="Scale",_xlfn.TEXTJOIN("",1,Calculations!EU8," [", Calculations!EU9,";",Calculations!EU10,"]"),_xlfn.TEXTJOIN("",1,EU16," (", EU17,"%)"))</f>
        <v>2 (1,6%)</v>
      </c>
      <c r="EV18" s="152" t="str">
        <f>IF(EV$2="Scale",_xlfn.TEXTJOIN("",1,Calculations!EV8," [", Calculations!EV9,";",Calculations!EV10,"]"),_xlfn.TEXTJOIN("",1,EV16," (", EV17,"%)"))</f>
        <v>6 (4,8%)</v>
      </c>
      <c r="EW18" s="152" t="str">
        <f>IF(EW$2="Scale",_xlfn.TEXTJOIN("",1,Calculations!EW8," [", Calculations!EW9,";",Calculations!EW10,"]"),_xlfn.TEXTJOIN("",1,EW16," (", EW17,"%)"))</f>
        <v>90 (71,4%)</v>
      </c>
      <c r="EX18" s="152" t="str">
        <f>IF(EX$2="Scale",_xlfn.TEXTJOIN("",1,Calculations!EX8," [", Calculations!EX9,";",Calculations!EX10,"]"),_xlfn.TEXTJOIN("",1,EX16," (", EX17,"%)"))</f>
        <v>9 (7,1%)</v>
      </c>
      <c r="EY18" s="152" t="str">
        <f>IF(EY$2="Scale",_xlfn.TEXTJOIN("",1,Calculations!EY8," [", Calculations!EY9,";",Calculations!EY10,"]"),_xlfn.TEXTJOIN("",1,EY16," (", EY17,"%)"))</f>
        <v>52 (41,3%)</v>
      </c>
      <c r="EZ18" s="152" t="str">
        <f>IF(EZ$2="Scale",_xlfn.TEXTJOIN("",1,Calculations!EZ8," [", Calculations!EZ9,";",Calculations!EZ10,"]"),_xlfn.TEXTJOIN("",1,EZ16," (", EZ17,"%)"))</f>
        <v>63 (50%)</v>
      </c>
      <c r="FA18" s="152" t="str">
        <f>IF(FA$2="Scale",_xlfn.TEXTJOIN("",1,Calculations!FA8," [", Calculations!FA9,";",Calculations!FA10,"]"),_xlfn.TEXTJOIN("",1,FA16," (", FA17,"%)"))</f>
        <v>41 (32,5%)</v>
      </c>
      <c r="FB18" s="152" t="str">
        <f>IF(FB$2="Scale",_xlfn.TEXTJOIN("",1,Calculations!FB8," [", Calculations!FB9,";",Calculations!FB10,"]"),_xlfn.TEXTJOIN("",1,FB16," (", FB17,"%)"))</f>
        <v>19 (15,1%)</v>
      </c>
      <c r="FC18" s="152" t="str">
        <f>IF(FC$2="Scale",_xlfn.TEXTJOIN("",1,Calculations!FC8," [", Calculations!FC9,";",Calculations!FC10,"]"),_xlfn.TEXTJOIN("",1,FC16," (", FC17,"%)"))</f>
        <v>44 (34,9%)</v>
      </c>
      <c r="FD18" s="152" t="str">
        <f>IF(FD$2="Scale",_xlfn.TEXTJOIN("",1,Calculations!FD8," [", Calculations!FD9,";",Calculations!FD10,"]"),_xlfn.TEXTJOIN("",1,FD16," (", FD17,"%)"))</f>
        <v>19 (15,1%)</v>
      </c>
      <c r="FE18" s="152" t="str">
        <f>IF(FE$2="Scale",_xlfn.TEXTJOIN("",1,Calculations!FE8," [", Calculations!FE9,";",Calculations!FE10,"]"),_xlfn.TEXTJOIN("",1,FE16," (", FE17,"%)"))</f>
        <v>1 (0,8%)</v>
      </c>
    </row>
    <row r="19" spans="1:161" s="43" customFormat="1" x14ac:dyDescent="0.25">
      <c r="A19" s="57"/>
      <c r="B19" s="58"/>
      <c r="C19" s="58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</row>
    <row r="20" spans="1:161" x14ac:dyDescent="0.25"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</row>
    <row r="21" spans="1:161" x14ac:dyDescent="0.25">
      <c r="A21" s="198" t="s">
        <v>42</v>
      </c>
      <c r="B21" t="s">
        <v>385</v>
      </c>
      <c r="C21">
        <v>2</v>
      </c>
      <c r="D21" cm="1">
        <f t="array" ref="D21">ROUND(QUARTILE(IF(Sum!$FE$2:$FE$153=1,Sum!B$2:B$153),$C21),1)</f>
        <v>53</v>
      </c>
      <c r="E21" cm="1">
        <f t="array" ref="E21">ROUND(QUARTILE(IF(Sum!$FE$2:$FE$153=1,Sum!C$2:C$153),$C21),1)</f>
        <v>0</v>
      </c>
      <c r="F21" cm="1">
        <f t="array" ref="F21">ROUND(QUARTILE(IF(Sum!$FE$2:$FE$153=1,Sum!D$2:D$153),$C21),1)</f>
        <v>0</v>
      </c>
      <c r="G21" cm="1">
        <f t="array" ref="G21">ROUND(QUARTILE(IF(Sum!$FE$2:$FE$153=1,Sum!E$2:E$153),$C21),1)</f>
        <v>0</v>
      </c>
      <c r="H21" cm="1">
        <f t="array" ref="H21">ROUND(QUARTILE(IF(Sum!$FE$2:$FE$153=1,Sum!F$2:F$153),$C21),1)</f>
        <v>0</v>
      </c>
      <c r="I21" cm="1">
        <f t="array" ref="I21">ROUND(QUARTILE(IF(Sum!$FE$2:$FE$153=1,Sum!G$2:G$153),$C21),1)</f>
        <v>1</v>
      </c>
      <c r="J21" cm="1">
        <f t="array" ref="J21">ROUND(QUARTILE(IF(Sum!$FE$2:$FE$153=1,Sum!H$2:H$153),$C21),1)</f>
        <v>1</v>
      </c>
      <c r="K21" cm="1">
        <f t="array" ref="K21">ROUND(QUARTILE(IF(Sum!$FE$2:$FE$153=1,Sum!I$2:I$153),$C21),1)</f>
        <v>172</v>
      </c>
      <c r="L21" cm="1">
        <f t="array" ref="L21">ROUND(QUARTILE(IF(Sum!$FE$2:$FE$153=1,Sum!J$2:J$153),$C21),1)</f>
        <v>80</v>
      </c>
      <c r="M21" cm="1">
        <f t="array" ref="M21">ROUND(QUARTILE(IF(Sum!$FE$2:$FE$153=1,Sum!K$2:K$153),$C21),1)</f>
        <v>27.7</v>
      </c>
      <c r="N21" cm="1">
        <f t="array" ref="N21">ROUND(QUARTILE(IF(Sum!$FE$2:$FE$153=1,Sum!L$2:L$153),$C21),1)</f>
        <v>0</v>
      </c>
      <c r="O21" cm="1">
        <f t="array" ref="O21">ROUND(QUARTILE(IF(Sum!$FE$2:$FE$153=1,Sum!M$2:M$153),$C21),1)</f>
        <v>1</v>
      </c>
      <c r="P21" cm="1">
        <f t="array" ref="P21">ROUND(QUARTILE(IF(Sum!$FE$2:$FE$153=1,Sum!N$2:N$153),$C21),1)</f>
        <v>0</v>
      </c>
      <c r="Q21" cm="1">
        <f t="array" ref="Q21">ROUND(QUARTILE(IF(Sum!$FE$2:$FE$153=1,Sum!O$2:O$153),$C21),1)</f>
        <v>1</v>
      </c>
      <c r="R21" cm="1">
        <f t="array" ref="R21">ROUND(QUARTILE(IF(Sum!$FE$2:$FE$153=1,Sum!P$2:P$153),$C21),1)</f>
        <v>0</v>
      </c>
      <c r="S21" cm="1">
        <f t="array" ref="S21">ROUND(QUARTILE(IF(Sum!$FE$2:$FE$153=1,Sum!Q$2:Q$153),$C21),1)</f>
        <v>1</v>
      </c>
      <c r="T21" cm="1">
        <f t="array" ref="T21">ROUND(QUARTILE(IF(Sum!$FE$2:$FE$153=1,Sum!R$2:R$153),$C21),1)</f>
        <v>0</v>
      </c>
      <c r="U21" cm="1">
        <f t="array" ref="U21">ROUND(QUARTILE(IF(Sum!$FE$2:$FE$153=1,Sum!S$2:S$153),$C21),1)</f>
        <v>0</v>
      </c>
      <c r="V21" cm="1">
        <f t="array" ref="V21">ROUND(QUARTILE(IF(Sum!$FE$2:$FE$153=1,Sum!T$2:T$153),$C21),1)</f>
        <v>0</v>
      </c>
      <c r="W21" cm="1">
        <f t="array" ref="W21">ROUND(QUARTILE(IF(Sum!$FE$2:$FE$153=1,Sum!U$2:U$153),$C21),1)</f>
        <v>0</v>
      </c>
      <c r="X21" cm="1">
        <f t="array" ref="X21">ROUND(QUARTILE(IF(Sum!$FE$2:$FE$153=1,Sum!V$2:V$153),$C21),1)</f>
        <v>1</v>
      </c>
      <c r="Y21" cm="1">
        <f t="array" ref="Y21">ROUND(QUARTILE(IF(Sum!$FE$2:$FE$153=1,Sum!W$2:W$153),$C21),1)</f>
        <v>0</v>
      </c>
      <c r="Z21" cm="1">
        <f t="array" ref="Z21">ROUND(QUARTILE(IF(Sum!$FE$2:$FE$153=1,Sum!X$2:X$153),$C21),1)</f>
        <v>0</v>
      </c>
      <c r="AA21" cm="1">
        <f t="array" ref="AA21">ROUND(QUARTILE(IF(Sum!$FE$2:$FE$153=1,Sum!Y$2:Y$153),$C21),1)</f>
        <v>0</v>
      </c>
      <c r="AB21" cm="1">
        <f t="array" ref="AB21">ROUND(QUARTILE(IF(Sum!$FE$2:$FE$153=1,Sum!Z$2:Z$153),$C21),1)</f>
        <v>0</v>
      </c>
      <c r="AC21" cm="1">
        <f t="array" ref="AC21">ROUND(QUARTILE(IF(Sum!$FE$2:$FE$153=1,Sum!AA$2:AA$153),$C21),1)</f>
        <v>0</v>
      </c>
      <c r="AD21" cm="1">
        <f t="array" ref="AD21">ROUND(QUARTILE(IF(Sum!$FE$2:$FE$153=1,Sum!AB$2:AB$153),$C21),1)</f>
        <v>0</v>
      </c>
      <c r="AE21" cm="1">
        <f t="array" ref="AE21">ROUND(QUARTILE(IF(Sum!$FE$2:$FE$153=1,Sum!AC$2:AC$153),$C21),1)</f>
        <v>0</v>
      </c>
      <c r="AF21" cm="1">
        <f t="array" ref="AF21">ROUND(QUARTILE(IF(Sum!$FE$2:$FE$153=1,Sum!AD$2:AD$153),$C21),1)</f>
        <v>0</v>
      </c>
      <c r="AG21" cm="1">
        <f t="array" ref="AG21">ROUND(QUARTILE(IF(Sum!$FE$2:$FE$153=1,Sum!AE$2:AE$153),$C21),1)</f>
        <v>0</v>
      </c>
      <c r="AH21" cm="1">
        <f t="array" ref="AH21">ROUND(QUARTILE(IF(Sum!$FE$2:$FE$153=1,Sum!AF$2:AF$153),$C21),1)</f>
        <v>0</v>
      </c>
      <c r="AI21" cm="1">
        <f t="array" ref="AI21">ROUND(QUARTILE(IF(Sum!$FE$2:$FE$153=1,Sum!AG$2:AG$153),$C21),1)</f>
        <v>0</v>
      </c>
      <c r="AJ21" cm="1">
        <f t="array" ref="AJ21">ROUND(QUARTILE(IF(Sum!$FE$2:$FE$153=1,Sum!AH$2:AH$153),$C21),1)</f>
        <v>0</v>
      </c>
      <c r="AK21" cm="1">
        <f t="array" ref="AK21">ROUND(QUARTILE(IF(Sum!$FE$2:$FE$153=1,Sum!AI$2:AI$153),$C21),1)</f>
        <v>0</v>
      </c>
      <c r="AL21" cm="1">
        <f t="array" ref="AL21">ROUND(QUARTILE(IF(Sum!$FE$2:$FE$153=1,Sum!AJ$2:AJ$153),$C21),1)</f>
        <v>0</v>
      </c>
      <c r="AM21" cm="1">
        <f t="array" ref="AM21">ROUND(QUARTILE(IF(Sum!$FE$2:$FE$153=1,Sum!AK$2:AK$153),$C21),1)</f>
        <v>0</v>
      </c>
      <c r="AN21" cm="1">
        <f t="array" ref="AN21">ROUND(QUARTILE(IF(Sum!$FE$2:$FE$153=1,Sum!AL$2:AL$153),$C21),1)</f>
        <v>0</v>
      </c>
      <c r="AO21" cm="1">
        <f t="array" ref="AO21">ROUND(QUARTILE(IF(Sum!$FE$2:$FE$153=1,Sum!AM$2:AM$153),$C21),1)</f>
        <v>0</v>
      </c>
      <c r="AP21" cm="1">
        <f t="array" ref="AP21">ROUND(QUARTILE(IF(Sum!$FE$2:$FE$153=1,Sum!AN$2:AN$153),$C21),1)</f>
        <v>0</v>
      </c>
      <c r="AQ21" cm="1">
        <f t="array" ref="AQ21">ROUND(QUARTILE(IF(Sum!$FE$2:$FE$153=1,Sum!AO$2:AO$153),$C21),1)</f>
        <v>0</v>
      </c>
      <c r="AR21" cm="1">
        <f t="array" ref="AR21">ROUND(QUARTILE(IF(Sum!$FE$2:$FE$153=1,Sum!AP$2:AP$153),$C21),1)</f>
        <v>0</v>
      </c>
      <c r="AS21" cm="1">
        <f t="array" ref="AS21">ROUND(QUARTILE(IF(Sum!$FE$2:$FE$153=1,Sum!AQ$2:AQ$153),$C21),1)</f>
        <v>0</v>
      </c>
      <c r="AT21" cm="1">
        <f t="array" ref="AT21">ROUND(QUARTILE(IF(Sum!$FE$2:$FE$153=1,Sum!AR$2:AR$153),$C21),1)</f>
        <v>1</v>
      </c>
      <c r="AU21" cm="1">
        <f t="array" ref="AU21">ROUND(QUARTILE(IF(Sum!$FE$2:$FE$153=1,Sum!AS$2:AS$153),$C21),1)</f>
        <v>0</v>
      </c>
      <c r="AV21" cm="1">
        <f t="array" ref="AV21">ROUND(QUARTILE(IF(Sum!$FE$2:$FE$153=1,Sum!AT$2:AT$153),$C21),1)</f>
        <v>0</v>
      </c>
      <c r="AW21" cm="1">
        <f t="array" ref="AW21">ROUND(QUARTILE(IF(Sum!$FE$2:$FE$153=1,Sum!AU$2:AU$153),$C21),1)</f>
        <v>0</v>
      </c>
      <c r="AX21" cm="1">
        <f t="array" ref="AX21">ROUND(QUARTILE(IF(Sum!$FE$2:$FE$153=1,Sum!AV$2:AV$153),$C21),1)</f>
        <v>1</v>
      </c>
      <c r="AY21" cm="1">
        <f t="array" ref="AY21">ROUND(QUARTILE(IF(Sum!$FE$2:$FE$153=1,Sum!AW$2:AW$153),$C21),1)</f>
        <v>0</v>
      </c>
      <c r="AZ21" cm="1">
        <f t="array" ref="AZ21">ROUND(QUARTILE(IF(Sum!$FE$2:$FE$153=1,Sum!AX$2:AX$153),$C21),1)</f>
        <v>1</v>
      </c>
      <c r="BA21" cm="1">
        <f t="array" ref="BA21">ROUND(QUARTILE(IF(Sum!$FE$2:$FE$153=1,Sum!AY$2:AY$153),$C21),1)</f>
        <v>29</v>
      </c>
      <c r="BB21" cm="1">
        <f t="array" ref="BB21">ROUND(QUARTILE(IF(Sum!$FE$2:$FE$153=1,Sum!AZ$2:AZ$153),$C21),1)</f>
        <v>0.9</v>
      </c>
      <c r="BC21" cm="1">
        <f t="array" ref="BC21">ROUND(QUARTILE(IF(Sum!$FE$2:$FE$153=1,Sum!BA$2:BA$153),$C21),1)</f>
        <v>3</v>
      </c>
      <c r="BD21" cm="1">
        <f t="array" ref="BD21">ROUND(QUARTILE(IF(Sum!$FE$2:$FE$153=1,Sum!BB$2:BB$153),$C21),1)</f>
        <v>0</v>
      </c>
      <c r="BE21" cm="1">
        <f t="array" ref="BE21">ROUND(QUARTILE(IF(Sum!$FE$2:$FE$153=1,Sum!BC$2:BC$153),$C21),1)</f>
        <v>0</v>
      </c>
      <c r="BF21" cm="1">
        <f t="array" ref="BF21">ROUND(QUARTILE(IF(Sum!$FE$2:$FE$153=1,Sum!BD$2:BD$153),$C21),1)</f>
        <v>1</v>
      </c>
      <c r="BG21" cm="1">
        <f t="array" ref="BG21">ROUND(QUARTILE(IF(Sum!$FE$2:$FE$153=1,Sum!BE$2:BE$153),$C21),1)</f>
        <v>1.1000000000000001</v>
      </c>
      <c r="BH21" cm="1">
        <f t="array" ref="BH21">ROUND(QUARTILE(IF(Sum!$FE$2:$FE$153=1,Sum!BF$2:BF$153),$C21),1)</f>
        <v>175.6</v>
      </c>
      <c r="BI21" cm="1">
        <f t="array" ref="BI21">ROUND(QUARTILE(IF(Sum!$FE$2:$FE$153=1,Sum!BG$2:BG$153),$C21),1)</f>
        <v>1</v>
      </c>
      <c r="BJ21" cm="1">
        <f t="array" ref="BJ21">ROUND(QUARTILE(IF(Sum!$FE$2:$FE$153=1,Sum!BH$2:BH$153),$C21),1)</f>
        <v>103</v>
      </c>
      <c r="BK21" cm="1">
        <f t="array" ref="BK21">ROUND(QUARTILE(IF(Sum!$FE$2:$FE$153=1,Sum!BI$2:BI$153),$C21),1)</f>
        <v>71</v>
      </c>
      <c r="BL21" cm="1">
        <f t="array" ref="BL21">ROUND(QUARTILE(IF(Sum!$FE$2:$FE$153=1,Sum!BJ$2:BJ$153),$C21),1)</f>
        <v>34</v>
      </c>
      <c r="BM21" cm="1">
        <f t="array" ref="BM21">ROUND(QUARTILE(IF(Sum!$FE$2:$FE$153=1,Sum!BK$2:BK$153),$C21),1)</f>
        <v>0</v>
      </c>
      <c r="BN21" cm="1">
        <f t="array" ref="BN21">ROUND(QUARTILE(IF(Sum!$FE$2:$FE$153=1,Sum!BL$2:BL$153),$C21),1)</f>
        <v>2</v>
      </c>
      <c r="BO21" cm="1">
        <f t="array" ref="BO21">ROUND(QUARTILE(IF(Sum!$FE$2:$FE$153=1,Sum!BM$2:BM$153),$C21),1)</f>
        <v>0</v>
      </c>
      <c r="BP21" cm="1">
        <f t="array" ref="BP21">ROUND(QUARTILE(IF(Sum!$FE$2:$FE$153=1,Sum!BN$2:BN$153),$C21),1)</f>
        <v>0</v>
      </c>
      <c r="BQ21" cm="1">
        <f t="array" ref="BQ21">ROUND(QUARTILE(IF(Sum!$FE$2:$FE$153=1,Sum!BO$2:BO$153),$C21),1)</f>
        <v>1</v>
      </c>
      <c r="BR21" cm="1">
        <f t="array" ref="BR21">ROUND(QUARTILE(IF(Sum!$FE$2:$FE$153=1,Sum!BP$2:BP$153),$C21),1)</f>
        <v>0</v>
      </c>
      <c r="BS21" cm="1">
        <f t="array" ref="BS21">ROUND(QUARTILE(IF(Sum!$FE$2:$FE$153=1,Sum!BQ$2:BQ$153),$C21),1)</f>
        <v>0</v>
      </c>
      <c r="BT21" cm="1">
        <f t="array" ref="BT21">ROUND(QUARTILE(IF(Sum!$FE$2:$FE$153=1,Sum!BR$2:BR$153),$C21),1)</f>
        <v>1</v>
      </c>
      <c r="BU21" cm="1">
        <f t="array" ref="BU21">ROUND(QUARTILE(IF(Sum!$FE$2:$FE$153=1,Sum!BS$2:BS$153),$C21),1)</f>
        <v>0</v>
      </c>
      <c r="BV21" cm="1">
        <f t="array" ref="BV21">ROUND(QUARTILE(IF(Sum!$FE$2:$FE$153=1,Sum!BT$2:BT$153),$C21),1)</f>
        <v>0</v>
      </c>
      <c r="BW21" cm="1">
        <f t="array" ref="BW21">ROUND(QUARTILE(IF(Sum!$FE$2:$FE$153=1,Sum!BU$2:BU$153),$C21),1)</f>
        <v>0</v>
      </c>
      <c r="BX21" cm="1">
        <f t="array" ref="BX21">ROUND(QUARTILE(IF(Sum!$FE$2:$FE$153=1,Sum!BV$2:BV$153),$C21),1)</f>
        <v>0</v>
      </c>
      <c r="BY21" cm="1">
        <f t="array" ref="BY21">ROUND(QUARTILE(IF(Sum!$FE$2:$FE$153=1,Sum!BW$2:BW$153),$C21),1)</f>
        <v>3</v>
      </c>
      <c r="BZ21" cm="1">
        <f t="array" ref="BZ21">ROUND(QUARTILE(IF(Sum!$FE$2:$FE$153=1,Sum!BX$2:BX$153),$C21),1)</f>
        <v>0</v>
      </c>
      <c r="CA21" cm="1">
        <f t="array" ref="CA21">ROUND(QUARTILE(IF(Sum!$FE$2:$FE$153=1,Sum!BY$2:BY$153),$C21),1)</f>
        <v>0</v>
      </c>
      <c r="CB21" cm="1">
        <f t="array" ref="CB21">ROUND(QUARTILE(IF(Sum!$FE$2:$FE$153=1,Sum!BZ$2:BZ$153),$C21),1)</f>
        <v>1</v>
      </c>
      <c r="CC21" cm="1">
        <f t="array" ref="CC21">ROUND(QUARTILE(IF(Sum!$FE$2:$FE$153=1,Sum!CA$2:CA$153),$C21),1)</f>
        <v>0</v>
      </c>
      <c r="CD21" cm="1">
        <f t="array" ref="CD21">ROUND(QUARTILE(IF(Sum!$FE$2:$FE$153=1,Sum!CB$2:CB$153),$C21),1)</f>
        <v>0</v>
      </c>
      <c r="CE21" cm="1">
        <f t="array" ref="CE21">ROUND(QUARTILE(IF(Sum!$FE$2:$FE$153=1,Sum!CC$2:CC$153),$C21),1)</f>
        <v>0</v>
      </c>
      <c r="CF21" cm="1">
        <f t="array" ref="CF21">ROUND(QUARTILE(IF(Sum!$FE$2:$FE$153=1,Sum!CD$2:CD$153),$C21),1)</f>
        <v>0</v>
      </c>
      <c r="CG21" cm="1">
        <f t="array" ref="CG21">ROUND(QUARTILE(IF(Sum!$FE$2:$FE$153=1,Sum!CE$2:CE$153),$C21),1)</f>
        <v>0</v>
      </c>
      <c r="CH21" cm="1">
        <f t="array" ref="CH21">ROUND(QUARTILE(IF(Sum!$FE$2:$FE$153=1,Sum!CF$2:CF$153),$C21),1)</f>
        <v>0</v>
      </c>
      <c r="CI21" cm="1">
        <f t="array" ref="CI21">ROUND(QUARTILE(IF(Sum!$FE$2:$FE$153=1,Sum!CG$2:CG$153),$C21),1)</f>
        <v>1</v>
      </c>
      <c r="CJ21" cm="1">
        <f t="array" ref="CJ21">ROUND(QUARTILE(IF(Sum!$FE$2:$FE$153=1,Sum!CH$2:CH$153),$C21),1)</f>
        <v>500</v>
      </c>
      <c r="CK21" cm="1">
        <f t="array" ref="CK21">ROUND(QUARTILE(IF(Sum!$FE$2:$FE$153=1,Sum!CI$2:CI$153),$C21),1)</f>
        <v>615</v>
      </c>
      <c r="CL21" cm="1">
        <f t="array" ref="CL21">ROUND(QUARTILE(IF(Sum!$FE$2:$FE$153=1,Sum!CJ$2:CJ$153),$C21),1)</f>
        <v>1</v>
      </c>
      <c r="CM21" cm="1">
        <f t="array" ref="CM21">ROUND(QUARTILE(IF(Sum!$FE$2:$FE$153=1,Sum!CK$2:CK$153),$C21),1)</f>
        <v>0</v>
      </c>
      <c r="CN21" cm="1">
        <f t="array" ref="CN21">ROUND(QUARTILE(IF(Sum!$FE$2:$FE$153=1,Sum!CL$2:CL$153),$C21),1)</f>
        <v>0</v>
      </c>
      <c r="CO21" cm="1">
        <f t="array" ref="CO21">ROUND(QUARTILE(IF(Sum!$FE$2:$FE$153=1,Sum!CM$2:CM$153),$C21),1)</f>
        <v>0</v>
      </c>
      <c r="CP21" cm="1">
        <f t="array" ref="CP21">ROUND(QUARTILE(IF(Sum!$FE$2:$FE$153=1,Sum!CN$2:CN$153),$C21),1)</f>
        <v>0</v>
      </c>
      <c r="CQ21" cm="1">
        <f t="array" ref="CQ21">ROUND(QUARTILE(IF(Sum!$FE$2:$FE$153=1,Sum!CO$2:CO$153),$C21),1)</f>
        <v>0</v>
      </c>
      <c r="CR21" cm="1">
        <f t="array" ref="CR21">ROUND(QUARTILE(IF(Sum!$FE$2:$FE$153=1,Sum!CP$2:CP$153),$C21),1)</f>
        <v>0</v>
      </c>
      <c r="CS21" cm="1">
        <f t="array" ref="CS21">ROUND(QUARTILE(IF(Sum!$FE$2:$FE$153=1,Sum!CQ$2:CQ$153),$C21),1)</f>
        <v>0</v>
      </c>
      <c r="CT21" cm="1">
        <f t="array" ref="CT21">ROUND(QUARTILE(IF(Sum!$FE$2:$FE$153=1,Sum!CR$2:CR$153),$C21),1)</f>
        <v>0</v>
      </c>
      <c r="CU21" cm="1">
        <f t="array" ref="CU21">ROUND(QUARTILE(IF(Sum!$FE$2:$FE$153=1,Sum!CS$2:CS$153),$C21),1)</f>
        <v>0</v>
      </c>
      <c r="CV21" cm="1">
        <f t="array" ref="CV21">ROUND(QUARTILE(IF(Sum!$FE$2:$FE$153=1,Sum!CT$2:CT$153),$C21),1)</f>
        <v>0</v>
      </c>
      <c r="CW21" cm="1">
        <f t="array" ref="CW21">ROUND(QUARTILE(IF(Sum!$FE$2:$FE$153=1,Sum!CU$2:CU$153),$C21),1)</f>
        <v>0</v>
      </c>
      <c r="CX21" cm="1">
        <f t="array" ref="CX21">ROUND(QUARTILE(IF(Sum!$FE$2:$FE$153=1,Sum!CV$2:CV$153),$C21),1)</f>
        <v>0</v>
      </c>
      <c r="CY21" cm="1">
        <f t="array" ref="CY21">ROUND(QUARTILE(IF(Sum!$FE$2:$FE$153=1,Sum!CW$2:CW$153),$C21),1)</f>
        <v>0</v>
      </c>
      <c r="CZ21" cm="1">
        <f t="array" ref="CZ21">ROUND(QUARTILE(IF(Sum!$FE$2:$FE$153=1,Sum!CX$2:CX$153),$C21),1)</f>
        <v>0</v>
      </c>
      <c r="DA21" cm="1">
        <f t="array" ref="DA21">ROUND(QUARTILE(IF(Sum!$FE$2:$FE$153=1,Sum!CY$2:CY$153),$C21),1)</f>
        <v>0</v>
      </c>
      <c r="DB21" cm="1">
        <f t="array" ref="DB21">ROUND(QUARTILE(IF(Sum!$FE$2:$FE$153=1,Sum!CZ$2:CZ$153),$C21),1)</f>
        <v>0</v>
      </c>
      <c r="DC21" cm="1">
        <f t="array" ref="DC21">ROUND(QUARTILE(IF(Sum!$FE$2:$FE$153=1,Sum!DA$2:DA$153),$C21),1)</f>
        <v>1</v>
      </c>
      <c r="DD21" cm="1">
        <f t="array" ref="DD21">ROUND(QUARTILE(IF(Sum!$FE$2:$FE$153=1,Sum!DB$2:DB$153),$C21),1)</f>
        <v>0</v>
      </c>
      <c r="DE21" cm="1">
        <f t="array" ref="DE21">ROUND(QUARTILE(IF(Sum!$FE$2:$FE$153=1,Sum!DC$2:DC$153),$C21),1)</f>
        <v>0</v>
      </c>
      <c r="DF21" cm="1">
        <f t="array" ref="DF21">ROUND(QUARTILE(IF(Sum!$FE$2:$FE$153=1,Sum!DD$2:DD$153),$C21),1)</f>
        <v>0</v>
      </c>
      <c r="DG21" cm="1">
        <f t="array" ref="DG21">ROUND(QUARTILE(IF(Sum!$FE$2:$FE$153=1,Sum!DE$2:DE$153),$C21),1)</f>
        <v>0</v>
      </c>
      <c r="DH21" cm="1">
        <f t="array" ref="DH21">ROUND(QUARTILE(IF(Sum!$FE$2:$FE$153=1,Sum!DF$2:DF$153),$C21),1)</f>
        <v>1</v>
      </c>
      <c r="DI21" cm="1">
        <f t="array" ref="DI21">ROUND(QUARTILE(IF(Sum!$FE$2:$FE$153=1,Sum!DG$2:DG$153),$C21),1)</f>
        <v>0</v>
      </c>
      <c r="DJ21" cm="1">
        <f t="array" ref="DJ21">ROUND(QUARTILE(IF(Sum!$FE$2:$FE$153=1,Sum!DH$2:DH$153),$C21),1)</f>
        <v>0</v>
      </c>
      <c r="DK21" cm="1">
        <f t="array" ref="DK21">ROUND(QUARTILE(IF(Sum!$FE$2:$FE$153=1,Sum!DI$2:DI$153),$C21),1)</f>
        <v>0</v>
      </c>
      <c r="DL21" cm="1">
        <f t="array" ref="DL21">ROUND(QUARTILE(IF(Sum!$FE$2:$FE$153=1,Sum!DJ$2:DJ$153),$C21),1)</f>
        <v>1</v>
      </c>
      <c r="DM21" cm="1">
        <f t="array" ref="DM21">ROUND(QUARTILE(IF(Sum!$FE$2:$FE$153=1,Sum!DK$2:DK$153),$C21),1)</f>
        <v>0</v>
      </c>
      <c r="DN21" cm="1">
        <f t="array" ref="DN21">ROUND(QUARTILE(IF(Sum!$FE$2:$FE$153=1,Sum!DL$2:DL$153),$C21),1)</f>
        <v>0</v>
      </c>
      <c r="DO21" cm="1">
        <f t="array" ref="DO21">ROUND(QUARTILE(IF(Sum!$FE$2:$FE$153=1,Sum!DM$2:DM$153),$C21),1)</f>
        <v>0</v>
      </c>
      <c r="DP21" cm="1">
        <f t="array" ref="DP21">ROUND(QUARTILE(IF(Sum!$FE$2:$FE$153=1,Sum!DN$2:DN$153),$C21),1)</f>
        <v>0</v>
      </c>
      <c r="DQ21" cm="1">
        <f t="array" ref="DQ21">ROUND(QUARTILE(IF(Sum!$FE$2:$FE$153=1,Sum!DO$2:DO$153),$C21),1)</f>
        <v>0</v>
      </c>
      <c r="DR21" cm="1">
        <f t="array" ref="DR21">ROUND(QUARTILE(IF(Sum!$FE$2:$FE$153=1,Sum!DP$2:DP$153),$C21),1)</f>
        <v>0</v>
      </c>
      <c r="DS21" cm="1">
        <f t="array" ref="DS21">ROUND(QUARTILE(IF(Sum!$FE$2:$FE$153=1,Sum!DQ$2:DQ$153),$C21),1)</f>
        <v>0</v>
      </c>
      <c r="DT21" cm="1">
        <f t="array" ref="DT21">ROUND(QUARTILE(IF(Sum!$FE$2:$FE$153=1,Sum!DR$2:DR$153),$C21),1)</f>
        <v>0</v>
      </c>
      <c r="DU21" cm="1">
        <f t="array" ref="DU21">ROUND(QUARTILE(IF(Sum!$FE$2:$FE$153=1,Sum!DS$2:DS$153),$C21),1)</f>
        <v>1</v>
      </c>
      <c r="DV21" cm="1">
        <f t="array" ref="DV21">ROUND(QUARTILE(IF(Sum!$FE$2:$FE$153=1,Sum!DT$2:DT$153),$C21),1)</f>
        <v>19</v>
      </c>
      <c r="DW21" cm="1">
        <f t="array" ref="DW21">ROUND(QUARTILE(IF(Sum!$FE$2:$FE$153=1,Sum!DU$2:DU$153),$C21),1)</f>
        <v>0</v>
      </c>
      <c r="DX21" cm="1">
        <f t="array" ref="DX21">ROUND(QUARTILE(IF(Sum!$FE$2:$FE$153=1,Sum!DV$2:DV$153),$C21),1)</f>
        <v>0</v>
      </c>
      <c r="DY21" cm="1">
        <f t="array" ref="DY21">ROUND(QUARTILE(IF(Sum!$FE$2:$FE$153=1,Sum!DW$2:DW$153),$C21),1)</f>
        <v>0</v>
      </c>
      <c r="DZ21" cm="1">
        <f t="array" ref="DZ21">ROUND(QUARTILE(IF(Sum!$FE$2:$FE$153=1,Sum!DX$2:DX$153),$C21),1)</f>
        <v>0</v>
      </c>
      <c r="EA21" cm="1">
        <f t="array" ref="EA21">ROUND(QUARTILE(IF(Sum!$FE$2:$FE$153=1,Sum!DY$2:DY$153),$C21),1)</f>
        <v>0</v>
      </c>
      <c r="EB21" cm="1">
        <f t="array" ref="EB21">ROUND(QUARTILE(IF(Sum!$FE$2:$FE$153=1,Sum!DZ$2:DZ$153),$C21),1)</f>
        <v>0</v>
      </c>
      <c r="EC21" cm="1">
        <f t="array" ref="EC21">ROUND(QUARTILE(IF(Sum!$FE$2:$FE$153=1,Sum!EA$2:EA$153),$C21),1)</f>
        <v>0</v>
      </c>
      <c r="ED21" cm="1">
        <f t="array" ref="ED21">ROUND(QUARTILE(IF(Sum!$FE$2:$FE$153=1,Sum!EB$2:EB$153),$C21),1)</f>
        <v>0</v>
      </c>
      <c r="EE21" cm="1">
        <f t="array" ref="EE21">ROUND(QUARTILE(IF(Sum!$FE$2:$FE$153=1,Sum!EC$2:EC$153),$C21),1)</f>
        <v>0</v>
      </c>
      <c r="EF21" cm="1">
        <f t="array" ref="EF21">ROUND(QUARTILE(IF(Sum!$FE$2:$FE$153=1,Sum!ED$2:ED$153),$C21),1)</f>
        <v>0</v>
      </c>
      <c r="EG21" cm="1">
        <f t="array" ref="EG21">ROUND(QUARTILE(IF(Sum!$FE$2:$FE$153=1,Sum!EE$2:EE$153),$C21),1)</f>
        <v>1</v>
      </c>
      <c r="EH21" cm="1">
        <f t="array" ref="EH21">ROUND(QUARTILE(IF(Sum!$FE$2:$FE$153=1,Sum!EF$2:EF$153),$C21),1)</f>
        <v>0</v>
      </c>
      <c r="EI21" cm="1">
        <f t="array" ref="EI21">ROUND(QUARTILE(IF(Sum!$FE$2:$FE$153=1,Sum!EG$2:EG$153),$C21),1)</f>
        <v>0</v>
      </c>
      <c r="EJ21" cm="1">
        <f t="array" ref="EJ21">ROUND(QUARTILE(IF(Sum!$FE$2:$FE$153=1,Sum!EH$2:EH$153),$C21),1)</f>
        <v>0</v>
      </c>
      <c r="EK21" cm="1">
        <f t="array" ref="EK21">ROUND(QUARTILE(IF(Sum!$FE$2:$FE$153=1,Sum!EI$2:EI$153),$C21),1)</f>
        <v>0</v>
      </c>
      <c r="EL21" cm="1">
        <f t="array" ref="EL21">ROUND(QUARTILE(IF(Sum!$FE$2:$FE$153=1,Sum!EJ$2:EJ$153),$C21),1)</f>
        <v>0</v>
      </c>
      <c r="EM21" cm="1">
        <f t="array" ref="EM21">ROUND(QUARTILE(IF(Sum!$FE$2:$FE$153=1,Sum!EK$2:EK$153),$C21),1)</f>
        <v>0</v>
      </c>
      <c r="EN21" cm="1">
        <f t="array" ref="EN21">ROUND(QUARTILE(IF(Sum!$FE$2:$FE$153=1,Sum!EL$2:EL$153),$C21),1)</f>
        <v>0</v>
      </c>
      <c r="EO21" cm="1">
        <f t="array" ref="EO21">ROUND(QUARTILE(IF(Sum!$FE$2:$FE$153=1,Sum!EM$2:EM$153),$C21),1)</f>
        <v>1</v>
      </c>
      <c r="EP21" cm="1">
        <f t="array" ref="EP21">ROUND(QUARTILE(IF(Sum!$FE$2:$FE$153=1,Sum!EN$2:EN$153),$C21),1)</f>
        <v>0</v>
      </c>
      <c r="EQ21" cm="1">
        <f t="array" ref="EQ21">ROUND(QUARTILE(IF(Sum!$FE$2:$FE$153=1,Sum!EO$2:EO$153),$C21),1)</f>
        <v>0</v>
      </c>
      <c r="ER21" cm="1">
        <f t="array" ref="ER21">ROUND(QUARTILE(IF(Sum!$FE$2:$FE$153=1,Sum!EP$2:EP$153),$C21),1)</f>
        <v>0</v>
      </c>
      <c r="ES21" cm="1">
        <f t="array" ref="ES21">ROUND(QUARTILE(IF(Sum!$FE$2:$FE$153=1,Sum!EQ$2:EQ$153),$C21),1)</f>
        <v>1</v>
      </c>
      <c r="ET21" cm="1">
        <f t="array" ref="ET21">ROUND(QUARTILE(IF(Sum!$FE$2:$FE$153=1,Sum!ER$2:ER$153),$C21),1)</f>
        <v>0</v>
      </c>
      <c r="EU21" cm="1">
        <f t="array" ref="EU21">ROUND(QUARTILE(IF(Sum!$FE$2:$FE$153=1,Sum!ES$2:ES$153),$C21),1)</f>
        <v>0</v>
      </c>
      <c r="EV21" cm="1">
        <f t="array" ref="EV21">ROUND(QUARTILE(IF(Sum!$FE$2:$FE$153=1,Sum!ET$2:ET$153),$C21),1)</f>
        <v>0</v>
      </c>
      <c r="EW21" cm="1">
        <f t="array" ref="EW21">ROUND(QUARTILE(IF(Sum!$FE$2:$FE$153=1,Sum!EU$2:EU$153),$C21),1)</f>
        <v>1</v>
      </c>
      <c r="EX21" cm="1">
        <f t="array" ref="EX21">ROUND(QUARTILE(IF(Sum!$FE$2:$FE$153=1,Sum!EV$2:EV$153),$C21),1)</f>
        <v>0</v>
      </c>
      <c r="EY21" cm="1">
        <f t="array" ref="EY21">ROUND(QUARTILE(IF(Sum!$FE$2:$FE$153=1,Sum!EW$2:EW$153),$C21),1)</f>
        <v>0</v>
      </c>
      <c r="EZ21" cm="1">
        <f t="array" ref="EZ21">ROUND(QUARTILE(IF(Sum!$FE$2:$FE$153=1,Sum!EX$2:EX$153),$C21),1)</f>
        <v>0</v>
      </c>
      <c r="FA21" cm="1">
        <f t="array" ref="FA21">ROUND(QUARTILE(IF(Sum!$FE$2:$FE$153=1,Sum!EY$2:EY$153),$C21),1)</f>
        <v>0</v>
      </c>
      <c r="FB21" cm="1">
        <f t="array" ref="FB21">ROUND(QUARTILE(IF(Sum!$FE$2:$FE$153=1,Sum!EZ$2:EZ$153),$C21),1)</f>
        <v>0</v>
      </c>
      <c r="FC21" cm="1">
        <f t="array" ref="FC21">ROUND(QUARTILE(IF(Sum!$FE$2:$FE$153=1,Sum!FA$2:FA$153),$C21),1)</f>
        <v>0</v>
      </c>
      <c r="FD21" cm="1">
        <f t="array" ref="FD21">ROUND(QUARTILE(IF(Sum!$FE$2:$FE$153=1,Sum!FB$2:FB$153),$C21),1)</f>
        <v>0</v>
      </c>
      <c r="FE21" cm="1">
        <f t="array" ref="FE21">ROUND(QUARTILE(IF(Sum!$FE$2:$FE$153=1,Sum!FC$2:FC$153),$C21),1)</f>
        <v>0</v>
      </c>
    </row>
    <row r="22" spans="1:161" x14ac:dyDescent="0.25">
      <c r="A22" s="198"/>
      <c r="B22" t="s">
        <v>384</v>
      </c>
      <c r="C22">
        <v>1</v>
      </c>
      <c r="D22" cm="1">
        <f t="array" ref="D22">ROUND(QUARTILE(IF(Sum!$FE$2:$FE$153=1,Sum!B$2:B$153),$C22),1)</f>
        <v>49.5</v>
      </c>
      <c r="E22" cm="1">
        <f t="array" ref="E22">ROUND(QUARTILE(IF(Sum!$FE$2:$FE$153=1,Sum!C$2:C$153),$C22),1)</f>
        <v>0</v>
      </c>
      <c r="F22" cm="1">
        <f t="array" ref="F22">ROUND(QUARTILE(IF(Sum!$FE$2:$FE$153=1,Sum!D$2:D$153),$C22),1)</f>
        <v>0</v>
      </c>
      <c r="G22" cm="1">
        <f t="array" ref="G22">ROUND(QUARTILE(IF(Sum!$FE$2:$FE$153=1,Sum!E$2:E$153),$C22),1)</f>
        <v>0</v>
      </c>
      <c r="H22" cm="1">
        <f t="array" ref="H22">ROUND(QUARTILE(IF(Sum!$FE$2:$FE$153=1,Sum!F$2:F$153),$C22),1)</f>
        <v>0</v>
      </c>
      <c r="I22" cm="1">
        <f t="array" ref="I22">ROUND(QUARTILE(IF(Sum!$FE$2:$FE$153=1,Sum!G$2:G$153),$C22),1)</f>
        <v>0</v>
      </c>
      <c r="J22" cm="1">
        <f t="array" ref="J22">ROUND(QUARTILE(IF(Sum!$FE$2:$FE$153=1,Sum!H$2:H$153),$C22),1)</f>
        <v>1</v>
      </c>
      <c r="K22" cm="1">
        <f t="array" ref="K22">ROUND(QUARTILE(IF(Sum!$FE$2:$FE$153=1,Sum!I$2:I$153),$C22),1)</f>
        <v>170</v>
      </c>
      <c r="L22" cm="1">
        <f t="array" ref="L22">ROUND(QUARTILE(IF(Sum!$FE$2:$FE$153=1,Sum!J$2:J$153),$C22),1)</f>
        <v>76</v>
      </c>
      <c r="M22" cm="1">
        <f t="array" ref="M22">ROUND(QUARTILE(IF(Sum!$FE$2:$FE$153=1,Sum!K$2:K$153),$C22),1)</f>
        <v>26</v>
      </c>
      <c r="N22" cm="1">
        <f t="array" ref="N22">ROUND(QUARTILE(IF(Sum!$FE$2:$FE$153=1,Sum!L$2:L$153),$C22),1)</f>
        <v>0</v>
      </c>
      <c r="O22" cm="1">
        <f t="array" ref="O22">ROUND(QUARTILE(IF(Sum!$FE$2:$FE$153=1,Sum!M$2:M$153),$C22),1)</f>
        <v>0</v>
      </c>
      <c r="P22" cm="1">
        <f t="array" ref="P22">ROUND(QUARTILE(IF(Sum!$FE$2:$FE$153=1,Sum!N$2:N$153),$C22),1)</f>
        <v>0</v>
      </c>
      <c r="Q22" cm="1">
        <f t="array" ref="Q22">ROUND(QUARTILE(IF(Sum!$FE$2:$FE$153=1,Sum!O$2:O$153),$C22),1)</f>
        <v>1</v>
      </c>
      <c r="R22" cm="1">
        <f t="array" ref="R22">ROUND(QUARTILE(IF(Sum!$FE$2:$FE$153=1,Sum!P$2:P$153),$C22),1)</f>
        <v>0</v>
      </c>
      <c r="S22" cm="1">
        <f t="array" ref="S22">ROUND(QUARTILE(IF(Sum!$FE$2:$FE$153=1,Sum!Q$2:Q$153),$C22),1)</f>
        <v>0</v>
      </c>
      <c r="T22" cm="1">
        <f t="array" ref="T22">ROUND(QUARTILE(IF(Sum!$FE$2:$FE$153=1,Sum!R$2:R$153),$C22),1)</f>
        <v>0</v>
      </c>
      <c r="U22" cm="1">
        <f t="array" ref="U22">ROUND(QUARTILE(IF(Sum!$FE$2:$FE$153=1,Sum!S$2:S$153),$C22),1)</f>
        <v>0</v>
      </c>
      <c r="V22" cm="1">
        <f t="array" ref="V22">ROUND(QUARTILE(IF(Sum!$FE$2:$FE$153=1,Sum!T$2:T$153),$C22),1)</f>
        <v>0</v>
      </c>
      <c r="W22" cm="1">
        <f t="array" ref="W22">ROUND(QUARTILE(IF(Sum!$FE$2:$FE$153=1,Sum!U$2:U$153),$C22),1)</f>
        <v>0</v>
      </c>
      <c r="X22" cm="1">
        <f t="array" ref="X22">ROUND(QUARTILE(IF(Sum!$FE$2:$FE$153=1,Sum!V$2:V$153),$C22),1)</f>
        <v>1</v>
      </c>
      <c r="Y22" cm="1">
        <f t="array" ref="Y22">ROUND(QUARTILE(IF(Sum!$FE$2:$FE$153=1,Sum!W$2:W$153),$C22),1)</f>
        <v>0</v>
      </c>
      <c r="Z22" cm="1">
        <f t="array" ref="Z22">ROUND(QUARTILE(IF(Sum!$FE$2:$FE$153=1,Sum!X$2:X$153),$C22),1)</f>
        <v>0</v>
      </c>
      <c r="AA22" cm="1">
        <f t="array" ref="AA22">ROUND(QUARTILE(IF(Sum!$FE$2:$FE$153=1,Sum!Y$2:Y$153),$C22),1)</f>
        <v>0</v>
      </c>
      <c r="AB22" cm="1">
        <f t="array" ref="AB22">ROUND(QUARTILE(IF(Sum!$FE$2:$FE$153=1,Sum!Z$2:Z$153),$C22),1)</f>
        <v>0</v>
      </c>
      <c r="AC22" cm="1">
        <f t="array" ref="AC22">ROUND(QUARTILE(IF(Sum!$FE$2:$FE$153=1,Sum!AA$2:AA$153),$C22),1)</f>
        <v>0</v>
      </c>
      <c r="AD22" cm="1">
        <f t="array" ref="AD22">ROUND(QUARTILE(IF(Sum!$FE$2:$FE$153=1,Sum!AB$2:AB$153),$C22),1)</f>
        <v>0</v>
      </c>
      <c r="AE22" cm="1">
        <f t="array" ref="AE22">ROUND(QUARTILE(IF(Sum!$FE$2:$FE$153=1,Sum!AC$2:AC$153),$C22),1)</f>
        <v>0</v>
      </c>
      <c r="AF22" cm="1">
        <f t="array" ref="AF22">ROUND(QUARTILE(IF(Sum!$FE$2:$FE$153=1,Sum!AD$2:AD$153),$C22),1)</f>
        <v>0</v>
      </c>
      <c r="AG22" cm="1">
        <f t="array" ref="AG22">ROUND(QUARTILE(IF(Sum!$FE$2:$FE$153=1,Sum!AE$2:AE$153),$C22),1)</f>
        <v>0</v>
      </c>
      <c r="AH22" cm="1">
        <f t="array" ref="AH22">ROUND(QUARTILE(IF(Sum!$FE$2:$FE$153=1,Sum!AF$2:AF$153),$C22),1)</f>
        <v>0</v>
      </c>
      <c r="AI22" cm="1">
        <f t="array" ref="AI22">ROUND(QUARTILE(IF(Sum!$FE$2:$FE$153=1,Sum!AG$2:AG$153),$C22),1)</f>
        <v>0</v>
      </c>
      <c r="AJ22" cm="1">
        <f t="array" ref="AJ22">ROUND(QUARTILE(IF(Sum!$FE$2:$FE$153=1,Sum!AH$2:AH$153),$C22),1)</f>
        <v>0</v>
      </c>
      <c r="AK22" cm="1">
        <f t="array" ref="AK22">ROUND(QUARTILE(IF(Sum!$FE$2:$FE$153=1,Sum!AI$2:AI$153),$C22),1)</f>
        <v>0</v>
      </c>
      <c r="AL22" cm="1">
        <f t="array" ref="AL22">ROUND(QUARTILE(IF(Sum!$FE$2:$FE$153=1,Sum!AJ$2:AJ$153),$C22),1)</f>
        <v>0</v>
      </c>
      <c r="AM22" cm="1">
        <f t="array" ref="AM22">ROUND(QUARTILE(IF(Sum!$FE$2:$FE$153=1,Sum!AK$2:AK$153),$C22),1)</f>
        <v>0</v>
      </c>
      <c r="AN22" cm="1">
        <f t="array" ref="AN22">ROUND(QUARTILE(IF(Sum!$FE$2:$FE$153=1,Sum!AL$2:AL$153),$C22),1)</f>
        <v>0</v>
      </c>
      <c r="AO22" cm="1">
        <f t="array" ref="AO22">ROUND(QUARTILE(IF(Sum!$FE$2:$FE$153=1,Sum!AM$2:AM$153),$C22),1)</f>
        <v>0</v>
      </c>
      <c r="AP22" cm="1">
        <f t="array" ref="AP22">ROUND(QUARTILE(IF(Sum!$FE$2:$FE$153=1,Sum!AN$2:AN$153),$C22),1)</f>
        <v>0</v>
      </c>
      <c r="AQ22" cm="1">
        <f t="array" ref="AQ22">ROUND(QUARTILE(IF(Sum!$FE$2:$FE$153=1,Sum!AO$2:AO$153),$C22),1)</f>
        <v>0</v>
      </c>
      <c r="AR22" cm="1">
        <f t="array" ref="AR22">ROUND(QUARTILE(IF(Sum!$FE$2:$FE$153=1,Sum!AP$2:AP$153),$C22),1)</f>
        <v>0</v>
      </c>
      <c r="AS22" cm="1">
        <f t="array" ref="AS22">ROUND(QUARTILE(IF(Sum!$FE$2:$FE$153=1,Sum!AQ$2:AQ$153),$C22),1)</f>
        <v>0</v>
      </c>
      <c r="AT22" cm="1">
        <f t="array" ref="AT22">ROUND(QUARTILE(IF(Sum!$FE$2:$FE$153=1,Sum!AR$2:AR$153),$C22),1)</f>
        <v>0</v>
      </c>
      <c r="AU22" cm="1">
        <f t="array" ref="AU22">ROUND(QUARTILE(IF(Sum!$FE$2:$FE$153=1,Sum!AS$2:AS$153),$C22),1)</f>
        <v>0</v>
      </c>
      <c r="AV22" cm="1">
        <f t="array" ref="AV22">ROUND(QUARTILE(IF(Sum!$FE$2:$FE$153=1,Sum!AT$2:AT$153),$C22),1)</f>
        <v>0</v>
      </c>
      <c r="AW22" cm="1">
        <f t="array" ref="AW22">ROUND(QUARTILE(IF(Sum!$FE$2:$FE$153=1,Sum!AU$2:AU$153),$C22),1)</f>
        <v>0</v>
      </c>
      <c r="AX22" cm="1">
        <f t="array" ref="AX22">ROUND(QUARTILE(IF(Sum!$FE$2:$FE$153=1,Sum!AV$2:AV$153),$C22),1)</f>
        <v>1</v>
      </c>
      <c r="AY22" cm="1">
        <f t="array" ref="AY22">ROUND(QUARTILE(IF(Sum!$FE$2:$FE$153=1,Sum!AW$2:AW$153),$C22),1)</f>
        <v>0</v>
      </c>
      <c r="AZ22" cm="1">
        <f t="array" ref="AZ22">ROUND(QUARTILE(IF(Sum!$FE$2:$FE$153=1,Sum!AX$2:AX$153),$C22),1)</f>
        <v>1</v>
      </c>
      <c r="BA22" cm="1">
        <f t="array" ref="BA22">ROUND(QUARTILE(IF(Sum!$FE$2:$FE$153=1,Sum!AY$2:AY$153),$C22),1)</f>
        <v>23</v>
      </c>
      <c r="BB22" cm="1">
        <f t="array" ref="BB22">ROUND(QUARTILE(IF(Sum!$FE$2:$FE$153=1,Sum!AZ$2:AZ$153),$C22),1)</f>
        <v>0.7</v>
      </c>
      <c r="BC22" cm="1">
        <f t="array" ref="BC22">ROUND(QUARTILE(IF(Sum!$FE$2:$FE$153=1,Sum!BA$2:BA$153),$C22),1)</f>
        <v>2.8</v>
      </c>
      <c r="BD22" cm="1">
        <f t="array" ref="BD22">ROUND(QUARTILE(IF(Sum!$FE$2:$FE$153=1,Sum!BB$2:BB$153),$C22),1)</f>
        <v>0</v>
      </c>
      <c r="BE22" cm="1">
        <f t="array" ref="BE22">ROUND(QUARTILE(IF(Sum!$FE$2:$FE$153=1,Sum!BC$2:BC$153),$C22),1)</f>
        <v>0</v>
      </c>
      <c r="BF22" cm="1">
        <f t="array" ref="BF22">ROUND(QUARTILE(IF(Sum!$FE$2:$FE$153=1,Sum!BD$2:BD$153),$C22),1)</f>
        <v>1</v>
      </c>
      <c r="BG22" cm="1">
        <f t="array" ref="BG22">ROUND(QUARTILE(IF(Sum!$FE$2:$FE$153=1,Sum!BE$2:BE$153),$C22),1)</f>
        <v>1</v>
      </c>
      <c r="BH22" cm="1">
        <f t="array" ref="BH22">ROUND(QUARTILE(IF(Sum!$FE$2:$FE$153=1,Sum!BF$2:BF$153),$C22),1)</f>
        <v>162.5</v>
      </c>
      <c r="BI22" cm="1">
        <f t="array" ref="BI22">ROUND(QUARTILE(IF(Sum!$FE$2:$FE$153=1,Sum!BG$2:BG$153),$C22),1)</f>
        <v>1</v>
      </c>
      <c r="BJ22" cm="1">
        <f t="array" ref="BJ22">ROUND(QUARTILE(IF(Sum!$FE$2:$FE$153=1,Sum!BH$2:BH$153),$C22),1)</f>
        <v>88</v>
      </c>
      <c r="BK22" cm="1">
        <f t="array" ref="BK22">ROUND(QUARTILE(IF(Sum!$FE$2:$FE$153=1,Sum!BI$2:BI$153),$C22),1)</f>
        <v>55</v>
      </c>
      <c r="BL22" cm="1">
        <f t="array" ref="BL22">ROUND(QUARTILE(IF(Sum!$FE$2:$FE$153=1,Sum!BJ$2:BJ$153),$C22),1)</f>
        <v>32.1</v>
      </c>
      <c r="BM22" cm="1">
        <f t="array" ref="BM22">ROUND(QUARTILE(IF(Sum!$FE$2:$FE$153=1,Sum!BK$2:BK$153),$C22),1)</f>
        <v>0</v>
      </c>
      <c r="BN22" cm="1">
        <f t="array" ref="BN22">ROUND(QUARTILE(IF(Sum!$FE$2:$FE$153=1,Sum!BL$2:BL$153),$C22),1)</f>
        <v>2</v>
      </c>
      <c r="BO22" cm="1">
        <f t="array" ref="BO22">ROUND(QUARTILE(IF(Sum!$FE$2:$FE$153=1,Sum!BM$2:BM$153),$C22),1)</f>
        <v>0</v>
      </c>
      <c r="BP22" cm="1">
        <f t="array" ref="BP22">ROUND(QUARTILE(IF(Sum!$FE$2:$FE$153=1,Sum!BN$2:BN$153),$C22),1)</f>
        <v>0</v>
      </c>
      <c r="BQ22" cm="1">
        <f t="array" ref="BQ22">ROUND(QUARTILE(IF(Sum!$FE$2:$FE$153=1,Sum!BO$2:BO$153),$C22),1)</f>
        <v>0</v>
      </c>
      <c r="BR22" cm="1">
        <f t="array" ref="BR22">ROUND(QUARTILE(IF(Sum!$FE$2:$FE$153=1,Sum!BP$2:BP$153),$C22),1)</f>
        <v>0</v>
      </c>
      <c r="BS22" cm="1">
        <f t="array" ref="BS22">ROUND(QUARTILE(IF(Sum!$FE$2:$FE$153=1,Sum!BQ$2:BQ$153),$C22),1)</f>
        <v>0</v>
      </c>
      <c r="BT22" cm="1">
        <f t="array" ref="BT22">ROUND(QUARTILE(IF(Sum!$FE$2:$FE$153=1,Sum!BR$2:BR$153),$C22),1)</f>
        <v>1</v>
      </c>
      <c r="BU22" cm="1">
        <f t="array" ref="BU22">ROUND(QUARTILE(IF(Sum!$FE$2:$FE$153=1,Sum!BS$2:BS$153),$C22),1)</f>
        <v>0</v>
      </c>
      <c r="BV22" cm="1">
        <f t="array" ref="BV22">ROUND(QUARTILE(IF(Sum!$FE$2:$FE$153=1,Sum!BT$2:BT$153),$C22),1)</f>
        <v>0</v>
      </c>
      <c r="BW22" cm="1">
        <f t="array" ref="BW22">ROUND(QUARTILE(IF(Sum!$FE$2:$FE$153=1,Sum!BU$2:BU$153),$C22),1)</f>
        <v>0</v>
      </c>
      <c r="BX22" cm="1">
        <f t="array" ref="BX22">ROUND(QUARTILE(IF(Sum!$FE$2:$FE$153=1,Sum!BV$2:BV$153),$C22),1)</f>
        <v>0</v>
      </c>
      <c r="BY22" cm="1">
        <f t="array" ref="BY22">ROUND(QUARTILE(IF(Sum!$FE$2:$FE$153=1,Sum!BW$2:BW$153),$C22),1)</f>
        <v>3</v>
      </c>
      <c r="BZ22" cm="1">
        <f t="array" ref="BZ22">ROUND(QUARTILE(IF(Sum!$FE$2:$FE$153=1,Sum!BX$2:BX$153),$C22),1)</f>
        <v>0</v>
      </c>
      <c r="CA22" cm="1">
        <f t="array" ref="CA22">ROUND(QUARTILE(IF(Sum!$FE$2:$FE$153=1,Sum!BY$2:BY$153),$C22),1)</f>
        <v>0</v>
      </c>
      <c r="CB22" cm="1">
        <f t="array" ref="CB22">ROUND(QUARTILE(IF(Sum!$FE$2:$FE$153=1,Sum!BZ$2:BZ$153),$C22),1)</f>
        <v>0</v>
      </c>
      <c r="CC22" cm="1">
        <f t="array" ref="CC22">ROUND(QUARTILE(IF(Sum!$FE$2:$FE$153=1,Sum!CA$2:CA$153),$C22),1)</f>
        <v>0</v>
      </c>
      <c r="CD22" cm="1">
        <f t="array" ref="CD22">ROUND(QUARTILE(IF(Sum!$FE$2:$FE$153=1,Sum!CB$2:CB$153),$C22),1)</f>
        <v>0</v>
      </c>
      <c r="CE22" cm="1">
        <f t="array" ref="CE22">ROUND(QUARTILE(IF(Sum!$FE$2:$FE$153=1,Sum!CC$2:CC$153),$C22),1)</f>
        <v>0</v>
      </c>
      <c r="CF22" cm="1">
        <f t="array" ref="CF22">ROUND(QUARTILE(IF(Sum!$FE$2:$FE$153=1,Sum!CD$2:CD$153),$C22),1)</f>
        <v>0</v>
      </c>
      <c r="CG22" cm="1">
        <f t="array" ref="CG22">ROUND(QUARTILE(IF(Sum!$FE$2:$FE$153=1,Sum!CE$2:CE$153),$C22),1)</f>
        <v>0</v>
      </c>
      <c r="CH22" cm="1">
        <f t="array" ref="CH22">ROUND(QUARTILE(IF(Sum!$FE$2:$FE$153=1,Sum!CF$2:CF$153),$C22),1)</f>
        <v>0</v>
      </c>
      <c r="CI22" cm="1">
        <f t="array" ref="CI22">ROUND(QUARTILE(IF(Sum!$FE$2:$FE$153=1,Sum!CG$2:CG$153),$C22),1)</f>
        <v>1</v>
      </c>
      <c r="CJ22" cm="1">
        <f t="array" ref="CJ22">ROUND(QUARTILE(IF(Sum!$FE$2:$FE$153=1,Sum!CH$2:CH$153),$C22),1)</f>
        <v>500</v>
      </c>
      <c r="CK22" cm="1">
        <f t="array" ref="CK22">ROUND(QUARTILE(IF(Sum!$FE$2:$FE$153=1,Sum!CI$2:CI$153),$C22),1)</f>
        <v>442.5</v>
      </c>
      <c r="CL22" cm="1">
        <f t="array" ref="CL22">ROUND(QUARTILE(IF(Sum!$FE$2:$FE$153=1,Sum!CJ$2:CJ$153),$C22),1)</f>
        <v>0</v>
      </c>
      <c r="CM22" cm="1">
        <f t="array" ref="CM22">ROUND(QUARTILE(IF(Sum!$FE$2:$FE$153=1,Sum!CK$2:CK$153),$C22),1)</f>
        <v>0</v>
      </c>
      <c r="CN22" cm="1">
        <f t="array" ref="CN22">ROUND(QUARTILE(IF(Sum!$FE$2:$FE$153=1,Sum!CL$2:CL$153),$C22),1)</f>
        <v>0</v>
      </c>
      <c r="CO22" cm="1">
        <f t="array" ref="CO22">ROUND(QUARTILE(IF(Sum!$FE$2:$FE$153=1,Sum!CM$2:CM$153),$C22),1)</f>
        <v>0</v>
      </c>
      <c r="CP22" cm="1">
        <f t="array" ref="CP22">ROUND(QUARTILE(IF(Sum!$FE$2:$FE$153=1,Sum!CN$2:CN$153),$C22),1)</f>
        <v>0</v>
      </c>
      <c r="CQ22" cm="1">
        <f t="array" ref="CQ22">ROUND(QUARTILE(IF(Sum!$FE$2:$FE$153=1,Sum!CO$2:CO$153),$C22),1)</f>
        <v>0</v>
      </c>
      <c r="CR22" cm="1">
        <f t="array" ref="CR22">ROUND(QUARTILE(IF(Sum!$FE$2:$FE$153=1,Sum!CP$2:CP$153),$C22),1)</f>
        <v>0</v>
      </c>
      <c r="CS22" cm="1">
        <f t="array" ref="CS22">ROUND(QUARTILE(IF(Sum!$FE$2:$FE$153=1,Sum!CQ$2:CQ$153),$C22),1)</f>
        <v>0</v>
      </c>
      <c r="CT22" cm="1">
        <f t="array" ref="CT22">ROUND(QUARTILE(IF(Sum!$FE$2:$FE$153=1,Sum!CR$2:CR$153),$C22),1)</f>
        <v>0</v>
      </c>
      <c r="CU22" cm="1">
        <f t="array" ref="CU22">ROUND(QUARTILE(IF(Sum!$FE$2:$FE$153=1,Sum!CS$2:CS$153),$C22),1)</f>
        <v>0</v>
      </c>
      <c r="CV22" cm="1">
        <f t="array" ref="CV22">ROUND(QUARTILE(IF(Sum!$FE$2:$FE$153=1,Sum!CT$2:CT$153),$C22),1)</f>
        <v>0</v>
      </c>
      <c r="CW22" cm="1">
        <f t="array" ref="CW22">ROUND(QUARTILE(IF(Sum!$FE$2:$FE$153=1,Sum!CU$2:CU$153),$C22),1)</f>
        <v>0</v>
      </c>
      <c r="CX22" cm="1">
        <f t="array" ref="CX22">ROUND(QUARTILE(IF(Sum!$FE$2:$FE$153=1,Sum!CV$2:CV$153),$C22),1)</f>
        <v>0</v>
      </c>
      <c r="CY22" cm="1">
        <f t="array" ref="CY22">ROUND(QUARTILE(IF(Sum!$FE$2:$FE$153=1,Sum!CW$2:CW$153),$C22),1)</f>
        <v>0</v>
      </c>
      <c r="CZ22" cm="1">
        <f t="array" ref="CZ22">ROUND(QUARTILE(IF(Sum!$FE$2:$FE$153=1,Sum!CX$2:CX$153),$C22),1)</f>
        <v>0</v>
      </c>
      <c r="DA22" cm="1">
        <f t="array" ref="DA22">ROUND(QUARTILE(IF(Sum!$FE$2:$FE$153=1,Sum!CY$2:CY$153),$C22),1)</f>
        <v>0</v>
      </c>
      <c r="DB22" cm="1">
        <f t="array" ref="DB22">ROUND(QUARTILE(IF(Sum!$FE$2:$FE$153=1,Sum!CZ$2:CZ$153),$C22),1)</f>
        <v>0</v>
      </c>
      <c r="DC22" cm="1">
        <f t="array" ref="DC22">ROUND(QUARTILE(IF(Sum!$FE$2:$FE$153=1,Sum!DA$2:DA$153),$C22),1)</f>
        <v>0</v>
      </c>
      <c r="DD22" cm="1">
        <f t="array" ref="DD22">ROUND(QUARTILE(IF(Sum!$FE$2:$FE$153=1,Sum!DB$2:DB$153),$C22),1)</f>
        <v>0</v>
      </c>
      <c r="DE22" cm="1">
        <f t="array" ref="DE22">ROUND(QUARTILE(IF(Sum!$FE$2:$FE$153=1,Sum!DC$2:DC$153),$C22),1)</f>
        <v>0</v>
      </c>
      <c r="DF22" cm="1">
        <f t="array" ref="DF22">ROUND(QUARTILE(IF(Sum!$FE$2:$FE$153=1,Sum!DD$2:DD$153),$C22),1)</f>
        <v>0</v>
      </c>
      <c r="DG22" cm="1">
        <f t="array" ref="DG22">ROUND(QUARTILE(IF(Sum!$FE$2:$FE$153=1,Sum!DE$2:DE$153),$C22),1)</f>
        <v>0</v>
      </c>
      <c r="DH22" cm="1">
        <f t="array" ref="DH22">ROUND(QUARTILE(IF(Sum!$FE$2:$FE$153=1,Sum!DF$2:DF$153),$C22),1)</f>
        <v>1</v>
      </c>
      <c r="DI22" cm="1">
        <f t="array" ref="DI22">ROUND(QUARTILE(IF(Sum!$FE$2:$FE$153=1,Sum!DG$2:DG$153),$C22),1)</f>
        <v>0</v>
      </c>
      <c r="DJ22" cm="1">
        <f t="array" ref="DJ22">ROUND(QUARTILE(IF(Sum!$FE$2:$FE$153=1,Sum!DH$2:DH$153),$C22),1)</f>
        <v>0</v>
      </c>
      <c r="DK22" cm="1">
        <f t="array" ref="DK22">ROUND(QUARTILE(IF(Sum!$FE$2:$FE$153=1,Sum!DI$2:DI$153),$C22),1)</f>
        <v>0</v>
      </c>
      <c r="DL22" cm="1">
        <f t="array" ref="DL22">ROUND(QUARTILE(IF(Sum!$FE$2:$FE$153=1,Sum!DJ$2:DJ$153),$C22),1)</f>
        <v>1</v>
      </c>
      <c r="DM22" cm="1">
        <f t="array" ref="DM22">ROUND(QUARTILE(IF(Sum!$FE$2:$FE$153=1,Sum!DK$2:DK$153),$C22),1)</f>
        <v>0</v>
      </c>
      <c r="DN22" cm="1">
        <f t="array" ref="DN22">ROUND(QUARTILE(IF(Sum!$FE$2:$FE$153=1,Sum!DL$2:DL$153),$C22),1)</f>
        <v>0</v>
      </c>
      <c r="DO22" cm="1">
        <f t="array" ref="DO22">ROUND(QUARTILE(IF(Sum!$FE$2:$FE$153=1,Sum!DM$2:DM$153),$C22),1)</f>
        <v>0</v>
      </c>
      <c r="DP22" cm="1">
        <f t="array" ref="DP22">ROUND(QUARTILE(IF(Sum!$FE$2:$FE$153=1,Sum!DN$2:DN$153),$C22),1)</f>
        <v>0</v>
      </c>
      <c r="DQ22" cm="1">
        <f t="array" ref="DQ22">ROUND(QUARTILE(IF(Sum!$FE$2:$FE$153=1,Sum!DO$2:DO$153),$C22),1)</f>
        <v>0</v>
      </c>
      <c r="DR22" cm="1">
        <f t="array" ref="DR22">ROUND(QUARTILE(IF(Sum!$FE$2:$FE$153=1,Sum!DP$2:DP$153),$C22),1)</f>
        <v>0</v>
      </c>
      <c r="DS22" cm="1">
        <f t="array" ref="DS22">ROUND(QUARTILE(IF(Sum!$FE$2:$FE$153=1,Sum!DQ$2:DQ$153),$C22),1)</f>
        <v>0</v>
      </c>
      <c r="DT22" cm="1">
        <f t="array" ref="DT22">ROUND(QUARTILE(IF(Sum!$FE$2:$FE$153=1,Sum!DR$2:DR$153),$C22),1)</f>
        <v>0</v>
      </c>
      <c r="DU22" cm="1">
        <f t="array" ref="DU22">ROUND(QUARTILE(IF(Sum!$FE$2:$FE$153=1,Sum!DS$2:DS$153),$C22),1)</f>
        <v>1</v>
      </c>
      <c r="DV22" cm="1">
        <f t="array" ref="DV22">ROUND(QUARTILE(IF(Sum!$FE$2:$FE$153=1,Sum!DT$2:DT$153),$C22),1)</f>
        <v>15</v>
      </c>
      <c r="DW22" cm="1">
        <f t="array" ref="DW22">ROUND(QUARTILE(IF(Sum!$FE$2:$FE$153=1,Sum!DU$2:DU$153),$C22),1)</f>
        <v>0</v>
      </c>
      <c r="DX22" cm="1">
        <f t="array" ref="DX22">ROUND(QUARTILE(IF(Sum!$FE$2:$FE$153=1,Sum!DV$2:DV$153),$C22),1)</f>
        <v>0</v>
      </c>
      <c r="DY22" cm="1">
        <f t="array" ref="DY22">ROUND(QUARTILE(IF(Sum!$FE$2:$FE$153=1,Sum!DW$2:DW$153),$C22),1)</f>
        <v>0</v>
      </c>
      <c r="DZ22" cm="1">
        <f t="array" ref="DZ22">ROUND(QUARTILE(IF(Sum!$FE$2:$FE$153=1,Sum!DX$2:DX$153),$C22),1)</f>
        <v>0</v>
      </c>
      <c r="EA22" cm="1">
        <f t="array" ref="EA22">ROUND(QUARTILE(IF(Sum!$FE$2:$FE$153=1,Sum!DY$2:DY$153),$C22),1)</f>
        <v>0</v>
      </c>
      <c r="EB22" cm="1">
        <f t="array" ref="EB22">ROUND(QUARTILE(IF(Sum!$FE$2:$FE$153=1,Sum!DZ$2:DZ$153),$C22),1)</f>
        <v>0</v>
      </c>
      <c r="EC22" cm="1">
        <f t="array" ref="EC22">ROUND(QUARTILE(IF(Sum!$FE$2:$FE$153=1,Sum!EA$2:EA$153),$C22),1)</f>
        <v>0</v>
      </c>
      <c r="ED22" cm="1">
        <f t="array" ref="ED22">ROUND(QUARTILE(IF(Sum!$FE$2:$FE$153=1,Sum!EB$2:EB$153),$C22),1)</f>
        <v>0</v>
      </c>
      <c r="EE22" cm="1">
        <f t="array" ref="EE22">ROUND(QUARTILE(IF(Sum!$FE$2:$FE$153=1,Sum!EC$2:EC$153),$C22),1)</f>
        <v>0</v>
      </c>
      <c r="EF22" cm="1">
        <f t="array" ref="EF22">ROUND(QUARTILE(IF(Sum!$FE$2:$FE$153=1,Sum!ED$2:ED$153),$C22),1)</f>
        <v>0</v>
      </c>
      <c r="EG22" cm="1">
        <f t="array" ref="EG22">ROUND(QUARTILE(IF(Sum!$FE$2:$FE$153=1,Sum!EE$2:EE$153),$C22),1)</f>
        <v>0</v>
      </c>
      <c r="EH22" cm="1">
        <f t="array" ref="EH22">ROUND(QUARTILE(IF(Sum!$FE$2:$FE$153=1,Sum!EF$2:EF$153),$C22),1)</f>
        <v>0</v>
      </c>
      <c r="EI22" cm="1">
        <f t="array" ref="EI22">ROUND(QUARTILE(IF(Sum!$FE$2:$FE$153=1,Sum!EG$2:EG$153),$C22),1)</f>
        <v>0</v>
      </c>
      <c r="EJ22" cm="1">
        <f t="array" ref="EJ22">ROUND(QUARTILE(IF(Sum!$FE$2:$FE$153=1,Sum!EH$2:EH$153),$C22),1)</f>
        <v>0</v>
      </c>
      <c r="EK22" cm="1">
        <f t="array" ref="EK22">ROUND(QUARTILE(IF(Sum!$FE$2:$FE$153=1,Sum!EI$2:EI$153),$C22),1)</f>
        <v>0</v>
      </c>
      <c r="EL22" cm="1">
        <f t="array" ref="EL22">ROUND(QUARTILE(IF(Sum!$FE$2:$FE$153=1,Sum!EJ$2:EJ$153),$C22),1)</f>
        <v>0</v>
      </c>
      <c r="EM22" cm="1">
        <f t="array" ref="EM22">ROUND(QUARTILE(IF(Sum!$FE$2:$FE$153=1,Sum!EK$2:EK$153),$C22),1)</f>
        <v>0</v>
      </c>
      <c r="EN22" cm="1">
        <f t="array" ref="EN22">ROUND(QUARTILE(IF(Sum!$FE$2:$FE$153=1,Sum!EL$2:EL$153),$C22),1)</f>
        <v>0</v>
      </c>
      <c r="EO22" cm="1">
        <f t="array" ref="EO22">ROUND(QUARTILE(IF(Sum!$FE$2:$FE$153=1,Sum!EM$2:EM$153),$C22),1)</f>
        <v>0</v>
      </c>
      <c r="EP22" cm="1">
        <f t="array" ref="EP22">ROUND(QUARTILE(IF(Sum!$FE$2:$FE$153=1,Sum!EN$2:EN$153),$C22),1)</f>
        <v>0</v>
      </c>
      <c r="EQ22" cm="1">
        <f t="array" ref="EQ22">ROUND(QUARTILE(IF(Sum!$FE$2:$FE$153=1,Sum!EO$2:EO$153),$C22),1)</f>
        <v>0</v>
      </c>
      <c r="ER22" cm="1">
        <f t="array" ref="ER22">ROUND(QUARTILE(IF(Sum!$FE$2:$FE$153=1,Sum!EP$2:EP$153),$C22),1)</f>
        <v>0</v>
      </c>
      <c r="ES22" cm="1">
        <f t="array" ref="ES22">ROUND(QUARTILE(IF(Sum!$FE$2:$FE$153=1,Sum!EQ$2:EQ$153),$C22),1)</f>
        <v>0</v>
      </c>
      <c r="ET22" cm="1">
        <f t="array" ref="ET22">ROUND(QUARTILE(IF(Sum!$FE$2:$FE$153=1,Sum!ER$2:ER$153),$C22),1)</f>
        <v>0</v>
      </c>
      <c r="EU22" cm="1">
        <f t="array" ref="EU22">ROUND(QUARTILE(IF(Sum!$FE$2:$FE$153=1,Sum!ES$2:ES$153),$C22),1)</f>
        <v>0</v>
      </c>
      <c r="EV22" cm="1">
        <f t="array" ref="EV22">ROUND(QUARTILE(IF(Sum!$FE$2:$FE$153=1,Sum!ET$2:ET$153),$C22),1)</f>
        <v>0</v>
      </c>
      <c r="EW22" cm="1">
        <f t="array" ref="EW22">ROUND(QUARTILE(IF(Sum!$FE$2:$FE$153=1,Sum!EU$2:EU$153),$C22),1)</f>
        <v>1</v>
      </c>
      <c r="EX22" cm="1">
        <f t="array" ref="EX22">ROUND(QUARTILE(IF(Sum!$FE$2:$FE$153=1,Sum!EV$2:EV$153),$C22),1)</f>
        <v>0</v>
      </c>
      <c r="EY22" cm="1">
        <f t="array" ref="EY22">ROUND(QUARTILE(IF(Sum!$FE$2:$FE$153=1,Sum!EW$2:EW$153),$C22),1)</f>
        <v>0</v>
      </c>
      <c r="EZ22" cm="1">
        <f t="array" ref="EZ22">ROUND(QUARTILE(IF(Sum!$FE$2:$FE$153=1,Sum!EX$2:EX$153),$C22),1)</f>
        <v>0</v>
      </c>
      <c r="FA22" cm="1">
        <f t="array" ref="FA22">ROUND(QUARTILE(IF(Sum!$FE$2:$FE$153=1,Sum!EY$2:EY$153),$C22),1)</f>
        <v>0</v>
      </c>
      <c r="FB22" cm="1">
        <f t="array" ref="FB22">ROUND(QUARTILE(IF(Sum!$FE$2:$FE$153=1,Sum!EZ$2:EZ$153),$C22),1)</f>
        <v>0</v>
      </c>
      <c r="FC22" cm="1">
        <f t="array" ref="FC22">ROUND(QUARTILE(IF(Sum!$FE$2:$FE$153=1,Sum!FA$2:FA$153),$C22),1)</f>
        <v>0</v>
      </c>
      <c r="FD22" cm="1">
        <f t="array" ref="FD22">ROUND(QUARTILE(IF(Sum!$FE$2:$FE$153=1,Sum!FB$2:FB$153),$C22),1)</f>
        <v>0</v>
      </c>
      <c r="FE22" cm="1">
        <f t="array" ref="FE22">ROUND(QUARTILE(IF(Sum!$FE$2:$FE$153=1,Sum!FC$2:FC$153),$C22),1)</f>
        <v>0</v>
      </c>
    </row>
    <row r="23" spans="1:161" x14ac:dyDescent="0.25">
      <c r="A23" s="198"/>
      <c r="B23" t="s">
        <v>386</v>
      </c>
      <c r="C23">
        <v>3</v>
      </c>
      <c r="D23" cm="1">
        <f t="array" ref="D23">ROUND(QUARTILE(IF(Sum!$FE$2:$FE$153=1,Sum!B$2:B$153),$C23),1)</f>
        <v>57</v>
      </c>
      <c r="E23" cm="1">
        <f t="array" ref="E23">ROUND(QUARTILE(IF(Sum!$FE$2:$FE$153=1,Sum!C$2:C$153),$C23),1)</f>
        <v>0.5</v>
      </c>
      <c r="F23" cm="1">
        <f t="array" ref="F23">ROUND(QUARTILE(IF(Sum!$FE$2:$FE$153=1,Sum!D$2:D$153),$C23),1)</f>
        <v>0.5</v>
      </c>
      <c r="G23" cm="1">
        <f t="array" ref="G23">ROUND(QUARTILE(IF(Sum!$FE$2:$FE$153=1,Sum!E$2:E$153),$C23),1)</f>
        <v>1</v>
      </c>
      <c r="H23" cm="1">
        <f t="array" ref="H23">ROUND(QUARTILE(IF(Sum!$FE$2:$FE$153=1,Sum!F$2:F$153),$C23),1)</f>
        <v>0</v>
      </c>
      <c r="I23" cm="1">
        <f t="array" ref="I23">ROUND(QUARTILE(IF(Sum!$FE$2:$FE$153=1,Sum!G$2:G$153),$C23),1)</f>
        <v>1</v>
      </c>
      <c r="J23" cm="1">
        <f t="array" ref="J23">ROUND(QUARTILE(IF(Sum!$FE$2:$FE$153=1,Sum!H$2:H$153),$C23),1)</f>
        <v>1</v>
      </c>
      <c r="K23" cm="1">
        <f t="array" ref="K23">ROUND(QUARTILE(IF(Sum!$FE$2:$FE$153=1,Sum!I$2:I$153),$C23),1)</f>
        <v>175</v>
      </c>
      <c r="L23" cm="1">
        <f t="array" ref="L23">ROUND(QUARTILE(IF(Sum!$FE$2:$FE$153=1,Sum!J$2:J$153),$C23),1)</f>
        <v>94.5</v>
      </c>
      <c r="M23" cm="1">
        <f t="array" ref="M23">ROUND(QUARTILE(IF(Sum!$FE$2:$FE$153=1,Sum!K$2:K$153),$C23),1)</f>
        <v>31.6</v>
      </c>
      <c r="N23" cm="1">
        <f t="array" ref="N23">ROUND(QUARTILE(IF(Sum!$FE$2:$FE$153=1,Sum!L$2:L$153),$C23),1)</f>
        <v>0</v>
      </c>
      <c r="O23" cm="1">
        <f t="array" ref="O23">ROUND(QUARTILE(IF(Sum!$FE$2:$FE$153=1,Sum!M$2:M$153),$C23),1)</f>
        <v>1</v>
      </c>
      <c r="P23" cm="1">
        <f t="array" ref="P23">ROUND(QUARTILE(IF(Sum!$FE$2:$FE$153=1,Sum!N$2:N$153),$C23),1)</f>
        <v>0</v>
      </c>
      <c r="Q23" cm="1">
        <f t="array" ref="Q23">ROUND(QUARTILE(IF(Sum!$FE$2:$FE$153=1,Sum!O$2:O$153),$C23),1)</f>
        <v>1</v>
      </c>
      <c r="R23" cm="1">
        <f t="array" ref="R23">ROUND(QUARTILE(IF(Sum!$FE$2:$FE$153=1,Sum!P$2:P$153),$C23),1)</f>
        <v>0</v>
      </c>
      <c r="S23" cm="1">
        <f t="array" ref="S23">ROUND(QUARTILE(IF(Sum!$FE$2:$FE$153=1,Sum!Q$2:Q$153),$C23),1)</f>
        <v>1</v>
      </c>
      <c r="T23" cm="1">
        <f t="array" ref="T23">ROUND(QUARTILE(IF(Sum!$FE$2:$FE$153=1,Sum!R$2:R$153),$C23),1)</f>
        <v>1</v>
      </c>
      <c r="U23" cm="1">
        <f t="array" ref="U23">ROUND(QUARTILE(IF(Sum!$FE$2:$FE$153=1,Sum!S$2:S$153),$C23),1)</f>
        <v>0</v>
      </c>
      <c r="V23" cm="1">
        <f t="array" ref="V23">ROUND(QUARTILE(IF(Sum!$FE$2:$FE$153=1,Sum!T$2:T$153),$C23),1)</f>
        <v>0.5</v>
      </c>
      <c r="W23" cm="1">
        <f t="array" ref="W23">ROUND(QUARTILE(IF(Sum!$FE$2:$FE$153=1,Sum!U$2:U$153),$C23),1)</f>
        <v>0</v>
      </c>
      <c r="X23" cm="1">
        <f t="array" ref="X23">ROUND(QUARTILE(IF(Sum!$FE$2:$FE$153=1,Sum!V$2:V$153),$C23),1)</f>
        <v>1</v>
      </c>
      <c r="Y23" cm="1">
        <f t="array" ref="Y23">ROUND(QUARTILE(IF(Sum!$FE$2:$FE$153=1,Sum!W$2:W$153),$C23),1)</f>
        <v>0</v>
      </c>
      <c r="Z23" cm="1">
        <f t="array" ref="Z23">ROUND(QUARTILE(IF(Sum!$FE$2:$FE$153=1,Sum!X$2:X$153),$C23),1)</f>
        <v>1</v>
      </c>
      <c r="AA23" cm="1">
        <f t="array" ref="AA23">ROUND(QUARTILE(IF(Sum!$FE$2:$FE$153=1,Sum!Y$2:Y$153),$C23),1)</f>
        <v>0</v>
      </c>
      <c r="AB23" cm="1">
        <f t="array" ref="AB23">ROUND(QUARTILE(IF(Sum!$FE$2:$FE$153=1,Sum!Z$2:Z$153),$C23),1)</f>
        <v>0</v>
      </c>
      <c r="AC23" cm="1">
        <f t="array" ref="AC23">ROUND(QUARTILE(IF(Sum!$FE$2:$FE$153=1,Sum!AA$2:AA$153),$C23),1)</f>
        <v>0</v>
      </c>
      <c r="AD23" cm="1">
        <f t="array" ref="AD23">ROUND(QUARTILE(IF(Sum!$FE$2:$FE$153=1,Sum!AB$2:AB$153),$C23),1)</f>
        <v>0</v>
      </c>
      <c r="AE23" cm="1">
        <f t="array" ref="AE23">ROUND(QUARTILE(IF(Sum!$FE$2:$FE$153=1,Sum!AC$2:AC$153),$C23),1)</f>
        <v>0</v>
      </c>
      <c r="AF23" cm="1">
        <f t="array" ref="AF23">ROUND(QUARTILE(IF(Sum!$FE$2:$FE$153=1,Sum!AD$2:AD$153),$C23),1)</f>
        <v>0</v>
      </c>
      <c r="AG23" cm="1">
        <f t="array" ref="AG23">ROUND(QUARTILE(IF(Sum!$FE$2:$FE$153=1,Sum!AE$2:AE$153),$C23),1)</f>
        <v>0</v>
      </c>
      <c r="AH23" cm="1">
        <f t="array" ref="AH23">ROUND(QUARTILE(IF(Sum!$FE$2:$FE$153=1,Sum!AF$2:AF$153),$C23),1)</f>
        <v>0</v>
      </c>
      <c r="AI23" cm="1">
        <f t="array" ref="AI23">ROUND(QUARTILE(IF(Sum!$FE$2:$FE$153=1,Sum!AG$2:AG$153),$C23),1)</f>
        <v>0</v>
      </c>
      <c r="AJ23" cm="1">
        <f t="array" ref="AJ23">ROUND(QUARTILE(IF(Sum!$FE$2:$FE$153=1,Sum!AH$2:AH$153),$C23),1)</f>
        <v>0</v>
      </c>
      <c r="AK23" cm="1">
        <f t="array" ref="AK23">ROUND(QUARTILE(IF(Sum!$FE$2:$FE$153=1,Sum!AI$2:AI$153),$C23),1)</f>
        <v>0</v>
      </c>
      <c r="AL23" cm="1">
        <f t="array" ref="AL23">ROUND(QUARTILE(IF(Sum!$FE$2:$FE$153=1,Sum!AJ$2:AJ$153),$C23),1)</f>
        <v>0</v>
      </c>
      <c r="AM23" cm="1">
        <f t="array" ref="AM23">ROUND(QUARTILE(IF(Sum!$FE$2:$FE$153=1,Sum!AK$2:AK$153),$C23),1)</f>
        <v>0</v>
      </c>
      <c r="AN23" cm="1">
        <f t="array" ref="AN23">ROUND(QUARTILE(IF(Sum!$FE$2:$FE$153=1,Sum!AL$2:AL$153),$C23),1)</f>
        <v>1</v>
      </c>
      <c r="AO23" cm="1">
        <f t="array" ref="AO23">ROUND(QUARTILE(IF(Sum!$FE$2:$FE$153=1,Sum!AM$2:AM$153),$C23),1)</f>
        <v>1</v>
      </c>
      <c r="AP23" cm="1">
        <f t="array" ref="AP23">ROUND(QUARTILE(IF(Sum!$FE$2:$FE$153=1,Sum!AN$2:AN$153),$C23),1)</f>
        <v>0</v>
      </c>
      <c r="AQ23" cm="1">
        <f t="array" ref="AQ23">ROUND(QUARTILE(IF(Sum!$FE$2:$FE$153=1,Sum!AO$2:AO$153),$C23),1)</f>
        <v>0</v>
      </c>
      <c r="AR23" cm="1">
        <f t="array" ref="AR23">ROUND(QUARTILE(IF(Sum!$FE$2:$FE$153=1,Sum!AP$2:AP$153),$C23),1)</f>
        <v>0</v>
      </c>
      <c r="AS23" cm="1">
        <f t="array" ref="AS23">ROUND(QUARTILE(IF(Sum!$FE$2:$FE$153=1,Sum!AQ$2:AQ$153),$C23),1)</f>
        <v>0</v>
      </c>
      <c r="AT23" cm="1">
        <f t="array" ref="AT23">ROUND(QUARTILE(IF(Sum!$FE$2:$FE$153=1,Sum!AR$2:AR$153),$C23),1)</f>
        <v>1</v>
      </c>
      <c r="AU23" cm="1">
        <f t="array" ref="AU23">ROUND(QUARTILE(IF(Sum!$FE$2:$FE$153=1,Sum!AS$2:AS$153),$C23),1)</f>
        <v>0</v>
      </c>
      <c r="AV23" cm="1">
        <f t="array" ref="AV23">ROUND(QUARTILE(IF(Sum!$FE$2:$FE$153=1,Sum!AT$2:AT$153),$C23),1)</f>
        <v>0</v>
      </c>
      <c r="AW23" cm="1">
        <f t="array" ref="AW23">ROUND(QUARTILE(IF(Sum!$FE$2:$FE$153=1,Sum!AU$2:AU$153),$C23),1)</f>
        <v>0</v>
      </c>
      <c r="AX23" cm="1">
        <f t="array" ref="AX23">ROUND(QUARTILE(IF(Sum!$FE$2:$FE$153=1,Sum!AV$2:AV$153),$C23),1)</f>
        <v>1</v>
      </c>
      <c r="AY23" cm="1">
        <f t="array" ref="AY23">ROUND(QUARTILE(IF(Sum!$FE$2:$FE$153=1,Sum!AW$2:AW$153),$C23),1)</f>
        <v>0</v>
      </c>
      <c r="AZ23" cm="1">
        <f t="array" ref="AZ23">ROUND(QUARTILE(IF(Sum!$FE$2:$FE$153=1,Sum!AX$2:AX$153),$C23),1)</f>
        <v>1</v>
      </c>
      <c r="BA23" cm="1">
        <f t="array" ref="BA23">ROUND(QUARTILE(IF(Sum!$FE$2:$FE$153=1,Sum!AY$2:AY$153),$C23),1)</f>
        <v>34.799999999999997</v>
      </c>
      <c r="BB23" cm="1">
        <f t="array" ref="BB23">ROUND(QUARTILE(IF(Sum!$FE$2:$FE$153=1,Sum!AZ$2:AZ$153),$C23),1)</f>
        <v>1.5</v>
      </c>
      <c r="BC23" cm="1">
        <f t="array" ref="BC23">ROUND(QUARTILE(IF(Sum!$FE$2:$FE$153=1,Sum!BA$2:BA$153),$C23),1)</f>
        <v>3.4</v>
      </c>
      <c r="BD23" cm="1">
        <f t="array" ref="BD23">ROUND(QUARTILE(IF(Sum!$FE$2:$FE$153=1,Sum!BB$2:BB$153),$C23),1)</f>
        <v>0</v>
      </c>
      <c r="BE23" cm="1">
        <f t="array" ref="BE23">ROUND(QUARTILE(IF(Sum!$FE$2:$FE$153=1,Sum!BC$2:BC$153),$C23),1)</f>
        <v>0</v>
      </c>
      <c r="BF23" cm="1">
        <f t="array" ref="BF23">ROUND(QUARTILE(IF(Sum!$FE$2:$FE$153=1,Sum!BD$2:BD$153),$C23),1)</f>
        <v>1</v>
      </c>
      <c r="BG23" cm="1">
        <f t="array" ref="BG23">ROUND(QUARTILE(IF(Sum!$FE$2:$FE$153=1,Sum!BE$2:BE$153),$C23),1)</f>
        <v>1.3</v>
      </c>
      <c r="BH23" cm="1">
        <f t="array" ref="BH23">ROUND(QUARTILE(IF(Sum!$FE$2:$FE$153=1,Sum!BF$2:BF$153),$C23),1)</f>
        <v>180.5</v>
      </c>
      <c r="BI23" cm="1">
        <f t="array" ref="BI23">ROUND(QUARTILE(IF(Sum!$FE$2:$FE$153=1,Sum!BG$2:BG$153),$C23),1)</f>
        <v>1</v>
      </c>
      <c r="BJ23" cm="1">
        <f t="array" ref="BJ23">ROUND(QUARTILE(IF(Sum!$FE$2:$FE$153=1,Sum!BH$2:BH$153),$C23),1)</f>
        <v>115.5</v>
      </c>
      <c r="BK23" cm="1">
        <f t="array" ref="BK23">ROUND(QUARTILE(IF(Sum!$FE$2:$FE$153=1,Sum!BI$2:BI$153),$C23),1)</f>
        <v>83.5</v>
      </c>
      <c r="BL23" cm="1">
        <f t="array" ref="BL23">ROUND(QUARTILE(IF(Sum!$FE$2:$FE$153=1,Sum!BJ$2:BJ$153),$C23),1)</f>
        <v>34.9</v>
      </c>
      <c r="BM23" cm="1">
        <f t="array" ref="BM23">ROUND(QUARTILE(IF(Sum!$FE$2:$FE$153=1,Sum!BK$2:BK$153),$C23),1)</f>
        <v>0</v>
      </c>
      <c r="BN23" cm="1">
        <f t="array" ref="BN23">ROUND(QUARTILE(IF(Sum!$FE$2:$FE$153=1,Sum!BL$2:BL$153),$C23),1)</f>
        <v>3</v>
      </c>
      <c r="BO23" cm="1">
        <f t="array" ref="BO23">ROUND(QUARTILE(IF(Sum!$FE$2:$FE$153=1,Sum!BM$2:BM$153),$C23),1)</f>
        <v>0</v>
      </c>
      <c r="BP23" cm="1">
        <f t="array" ref="BP23">ROUND(QUARTILE(IF(Sum!$FE$2:$FE$153=1,Sum!BN$2:BN$153),$C23),1)</f>
        <v>0</v>
      </c>
      <c r="BQ23" cm="1">
        <f t="array" ref="BQ23">ROUND(QUARTILE(IF(Sum!$FE$2:$FE$153=1,Sum!BO$2:BO$153),$C23),1)</f>
        <v>1</v>
      </c>
      <c r="BR23" cm="1">
        <f t="array" ref="BR23">ROUND(QUARTILE(IF(Sum!$FE$2:$FE$153=1,Sum!BP$2:BP$153),$C23),1)</f>
        <v>1</v>
      </c>
      <c r="BS23" cm="1">
        <f t="array" ref="BS23">ROUND(QUARTILE(IF(Sum!$FE$2:$FE$153=1,Sum!BQ$2:BQ$153),$C23),1)</f>
        <v>0</v>
      </c>
      <c r="BT23" cm="1">
        <f t="array" ref="BT23">ROUND(QUARTILE(IF(Sum!$FE$2:$FE$153=1,Sum!BR$2:BR$153),$C23),1)</f>
        <v>1</v>
      </c>
      <c r="BU23" cm="1">
        <f t="array" ref="BU23">ROUND(QUARTILE(IF(Sum!$FE$2:$FE$153=1,Sum!BS$2:BS$153),$C23),1)</f>
        <v>0</v>
      </c>
      <c r="BV23" cm="1">
        <f t="array" ref="BV23">ROUND(QUARTILE(IF(Sum!$FE$2:$FE$153=1,Sum!BT$2:BT$153),$C23),1)</f>
        <v>0</v>
      </c>
      <c r="BW23" cm="1">
        <f t="array" ref="BW23">ROUND(QUARTILE(IF(Sum!$FE$2:$FE$153=1,Sum!BU$2:BU$153),$C23),1)</f>
        <v>0</v>
      </c>
      <c r="BX23" cm="1">
        <f t="array" ref="BX23">ROUND(QUARTILE(IF(Sum!$FE$2:$FE$153=1,Sum!BV$2:BV$153),$C23),1)</f>
        <v>0</v>
      </c>
      <c r="BY23" cm="1">
        <f t="array" ref="BY23">ROUND(QUARTILE(IF(Sum!$FE$2:$FE$153=1,Sum!BW$2:BW$153),$C23),1)</f>
        <v>4</v>
      </c>
      <c r="BZ23" cm="1">
        <f t="array" ref="BZ23">ROUND(QUARTILE(IF(Sum!$FE$2:$FE$153=1,Sum!BX$2:BX$153),$C23),1)</f>
        <v>0</v>
      </c>
      <c r="CA23" cm="1">
        <f t="array" ref="CA23">ROUND(QUARTILE(IF(Sum!$FE$2:$FE$153=1,Sum!BY$2:BY$153),$C23),1)</f>
        <v>0</v>
      </c>
      <c r="CB23" cm="1">
        <f t="array" ref="CB23">ROUND(QUARTILE(IF(Sum!$FE$2:$FE$153=1,Sum!BZ$2:BZ$153),$C23),1)</f>
        <v>1</v>
      </c>
      <c r="CC23" cm="1">
        <f t="array" ref="CC23">ROUND(QUARTILE(IF(Sum!$FE$2:$FE$153=1,Sum!CA$2:CA$153),$C23),1)</f>
        <v>0.5</v>
      </c>
      <c r="CD23" cm="1">
        <f t="array" ref="CD23">ROUND(QUARTILE(IF(Sum!$FE$2:$FE$153=1,Sum!CB$2:CB$153),$C23),1)</f>
        <v>0</v>
      </c>
      <c r="CE23" cm="1">
        <f t="array" ref="CE23">ROUND(QUARTILE(IF(Sum!$FE$2:$FE$153=1,Sum!CC$2:CC$153),$C23),1)</f>
        <v>0</v>
      </c>
      <c r="CF23" cm="1">
        <f t="array" ref="CF23">ROUND(QUARTILE(IF(Sum!$FE$2:$FE$153=1,Sum!CD$2:CD$153),$C23),1)</f>
        <v>0</v>
      </c>
      <c r="CG23" cm="1">
        <f t="array" ref="CG23">ROUND(QUARTILE(IF(Sum!$FE$2:$FE$153=1,Sum!CE$2:CE$153),$C23),1)</f>
        <v>1</v>
      </c>
      <c r="CH23" cm="1">
        <f t="array" ref="CH23">ROUND(QUARTILE(IF(Sum!$FE$2:$FE$153=1,Sum!CF$2:CF$153),$C23),1)</f>
        <v>0</v>
      </c>
      <c r="CI23" cm="1">
        <f t="array" ref="CI23">ROUND(QUARTILE(IF(Sum!$FE$2:$FE$153=1,Sum!CG$2:CG$153),$C23),1)</f>
        <v>1</v>
      </c>
      <c r="CJ23" cm="1">
        <f t="array" ref="CJ23">ROUND(QUARTILE(IF(Sum!$FE$2:$FE$153=1,Sum!CH$2:CH$153),$C23),1)</f>
        <v>700</v>
      </c>
      <c r="CK23" cm="1">
        <f t="array" ref="CK23">ROUND(QUARTILE(IF(Sum!$FE$2:$FE$153=1,Sum!CI$2:CI$153),$C23),1)</f>
        <v>720</v>
      </c>
      <c r="CL23" cm="1">
        <f t="array" ref="CL23">ROUND(QUARTILE(IF(Sum!$FE$2:$FE$153=1,Sum!CJ$2:CJ$153),$C23),1)</f>
        <v>1</v>
      </c>
      <c r="CM23" cm="1">
        <f t="array" ref="CM23">ROUND(QUARTILE(IF(Sum!$FE$2:$FE$153=1,Sum!CK$2:CK$153),$C23),1)</f>
        <v>0</v>
      </c>
      <c r="CN23" cm="1">
        <f t="array" ref="CN23">ROUND(QUARTILE(IF(Sum!$FE$2:$FE$153=1,Sum!CL$2:CL$153),$C23),1)</f>
        <v>0</v>
      </c>
      <c r="CO23" cm="1">
        <f t="array" ref="CO23">ROUND(QUARTILE(IF(Sum!$FE$2:$FE$153=1,Sum!CM$2:CM$153),$C23),1)</f>
        <v>0</v>
      </c>
      <c r="CP23" cm="1">
        <f t="array" ref="CP23">ROUND(QUARTILE(IF(Sum!$FE$2:$FE$153=1,Sum!CN$2:CN$153),$C23),1)</f>
        <v>0</v>
      </c>
      <c r="CQ23" cm="1">
        <f t="array" ref="CQ23">ROUND(QUARTILE(IF(Sum!$FE$2:$FE$153=1,Sum!CO$2:CO$153),$C23),1)</f>
        <v>0</v>
      </c>
      <c r="CR23" cm="1">
        <f t="array" ref="CR23">ROUND(QUARTILE(IF(Sum!$FE$2:$FE$153=1,Sum!CP$2:CP$153),$C23),1)</f>
        <v>0.5</v>
      </c>
      <c r="CS23" cm="1">
        <f t="array" ref="CS23">ROUND(QUARTILE(IF(Sum!$FE$2:$FE$153=1,Sum!CQ$2:CQ$153),$C23),1)</f>
        <v>0</v>
      </c>
      <c r="CT23" cm="1">
        <f t="array" ref="CT23">ROUND(QUARTILE(IF(Sum!$FE$2:$FE$153=1,Sum!CR$2:CR$153),$C23),1)</f>
        <v>0</v>
      </c>
      <c r="CU23" cm="1">
        <f t="array" ref="CU23">ROUND(QUARTILE(IF(Sum!$FE$2:$FE$153=1,Sum!CS$2:CS$153),$C23),1)</f>
        <v>0</v>
      </c>
      <c r="CV23" cm="1">
        <f t="array" ref="CV23">ROUND(QUARTILE(IF(Sum!$FE$2:$FE$153=1,Sum!CT$2:CT$153),$C23),1)</f>
        <v>0</v>
      </c>
      <c r="CW23" cm="1">
        <f t="array" ref="CW23">ROUND(QUARTILE(IF(Sum!$FE$2:$FE$153=1,Sum!CU$2:CU$153),$C23),1)</f>
        <v>1</v>
      </c>
      <c r="CX23" cm="1">
        <f t="array" ref="CX23">ROUND(QUARTILE(IF(Sum!$FE$2:$FE$153=1,Sum!CV$2:CV$153),$C23),1)</f>
        <v>1</v>
      </c>
      <c r="CY23" cm="1">
        <f t="array" ref="CY23">ROUND(QUARTILE(IF(Sum!$FE$2:$FE$153=1,Sum!CW$2:CW$153),$C23),1)</f>
        <v>0</v>
      </c>
      <c r="CZ23" cm="1">
        <f t="array" ref="CZ23">ROUND(QUARTILE(IF(Sum!$FE$2:$FE$153=1,Sum!CX$2:CX$153),$C23),1)</f>
        <v>0</v>
      </c>
      <c r="DA23" cm="1">
        <f t="array" ref="DA23">ROUND(QUARTILE(IF(Sum!$FE$2:$FE$153=1,Sum!CY$2:CY$153),$C23),1)</f>
        <v>0</v>
      </c>
      <c r="DB23" cm="1">
        <f t="array" ref="DB23">ROUND(QUARTILE(IF(Sum!$FE$2:$FE$153=1,Sum!CZ$2:CZ$153),$C23),1)</f>
        <v>0</v>
      </c>
      <c r="DC23" cm="1">
        <f t="array" ref="DC23">ROUND(QUARTILE(IF(Sum!$FE$2:$FE$153=1,Sum!DA$2:DA$153),$C23),1)</f>
        <v>1</v>
      </c>
      <c r="DD23" cm="1">
        <f t="array" ref="DD23">ROUND(QUARTILE(IF(Sum!$FE$2:$FE$153=1,Sum!DB$2:DB$153),$C23),1)</f>
        <v>0</v>
      </c>
      <c r="DE23" cm="1">
        <f t="array" ref="DE23">ROUND(QUARTILE(IF(Sum!$FE$2:$FE$153=1,Sum!DC$2:DC$153),$C23),1)</f>
        <v>0</v>
      </c>
      <c r="DF23" cm="1">
        <f t="array" ref="DF23">ROUND(QUARTILE(IF(Sum!$FE$2:$FE$153=1,Sum!DD$2:DD$153),$C23),1)</f>
        <v>0</v>
      </c>
      <c r="DG23" cm="1">
        <f t="array" ref="DG23">ROUND(QUARTILE(IF(Sum!$FE$2:$FE$153=1,Sum!DE$2:DE$153),$C23),1)</f>
        <v>0</v>
      </c>
      <c r="DH23" cm="1">
        <f t="array" ref="DH23">ROUND(QUARTILE(IF(Sum!$FE$2:$FE$153=1,Sum!DF$2:DF$153),$C23),1)</f>
        <v>1</v>
      </c>
      <c r="DI23" cm="1">
        <f t="array" ref="DI23">ROUND(QUARTILE(IF(Sum!$FE$2:$FE$153=1,Sum!DG$2:DG$153),$C23),1)</f>
        <v>0</v>
      </c>
      <c r="DJ23" cm="1">
        <f t="array" ref="DJ23">ROUND(QUARTILE(IF(Sum!$FE$2:$FE$153=1,Sum!DH$2:DH$153),$C23),1)</f>
        <v>0</v>
      </c>
      <c r="DK23" cm="1">
        <f t="array" ref="DK23">ROUND(QUARTILE(IF(Sum!$FE$2:$FE$153=1,Sum!DI$2:DI$153),$C23),1)</f>
        <v>0</v>
      </c>
      <c r="DL23" cm="1">
        <f t="array" ref="DL23">ROUND(QUARTILE(IF(Sum!$FE$2:$FE$153=1,Sum!DJ$2:DJ$153),$C23),1)</f>
        <v>1</v>
      </c>
      <c r="DM23" cm="1">
        <f t="array" ref="DM23">ROUND(QUARTILE(IF(Sum!$FE$2:$FE$153=1,Sum!DK$2:DK$153),$C23),1)</f>
        <v>0</v>
      </c>
      <c r="DN23" cm="1">
        <f t="array" ref="DN23">ROUND(QUARTILE(IF(Sum!$FE$2:$FE$153=1,Sum!DL$2:DL$153),$C23),1)</f>
        <v>1</v>
      </c>
      <c r="DO23" cm="1">
        <f t="array" ref="DO23">ROUND(QUARTILE(IF(Sum!$FE$2:$FE$153=1,Sum!DM$2:DM$153),$C23),1)</f>
        <v>0</v>
      </c>
      <c r="DP23" cm="1">
        <f t="array" ref="DP23">ROUND(QUARTILE(IF(Sum!$FE$2:$FE$153=1,Sum!DN$2:DN$153),$C23),1)</f>
        <v>0</v>
      </c>
      <c r="DQ23" cm="1">
        <f t="array" ref="DQ23">ROUND(QUARTILE(IF(Sum!$FE$2:$FE$153=1,Sum!DO$2:DO$153),$C23),1)</f>
        <v>0</v>
      </c>
      <c r="DR23" cm="1">
        <f t="array" ref="DR23">ROUND(QUARTILE(IF(Sum!$FE$2:$FE$153=1,Sum!DP$2:DP$153),$C23),1)</f>
        <v>1</v>
      </c>
      <c r="DS23" cm="1">
        <f t="array" ref="DS23">ROUND(QUARTILE(IF(Sum!$FE$2:$FE$153=1,Sum!DQ$2:DQ$153),$C23),1)</f>
        <v>0</v>
      </c>
      <c r="DT23" cm="1">
        <f t="array" ref="DT23">ROUND(QUARTILE(IF(Sum!$FE$2:$FE$153=1,Sum!DR$2:DR$153),$C23),1)</f>
        <v>0</v>
      </c>
      <c r="DU23" cm="1">
        <f t="array" ref="DU23">ROUND(QUARTILE(IF(Sum!$FE$2:$FE$153=1,Sum!DS$2:DS$153),$C23),1)</f>
        <v>1</v>
      </c>
      <c r="DV23" cm="1">
        <f t="array" ref="DV23">ROUND(QUARTILE(IF(Sum!$FE$2:$FE$153=1,Sum!DT$2:DT$153),$C23),1)</f>
        <v>27</v>
      </c>
      <c r="DW23" cm="1">
        <f t="array" ref="DW23">ROUND(QUARTILE(IF(Sum!$FE$2:$FE$153=1,Sum!DU$2:DU$153),$C23),1)</f>
        <v>0</v>
      </c>
      <c r="DX23" cm="1">
        <f t="array" ref="DX23">ROUND(QUARTILE(IF(Sum!$FE$2:$FE$153=1,Sum!DV$2:DV$153),$C23),1)</f>
        <v>0</v>
      </c>
      <c r="DY23" cm="1">
        <f t="array" ref="DY23">ROUND(QUARTILE(IF(Sum!$FE$2:$FE$153=1,Sum!DW$2:DW$153),$C23),1)</f>
        <v>0</v>
      </c>
      <c r="DZ23" cm="1">
        <f t="array" ref="DZ23">ROUND(QUARTILE(IF(Sum!$FE$2:$FE$153=1,Sum!DX$2:DX$153),$C23),1)</f>
        <v>0</v>
      </c>
      <c r="EA23" cm="1">
        <f t="array" ref="EA23">ROUND(QUARTILE(IF(Sum!$FE$2:$FE$153=1,Sum!DY$2:DY$153),$C23),1)</f>
        <v>0</v>
      </c>
      <c r="EB23" cm="1">
        <f t="array" ref="EB23">ROUND(QUARTILE(IF(Sum!$FE$2:$FE$153=1,Sum!DZ$2:DZ$153),$C23),1)</f>
        <v>0</v>
      </c>
      <c r="EC23" cm="1">
        <f t="array" ref="EC23">ROUND(QUARTILE(IF(Sum!$FE$2:$FE$153=1,Sum!EA$2:EA$153),$C23),1)</f>
        <v>0</v>
      </c>
      <c r="ED23" cm="1">
        <f t="array" ref="ED23">ROUND(QUARTILE(IF(Sum!$FE$2:$FE$153=1,Sum!EB$2:EB$153),$C23),1)</f>
        <v>0</v>
      </c>
      <c r="EE23" cm="1">
        <f t="array" ref="EE23">ROUND(QUARTILE(IF(Sum!$FE$2:$FE$153=1,Sum!EC$2:EC$153),$C23),1)</f>
        <v>0</v>
      </c>
      <c r="EF23" cm="1">
        <f t="array" ref="EF23">ROUND(QUARTILE(IF(Sum!$FE$2:$FE$153=1,Sum!ED$2:ED$153),$C23),1)</f>
        <v>0</v>
      </c>
      <c r="EG23" cm="1">
        <f t="array" ref="EG23">ROUND(QUARTILE(IF(Sum!$FE$2:$FE$153=1,Sum!EE$2:EE$153),$C23),1)</f>
        <v>1</v>
      </c>
      <c r="EH23" cm="1">
        <f t="array" ref="EH23">ROUND(QUARTILE(IF(Sum!$FE$2:$FE$153=1,Sum!EF$2:EF$153),$C23),1)</f>
        <v>0</v>
      </c>
      <c r="EI23" cm="1">
        <f t="array" ref="EI23">ROUND(QUARTILE(IF(Sum!$FE$2:$FE$153=1,Sum!EG$2:EG$153),$C23),1)</f>
        <v>0</v>
      </c>
      <c r="EJ23" cm="1">
        <f t="array" ref="EJ23">ROUND(QUARTILE(IF(Sum!$FE$2:$FE$153=1,Sum!EH$2:EH$153),$C23),1)</f>
        <v>0</v>
      </c>
      <c r="EK23" cm="1">
        <f t="array" ref="EK23">ROUND(QUARTILE(IF(Sum!$FE$2:$FE$153=1,Sum!EI$2:EI$153),$C23),1)</f>
        <v>0</v>
      </c>
      <c r="EL23" cm="1">
        <f t="array" ref="EL23">ROUND(QUARTILE(IF(Sum!$FE$2:$FE$153=1,Sum!EJ$2:EJ$153),$C23),1)</f>
        <v>0</v>
      </c>
      <c r="EM23" cm="1">
        <f t="array" ref="EM23">ROUND(QUARTILE(IF(Sum!$FE$2:$FE$153=1,Sum!EK$2:EK$153),$C23),1)</f>
        <v>0</v>
      </c>
      <c r="EN23" cm="1">
        <f t="array" ref="EN23">ROUND(QUARTILE(IF(Sum!$FE$2:$FE$153=1,Sum!EL$2:EL$153),$C23),1)</f>
        <v>0</v>
      </c>
      <c r="EO23" cm="1">
        <f t="array" ref="EO23">ROUND(QUARTILE(IF(Sum!$FE$2:$FE$153=1,Sum!EM$2:EM$153),$C23),1)</f>
        <v>1</v>
      </c>
      <c r="EP23" cm="1">
        <f t="array" ref="EP23">ROUND(QUARTILE(IF(Sum!$FE$2:$FE$153=1,Sum!EN$2:EN$153),$C23),1)</f>
        <v>0</v>
      </c>
      <c r="EQ23" cm="1">
        <f t="array" ref="EQ23">ROUND(QUARTILE(IF(Sum!$FE$2:$FE$153=1,Sum!EO$2:EO$153),$C23),1)</f>
        <v>1</v>
      </c>
      <c r="ER23" cm="1">
        <f t="array" ref="ER23">ROUND(QUARTILE(IF(Sum!$FE$2:$FE$153=1,Sum!EP$2:EP$153),$C23),1)</f>
        <v>0</v>
      </c>
      <c r="ES23" cm="1">
        <f t="array" ref="ES23">ROUND(QUARTILE(IF(Sum!$FE$2:$FE$153=1,Sum!EQ$2:EQ$153),$C23),1)</f>
        <v>1</v>
      </c>
      <c r="ET23" cm="1">
        <f t="array" ref="ET23">ROUND(QUARTILE(IF(Sum!$FE$2:$FE$153=1,Sum!ER$2:ER$153),$C23),1)</f>
        <v>0</v>
      </c>
      <c r="EU23" cm="1">
        <f t="array" ref="EU23">ROUND(QUARTILE(IF(Sum!$FE$2:$FE$153=1,Sum!ES$2:ES$153),$C23),1)</f>
        <v>0</v>
      </c>
      <c r="EV23" cm="1">
        <f t="array" ref="EV23">ROUND(QUARTILE(IF(Sum!$FE$2:$FE$153=1,Sum!ET$2:ET$153),$C23),1)</f>
        <v>0</v>
      </c>
      <c r="EW23" cm="1">
        <f t="array" ref="EW23">ROUND(QUARTILE(IF(Sum!$FE$2:$FE$153=1,Sum!EU$2:EU$153),$C23),1)</f>
        <v>1</v>
      </c>
      <c r="EX23" cm="1">
        <f t="array" ref="EX23">ROUND(QUARTILE(IF(Sum!$FE$2:$FE$153=1,Sum!EV$2:EV$153),$C23),1)</f>
        <v>0</v>
      </c>
      <c r="EY23" cm="1">
        <f t="array" ref="EY23">ROUND(QUARTILE(IF(Sum!$FE$2:$FE$153=1,Sum!EW$2:EW$153),$C23),1)</f>
        <v>1</v>
      </c>
      <c r="EZ23" cm="1">
        <f t="array" ref="EZ23">ROUND(QUARTILE(IF(Sum!$FE$2:$FE$153=1,Sum!EX$2:EX$153),$C23),1)</f>
        <v>1</v>
      </c>
      <c r="FA23" cm="1">
        <f t="array" ref="FA23">ROUND(QUARTILE(IF(Sum!$FE$2:$FE$153=1,Sum!EY$2:EY$153),$C23),1)</f>
        <v>1</v>
      </c>
      <c r="FB23" cm="1">
        <f t="array" ref="FB23">ROUND(QUARTILE(IF(Sum!$FE$2:$FE$153=1,Sum!EZ$2:EZ$153),$C23),1)</f>
        <v>0</v>
      </c>
      <c r="FC23" cm="1">
        <f t="array" ref="FC23">ROUND(QUARTILE(IF(Sum!$FE$2:$FE$153=1,Sum!FA$2:FA$153),$C23),1)</f>
        <v>1</v>
      </c>
      <c r="FD23" cm="1">
        <f t="array" ref="FD23">ROUND(QUARTILE(IF(Sum!$FE$2:$FE$153=1,Sum!FB$2:FB$153),$C23),1)</f>
        <v>0</v>
      </c>
      <c r="FE23" cm="1">
        <f t="array" ref="FE23">ROUND(QUARTILE(IF(Sum!$FE$2:$FE$153=1,Sum!FC$2:FC$153),$C23),1)</f>
        <v>0</v>
      </c>
    </row>
    <row r="24" spans="1:161" x14ac:dyDescent="0.25">
      <c r="A24" s="198"/>
      <c r="B24" t="s">
        <v>383</v>
      </c>
      <c r="C24">
        <v>0</v>
      </c>
      <c r="D24" cm="1">
        <f t="array" ref="D24">ROUND(QUARTILE(IF(Sum!$FE$2:$FE$153=1,Sum!B$2:B$153),$C24),1)</f>
        <v>38</v>
      </c>
      <c r="E24" cm="1">
        <f t="array" ref="E24">ROUND(QUARTILE(IF(Sum!$FE$2:$FE$153=1,Sum!C$2:C$153),$C24),1)</f>
        <v>0</v>
      </c>
      <c r="F24" cm="1">
        <f t="array" ref="F24">ROUND(QUARTILE(IF(Sum!$FE$2:$FE$153=1,Sum!D$2:D$153),$C24),1)</f>
        <v>0</v>
      </c>
      <c r="G24" cm="1">
        <f t="array" ref="G24">ROUND(QUARTILE(IF(Sum!$FE$2:$FE$153=1,Sum!E$2:E$153),$C24),1)</f>
        <v>0</v>
      </c>
      <c r="H24" cm="1">
        <f t="array" ref="H24">ROUND(QUARTILE(IF(Sum!$FE$2:$FE$153=1,Sum!F$2:F$153),$C24),1)</f>
        <v>0</v>
      </c>
      <c r="I24" cm="1">
        <f t="array" ref="I24">ROUND(QUARTILE(IF(Sum!$FE$2:$FE$153=1,Sum!G$2:G$153),$C24),1)</f>
        <v>0</v>
      </c>
      <c r="J24" cm="1">
        <f t="array" ref="J24">ROUND(QUARTILE(IF(Sum!$FE$2:$FE$153=1,Sum!H$2:H$153),$C24),1)</f>
        <v>0</v>
      </c>
      <c r="K24" cm="1">
        <f t="array" ref="K24">ROUND(QUARTILE(IF(Sum!$FE$2:$FE$153=1,Sum!I$2:I$153),$C24),1)</f>
        <v>155</v>
      </c>
      <c r="L24" cm="1">
        <f t="array" ref="L24">ROUND(QUARTILE(IF(Sum!$FE$2:$FE$153=1,Sum!J$2:J$153),$C24),1)</f>
        <v>62</v>
      </c>
      <c r="M24" cm="1">
        <f t="array" ref="M24">ROUND(QUARTILE(IF(Sum!$FE$2:$FE$153=1,Sum!K$2:K$153),$C24),1)</f>
        <v>19.399999999999999</v>
      </c>
      <c r="N24" cm="1">
        <f t="array" ref="N24">ROUND(QUARTILE(IF(Sum!$FE$2:$FE$153=1,Sum!L$2:L$153),$C24),1)</f>
        <v>0</v>
      </c>
      <c r="O24" cm="1">
        <f t="array" ref="O24">ROUND(QUARTILE(IF(Sum!$FE$2:$FE$153=1,Sum!M$2:M$153),$C24),1)</f>
        <v>0</v>
      </c>
      <c r="P24" cm="1">
        <f t="array" ref="P24">ROUND(QUARTILE(IF(Sum!$FE$2:$FE$153=1,Sum!N$2:N$153),$C24),1)</f>
        <v>0</v>
      </c>
      <c r="Q24" cm="1">
        <f t="array" ref="Q24">ROUND(QUARTILE(IF(Sum!$FE$2:$FE$153=1,Sum!O$2:O$153),$C24),1)</f>
        <v>0</v>
      </c>
      <c r="R24" cm="1">
        <f t="array" ref="R24">ROUND(QUARTILE(IF(Sum!$FE$2:$FE$153=1,Sum!P$2:P$153),$C24),1)</f>
        <v>0</v>
      </c>
      <c r="S24" cm="1">
        <f t="array" ref="S24">ROUND(QUARTILE(IF(Sum!$FE$2:$FE$153=1,Sum!Q$2:Q$153),$C24),1)</f>
        <v>0</v>
      </c>
      <c r="T24" cm="1">
        <f t="array" ref="T24">ROUND(QUARTILE(IF(Sum!$FE$2:$FE$153=1,Sum!R$2:R$153),$C24),1)</f>
        <v>0</v>
      </c>
      <c r="U24" cm="1">
        <f t="array" ref="U24">ROUND(QUARTILE(IF(Sum!$FE$2:$FE$153=1,Sum!S$2:S$153),$C24),1)</f>
        <v>0</v>
      </c>
      <c r="V24" cm="1">
        <f t="array" ref="V24">ROUND(QUARTILE(IF(Sum!$FE$2:$FE$153=1,Sum!T$2:T$153),$C24),1)</f>
        <v>0</v>
      </c>
      <c r="W24" cm="1">
        <f t="array" ref="W24">ROUND(QUARTILE(IF(Sum!$FE$2:$FE$153=1,Sum!U$2:U$153),$C24),1)</f>
        <v>0</v>
      </c>
      <c r="X24" cm="1">
        <f t="array" ref="X24">ROUND(QUARTILE(IF(Sum!$FE$2:$FE$153=1,Sum!V$2:V$153),$C24),1)</f>
        <v>0</v>
      </c>
      <c r="Y24" cm="1">
        <f t="array" ref="Y24">ROUND(QUARTILE(IF(Sum!$FE$2:$FE$153=1,Sum!W$2:W$153),$C24),1)</f>
        <v>0</v>
      </c>
      <c r="Z24" cm="1">
        <f t="array" ref="Z24">ROUND(QUARTILE(IF(Sum!$FE$2:$FE$153=1,Sum!X$2:X$153),$C24),1)</f>
        <v>0</v>
      </c>
      <c r="AA24" cm="1">
        <f t="array" ref="AA24">ROUND(QUARTILE(IF(Sum!$FE$2:$FE$153=1,Sum!Y$2:Y$153),$C24),1)</f>
        <v>0</v>
      </c>
      <c r="AB24" cm="1">
        <f t="array" ref="AB24">ROUND(QUARTILE(IF(Sum!$FE$2:$FE$153=1,Sum!Z$2:Z$153),$C24),1)</f>
        <v>0</v>
      </c>
      <c r="AC24" cm="1">
        <f t="array" ref="AC24">ROUND(QUARTILE(IF(Sum!$FE$2:$FE$153=1,Sum!AA$2:AA$153),$C24),1)</f>
        <v>0</v>
      </c>
      <c r="AD24" cm="1">
        <f t="array" ref="AD24">ROUND(QUARTILE(IF(Sum!$FE$2:$FE$153=1,Sum!AB$2:AB$153),$C24),1)</f>
        <v>0</v>
      </c>
      <c r="AE24" cm="1">
        <f t="array" ref="AE24">ROUND(QUARTILE(IF(Sum!$FE$2:$FE$153=1,Sum!AC$2:AC$153),$C24),1)</f>
        <v>0</v>
      </c>
      <c r="AF24" cm="1">
        <f t="array" ref="AF24">ROUND(QUARTILE(IF(Sum!$FE$2:$FE$153=1,Sum!AD$2:AD$153),$C24),1)</f>
        <v>0</v>
      </c>
      <c r="AG24" cm="1">
        <f t="array" ref="AG24">ROUND(QUARTILE(IF(Sum!$FE$2:$FE$153=1,Sum!AE$2:AE$153),$C24),1)</f>
        <v>0</v>
      </c>
      <c r="AH24" cm="1">
        <f t="array" ref="AH24">ROUND(QUARTILE(IF(Sum!$FE$2:$FE$153=1,Sum!AF$2:AF$153),$C24),1)</f>
        <v>0</v>
      </c>
      <c r="AI24" cm="1">
        <f t="array" ref="AI24">ROUND(QUARTILE(IF(Sum!$FE$2:$FE$153=1,Sum!AG$2:AG$153),$C24),1)</f>
        <v>0</v>
      </c>
      <c r="AJ24" cm="1">
        <f t="array" ref="AJ24">ROUND(QUARTILE(IF(Sum!$FE$2:$FE$153=1,Sum!AH$2:AH$153),$C24),1)</f>
        <v>0</v>
      </c>
      <c r="AK24" cm="1">
        <f t="array" ref="AK24">ROUND(QUARTILE(IF(Sum!$FE$2:$FE$153=1,Sum!AI$2:AI$153),$C24),1)</f>
        <v>0</v>
      </c>
      <c r="AL24" cm="1">
        <f t="array" ref="AL24">ROUND(QUARTILE(IF(Sum!$FE$2:$FE$153=1,Sum!AJ$2:AJ$153),$C24),1)</f>
        <v>0</v>
      </c>
      <c r="AM24" cm="1">
        <f t="array" ref="AM24">ROUND(QUARTILE(IF(Sum!$FE$2:$FE$153=1,Sum!AK$2:AK$153),$C24),1)</f>
        <v>0</v>
      </c>
      <c r="AN24" cm="1">
        <f t="array" ref="AN24">ROUND(QUARTILE(IF(Sum!$FE$2:$FE$153=1,Sum!AL$2:AL$153),$C24),1)</f>
        <v>0</v>
      </c>
      <c r="AO24" cm="1">
        <f t="array" ref="AO24">ROUND(QUARTILE(IF(Sum!$FE$2:$FE$153=1,Sum!AM$2:AM$153),$C24),1)</f>
        <v>0</v>
      </c>
      <c r="AP24" cm="1">
        <f t="array" ref="AP24">ROUND(QUARTILE(IF(Sum!$FE$2:$FE$153=1,Sum!AN$2:AN$153),$C24),1)</f>
        <v>0</v>
      </c>
      <c r="AQ24" cm="1">
        <f t="array" ref="AQ24">ROUND(QUARTILE(IF(Sum!$FE$2:$FE$153=1,Sum!AO$2:AO$153),$C24),1)</f>
        <v>0</v>
      </c>
      <c r="AR24" cm="1">
        <f t="array" ref="AR24">ROUND(QUARTILE(IF(Sum!$FE$2:$FE$153=1,Sum!AP$2:AP$153),$C24),1)</f>
        <v>0</v>
      </c>
      <c r="AS24" cm="1">
        <f t="array" ref="AS24">ROUND(QUARTILE(IF(Sum!$FE$2:$FE$153=1,Sum!AQ$2:AQ$153),$C24),1)</f>
        <v>0</v>
      </c>
      <c r="AT24" cm="1">
        <f t="array" ref="AT24">ROUND(QUARTILE(IF(Sum!$FE$2:$FE$153=1,Sum!AR$2:AR$153),$C24),1)</f>
        <v>0</v>
      </c>
      <c r="AU24" cm="1">
        <f t="array" ref="AU24">ROUND(QUARTILE(IF(Sum!$FE$2:$FE$153=1,Sum!AS$2:AS$153),$C24),1)</f>
        <v>0</v>
      </c>
      <c r="AV24" cm="1">
        <f t="array" ref="AV24">ROUND(QUARTILE(IF(Sum!$FE$2:$FE$153=1,Sum!AT$2:AT$153),$C24),1)</f>
        <v>0</v>
      </c>
      <c r="AW24" cm="1">
        <f t="array" ref="AW24">ROUND(QUARTILE(IF(Sum!$FE$2:$FE$153=1,Sum!AU$2:AU$153),$C24),1)</f>
        <v>0</v>
      </c>
      <c r="AX24" cm="1">
        <f t="array" ref="AX24">ROUND(QUARTILE(IF(Sum!$FE$2:$FE$153=1,Sum!AV$2:AV$153),$C24),1)</f>
        <v>0</v>
      </c>
      <c r="AY24" cm="1">
        <f t="array" ref="AY24">ROUND(QUARTILE(IF(Sum!$FE$2:$FE$153=1,Sum!AW$2:AW$153),$C24),1)</f>
        <v>0</v>
      </c>
      <c r="AZ24" cm="1">
        <f t="array" ref="AZ24">ROUND(QUARTILE(IF(Sum!$FE$2:$FE$153=1,Sum!AX$2:AX$153),$C24),1)</f>
        <v>0</v>
      </c>
      <c r="BA24" cm="1">
        <f t="array" ref="BA24">ROUND(QUARTILE(IF(Sum!$FE$2:$FE$153=1,Sum!AY$2:AY$153),$C24),1)</f>
        <v>12</v>
      </c>
      <c r="BB24" cm="1">
        <f t="array" ref="BB24">ROUND(QUARTILE(IF(Sum!$FE$2:$FE$153=1,Sum!AZ$2:AZ$153),$C24),1)</f>
        <v>0.6</v>
      </c>
      <c r="BC24" cm="1">
        <f t="array" ref="BC24">ROUND(QUARTILE(IF(Sum!$FE$2:$FE$153=1,Sum!BA$2:BA$153),$C24),1)</f>
        <v>1.7</v>
      </c>
      <c r="BD24" cm="1">
        <f t="array" ref="BD24">ROUND(QUARTILE(IF(Sum!$FE$2:$FE$153=1,Sum!BB$2:BB$153),$C24),1)</f>
        <v>0</v>
      </c>
      <c r="BE24" cm="1">
        <f t="array" ref="BE24">ROUND(QUARTILE(IF(Sum!$FE$2:$FE$153=1,Sum!BC$2:BC$153),$C24),1)</f>
        <v>0</v>
      </c>
      <c r="BF24" cm="1">
        <f t="array" ref="BF24">ROUND(QUARTILE(IF(Sum!$FE$2:$FE$153=1,Sum!BD$2:BD$153),$C24),1)</f>
        <v>0</v>
      </c>
      <c r="BG24" cm="1">
        <f t="array" ref="BG24">ROUND(QUARTILE(IF(Sum!$FE$2:$FE$153=1,Sum!BE$2:BE$153),$C24),1)</f>
        <v>0.9</v>
      </c>
      <c r="BH24" cm="1">
        <f t="array" ref="BH24">ROUND(QUARTILE(IF(Sum!$FE$2:$FE$153=1,Sum!BF$2:BF$153),$C24),1)</f>
        <v>118</v>
      </c>
      <c r="BI24" cm="1">
        <f t="array" ref="BI24">ROUND(QUARTILE(IF(Sum!$FE$2:$FE$153=1,Sum!BG$2:BG$153),$C24),1)</f>
        <v>0</v>
      </c>
      <c r="BJ24" cm="1">
        <f t="array" ref="BJ24">ROUND(QUARTILE(IF(Sum!$FE$2:$FE$153=1,Sum!BH$2:BH$153),$C24),1)</f>
        <v>0</v>
      </c>
      <c r="BK24" cm="1">
        <f t="array" ref="BK24">ROUND(QUARTILE(IF(Sum!$FE$2:$FE$153=1,Sum!BI$2:BI$153),$C24),1)</f>
        <v>0</v>
      </c>
      <c r="BL24" cm="1">
        <f t="array" ref="BL24">ROUND(QUARTILE(IF(Sum!$FE$2:$FE$153=1,Sum!BJ$2:BJ$153),$C24),1)</f>
        <v>0</v>
      </c>
      <c r="BM24" cm="1">
        <f t="array" ref="BM24">ROUND(QUARTILE(IF(Sum!$FE$2:$FE$153=1,Sum!BK$2:BK$153),$C24),1)</f>
        <v>0</v>
      </c>
      <c r="BN24" cm="1">
        <f t="array" ref="BN24">ROUND(QUARTILE(IF(Sum!$FE$2:$FE$153=1,Sum!BL$2:BL$153),$C24),1)</f>
        <v>0</v>
      </c>
      <c r="BO24" cm="1">
        <f t="array" ref="BO24">ROUND(QUARTILE(IF(Sum!$FE$2:$FE$153=1,Sum!BM$2:BM$153),$C24),1)</f>
        <v>0</v>
      </c>
      <c r="BP24" cm="1">
        <f t="array" ref="BP24">ROUND(QUARTILE(IF(Sum!$FE$2:$FE$153=1,Sum!BN$2:BN$153),$C24),1)</f>
        <v>0</v>
      </c>
      <c r="BQ24" cm="1">
        <f t="array" ref="BQ24">ROUND(QUARTILE(IF(Sum!$FE$2:$FE$153=1,Sum!BO$2:BO$153),$C24),1)</f>
        <v>0</v>
      </c>
      <c r="BR24" cm="1">
        <f t="array" ref="BR24">ROUND(QUARTILE(IF(Sum!$FE$2:$FE$153=1,Sum!BP$2:BP$153),$C24),1)</f>
        <v>0</v>
      </c>
      <c r="BS24" cm="1">
        <f t="array" ref="BS24">ROUND(QUARTILE(IF(Sum!$FE$2:$FE$153=1,Sum!BQ$2:BQ$153),$C24),1)</f>
        <v>0</v>
      </c>
      <c r="BT24" cm="1">
        <f t="array" ref="BT24">ROUND(QUARTILE(IF(Sum!$FE$2:$FE$153=1,Sum!BR$2:BR$153),$C24),1)</f>
        <v>0</v>
      </c>
      <c r="BU24" cm="1">
        <f t="array" ref="BU24">ROUND(QUARTILE(IF(Sum!$FE$2:$FE$153=1,Sum!BS$2:BS$153),$C24),1)</f>
        <v>0</v>
      </c>
      <c r="BV24" cm="1">
        <f t="array" ref="BV24">ROUND(QUARTILE(IF(Sum!$FE$2:$FE$153=1,Sum!BT$2:BT$153),$C24),1)</f>
        <v>0</v>
      </c>
      <c r="BW24" cm="1">
        <f t="array" ref="BW24">ROUND(QUARTILE(IF(Sum!$FE$2:$FE$153=1,Sum!BU$2:BU$153),$C24),1)</f>
        <v>0</v>
      </c>
      <c r="BX24" cm="1">
        <f t="array" ref="BX24">ROUND(QUARTILE(IF(Sum!$FE$2:$FE$153=1,Sum!BV$2:BV$153),$C24),1)</f>
        <v>0</v>
      </c>
      <c r="BY24" cm="1">
        <f t="array" ref="BY24">ROUND(QUARTILE(IF(Sum!$FE$2:$FE$153=1,Sum!BW$2:BW$153),$C24),1)</f>
        <v>2</v>
      </c>
      <c r="BZ24" cm="1">
        <f t="array" ref="BZ24">ROUND(QUARTILE(IF(Sum!$FE$2:$FE$153=1,Sum!BX$2:BX$153),$C24),1)</f>
        <v>0</v>
      </c>
      <c r="CA24" cm="1">
        <f t="array" ref="CA24">ROUND(QUARTILE(IF(Sum!$FE$2:$FE$153=1,Sum!BY$2:BY$153),$C24),1)</f>
        <v>0</v>
      </c>
      <c r="CB24" cm="1">
        <f t="array" ref="CB24">ROUND(QUARTILE(IF(Sum!$FE$2:$FE$153=1,Sum!BZ$2:BZ$153),$C24),1)</f>
        <v>0</v>
      </c>
      <c r="CC24" cm="1">
        <f t="array" ref="CC24">ROUND(QUARTILE(IF(Sum!$FE$2:$FE$153=1,Sum!CA$2:CA$153),$C24),1)</f>
        <v>0</v>
      </c>
      <c r="CD24" cm="1">
        <f t="array" ref="CD24">ROUND(QUARTILE(IF(Sum!$FE$2:$FE$153=1,Sum!CB$2:CB$153),$C24),1)</f>
        <v>0</v>
      </c>
      <c r="CE24" cm="1">
        <f t="array" ref="CE24">ROUND(QUARTILE(IF(Sum!$FE$2:$FE$153=1,Sum!CC$2:CC$153),$C24),1)</f>
        <v>0</v>
      </c>
      <c r="CF24" cm="1">
        <f t="array" ref="CF24">ROUND(QUARTILE(IF(Sum!$FE$2:$FE$153=1,Sum!CD$2:CD$153),$C24),1)</f>
        <v>0</v>
      </c>
      <c r="CG24" cm="1">
        <f t="array" ref="CG24">ROUND(QUARTILE(IF(Sum!$FE$2:$FE$153=1,Sum!CE$2:CE$153),$C24),1)</f>
        <v>0</v>
      </c>
      <c r="CH24" cm="1">
        <f t="array" ref="CH24">ROUND(QUARTILE(IF(Sum!$FE$2:$FE$153=1,Sum!CF$2:CF$153),$C24),1)</f>
        <v>0</v>
      </c>
      <c r="CI24" cm="1">
        <f t="array" ref="CI24">ROUND(QUARTILE(IF(Sum!$FE$2:$FE$153=1,Sum!CG$2:CG$153),$C24),1)</f>
        <v>0</v>
      </c>
      <c r="CJ24" cm="1">
        <f t="array" ref="CJ24">ROUND(QUARTILE(IF(Sum!$FE$2:$FE$153=1,Sum!CH$2:CH$153),$C24),1)</f>
        <v>350</v>
      </c>
      <c r="CK24" cm="1">
        <f t="array" ref="CK24">ROUND(QUARTILE(IF(Sum!$FE$2:$FE$153=1,Sum!CI$2:CI$153),$C24),1)</f>
        <v>240</v>
      </c>
      <c r="CL24" cm="1">
        <f t="array" ref="CL24">ROUND(QUARTILE(IF(Sum!$FE$2:$FE$153=1,Sum!CJ$2:CJ$153),$C24),1)</f>
        <v>0</v>
      </c>
      <c r="CM24" cm="1">
        <f t="array" ref="CM24">ROUND(QUARTILE(IF(Sum!$FE$2:$FE$153=1,Sum!CK$2:CK$153),$C24),1)</f>
        <v>0</v>
      </c>
      <c r="CN24" cm="1">
        <f t="array" ref="CN24">ROUND(QUARTILE(IF(Sum!$FE$2:$FE$153=1,Sum!CL$2:CL$153),$C24),1)</f>
        <v>0</v>
      </c>
      <c r="CO24" cm="1">
        <f t="array" ref="CO24">ROUND(QUARTILE(IF(Sum!$FE$2:$FE$153=1,Sum!CM$2:CM$153),$C24),1)</f>
        <v>0</v>
      </c>
      <c r="CP24" cm="1">
        <f t="array" ref="CP24">ROUND(QUARTILE(IF(Sum!$FE$2:$FE$153=1,Sum!CN$2:CN$153),$C24),1)</f>
        <v>0</v>
      </c>
      <c r="CQ24" cm="1">
        <f t="array" ref="CQ24">ROUND(QUARTILE(IF(Sum!$FE$2:$FE$153=1,Sum!CO$2:CO$153),$C24),1)</f>
        <v>0</v>
      </c>
      <c r="CR24" cm="1">
        <f t="array" ref="CR24">ROUND(QUARTILE(IF(Sum!$FE$2:$FE$153=1,Sum!CP$2:CP$153),$C24),1)</f>
        <v>0</v>
      </c>
      <c r="CS24" cm="1">
        <f t="array" ref="CS24">ROUND(QUARTILE(IF(Sum!$FE$2:$FE$153=1,Sum!CQ$2:CQ$153),$C24),1)</f>
        <v>0</v>
      </c>
      <c r="CT24" cm="1">
        <f t="array" ref="CT24">ROUND(QUARTILE(IF(Sum!$FE$2:$FE$153=1,Sum!CR$2:CR$153),$C24),1)</f>
        <v>0</v>
      </c>
      <c r="CU24" cm="1">
        <f t="array" ref="CU24">ROUND(QUARTILE(IF(Sum!$FE$2:$FE$153=1,Sum!CS$2:CS$153),$C24),1)</f>
        <v>0</v>
      </c>
      <c r="CV24" cm="1">
        <f t="array" ref="CV24">ROUND(QUARTILE(IF(Sum!$FE$2:$FE$153=1,Sum!CT$2:CT$153),$C24),1)</f>
        <v>0</v>
      </c>
      <c r="CW24" cm="1">
        <f t="array" ref="CW24">ROUND(QUARTILE(IF(Sum!$FE$2:$FE$153=1,Sum!CU$2:CU$153),$C24),1)</f>
        <v>0</v>
      </c>
      <c r="CX24" cm="1">
        <f t="array" ref="CX24">ROUND(QUARTILE(IF(Sum!$FE$2:$FE$153=1,Sum!CV$2:CV$153),$C24),1)</f>
        <v>0</v>
      </c>
      <c r="CY24" cm="1">
        <f t="array" ref="CY24">ROUND(QUARTILE(IF(Sum!$FE$2:$FE$153=1,Sum!CW$2:CW$153),$C24),1)</f>
        <v>0</v>
      </c>
      <c r="CZ24" cm="1">
        <f t="array" ref="CZ24">ROUND(QUARTILE(IF(Sum!$FE$2:$FE$153=1,Sum!CX$2:CX$153),$C24),1)</f>
        <v>0</v>
      </c>
      <c r="DA24" cm="1">
        <f t="array" ref="DA24">ROUND(QUARTILE(IF(Sum!$FE$2:$FE$153=1,Sum!CY$2:CY$153),$C24),1)</f>
        <v>0</v>
      </c>
      <c r="DB24" cm="1">
        <f t="array" ref="DB24">ROUND(QUARTILE(IF(Sum!$FE$2:$FE$153=1,Sum!CZ$2:CZ$153),$C24),1)</f>
        <v>0</v>
      </c>
      <c r="DC24" cm="1">
        <f t="array" ref="DC24">ROUND(QUARTILE(IF(Sum!$FE$2:$FE$153=1,Sum!DA$2:DA$153),$C24),1)</f>
        <v>0</v>
      </c>
      <c r="DD24" cm="1">
        <f t="array" ref="DD24">ROUND(QUARTILE(IF(Sum!$FE$2:$FE$153=1,Sum!DB$2:DB$153),$C24),1)</f>
        <v>0</v>
      </c>
      <c r="DE24" cm="1">
        <f t="array" ref="DE24">ROUND(QUARTILE(IF(Sum!$FE$2:$FE$153=1,Sum!DC$2:DC$153),$C24),1)</f>
        <v>0</v>
      </c>
      <c r="DF24" cm="1">
        <f t="array" ref="DF24">ROUND(QUARTILE(IF(Sum!$FE$2:$FE$153=1,Sum!DD$2:DD$153),$C24),1)</f>
        <v>0</v>
      </c>
      <c r="DG24" cm="1">
        <f t="array" ref="DG24">ROUND(QUARTILE(IF(Sum!$FE$2:$FE$153=1,Sum!DE$2:DE$153),$C24),1)</f>
        <v>0</v>
      </c>
      <c r="DH24" cm="1">
        <f t="array" ref="DH24">ROUND(QUARTILE(IF(Sum!$FE$2:$FE$153=1,Sum!DF$2:DF$153),$C24),1)</f>
        <v>0</v>
      </c>
      <c r="DI24" cm="1">
        <f t="array" ref="DI24">ROUND(QUARTILE(IF(Sum!$FE$2:$FE$153=1,Sum!DG$2:DG$153),$C24),1)</f>
        <v>0</v>
      </c>
      <c r="DJ24" cm="1">
        <f t="array" ref="DJ24">ROUND(QUARTILE(IF(Sum!$FE$2:$FE$153=1,Sum!DH$2:DH$153),$C24),1)</f>
        <v>0</v>
      </c>
      <c r="DK24" cm="1">
        <f t="array" ref="DK24">ROUND(QUARTILE(IF(Sum!$FE$2:$FE$153=1,Sum!DI$2:DI$153),$C24),1)</f>
        <v>0</v>
      </c>
      <c r="DL24" cm="1">
        <f t="array" ref="DL24">ROUND(QUARTILE(IF(Sum!$FE$2:$FE$153=1,Sum!DJ$2:DJ$153),$C24),1)</f>
        <v>0</v>
      </c>
      <c r="DM24" cm="1">
        <f t="array" ref="DM24">ROUND(QUARTILE(IF(Sum!$FE$2:$FE$153=1,Sum!DK$2:DK$153),$C24),1)</f>
        <v>0</v>
      </c>
      <c r="DN24" cm="1">
        <f t="array" ref="DN24">ROUND(QUARTILE(IF(Sum!$FE$2:$FE$153=1,Sum!DL$2:DL$153),$C24),1)</f>
        <v>0</v>
      </c>
      <c r="DO24" cm="1">
        <f t="array" ref="DO24">ROUND(QUARTILE(IF(Sum!$FE$2:$FE$153=1,Sum!DM$2:DM$153),$C24),1)</f>
        <v>0</v>
      </c>
      <c r="DP24" cm="1">
        <f t="array" ref="DP24">ROUND(QUARTILE(IF(Sum!$FE$2:$FE$153=1,Sum!DN$2:DN$153),$C24),1)</f>
        <v>0</v>
      </c>
      <c r="DQ24" cm="1">
        <f t="array" ref="DQ24">ROUND(QUARTILE(IF(Sum!$FE$2:$FE$153=1,Sum!DO$2:DO$153),$C24),1)</f>
        <v>0</v>
      </c>
      <c r="DR24" cm="1">
        <f t="array" ref="DR24">ROUND(QUARTILE(IF(Sum!$FE$2:$FE$153=1,Sum!DP$2:DP$153),$C24),1)</f>
        <v>0</v>
      </c>
      <c r="DS24" cm="1">
        <f t="array" ref="DS24">ROUND(QUARTILE(IF(Sum!$FE$2:$FE$153=1,Sum!DQ$2:DQ$153),$C24),1)</f>
        <v>0</v>
      </c>
      <c r="DT24" cm="1">
        <f t="array" ref="DT24">ROUND(QUARTILE(IF(Sum!$FE$2:$FE$153=1,Sum!DR$2:DR$153),$C24),1)</f>
        <v>0</v>
      </c>
      <c r="DU24" cm="1">
        <f t="array" ref="DU24">ROUND(QUARTILE(IF(Sum!$FE$2:$FE$153=1,Sum!DS$2:DS$153),$C24),1)</f>
        <v>1</v>
      </c>
      <c r="DV24" cm="1">
        <f t="array" ref="DV24">ROUND(QUARTILE(IF(Sum!$FE$2:$FE$153=1,Sum!DT$2:DT$153),$C24),1)</f>
        <v>9</v>
      </c>
      <c r="DW24" cm="1">
        <f t="array" ref="DW24">ROUND(QUARTILE(IF(Sum!$FE$2:$FE$153=1,Sum!DU$2:DU$153),$C24),1)</f>
        <v>0</v>
      </c>
      <c r="DX24" cm="1">
        <f t="array" ref="DX24">ROUND(QUARTILE(IF(Sum!$FE$2:$FE$153=1,Sum!DV$2:DV$153),$C24),1)</f>
        <v>0</v>
      </c>
      <c r="DY24" cm="1">
        <f t="array" ref="DY24">ROUND(QUARTILE(IF(Sum!$FE$2:$FE$153=1,Sum!DW$2:DW$153),$C24),1)</f>
        <v>0</v>
      </c>
      <c r="DZ24" cm="1">
        <f t="array" ref="DZ24">ROUND(QUARTILE(IF(Sum!$FE$2:$FE$153=1,Sum!DX$2:DX$153),$C24),1)</f>
        <v>0</v>
      </c>
      <c r="EA24" cm="1">
        <f t="array" ref="EA24">ROUND(QUARTILE(IF(Sum!$FE$2:$FE$153=1,Sum!DY$2:DY$153),$C24),1)</f>
        <v>0</v>
      </c>
      <c r="EB24" cm="1">
        <f t="array" ref="EB24">ROUND(QUARTILE(IF(Sum!$FE$2:$FE$153=1,Sum!DZ$2:DZ$153),$C24),1)</f>
        <v>0</v>
      </c>
      <c r="EC24" cm="1">
        <f t="array" ref="EC24">ROUND(QUARTILE(IF(Sum!$FE$2:$FE$153=1,Sum!EA$2:EA$153),$C24),1)</f>
        <v>0</v>
      </c>
      <c r="ED24" cm="1">
        <f t="array" ref="ED24">ROUND(QUARTILE(IF(Sum!$FE$2:$FE$153=1,Sum!EB$2:EB$153),$C24),1)</f>
        <v>0</v>
      </c>
      <c r="EE24" cm="1">
        <f t="array" ref="EE24">ROUND(QUARTILE(IF(Sum!$FE$2:$FE$153=1,Sum!EC$2:EC$153),$C24),1)</f>
        <v>0</v>
      </c>
      <c r="EF24" cm="1">
        <f t="array" ref="EF24">ROUND(QUARTILE(IF(Sum!$FE$2:$FE$153=1,Sum!ED$2:ED$153),$C24),1)</f>
        <v>0</v>
      </c>
      <c r="EG24" cm="1">
        <f t="array" ref="EG24">ROUND(QUARTILE(IF(Sum!$FE$2:$FE$153=1,Sum!EE$2:EE$153),$C24),1)</f>
        <v>0</v>
      </c>
      <c r="EH24" cm="1">
        <f t="array" ref="EH24">ROUND(QUARTILE(IF(Sum!$FE$2:$FE$153=1,Sum!EF$2:EF$153),$C24),1)</f>
        <v>0</v>
      </c>
      <c r="EI24" cm="1">
        <f t="array" ref="EI24">ROUND(QUARTILE(IF(Sum!$FE$2:$FE$153=1,Sum!EG$2:EG$153),$C24),1)</f>
        <v>0</v>
      </c>
      <c r="EJ24" cm="1">
        <f t="array" ref="EJ24">ROUND(QUARTILE(IF(Sum!$FE$2:$FE$153=1,Sum!EH$2:EH$153),$C24),1)</f>
        <v>0</v>
      </c>
      <c r="EK24" cm="1">
        <f t="array" ref="EK24">ROUND(QUARTILE(IF(Sum!$FE$2:$FE$153=1,Sum!EI$2:EI$153),$C24),1)</f>
        <v>0</v>
      </c>
      <c r="EL24" cm="1">
        <f t="array" ref="EL24">ROUND(QUARTILE(IF(Sum!$FE$2:$FE$153=1,Sum!EJ$2:EJ$153),$C24),1)</f>
        <v>0</v>
      </c>
      <c r="EM24" cm="1">
        <f t="array" ref="EM24">ROUND(QUARTILE(IF(Sum!$FE$2:$FE$153=1,Sum!EK$2:EK$153),$C24),1)</f>
        <v>0</v>
      </c>
      <c r="EN24" cm="1">
        <f t="array" ref="EN24">ROUND(QUARTILE(IF(Sum!$FE$2:$FE$153=1,Sum!EL$2:EL$153),$C24),1)</f>
        <v>0</v>
      </c>
      <c r="EO24" cm="1">
        <f t="array" ref="EO24">ROUND(QUARTILE(IF(Sum!$FE$2:$FE$153=1,Sum!EM$2:EM$153),$C24),1)</f>
        <v>0</v>
      </c>
      <c r="EP24" cm="1">
        <f t="array" ref="EP24">ROUND(QUARTILE(IF(Sum!$FE$2:$FE$153=1,Sum!EN$2:EN$153),$C24),1)</f>
        <v>0</v>
      </c>
      <c r="EQ24" cm="1">
        <f t="array" ref="EQ24">ROUND(QUARTILE(IF(Sum!$FE$2:$FE$153=1,Sum!EO$2:EO$153),$C24),1)</f>
        <v>0</v>
      </c>
      <c r="ER24" cm="1">
        <f t="array" ref="ER24">ROUND(QUARTILE(IF(Sum!$FE$2:$FE$153=1,Sum!EP$2:EP$153),$C24),1)</f>
        <v>0</v>
      </c>
      <c r="ES24" cm="1">
        <f t="array" ref="ES24">ROUND(QUARTILE(IF(Sum!$FE$2:$FE$153=1,Sum!EQ$2:EQ$153),$C24),1)</f>
        <v>0</v>
      </c>
      <c r="ET24" cm="1">
        <f t="array" ref="ET24">ROUND(QUARTILE(IF(Sum!$FE$2:$FE$153=1,Sum!ER$2:ER$153),$C24),1)</f>
        <v>0</v>
      </c>
      <c r="EU24" cm="1">
        <f t="array" ref="EU24">ROUND(QUARTILE(IF(Sum!$FE$2:$FE$153=1,Sum!ES$2:ES$153),$C24),1)</f>
        <v>0</v>
      </c>
      <c r="EV24" cm="1">
        <f t="array" ref="EV24">ROUND(QUARTILE(IF(Sum!$FE$2:$FE$153=1,Sum!ET$2:ET$153),$C24),1)</f>
        <v>0</v>
      </c>
      <c r="EW24" cm="1">
        <f t="array" ref="EW24">ROUND(QUARTILE(IF(Sum!$FE$2:$FE$153=1,Sum!EU$2:EU$153),$C24),1)</f>
        <v>0</v>
      </c>
      <c r="EX24" cm="1">
        <f t="array" ref="EX24">ROUND(QUARTILE(IF(Sum!$FE$2:$FE$153=1,Sum!EV$2:EV$153),$C24),1)</f>
        <v>0</v>
      </c>
      <c r="EY24" cm="1">
        <f t="array" ref="EY24">ROUND(QUARTILE(IF(Sum!$FE$2:$FE$153=1,Sum!EW$2:EW$153),$C24),1)</f>
        <v>0</v>
      </c>
      <c r="EZ24" cm="1">
        <f t="array" ref="EZ24">ROUND(QUARTILE(IF(Sum!$FE$2:$FE$153=1,Sum!EX$2:EX$153),$C24),1)</f>
        <v>0</v>
      </c>
      <c r="FA24" cm="1">
        <f t="array" ref="FA24">ROUND(QUARTILE(IF(Sum!$FE$2:$FE$153=1,Sum!EY$2:EY$153),$C24),1)</f>
        <v>0</v>
      </c>
      <c r="FB24" cm="1">
        <f t="array" ref="FB24">ROUND(QUARTILE(IF(Sum!$FE$2:$FE$153=1,Sum!EZ$2:EZ$153),$C24),1)</f>
        <v>0</v>
      </c>
      <c r="FC24" cm="1">
        <f t="array" ref="FC24">ROUND(QUARTILE(IF(Sum!$FE$2:$FE$153=1,Sum!FA$2:FA$153),$C24),1)</f>
        <v>0</v>
      </c>
      <c r="FD24" cm="1">
        <f t="array" ref="FD24">ROUND(QUARTILE(IF(Sum!$FE$2:$FE$153=1,Sum!FB$2:FB$153),$C24),1)</f>
        <v>0</v>
      </c>
      <c r="FE24" cm="1">
        <f t="array" ref="FE24">ROUND(QUARTILE(IF(Sum!$FE$2:$FE$153=1,Sum!FC$2:FC$153),$C24),1)</f>
        <v>0</v>
      </c>
    </row>
    <row r="25" spans="1:161" x14ac:dyDescent="0.25">
      <c r="A25" s="198"/>
      <c r="B25" t="s">
        <v>387</v>
      </c>
      <c r="C25">
        <v>4</v>
      </c>
      <c r="D25" cm="1">
        <f t="array" ref="D25">ROUND(QUARTILE(IF(Sum!$FE$2:$FE$153=1,Sum!B$2:B$153),$C25),1)</f>
        <v>67</v>
      </c>
      <c r="E25" cm="1">
        <f t="array" ref="E25">ROUND(QUARTILE(IF(Sum!$FE$2:$FE$153=1,Sum!C$2:C$153),$C25),1)</f>
        <v>1</v>
      </c>
      <c r="F25" cm="1">
        <f t="array" ref="F25">ROUND(QUARTILE(IF(Sum!$FE$2:$FE$153=1,Sum!D$2:D$153),$C25),1)</f>
        <v>1</v>
      </c>
      <c r="G25" cm="1">
        <f t="array" ref="G25">ROUND(QUARTILE(IF(Sum!$FE$2:$FE$153=1,Sum!E$2:E$153),$C25),1)</f>
        <v>1</v>
      </c>
      <c r="H25" cm="1">
        <f t="array" ref="H25">ROUND(QUARTILE(IF(Sum!$FE$2:$FE$153=1,Sum!F$2:F$153),$C25),1)</f>
        <v>1</v>
      </c>
      <c r="I25" cm="1">
        <f t="array" ref="I25">ROUND(QUARTILE(IF(Sum!$FE$2:$FE$153=1,Sum!G$2:G$153),$C25),1)</f>
        <v>1</v>
      </c>
      <c r="J25" cm="1">
        <f t="array" ref="J25">ROUND(QUARTILE(IF(Sum!$FE$2:$FE$153=1,Sum!H$2:H$153),$C25),1)</f>
        <v>1</v>
      </c>
      <c r="K25" cm="1">
        <f t="array" ref="K25">ROUND(QUARTILE(IF(Sum!$FE$2:$FE$153=1,Sum!I$2:I$153),$C25),1)</f>
        <v>196</v>
      </c>
      <c r="L25" cm="1">
        <f t="array" ref="L25">ROUND(QUARTILE(IF(Sum!$FE$2:$FE$153=1,Sum!J$2:J$153),$C25),1)</f>
        <v>110</v>
      </c>
      <c r="M25" cm="1">
        <f t="array" ref="M25">ROUND(QUARTILE(IF(Sum!$FE$2:$FE$153=1,Sum!K$2:K$153),$C25),1)</f>
        <v>35.5</v>
      </c>
      <c r="N25" cm="1">
        <f t="array" ref="N25">ROUND(QUARTILE(IF(Sum!$FE$2:$FE$153=1,Sum!L$2:L$153),$C25),1)</f>
        <v>1</v>
      </c>
      <c r="O25" cm="1">
        <f t="array" ref="O25">ROUND(QUARTILE(IF(Sum!$FE$2:$FE$153=1,Sum!M$2:M$153),$C25),1)</f>
        <v>1</v>
      </c>
      <c r="P25" cm="1">
        <f t="array" ref="P25">ROUND(QUARTILE(IF(Sum!$FE$2:$FE$153=1,Sum!N$2:N$153),$C25),1)</f>
        <v>1</v>
      </c>
      <c r="Q25" cm="1">
        <f t="array" ref="Q25">ROUND(QUARTILE(IF(Sum!$FE$2:$FE$153=1,Sum!O$2:O$153),$C25),1)</f>
        <v>1</v>
      </c>
      <c r="R25" cm="1">
        <f t="array" ref="R25">ROUND(QUARTILE(IF(Sum!$FE$2:$FE$153=1,Sum!P$2:P$153),$C25),1)</f>
        <v>1</v>
      </c>
      <c r="S25" cm="1">
        <f t="array" ref="S25">ROUND(QUARTILE(IF(Sum!$FE$2:$FE$153=1,Sum!Q$2:Q$153),$C25),1)</f>
        <v>1</v>
      </c>
      <c r="T25" cm="1">
        <f t="array" ref="T25">ROUND(QUARTILE(IF(Sum!$FE$2:$FE$153=1,Sum!R$2:R$153),$C25),1)</f>
        <v>1</v>
      </c>
      <c r="U25" cm="1">
        <f t="array" ref="U25">ROUND(QUARTILE(IF(Sum!$FE$2:$FE$153=1,Sum!S$2:S$153),$C25),1)</f>
        <v>1</v>
      </c>
      <c r="V25" cm="1">
        <f t="array" ref="V25">ROUND(QUARTILE(IF(Sum!$FE$2:$FE$153=1,Sum!T$2:T$153),$C25),1)</f>
        <v>1</v>
      </c>
      <c r="W25" cm="1">
        <f t="array" ref="W25">ROUND(QUARTILE(IF(Sum!$FE$2:$FE$153=1,Sum!U$2:U$153),$C25),1)</f>
        <v>1</v>
      </c>
      <c r="X25" cm="1">
        <f t="array" ref="X25">ROUND(QUARTILE(IF(Sum!$FE$2:$FE$153=1,Sum!V$2:V$153),$C25),1)</f>
        <v>1</v>
      </c>
      <c r="Y25" cm="1">
        <f t="array" ref="Y25">ROUND(QUARTILE(IF(Sum!$FE$2:$FE$153=1,Sum!W$2:W$153),$C25),1)</f>
        <v>1</v>
      </c>
      <c r="Z25" cm="1">
        <f t="array" ref="Z25">ROUND(QUARTILE(IF(Sum!$FE$2:$FE$153=1,Sum!X$2:X$153),$C25),1)</f>
        <v>1</v>
      </c>
      <c r="AA25" cm="1">
        <f t="array" ref="AA25">ROUND(QUARTILE(IF(Sum!$FE$2:$FE$153=1,Sum!Y$2:Y$153),$C25),1)</f>
        <v>1</v>
      </c>
      <c r="AB25" cm="1">
        <f t="array" ref="AB25">ROUND(QUARTILE(IF(Sum!$FE$2:$FE$153=1,Sum!Z$2:Z$153),$C25),1)</f>
        <v>1</v>
      </c>
      <c r="AC25" cm="1">
        <f t="array" ref="AC25">ROUND(QUARTILE(IF(Sum!$FE$2:$FE$153=1,Sum!AA$2:AA$153),$C25),1)</f>
        <v>1</v>
      </c>
      <c r="AD25" cm="1">
        <f t="array" ref="AD25">ROUND(QUARTILE(IF(Sum!$FE$2:$FE$153=1,Sum!AB$2:AB$153),$C25),1)</f>
        <v>0</v>
      </c>
      <c r="AE25" cm="1">
        <f t="array" ref="AE25">ROUND(QUARTILE(IF(Sum!$FE$2:$FE$153=1,Sum!AC$2:AC$153),$C25),1)</f>
        <v>1</v>
      </c>
      <c r="AF25" cm="1">
        <f t="array" ref="AF25">ROUND(QUARTILE(IF(Sum!$FE$2:$FE$153=1,Sum!AD$2:AD$153),$C25),1)</f>
        <v>1</v>
      </c>
      <c r="AG25" cm="1">
        <f t="array" ref="AG25">ROUND(QUARTILE(IF(Sum!$FE$2:$FE$153=1,Sum!AE$2:AE$153),$C25),1)</f>
        <v>1</v>
      </c>
      <c r="AH25" cm="1">
        <f t="array" ref="AH25">ROUND(QUARTILE(IF(Sum!$FE$2:$FE$153=1,Sum!AF$2:AF$153),$C25),1)</f>
        <v>1</v>
      </c>
      <c r="AI25" cm="1">
        <f t="array" ref="AI25">ROUND(QUARTILE(IF(Sum!$FE$2:$FE$153=1,Sum!AG$2:AG$153),$C25),1)</f>
        <v>0</v>
      </c>
      <c r="AJ25" cm="1">
        <f t="array" ref="AJ25">ROUND(QUARTILE(IF(Sum!$FE$2:$FE$153=1,Sum!AH$2:AH$153),$C25),1)</f>
        <v>1</v>
      </c>
      <c r="AK25" cm="1">
        <f t="array" ref="AK25">ROUND(QUARTILE(IF(Sum!$FE$2:$FE$153=1,Sum!AI$2:AI$153),$C25),1)</f>
        <v>1</v>
      </c>
      <c r="AL25" cm="1">
        <f t="array" ref="AL25">ROUND(QUARTILE(IF(Sum!$FE$2:$FE$153=1,Sum!AJ$2:AJ$153),$C25),1)</f>
        <v>0</v>
      </c>
      <c r="AM25" cm="1">
        <f t="array" ref="AM25">ROUND(QUARTILE(IF(Sum!$FE$2:$FE$153=1,Sum!AK$2:AK$153),$C25),1)</f>
        <v>1</v>
      </c>
      <c r="AN25" cm="1">
        <f t="array" ref="AN25">ROUND(QUARTILE(IF(Sum!$FE$2:$FE$153=1,Sum!AL$2:AL$153),$C25),1)</f>
        <v>1</v>
      </c>
      <c r="AO25" cm="1">
        <f t="array" ref="AO25">ROUND(QUARTILE(IF(Sum!$FE$2:$FE$153=1,Sum!AM$2:AM$153),$C25),1)</f>
        <v>1</v>
      </c>
      <c r="AP25" cm="1">
        <f t="array" ref="AP25">ROUND(QUARTILE(IF(Sum!$FE$2:$FE$153=1,Sum!AN$2:AN$153),$C25),1)</f>
        <v>1</v>
      </c>
      <c r="AQ25" cm="1">
        <f t="array" ref="AQ25">ROUND(QUARTILE(IF(Sum!$FE$2:$FE$153=1,Sum!AO$2:AO$153),$C25),1)</f>
        <v>1</v>
      </c>
      <c r="AR25" cm="1">
        <f t="array" ref="AR25">ROUND(QUARTILE(IF(Sum!$FE$2:$FE$153=1,Sum!AP$2:AP$153),$C25),1)</f>
        <v>1</v>
      </c>
      <c r="AS25" cm="1">
        <f t="array" ref="AS25">ROUND(QUARTILE(IF(Sum!$FE$2:$FE$153=1,Sum!AQ$2:AQ$153),$C25),1)</f>
        <v>1</v>
      </c>
      <c r="AT25" cm="1">
        <f t="array" ref="AT25">ROUND(QUARTILE(IF(Sum!$FE$2:$FE$153=1,Sum!AR$2:AR$153),$C25),1)</f>
        <v>1</v>
      </c>
      <c r="AU25" cm="1">
        <f t="array" ref="AU25">ROUND(QUARTILE(IF(Sum!$FE$2:$FE$153=1,Sum!AS$2:AS$153),$C25),1)</f>
        <v>1</v>
      </c>
      <c r="AV25" cm="1">
        <f t="array" ref="AV25">ROUND(QUARTILE(IF(Sum!$FE$2:$FE$153=1,Sum!AT$2:AT$153),$C25),1)</f>
        <v>1</v>
      </c>
      <c r="AW25" cm="1">
        <f t="array" ref="AW25">ROUND(QUARTILE(IF(Sum!$FE$2:$FE$153=1,Sum!AU$2:AU$153),$C25),1)</f>
        <v>1</v>
      </c>
      <c r="AX25" cm="1">
        <f t="array" ref="AX25">ROUND(QUARTILE(IF(Sum!$FE$2:$FE$153=1,Sum!AV$2:AV$153),$C25),1)</f>
        <v>1</v>
      </c>
      <c r="AY25" cm="1">
        <f t="array" ref="AY25">ROUND(QUARTILE(IF(Sum!$FE$2:$FE$153=1,Sum!AW$2:AW$153),$C25),1)</f>
        <v>1</v>
      </c>
      <c r="AZ25" cm="1">
        <f t="array" ref="AZ25">ROUND(QUARTILE(IF(Sum!$FE$2:$FE$153=1,Sum!AX$2:AX$153),$C25),1)</f>
        <v>1</v>
      </c>
      <c r="BA25" cm="1">
        <f t="array" ref="BA25">ROUND(QUARTILE(IF(Sum!$FE$2:$FE$153=1,Sum!AY$2:AY$153),$C25),1)</f>
        <v>51.5</v>
      </c>
      <c r="BB25" cm="1">
        <f t="array" ref="BB25">ROUND(QUARTILE(IF(Sum!$FE$2:$FE$153=1,Sum!AZ$2:AZ$153),$C25),1)</f>
        <v>4.4000000000000004</v>
      </c>
      <c r="BC25" cm="1">
        <f t="array" ref="BC25">ROUND(QUARTILE(IF(Sum!$FE$2:$FE$153=1,Sum!BA$2:BA$153),$C25),1)</f>
        <v>5.7</v>
      </c>
      <c r="BD25" cm="1">
        <f t="array" ref="BD25">ROUND(QUARTILE(IF(Sum!$FE$2:$FE$153=1,Sum!BB$2:BB$153),$C25),1)</f>
        <v>0</v>
      </c>
      <c r="BE25" cm="1">
        <f t="array" ref="BE25">ROUND(QUARTILE(IF(Sum!$FE$2:$FE$153=1,Sum!BC$2:BC$153),$C25),1)</f>
        <v>1</v>
      </c>
      <c r="BF25" cm="1">
        <f t="array" ref="BF25">ROUND(QUARTILE(IF(Sum!$FE$2:$FE$153=1,Sum!BD$2:BD$153),$C25),1)</f>
        <v>1</v>
      </c>
      <c r="BG25" cm="1">
        <f t="array" ref="BG25">ROUND(QUARTILE(IF(Sum!$FE$2:$FE$153=1,Sum!BE$2:BE$153),$C25),1)</f>
        <v>1.4</v>
      </c>
      <c r="BH25" cm="1">
        <f t="array" ref="BH25">ROUND(QUARTILE(IF(Sum!$FE$2:$FE$153=1,Sum!BF$2:BF$153),$C25),1)</f>
        <v>335</v>
      </c>
      <c r="BI25" cm="1">
        <f t="array" ref="BI25">ROUND(QUARTILE(IF(Sum!$FE$2:$FE$153=1,Sum!BG$2:BG$153),$C25),1)</f>
        <v>1</v>
      </c>
      <c r="BJ25" cm="1">
        <f t="array" ref="BJ25">ROUND(QUARTILE(IF(Sum!$FE$2:$FE$153=1,Sum!BH$2:BH$153),$C25),1)</f>
        <v>180</v>
      </c>
      <c r="BK25" cm="1">
        <f t="array" ref="BK25">ROUND(QUARTILE(IF(Sum!$FE$2:$FE$153=1,Sum!BI$2:BI$153),$C25),1)</f>
        <v>133</v>
      </c>
      <c r="BL25" cm="1">
        <f t="array" ref="BL25">ROUND(QUARTILE(IF(Sum!$FE$2:$FE$153=1,Sum!BJ$2:BJ$153),$C25),1)</f>
        <v>36</v>
      </c>
      <c r="BM25" cm="1">
        <f t="array" ref="BM25">ROUND(QUARTILE(IF(Sum!$FE$2:$FE$153=1,Sum!BK$2:BK$153),$C25),1)</f>
        <v>0</v>
      </c>
      <c r="BN25" cm="1">
        <f t="array" ref="BN25">ROUND(QUARTILE(IF(Sum!$FE$2:$FE$153=1,Sum!BL$2:BL$153),$C25),1)</f>
        <v>4</v>
      </c>
      <c r="BO25" cm="1">
        <f t="array" ref="BO25">ROUND(QUARTILE(IF(Sum!$FE$2:$FE$153=1,Sum!BM$2:BM$153),$C25),1)</f>
        <v>1</v>
      </c>
      <c r="BP25" cm="1">
        <f t="array" ref="BP25">ROUND(QUARTILE(IF(Sum!$FE$2:$FE$153=1,Sum!BN$2:BN$153),$C25),1)</f>
        <v>1</v>
      </c>
      <c r="BQ25" cm="1">
        <f t="array" ref="BQ25">ROUND(QUARTILE(IF(Sum!$FE$2:$FE$153=1,Sum!BO$2:BO$153),$C25),1)</f>
        <v>1</v>
      </c>
      <c r="BR25" cm="1">
        <f t="array" ref="BR25">ROUND(QUARTILE(IF(Sum!$FE$2:$FE$153=1,Sum!BP$2:BP$153),$C25),1)</f>
        <v>1</v>
      </c>
      <c r="BS25" cm="1">
        <f t="array" ref="BS25">ROUND(QUARTILE(IF(Sum!$FE$2:$FE$153=1,Sum!BQ$2:BQ$153),$C25),1)</f>
        <v>1</v>
      </c>
      <c r="BT25" cm="1">
        <f t="array" ref="BT25">ROUND(QUARTILE(IF(Sum!$FE$2:$FE$153=1,Sum!BR$2:BR$153),$C25),1)</f>
        <v>1</v>
      </c>
      <c r="BU25" cm="1">
        <f t="array" ref="BU25">ROUND(QUARTILE(IF(Sum!$FE$2:$FE$153=1,Sum!BS$2:BS$153),$C25),1)</f>
        <v>0</v>
      </c>
      <c r="BV25" cm="1">
        <f t="array" ref="BV25">ROUND(QUARTILE(IF(Sum!$FE$2:$FE$153=1,Sum!BT$2:BT$153),$C25),1)</f>
        <v>0</v>
      </c>
      <c r="BW25" cm="1">
        <f t="array" ref="BW25">ROUND(QUARTILE(IF(Sum!$FE$2:$FE$153=1,Sum!BU$2:BU$153),$C25),1)</f>
        <v>1</v>
      </c>
      <c r="BX25" cm="1">
        <f t="array" ref="BX25">ROUND(QUARTILE(IF(Sum!$FE$2:$FE$153=1,Sum!BV$2:BV$153),$C25),1)</f>
        <v>0</v>
      </c>
      <c r="BY25" cm="1">
        <f t="array" ref="BY25">ROUND(QUARTILE(IF(Sum!$FE$2:$FE$153=1,Sum!BW$2:BW$153),$C25),1)</f>
        <v>5</v>
      </c>
      <c r="BZ25" cm="1">
        <f t="array" ref="BZ25">ROUND(QUARTILE(IF(Sum!$FE$2:$FE$153=1,Sum!BX$2:BX$153),$C25),1)</f>
        <v>0</v>
      </c>
      <c r="CA25" cm="1">
        <f t="array" ref="CA25">ROUND(QUARTILE(IF(Sum!$FE$2:$FE$153=1,Sum!BY$2:BY$153),$C25),1)</f>
        <v>1</v>
      </c>
      <c r="CB25" cm="1">
        <f t="array" ref="CB25">ROUND(QUARTILE(IF(Sum!$FE$2:$FE$153=1,Sum!BZ$2:BZ$153),$C25),1)</f>
        <v>1</v>
      </c>
      <c r="CC25" cm="1">
        <f t="array" ref="CC25">ROUND(QUARTILE(IF(Sum!$FE$2:$FE$153=1,Sum!CA$2:CA$153),$C25),1)</f>
        <v>1</v>
      </c>
      <c r="CD25" cm="1">
        <f t="array" ref="CD25">ROUND(QUARTILE(IF(Sum!$FE$2:$FE$153=1,Sum!CB$2:CB$153),$C25),1)</f>
        <v>1</v>
      </c>
      <c r="CE25" cm="1">
        <f t="array" ref="CE25">ROUND(QUARTILE(IF(Sum!$FE$2:$FE$153=1,Sum!CC$2:CC$153),$C25),1)</f>
        <v>1</v>
      </c>
      <c r="CF25" cm="1">
        <f t="array" ref="CF25">ROUND(QUARTILE(IF(Sum!$FE$2:$FE$153=1,Sum!CD$2:CD$153),$C25),1)</f>
        <v>1</v>
      </c>
      <c r="CG25" cm="1">
        <f t="array" ref="CG25">ROUND(QUARTILE(IF(Sum!$FE$2:$FE$153=1,Sum!CE$2:CE$153),$C25),1)</f>
        <v>1</v>
      </c>
      <c r="CH25" cm="1">
        <f t="array" ref="CH25">ROUND(QUARTILE(IF(Sum!$FE$2:$FE$153=1,Sum!CF$2:CF$153),$C25),1)</f>
        <v>1</v>
      </c>
      <c r="CI25" cm="1">
        <f t="array" ref="CI25">ROUND(QUARTILE(IF(Sum!$FE$2:$FE$153=1,Sum!CG$2:CG$153),$C25),1)</f>
        <v>1</v>
      </c>
      <c r="CJ25" cm="1">
        <f t="array" ref="CJ25">ROUND(QUARTILE(IF(Sum!$FE$2:$FE$153=1,Sum!CH$2:CH$153),$C25),1)</f>
        <v>1000</v>
      </c>
      <c r="CK25" cm="1">
        <f t="array" ref="CK25">ROUND(QUARTILE(IF(Sum!$FE$2:$FE$153=1,Sum!CI$2:CI$153),$C25),1)</f>
        <v>1920</v>
      </c>
      <c r="CL25" cm="1">
        <f t="array" ref="CL25">ROUND(QUARTILE(IF(Sum!$FE$2:$FE$153=1,Sum!CJ$2:CJ$153),$C25),1)</f>
        <v>1</v>
      </c>
      <c r="CM25" cm="1">
        <f t="array" ref="CM25">ROUND(QUARTILE(IF(Sum!$FE$2:$FE$153=1,Sum!CK$2:CK$153),$C25),1)</f>
        <v>0</v>
      </c>
      <c r="CN25" cm="1">
        <f t="array" ref="CN25">ROUND(QUARTILE(IF(Sum!$FE$2:$FE$153=1,Sum!CL$2:CL$153),$C25),1)</f>
        <v>1</v>
      </c>
      <c r="CO25" cm="1">
        <f t="array" ref="CO25">ROUND(QUARTILE(IF(Sum!$FE$2:$FE$153=1,Sum!CM$2:CM$153),$C25),1)</f>
        <v>1</v>
      </c>
      <c r="CP25" cm="1">
        <f t="array" ref="CP25">ROUND(QUARTILE(IF(Sum!$FE$2:$FE$153=1,Sum!CN$2:CN$153),$C25),1)</f>
        <v>0</v>
      </c>
      <c r="CQ25" cm="1">
        <f t="array" ref="CQ25">ROUND(QUARTILE(IF(Sum!$FE$2:$FE$153=1,Sum!CO$2:CO$153),$C25),1)</f>
        <v>1</v>
      </c>
      <c r="CR25" cm="1">
        <f t="array" ref="CR25">ROUND(QUARTILE(IF(Sum!$FE$2:$FE$153=1,Sum!CP$2:CP$153),$C25),1)</f>
        <v>1</v>
      </c>
      <c r="CS25" cm="1">
        <f t="array" ref="CS25">ROUND(QUARTILE(IF(Sum!$FE$2:$FE$153=1,Sum!CQ$2:CQ$153),$C25),1)</f>
        <v>1</v>
      </c>
      <c r="CT25" cm="1">
        <f t="array" ref="CT25">ROUND(QUARTILE(IF(Sum!$FE$2:$FE$153=1,Sum!CR$2:CR$153),$C25),1)</f>
        <v>1</v>
      </c>
      <c r="CU25" cm="1">
        <f t="array" ref="CU25">ROUND(QUARTILE(IF(Sum!$FE$2:$FE$153=1,Sum!CS$2:CS$153),$C25),1)</f>
        <v>0</v>
      </c>
      <c r="CV25" cm="1">
        <f t="array" ref="CV25">ROUND(QUARTILE(IF(Sum!$FE$2:$FE$153=1,Sum!CT$2:CT$153),$C25),1)</f>
        <v>1</v>
      </c>
      <c r="CW25" cm="1">
        <f t="array" ref="CW25">ROUND(QUARTILE(IF(Sum!$FE$2:$FE$153=1,Sum!CU$2:CU$153),$C25),1)</f>
        <v>1</v>
      </c>
      <c r="CX25" cm="1">
        <f t="array" ref="CX25">ROUND(QUARTILE(IF(Sum!$FE$2:$FE$153=1,Sum!CV$2:CV$153),$C25),1)</f>
        <v>1</v>
      </c>
      <c r="CY25" cm="1">
        <f t="array" ref="CY25">ROUND(QUARTILE(IF(Sum!$FE$2:$FE$153=1,Sum!CW$2:CW$153),$C25),1)</f>
        <v>1</v>
      </c>
      <c r="CZ25" cm="1">
        <f t="array" ref="CZ25">ROUND(QUARTILE(IF(Sum!$FE$2:$FE$153=1,Sum!CX$2:CX$153),$C25),1)</f>
        <v>1</v>
      </c>
      <c r="DA25" cm="1">
        <f t="array" ref="DA25">ROUND(QUARTILE(IF(Sum!$FE$2:$FE$153=1,Sum!CY$2:CY$153),$C25),1)</f>
        <v>1</v>
      </c>
      <c r="DB25" cm="1">
        <f t="array" ref="DB25">ROUND(QUARTILE(IF(Sum!$FE$2:$FE$153=1,Sum!CZ$2:CZ$153),$C25),1)</f>
        <v>1</v>
      </c>
      <c r="DC25" cm="1">
        <f t="array" ref="DC25">ROUND(QUARTILE(IF(Sum!$FE$2:$FE$153=1,Sum!DA$2:DA$153),$C25),1)</f>
        <v>1</v>
      </c>
      <c r="DD25" cm="1">
        <f t="array" ref="DD25">ROUND(QUARTILE(IF(Sum!$FE$2:$FE$153=1,Sum!DB$2:DB$153),$C25),1)</f>
        <v>0</v>
      </c>
      <c r="DE25" cm="1">
        <f t="array" ref="DE25">ROUND(QUARTILE(IF(Sum!$FE$2:$FE$153=1,Sum!DC$2:DC$153),$C25),1)</f>
        <v>0</v>
      </c>
      <c r="DF25" cm="1">
        <f t="array" ref="DF25">ROUND(QUARTILE(IF(Sum!$FE$2:$FE$153=1,Sum!DD$2:DD$153),$C25),1)</f>
        <v>0</v>
      </c>
      <c r="DG25" cm="1">
        <f t="array" ref="DG25">ROUND(QUARTILE(IF(Sum!$FE$2:$FE$153=1,Sum!DE$2:DE$153),$C25),1)</f>
        <v>0</v>
      </c>
      <c r="DH25" cm="1">
        <f t="array" ref="DH25">ROUND(QUARTILE(IF(Sum!$FE$2:$FE$153=1,Sum!DF$2:DF$153),$C25),1)</f>
        <v>1</v>
      </c>
      <c r="DI25" cm="1">
        <f t="array" ref="DI25">ROUND(QUARTILE(IF(Sum!$FE$2:$FE$153=1,Sum!DG$2:DG$153),$C25),1)</f>
        <v>0</v>
      </c>
      <c r="DJ25" cm="1">
        <f t="array" ref="DJ25">ROUND(QUARTILE(IF(Sum!$FE$2:$FE$153=1,Sum!DH$2:DH$153),$C25),1)</f>
        <v>1</v>
      </c>
      <c r="DK25" cm="1">
        <f t="array" ref="DK25">ROUND(QUARTILE(IF(Sum!$FE$2:$FE$153=1,Sum!DI$2:DI$153),$C25),1)</f>
        <v>0</v>
      </c>
      <c r="DL25" cm="1">
        <f t="array" ref="DL25">ROUND(QUARTILE(IF(Sum!$FE$2:$FE$153=1,Sum!DJ$2:DJ$153),$C25),1)</f>
        <v>1</v>
      </c>
      <c r="DM25" cm="1">
        <f t="array" ref="DM25">ROUND(QUARTILE(IF(Sum!$FE$2:$FE$153=1,Sum!DK$2:DK$153),$C25),1)</f>
        <v>1</v>
      </c>
      <c r="DN25" cm="1">
        <f t="array" ref="DN25">ROUND(QUARTILE(IF(Sum!$FE$2:$FE$153=1,Sum!DL$2:DL$153),$C25),1)</f>
        <v>1</v>
      </c>
      <c r="DO25" cm="1">
        <f t="array" ref="DO25">ROUND(QUARTILE(IF(Sum!$FE$2:$FE$153=1,Sum!DM$2:DM$153),$C25),1)</f>
        <v>0</v>
      </c>
      <c r="DP25" cm="1">
        <f t="array" ref="DP25">ROUND(QUARTILE(IF(Sum!$FE$2:$FE$153=1,Sum!DN$2:DN$153),$C25),1)</f>
        <v>1</v>
      </c>
      <c r="DQ25" cm="1">
        <f t="array" ref="DQ25">ROUND(QUARTILE(IF(Sum!$FE$2:$FE$153=1,Sum!DO$2:DO$153),$C25),1)</f>
        <v>0</v>
      </c>
      <c r="DR25" cm="1">
        <f t="array" ref="DR25">ROUND(QUARTILE(IF(Sum!$FE$2:$FE$153=1,Sum!DP$2:DP$153),$C25),1)</f>
        <v>1</v>
      </c>
      <c r="DS25" cm="1">
        <f t="array" ref="DS25">ROUND(QUARTILE(IF(Sum!$FE$2:$FE$153=1,Sum!DQ$2:DQ$153),$C25),1)</f>
        <v>1</v>
      </c>
      <c r="DT25" cm="1">
        <f t="array" ref="DT25">ROUND(QUARTILE(IF(Sum!$FE$2:$FE$153=1,Sum!DR$2:DR$153),$C25),1)</f>
        <v>0</v>
      </c>
      <c r="DU25" cm="1">
        <f t="array" ref="DU25">ROUND(QUARTILE(IF(Sum!$FE$2:$FE$153=1,Sum!DS$2:DS$153),$C25),1)</f>
        <v>1</v>
      </c>
      <c r="DV25" cm="1">
        <f t="array" ref="DV25">ROUND(QUARTILE(IF(Sum!$FE$2:$FE$153=1,Sum!DT$2:DT$153),$C25),1)</f>
        <v>57</v>
      </c>
      <c r="DW25" cm="1">
        <f t="array" ref="DW25">ROUND(QUARTILE(IF(Sum!$FE$2:$FE$153=1,Sum!DU$2:DU$153),$C25),1)</f>
        <v>1</v>
      </c>
      <c r="DX25" cm="1">
        <f t="array" ref="DX25">ROUND(QUARTILE(IF(Sum!$FE$2:$FE$153=1,Sum!DV$2:DV$153),$C25),1)</f>
        <v>1</v>
      </c>
      <c r="DY25" cm="1">
        <f t="array" ref="DY25">ROUND(QUARTILE(IF(Sum!$FE$2:$FE$153=1,Sum!DW$2:DW$153),$C25),1)</f>
        <v>0</v>
      </c>
      <c r="DZ25" cm="1">
        <f t="array" ref="DZ25">ROUND(QUARTILE(IF(Sum!$FE$2:$FE$153=1,Sum!DX$2:DX$153),$C25),1)</f>
        <v>0</v>
      </c>
      <c r="EA25" cm="1">
        <f t="array" ref="EA25">ROUND(QUARTILE(IF(Sum!$FE$2:$FE$153=1,Sum!DY$2:DY$153),$C25),1)</f>
        <v>1</v>
      </c>
      <c r="EB25" cm="1">
        <f t="array" ref="EB25">ROUND(QUARTILE(IF(Sum!$FE$2:$FE$153=1,Sum!DZ$2:DZ$153),$C25),1)</f>
        <v>0</v>
      </c>
      <c r="EC25" cm="1">
        <f t="array" ref="EC25">ROUND(QUARTILE(IF(Sum!$FE$2:$FE$153=1,Sum!EA$2:EA$153),$C25),1)</f>
        <v>0</v>
      </c>
      <c r="ED25" cm="1">
        <f t="array" ref="ED25">ROUND(QUARTILE(IF(Sum!$FE$2:$FE$153=1,Sum!EB$2:EB$153),$C25),1)</f>
        <v>0</v>
      </c>
      <c r="EE25" cm="1">
        <f t="array" ref="EE25">ROUND(QUARTILE(IF(Sum!$FE$2:$FE$153=1,Sum!EC$2:EC$153),$C25),1)</f>
        <v>1</v>
      </c>
      <c r="EF25" cm="1">
        <f t="array" ref="EF25">ROUND(QUARTILE(IF(Sum!$FE$2:$FE$153=1,Sum!ED$2:ED$153),$C25),1)</f>
        <v>1</v>
      </c>
      <c r="EG25" cm="1">
        <f t="array" ref="EG25">ROUND(QUARTILE(IF(Sum!$FE$2:$FE$153=1,Sum!EE$2:EE$153),$C25),1)</f>
        <v>1</v>
      </c>
      <c r="EH25" cm="1">
        <f t="array" ref="EH25">ROUND(QUARTILE(IF(Sum!$FE$2:$FE$153=1,Sum!EF$2:EF$153),$C25),1)</f>
        <v>1</v>
      </c>
      <c r="EI25" cm="1">
        <f t="array" ref="EI25">ROUND(QUARTILE(IF(Sum!$FE$2:$FE$153=1,Sum!EG$2:EG$153),$C25),1)</f>
        <v>1</v>
      </c>
      <c r="EJ25" cm="1">
        <f t="array" ref="EJ25">ROUND(QUARTILE(IF(Sum!$FE$2:$FE$153=1,Sum!EH$2:EH$153),$C25),1)</f>
        <v>1</v>
      </c>
      <c r="EK25" cm="1">
        <f t="array" ref="EK25">ROUND(QUARTILE(IF(Sum!$FE$2:$FE$153=1,Sum!EI$2:EI$153),$C25),1)</f>
        <v>1</v>
      </c>
      <c r="EL25" cm="1">
        <f t="array" ref="EL25">ROUND(QUARTILE(IF(Sum!$FE$2:$FE$153=1,Sum!EJ$2:EJ$153),$C25),1)</f>
        <v>1</v>
      </c>
      <c r="EM25" cm="1">
        <f t="array" ref="EM25">ROUND(QUARTILE(IF(Sum!$FE$2:$FE$153=1,Sum!EK$2:EK$153),$C25),1)</f>
        <v>1</v>
      </c>
      <c r="EN25" cm="1">
        <f t="array" ref="EN25">ROUND(QUARTILE(IF(Sum!$FE$2:$FE$153=1,Sum!EL$2:EL$153),$C25),1)</f>
        <v>1</v>
      </c>
      <c r="EO25" cm="1">
        <f t="array" ref="EO25">ROUND(QUARTILE(IF(Sum!$FE$2:$FE$153=1,Sum!EM$2:EM$153),$C25),1)</f>
        <v>1</v>
      </c>
      <c r="EP25" cm="1">
        <f t="array" ref="EP25">ROUND(QUARTILE(IF(Sum!$FE$2:$FE$153=1,Sum!EN$2:EN$153),$C25),1)</f>
        <v>1</v>
      </c>
      <c r="EQ25" cm="1">
        <f t="array" ref="EQ25">ROUND(QUARTILE(IF(Sum!$FE$2:$FE$153=1,Sum!EO$2:EO$153),$C25),1)</f>
        <v>1</v>
      </c>
      <c r="ER25" cm="1">
        <f t="array" ref="ER25">ROUND(QUARTILE(IF(Sum!$FE$2:$FE$153=1,Sum!EP$2:EP$153),$C25),1)</f>
        <v>1</v>
      </c>
      <c r="ES25" cm="1">
        <f t="array" ref="ES25">ROUND(QUARTILE(IF(Sum!$FE$2:$FE$153=1,Sum!EQ$2:EQ$153),$C25),1)</f>
        <v>1</v>
      </c>
      <c r="ET25" cm="1">
        <f t="array" ref="ET25">ROUND(QUARTILE(IF(Sum!$FE$2:$FE$153=1,Sum!ER$2:ER$153),$C25),1)</f>
        <v>1</v>
      </c>
      <c r="EU25" cm="1">
        <f t="array" ref="EU25">ROUND(QUARTILE(IF(Sum!$FE$2:$FE$153=1,Sum!ES$2:ES$153),$C25),1)</f>
        <v>1</v>
      </c>
      <c r="EV25" cm="1">
        <f t="array" ref="EV25">ROUND(QUARTILE(IF(Sum!$FE$2:$FE$153=1,Sum!ET$2:ET$153),$C25),1)</f>
        <v>1</v>
      </c>
      <c r="EW25" cm="1">
        <f t="array" ref="EW25">ROUND(QUARTILE(IF(Sum!$FE$2:$FE$153=1,Sum!EU$2:EU$153),$C25),1)</f>
        <v>1</v>
      </c>
      <c r="EX25" cm="1">
        <f t="array" ref="EX25">ROUND(QUARTILE(IF(Sum!$FE$2:$FE$153=1,Sum!EV$2:EV$153),$C25),1)</f>
        <v>1</v>
      </c>
      <c r="EY25" cm="1">
        <f t="array" ref="EY25">ROUND(QUARTILE(IF(Sum!$FE$2:$FE$153=1,Sum!EW$2:EW$153),$C25),1)</f>
        <v>1</v>
      </c>
      <c r="EZ25" cm="1">
        <f t="array" ref="EZ25">ROUND(QUARTILE(IF(Sum!$FE$2:$FE$153=1,Sum!EX$2:EX$153),$C25),1)</f>
        <v>1</v>
      </c>
      <c r="FA25" cm="1">
        <f t="array" ref="FA25">ROUND(QUARTILE(IF(Sum!$FE$2:$FE$153=1,Sum!EY$2:EY$153),$C25),1)</f>
        <v>1</v>
      </c>
      <c r="FB25" cm="1">
        <f t="array" ref="FB25">ROUND(QUARTILE(IF(Sum!$FE$2:$FE$153=1,Sum!EZ$2:EZ$153),$C25),1)</f>
        <v>1</v>
      </c>
      <c r="FC25" cm="1">
        <f t="array" ref="FC25">ROUND(QUARTILE(IF(Sum!$FE$2:$FE$153=1,Sum!FA$2:FA$153),$C25),1)</f>
        <v>1</v>
      </c>
      <c r="FD25" cm="1">
        <f t="array" ref="FD25">ROUND(QUARTILE(IF(Sum!$FE$2:$FE$153=1,Sum!FB$2:FB$153),$C25),1)</f>
        <v>1</v>
      </c>
      <c r="FE25" cm="1">
        <f t="array" ref="FE25">ROUND(QUARTILE(IF(Sum!$FE$2:$FE$153=1,Sum!FC$2:FC$153),$C25),1)</f>
        <v>0</v>
      </c>
    </row>
    <row r="26" spans="1:161" x14ac:dyDescent="0.25">
      <c r="A26" s="198"/>
      <c r="B26" s="44" t="s">
        <v>385</v>
      </c>
      <c r="C26" s="44">
        <v>2</v>
      </c>
      <c r="D26" cm="1">
        <f t="array" ref="D26">ROUND(QUARTILE(IF(Sum!$FE$2:$FE$153=0,Sum!B$2:B$153),$C26),1)</f>
        <v>53</v>
      </c>
      <c r="E26" cm="1">
        <f t="array" ref="E26">ROUND(QUARTILE(IF(Sum!$FE$2:$FE$153=0,Sum!C$2:C$153),$C26),1)</f>
        <v>0</v>
      </c>
      <c r="F26" cm="1">
        <f t="array" ref="F26">ROUND(QUARTILE(IF(Sum!$FE$2:$FE$153=0,Sum!D$2:D$153),$C26),1)</f>
        <v>0</v>
      </c>
      <c r="G26" cm="1">
        <f t="array" ref="G26">ROUND(QUARTILE(IF(Sum!$FE$2:$FE$153=0,Sum!E$2:E$153),$C26),1)</f>
        <v>0</v>
      </c>
      <c r="H26" cm="1">
        <f t="array" ref="H26">ROUND(QUARTILE(IF(Sum!$FE$2:$FE$153=0,Sum!F$2:F$153),$C26),1)</f>
        <v>0</v>
      </c>
      <c r="I26" cm="1">
        <f t="array" ref="I26">ROUND(QUARTILE(IF(Sum!$FE$2:$FE$153=0,Sum!G$2:G$153),$C26),1)</f>
        <v>1</v>
      </c>
      <c r="J26" cm="1">
        <f t="array" ref="J26">ROUND(QUARTILE(IF(Sum!$FE$2:$FE$153=0,Sum!H$2:H$153),$C26),1)</f>
        <v>1</v>
      </c>
      <c r="K26" cm="1">
        <f t="array" ref="K26">ROUND(QUARTILE(IF(Sum!$FE$2:$FE$153=0,Sum!I$2:I$153),$C26),1)</f>
        <v>170</v>
      </c>
      <c r="L26" cm="1">
        <f t="array" ref="L26">ROUND(QUARTILE(IF(Sum!$FE$2:$FE$153=0,Sum!J$2:J$153),$C26),1)</f>
        <v>80</v>
      </c>
      <c r="M26" cm="1">
        <f t="array" ref="M26">ROUND(QUARTILE(IF(Sum!$FE$2:$FE$153=0,Sum!K$2:K$153),$C26),1)</f>
        <v>28.3</v>
      </c>
      <c r="N26" cm="1">
        <f t="array" ref="N26">ROUND(QUARTILE(IF(Sum!$FE$2:$FE$153=0,Sum!L$2:L$153),$C26),1)</f>
        <v>0</v>
      </c>
      <c r="O26" cm="1">
        <f t="array" ref="O26">ROUND(QUARTILE(IF(Sum!$FE$2:$FE$153=0,Sum!M$2:M$153),$C26),1)</f>
        <v>1</v>
      </c>
      <c r="P26" cm="1">
        <f t="array" ref="P26">ROUND(QUARTILE(IF(Sum!$FE$2:$FE$153=0,Sum!N$2:N$153),$C26),1)</f>
        <v>0</v>
      </c>
      <c r="Q26" cm="1">
        <f t="array" ref="Q26">ROUND(QUARTILE(IF(Sum!$FE$2:$FE$153=0,Sum!O$2:O$153),$C26),1)</f>
        <v>1</v>
      </c>
      <c r="R26" cm="1">
        <f t="array" ref="R26">ROUND(QUARTILE(IF(Sum!$FE$2:$FE$153=0,Sum!P$2:P$153),$C26),1)</f>
        <v>0</v>
      </c>
      <c r="S26" cm="1">
        <f t="array" ref="S26">ROUND(QUARTILE(IF(Sum!$FE$2:$FE$153=0,Sum!Q$2:Q$153),$C26),1)</f>
        <v>1</v>
      </c>
      <c r="T26" cm="1">
        <f t="array" ref="T26">ROUND(QUARTILE(IF(Sum!$FE$2:$FE$153=0,Sum!R$2:R$153),$C26),1)</f>
        <v>0</v>
      </c>
      <c r="U26" cm="1">
        <f t="array" ref="U26">ROUND(QUARTILE(IF(Sum!$FE$2:$FE$153=0,Sum!S$2:S$153),$C26),1)</f>
        <v>0</v>
      </c>
      <c r="V26" cm="1">
        <f t="array" ref="V26">ROUND(QUARTILE(IF(Sum!$FE$2:$FE$153=0,Sum!T$2:T$153),$C26),1)</f>
        <v>0</v>
      </c>
      <c r="W26" cm="1">
        <f t="array" ref="W26">ROUND(QUARTILE(IF(Sum!$FE$2:$FE$153=0,Sum!U$2:U$153),$C26),1)</f>
        <v>0</v>
      </c>
      <c r="X26" cm="1">
        <f t="array" ref="X26">ROUND(QUARTILE(IF(Sum!$FE$2:$FE$153=0,Sum!V$2:V$153),$C26),1)</f>
        <v>1</v>
      </c>
      <c r="Y26" cm="1">
        <f t="array" ref="Y26">ROUND(QUARTILE(IF(Sum!$FE$2:$FE$153=0,Sum!W$2:W$153),$C26),1)</f>
        <v>0</v>
      </c>
      <c r="Z26" cm="1">
        <f t="array" ref="Z26">ROUND(QUARTILE(IF(Sum!$FE$2:$FE$153=0,Sum!X$2:X$153),$C26),1)</f>
        <v>0</v>
      </c>
      <c r="AA26" cm="1">
        <f t="array" ref="AA26">ROUND(QUARTILE(IF(Sum!$FE$2:$FE$153=0,Sum!Y$2:Y$153),$C26),1)</f>
        <v>0</v>
      </c>
      <c r="AB26" cm="1">
        <f t="array" ref="AB26">ROUND(QUARTILE(IF(Sum!$FE$2:$FE$153=0,Sum!Z$2:Z$153),$C26),1)</f>
        <v>0</v>
      </c>
      <c r="AC26" cm="1">
        <f t="array" ref="AC26">ROUND(QUARTILE(IF(Sum!$FE$2:$FE$153=0,Sum!AA$2:AA$153),$C26),1)</f>
        <v>0</v>
      </c>
      <c r="AD26" cm="1">
        <f t="array" ref="AD26">ROUND(QUARTILE(IF(Sum!$FE$2:$FE$153=0,Sum!AB$2:AB$153),$C26),1)</f>
        <v>0</v>
      </c>
      <c r="AE26" cm="1">
        <f t="array" ref="AE26">ROUND(QUARTILE(IF(Sum!$FE$2:$FE$153=0,Sum!AC$2:AC$153),$C26),1)</f>
        <v>0</v>
      </c>
      <c r="AF26" cm="1">
        <f t="array" ref="AF26">ROUND(QUARTILE(IF(Sum!$FE$2:$FE$153=0,Sum!AD$2:AD$153),$C26),1)</f>
        <v>0</v>
      </c>
      <c r="AG26" cm="1">
        <f t="array" ref="AG26">ROUND(QUARTILE(IF(Sum!$FE$2:$FE$153=0,Sum!AE$2:AE$153),$C26),1)</f>
        <v>0</v>
      </c>
      <c r="AH26" cm="1">
        <f t="array" ref="AH26">ROUND(QUARTILE(IF(Sum!$FE$2:$FE$153=0,Sum!AF$2:AF$153),$C26),1)</f>
        <v>0</v>
      </c>
      <c r="AI26" cm="1">
        <f t="array" ref="AI26">ROUND(QUARTILE(IF(Sum!$FE$2:$FE$153=0,Sum!AG$2:AG$153),$C26),1)</f>
        <v>0</v>
      </c>
      <c r="AJ26" cm="1">
        <f t="array" ref="AJ26">ROUND(QUARTILE(IF(Sum!$FE$2:$FE$153=0,Sum!AH$2:AH$153),$C26),1)</f>
        <v>0</v>
      </c>
      <c r="AK26" cm="1">
        <f t="array" ref="AK26">ROUND(QUARTILE(IF(Sum!$FE$2:$FE$153=0,Sum!AI$2:AI$153),$C26),1)</f>
        <v>0</v>
      </c>
      <c r="AL26" cm="1">
        <f t="array" ref="AL26">ROUND(QUARTILE(IF(Sum!$FE$2:$FE$153=0,Sum!AJ$2:AJ$153),$C26),1)</f>
        <v>0</v>
      </c>
      <c r="AM26" cm="1">
        <f t="array" ref="AM26">ROUND(QUARTILE(IF(Sum!$FE$2:$FE$153=0,Sum!AK$2:AK$153),$C26),1)</f>
        <v>0</v>
      </c>
      <c r="AN26" cm="1">
        <f t="array" ref="AN26">ROUND(QUARTILE(IF(Sum!$FE$2:$FE$153=0,Sum!AL$2:AL$153),$C26),1)</f>
        <v>0</v>
      </c>
      <c r="AO26" cm="1">
        <f t="array" ref="AO26">ROUND(QUARTILE(IF(Sum!$FE$2:$FE$153=0,Sum!AM$2:AM$153),$C26),1)</f>
        <v>0</v>
      </c>
      <c r="AP26" cm="1">
        <f t="array" ref="AP26">ROUND(QUARTILE(IF(Sum!$FE$2:$FE$153=0,Sum!AN$2:AN$153),$C26),1)</f>
        <v>0</v>
      </c>
      <c r="AQ26" cm="1">
        <f t="array" ref="AQ26">ROUND(QUARTILE(IF(Sum!$FE$2:$FE$153=0,Sum!AO$2:AO$153),$C26),1)</f>
        <v>0</v>
      </c>
      <c r="AR26" cm="1">
        <f t="array" ref="AR26">ROUND(QUARTILE(IF(Sum!$FE$2:$FE$153=0,Sum!AP$2:AP$153),$C26),1)</f>
        <v>0</v>
      </c>
      <c r="AS26" cm="1">
        <f t="array" ref="AS26">ROUND(QUARTILE(IF(Sum!$FE$2:$FE$153=0,Sum!AQ$2:AQ$153),$C26),1)</f>
        <v>0</v>
      </c>
      <c r="AT26" cm="1">
        <f t="array" ref="AT26">ROUND(QUARTILE(IF(Sum!$FE$2:$FE$153=0,Sum!AR$2:AR$153),$C26),1)</f>
        <v>1</v>
      </c>
      <c r="AU26" cm="1">
        <f t="array" ref="AU26">ROUND(QUARTILE(IF(Sum!$FE$2:$FE$153=0,Sum!AS$2:AS$153),$C26),1)</f>
        <v>0</v>
      </c>
      <c r="AV26" cm="1">
        <f t="array" ref="AV26">ROUND(QUARTILE(IF(Sum!$FE$2:$FE$153=0,Sum!AT$2:AT$153),$C26),1)</f>
        <v>0</v>
      </c>
      <c r="AW26" cm="1">
        <f t="array" ref="AW26">ROUND(QUARTILE(IF(Sum!$FE$2:$FE$153=0,Sum!AU$2:AU$153),$C26),1)</f>
        <v>0</v>
      </c>
      <c r="AX26" cm="1">
        <f t="array" ref="AX26">ROUND(QUARTILE(IF(Sum!$FE$2:$FE$153=0,Sum!AV$2:AV$153),$C26),1)</f>
        <v>1</v>
      </c>
      <c r="AY26" cm="1">
        <f t="array" ref="AY26">ROUND(QUARTILE(IF(Sum!$FE$2:$FE$153=0,Sum!AW$2:AW$153),$C26),1)</f>
        <v>0</v>
      </c>
      <c r="AZ26" cm="1">
        <f t="array" ref="AZ26">ROUND(QUARTILE(IF(Sum!$FE$2:$FE$153=0,Sum!AX$2:AX$153),$C26),1)</f>
        <v>1</v>
      </c>
      <c r="BA26" cm="1">
        <f t="array" ref="BA26">ROUND(QUARTILE(IF(Sum!$FE$2:$FE$153=0,Sum!AY$2:AY$153),$C26),1)</f>
        <v>27.5</v>
      </c>
      <c r="BB26" cm="1">
        <f t="array" ref="BB26">ROUND(QUARTILE(IF(Sum!$FE$2:$FE$153=0,Sum!AZ$2:AZ$153),$C26),1)</f>
        <v>1.1000000000000001</v>
      </c>
      <c r="BC26" cm="1">
        <f t="array" ref="BC26">ROUND(QUARTILE(IF(Sum!$FE$2:$FE$153=0,Sum!BA$2:BA$153),$C26),1)</f>
        <v>3.2</v>
      </c>
      <c r="BD26" cm="1">
        <f t="array" ref="BD26">ROUND(QUARTILE(IF(Sum!$FE$2:$FE$153=0,Sum!BB$2:BB$153),$C26),1)</f>
        <v>0</v>
      </c>
      <c r="BE26" cm="1">
        <f t="array" ref="BE26">ROUND(QUARTILE(IF(Sum!$FE$2:$FE$153=0,Sum!BC$2:BC$153),$C26),1)</f>
        <v>0</v>
      </c>
      <c r="BF26" cm="1">
        <f t="array" ref="BF26">ROUND(QUARTILE(IF(Sum!$FE$2:$FE$153=0,Sum!BD$2:BD$153),$C26),1)</f>
        <v>1</v>
      </c>
      <c r="BG26" cm="1">
        <f t="array" ref="BG26">ROUND(QUARTILE(IF(Sum!$FE$2:$FE$153=0,Sum!BE$2:BE$153),$C26),1)</f>
        <v>1.1000000000000001</v>
      </c>
      <c r="BH26" cm="1">
        <f t="array" ref="BH26">ROUND(QUARTILE(IF(Sum!$FE$2:$FE$153=0,Sum!BF$2:BF$153),$C26),1)</f>
        <v>175.6</v>
      </c>
      <c r="BI26" cm="1">
        <f t="array" ref="BI26">ROUND(QUARTILE(IF(Sum!$FE$2:$FE$153=0,Sum!BG$2:BG$153),$C26),1)</f>
        <v>1</v>
      </c>
      <c r="BJ26" cm="1">
        <f t="array" ref="BJ26">ROUND(QUARTILE(IF(Sum!$FE$2:$FE$153=0,Sum!BH$2:BH$153),$C26),1)</f>
        <v>103</v>
      </c>
      <c r="BK26" cm="1">
        <f t="array" ref="BK26">ROUND(QUARTILE(IF(Sum!$FE$2:$FE$153=0,Sum!BI$2:BI$153),$C26),1)</f>
        <v>70</v>
      </c>
      <c r="BL26" cm="1">
        <f t="array" ref="BL26">ROUND(QUARTILE(IF(Sum!$FE$2:$FE$153=0,Sum!BJ$2:BJ$153),$C26),1)</f>
        <v>34.299999999999997</v>
      </c>
      <c r="BM26" cm="1">
        <f t="array" ref="BM26">ROUND(QUARTILE(IF(Sum!$FE$2:$FE$153=0,Sum!BK$2:BK$153),$C26),1)</f>
        <v>0</v>
      </c>
      <c r="BN26" cm="1">
        <f t="array" ref="BN26">ROUND(QUARTILE(IF(Sum!$FE$2:$FE$153=0,Sum!BL$2:BL$153),$C26),1)</f>
        <v>2</v>
      </c>
      <c r="BO26" cm="1">
        <f t="array" ref="BO26">ROUND(QUARTILE(IF(Sum!$FE$2:$FE$153=0,Sum!BM$2:BM$153),$C26),1)</f>
        <v>0</v>
      </c>
      <c r="BP26" cm="1">
        <f t="array" ref="BP26">ROUND(QUARTILE(IF(Sum!$FE$2:$FE$153=0,Sum!BN$2:BN$153),$C26),1)</f>
        <v>0</v>
      </c>
      <c r="BQ26" cm="1">
        <f t="array" ref="BQ26">ROUND(QUARTILE(IF(Sum!$FE$2:$FE$153=0,Sum!BO$2:BO$153),$C26),1)</f>
        <v>0</v>
      </c>
      <c r="BR26" cm="1">
        <f t="array" ref="BR26">ROUND(QUARTILE(IF(Sum!$FE$2:$FE$153=0,Sum!BP$2:BP$153),$C26),1)</f>
        <v>0</v>
      </c>
      <c r="BS26" cm="1">
        <f t="array" ref="BS26">ROUND(QUARTILE(IF(Sum!$FE$2:$FE$153=0,Sum!BQ$2:BQ$153),$C26),1)</f>
        <v>0</v>
      </c>
      <c r="BT26" cm="1">
        <f t="array" ref="BT26">ROUND(QUARTILE(IF(Sum!$FE$2:$FE$153=0,Sum!BR$2:BR$153),$C26),1)</f>
        <v>1</v>
      </c>
      <c r="BU26" cm="1">
        <f t="array" ref="BU26">ROUND(QUARTILE(IF(Sum!$FE$2:$FE$153=0,Sum!BS$2:BS$153),$C26),1)</f>
        <v>0</v>
      </c>
      <c r="BV26" cm="1">
        <f t="array" ref="BV26">ROUND(QUARTILE(IF(Sum!$FE$2:$FE$153=0,Sum!BT$2:BT$153),$C26),1)</f>
        <v>0</v>
      </c>
      <c r="BW26" cm="1">
        <f t="array" ref="BW26">ROUND(QUARTILE(IF(Sum!$FE$2:$FE$153=0,Sum!BU$2:BU$153),$C26),1)</f>
        <v>0</v>
      </c>
      <c r="BX26" cm="1">
        <f t="array" ref="BX26">ROUND(QUARTILE(IF(Sum!$FE$2:$FE$153=0,Sum!BV$2:BV$153),$C26),1)</f>
        <v>0</v>
      </c>
      <c r="BY26" cm="1">
        <f t="array" ref="BY26">ROUND(QUARTILE(IF(Sum!$FE$2:$FE$153=0,Sum!BW$2:BW$153),$C26),1)</f>
        <v>3</v>
      </c>
      <c r="BZ26" cm="1">
        <f t="array" ref="BZ26">ROUND(QUARTILE(IF(Sum!$FE$2:$FE$153=0,Sum!BX$2:BX$153),$C26),1)</f>
        <v>0</v>
      </c>
      <c r="CA26" cm="1">
        <f t="array" ref="CA26">ROUND(QUARTILE(IF(Sum!$FE$2:$FE$153=0,Sum!BY$2:BY$153),$C26),1)</f>
        <v>0</v>
      </c>
      <c r="CB26" cm="1">
        <f t="array" ref="CB26">ROUND(QUARTILE(IF(Sum!$FE$2:$FE$153=0,Sum!BZ$2:BZ$153),$C26),1)</f>
        <v>1</v>
      </c>
      <c r="CC26" cm="1">
        <f t="array" ref="CC26">ROUND(QUARTILE(IF(Sum!$FE$2:$FE$153=0,Sum!CA$2:CA$153),$C26),1)</f>
        <v>0</v>
      </c>
      <c r="CD26" cm="1">
        <f t="array" ref="CD26">ROUND(QUARTILE(IF(Sum!$FE$2:$FE$153=0,Sum!CB$2:CB$153),$C26),1)</f>
        <v>0</v>
      </c>
      <c r="CE26" cm="1">
        <f t="array" ref="CE26">ROUND(QUARTILE(IF(Sum!$FE$2:$FE$153=0,Sum!CC$2:CC$153),$C26),1)</f>
        <v>0</v>
      </c>
      <c r="CF26" cm="1">
        <f t="array" ref="CF26">ROUND(QUARTILE(IF(Sum!$FE$2:$FE$153=0,Sum!CD$2:CD$153),$C26),1)</f>
        <v>0</v>
      </c>
      <c r="CG26" cm="1">
        <f t="array" ref="CG26">ROUND(QUARTILE(IF(Sum!$FE$2:$FE$153=0,Sum!CE$2:CE$153),$C26),1)</f>
        <v>1</v>
      </c>
      <c r="CH26" cm="1">
        <f t="array" ref="CH26">ROUND(QUARTILE(IF(Sum!$FE$2:$FE$153=0,Sum!CF$2:CF$153),$C26),1)</f>
        <v>0</v>
      </c>
      <c r="CI26" cm="1">
        <f t="array" ref="CI26">ROUND(QUARTILE(IF(Sum!$FE$2:$FE$153=0,Sum!CG$2:CG$153),$C26),1)</f>
        <v>1</v>
      </c>
      <c r="CJ26" cm="1">
        <f t="array" ref="CJ26">ROUND(QUARTILE(IF(Sum!$FE$2:$FE$153=0,Sum!CH$2:CH$153),$C26),1)</f>
        <v>600</v>
      </c>
      <c r="CK26" cm="1">
        <f t="array" ref="CK26">ROUND(QUARTILE(IF(Sum!$FE$2:$FE$153=0,Sum!CI$2:CI$153),$C26),1)</f>
        <v>640</v>
      </c>
      <c r="CL26" cm="1">
        <f t="array" ref="CL26">ROUND(QUARTILE(IF(Sum!$FE$2:$FE$153=0,Sum!CJ$2:CJ$153),$C26),1)</f>
        <v>1</v>
      </c>
      <c r="CM26" cm="1">
        <f t="array" ref="CM26">ROUND(QUARTILE(IF(Sum!$FE$2:$FE$153=0,Sum!CK$2:CK$153),$C26),1)</f>
        <v>0</v>
      </c>
      <c r="CN26" cm="1">
        <f t="array" ref="CN26">ROUND(QUARTILE(IF(Sum!$FE$2:$FE$153=0,Sum!CL$2:CL$153),$C26),1)</f>
        <v>0</v>
      </c>
      <c r="CO26" cm="1">
        <f t="array" ref="CO26">ROUND(QUARTILE(IF(Sum!$FE$2:$FE$153=0,Sum!CM$2:CM$153),$C26),1)</f>
        <v>0</v>
      </c>
      <c r="CP26" cm="1">
        <f t="array" ref="CP26">ROUND(QUARTILE(IF(Sum!$FE$2:$FE$153=0,Sum!CN$2:CN$153),$C26),1)</f>
        <v>0</v>
      </c>
      <c r="CQ26" cm="1">
        <f t="array" ref="CQ26">ROUND(QUARTILE(IF(Sum!$FE$2:$FE$153=0,Sum!CO$2:CO$153),$C26),1)</f>
        <v>0</v>
      </c>
      <c r="CR26" cm="1">
        <f t="array" ref="CR26">ROUND(QUARTILE(IF(Sum!$FE$2:$FE$153=0,Sum!CP$2:CP$153),$C26),1)</f>
        <v>0</v>
      </c>
      <c r="CS26" cm="1">
        <f t="array" ref="CS26">ROUND(QUARTILE(IF(Sum!$FE$2:$FE$153=0,Sum!CQ$2:CQ$153),$C26),1)</f>
        <v>0</v>
      </c>
      <c r="CT26" cm="1">
        <f t="array" ref="CT26">ROUND(QUARTILE(IF(Sum!$FE$2:$FE$153=0,Sum!CR$2:CR$153),$C26),1)</f>
        <v>0</v>
      </c>
      <c r="CU26" cm="1">
        <f t="array" ref="CU26">ROUND(QUARTILE(IF(Sum!$FE$2:$FE$153=0,Sum!CS$2:CS$153),$C26),1)</f>
        <v>0</v>
      </c>
      <c r="CV26" cm="1">
        <f t="array" ref="CV26">ROUND(QUARTILE(IF(Sum!$FE$2:$FE$153=0,Sum!CT$2:CT$153),$C26),1)</f>
        <v>0</v>
      </c>
      <c r="CW26" cm="1">
        <f t="array" ref="CW26">ROUND(QUARTILE(IF(Sum!$FE$2:$FE$153=0,Sum!CU$2:CU$153),$C26),1)</f>
        <v>0</v>
      </c>
      <c r="CX26" cm="1">
        <f t="array" ref="CX26">ROUND(QUARTILE(IF(Sum!$FE$2:$FE$153=0,Sum!CV$2:CV$153),$C26),1)</f>
        <v>0</v>
      </c>
      <c r="CY26" cm="1">
        <f t="array" ref="CY26">ROUND(QUARTILE(IF(Sum!$FE$2:$FE$153=0,Sum!CW$2:CW$153),$C26),1)</f>
        <v>0</v>
      </c>
      <c r="CZ26" cm="1">
        <f t="array" ref="CZ26">ROUND(QUARTILE(IF(Sum!$FE$2:$FE$153=0,Sum!CX$2:CX$153),$C26),1)</f>
        <v>0</v>
      </c>
      <c r="DA26" cm="1">
        <f t="array" ref="DA26">ROUND(QUARTILE(IF(Sum!$FE$2:$FE$153=0,Sum!CY$2:CY$153),$C26),1)</f>
        <v>0</v>
      </c>
      <c r="DB26" cm="1">
        <f t="array" ref="DB26">ROUND(QUARTILE(IF(Sum!$FE$2:$FE$153=0,Sum!CZ$2:CZ$153),$C26),1)</f>
        <v>0</v>
      </c>
      <c r="DC26" cm="1">
        <f t="array" ref="DC26">ROUND(QUARTILE(IF(Sum!$FE$2:$FE$153=0,Sum!DA$2:DA$153),$C26),1)</f>
        <v>1</v>
      </c>
      <c r="DD26" cm="1">
        <f t="array" ref="DD26">ROUND(QUARTILE(IF(Sum!$FE$2:$FE$153=0,Sum!DB$2:DB$153),$C26),1)</f>
        <v>0</v>
      </c>
      <c r="DE26" cm="1">
        <f t="array" ref="DE26">ROUND(QUARTILE(IF(Sum!$FE$2:$FE$153=0,Sum!DC$2:DC$153),$C26),1)</f>
        <v>0</v>
      </c>
      <c r="DF26" cm="1">
        <f t="array" ref="DF26">ROUND(QUARTILE(IF(Sum!$FE$2:$FE$153=0,Sum!DD$2:DD$153),$C26),1)</f>
        <v>0</v>
      </c>
      <c r="DG26" cm="1">
        <f t="array" ref="DG26">ROUND(QUARTILE(IF(Sum!$FE$2:$FE$153=0,Sum!DE$2:DE$153),$C26),1)</f>
        <v>0</v>
      </c>
      <c r="DH26" cm="1">
        <f t="array" ref="DH26">ROUND(QUARTILE(IF(Sum!$FE$2:$FE$153=0,Sum!DF$2:DF$153),$C26),1)</f>
        <v>1</v>
      </c>
      <c r="DI26" cm="1">
        <f t="array" ref="DI26">ROUND(QUARTILE(IF(Sum!$FE$2:$FE$153=0,Sum!DG$2:DG$153),$C26),1)</f>
        <v>0</v>
      </c>
      <c r="DJ26" cm="1">
        <f t="array" ref="DJ26">ROUND(QUARTILE(IF(Sum!$FE$2:$FE$153=0,Sum!DH$2:DH$153),$C26),1)</f>
        <v>0</v>
      </c>
      <c r="DK26" cm="1">
        <f t="array" ref="DK26">ROUND(QUARTILE(IF(Sum!$FE$2:$FE$153=0,Sum!DI$2:DI$153),$C26),1)</f>
        <v>0</v>
      </c>
      <c r="DL26" cm="1">
        <f t="array" ref="DL26">ROUND(QUARTILE(IF(Sum!$FE$2:$FE$153=0,Sum!DJ$2:DJ$153),$C26),1)</f>
        <v>1</v>
      </c>
      <c r="DM26" cm="1">
        <f t="array" ref="DM26">ROUND(QUARTILE(IF(Sum!$FE$2:$FE$153=0,Sum!DK$2:DK$153),$C26),1)</f>
        <v>0</v>
      </c>
      <c r="DN26" cm="1">
        <f t="array" ref="DN26">ROUND(QUARTILE(IF(Sum!$FE$2:$FE$153=0,Sum!DL$2:DL$153),$C26),1)</f>
        <v>0</v>
      </c>
      <c r="DO26" cm="1">
        <f t="array" ref="DO26">ROUND(QUARTILE(IF(Sum!$FE$2:$FE$153=0,Sum!DM$2:DM$153),$C26),1)</f>
        <v>0</v>
      </c>
      <c r="DP26" cm="1">
        <f t="array" ref="DP26">ROUND(QUARTILE(IF(Sum!$FE$2:$FE$153=0,Sum!DN$2:DN$153),$C26),1)</f>
        <v>0</v>
      </c>
      <c r="DQ26" cm="1">
        <f t="array" ref="DQ26">ROUND(QUARTILE(IF(Sum!$FE$2:$FE$153=0,Sum!DO$2:DO$153),$C26),1)</f>
        <v>0</v>
      </c>
      <c r="DR26" cm="1">
        <f t="array" ref="DR26">ROUND(QUARTILE(IF(Sum!$FE$2:$FE$153=0,Sum!DP$2:DP$153),$C26),1)</f>
        <v>1</v>
      </c>
      <c r="DS26" cm="1">
        <f t="array" ref="DS26">ROUND(QUARTILE(IF(Sum!$FE$2:$FE$153=0,Sum!DQ$2:DQ$153),$C26),1)</f>
        <v>0</v>
      </c>
      <c r="DT26" cm="1">
        <f t="array" ref="DT26">ROUND(QUARTILE(IF(Sum!$FE$2:$FE$153=0,Sum!DR$2:DR$153),$C26),1)</f>
        <v>0</v>
      </c>
      <c r="DU26" cm="1">
        <f t="array" ref="DU26">ROUND(QUARTILE(IF(Sum!$FE$2:$FE$153=0,Sum!DS$2:DS$153),$C26),1)</f>
        <v>1</v>
      </c>
      <c r="DV26" cm="1">
        <f t="array" ref="DV26">ROUND(QUARTILE(IF(Sum!$FE$2:$FE$153=0,Sum!DT$2:DT$153),$C26),1)</f>
        <v>21</v>
      </c>
      <c r="DW26" cm="1">
        <f t="array" ref="DW26">ROUND(QUARTILE(IF(Sum!$FE$2:$FE$153=0,Sum!DU$2:DU$153),$C26),1)</f>
        <v>0</v>
      </c>
      <c r="DX26" cm="1">
        <f t="array" ref="DX26">ROUND(QUARTILE(IF(Sum!$FE$2:$FE$153=0,Sum!DV$2:DV$153),$C26),1)</f>
        <v>0</v>
      </c>
      <c r="DY26" cm="1">
        <f t="array" ref="DY26">ROUND(QUARTILE(IF(Sum!$FE$2:$FE$153=0,Sum!DW$2:DW$153),$C26),1)</f>
        <v>0</v>
      </c>
      <c r="DZ26" cm="1">
        <f t="array" ref="DZ26">ROUND(QUARTILE(IF(Sum!$FE$2:$FE$153=0,Sum!DX$2:DX$153),$C26),1)</f>
        <v>0</v>
      </c>
      <c r="EA26" cm="1">
        <f t="array" ref="EA26">ROUND(QUARTILE(IF(Sum!$FE$2:$FE$153=0,Sum!DY$2:DY$153),$C26),1)</f>
        <v>0</v>
      </c>
      <c r="EB26" cm="1">
        <f t="array" ref="EB26">ROUND(QUARTILE(IF(Sum!$FE$2:$FE$153=0,Sum!DZ$2:DZ$153),$C26),1)</f>
        <v>0</v>
      </c>
      <c r="EC26" cm="1">
        <f t="array" ref="EC26">ROUND(QUARTILE(IF(Sum!$FE$2:$FE$153=0,Sum!EA$2:EA$153),$C26),1)</f>
        <v>0</v>
      </c>
      <c r="ED26" cm="1">
        <f t="array" ref="ED26">ROUND(QUARTILE(IF(Sum!$FE$2:$FE$153=0,Sum!EB$2:EB$153),$C26),1)</f>
        <v>0</v>
      </c>
      <c r="EE26" cm="1">
        <f t="array" ref="EE26">ROUND(QUARTILE(IF(Sum!$FE$2:$FE$153=0,Sum!EC$2:EC$153),$C26),1)</f>
        <v>0</v>
      </c>
      <c r="EF26" cm="1">
        <f t="array" ref="EF26">ROUND(QUARTILE(IF(Sum!$FE$2:$FE$153=0,Sum!ED$2:ED$153),$C26),1)</f>
        <v>0</v>
      </c>
      <c r="EG26" cm="1">
        <f t="array" ref="EG26">ROUND(QUARTILE(IF(Sum!$FE$2:$FE$153=0,Sum!EE$2:EE$153),$C26),1)</f>
        <v>1</v>
      </c>
      <c r="EH26" cm="1">
        <f t="array" ref="EH26">ROUND(QUARTILE(IF(Sum!$FE$2:$FE$153=0,Sum!EF$2:EF$153),$C26),1)</f>
        <v>0</v>
      </c>
      <c r="EI26" cm="1">
        <f t="array" ref="EI26">ROUND(QUARTILE(IF(Sum!$FE$2:$FE$153=0,Sum!EG$2:EG$153),$C26),1)</f>
        <v>0</v>
      </c>
      <c r="EJ26" cm="1">
        <f t="array" ref="EJ26">ROUND(QUARTILE(IF(Sum!$FE$2:$FE$153=0,Sum!EH$2:EH$153),$C26),1)</f>
        <v>0</v>
      </c>
      <c r="EK26" cm="1">
        <f t="array" ref="EK26">ROUND(QUARTILE(IF(Sum!$FE$2:$FE$153=0,Sum!EI$2:EI$153),$C26),1)</f>
        <v>0</v>
      </c>
      <c r="EL26" cm="1">
        <f t="array" ref="EL26">ROUND(QUARTILE(IF(Sum!$FE$2:$FE$153=0,Sum!EJ$2:EJ$153),$C26),1)</f>
        <v>0</v>
      </c>
      <c r="EM26" cm="1">
        <f t="array" ref="EM26">ROUND(QUARTILE(IF(Sum!$FE$2:$FE$153=0,Sum!EK$2:EK$153),$C26),1)</f>
        <v>0</v>
      </c>
      <c r="EN26" cm="1">
        <f t="array" ref="EN26">ROUND(QUARTILE(IF(Sum!$FE$2:$FE$153=0,Sum!EL$2:EL$153),$C26),1)</f>
        <v>0</v>
      </c>
      <c r="EO26" cm="1">
        <f t="array" ref="EO26">ROUND(QUARTILE(IF(Sum!$FE$2:$FE$153=0,Sum!EM$2:EM$153),$C26),1)</f>
        <v>1</v>
      </c>
      <c r="EP26" cm="1">
        <f t="array" ref="EP26">ROUND(QUARTILE(IF(Sum!$FE$2:$FE$153=0,Sum!EN$2:EN$153),$C26),1)</f>
        <v>0</v>
      </c>
      <c r="EQ26" cm="1">
        <f t="array" ref="EQ26">ROUND(QUARTILE(IF(Sum!$FE$2:$FE$153=0,Sum!EO$2:EO$153),$C26),1)</f>
        <v>0</v>
      </c>
      <c r="ER26" cm="1">
        <f t="array" ref="ER26">ROUND(QUARTILE(IF(Sum!$FE$2:$FE$153=0,Sum!EP$2:EP$153),$C26),1)</f>
        <v>0</v>
      </c>
      <c r="ES26" cm="1">
        <f t="array" ref="ES26">ROUND(QUARTILE(IF(Sum!$FE$2:$FE$153=0,Sum!EQ$2:EQ$153),$C26),1)</f>
        <v>0</v>
      </c>
      <c r="ET26" cm="1">
        <f t="array" ref="ET26">ROUND(QUARTILE(IF(Sum!$FE$2:$FE$153=0,Sum!ER$2:ER$153),$C26),1)</f>
        <v>0</v>
      </c>
      <c r="EU26" cm="1">
        <f t="array" ref="EU26">ROUND(QUARTILE(IF(Sum!$FE$2:$FE$153=0,Sum!ES$2:ES$153),$C26),1)</f>
        <v>0</v>
      </c>
      <c r="EV26" cm="1">
        <f t="array" ref="EV26">ROUND(QUARTILE(IF(Sum!$FE$2:$FE$153=0,Sum!ET$2:ET$153),$C26),1)</f>
        <v>0</v>
      </c>
      <c r="EW26" cm="1">
        <f t="array" ref="EW26">ROUND(QUARTILE(IF(Sum!$FE$2:$FE$153=0,Sum!EU$2:EU$153),$C26),1)</f>
        <v>1</v>
      </c>
      <c r="EX26" cm="1">
        <f t="array" ref="EX26">ROUND(QUARTILE(IF(Sum!$FE$2:$FE$153=0,Sum!EV$2:EV$153),$C26),1)</f>
        <v>0</v>
      </c>
      <c r="EY26" cm="1">
        <f t="array" ref="EY26">ROUND(QUARTILE(IF(Sum!$FE$2:$FE$153=0,Sum!EW$2:EW$153),$C26),1)</f>
        <v>0</v>
      </c>
      <c r="EZ26" cm="1">
        <f t="array" ref="EZ26">ROUND(QUARTILE(IF(Sum!$FE$2:$FE$153=0,Sum!EX$2:EX$153),$C26),1)</f>
        <v>0</v>
      </c>
      <c r="FA26" cm="1">
        <f t="array" ref="FA26">ROUND(QUARTILE(IF(Sum!$FE$2:$FE$153=0,Sum!EY$2:EY$153),$C26),1)</f>
        <v>0</v>
      </c>
      <c r="FB26" cm="1">
        <f t="array" ref="FB26">ROUND(QUARTILE(IF(Sum!$FE$2:$FE$153=0,Sum!EZ$2:EZ$153),$C26),1)</f>
        <v>0</v>
      </c>
      <c r="FC26" cm="1">
        <f t="array" ref="FC26">ROUND(QUARTILE(IF(Sum!$FE$2:$FE$153=0,Sum!FA$2:FA$153),$C26),1)</f>
        <v>0</v>
      </c>
      <c r="FD26" cm="1">
        <f t="array" ref="FD26">ROUND(QUARTILE(IF(Sum!$FE$2:$FE$153=0,Sum!FB$2:FB$153),$C26),1)</f>
        <v>0</v>
      </c>
      <c r="FE26" cm="1">
        <f t="array" ref="FE26">ROUND(QUARTILE(IF(Sum!$FE$2:$FE$153=0,Sum!FC$2:FC$153),$C26),1)</f>
        <v>0</v>
      </c>
    </row>
    <row r="27" spans="1:161" x14ac:dyDescent="0.25">
      <c r="A27" s="198"/>
      <c r="B27" s="44" t="s">
        <v>384</v>
      </c>
      <c r="C27" s="44">
        <v>1</v>
      </c>
      <c r="D27" cm="1">
        <f t="array" ref="D27">ROUND(QUARTILE(IF(Sum!$FE$2:$FE$153=0,Sum!B$2:B$153),$C27),1)</f>
        <v>48</v>
      </c>
      <c r="E27" cm="1">
        <f t="array" ref="E27">ROUND(QUARTILE(IF(Sum!$FE$2:$FE$153=0,Sum!C$2:C$153),$C27),1)</f>
        <v>0</v>
      </c>
      <c r="F27" cm="1">
        <f t="array" ref="F27">ROUND(QUARTILE(IF(Sum!$FE$2:$FE$153=0,Sum!D$2:D$153),$C27),1)</f>
        <v>0</v>
      </c>
      <c r="G27" cm="1">
        <f t="array" ref="G27">ROUND(QUARTILE(IF(Sum!$FE$2:$FE$153=0,Sum!E$2:E$153),$C27),1)</f>
        <v>0</v>
      </c>
      <c r="H27" cm="1">
        <f t="array" ref="H27">ROUND(QUARTILE(IF(Sum!$FE$2:$FE$153=0,Sum!F$2:F$153),$C27),1)</f>
        <v>0</v>
      </c>
      <c r="I27" cm="1">
        <f t="array" ref="I27">ROUND(QUARTILE(IF(Sum!$FE$2:$FE$153=0,Sum!G$2:G$153),$C27),1)</f>
        <v>0</v>
      </c>
      <c r="J27" cm="1">
        <f t="array" ref="J27">ROUND(QUARTILE(IF(Sum!$FE$2:$FE$153=0,Sum!H$2:H$153),$C27),1)</f>
        <v>1</v>
      </c>
      <c r="K27" cm="1">
        <f t="array" ref="K27">ROUND(QUARTILE(IF(Sum!$FE$2:$FE$153=0,Sum!I$2:I$153),$C27),1)</f>
        <v>167</v>
      </c>
      <c r="L27" cm="1">
        <f t="array" ref="L27">ROUND(QUARTILE(IF(Sum!$FE$2:$FE$153=0,Sum!J$2:J$153),$C27),1)</f>
        <v>75</v>
      </c>
      <c r="M27" cm="1">
        <f t="array" ref="M27">ROUND(QUARTILE(IF(Sum!$FE$2:$FE$153=0,Sum!K$2:K$153),$C27),1)</f>
        <v>25.5</v>
      </c>
      <c r="N27" cm="1">
        <f t="array" ref="N27">ROUND(QUARTILE(IF(Sum!$FE$2:$FE$153=0,Sum!L$2:L$153),$C27),1)</f>
        <v>0</v>
      </c>
      <c r="O27" cm="1">
        <f t="array" ref="O27">ROUND(QUARTILE(IF(Sum!$FE$2:$FE$153=0,Sum!M$2:M$153),$C27),1)</f>
        <v>0</v>
      </c>
      <c r="P27" cm="1">
        <f t="array" ref="P27">ROUND(QUARTILE(IF(Sum!$FE$2:$FE$153=0,Sum!N$2:N$153),$C27),1)</f>
        <v>0</v>
      </c>
      <c r="Q27" cm="1">
        <f t="array" ref="Q27">ROUND(QUARTILE(IF(Sum!$FE$2:$FE$153=0,Sum!O$2:O$153),$C27),1)</f>
        <v>1</v>
      </c>
      <c r="R27" cm="1">
        <f t="array" ref="R27">ROUND(QUARTILE(IF(Sum!$FE$2:$FE$153=0,Sum!P$2:P$153),$C27),1)</f>
        <v>0</v>
      </c>
      <c r="S27" cm="1">
        <f t="array" ref="S27">ROUND(QUARTILE(IF(Sum!$FE$2:$FE$153=0,Sum!Q$2:Q$153),$C27),1)</f>
        <v>0</v>
      </c>
      <c r="T27" cm="1">
        <f t="array" ref="T27">ROUND(QUARTILE(IF(Sum!$FE$2:$FE$153=0,Sum!R$2:R$153),$C27),1)</f>
        <v>0</v>
      </c>
      <c r="U27" cm="1">
        <f t="array" ref="U27">ROUND(QUARTILE(IF(Sum!$FE$2:$FE$153=0,Sum!S$2:S$153),$C27),1)</f>
        <v>0</v>
      </c>
      <c r="V27" cm="1">
        <f t="array" ref="V27">ROUND(QUARTILE(IF(Sum!$FE$2:$FE$153=0,Sum!T$2:T$153),$C27),1)</f>
        <v>0</v>
      </c>
      <c r="W27" cm="1">
        <f t="array" ref="W27">ROUND(QUARTILE(IF(Sum!$FE$2:$FE$153=0,Sum!U$2:U$153),$C27),1)</f>
        <v>0</v>
      </c>
      <c r="X27" cm="1">
        <f t="array" ref="X27">ROUND(QUARTILE(IF(Sum!$FE$2:$FE$153=0,Sum!V$2:V$153),$C27),1)</f>
        <v>1</v>
      </c>
      <c r="Y27" cm="1">
        <f t="array" ref="Y27">ROUND(QUARTILE(IF(Sum!$FE$2:$FE$153=0,Sum!W$2:W$153),$C27),1)</f>
        <v>0</v>
      </c>
      <c r="Z27" cm="1">
        <f t="array" ref="Z27">ROUND(QUARTILE(IF(Sum!$FE$2:$FE$153=0,Sum!X$2:X$153),$C27),1)</f>
        <v>0</v>
      </c>
      <c r="AA27" cm="1">
        <f t="array" ref="AA27">ROUND(QUARTILE(IF(Sum!$FE$2:$FE$153=0,Sum!Y$2:Y$153),$C27),1)</f>
        <v>0</v>
      </c>
      <c r="AB27" cm="1">
        <f t="array" ref="AB27">ROUND(QUARTILE(IF(Sum!$FE$2:$FE$153=0,Sum!Z$2:Z$153),$C27),1)</f>
        <v>0</v>
      </c>
      <c r="AC27" cm="1">
        <f t="array" ref="AC27">ROUND(QUARTILE(IF(Sum!$FE$2:$FE$153=0,Sum!AA$2:AA$153),$C27),1)</f>
        <v>0</v>
      </c>
      <c r="AD27" cm="1">
        <f t="array" ref="AD27">ROUND(QUARTILE(IF(Sum!$FE$2:$FE$153=0,Sum!AB$2:AB$153),$C27),1)</f>
        <v>0</v>
      </c>
      <c r="AE27" cm="1">
        <f t="array" ref="AE27">ROUND(QUARTILE(IF(Sum!$FE$2:$FE$153=0,Sum!AC$2:AC$153),$C27),1)</f>
        <v>0</v>
      </c>
      <c r="AF27" cm="1">
        <f t="array" ref="AF27">ROUND(QUARTILE(IF(Sum!$FE$2:$FE$153=0,Sum!AD$2:AD$153),$C27),1)</f>
        <v>0</v>
      </c>
      <c r="AG27" cm="1">
        <f t="array" ref="AG27">ROUND(QUARTILE(IF(Sum!$FE$2:$FE$153=0,Sum!AE$2:AE$153),$C27),1)</f>
        <v>0</v>
      </c>
      <c r="AH27" cm="1">
        <f t="array" ref="AH27">ROUND(QUARTILE(IF(Sum!$FE$2:$FE$153=0,Sum!AF$2:AF$153),$C27),1)</f>
        <v>0</v>
      </c>
      <c r="AI27" cm="1">
        <f t="array" ref="AI27">ROUND(QUARTILE(IF(Sum!$FE$2:$FE$153=0,Sum!AG$2:AG$153),$C27),1)</f>
        <v>0</v>
      </c>
      <c r="AJ27" cm="1">
        <f t="array" ref="AJ27">ROUND(QUARTILE(IF(Sum!$FE$2:$FE$153=0,Sum!AH$2:AH$153),$C27),1)</f>
        <v>0</v>
      </c>
      <c r="AK27" cm="1">
        <f t="array" ref="AK27">ROUND(QUARTILE(IF(Sum!$FE$2:$FE$153=0,Sum!AI$2:AI$153),$C27),1)</f>
        <v>0</v>
      </c>
      <c r="AL27" cm="1">
        <f t="array" ref="AL27">ROUND(QUARTILE(IF(Sum!$FE$2:$FE$153=0,Sum!AJ$2:AJ$153),$C27),1)</f>
        <v>0</v>
      </c>
      <c r="AM27" cm="1">
        <f t="array" ref="AM27">ROUND(QUARTILE(IF(Sum!$FE$2:$FE$153=0,Sum!AK$2:AK$153),$C27),1)</f>
        <v>0</v>
      </c>
      <c r="AN27" cm="1">
        <f t="array" ref="AN27">ROUND(QUARTILE(IF(Sum!$FE$2:$FE$153=0,Sum!AL$2:AL$153),$C27),1)</f>
        <v>0</v>
      </c>
      <c r="AO27" cm="1">
        <f t="array" ref="AO27">ROUND(QUARTILE(IF(Sum!$FE$2:$FE$153=0,Sum!AM$2:AM$153),$C27),1)</f>
        <v>0</v>
      </c>
      <c r="AP27" cm="1">
        <f t="array" ref="AP27">ROUND(QUARTILE(IF(Sum!$FE$2:$FE$153=0,Sum!AN$2:AN$153),$C27),1)</f>
        <v>0</v>
      </c>
      <c r="AQ27" cm="1">
        <f t="array" ref="AQ27">ROUND(QUARTILE(IF(Sum!$FE$2:$FE$153=0,Sum!AO$2:AO$153),$C27),1)</f>
        <v>0</v>
      </c>
      <c r="AR27" cm="1">
        <f t="array" ref="AR27">ROUND(QUARTILE(IF(Sum!$FE$2:$FE$153=0,Sum!AP$2:AP$153),$C27),1)</f>
        <v>0</v>
      </c>
      <c r="AS27" cm="1">
        <f t="array" ref="AS27">ROUND(QUARTILE(IF(Sum!$FE$2:$FE$153=0,Sum!AQ$2:AQ$153),$C27),1)</f>
        <v>0</v>
      </c>
      <c r="AT27" cm="1">
        <f t="array" ref="AT27">ROUND(QUARTILE(IF(Sum!$FE$2:$FE$153=0,Sum!AR$2:AR$153),$C27),1)</f>
        <v>0</v>
      </c>
      <c r="AU27" cm="1">
        <f t="array" ref="AU27">ROUND(QUARTILE(IF(Sum!$FE$2:$FE$153=0,Sum!AS$2:AS$153),$C27),1)</f>
        <v>0</v>
      </c>
      <c r="AV27" cm="1">
        <f t="array" ref="AV27">ROUND(QUARTILE(IF(Sum!$FE$2:$FE$153=0,Sum!AT$2:AT$153),$C27),1)</f>
        <v>0</v>
      </c>
      <c r="AW27" cm="1">
        <f t="array" ref="AW27">ROUND(QUARTILE(IF(Sum!$FE$2:$FE$153=0,Sum!AU$2:AU$153),$C27),1)</f>
        <v>0</v>
      </c>
      <c r="AX27" cm="1">
        <f t="array" ref="AX27">ROUND(QUARTILE(IF(Sum!$FE$2:$FE$153=0,Sum!AV$2:AV$153),$C27),1)</f>
        <v>1</v>
      </c>
      <c r="AY27" cm="1">
        <f t="array" ref="AY27">ROUND(QUARTILE(IF(Sum!$FE$2:$FE$153=0,Sum!AW$2:AW$153),$C27),1)</f>
        <v>0</v>
      </c>
      <c r="AZ27" cm="1">
        <f t="array" ref="AZ27">ROUND(QUARTILE(IF(Sum!$FE$2:$FE$153=0,Sum!AX$2:AX$153),$C27),1)</f>
        <v>1</v>
      </c>
      <c r="BA27" cm="1">
        <f t="array" ref="BA27">ROUND(QUARTILE(IF(Sum!$FE$2:$FE$153=0,Sum!AY$2:AY$153),$C27),1)</f>
        <v>21.5</v>
      </c>
      <c r="BB27" cm="1">
        <f t="array" ref="BB27">ROUND(QUARTILE(IF(Sum!$FE$2:$FE$153=0,Sum!AZ$2:AZ$153),$C27),1)</f>
        <v>0.7</v>
      </c>
      <c r="BC27" cm="1">
        <f t="array" ref="BC27">ROUND(QUARTILE(IF(Sum!$FE$2:$FE$153=0,Sum!BA$2:BA$153),$C27),1)</f>
        <v>2.8</v>
      </c>
      <c r="BD27" cm="1">
        <f t="array" ref="BD27">ROUND(QUARTILE(IF(Sum!$FE$2:$FE$153=0,Sum!BB$2:BB$153),$C27),1)</f>
        <v>0</v>
      </c>
      <c r="BE27" cm="1">
        <f t="array" ref="BE27">ROUND(QUARTILE(IF(Sum!$FE$2:$FE$153=0,Sum!BC$2:BC$153),$C27),1)</f>
        <v>0</v>
      </c>
      <c r="BF27" cm="1">
        <f t="array" ref="BF27">ROUND(QUARTILE(IF(Sum!$FE$2:$FE$153=0,Sum!BD$2:BD$153),$C27),1)</f>
        <v>1</v>
      </c>
      <c r="BG27" cm="1">
        <f t="array" ref="BG27">ROUND(QUARTILE(IF(Sum!$FE$2:$FE$153=0,Sum!BE$2:BE$153),$C27),1)</f>
        <v>1</v>
      </c>
      <c r="BH27" cm="1">
        <f t="array" ref="BH27">ROUND(QUARTILE(IF(Sum!$FE$2:$FE$153=0,Sum!BF$2:BF$153),$C27),1)</f>
        <v>148</v>
      </c>
      <c r="BI27" cm="1">
        <f t="array" ref="BI27">ROUND(QUARTILE(IF(Sum!$FE$2:$FE$153=0,Sum!BG$2:BG$153),$C27),1)</f>
        <v>1</v>
      </c>
      <c r="BJ27" cm="1">
        <f t="array" ref="BJ27">ROUND(QUARTILE(IF(Sum!$FE$2:$FE$153=0,Sum!BH$2:BH$153),$C27),1)</f>
        <v>85</v>
      </c>
      <c r="BK27" cm="1">
        <f t="array" ref="BK27">ROUND(QUARTILE(IF(Sum!$FE$2:$FE$153=0,Sum!BI$2:BI$153),$C27),1)</f>
        <v>58</v>
      </c>
      <c r="BL27" cm="1">
        <f t="array" ref="BL27">ROUND(QUARTILE(IF(Sum!$FE$2:$FE$153=0,Sum!BJ$2:BJ$153),$C27),1)</f>
        <v>32.6</v>
      </c>
      <c r="BM27" cm="1">
        <f t="array" ref="BM27">ROUND(QUARTILE(IF(Sum!$FE$2:$FE$153=0,Sum!BK$2:BK$153),$C27),1)</f>
        <v>0</v>
      </c>
      <c r="BN27" cm="1">
        <f t="array" ref="BN27">ROUND(QUARTILE(IF(Sum!$FE$2:$FE$153=0,Sum!BL$2:BL$153),$C27),1)</f>
        <v>2</v>
      </c>
      <c r="BO27" cm="1">
        <f t="array" ref="BO27">ROUND(QUARTILE(IF(Sum!$FE$2:$FE$153=0,Sum!BM$2:BM$153),$C27),1)</f>
        <v>0</v>
      </c>
      <c r="BP27" cm="1">
        <f t="array" ref="BP27">ROUND(QUARTILE(IF(Sum!$FE$2:$FE$153=0,Sum!BN$2:BN$153),$C27),1)</f>
        <v>0</v>
      </c>
      <c r="BQ27" cm="1">
        <f t="array" ref="BQ27">ROUND(QUARTILE(IF(Sum!$FE$2:$FE$153=0,Sum!BO$2:BO$153),$C27),1)</f>
        <v>0</v>
      </c>
      <c r="BR27" cm="1">
        <f t="array" ref="BR27">ROUND(QUARTILE(IF(Sum!$FE$2:$FE$153=0,Sum!BP$2:BP$153),$C27),1)</f>
        <v>0</v>
      </c>
      <c r="BS27" cm="1">
        <f t="array" ref="BS27">ROUND(QUARTILE(IF(Sum!$FE$2:$FE$153=0,Sum!BQ$2:BQ$153),$C27),1)</f>
        <v>0</v>
      </c>
      <c r="BT27" cm="1">
        <f t="array" ref="BT27">ROUND(QUARTILE(IF(Sum!$FE$2:$FE$153=0,Sum!BR$2:BR$153),$C27),1)</f>
        <v>1</v>
      </c>
      <c r="BU27" cm="1">
        <f t="array" ref="BU27">ROUND(QUARTILE(IF(Sum!$FE$2:$FE$153=0,Sum!BS$2:BS$153),$C27),1)</f>
        <v>0</v>
      </c>
      <c r="BV27" cm="1">
        <f t="array" ref="BV27">ROUND(QUARTILE(IF(Sum!$FE$2:$FE$153=0,Sum!BT$2:BT$153),$C27),1)</f>
        <v>0</v>
      </c>
      <c r="BW27" cm="1">
        <f t="array" ref="BW27">ROUND(QUARTILE(IF(Sum!$FE$2:$FE$153=0,Sum!BU$2:BU$153),$C27),1)</f>
        <v>0</v>
      </c>
      <c r="BX27" cm="1">
        <f t="array" ref="BX27">ROUND(QUARTILE(IF(Sum!$FE$2:$FE$153=0,Sum!BV$2:BV$153),$C27),1)</f>
        <v>0</v>
      </c>
      <c r="BY27" cm="1">
        <f t="array" ref="BY27">ROUND(QUARTILE(IF(Sum!$FE$2:$FE$153=0,Sum!BW$2:BW$153),$C27),1)</f>
        <v>3</v>
      </c>
      <c r="BZ27" cm="1">
        <f t="array" ref="BZ27">ROUND(QUARTILE(IF(Sum!$FE$2:$FE$153=0,Sum!BX$2:BX$153),$C27),1)</f>
        <v>0</v>
      </c>
      <c r="CA27" cm="1">
        <f t="array" ref="CA27">ROUND(QUARTILE(IF(Sum!$FE$2:$FE$153=0,Sum!BY$2:BY$153),$C27),1)</f>
        <v>0</v>
      </c>
      <c r="CB27" cm="1">
        <f t="array" ref="CB27">ROUND(QUARTILE(IF(Sum!$FE$2:$FE$153=0,Sum!BZ$2:BZ$153),$C27),1)</f>
        <v>0</v>
      </c>
      <c r="CC27" cm="1">
        <f t="array" ref="CC27">ROUND(QUARTILE(IF(Sum!$FE$2:$FE$153=0,Sum!CA$2:CA$153),$C27),1)</f>
        <v>0</v>
      </c>
      <c r="CD27" cm="1">
        <f t="array" ref="CD27">ROUND(QUARTILE(IF(Sum!$FE$2:$FE$153=0,Sum!CB$2:CB$153),$C27),1)</f>
        <v>0</v>
      </c>
      <c r="CE27" cm="1">
        <f t="array" ref="CE27">ROUND(QUARTILE(IF(Sum!$FE$2:$FE$153=0,Sum!CC$2:CC$153),$C27),1)</f>
        <v>0</v>
      </c>
      <c r="CF27" cm="1">
        <f t="array" ref="CF27">ROUND(QUARTILE(IF(Sum!$FE$2:$FE$153=0,Sum!CD$2:CD$153),$C27),1)</f>
        <v>0</v>
      </c>
      <c r="CG27" cm="1">
        <f t="array" ref="CG27">ROUND(QUARTILE(IF(Sum!$FE$2:$FE$153=0,Sum!CE$2:CE$153),$C27),1)</f>
        <v>0</v>
      </c>
      <c r="CH27" cm="1">
        <f t="array" ref="CH27">ROUND(QUARTILE(IF(Sum!$FE$2:$FE$153=0,Sum!CF$2:CF$153),$C27),1)</f>
        <v>0</v>
      </c>
      <c r="CI27" cm="1">
        <f t="array" ref="CI27">ROUND(QUARTILE(IF(Sum!$FE$2:$FE$153=0,Sum!CG$2:CG$153),$C27),1)</f>
        <v>1</v>
      </c>
      <c r="CJ27" cm="1">
        <f t="array" ref="CJ27">ROUND(QUARTILE(IF(Sum!$FE$2:$FE$153=0,Sum!CH$2:CH$153),$C27),1)</f>
        <v>500</v>
      </c>
      <c r="CK27" cm="1">
        <f t="array" ref="CK27">ROUND(QUARTILE(IF(Sum!$FE$2:$FE$153=0,Sum!CI$2:CI$153),$C27),1)</f>
        <v>475</v>
      </c>
      <c r="CL27" cm="1">
        <f t="array" ref="CL27">ROUND(QUARTILE(IF(Sum!$FE$2:$FE$153=0,Sum!CJ$2:CJ$153),$C27),1)</f>
        <v>0</v>
      </c>
      <c r="CM27" cm="1">
        <f t="array" ref="CM27">ROUND(QUARTILE(IF(Sum!$FE$2:$FE$153=0,Sum!CK$2:CK$153),$C27),1)</f>
        <v>0</v>
      </c>
      <c r="CN27" cm="1">
        <f t="array" ref="CN27">ROUND(QUARTILE(IF(Sum!$FE$2:$FE$153=0,Sum!CL$2:CL$153),$C27),1)</f>
        <v>0</v>
      </c>
      <c r="CO27" cm="1">
        <f t="array" ref="CO27">ROUND(QUARTILE(IF(Sum!$FE$2:$FE$153=0,Sum!CM$2:CM$153),$C27),1)</f>
        <v>0</v>
      </c>
      <c r="CP27" cm="1">
        <f t="array" ref="CP27">ROUND(QUARTILE(IF(Sum!$FE$2:$FE$153=0,Sum!CN$2:CN$153),$C27),1)</f>
        <v>0</v>
      </c>
      <c r="CQ27" cm="1">
        <f t="array" ref="CQ27">ROUND(QUARTILE(IF(Sum!$FE$2:$FE$153=0,Sum!CO$2:CO$153),$C27),1)</f>
        <v>0</v>
      </c>
      <c r="CR27" cm="1">
        <f t="array" ref="CR27">ROUND(QUARTILE(IF(Sum!$FE$2:$FE$153=0,Sum!CP$2:CP$153),$C27),1)</f>
        <v>0</v>
      </c>
      <c r="CS27" cm="1">
        <f t="array" ref="CS27">ROUND(QUARTILE(IF(Sum!$FE$2:$FE$153=0,Sum!CQ$2:CQ$153),$C27),1)</f>
        <v>0</v>
      </c>
      <c r="CT27" cm="1">
        <f t="array" ref="CT27">ROUND(QUARTILE(IF(Sum!$FE$2:$FE$153=0,Sum!CR$2:CR$153),$C27),1)</f>
        <v>0</v>
      </c>
      <c r="CU27" cm="1">
        <f t="array" ref="CU27">ROUND(QUARTILE(IF(Sum!$FE$2:$FE$153=0,Sum!CS$2:CS$153),$C27),1)</f>
        <v>0</v>
      </c>
      <c r="CV27" cm="1">
        <f t="array" ref="CV27">ROUND(QUARTILE(IF(Sum!$FE$2:$FE$153=0,Sum!CT$2:CT$153),$C27),1)</f>
        <v>0</v>
      </c>
      <c r="CW27" cm="1">
        <f t="array" ref="CW27">ROUND(QUARTILE(IF(Sum!$FE$2:$FE$153=0,Sum!CU$2:CU$153),$C27),1)</f>
        <v>0</v>
      </c>
      <c r="CX27" cm="1">
        <f t="array" ref="CX27">ROUND(QUARTILE(IF(Sum!$FE$2:$FE$153=0,Sum!CV$2:CV$153),$C27),1)</f>
        <v>0</v>
      </c>
      <c r="CY27" cm="1">
        <f t="array" ref="CY27">ROUND(QUARTILE(IF(Sum!$FE$2:$FE$153=0,Sum!CW$2:CW$153),$C27),1)</f>
        <v>0</v>
      </c>
      <c r="CZ27" cm="1">
        <f t="array" ref="CZ27">ROUND(QUARTILE(IF(Sum!$FE$2:$FE$153=0,Sum!CX$2:CX$153),$C27),1)</f>
        <v>0</v>
      </c>
      <c r="DA27" cm="1">
        <f t="array" ref="DA27">ROUND(QUARTILE(IF(Sum!$FE$2:$FE$153=0,Sum!CY$2:CY$153),$C27),1)</f>
        <v>0</v>
      </c>
      <c r="DB27" cm="1">
        <f t="array" ref="DB27">ROUND(QUARTILE(IF(Sum!$FE$2:$FE$153=0,Sum!CZ$2:CZ$153),$C27),1)</f>
        <v>0</v>
      </c>
      <c r="DC27" cm="1">
        <f t="array" ref="DC27">ROUND(QUARTILE(IF(Sum!$FE$2:$FE$153=0,Sum!DA$2:DA$153),$C27),1)</f>
        <v>0</v>
      </c>
      <c r="DD27" cm="1">
        <f t="array" ref="DD27">ROUND(QUARTILE(IF(Sum!$FE$2:$FE$153=0,Sum!DB$2:DB$153),$C27),1)</f>
        <v>0</v>
      </c>
      <c r="DE27" cm="1">
        <f t="array" ref="DE27">ROUND(QUARTILE(IF(Sum!$FE$2:$FE$153=0,Sum!DC$2:DC$153),$C27),1)</f>
        <v>0</v>
      </c>
      <c r="DF27" cm="1">
        <f t="array" ref="DF27">ROUND(QUARTILE(IF(Sum!$FE$2:$FE$153=0,Sum!DD$2:DD$153),$C27),1)</f>
        <v>0</v>
      </c>
      <c r="DG27" cm="1">
        <f t="array" ref="DG27">ROUND(QUARTILE(IF(Sum!$FE$2:$FE$153=0,Sum!DE$2:DE$153),$C27),1)</f>
        <v>0</v>
      </c>
      <c r="DH27" cm="1">
        <f t="array" ref="DH27">ROUND(QUARTILE(IF(Sum!$FE$2:$FE$153=0,Sum!DF$2:DF$153),$C27),1)</f>
        <v>1</v>
      </c>
      <c r="DI27" cm="1">
        <f t="array" ref="DI27">ROUND(QUARTILE(IF(Sum!$FE$2:$FE$153=0,Sum!DG$2:DG$153),$C27),1)</f>
        <v>0</v>
      </c>
      <c r="DJ27" cm="1">
        <f t="array" ref="DJ27">ROUND(QUARTILE(IF(Sum!$FE$2:$FE$153=0,Sum!DH$2:DH$153),$C27),1)</f>
        <v>0</v>
      </c>
      <c r="DK27" cm="1">
        <f t="array" ref="DK27">ROUND(QUARTILE(IF(Sum!$FE$2:$FE$153=0,Sum!DI$2:DI$153),$C27),1)</f>
        <v>0</v>
      </c>
      <c r="DL27" cm="1">
        <f t="array" ref="DL27">ROUND(QUARTILE(IF(Sum!$FE$2:$FE$153=0,Sum!DJ$2:DJ$153),$C27),1)</f>
        <v>1</v>
      </c>
      <c r="DM27" cm="1">
        <f t="array" ref="DM27">ROUND(QUARTILE(IF(Sum!$FE$2:$FE$153=0,Sum!DK$2:DK$153),$C27),1)</f>
        <v>0</v>
      </c>
      <c r="DN27" cm="1">
        <f t="array" ref="DN27">ROUND(QUARTILE(IF(Sum!$FE$2:$FE$153=0,Sum!DL$2:DL$153),$C27),1)</f>
        <v>0</v>
      </c>
      <c r="DO27" cm="1">
        <f t="array" ref="DO27">ROUND(QUARTILE(IF(Sum!$FE$2:$FE$153=0,Sum!DM$2:DM$153),$C27),1)</f>
        <v>0</v>
      </c>
      <c r="DP27" cm="1">
        <f t="array" ref="DP27">ROUND(QUARTILE(IF(Sum!$FE$2:$FE$153=0,Sum!DN$2:DN$153),$C27),1)</f>
        <v>0</v>
      </c>
      <c r="DQ27" cm="1">
        <f t="array" ref="DQ27">ROUND(QUARTILE(IF(Sum!$FE$2:$FE$153=0,Sum!DO$2:DO$153),$C27),1)</f>
        <v>0</v>
      </c>
      <c r="DR27" cm="1">
        <f t="array" ref="DR27">ROUND(QUARTILE(IF(Sum!$FE$2:$FE$153=0,Sum!DP$2:DP$153),$C27),1)</f>
        <v>0</v>
      </c>
      <c r="DS27" cm="1">
        <f t="array" ref="DS27">ROUND(QUARTILE(IF(Sum!$FE$2:$FE$153=0,Sum!DQ$2:DQ$153),$C27),1)</f>
        <v>0</v>
      </c>
      <c r="DT27" cm="1">
        <f t="array" ref="DT27">ROUND(QUARTILE(IF(Sum!$FE$2:$FE$153=0,Sum!DR$2:DR$153),$C27),1)</f>
        <v>0</v>
      </c>
      <c r="DU27" cm="1">
        <f t="array" ref="DU27">ROUND(QUARTILE(IF(Sum!$FE$2:$FE$153=0,Sum!DS$2:DS$153),$C27),1)</f>
        <v>1</v>
      </c>
      <c r="DV27" cm="1">
        <f t="array" ref="DV27">ROUND(QUARTILE(IF(Sum!$FE$2:$FE$153=0,Sum!DT$2:DT$153),$C27),1)</f>
        <v>16</v>
      </c>
      <c r="DW27" cm="1">
        <f t="array" ref="DW27">ROUND(QUARTILE(IF(Sum!$FE$2:$FE$153=0,Sum!DU$2:DU$153),$C27),1)</f>
        <v>0</v>
      </c>
      <c r="DX27" cm="1">
        <f t="array" ref="DX27">ROUND(QUARTILE(IF(Sum!$FE$2:$FE$153=0,Sum!DV$2:DV$153),$C27),1)</f>
        <v>0</v>
      </c>
      <c r="DY27" cm="1">
        <f t="array" ref="DY27">ROUND(QUARTILE(IF(Sum!$FE$2:$FE$153=0,Sum!DW$2:DW$153),$C27),1)</f>
        <v>0</v>
      </c>
      <c r="DZ27" cm="1">
        <f t="array" ref="DZ27">ROUND(QUARTILE(IF(Sum!$FE$2:$FE$153=0,Sum!DX$2:DX$153),$C27),1)</f>
        <v>0</v>
      </c>
      <c r="EA27" cm="1">
        <f t="array" ref="EA27">ROUND(QUARTILE(IF(Sum!$FE$2:$FE$153=0,Sum!DY$2:DY$153),$C27),1)</f>
        <v>0</v>
      </c>
      <c r="EB27" cm="1">
        <f t="array" ref="EB27">ROUND(QUARTILE(IF(Sum!$FE$2:$FE$153=0,Sum!DZ$2:DZ$153),$C27),1)</f>
        <v>0</v>
      </c>
      <c r="EC27" cm="1">
        <f t="array" ref="EC27">ROUND(QUARTILE(IF(Sum!$FE$2:$FE$153=0,Sum!EA$2:EA$153),$C27),1)</f>
        <v>0</v>
      </c>
      <c r="ED27" cm="1">
        <f t="array" ref="ED27">ROUND(QUARTILE(IF(Sum!$FE$2:$FE$153=0,Sum!EB$2:EB$153),$C27),1)</f>
        <v>0</v>
      </c>
      <c r="EE27" cm="1">
        <f t="array" ref="EE27">ROUND(QUARTILE(IF(Sum!$FE$2:$FE$153=0,Sum!EC$2:EC$153),$C27),1)</f>
        <v>0</v>
      </c>
      <c r="EF27" cm="1">
        <f t="array" ref="EF27">ROUND(QUARTILE(IF(Sum!$FE$2:$FE$153=0,Sum!ED$2:ED$153),$C27),1)</f>
        <v>0</v>
      </c>
      <c r="EG27" cm="1">
        <f t="array" ref="EG27">ROUND(QUARTILE(IF(Sum!$FE$2:$FE$153=0,Sum!EE$2:EE$153),$C27),1)</f>
        <v>0</v>
      </c>
      <c r="EH27" cm="1">
        <f t="array" ref="EH27">ROUND(QUARTILE(IF(Sum!$FE$2:$FE$153=0,Sum!EF$2:EF$153),$C27),1)</f>
        <v>0</v>
      </c>
      <c r="EI27" cm="1">
        <f t="array" ref="EI27">ROUND(QUARTILE(IF(Sum!$FE$2:$FE$153=0,Sum!EG$2:EG$153),$C27),1)</f>
        <v>0</v>
      </c>
      <c r="EJ27" cm="1">
        <f t="array" ref="EJ27">ROUND(QUARTILE(IF(Sum!$FE$2:$FE$153=0,Sum!EH$2:EH$153),$C27),1)</f>
        <v>0</v>
      </c>
      <c r="EK27" cm="1">
        <f t="array" ref="EK27">ROUND(QUARTILE(IF(Sum!$FE$2:$FE$153=0,Sum!EI$2:EI$153),$C27),1)</f>
        <v>0</v>
      </c>
      <c r="EL27" cm="1">
        <f t="array" ref="EL27">ROUND(QUARTILE(IF(Sum!$FE$2:$FE$153=0,Sum!EJ$2:EJ$153),$C27),1)</f>
        <v>0</v>
      </c>
      <c r="EM27" cm="1">
        <f t="array" ref="EM27">ROUND(QUARTILE(IF(Sum!$FE$2:$FE$153=0,Sum!EK$2:EK$153),$C27),1)</f>
        <v>0</v>
      </c>
      <c r="EN27" cm="1">
        <f t="array" ref="EN27">ROUND(QUARTILE(IF(Sum!$FE$2:$FE$153=0,Sum!EL$2:EL$153),$C27),1)</f>
        <v>0</v>
      </c>
      <c r="EO27" cm="1">
        <f t="array" ref="EO27">ROUND(QUARTILE(IF(Sum!$FE$2:$FE$153=0,Sum!EM$2:EM$153),$C27),1)</f>
        <v>0</v>
      </c>
      <c r="EP27" cm="1">
        <f t="array" ref="EP27">ROUND(QUARTILE(IF(Sum!$FE$2:$FE$153=0,Sum!EN$2:EN$153),$C27),1)</f>
        <v>0</v>
      </c>
      <c r="EQ27" cm="1">
        <f t="array" ref="EQ27">ROUND(QUARTILE(IF(Sum!$FE$2:$FE$153=0,Sum!EO$2:EO$153),$C27),1)</f>
        <v>0</v>
      </c>
      <c r="ER27" cm="1">
        <f t="array" ref="ER27">ROUND(QUARTILE(IF(Sum!$FE$2:$FE$153=0,Sum!EP$2:EP$153),$C27),1)</f>
        <v>0</v>
      </c>
      <c r="ES27" cm="1">
        <f t="array" ref="ES27">ROUND(QUARTILE(IF(Sum!$FE$2:$FE$153=0,Sum!EQ$2:EQ$153),$C27),1)</f>
        <v>0</v>
      </c>
      <c r="ET27" cm="1">
        <f t="array" ref="ET27">ROUND(QUARTILE(IF(Sum!$FE$2:$FE$153=0,Sum!ER$2:ER$153),$C27),1)</f>
        <v>0</v>
      </c>
      <c r="EU27" cm="1">
        <f t="array" ref="EU27">ROUND(QUARTILE(IF(Sum!$FE$2:$FE$153=0,Sum!ES$2:ES$153),$C27),1)</f>
        <v>0</v>
      </c>
      <c r="EV27" cm="1">
        <f t="array" ref="EV27">ROUND(QUARTILE(IF(Sum!$FE$2:$FE$153=0,Sum!ET$2:ET$153),$C27),1)</f>
        <v>0</v>
      </c>
      <c r="EW27" cm="1">
        <f t="array" ref="EW27">ROUND(QUARTILE(IF(Sum!$FE$2:$FE$153=0,Sum!EU$2:EU$153),$C27),1)</f>
        <v>0</v>
      </c>
      <c r="EX27" cm="1">
        <f t="array" ref="EX27">ROUND(QUARTILE(IF(Sum!$FE$2:$FE$153=0,Sum!EV$2:EV$153),$C27),1)</f>
        <v>0</v>
      </c>
      <c r="EY27" cm="1">
        <f t="array" ref="EY27">ROUND(QUARTILE(IF(Sum!$FE$2:$FE$153=0,Sum!EW$2:EW$153),$C27),1)</f>
        <v>0</v>
      </c>
      <c r="EZ27" cm="1">
        <f t="array" ref="EZ27">ROUND(QUARTILE(IF(Sum!$FE$2:$FE$153=0,Sum!EX$2:EX$153),$C27),1)</f>
        <v>0</v>
      </c>
      <c r="FA27" cm="1">
        <f t="array" ref="FA27">ROUND(QUARTILE(IF(Sum!$FE$2:$FE$153=0,Sum!EY$2:EY$153),$C27),1)</f>
        <v>0</v>
      </c>
      <c r="FB27" cm="1">
        <f t="array" ref="FB27">ROUND(QUARTILE(IF(Sum!$FE$2:$FE$153=0,Sum!EZ$2:EZ$153),$C27),1)</f>
        <v>0</v>
      </c>
      <c r="FC27" cm="1">
        <f t="array" ref="FC27">ROUND(QUARTILE(IF(Sum!$FE$2:$FE$153=0,Sum!FA$2:FA$153),$C27),1)</f>
        <v>0</v>
      </c>
      <c r="FD27" cm="1">
        <f t="array" ref="FD27">ROUND(QUARTILE(IF(Sum!$FE$2:$FE$153=0,Sum!FB$2:FB$153),$C27),1)</f>
        <v>0</v>
      </c>
      <c r="FE27" cm="1">
        <f t="array" ref="FE27">ROUND(QUARTILE(IF(Sum!$FE$2:$FE$153=0,Sum!FC$2:FC$153),$C27),1)</f>
        <v>0</v>
      </c>
    </row>
    <row r="28" spans="1:161" x14ac:dyDescent="0.25">
      <c r="A28" s="198"/>
      <c r="B28" s="44" t="s">
        <v>386</v>
      </c>
      <c r="C28" s="44">
        <v>3</v>
      </c>
      <c r="D28" cm="1">
        <f t="array" ref="D28">ROUND(QUARTILE(IF(Sum!$FE$2:$FE$153=0,Sum!B$2:B$153),$C28),1)</f>
        <v>58</v>
      </c>
      <c r="E28" cm="1">
        <f t="array" ref="E28">ROUND(QUARTILE(IF(Sum!$FE$2:$FE$153=0,Sum!C$2:C$153),$C28),1)</f>
        <v>1</v>
      </c>
      <c r="F28" cm="1">
        <f t="array" ref="F28">ROUND(QUARTILE(IF(Sum!$FE$2:$FE$153=0,Sum!D$2:D$153),$C28),1)</f>
        <v>0</v>
      </c>
      <c r="G28" cm="1">
        <f t="array" ref="G28">ROUND(QUARTILE(IF(Sum!$FE$2:$FE$153=0,Sum!E$2:E$153),$C28),1)</f>
        <v>0</v>
      </c>
      <c r="H28" cm="1">
        <f t="array" ref="H28">ROUND(QUARTILE(IF(Sum!$FE$2:$FE$153=0,Sum!F$2:F$153),$C28),1)</f>
        <v>0</v>
      </c>
      <c r="I28" cm="1">
        <f t="array" ref="I28">ROUND(QUARTILE(IF(Sum!$FE$2:$FE$153=0,Sum!G$2:G$153),$C28),1)</f>
        <v>1</v>
      </c>
      <c r="J28" cm="1">
        <f t="array" ref="J28">ROUND(QUARTILE(IF(Sum!$FE$2:$FE$153=0,Sum!H$2:H$153),$C28),1)</f>
        <v>1</v>
      </c>
      <c r="K28" cm="1">
        <f t="array" ref="K28">ROUND(QUARTILE(IF(Sum!$FE$2:$FE$153=0,Sum!I$2:I$153),$C28),1)</f>
        <v>175</v>
      </c>
      <c r="L28" cm="1">
        <f t="array" ref="L28">ROUND(QUARTILE(IF(Sum!$FE$2:$FE$153=0,Sum!J$2:J$153),$C28),1)</f>
        <v>90</v>
      </c>
      <c r="M28" cm="1">
        <f t="array" ref="M28">ROUND(QUARTILE(IF(Sum!$FE$2:$FE$153=0,Sum!K$2:K$153),$C28),1)</f>
        <v>30.4</v>
      </c>
      <c r="N28" cm="1">
        <f t="array" ref="N28">ROUND(QUARTILE(IF(Sum!$FE$2:$FE$153=0,Sum!L$2:L$153),$C28),1)</f>
        <v>1</v>
      </c>
      <c r="O28" cm="1">
        <f t="array" ref="O28">ROUND(QUARTILE(IF(Sum!$FE$2:$FE$153=0,Sum!M$2:M$153),$C28),1)</f>
        <v>1</v>
      </c>
      <c r="P28" cm="1">
        <f t="array" ref="P28">ROUND(QUARTILE(IF(Sum!$FE$2:$FE$153=0,Sum!N$2:N$153),$C28),1)</f>
        <v>0</v>
      </c>
      <c r="Q28" cm="1">
        <f t="array" ref="Q28">ROUND(QUARTILE(IF(Sum!$FE$2:$FE$153=0,Sum!O$2:O$153),$C28),1)</f>
        <v>1</v>
      </c>
      <c r="R28" cm="1">
        <f t="array" ref="R28">ROUND(QUARTILE(IF(Sum!$FE$2:$FE$153=0,Sum!P$2:P$153),$C28),1)</f>
        <v>0</v>
      </c>
      <c r="S28" cm="1">
        <f t="array" ref="S28">ROUND(QUARTILE(IF(Sum!$FE$2:$FE$153=0,Sum!Q$2:Q$153),$C28),1)</f>
        <v>1</v>
      </c>
      <c r="T28" cm="1">
        <f t="array" ref="T28">ROUND(QUARTILE(IF(Sum!$FE$2:$FE$153=0,Sum!R$2:R$153),$C28),1)</f>
        <v>1</v>
      </c>
      <c r="U28" cm="1">
        <f t="array" ref="U28">ROUND(QUARTILE(IF(Sum!$FE$2:$FE$153=0,Sum!S$2:S$153),$C28),1)</f>
        <v>0</v>
      </c>
      <c r="V28" cm="1">
        <f t="array" ref="V28">ROUND(QUARTILE(IF(Sum!$FE$2:$FE$153=0,Sum!T$2:T$153),$C28),1)</f>
        <v>0</v>
      </c>
      <c r="W28" cm="1">
        <f t="array" ref="W28">ROUND(QUARTILE(IF(Sum!$FE$2:$FE$153=0,Sum!U$2:U$153),$C28),1)</f>
        <v>0</v>
      </c>
      <c r="X28" cm="1">
        <f t="array" ref="X28">ROUND(QUARTILE(IF(Sum!$FE$2:$FE$153=0,Sum!V$2:V$153),$C28),1)</f>
        <v>1</v>
      </c>
      <c r="Y28" cm="1">
        <f t="array" ref="Y28">ROUND(QUARTILE(IF(Sum!$FE$2:$FE$153=0,Sum!W$2:W$153),$C28),1)</f>
        <v>0</v>
      </c>
      <c r="Z28" cm="1">
        <f t="array" ref="Z28">ROUND(QUARTILE(IF(Sum!$FE$2:$FE$153=0,Sum!X$2:X$153),$C28),1)</f>
        <v>1</v>
      </c>
      <c r="AA28" cm="1">
        <f t="array" ref="AA28">ROUND(QUARTILE(IF(Sum!$FE$2:$FE$153=0,Sum!Y$2:Y$153),$C28),1)</f>
        <v>1</v>
      </c>
      <c r="AB28" cm="1">
        <f t="array" ref="AB28">ROUND(QUARTILE(IF(Sum!$FE$2:$FE$153=0,Sum!Z$2:Z$153),$C28),1)</f>
        <v>0</v>
      </c>
      <c r="AC28" cm="1">
        <f t="array" ref="AC28">ROUND(QUARTILE(IF(Sum!$FE$2:$FE$153=0,Sum!AA$2:AA$153),$C28),1)</f>
        <v>0</v>
      </c>
      <c r="AD28" cm="1">
        <f t="array" ref="AD28">ROUND(QUARTILE(IF(Sum!$FE$2:$FE$153=0,Sum!AB$2:AB$153),$C28),1)</f>
        <v>0</v>
      </c>
      <c r="AE28" cm="1">
        <f t="array" ref="AE28">ROUND(QUARTILE(IF(Sum!$FE$2:$FE$153=0,Sum!AC$2:AC$153),$C28),1)</f>
        <v>0</v>
      </c>
      <c r="AF28" cm="1">
        <f t="array" ref="AF28">ROUND(QUARTILE(IF(Sum!$FE$2:$FE$153=0,Sum!AD$2:AD$153),$C28),1)</f>
        <v>0</v>
      </c>
      <c r="AG28" cm="1">
        <f t="array" ref="AG28">ROUND(QUARTILE(IF(Sum!$FE$2:$FE$153=0,Sum!AE$2:AE$153),$C28),1)</f>
        <v>0</v>
      </c>
      <c r="AH28" cm="1">
        <f t="array" ref="AH28">ROUND(QUARTILE(IF(Sum!$FE$2:$FE$153=0,Sum!AF$2:AF$153),$C28),1)</f>
        <v>0</v>
      </c>
      <c r="AI28" cm="1">
        <f t="array" ref="AI28">ROUND(QUARTILE(IF(Sum!$FE$2:$FE$153=0,Sum!AG$2:AG$153),$C28),1)</f>
        <v>0</v>
      </c>
      <c r="AJ28" cm="1">
        <f t="array" ref="AJ28">ROUND(QUARTILE(IF(Sum!$FE$2:$FE$153=0,Sum!AH$2:AH$153),$C28),1)</f>
        <v>0</v>
      </c>
      <c r="AK28" cm="1">
        <f t="array" ref="AK28">ROUND(QUARTILE(IF(Sum!$FE$2:$FE$153=0,Sum!AI$2:AI$153),$C28),1)</f>
        <v>0</v>
      </c>
      <c r="AL28" cm="1">
        <f t="array" ref="AL28">ROUND(QUARTILE(IF(Sum!$FE$2:$FE$153=0,Sum!AJ$2:AJ$153),$C28),1)</f>
        <v>0</v>
      </c>
      <c r="AM28" cm="1">
        <f t="array" ref="AM28">ROUND(QUARTILE(IF(Sum!$FE$2:$FE$153=0,Sum!AK$2:AK$153),$C28),1)</f>
        <v>0</v>
      </c>
      <c r="AN28" cm="1">
        <f t="array" ref="AN28">ROUND(QUARTILE(IF(Sum!$FE$2:$FE$153=0,Sum!AL$2:AL$153),$C28),1)</f>
        <v>1</v>
      </c>
      <c r="AO28" cm="1">
        <f t="array" ref="AO28">ROUND(QUARTILE(IF(Sum!$FE$2:$FE$153=0,Sum!AM$2:AM$153),$C28),1)</f>
        <v>1</v>
      </c>
      <c r="AP28" cm="1">
        <f t="array" ref="AP28">ROUND(QUARTILE(IF(Sum!$FE$2:$FE$153=0,Sum!AN$2:AN$153),$C28),1)</f>
        <v>0</v>
      </c>
      <c r="AQ28" cm="1">
        <f t="array" ref="AQ28">ROUND(QUARTILE(IF(Sum!$FE$2:$FE$153=0,Sum!AO$2:AO$153),$C28),1)</f>
        <v>0</v>
      </c>
      <c r="AR28" cm="1">
        <f t="array" ref="AR28">ROUND(QUARTILE(IF(Sum!$FE$2:$FE$153=0,Sum!AP$2:AP$153),$C28),1)</f>
        <v>0</v>
      </c>
      <c r="AS28" cm="1">
        <f t="array" ref="AS28">ROUND(QUARTILE(IF(Sum!$FE$2:$FE$153=0,Sum!AQ$2:AQ$153),$C28),1)</f>
        <v>0</v>
      </c>
      <c r="AT28" cm="1">
        <f t="array" ref="AT28">ROUND(QUARTILE(IF(Sum!$FE$2:$FE$153=0,Sum!AR$2:AR$153),$C28),1)</f>
        <v>1</v>
      </c>
      <c r="AU28" cm="1">
        <f t="array" ref="AU28">ROUND(QUARTILE(IF(Sum!$FE$2:$FE$153=0,Sum!AS$2:AS$153),$C28),1)</f>
        <v>0</v>
      </c>
      <c r="AV28" cm="1">
        <f t="array" ref="AV28">ROUND(QUARTILE(IF(Sum!$FE$2:$FE$153=0,Sum!AT$2:AT$153),$C28),1)</f>
        <v>0</v>
      </c>
      <c r="AW28" cm="1">
        <f t="array" ref="AW28">ROUND(QUARTILE(IF(Sum!$FE$2:$FE$153=0,Sum!AU$2:AU$153),$C28),1)</f>
        <v>0</v>
      </c>
      <c r="AX28" cm="1">
        <f t="array" ref="AX28">ROUND(QUARTILE(IF(Sum!$FE$2:$FE$153=0,Sum!AV$2:AV$153),$C28),1)</f>
        <v>1</v>
      </c>
      <c r="AY28" cm="1">
        <f t="array" ref="AY28">ROUND(QUARTILE(IF(Sum!$FE$2:$FE$153=0,Sum!AW$2:AW$153),$C28),1)</f>
        <v>0</v>
      </c>
      <c r="AZ28" cm="1">
        <f t="array" ref="AZ28">ROUND(QUARTILE(IF(Sum!$FE$2:$FE$153=0,Sum!AX$2:AX$153),$C28),1)</f>
        <v>1</v>
      </c>
      <c r="BA28" cm="1">
        <f t="array" ref="BA28">ROUND(QUARTILE(IF(Sum!$FE$2:$FE$153=0,Sum!AY$2:AY$153),$C28),1)</f>
        <v>34.5</v>
      </c>
      <c r="BB28" cm="1">
        <f t="array" ref="BB28">ROUND(QUARTILE(IF(Sum!$FE$2:$FE$153=0,Sum!AZ$2:AZ$153),$C28),1)</f>
        <v>1.4</v>
      </c>
      <c r="BC28" cm="1">
        <f t="array" ref="BC28">ROUND(QUARTILE(IF(Sum!$FE$2:$FE$153=0,Sum!BA$2:BA$153),$C28),1)</f>
        <v>3.7</v>
      </c>
      <c r="BD28" cm="1">
        <f t="array" ref="BD28">ROUND(QUARTILE(IF(Sum!$FE$2:$FE$153=0,Sum!BB$2:BB$153),$C28),1)</f>
        <v>0</v>
      </c>
      <c r="BE28" cm="1">
        <f t="array" ref="BE28">ROUND(QUARTILE(IF(Sum!$FE$2:$FE$153=0,Sum!BC$2:BC$153),$C28),1)</f>
        <v>0</v>
      </c>
      <c r="BF28" cm="1">
        <f t="array" ref="BF28">ROUND(QUARTILE(IF(Sum!$FE$2:$FE$153=0,Sum!BD$2:BD$153),$C28),1)</f>
        <v>1</v>
      </c>
      <c r="BG28" cm="1">
        <f t="array" ref="BG28">ROUND(QUARTILE(IF(Sum!$FE$2:$FE$153=0,Sum!BE$2:BE$153),$C28),1)</f>
        <v>1.2</v>
      </c>
      <c r="BH28" cm="1">
        <f t="array" ref="BH28">ROUND(QUARTILE(IF(Sum!$FE$2:$FE$153=0,Sum!BF$2:BF$153),$C28),1)</f>
        <v>183</v>
      </c>
      <c r="BI28" cm="1">
        <f t="array" ref="BI28">ROUND(QUARTILE(IF(Sum!$FE$2:$FE$153=0,Sum!BG$2:BG$153),$C28),1)</f>
        <v>1</v>
      </c>
      <c r="BJ28" cm="1">
        <f t="array" ref="BJ28">ROUND(QUARTILE(IF(Sum!$FE$2:$FE$153=0,Sum!BH$2:BH$153),$C28),1)</f>
        <v>125</v>
      </c>
      <c r="BK28" cm="1">
        <f t="array" ref="BK28">ROUND(QUARTILE(IF(Sum!$FE$2:$FE$153=0,Sum!BI$2:BI$153),$C28),1)</f>
        <v>87</v>
      </c>
      <c r="BL28" cm="1">
        <f t="array" ref="BL28">ROUND(QUARTILE(IF(Sum!$FE$2:$FE$153=0,Sum!BJ$2:BJ$153),$C28),1)</f>
        <v>35.1</v>
      </c>
      <c r="BM28" cm="1">
        <f t="array" ref="BM28">ROUND(QUARTILE(IF(Sum!$FE$2:$FE$153=0,Sum!BK$2:BK$153),$C28),1)</f>
        <v>0</v>
      </c>
      <c r="BN28" cm="1">
        <f t="array" ref="BN28">ROUND(QUARTILE(IF(Sum!$FE$2:$FE$153=0,Sum!BL$2:BL$153),$C28),1)</f>
        <v>3</v>
      </c>
      <c r="BO28" cm="1">
        <f t="array" ref="BO28">ROUND(QUARTILE(IF(Sum!$FE$2:$FE$153=0,Sum!BM$2:BM$153),$C28),1)</f>
        <v>0</v>
      </c>
      <c r="BP28" cm="1">
        <f t="array" ref="BP28">ROUND(QUARTILE(IF(Sum!$FE$2:$FE$153=0,Sum!BN$2:BN$153),$C28),1)</f>
        <v>0</v>
      </c>
      <c r="BQ28" cm="1">
        <f t="array" ref="BQ28">ROUND(QUARTILE(IF(Sum!$FE$2:$FE$153=0,Sum!BO$2:BO$153),$C28),1)</f>
        <v>1</v>
      </c>
      <c r="BR28" cm="1">
        <f t="array" ref="BR28">ROUND(QUARTILE(IF(Sum!$FE$2:$FE$153=0,Sum!BP$2:BP$153),$C28),1)</f>
        <v>1</v>
      </c>
      <c r="BS28" cm="1">
        <f t="array" ref="BS28">ROUND(QUARTILE(IF(Sum!$FE$2:$FE$153=0,Sum!BQ$2:BQ$153),$C28),1)</f>
        <v>0</v>
      </c>
      <c r="BT28" cm="1">
        <f t="array" ref="BT28">ROUND(QUARTILE(IF(Sum!$FE$2:$FE$153=0,Sum!BR$2:BR$153),$C28),1)</f>
        <v>1</v>
      </c>
      <c r="BU28" cm="1">
        <f t="array" ref="BU28">ROUND(QUARTILE(IF(Sum!$FE$2:$FE$153=0,Sum!BS$2:BS$153),$C28),1)</f>
        <v>0</v>
      </c>
      <c r="BV28" cm="1">
        <f t="array" ref="BV28">ROUND(QUARTILE(IF(Sum!$FE$2:$FE$153=0,Sum!BT$2:BT$153),$C28),1)</f>
        <v>0</v>
      </c>
      <c r="BW28" cm="1">
        <f t="array" ref="BW28">ROUND(QUARTILE(IF(Sum!$FE$2:$FE$153=0,Sum!BU$2:BU$153),$C28),1)</f>
        <v>0</v>
      </c>
      <c r="BX28" cm="1">
        <f t="array" ref="BX28">ROUND(QUARTILE(IF(Sum!$FE$2:$FE$153=0,Sum!BV$2:BV$153),$C28),1)</f>
        <v>0</v>
      </c>
      <c r="BY28" cm="1">
        <f t="array" ref="BY28">ROUND(QUARTILE(IF(Sum!$FE$2:$FE$153=0,Sum!BW$2:BW$153),$C28),1)</f>
        <v>4</v>
      </c>
      <c r="BZ28" cm="1">
        <f t="array" ref="BZ28">ROUND(QUARTILE(IF(Sum!$FE$2:$FE$153=0,Sum!BX$2:BX$153),$C28),1)</f>
        <v>0</v>
      </c>
      <c r="CA28" cm="1">
        <f t="array" ref="CA28">ROUND(QUARTILE(IF(Sum!$FE$2:$FE$153=0,Sum!BY$2:BY$153),$C28),1)</f>
        <v>0</v>
      </c>
      <c r="CB28" cm="1">
        <f t="array" ref="CB28">ROUND(QUARTILE(IF(Sum!$FE$2:$FE$153=0,Sum!BZ$2:BZ$153),$C28),1)</f>
        <v>1</v>
      </c>
      <c r="CC28" cm="1">
        <f t="array" ref="CC28">ROUND(QUARTILE(IF(Sum!$FE$2:$FE$153=0,Sum!CA$2:CA$153),$C28),1)</f>
        <v>0</v>
      </c>
      <c r="CD28" cm="1">
        <f t="array" ref="CD28">ROUND(QUARTILE(IF(Sum!$FE$2:$FE$153=0,Sum!CB$2:CB$153),$C28),1)</f>
        <v>0</v>
      </c>
      <c r="CE28" cm="1">
        <f t="array" ref="CE28">ROUND(QUARTILE(IF(Sum!$FE$2:$FE$153=0,Sum!CC$2:CC$153),$C28),1)</f>
        <v>0</v>
      </c>
      <c r="CF28" cm="1">
        <f t="array" ref="CF28">ROUND(QUARTILE(IF(Sum!$FE$2:$FE$153=0,Sum!CD$2:CD$153),$C28),1)</f>
        <v>0</v>
      </c>
      <c r="CG28" cm="1">
        <f t="array" ref="CG28">ROUND(QUARTILE(IF(Sum!$FE$2:$FE$153=0,Sum!CE$2:CE$153),$C28),1)</f>
        <v>1</v>
      </c>
      <c r="CH28" cm="1">
        <f t="array" ref="CH28">ROUND(QUARTILE(IF(Sum!$FE$2:$FE$153=0,Sum!CF$2:CF$153),$C28),1)</f>
        <v>0</v>
      </c>
      <c r="CI28" cm="1">
        <f t="array" ref="CI28">ROUND(QUARTILE(IF(Sum!$FE$2:$FE$153=0,Sum!CG$2:CG$153),$C28),1)</f>
        <v>1</v>
      </c>
      <c r="CJ28" cm="1">
        <f t="array" ref="CJ28">ROUND(QUARTILE(IF(Sum!$FE$2:$FE$153=0,Sum!CH$2:CH$153),$C28),1)</f>
        <v>700</v>
      </c>
      <c r="CK28" cm="1">
        <f t="array" ref="CK28">ROUND(QUARTILE(IF(Sum!$FE$2:$FE$153=0,Sum!CI$2:CI$153),$C28),1)</f>
        <v>800</v>
      </c>
      <c r="CL28" cm="1">
        <f t="array" ref="CL28">ROUND(QUARTILE(IF(Sum!$FE$2:$FE$153=0,Sum!CJ$2:CJ$153),$C28),1)</f>
        <v>1</v>
      </c>
      <c r="CM28" cm="1">
        <f t="array" ref="CM28">ROUND(QUARTILE(IF(Sum!$FE$2:$FE$153=0,Sum!CK$2:CK$153),$C28),1)</f>
        <v>0</v>
      </c>
      <c r="CN28" cm="1">
        <f t="array" ref="CN28">ROUND(QUARTILE(IF(Sum!$FE$2:$FE$153=0,Sum!CL$2:CL$153),$C28),1)</f>
        <v>0</v>
      </c>
      <c r="CO28" cm="1">
        <f t="array" ref="CO28">ROUND(QUARTILE(IF(Sum!$FE$2:$FE$153=0,Sum!CM$2:CM$153),$C28),1)</f>
        <v>0</v>
      </c>
      <c r="CP28" cm="1">
        <f t="array" ref="CP28">ROUND(QUARTILE(IF(Sum!$FE$2:$FE$153=0,Sum!CN$2:CN$153),$C28),1)</f>
        <v>0</v>
      </c>
      <c r="CQ28" cm="1">
        <f t="array" ref="CQ28">ROUND(QUARTILE(IF(Sum!$FE$2:$FE$153=0,Sum!CO$2:CO$153),$C28),1)</f>
        <v>0</v>
      </c>
      <c r="CR28" cm="1">
        <f t="array" ref="CR28">ROUND(QUARTILE(IF(Sum!$FE$2:$FE$153=0,Sum!CP$2:CP$153),$C28),1)</f>
        <v>0</v>
      </c>
      <c r="CS28" cm="1">
        <f t="array" ref="CS28">ROUND(QUARTILE(IF(Sum!$FE$2:$FE$153=0,Sum!CQ$2:CQ$153),$C28),1)</f>
        <v>0</v>
      </c>
      <c r="CT28" cm="1">
        <f t="array" ref="CT28">ROUND(QUARTILE(IF(Sum!$FE$2:$FE$153=0,Sum!CR$2:CR$153),$C28),1)</f>
        <v>0</v>
      </c>
      <c r="CU28" cm="1">
        <f t="array" ref="CU28">ROUND(QUARTILE(IF(Sum!$FE$2:$FE$153=0,Sum!CS$2:CS$153),$C28),1)</f>
        <v>0</v>
      </c>
      <c r="CV28" cm="1">
        <f t="array" ref="CV28">ROUND(QUARTILE(IF(Sum!$FE$2:$FE$153=0,Sum!CT$2:CT$153),$C28),1)</f>
        <v>0</v>
      </c>
      <c r="CW28" cm="1">
        <f t="array" ref="CW28">ROUND(QUARTILE(IF(Sum!$FE$2:$FE$153=0,Sum!CU$2:CU$153),$C28),1)</f>
        <v>0</v>
      </c>
      <c r="CX28" cm="1">
        <f t="array" ref="CX28">ROUND(QUARTILE(IF(Sum!$FE$2:$FE$153=0,Sum!CV$2:CV$153),$C28),1)</f>
        <v>1</v>
      </c>
      <c r="CY28" cm="1">
        <f t="array" ref="CY28">ROUND(QUARTILE(IF(Sum!$FE$2:$FE$153=0,Sum!CW$2:CW$153),$C28),1)</f>
        <v>0</v>
      </c>
      <c r="CZ28" cm="1">
        <f t="array" ref="CZ28">ROUND(QUARTILE(IF(Sum!$FE$2:$FE$153=0,Sum!CX$2:CX$153),$C28),1)</f>
        <v>0</v>
      </c>
      <c r="DA28" cm="1">
        <f t="array" ref="DA28">ROUND(QUARTILE(IF(Sum!$FE$2:$FE$153=0,Sum!CY$2:CY$153),$C28),1)</f>
        <v>0</v>
      </c>
      <c r="DB28" cm="1">
        <f t="array" ref="DB28">ROUND(QUARTILE(IF(Sum!$FE$2:$FE$153=0,Sum!CZ$2:CZ$153),$C28),1)</f>
        <v>0</v>
      </c>
      <c r="DC28" cm="1">
        <f t="array" ref="DC28">ROUND(QUARTILE(IF(Sum!$FE$2:$FE$153=0,Sum!DA$2:DA$153),$C28),1)</f>
        <v>1</v>
      </c>
      <c r="DD28" cm="1">
        <f t="array" ref="DD28">ROUND(QUARTILE(IF(Sum!$FE$2:$FE$153=0,Sum!DB$2:DB$153),$C28),1)</f>
        <v>0</v>
      </c>
      <c r="DE28" cm="1">
        <f t="array" ref="DE28">ROUND(QUARTILE(IF(Sum!$FE$2:$FE$153=0,Sum!DC$2:DC$153),$C28),1)</f>
        <v>0</v>
      </c>
      <c r="DF28" cm="1">
        <f t="array" ref="DF28">ROUND(QUARTILE(IF(Sum!$FE$2:$FE$153=0,Sum!DD$2:DD$153),$C28),1)</f>
        <v>0</v>
      </c>
      <c r="DG28" cm="1">
        <f t="array" ref="DG28">ROUND(QUARTILE(IF(Sum!$FE$2:$FE$153=0,Sum!DE$2:DE$153),$C28),1)</f>
        <v>0</v>
      </c>
      <c r="DH28" cm="1">
        <f t="array" ref="DH28">ROUND(QUARTILE(IF(Sum!$FE$2:$FE$153=0,Sum!DF$2:DF$153),$C28),1)</f>
        <v>1</v>
      </c>
      <c r="DI28" cm="1">
        <f t="array" ref="DI28">ROUND(QUARTILE(IF(Sum!$FE$2:$FE$153=0,Sum!DG$2:DG$153),$C28),1)</f>
        <v>0</v>
      </c>
      <c r="DJ28" cm="1">
        <f t="array" ref="DJ28">ROUND(QUARTILE(IF(Sum!$FE$2:$FE$153=0,Sum!DH$2:DH$153),$C28),1)</f>
        <v>0</v>
      </c>
      <c r="DK28" cm="1">
        <f t="array" ref="DK28">ROUND(QUARTILE(IF(Sum!$FE$2:$FE$153=0,Sum!DI$2:DI$153),$C28),1)</f>
        <v>0</v>
      </c>
      <c r="DL28" cm="1">
        <f t="array" ref="DL28">ROUND(QUARTILE(IF(Sum!$FE$2:$FE$153=0,Sum!DJ$2:DJ$153),$C28),1)</f>
        <v>1</v>
      </c>
      <c r="DM28" cm="1">
        <f t="array" ref="DM28">ROUND(QUARTILE(IF(Sum!$FE$2:$FE$153=0,Sum!DK$2:DK$153),$C28),1)</f>
        <v>1</v>
      </c>
      <c r="DN28" cm="1">
        <f t="array" ref="DN28">ROUND(QUARTILE(IF(Sum!$FE$2:$FE$153=0,Sum!DL$2:DL$153),$C28),1)</f>
        <v>1</v>
      </c>
      <c r="DO28" cm="1">
        <f t="array" ref="DO28">ROUND(QUARTILE(IF(Sum!$FE$2:$FE$153=0,Sum!DM$2:DM$153),$C28),1)</f>
        <v>0</v>
      </c>
      <c r="DP28" cm="1">
        <f t="array" ref="DP28">ROUND(QUARTILE(IF(Sum!$FE$2:$FE$153=0,Sum!DN$2:DN$153),$C28),1)</f>
        <v>0</v>
      </c>
      <c r="DQ28" cm="1">
        <f t="array" ref="DQ28">ROUND(QUARTILE(IF(Sum!$FE$2:$FE$153=0,Sum!DO$2:DO$153),$C28),1)</f>
        <v>0</v>
      </c>
      <c r="DR28" cm="1">
        <f t="array" ref="DR28">ROUND(QUARTILE(IF(Sum!$FE$2:$FE$153=0,Sum!DP$2:DP$153),$C28),1)</f>
        <v>1</v>
      </c>
      <c r="DS28" cm="1">
        <f t="array" ref="DS28">ROUND(QUARTILE(IF(Sum!$FE$2:$FE$153=0,Sum!DQ$2:DQ$153),$C28),1)</f>
        <v>0</v>
      </c>
      <c r="DT28" cm="1">
        <f t="array" ref="DT28">ROUND(QUARTILE(IF(Sum!$FE$2:$FE$153=0,Sum!DR$2:DR$153),$C28),1)</f>
        <v>0</v>
      </c>
      <c r="DU28" cm="1">
        <f t="array" ref="DU28">ROUND(QUARTILE(IF(Sum!$FE$2:$FE$153=0,Sum!DS$2:DS$153),$C28),1)</f>
        <v>1</v>
      </c>
      <c r="DV28" cm="1">
        <f t="array" ref="DV28">ROUND(QUARTILE(IF(Sum!$FE$2:$FE$153=0,Sum!DT$2:DT$153),$C28),1)</f>
        <v>28</v>
      </c>
      <c r="DW28" cm="1">
        <f t="array" ref="DW28">ROUND(QUARTILE(IF(Sum!$FE$2:$FE$153=0,Sum!DU$2:DU$153),$C28),1)</f>
        <v>0</v>
      </c>
      <c r="DX28" cm="1">
        <f t="array" ref="DX28">ROUND(QUARTILE(IF(Sum!$FE$2:$FE$153=0,Sum!DV$2:DV$153),$C28),1)</f>
        <v>0</v>
      </c>
      <c r="DY28" cm="1">
        <f t="array" ref="DY28">ROUND(QUARTILE(IF(Sum!$FE$2:$FE$153=0,Sum!DW$2:DW$153),$C28),1)</f>
        <v>0</v>
      </c>
      <c r="DZ28" cm="1">
        <f t="array" ref="DZ28">ROUND(QUARTILE(IF(Sum!$FE$2:$FE$153=0,Sum!DX$2:DX$153),$C28),1)</f>
        <v>0</v>
      </c>
      <c r="EA28" cm="1">
        <f t="array" ref="EA28">ROUND(QUARTILE(IF(Sum!$FE$2:$FE$153=0,Sum!DY$2:DY$153),$C28),1)</f>
        <v>0</v>
      </c>
      <c r="EB28" cm="1">
        <f t="array" ref="EB28">ROUND(QUARTILE(IF(Sum!$FE$2:$FE$153=0,Sum!DZ$2:DZ$153),$C28),1)</f>
        <v>0</v>
      </c>
      <c r="EC28" cm="1">
        <f t="array" ref="EC28">ROUND(QUARTILE(IF(Sum!$FE$2:$FE$153=0,Sum!EA$2:EA$153),$C28),1)</f>
        <v>0</v>
      </c>
      <c r="ED28" cm="1">
        <f t="array" ref="ED28">ROUND(QUARTILE(IF(Sum!$FE$2:$FE$153=0,Sum!EB$2:EB$153),$C28),1)</f>
        <v>0</v>
      </c>
      <c r="EE28" cm="1">
        <f t="array" ref="EE28">ROUND(QUARTILE(IF(Sum!$FE$2:$FE$153=0,Sum!EC$2:EC$153),$C28),1)</f>
        <v>0</v>
      </c>
      <c r="EF28" cm="1">
        <f t="array" ref="EF28">ROUND(QUARTILE(IF(Sum!$FE$2:$FE$153=0,Sum!ED$2:ED$153),$C28),1)</f>
        <v>0</v>
      </c>
      <c r="EG28" cm="1">
        <f t="array" ref="EG28">ROUND(QUARTILE(IF(Sum!$FE$2:$FE$153=0,Sum!EE$2:EE$153),$C28),1)</f>
        <v>1</v>
      </c>
      <c r="EH28" cm="1">
        <f t="array" ref="EH28">ROUND(QUARTILE(IF(Sum!$FE$2:$FE$153=0,Sum!EF$2:EF$153),$C28),1)</f>
        <v>0</v>
      </c>
      <c r="EI28" cm="1">
        <f t="array" ref="EI28">ROUND(QUARTILE(IF(Sum!$FE$2:$FE$153=0,Sum!EG$2:EG$153),$C28),1)</f>
        <v>0</v>
      </c>
      <c r="EJ28" cm="1">
        <f t="array" ref="EJ28">ROUND(QUARTILE(IF(Sum!$FE$2:$FE$153=0,Sum!EH$2:EH$153),$C28),1)</f>
        <v>0</v>
      </c>
      <c r="EK28" cm="1">
        <f t="array" ref="EK28">ROUND(QUARTILE(IF(Sum!$FE$2:$FE$153=0,Sum!EI$2:EI$153),$C28),1)</f>
        <v>0</v>
      </c>
      <c r="EL28" cm="1">
        <f t="array" ref="EL28">ROUND(QUARTILE(IF(Sum!$FE$2:$FE$153=0,Sum!EJ$2:EJ$153),$C28),1)</f>
        <v>0</v>
      </c>
      <c r="EM28" cm="1">
        <f t="array" ref="EM28">ROUND(QUARTILE(IF(Sum!$FE$2:$FE$153=0,Sum!EK$2:EK$153),$C28),1)</f>
        <v>0</v>
      </c>
      <c r="EN28" cm="1">
        <f t="array" ref="EN28">ROUND(QUARTILE(IF(Sum!$FE$2:$FE$153=0,Sum!EL$2:EL$153),$C28),1)</f>
        <v>0</v>
      </c>
      <c r="EO28" cm="1">
        <f t="array" ref="EO28">ROUND(QUARTILE(IF(Sum!$FE$2:$FE$153=0,Sum!EM$2:EM$153),$C28),1)</f>
        <v>1</v>
      </c>
      <c r="EP28" cm="1">
        <f t="array" ref="EP28">ROUND(QUARTILE(IF(Sum!$FE$2:$FE$153=0,Sum!EN$2:EN$153),$C28),1)</f>
        <v>0</v>
      </c>
      <c r="EQ28" cm="1">
        <f t="array" ref="EQ28">ROUND(QUARTILE(IF(Sum!$FE$2:$FE$153=0,Sum!EO$2:EO$153),$C28),1)</f>
        <v>1</v>
      </c>
      <c r="ER28" cm="1">
        <f t="array" ref="ER28">ROUND(QUARTILE(IF(Sum!$FE$2:$FE$153=0,Sum!EP$2:EP$153),$C28),1)</f>
        <v>0</v>
      </c>
      <c r="ES28" cm="1">
        <f t="array" ref="ES28">ROUND(QUARTILE(IF(Sum!$FE$2:$FE$153=0,Sum!EQ$2:EQ$153),$C28),1)</f>
        <v>1</v>
      </c>
      <c r="ET28" cm="1">
        <f t="array" ref="ET28">ROUND(QUARTILE(IF(Sum!$FE$2:$FE$153=0,Sum!ER$2:ER$153),$C28),1)</f>
        <v>0</v>
      </c>
      <c r="EU28" cm="1">
        <f t="array" ref="EU28">ROUND(QUARTILE(IF(Sum!$FE$2:$FE$153=0,Sum!ES$2:ES$153),$C28),1)</f>
        <v>0</v>
      </c>
      <c r="EV28" cm="1">
        <f t="array" ref="EV28">ROUND(QUARTILE(IF(Sum!$FE$2:$FE$153=0,Sum!ET$2:ET$153),$C28),1)</f>
        <v>0</v>
      </c>
      <c r="EW28" cm="1">
        <f t="array" ref="EW28">ROUND(QUARTILE(IF(Sum!$FE$2:$FE$153=0,Sum!EU$2:EU$153),$C28),1)</f>
        <v>1</v>
      </c>
      <c r="EX28" cm="1">
        <f t="array" ref="EX28">ROUND(QUARTILE(IF(Sum!$FE$2:$FE$153=0,Sum!EV$2:EV$153),$C28),1)</f>
        <v>0</v>
      </c>
      <c r="EY28" cm="1">
        <f t="array" ref="EY28">ROUND(QUARTILE(IF(Sum!$FE$2:$FE$153=0,Sum!EW$2:EW$153),$C28),1)</f>
        <v>1</v>
      </c>
      <c r="EZ28" cm="1">
        <f t="array" ref="EZ28">ROUND(QUARTILE(IF(Sum!$FE$2:$FE$153=0,Sum!EX$2:EX$153),$C28),1)</f>
        <v>1</v>
      </c>
      <c r="FA28" cm="1">
        <f t="array" ref="FA28">ROUND(QUARTILE(IF(Sum!$FE$2:$FE$153=0,Sum!EY$2:EY$153),$C28),1)</f>
        <v>1</v>
      </c>
      <c r="FB28" cm="1">
        <f t="array" ref="FB28">ROUND(QUARTILE(IF(Sum!$FE$2:$FE$153=0,Sum!EZ$2:EZ$153),$C28),1)</f>
        <v>0</v>
      </c>
      <c r="FC28" cm="1">
        <f t="array" ref="FC28">ROUND(QUARTILE(IF(Sum!$FE$2:$FE$153=0,Sum!FA$2:FA$153),$C28),1)</f>
        <v>1</v>
      </c>
      <c r="FD28" cm="1">
        <f t="array" ref="FD28">ROUND(QUARTILE(IF(Sum!$FE$2:$FE$153=0,Sum!FB$2:FB$153),$C28),1)</f>
        <v>0</v>
      </c>
      <c r="FE28" cm="1">
        <f t="array" ref="FE28">ROUND(QUARTILE(IF(Sum!$FE$2:$FE$153=0,Sum!FC$2:FC$153),$C28),1)</f>
        <v>0</v>
      </c>
    </row>
    <row r="29" spans="1:161" x14ac:dyDescent="0.25">
      <c r="A29" s="198"/>
      <c r="B29" s="44" t="s">
        <v>383</v>
      </c>
      <c r="C29" s="44">
        <v>0</v>
      </c>
      <c r="D29" cm="1">
        <f t="array" ref="D29">ROUND(QUARTILE(IF(Sum!$FE$2:$FE$153=0,Sum!B$2:B$153),$C29),1)</f>
        <v>42</v>
      </c>
      <c r="E29" cm="1">
        <f t="array" ref="E29">ROUND(QUARTILE(IF(Sum!$FE$2:$FE$153=0,Sum!C$2:C$153),$C29),1)</f>
        <v>0</v>
      </c>
      <c r="F29" cm="1">
        <f t="array" ref="F29">ROUND(QUARTILE(IF(Sum!$FE$2:$FE$153=0,Sum!D$2:D$153),$C29),1)</f>
        <v>0</v>
      </c>
      <c r="G29" cm="1">
        <f t="array" ref="G29">ROUND(QUARTILE(IF(Sum!$FE$2:$FE$153=0,Sum!E$2:E$153),$C29),1)</f>
        <v>0</v>
      </c>
      <c r="H29" cm="1">
        <f t="array" ref="H29">ROUND(QUARTILE(IF(Sum!$FE$2:$FE$153=0,Sum!F$2:F$153),$C29),1)</f>
        <v>0</v>
      </c>
      <c r="I29" cm="1">
        <f t="array" ref="I29">ROUND(QUARTILE(IF(Sum!$FE$2:$FE$153=0,Sum!G$2:G$153),$C29),1)</f>
        <v>0</v>
      </c>
      <c r="J29" cm="1">
        <f t="array" ref="J29">ROUND(QUARTILE(IF(Sum!$FE$2:$FE$153=0,Sum!H$2:H$153),$C29),1)</f>
        <v>0</v>
      </c>
      <c r="K29" cm="1">
        <f t="array" ref="K29">ROUND(QUARTILE(IF(Sum!$FE$2:$FE$153=0,Sum!I$2:I$153),$C29),1)</f>
        <v>154</v>
      </c>
      <c r="L29" cm="1">
        <f t="array" ref="L29">ROUND(QUARTILE(IF(Sum!$FE$2:$FE$153=0,Sum!J$2:J$153),$C29),1)</f>
        <v>56</v>
      </c>
      <c r="M29" cm="1">
        <f t="array" ref="M29">ROUND(QUARTILE(IF(Sum!$FE$2:$FE$153=0,Sum!K$2:K$153),$C29),1)</f>
        <v>20.3</v>
      </c>
      <c r="N29" cm="1">
        <f t="array" ref="N29">ROUND(QUARTILE(IF(Sum!$FE$2:$FE$153=0,Sum!L$2:L$153),$C29),1)</f>
        <v>0</v>
      </c>
      <c r="O29" cm="1">
        <f t="array" ref="O29">ROUND(QUARTILE(IF(Sum!$FE$2:$FE$153=0,Sum!M$2:M$153),$C29),1)</f>
        <v>0</v>
      </c>
      <c r="P29" cm="1">
        <f t="array" ref="P29">ROUND(QUARTILE(IF(Sum!$FE$2:$FE$153=0,Sum!N$2:N$153),$C29),1)</f>
        <v>0</v>
      </c>
      <c r="Q29" cm="1">
        <f t="array" ref="Q29">ROUND(QUARTILE(IF(Sum!$FE$2:$FE$153=0,Sum!O$2:O$153),$C29),1)</f>
        <v>0</v>
      </c>
      <c r="R29" cm="1">
        <f t="array" ref="R29">ROUND(QUARTILE(IF(Sum!$FE$2:$FE$153=0,Sum!P$2:P$153),$C29),1)</f>
        <v>0</v>
      </c>
      <c r="S29" cm="1">
        <f t="array" ref="S29">ROUND(QUARTILE(IF(Sum!$FE$2:$FE$153=0,Sum!Q$2:Q$153),$C29),1)</f>
        <v>0</v>
      </c>
      <c r="T29" cm="1">
        <f t="array" ref="T29">ROUND(QUARTILE(IF(Sum!$FE$2:$FE$153=0,Sum!R$2:R$153),$C29),1)</f>
        <v>0</v>
      </c>
      <c r="U29" cm="1">
        <f t="array" ref="U29">ROUND(QUARTILE(IF(Sum!$FE$2:$FE$153=0,Sum!S$2:S$153),$C29),1)</f>
        <v>0</v>
      </c>
      <c r="V29" cm="1">
        <f t="array" ref="V29">ROUND(QUARTILE(IF(Sum!$FE$2:$FE$153=0,Sum!T$2:T$153),$C29),1)</f>
        <v>0</v>
      </c>
      <c r="W29" cm="1">
        <f t="array" ref="W29">ROUND(QUARTILE(IF(Sum!$FE$2:$FE$153=0,Sum!U$2:U$153),$C29),1)</f>
        <v>0</v>
      </c>
      <c r="X29" cm="1">
        <f t="array" ref="X29">ROUND(QUARTILE(IF(Sum!$FE$2:$FE$153=0,Sum!V$2:V$153),$C29),1)</f>
        <v>0</v>
      </c>
      <c r="Y29" cm="1">
        <f t="array" ref="Y29">ROUND(QUARTILE(IF(Sum!$FE$2:$FE$153=0,Sum!W$2:W$153),$C29),1)</f>
        <v>0</v>
      </c>
      <c r="Z29" cm="1">
        <f t="array" ref="Z29">ROUND(QUARTILE(IF(Sum!$FE$2:$FE$153=0,Sum!X$2:X$153),$C29),1)</f>
        <v>0</v>
      </c>
      <c r="AA29" cm="1">
        <f t="array" ref="AA29">ROUND(QUARTILE(IF(Sum!$FE$2:$FE$153=0,Sum!Y$2:Y$153),$C29),1)</f>
        <v>0</v>
      </c>
      <c r="AB29" cm="1">
        <f t="array" ref="AB29">ROUND(QUARTILE(IF(Sum!$FE$2:$FE$153=0,Sum!Z$2:Z$153),$C29),1)</f>
        <v>0</v>
      </c>
      <c r="AC29" cm="1">
        <f t="array" ref="AC29">ROUND(QUARTILE(IF(Sum!$FE$2:$FE$153=0,Sum!AA$2:AA$153),$C29),1)</f>
        <v>0</v>
      </c>
      <c r="AD29" cm="1">
        <f t="array" ref="AD29">ROUND(QUARTILE(IF(Sum!$FE$2:$FE$153=0,Sum!AB$2:AB$153),$C29),1)</f>
        <v>0</v>
      </c>
      <c r="AE29" cm="1">
        <f t="array" ref="AE29">ROUND(QUARTILE(IF(Sum!$FE$2:$FE$153=0,Sum!AC$2:AC$153),$C29),1)</f>
        <v>0</v>
      </c>
      <c r="AF29" cm="1">
        <f t="array" ref="AF29">ROUND(QUARTILE(IF(Sum!$FE$2:$FE$153=0,Sum!AD$2:AD$153),$C29),1)</f>
        <v>0</v>
      </c>
      <c r="AG29" cm="1">
        <f t="array" ref="AG29">ROUND(QUARTILE(IF(Sum!$FE$2:$FE$153=0,Sum!AE$2:AE$153),$C29),1)</f>
        <v>0</v>
      </c>
      <c r="AH29" cm="1">
        <f t="array" ref="AH29">ROUND(QUARTILE(IF(Sum!$FE$2:$FE$153=0,Sum!AF$2:AF$153),$C29),1)</f>
        <v>0</v>
      </c>
      <c r="AI29" cm="1">
        <f t="array" ref="AI29">ROUND(QUARTILE(IF(Sum!$FE$2:$FE$153=0,Sum!AG$2:AG$153),$C29),1)</f>
        <v>0</v>
      </c>
      <c r="AJ29" cm="1">
        <f t="array" ref="AJ29">ROUND(QUARTILE(IF(Sum!$FE$2:$FE$153=0,Sum!AH$2:AH$153),$C29),1)</f>
        <v>0</v>
      </c>
      <c r="AK29" cm="1">
        <f t="array" ref="AK29">ROUND(QUARTILE(IF(Sum!$FE$2:$FE$153=0,Sum!AI$2:AI$153),$C29),1)</f>
        <v>0</v>
      </c>
      <c r="AL29" cm="1">
        <f t="array" ref="AL29">ROUND(QUARTILE(IF(Sum!$FE$2:$FE$153=0,Sum!AJ$2:AJ$153),$C29),1)</f>
        <v>0</v>
      </c>
      <c r="AM29" cm="1">
        <f t="array" ref="AM29">ROUND(QUARTILE(IF(Sum!$FE$2:$FE$153=0,Sum!AK$2:AK$153),$C29),1)</f>
        <v>0</v>
      </c>
      <c r="AN29" cm="1">
        <f t="array" ref="AN29">ROUND(QUARTILE(IF(Sum!$FE$2:$FE$153=0,Sum!AL$2:AL$153),$C29),1)</f>
        <v>0</v>
      </c>
      <c r="AO29" cm="1">
        <f t="array" ref="AO29">ROUND(QUARTILE(IF(Sum!$FE$2:$FE$153=0,Sum!AM$2:AM$153),$C29),1)</f>
        <v>0</v>
      </c>
      <c r="AP29" cm="1">
        <f t="array" ref="AP29">ROUND(QUARTILE(IF(Sum!$FE$2:$FE$153=0,Sum!AN$2:AN$153),$C29),1)</f>
        <v>0</v>
      </c>
      <c r="AQ29" cm="1">
        <f t="array" ref="AQ29">ROUND(QUARTILE(IF(Sum!$FE$2:$FE$153=0,Sum!AO$2:AO$153),$C29),1)</f>
        <v>0</v>
      </c>
      <c r="AR29" cm="1">
        <f t="array" ref="AR29">ROUND(QUARTILE(IF(Sum!$FE$2:$FE$153=0,Sum!AP$2:AP$153),$C29),1)</f>
        <v>0</v>
      </c>
      <c r="AS29" cm="1">
        <f t="array" ref="AS29">ROUND(QUARTILE(IF(Sum!$FE$2:$FE$153=0,Sum!AQ$2:AQ$153),$C29),1)</f>
        <v>0</v>
      </c>
      <c r="AT29" cm="1">
        <f t="array" ref="AT29">ROUND(QUARTILE(IF(Sum!$FE$2:$FE$153=0,Sum!AR$2:AR$153),$C29),1)</f>
        <v>0</v>
      </c>
      <c r="AU29" cm="1">
        <f t="array" ref="AU29">ROUND(QUARTILE(IF(Sum!$FE$2:$FE$153=0,Sum!AS$2:AS$153),$C29),1)</f>
        <v>0</v>
      </c>
      <c r="AV29" cm="1">
        <f t="array" ref="AV29">ROUND(QUARTILE(IF(Sum!$FE$2:$FE$153=0,Sum!AT$2:AT$153),$C29),1)</f>
        <v>0</v>
      </c>
      <c r="AW29" cm="1">
        <f t="array" ref="AW29">ROUND(QUARTILE(IF(Sum!$FE$2:$FE$153=0,Sum!AU$2:AU$153),$C29),1)</f>
        <v>0</v>
      </c>
      <c r="AX29" cm="1">
        <f t="array" ref="AX29">ROUND(QUARTILE(IF(Sum!$FE$2:$FE$153=0,Sum!AV$2:AV$153),$C29),1)</f>
        <v>0</v>
      </c>
      <c r="AY29" cm="1">
        <f t="array" ref="AY29">ROUND(QUARTILE(IF(Sum!$FE$2:$FE$153=0,Sum!AW$2:AW$153),$C29),1)</f>
        <v>0</v>
      </c>
      <c r="AZ29" cm="1">
        <f t="array" ref="AZ29">ROUND(QUARTILE(IF(Sum!$FE$2:$FE$153=0,Sum!AX$2:AX$153),$C29),1)</f>
        <v>0</v>
      </c>
      <c r="BA29" cm="1">
        <f t="array" ref="BA29">ROUND(QUARTILE(IF(Sum!$FE$2:$FE$153=0,Sum!AY$2:AY$153),$C29),1)</f>
        <v>11</v>
      </c>
      <c r="BB29" cm="1">
        <f t="array" ref="BB29">ROUND(QUARTILE(IF(Sum!$FE$2:$FE$153=0,Sum!AZ$2:AZ$153),$C29),1)</f>
        <v>0.5</v>
      </c>
      <c r="BC29" cm="1">
        <f t="array" ref="BC29">ROUND(QUARTILE(IF(Sum!$FE$2:$FE$153=0,Sum!BA$2:BA$153),$C29),1)</f>
        <v>1.9</v>
      </c>
      <c r="BD29" cm="1">
        <f t="array" ref="BD29">ROUND(QUARTILE(IF(Sum!$FE$2:$FE$153=0,Sum!BB$2:BB$153),$C29),1)</f>
        <v>0</v>
      </c>
      <c r="BE29" cm="1">
        <f t="array" ref="BE29">ROUND(QUARTILE(IF(Sum!$FE$2:$FE$153=0,Sum!BC$2:BC$153),$C29),1)</f>
        <v>0</v>
      </c>
      <c r="BF29" cm="1">
        <f t="array" ref="BF29">ROUND(QUARTILE(IF(Sum!$FE$2:$FE$153=0,Sum!BD$2:BD$153),$C29),1)</f>
        <v>0</v>
      </c>
      <c r="BG29" cm="1">
        <f t="array" ref="BG29">ROUND(QUARTILE(IF(Sum!$FE$2:$FE$153=0,Sum!BE$2:BE$153),$C29),1)</f>
        <v>0.6</v>
      </c>
      <c r="BH29" cm="1">
        <f t="array" ref="BH29">ROUND(QUARTILE(IF(Sum!$FE$2:$FE$153=0,Sum!BF$2:BF$153),$C29),1)</f>
        <v>104</v>
      </c>
      <c r="BI29" cm="1">
        <f t="array" ref="BI29">ROUND(QUARTILE(IF(Sum!$FE$2:$FE$153=0,Sum!BG$2:BG$153),$C29),1)</f>
        <v>0</v>
      </c>
      <c r="BJ29" cm="1">
        <f t="array" ref="BJ29">ROUND(QUARTILE(IF(Sum!$FE$2:$FE$153=0,Sum!BH$2:BH$153),$C29),1)</f>
        <v>0</v>
      </c>
      <c r="BK29" cm="1">
        <f t="array" ref="BK29">ROUND(QUARTILE(IF(Sum!$FE$2:$FE$153=0,Sum!BI$2:BI$153),$C29),1)</f>
        <v>0</v>
      </c>
      <c r="BL29" cm="1">
        <f t="array" ref="BL29">ROUND(QUARTILE(IF(Sum!$FE$2:$FE$153=0,Sum!BJ$2:BJ$153),$C29),1)</f>
        <v>0</v>
      </c>
      <c r="BM29" cm="1">
        <f t="array" ref="BM29">ROUND(QUARTILE(IF(Sum!$FE$2:$FE$153=0,Sum!BK$2:BK$153),$C29),1)</f>
        <v>0</v>
      </c>
      <c r="BN29" cm="1">
        <f t="array" ref="BN29">ROUND(QUARTILE(IF(Sum!$FE$2:$FE$153=0,Sum!BL$2:BL$153),$C29),1)</f>
        <v>0</v>
      </c>
      <c r="BO29" cm="1">
        <f t="array" ref="BO29">ROUND(QUARTILE(IF(Sum!$FE$2:$FE$153=0,Sum!BM$2:BM$153),$C29),1)</f>
        <v>0</v>
      </c>
      <c r="BP29" cm="1">
        <f t="array" ref="BP29">ROUND(QUARTILE(IF(Sum!$FE$2:$FE$153=0,Sum!BN$2:BN$153),$C29),1)</f>
        <v>0</v>
      </c>
      <c r="BQ29" cm="1">
        <f t="array" ref="BQ29">ROUND(QUARTILE(IF(Sum!$FE$2:$FE$153=0,Sum!BO$2:BO$153),$C29),1)</f>
        <v>0</v>
      </c>
      <c r="BR29" cm="1">
        <f t="array" ref="BR29">ROUND(QUARTILE(IF(Sum!$FE$2:$FE$153=0,Sum!BP$2:BP$153),$C29),1)</f>
        <v>0</v>
      </c>
      <c r="BS29" cm="1">
        <f t="array" ref="BS29">ROUND(QUARTILE(IF(Sum!$FE$2:$FE$153=0,Sum!BQ$2:BQ$153),$C29),1)</f>
        <v>0</v>
      </c>
      <c r="BT29" cm="1">
        <f t="array" ref="BT29">ROUND(QUARTILE(IF(Sum!$FE$2:$FE$153=0,Sum!BR$2:BR$153),$C29),1)</f>
        <v>0</v>
      </c>
      <c r="BU29" cm="1">
        <f t="array" ref="BU29">ROUND(QUARTILE(IF(Sum!$FE$2:$FE$153=0,Sum!BS$2:BS$153),$C29),1)</f>
        <v>0</v>
      </c>
      <c r="BV29" cm="1">
        <f t="array" ref="BV29">ROUND(QUARTILE(IF(Sum!$FE$2:$FE$153=0,Sum!BT$2:BT$153),$C29),1)</f>
        <v>0</v>
      </c>
      <c r="BW29" cm="1">
        <f t="array" ref="BW29">ROUND(QUARTILE(IF(Sum!$FE$2:$FE$153=0,Sum!BU$2:BU$153),$C29),1)</f>
        <v>0</v>
      </c>
      <c r="BX29" cm="1">
        <f t="array" ref="BX29">ROUND(QUARTILE(IF(Sum!$FE$2:$FE$153=0,Sum!BV$2:BV$153),$C29),1)</f>
        <v>0</v>
      </c>
      <c r="BY29" cm="1">
        <f t="array" ref="BY29">ROUND(QUARTILE(IF(Sum!$FE$2:$FE$153=0,Sum!BW$2:BW$153),$C29),1)</f>
        <v>2</v>
      </c>
      <c r="BZ29" cm="1">
        <f t="array" ref="BZ29">ROUND(QUARTILE(IF(Sum!$FE$2:$FE$153=0,Sum!BX$2:BX$153),$C29),1)</f>
        <v>0</v>
      </c>
      <c r="CA29" cm="1">
        <f t="array" ref="CA29">ROUND(QUARTILE(IF(Sum!$FE$2:$FE$153=0,Sum!BY$2:BY$153),$C29),1)</f>
        <v>0</v>
      </c>
      <c r="CB29" cm="1">
        <f t="array" ref="CB29">ROUND(QUARTILE(IF(Sum!$FE$2:$FE$153=0,Sum!BZ$2:BZ$153),$C29),1)</f>
        <v>0</v>
      </c>
      <c r="CC29" cm="1">
        <f t="array" ref="CC29">ROUND(QUARTILE(IF(Sum!$FE$2:$FE$153=0,Sum!CA$2:CA$153),$C29),1)</f>
        <v>0</v>
      </c>
      <c r="CD29" cm="1">
        <f t="array" ref="CD29">ROUND(QUARTILE(IF(Sum!$FE$2:$FE$153=0,Sum!CB$2:CB$153),$C29),1)</f>
        <v>0</v>
      </c>
      <c r="CE29" cm="1">
        <f t="array" ref="CE29">ROUND(QUARTILE(IF(Sum!$FE$2:$FE$153=0,Sum!CC$2:CC$153),$C29),1)</f>
        <v>0</v>
      </c>
      <c r="CF29" cm="1">
        <f t="array" ref="CF29">ROUND(QUARTILE(IF(Sum!$FE$2:$FE$153=0,Sum!CD$2:CD$153),$C29),1)</f>
        <v>0</v>
      </c>
      <c r="CG29" cm="1">
        <f t="array" ref="CG29">ROUND(QUARTILE(IF(Sum!$FE$2:$FE$153=0,Sum!CE$2:CE$153),$C29),1)</f>
        <v>0</v>
      </c>
      <c r="CH29" cm="1">
        <f t="array" ref="CH29">ROUND(QUARTILE(IF(Sum!$FE$2:$FE$153=0,Sum!CF$2:CF$153),$C29),1)</f>
        <v>0</v>
      </c>
      <c r="CI29" cm="1">
        <f t="array" ref="CI29">ROUND(QUARTILE(IF(Sum!$FE$2:$FE$153=0,Sum!CG$2:CG$153),$C29),1)</f>
        <v>0</v>
      </c>
      <c r="CJ29" cm="1">
        <f t="array" ref="CJ29">ROUND(QUARTILE(IF(Sum!$FE$2:$FE$153=0,Sum!CH$2:CH$153),$C29),1)</f>
        <v>300</v>
      </c>
      <c r="CK29" cm="1">
        <f t="array" ref="CK29">ROUND(QUARTILE(IF(Sum!$FE$2:$FE$153=0,Sum!CI$2:CI$153),$C29),1)</f>
        <v>300</v>
      </c>
      <c r="CL29" cm="1">
        <f t="array" ref="CL29">ROUND(QUARTILE(IF(Sum!$FE$2:$FE$153=0,Sum!CJ$2:CJ$153),$C29),1)</f>
        <v>0</v>
      </c>
      <c r="CM29" cm="1">
        <f t="array" ref="CM29">ROUND(QUARTILE(IF(Sum!$FE$2:$FE$153=0,Sum!CK$2:CK$153),$C29),1)</f>
        <v>0</v>
      </c>
      <c r="CN29" cm="1">
        <f t="array" ref="CN29">ROUND(QUARTILE(IF(Sum!$FE$2:$FE$153=0,Sum!CL$2:CL$153),$C29),1)</f>
        <v>0</v>
      </c>
      <c r="CO29" cm="1">
        <f t="array" ref="CO29">ROUND(QUARTILE(IF(Sum!$FE$2:$FE$153=0,Sum!CM$2:CM$153),$C29),1)</f>
        <v>0</v>
      </c>
      <c r="CP29" cm="1">
        <f t="array" ref="CP29">ROUND(QUARTILE(IF(Sum!$FE$2:$FE$153=0,Sum!CN$2:CN$153),$C29),1)</f>
        <v>0</v>
      </c>
      <c r="CQ29" cm="1">
        <f t="array" ref="CQ29">ROUND(QUARTILE(IF(Sum!$FE$2:$FE$153=0,Sum!CO$2:CO$153),$C29),1)</f>
        <v>0</v>
      </c>
      <c r="CR29" cm="1">
        <f t="array" ref="CR29">ROUND(QUARTILE(IF(Sum!$FE$2:$FE$153=0,Sum!CP$2:CP$153),$C29),1)</f>
        <v>0</v>
      </c>
      <c r="CS29" cm="1">
        <f t="array" ref="CS29">ROUND(QUARTILE(IF(Sum!$FE$2:$FE$153=0,Sum!CQ$2:CQ$153),$C29),1)</f>
        <v>0</v>
      </c>
      <c r="CT29" cm="1">
        <f t="array" ref="CT29">ROUND(QUARTILE(IF(Sum!$FE$2:$FE$153=0,Sum!CR$2:CR$153),$C29),1)</f>
        <v>0</v>
      </c>
      <c r="CU29" cm="1">
        <f t="array" ref="CU29">ROUND(QUARTILE(IF(Sum!$FE$2:$FE$153=0,Sum!CS$2:CS$153),$C29),1)</f>
        <v>0</v>
      </c>
      <c r="CV29" cm="1">
        <f t="array" ref="CV29">ROUND(QUARTILE(IF(Sum!$FE$2:$FE$153=0,Sum!CT$2:CT$153),$C29),1)</f>
        <v>0</v>
      </c>
      <c r="CW29" cm="1">
        <f t="array" ref="CW29">ROUND(QUARTILE(IF(Sum!$FE$2:$FE$153=0,Sum!CU$2:CU$153),$C29),1)</f>
        <v>0</v>
      </c>
      <c r="CX29" cm="1">
        <f t="array" ref="CX29">ROUND(QUARTILE(IF(Sum!$FE$2:$FE$153=0,Sum!CV$2:CV$153),$C29),1)</f>
        <v>0</v>
      </c>
      <c r="CY29" cm="1">
        <f t="array" ref="CY29">ROUND(QUARTILE(IF(Sum!$FE$2:$FE$153=0,Sum!CW$2:CW$153),$C29),1)</f>
        <v>0</v>
      </c>
      <c r="CZ29" cm="1">
        <f t="array" ref="CZ29">ROUND(QUARTILE(IF(Sum!$FE$2:$FE$153=0,Sum!CX$2:CX$153),$C29),1)</f>
        <v>0</v>
      </c>
      <c r="DA29" cm="1">
        <f t="array" ref="DA29">ROUND(QUARTILE(IF(Sum!$FE$2:$FE$153=0,Sum!CY$2:CY$153),$C29),1)</f>
        <v>0</v>
      </c>
      <c r="DB29" cm="1">
        <f t="array" ref="DB29">ROUND(QUARTILE(IF(Sum!$FE$2:$FE$153=0,Sum!CZ$2:CZ$153),$C29),1)</f>
        <v>0</v>
      </c>
      <c r="DC29" cm="1">
        <f t="array" ref="DC29">ROUND(QUARTILE(IF(Sum!$FE$2:$FE$153=0,Sum!DA$2:DA$153),$C29),1)</f>
        <v>0</v>
      </c>
      <c r="DD29" cm="1">
        <f t="array" ref="DD29">ROUND(QUARTILE(IF(Sum!$FE$2:$FE$153=0,Sum!DB$2:DB$153),$C29),1)</f>
        <v>0</v>
      </c>
      <c r="DE29" cm="1">
        <f t="array" ref="DE29">ROUND(QUARTILE(IF(Sum!$FE$2:$FE$153=0,Sum!DC$2:DC$153),$C29),1)</f>
        <v>0</v>
      </c>
      <c r="DF29" cm="1">
        <f t="array" ref="DF29">ROUND(QUARTILE(IF(Sum!$FE$2:$FE$153=0,Sum!DD$2:DD$153),$C29),1)</f>
        <v>0</v>
      </c>
      <c r="DG29" cm="1">
        <f t="array" ref="DG29">ROUND(QUARTILE(IF(Sum!$FE$2:$FE$153=0,Sum!DE$2:DE$153),$C29),1)</f>
        <v>0</v>
      </c>
      <c r="DH29" cm="1">
        <f t="array" ref="DH29">ROUND(QUARTILE(IF(Sum!$FE$2:$FE$153=0,Sum!DF$2:DF$153),$C29),1)</f>
        <v>0</v>
      </c>
      <c r="DI29" cm="1">
        <f t="array" ref="DI29">ROUND(QUARTILE(IF(Sum!$FE$2:$FE$153=0,Sum!DG$2:DG$153),$C29),1)</f>
        <v>0</v>
      </c>
      <c r="DJ29" cm="1">
        <f t="array" ref="DJ29">ROUND(QUARTILE(IF(Sum!$FE$2:$FE$153=0,Sum!DH$2:DH$153),$C29),1)</f>
        <v>0</v>
      </c>
      <c r="DK29" cm="1">
        <f t="array" ref="DK29">ROUND(QUARTILE(IF(Sum!$FE$2:$FE$153=0,Sum!DI$2:DI$153),$C29),1)</f>
        <v>0</v>
      </c>
      <c r="DL29" cm="1">
        <f t="array" ref="DL29">ROUND(QUARTILE(IF(Sum!$FE$2:$FE$153=0,Sum!DJ$2:DJ$153),$C29),1)</f>
        <v>0</v>
      </c>
      <c r="DM29" cm="1">
        <f t="array" ref="DM29">ROUND(QUARTILE(IF(Sum!$FE$2:$FE$153=0,Sum!DK$2:DK$153),$C29),1)</f>
        <v>0</v>
      </c>
      <c r="DN29" cm="1">
        <f t="array" ref="DN29">ROUND(QUARTILE(IF(Sum!$FE$2:$FE$153=0,Sum!DL$2:DL$153),$C29),1)</f>
        <v>0</v>
      </c>
      <c r="DO29" cm="1">
        <f t="array" ref="DO29">ROUND(QUARTILE(IF(Sum!$FE$2:$FE$153=0,Sum!DM$2:DM$153),$C29),1)</f>
        <v>0</v>
      </c>
      <c r="DP29" cm="1">
        <f t="array" ref="DP29">ROUND(QUARTILE(IF(Sum!$FE$2:$FE$153=0,Sum!DN$2:DN$153),$C29),1)</f>
        <v>0</v>
      </c>
      <c r="DQ29" cm="1">
        <f t="array" ref="DQ29">ROUND(QUARTILE(IF(Sum!$FE$2:$FE$153=0,Sum!DO$2:DO$153),$C29),1)</f>
        <v>0</v>
      </c>
      <c r="DR29" cm="1">
        <f t="array" ref="DR29">ROUND(QUARTILE(IF(Sum!$FE$2:$FE$153=0,Sum!DP$2:DP$153),$C29),1)</f>
        <v>0</v>
      </c>
      <c r="DS29" cm="1">
        <f t="array" ref="DS29">ROUND(QUARTILE(IF(Sum!$FE$2:$FE$153=0,Sum!DQ$2:DQ$153),$C29),1)</f>
        <v>0</v>
      </c>
      <c r="DT29" cm="1">
        <f t="array" ref="DT29">ROUND(QUARTILE(IF(Sum!$FE$2:$FE$153=0,Sum!DR$2:DR$153),$C29),1)</f>
        <v>0</v>
      </c>
      <c r="DU29" cm="1">
        <f t="array" ref="DU29">ROUND(QUARTILE(IF(Sum!$FE$2:$FE$153=0,Sum!DS$2:DS$153),$C29),1)</f>
        <v>0</v>
      </c>
      <c r="DV29" cm="1">
        <f t="array" ref="DV29">ROUND(QUARTILE(IF(Sum!$FE$2:$FE$153=0,Sum!DT$2:DT$153),$C29),1)</f>
        <v>8</v>
      </c>
      <c r="DW29" cm="1">
        <f t="array" ref="DW29">ROUND(QUARTILE(IF(Sum!$FE$2:$FE$153=0,Sum!DU$2:DU$153),$C29),1)</f>
        <v>0</v>
      </c>
      <c r="DX29" cm="1">
        <f t="array" ref="DX29">ROUND(QUARTILE(IF(Sum!$FE$2:$FE$153=0,Sum!DV$2:DV$153),$C29),1)</f>
        <v>0</v>
      </c>
      <c r="DY29" cm="1">
        <f t="array" ref="DY29">ROUND(QUARTILE(IF(Sum!$FE$2:$FE$153=0,Sum!DW$2:DW$153),$C29),1)</f>
        <v>0</v>
      </c>
      <c r="DZ29" cm="1">
        <f t="array" ref="DZ29">ROUND(QUARTILE(IF(Sum!$FE$2:$FE$153=0,Sum!DX$2:DX$153),$C29),1)</f>
        <v>0</v>
      </c>
      <c r="EA29" cm="1">
        <f t="array" ref="EA29">ROUND(QUARTILE(IF(Sum!$FE$2:$FE$153=0,Sum!DY$2:DY$153),$C29),1)</f>
        <v>0</v>
      </c>
      <c r="EB29" cm="1">
        <f t="array" ref="EB29">ROUND(QUARTILE(IF(Sum!$FE$2:$FE$153=0,Sum!DZ$2:DZ$153),$C29),1)</f>
        <v>0</v>
      </c>
      <c r="EC29" cm="1">
        <f t="array" ref="EC29">ROUND(QUARTILE(IF(Sum!$FE$2:$FE$153=0,Sum!EA$2:EA$153),$C29),1)</f>
        <v>0</v>
      </c>
      <c r="ED29" cm="1">
        <f t="array" ref="ED29">ROUND(QUARTILE(IF(Sum!$FE$2:$FE$153=0,Sum!EB$2:EB$153),$C29),1)</f>
        <v>0</v>
      </c>
      <c r="EE29" cm="1">
        <f t="array" ref="EE29">ROUND(QUARTILE(IF(Sum!$FE$2:$FE$153=0,Sum!EC$2:EC$153),$C29),1)</f>
        <v>0</v>
      </c>
      <c r="EF29" cm="1">
        <f t="array" ref="EF29">ROUND(QUARTILE(IF(Sum!$FE$2:$FE$153=0,Sum!ED$2:ED$153),$C29),1)</f>
        <v>0</v>
      </c>
      <c r="EG29" cm="1">
        <f t="array" ref="EG29">ROUND(QUARTILE(IF(Sum!$FE$2:$FE$153=0,Sum!EE$2:EE$153),$C29),1)</f>
        <v>0</v>
      </c>
      <c r="EH29" cm="1">
        <f t="array" ref="EH29">ROUND(QUARTILE(IF(Sum!$FE$2:$FE$153=0,Sum!EF$2:EF$153),$C29),1)</f>
        <v>0</v>
      </c>
      <c r="EI29" cm="1">
        <f t="array" ref="EI29">ROUND(QUARTILE(IF(Sum!$FE$2:$FE$153=0,Sum!EG$2:EG$153),$C29),1)</f>
        <v>0</v>
      </c>
      <c r="EJ29" cm="1">
        <f t="array" ref="EJ29">ROUND(QUARTILE(IF(Sum!$FE$2:$FE$153=0,Sum!EH$2:EH$153),$C29),1)</f>
        <v>0</v>
      </c>
      <c r="EK29" cm="1">
        <f t="array" ref="EK29">ROUND(QUARTILE(IF(Sum!$FE$2:$FE$153=0,Sum!EI$2:EI$153),$C29),1)</f>
        <v>0</v>
      </c>
      <c r="EL29" cm="1">
        <f t="array" ref="EL29">ROUND(QUARTILE(IF(Sum!$FE$2:$FE$153=0,Sum!EJ$2:EJ$153),$C29),1)</f>
        <v>0</v>
      </c>
      <c r="EM29" cm="1">
        <f t="array" ref="EM29">ROUND(QUARTILE(IF(Sum!$FE$2:$FE$153=0,Sum!EK$2:EK$153),$C29),1)</f>
        <v>0</v>
      </c>
      <c r="EN29" cm="1">
        <f t="array" ref="EN29">ROUND(QUARTILE(IF(Sum!$FE$2:$FE$153=0,Sum!EL$2:EL$153),$C29),1)</f>
        <v>0</v>
      </c>
      <c r="EO29" cm="1">
        <f t="array" ref="EO29">ROUND(QUARTILE(IF(Sum!$FE$2:$FE$153=0,Sum!EM$2:EM$153),$C29),1)</f>
        <v>0</v>
      </c>
      <c r="EP29" cm="1">
        <f t="array" ref="EP29">ROUND(QUARTILE(IF(Sum!$FE$2:$FE$153=0,Sum!EN$2:EN$153),$C29),1)</f>
        <v>0</v>
      </c>
      <c r="EQ29" cm="1">
        <f t="array" ref="EQ29">ROUND(QUARTILE(IF(Sum!$FE$2:$FE$153=0,Sum!EO$2:EO$153),$C29),1)</f>
        <v>0</v>
      </c>
      <c r="ER29" cm="1">
        <f t="array" ref="ER29">ROUND(QUARTILE(IF(Sum!$FE$2:$FE$153=0,Sum!EP$2:EP$153),$C29),1)</f>
        <v>0</v>
      </c>
      <c r="ES29" cm="1">
        <f t="array" ref="ES29">ROUND(QUARTILE(IF(Sum!$FE$2:$FE$153=0,Sum!EQ$2:EQ$153),$C29),1)</f>
        <v>0</v>
      </c>
      <c r="ET29" cm="1">
        <f t="array" ref="ET29">ROUND(QUARTILE(IF(Sum!$FE$2:$FE$153=0,Sum!ER$2:ER$153),$C29),1)</f>
        <v>0</v>
      </c>
      <c r="EU29" cm="1">
        <f t="array" ref="EU29">ROUND(QUARTILE(IF(Sum!$FE$2:$FE$153=0,Sum!ES$2:ES$153),$C29),1)</f>
        <v>0</v>
      </c>
      <c r="EV29" cm="1">
        <f t="array" ref="EV29">ROUND(QUARTILE(IF(Sum!$FE$2:$FE$153=0,Sum!ET$2:ET$153),$C29),1)</f>
        <v>0</v>
      </c>
      <c r="EW29" cm="1">
        <f t="array" ref="EW29">ROUND(QUARTILE(IF(Sum!$FE$2:$FE$153=0,Sum!EU$2:EU$153),$C29),1)</f>
        <v>0</v>
      </c>
      <c r="EX29" cm="1">
        <f t="array" ref="EX29">ROUND(QUARTILE(IF(Sum!$FE$2:$FE$153=0,Sum!EV$2:EV$153),$C29),1)</f>
        <v>0</v>
      </c>
      <c r="EY29" cm="1">
        <f t="array" ref="EY29">ROUND(QUARTILE(IF(Sum!$FE$2:$FE$153=0,Sum!EW$2:EW$153),$C29),1)</f>
        <v>0</v>
      </c>
      <c r="EZ29" cm="1">
        <f t="array" ref="EZ29">ROUND(QUARTILE(IF(Sum!$FE$2:$FE$153=0,Sum!EX$2:EX$153),$C29),1)</f>
        <v>0</v>
      </c>
      <c r="FA29" cm="1">
        <f t="array" ref="FA29">ROUND(QUARTILE(IF(Sum!$FE$2:$FE$153=0,Sum!EY$2:EY$153),$C29),1)</f>
        <v>0</v>
      </c>
      <c r="FB29" cm="1">
        <f t="array" ref="FB29">ROUND(QUARTILE(IF(Sum!$FE$2:$FE$153=0,Sum!EZ$2:EZ$153),$C29),1)</f>
        <v>0</v>
      </c>
      <c r="FC29" cm="1">
        <f t="array" ref="FC29">ROUND(QUARTILE(IF(Sum!$FE$2:$FE$153=0,Sum!FA$2:FA$153),$C29),1)</f>
        <v>0</v>
      </c>
      <c r="FD29" cm="1">
        <f t="array" ref="FD29">ROUND(QUARTILE(IF(Sum!$FE$2:$FE$153=0,Sum!FB$2:FB$153),$C29),1)</f>
        <v>0</v>
      </c>
      <c r="FE29" cm="1">
        <f t="array" ref="FE29">ROUND(QUARTILE(IF(Sum!$FE$2:$FE$153=0,Sum!FC$2:FC$153),$C29),1)</f>
        <v>0</v>
      </c>
    </row>
    <row r="30" spans="1:161" x14ac:dyDescent="0.25">
      <c r="A30" s="198"/>
      <c r="B30" s="44" t="s">
        <v>387</v>
      </c>
      <c r="C30" s="44">
        <v>4</v>
      </c>
      <c r="D30" cm="1">
        <f t="array" ref="D30">ROUND(QUARTILE(IF(Sum!$FE$2:$FE$153=0,Sum!B$2:B$153),$C30),1)</f>
        <v>69</v>
      </c>
      <c r="E30" cm="1">
        <f t="array" ref="E30">ROUND(QUARTILE(IF(Sum!$FE$2:$FE$153=0,Sum!C$2:C$153),$C30),1)</f>
        <v>1</v>
      </c>
      <c r="F30" cm="1">
        <f t="array" ref="F30">ROUND(QUARTILE(IF(Sum!$FE$2:$FE$153=0,Sum!D$2:D$153),$C30),1)</f>
        <v>1</v>
      </c>
      <c r="G30" cm="1">
        <f t="array" ref="G30">ROUND(QUARTILE(IF(Sum!$FE$2:$FE$153=0,Sum!E$2:E$153),$C30),1)</f>
        <v>1</v>
      </c>
      <c r="H30" cm="1">
        <f t="array" ref="H30">ROUND(QUARTILE(IF(Sum!$FE$2:$FE$153=0,Sum!F$2:F$153),$C30),1)</f>
        <v>1</v>
      </c>
      <c r="I30" cm="1">
        <f t="array" ref="I30">ROUND(QUARTILE(IF(Sum!$FE$2:$FE$153=0,Sum!G$2:G$153),$C30),1)</f>
        <v>1</v>
      </c>
      <c r="J30" cm="1">
        <f t="array" ref="J30">ROUND(QUARTILE(IF(Sum!$FE$2:$FE$153=0,Sum!H$2:H$153),$C30),1)</f>
        <v>1</v>
      </c>
      <c r="K30" cm="1">
        <f t="array" ref="K30">ROUND(QUARTILE(IF(Sum!$FE$2:$FE$153=0,Sum!I$2:I$153),$C30),1)</f>
        <v>184</v>
      </c>
      <c r="L30" cm="1">
        <f t="array" ref="L30">ROUND(QUARTILE(IF(Sum!$FE$2:$FE$153=0,Sum!J$2:J$153),$C30),1)</f>
        <v>115</v>
      </c>
      <c r="M30" cm="1">
        <f t="array" ref="M30">ROUND(QUARTILE(IF(Sum!$FE$2:$FE$153=0,Sum!K$2:K$153),$C30),1)</f>
        <v>38.4</v>
      </c>
      <c r="N30" cm="1">
        <f t="array" ref="N30">ROUND(QUARTILE(IF(Sum!$FE$2:$FE$153=0,Sum!L$2:L$153),$C30),1)</f>
        <v>1</v>
      </c>
      <c r="O30" cm="1">
        <f t="array" ref="O30">ROUND(QUARTILE(IF(Sum!$FE$2:$FE$153=0,Sum!M$2:M$153),$C30),1)</f>
        <v>1</v>
      </c>
      <c r="P30" cm="1">
        <f t="array" ref="P30">ROUND(QUARTILE(IF(Sum!$FE$2:$FE$153=0,Sum!N$2:N$153),$C30),1)</f>
        <v>1</v>
      </c>
      <c r="Q30" cm="1">
        <f t="array" ref="Q30">ROUND(QUARTILE(IF(Sum!$FE$2:$FE$153=0,Sum!O$2:O$153),$C30),1)</f>
        <v>1</v>
      </c>
      <c r="R30" cm="1">
        <f t="array" ref="R30">ROUND(QUARTILE(IF(Sum!$FE$2:$FE$153=0,Sum!P$2:P$153),$C30),1)</f>
        <v>1</v>
      </c>
      <c r="S30" cm="1">
        <f t="array" ref="S30">ROUND(QUARTILE(IF(Sum!$FE$2:$FE$153=0,Sum!Q$2:Q$153),$C30),1)</f>
        <v>1</v>
      </c>
      <c r="T30" cm="1">
        <f t="array" ref="T30">ROUND(QUARTILE(IF(Sum!$FE$2:$FE$153=0,Sum!R$2:R$153),$C30),1)</f>
        <v>1</v>
      </c>
      <c r="U30" cm="1">
        <f t="array" ref="U30">ROUND(QUARTILE(IF(Sum!$FE$2:$FE$153=0,Sum!S$2:S$153),$C30),1)</f>
        <v>1</v>
      </c>
      <c r="V30" cm="1">
        <f t="array" ref="V30">ROUND(QUARTILE(IF(Sum!$FE$2:$FE$153=0,Sum!T$2:T$153),$C30),1)</f>
        <v>1</v>
      </c>
      <c r="W30" cm="1">
        <f t="array" ref="W30">ROUND(QUARTILE(IF(Sum!$FE$2:$FE$153=0,Sum!U$2:U$153),$C30),1)</f>
        <v>1</v>
      </c>
      <c r="X30" cm="1">
        <f t="array" ref="X30">ROUND(QUARTILE(IF(Sum!$FE$2:$FE$153=0,Sum!V$2:V$153),$C30),1)</f>
        <v>1</v>
      </c>
      <c r="Y30" cm="1">
        <f t="array" ref="Y30">ROUND(QUARTILE(IF(Sum!$FE$2:$FE$153=0,Sum!W$2:W$153),$C30),1)</f>
        <v>1</v>
      </c>
      <c r="Z30" cm="1">
        <f t="array" ref="Z30">ROUND(QUARTILE(IF(Sum!$FE$2:$FE$153=0,Sum!X$2:X$153),$C30),1)</f>
        <v>1</v>
      </c>
      <c r="AA30" cm="1">
        <f t="array" ref="AA30">ROUND(QUARTILE(IF(Sum!$FE$2:$FE$153=0,Sum!Y$2:Y$153),$C30),1)</f>
        <v>1</v>
      </c>
      <c r="AB30" cm="1">
        <f t="array" ref="AB30">ROUND(QUARTILE(IF(Sum!$FE$2:$FE$153=0,Sum!Z$2:Z$153),$C30),1)</f>
        <v>1</v>
      </c>
      <c r="AC30" cm="1">
        <f t="array" ref="AC30">ROUND(QUARTILE(IF(Sum!$FE$2:$FE$153=0,Sum!AA$2:AA$153),$C30),1)</f>
        <v>0</v>
      </c>
      <c r="AD30" cm="1">
        <f t="array" ref="AD30">ROUND(QUARTILE(IF(Sum!$FE$2:$FE$153=0,Sum!AB$2:AB$153),$C30),1)</f>
        <v>0</v>
      </c>
      <c r="AE30" cm="1">
        <f t="array" ref="AE30">ROUND(QUARTILE(IF(Sum!$FE$2:$FE$153=0,Sum!AC$2:AC$153),$C30),1)</f>
        <v>1</v>
      </c>
      <c r="AF30" cm="1">
        <f t="array" ref="AF30">ROUND(QUARTILE(IF(Sum!$FE$2:$FE$153=0,Sum!AD$2:AD$153),$C30),1)</f>
        <v>1</v>
      </c>
      <c r="AG30" cm="1">
        <f t="array" ref="AG30">ROUND(QUARTILE(IF(Sum!$FE$2:$FE$153=0,Sum!AE$2:AE$153),$C30),1)</f>
        <v>1</v>
      </c>
      <c r="AH30" cm="1">
        <f t="array" ref="AH30">ROUND(QUARTILE(IF(Sum!$FE$2:$FE$153=0,Sum!AF$2:AF$153),$C30),1)</f>
        <v>1</v>
      </c>
      <c r="AI30" cm="1">
        <f t="array" ref="AI30">ROUND(QUARTILE(IF(Sum!$FE$2:$FE$153=0,Sum!AG$2:AG$153),$C30),1)</f>
        <v>1</v>
      </c>
      <c r="AJ30" cm="1">
        <f t="array" ref="AJ30">ROUND(QUARTILE(IF(Sum!$FE$2:$FE$153=0,Sum!AH$2:AH$153),$C30),1)</f>
        <v>1</v>
      </c>
      <c r="AK30" cm="1">
        <f t="array" ref="AK30">ROUND(QUARTILE(IF(Sum!$FE$2:$FE$153=0,Sum!AI$2:AI$153),$C30),1)</f>
        <v>1</v>
      </c>
      <c r="AL30" cm="1">
        <f t="array" ref="AL30">ROUND(QUARTILE(IF(Sum!$FE$2:$FE$153=0,Sum!AJ$2:AJ$153),$C30),1)</f>
        <v>0</v>
      </c>
      <c r="AM30" cm="1">
        <f t="array" ref="AM30">ROUND(QUARTILE(IF(Sum!$FE$2:$FE$153=0,Sum!AK$2:AK$153),$C30),1)</f>
        <v>1</v>
      </c>
      <c r="AN30" cm="1">
        <f t="array" ref="AN30">ROUND(QUARTILE(IF(Sum!$FE$2:$FE$153=0,Sum!AL$2:AL$153),$C30),1)</f>
        <v>1</v>
      </c>
      <c r="AO30" cm="1">
        <f t="array" ref="AO30">ROUND(QUARTILE(IF(Sum!$FE$2:$FE$153=0,Sum!AM$2:AM$153),$C30),1)</f>
        <v>1</v>
      </c>
      <c r="AP30" cm="1">
        <f t="array" ref="AP30">ROUND(QUARTILE(IF(Sum!$FE$2:$FE$153=0,Sum!AN$2:AN$153),$C30),1)</f>
        <v>1</v>
      </c>
      <c r="AQ30" cm="1">
        <f t="array" ref="AQ30">ROUND(QUARTILE(IF(Sum!$FE$2:$FE$153=0,Sum!AO$2:AO$153),$C30),1)</f>
        <v>0</v>
      </c>
      <c r="AR30" cm="1">
        <f t="array" ref="AR30">ROUND(QUARTILE(IF(Sum!$FE$2:$FE$153=0,Sum!AP$2:AP$153),$C30),1)</f>
        <v>1</v>
      </c>
      <c r="AS30" cm="1">
        <f t="array" ref="AS30">ROUND(QUARTILE(IF(Sum!$FE$2:$FE$153=0,Sum!AQ$2:AQ$153),$C30),1)</f>
        <v>1</v>
      </c>
      <c r="AT30" cm="1">
        <f t="array" ref="AT30">ROUND(QUARTILE(IF(Sum!$FE$2:$FE$153=0,Sum!AR$2:AR$153),$C30),1)</f>
        <v>1</v>
      </c>
      <c r="AU30" cm="1">
        <f t="array" ref="AU30">ROUND(QUARTILE(IF(Sum!$FE$2:$FE$153=0,Sum!AS$2:AS$153),$C30),1)</f>
        <v>1</v>
      </c>
      <c r="AV30" cm="1">
        <f t="array" ref="AV30">ROUND(QUARTILE(IF(Sum!$FE$2:$FE$153=0,Sum!AT$2:AT$153),$C30),1)</f>
        <v>1</v>
      </c>
      <c r="AW30" cm="1">
        <f t="array" ref="AW30">ROUND(QUARTILE(IF(Sum!$FE$2:$FE$153=0,Sum!AU$2:AU$153),$C30),1)</f>
        <v>1</v>
      </c>
      <c r="AX30" cm="1">
        <f t="array" ref="AX30">ROUND(QUARTILE(IF(Sum!$FE$2:$FE$153=0,Sum!AV$2:AV$153),$C30),1)</f>
        <v>1</v>
      </c>
      <c r="AY30" cm="1">
        <f t="array" ref="AY30">ROUND(QUARTILE(IF(Sum!$FE$2:$FE$153=0,Sum!AW$2:AW$153),$C30),1)</f>
        <v>1</v>
      </c>
      <c r="AZ30" cm="1">
        <f t="array" ref="AZ30">ROUND(QUARTILE(IF(Sum!$FE$2:$FE$153=0,Sum!AX$2:AX$153),$C30),1)</f>
        <v>1</v>
      </c>
      <c r="BA30" cm="1">
        <f t="array" ref="BA30">ROUND(QUARTILE(IF(Sum!$FE$2:$FE$153=0,Sum!AY$2:AY$153),$C30),1)</f>
        <v>56</v>
      </c>
      <c r="BB30" cm="1">
        <f t="array" ref="BB30">ROUND(QUARTILE(IF(Sum!$FE$2:$FE$153=0,Sum!AZ$2:AZ$153),$C30),1)</f>
        <v>3.4</v>
      </c>
      <c r="BC30" cm="1">
        <f t="array" ref="BC30">ROUND(QUARTILE(IF(Sum!$FE$2:$FE$153=0,Sum!BA$2:BA$153),$C30),1)</f>
        <v>5.6</v>
      </c>
      <c r="BD30" cm="1">
        <f t="array" ref="BD30">ROUND(QUARTILE(IF(Sum!$FE$2:$FE$153=0,Sum!BB$2:BB$153),$C30),1)</f>
        <v>0</v>
      </c>
      <c r="BE30" cm="1">
        <f t="array" ref="BE30">ROUND(QUARTILE(IF(Sum!$FE$2:$FE$153=0,Sum!BC$2:BC$153),$C30),1)</f>
        <v>1</v>
      </c>
      <c r="BF30" cm="1">
        <f t="array" ref="BF30">ROUND(QUARTILE(IF(Sum!$FE$2:$FE$153=0,Sum!BD$2:BD$153),$C30),1)</f>
        <v>1</v>
      </c>
      <c r="BG30" cm="1">
        <f t="array" ref="BG30">ROUND(QUARTILE(IF(Sum!$FE$2:$FE$153=0,Sum!BE$2:BE$153),$C30),1)</f>
        <v>2.2000000000000002</v>
      </c>
      <c r="BH30" cm="1">
        <f t="array" ref="BH30">ROUND(QUARTILE(IF(Sum!$FE$2:$FE$153=0,Sum!BF$2:BF$153),$C30),1)</f>
        <v>367</v>
      </c>
      <c r="BI30" cm="1">
        <f t="array" ref="BI30">ROUND(QUARTILE(IF(Sum!$FE$2:$FE$153=0,Sum!BG$2:BG$153),$C30),1)</f>
        <v>1</v>
      </c>
      <c r="BJ30" cm="1">
        <f t="array" ref="BJ30">ROUND(QUARTILE(IF(Sum!$FE$2:$FE$153=0,Sum!BH$2:BH$153),$C30),1)</f>
        <v>182</v>
      </c>
      <c r="BK30" cm="1">
        <f t="array" ref="BK30">ROUND(QUARTILE(IF(Sum!$FE$2:$FE$153=0,Sum!BI$2:BI$153),$C30),1)</f>
        <v>143</v>
      </c>
      <c r="BL30" cm="1">
        <f t="array" ref="BL30">ROUND(QUARTILE(IF(Sum!$FE$2:$FE$153=0,Sum!BJ$2:BJ$153),$C30),1)</f>
        <v>36.5</v>
      </c>
      <c r="BM30" cm="1">
        <f t="array" ref="BM30">ROUND(QUARTILE(IF(Sum!$FE$2:$FE$153=0,Sum!BK$2:BK$153),$C30),1)</f>
        <v>1</v>
      </c>
      <c r="BN30" cm="1">
        <f t="array" ref="BN30">ROUND(QUARTILE(IF(Sum!$FE$2:$FE$153=0,Sum!BL$2:BL$153),$C30),1)</f>
        <v>4</v>
      </c>
      <c r="BO30" cm="1">
        <f t="array" ref="BO30">ROUND(QUARTILE(IF(Sum!$FE$2:$FE$153=0,Sum!BM$2:BM$153),$C30),1)</f>
        <v>1</v>
      </c>
      <c r="BP30" cm="1">
        <f t="array" ref="BP30">ROUND(QUARTILE(IF(Sum!$FE$2:$FE$153=0,Sum!BN$2:BN$153),$C30),1)</f>
        <v>1</v>
      </c>
      <c r="BQ30" cm="1">
        <f t="array" ref="BQ30">ROUND(QUARTILE(IF(Sum!$FE$2:$FE$153=0,Sum!BO$2:BO$153),$C30),1)</f>
        <v>1</v>
      </c>
      <c r="BR30" cm="1">
        <f t="array" ref="BR30">ROUND(QUARTILE(IF(Sum!$FE$2:$FE$153=0,Sum!BP$2:BP$153),$C30),1)</f>
        <v>1</v>
      </c>
      <c r="BS30" cm="1">
        <f t="array" ref="BS30">ROUND(QUARTILE(IF(Sum!$FE$2:$FE$153=0,Sum!BQ$2:BQ$153),$C30),1)</f>
        <v>1</v>
      </c>
      <c r="BT30" cm="1">
        <f t="array" ref="BT30">ROUND(QUARTILE(IF(Sum!$FE$2:$FE$153=0,Sum!BR$2:BR$153),$C30),1)</f>
        <v>1</v>
      </c>
      <c r="BU30" cm="1">
        <f t="array" ref="BU30">ROUND(QUARTILE(IF(Sum!$FE$2:$FE$153=0,Sum!BS$2:BS$153),$C30),1)</f>
        <v>0</v>
      </c>
      <c r="BV30" cm="1">
        <f t="array" ref="BV30">ROUND(QUARTILE(IF(Sum!$FE$2:$FE$153=0,Sum!BT$2:BT$153),$C30),1)</f>
        <v>0</v>
      </c>
      <c r="BW30" cm="1">
        <f t="array" ref="BW30">ROUND(QUARTILE(IF(Sum!$FE$2:$FE$153=0,Sum!BU$2:BU$153),$C30),1)</f>
        <v>1</v>
      </c>
      <c r="BX30" cm="1">
        <f t="array" ref="BX30">ROUND(QUARTILE(IF(Sum!$FE$2:$FE$153=0,Sum!BV$2:BV$153),$C30),1)</f>
        <v>1</v>
      </c>
      <c r="BY30" cm="1">
        <f t="array" ref="BY30">ROUND(QUARTILE(IF(Sum!$FE$2:$FE$153=0,Sum!BW$2:BW$153),$C30),1)</f>
        <v>5</v>
      </c>
      <c r="BZ30" cm="1">
        <f t="array" ref="BZ30">ROUND(QUARTILE(IF(Sum!$FE$2:$FE$153=0,Sum!BX$2:BX$153),$C30),1)</f>
        <v>0</v>
      </c>
      <c r="CA30" cm="1">
        <f t="array" ref="CA30">ROUND(QUARTILE(IF(Sum!$FE$2:$FE$153=0,Sum!BY$2:BY$153),$C30),1)</f>
        <v>1</v>
      </c>
      <c r="CB30" cm="1">
        <f t="array" ref="CB30">ROUND(QUARTILE(IF(Sum!$FE$2:$FE$153=0,Sum!BZ$2:BZ$153),$C30),1)</f>
        <v>1</v>
      </c>
      <c r="CC30" cm="1">
        <f t="array" ref="CC30">ROUND(QUARTILE(IF(Sum!$FE$2:$FE$153=0,Sum!CA$2:CA$153),$C30),1)</f>
        <v>1</v>
      </c>
      <c r="CD30" cm="1">
        <f t="array" ref="CD30">ROUND(QUARTILE(IF(Sum!$FE$2:$FE$153=0,Sum!CB$2:CB$153),$C30),1)</f>
        <v>1</v>
      </c>
      <c r="CE30" cm="1">
        <f t="array" ref="CE30">ROUND(QUARTILE(IF(Sum!$FE$2:$FE$153=0,Sum!CC$2:CC$153),$C30),1)</f>
        <v>1</v>
      </c>
      <c r="CF30" cm="1">
        <f t="array" ref="CF30">ROUND(QUARTILE(IF(Sum!$FE$2:$FE$153=0,Sum!CD$2:CD$153),$C30),1)</f>
        <v>1</v>
      </c>
      <c r="CG30" cm="1">
        <f t="array" ref="CG30">ROUND(QUARTILE(IF(Sum!$FE$2:$FE$153=0,Sum!CE$2:CE$153),$C30),1)</f>
        <v>1</v>
      </c>
      <c r="CH30" cm="1">
        <f t="array" ref="CH30">ROUND(QUARTILE(IF(Sum!$FE$2:$FE$153=0,Sum!CF$2:CF$153),$C30),1)</f>
        <v>1</v>
      </c>
      <c r="CI30" cm="1">
        <f t="array" ref="CI30">ROUND(QUARTILE(IF(Sum!$FE$2:$FE$153=0,Sum!CG$2:CG$153),$C30),1)</f>
        <v>1</v>
      </c>
      <c r="CJ30" cm="1">
        <f t="array" ref="CJ30">ROUND(QUARTILE(IF(Sum!$FE$2:$FE$153=0,Sum!CH$2:CH$153),$C30),1)</f>
        <v>1300</v>
      </c>
      <c r="CK30" cm="1">
        <f t="array" ref="CK30">ROUND(QUARTILE(IF(Sum!$FE$2:$FE$153=0,Sum!CI$2:CI$153),$C30),1)</f>
        <v>3060</v>
      </c>
      <c r="CL30" cm="1">
        <f t="array" ref="CL30">ROUND(QUARTILE(IF(Sum!$FE$2:$FE$153=0,Sum!CJ$2:CJ$153),$C30),1)</f>
        <v>1</v>
      </c>
      <c r="CM30" cm="1">
        <f t="array" ref="CM30">ROUND(QUARTILE(IF(Sum!$FE$2:$FE$153=0,Sum!CK$2:CK$153),$C30),1)</f>
        <v>0</v>
      </c>
      <c r="CN30" cm="1">
        <f t="array" ref="CN30">ROUND(QUARTILE(IF(Sum!$FE$2:$FE$153=0,Sum!CL$2:CL$153),$C30),1)</f>
        <v>1</v>
      </c>
      <c r="CO30" cm="1">
        <f t="array" ref="CO30">ROUND(QUARTILE(IF(Sum!$FE$2:$FE$153=0,Sum!CM$2:CM$153),$C30),1)</f>
        <v>1</v>
      </c>
      <c r="CP30" cm="1">
        <f t="array" ref="CP30">ROUND(QUARTILE(IF(Sum!$FE$2:$FE$153=0,Sum!CN$2:CN$153),$C30),1)</f>
        <v>0</v>
      </c>
      <c r="CQ30" cm="1">
        <f t="array" ref="CQ30">ROUND(QUARTILE(IF(Sum!$FE$2:$FE$153=0,Sum!CO$2:CO$153),$C30),1)</f>
        <v>1</v>
      </c>
      <c r="CR30" cm="1">
        <f t="array" ref="CR30">ROUND(QUARTILE(IF(Sum!$FE$2:$FE$153=0,Sum!CP$2:CP$153),$C30),1)</f>
        <v>1</v>
      </c>
      <c r="CS30" cm="1">
        <f t="array" ref="CS30">ROUND(QUARTILE(IF(Sum!$FE$2:$FE$153=0,Sum!CQ$2:CQ$153),$C30),1)</f>
        <v>1</v>
      </c>
      <c r="CT30" cm="1">
        <f t="array" ref="CT30">ROUND(QUARTILE(IF(Sum!$FE$2:$FE$153=0,Sum!CR$2:CR$153),$C30),1)</f>
        <v>1</v>
      </c>
      <c r="CU30" cm="1">
        <f t="array" ref="CU30">ROUND(QUARTILE(IF(Sum!$FE$2:$FE$153=0,Sum!CS$2:CS$153),$C30),1)</f>
        <v>0</v>
      </c>
      <c r="CV30" cm="1">
        <f t="array" ref="CV30">ROUND(QUARTILE(IF(Sum!$FE$2:$FE$153=0,Sum!CT$2:CT$153),$C30),1)</f>
        <v>0</v>
      </c>
      <c r="CW30" cm="1">
        <f t="array" ref="CW30">ROUND(QUARTILE(IF(Sum!$FE$2:$FE$153=0,Sum!CU$2:CU$153),$C30),1)</f>
        <v>1</v>
      </c>
      <c r="CX30" cm="1">
        <f t="array" ref="CX30">ROUND(QUARTILE(IF(Sum!$FE$2:$FE$153=0,Sum!CV$2:CV$153),$C30),1)</f>
        <v>1</v>
      </c>
      <c r="CY30" cm="1">
        <f t="array" ref="CY30">ROUND(QUARTILE(IF(Sum!$FE$2:$FE$153=0,Sum!CW$2:CW$153),$C30),1)</f>
        <v>1</v>
      </c>
      <c r="CZ30" cm="1">
        <f t="array" ref="CZ30">ROUND(QUARTILE(IF(Sum!$FE$2:$FE$153=0,Sum!CX$2:CX$153),$C30),1)</f>
        <v>1</v>
      </c>
      <c r="DA30" cm="1">
        <f t="array" ref="DA30">ROUND(QUARTILE(IF(Sum!$FE$2:$FE$153=0,Sum!CY$2:CY$153),$C30),1)</f>
        <v>1</v>
      </c>
      <c r="DB30" cm="1">
        <f t="array" ref="DB30">ROUND(QUARTILE(IF(Sum!$FE$2:$FE$153=0,Sum!CZ$2:CZ$153),$C30),1)</f>
        <v>1</v>
      </c>
      <c r="DC30" cm="1">
        <f t="array" ref="DC30">ROUND(QUARTILE(IF(Sum!$FE$2:$FE$153=0,Sum!DA$2:DA$153),$C30),1)</f>
        <v>1</v>
      </c>
      <c r="DD30" cm="1">
        <f t="array" ref="DD30">ROUND(QUARTILE(IF(Sum!$FE$2:$FE$153=0,Sum!DB$2:DB$153),$C30),1)</f>
        <v>1</v>
      </c>
      <c r="DE30" cm="1">
        <f t="array" ref="DE30">ROUND(QUARTILE(IF(Sum!$FE$2:$FE$153=0,Sum!DC$2:DC$153),$C30),1)</f>
        <v>1</v>
      </c>
      <c r="DF30" cm="1">
        <f t="array" ref="DF30">ROUND(QUARTILE(IF(Sum!$FE$2:$FE$153=0,Sum!DD$2:DD$153),$C30),1)</f>
        <v>0</v>
      </c>
      <c r="DG30" cm="1">
        <f t="array" ref="DG30">ROUND(QUARTILE(IF(Sum!$FE$2:$FE$153=0,Sum!DE$2:DE$153),$C30),1)</f>
        <v>1</v>
      </c>
      <c r="DH30" cm="1">
        <f t="array" ref="DH30">ROUND(QUARTILE(IF(Sum!$FE$2:$FE$153=0,Sum!DF$2:DF$153),$C30),1)</f>
        <v>1</v>
      </c>
      <c r="DI30" cm="1">
        <f t="array" ref="DI30">ROUND(QUARTILE(IF(Sum!$FE$2:$FE$153=0,Sum!DG$2:DG$153),$C30),1)</f>
        <v>1</v>
      </c>
      <c r="DJ30" cm="1">
        <f t="array" ref="DJ30">ROUND(QUARTILE(IF(Sum!$FE$2:$FE$153=0,Sum!DH$2:DH$153),$C30),1)</f>
        <v>0</v>
      </c>
      <c r="DK30" cm="1">
        <f t="array" ref="DK30">ROUND(QUARTILE(IF(Sum!$FE$2:$FE$153=0,Sum!DI$2:DI$153),$C30),1)</f>
        <v>1</v>
      </c>
      <c r="DL30" cm="1">
        <f t="array" ref="DL30">ROUND(QUARTILE(IF(Sum!$FE$2:$FE$153=0,Sum!DJ$2:DJ$153),$C30),1)</f>
        <v>1</v>
      </c>
      <c r="DM30" cm="1">
        <f t="array" ref="DM30">ROUND(QUARTILE(IF(Sum!$FE$2:$FE$153=0,Sum!DK$2:DK$153),$C30),1)</f>
        <v>1</v>
      </c>
      <c r="DN30" cm="1">
        <f t="array" ref="DN30">ROUND(QUARTILE(IF(Sum!$FE$2:$FE$153=0,Sum!DL$2:DL$153),$C30),1)</f>
        <v>1</v>
      </c>
      <c r="DO30" cm="1">
        <f t="array" ref="DO30">ROUND(QUARTILE(IF(Sum!$FE$2:$FE$153=0,Sum!DM$2:DM$153),$C30),1)</f>
        <v>0</v>
      </c>
      <c r="DP30" cm="1">
        <f t="array" ref="DP30">ROUND(QUARTILE(IF(Sum!$FE$2:$FE$153=0,Sum!DN$2:DN$153),$C30),1)</f>
        <v>1</v>
      </c>
      <c r="DQ30" cm="1">
        <f t="array" ref="DQ30">ROUND(QUARTILE(IF(Sum!$FE$2:$FE$153=0,Sum!DO$2:DO$153),$C30),1)</f>
        <v>0</v>
      </c>
      <c r="DR30" cm="1">
        <f t="array" ref="DR30">ROUND(QUARTILE(IF(Sum!$FE$2:$FE$153=0,Sum!DP$2:DP$153),$C30),1)</f>
        <v>1</v>
      </c>
      <c r="DS30" cm="1">
        <f t="array" ref="DS30">ROUND(QUARTILE(IF(Sum!$FE$2:$FE$153=0,Sum!DQ$2:DQ$153),$C30),1)</f>
        <v>1</v>
      </c>
      <c r="DT30" cm="1">
        <f t="array" ref="DT30">ROUND(QUARTILE(IF(Sum!$FE$2:$FE$153=0,Sum!DR$2:DR$153),$C30),1)</f>
        <v>1</v>
      </c>
      <c r="DU30" cm="1">
        <f t="array" ref="DU30">ROUND(QUARTILE(IF(Sum!$FE$2:$FE$153=0,Sum!DS$2:DS$153),$C30),1)</f>
        <v>1</v>
      </c>
      <c r="DV30" cm="1">
        <f t="array" ref="DV30">ROUND(QUARTILE(IF(Sum!$FE$2:$FE$153=0,Sum!DT$2:DT$153),$C30),1)</f>
        <v>43</v>
      </c>
      <c r="DW30" cm="1">
        <f t="array" ref="DW30">ROUND(QUARTILE(IF(Sum!$FE$2:$FE$153=0,Sum!DU$2:DU$153),$C30),1)</f>
        <v>1</v>
      </c>
      <c r="DX30" cm="1">
        <f t="array" ref="DX30">ROUND(QUARTILE(IF(Sum!$FE$2:$FE$153=0,Sum!DV$2:DV$153),$C30),1)</f>
        <v>1</v>
      </c>
      <c r="DY30" cm="1">
        <f t="array" ref="DY30">ROUND(QUARTILE(IF(Sum!$FE$2:$FE$153=0,Sum!DW$2:DW$153),$C30),1)</f>
        <v>1</v>
      </c>
      <c r="DZ30" cm="1">
        <f t="array" ref="DZ30">ROUND(QUARTILE(IF(Sum!$FE$2:$FE$153=0,Sum!DX$2:DX$153),$C30),1)</f>
        <v>1</v>
      </c>
      <c r="EA30" cm="1">
        <f t="array" ref="EA30">ROUND(QUARTILE(IF(Sum!$FE$2:$FE$153=0,Sum!DY$2:DY$153),$C30),1)</f>
        <v>1</v>
      </c>
      <c r="EB30" cm="1">
        <f t="array" ref="EB30">ROUND(QUARTILE(IF(Sum!$FE$2:$FE$153=0,Sum!DZ$2:DZ$153),$C30),1)</f>
        <v>1</v>
      </c>
      <c r="EC30" cm="1">
        <f t="array" ref="EC30">ROUND(QUARTILE(IF(Sum!$FE$2:$FE$153=0,Sum!EA$2:EA$153),$C30),1)</f>
        <v>1</v>
      </c>
      <c r="ED30" cm="1">
        <f t="array" ref="ED30">ROUND(QUARTILE(IF(Sum!$FE$2:$FE$153=0,Sum!EB$2:EB$153),$C30),1)</f>
        <v>1</v>
      </c>
      <c r="EE30" cm="1">
        <f t="array" ref="EE30">ROUND(QUARTILE(IF(Sum!$FE$2:$FE$153=0,Sum!EC$2:EC$153),$C30),1)</f>
        <v>0</v>
      </c>
      <c r="EF30" cm="1">
        <f t="array" ref="EF30">ROUND(QUARTILE(IF(Sum!$FE$2:$FE$153=0,Sum!ED$2:ED$153),$C30),1)</f>
        <v>1</v>
      </c>
      <c r="EG30" cm="1">
        <f t="array" ref="EG30">ROUND(QUARTILE(IF(Sum!$FE$2:$FE$153=0,Sum!EE$2:EE$153),$C30),1)</f>
        <v>1</v>
      </c>
      <c r="EH30" cm="1">
        <f t="array" ref="EH30">ROUND(QUARTILE(IF(Sum!$FE$2:$FE$153=0,Sum!EF$2:EF$153),$C30),1)</f>
        <v>1</v>
      </c>
      <c r="EI30" cm="1">
        <f t="array" ref="EI30">ROUND(QUARTILE(IF(Sum!$FE$2:$FE$153=0,Sum!EG$2:EG$153),$C30),1)</f>
        <v>1</v>
      </c>
      <c r="EJ30" cm="1">
        <f t="array" ref="EJ30">ROUND(QUARTILE(IF(Sum!$FE$2:$FE$153=0,Sum!EH$2:EH$153),$C30),1)</f>
        <v>1</v>
      </c>
      <c r="EK30" cm="1">
        <f t="array" ref="EK30">ROUND(QUARTILE(IF(Sum!$FE$2:$FE$153=0,Sum!EI$2:EI$153),$C30),1)</f>
        <v>1</v>
      </c>
      <c r="EL30" cm="1">
        <f t="array" ref="EL30">ROUND(QUARTILE(IF(Sum!$FE$2:$FE$153=0,Sum!EJ$2:EJ$153),$C30),1)</f>
        <v>1</v>
      </c>
      <c r="EM30" cm="1">
        <f t="array" ref="EM30">ROUND(QUARTILE(IF(Sum!$FE$2:$FE$153=0,Sum!EK$2:EK$153),$C30),1)</f>
        <v>1</v>
      </c>
      <c r="EN30" cm="1">
        <f t="array" ref="EN30">ROUND(QUARTILE(IF(Sum!$FE$2:$FE$153=0,Sum!EL$2:EL$153),$C30),1)</f>
        <v>0</v>
      </c>
      <c r="EO30" cm="1">
        <f t="array" ref="EO30">ROUND(QUARTILE(IF(Sum!$FE$2:$FE$153=0,Sum!EM$2:EM$153),$C30),1)</f>
        <v>1</v>
      </c>
      <c r="EP30" cm="1">
        <f t="array" ref="EP30">ROUND(QUARTILE(IF(Sum!$FE$2:$FE$153=0,Sum!EN$2:EN$153),$C30),1)</f>
        <v>1</v>
      </c>
      <c r="EQ30" cm="1">
        <f t="array" ref="EQ30">ROUND(QUARTILE(IF(Sum!$FE$2:$FE$153=0,Sum!EO$2:EO$153),$C30),1)</f>
        <v>1</v>
      </c>
      <c r="ER30" cm="1">
        <f t="array" ref="ER30">ROUND(QUARTILE(IF(Sum!$FE$2:$FE$153=0,Sum!EP$2:EP$153),$C30),1)</f>
        <v>1</v>
      </c>
      <c r="ES30" cm="1">
        <f t="array" ref="ES30">ROUND(QUARTILE(IF(Sum!$FE$2:$FE$153=0,Sum!EQ$2:EQ$153),$C30),1)</f>
        <v>1</v>
      </c>
      <c r="ET30" cm="1">
        <f t="array" ref="ET30">ROUND(QUARTILE(IF(Sum!$FE$2:$FE$153=0,Sum!ER$2:ER$153),$C30),1)</f>
        <v>0</v>
      </c>
      <c r="EU30" cm="1">
        <f t="array" ref="EU30">ROUND(QUARTILE(IF(Sum!$FE$2:$FE$153=0,Sum!ES$2:ES$153),$C30),1)</f>
        <v>0</v>
      </c>
      <c r="EV30" cm="1">
        <f t="array" ref="EV30">ROUND(QUARTILE(IF(Sum!$FE$2:$FE$153=0,Sum!ET$2:ET$153),$C30),1)</f>
        <v>1</v>
      </c>
      <c r="EW30" cm="1">
        <f t="array" ref="EW30">ROUND(QUARTILE(IF(Sum!$FE$2:$FE$153=0,Sum!EU$2:EU$153),$C30),1)</f>
        <v>1</v>
      </c>
      <c r="EX30" cm="1">
        <f t="array" ref="EX30">ROUND(QUARTILE(IF(Sum!$FE$2:$FE$153=0,Sum!EV$2:EV$153),$C30),1)</f>
        <v>1</v>
      </c>
      <c r="EY30" cm="1">
        <f t="array" ref="EY30">ROUND(QUARTILE(IF(Sum!$FE$2:$FE$153=0,Sum!EW$2:EW$153),$C30),1)</f>
        <v>1</v>
      </c>
      <c r="EZ30" cm="1">
        <f t="array" ref="EZ30">ROUND(QUARTILE(IF(Sum!$FE$2:$FE$153=0,Sum!EX$2:EX$153),$C30),1)</f>
        <v>1</v>
      </c>
      <c r="FA30" cm="1">
        <f t="array" ref="FA30">ROUND(QUARTILE(IF(Sum!$FE$2:$FE$153=0,Sum!EY$2:EY$153),$C30),1)</f>
        <v>1</v>
      </c>
      <c r="FB30" cm="1">
        <f t="array" ref="FB30">ROUND(QUARTILE(IF(Sum!$FE$2:$FE$153=0,Sum!EZ$2:EZ$153),$C30),1)</f>
        <v>1</v>
      </c>
      <c r="FC30" cm="1">
        <f t="array" ref="FC30">ROUND(QUARTILE(IF(Sum!$FE$2:$FE$153=0,Sum!FA$2:FA$153),$C30),1)</f>
        <v>1</v>
      </c>
      <c r="FD30" cm="1">
        <f t="array" ref="FD30">ROUND(QUARTILE(IF(Sum!$FE$2:$FE$153=0,Sum!FB$2:FB$153),$C30),1)</f>
        <v>1</v>
      </c>
      <c r="FE30" cm="1">
        <f t="array" ref="FE30">ROUND(QUARTILE(IF(Sum!$FE$2:$FE$153=0,Sum!FC$2:FC$153),$C30),1)</f>
        <v>1</v>
      </c>
    </row>
    <row r="31" spans="1:161" x14ac:dyDescent="0.25">
      <c r="A31" s="198"/>
      <c r="B31" t="s">
        <v>388</v>
      </c>
      <c r="D31">
        <f>SUMIF(Sum!$FE$2:$FE$153,"=1",Sum!B$2:B$153)</f>
        <v>2716</v>
      </c>
      <c r="E31">
        <f>SUMIF(Sum!$FE$2:$FE$153,"=1",Sum!C$2:C$153)</f>
        <v>13</v>
      </c>
      <c r="F31">
        <f>SUMIF(Sum!$FE$2:$FE$153,"=1",Sum!D$2:D$153)</f>
        <v>13</v>
      </c>
      <c r="G31">
        <f>SUMIF(Sum!$FE$2:$FE$153,"=1",Sum!E$2:E$153)</f>
        <v>16</v>
      </c>
      <c r="H31">
        <f>SUMIF(Sum!$FE$2:$FE$153,"=1",Sum!F$2:F$153)</f>
        <v>9</v>
      </c>
      <c r="I31">
        <f>SUMIF(Sum!$FE$2:$FE$153,"=1",Sum!G$2:G$153)</f>
        <v>32</v>
      </c>
      <c r="J31">
        <f>SUMIF(Sum!$FE$2:$FE$153,"=1",Sum!H$2:H$153)</f>
        <v>50</v>
      </c>
      <c r="K31">
        <f>SUMIF(Sum!$FE$2:$FE$153,"=1",Sum!I$2:I$153)</f>
        <v>8790</v>
      </c>
      <c r="L31">
        <f>SUMIF(Sum!$FE$2:$FE$153,"=1",Sum!J$2:J$153)</f>
        <v>4323</v>
      </c>
      <c r="M31">
        <f>SUMIF(Sum!$FE$2:$FE$153,"=1",Sum!K$2:K$153)</f>
        <v>1452.9700000000003</v>
      </c>
      <c r="N31">
        <f>SUMIF(Sum!$FE$2:$FE$153,"=1",Sum!L$2:L$153)</f>
        <v>10</v>
      </c>
      <c r="O31">
        <f>SUMIF(Sum!$FE$2:$FE$153,"=1",Sum!M$2:M$153)</f>
        <v>36</v>
      </c>
      <c r="P31">
        <f>SUMIF(Sum!$FE$2:$FE$153,"=1",Sum!N$2:N$153)</f>
        <v>5</v>
      </c>
      <c r="Q31">
        <f>SUMIF(Sum!$FE$2:$FE$153,"=1",Sum!O$2:O$153)</f>
        <v>47</v>
      </c>
      <c r="R31">
        <f>SUMIF(Sum!$FE$2:$FE$153,"=1",Sum!P$2:P$153)</f>
        <v>4</v>
      </c>
      <c r="S31">
        <f>SUMIF(Sum!$FE$2:$FE$153,"=1",Sum!Q$2:Q$153)</f>
        <v>37</v>
      </c>
      <c r="T31">
        <f>SUMIF(Sum!$FE$2:$FE$153,"=1",Sum!R$2:R$153)</f>
        <v>14</v>
      </c>
      <c r="U31">
        <f>SUMIF(Sum!$FE$2:$FE$153,"=1",Sum!S$2:S$153)</f>
        <v>12</v>
      </c>
      <c r="V31">
        <f>SUMIF(Sum!$FE$2:$FE$153,"=1",Sum!T$2:T$153)</f>
        <v>13</v>
      </c>
      <c r="W31">
        <f>SUMIF(Sum!$FE$2:$FE$153,"=1",Sum!U$2:U$153)</f>
        <v>4</v>
      </c>
      <c r="X31">
        <f>SUMIF(Sum!$FE$2:$FE$153,"=1",Sum!V$2:V$153)</f>
        <v>40</v>
      </c>
      <c r="Y31">
        <f>SUMIF(Sum!$FE$2:$FE$153,"=1",Sum!W$2:W$153)</f>
        <v>1</v>
      </c>
      <c r="Z31">
        <f>SUMIF(Sum!$FE$2:$FE$153,"=1",Sum!X$2:X$153)</f>
        <v>16</v>
      </c>
      <c r="AA31">
        <f>SUMIF(Sum!$FE$2:$FE$153,"=1",Sum!Y$2:Y$153)</f>
        <v>9</v>
      </c>
      <c r="AB31">
        <f>SUMIF(Sum!$FE$2:$FE$153,"=1",Sum!Z$2:Z$153)</f>
        <v>1</v>
      </c>
      <c r="AC31">
        <f>SUMIF(Sum!$FE$2:$FE$153,"=1",Sum!AA$2:AA$153)</f>
        <v>1</v>
      </c>
      <c r="AD31">
        <f>SUMIF(Sum!$FE$2:$FE$153,"=1",Sum!AB$2:AB$153)</f>
        <v>0</v>
      </c>
      <c r="AE31">
        <f>SUMIF(Sum!$FE$2:$FE$153,"=1",Sum!AC$2:AC$153)</f>
        <v>4</v>
      </c>
      <c r="AF31">
        <f>SUMIF(Sum!$FE$2:$FE$153,"=1",Sum!AD$2:AD$153)</f>
        <v>2</v>
      </c>
      <c r="AG31">
        <f>SUMIF(Sum!$FE$2:$FE$153,"=1",Sum!AE$2:AE$153)</f>
        <v>2</v>
      </c>
      <c r="AH31">
        <f>SUMIF(Sum!$FE$2:$FE$153,"=1",Sum!AF$2:AF$153)</f>
        <v>1</v>
      </c>
      <c r="AI31">
        <f>SUMIF(Sum!$FE$2:$FE$153,"=1",Sum!AG$2:AG$153)</f>
        <v>0</v>
      </c>
      <c r="AJ31">
        <f>SUMIF(Sum!$FE$2:$FE$153,"=1",Sum!AH$2:AH$153)</f>
        <v>4</v>
      </c>
      <c r="AK31">
        <f>SUMIF(Sum!$FE$2:$FE$153,"=1",Sum!AI$2:AI$153)</f>
        <v>1</v>
      </c>
      <c r="AL31">
        <f>SUMIF(Sum!$FE$2:$FE$153,"=1",Sum!AJ$2:AJ$153)</f>
        <v>0</v>
      </c>
      <c r="AM31">
        <f>SUMIF(Sum!$FE$2:$FE$153,"=1",Sum!AK$2:AK$153)</f>
        <v>4</v>
      </c>
      <c r="AN31">
        <f>SUMIF(Sum!$FE$2:$FE$153,"=1",Sum!AL$2:AL$153)</f>
        <v>15</v>
      </c>
      <c r="AO31">
        <f>SUMIF(Sum!$FE$2:$FE$153,"=1",Sum!AM$2:AM$153)</f>
        <v>17</v>
      </c>
      <c r="AP31">
        <f>SUMIF(Sum!$FE$2:$FE$153,"=1",Sum!AN$2:AN$153)</f>
        <v>2</v>
      </c>
      <c r="AQ31">
        <f>SUMIF(Sum!$FE$2:$FE$153,"=1",Sum!AO$2:AO$153)</f>
        <v>1</v>
      </c>
      <c r="AR31">
        <f>SUMIF(Sum!$FE$2:$FE$153,"=1",Sum!AP$2:AP$153)</f>
        <v>3</v>
      </c>
      <c r="AS31">
        <f>SUMIF(Sum!$FE$2:$FE$153,"=1",Sum!AQ$2:AQ$153)</f>
        <v>11</v>
      </c>
      <c r="AT31">
        <f>SUMIF(Sum!$FE$2:$FE$153,"=1",Sum!AR$2:AR$153)</f>
        <v>33</v>
      </c>
      <c r="AU31">
        <f>SUMIF(Sum!$FE$2:$FE$153,"=1",Sum!AS$2:AS$153)</f>
        <v>1</v>
      </c>
      <c r="AV31">
        <f>SUMIF(Sum!$FE$2:$FE$153,"=1",Sum!AT$2:AT$153)</f>
        <v>6</v>
      </c>
      <c r="AW31">
        <f>SUMIF(Sum!$FE$2:$FE$153,"=1",Sum!AU$2:AU$153)</f>
        <v>5</v>
      </c>
      <c r="AX31">
        <f>SUMIF(Sum!$FE$2:$FE$153,"=1",Sum!AV$2:AV$153)</f>
        <v>41</v>
      </c>
      <c r="AY31">
        <f>SUMIF(Sum!$FE$2:$FE$153,"=1",Sum!AW$2:AW$153)</f>
        <v>5</v>
      </c>
      <c r="AZ31">
        <f>SUMIF(Sum!$FE$2:$FE$153,"=1",Sum!AX$2:AX$153)</f>
        <v>46</v>
      </c>
      <c r="BA31">
        <f>SUMIF(Sum!$FE$2:$FE$153,"=1",Sum!AY$2:AY$153)</f>
        <v>1469</v>
      </c>
      <c r="BB31">
        <f>SUMIF(Sum!$FE$2:$FE$153,"=1",Sum!AZ$2:AZ$153)</f>
        <v>59.879999999999974</v>
      </c>
      <c r="BC31">
        <f>SUMIF(Sum!$FE$2:$FE$153,"=1",Sum!BA$2:BA$153)</f>
        <v>158.41000000000003</v>
      </c>
      <c r="BD31">
        <f>SUMIF(Sum!$FE$2:$FE$153,"=1",Sum!BB$2:BB$153)</f>
        <v>0</v>
      </c>
      <c r="BE31">
        <f>SUMIF(Sum!$FE$2:$FE$153,"=1",Sum!BC$2:BC$153)</f>
        <v>10</v>
      </c>
      <c r="BF31">
        <f>SUMIF(Sum!$FE$2:$FE$153,"=1",Sum!BD$2:BD$153)</f>
        <v>41</v>
      </c>
      <c r="BG31">
        <f>SUMIF(Sum!$FE$2:$FE$153,"=1",Sum!BE$2:BE$153)</f>
        <v>58.520945945945954</v>
      </c>
      <c r="BH31">
        <f>SUMIF(Sum!$FE$2:$FE$153,"=1",Sum!BF$2:BF$153)</f>
        <v>8870.9607843137255</v>
      </c>
      <c r="BI31">
        <f>SUMIF(Sum!$FE$2:$FE$153,"=1",Sum!BG$2:BG$153)</f>
        <v>47</v>
      </c>
      <c r="BJ31">
        <f>SUMIF(Sum!$FE$2:$FE$153,"=1",Sum!BH$2:BH$153)</f>
        <v>4955</v>
      </c>
      <c r="BK31">
        <f>SUMIF(Sum!$FE$2:$FE$153,"=1",Sum!BI$2:BI$153)</f>
        <v>3520</v>
      </c>
      <c r="BL31">
        <f>SUMIF(Sum!$FE$2:$FE$153,"=1",Sum!BJ$2:BJ$153)</f>
        <v>1582.1000000000004</v>
      </c>
      <c r="BM31">
        <f>SUMIF(Sum!$FE$2:$FE$153,"=1",Sum!BK$2:BK$153)</f>
        <v>0</v>
      </c>
      <c r="BN31">
        <f>SUMIF(Sum!$FE$2:$FE$153,"=1",Sum!BL$2:BL$153)</f>
        <v>112</v>
      </c>
      <c r="BO31">
        <f>SUMIF(Sum!$FE$2:$FE$153,"=1",Sum!BM$2:BM$153)</f>
        <v>4</v>
      </c>
      <c r="BP31">
        <f>SUMIF(Sum!$FE$2:$FE$153,"=1",Sum!BN$2:BN$153)</f>
        <v>2</v>
      </c>
      <c r="BQ31">
        <f>SUMIF(Sum!$FE$2:$FE$153,"=1",Sum!BO$2:BO$153)</f>
        <v>28</v>
      </c>
      <c r="BR31">
        <f>SUMIF(Sum!$FE$2:$FE$153,"=1",Sum!BP$2:BP$153)</f>
        <v>14</v>
      </c>
      <c r="BS31">
        <f>SUMIF(Sum!$FE$2:$FE$153,"=1",Sum!BQ$2:BQ$153)</f>
        <v>3</v>
      </c>
      <c r="BT31">
        <f>SUMIF(Sum!$FE$2:$FE$153,"=1",Sum!BR$2:BR$153)</f>
        <v>44</v>
      </c>
      <c r="BU31">
        <f>SUMIF(Sum!$FE$2:$FE$153,"=1",Sum!BS$2:BS$153)</f>
        <v>0</v>
      </c>
      <c r="BV31">
        <f>SUMIF(Sum!$FE$2:$FE$153,"=1",Sum!BT$2:BT$153)</f>
        <v>0</v>
      </c>
      <c r="BW31">
        <f>SUMIF(Sum!$FE$2:$FE$153,"=1",Sum!BU$2:BU$153)</f>
        <v>6</v>
      </c>
      <c r="BX31">
        <f>SUMIF(Sum!$FE$2:$FE$153,"=1",Sum!BV$2:BV$153)</f>
        <v>0</v>
      </c>
      <c r="BY31">
        <f>SUMIF(Sum!$FE$2:$FE$153,"=1",Sum!BW$2:BW$153)</f>
        <v>157</v>
      </c>
      <c r="BZ31">
        <f>SUMIF(Sum!$FE$2:$FE$153,"=1",Sum!BX$2:BX$153)</f>
        <v>0</v>
      </c>
      <c r="CA31">
        <f>SUMIF(Sum!$FE$2:$FE$153,"=1",Sum!BY$2:BY$153)</f>
        <v>11</v>
      </c>
      <c r="CB31">
        <f>SUMIF(Sum!$FE$2:$FE$153,"=1",Sum!BZ$2:BZ$153)</f>
        <v>26</v>
      </c>
      <c r="CC31">
        <f>SUMIF(Sum!$FE$2:$FE$153,"=1",Sum!CA$2:CA$153)</f>
        <v>13</v>
      </c>
      <c r="CD31">
        <f>SUMIF(Sum!$FE$2:$FE$153,"=1",Sum!CB$2:CB$153)</f>
        <v>11</v>
      </c>
      <c r="CE31">
        <f>SUMIF(Sum!$FE$2:$FE$153,"=1",Sum!CC$2:CC$153)</f>
        <v>12</v>
      </c>
      <c r="CF31">
        <f>SUMIF(Sum!$FE$2:$FE$153,"=1",Sum!CD$2:CD$153)</f>
        <v>2</v>
      </c>
      <c r="CG31">
        <f>SUMIF(Sum!$FE$2:$FE$153,"=1",Sum!CE$2:CE$153)</f>
        <v>24</v>
      </c>
      <c r="CH31">
        <f>SUMIF(Sum!$FE$2:$FE$153,"=1",Sum!CF$2:CF$153)</f>
        <v>9</v>
      </c>
      <c r="CI31">
        <f>SUMIF(Sum!$FE$2:$FE$153,"=1",Sum!CG$2:CG$153)</f>
        <v>42</v>
      </c>
      <c r="CJ31">
        <f>SUMIF(Sum!$FE$2:$FE$153,"=1",Sum!CH$2:CH$153)</f>
        <v>30750</v>
      </c>
      <c r="CK31">
        <f>SUMIF(Sum!$FE$2:$FE$153,"=1",Sum!CI$2:CI$153)</f>
        <v>34625</v>
      </c>
      <c r="CL31">
        <f>SUMIF(Sum!$FE$2:$FE$153,"=1",Sum!CJ$2:CJ$153)</f>
        <v>29</v>
      </c>
      <c r="CM31">
        <f>SUMIF(Sum!$FE$2:$FE$153,"=1",Sum!CK$2:CK$153)</f>
        <v>0</v>
      </c>
      <c r="CN31">
        <f>SUMIF(Sum!$FE$2:$FE$153,"=1",Sum!CL$2:CL$153)</f>
        <v>2</v>
      </c>
      <c r="CO31">
        <f>SUMIF(Sum!$FE$2:$FE$153,"=1",Sum!CM$2:CM$153)</f>
        <v>3</v>
      </c>
      <c r="CP31">
        <f>SUMIF(Sum!$FE$2:$FE$153,"=1",Sum!CN$2:CN$153)</f>
        <v>0</v>
      </c>
      <c r="CQ31">
        <f>SUMIF(Sum!$FE$2:$FE$153,"=1",Sum!CO$2:CO$153)</f>
        <v>1</v>
      </c>
      <c r="CR31">
        <f>SUMIF(Sum!$FE$2:$FE$153,"=1",Sum!CP$2:CP$153)</f>
        <v>13</v>
      </c>
      <c r="CS31">
        <f>SUMIF(Sum!$FE$2:$FE$153,"=1",Sum!CQ$2:CQ$153)</f>
        <v>2</v>
      </c>
      <c r="CT31">
        <f>SUMIF(Sum!$FE$2:$FE$153,"=1",Sum!CR$2:CR$153)</f>
        <v>2</v>
      </c>
      <c r="CU31">
        <f>SUMIF(Sum!$FE$2:$FE$153,"=1",Sum!CS$2:CS$153)</f>
        <v>0</v>
      </c>
      <c r="CV31">
        <f>SUMIF(Sum!$FE$2:$FE$153,"=1",Sum!CT$2:CT$153)</f>
        <v>1</v>
      </c>
      <c r="CW31">
        <f>SUMIF(Sum!$FE$2:$FE$153,"=1",Sum!CU$2:CU$153)</f>
        <v>14</v>
      </c>
      <c r="CX31">
        <f>SUMIF(Sum!$FE$2:$FE$153,"=1",Sum!CV$2:CV$153)</f>
        <v>23</v>
      </c>
      <c r="CY31">
        <f>SUMIF(Sum!$FE$2:$FE$153,"=1",Sum!CW$2:CW$153)</f>
        <v>2</v>
      </c>
      <c r="CZ31">
        <f>SUMIF(Sum!$FE$2:$FE$153,"=1",Sum!CX$2:CX$153)</f>
        <v>2</v>
      </c>
      <c r="DA31">
        <f>SUMIF(Sum!$FE$2:$FE$153,"=1",Sum!CY$2:CY$153)</f>
        <v>2</v>
      </c>
      <c r="DB31">
        <f>SUMIF(Sum!$FE$2:$FE$153,"=1",Sum!CZ$2:CZ$153)</f>
        <v>5</v>
      </c>
      <c r="DC31">
        <f>SUMIF(Sum!$FE$2:$FE$153,"=1",Sum!DA$2:DA$153)</f>
        <v>33</v>
      </c>
      <c r="DD31">
        <f>SUMIF(Sum!$FE$2:$FE$153,"=1",Sum!DB$2:DB$153)</f>
        <v>0</v>
      </c>
      <c r="DE31">
        <f>SUMIF(Sum!$FE$2:$FE$153,"=1",Sum!DC$2:DC$153)</f>
        <v>0</v>
      </c>
      <c r="DF31">
        <f>SUMIF(Sum!$FE$2:$FE$153,"=1",Sum!DD$2:DD$153)</f>
        <v>0</v>
      </c>
      <c r="DG31">
        <f>SUMIF(Sum!$FE$2:$FE$153,"=1",Sum!DE$2:DE$153)</f>
        <v>0</v>
      </c>
      <c r="DH31">
        <f>SUMIF(Sum!$FE$2:$FE$153,"=1",Sum!DF$2:DF$153)</f>
        <v>50</v>
      </c>
      <c r="DI31">
        <f>SUMIF(Sum!$FE$2:$FE$153,"=1",Sum!DG$2:DG$153)</f>
        <v>0</v>
      </c>
      <c r="DJ31">
        <f>SUMIF(Sum!$FE$2:$FE$153,"=1",Sum!DH$2:DH$153)</f>
        <v>1</v>
      </c>
      <c r="DK31">
        <f>SUMIF(Sum!$FE$2:$FE$153,"=1",Sum!DI$2:DI$153)</f>
        <v>0</v>
      </c>
      <c r="DL31">
        <f>SUMIF(Sum!$FE$2:$FE$153,"=1",Sum!DJ$2:DJ$153)</f>
        <v>49</v>
      </c>
      <c r="DM31">
        <f>SUMIF(Sum!$FE$2:$FE$153,"=1",Sum!DK$2:DK$153)</f>
        <v>11</v>
      </c>
      <c r="DN31">
        <f>SUMIF(Sum!$FE$2:$FE$153,"=1",Sum!DL$2:DL$153)</f>
        <v>24</v>
      </c>
      <c r="DO31">
        <f>SUMIF(Sum!$FE$2:$FE$153,"=1",Sum!DM$2:DM$153)</f>
        <v>0</v>
      </c>
      <c r="DP31">
        <f>SUMIF(Sum!$FE$2:$FE$153,"=1",Sum!DN$2:DN$153)</f>
        <v>12</v>
      </c>
      <c r="DQ31">
        <f>SUMIF(Sum!$FE$2:$FE$153,"=1",Sum!DO$2:DO$153)</f>
        <v>0</v>
      </c>
      <c r="DR31">
        <f>SUMIF(Sum!$FE$2:$FE$153,"=1",Sum!DP$2:DP$153)</f>
        <v>25</v>
      </c>
      <c r="DS31">
        <f>SUMIF(Sum!$FE$2:$FE$153,"=1",Sum!DQ$2:DQ$153)</f>
        <v>8</v>
      </c>
      <c r="DT31">
        <f>SUMIF(Sum!$FE$2:$FE$153,"=1",Sum!DR$2:DR$153)</f>
        <v>0</v>
      </c>
      <c r="DU31">
        <f>SUMIF(Sum!$FE$2:$FE$153,"=1",Sum!DS$2:DS$153)</f>
        <v>51</v>
      </c>
      <c r="DV31">
        <f>SUMIF(Sum!$FE$2:$FE$153,"=1",Sum!DT$2:DT$153)</f>
        <v>1131</v>
      </c>
      <c r="DW31">
        <f>SUMIF(Sum!$FE$2:$FE$153,"=1",Sum!DU$2:DU$153)</f>
        <v>4</v>
      </c>
      <c r="DX31">
        <f>SUMIF(Sum!$FE$2:$FE$153,"=1",Sum!DV$2:DV$153)</f>
        <v>4</v>
      </c>
      <c r="DY31">
        <f>SUMIF(Sum!$FE$2:$FE$153,"=1",Sum!DW$2:DW$153)</f>
        <v>0</v>
      </c>
      <c r="DZ31">
        <f>SUMIF(Sum!$FE$2:$FE$153,"=1",Sum!DX$2:DX$153)</f>
        <v>0</v>
      </c>
      <c r="EA31">
        <f>SUMIF(Sum!$FE$2:$FE$153,"=1",Sum!DY$2:DY$153)</f>
        <v>4</v>
      </c>
      <c r="EB31">
        <f>SUMIF(Sum!$FE$2:$FE$153,"=1",Sum!DZ$2:DZ$153)</f>
        <v>0</v>
      </c>
      <c r="EC31">
        <f>SUMIF(Sum!$FE$2:$FE$153,"=1",Sum!EA$2:EA$153)</f>
        <v>0</v>
      </c>
      <c r="ED31">
        <f>SUMIF(Sum!$FE$2:$FE$153,"=1",Sum!EB$2:EB$153)</f>
        <v>0</v>
      </c>
      <c r="EE31">
        <f>SUMIF(Sum!$FE$2:$FE$153,"=1",Sum!EC$2:EC$153)</f>
        <v>1</v>
      </c>
      <c r="EF31">
        <f>SUMIF(Sum!$FE$2:$FE$153,"=1",Sum!ED$2:ED$153)</f>
        <v>1</v>
      </c>
      <c r="EG31">
        <f>SUMIF(Sum!$FE$2:$FE$153,"=1",Sum!EE$2:EE$153)</f>
        <v>36</v>
      </c>
      <c r="EH31">
        <f>SUMIF(Sum!$FE$2:$FE$153,"=1",Sum!EF$2:EF$153)</f>
        <v>7</v>
      </c>
      <c r="EI31">
        <f>SUMIF(Sum!$FE$2:$FE$153,"=1",Sum!EG$2:EG$153)</f>
        <v>2</v>
      </c>
      <c r="EJ31">
        <f>SUMIF(Sum!$FE$2:$FE$153,"=1",Sum!EH$2:EH$153)</f>
        <v>4</v>
      </c>
      <c r="EK31">
        <f>SUMIF(Sum!$FE$2:$FE$153,"=1",Sum!EI$2:EI$153)</f>
        <v>4</v>
      </c>
      <c r="EL31">
        <f>SUMIF(Sum!$FE$2:$FE$153,"=1",Sum!EJ$2:EJ$153)</f>
        <v>2</v>
      </c>
      <c r="EM31">
        <f>SUMIF(Sum!$FE$2:$FE$153,"=1",Sum!EK$2:EK$153)</f>
        <v>1</v>
      </c>
      <c r="EN31">
        <f>SUMIF(Sum!$FE$2:$FE$153,"=1",Sum!EL$2:EL$153)</f>
        <v>1</v>
      </c>
      <c r="EO31">
        <f>SUMIF(Sum!$FE$2:$FE$153,"=1",Sum!EM$2:EM$153)</f>
        <v>37</v>
      </c>
      <c r="EP31">
        <f>SUMIF(Sum!$FE$2:$FE$153,"=1",Sum!EN$2:EN$153)</f>
        <v>6</v>
      </c>
      <c r="EQ31">
        <f>SUMIF(Sum!$FE$2:$FE$153,"=1",Sum!EO$2:EO$153)</f>
        <v>21</v>
      </c>
      <c r="ER31">
        <f>SUMIF(Sum!$FE$2:$FE$153,"=1",Sum!EP$2:EP$153)</f>
        <v>9</v>
      </c>
      <c r="ES31">
        <f>SUMIF(Sum!$FE$2:$FE$153,"=1",Sum!EQ$2:EQ$153)</f>
        <v>30</v>
      </c>
      <c r="ET31">
        <f>SUMIF(Sum!$FE$2:$FE$153,"=1",Sum!ER$2:ER$153)</f>
        <v>2</v>
      </c>
      <c r="EU31">
        <f>SUMIF(Sum!$FE$2:$FE$153,"=1",Sum!ES$2:ES$153)</f>
        <v>2</v>
      </c>
      <c r="EV31">
        <f>SUMIF(Sum!$FE$2:$FE$153,"=1",Sum!ET$2:ET$153)</f>
        <v>5</v>
      </c>
      <c r="EW31">
        <f>SUMIF(Sum!$FE$2:$FE$153,"=1",Sum!EU$2:EU$153)</f>
        <v>44</v>
      </c>
      <c r="EX31">
        <f>SUMIF(Sum!$FE$2:$FE$153,"=1",Sum!EV$2:EV$153)</f>
        <v>6</v>
      </c>
      <c r="EY31">
        <f>SUMIF(Sum!$FE$2:$FE$153,"=1",Sum!EW$2:EW$153)</f>
        <v>20</v>
      </c>
      <c r="EZ31">
        <f>SUMIF(Sum!$FE$2:$FE$153,"=1",Sum!EX$2:EX$153)</f>
        <v>25</v>
      </c>
      <c r="FA31">
        <f>SUMIF(Sum!$FE$2:$FE$153,"=1",Sum!EY$2:EY$153)</f>
        <v>14</v>
      </c>
      <c r="FB31">
        <f>SUMIF(Sum!$FE$2:$FE$153,"=1",Sum!EZ$2:EZ$153)</f>
        <v>6</v>
      </c>
      <c r="FC31">
        <f>SUMIF(Sum!$FE$2:$FE$153,"=1",Sum!FA$2:FA$153)</f>
        <v>22</v>
      </c>
      <c r="FD31">
        <f>SUMIF(Sum!$FE$2:$FE$153,"=1",Sum!FB$2:FB$153)</f>
        <v>9</v>
      </c>
      <c r="FE31">
        <f>SUMIF(Sum!$FE$2:$FE$153,"=1",Sum!FC$2:FC$153)</f>
        <v>0</v>
      </c>
    </row>
    <row r="32" spans="1:161" x14ac:dyDescent="0.25">
      <c r="A32" s="198"/>
      <c r="B32" t="s">
        <v>389</v>
      </c>
      <c r="D32">
        <f>ROUND(D31/51*100,1)</f>
        <v>5325.5</v>
      </c>
      <c r="E32">
        <f t="shared" ref="E32:BP32" si="250">ROUND(E31/51*100,1)</f>
        <v>25.5</v>
      </c>
      <c r="F32">
        <f t="shared" si="250"/>
        <v>25.5</v>
      </c>
      <c r="G32">
        <f t="shared" si="250"/>
        <v>31.4</v>
      </c>
      <c r="H32">
        <f t="shared" si="250"/>
        <v>17.600000000000001</v>
      </c>
      <c r="I32">
        <f t="shared" si="250"/>
        <v>62.7</v>
      </c>
      <c r="J32">
        <f t="shared" si="250"/>
        <v>98</v>
      </c>
      <c r="K32">
        <f t="shared" si="250"/>
        <v>17235.3</v>
      </c>
      <c r="L32">
        <f t="shared" si="250"/>
        <v>8476.5</v>
      </c>
      <c r="M32">
        <f t="shared" si="250"/>
        <v>2849</v>
      </c>
      <c r="N32">
        <f t="shared" si="250"/>
        <v>19.600000000000001</v>
      </c>
      <c r="O32">
        <f t="shared" si="250"/>
        <v>70.599999999999994</v>
      </c>
      <c r="P32">
        <f t="shared" si="250"/>
        <v>9.8000000000000007</v>
      </c>
      <c r="Q32">
        <f t="shared" si="250"/>
        <v>92.2</v>
      </c>
      <c r="R32">
        <f t="shared" si="250"/>
        <v>7.8</v>
      </c>
      <c r="S32">
        <f t="shared" si="250"/>
        <v>72.5</v>
      </c>
      <c r="T32">
        <f t="shared" si="250"/>
        <v>27.5</v>
      </c>
      <c r="U32">
        <f t="shared" si="250"/>
        <v>23.5</v>
      </c>
      <c r="V32">
        <f t="shared" si="250"/>
        <v>25.5</v>
      </c>
      <c r="W32">
        <f t="shared" si="250"/>
        <v>7.8</v>
      </c>
      <c r="X32">
        <f t="shared" si="250"/>
        <v>78.400000000000006</v>
      </c>
      <c r="Y32">
        <f t="shared" si="250"/>
        <v>2</v>
      </c>
      <c r="Z32">
        <f t="shared" si="250"/>
        <v>31.4</v>
      </c>
      <c r="AA32">
        <f t="shared" si="250"/>
        <v>17.600000000000001</v>
      </c>
      <c r="AB32">
        <f t="shared" si="250"/>
        <v>2</v>
      </c>
      <c r="AC32">
        <f t="shared" si="250"/>
        <v>2</v>
      </c>
      <c r="AD32">
        <f t="shared" si="250"/>
        <v>0</v>
      </c>
      <c r="AE32">
        <f t="shared" si="250"/>
        <v>7.8</v>
      </c>
      <c r="AF32">
        <f t="shared" si="250"/>
        <v>3.9</v>
      </c>
      <c r="AG32">
        <f t="shared" si="250"/>
        <v>3.9</v>
      </c>
      <c r="AH32">
        <f t="shared" si="250"/>
        <v>2</v>
      </c>
      <c r="AI32">
        <f t="shared" si="250"/>
        <v>0</v>
      </c>
      <c r="AJ32">
        <f t="shared" si="250"/>
        <v>7.8</v>
      </c>
      <c r="AK32">
        <f t="shared" si="250"/>
        <v>2</v>
      </c>
      <c r="AL32">
        <f t="shared" si="250"/>
        <v>0</v>
      </c>
      <c r="AM32">
        <f t="shared" si="250"/>
        <v>7.8</v>
      </c>
      <c r="AN32">
        <f t="shared" si="250"/>
        <v>29.4</v>
      </c>
      <c r="AO32">
        <f t="shared" si="250"/>
        <v>33.299999999999997</v>
      </c>
      <c r="AP32">
        <f t="shared" si="250"/>
        <v>3.9</v>
      </c>
      <c r="AQ32">
        <f t="shared" si="250"/>
        <v>2</v>
      </c>
      <c r="AR32">
        <f t="shared" si="250"/>
        <v>5.9</v>
      </c>
      <c r="AS32">
        <f t="shared" si="250"/>
        <v>21.6</v>
      </c>
      <c r="AT32">
        <f t="shared" si="250"/>
        <v>64.7</v>
      </c>
      <c r="AU32">
        <f t="shared" si="250"/>
        <v>2</v>
      </c>
      <c r="AV32">
        <f t="shared" si="250"/>
        <v>11.8</v>
      </c>
      <c r="AW32">
        <f t="shared" si="250"/>
        <v>9.8000000000000007</v>
      </c>
      <c r="AX32">
        <f t="shared" si="250"/>
        <v>80.400000000000006</v>
      </c>
      <c r="AY32">
        <f t="shared" si="250"/>
        <v>9.8000000000000007</v>
      </c>
      <c r="AZ32">
        <f t="shared" si="250"/>
        <v>90.2</v>
      </c>
      <c r="BA32">
        <f t="shared" si="250"/>
        <v>2880.4</v>
      </c>
      <c r="BB32">
        <f t="shared" si="250"/>
        <v>117.4</v>
      </c>
      <c r="BC32">
        <f t="shared" si="250"/>
        <v>310.60000000000002</v>
      </c>
      <c r="BD32">
        <f t="shared" si="250"/>
        <v>0</v>
      </c>
      <c r="BE32">
        <f t="shared" si="250"/>
        <v>19.600000000000001</v>
      </c>
      <c r="BF32">
        <f t="shared" si="250"/>
        <v>80.400000000000006</v>
      </c>
      <c r="BG32">
        <f t="shared" si="250"/>
        <v>114.7</v>
      </c>
      <c r="BH32">
        <f t="shared" si="250"/>
        <v>17394</v>
      </c>
      <c r="BI32">
        <f t="shared" si="250"/>
        <v>92.2</v>
      </c>
      <c r="BJ32">
        <f t="shared" si="250"/>
        <v>9715.7000000000007</v>
      </c>
      <c r="BK32">
        <f t="shared" si="250"/>
        <v>6902</v>
      </c>
      <c r="BL32">
        <f t="shared" si="250"/>
        <v>3102.2</v>
      </c>
      <c r="BM32">
        <f t="shared" si="250"/>
        <v>0</v>
      </c>
      <c r="BN32">
        <f t="shared" si="250"/>
        <v>219.6</v>
      </c>
      <c r="BO32">
        <f t="shared" si="250"/>
        <v>7.8</v>
      </c>
      <c r="BP32">
        <f t="shared" si="250"/>
        <v>3.9</v>
      </c>
      <c r="BQ32">
        <f t="shared" ref="BQ32:EB32" si="251">ROUND(BQ31/51*100,1)</f>
        <v>54.9</v>
      </c>
      <c r="BR32">
        <f t="shared" si="251"/>
        <v>27.5</v>
      </c>
      <c r="BS32">
        <f t="shared" si="251"/>
        <v>5.9</v>
      </c>
      <c r="BT32">
        <f t="shared" si="251"/>
        <v>86.3</v>
      </c>
      <c r="BU32">
        <f t="shared" si="251"/>
        <v>0</v>
      </c>
      <c r="BV32">
        <f t="shared" si="251"/>
        <v>0</v>
      </c>
      <c r="BW32">
        <f t="shared" si="251"/>
        <v>11.8</v>
      </c>
      <c r="BX32">
        <f t="shared" si="251"/>
        <v>0</v>
      </c>
      <c r="BY32">
        <f t="shared" si="251"/>
        <v>307.8</v>
      </c>
      <c r="BZ32">
        <f t="shared" si="251"/>
        <v>0</v>
      </c>
      <c r="CA32">
        <f t="shared" si="251"/>
        <v>21.6</v>
      </c>
      <c r="CB32">
        <f t="shared" si="251"/>
        <v>51</v>
      </c>
      <c r="CC32">
        <f t="shared" si="251"/>
        <v>25.5</v>
      </c>
      <c r="CD32">
        <f t="shared" si="251"/>
        <v>21.6</v>
      </c>
      <c r="CE32">
        <f t="shared" si="251"/>
        <v>23.5</v>
      </c>
      <c r="CF32">
        <f t="shared" si="251"/>
        <v>3.9</v>
      </c>
      <c r="CG32">
        <f t="shared" si="251"/>
        <v>47.1</v>
      </c>
      <c r="CH32">
        <f t="shared" si="251"/>
        <v>17.600000000000001</v>
      </c>
      <c r="CI32">
        <f t="shared" si="251"/>
        <v>82.4</v>
      </c>
      <c r="CJ32">
        <f t="shared" si="251"/>
        <v>60294.1</v>
      </c>
      <c r="CK32">
        <f t="shared" si="251"/>
        <v>67892.2</v>
      </c>
      <c r="CL32">
        <f t="shared" si="251"/>
        <v>56.9</v>
      </c>
      <c r="CM32">
        <f t="shared" si="251"/>
        <v>0</v>
      </c>
      <c r="CN32">
        <f t="shared" si="251"/>
        <v>3.9</v>
      </c>
      <c r="CO32">
        <f t="shared" si="251"/>
        <v>5.9</v>
      </c>
      <c r="CP32">
        <f t="shared" si="251"/>
        <v>0</v>
      </c>
      <c r="CQ32">
        <f t="shared" si="251"/>
        <v>2</v>
      </c>
      <c r="CR32">
        <f t="shared" si="251"/>
        <v>25.5</v>
      </c>
      <c r="CS32">
        <f t="shared" si="251"/>
        <v>3.9</v>
      </c>
      <c r="CT32">
        <f t="shared" si="251"/>
        <v>3.9</v>
      </c>
      <c r="CU32">
        <f t="shared" si="251"/>
        <v>0</v>
      </c>
      <c r="CV32">
        <f t="shared" si="251"/>
        <v>2</v>
      </c>
      <c r="CW32">
        <f t="shared" si="251"/>
        <v>27.5</v>
      </c>
      <c r="CX32">
        <f t="shared" si="251"/>
        <v>45.1</v>
      </c>
      <c r="CY32">
        <f t="shared" si="251"/>
        <v>3.9</v>
      </c>
      <c r="CZ32">
        <f t="shared" si="251"/>
        <v>3.9</v>
      </c>
      <c r="DA32">
        <f t="shared" si="251"/>
        <v>3.9</v>
      </c>
      <c r="DB32">
        <f t="shared" si="251"/>
        <v>9.8000000000000007</v>
      </c>
      <c r="DC32">
        <f t="shared" si="251"/>
        <v>64.7</v>
      </c>
      <c r="DD32">
        <f t="shared" si="251"/>
        <v>0</v>
      </c>
      <c r="DE32">
        <f t="shared" si="251"/>
        <v>0</v>
      </c>
      <c r="DF32">
        <f t="shared" si="251"/>
        <v>0</v>
      </c>
      <c r="DG32">
        <f t="shared" si="251"/>
        <v>0</v>
      </c>
      <c r="DH32">
        <f t="shared" si="251"/>
        <v>98</v>
      </c>
      <c r="DI32">
        <f t="shared" si="251"/>
        <v>0</v>
      </c>
      <c r="DJ32">
        <f t="shared" si="251"/>
        <v>2</v>
      </c>
      <c r="DK32">
        <f t="shared" si="251"/>
        <v>0</v>
      </c>
      <c r="DL32">
        <f t="shared" si="251"/>
        <v>96.1</v>
      </c>
      <c r="DM32">
        <f t="shared" si="251"/>
        <v>21.6</v>
      </c>
      <c r="DN32">
        <f t="shared" si="251"/>
        <v>47.1</v>
      </c>
      <c r="DO32">
        <f t="shared" si="251"/>
        <v>0</v>
      </c>
      <c r="DP32">
        <f t="shared" si="251"/>
        <v>23.5</v>
      </c>
      <c r="DQ32">
        <f t="shared" si="251"/>
        <v>0</v>
      </c>
      <c r="DR32">
        <f t="shared" si="251"/>
        <v>49</v>
      </c>
      <c r="DS32">
        <f t="shared" si="251"/>
        <v>15.7</v>
      </c>
      <c r="DT32">
        <f t="shared" si="251"/>
        <v>0</v>
      </c>
      <c r="DU32">
        <f t="shared" si="251"/>
        <v>100</v>
      </c>
      <c r="DV32">
        <f t="shared" si="251"/>
        <v>2217.6</v>
      </c>
      <c r="DW32">
        <f t="shared" si="251"/>
        <v>7.8</v>
      </c>
      <c r="DX32">
        <f t="shared" si="251"/>
        <v>7.8</v>
      </c>
      <c r="DY32">
        <f t="shared" si="251"/>
        <v>0</v>
      </c>
      <c r="DZ32">
        <f t="shared" si="251"/>
        <v>0</v>
      </c>
      <c r="EA32">
        <f t="shared" si="251"/>
        <v>7.8</v>
      </c>
      <c r="EB32">
        <f t="shared" si="251"/>
        <v>0</v>
      </c>
      <c r="EC32">
        <f t="shared" ref="EC32:FE32" si="252">ROUND(EC31/51*100,1)</f>
        <v>0</v>
      </c>
      <c r="ED32">
        <f t="shared" si="252"/>
        <v>0</v>
      </c>
      <c r="EE32">
        <f t="shared" si="252"/>
        <v>2</v>
      </c>
      <c r="EF32">
        <f t="shared" si="252"/>
        <v>2</v>
      </c>
      <c r="EG32">
        <f t="shared" si="252"/>
        <v>70.599999999999994</v>
      </c>
      <c r="EH32">
        <f t="shared" si="252"/>
        <v>13.7</v>
      </c>
      <c r="EI32">
        <f t="shared" si="252"/>
        <v>3.9</v>
      </c>
      <c r="EJ32">
        <f t="shared" si="252"/>
        <v>7.8</v>
      </c>
      <c r="EK32">
        <f t="shared" si="252"/>
        <v>7.8</v>
      </c>
      <c r="EL32">
        <f t="shared" si="252"/>
        <v>3.9</v>
      </c>
      <c r="EM32">
        <f t="shared" si="252"/>
        <v>2</v>
      </c>
      <c r="EN32">
        <f t="shared" si="252"/>
        <v>2</v>
      </c>
      <c r="EO32">
        <f t="shared" si="252"/>
        <v>72.5</v>
      </c>
      <c r="EP32">
        <f t="shared" si="252"/>
        <v>11.8</v>
      </c>
      <c r="EQ32">
        <f t="shared" si="252"/>
        <v>41.2</v>
      </c>
      <c r="ER32">
        <f t="shared" si="252"/>
        <v>17.600000000000001</v>
      </c>
      <c r="ES32">
        <f t="shared" si="252"/>
        <v>58.8</v>
      </c>
      <c r="ET32">
        <f t="shared" si="252"/>
        <v>3.9</v>
      </c>
      <c r="EU32">
        <f t="shared" si="252"/>
        <v>3.9</v>
      </c>
      <c r="EV32">
        <f t="shared" si="252"/>
        <v>9.8000000000000007</v>
      </c>
      <c r="EW32">
        <f t="shared" si="252"/>
        <v>86.3</v>
      </c>
      <c r="EX32">
        <f t="shared" si="252"/>
        <v>11.8</v>
      </c>
      <c r="EY32">
        <f t="shared" si="252"/>
        <v>39.200000000000003</v>
      </c>
      <c r="EZ32">
        <f t="shared" si="252"/>
        <v>49</v>
      </c>
      <c r="FA32">
        <f t="shared" si="252"/>
        <v>27.5</v>
      </c>
      <c r="FB32">
        <f t="shared" si="252"/>
        <v>11.8</v>
      </c>
      <c r="FC32">
        <f t="shared" si="252"/>
        <v>43.1</v>
      </c>
      <c r="FD32">
        <f t="shared" si="252"/>
        <v>17.600000000000001</v>
      </c>
      <c r="FE32">
        <f t="shared" si="252"/>
        <v>0</v>
      </c>
    </row>
    <row r="33" spans="1:161" x14ac:dyDescent="0.25">
      <c r="A33" s="198"/>
      <c r="B33" t="s">
        <v>404</v>
      </c>
      <c r="D33" s="51" t="str">
        <f>IF(D$2="Scale",_xlfn.TEXTJOIN("",1,Calculations!D21," [", Calculations!D22,";",Calculations!D23,"]"),_xlfn.TEXTJOIN("",1,D31," (", D32,"%)"))</f>
        <v>53 [49,5;57]</v>
      </c>
      <c r="E33" s="152" t="str">
        <f>IF(E$2="Scale",_xlfn.TEXTJOIN("",1,Calculations!E21," [", Calculations!E22,";",Calculations!E23,"]"),_xlfn.TEXTJOIN("",1,E31," (", E32,"%)"))</f>
        <v>13 (25,5%)</v>
      </c>
      <c r="F33" s="152" t="str">
        <f>IF(F$2="Scale",_xlfn.TEXTJOIN("",1,Calculations!F21," [", Calculations!F22,";",Calculations!F23,"]"),_xlfn.TEXTJOIN("",1,F31," (", F32,"%)"))</f>
        <v>13 (25,5%)</v>
      </c>
      <c r="G33" s="152" t="str">
        <f>IF(G$2="Scale",_xlfn.TEXTJOIN("",1,Calculations!G21," [", Calculations!G22,";",Calculations!G23,"]"),_xlfn.TEXTJOIN("",1,G31," (", G32,"%)"))</f>
        <v>16 (31,4%)</v>
      </c>
      <c r="H33" s="152" t="str">
        <f>IF(H$2="Scale",_xlfn.TEXTJOIN("",1,Calculations!H21," [", Calculations!H22,";",Calculations!H23,"]"),_xlfn.TEXTJOIN("",1,H31," (", H32,"%)"))</f>
        <v>9 (17,6%)</v>
      </c>
      <c r="I33" s="152" t="str">
        <f>IF(I$2="Scale",_xlfn.TEXTJOIN("",1,Calculations!I21," [", Calculations!I22,";",Calculations!I23,"]"),_xlfn.TEXTJOIN("",1,I31," (", I32,"%)"))</f>
        <v>32 (62,7%)</v>
      </c>
      <c r="J33" s="152" t="str">
        <f>IF(J$2="Scale",_xlfn.TEXTJOIN("",1,Calculations!J21," [", Calculations!J22,";",Calculations!J23,"]"),_xlfn.TEXTJOIN("",1,J31," (", J32,"%)"))</f>
        <v>50 (98%)</v>
      </c>
      <c r="K33" s="152" t="str">
        <f>IF(K$2="Scale",_xlfn.TEXTJOIN("",1,Calculations!K21," [", Calculations!K22,";",Calculations!K23,"]"),_xlfn.TEXTJOIN("",1,K31," (", K32,"%)"))</f>
        <v>172 [170;175]</v>
      </c>
      <c r="L33" s="152" t="str">
        <f>IF(L$2="Scale",_xlfn.TEXTJOIN("",1,Calculations!L21," [", Calculations!L22,";",Calculations!L23,"]"),_xlfn.TEXTJOIN("",1,L31," (", L32,"%)"))</f>
        <v>80 [76;94,5]</v>
      </c>
      <c r="M33" s="152" t="str">
        <f>IF(M$2="Scale",_xlfn.TEXTJOIN("",1,Calculations!M21," [", Calculations!M22,";",Calculations!M23,"]"),_xlfn.TEXTJOIN("",1,M31," (", M32,"%)"))</f>
        <v>27,7 [26;31,6]</v>
      </c>
      <c r="N33" s="152" t="str">
        <f>IF(N$2="Scale",_xlfn.TEXTJOIN("",1,Calculations!N21," [", Calculations!N22,";",Calculations!N23,"]"),_xlfn.TEXTJOIN("",1,N31," (", N32,"%)"))</f>
        <v>10 (19,6%)</v>
      </c>
      <c r="O33" s="152" t="str">
        <f>IF(O$2="Scale",_xlfn.TEXTJOIN("",1,Calculations!O21," [", Calculations!O22,";",Calculations!O23,"]"),_xlfn.TEXTJOIN("",1,O31," (", O32,"%)"))</f>
        <v>36 (70,6%)</v>
      </c>
      <c r="P33" s="152" t="str">
        <f>IF(P$2="Scale",_xlfn.TEXTJOIN("",1,Calculations!P21," [", Calculations!P22,";",Calculations!P23,"]"),_xlfn.TEXTJOIN("",1,P31," (", P32,"%)"))</f>
        <v>5 (9,8%)</v>
      </c>
      <c r="Q33" s="152" t="str">
        <f>IF(Q$2="Scale",_xlfn.TEXTJOIN("",1,Calculations!Q21," [", Calculations!Q22,";",Calculations!Q23,"]"),_xlfn.TEXTJOIN("",1,Q31," (", Q32,"%)"))</f>
        <v>47 (92,2%)</v>
      </c>
      <c r="R33" s="152" t="str">
        <f>IF(R$2="Scale",_xlfn.TEXTJOIN("",1,Calculations!R21," [", Calculations!R22,";",Calculations!R23,"]"),_xlfn.TEXTJOIN("",1,R31," (", R32,"%)"))</f>
        <v>4 (7,8%)</v>
      </c>
      <c r="S33" s="152" t="str">
        <f>IF(S$2="Scale",_xlfn.TEXTJOIN("",1,Calculations!S21," [", Calculations!S22,";",Calculations!S23,"]"),_xlfn.TEXTJOIN("",1,S31," (", S32,"%)"))</f>
        <v>37 (72,5%)</v>
      </c>
      <c r="T33" s="152" t="str">
        <f>IF(T$2="Scale",_xlfn.TEXTJOIN("",1,Calculations!T21," [", Calculations!T22,";",Calculations!T23,"]"),_xlfn.TEXTJOIN("",1,T31," (", T32,"%)"))</f>
        <v>14 (27,5%)</v>
      </c>
      <c r="U33" s="152" t="str">
        <f>IF(U$2="Scale",_xlfn.TEXTJOIN("",1,Calculations!U21," [", Calculations!U22,";",Calculations!U23,"]"),_xlfn.TEXTJOIN("",1,U31," (", U32,"%)"))</f>
        <v>12 (23,5%)</v>
      </c>
      <c r="V33" s="152" t="str">
        <f>IF(V$2="Scale",_xlfn.TEXTJOIN("",1,Calculations!V21," [", Calculations!V22,";",Calculations!V23,"]"),_xlfn.TEXTJOIN("",1,V31," (", V32,"%)"))</f>
        <v>13 (25,5%)</v>
      </c>
      <c r="W33" s="152" t="str">
        <f>IF(W$2="Scale",_xlfn.TEXTJOIN("",1,Calculations!W21," [", Calculations!W22,";",Calculations!W23,"]"),_xlfn.TEXTJOIN("",1,W31," (", W32,"%)"))</f>
        <v>4 (7,8%)</v>
      </c>
      <c r="X33" s="152" t="str">
        <f>IF(X$2="Scale",_xlfn.TEXTJOIN("",1,Calculations!X21," [", Calculations!X22,";",Calculations!X23,"]"),_xlfn.TEXTJOIN("",1,X31," (", X32,"%)"))</f>
        <v>40 (78,4%)</v>
      </c>
      <c r="Y33" s="152" t="str">
        <f>IF(Y$2="Scale",_xlfn.TEXTJOIN("",1,Calculations!Y21," [", Calculations!Y22,";",Calculations!Y23,"]"),_xlfn.TEXTJOIN("",1,Y31," (", Y32,"%)"))</f>
        <v>1 (2%)</v>
      </c>
      <c r="Z33" s="152" t="str">
        <f>IF(Z$2="Scale",_xlfn.TEXTJOIN("",1,Calculations!Z21," [", Calculations!Z22,";",Calculations!Z23,"]"),_xlfn.TEXTJOIN("",1,Z31," (", Z32,"%)"))</f>
        <v>16 (31,4%)</v>
      </c>
      <c r="AA33" s="152" t="str">
        <f>IF(AA$2="Scale",_xlfn.TEXTJOIN("",1,Calculations!AA21," [", Calculations!AA22,";",Calculations!AA23,"]"),_xlfn.TEXTJOIN("",1,AA31," (", AA32,"%)"))</f>
        <v>9 (17,6%)</v>
      </c>
      <c r="AB33" s="152" t="str">
        <f>IF(AB$2="Scale",_xlfn.TEXTJOIN("",1,Calculations!AB21," [", Calculations!AB22,";",Calculations!AB23,"]"),_xlfn.TEXTJOIN("",1,AB31," (", AB32,"%)"))</f>
        <v>1 (2%)</v>
      </c>
      <c r="AC33" s="152" t="str">
        <f>IF(AC$2="Scale",_xlfn.TEXTJOIN("",1,Calculations!AC21," [", Calculations!AC22,";",Calculations!AC23,"]"),_xlfn.TEXTJOIN("",1,AC31," (", AC32,"%)"))</f>
        <v>1 (2%)</v>
      </c>
      <c r="AD33" s="152" t="str">
        <f>IF(AD$2="Scale",_xlfn.TEXTJOIN("",1,Calculations!AD21," [", Calculations!AD22,";",Calculations!AD23,"]"),_xlfn.TEXTJOIN("",1,AD31," (", AD32,"%)"))</f>
        <v>0 (0%)</v>
      </c>
      <c r="AE33" s="152" t="str">
        <f>IF(AE$2="Scale",_xlfn.TEXTJOIN("",1,Calculations!AE21," [", Calculations!AE22,";",Calculations!AE23,"]"),_xlfn.TEXTJOIN("",1,AE31," (", AE32,"%)"))</f>
        <v>4 (7,8%)</v>
      </c>
      <c r="AF33" s="152" t="str">
        <f>IF(AF$2="Scale",_xlfn.TEXTJOIN("",1,Calculations!AF21," [", Calculations!AF22,";",Calculations!AF23,"]"),_xlfn.TEXTJOIN("",1,AF31," (", AF32,"%)"))</f>
        <v>2 (3,9%)</v>
      </c>
      <c r="AG33" s="152" t="str">
        <f>IF(AG$2="Scale",_xlfn.TEXTJOIN("",1,Calculations!AG21," [", Calculations!AG22,";",Calculations!AG23,"]"),_xlfn.TEXTJOIN("",1,AG31," (", AG32,"%)"))</f>
        <v>2 (3,9%)</v>
      </c>
      <c r="AH33" s="152" t="str">
        <f>IF(AH$2="Scale",_xlfn.TEXTJOIN("",1,Calculations!AH21," [", Calculations!AH22,";",Calculations!AH23,"]"),_xlfn.TEXTJOIN("",1,AH31," (", AH32,"%)"))</f>
        <v>1 (2%)</v>
      </c>
      <c r="AI33" s="152" t="str">
        <f>IF(AI$2="Scale",_xlfn.TEXTJOIN("",1,Calculations!AI21," [", Calculations!AI22,";",Calculations!AI23,"]"),_xlfn.TEXTJOIN("",1,AI31," (", AI32,"%)"))</f>
        <v>0 (0%)</v>
      </c>
      <c r="AJ33" s="152" t="str">
        <f>IF(AJ$2="Scale",_xlfn.TEXTJOIN("",1,Calculations!AJ21," [", Calculations!AJ22,";",Calculations!AJ23,"]"),_xlfn.TEXTJOIN("",1,AJ31," (", AJ32,"%)"))</f>
        <v>4 (7,8%)</v>
      </c>
      <c r="AK33" s="152" t="str">
        <f>IF(AK$2="Scale",_xlfn.TEXTJOIN("",1,Calculations!AK21," [", Calculations!AK22,";",Calculations!AK23,"]"),_xlfn.TEXTJOIN("",1,AK31," (", AK32,"%)"))</f>
        <v>1 (2%)</v>
      </c>
      <c r="AL33" s="152" t="str">
        <f>IF(AL$2="Scale",_xlfn.TEXTJOIN("",1,Calculations!AL21," [", Calculations!AL22,";",Calculations!AL23,"]"),_xlfn.TEXTJOIN("",1,AL31," (", AL32,"%)"))</f>
        <v>0 (0%)</v>
      </c>
      <c r="AM33" s="152" t="str">
        <f>IF(AM$2="Scale",_xlfn.TEXTJOIN("",1,Calculations!AM21," [", Calculations!AM22,";",Calculations!AM23,"]"),_xlfn.TEXTJOIN("",1,AM31," (", AM32,"%)"))</f>
        <v>4 (7,8%)</v>
      </c>
      <c r="AN33" s="152" t="str">
        <f>IF(AN$2="Scale",_xlfn.TEXTJOIN("",1,Calculations!AN21," [", Calculations!AN22,";",Calculations!AN23,"]"),_xlfn.TEXTJOIN("",1,AN31," (", AN32,"%)"))</f>
        <v>15 (29,4%)</v>
      </c>
      <c r="AO33" s="152" t="str">
        <f>IF(AO$2="Scale",_xlfn.TEXTJOIN("",1,Calculations!AO21," [", Calculations!AO22,";",Calculations!AO23,"]"),_xlfn.TEXTJOIN("",1,AO31," (", AO32,"%)"))</f>
        <v>17 (33,3%)</v>
      </c>
      <c r="AP33" s="152" t="str">
        <f>IF(AP$2="Scale",_xlfn.TEXTJOIN("",1,Calculations!AP21," [", Calculations!AP22,";",Calculations!AP23,"]"),_xlfn.TEXTJOIN("",1,AP31," (", AP32,"%)"))</f>
        <v>2 (3,9%)</v>
      </c>
      <c r="AQ33" s="152" t="str">
        <f>IF(AQ$2="Scale",_xlfn.TEXTJOIN("",1,Calculations!AQ21," [", Calculations!AQ22,";",Calculations!AQ23,"]"),_xlfn.TEXTJOIN("",1,AQ31," (", AQ32,"%)"))</f>
        <v>1 (2%)</v>
      </c>
      <c r="AR33" s="152" t="str">
        <f>IF(AR$2="Scale",_xlfn.TEXTJOIN("",1,Calculations!AR21," [", Calculations!AR22,";",Calculations!AR23,"]"),_xlfn.TEXTJOIN("",1,AR31," (", AR32,"%)"))</f>
        <v>3 (5,9%)</v>
      </c>
      <c r="AS33" s="152" t="str">
        <f>IF(AS$2="Scale",_xlfn.TEXTJOIN("",1,Calculations!AS21," [", Calculations!AS22,";",Calculations!AS23,"]"),_xlfn.TEXTJOIN("",1,AS31," (", AS32,"%)"))</f>
        <v>11 (21,6%)</v>
      </c>
      <c r="AT33" s="152" t="str">
        <f>IF(AT$2="Scale",_xlfn.TEXTJOIN("",1,Calculations!AT21," [", Calculations!AT22,";",Calculations!AT23,"]"),_xlfn.TEXTJOIN("",1,AT31," (", AT32,"%)"))</f>
        <v>33 (64,7%)</v>
      </c>
      <c r="AU33" s="152" t="str">
        <f>IF(AU$2="Scale",_xlfn.TEXTJOIN("",1,Calculations!AU21," [", Calculations!AU22,";",Calculations!AU23,"]"),_xlfn.TEXTJOIN("",1,AU31," (", AU32,"%)"))</f>
        <v>1 (2%)</v>
      </c>
      <c r="AV33" s="152" t="str">
        <f>IF(AV$2="Scale",_xlfn.TEXTJOIN("",1,Calculations!AV21," [", Calculations!AV22,";",Calculations!AV23,"]"),_xlfn.TEXTJOIN("",1,AV31," (", AV32,"%)"))</f>
        <v>6 (11,8%)</v>
      </c>
      <c r="AW33" s="152" t="str">
        <f>IF(AW$2="Scale",_xlfn.TEXTJOIN("",1,Calculations!AW21," [", Calculations!AW22,";",Calculations!AW23,"]"),_xlfn.TEXTJOIN("",1,AW31," (", AW32,"%)"))</f>
        <v>5 (9,8%)</v>
      </c>
      <c r="AX33" s="152" t="str">
        <f>IF(AX$2="Scale",_xlfn.TEXTJOIN("",1,Calculations!AX21," [", Calculations!AX22,";",Calculations!AX23,"]"),_xlfn.TEXTJOIN("",1,AX31," (", AX32,"%)"))</f>
        <v>41 (80,4%)</v>
      </c>
      <c r="AY33" s="152" t="str">
        <f>IF(AY$2="Scale",_xlfn.TEXTJOIN("",1,Calculations!AY21," [", Calculations!AY22,";",Calculations!AY23,"]"),_xlfn.TEXTJOIN("",1,AY31," (", AY32,"%)"))</f>
        <v>5 (9,8%)</v>
      </c>
      <c r="AZ33" s="152" t="str">
        <f>IF(AZ$2="Scale",_xlfn.TEXTJOIN("",1,Calculations!AZ21," [", Calculations!AZ22,";",Calculations!AZ23,"]"),_xlfn.TEXTJOIN("",1,AZ31," (", AZ32,"%)"))</f>
        <v>46 (90,2%)</v>
      </c>
      <c r="BA33" s="152" t="str">
        <f>IF(BA$2="Scale",_xlfn.TEXTJOIN("",1,Calculations!BA21," [", Calculations!BA22,";",Calculations!BA23,"]"),_xlfn.TEXTJOIN("",1,BA31," (", BA32,"%)"))</f>
        <v>29 [23;34,8]</v>
      </c>
      <c r="BB33" s="152" t="str">
        <f>IF(BB$2="Scale",_xlfn.TEXTJOIN("",1,Calculations!BB21," [", Calculations!BB22,";",Calculations!BB23,"]"),_xlfn.TEXTJOIN("",1,BB31," (", BB32,"%)"))</f>
        <v>0,9 [0,7;1,5]</v>
      </c>
      <c r="BC33" s="152" t="str">
        <f>IF(BC$2="Scale",_xlfn.TEXTJOIN("",1,Calculations!BC21," [", Calculations!BC22,";",Calculations!BC23,"]"),_xlfn.TEXTJOIN("",1,BC31," (", BC32,"%)"))</f>
        <v>3 [2,8;3,4]</v>
      </c>
      <c r="BD33" s="152" t="str">
        <f>IF(BD$2="Scale",_xlfn.TEXTJOIN("",1,Calculations!BD21," [", Calculations!BD22,";",Calculations!BD23,"]"),_xlfn.TEXTJOIN("",1,BD31," (", BD32,"%)"))</f>
        <v>0 (0%)</v>
      </c>
      <c r="BE33" s="152" t="str">
        <f>IF(BE$2="Scale",_xlfn.TEXTJOIN("",1,Calculations!BE21," [", Calculations!BE22,";",Calculations!BE23,"]"),_xlfn.TEXTJOIN("",1,BE31," (", BE32,"%)"))</f>
        <v>10 (19,6%)</v>
      </c>
      <c r="BF33" s="152" t="str">
        <f>IF(BF$2="Scale",_xlfn.TEXTJOIN("",1,Calculations!BF21," [", Calculations!BF22,";",Calculations!BF23,"]"),_xlfn.TEXTJOIN("",1,BF31," (", BF32,"%)"))</f>
        <v>41 (80,4%)</v>
      </c>
      <c r="BG33" s="152" t="str">
        <f>IF(BG$2="Scale",_xlfn.TEXTJOIN("",1,Calculations!BG21," [", Calculations!BG22,";",Calculations!BG23,"]"),_xlfn.TEXTJOIN("",1,BG31," (", BG32,"%)"))</f>
        <v>1,1 [1;1,3]</v>
      </c>
      <c r="BH33" s="152" t="str">
        <f>IF(BH$2="Scale",_xlfn.TEXTJOIN("",1,Calculations!BH21," [", Calculations!BH22,";",Calculations!BH23,"]"),_xlfn.TEXTJOIN("",1,BH31," (", BH32,"%)"))</f>
        <v>175,6 [162,5;180,5]</v>
      </c>
      <c r="BI33" s="152" t="str">
        <f>IF(BI$2="Scale",_xlfn.TEXTJOIN("",1,Calculations!BI21," [", Calculations!BI22,";",Calculations!BI23,"]"),_xlfn.TEXTJOIN("",1,BI31," (", BI32,"%)"))</f>
        <v>47 (92,2%)</v>
      </c>
      <c r="BJ33" s="152" t="str">
        <f>IF(BJ$2="Scale",_xlfn.TEXTJOIN("",1,Calculations!BJ21," [", Calculations!BJ22,";",Calculations!BJ23,"]"),_xlfn.TEXTJOIN("",1,BJ31," (", BJ32,"%)"))</f>
        <v>103 [88;115,5]</v>
      </c>
      <c r="BK33" s="152" t="str">
        <f>IF(BK$2="Scale",_xlfn.TEXTJOIN("",1,Calculations!BK21," [", Calculations!BK22,";",Calculations!BK23,"]"),_xlfn.TEXTJOIN("",1,BK31," (", BK32,"%)"))</f>
        <v>71 [55;83,5]</v>
      </c>
      <c r="BL33" s="152" t="str">
        <f>IF(BL$2="Scale",_xlfn.TEXTJOIN("",1,Calculations!BL21," [", Calculations!BL22,";",Calculations!BL23,"]"),_xlfn.TEXTJOIN("",1,BL31," (", BL32,"%)"))</f>
        <v>34 [32,1;34,9]</v>
      </c>
      <c r="BM33" s="152" t="str">
        <f>IF(BM$2="Scale",_xlfn.TEXTJOIN("",1,Calculations!BM21," [", Calculations!BM22,";",Calculations!BM23,"]"),_xlfn.TEXTJOIN("",1,BM31," (", BM32,"%)"))</f>
        <v>0 (0%)</v>
      </c>
      <c r="BN33" s="152" t="str">
        <f>IF(BN$2="Scale",_xlfn.TEXTJOIN("",1,Calculations!BN21," [", Calculations!BN22,";",Calculations!BN23,"]"),_xlfn.TEXTJOIN("",1,BN31," (", BN32,"%)"))</f>
        <v>2 [2;3]</v>
      </c>
      <c r="BO33" s="152" t="str">
        <f>IF(BO$2="Scale",_xlfn.TEXTJOIN("",1,Calculations!BO21," [", Calculations!BO22,";",Calculations!BO23,"]"),_xlfn.TEXTJOIN("",1,BO31," (", BO32,"%)"))</f>
        <v>4 (7,8%)</v>
      </c>
      <c r="BP33" s="152" t="str">
        <f>IF(BP$2="Scale",_xlfn.TEXTJOIN("",1,Calculations!BP21," [", Calculations!BP22,";",Calculations!BP23,"]"),_xlfn.TEXTJOIN("",1,BP31," (", BP32,"%)"))</f>
        <v>2 (3,9%)</v>
      </c>
      <c r="BQ33" s="152" t="str">
        <f>IF(BQ$2="Scale",_xlfn.TEXTJOIN("",1,Calculations!BQ21," [", Calculations!BQ22,";",Calculations!BQ23,"]"),_xlfn.TEXTJOIN("",1,BQ31," (", BQ32,"%)"))</f>
        <v>28 (54,9%)</v>
      </c>
      <c r="BR33" s="152" t="str">
        <f>IF(BR$2="Scale",_xlfn.TEXTJOIN("",1,Calculations!BR21," [", Calculations!BR22,";",Calculations!BR23,"]"),_xlfn.TEXTJOIN("",1,BR31," (", BR32,"%)"))</f>
        <v>14 (27,5%)</v>
      </c>
      <c r="BS33" s="152" t="str">
        <f>IF(BS$2="Scale",_xlfn.TEXTJOIN("",1,Calculations!BS21," [", Calculations!BS22,";",Calculations!BS23,"]"),_xlfn.TEXTJOIN("",1,BS31," (", BS32,"%)"))</f>
        <v>3 (5,9%)</v>
      </c>
      <c r="BT33" s="152" t="str">
        <f>IF(BT$2="Scale",_xlfn.TEXTJOIN("",1,Calculations!BT21," [", Calculations!BT22,";",Calculations!BT23,"]"),_xlfn.TEXTJOIN("",1,BT31," (", BT32,"%)"))</f>
        <v>44 (86,3%)</v>
      </c>
      <c r="BU33" s="152" t="str">
        <f>IF(BU$2="Scale",_xlfn.TEXTJOIN("",1,Calculations!BU21," [", Calculations!BU22,";",Calculations!BU23,"]"),_xlfn.TEXTJOIN("",1,BU31," (", BU32,"%)"))</f>
        <v>0 (0%)</v>
      </c>
      <c r="BV33" s="152" t="str">
        <f>IF(BV$2="Scale",_xlfn.TEXTJOIN("",1,Calculations!BV21," [", Calculations!BV22,";",Calculations!BV23,"]"),_xlfn.TEXTJOIN("",1,BV31," (", BV32,"%)"))</f>
        <v>0 (0%)</v>
      </c>
      <c r="BW33" s="152" t="str">
        <f>IF(BW$2="Scale",_xlfn.TEXTJOIN("",1,Calculations!BW21," [", Calculations!BW22,";",Calculations!BW23,"]"),_xlfn.TEXTJOIN("",1,BW31," (", BW32,"%)"))</f>
        <v>6 (11,8%)</v>
      </c>
      <c r="BX33" s="152" t="str">
        <f>IF(BX$2="Scale",_xlfn.TEXTJOIN("",1,Calculations!BX21," [", Calculations!BX22,";",Calculations!BX23,"]"),_xlfn.TEXTJOIN("",1,BX31," (", BX32,"%)"))</f>
        <v>0 (0%)</v>
      </c>
      <c r="BY33" s="152" t="str">
        <f>IF(BY$2="Scale",_xlfn.TEXTJOIN("",1,Calculations!BY21," [", Calculations!BY22,";",Calculations!BY23,"]"),_xlfn.TEXTJOIN("",1,BY31," (", BY32,"%)"))</f>
        <v>3 [3;4]</v>
      </c>
      <c r="BZ33" s="152" t="str">
        <f>IF(BZ$2="Scale",_xlfn.TEXTJOIN("",1,Calculations!BZ21," [", Calculations!BZ22,";",Calculations!BZ23,"]"),_xlfn.TEXTJOIN("",1,BZ31," (", BZ32,"%)"))</f>
        <v>0 (0%)</v>
      </c>
      <c r="CA33" s="152" t="str">
        <f>IF(CA$2="Scale",_xlfn.TEXTJOIN("",1,Calculations!CA21," [", Calculations!CA22,";",Calculations!CA23,"]"),_xlfn.TEXTJOIN("",1,CA31," (", CA32,"%)"))</f>
        <v>11 (21,6%)</v>
      </c>
      <c r="CB33" s="152" t="str">
        <f>IF(CB$2="Scale",_xlfn.TEXTJOIN("",1,Calculations!CB21," [", Calculations!CB22,";",Calculations!CB23,"]"),_xlfn.TEXTJOIN("",1,CB31," (", CB32,"%)"))</f>
        <v>26 (51%)</v>
      </c>
      <c r="CC33" s="152" t="str">
        <f>IF(CC$2="Scale",_xlfn.TEXTJOIN("",1,Calculations!CC21," [", Calculations!CC22,";",Calculations!CC23,"]"),_xlfn.TEXTJOIN("",1,CC31," (", CC32,"%)"))</f>
        <v>13 (25,5%)</v>
      </c>
      <c r="CD33" s="152" t="str">
        <f>IF(CD$2="Scale",_xlfn.TEXTJOIN("",1,Calculations!CD21," [", Calculations!CD22,";",Calculations!CD23,"]"),_xlfn.TEXTJOIN("",1,CD31," (", CD32,"%)"))</f>
        <v>11 (21,6%)</v>
      </c>
      <c r="CE33" s="152" t="str">
        <f>IF(CE$2="Scale",_xlfn.TEXTJOIN("",1,Calculations!CE21," [", Calculations!CE22,";",Calculations!CE23,"]"),_xlfn.TEXTJOIN("",1,CE31," (", CE32,"%)"))</f>
        <v>12 (23,5%)</v>
      </c>
      <c r="CF33" s="152" t="str">
        <f>IF(CF$2="Scale",_xlfn.TEXTJOIN("",1,Calculations!CF21," [", Calculations!CF22,";",Calculations!CF23,"]"),_xlfn.TEXTJOIN("",1,CF31," (", CF32,"%)"))</f>
        <v>2 (3,9%)</v>
      </c>
      <c r="CG33" s="152" t="str">
        <f>IF(CG$2="Scale",_xlfn.TEXTJOIN("",1,Calculations!CG21," [", Calculations!CG22,";",Calculations!CG23,"]"),_xlfn.TEXTJOIN("",1,CG31," (", CG32,"%)"))</f>
        <v>24 (47,1%)</v>
      </c>
      <c r="CH33" s="152" t="str">
        <f>IF(CH$2="Scale",_xlfn.TEXTJOIN("",1,Calculations!CH21," [", Calculations!CH22,";",Calculations!CH23,"]"),_xlfn.TEXTJOIN("",1,CH31," (", CH32,"%)"))</f>
        <v>9 (17,6%)</v>
      </c>
      <c r="CI33" s="152" t="str">
        <f>IF(CI$2="Scale",_xlfn.TEXTJOIN("",1,Calculations!CI21," [", Calculations!CI22,";",Calculations!CI23,"]"),_xlfn.TEXTJOIN("",1,CI31," (", CI32,"%)"))</f>
        <v>42 (82,4%)</v>
      </c>
      <c r="CJ33" s="152" t="str">
        <f>IF(CJ$2="Scale",_xlfn.TEXTJOIN("",1,Calculations!CJ21," [", Calculations!CJ22,";",Calculations!CJ23,"]"),_xlfn.TEXTJOIN("",1,CJ31," (", CJ32,"%)"))</f>
        <v>500 [500;700]</v>
      </c>
      <c r="CK33" s="152" t="str">
        <f>IF(CK$2="Scale",_xlfn.TEXTJOIN("",1,Calculations!CK21," [", Calculations!CK22,";",Calculations!CK23,"]"),_xlfn.TEXTJOIN("",1,CK31," (", CK32,"%)"))</f>
        <v>615 [442,5;720]</v>
      </c>
      <c r="CL33" s="152" t="str">
        <f>IF(CL$2="Scale",_xlfn.TEXTJOIN("",1,Calculations!CL21," [", Calculations!CL22,";",Calculations!CL23,"]"),_xlfn.TEXTJOIN("",1,CL31," (", CL32,"%)"))</f>
        <v>29 (56,9%)</v>
      </c>
      <c r="CM33" s="152" t="str">
        <f>IF(CM$2="Scale",_xlfn.TEXTJOIN("",1,Calculations!CM21," [", Calculations!CM22,";",Calculations!CM23,"]"),_xlfn.TEXTJOIN("",1,CM31," (", CM32,"%)"))</f>
        <v>0 (0%)</v>
      </c>
      <c r="CN33" s="152" t="str">
        <f>IF(CN$2="Scale",_xlfn.TEXTJOIN("",1,Calculations!CN21," [", Calculations!CN22,";",Calculations!CN23,"]"),_xlfn.TEXTJOIN("",1,CN31," (", CN32,"%)"))</f>
        <v>2 (3,9%)</v>
      </c>
      <c r="CO33" s="152" t="str">
        <f>IF(CO$2="Scale",_xlfn.TEXTJOIN("",1,Calculations!CO21," [", Calculations!CO22,";",Calculations!CO23,"]"),_xlfn.TEXTJOIN("",1,CO31," (", CO32,"%)"))</f>
        <v>3 (5,9%)</v>
      </c>
      <c r="CP33" s="152" t="str">
        <f>IF(CP$2="Scale",_xlfn.TEXTJOIN("",1,Calculations!CP21," [", Calculations!CP22,";",Calculations!CP23,"]"),_xlfn.TEXTJOIN("",1,CP31," (", CP32,"%)"))</f>
        <v>0 (0%)</v>
      </c>
      <c r="CQ33" s="152" t="str">
        <f>IF(CQ$2="Scale",_xlfn.TEXTJOIN("",1,Calculations!CQ21," [", Calculations!CQ22,";",Calculations!CQ23,"]"),_xlfn.TEXTJOIN("",1,CQ31," (", CQ32,"%)"))</f>
        <v>1 (2%)</v>
      </c>
      <c r="CR33" s="152" t="str">
        <f>IF(CR$2="Scale",_xlfn.TEXTJOIN("",1,Calculations!CR21," [", Calculations!CR22,";",Calculations!CR23,"]"),_xlfn.TEXTJOIN("",1,CR31," (", CR32,"%)"))</f>
        <v>13 (25,5%)</v>
      </c>
      <c r="CS33" s="152" t="str">
        <f>IF(CS$2="Scale",_xlfn.TEXTJOIN("",1,Calculations!CS21," [", Calculations!CS22,";",Calculations!CS23,"]"),_xlfn.TEXTJOIN("",1,CS31," (", CS32,"%)"))</f>
        <v>2 (3,9%)</v>
      </c>
      <c r="CT33" s="152" t="str">
        <f>IF(CT$2="Scale",_xlfn.TEXTJOIN("",1,Calculations!CT21," [", Calculations!CT22,";",Calculations!CT23,"]"),_xlfn.TEXTJOIN("",1,CT31," (", CT32,"%)"))</f>
        <v>2 (3,9%)</v>
      </c>
      <c r="CU33" s="152" t="str">
        <f>IF(CU$2="Scale",_xlfn.TEXTJOIN("",1,Calculations!CU21," [", Calculations!CU22,";",Calculations!CU23,"]"),_xlfn.TEXTJOIN("",1,CU31," (", CU32,"%)"))</f>
        <v>0 (0%)</v>
      </c>
      <c r="CV33" s="152" t="str">
        <f>IF(CV$2="Scale",_xlfn.TEXTJOIN("",1,Calculations!CV21," [", Calculations!CV22,";",Calculations!CV23,"]"),_xlfn.TEXTJOIN("",1,CV31," (", CV32,"%)"))</f>
        <v>1 (2%)</v>
      </c>
      <c r="CW33" s="152" t="str">
        <f>IF(CW$2="Scale",_xlfn.TEXTJOIN("",1,Calculations!CW21," [", Calculations!CW22,";",Calculations!CW23,"]"),_xlfn.TEXTJOIN("",1,CW31," (", CW32,"%)"))</f>
        <v>14 (27,5%)</v>
      </c>
      <c r="CX33" s="152" t="str">
        <f>IF(CX$2="Scale",_xlfn.TEXTJOIN("",1,Calculations!CX21," [", Calculations!CX22,";",Calculations!CX23,"]"),_xlfn.TEXTJOIN("",1,CX31," (", CX32,"%)"))</f>
        <v>23 (45,1%)</v>
      </c>
      <c r="CY33" s="152" t="str">
        <f>IF(CY$2="Scale",_xlfn.TEXTJOIN("",1,Calculations!CY21," [", Calculations!CY22,";",Calculations!CY23,"]"),_xlfn.TEXTJOIN("",1,CY31," (", CY32,"%)"))</f>
        <v>2 (3,9%)</v>
      </c>
      <c r="CZ33" s="152" t="str">
        <f>IF(CZ$2="Scale",_xlfn.TEXTJOIN("",1,Calculations!CZ21," [", Calculations!CZ22,";",Calculations!CZ23,"]"),_xlfn.TEXTJOIN("",1,CZ31," (", CZ32,"%)"))</f>
        <v>2 (3,9%)</v>
      </c>
      <c r="DA33" s="152" t="str">
        <f>IF(DA$2="Scale",_xlfn.TEXTJOIN("",1,Calculations!DA21," [", Calculations!DA22,";",Calculations!DA23,"]"),_xlfn.TEXTJOIN("",1,DA31," (", DA32,"%)"))</f>
        <v>2 (3,9%)</v>
      </c>
      <c r="DB33" s="152" t="str">
        <f>IF(DB$2="Scale",_xlfn.TEXTJOIN("",1,Calculations!DB21," [", Calculations!DB22,";",Calculations!DB23,"]"),_xlfn.TEXTJOIN("",1,DB31," (", DB32,"%)"))</f>
        <v>5 (9,8%)</v>
      </c>
      <c r="DC33" s="152" t="str">
        <f>IF(DC$2="Scale",_xlfn.TEXTJOIN("",1,Calculations!DC21," [", Calculations!DC22,";",Calculations!DC23,"]"),_xlfn.TEXTJOIN("",1,DC31," (", DC32,"%)"))</f>
        <v>33 (64,7%)</v>
      </c>
      <c r="DD33" s="152" t="str">
        <f>IF(DD$2="Scale",_xlfn.TEXTJOIN("",1,Calculations!DD21," [", Calculations!DD22,";",Calculations!DD23,"]"),_xlfn.TEXTJOIN("",1,DD31," (", DD32,"%)"))</f>
        <v>0 (0%)</v>
      </c>
      <c r="DE33" s="152" t="str">
        <f>IF(DE$2="Scale",_xlfn.TEXTJOIN("",1,Calculations!DE21," [", Calculations!DE22,";",Calculations!DE23,"]"),_xlfn.TEXTJOIN("",1,DE31," (", DE32,"%)"))</f>
        <v>0 (0%)</v>
      </c>
      <c r="DF33" s="152" t="str">
        <f>IF(DF$2="Scale",_xlfn.TEXTJOIN("",1,Calculations!DF21," [", Calculations!DF22,";",Calculations!DF23,"]"),_xlfn.TEXTJOIN("",1,DF31," (", DF32,"%)"))</f>
        <v>0 (0%)</v>
      </c>
      <c r="DG33" s="152" t="str">
        <f>IF(DG$2="Scale",_xlfn.TEXTJOIN("",1,Calculations!DG21," [", Calculations!DG22,";",Calculations!DG23,"]"),_xlfn.TEXTJOIN("",1,DG31," (", DG32,"%)"))</f>
        <v>0 (0%)</v>
      </c>
      <c r="DH33" s="152" t="str">
        <f>IF(DH$2="Scale",_xlfn.TEXTJOIN("",1,Calculations!DH21," [", Calculations!DH22,";",Calculations!DH23,"]"),_xlfn.TEXTJOIN("",1,DH31," (", DH32,"%)"))</f>
        <v>50 (98%)</v>
      </c>
      <c r="DI33" s="152" t="str">
        <f>IF(DI$2="Scale",_xlfn.TEXTJOIN("",1,Calculations!DI21," [", Calculations!DI22,";",Calculations!DI23,"]"),_xlfn.TEXTJOIN("",1,DI31," (", DI32,"%)"))</f>
        <v>0 (0%)</v>
      </c>
      <c r="DJ33" s="152" t="str">
        <f>IF(DJ$2="Scale",_xlfn.TEXTJOIN("",1,Calculations!DJ21," [", Calculations!DJ22,";",Calculations!DJ23,"]"),_xlfn.TEXTJOIN("",1,DJ31," (", DJ32,"%)"))</f>
        <v>1 (2%)</v>
      </c>
      <c r="DK33" s="152" t="str">
        <f>IF(DK$2="Scale",_xlfn.TEXTJOIN("",1,Calculations!DK21," [", Calculations!DK22,";",Calculations!DK23,"]"),_xlfn.TEXTJOIN("",1,DK31," (", DK32,"%)"))</f>
        <v>0 (0%)</v>
      </c>
      <c r="DL33" s="152" t="str">
        <f>IF(DL$2="Scale",_xlfn.TEXTJOIN("",1,Calculations!DL21," [", Calculations!DL22,";",Calculations!DL23,"]"),_xlfn.TEXTJOIN("",1,DL31," (", DL32,"%)"))</f>
        <v>49 (96,1%)</v>
      </c>
      <c r="DM33" s="152" t="str">
        <f>IF(DM$2="Scale",_xlfn.TEXTJOIN("",1,Calculations!DM21," [", Calculations!DM22,";",Calculations!DM23,"]"),_xlfn.TEXTJOIN("",1,DM31," (", DM32,"%)"))</f>
        <v>11 (21,6%)</v>
      </c>
      <c r="DN33" s="152" t="str">
        <f>IF(DN$2="Scale",_xlfn.TEXTJOIN("",1,Calculations!DN21," [", Calculations!DN22,";",Calculations!DN23,"]"),_xlfn.TEXTJOIN("",1,DN31," (", DN32,"%)"))</f>
        <v>24 (47,1%)</v>
      </c>
      <c r="DO33" s="152" t="str">
        <f>IF(DO$2="Scale",_xlfn.TEXTJOIN("",1,Calculations!DO21," [", Calculations!DO22,";",Calculations!DO23,"]"),_xlfn.TEXTJOIN("",1,DO31," (", DO32,"%)"))</f>
        <v>0 (0%)</v>
      </c>
      <c r="DP33" s="152" t="str">
        <f>IF(DP$2="Scale",_xlfn.TEXTJOIN("",1,Calculations!DP21," [", Calculations!DP22,";",Calculations!DP23,"]"),_xlfn.TEXTJOIN("",1,DP31," (", DP32,"%)"))</f>
        <v>12 (23,5%)</v>
      </c>
      <c r="DQ33" s="152" t="str">
        <f>IF(DQ$2="Scale",_xlfn.TEXTJOIN("",1,Calculations!DQ21," [", Calculations!DQ22,";",Calculations!DQ23,"]"),_xlfn.TEXTJOIN("",1,DQ31," (", DQ32,"%)"))</f>
        <v>0 (0%)</v>
      </c>
      <c r="DR33" s="152" t="str">
        <f>IF(DR$2="Scale",_xlfn.TEXTJOIN("",1,Calculations!DR21," [", Calculations!DR22,";",Calculations!DR23,"]"),_xlfn.TEXTJOIN("",1,DR31," (", DR32,"%)"))</f>
        <v>25 (49%)</v>
      </c>
      <c r="DS33" s="152" t="str">
        <f>IF(DS$2="Scale",_xlfn.TEXTJOIN("",1,Calculations!DS21," [", Calculations!DS22,";",Calculations!DS23,"]"),_xlfn.TEXTJOIN("",1,DS31," (", DS32,"%)"))</f>
        <v>8 (15,7%)</v>
      </c>
      <c r="DT33" s="152" t="str">
        <f>IF(DT$2="Scale",_xlfn.TEXTJOIN("",1,Calculations!DT21," [", Calculations!DT22,";",Calculations!DT23,"]"),_xlfn.TEXTJOIN("",1,DT31," (", DT32,"%)"))</f>
        <v>0 (0%)</v>
      </c>
      <c r="DU33" s="152" t="str">
        <f>IF(DU$2="Scale",_xlfn.TEXTJOIN("",1,Calculations!DU21," [", Calculations!DU22,";",Calculations!DU23,"]"),_xlfn.TEXTJOIN("",1,DU31," (", DU32,"%)"))</f>
        <v>51 (100%)</v>
      </c>
      <c r="DV33" s="152" t="str">
        <f>IF(DV$2="Scale",_xlfn.TEXTJOIN("",1,Calculations!DV21," [", Calculations!DV22,";",Calculations!DV23,"]"),_xlfn.TEXTJOIN("",1,DV31," (", DV32,"%)"))</f>
        <v>19 [15;27]</v>
      </c>
      <c r="DW33" s="152" t="str">
        <f>IF(DW$2="Scale",_xlfn.TEXTJOIN("",1,Calculations!DW21," [", Calculations!DW22,";",Calculations!DW23,"]"),_xlfn.TEXTJOIN("",1,DW31," (", DW32,"%)"))</f>
        <v>4 (7,8%)</v>
      </c>
      <c r="DX33" s="152" t="str">
        <f>IF(DX$2="Scale",_xlfn.TEXTJOIN("",1,Calculations!DX21," [", Calculations!DX22,";",Calculations!DX23,"]"),_xlfn.TEXTJOIN("",1,DX31," (", DX32,"%)"))</f>
        <v>4 (7,8%)</v>
      </c>
      <c r="DY33" s="152" t="str">
        <f>IF(DY$2="Scale",_xlfn.TEXTJOIN("",1,Calculations!DY21," [", Calculations!DY22,";",Calculations!DY23,"]"),_xlfn.TEXTJOIN("",1,DY31," (", DY32,"%)"))</f>
        <v>0 (0%)</v>
      </c>
      <c r="DZ33" s="152" t="str">
        <f>IF(DZ$2="Scale",_xlfn.TEXTJOIN("",1,Calculations!DZ21," [", Calculations!DZ22,";",Calculations!DZ23,"]"),_xlfn.TEXTJOIN("",1,DZ31," (", DZ32,"%)"))</f>
        <v>0 (0%)</v>
      </c>
      <c r="EA33" s="152" t="str">
        <f>IF(EA$2="Scale",_xlfn.TEXTJOIN("",1,Calculations!EA21," [", Calculations!EA22,";",Calculations!EA23,"]"),_xlfn.TEXTJOIN("",1,EA31," (", EA32,"%)"))</f>
        <v>4 (7,8%)</v>
      </c>
      <c r="EB33" s="152" t="str">
        <f>IF(EB$2="Scale",_xlfn.TEXTJOIN("",1,Calculations!EB21," [", Calculations!EB22,";",Calculations!EB23,"]"),_xlfn.TEXTJOIN("",1,EB31," (", EB32,"%)"))</f>
        <v>0 (0%)</v>
      </c>
      <c r="EC33" s="152" t="str">
        <f>IF(EC$2="Scale",_xlfn.TEXTJOIN("",1,Calculations!EC21," [", Calculations!EC22,";",Calculations!EC23,"]"),_xlfn.TEXTJOIN("",1,EC31," (", EC32,"%)"))</f>
        <v>0 (0%)</v>
      </c>
      <c r="ED33" s="152" t="str">
        <f>IF(ED$2="Scale",_xlfn.TEXTJOIN("",1,Calculations!ED21," [", Calculations!ED22,";",Calculations!ED23,"]"),_xlfn.TEXTJOIN("",1,ED31," (", ED32,"%)"))</f>
        <v>0 (0%)</v>
      </c>
      <c r="EE33" s="152" t="str">
        <f>IF(EE$2="Scale",_xlfn.TEXTJOIN("",1,Calculations!EE21," [", Calculations!EE22,";",Calculations!EE23,"]"),_xlfn.TEXTJOIN("",1,EE31," (", EE32,"%)"))</f>
        <v>1 (2%)</v>
      </c>
      <c r="EF33" s="152" t="str">
        <f>IF(EF$2="Scale",_xlfn.TEXTJOIN("",1,Calculations!EF21," [", Calculations!EF22,";",Calculations!EF23,"]"),_xlfn.TEXTJOIN("",1,EF31," (", EF32,"%)"))</f>
        <v>1 (2%)</v>
      </c>
      <c r="EG33" s="152" t="str">
        <f>IF(EG$2="Scale",_xlfn.TEXTJOIN("",1,Calculations!EG21," [", Calculations!EG22,";",Calculations!EG23,"]"),_xlfn.TEXTJOIN("",1,EG31," (", EG32,"%)"))</f>
        <v>36 (70,6%)</v>
      </c>
      <c r="EH33" s="152" t="str">
        <f>IF(EH$2="Scale",_xlfn.TEXTJOIN("",1,Calculations!EH21," [", Calculations!EH22,";",Calculations!EH23,"]"),_xlfn.TEXTJOIN("",1,EH31," (", EH32,"%)"))</f>
        <v>7 (13,7%)</v>
      </c>
      <c r="EI33" s="152" t="str">
        <f>IF(EI$2="Scale",_xlfn.TEXTJOIN("",1,Calculations!EI21," [", Calculations!EI22,";",Calculations!EI23,"]"),_xlfn.TEXTJOIN("",1,EI31," (", EI32,"%)"))</f>
        <v>2 (3,9%)</v>
      </c>
      <c r="EJ33" s="152" t="str">
        <f>IF(EJ$2="Scale",_xlfn.TEXTJOIN("",1,Calculations!EJ21," [", Calculations!EJ22,";",Calculations!EJ23,"]"),_xlfn.TEXTJOIN("",1,EJ31," (", EJ32,"%)"))</f>
        <v>4 (7,8%)</v>
      </c>
      <c r="EK33" s="152" t="str">
        <f>IF(EK$2="Scale",_xlfn.TEXTJOIN("",1,Calculations!EK21," [", Calculations!EK22,";",Calculations!EK23,"]"),_xlfn.TEXTJOIN("",1,EK31," (", EK32,"%)"))</f>
        <v>4 (7,8%)</v>
      </c>
      <c r="EL33" s="152" t="str">
        <f>IF(EL$2="Scale",_xlfn.TEXTJOIN("",1,Calculations!EL21," [", Calculations!EL22,";",Calculations!EL23,"]"),_xlfn.TEXTJOIN("",1,EL31," (", EL32,"%)"))</f>
        <v>2 (3,9%)</v>
      </c>
      <c r="EM33" s="152" t="str">
        <f>IF(EM$2="Scale",_xlfn.TEXTJOIN("",1,Calculations!EM21," [", Calculations!EM22,";",Calculations!EM23,"]"),_xlfn.TEXTJOIN("",1,EM31," (", EM32,"%)"))</f>
        <v>1 (2%)</v>
      </c>
      <c r="EN33" s="152" t="str">
        <f>IF(EN$2="Scale",_xlfn.TEXTJOIN("",1,Calculations!EN21," [", Calculations!EN22,";",Calculations!EN23,"]"),_xlfn.TEXTJOIN("",1,EN31," (", EN32,"%)"))</f>
        <v>1 (2%)</v>
      </c>
      <c r="EO33" s="152" t="str">
        <f>IF(EO$2="Scale",_xlfn.TEXTJOIN("",1,Calculations!EO21," [", Calculations!EO22,";",Calculations!EO23,"]"),_xlfn.TEXTJOIN("",1,EO31," (", EO32,"%)"))</f>
        <v>37 (72,5%)</v>
      </c>
      <c r="EP33" s="152" t="str">
        <f>IF(EP$2="Scale",_xlfn.TEXTJOIN("",1,Calculations!EP21," [", Calculations!EP22,";",Calculations!EP23,"]"),_xlfn.TEXTJOIN("",1,EP31," (", EP32,"%)"))</f>
        <v>6 (11,8%)</v>
      </c>
      <c r="EQ33" s="152" t="str">
        <f>IF(EQ$2="Scale",_xlfn.TEXTJOIN("",1,Calculations!EQ21," [", Calculations!EQ22,";",Calculations!EQ23,"]"),_xlfn.TEXTJOIN("",1,EQ31," (", EQ32,"%)"))</f>
        <v>21 (41,2%)</v>
      </c>
      <c r="ER33" s="152" t="str">
        <f>IF(ER$2="Scale",_xlfn.TEXTJOIN("",1,Calculations!ER21," [", Calculations!ER22,";",Calculations!ER23,"]"),_xlfn.TEXTJOIN("",1,ER31," (", ER32,"%)"))</f>
        <v>9 (17,6%)</v>
      </c>
      <c r="ES33" s="152" t="str">
        <f>IF(ES$2="Scale",_xlfn.TEXTJOIN("",1,Calculations!ES21," [", Calculations!ES22,";",Calculations!ES23,"]"),_xlfn.TEXTJOIN("",1,ES31," (", ES32,"%)"))</f>
        <v>30 (58,8%)</v>
      </c>
      <c r="ET33" s="152" t="str">
        <f>IF(ET$2="Scale",_xlfn.TEXTJOIN("",1,Calculations!ET21," [", Calculations!ET22,";",Calculations!ET23,"]"),_xlfn.TEXTJOIN("",1,ET31," (", ET32,"%)"))</f>
        <v>2 (3,9%)</v>
      </c>
      <c r="EU33" s="152" t="str">
        <f>IF(EU$2="Scale",_xlfn.TEXTJOIN("",1,Calculations!EU21," [", Calculations!EU22,";",Calculations!EU23,"]"),_xlfn.TEXTJOIN("",1,EU31," (", EU32,"%)"))</f>
        <v>2 (3,9%)</v>
      </c>
      <c r="EV33" s="152" t="str">
        <f>IF(EV$2="Scale",_xlfn.TEXTJOIN("",1,Calculations!EV21," [", Calculations!EV22,";",Calculations!EV23,"]"),_xlfn.TEXTJOIN("",1,EV31," (", EV32,"%)"))</f>
        <v>5 (9,8%)</v>
      </c>
      <c r="EW33" s="152" t="str">
        <f>IF(EW$2="Scale",_xlfn.TEXTJOIN("",1,Calculations!EW21," [", Calculations!EW22,";",Calculations!EW23,"]"),_xlfn.TEXTJOIN("",1,EW31," (", EW32,"%)"))</f>
        <v>44 (86,3%)</v>
      </c>
      <c r="EX33" s="152" t="str">
        <f>IF(EX$2="Scale",_xlfn.TEXTJOIN("",1,Calculations!EX21," [", Calculations!EX22,";",Calculations!EX23,"]"),_xlfn.TEXTJOIN("",1,EX31," (", EX32,"%)"))</f>
        <v>6 (11,8%)</v>
      </c>
      <c r="EY33" s="152" t="str">
        <f>IF(EY$2="Scale",_xlfn.TEXTJOIN("",1,Calculations!EY21," [", Calculations!EY22,";",Calculations!EY23,"]"),_xlfn.TEXTJOIN("",1,EY31," (", EY32,"%)"))</f>
        <v>20 (39,2%)</v>
      </c>
      <c r="EZ33" s="152" t="str">
        <f>IF(EZ$2="Scale",_xlfn.TEXTJOIN("",1,Calculations!EZ21," [", Calculations!EZ22,";",Calculations!EZ23,"]"),_xlfn.TEXTJOIN("",1,EZ31," (", EZ32,"%)"))</f>
        <v>25 (49%)</v>
      </c>
      <c r="FA33" s="152" t="str">
        <f>IF(FA$2="Scale",_xlfn.TEXTJOIN("",1,Calculations!FA21," [", Calculations!FA22,";",Calculations!FA23,"]"),_xlfn.TEXTJOIN("",1,FA31," (", FA32,"%)"))</f>
        <v>14 (27,5%)</v>
      </c>
      <c r="FB33" s="152" t="str">
        <f>IF(FB$2="Scale",_xlfn.TEXTJOIN("",1,Calculations!FB21," [", Calculations!FB22,";",Calculations!FB23,"]"),_xlfn.TEXTJOIN("",1,FB31," (", FB32,"%)"))</f>
        <v>6 (11,8%)</v>
      </c>
      <c r="FC33" s="152" t="str">
        <f>IF(FC$2="Scale",_xlfn.TEXTJOIN("",1,Calculations!FC21," [", Calculations!FC22,";",Calculations!FC23,"]"),_xlfn.TEXTJOIN("",1,FC31," (", FC32,"%)"))</f>
        <v>22 (43,1%)</v>
      </c>
      <c r="FD33" s="152" t="str">
        <f>IF(FD$2="Scale",_xlfn.TEXTJOIN("",1,Calculations!FD21," [", Calculations!FD22,";",Calculations!FD23,"]"),_xlfn.TEXTJOIN("",1,FD31," (", FD32,"%)"))</f>
        <v>9 (17,6%)</v>
      </c>
      <c r="FE33" s="152" t="str">
        <f>IF(FE$2="Scale",_xlfn.TEXTJOIN("",1,Calculations!FE21," [", Calculations!FE22,";",Calculations!FE23,"]"),_xlfn.TEXTJOIN("",1,FE31," (", FE32,"%)"))</f>
        <v>0 (0%)</v>
      </c>
    </row>
    <row r="34" spans="1:161" x14ac:dyDescent="0.25">
      <c r="A34" s="198"/>
      <c r="B34" s="44" t="s">
        <v>390</v>
      </c>
      <c r="C34" s="44"/>
      <c r="D34">
        <f>SUMIF(Sum!$FE$4:$FE$155,"=0",Sum!B$2:B$153)</f>
        <v>5300</v>
      </c>
      <c r="E34">
        <f>SUMIF(Sum!$FE$4:$FE$155,"=0",Sum!C$2:C$153)</f>
        <v>31</v>
      </c>
      <c r="F34">
        <f>SUMIF(Sum!$FE$4:$FE$155,"=0",Sum!D$2:D$153)</f>
        <v>26</v>
      </c>
      <c r="G34">
        <f>SUMIF(Sum!$FE$4:$FE$155,"=0",Sum!E$2:E$153)</f>
        <v>23</v>
      </c>
      <c r="H34">
        <f>SUMIF(Sum!$FE$4:$FE$155,"=0",Sum!F$2:F$153)</f>
        <v>20</v>
      </c>
      <c r="I34">
        <f>SUMIF(Sum!$FE$4:$FE$155,"=0",Sum!G$2:G$153)</f>
        <v>67</v>
      </c>
      <c r="J34">
        <f>SUMIF(Sum!$FE$4:$FE$155,"=0",Sum!H$2:H$153)</f>
        <v>97</v>
      </c>
      <c r="K34">
        <f>SUMIF(Sum!$FE$4:$FE$155,"=0",Sum!I$2:I$153)</f>
        <v>17157</v>
      </c>
      <c r="L34">
        <f>SUMIF(Sum!$FE$4:$FE$155,"=0",Sum!J$2:J$153)</f>
        <v>8376</v>
      </c>
      <c r="M34">
        <f>SUMIF(Sum!$FE$4:$FE$155,"=0",Sum!K$2:K$153)</f>
        <v>2839.0700000000011</v>
      </c>
      <c r="N34">
        <f>SUMIF(Sum!$FE$4:$FE$155,"=0",Sum!L$2:L$153)</f>
        <v>24</v>
      </c>
      <c r="O34">
        <f>SUMIF(Sum!$FE$4:$FE$155,"=0",Sum!M$2:M$153)</f>
        <v>67</v>
      </c>
      <c r="P34">
        <f>SUMIF(Sum!$FE$4:$FE$155,"=0",Sum!N$2:N$153)</f>
        <v>9</v>
      </c>
      <c r="Q34">
        <f>SUMIF(Sum!$FE$4:$FE$155,"=0",Sum!O$2:O$153)</f>
        <v>92</v>
      </c>
      <c r="R34">
        <f>SUMIF(Sum!$FE$4:$FE$155,"=0",Sum!P$2:P$153)</f>
        <v>9</v>
      </c>
      <c r="S34">
        <f>SUMIF(Sum!$FE$4:$FE$155,"=0",Sum!Q$2:Q$153)</f>
        <v>71</v>
      </c>
      <c r="T34">
        <f>SUMIF(Sum!$FE$4:$FE$155,"=0",Sum!R$2:R$153)</f>
        <v>29</v>
      </c>
      <c r="U34">
        <f>SUMIF(Sum!$FE$4:$FE$155,"=0",Sum!S$2:S$153)</f>
        <v>21</v>
      </c>
      <c r="V34">
        <f>SUMIF(Sum!$FE$4:$FE$155,"=0",Sum!T$2:T$153)</f>
        <v>16</v>
      </c>
      <c r="W34">
        <f>SUMIF(Sum!$FE$4:$FE$155,"=0",Sum!U$2:U$153)</f>
        <v>6</v>
      </c>
      <c r="X34">
        <f>SUMIF(Sum!$FE$4:$FE$155,"=0",Sum!V$2:V$153)</f>
        <v>79</v>
      </c>
      <c r="Y34">
        <f>SUMIF(Sum!$FE$4:$FE$155,"=0",Sum!W$2:W$153)</f>
        <v>2</v>
      </c>
      <c r="Z34">
        <f>SUMIF(Sum!$FE$4:$FE$155,"=0",Sum!X$2:X$153)</f>
        <v>37</v>
      </c>
      <c r="AA34">
        <f>SUMIF(Sum!$FE$4:$FE$155,"=0",Sum!Y$2:Y$153)</f>
        <v>25</v>
      </c>
      <c r="AB34">
        <f>SUMIF(Sum!$FE$4:$FE$155,"=0",Sum!Z$2:Z$153)</f>
        <v>6</v>
      </c>
      <c r="AC34">
        <f>SUMIF(Sum!$FE$4:$FE$155,"=0",Sum!AA$2:AA$153)</f>
        <v>1</v>
      </c>
      <c r="AD34">
        <f>SUMIF(Sum!$FE$4:$FE$155,"=0",Sum!AB$2:AB$153)</f>
        <v>0</v>
      </c>
      <c r="AE34">
        <f>SUMIF(Sum!$FE$4:$FE$155,"=0",Sum!AC$2:AC$153)</f>
        <v>6</v>
      </c>
      <c r="AF34">
        <f>SUMIF(Sum!$FE$4:$FE$155,"=0",Sum!AD$2:AD$153)</f>
        <v>2</v>
      </c>
      <c r="AG34">
        <f>SUMIF(Sum!$FE$4:$FE$155,"=0",Sum!AE$2:AE$153)</f>
        <v>5</v>
      </c>
      <c r="AH34">
        <f>SUMIF(Sum!$FE$4:$FE$155,"=0",Sum!AF$2:AF$153)</f>
        <v>2</v>
      </c>
      <c r="AI34">
        <f>SUMIF(Sum!$FE$4:$FE$155,"=0",Sum!AG$2:AG$153)</f>
        <v>1</v>
      </c>
      <c r="AJ34">
        <f>SUMIF(Sum!$FE$4:$FE$155,"=0",Sum!AH$2:AH$153)</f>
        <v>6</v>
      </c>
      <c r="AK34">
        <f>SUMIF(Sum!$FE$4:$FE$155,"=0",Sum!AI$2:AI$153)</f>
        <v>3</v>
      </c>
      <c r="AL34">
        <f>SUMIF(Sum!$FE$4:$FE$155,"=0",Sum!AJ$2:AJ$153)</f>
        <v>0</v>
      </c>
      <c r="AM34">
        <f>SUMIF(Sum!$FE$4:$FE$155,"=0",Sum!AK$2:AK$153)</f>
        <v>7</v>
      </c>
      <c r="AN34">
        <f>SUMIF(Sum!$FE$4:$FE$155,"=0",Sum!AL$2:AL$153)</f>
        <v>30</v>
      </c>
      <c r="AO34">
        <f>SUMIF(Sum!$FE$4:$FE$155,"=0",Sum!AM$2:AM$153)</f>
        <v>34</v>
      </c>
      <c r="AP34">
        <f>SUMIF(Sum!$FE$4:$FE$155,"=0",Sum!AN$2:AN$153)</f>
        <v>5</v>
      </c>
      <c r="AQ34">
        <f>SUMIF(Sum!$FE$4:$FE$155,"=0",Sum!AO$2:AO$153)</f>
        <v>1</v>
      </c>
      <c r="AR34">
        <f>SUMIF(Sum!$FE$4:$FE$155,"=0",Sum!AP$2:AP$153)</f>
        <v>6</v>
      </c>
      <c r="AS34">
        <f>SUMIF(Sum!$FE$4:$FE$155,"=0",Sum!AQ$2:AQ$153)</f>
        <v>24</v>
      </c>
      <c r="AT34">
        <f>SUMIF(Sum!$FE$4:$FE$155,"=0",Sum!AR$2:AR$153)</f>
        <v>56</v>
      </c>
      <c r="AU34">
        <f>SUMIF(Sum!$FE$4:$FE$155,"=0",Sum!AS$2:AS$153)</f>
        <v>9</v>
      </c>
      <c r="AV34">
        <f>SUMIF(Sum!$FE$4:$FE$155,"=0",Sum!AT$2:AT$153)</f>
        <v>11</v>
      </c>
      <c r="AW34">
        <f>SUMIF(Sum!$FE$4:$FE$155,"=0",Sum!AU$2:AU$153)</f>
        <v>6</v>
      </c>
      <c r="AX34">
        <f>SUMIF(Sum!$FE$4:$FE$155,"=0",Sum!AV$2:AV$153)</f>
        <v>83</v>
      </c>
      <c r="AY34">
        <f>SUMIF(Sum!$FE$4:$FE$155,"=0",Sum!AW$2:AW$153)</f>
        <v>11</v>
      </c>
      <c r="AZ34">
        <f>SUMIF(Sum!$FE$4:$FE$155,"=0",Sum!AX$2:AX$153)</f>
        <v>89</v>
      </c>
      <c r="BA34">
        <f>SUMIF(Sum!$FE$4:$FE$155,"=0",Sum!AY$2:AY$153)</f>
        <v>2823.5</v>
      </c>
      <c r="BB34">
        <f>SUMIF(Sum!$FE$4:$FE$155,"=0",Sum!AZ$2:AZ$153)</f>
        <v>110.54999999999998</v>
      </c>
      <c r="BC34">
        <f>SUMIF(Sum!$FE$4:$FE$155,"=0",Sum!BA$2:BA$153)</f>
        <v>327.12933333333336</v>
      </c>
      <c r="BD34">
        <f>SUMIF(Sum!$FE$4:$FE$155,"=0",Sum!BB$2:BB$153)</f>
        <v>0</v>
      </c>
      <c r="BE34">
        <f>SUMIF(Sum!$FE$4:$FE$155,"=0",Sum!BC$2:BC$153)</f>
        <v>17</v>
      </c>
      <c r="BF34">
        <f>SUMIF(Sum!$FE$4:$FE$155,"=0",Sum!BD$2:BD$153)</f>
        <v>83</v>
      </c>
      <c r="BG34">
        <f>SUMIF(Sum!$FE$4:$FE$155,"=0",Sum!BE$2:BE$153)</f>
        <v>112.4</v>
      </c>
      <c r="BH34">
        <f>SUMIF(Sum!$FE$4:$FE$155,"=0",Sum!BF$2:BF$153)</f>
        <v>17266.323529411777</v>
      </c>
      <c r="BI34">
        <f>SUMIF(Sum!$FE$4:$FE$155,"=0",Sum!BG$2:BG$153)</f>
        <v>89</v>
      </c>
      <c r="BJ34">
        <f>SUMIF(Sum!$FE$4:$FE$155,"=0",Sum!BH$2:BH$153)</f>
        <v>9550</v>
      </c>
      <c r="BK34">
        <f>SUMIF(Sum!$FE$4:$FE$155,"=0",Sum!BI$2:BI$153)</f>
        <v>6781</v>
      </c>
      <c r="BL34">
        <f>SUMIF(Sum!$FE$4:$FE$155,"=0",Sum!BJ$2:BJ$153)</f>
        <v>3055.8000000000015</v>
      </c>
      <c r="BM34">
        <f>SUMIF(Sum!$FE$4:$FE$155,"=0",Sum!BK$2:BK$153)</f>
        <v>0</v>
      </c>
      <c r="BN34">
        <f>SUMIF(Sum!$FE$4:$FE$155,"=0",Sum!BL$2:BL$153)</f>
        <v>214</v>
      </c>
      <c r="BO34">
        <f>SUMIF(Sum!$FE$4:$FE$155,"=0",Sum!BM$2:BM$153)</f>
        <v>11</v>
      </c>
      <c r="BP34">
        <f>SUMIF(Sum!$FE$4:$FE$155,"=0",Sum!BN$2:BN$153)</f>
        <v>4</v>
      </c>
      <c r="BQ34">
        <f>SUMIF(Sum!$FE$4:$FE$155,"=0",Sum!BO$2:BO$153)</f>
        <v>50</v>
      </c>
      <c r="BR34">
        <f>SUMIF(Sum!$FE$4:$FE$155,"=0",Sum!BP$2:BP$153)</f>
        <v>30</v>
      </c>
      <c r="BS34">
        <f>SUMIF(Sum!$FE$4:$FE$155,"=0",Sum!BQ$2:BQ$153)</f>
        <v>5</v>
      </c>
      <c r="BT34">
        <f>SUMIF(Sum!$FE$4:$FE$155,"=0",Sum!BR$2:BR$153)</f>
        <v>84</v>
      </c>
      <c r="BU34">
        <f>SUMIF(Sum!$FE$4:$FE$155,"=0",Sum!BS$2:BS$153)</f>
        <v>0</v>
      </c>
      <c r="BV34">
        <f>SUMIF(Sum!$FE$4:$FE$155,"=0",Sum!BT$2:BT$153)</f>
        <v>0</v>
      </c>
      <c r="BW34">
        <f>SUMIF(Sum!$FE$4:$FE$155,"=0",Sum!BU$2:BU$153)</f>
        <v>9</v>
      </c>
      <c r="BX34">
        <f>SUMIF(Sum!$FE$4:$FE$155,"=0",Sum!BV$2:BV$153)</f>
        <v>0</v>
      </c>
      <c r="BY34">
        <f>SUMIF(Sum!$FE$4:$FE$155,"=0",Sum!BW$2:BW$153)</f>
        <v>307</v>
      </c>
      <c r="BZ34">
        <f>SUMIF(Sum!$FE$4:$FE$155,"=0",Sum!BX$2:BX$153)</f>
        <v>0</v>
      </c>
      <c r="CA34">
        <f>SUMIF(Sum!$FE$4:$FE$155,"=0",Sum!BY$2:BY$153)</f>
        <v>19</v>
      </c>
      <c r="CB34">
        <f>SUMIF(Sum!$FE$4:$FE$155,"=0",Sum!BZ$2:BZ$153)</f>
        <v>57</v>
      </c>
      <c r="CC34">
        <f>SUMIF(Sum!$FE$4:$FE$155,"=0",Sum!CA$2:CA$153)</f>
        <v>22</v>
      </c>
      <c r="CD34">
        <f>SUMIF(Sum!$FE$4:$FE$155,"=0",Sum!CB$2:CB$153)</f>
        <v>19</v>
      </c>
      <c r="CE34">
        <f>SUMIF(Sum!$FE$4:$FE$155,"=0",Sum!CC$2:CC$153)</f>
        <v>17</v>
      </c>
      <c r="CF34">
        <f>SUMIF(Sum!$FE$4:$FE$155,"=0",Sum!CD$2:CD$153)</f>
        <v>1</v>
      </c>
      <c r="CG34">
        <f>SUMIF(Sum!$FE$4:$FE$155,"=0",Sum!CE$2:CE$153)</f>
        <v>54</v>
      </c>
      <c r="CH34">
        <f>SUMIF(Sum!$FE$4:$FE$155,"=0",Sum!CF$2:CF$153)</f>
        <v>13</v>
      </c>
      <c r="CI34">
        <f>SUMIF(Sum!$FE$4:$FE$155,"=0",Sum!CG$2:CG$153)</f>
        <v>81</v>
      </c>
      <c r="CJ34">
        <f>SUMIF(Sum!$FE$4:$FE$155,"=0",Sum!CH$2:CH$153)</f>
        <v>62320.469798657716</v>
      </c>
      <c r="CK34">
        <f>SUMIF(Sum!$FE$4:$FE$155,"=0",Sum!CI$2:CI$153)</f>
        <v>67558.310810810814</v>
      </c>
      <c r="CL34">
        <f>SUMIF(Sum!$FE$4:$FE$155,"=0",Sum!CJ$2:CJ$153)</f>
        <v>61</v>
      </c>
      <c r="CM34">
        <f>SUMIF(Sum!$FE$4:$FE$155,"=0",Sum!CK$2:CK$153)</f>
        <v>0</v>
      </c>
      <c r="CN34">
        <f>SUMIF(Sum!$FE$4:$FE$155,"=0",Sum!CL$2:CL$153)</f>
        <v>6</v>
      </c>
      <c r="CO34">
        <f>SUMIF(Sum!$FE$4:$FE$155,"=0",Sum!CM$2:CM$153)</f>
        <v>2</v>
      </c>
      <c r="CP34">
        <f>SUMIF(Sum!$FE$4:$FE$155,"=0",Sum!CN$2:CN$153)</f>
        <v>0</v>
      </c>
      <c r="CQ34">
        <f>SUMIF(Sum!$FE$4:$FE$155,"=0",Sum!CO$2:CO$153)</f>
        <v>1</v>
      </c>
      <c r="CR34">
        <f>SUMIF(Sum!$FE$4:$FE$155,"=0",Sum!CP$2:CP$153)</f>
        <v>28</v>
      </c>
      <c r="CS34">
        <f>SUMIF(Sum!$FE$4:$FE$155,"=0",Sum!CQ$2:CQ$153)</f>
        <v>4</v>
      </c>
      <c r="CT34">
        <f>SUMIF(Sum!$FE$4:$FE$155,"=0",Sum!CR$2:CR$153)</f>
        <v>1</v>
      </c>
      <c r="CU34">
        <f>SUMIF(Sum!$FE$4:$FE$155,"=0",Sum!CS$2:CS$153)</f>
        <v>0</v>
      </c>
      <c r="CV34">
        <f>SUMIF(Sum!$FE$4:$FE$155,"=0",Sum!CT$2:CT$153)</f>
        <v>0</v>
      </c>
      <c r="CW34">
        <f>SUMIF(Sum!$FE$4:$FE$155,"=0",Sum!CU$2:CU$153)</f>
        <v>18</v>
      </c>
      <c r="CX34">
        <f>SUMIF(Sum!$FE$4:$FE$155,"=0",Sum!CV$2:CV$153)</f>
        <v>43</v>
      </c>
      <c r="CY34">
        <f>SUMIF(Sum!$FE$4:$FE$155,"=0",Sum!CW$2:CW$153)</f>
        <v>3</v>
      </c>
      <c r="CZ34">
        <f>SUMIF(Sum!$FE$4:$FE$155,"=0",Sum!CX$2:CX$153)</f>
        <v>4</v>
      </c>
      <c r="DA34">
        <f>SUMIF(Sum!$FE$4:$FE$155,"=0",Sum!CY$2:CY$153)</f>
        <v>1</v>
      </c>
      <c r="DB34">
        <f>SUMIF(Sum!$FE$4:$FE$155,"=0",Sum!CZ$2:CZ$153)</f>
        <v>11</v>
      </c>
      <c r="DC34">
        <f>SUMIF(Sum!$FE$4:$FE$155,"=0",Sum!DA$2:DA$153)</f>
        <v>57</v>
      </c>
      <c r="DD34">
        <f>SUMIF(Sum!$FE$4:$FE$155,"=0",Sum!DB$2:DB$153)</f>
        <v>1</v>
      </c>
      <c r="DE34">
        <f>SUMIF(Sum!$FE$4:$FE$155,"=0",Sum!DC$2:DC$153)</f>
        <v>0</v>
      </c>
      <c r="DF34">
        <f>SUMIF(Sum!$FE$4:$FE$155,"=0",Sum!DD$2:DD$153)</f>
        <v>0</v>
      </c>
      <c r="DG34">
        <f>SUMIF(Sum!$FE$4:$FE$155,"=0",Sum!DE$2:DE$153)</f>
        <v>1</v>
      </c>
      <c r="DH34">
        <f>SUMIF(Sum!$FE$4:$FE$155,"=0",Sum!DF$2:DF$153)</f>
        <v>98</v>
      </c>
      <c r="DI34">
        <f>SUMIF(Sum!$FE$4:$FE$155,"=0",Sum!DG$2:DG$153)</f>
        <v>1</v>
      </c>
      <c r="DJ34">
        <f>SUMIF(Sum!$FE$4:$FE$155,"=0",Sum!DH$2:DH$153)</f>
        <v>0</v>
      </c>
      <c r="DK34">
        <f>SUMIF(Sum!$FE$4:$FE$155,"=0",Sum!DI$2:DI$153)</f>
        <v>0</v>
      </c>
      <c r="DL34">
        <f>SUMIF(Sum!$FE$4:$FE$155,"=0",Sum!DJ$2:DJ$153)</f>
        <v>97</v>
      </c>
      <c r="DM34">
        <f>SUMIF(Sum!$FE$4:$FE$155,"=0",Sum!DK$2:DK$153)</f>
        <v>29</v>
      </c>
      <c r="DN34">
        <f>SUMIF(Sum!$FE$4:$FE$155,"=0",Sum!DL$2:DL$153)</f>
        <v>35</v>
      </c>
      <c r="DO34">
        <f>SUMIF(Sum!$FE$4:$FE$155,"=0",Sum!DM$2:DM$153)</f>
        <v>0</v>
      </c>
      <c r="DP34">
        <f>SUMIF(Sum!$FE$4:$FE$155,"=0",Sum!DN$2:DN$153)</f>
        <v>18</v>
      </c>
      <c r="DQ34">
        <f>SUMIF(Sum!$FE$4:$FE$155,"=0",Sum!DO$2:DO$153)</f>
        <v>0</v>
      </c>
      <c r="DR34">
        <f>SUMIF(Sum!$FE$4:$FE$155,"=0",Sum!DP$2:DP$153)</f>
        <v>51</v>
      </c>
      <c r="DS34">
        <f>SUMIF(Sum!$FE$4:$FE$155,"=0",Sum!DQ$2:DQ$153)</f>
        <v>11</v>
      </c>
      <c r="DT34">
        <f>SUMIF(Sum!$FE$4:$FE$155,"=0",Sum!DR$2:DR$153)</f>
        <v>0</v>
      </c>
      <c r="DU34">
        <f>SUMIF(Sum!$FE$4:$FE$155,"=0",Sum!DS$2:DS$153)</f>
        <v>99</v>
      </c>
      <c r="DV34">
        <f>SUMIF(Sum!$FE$4:$FE$155,"=0",Sum!DT$2:DT$153)</f>
        <v>2172</v>
      </c>
      <c r="DW34">
        <f>SUMIF(Sum!$FE$4:$FE$155,"=0",Sum!DU$2:DU$153)</f>
        <v>3</v>
      </c>
      <c r="DX34">
        <f>SUMIF(Sum!$FE$4:$FE$155,"=0",Sum!DV$2:DV$153)</f>
        <v>11</v>
      </c>
      <c r="DY34">
        <f>SUMIF(Sum!$FE$4:$FE$155,"=0",Sum!DW$2:DW$153)</f>
        <v>2</v>
      </c>
      <c r="DZ34">
        <f>SUMIF(Sum!$FE$4:$FE$155,"=0",Sum!DX$2:DX$153)</f>
        <v>0</v>
      </c>
      <c r="EA34">
        <f>SUMIF(Sum!$FE$4:$FE$155,"=0",Sum!DY$2:DY$153)</f>
        <v>7</v>
      </c>
      <c r="EB34">
        <f>SUMIF(Sum!$FE$4:$FE$155,"=0",Sum!DZ$2:DZ$153)</f>
        <v>1</v>
      </c>
      <c r="EC34">
        <f>SUMIF(Sum!$FE$4:$FE$155,"=0",Sum!EA$2:EA$153)</f>
        <v>1</v>
      </c>
      <c r="ED34">
        <f>SUMIF(Sum!$FE$4:$FE$155,"=0",Sum!EB$2:EB$153)</f>
        <v>1</v>
      </c>
      <c r="EE34">
        <f>SUMIF(Sum!$FE$4:$FE$155,"=0",Sum!EC$2:EC$153)</f>
        <v>1</v>
      </c>
      <c r="EF34">
        <f>SUMIF(Sum!$FE$4:$FE$155,"=0",Sum!ED$2:ED$153)</f>
        <v>1</v>
      </c>
      <c r="EG34">
        <f>SUMIF(Sum!$FE$4:$FE$155,"=0",Sum!EE$2:EE$153)</f>
        <v>72</v>
      </c>
      <c r="EH34">
        <f>SUMIF(Sum!$FE$4:$FE$155,"=0",Sum!EF$2:EF$153)</f>
        <v>9</v>
      </c>
      <c r="EI34">
        <f>SUMIF(Sum!$FE$4:$FE$155,"=0",Sum!EG$2:EG$153)</f>
        <v>4</v>
      </c>
      <c r="EJ34">
        <f>SUMIF(Sum!$FE$4:$FE$155,"=0",Sum!EH$2:EH$153)</f>
        <v>4</v>
      </c>
      <c r="EK34">
        <f>SUMIF(Sum!$FE$4:$FE$155,"=0",Sum!EI$2:EI$153)</f>
        <v>5</v>
      </c>
      <c r="EL34">
        <f>SUMIF(Sum!$FE$4:$FE$155,"=0",Sum!EJ$2:EJ$153)</f>
        <v>3</v>
      </c>
      <c r="EM34">
        <f>SUMIF(Sum!$FE$4:$FE$155,"=0",Sum!EK$2:EK$153)</f>
        <v>2</v>
      </c>
      <c r="EN34">
        <f>SUMIF(Sum!$FE$4:$FE$155,"=0",Sum!EL$2:EL$153)</f>
        <v>1</v>
      </c>
      <c r="EO34">
        <f>SUMIF(Sum!$FE$4:$FE$155,"=0",Sum!EM$2:EM$153)</f>
        <v>71</v>
      </c>
      <c r="EP34">
        <f>SUMIF(Sum!$FE$4:$FE$155,"=0",Sum!EN$2:EN$153)</f>
        <v>6</v>
      </c>
      <c r="EQ34">
        <f>SUMIF(Sum!$FE$4:$FE$155,"=0",Sum!EO$2:EO$153)</f>
        <v>39</v>
      </c>
      <c r="ER34">
        <f>SUMIF(Sum!$FE$4:$FE$155,"=0",Sum!EP$2:EP$153)</f>
        <v>18</v>
      </c>
      <c r="ES34">
        <f>SUMIF(Sum!$FE$4:$FE$155,"=0",Sum!EQ$2:EQ$153)</f>
        <v>57</v>
      </c>
      <c r="ET34">
        <f>SUMIF(Sum!$FE$4:$FE$155,"=0",Sum!ER$2:ER$153)</f>
        <v>2</v>
      </c>
      <c r="EU34">
        <f>SUMIF(Sum!$FE$4:$FE$155,"=0",Sum!ES$2:ES$153)</f>
        <v>2</v>
      </c>
      <c r="EV34">
        <f>SUMIF(Sum!$FE$4:$FE$155,"=0",Sum!ET$2:ET$153)</f>
        <v>5</v>
      </c>
      <c r="EW34">
        <f>SUMIF(Sum!$FE$4:$FE$155,"=0",Sum!EU$2:EU$153)</f>
        <v>72</v>
      </c>
      <c r="EX34">
        <f>SUMIF(Sum!$FE$4:$FE$155,"=0",Sum!EV$2:EV$153)</f>
        <v>11</v>
      </c>
      <c r="EY34">
        <f>SUMIF(Sum!$FE$4:$FE$155,"=0",Sum!EW$2:EW$153)</f>
        <v>38</v>
      </c>
      <c r="EZ34">
        <f>SUMIF(Sum!$FE$4:$FE$155,"=0",Sum!EX$2:EX$153)</f>
        <v>51</v>
      </c>
      <c r="FA34">
        <f>SUMIF(Sum!$FE$4:$FE$155,"=0",Sum!EY$2:EY$153)</f>
        <v>34</v>
      </c>
      <c r="FB34">
        <f>SUMIF(Sum!$FE$4:$FE$155,"=0",Sum!EZ$2:EZ$153)</f>
        <v>17</v>
      </c>
      <c r="FC34">
        <f>SUMIF(Sum!$FE$4:$FE$155,"=0",Sum!FA$2:FA$153)</f>
        <v>37</v>
      </c>
      <c r="FD34">
        <f>SUMIF(Sum!$FE$4:$FE$155,"=0",Sum!FB$2:FB$153)</f>
        <v>11</v>
      </c>
      <c r="FE34">
        <f>SUMIF(Sum!$FE$4:$FE$155,"=0",Sum!FC$2:FC$153)</f>
        <v>1</v>
      </c>
    </row>
    <row r="35" spans="1:161" x14ac:dyDescent="0.25">
      <c r="A35" s="198"/>
      <c r="B35" s="44" t="s">
        <v>389</v>
      </c>
      <c r="C35" s="44"/>
      <c r="D35">
        <f>ROUND(D34/101*100,1)</f>
        <v>5247.5</v>
      </c>
      <c r="E35">
        <f t="shared" ref="E35:BP35" si="253">ROUND(E34/101*100,1)</f>
        <v>30.7</v>
      </c>
      <c r="F35">
        <f t="shared" si="253"/>
        <v>25.7</v>
      </c>
      <c r="G35">
        <f t="shared" si="253"/>
        <v>22.8</v>
      </c>
      <c r="H35">
        <f t="shared" si="253"/>
        <v>19.8</v>
      </c>
      <c r="I35">
        <f t="shared" si="253"/>
        <v>66.3</v>
      </c>
      <c r="J35">
        <f t="shared" si="253"/>
        <v>96</v>
      </c>
      <c r="K35">
        <f t="shared" si="253"/>
        <v>16987.099999999999</v>
      </c>
      <c r="L35">
        <f t="shared" si="253"/>
        <v>8293.1</v>
      </c>
      <c r="M35">
        <f t="shared" si="253"/>
        <v>2811</v>
      </c>
      <c r="N35">
        <f t="shared" si="253"/>
        <v>23.8</v>
      </c>
      <c r="O35">
        <f t="shared" si="253"/>
        <v>66.3</v>
      </c>
      <c r="P35">
        <f t="shared" si="253"/>
        <v>8.9</v>
      </c>
      <c r="Q35">
        <f t="shared" si="253"/>
        <v>91.1</v>
      </c>
      <c r="R35">
        <f t="shared" si="253"/>
        <v>8.9</v>
      </c>
      <c r="S35">
        <f t="shared" si="253"/>
        <v>70.3</v>
      </c>
      <c r="T35">
        <f t="shared" si="253"/>
        <v>28.7</v>
      </c>
      <c r="U35">
        <f t="shared" si="253"/>
        <v>20.8</v>
      </c>
      <c r="V35">
        <f t="shared" si="253"/>
        <v>15.8</v>
      </c>
      <c r="W35">
        <f t="shared" si="253"/>
        <v>5.9</v>
      </c>
      <c r="X35">
        <f t="shared" si="253"/>
        <v>78.2</v>
      </c>
      <c r="Y35">
        <f t="shared" si="253"/>
        <v>2</v>
      </c>
      <c r="Z35">
        <f t="shared" si="253"/>
        <v>36.6</v>
      </c>
      <c r="AA35">
        <f t="shared" si="253"/>
        <v>24.8</v>
      </c>
      <c r="AB35">
        <f t="shared" si="253"/>
        <v>5.9</v>
      </c>
      <c r="AC35">
        <f t="shared" si="253"/>
        <v>1</v>
      </c>
      <c r="AD35">
        <f t="shared" si="253"/>
        <v>0</v>
      </c>
      <c r="AE35">
        <f t="shared" si="253"/>
        <v>5.9</v>
      </c>
      <c r="AF35">
        <f t="shared" si="253"/>
        <v>2</v>
      </c>
      <c r="AG35">
        <f t="shared" si="253"/>
        <v>5</v>
      </c>
      <c r="AH35">
        <f t="shared" si="253"/>
        <v>2</v>
      </c>
      <c r="AI35">
        <f t="shared" si="253"/>
        <v>1</v>
      </c>
      <c r="AJ35">
        <f t="shared" si="253"/>
        <v>5.9</v>
      </c>
      <c r="AK35">
        <f t="shared" si="253"/>
        <v>3</v>
      </c>
      <c r="AL35">
        <f t="shared" si="253"/>
        <v>0</v>
      </c>
      <c r="AM35">
        <f t="shared" si="253"/>
        <v>6.9</v>
      </c>
      <c r="AN35">
        <f t="shared" si="253"/>
        <v>29.7</v>
      </c>
      <c r="AO35">
        <f t="shared" si="253"/>
        <v>33.700000000000003</v>
      </c>
      <c r="AP35">
        <f t="shared" si="253"/>
        <v>5</v>
      </c>
      <c r="AQ35">
        <f t="shared" si="253"/>
        <v>1</v>
      </c>
      <c r="AR35">
        <f t="shared" si="253"/>
        <v>5.9</v>
      </c>
      <c r="AS35">
        <f t="shared" si="253"/>
        <v>23.8</v>
      </c>
      <c r="AT35">
        <f t="shared" si="253"/>
        <v>55.4</v>
      </c>
      <c r="AU35">
        <f t="shared" si="253"/>
        <v>8.9</v>
      </c>
      <c r="AV35">
        <f t="shared" si="253"/>
        <v>10.9</v>
      </c>
      <c r="AW35">
        <f t="shared" si="253"/>
        <v>5.9</v>
      </c>
      <c r="AX35">
        <f t="shared" si="253"/>
        <v>82.2</v>
      </c>
      <c r="AY35">
        <f t="shared" si="253"/>
        <v>10.9</v>
      </c>
      <c r="AZ35">
        <f t="shared" si="253"/>
        <v>88.1</v>
      </c>
      <c r="BA35">
        <f t="shared" si="253"/>
        <v>2795.5</v>
      </c>
      <c r="BB35">
        <f t="shared" si="253"/>
        <v>109.5</v>
      </c>
      <c r="BC35">
        <f t="shared" si="253"/>
        <v>323.89999999999998</v>
      </c>
      <c r="BD35">
        <f t="shared" si="253"/>
        <v>0</v>
      </c>
      <c r="BE35">
        <f t="shared" si="253"/>
        <v>16.8</v>
      </c>
      <c r="BF35">
        <f t="shared" si="253"/>
        <v>82.2</v>
      </c>
      <c r="BG35">
        <f t="shared" si="253"/>
        <v>111.3</v>
      </c>
      <c r="BH35">
        <f t="shared" si="253"/>
        <v>17095.400000000001</v>
      </c>
      <c r="BI35">
        <f t="shared" si="253"/>
        <v>88.1</v>
      </c>
      <c r="BJ35">
        <f t="shared" si="253"/>
        <v>9455.4</v>
      </c>
      <c r="BK35">
        <f t="shared" si="253"/>
        <v>6713.9</v>
      </c>
      <c r="BL35">
        <f t="shared" si="253"/>
        <v>3025.5</v>
      </c>
      <c r="BM35">
        <f t="shared" si="253"/>
        <v>0</v>
      </c>
      <c r="BN35">
        <f t="shared" si="253"/>
        <v>211.9</v>
      </c>
      <c r="BO35">
        <f t="shared" si="253"/>
        <v>10.9</v>
      </c>
      <c r="BP35">
        <f t="shared" si="253"/>
        <v>4</v>
      </c>
      <c r="BQ35">
        <f t="shared" ref="BQ35:EB35" si="254">ROUND(BQ34/101*100,1)</f>
        <v>49.5</v>
      </c>
      <c r="BR35">
        <f t="shared" si="254"/>
        <v>29.7</v>
      </c>
      <c r="BS35">
        <f t="shared" si="254"/>
        <v>5</v>
      </c>
      <c r="BT35">
        <f t="shared" si="254"/>
        <v>83.2</v>
      </c>
      <c r="BU35">
        <f t="shared" si="254"/>
        <v>0</v>
      </c>
      <c r="BV35">
        <f t="shared" si="254"/>
        <v>0</v>
      </c>
      <c r="BW35">
        <f t="shared" si="254"/>
        <v>8.9</v>
      </c>
      <c r="BX35">
        <f t="shared" si="254"/>
        <v>0</v>
      </c>
      <c r="BY35">
        <f t="shared" si="254"/>
        <v>304</v>
      </c>
      <c r="BZ35">
        <f t="shared" si="254"/>
        <v>0</v>
      </c>
      <c r="CA35">
        <f t="shared" si="254"/>
        <v>18.8</v>
      </c>
      <c r="CB35">
        <f t="shared" si="254"/>
        <v>56.4</v>
      </c>
      <c r="CC35">
        <f t="shared" si="254"/>
        <v>21.8</v>
      </c>
      <c r="CD35">
        <f t="shared" si="254"/>
        <v>18.8</v>
      </c>
      <c r="CE35">
        <f t="shared" si="254"/>
        <v>16.8</v>
      </c>
      <c r="CF35">
        <f t="shared" si="254"/>
        <v>1</v>
      </c>
      <c r="CG35">
        <f t="shared" si="254"/>
        <v>53.5</v>
      </c>
      <c r="CH35">
        <f t="shared" si="254"/>
        <v>12.9</v>
      </c>
      <c r="CI35">
        <f t="shared" si="254"/>
        <v>80.2</v>
      </c>
      <c r="CJ35">
        <f t="shared" si="254"/>
        <v>61703.4</v>
      </c>
      <c r="CK35">
        <f t="shared" si="254"/>
        <v>66889.399999999994</v>
      </c>
      <c r="CL35">
        <f t="shared" si="254"/>
        <v>60.4</v>
      </c>
      <c r="CM35">
        <f t="shared" si="254"/>
        <v>0</v>
      </c>
      <c r="CN35">
        <f t="shared" si="254"/>
        <v>5.9</v>
      </c>
      <c r="CO35">
        <f t="shared" si="254"/>
        <v>2</v>
      </c>
      <c r="CP35">
        <f t="shared" si="254"/>
        <v>0</v>
      </c>
      <c r="CQ35">
        <f t="shared" si="254"/>
        <v>1</v>
      </c>
      <c r="CR35">
        <f t="shared" si="254"/>
        <v>27.7</v>
      </c>
      <c r="CS35">
        <f t="shared" si="254"/>
        <v>4</v>
      </c>
      <c r="CT35">
        <f t="shared" si="254"/>
        <v>1</v>
      </c>
      <c r="CU35">
        <f t="shared" si="254"/>
        <v>0</v>
      </c>
      <c r="CV35">
        <f t="shared" si="254"/>
        <v>0</v>
      </c>
      <c r="CW35">
        <f t="shared" si="254"/>
        <v>17.8</v>
      </c>
      <c r="CX35">
        <f t="shared" si="254"/>
        <v>42.6</v>
      </c>
      <c r="CY35">
        <f t="shared" si="254"/>
        <v>3</v>
      </c>
      <c r="CZ35">
        <f t="shared" si="254"/>
        <v>4</v>
      </c>
      <c r="DA35">
        <f t="shared" si="254"/>
        <v>1</v>
      </c>
      <c r="DB35">
        <f t="shared" si="254"/>
        <v>10.9</v>
      </c>
      <c r="DC35">
        <f t="shared" si="254"/>
        <v>56.4</v>
      </c>
      <c r="DD35">
        <f t="shared" si="254"/>
        <v>1</v>
      </c>
      <c r="DE35">
        <f t="shared" si="254"/>
        <v>0</v>
      </c>
      <c r="DF35">
        <f t="shared" si="254"/>
        <v>0</v>
      </c>
      <c r="DG35">
        <f t="shared" si="254"/>
        <v>1</v>
      </c>
      <c r="DH35">
        <f t="shared" si="254"/>
        <v>97</v>
      </c>
      <c r="DI35">
        <f t="shared" si="254"/>
        <v>1</v>
      </c>
      <c r="DJ35">
        <f t="shared" si="254"/>
        <v>0</v>
      </c>
      <c r="DK35">
        <f t="shared" si="254"/>
        <v>0</v>
      </c>
      <c r="DL35">
        <f t="shared" si="254"/>
        <v>96</v>
      </c>
      <c r="DM35">
        <f t="shared" si="254"/>
        <v>28.7</v>
      </c>
      <c r="DN35">
        <f t="shared" si="254"/>
        <v>34.700000000000003</v>
      </c>
      <c r="DO35">
        <f t="shared" si="254"/>
        <v>0</v>
      </c>
      <c r="DP35">
        <f t="shared" si="254"/>
        <v>17.8</v>
      </c>
      <c r="DQ35">
        <f t="shared" si="254"/>
        <v>0</v>
      </c>
      <c r="DR35">
        <f t="shared" si="254"/>
        <v>50.5</v>
      </c>
      <c r="DS35">
        <f t="shared" si="254"/>
        <v>10.9</v>
      </c>
      <c r="DT35">
        <f t="shared" si="254"/>
        <v>0</v>
      </c>
      <c r="DU35">
        <f t="shared" si="254"/>
        <v>98</v>
      </c>
      <c r="DV35">
        <f t="shared" si="254"/>
        <v>2150.5</v>
      </c>
      <c r="DW35">
        <f t="shared" si="254"/>
        <v>3</v>
      </c>
      <c r="DX35">
        <f t="shared" si="254"/>
        <v>10.9</v>
      </c>
      <c r="DY35">
        <f t="shared" si="254"/>
        <v>2</v>
      </c>
      <c r="DZ35">
        <f t="shared" si="254"/>
        <v>0</v>
      </c>
      <c r="EA35">
        <f t="shared" si="254"/>
        <v>6.9</v>
      </c>
      <c r="EB35">
        <f t="shared" si="254"/>
        <v>1</v>
      </c>
      <c r="EC35">
        <f t="shared" ref="EC35:FE35" si="255">ROUND(EC34/101*100,1)</f>
        <v>1</v>
      </c>
      <c r="ED35">
        <f t="shared" si="255"/>
        <v>1</v>
      </c>
      <c r="EE35">
        <f t="shared" si="255"/>
        <v>1</v>
      </c>
      <c r="EF35">
        <f t="shared" si="255"/>
        <v>1</v>
      </c>
      <c r="EG35">
        <f t="shared" si="255"/>
        <v>71.3</v>
      </c>
      <c r="EH35">
        <f t="shared" si="255"/>
        <v>8.9</v>
      </c>
      <c r="EI35">
        <f t="shared" si="255"/>
        <v>4</v>
      </c>
      <c r="EJ35">
        <f t="shared" si="255"/>
        <v>4</v>
      </c>
      <c r="EK35">
        <f t="shared" si="255"/>
        <v>5</v>
      </c>
      <c r="EL35">
        <f t="shared" si="255"/>
        <v>3</v>
      </c>
      <c r="EM35">
        <f t="shared" si="255"/>
        <v>2</v>
      </c>
      <c r="EN35">
        <f t="shared" si="255"/>
        <v>1</v>
      </c>
      <c r="EO35">
        <f t="shared" si="255"/>
        <v>70.3</v>
      </c>
      <c r="EP35">
        <f t="shared" si="255"/>
        <v>5.9</v>
      </c>
      <c r="EQ35">
        <f t="shared" si="255"/>
        <v>38.6</v>
      </c>
      <c r="ER35">
        <f t="shared" si="255"/>
        <v>17.8</v>
      </c>
      <c r="ES35">
        <f t="shared" si="255"/>
        <v>56.4</v>
      </c>
      <c r="ET35">
        <f t="shared" si="255"/>
        <v>2</v>
      </c>
      <c r="EU35">
        <f t="shared" si="255"/>
        <v>2</v>
      </c>
      <c r="EV35">
        <f t="shared" si="255"/>
        <v>5</v>
      </c>
      <c r="EW35">
        <f t="shared" si="255"/>
        <v>71.3</v>
      </c>
      <c r="EX35">
        <f t="shared" si="255"/>
        <v>10.9</v>
      </c>
      <c r="EY35">
        <f t="shared" si="255"/>
        <v>37.6</v>
      </c>
      <c r="EZ35">
        <f t="shared" si="255"/>
        <v>50.5</v>
      </c>
      <c r="FA35">
        <f t="shared" si="255"/>
        <v>33.700000000000003</v>
      </c>
      <c r="FB35">
        <f t="shared" si="255"/>
        <v>16.8</v>
      </c>
      <c r="FC35">
        <f t="shared" si="255"/>
        <v>36.6</v>
      </c>
      <c r="FD35">
        <f t="shared" si="255"/>
        <v>10.9</v>
      </c>
      <c r="FE35">
        <f t="shared" si="255"/>
        <v>1</v>
      </c>
    </row>
    <row r="36" spans="1:161" x14ac:dyDescent="0.25">
      <c r="A36" s="198"/>
      <c r="B36" s="44" t="s">
        <v>405</v>
      </c>
      <c r="C36" s="44"/>
      <c r="D36" s="51" t="str">
        <f>IF(D$2="Scale",_xlfn.TEXTJOIN("",1,Calculations!D26," [", Calculations!D27,";",Calculations!D28,"]"),_xlfn.TEXTJOIN("",1,D34," (", D35,"%)"))</f>
        <v>53 [48;58]</v>
      </c>
      <c r="E36" s="152" t="str">
        <f>IF(E$2="Scale",_xlfn.TEXTJOIN("",1,Calculations!E26," [", Calculations!E27,";",Calculations!E28,"]"),_xlfn.TEXTJOIN("",1,E34," (", E35,"%)"))</f>
        <v>31 (30,7%)</v>
      </c>
      <c r="F36" s="152" t="str">
        <f>IF(F$2="Scale",_xlfn.TEXTJOIN("",1,Calculations!F26," [", Calculations!F27,";",Calculations!F28,"]"),_xlfn.TEXTJOIN("",1,F34," (", F35,"%)"))</f>
        <v>26 (25,7%)</v>
      </c>
      <c r="G36" s="152" t="str">
        <f>IF(G$2="Scale",_xlfn.TEXTJOIN("",1,Calculations!G26," [", Calculations!G27,";",Calculations!G28,"]"),_xlfn.TEXTJOIN("",1,G34," (", G35,"%)"))</f>
        <v>23 (22,8%)</v>
      </c>
      <c r="H36" s="152" t="str">
        <f>IF(H$2="Scale",_xlfn.TEXTJOIN("",1,Calculations!H26," [", Calculations!H27,";",Calculations!H28,"]"),_xlfn.TEXTJOIN("",1,H34," (", H35,"%)"))</f>
        <v>20 (19,8%)</v>
      </c>
      <c r="I36" s="152" t="str">
        <f>IF(I$2="Scale",_xlfn.TEXTJOIN("",1,Calculations!I26," [", Calculations!I27,";",Calculations!I28,"]"),_xlfn.TEXTJOIN("",1,I34," (", I35,"%)"))</f>
        <v>67 (66,3%)</v>
      </c>
      <c r="J36" s="152" t="str">
        <f>IF(J$2="Scale",_xlfn.TEXTJOIN("",1,Calculations!J26," [", Calculations!J27,";",Calculations!J28,"]"),_xlfn.TEXTJOIN("",1,J34," (", J35,"%)"))</f>
        <v>97 (96%)</v>
      </c>
      <c r="K36" s="152" t="str">
        <f>IF(K$2="Scale",_xlfn.TEXTJOIN("",1,Calculations!K26," [", Calculations!K27,";",Calculations!K28,"]"),_xlfn.TEXTJOIN("",1,K34," (", K35,"%)"))</f>
        <v>170 [167;175]</v>
      </c>
      <c r="L36" s="152" t="str">
        <f>IF(L$2="Scale",_xlfn.TEXTJOIN("",1,Calculations!L26," [", Calculations!L27,";",Calculations!L28,"]"),_xlfn.TEXTJOIN("",1,L34," (", L35,"%)"))</f>
        <v>80 [75;90]</v>
      </c>
      <c r="M36" s="152" t="str">
        <f>IF(M$2="Scale",_xlfn.TEXTJOIN("",1,Calculations!M26," [", Calculations!M27,";",Calculations!M28,"]"),_xlfn.TEXTJOIN("",1,M34," (", M35,"%)"))</f>
        <v>28,3 [25,5;30,4]</v>
      </c>
      <c r="N36" s="152" t="str">
        <f>IF(N$2="Scale",_xlfn.TEXTJOIN("",1,Calculations!N26," [", Calculations!N27,";",Calculations!N28,"]"),_xlfn.TEXTJOIN("",1,N34," (", N35,"%)"))</f>
        <v>24 (23,8%)</v>
      </c>
      <c r="O36" s="152" t="str">
        <f>IF(O$2="Scale",_xlfn.TEXTJOIN("",1,Calculations!O26," [", Calculations!O27,";",Calculations!O28,"]"),_xlfn.TEXTJOIN("",1,O34," (", O35,"%)"))</f>
        <v>67 (66,3%)</v>
      </c>
      <c r="P36" s="152" t="str">
        <f>IF(P$2="Scale",_xlfn.TEXTJOIN("",1,Calculations!P26," [", Calculations!P27,";",Calculations!P28,"]"),_xlfn.TEXTJOIN("",1,P34," (", P35,"%)"))</f>
        <v>9 (8,9%)</v>
      </c>
      <c r="Q36" s="152" t="str">
        <f>IF(Q$2="Scale",_xlfn.TEXTJOIN("",1,Calculations!Q26," [", Calculations!Q27,";",Calculations!Q28,"]"),_xlfn.TEXTJOIN("",1,Q34," (", Q35,"%)"))</f>
        <v>92 (91,1%)</v>
      </c>
      <c r="R36" s="152" t="str">
        <f>IF(R$2="Scale",_xlfn.TEXTJOIN("",1,Calculations!R26," [", Calculations!R27,";",Calculations!R28,"]"),_xlfn.TEXTJOIN("",1,R34," (", R35,"%)"))</f>
        <v>9 (8,9%)</v>
      </c>
      <c r="S36" s="152" t="str">
        <f>IF(S$2="Scale",_xlfn.TEXTJOIN("",1,Calculations!S26," [", Calculations!S27,";",Calculations!S28,"]"),_xlfn.TEXTJOIN("",1,S34," (", S35,"%)"))</f>
        <v>71 (70,3%)</v>
      </c>
      <c r="T36" s="152" t="str">
        <f>IF(T$2="Scale",_xlfn.TEXTJOIN("",1,Calculations!T26," [", Calculations!T27,";",Calculations!T28,"]"),_xlfn.TEXTJOIN("",1,T34," (", T35,"%)"))</f>
        <v>29 (28,7%)</v>
      </c>
      <c r="U36" s="152" t="str">
        <f>IF(U$2="Scale",_xlfn.TEXTJOIN("",1,Calculations!U26," [", Calculations!U27,";",Calculations!U28,"]"),_xlfn.TEXTJOIN("",1,U34," (", U35,"%)"))</f>
        <v>21 (20,8%)</v>
      </c>
      <c r="V36" s="152" t="str">
        <f>IF(V$2="Scale",_xlfn.TEXTJOIN("",1,Calculations!V26," [", Calculations!V27,";",Calculations!V28,"]"),_xlfn.TEXTJOIN("",1,V34," (", V35,"%)"))</f>
        <v>16 (15,8%)</v>
      </c>
      <c r="W36" s="152" t="str">
        <f>IF(W$2="Scale",_xlfn.TEXTJOIN("",1,Calculations!W26," [", Calculations!W27,";",Calculations!W28,"]"),_xlfn.TEXTJOIN("",1,W34," (", W35,"%)"))</f>
        <v>6 (5,9%)</v>
      </c>
      <c r="X36" s="152" t="str">
        <f>IF(X$2="Scale",_xlfn.TEXTJOIN("",1,Calculations!X26," [", Calculations!X27,";",Calculations!X28,"]"),_xlfn.TEXTJOIN("",1,X34," (", X35,"%)"))</f>
        <v>79 (78,2%)</v>
      </c>
      <c r="Y36" s="152" t="str">
        <f>IF(Y$2="Scale",_xlfn.TEXTJOIN("",1,Calculations!Y26," [", Calculations!Y27,";",Calculations!Y28,"]"),_xlfn.TEXTJOIN("",1,Y34," (", Y35,"%)"))</f>
        <v>2 (2%)</v>
      </c>
      <c r="Z36" s="152" t="str">
        <f>IF(Z$2="Scale",_xlfn.TEXTJOIN("",1,Calculations!Z26," [", Calculations!Z27,";",Calculations!Z28,"]"),_xlfn.TEXTJOIN("",1,Z34," (", Z35,"%)"))</f>
        <v>37 (36,6%)</v>
      </c>
      <c r="AA36" s="152" t="str">
        <f>IF(AA$2="Scale",_xlfn.TEXTJOIN("",1,Calculations!AA26," [", Calculations!AA27,";",Calculations!AA28,"]"),_xlfn.TEXTJOIN("",1,AA34," (", AA35,"%)"))</f>
        <v>25 (24,8%)</v>
      </c>
      <c r="AB36" s="152" t="str">
        <f>IF(AB$2="Scale",_xlfn.TEXTJOIN("",1,Calculations!AB26," [", Calculations!AB27,";",Calculations!AB28,"]"),_xlfn.TEXTJOIN("",1,AB34," (", AB35,"%)"))</f>
        <v>6 (5,9%)</v>
      </c>
      <c r="AC36" s="152" t="str">
        <f>IF(AC$2="Scale",_xlfn.TEXTJOIN("",1,Calculations!AC26," [", Calculations!AC27,";",Calculations!AC28,"]"),_xlfn.TEXTJOIN("",1,AC34," (", AC35,"%)"))</f>
        <v>1 (1%)</v>
      </c>
      <c r="AD36" s="152" t="str">
        <f>IF(AD$2="Scale",_xlfn.TEXTJOIN("",1,Calculations!AD26," [", Calculations!AD27,";",Calculations!AD28,"]"),_xlfn.TEXTJOIN("",1,AD34," (", AD35,"%)"))</f>
        <v>0 (0%)</v>
      </c>
      <c r="AE36" s="152" t="str">
        <f>IF(AE$2="Scale",_xlfn.TEXTJOIN("",1,Calculations!AE26," [", Calculations!AE27,";",Calculations!AE28,"]"),_xlfn.TEXTJOIN("",1,AE34," (", AE35,"%)"))</f>
        <v>6 (5,9%)</v>
      </c>
      <c r="AF36" s="152" t="str">
        <f>IF(AF$2="Scale",_xlfn.TEXTJOIN("",1,Calculations!AF26," [", Calculations!AF27,";",Calculations!AF28,"]"),_xlfn.TEXTJOIN("",1,AF34," (", AF35,"%)"))</f>
        <v>2 (2%)</v>
      </c>
      <c r="AG36" s="152" t="str">
        <f>IF(AG$2="Scale",_xlfn.TEXTJOIN("",1,Calculations!AG26," [", Calculations!AG27,";",Calculations!AG28,"]"),_xlfn.TEXTJOIN("",1,AG34," (", AG35,"%)"))</f>
        <v>5 (5%)</v>
      </c>
      <c r="AH36" s="152" t="str">
        <f>IF(AH$2="Scale",_xlfn.TEXTJOIN("",1,Calculations!AH26," [", Calculations!AH27,";",Calculations!AH28,"]"),_xlfn.TEXTJOIN("",1,AH34," (", AH35,"%)"))</f>
        <v>2 (2%)</v>
      </c>
      <c r="AI36" s="152" t="str">
        <f>IF(AI$2="Scale",_xlfn.TEXTJOIN("",1,Calculations!AI26," [", Calculations!AI27,";",Calculations!AI28,"]"),_xlfn.TEXTJOIN("",1,AI34," (", AI35,"%)"))</f>
        <v>1 (1%)</v>
      </c>
      <c r="AJ36" s="152" t="str">
        <f>IF(AJ$2="Scale",_xlfn.TEXTJOIN("",1,Calculations!AJ26," [", Calculations!AJ27,";",Calculations!AJ28,"]"),_xlfn.TEXTJOIN("",1,AJ34," (", AJ35,"%)"))</f>
        <v>6 (5,9%)</v>
      </c>
      <c r="AK36" s="152" t="str">
        <f>IF(AK$2="Scale",_xlfn.TEXTJOIN("",1,Calculations!AK26," [", Calculations!AK27,";",Calculations!AK28,"]"),_xlfn.TEXTJOIN("",1,AK34," (", AK35,"%)"))</f>
        <v>3 (3%)</v>
      </c>
      <c r="AL36" s="152" t="str">
        <f>IF(AL$2="Scale",_xlfn.TEXTJOIN("",1,Calculations!AL26," [", Calculations!AL27,";",Calculations!AL28,"]"),_xlfn.TEXTJOIN("",1,AL34," (", AL35,"%)"))</f>
        <v>0 (0%)</v>
      </c>
      <c r="AM36" s="152" t="str">
        <f>IF(AM$2="Scale",_xlfn.TEXTJOIN("",1,Calculations!AM26," [", Calculations!AM27,";",Calculations!AM28,"]"),_xlfn.TEXTJOIN("",1,AM34," (", AM35,"%)"))</f>
        <v>7 (6,9%)</v>
      </c>
      <c r="AN36" s="152" t="str">
        <f>IF(AN$2="Scale",_xlfn.TEXTJOIN("",1,Calculations!AN26," [", Calculations!AN27,";",Calculations!AN28,"]"),_xlfn.TEXTJOIN("",1,AN34," (", AN35,"%)"))</f>
        <v>30 (29,7%)</v>
      </c>
      <c r="AO36" s="152" t="str">
        <f>IF(AO$2="Scale",_xlfn.TEXTJOIN("",1,Calculations!AO26," [", Calculations!AO27,";",Calculations!AO28,"]"),_xlfn.TEXTJOIN("",1,AO34," (", AO35,"%)"))</f>
        <v>34 (33,7%)</v>
      </c>
      <c r="AP36" s="152" t="str">
        <f>IF(AP$2="Scale",_xlfn.TEXTJOIN("",1,Calculations!AP26," [", Calculations!AP27,";",Calculations!AP28,"]"),_xlfn.TEXTJOIN("",1,AP34," (", AP35,"%)"))</f>
        <v>5 (5%)</v>
      </c>
      <c r="AQ36" s="152" t="str">
        <f>IF(AQ$2="Scale",_xlfn.TEXTJOIN("",1,Calculations!AQ26," [", Calculations!AQ27,";",Calculations!AQ28,"]"),_xlfn.TEXTJOIN("",1,AQ34," (", AQ35,"%)"))</f>
        <v>1 (1%)</v>
      </c>
      <c r="AR36" s="152" t="str">
        <f>IF(AR$2="Scale",_xlfn.TEXTJOIN("",1,Calculations!AR26," [", Calculations!AR27,";",Calculations!AR28,"]"),_xlfn.TEXTJOIN("",1,AR34," (", AR35,"%)"))</f>
        <v>6 (5,9%)</v>
      </c>
      <c r="AS36" s="152" t="str">
        <f>IF(AS$2="Scale",_xlfn.TEXTJOIN("",1,Calculations!AS26," [", Calculations!AS27,";",Calculations!AS28,"]"),_xlfn.TEXTJOIN("",1,AS34," (", AS35,"%)"))</f>
        <v>24 (23,8%)</v>
      </c>
      <c r="AT36" s="152" t="str">
        <f>IF(AT$2="Scale",_xlfn.TEXTJOIN("",1,Calculations!AT26," [", Calculations!AT27,";",Calculations!AT28,"]"),_xlfn.TEXTJOIN("",1,AT34," (", AT35,"%)"))</f>
        <v>56 (55,4%)</v>
      </c>
      <c r="AU36" s="152" t="str">
        <f>IF(AU$2="Scale",_xlfn.TEXTJOIN("",1,Calculations!AU26," [", Calculations!AU27,";",Calculations!AU28,"]"),_xlfn.TEXTJOIN("",1,AU34," (", AU35,"%)"))</f>
        <v>9 (8,9%)</v>
      </c>
      <c r="AV36" s="152" t="str">
        <f>IF(AV$2="Scale",_xlfn.TEXTJOIN("",1,Calculations!AV26," [", Calculations!AV27,";",Calculations!AV28,"]"),_xlfn.TEXTJOIN("",1,AV34," (", AV35,"%)"))</f>
        <v>11 (10,9%)</v>
      </c>
      <c r="AW36" s="152" t="str">
        <f>IF(AW$2="Scale",_xlfn.TEXTJOIN("",1,Calculations!AW26," [", Calculations!AW27,";",Calculations!AW28,"]"),_xlfn.TEXTJOIN("",1,AW34," (", AW35,"%)"))</f>
        <v>6 (5,9%)</v>
      </c>
      <c r="AX36" s="152" t="str">
        <f>IF(AX$2="Scale",_xlfn.TEXTJOIN("",1,Calculations!AX26," [", Calculations!AX27,";",Calculations!AX28,"]"),_xlfn.TEXTJOIN("",1,AX34," (", AX35,"%)"))</f>
        <v>83 (82,2%)</v>
      </c>
      <c r="AY36" s="152" t="str">
        <f>IF(AY$2="Scale",_xlfn.TEXTJOIN("",1,Calculations!AY26," [", Calculations!AY27,";",Calculations!AY28,"]"),_xlfn.TEXTJOIN("",1,AY34," (", AY35,"%)"))</f>
        <v>11 (10,9%)</v>
      </c>
      <c r="AZ36" s="152" t="str">
        <f>IF(AZ$2="Scale",_xlfn.TEXTJOIN("",1,Calculations!AZ26," [", Calculations!AZ27,";",Calculations!AZ28,"]"),_xlfn.TEXTJOIN("",1,AZ34," (", AZ35,"%)"))</f>
        <v>89 (88,1%)</v>
      </c>
      <c r="BA36" s="152" t="str">
        <f>IF(BA$2="Scale",_xlfn.TEXTJOIN("",1,Calculations!BA26," [", Calculations!BA27,";",Calculations!BA28,"]"),_xlfn.TEXTJOIN("",1,BA34," (", BA35,"%)"))</f>
        <v>27,5 [21,5;34,5]</v>
      </c>
      <c r="BB36" s="152" t="str">
        <f>IF(BB$2="Scale",_xlfn.TEXTJOIN("",1,Calculations!BB26," [", Calculations!BB27,";",Calculations!BB28,"]"),_xlfn.TEXTJOIN("",1,BB34," (", BB35,"%)"))</f>
        <v>1,1 [0,7;1,4]</v>
      </c>
      <c r="BC36" s="152" t="str">
        <f>IF(BC$2="Scale",_xlfn.TEXTJOIN("",1,Calculations!BC26," [", Calculations!BC27,";",Calculations!BC28,"]"),_xlfn.TEXTJOIN("",1,BC34," (", BC35,"%)"))</f>
        <v>3,2 [2,8;3,7]</v>
      </c>
      <c r="BD36" s="152" t="str">
        <f>IF(BD$2="Scale",_xlfn.TEXTJOIN("",1,Calculations!BD26," [", Calculations!BD27,";",Calculations!BD28,"]"),_xlfn.TEXTJOIN("",1,BD34," (", BD35,"%)"))</f>
        <v>0 (0%)</v>
      </c>
      <c r="BE36" s="152" t="str">
        <f>IF(BE$2="Scale",_xlfn.TEXTJOIN("",1,Calculations!BE26," [", Calculations!BE27,";",Calculations!BE28,"]"),_xlfn.TEXTJOIN("",1,BE34," (", BE35,"%)"))</f>
        <v>17 (16,8%)</v>
      </c>
      <c r="BF36" s="152" t="str">
        <f>IF(BF$2="Scale",_xlfn.TEXTJOIN("",1,Calculations!BF26," [", Calculations!BF27,";",Calculations!BF28,"]"),_xlfn.TEXTJOIN("",1,BF34," (", BF35,"%)"))</f>
        <v>83 (82,2%)</v>
      </c>
      <c r="BG36" s="152" t="str">
        <f>IF(BG$2="Scale",_xlfn.TEXTJOIN("",1,Calculations!BG26," [", Calculations!BG27,";",Calculations!BG28,"]"),_xlfn.TEXTJOIN("",1,BG34," (", BG35,"%)"))</f>
        <v>1,1 [1;1,2]</v>
      </c>
      <c r="BH36" s="152" t="str">
        <f>IF(BH$2="Scale",_xlfn.TEXTJOIN("",1,Calculations!BH26," [", Calculations!BH27,";",Calculations!BH28,"]"),_xlfn.TEXTJOIN("",1,BH34," (", BH35,"%)"))</f>
        <v>175,6 [148;183]</v>
      </c>
      <c r="BI36" s="152" t="str">
        <f>IF(BI$2="Scale",_xlfn.TEXTJOIN("",1,Calculations!BI26," [", Calculations!BI27,";",Calculations!BI28,"]"),_xlfn.TEXTJOIN("",1,BI34," (", BI35,"%)"))</f>
        <v>89 (88,1%)</v>
      </c>
      <c r="BJ36" s="152" t="str">
        <f>IF(BJ$2="Scale",_xlfn.TEXTJOIN("",1,Calculations!BJ26," [", Calculations!BJ27,";",Calculations!BJ28,"]"),_xlfn.TEXTJOIN("",1,BJ34," (", BJ35,"%)"))</f>
        <v>103 [85;125]</v>
      </c>
      <c r="BK36" s="152" t="str">
        <f>IF(BK$2="Scale",_xlfn.TEXTJOIN("",1,Calculations!BK26," [", Calculations!BK27,";",Calculations!BK28,"]"),_xlfn.TEXTJOIN("",1,BK34," (", BK35,"%)"))</f>
        <v>70 [58;87]</v>
      </c>
      <c r="BL36" s="152" t="str">
        <f>IF(BL$2="Scale",_xlfn.TEXTJOIN("",1,Calculations!BL26," [", Calculations!BL27,";",Calculations!BL28,"]"),_xlfn.TEXTJOIN("",1,BL34," (", BL35,"%)"))</f>
        <v>34,3 [32,6;35,1]</v>
      </c>
      <c r="BM36" s="152" t="str">
        <f>IF(BM$2="Scale",_xlfn.TEXTJOIN("",1,Calculations!BM26," [", Calculations!BM27,";",Calculations!BM28,"]"),_xlfn.TEXTJOIN("",1,BM34," (", BM35,"%)"))</f>
        <v>0 (0%)</v>
      </c>
      <c r="BN36" s="152" t="str">
        <f>IF(BN$2="Scale",_xlfn.TEXTJOIN("",1,Calculations!BN26," [", Calculations!BN27,";",Calculations!BN28,"]"),_xlfn.TEXTJOIN("",1,BN34," (", BN35,"%)"))</f>
        <v>2 [2;3]</v>
      </c>
      <c r="BO36" s="152" t="str">
        <f>IF(BO$2="Scale",_xlfn.TEXTJOIN("",1,Calculations!BO26," [", Calculations!BO27,";",Calculations!BO28,"]"),_xlfn.TEXTJOIN("",1,BO34," (", BO35,"%)"))</f>
        <v>11 (10,9%)</v>
      </c>
      <c r="BP36" s="152" t="str">
        <f>IF(BP$2="Scale",_xlfn.TEXTJOIN("",1,Calculations!BP26," [", Calculations!BP27,";",Calculations!BP28,"]"),_xlfn.TEXTJOIN("",1,BP34," (", BP35,"%)"))</f>
        <v>4 (4%)</v>
      </c>
      <c r="BQ36" s="152" t="str">
        <f>IF(BQ$2="Scale",_xlfn.TEXTJOIN("",1,Calculations!BQ26," [", Calculations!BQ27,";",Calculations!BQ28,"]"),_xlfn.TEXTJOIN("",1,BQ34," (", BQ35,"%)"))</f>
        <v>50 (49,5%)</v>
      </c>
      <c r="BR36" s="152" t="str">
        <f>IF(BR$2="Scale",_xlfn.TEXTJOIN("",1,Calculations!BR26," [", Calculations!BR27,";",Calculations!BR28,"]"),_xlfn.TEXTJOIN("",1,BR34," (", BR35,"%)"))</f>
        <v>30 (29,7%)</v>
      </c>
      <c r="BS36" s="152" t="str">
        <f>IF(BS$2="Scale",_xlfn.TEXTJOIN("",1,Calculations!BS26," [", Calculations!BS27,";",Calculations!BS28,"]"),_xlfn.TEXTJOIN("",1,BS34," (", BS35,"%)"))</f>
        <v>5 (5%)</v>
      </c>
      <c r="BT36" s="152" t="str">
        <f>IF(BT$2="Scale",_xlfn.TEXTJOIN("",1,Calculations!BT26," [", Calculations!BT27,";",Calculations!BT28,"]"),_xlfn.TEXTJOIN("",1,BT34," (", BT35,"%)"))</f>
        <v>84 (83,2%)</v>
      </c>
      <c r="BU36" s="152" t="str">
        <f>IF(BU$2="Scale",_xlfn.TEXTJOIN("",1,Calculations!BU26," [", Calculations!BU27,";",Calculations!BU28,"]"),_xlfn.TEXTJOIN("",1,BU34," (", BU35,"%)"))</f>
        <v>0 (0%)</v>
      </c>
      <c r="BV36" s="152" t="str">
        <f>IF(BV$2="Scale",_xlfn.TEXTJOIN("",1,Calculations!BV26," [", Calculations!BV27,";",Calculations!BV28,"]"),_xlfn.TEXTJOIN("",1,BV34," (", BV35,"%)"))</f>
        <v>0 (0%)</v>
      </c>
      <c r="BW36" s="152" t="str">
        <f>IF(BW$2="Scale",_xlfn.TEXTJOIN("",1,Calculations!BW26," [", Calculations!BW27,";",Calculations!BW28,"]"),_xlfn.TEXTJOIN("",1,BW34," (", BW35,"%)"))</f>
        <v>9 (8,9%)</v>
      </c>
      <c r="BX36" s="152" t="str">
        <f>IF(BX$2="Scale",_xlfn.TEXTJOIN("",1,Calculations!BX26," [", Calculations!BX27,";",Calculations!BX28,"]"),_xlfn.TEXTJOIN("",1,BX34," (", BX35,"%)"))</f>
        <v>0 (0%)</v>
      </c>
      <c r="BY36" s="152" t="str">
        <f>IF(BY$2="Scale",_xlfn.TEXTJOIN("",1,Calculations!BY26," [", Calculations!BY27,";",Calculations!BY28,"]"),_xlfn.TEXTJOIN("",1,BY34," (", BY35,"%)"))</f>
        <v>3 [3;4]</v>
      </c>
      <c r="BZ36" s="152" t="str">
        <f>IF(BZ$2="Scale",_xlfn.TEXTJOIN("",1,Calculations!BZ26," [", Calculations!BZ27,";",Calculations!BZ28,"]"),_xlfn.TEXTJOIN("",1,BZ34," (", BZ35,"%)"))</f>
        <v>0 (0%)</v>
      </c>
      <c r="CA36" s="152" t="str">
        <f>IF(CA$2="Scale",_xlfn.TEXTJOIN("",1,Calculations!CA26," [", Calculations!CA27,";",Calculations!CA28,"]"),_xlfn.TEXTJOIN("",1,CA34," (", CA35,"%)"))</f>
        <v>19 (18,8%)</v>
      </c>
      <c r="CB36" s="152" t="str">
        <f>IF(CB$2="Scale",_xlfn.TEXTJOIN("",1,Calculations!CB26," [", Calculations!CB27,";",Calculations!CB28,"]"),_xlfn.TEXTJOIN("",1,CB34," (", CB35,"%)"))</f>
        <v>57 (56,4%)</v>
      </c>
      <c r="CC36" s="152" t="str">
        <f>IF(CC$2="Scale",_xlfn.TEXTJOIN("",1,Calculations!CC26," [", Calculations!CC27,";",Calculations!CC28,"]"),_xlfn.TEXTJOIN("",1,CC34," (", CC35,"%)"))</f>
        <v>22 (21,8%)</v>
      </c>
      <c r="CD36" s="152" t="str">
        <f>IF(CD$2="Scale",_xlfn.TEXTJOIN("",1,Calculations!CD26," [", Calculations!CD27,";",Calculations!CD28,"]"),_xlfn.TEXTJOIN("",1,CD34," (", CD35,"%)"))</f>
        <v>19 (18,8%)</v>
      </c>
      <c r="CE36" s="152" t="str">
        <f>IF(CE$2="Scale",_xlfn.TEXTJOIN("",1,Calculations!CE26," [", Calculations!CE27,";",Calculations!CE28,"]"),_xlfn.TEXTJOIN("",1,CE34," (", CE35,"%)"))</f>
        <v>17 (16,8%)</v>
      </c>
      <c r="CF36" s="152" t="str">
        <f>IF(CF$2="Scale",_xlfn.TEXTJOIN("",1,Calculations!CF26," [", Calculations!CF27,";",Calculations!CF28,"]"),_xlfn.TEXTJOIN("",1,CF34," (", CF35,"%)"))</f>
        <v>1 (1%)</v>
      </c>
      <c r="CG36" s="152" t="str">
        <f>IF(CG$2="Scale",_xlfn.TEXTJOIN("",1,Calculations!CG26," [", Calculations!CG27,";",Calculations!CG28,"]"),_xlfn.TEXTJOIN("",1,CG34," (", CG35,"%)"))</f>
        <v>54 (53,5%)</v>
      </c>
      <c r="CH36" s="152" t="str">
        <f>IF(CH$2="Scale",_xlfn.TEXTJOIN("",1,Calculations!CH26," [", Calculations!CH27,";",Calculations!CH28,"]"),_xlfn.TEXTJOIN("",1,CH34," (", CH35,"%)"))</f>
        <v>13 (12,9%)</v>
      </c>
      <c r="CI36" s="152" t="str">
        <f>IF(CI$2="Scale",_xlfn.TEXTJOIN("",1,Calculations!CI26," [", Calculations!CI27,";",Calculations!CI28,"]"),_xlfn.TEXTJOIN("",1,CI34," (", CI35,"%)"))</f>
        <v>81 (80,2%)</v>
      </c>
      <c r="CJ36" s="152" t="str">
        <f>IF(CJ$2="Scale",_xlfn.TEXTJOIN("",1,Calculations!CJ26," [", Calculations!CJ27,";",Calculations!CJ28,"]"),_xlfn.TEXTJOIN("",1,CJ34," (", CJ35,"%)"))</f>
        <v>600 [500;700]</v>
      </c>
      <c r="CK36" s="152" t="str">
        <f>IF(CK$2="Scale",_xlfn.TEXTJOIN("",1,Calculations!CK26," [", Calculations!CK27,";",Calculations!CK28,"]"),_xlfn.TEXTJOIN("",1,CK34," (", CK35,"%)"))</f>
        <v>640 [475;800]</v>
      </c>
      <c r="CL36" s="152" t="str">
        <f>IF(CL$2="Scale",_xlfn.TEXTJOIN("",1,Calculations!CL26," [", Calculations!CL27,";",Calculations!CL28,"]"),_xlfn.TEXTJOIN("",1,CL34," (", CL35,"%)"))</f>
        <v>61 (60,4%)</v>
      </c>
      <c r="CM36" s="152" t="str">
        <f>IF(CM$2="Scale",_xlfn.TEXTJOIN("",1,Calculations!CM26," [", Calculations!CM27,";",Calculations!CM28,"]"),_xlfn.TEXTJOIN("",1,CM34," (", CM35,"%)"))</f>
        <v>0 (0%)</v>
      </c>
      <c r="CN36" s="152" t="str">
        <f>IF(CN$2="Scale",_xlfn.TEXTJOIN("",1,Calculations!CN26," [", Calculations!CN27,";",Calculations!CN28,"]"),_xlfn.TEXTJOIN("",1,CN34," (", CN35,"%)"))</f>
        <v>6 (5,9%)</v>
      </c>
      <c r="CO36" s="152" t="str">
        <f>IF(CO$2="Scale",_xlfn.TEXTJOIN("",1,Calculations!CO26," [", Calculations!CO27,";",Calculations!CO28,"]"),_xlfn.TEXTJOIN("",1,CO34," (", CO35,"%)"))</f>
        <v>2 (2%)</v>
      </c>
      <c r="CP36" s="152" t="str">
        <f>IF(CP$2="Scale",_xlfn.TEXTJOIN("",1,Calculations!CP26," [", Calculations!CP27,";",Calculations!CP28,"]"),_xlfn.TEXTJOIN("",1,CP34," (", CP35,"%)"))</f>
        <v>0 (0%)</v>
      </c>
      <c r="CQ36" s="152" t="str">
        <f>IF(CQ$2="Scale",_xlfn.TEXTJOIN("",1,Calculations!CQ26," [", Calculations!CQ27,";",Calculations!CQ28,"]"),_xlfn.TEXTJOIN("",1,CQ34," (", CQ35,"%)"))</f>
        <v>1 (1%)</v>
      </c>
      <c r="CR36" s="152" t="str">
        <f>IF(CR$2="Scale",_xlfn.TEXTJOIN("",1,Calculations!CR26," [", Calculations!CR27,";",Calculations!CR28,"]"),_xlfn.TEXTJOIN("",1,CR34," (", CR35,"%)"))</f>
        <v>28 (27,7%)</v>
      </c>
      <c r="CS36" s="152" t="str">
        <f>IF(CS$2="Scale",_xlfn.TEXTJOIN("",1,Calculations!CS26," [", Calculations!CS27,";",Calculations!CS28,"]"),_xlfn.TEXTJOIN("",1,CS34," (", CS35,"%)"))</f>
        <v>4 (4%)</v>
      </c>
      <c r="CT36" s="152" t="str">
        <f>IF(CT$2="Scale",_xlfn.TEXTJOIN("",1,Calculations!CT26," [", Calculations!CT27,";",Calculations!CT28,"]"),_xlfn.TEXTJOIN("",1,CT34," (", CT35,"%)"))</f>
        <v>1 (1%)</v>
      </c>
      <c r="CU36" s="152" t="str">
        <f>IF(CU$2="Scale",_xlfn.TEXTJOIN("",1,Calculations!CU26," [", Calculations!CU27,";",Calculations!CU28,"]"),_xlfn.TEXTJOIN("",1,CU34," (", CU35,"%)"))</f>
        <v>0 (0%)</v>
      </c>
      <c r="CV36" s="152" t="str">
        <f>IF(CV$2="Scale",_xlfn.TEXTJOIN("",1,Calculations!CV26," [", Calculations!CV27,";",Calculations!CV28,"]"),_xlfn.TEXTJOIN("",1,CV34," (", CV35,"%)"))</f>
        <v>0 (0%)</v>
      </c>
      <c r="CW36" s="152" t="str">
        <f>IF(CW$2="Scale",_xlfn.TEXTJOIN("",1,Calculations!CW26," [", Calculations!CW27,";",Calculations!CW28,"]"),_xlfn.TEXTJOIN("",1,CW34," (", CW35,"%)"))</f>
        <v>18 (17,8%)</v>
      </c>
      <c r="CX36" s="152" t="str">
        <f>IF(CX$2="Scale",_xlfn.TEXTJOIN("",1,Calculations!CX26," [", Calculations!CX27,";",Calculations!CX28,"]"),_xlfn.TEXTJOIN("",1,CX34," (", CX35,"%)"))</f>
        <v>43 (42,6%)</v>
      </c>
      <c r="CY36" s="152" t="str">
        <f>IF(CY$2="Scale",_xlfn.TEXTJOIN("",1,Calculations!CY26," [", Calculations!CY27,";",Calculations!CY28,"]"),_xlfn.TEXTJOIN("",1,CY34," (", CY35,"%)"))</f>
        <v>3 (3%)</v>
      </c>
      <c r="CZ36" s="152" t="str">
        <f>IF(CZ$2="Scale",_xlfn.TEXTJOIN("",1,Calculations!CZ26," [", Calculations!CZ27,";",Calculations!CZ28,"]"),_xlfn.TEXTJOIN("",1,CZ34," (", CZ35,"%)"))</f>
        <v>4 (4%)</v>
      </c>
      <c r="DA36" s="152" t="str">
        <f>IF(DA$2="Scale",_xlfn.TEXTJOIN("",1,Calculations!DA26," [", Calculations!DA27,";",Calculations!DA28,"]"),_xlfn.TEXTJOIN("",1,DA34," (", DA35,"%)"))</f>
        <v>1 (1%)</v>
      </c>
      <c r="DB36" s="152" t="str">
        <f>IF(DB$2="Scale",_xlfn.TEXTJOIN("",1,Calculations!DB26," [", Calculations!DB27,";",Calculations!DB28,"]"),_xlfn.TEXTJOIN("",1,DB34," (", DB35,"%)"))</f>
        <v>11 (10,9%)</v>
      </c>
      <c r="DC36" s="152" t="str">
        <f>IF(DC$2="Scale",_xlfn.TEXTJOIN("",1,Calculations!DC26," [", Calculations!DC27,";",Calculations!DC28,"]"),_xlfn.TEXTJOIN("",1,DC34," (", DC35,"%)"))</f>
        <v>57 (56,4%)</v>
      </c>
      <c r="DD36" s="152" t="str">
        <f>IF(DD$2="Scale",_xlfn.TEXTJOIN("",1,Calculations!DD26," [", Calculations!DD27,";",Calculations!DD28,"]"),_xlfn.TEXTJOIN("",1,DD34," (", DD35,"%)"))</f>
        <v>1 (1%)</v>
      </c>
      <c r="DE36" s="152" t="str">
        <f>IF(DE$2="Scale",_xlfn.TEXTJOIN("",1,Calculations!DE26," [", Calculations!DE27,";",Calculations!DE28,"]"),_xlfn.TEXTJOIN("",1,DE34," (", DE35,"%)"))</f>
        <v>0 (0%)</v>
      </c>
      <c r="DF36" s="152" t="str">
        <f>IF(DF$2="Scale",_xlfn.TEXTJOIN("",1,Calculations!DF26," [", Calculations!DF27,";",Calculations!DF28,"]"),_xlfn.TEXTJOIN("",1,DF34," (", DF35,"%)"))</f>
        <v>0 (0%)</v>
      </c>
      <c r="DG36" s="152" t="str">
        <f>IF(DG$2="Scale",_xlfn.TEXTJOIN("",1,Calculations!DG26," [", Calculations!DG27,";",Calculations!DG28,"]"),_xlfn.TEXTJOIN("",1,DG34," (", DG35,"%)"))</f>
        <v>1 (1%)</v>
      </c>
      <c r="DH36" s="152" t="str">
        <f>IF(DH$2="Scale",_xlfn.TEXTJOIN("",1,Calculations!DH26," [", Calculations!DH27,";",Calculations!DH28,"]"),_xlfn.TEXTJOIN("",1,DH34," (", DH35,"%)"))</f>
        <v>98 (97%)</v>
      </c>
      <c r="DI36" s="152" t="str">
        <f>IF(DI$2="Scale",_xlfn.TEXTJOIN("",1,Calculations!DI26," [", Calculations!DI27,";",Calculations!DI28,"]"),_xlfn.TEXTJOIN("",1,DI34," (", DI35,"%)"))</f>
        <v>1 (1%)</v>
      </c>
      <c r="DJ36" s="152" t="str">
        <f>IF(DJ$2="Scale",_xlfn.TEXTJOIN("",1,Calculations!DJ26," [", Calculations!DJ27,";",Calculations!DJ28,"]"),_xlfn.TEXTJOIN("",1,DJ34," (", DJ35,"%)"))</f>
        <v>0 (0%)</v>
      </c>
      <c r="DK36" s="152" t="str">
        <f>IF(DK$2="Scale",_xlfn.TEXTJOIN("",1,Calculations!DK26," [", Calculations!DK27,";",Calculations!DK28,"]"),_xlfn.TEXTJOIN("",1,DK34," (", DK35,"%)"))</f>
        <v>0 (0%)</v>
      </c>
      <c r="DL36" s="152" t="str">
        <f>IF(DL$2="Scale",_xlfn.TEXTJOIN("",1,Calculations!DL26," [", Calculations!DL27,";",Calculations!DL28,"]"),_xlfn.TEXTJOIN("",1,DL34," (", DL35,"%)"))</f>
        <v>97 (96%)</v>
      </c>
      <c r="DM36" s="152" t="str">
        <f>IF(DM$2="Scale",_xlfn.TEXTJOIN("",1,Calculations!DM26," [", Calculations!DM27,";",Calculations!DM28,"]"),_xlfn.TEXTJOIN("",1,DM34," (", DM35,"%)"))</f>
        <v>29 (28,7%)</v>
      </c>
      <c r="DN36" s="152" t="str">
        <f>IF(DN$2="Scale",_xlfn.TEXTJOIN("",1,Calculations!DN26," [", Calculations!DN27,";",Calculations!DN28,"]"),_xlfn.TEXTJOIN("",1,DN34," (", DN35,"%)"))</f>
        <v>35 (34,7%)</v>
      </c>
      <c r="DO36" s="152" t="str">
        <f>IF(DO$2="Scale",_xlfn.TEXTJOIN("",1,Calculations!DO26," [", Calculations!DO27,";",Calculations!DO28,"]"),_xlfn.TEXTJOIN("",1,DO34," (", DO35,"%)"))</f>
        <v>0 (0%)</v>
      </c>
      <c r="DP36" s="152" t="str">
        <f>IF(DP$2="Scale",_xlfn.TEXTJOIN("",1,Calculations!DP26," [", Calculations!DP27,";",Calculations!DP28,"]"),_xlfn.TEXTJOIN("",1,DP34," (", DP35,"%)"))</f>
        <v>18 (17,8%)</v>
      </c>
      <c r="DQ36" s="152" t="str">
        <f>IF(DQ$2="Scale",_xlfn.TEXTJOIN("",1,Calculations!DQ26," [", Calculations!DQ27,";",Calculations!DQ28,"]"),_xlfn.TEXTJOIN("",1,DQ34," (", DQ35,"%)"))</f>
        <v>0 (0%)</v>
      </c>
      <c r="DR36" s="152" t="str">
        <f>IF(DR$2="Scale",_xlfn.TEXTJOIN("",1,Calculations!DR26," [", Calculations!DR27,";",Calculations!DR28,"]"),_xlfn.TEXTJOIN("",1,DR34," (", DR35,"%)"))</f>
        <v>51 (50,5%)</v>
      </c>
      <c r="DS36" s="152" t="str">
        <f>IF(DS$2="Scale",_xlfn.TEXTJOIN("",1,Calculations!DS26," [", Calculations!DS27,";",Calculations!DS28,"]"),_xlfn.TEXTJOIN("",1,DS34," (", DS35,"%)"))</f>
        <v>11 (10,9%)</v>
      </c>
      <c r="DT36" s="152" t="str">
        <f>IF(DT$2="Scale",_xlfn.TEXTJOIN("",1,Calculations!DT26," [", Calculations!DT27,";",Calculations!DT28,"]"),_xlfn.TEXTJOIN("",1,DT34," (", DT35,"%)"))</f>
        <v>0 (0%)</v>
      </c>
      <c r="DU36" s="152" t="str">
        <f>IF(DU$2="Scale",_xlfn.TEXTJOIN("",1,Calculations!DU26," [", Calculations!DU27,";",Calculations!DU28,"]"),_xlfn.TEXTJOIN("",1,DU34," (", DU35,"%)"))</f>
        <v>99 (98%)</v>
      </c>
      <c r="DV36" s="152" t="str">
        <f>IF(DV$2="Scale",_xlfn.TEXTJOIN("",1,Calculations!DV26," [", Calculations!DV27,";",Calculations!DV28,"]"),_xlfn.TEXTJOIN("",1,DV34," (", DV35,"%)"))</f>
        <v>21 [16;28]</v>
      </c>
      <c r="DW36" s="152" t="str">
        <f>IF(DW$2="Scale",_xlfn.TEXTJOIN("",1,Calculations!DW26," [", Calculations!DW27,";",Calculations!DW28,"]"),_xlfn.TEXTJOIN("",1,DW34," (", DW35,"%)"))</f>
        <v>3 (3%)</v>
      </c>
      <c r="DX36" s="152" t="str">
        <f>IF(DX$2="Scale",_xlfn.TEXTJOIN("",1,Calculations!DX26," [", Calculations!DX27,";",Calculations!DX28,"]"),_xlfn.TEXTJOIN("",1,DX34," (", DX35,"%)"))</f>
        <v>11 (10,9%)</v>
      </c>
      <c r="DY36" s="152" t="str">
        <f>IF(DY$2="Scale",_xlfn.TEXTJOIN("",1,Calculations!DY26," [", Calculations!DY27,";",Calculations!DY28,"]"),_xlfn.TEXTJOIN("",1,DY34," (", DY35,"%)"))</f>
        <v>2 (2%)</v>
      </c>
      <c r="DZ36" s="152" t="str">
        <f>IF(DZ$2="Scale",_xlfn.TEXTJOIN("",1,Calculations!DZ26," [", Calculations!DZ27,";",Calculations!DZ28,"]"),_xlfn.TEXTJOIN("",1,DZ34," (", DZ35,"%)"))</f>
        <v>0 (0%)</v>
      </c>
      <c r="EA36" s="152" t="str">
        <f>IF(EA$2="Scale",_xlfn.TEXTJOIN("",1,Calculations!EA26," [", Calculations!EA27,";",Calculations!EA28,"]"),_xlfn.TEXTJOIN("",1,EA34," (", EA35,"%)"))</f>
        <v>7 (6,9%)</v>
      </c>
      <c r="EB36" s="152" t="str">
        <f>IF(EB$2="Scale",_xlfn.TEXTJOIN("",1,Calculations!EB26," [", Calculations!EB27,";",Calculations!EB28,"]"),_xlfn.TEXTJOIN("",1,EB34," (", EB35,"%)"))</f>
        <v>1 (1%)</v>
      </c>
      <c r="EC36" s="152" t="str">
        <f>IF(EC$2="Scale",_xlfn.TEXTJOIN("",1,Calculations!EC26," [", Calculations!EC27,";",Calculations!EC28,"]"),_xlfn.TEXTJOIN("",1,EC34," (", EC35,"%)"))</f>
        <v>1 (1%)</v>
      </c>
      <c r="ED36" s="152" t="str">
        <f>IF(ED$2="Scale",_xlfn.TEXTJOIN("",1,Calculations!ED26," [", Calculations!ED27,";",Calculations!ED28,"]"),_xlfn.TEXTJOIN("",1,ED34," (", ED35,"%)"))</f>
        <v>1 (1%)</v>
      </c>
      <c r="EE36" s="152" t="str">
        <f>IF(EE$2="Scale",_xlfn.TEXTJOIN("",1,Calculations!EE26," [", Calculations!EE27,";",Calculations!EE28,"]"),_xlfn.TEXTJOIN("",1,EE34," (", EE35,"%)"))</f>
        <v>1 (1%)</v>
      </c>
      <c r="EF36" s="152" t="str">
        <f>IF(EF$2="Scale",_xlfn.TEXTJOIN("",1,Calculations!EF26," [", Calculations!EF27,";",Calculations!EF28,"]"),_xlfn.TEXTJOIN("",1,EF34," (", EF35,"%)"))</f>
        <v>1 (1%)</v>
      </c>
      <c r="EG36" s="152" t="str">
        <f>IF(EG$2="Scale",_xlfn.TEXTJOIN("",1,Calculations!EG26," [", Calculations!EG27,";",Calculations!EG28,"]"),_xlfn.TEXTJOIN("",1,EG34," (", EG35,"%)"))</f>
        <v>72 (71,3%)</v>
      </c>
      <c r="EH36" s="152" t="str">
        <f>IF(EH$2="Scale",_xlfn.TEXTJOIN("",1,Calculations!EH26," [", Calculations!EH27,";",Calculations!EH28,"]"),_xlfn.TEXTJOIN("",1,EH34," (", EH35,"%)"))</f>
        <v>9 (8,9%)</v>
      </c>
      <c r="EI36" s="152" t="str">
        <f>IF(EI$2="Scale",_xlfn.TEXTJOIN("",1,Calculations!EI26," [", Calculations!EI27,";",Calculations!EI28,"]"),_xlfn.TEXTJOIN("",1,EI34," (", EI35,"%)"))</f>
        <v>4 (4%)</v>
      </c>
      <c r="EJ36" s="152" t="str">
        <f>IF(EJ$2="Scale",_xlfn.TEXTJOIN("",1,Calculations!EJ26," [", Calculations!EJ27,";",Calculations!EJ28,"]"),_xlfn.TEXTJOIN("",1,EJ34," (", EJ35,"%)"))</f>
        <v>4 (4%)</v>
      </c>
      <c r="EK36" s="152" t="str">
        <f>IF(EK$2="Scale",_xlfn.TEXTJOIN("",1,Calculations!EK26," [", Calculations!EK27,";",Calculations!EK28,"]"),_xlfn.TEXTJOIN("",1,EK34," (", EK35,"%)"))</f>
        <v>5 (5%)</v>
      </c>
      <c r="EL36" s="152" t="str">
        <f>IF(EL$2="Scale",_xlfn.TEXTJOIN("",1,Calculations!EL26," [", Calculations!EL27,";",Calculations!EL28,"]"),_xlfn.TEXTJOIN("",1,EL34," (", EL35,"%)"))</f>
        <v>3 (3%)</v>
      </c>
      <c r="EM36" s="152" t="str">
        <f>IF(EM$2="Scale",_xlfn.TEXTJOIN("",1,Calculations!EM26," [", Calculations!EM27,";",Calculations!EM28,"]"),_xlfn.TEXTJOIN("",1,EM34," (", EM35,"%)"))</f>
        <v>2 (2%)</v>
      </c>
      <c r="EN36" s="152" t="str">
        <f>IF(EN$2="Scale",_xlfn.TEXTJOIN("",1,Calculations!EN26," [", Calculations!EN27,";",Calculations!EN28,"]"),_xlfn.TEXTJOIN("",1,EN34," (", EN35,"%)"))</f>
        <v>1 (1%)</v>
      </c>
      <c r="EO36" s="152" t="str">
        <f>IF(EO$2="Scale",_xlfn.TEXTJOIN("",1,Calculations!EO26," [", Calculations!EO27,";",Calculations!EO28,"]"),_xlfn.TEXTJOIN("",1,EO34," (", EO35,"%)"))</f>
        <v>71 (70,3%)</v>
      </c>
      <c r="EP36" s="152" t="str">
        <f>IF(EP$2="Scale",_xlfn.TEXTJOIN("",1,Calculations!EP26," [", Calculations!EP27,";",Calculations!EP28,"]"),_xlfn.TEXTJOIN("",1,EP34," (", EP35,"%)"))</f>
        <v>6 (5,9%)</v>
      </c>
      <c r="EQ36" s="152" t="str">
        <f>IF(EQ$2="Scale",_xlfn.TEXTJOIN("",1,Calculations!EQ26," [", Calculations!EQ27,";",Calculations!EQ28,"]"),_xlfn.TEXTJOIN("",1,EQ34," (", EQ35,"%)"))</f>
        <v>39 (38,6%)</v>
      </c>
      <c r="ER36" s="152" t="str">
        <f>IF(ER$2="Scale",_xlfn.TEXTJOIN("",1,Calculations!ER26," [", Calculations!ER27,";",Calculations!ER28,"]"),_xlfn.TEXTJOIN("",1,ER34," (", ER35,"%)"))</f>
        <v>18 (17,8%)</v>
      </c>
      <c r="ES36" s="152" t="str">
        <f>IF(ES$2="Scale",_xlfn.TEXTJOIN("",1,Calculations!ES26," [", Calculations!ES27,";",Calculations!ES28,"]"),_xlfn.TEXTJOIN("",1,ES34," (", ES35,"%)"))</f>
        <v>57 (56,4%)</v>
      </c>
      <c r="ET36" s="152" t="str">
        <f>IF(ET$2="Scale",_xlfn.TEXTJOIN("",1,Calculations!ET26," [", Calculations!ET27,";",Calculations!ET28,"]"),_xlfn.TEXTJOIN("",1,ET34," (", ET35,"%)"))</f>
        <v>2 (2%)</v>
      </c>
      <c r="EU36" s="152" t="str">
        <f>IF(EU$2="Scale",_xlfn.TEXTJOIN("",1,Calculations!EU26," [", Calculations!EU27,";",Calculations!EU28,"]"),_xlfn.TEXTJOIN("",1,EU34," (", EU35,"%)"))</f>
        <v>2 (2%)</v>
      </c>
      <c r="EV36" s="152" t="str">
        <f>IF(EV$2="Scale",_xlfn.TEXTJOIN("",1,Calculations!EV26," [", Calculations!EV27,";",Calculations!EV28,"]"),_xlfn.TEXTJOIN("",1,EV34," (", EV35,"%)"))</f>
        <v>5 (5%)</v>
      </c>
      <c r="EW36" s="152" t="str">
        <f>IF(EW$2="Scale",_xlfn.TEXTJOIN("",1,Calculations!EW26," [", Calculations!EW27,";",Calculations!EW28,"]"),_xlfn.TEXTJOIN("",1,EW34," (", EW35,"%)"))</f>
        <v>72 (71,3%)</v>
      </c>
      <c r="EX36" s="152" t="str">
        <f>IF(EX$2="Scale",_xlfn.TEXTJOIN("",1,Calculations!EX26," [", Calculations!EX27,";",Calculations!EX28,"]"),_xlfn.TEXTJOIN("",1,EX34," (", EX35,"%)"))</f>
        <v>11 (10,9%)</v>
      </c>
      <c r="EY36" s="152" t="str">
        <f>IF(EY$2="Scale",_xlfn.TEXTJOIN("",1,Calculations!EY26," [", Calculations!EY27,";",Calculations!EY28,"]"),_xlfn.TEXTJOIN("",1,EY34," (", EY35,"%)"))</f>
        <v>38 (37,6%)</v>
      </c>
      <c r="EZ36" s="152" t="str">
        <f>IF(EZ$2="Scale",_xlfn.TEXTJOIN("",1,Calculations!EZ26," [", Calculations!EZ27,";",Calculations!EZ28,"]"),_xlfn.TEXTJOIN("",1,EZ34," (", EZ35,"%)"))</f>
        <v>51 (50,5%)</v>
      </c>
      <c r="FA36" s="152" t="str">
        <f>IF(FA$2="Scale",_xlfn.TEXTJOIN("",1,Calculations!FA26," [", Calculations!FA27,";",Calculations!FA28,"]"),_xlfn.TEXTJOIN("",1,FA34," (", FA35,"%)"))</f>
        <v>34 (33,7%)</v>
      </c>
      <c r="FB36" s="152" t="str">
        <f>IF(FB$2="Scale",_xlfn.TEXTJOIN("",1,Calculations!FB26," [", Calculations!FB27,";",Calculations!FB28,"]"),_xlfn.TEXTJOIN("",1,FB34," (", FB35,"%)"))</f>
        <v>17 (16,8%)</v>
      </c>
      <c r="FC36" s="152" t="str">
        <f>IF(FC$2="Scale",_xlfn.TEXTJOIN("",1,Calculations!FC26," [", Calculations!FC27,";",Calculations!FC28,"]"),_xlfn.TEXTJOIN("",1,FC34," (", FC35,"%)"))</f>
        <v>37 (36,6%)</v>
      </c>
      <c r="FD36" s="152" t="str">
        <f>IF(FD$2="Scale",_xlfn.TEXTJOIN("",1,Calculations!FD26," [", Calculations!FD27,";",Calculations!FD28,"]"),_xlfn.TEXTJOIN("",1,FD34," (", FD35,"%)"))</f>
        <v>11 (10,9%)</v>
      </c>
      <c r="FE36" s="152" t="str">
        <f>IF(FE$2="Scale",_xlfn.TEXTJOIN("",1,Calculations!FE26," [", Calculations!FE27,";",Calculations!FE28,"]"),_xlfn.TEXTJOIN("",1,FE34," (", FE35,"%)"))</f>
        <v>1 (1%)</v>
      </c>
    </row>
    <row r="37" spans="1:161" x14ac:dyDescent="0.25">
      <c r="B37" s="58"/>
      <c r="C37" s="58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59"/>
      <c r="FE37" s="59"/>
    </row>
    <row r="38" spans="1:161" x14ac:dyDescent="0.25"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</row>
    <row r="39" spans="1:161" x14ac:dyDescent="0.25">
      <c r="A39" s="198" t="s">
        <v>45</v>
      </c>
      <c r="B39" t="s">
        <v>385</v>
      </c>
      <c r="C39">
        <v>2</v>
      </c>
      <c r="D39" cm="1">
        <f t="array" ref="D39">ROUND(QUARTILE(IF(Sum!$FF$2:$FF$153=1,Sum!B$2:B$153),$C39),1)</f>
        <v>53</v>
      </c>
      <c r="E39" cm="1">
        <f t="array" ref="E39">ROUND(QUARTILE(IF(Sum!$FF$2:$FF$153=1,Sum!C$2:C$153),$C39),1)</f>
        <v>0</v>
      </c>
      <c r="F39" cm="1">
        <f t="array" ref="F39">ROUND(QUARTILE(IF(Sum!$FF$2:$FF$153=1,Sum!D$2:D$153),$C39),1)</f>
        <v>0</v>
      </c>
      <c r="G39" cm="1">
        <f t="array" ref="G39">ROUND(QUARTILE(IF(Sum!$FF$2:$FF$153=1,Sum!E$2:E$153),$C39),1)</f>
        <v>0</v>
      </c>
      <c r="H39" cm="1">
        <f t="array" ref="H39">ROUND(QUARTILE(IF(Sum!$FF$2:$FF$153=1,Sum!F$2:F$153),$C39),1)</f>
        <v>0</v>
      </c>
      <c r="I39" cm="1">
        <f t="array" ref="I39">ROUND(QUARTILE(IF(Sum!$FF$2:$FF$153=1,Sum!G$2:G$153),$C39),1)</f>
        <v>1</v>
      </c>
      <c r="J39" cm="1">
        <f t="array" ref="J39">ROUND(QUARTILE(IF(Sum!$FF$2:$FF$153=1,Sum!H$2:H$153),$C39),1)</f>
        <v>1</v>
      </c>
      <c r="K39" cm="1">
        <f t="array" ref="K39">ROUND(QUARTILE(IF(Sum!$FF$2:$FF$153=1,Sum!I$2:I$153),$C39),1)</f>
        <v>172</v>
      </c>
      <c r="L39" cm="1">
        <f t="array" ref="L39">ROUND(QUARTILE(IF(Sum!$FF$2:$FF$153=1,Sum!J$2:J$153),$C39),1)</f>
        <v>80</v>
      </c>
      <c r="M39" cm="1">
        <f t="array" ref="M39">ROUND(QUARTILE(IF(Sum!$FF$2:$FF$153=1,Sum!K$2:K$153),$C39),1)</f>
        <v>26.5</v>
      </c>
      <c r="N39" cm="1">
        <f t="array" ref="N39">ROUND(QUARTILE(IF(Sum!$FF$2:$FF$153=1,Sum!L$2:L$153),$C39),1)</f>
        <v>0</v>
      </c>
      <c r="O39" cm="1">
        <f t="array" ref="O39">ROUND(QUARTILE(IF(Sum!$FF$2:$FF$153=1,Sum!M$2:M$153),$C39),1)</f>
        <v>1</v>
      </c>
      <c r="P39" cm="1">
        <f t="array" ref="P39">ROUND(QUARTILE(IF(Sum!$FF$2:$FF$153=1,Sum!N$2:N$153),$C39),1)</f>
        <v>0</v>
      </c>
      <c r="Q39" cm="1">
        <f t="array" ref="Q39">ROUND(QUARTILE(IF(Sum!$FF$2:$FF$153=1,Sum!O$2:O$153),$C39),1)</f>
        <v>1</v>
      </c>
      <c r="R39" cm="1">
        <f t="array" ref="R39">ROUND(QUARTILE(IF(Sum!$FF$2:$FF$153=1,Sum!P$2:P$153),$C39),1)</f>
        <v>0</v>
      </c>
      <c r="S39" cm="1">
        <f t="array" ref="S39">ROUND(QUARTILE(IF(Sum!$FF$2:$FF$153=1,Sum!Q$2:Q$153),$C39),1)</f>
        <v>1</v>
      </c>
      <c r="T39" cm="1">
        <f t="array" ref="T39">ROUND(QUARTILE(IF(Sum!$FF$2:$FF$153=1,Sum!R$2:R$153),$C39),1)</f>
        <v>0</v>
      </c>
      <c r="U39" cm="1">
        <f t="array" ref="U39">ROUND(QUARTILE(IF(Sum!$FF$2:$FF$153=1,Sum!S$2:S$153),$C39),1)</f>
        <v>0</v>
      </c>
      <c r="V39" cm="1">
        <f t="array" ref="V39">ROUND(QUARTILE(IF(Sum!$FF$2:$FF$153=1,Sum!T$2:T$153),$C39),1)</f>
        <v>0</v>
      </c>
      <c r="W39" cm="1">
        <f t="array" ref="W39">ROUND(QUARTILE(IF(Sum!$FF$2:$FF$153=1,Sum!U$2:U$153),$C39),1)</f>
        <v>0</v>
      </c>
      <c r="X39" cm="1">
        <f t="array" ref="X39">ROUND(QUARTILE(IF(Sum!$FF$2:$FF$153=1,Sum!V$2:V$153),$C39),1)</f>
        <v>1</v>
      </c>
      <c r="Y39" cm="1">
        <f t="array" ref="Y39">ROUND(QUARTILE(IF(Sum!$FF$2:$FF$153=1,Sum!W$2:W$153),$C39),1)</f>
        <v>0</v>
      </c>
      <c r="Z39" cm="1">
        <f t="array" ref="Z39">ROUND(QUARTILE(IF(Sum!$FF$2:$FF$153=1,Sum!X$2:X$153),$C39),1)</f>
        <v>0</v>
      </c>
      <c r="AA39" cm="1">
        <f t="array" ref="AA39">ROUND(QUARTILE(IF(Sum!$FF$2:$FF$153=1,Sum!Y$2:Y$153),$C39),1)</f>
        <v>0</v>
      </c>
      <c r="AB39" cm="1">
        <f t="array" ref="AB39">ROUND(QUARTILE(IF(Sum!$FF$2:$FF$153=1,Sum!Z$2:Z$153),$C39),1)</f>
        <v>0</v>
      </c>
      <c r="AC39" cm="1">
        <f t="array" ref="AC39">ROUND(QUARTILE(IF(Sum!$FF$2:$FF$153=1,Sum!AA$2:AA$153),$C39),1)</f>
        <v>0</v>
      </c>
      <c r="AD39" cm="1">
        <f t="array" ref="AD39">ROUND(QUARTILE(IF(Sum!$FF$2:$FF$153=1,Sum!AB$2:AB$153),$C39),1)</f>
        <v>0</v>
      </c>
      <c r="AE39" cm="1">
        <f t="array" ref="AE39">ROUND(QUARTILE(IF(Sum!$FF$2:$FF$153=1,Sum!AC$2:AC$153),$C39),1)</f>
        <v>0</v>
      </c>
      <c r="AF39" cm="1">
        <f t="array" ref="AF39">ROUND(QUARTILE(IF(Sum!$FF$2:$FF$153=1,Sum!AD$2:AD$153),$C39),1)</f>
        <v>0</v>
      </c>
      <c r="AG39" cm="1">
        <f t="array" ref="AG39">ROUND(QUARTILE(IF(Sum!$FF$2:$FF$153=1,Sum!AE$2:AE$153),$C39),1)</f>
        <v>0</v>
      </c>
      <c r="AH39" cm="1">
        <f t="array" ref="AH39">ROUND(QUARTILE(IF(Sum!$FF$2:$FF$153=1,Sum!AF$2:AF$153),$C39),1)</f>
        <v>0</v>
      </c>
      <c r="AI39" cm="1">
        <f t="array" ref="AI39">ROUND(QUARTILE(IF(Sum!$FF$2:$FF$153=1,Sum!AG$2:AG$153),$C39),1)</f>
        <v>0</v>
      </c>
      <c r="AJ39" cm="1">
        <f t="array" ref="AJ39">ROUND(QUARTILE(IF(Sum!$FF$2:$FF$153=1,Sum!AH$2:AH$153),$C39),1)</f>
        <v>0</v>
      </c>
      <c r="AK39" cm="1">
        <f t="array" ref="AK39">ROUND(QUARTILE(IF(Sum!$FF$2:$FF$153=1,Sum!AI$2:AI$153),$C39),1)</f>
        <v>0</v>
      </c>
      <c r="AL39" cm="1">
        <f t="array" ref="AL39">ROUND(QUARTILE(IF(Sum!$FF$2:$FF$153=1,Sum!AJ$2:AJ$153),$C39),1)</f>
        <v>0</v>
      </c>
      <c r="AM39" cm="1">
        <f t="array" ref="AM39">ROUND(QUARTILE(IF(Sum!$FF$2:$FF$153=1,Sum!AK$2:AK$153),$C39),1)</f>
        <v>0</v>
      </c>
      <c r="AN39" cm="1">
        <f t="array" ref="AN39">ROUND(QUARTILE(IF(Sum!$FF$2:$FF$153=1,Sum!AL$2:AL$153),$C39),1)</f>
        <v>1</v>
      </c>
      <c r="AO39" cm="1">
        <f t="array" ref="AO39">ROUND(QUARTILE(IF(Sum!$FF$2:$FF$153=1,Sum!AM$2:AM$153),$C39),1)</f>
        <v>1</v>
      </c>
      <c r="AP39" cm="1">
        <f t="array" ref="AP39">ROUND(QUARTILE(IF(Sum!$FF$2:$FF$153=1,Sum!AN$2:AN$153),$C39),1)</f>
        <v>0</v>
      </c>
      <c r="AQ39" cm="1">
        <f t="array" ref="AQ39">ROUND(QUARTILE(IF(Sum!$FF$2:$FF$153=1,Sum!AO$2:AO$153),$C39),1)</f>
        <v>0</v>
      </c>
      <c r="AR39" cm="1">
        <f t="array" ref="AR39">ROUND(QUARTILE(IF(Sum!$FF$2:$FF$153=1,Sum!AP$2:AP$153),$C39),1)</f>
        <v>0</v>
      </c>
      <c r="AS39" cm="1">
        <f t="array" ref="AS39">ROUND(QUARTILE(IF(Sum!$FF$2:$FF$153=1,Sum!AQ$2:AQ$153),$C39),1)</f>
        <v>0</v>
      </c>
      <c r="AT39" cm="1">
        <f t="array" ref="AT39">ROUND(QUARTILE(IF(Sum!$FF$2:$FF$153=1,Sum!AR$2:AR$153),$C39),1)</f>
        <v>1</v>
      </c>
      <c r="AU39" cm="1">
        <f t="array" ref="AU39">ROUND(QUARTILE(IF(Sum!$FF$2:$FF$153=1,Sum!AS$2:AS$153),$C39),1)</f>
        <v>0</v>
      </c>
      <c r="AV39" cm="1">
        <f t="array" ref="AV39">ROUND(QUARTILE(IF(Sum!$FF$2:$FF$153=1,Sum!AT$2:AT$153),$C39),1)</f>
        <v>0</v>
      </c>
      <c r="AW39" cm="1">
        <f t="array" ref="AW39">ROUND(QUARTILE(IF(Sum!$FF$2:$FF$153=1,Sum!AU$2:AU$153),$C39),1)</f>
        <v>0</v>
      </c>
      <c r="AX39" cm="1">
        <f t="array" ref="AX39">ROUND(QUARTILE(IF(Sum!$FF$2:$FF$153=1,Sum!AV$2:AV$153),$C39),1)</f>
        <v>1</v>
      </c>
      <c r="AY39" cm="1">
        <f t="array" ref="AY39">ROUND(QUARTILE(IF(Sum!$FF$2:$FF$153=1,Sum!AW$2:AW$153),$C39),1)</f>
        <v>0</v>
      </c>
      <c r="AZ39" cm="1">
        <f t="array" ref="AZ39">ROUND(QUARTILE(IF(Sum!$FF$2:$FF$153=1,Sum!AX$2:AX$153),$C39),1)</f>
        <v>1</v>
      </c>
      <c r="BA39" cm="1">
        <f t="array" ref="BA39">ROUND(QUARTILE(IF(Sum!$FF$2:$FF$153=1,Sum!AY$2:AY$153),$C39),1)</f>
        <v>26</v>
      </c>
      <c r="BB39" cm="1">
        <f t="array" ref="BB39">ROUND(QUARTILE(IF(Sum!$FF$2:$FF$153=1,Sum!AZ$2:AZ$153),$C39),1)</f>
        <v>1.2</v>
      </c>
      <c r="BC39" cm="1">
        <f t="array" ref="BC39">ROUND(QUARTILE(IF(Sum!$FF$2:$FF$153=1,Sum!BA$2:BA$153),$C39),1)</f>
        <v>3.2</v>
      </c>
      <c r="BD39" cm="1">
        <f t="array" ref="BD39">ROUND(QUARTILE(IF(Sum!$FF$2:$FF$153=1,Sum!BB$2:BB$153),$C39),1)</f>
        <v>0</v>
      </c>
      <c r="BE39" cm="1">
        <f t="array" ref="BE39">ROUND(QUARTILE(IF(Sum!$FF$2:$FF$153=1,Sum!BC$2:BC$153),$C39),1)</f>
        <v>0</v>
      </c>
      <c r="BF39" cm="1">
        <f t="array" ref="BF39">ROUND(QUARTILE(IF(Sum!$FF$2:$FF$153=1,Sum!BD$2:BD$153),$C39),1)</f>
        <v>1</v>
      </c>
      <c r="BG39" cm="1">
        <f t="array" ref="BG39">ROUND(QUARTILE(IF(Sum!$FF$2:$FF$153=1,Sum!BE$2:BE$153),$C39),1)</f>
        <v>1.2</v>
      </c>
      <c r="BH39" cm="1">
        <f t="array" ref="BH39">ROUND(QUARTILE(IF(Sum!$FF$2:$FF$153=1,Sum!BF$2:BF$153),$C39),1)</f>
        <v>175.6</v>
      </c>
      <c r="BI39" cm="1">
        <f t="array" ref="BI39">ROUND(QUARTILE(IF(Sum!$FF$2:$FF$153=1,Sum!BG$2:BG$153),$C39),1)</f>
        <v>1</v>
      </c>
      <c r="BJ39" cm="1">
        <f t="array" ref="BJ39">ROUND(QUARTILE(IF(Sum!$FF$2:$FF$153=1,Sum!BH$2:BH$153),$C39),1)</f>
        <v>100</v>
      </c>
      <c r="BK39" cm="1">
        <f t="array" ref="BK39">ROUND(QUARTILE(IF(Sum!$FF$2:$FF$153=1,Sum!BI$2:BI$153),$C39),1)</f>
        <v>67</v>
      </c>
      <c r="BL39" cm="1">
        <f t="array" ref="BL39">ROUND(QUARTILE(IF(Sum!$FF$2:$FF$153=1,Sum!BJ$2:BJ$153),$C39),1)</f>
        <v>34.700000000000003</v>
      </c>
      <c r="BM39" cm="1">
        <f t="array" ref="BM39">ROUND(QUARTILE(IF(Sum!$FF$2:$FF$153=1,Sum!BK$2:BK$153),$C39),1)</f>
        <v>0</v>
      </c>
      <c r="BN39" cm="1">
        <f t="array" ref="BN39">ROUND(QUARTILE(IF(Sum!$FF$2:$FF$153=1,Sum!BL$2:BL$153),$C39),1)</f>
        <v>2</v>
      </c>
      <c r="BO39" cm="1">
        <f t="array" ref="BO39">ROUND(QUARTILE(IF(Sum!$FF$2:$FF$153=1,Sum!BM$2:BM$153),$C39),1)</f>
        <v>0</v>
      </c>
      <c r="BP39" cm="1">
        <f t="array" ref="BP39">ROUND(QUARTILE(IF(Sum!$FF$2:$FF$153=1,Sum!BN$2:BN$153),$C39),1)</f>
        <v>0</v>
      </c>
      <c r="BQ39" cm="1">
        <f t="array" ref="BQ39">ROUND(QUARTILE(IF(Sum!$FF$2:$FF$153=1,Sum!BO$2:BO$153),$C39),1)</f>
        <v>0</v>
      </c>
      <c r="BR39" cm="1">
        <f t="array" ref="BR39">ROUND(QUARTILE(IF(Sum!$FF$2:$FF$153=1,Sum!BP$2:BP$153),$C39),1)</f>
        <v>0</v>
      </c>
      <c r="BS39" cm="1">
        <f t="array" ref="BS39">ROUND(QUARTILE(IF(Sum!$FF$2:$FF$153=1,Sum!BQ$2:BQ$153),$C39),1)</f>
        <v>0</v>
      </c>
      <c r="BT39" cm="1">
        <f t="array" ref="BT39">ROUND(QUARTILE(IF(Sum!$FF$2:$FF$153=1,Sum!BR$2:BR$153),$C39),1)</f>
        <v>1</v>
      </c>
      <c r="BU39" cm="1">
        <f t="array" ref="BU39">ROUND(QUARTILE(IF(Sum!$FF$2:$FF$153=1,Sum!BS$2:BS$153),$C39),1)</f>
        <v>0</v>
      </c>
      <c r="BV39" cm="1">
        <f t="array" ref="BV39">ROUND(QUARTILE(IF(Sum!$FF$2:$FF$153=1,Sum!BT$2:BT$153),$C39),1)</f>
        <v>0</v>
      </c>
      <c r="BW39" cm="1">
        <f t="array" ref="BW39">ROUND(QUARTILE(IF(Sum!$FF$2:$FF$153=1,Sum!BU$2:BU$153),$C39),1)</f>
        <v>0</v>
      </c>
      <c r="BX39" cm="1">
        <f t="array" ref="BX39">ROUND(QUARTILE(IF(Sum!$FF$2:$FF$153=1,Sum!BV$2:BV$153),$C39),1)</f>
        <v>0</v>
      </c>
      <c r="BY39" cm="1">
        <f t="array" ref="BY39">ROUND(QUARTILE(IF(Sum!$FF$2:$FF$153=1,Sum!BW$2:BW$153),$C39),1)</f>
        <v>3</v>
      </c>
      <c r="BZ39" cm="1">
        <f t="array" ref="BZ39">ROUND(QUARTILE(IF(Sum!$FF$2:$FF$153=1,Sum!BX$2:BX$153),$C39),1)</f>
        <v>0</v>
      </c>
      <c r="CA39" cm="1">
        <f t="array" ref="CA39">ROUND(QUARTILE(IF(Sum!$FF$2:$FF$153=1,Sum!BY$2:BY$153),$C39),1)</f>
        <v>0</v>
      </c>
      <c r="CB39" cm="1">
        <f t="array" ref="CB39">ROUND(QUARTILE(IF(Sum!$FF$2:$FF$153=1,Sum!BZ$2:BZ$153),$C39),1)</f>
        <v>1</v>
      </c>
      <c r="CC39" cm="1">
        <f t="array" ref="CC39">ROUND(QUARTILE(IF(Sum!$FF$2:$FF$153=1,Sum!CA$2:CA$153),$C39),1)</f>
        <v>0</v>
      </c>
      <c r="CD39" cm="1">
        <f t="array" ref="CD39">ROUND(QUARTILE(IF(Sum!$FF$2:$FF$153=1,Sum!CB$2:CB$153),$C39),1)</f>
        <v>0</v>
      </c>
      <c r="CE39" cm="1">
        <f t="array" ref="CE39">ROUND(QUARTILE(IF(Sum!$FF$2:$FF$153=1,Sum!CC$2:CC$153),$C39),1)</f>
        <v>0</v>
      </c>
      <c r="CF39" cm="1">
        <f t="array" ref="CF39">ROUND(QUARTILE(IF(Sum!$FF$2:$FF$153=1,Sum!CD$2:CD$153),$C39),1)</f>
        <v>0</v>
      </c>
      <c r="CG39" cm="1">
        <f t="array" ref="CG39">ROUND(QUARTILE(IF(Sum!$FF$2:$FF$153=1,Sum!CE$2:CE$153),$C39),1)</f>
        <v>0</v>
      </c>
      <c r="CH39" cm="1">
        <f t="array" ref="CH39">ROUND(QUARTILE(IF(Sum!$FF$2:$FF$153=1,Sum!CF$2:CF$153),$C39),1)</f>
        <v>0</v>
      </c>
      <c r="CI39" cm="1">
        <f t="array" ref="CI39">ROUND(QUARTILE(IF(Sum!$FF$2:$FF$153=1,Sum!CG$2:CG$153),$C39),1)</f>
        <v>1</v>
      </c>
      <c r="CJ39" cm="1">
        <f t="array" ref="CJ39">ROUND(QUARTILE(IF(Sum!$FF$2:$FF$153=1,Sum!CH$2:CH$153),$C39),1)</f>
        <v>500</v>
      </c>
      <c r="CK39" cm="1">
        <f t="array" ref="CK39">ROUND(QUARTILE(IF(Sum!$FF$2:$FF$153=1,Sum!CI$2:CI$153),$C39),1)</f>
        <v>670</v>
      </c>
      <c r="CL39" cm="1">
        <f t="array" ref="CL39">ROUND(QUARTILE(IF(Sum!$FF$2:$FF$153=1,Sum!CJ$2:CJ$153),$C39),1)</f>
        <v>1</v>
      </c>
      <c r="CM39" cm="1">
        <f t="array" ref="CM39">ROUND(QUARTILE(IF(Sum!$FF$2:$FF$153=1,Sum!CK$2:CK$153),$C39),1)</f>
        <v>0</v>
      </c>
      <c r="CN39" cm="1">
        <f t="array" ref="CN39">ROUND(QUARTILE(IF(Sum!$FF$2:$FF$153=1,Sum!CL$2:CL$153),$C39),1)</f>
        <v>0</v>
      </c>
      <c r="CO39" cm="1">
        <f t="array" ref="CO39">ROUND(QUARTILE(IF(Sum!$FF$2:$FF$153=1,Sum!CM$2:CM$153),$C39),1)</f>
        <v>0</v>
      </c>
      <c r="CP39" cm="1">
        <f t="array" ref="CP39">ROUND(QUARTILE(IF(Sum!$FF$2:$FF$153=1,Sum!CN$2:CN$153),$C39),1)</f>
        <v>0</v>
      </c>
      <c r="CQ39" cm="1">
        <f t="array" ref="CQ39">ROUND(QUARTILE(IF(Sum!$FF$2:$FF$153=1,Sum!CO$2:CO$153),$C39),1)</f>
        <v>0</v>
      </c>
      <c r="CR39" cm="1">
        <f t="array" ref="CR39">ROUND(QUARTILE(IF(Sum!$FF$2:$FF$153=1,Sum!CP$2:CP$153),$C39),1)</f>
        <v>0</v>
      </c>
      <c r="CS39" cm="1">
        <f t="array" ref="CS39">ROUND(QUARTILE(IF(Sum!$FF$2:$FF$153=1,Sum!CQ$2:CQ$153),$C39),1)</f>
        <v>0</v>
      </c>
      <c r="CT39" cm="1">
        <f t="array" ref="CT39">ROUND(QUARTILE(IF(Sum!$FF$2:$FF$153=1,Sum!CR$2:CR$153),$C39),1)</f>
        <v>0</v>
      </c>
      <c r="CU39" cm="1">
        <f t="array" ref="CU39">ROUND(QUARTILE(IF(Sum!$FF$2:$FF$153=1,Sum!CS$2:CS$153),$C39),1)</f>
        <v>0</v>
      </c>
      <c r="CV39" cm="1">
        <f t="array" ref="CV39">ROUND(QUARTILE(IF(Sum!$FF$2:$FF$153=1,Sum!CT$2:CT$153),$C39),1)</f>
        <v>0</v>
      </c>
      <c r="CW39" cm="1">
        <f t="array" ref="CW39">ROUND(QUARTILE(IF(Sum!$FF$2:$FF$153=1,Sum!CU$2:CU$153),$C39),1)</f>
        <v>0</v>
      </c>
      <c r="CX39" cm="1">
        <f t="array" ref="CX39">ROUND(QUARTILE(IF(Sum!$FF$2:$FF$153=1,Sum!CV$2:CV$153),$C39),1)</f>
        <v>0</v>
      </c>
      <c r="CY39" cm="1">
        <f t="array" ref="CY39">ROUND(QUARTILE(IF(Sum!$FF$2:$FF$153=1,Sum!CW$2:CW$153),$C39),1)</f>
        <v>0</v>
      </c>
      <c r="CZ39" cm="1">
        <f t="array" ref="CZ39">ROUND(QUARTILE(IF(Sum!$FF$2:$FF$153=1,Sum!CX$2:CX$153),$C39),1)</f>
        <v>0</v>
      </c>
      <c r="DA39" cm="1">
        <f t="array" ref="DA39">ROUND(QUARTILE(IF(Sum!$FF$2:$FF$153=1,Sum!CY$2:CY$153),$C39),1)</f>
        <v>0</v>
      </c>
      <c r="DB39" cm="1">
        <f t="array" ref="DB39">ROUND(QUARTILE(IF(Sum!$FF$2:$FF$153=1,Sum!CZ$2:CZ$153),$C39),1)</f>
        <v>0</v>
      </c>
      <c r="DC39" cm="1">
        <f t="array" ref="DC39">ROUND(QUARTILE(IF(Sum!$FF$2:$FF$153=1,Sum!DA$2:DA$153),$C39),1)</f>
        <v>0</v>
      </c>
      <c r="DD39" cm="1">
        <f t="array" ref="DD39">ROUND(QUARTILE(IF(Sum!$FF$2:$FF$153=1,Sum!DB$2:DB$153),$C39),1)</f>
        <v>0</v>
      </c>
      <c r="DE39" cm="1">
        <f t="array" ref="DE39">ROUND(QUARTILE(IF(Sum!$FF$2:$FF$153=1,Sum!DC$2:DC$153),$C39),1)</f>
        <v>0</v>
      </c>
      <c r="DF39" cm="1">
        <f t="array" ref="DF39">ROUND(QUARTILE(IF(Sum!$FF$2:$FF$153=1,Sum!DD$2:DD$153),$C39),1)</f>
        <v>0</v>
      </c>
      <c r="DG39" cm="1">
        <f t="array" ref="DG39">ROUND(QUARTILE(IF(Sum!$FF$2:$FF$153=1,Sum!DE$2:DE$153),$C39),1)</f>
        <v>0</v>
      </c>
      <c r="DH39" cm="1">
        <f t="array" ref="DH39">ROUND(QUARTILE(IF(Sum!$FF$2:$FF$153=1,Sum!DF$2:DF$153),$C39),1)</f>
        <v>1</v>
      </c>
      <c r="DI39" cm="1">
        <f t="array" ref="DI39">ROUND(QUARTILE(IF(Sum!$FF$2:$FF$153=1,Sum!DG$2:DG$153),$C39),1)</f>
        <v>0</v>
      </c>
      <c r="DJ39" cm="1">
        <f t="array" ref="DJ39">ROUND(QUARTILE(IF(Sum!$FF$2:$FF$153=1,Sum!DH$2:DH$153),$C39),1)</f>
        <v>0</v>
      </c>
      <c r="DK39" cm="1">
        <f t="array" ref="DK39">ROUND(QUARTILE(IF(Sum!$FF$2:$FF$153=1,Sum!DI$2:DI$153),$C39),1)</f>
        <v>0</v>
      </c>
      <c r="DL39" cm="1">
        <f t="array" ref="DL39">ROUND(QUARTILE(IF(Sum!$FF$2:$FF$153=1,Sum!DJ$2:DJ$153),$C39),1)</f>
        <v>1</v>
      </c>
      <c r="DM39" cm="1">
        <f t="array" ref="DM39">ROUND(QUARTILE(IF(Sum!$FF$2:$FF$153=1,Sum!DK$2:DK$153),$C39),1)</f>
        <v>0</v>
      </c>
      <c r="DN39" cm="1">
        <f t="array" ref="DN39">ROUND(QUARTILE(IF(Sum!$FF$2:$FF$153=1,Sum!DL$2:DL$153),$C39),1)</f>
        <v>0</v>
      </c>
      <c r="DO39" cm="1">
        <f t="array" ref="DO39">ROUND(QUARTILE(IF(Sum!$FF$2:$FF$153=1,Sum!DM$2:DM$153),$C39),1)</f>
        <v>0</v>
      </c>
      <c r="DP39" cm="1">
        <f t="array" ref="DP39">ROUND(QUARTILE(IF(Sum!$FF$2:$FF$153=1,Sum!DN$2:DN$153),$C39),1)</f>
        <v>0</v>
      </c>
      <c r="DQ39" cm="1">
        <f t="array" ref="DQ39">ROUND(QUARTILE(IF(Sum!$FF$2:$FF$153=1,Sum!DO$2:DO$153),$C39),1)</f>
        <v>0</v>
      </c>
      <c r="DR39" cm="1">
        <f t="array" ref="DR39">ROUND(QUARTILE(IF(Sum!$FF$2:$FF$153=1,Sum!DP$2:DP$153),$C39),1)</f>
        <v>0</v>
      </c>
      <c r="DS39" cm="1">
        <f t="array" ref="DS39">ROUND(QUARTILE(IF(Sum!$FF$2:$FF$153=1,Sum!DQ$2:DQ$153),$C39),1)</f>
        <v>0</v>
      </c>
      <c r="DT39" cm="1">
        <f t="array" ref="DT39">ROUND(QUARTILE(IF(Sum!$FF$2:$FF$153=1,Sum!DR$2:DR$153),$C39),1)</f>
        <v>0</v>
      </c>
      <c r="DU39" cm="1">
        <f t="array" ref="DU39">ROUND(QUARTILE(IF(Sum!$FF$2:$FF$153=1,Sum!DS$2:DS$153),$C39),1)</f>
        <v>1</v>
      </c>
      <c r="DV39" cm="1">
        <f t="array" ref="DV39">ROUND(QUARTILE(IF(Sum!$FF$2:$FF$153=1,Sum!DT$2:DT$153),$C39),1)</f>
        <v>21</v>
      </c>
      <c r="DW39" cm="1">
        <f t="array" ref="DW39">ROUND(QUARTILE(IF(Sum!$FF$2:$FF$153=1,Sum!DU$2:DU$153),$C39),1)</f>
        <v>0</v>
      </c>
      <c r="DX39" cm="1">
        <f t="array" ref="DX39">ROUND(QUARTILE(IF(Sum!$FF$2:$FF$153=1,Sum!DV$2:DV$153),$C39),1)</f>
        <v>0</v>
      </c>
      <c r="DY39" cm="1">
        <f t="array" ref="DY39">ROUND(QUARTILE(IF(Sum!$FF$2:$FF$153=1,Sum!DW$2:DW$153),$C39),1)</f>
        <v>0</v>
      </c>
      <c r="DZ39" cm="1">
        <f t="array" ref="DZ39">ROUND(QUARTILE(IF(Sum!$FF$2:$FF$153=1,Sum!DX$2:DX$153),$C39),1)</f>
        <v>0</v>
      </c>
      <c r="EA39" cm="1">
        <f t="array" ref="EA39">ROUND(QUARTILE(IF(Sum!$FF$2:$FF$153=1,Sum!DY$2:DY$153),$C39),1)</f>
        <v>0</v>
      </c>
      <c r="EB39" cm="1">
        <f t="array" ref="EB39">ROUND(QUARTILE(IF(Sum!$FF$2:$FF$153=1,Sum!DZ$2:DZ$153),$C39),1)</f>
        <v>0</v>
      </c>
      <c r="EC39" cm="1">
        <f t="array" ref="EC39">ROUND(QUARTILE(IF(Sum!$FF$2:$FF$153=1,Sum!EA$2:EA$153),$C39),1)</f>
        <v>0</v>
      </c>
      <c r="ED39" cm="1">
        <f t="array" ref="ED39">ROUND(QUARTILE(IF(Sum!$FF$2:$FF$153=1,Sum!EB$2:EB$153),$C39),1)</f>
        <v>0</v>
      </c>
      <c r="EE39" cm="1">
        <f t="array" ref="EE39">ROUND(QUARTILE(IF(Sum!$FF$2:$FF$153=1,Sum!EC$2:EC$153),$C39),1)</f>
        <v>0</v>
      </c>
      <c r="EF39" cm="1">
        <f t="array" ref="EF39">ROUND(QUARTILE(IF(Sum!$FF$2:$FF$153=1,Sum!ED$2:ED$153),$C39),1)</f>
        <v>0</v>
      </c>
      <c r="EG39" cm="1">
        <f t="array" ref="EG39">ROUND(QUARTILE(IF(Sum!$FF$2:$FF$153=1,Sum!EE$2:EE$153),$C39),1)</f>
        <v>1</v>
      </c>
      <c r="EH39" cm="1">
        <f t="array" ref="EH39">ROUND(QUARTILE(IF(Sum!$FF$2:$FF$153=1,Sum!EF$2:EF$153),$C39),1)</f>
        <v>0</v>
      </c>
      <c r="EI39" cm="1">
        <f t="array" ref="EI39">ROUND(QUARTILE(IF(Sum!$FF$2:$FF$153=1,Sum!EG$2:EG$153),$C39),1)</f>
        <v>0</v>
      </c>
      <c r="EJ39" cm="1">
        <f t="array" ref="EJ39">ROUND(QUARTILE(IF(Sum!$FF$2:$FF$153=1,Sum!EH$2:EH$153),$C39),1)</f>
        <v>0</v>
      </c>
      <c r="EK39" cm="1">
        <f t="array" ref="EK39">ROUND(QUARTILE(IF(Sum!$FF$2:$FF$153=1,Sum!EI$2:EI$153),$C39),1)</f>
        <v>0</v>
      </c>
      <c r="EL39" cm="1">
        <f t="array" ref="EL39">ROUND(QUARTILE(IF(Sum!$FF$2:$FF$153=1,Sum!EJ$2:EJ$153),$C39),1)</f>
        <v>0</v>
      </c>
      <c r="EM39" cm="1">
        <f t="array" ref="EM39">ROUND(QUARTILE(IF(Sum!$FF$2:$FF$153=1,Sum!EK$2:EK$153),$C39),1)</f>
        <v>0</v>
      </c>
      <c r="EN39" cm="1">
        <f t="array" ref="EN39">ROUND(QUARTILE(IF(Sum!$FF$2:$FF$153=1,Sum!EL$2:EL$153),$C39),1)</f>
        <v>0</v>
      </c>
      <c r="EO39" cm="1">
        <f t="array" ref="EO39">ROUND(QUARTILE(IF(Sum!$FF$2:$FF$153=1,Sum!EM$2:EM$153),$C39),1)</f>
        <v>1</v>
      </c>
      <c r="EP39" cm="1">
        <f t="array" ref="EP39">ROUND(QUARTILE(IF(Sum!$FF$2:$FF$153=1,Sum!EN$2:EN$153),$C39),1)</f>
        <v>0</v>
      </c>
      <c r="EQ39" cm="1">
        <f t="array" ref="EQ39">ROUND(QUARTILE(IF(Sum!$FF$2:$FF$153=1,Sum!EO$2:EO$153),$C39),1)</f>
        <v>0</v>
      </c>
      <c r="ER39" cm="1">
        <f t="array" ref="ER39">ROUND(QUARTILE(IF(Sum!$FF$2:$FF$153=1,Sum!EP$2:EP$153),$C39),1)</f>
        <v>0</v>
      </c>
      <c r="ES39" cm="1">
        <f t="array" ref="ES39">ROUND(QUARTILE(IF(Sum!$FF$2:$FF$153=1,Sum!EQ$2:EQ$153),$C39),1)</f>
        <v>0</v>
      </c>
      <c r="ET39" cm="1">
        <f t="array" ref="ET39">ROUND(QUARTILE(IF(Sum!$FF$2:$FF$153=1,Sum!ER$2:ER$153),$C39),1)</f>
        <v>0</v>
      </c>
      <c r="EU39" cm="1">
        <f t="array" ref="EU39">ROUND(QUARTILE(IF(Sum!$FF$2:$FF$153=1,Sum!ES$2:ES$153),$C39),1)</f>
        <v>0</v>
      </c>
      <c r="EV39" cm="1">
        <f t="array" ref="EV39">ROUND(QUARTILE(IF(Sum!$FF$2:$FF$153=1,Sum!ET$2:ET$153),$C39),1)</f>
        <v>0</v>
      </c>
      <c r="EW39" cm="1">
        <f t="array" ref="EW39">ROUND(QUARTILE(IF(Sum!$FF$2:$FF$153=1,Sum!EU$2:EU$153),$C39),1)</f>
        <v>1</v>
      </c>
      <c r="EX39" cm="1">
        <f t="array" ref="EX39">ROUND(QUARTILE(IF(Sum!$FF$2:$FF$153=1,Sum!EV$2:EV$153),$C39),1)</f>
        <v>0</v>
      </c>
      <c r="EY39" cm="1">
        <f t="array" ref="EY39">ROUND(QUARTILE(IF(Sum!$FF$2:$FF$153=1,Sum!EW$2:EW$153),$C39),1)</f>
        <v>0</v>
      </c>
      <c r="EZ39" cm="1">
        <f t="array" ref="EZ39">ROUND(QUARTILE(IF(Sum!$FF$2:$FF$153=1,Sum!EX$2:EX$153),$C39),1)</f>
        <v>1</v>
      </c>
      <c r="FA39" cm="1">
        <f t="array" ref="FA39">ROUND(QUARTILE(IF(Sum!$FF$2:$FF$153=1,Sum!EY$2:EY$153),$C39),1)</f>
        <v>0</v>
      </c>
      <c r="FB39" cm="1">
        <f t="array" ref="FB39">ROUND(QUARTILE(IF(Sum!$FF$2:$FF$153=1,Sum!EZ$2:EZ$153),$C39),1)</f>
        <v>0</v>
      </c>
      <c r="FC39" cm="1">
        <f t="array" ref="FC39">ROUND(QUARTILE(IF(Sum!$FF$2:$FF$153=1,Sum!FA$2:FA$153),$C39),1)</f>
        <v>0</v>
      </c>
      <c r="FD39" cm="1">
        <f t="array" ref="FD39">ROUND(QUARTILE(IF(Sum!$FF$2:$FF$153=1,Sum!FB$2:FB$153),$C39),1)</f>
        <v>0</v>
      </c>
      <c r="FE39" cm="1">
        <f t="array" ref="FE39">ROUND(QUARTILE(IF(Sum!$FF$2:$FF$153=1,Sum!FC$2:FC$153),$C39),1)</f>
        <v>0</v>
      </c>
    </row>
    <row r="40" spans="1:161" x14ac:dyDescent="0.25">
      <c r="A40" s="198"/>
      <c r="B40" t="s">
        <v>384</v>
      </c>
      <c r="C40">
        <v>1</v>
      </c>
      <c r="D40" cm="1">
        <f t="array" ref="D40">ROUND(QUARTILE(IF(Sum!$FF$2:$FF$153=1,Sum!B$2:B$153),$C40),1)</f>
        <v>51.5</v>
      </c>
      <c r="E40" cm="1">
        <f t="array" ref="E40">ROUND(QUARTILE(IF(Sum!$FF$2:$FF$153=1,Sum!C$2:C$153),$C40),1)</f>
        <v>0</v>
      </c>
      <c r="F40" cm="1">
        <f t="array" ref="F40">ROUND(QUARTILE(IF(Sum!$FF$2:$FF$153=1,Sum!D$2:D$153),$C40),1)</f>
        <v>0</v>
      </c>
      <c r="G40" cm="1">
        <f t="array" ref="G40">ROUND(QUARTILE(IF(Sum!$FF$2:$FF$153=1,Sum!E$2:E$153),$C40),1)</f>
        <v>0</v>
      </c>
      <c r="H40" cm="1">
        <f t="array" ref="H40">ROUND(QUARTILE(IF(Sum!$FF$2:$FF$153=1,Sum!F$2:F$153),$C40),1)</f>
        <v>0</v>
      </c>
      <c r="I40" cm="1">
        <f t="array" ref="I40">ROUND(QUARTILE(IF(Sum!$FF$2:$FF$153=1,Sum!G$2:G$153),$C40),1)</f>
        <v>0</v>
      </c>
      <c r="J40" cm="1">
        <f t="array" ref="J40">ROUND(QUARTILE(IF(Sum!$FF$2:$FF$153=1,Sum!H$2:H$153),$C40),1)</f>
        <v>1</v>
      </c>
      <c r="K40" cm="1">
        <f t="array" ref="K40">ROUND(QUARTILE(IF(Sum!$FF$2:$FF$153=1,Sum!I$2:I$153),$C40),1)</f>
        <v>168.5</v>
      </c>
      <c r="L40" cm="1">
        <f t="array" ref="L40">ROUND(QUARTILE(IF(Sum!$FF$2:$FF$153=1,Sum!J$2:J$153),$C40),1)</f>
        <v>75</v>
      </c>
      <c r="M40" cm="1">
        <f t="array" ref="M40">ROUND(QUARTILE(IF(Sum!$FF$2:$FF$153=1,Sum!K$2:K$153),$C40),1)</f>
        <v>25.4</v>
      </c>
      <c r="N40" cm="1">
        <f t="array" ref="N40">ROUND(QUARTILE(IF(Sum!$FF$2:$FF$153=1,Sum!L$2:L$153),$C40),1)</f>
        <v>0</v>
      </c>
      <c r="O40" cm="1">
        <f t="array" ref="O40">ROUND(QUARTILE(IF(Sum!$FF$2:$FF$153=1,Sum!M$2:M$153),$C40),1)</f>
        <v>0</v>
      </c>
      <c r="P40" cm="1">
        <f t="array" ref="P40">ROUND(QUARTILE(IF(Sum!$FF$2:$FF$153=1,Sum!N$2:N$153),$C40),1)</f>
        <v>0</v>
      </c>
      <c r="Q40" cm="1">
        <f t="array" ref="Q40">ROUND(QUARTILE(IF(Sum!$FF$2:$FF$153=1,Sum!O$2:O$153),$C40),1)</f>
        <v>1</v>
      </c>
      <c r="R40" cm="1">
        <f t="array" ref="R40">ROUND(QUARTILE(IF(Sum!$FF$2:$FF$153=1,Sum!P$2:P$153),$C40),1)</f>
        <v>0</v>
      </c>
      <c r="S40" cm="1">
        <f t="array" ref="S40">ROUND(QUARTILE(IF(Sum!$FF$2:$FF$153=1,Sum!Q$2:Q$153),$C40),1)</f>
        <v>0</v>
      </c>
      <c r="T40" cm="1">
        <f t="array" ref="T40">ROUND(QUARTILE(IF(Sum!$FF$2:$FF$153=1,Sum!R$2:R$153),$C40),1)</f>
        <v>0</v>
      </c>
      <c r="U40" cm="1">
        <f t="array" ref="U40">ROUND(QUARTILE(IF(Sum!$FF$2:$FF$153=1,Sum!S$2:S$153),$C40),1)</f>
        <v>0</v>
      </c>
      <c r="V40" cm="1">
        <f t="array" ref="V40">ROUND(QUARTILE(IF(Sum!$FF$2:$FF$153=1,Sum!T$2:T$153),$C40),1)</f>
        <v>0</v>
      </c>
      <c r="W40" cm="1">
        <f t="array" ref="W40">ROUND(QUARTILE(IF(Sum!$FF$2:$FF$153=1,Sum!U$2:U$153),$C40),1)</f>
        <v>0</v>
      </c>
      <c r="X40" cm="1">
        <f t="array" ref="X40">ROUND(QUARTILE(IF(Sum!$FF$2:$FF$153=1,Sum!V$2:V$153),$C40),1)</f>
        <v>0.5</v>
      </c>
      <c r="Y40" cm="1">
        <f t="array" ref="Y40">ROUND(QUARTILE(IF(Sum!$FF$2:$FF$153=1,Sum!W$2:W$153),$C40),1)</f>
        <v>0</v>
      </c>
      <c r="Z40" cm="1">
        <f t="array" ref="Z40">ROUND(QUARTILE(IF(Sum!$FF$2:$FF$153=1,Sum!X$2:X$153),$C40),1)</f>
        <v>0</v>
      </c>
      <c r="AA40" cm="1">
        <f t="array" ref="AA40">ROUND(QUARTILE(IF(Sum!$FF$2:$FF$153=1,Sum!Y$2:Y$153),$C40),1)</f>
        <v>0</v>
      </c>
      <c r="AB40" cm="1">
        <f t="array" ref="AB40">ROUND(QUARTILE(IF(Sum!$FF$2:$FF$153=1,Sum!Z$2:Z$153),$C40),1)</f>
        <v>0</v>
      </c>
      <c r="AC40" cm="1">
        <f t="array" ref="AC40">ROUND(QUARTILE(IF(Sum!$FF$2:$FF$153=1,Sum!AA$2:AA$153),$C40),1)</f>
        <v>0</v>
      </c>
      <c r="AD40" cm="1">
        <f t="array" ref="AD40">ROUND(QUARTILE(IF(Sum!$FF$2:$FF$153=1,Sum!AB$2:AB$153),$C40),1)</f>
        <v>0</v>
      </c>
      <c r="AE40" cm="1">
        <f t="array" ref="AE40">ROUND(QUARTILE(IF(Sum!$FF$2:$FF$153=1,Sum!AC$2:AC$153),$C40),1)</f>
        <v>0</v>
      </c>
      <c r="AF40" cm="1">
        <f t="array" ref="AF40">ROUND(QUARTILE(IF(Sum!$FF$2:$FF$153=1,Sum!AD$2:AD$153),$C40),1)</f>
        <v>0</v>
      </c>
      <c r="AG40" cm="1">
        <f t="array" ref="AG40">ROUND(QUARTILE(IF(Sum!$FF$2:$FF$153=1,Sum!AE$2:AE$153),$C40),1)</f>
        <v>0</v>
      </c>
      <c r="AH40" cm="1">
        <f t="array" ref="AH40">ROUND(QUARTILE(IF(Sum!$FF$2:$FF$153=1,Sum!AF$2:AF$153),$C40),1)</f>
        <v>0</v>
      </c>
      <c r="AI40" cm="1">
        <f t="array" ref="AI40">ROUND(QUARTILE(IF(Sum!$FF$2:$FF$153=1,Sum!AG$2:AG$153),$C40),1)</f>
        <v>0</v>
      </c>
      <c r="AJ40" cm="1">
        <f t="array" ref="AJ40">ROUND(QUARTILE(IF(Sum!$FF$2:$FF$153=1,Sum!AH$2:AH$153),$C40),1)</f>
        <v>0</v>
      </c>
      <c r="AK40" cm="1">
        <f t="array" ref="AK40">ROUND(QUARTILE(IF(Sum!$FF$2:$FF$153=1,Sum!AI$2:AI$153),$C40),1)</f>
        <v>0</v>
      </c>
      <c r="AL40" cm="1">
        <f t="array" ref="AL40">ROUND(QUARTILE(IF(Sum!$FF$2:$FF$153=1,Sum!AJ$2:AJ$153),$C40),1)</f>
        <v>0</v>
      </c>
      <c r="AM40" cm="1">
        <f t="array" ref="AM40">ROUND(QUARTILE(IF(Sum!$FF$2:$FF$153=1,Sum!AK$2:AK$153),$C40),1)</f>
        <v>0</v>
      </c>
      <c r="AN40" cm="1">
        <f t="array" ref="AN40">ROUND(QUARTILE(IF(Sum!$FF$2:$FF$153=1,Sum!AL$2:AL$153),$C40),1)</f>
        <v>0</v>
      </c>
      <c r="AO40" cm="1">
        <f t="array" ref="AO40">ROUND(QUARTILE(IF(Sum!$FF$2:$FF$153=1,Sum!AM$2:AM$153),$C40),1)</f>
        <v>0</v>
      </c>
      <c r="AP40" cm="1">
        <f t="array" ref="AP40">ROUND(QUARTILE(IF(Sum!$FF$2:$FF$153=1,Sum!AN$2:AN$153),$C40),1)</f>
        <v>0</v>
      </c>
      <c r="AQ40" cm="1">
        <f t="array" ref="AQ40">ROUND(QUARTILE(IF(Sum!$FF$2:$FF$153=1,Sum!AO$2:AO$153),$C40),1)</f>
        <v>0</v>
      </c>
      <c r="AR40" cm="1">
        <f t="array" ref="AR40">ROUND(QUARTILE(IF(Sum!$FF$2:$FF$153=1,Sum!AP$2:AP$153),$C40),1)</f>
        <v>0</v>
      </c>
      <c r="AS40" cm="1">
        <f t="array" ref="AS40">ROUND(QUARTILE(IF(Sum!$FF$2:$FF$153=1,Sum!AQ$2:AQ$153),$C40),1)</f>
        <v>0</v>
      </c>
      <c r="AT40" cm="1">
        <f t="array" ref="AT40">ROUND(QUARTILE(IF(Sum!$FF$2:$FF$153=1,Sum!AR$2:AR$153),$C40),1)</f>
        <v>0</v>
      </c>
      <c r="AU40" cm="1">
        <f t="array" ref="AU40">ROUND(QUARTILE(IF(Sum!$FF$2:$FF$153=1,Sum!AS$2:AS$153),$C40),1)</f>
        <v>0</v>
      </c>
      <c r="AV40" cm="1">
        <f t="array" ref="AV40">ROUND(QUARTILE(IF(Sum!$FF$2:$FF$153=1,Sum!AT$2:AT$153),$C40),1)</f>
        <v>0</v>
      </c>
      <c r="AW40" cm="1">
        <f t="array" ref="AW40">ROUND(QUARTILE(IF(Sum!$FF$2:$FF$153=1,Sum!AU$2:AU$153),$C40),1)</f>
        <v>0</v>
      </c>
      <c r="AX40" cm="1">
        <f t="array" ref="AX40">ROUND(QUARTILE(IF(Sum!$FF$2:$FF$153=1,Sum!AV$2:AV$153),$C40),1)</f>
        <v>1</v>
      </c>
      <c r="AY40" cm="1">
        <f t="array" ref="AY40">ROUND(QUARTILE(IF(Sum!$FF$2:$FF$153=1,Sum!AW$2:AW$153),$C40),1)</f>
        <v>0</v>
      </c>
      <c r="AZ40" cm="1">
        <f t="array" ref="AZ40">ROUND(QUARTILE(IF(Sum!$FF$2:$FF$153=1,Sum!AX$2:AX$153),$C40),1)</f>
        <v>1</v>
      </c>
      <c r="BA40" cm="1">
        <f t="array" ref="BA40">ROUND(QUARTILE(IF(Sum!$FF$2:$FF$153=1,Sum!AY$2:AY$153),$C40),1)</f>
        <v>25</v>
      </c>
      <c r="BB40" cm="1">
        <f t="array" ref="BB40">ROUND(QUARTILE(IF(Sum!$FF$2:$FF$153=1,Sum!AZ$2:AZ$153),$C40),1)</f>
        <v>0.9</v>
      </c>
      <c r="BC40" cm="1">
        <f t="array" ref="BC40">ROUND(QUARTILE(IF(Sum!$FF$2:$FF$153=1,Sum!BA$2:BA$153),$C40),1)</f>
        <v>2.9</v>
      </c>
      <c r="BD40" cm="1">
        <f t="array" ref="BD40">ROUND(QUARTILE(IF(Sum!$FF$2:$FF$153=1,Sum!BB$2:BB$153),$C40),1)</f>
        <v>0</v>
      </c>
      <c r="BE40" cm="1">
        <f t="array" ref="BE40">ROUND(QUARTILE(IF(Sum!$FF$2:$FF$153=1,Sum!BC$2:BC$153),$C40),1)</f>
        <v>0</v>
      </c>
      <c r="BF40" cm="1">
        <f t="array" ref="BF40">ROUND(QUARTILE(IF(Sum!$FF$2:$FF$153=1,Sum!BD$2:BD$153),$C40),1)</f>
        <v>1</v>
      </c>
      <c r="BG40" cm="1">
        <f t="array" ref="BG40">ROUND(QUARTILE(IF(Sum!$FF$2:$FF$153=1,Sum!BE$2:BE$153),$C40),1)</f>
        <v>1.1000000000000001</v>
      </c>
      <c r="BH40" cm="1">
        <f t="array" ref="BH40">ROUND(QUARTILE(IF(Sum!$FF$2:$FF$153=1,Sum!BF$2:BF$153),$C40),1)</f>
        <v>175.6</v>
      </c>
      <c r="BI40" cm="1">
        <f t="array" ref="BI40">ROUND(QUARTILE(IF(Sum!$FF$2:$FF$153=1,Sum!BG$2:BG$153),$C40),1)</f>
        <v>1</v>
      </c>
      <c r="BJ40" cm="1">
        <f t="array" ref="BJ40">ROUND(QUARTILE(IF(Sum!$FF$2:$FF$153=1,Sum!BH$2:BH$153),$C40),1)</f>
        <v>91</v>
      </c>
      <c r="BK40" cm="1">
        <f t="array" ref="BK40">ROUND(QUARTILE(IF(Sum!$FF$2:$FF$153=1,Sum!BI$2:BI$153),$C40),1)</f>
        <v>61</v>
      </c>
      <c r="BL40" cm="1">
        <f t="array" ref="BL40">ROUND(QUARTILE(IF(Sum!$FF$2:$FF$153=1,Sum!BJ$2:BJ$153),$C40),1)</f>
        <v>32.200000000000003</v>
      </c>
      <c r="BM40" cm="1">
        <f t="array" ref="BM40">ROUND(QUARTILE(IF(Sum!$FF$2:$FF$153=1,Sum!BK$2:BK$153),$C40),1)</f>
        <v>0</v>
      </c>
      <c r="BN40" cm="1">
        <f t="array" ref="BN40">ROUND(QUARTILE(IF(Sum!$FF$2:$FF$153=1,Sum!BL$2:BL$153),$C40),1)</f>
        <v>2</v>
      </c>
      <c r="BO40" cm="1">
        <f t="array" ref="BO40">ROUND(QUARTILE(IF(Sum!$FF$2:$FF$153=1,Sum!BM$2:BM$153),$C40),1)</f>
        <v>0</v>
      </c>
      <c r="BP40" cm="1">
        <f t="array" ref="BP40">ROUND(QUARTILE(IF(Sum!$FF$2:$FF$153=1,Sum!BN$2:BN$153),$C40),1)</f>
        <v>0</v>
      </c>
      <c r="BQ40" cm="1">
        <f t="array" ref="BQ40">ROUND(QUARTILE(IF(Sum!$FF$2:$FF$153=1,Sum!BO$2:BO$153),$C40),1)</f>
        <v>0</v>
      </c>
      <c r="BR40" cm="1">
        <f t="array" ref="BR40">ROUND(QUARTILE(IF(Sum!$FF$2:$FF$153=1,Sum!BP$2:BP$153),$C40),1)</f>
        <v>0</v>
      </c>
      <c r="BS40" cm="1">
        <f t="array" ref="BS40">ROUND(QUARTILE(IF(Sum!$FF$2:$FF$153=1,Sum!BQ$2:BQ$153),$C40),1)</f>
        <v>0</v>
      </c>
      <c r="BT40" cm="1">
        <f t="array" ref="BT40">ROUND(QUARTILE(IF(Sum!$FF$2:$FF$153=1,Sum!BR$2:BR$153),$C40),1)</f>
        <v>1</v>
      </c>
      <c r="BU40" cm="1">
        <f t="array" ref="BU40">ROUND(QUARTILE(IF(Sum!$FF$2:$FF$153=1,Sum!BS$2:BS$153),$C40),1)</f>
        <v>0</v>
      </c>
      <c r="BV40" cm="1">
        <f t="array" ref="BV40">ROUND(QUARTILE(IF(Sum!$FF$2:$FF$153=1,Sum!BT$2:BT$153),$C40),1)</f>
        <v>0</v>
      </c>
      <c r="BW40" cm="1">
        <f t="array" ref="BW40">ROUND(QUARTILE(IF(Sum!$FF$2:$FF$153=1,Sum!BU$2:BU$153),$C40),1)</f>
        <v>0</v>
      </c>
      <c r="BX40" cm="1">
        <f t="array" ref="BX40">ROUND(QUARTILE(IF(Sum!$FF$2:$FF$153=1,Sum!BV$2:BV$153),$C40),1)</f>
        <v>0</v>
      </c>
      <c r="BY40" cm="1">
        <f t="array" ref="BY40">ROUND(QUARTILE(IF(Sum!$FF$2:$FF$153=1,Sum!BW$2:BW$153),$C40),1)</f>
        <v>3</v>
      </c>
      <c r="BZ40" cm="1">
        <f t="array" ref="BZ40">ROUND(QUARTILE(IF(Sum!$FF$2:$FF$153=1,Sum!BX$2:BX$153),$C40),1)</f>
        <v>0</v>
      </c>
      <c r="CA40" cm="1">
        <f t="array" ref="CA40">ROUND(QUARTILE(IF(Sum!$FF$2:$FF$153=1,Sum!BY$2:BY$153),$C40),1)</f>
        <v>0</v>
      </c>
      <c r="CB40" cm="1">
        <f t="array" ref="CB40">ROUND(QUARTILE(IF(Sum!$FF$2:$FF$153=1,Sum!BZ$2:BZ$153),$C40),1)</f>
        <v>0</v>
      </c>
      <c r="CC40" cm="1">
        <f t="array" ref="CC40">ROUND(QUARTILE(IF(Sum!$FF$2:$FF$153=1,Sum!CA$2:CA$153),$C40),1)</f>
        <v>0</v>
      </c>
      <c r="CD40" cm="1">
        <f t="array" ref="CD40">ROUND(QUARTILE(IF(Sum!$FF$2:$FF$153=1,Sum!CB$2:CB$153),$C40),1)</f>
        <v>0</v>
      </c>
      <c r="CE40" cm="1">
        <f t="array" ref="CE40">ROUND(QUARTILE(IF(Sum!$FF$2:$FF$153=1,Sum!CC$2:CC$153),$C40),1)</f>
        <v>0</v>
      </c>
      <c r="CF40" cm="1">
        <f t="array" ref="CF40">ROUND(QUARTILE(IF(Sum!$FF$2:$FF$153=1,Sum!CD$2:CD$153),$C40),1)</f>
        <v>0</v>
      </c>
      <c r="CG40" cm="1">
        <f t="array" ref="CG40">ROUND(QUARTILE(IF(Sum!$FF$2:$FF$153=1,Sum!CE$2:CE$153),$C40),1)</f>
        <v>0</v>
      </c>
      <c r="CH40" cm="1">
        <f t="array" ref="CH40">ROUND(QUARTILE(IF(Sum!$FF$2:$FF$153=1,Sum!CF$2:CF$153),$C40),1)</f>
        <v>0</v>
      </c>
      <c r="CI40" cm="1">
        <f t="array" ref="CI40">ROUND(QUARTILE(IF(Sum!$FF$2:$FF$153=1,Sum!CG$2:CG$153),$C40),1)</f>
        <v>1</v>
      </c>
      <c r="CJ40" cm="1">
        <f t="array" ref="CJ40">ROUND(QUARTILE(IF(Sum!$FF$2:$FF$153=1,Sum!CH$2:CH$153),$C40),1)</f>
        <v>500</v>
      </c>
      <c r="CK40" cm="1">
        <f t="array" ref="CK40">ROUND(QUARTILE(IF(Sum!$FF$2:$FF$153=1,Sum!CI$2:CI$153),$C40),1)</f>
        <v>590</v>
      </c>
      <c r="CL40" cm="1">
        <f t="array" ref="CL40">ROUND(QUARTILE(IF(Sum!$FF$2:$FF$153=1,Sum!CJ$2:CJ$153),$C40),1)</f>
        <v>0</v>
      </c>
      <c r="CM40" cm="1">
        <f t="array" ref="CM40">ROUND(QUARTILE(IF(Sum!$FF$2:$FF$153=1,Sum!CK$2:CK$153),$C40),1)</f>
        <v>0</v>
      </c>
      <c r="CN40" cm="1">
        <f t="array" ref="CN40">ROUND(QUARTILE(IF(Sum!$FF$2:$FF$153=1,Sum!CL$2:CL$153),$C40),1)</f>
        <v>0</v>
      </c>
      <c r="CO40" cm="1">
        <f t="array" ref="CO40">ROUND(QUARTILE(IF(Sum!$FF$2:$FF$153=1,Sum!CM$2:CM$153),$C40),1)</f>
        <v>0</v>
      </c>
      <c r="CP40" cm="1">
        <f t="array" ref="CP40">ROUND(QUARTILE(IF(Sum!$FF$2:$FF$153=1,Sum!CN$2:CN$153),$C40),1)</f>
        <v>0</v>
      </c>
      <c r="CQ40" cm="1">
        <f t="array" ref="CQ40">ROUND(QUARTILE(IF(Sum!$FF$2:$FF$153=1,Sum!CO$2:CO$153),$C40),1)</f>
        <v>0</v>
      </c>
      <c r="CR40" cm="1">
        <f t="array" ref="CR40">ROUND(QUARTILE(IF(Sum!$FF$2:$FF$153=1,Sum!CP$2:CP$153),$C40),1)</f>
        <v>0</v>
      </c>
      <c r="CS40" cm="1">
        <f t="array" ref="CS40">ROUND(QUARTILE(IF(Sum!$FF$2:$FF$153=1,Sum!CQ$2:CQ$153),$C40),1)</f>
        <v>0</v>
      </c>
      <c r="CT40" cm="1">
        <f t="array" ref="CT40">ROUND(QUARTILE(IF(Sum!$FF$2:$FF$153=1,Sum!CR$2:CR$153),$C40),1)</f>
        <v>0</v>
      </c>
      <c r="CU40" cm="1">
        <f t="array" ref="CU40">ROUND(QUARTILE(IF(Sum!$FF$2:$FF$153=1,Sum!CS$2:CS$153),$C40),1)</f>
        <v>0</v>
      </c>
      <c r="CV40" cm="1">
        <f t="array" ref="CV40">ROUND(QUARTILE(IF(Sum!$FF$2:$FF$153=1,Sum!CT$2:CT$153),$C40),1)</f>
        <v>0</v>
      </c>
      <c r="CW40" cm="1">
        <f t="array" ref="CW40">ROUND(QUARTILE(IF(Sum!$FF$2:$FF$153=1,Sum!CU$2:CU$153),$C40),1)</f>
        <v>0</v>
      </c>
      <c r="CX40" cm="1">
        <f t="array" ref="CX40">ROUND(QUARTILE(IF(Sum!$FF$2:$FF$153=1,Sum!CV$2:CV$153),$C40),1)</f>
        <v>0</v>
      </c>
      <c r="CY40" cm="1">
        <f t="array" ref="CY40">ROUND(QUARTILE(IF(Sum!$FF$2:$FF$153=1,Sum!CW$2:CW$153),$C40),1)</f>
        <v>0</v>
      </c>
      <c r="CZ40" cm="1">
        <f t="array" ref="CZ40">ROUND(QUARTILE(IF(Sum!$FF$2:$FF$153=1,Sum!CX$2:CX$153),$C40),1)</f>
        <v>0</v>
      </c>
      <c r="DA40" cm="1">
        <f t="array" ref="DA40">ROUND(QUARTILE(IF(Sum!$FF$2:$FF$153=1,Sum!CY$2:CY$153),$C40),1)</f>
        <v>0</v>
      </c>
      <c r="DB40" cm="1">
        <f t="array" ref="DB40">ROUND(QUARTILE(IF(Sum!$FF$2:$FF$153=1,Sum!CZ$2:CZ$153),$C40),1)</f>
        <v>0</v>
      </c>
      <c r="DC40" cm="1">
        <f t="array" ref="DC40">ROUND(QUARTILE(IF(Sum!$FF$2:$FF$153=1,Sum!DA$2:DA$153),$C40),1)</f>
        <v>0</v>
      </c>
      <c r="DD40" cm="1">
        <f t="array" ref="DD40">ROUND(QUARTILE(IF(Sum!$FF$2:$FF$153=1,Sum!DB$2:DB$153),$C40),1)</f>
        <v>0</v>
      </c>
      <c r="DE40" cm="1">
        <f t="array" ref="DE40">ROUND(QUARTILE(IF(Sum!$FF$2:$FF$153=1,Sum!DC$2:DC$153),$C40),1)</f>
        <v>0</v>
      </c>
      <c r="DF40" cm="1">
        <f t="array" ref="DF40">ROUND(QUARTILE(IF(Sum!$FF$2:$FF$153=1,Sum!DD$2:DD$153),$C40),1)</f>
        <v>0</v>
      </c>
      <c r="DG40" cm="1">
        <f t="array" ref="DG40">ROUND(QUARTILE(IF(Sum!$FF$2:$FF$153=1,Sum!DE$2:DE$153),$C40),1)</f>
        <v>0</v>
      </c>
      <c r="DH40" cm="1">
        <f t="array" ref="DH40">ROUND(QUARTILE(IF(Sum!$FF$2:$FF$153=1,Sum!DF$2:DF$153),$C40),1)</f>
        <v>1</v>
      </c>
      <c r="DI40" cm="1">
        <f t="array" ref="DI40">ROUND(QUARTILE(IF(Sum!$FF$2:$FF$153=1,Sum!DG$2:DG$153),$C40),1)</f>
        <v>0</v>
      </c>
      <c r="DJ40" cm="1">
        <f t="array" ref="DJ40">ROUND(QUARTILE(IF(Sum!$FF$2:$FF$153=1,Sum!DH$2:DH$153),$C40),1)</f>
        <v>0</v>
      </c>
      <c r="DK40" cm="1">
        <f t="array" ref="DK40">ROUND(QUARTILE(IF(Sum!$FF$2:$FF$153=1,Sum!DI$2:DI$153),$C40),1)</f>
        <v>0</v>
      </c>
      <c r="DL40" cm="1">
        <f t="array" ref="DL40">ROUND(QUARTILE(IF(Sum!$FF$2:$FF$153=1,Sum!DJ$2:DJ$153),$C40),1)</f>
        <v>1</v>
      </c>
      <c r="DM40" cm="1">
        <f t="array" ref="DM40">ROUND(QUARTILE(IF(Sum!$FF$2:$FF$153=1,Sum!DK$2:DK$153),$C40),1)</f>
        <v>0</v>
      </c>
      <c r="DN40" cm="1">
        <f t="array" ref="DN40">ROUND(QUARTILE(IF(Sum!$FF$2:$FF$153=1,Sum!DL$2:DL$153),$C40),1)</f>
        <v>0</v>
      </c>
      <c r="DO40" cm="1">
        <f t="array" ref="DO40">ROUND(QUARTILE(IF(Sum!$FF$2:$FF$153=1,Sum!DM$2:DM$153),$C40),1)</f>
        <v>0</v>
      </c>
      <c r="DP40" cm="1">
        <f t="array" ref="DP40">ROUND(QUARTILE(IF(Sum!$FF$2:$FF$153=1,Sum!DN$2:DN$153),$C40),1)</f>
        <v>0</v>
      </c>
      <c r="DQ40" cm="1">
        <f t="array" ref="DQ40">ROUND(QUARTILE(IF(Sum!$FF$2:$FF$153=1,Sum!DO$2:DO$153),$C40),1)</f>
        <v>0</v>
      </c>
      <c r="DR40" cm="1">
        <f t="array" ref="DR40">ROUND(QUARTILE(IF(Sum!$FF$2:$FF$153=1,Sum!DP$2:DP$153),$C40),1)</f>
        <v>0</v>
      </c>
      <c r="DS40" cm="1">
        <f t="array" ref="DS40">ROUND(QUARTILE(IF(Sum!$FF$2:$FF$153=1,Sum!DQ$2:DQ$153),$C40),1)</f>
        <v>0</v>
      </c>
      <c r="DT40" cm="1">
        <f t="array" ref="DT40">ROUND(QUARTILE(IF(Sum!$FF$2:$FF$153=1,Sum!DR$2:DR$153),$C40),1)</f>
        <v>0</v>
      </c>
      <c r="DU40" cm="1">
        <f t="array" ref="DU40">ROUND(QUARTILE(IF(Sum!$FF$2:$FF$153=1,Sum!DS$2:DS$153),$C40),1)</f>
        <v>1</v>
      </c>
      <c r="DV40" cm="1">
        <f t="array" ref="DV40">ROUND(QUARTILE(IF(Sum!$FF$2:$FF$153=1,Sum!DT$2:DT$153),$C40),1)</f>
        <v>16.5</v>
      </c>
      <c r="DW40" cm="1">
        <f t="array" ref="DW40">ROUND(QUARTILE(IF(Sum!$FF$2:$FF$153=1,Sum!DU$2:DU$153),$C40),1)</f>
        <v>0</v>
      </c>
      <c r="DX40" cm="1">
        <f t="array" ref="DX40">ROUND(QUARTILE(IF(Sum!$FF$2:$FF$153=1,Sum!DV$2:DV$153),$C40),1)</f>
        <v>0</v>
      </c>
      <c r="DY40" cm="1">
        <f t="array" ref="DY40">ROUND(QUARTILE(IF(Sum!$FF$2:$FF$153=1,Sum!DW$2:DW$153),$C40),1)</f>
        <v>0</v>
      </c>
      <c r="DZ40" cm="1">
        <f t="array" ref="DZ40">ROUND(QUARTILE(IF(Sum!$FF$2:$FF$153=1,Sum!DX$2:DX$153),$C40),1)</f>
        <v>0</v>
      </c>
      <c r="EA40" cm="1">
        <f t="array" ref="EA40">ROUND(QUARTILE(IF(Sum!$FF$2:$FF$153=1,Sum!DY$2:DY$153),$C40),1)</f>
        <v>0</v>
      </c>
      <c r="EB40" cm="1">
        <f t="array" ref="EB40">ROUND(QUARTILE(IF(Sum!$FF$2:$FF$153=1,Sum!DZ$2:DZ$153),$C40),1)</f>
        <v>0</v>
      </c>
      <c r="EC40" cm="1">
        <f t="array" ref="EC40">ROUND(QUARTILE(IF(Sum!$FF$2:$FF$153=1,Sum!EA$2:EA$153),$C40),1)</f>
        <v>0</v>
      </c>
      <c r="ED40" cm="1">
        <f t="array" ref="ED40">ROUND(QUARTILE(IF(Sum!$FF$2:$FF$153=1,Sum!EB$2:EB$153),$C40),1)</f>
        <v>0</v>
      </c>
      <c r="EE40" cm="1">
        <f t="array" ref="EE40">ROUND(QUARTILE(IF(Sum!$FF$2:$FF$153=1,Sum!EC$2:EC$153),$C40),1)</f>
        <v>0</v>
      </c>
      <c r="EF40" cm="1">
        <f t="array" ref="EF40">ROUND(QUARTILE(IF(Sum!$FF$2:$FF$153=1,Sum!ED$2:ED$153),$C40),1)</f>
        <v>0</v>
      </c>
      <c r="EG40" cm="1">
        <f t="array" ref="EG40">ROUND(QUARTILE(IF(Sum!$FF$2:$FF$153=1,Sum!EE$2:EE$153),$C40),1)</f>
        <v>0</v>
      </c>
      <c r="EH40" cm="1">
        <f t="array" ref="EH40">ROUND(QUARTILE(IF(Sum!$FF$2:$FF$153=1,Sum!EF$2:EF$153),$C40),1)</f>
        <v>0</v>
      </c>
      <c r="EI40" cm="1">
        <f t="array" ref="EI40">ROUND(QUARTILE(IF(Sum!$FF$2:$FF$153=1,Sum!EG$2:EG$153),$C40),1)</f>
        <v>0</v>
      </c>
      <c r="EJ40" cm="1">
        <f t="array" ref="EJ40">ROUND(QUARTILE(IF(Sum!$FF$2:$FF$153=1,Sum!EH$2:EH$153),$C40),1)</f>
        <v>0</v>
      </c>
      <c r="EK40" cm="1">
        <f t="array" ref="EK40">ROUND(QUARTILE(IF(Sum!$FF$2:$FF$153=1,Sum!EI$2:EI$153),$C40),1)</f>
        <v>0</v>
      </c>
      <c r="EL40" cm="1">
        <f t="array" ref="EL40">ROUND(QUARTILE(IF(Sum!$FF$2:$FF$153=1,Sum!EJ$2:EJ$153),$C40),1)</f>
        <v>0</v>
      </c>
      <c r="EM40" cm="1">
        <f t="array" ref="EM40">ROUND(QUARTILE(IF(Sum!$FF$2:$FF$153=1,Sum!EK$2:EK$153),$C40),1)</f>
        <v>0</v>
      </c>
      <c r="EN40" cm="1">
        <f t="array" ref="EN40">ROUND(QUARTILE(IF(Sum!$FF$2:$FF$153=1,Sum!EL$2:EL$153),$C40),1)</f>
        <v>0</v>
      </c>
      <c r="EO40" cm="1">
        <f t="array" ref="EO40">ROUND(QUARTILE(IF(Sum!$FF$2:$FF$153=1,Sum!EM$2:EM$153),$C40),1)</f>
        <v>0</v>
      </c>
      <c r="EP40" cm="1">
        <f t="array" ref="EP40">ROUND(QUARTILE(IF(Sum!$FF$2:$FF$153=1,Sum!EN$2:EN$153),$C40),1)</f>
        <v>0</v>
      </c>
      <c r="EQ40" cm="1">
        <f t="array" ref="EQ40">ROUND(QUARTILE(IF(Sum!$FF$2:$FF$153=1,Sum!EO$2:EO$153),$C40),1)</f>
        <v>0</v>
      </c>
      <c r="ER40" cm="1">
        <f t="array" ref="ER40">ROUND(QUARTILE(IF(Sum!$FF$2:$FF$153=1,Sum!EP$2:EP$153),$C40),1)</f>
        <v>0</v>
      </c>
      <c r="ES40" cm="1">
        <f t="array" ref="ES40">ROUND(QUARTILE(IF(Sum!$FF$2:$FF$153=1,Sum!EQ$2:EQ$153),$C40),1)</f>
        <v>0</v>
      </c>
      <c r="ET40" cm="1">
        <f t="array" ref="ET40">ROUND(QUARTILE(IF(Sum!$FF$2:$FF$153=1,Sum!ER$2:ER$153),$C40),1)</f>
        <v>0</v>
      </c>
      <c r="EU40" cm="1">
        <f t="array" ref="EU40">ROUND(QUARTILE(IF(Sum!$FF$2:$FF$153=1,Sum!ES$2:ES$153),$C40),1)</f>
        <v>0</v>
      </c>
      <c r="EV40" cm="1">
        <f t="array" ref="EV40">ROUND(QUARTILE(IF(Sum!$FF$2:$FF$153=1,Sum!ET$2:ET$153),$C40),1)</f>
        <v>0</v>
      </c>
      <c r="EW40" cm="1">
        <f t="array" ref="EW40">ROUND(QUARTILE(IF(Sum!$FF$2:$FF$153=1,Sum!EU$2:EU$153),$C40),1)</f>
        <v>0</v>
      </c>
      <c r="EX40" cm="1">
        <f t="array" ref="EX40">ROUND(QUARTILE(IF(Sum!$FF$2:$FF$153=1,Sum!EV$2:EV$153),$C40),1)</f>
        <v>0</v>
      </c>
      <c r="EY40" cm="1">
        <f t="array" ref="EY40">ROUND(QUARTILE(IF(Sum!$FF$2:$FF$153=1,Sum!EW$2:EW$153),$C40),1)</f>
        <v>0</v>
      </c>
      <c r="EZ40" cm="1">
        <f t="array" ref="EZ40">ROUND(QUARTILE(IF(Sum!$FF$2:$FF$153=1,Sum!EX$2:EX$153),$C40),1)</f>
        <v>0</v>
      </c>
      <c r="FA40" cm="1">
        <f t="array" ref="FA40">ROUND(QUARTILE(IF(Sum!$FF$2:$FF$153=1,Sum!EY$2:EY$153),$C40),1)</f>
        <v>0</v>
      </c>
      <c r="FB40" cm="1">
        <f t="array" ref="FB40">ROUND(QUARTILE(IF(Sum!$FF$2:$FF$153=1,Sum!EZ$2:EZ$153),$C40),1)</f>
        <v>0</v>
      </c>
      <c r="FC40" cm="1">
        <f t="array" ref="FC40">ROUND(QUARTILE(IF(Sum!$FF$2:$FF$153=1,Sum!FA$2:FA$153),$C40),1)</f>
        <v>0</v>
      </c>
      <c r="FD40" cm="1">
        <f t="array" ref="FD40">ROUND(QUARTILE(IF(Sum!$FF$2:$FF$153=1,Sum!FB$2:FB$153),$C40),1)</f>
        <v>0</v>
      </c>
      <c r="FE40" cm="1">
        <f t="array" ref="FE40">ROUND(QUARTILE(IF(Sum!$FF$2:$FF$153=1,Sum!FC$2:FC$153),$C40),1)</f>
        <v>0</v>
      </c>
    </row>
    <row r="41" spans="1:161" x14ac:dyDescent="0.25">
      <c r="A41" s="198"/>
      <c r="B41" t="s">
        <v>386</v>
      </c>
      <c r="C41">
        <v>3</v>
      </c>
      <c r="D41" cm="1">
        <f t="array" ref="D41">ROUND(QUARTILE(IF(Sum!$FF$2:$FF$153=1,Sum!B$2:B$153),$C41),1)</f>
        <v>56</v>
      </c>
      <c r="E41" cm="1">
        <f t="array" ref="E41">ROUND(QUARTILE(IF(Sum!$FF$2:$FF$153=1,Sum!C$2:C$153),$C41),1)</f>
        <v>0</v>
      </c>
      <c r="F41" cm="1">
        <f t="array" ref="F41">ROUND(QUARTILE(IF(Sum!$FF$2:$FF$153=1,Sum!D$2:D$153),$C41),1)</f>
        <v>1</v>
      </c>
      <c r="G41" cm="1">
        <f t="array" ref="G41">ROUND(QUARTILE(IF(Sum!$FF$2:$FF$153=1,Sum!E$2:E$153),$C41),1)</f>
        <v>0.5</v>
      </c>
      <c r="H41" cm="1">
        <f t="array" ref="H41">ROUND(QUARTILE(IF(Sum!$FF$2:$FF$153=1,Sum!F$2:F$153),$C41),1)</f>
        <v>0</v>
      </c>
      <c r="I41" cm="1">
        <f t="array" ref="I41">ROUND(QUARTILE(IF(Sum!$FF$2:$FF$153=1,Sum!G$2:G$153),$C41),1)</f>
        <v>1</v>
      </c>
      <c r="J41" cm="1">
        <f t="array" ref="J41">ROUND(QUARTILE(IF(Sum!$FF$2:$FF$153=1,Sum!H$2:H$153),$C41),1)</f>
        <v>1</v>
      </c>
      <c r="K41" cm="1">
        <f t="array" ref="K41">ROUND(QUARTILE(IF(Sum!$FF$2:$FF$153=1,Sum!I$2:I$153),$C41),1)</f>
        <v>176.5</v>
      </c>
      <c r="L41" cm="1">
        <f t="array" ref="L41">ROUND(QUARTILE(IF(Sum!$FF$2:$FF$153=1,Sum!J$2:J$153),$C41),1)</f>
        <v>86.5</v>
      </c>
      <c r="M41" cm="1">
        <f t="array" ref="M41">ROUND(QUARTILE(IF(Sum!$FF$2:$FF$153=1,Sum!K$2:K$153),$C41),1)</f>
        <v>29.6</v>
      </c>
      <c r="N41" cm="1">
        <f t="array" ref="N41">ROUND(QUARTILE(IF(Sum!$FF$2:$FF$153=1,Sum!L$2:L$153),$C41),1)</f>
        <v>1</v>
      </c>
      <c r="O41" cm="1">
        <f t="array" ref="O41">ROUND(QUARTILE(IF(Sum!$FF$2:$FF$153=1,Sum!M$2:M$153),$C41),1)</f>
        <v>1</v>
      </c>
      <c r="P41" cm="1">
        <f t="array" ref="P41">ROUND(QUARTILE(IF(Sum!$FF$2:$FF$153=1,Sum!N$2:N$153),$C41),1)</f>
        <v>0</v>
      </c>
      <c r="Q41" cm="1">
        <f t="array" ref="Q41">ROUND(QUARTILE(IF(Sum!$FF$2:$FF$153=1,Sum!O$2:O$153),$C41),1)</f>
        <v>1</v>
      </c>
      <c r="R41" cm="1">
        <f t="array" ref="R41">ROUND(QUARTILE(IF(Sum!$FF$2:$FF$153=1,Sum!P$2:P$153),$C41),1)</f>
        <v>0</v>
      </c>
      <c r="S41" cm="1">
        <f t="array" ref="S41">ROUND(QUARTILE(IF(Sum!$FF$2:$FF$153=1,Sum!Q$2:Q$153),$C41),1)</f>
        <v>1</v>
      </c>
      <c r="T41" cm="1">
        <f t="array" ref="T41">ROUND(QUARTILE(IF(Sum!$FF$2:$FF$153=1,Sum!R$2:R$153),$C41),1)</f>
        <v>1</v>
      </c>
      <c r="U41" cm="1">
        <f t="array" ref="U41">ROUND(QUARTILE(IF(Sum!$FF$2:$FF$153=1,Sum!S$2:S$153),$C41),1)</f>
        <v>0</v>
      </c>
      <c r="V41" cm="1">
        <f t="array" ref="V41">ROUND(QUARTILE(IF(Sum!$FF$2:$FF$153=1,Sum!T$2:T$153),$C41),1)</f>
        <v>0</v>
      </c>
      <c r="W41" cm="1">
        <f t="array" ref="W41">ROUND(QUARTILE(IF(Sum!$FF$2:$FF$153=1,Sum!U$2:U$153),$C41),1)</f>
        <v>0</v>
      </c>
      <c r="X41" cm="1">
        <f t="array" ref="X41">ROUND(QUARTILE(IF(Sum!$FF$2:$FF$153=1,Sum!V$2:V$153),$C41),1)</f>
        <v>1</v>
      </c>
      <c r="Y41" cm="1">
        <f t="array" ref="Y41">ROUND(QUARTILE(IF(Sum!$FF$2:$FF$153=1,Sum!W$2:W$153),$C41),1)</f>
        <v>0</v>
      </c>
      <c r="Z41" cm="1">
        <f t="array" ref="Z41">ROUND(QUARTILE(IF(Sum!$FF$2:$FF$153=1,Sum!X$2:X$153),$C41),1)</f>
        <v>0.5</v>
      </c>
      <c r="AA41" cm="1">
        <f t="array" ref="AA41">ROUND(QUARTILE(IF(Sum!$FF$2:$FF$153=1,Sum!Y$2:Y$153),$C41),1)</f>
        <v>0</v>
      </c>
      <c r="AB41" cm="1">
        <f t="array" ref="AB41">ROUND(QUARTILE(IF(Sum!$FF$2:$FF$153=1,Sum!Z$2:Z$153),$C41),1)</f>
        <v>0</v>
      </c>
      <c r="AC41" cm="1">
        <f t="array" ref="AC41">ROUND(QUARTILE(IF(Sum!$FF$2:$FF$153=1,Sum!AA$2:AA$153),$C41),1)</f>
        <v>0</v>
      </c>
      <c r="AD41" cm="1">
        <f t="array" ref="AD41">ROUND(QUARTILE(IF(Sum!$FF$2:$FF$153=1,Sum!AB$2:AB$153),$C41),1)</f>
        <v>0</v>
      </c>
      <c r="AE41" cm="1">
        <f t="array" ref="AE41">ROUND(QUARTILE(IF(Sum!$FF$2:$FF$153=1,Sum!AC$2:AC$153),$C41),1)</f>
        <v>0</v>
      </c>
      <c r="AF41" cm="1">
        <f t="array" ref="AF41">ROUND(QUARTILE(IF(Sum!$FF$2:$FF$153=1,Sum!AD$2:AD$153),$C41),1)</f>
        <v>0</v>
      </c>
      <c r="AG41" cm="1">
        <f t="array" ref="AG41">ROUND(QUARTILE(IF(Sum!$FF$2:$FF$153=1,Sum!AE$2:AE$153),$C41),1)</f>
        <v>0</v>
      </c>
      <c r="AH41" cm="1">
        <f t="array" ref="AH41">ROUND(QUARTILE(IF(Sum!$FF$2:$FF$153=1,Sum!AF$2:AF$153),$C41),1)</f>
        <v>0</v>
      </c>
      <c r="AI41" cm="1">
        <f t="array" ref="AI41">ROUND(QUARTILE(IF(Sum!$FF$2:$FF$153=1,Sum!AG$2:AG$153),$C41),1)</f>
        <v>0</v>
      </c>
      <c r="AJ41" cm="1">
        <f t="array" ref="AJ41">ROUND(QUARTILE(IF(Sum!$FF$2:$FF$153=1,Sum!AH$2:AH$153),$C41),1)</f>
        <v>0</v>
      </c>
      <c r="AK41" cm="1">
        <f t="array" ref="AK41">ROUND(QUARTILE(IF(Sum!$FF$2:$FF$153=1,Sum!AI$2:AI$153),$C41),1)</f>
        <v>0</v>
      </c>
      <c r="AL41" cm="1">
        <f t="array" ref="AL41">ROUND(QUARTILE(IF(Sum!$FF$2:$FF$153=1,Sum!AJ$2:AJ$153),$C41),1)</f>
        <v>0</v>
      </c>
      <c r="AM41" cm="1">
        <f t="array" ref="AM41">ROUND(QUARTILE(IF(Sum!$FF$2:$FF$153=1,Sum!AK$2:AK$153),$C41),1)</f>
        <v>0</v>
      </c>
      <c r="AN41" cm="1">
        <f t="array" ref="AN41">ROUND(QUARTILE(IF(Sum!$FF$2:$FF$153=1,Sum!AL$2:AL$153),$C41),1)</f>
        <v>1</v>
      </c>
      <c r="AO41" cm="1">
        <f t="array" ref="AO41">ROUND(QUARTILE(IF(Sum!$FF$2:$FF$153=1,Sum!AM$2:AM$153),$C41),1)</f>
        <v>1</v>
      </c>
      <c r="AP41" cm="1">
        <f t="array" ref="AP41">ROUND(QUARTILE(IF(Sum!$FF$2:$FF$153=1,Sum!AN$2:AN$153),$C41),1)</f>
        <v>0</v>
      </c>
      <c r="AQ41" cm="1">
        <f t="array" ref="AQ41">ROUND(QUARTILE(IF(Sum!$FF$2:$FF$153=1,Sum!AO$2:AO$153),$C41),1)</f>
        <v>0</v>
      </c>
      <c r="AR41" cm="1">
        <f t="array" ref="AR41">ROUND(QUARTILE(IF(Sum!$FF$2:$FF$153=1,Sum!AP$2:AP$153),$C41),1)</f>
        <v>0</v>
      </c>
      <c r="AS41" cm="1">
        <f t="array" ref="AS41">ROUND(QUARTILE(IF(Sum!$FF$2:$FF$153=1,Sum!AQ$2:AQ$153),$C41),1)</f>
        <v>0</v>
      </c>
      <c r="AT41" cm="1">
        <f t="array" ref="AT41">ROUND(QUARTILE(IF(Sum!$FF$2:$FF$153=1,Sum!AR$2:AR$153),$C41),1)</f>
        <v>1</v>
      </c>
      <c r="AU41" cm="1">
        <f t="array" ref="AU41">ROUND(QUARTILE(IF(Sum!$FF$2:$FF$153=1,Sum!AS$2:AS$153),$C41),1)</f>
        <v>0</v>
      </c>
      <c r="AV41" cm="1">
        <f t="array" ref="AV41">ROUND(QUARTILE(IF(Sum!$FF$2:$FF$153=1,Sum!AT$2:AT$153),$C41),1)</f>
        <v>0</v>
      </c>
      <c r="AW41" cm="1">
        <f t="array" ref="AW41">ROUND(QUARTILE(IF(Sum!$FF$2:$FF$153=1,Sum!AU$2:AU$153),$C41),1)</f>
        <v>0</v>
      </c>
      <c r="AX41" cm="1">
        <f t="array" ref="AX41">ROUND(QUARTILE(IF(Sum!$FF$2:$FF$153=1,Sum!AV$2:AV$153),$C41),1)</f>
        <v>1</v>
      </c>
      <c r="AY41" cm="1">
        <f t="array" ref="AY41">ROUND(QUARTILE(IF(Sum!$FF$2:$FF$153=1,Sum!AW$2:AW$153),$C41),1)</f>
        <v>0</v>
      </c>
      <c r="AZ41" cm="1">
        <f t="array" ref="AZ41">ROUND(QUARTILE(IF(Sum!$FF$2:$FF$153=1,Sum!AX$2:AX$153),$C41),1)</f>
        <v>1</v>
      </c>
      <c r="BA41" cm="1">
        <f t="array" ref="BA41">ROUND(QUARTILE(IF(Sum!$FF$2:$FF$153=1,Sum!AY$2:AY$153),$C41),1)</f>
        <v>31.5</v>
      </c>
      <c r="BB41" cm="1">
        <f t="array" ref="BB41">ROUND(QUARTILE(IF(Sum!$FF$2:$FF$153=1,Sum!AZ$2:AZ$153),$C41),1)</f>
        <v>1.5</v>
      </c>
      <c r="BC41" cm="1">
        <f t="array" ref="BC41">ROUND(QUARTILE(IF(Sum!$FF$2:$FF$153=1,Sum!BA$2:BA$153),$C41),1)</f>
        <v>3.8</v>
      </c>
      <c r="BD41" cm="1">
        <f t="array" ref="BD41">ROUND(QUARTILE(IF(Sum!$FF$2:$FF$153=1,Sum!BB$2:BB$153),$C41),1)</f>
        <v>0</v>
      </c>
      <c r="BE41" cm="1">
        <f t="array" ref="BE41">ROUND(QUARTILE(IF(Sum!$FF$2:$FF$153=1,Sum!BC$2:BC$153),$C41),1)</f>
        <v>0</v>
      </c>
      <c r="BF41" cm="1">
        <f t="array" ref="BF41">ROUND(QUARTILE(IF(Sum!$FF$2:$FF$153=1,Sum!BD$2:BD$153),$C41),1)</f>
        <v>1</v>
      </c>
      <c r="BG41" cm="1">
        <f t="array" ref="BG41">ROUND(QUARTILE(IF(Sum!$FF$2:$FF$153=1,Sum!BE$2:BE$153),$C41),1)</f>
        <v>1.3</v>
      </c>
      <c r="BH41" cm="1">
        <f t="array" ref="BH41">ROUND(QUARTILE(IF(Sum!$FF$2:$FF$153=1,Sum!BF$2:BF$153),$C41),1)</f>
        <v>191</v>
      </c>
      <c r="BI41" cm="1">
        <f t="array" ref="BI41">ROUND(QUARTILE(IF(Sum!$FF$2:$FF$153=1,Sum!BG$2:BG$153),$C41),1)</f>
        <v>1</v>
      </c>
      <c r="BJ41" cm="1">
        <f t="array" ref="BJ41">ROUND(QUARTILE(IF(Sum!$FF$2:$FF$153=1,Sum!BH$2:BH$153),$C41),1)</f>
        <v>110</v>
      </c>
      <c r="BK41" cm="1">
        <f t="array" ref="BK41">ROUND(QUARTILE(IF(Sum!$FF$2:$FF$153=1,Sum!BI$2:BI$153),$C41),1)</f>
        <v>87</v>
      </c>
      <c r="BL41" cm="1">
        <f t="array" ref="BL41">ROUND(QUARTILE(IF(Sum!$FF$2:$FF$153=1,Sum!BJ$2:BJ$153),$C41),1)</f>
        <v>35.200000000000003</v>
      </c>
      <c r="BM41" cm="1">
        <f t="array" ref="BM41">ROUND(QUARTILE(IF(Sum!$FF$2:$FF$153=1,Sum!BK$2:BK$153),$C41),1)</f>
        <v>0</v>
      </c>
      <c r="BN41" cm="1">
        <f t="array" ref="BN41">ROUND(QUARTILE(IF(Sum!$FF$2:$FF$153=1,Sum!BL$2:BL$153),$C41),1)</f>
        <v>3</v>
      </c>
      <c r="BO41" cm="1">
        <f t="array" ref="BO41">ROUND(QUARTILE(IF(Sum!$FF$2:$FF$153=1,Sum!BM$2:BM$153),$C41),1)</f>
        <v>0</v>
      </c>
      <c r="BP41" cm="1">
        <f t="array" ref="BP41">ROUND(QUARTILE(IF(Sum!$FF$2:$FF$153=1,Sum!BN$2:BN$153),$C41),1)</f>
        <v>0</v>
      </c>
      <c r="BQ41" cm="1">
        <f t="array" ref="BQ41">ROUND(QUARTILE(IF(Sum!$FF$2:$FF$153=1,Sum!BO$2:BO$153),$C41),1)</f>
        <v>1</v>
      </c>
      <c r="BR41" cm="1">
        <f t="array" ref="BR41">ROUND(QUARTILE(IF(Sum!$FF$2:$FF$153=1,Sum!BP$2:BP$153),$C41),1)</f>
        <v>1</v>
      </c>
      <c r="BS41" cm="1">
        <f t="array" ref="BS41">ROUND(QUARTILE(IF(Sum!$FF$2:$FF$153=1,Sum!BQ$2:BQ$153),$C41),1)</f>
        <v>0</v>
      </c>
      <c r="BT41" cm="1">
        <f t="array" ref="BT41">ROUND(QUARTILE(IF(Sum!$FF$2:$FF$153=1,Sum!BR$2:BR$153),$C41),1)</f>
        <v>1</v>
      </c>
      <c r="BU41" cm="1">
        <f t="array" ref="BU41">ROUND(QUARTILE(IF(Sum!$FF$2:$FF$153=1,Sum!BS$2:BS$153),$C41),1)</f>
        <v>0</v>
      </c>
      <c r="BV41" cm="1">
        <f t="array" ref="BV41">ROUND(QUARTILE(IF(Sum!$FF$2:$FF$153=1,Sum!BT$2:BT$153),$C41),1)</f>
        <v>0</v>
      </c>
      <c r="BW41" cm="1">
        <f t="array" ref="BW41">ROUND(QUARTILE(IF(Sum!$FF$2:$FF$153=1,Sum!BU$2:BU$153),$C41),1)</f>
        <v>0</v>
      </c>
      <c r="BX41" cm="1">
        <f t="array" ref="BX41">ROUND(QUARTILE(IF(Sum!$FF$2:$FF$153=1,Sum!BV$2:BV$153),$C41),1)</f>
        <v>0</v>
      </c>
      <c r="BY41" cm="1">
        <f t="array" ref="BY41">ROUND(QUARTILE(IF(Sum!$FF$2:$FF$153=1,Sum!BW$2:BW$153),$C41),1)</f>
        <v>3</v>
      </c>
      <c r="BZ41" cm="1">
        <f t="array" ref="BZ41">ROUND(QUARTILE(IF(Sum!$FF$2:$FF$153=1,Sum!BX$2:BX$153),$C41),1)</f>
        <v>0</v>
      </c>
      <c r="CA41" cm="1">
        <f t="array" ref="CA41">ROUND(QUARTILE(IF(Sum!$FF$2:$FF$153=1,Sum!BY$2:BY$153),$C41),1)</f>
        <v>0</v>
      </c>
      <c r="CB41" cm="1">
        <f t="array" ref="CB41">ROUND(QUARTILE(IF(Sum!$FF$2:$FF$153=1,Sum!BZ$2:BZ$153),$C41),1)</f>
        <v>1</v>
      </c>
      <c r="CC41" cm="1">
        <f t="array" ref="CC41">ROUND(QUARTILE(IF(Sum!$FF$2:$FF$153=1,Sum!CA$2:CA$153),$C41),1)</f>
        <v>0</v>
      </c>
      <c r="CD41" cm="1">
        <f t="array" ref="CD41">ROUND(QUARTILE(IF(Sum!$FF$2:$FF$153=1,Sum!CB$2:CB$153),$C41),1)</f>
        <v>0</v>
      </c>
      <c r="CE41" cm="1">
        <f t="array" ref="CE41">ROUND(QUARTILE(IF(Sum!$FF$2:$FF$153=1,Sum!CC$2:CC$153),$C41),1)</f>
        <v>0</v>
      </c>
      <c r="CF41" cm="1">
        <f t="array" ref="CF41">ROUND(QUARTILE(IF(Sum!$FF$2:$FF$153=1,Sum!CD$2:CD$153),$C41),1)</f>
        <v>0</v>
      </c>
      <c r="CG41" cm="1">
        <f t="array" ref="CG41">ROUND(QUARTILE(IF(Sum!$FF$2:$FF$153=1,Sum!CE$2:CE$153),$C41),1)</f>
        <v>1</v>
      </c>
      <c r="CH41" cm="1">
        <f t="array" ref="CH41">ROUND(QUARTILE(IF(Sum!$FF$2:$FF$153=1,Sum!CF$2:CF$153),$C41),1)</f>
        <v>0</v>
      </c>
      <c r="CI41" cm="1">
        <f t="array" ref="CI41">ROUND(QUARTILE(IF(Sum!$FF$2:$FF$153=1,Sum!CG$2:CG$153),$C41),1)</f>
        <v>1</v>
      </c>
      <c r="CJ41" cm="1">
        <f t="array" ref="CJ41">ROUND(QUARTILE(IF(Sum!$FF$2:$FF$153=1,Sum!CH$2:CH$153),$C41),1)</f>
        <v>660.2</v>
      </c>
      <c r="CK41" cm="1">
        <f t="array" ref="CK41">ROUND(QUARTILE(IF(Sum!$FF$2:$FF$153=1,Sum!CI$2:CI$153),$C41),1)</f>
        <v>825</v>
      </c>
      <c r="CL41" cm="1">
        <f t="array" ref="CL41">ROUND(QUARTILE(IF(Sum!$FF$2:$FF$153=1,Sum!CJ$2:CJ$153),$C41),1)</f>
        <v>1</v>
      </c>
      <c r="CM41" cm="1">
        <f t="array" ref="CM41">ROUND(QUARTILE(IF(Sum!$FF$2:$FF$153=1,Sum!CK$2:CK$153),$C41),1)</f>
        <v>0</v>
      </c>
      <c r="CN41" cm="1">
        <f t="array" ref="CN41">ROUND(QUARTILE(IF(Sum!$FF$2:$FF$153=1,Sum!CL$2:CL$153),$C41),1)</f>
        <v>0</v>
      </c>
      <c r="CO41" cm="1">
        <f t="array" ref="CO41">ROUND(QUARTILE(IF(Sum!$FF$2:$FF$153=1,Sum!CM$2:CM$153),$C41),1)</f>
        <v>0</v>
      </c>
      <c r="CP41" cm="1">
        <f t="array" ref="CP41">ROUND(QUARTILE(IF(Sum!$FF$2:$FF$153=1,Sum!CN$2:CN$153),$C41),1)</f>
        <v>0</v>
      </c>
      <c r="CQ41" cm="1">
        <f t="array" ref="CQ41">ROUND(QUARTILE(IF(Sum!$FF$2:$FF$153=1,Sum!CO$2:CO$153),$C41),1)</f>
        <v>0</v>
      </c>
      <c r="CR41" cm="1">
        <f t="array" ref="CR41">ROUND(QUARTILE(IF(Sum!$FF$2:$FF$153=1,Sum!CP$2:CP$153),$C41),1)</f>
        <v>0</v>
      </c>
      <c r="CS41" cm="1">
        <f t="array" ref="CS41">ROUND(QUARTILE(IF(Sum!$FF$2:$FF$153=1,Sum!CQ$2:CQ$153),$C41),1)</f>
        <v>0</v>
      </c>
      <c r="CT41" cm="1">
        <f t="array" ref="CT41">ROUND(QUARTILE(IF(Sum!$FF$2:$FF$153=1,Sum!CR$2:CR$153),$C41),1)</f>
        <v>0</v>
      </c>
      <c r="CU41" cm="1">
        <f t="array" ref="CU41">ROUND(QUARTILE(IF(Sum!$FF$2:$FF$153=1,Sum!CS$2:CS$153),$C41),1)</f>
        <v>0</v>
      </c>
      <c r="CV41" cm="1">
        <f t="array" ref="CV41">ROUND(QUARTILE(IF(Sum!$FF$2:$FF$153=1,Sum!CT$2:CT$153),$C41),1)</f>
        <v>0</v>
      </c>
      <c r="CW41" cm="1">
        <f t="array" ref="CW41">ROUND(QUARTILE(IF(Sum!$FF$2:$FF$153=1,Sum!CU$2:CU$153),$C41),1)</f>
        <v>0</v>
      </c>
      <c r="CX41" cm="1">
        <f t="array" ref="CX41">ROUND(QUARTILE(IF(Sum!$FF$2:$FF$153=1,Sum!CV$2:CV$153),$C41),1)</f>
        <v>1</v>
      </c>
      <c r="CY41" cm="1">
        <f t="array" ref="CY41">ROUND(QUARTILE(IF(Sum!$FF$2:$FF$153=1,Sum!CW$2:CW$153),$C41),1)</f>
        <v>0</v>
      </c>
      <c r="CZ41" cm="1">
        <f t="array" ref="CZ41">ROUND(QUARTILE(IF(Sum!$FF$2:$FF$153=1,Sum!CX$2:CX$153),$C41),1)</f>
        <v>0</v>
      </c>
      <c r="DA41" cm="1">
        <f t="array" ref="DA41">ROUND(QUARTILE(IF(Sum!$FF$2:$FF$153=1,Sum!CY$2:CY$153),$C41),1)</f>
        <v>0</v>
      </c>
      <c r="DB41" cm="1">
        <f t="array" ref="DB41">ROUND(QUARTILE(IF(Sum!$FF$2:$FF$153=1,Sum!CZ$2:CZ$153),$C41),1)</f>
        <v>0</v>
      </c>
      <c r="DC41" cm="1">
        <f t="array" ref="DC41">ROUND(QUARTILE(IF(Sum!$FF$2:$FF$153=1,Sum!DA$2:DA$153),$C41),1)</f>
        <v>1</v>
      </c>
      <c r="DD41" cm="1">
        <f t="array" ref="DD41">ROUND(QUARTILE(IF(Sum!$FF$2:$FF$153=1,Sum!DB$2:DB$153),$C41),1)</f>
        <v>0</v>
      </c>
      <c r="DE41" cm="1">
        <f t="array" ref="DE41">ROUND(QUARTILE(IF(Sum!$FF$2:$FF$153=1,Sum!DC$2:DC$153),$C41),1)</f>
        <v>0</v>
      </c>
      <c r="DF41" cm="1">
        <f t="array" ref="DF41">ROUND(QUARTILE(IF(Sum!$FF$2:$FF$153=1,Sum!DD$2:DD$153),$C41),1)</f>
        <v>0</v>
      </c>
      <c r="DG41" cm="1">
        <f t="array" ref="DG41">ROUND(QUARTILE(IF(Sum!$FF$2:$FF$153=1,Sum!DE$2:DE$153),$C41),1)</f>
        <v>0</v>
      </c>
      <c r="DH41" cm="1">
        <f t="array" ref="DH41">ROUND(QUARTILE(IF(Sum!$FF$2:$FF$153=1,Sum!DF$2:DF$153),$C41),1)</f>
        <v>1</v>
      </c>
      <c r="DI41" cm="1">
        <f t="array" ref="DI41">ROUND(QUARTILE(IF(Sum!$FF$2:$FF$153=1,Sum!DG$2:DG$153),$C41),1)</f>
        <v>0</v>
      </c>
      <c r="DJ41" cm="1">
        <f t="array" ref="DJ41">ROUND(QUARTILE(IF(Sum!$FF$2:$FF$153=1,Sum!DH$2:DH$153),$C41),1)</f>
        <v>0</v>
      </c>
      <c r="DK41" cm="1">
        <f t="array" ref="DK41">ROUND(QUARTILE(IF(Sum!$FF$2:$FF$153=1,Sum!DI$2:DI$153),$C41),1)</f>
        <v>0</v>
      </c>
      <c r="DL41" cm="1">
        <f t="array" ref="DL41">ROUND(QUARTILE(IF(Sum!$FF$2:$FF$153=1,Sum!DJ$2:DJ$153),$C41),1)</f>
        <v>1</v>
      </c>
      <c r="DM41" cm="1">
        <f t="array" ref="DM41">ROUND(QUARTILE(IF(Sum!$FF$2:$FF$153=1,Sum!DK$2:DK$153),$C41),1)</f>
        <v>0</v>
      </c>
      <c r="DN41" cm="1">
        <f t="array" ref="DN41">ROUND(QUARTILE(IF(Sum!$FF$2:$FF$153=1,Sum!DL$2:DL$153),$C41),1)</f>
        <v>1</v>
      </c>
      <c r="DO41" cm="1">
        <f t="array" ref="DO41">ROUND(QUARTILE(IF(Sum!$FF$2:$FF$153=1,Sum!DM$2:DM$153),$C41),1)</f>
        <v>0</v>
      </c>
      <c r="DP41" cm="1">
        <f t="array" ref="DP41">ROUND(QUARTILE(IF(Sum!$FF$2:$FF$153=1,Sum!DN$2:DN$153),$C41),1)</f>
        <v>0</v>
      </c>
      <c r="DQ41" cm="1">
        <f t="array" ref="DQ41">ROUND(QUARTILE(IF(Sum!$FF$2:$FF$153=1,Sum!DO$2:DO$153),$C41),1)</f>
        <v>0</v>
      </c>
      <c r="DR41" cm="1">
        <f t="array" ref="DR41">ROUND(QUARTILE(IF(Sum!$FF$2:$FF$153=1,Sum!DP$2:DP$153),$C41),1)</f>
        <v>1</v>
      </c>
      <c r="DS41" cm="1">
        <f t="array" ref="DS41">ROUND(QUARTILE(IF(Sum!$FF$2:$FF$153=1,Sum!DQ$2:DQ$153),$C41),1)</f>
        <v>0</v>
      </c>
      <c r="DT41" cm="1">
        <f t="array" ref="DT41">ROUND(QUARTILE(IF(Sum!$FF$2:$FF$153=1,Sum!DR$2:DR$153),$C41),1)</f>
        <v>0</v>
      </c>
      <c r="DU41" cm="1">
        <f t="array" ref="DU41">ROUND(QUARTILE(IF(Sum!$FF$2:$FF$153=1,Sum!DS$2:DS$153),$C41),1)</f>
        <v>1</v>
      </c>
      <c r="DV41" cm="1">
        <f t="array" ref="DV41">ROUND(QUARTILE(IF(Sum!$FF$2:$FF$153=1,Sum!DT$2:DT$153),$C41),1)</f>
        <v>26.5</v>
      </c>
      <c r="DW41" cm="1">
        <f t="array" ref="DW41">ROUND(QUARTILE(IF(Sum!$FF$2:$FF$153=1,Sum!DU$2:DU$153),$C41),1)</f>
        <v>0</v>
      </c>
      <c r="DX41" cm="1">
        <f t="array" ref="DX41">ROUND(QUARTILE(IF(Sum!$FF$2:$FF$153=1,Sum!DV$2:DV$153),$C41),1)</f>
        <v>1</v>
      </c>
      <c r="DY41" cm="1">
        <f t="array" ref="DY41">ROUND(QUARTILE(IF(Sum!$FF$2:$FF$153=1,Sum!DW$2:DW$153),$C41),1)</f>
        <v>0</v>
      </c>
      <c r="DZ41" cm="1">
        <f t="array" ref="DZ41">ROUND(QUARTILE(IF(Sum!$FF$2:$FF$153=1,Sum!DX$2:DX$153),$C41),1)</f>
        <v>0</v>
      </c>
      <c r="EA41" cm="1">
        <f t="array" ref="EA41">ROUND(QUARTILE(IF(Sum!$FF$2:$FF$153=1,Sum!DY$2:DY$153),$C41),1)</f>
        <v>0</v>
      </c>
      <c r="EB41" cm="1">
        <f t="array" ref="EB41">ROUND(QUARTILE(IF(Sum!$FF$2:$FF$153=1,Sum!DZ$2:DZ$153),$C41),1)</f>
        <v>0</v>
      </c>
      <c r="EC41" cm="1">
        <f t="array" ref="EC41">ROUND(QUARTILE(IF(Sum!$FF$2:$FF$153=1,Sum!EA$2:EA$153),$C41),1)</f>
        <v>0</v>
      </c>
      <c r="ED41" cm="1">
        <f t="array" ref="ED41">ROUND(QUARTILE(IF(Sum!$FF$2:$FF$153=1,Sum!EB$2:EB$153),$C41),1)</f>
        <v>0</v>
      </c>
      <c r="EE41" cm="1">
        <f t="array" ref="EE41">ROUND(QUARTILE(IF(Sum!$FF$2:$FF$153=1,Sum!EC$2:EC$153),$C41),1)</f>
        <v>0</v>
      </c>
      <c r="EF41" cm="1">
        <f t="array" ref="EF41">ROUND(QUARTILE(IF(Sum!$FF$2:$FF$153=1,Sum!ED$2:ED$153),$C41),1)</f>
        <v>0</v>
      </c>
      <c r="EG41" cm="1">
        <f t="array" ref="EG41">ROUND(QUARTILE(IF(Sum!$FF$2:$FF$153=1,Sum!EE$2:EE$153),$C41),1)</f>
        <v>1</v>
      </c>
      <c r="EH41" cm="1">
        <f t="array" ref="EH41">ROUND(QUARTILE(IF(Sum!$FF$2:$FF$153=1,Sum!EF$2:EF$153),$C41),1)</f>
        <v>0</v>
      </c>
      <c r="EI41" cm="1">
        <f t="array" ref="EI41">ROUND(QUARTILE(IF(Sum!$FF$2:$FF$153=1,Sum!EG$2:EG$153),$C41),1)</f>
        <v>0</v>
      </c>
      <c r="EJ41" cm="1">
        <f t="array" ref="EJ41">ROUND(QUARTILE(IF(Sum!$FF$2:$FF$153=1,Sum!EH$2:EH$153),$C41),1)</f>
        <v>0</v>
      </c>
      <c r="EK41" cm="1">
        <f t="array" ref="EK41">ROUND(QUARTILE(IF(Sum!$FF$2:$FF$153=1,Sum!EI$2:EI$153),$C41),1)</f>
        <v>0</v>
      </c>
      <c r="EL41" cm="1">
        <f t="array" ref="EL41">ROUND(QUARTILE(IF(Sum!$FF$2:$FF$153=1,Sum!EJ$2:EJ$153),$C41),1)</f>
        <v>0</v>
      </c>
      <c r="EM41" cm="1">
        <f t="array" ref="EM41">ROUND(QUARTILE(IF(Sum!$FF$2:$FF$153=1,Sum!EK$2:EK$153),$C41),1)</f>
        <v>0</v>
      </c>
      <c r="EN41" cm="1">
        <f t="array" ref="EN41">ROUND(QUARTILE(IF(Sum!$FF$2:$FF$153=1,Sum!EL$2:EL$153),$C41),1)</f>
        <v>0</v>
      </c>
      <c r="EO41" cm="1">
        <f t="array" ref="EO41">ROUND(QUARTILE(IF(Sum!$FF$2:$FF$153=1,Sum!EM$2:EM$153),$C41),1)</f>
        <v>1</v>
      </c>
      <c r="EP41" cm="1">
        <f t="array" ref="EP41">ROUND(QUARTILE(IF(Sum!$FF$2:$FF$153=1,Sum!EN$2:EN$153),$C41),1)</f>
        <v>0</v>
      </c>
      <c r="EQ41" cm="1">
        <f t="array" ref="EQ41">ROUND(QUARTILE(IF(Sum!$FF$2:$FF$153=1,Sum!EO$2:EO$153),$C41),1)</f>
        <v>0</v>
      </c>
      <c r="ER41" cm="1">
        <f t="array" ref="ER41">ROUND(QUARTILE(IF(Sum!$FF$2:$FF$153=1,Sum!EP$2:EP$153),$C41),1)</f>
        <v>0</v>
      </c>
      <c r="ES41" cm="1">
        <f t="array" ref="ES41">ROUND(QUARTILE(IF(Sum!$FF$2:$FF$153=1,Sum!EQ$2:EQ$153),$C41),1)</f>
        <v>1</v>
      </c>
      <c r="ET41" cm="1">
        <f t="array" ref="ET41">ROUND(QUARTILE(IF(Sum!$FF$2:$FF$153=1,Sum!ER$2:ER$153),$C41),1)</f>
        <v>0</v>
      </c>
      <c r="EU41" cm="1">
        <f t="array" ref="EU41">ROUND(QUARTILE(IF(Sum!$FF$2:$FF$153=1,Sum!ES$2:ES$153),$C41),1)</f>
        <v>0</v>
      </c>
      <c r="EV41" cm="1">
        <f t="array" ref="EV41">ROUND(QUARTILE(IF(Sum!$FF$2:$FF$153=1,Sum!ET$2:ET$153),$C41),1)</f>
        <v>0</v>
      </c>
      <c r="EW41" cm="1">
        <f t="array" ref="EW41">ROUND(QUARTILE(IF(Sum!$FF$2:$FF$153=1,Sum!EU$2:EU$153),$C41),1)</f>
        <v>1</v>
      </c>
      <c r="EX41" cm="1">
        <f t="array" ref="EX41">ROUND(QUARTILE(IF(Sum!$FF$2:$FF$153=1,Sum!EV$2:EV$153),$C41),1)</f>
        <v>0</v>
      </c>
      <c r="EY41" cm="1">
        <f t="array" ref="EY41">ROUND(QUARTILE(IF(Sum!$FF$2:$FF$153=1,Sum!EW$2:EW$153),$C41),1)</f>
        <v>1</v>
      </c>
      <c r="EZ41" cm="1">
        <f t="array" ref="EZ41">ROUND(QUARTILE(IF(Sum!$FF$2:$FF$153=1,Sum!EX$2:EX$153),$C41),1)</f>
        <v>1</v>
      </c>
      <c r="FA41" cm="1">
        <f t="array" ref="FA41">ROUND(QUARTILE(IF(Sum!$FF$2:$FF$153=1,Sum!EY$2:EY$153),$C41),1)</f>
        <v>0</v>
      </c>
      <c r="FB41" cm="1">
        <f t="array" ref="FB41">ROUND(QUARTILE(IF(Sum!$FF$2:$FF$153=1,Sum!EZ$2:EZ$153),$C41),1)</f>
        <v>0</v>
      </c>
      <c r="FC41" cm="1">
        <f t="array" ref="FC41">ROUND(QUARTILE(IF(Sum!$FF$2:$FF$153=1,Sum!FA$2:FA$153),$C41),1)</f>
        <v>1</v>
      </c>
      <c r="FD41" cm="1">
        <f t="array" ref="FD41">ROUND(QUARTILE(IF(Sum!$FF$2:$FF$153=1,Sum!FB$2:FB$153),$C41),1)</f>
        <v>0</v>
      </c>
      <c r="FE41" cm="1">
        <f t="array" ref="FE41">ROUND(QUARTILE(IF(Sum!$FF$2:$FF$153=1,Sum!FC$2:FC$153),$C41),1)</f>
        <v>0</v>
      </c>
    </row>
    <row r="42" spans="1:161" x14ac:dyDescent="0.25">
      <c r="A42" s="198"/>
      <c r="B42" t="s">
        <v>383</v>
      </c>
      <c r="C42">
        <v>0</v>
      </c>
      <c r="D42" cm="1">
        <f t="array" ref="D42">ROUND(QUARTILE(IF(Sum!$FF$2:$FF$153=1,Sum!B$2:B$153),$C42),1)</f>
        <v>47</v>
      </c>
      <c r="E42" cm="1">
        <f t="array" ref="E42">ROUND(QUARTILE(IF(Sum!$FF$2:$FF$153=1,Sum!C$2:C$153),$C42),1)</f>
        <v>0</v>
      </c>
      <c r="F42" cm="1">
        <f t="array" ref="F42">ROUND(QUARTILE(IF(Sum!$FF$2:$FF$153=1,Sum!D$2:D$153),$C42),1)</f>
        <v>0</v>
      </c>
      <c r="G42" cm="1">
        <f t="array" ref="G42">ROUND(QUARTILE(IF(Sum!$FF$2:$FF$153=1,Sum!E$2:E$153),$C42),1)</f>
        <v>0</v>
      </c>
      <c r="H42" cm="1">
        <f t="array" ref="H42">ROUND(QUARTILE(IF(Sum!$FF$2:$FF$153=1,Sum!F$2:F$153),$C42),1)</f>
        <v>0</v>
      </c>
      <c r="I42" cm="1">
        <f t="array" ref="I42">ROUND(QUARTILE(IF(Sum!$FF$2:$FF$153=1,Sum!G$2:G$153),$C42),1)</f>
        <v>0</v>
      </c>
      <c r="J42" cm="1">
        <f t="array" ref="J42">ROUND(QUARTILE(IF(Sum!$FF$2:$FF$153=1,Sum!H$2:H$153),$C42),1)</f>
        <v>1</v>
      </c>
      <c r="K42" cm="1">
        <f t="array" ref="K42">ROUND(QUARTILE(IF(Sum!$FF$2:$FF$153=1,Sum!I$2:I$153),$C42),1)</f>
        <v>155</v>
      </c>
      <c r="L42" cm="1">
        <f t="array" ref="L42">ROUND(QUARTILE(IF(Sum!$FF$2:$FF$153=1,Sum!J$2:J$153),$C42),1)</f>
        <v>62</v>
      </c>
      <c r="M42" cm="1">
        <f t="array" ref="M42">ROUND(QUARTILE(IF(Sum!$FF$2:$FF$153=1,Sum!K$2:K$153),$C42),1)</f>
        <v>22.6</v>
      </c>
      <c r="N42" cm="1">
        <f t="array" ref="N42">ROUND(QUARTILE(IF(Sum!$FF$2:$FF$153=1,Sum!L$2:L$153),$C42),1)</f>
        <v>0</v>
      </c>
      <c r="O42" cm="1">
        <f t="array" ref="O42">ROUND(QUARTILE(IF(Sum!$FF$2:$FF$153=1,Sum!M$2:M$153),$C42),1)</f>
        <v>0</v>
      </c>
      <c r="P42" cm="1">
        <f t="array" ref="P42">ROUND(QUARTILE(IF(Sum!$FF$2:$FF$153=1,Sum!N$2:N$153),$C42),1)</f>
        <v>0</v>
      </c>
      <c r="Q42" cm="1">
        <f t="array" ref="Q42">ROUND(QUARTILE(IF(Sum!$FF$2:$FF$153=1,Sum!O$2:O$153),$C42),1)</f>
        <v>0</v>
      </c>
      <c r="R42" cm="1">
        <f t="array" ref="R42">ROUND(QUARTILE(IF(Sum!$FF$2:$FF$153=1,Sum!P$2:P$153),$C42),1)</f>
        <v>0</v>
      </c>
      <c r="S42" cm="1">
        <f t="array" ref="S42">ROUND(QUARTILE(IF(Sum!$FF$2:$FF$153=1,Sum!Q$2:Q$153),$C42),1)</f>
        <v>0</v>
      </c>
      <c r="T42" cm="1">
        <f t="array" ref="T42">ROUND(QUARTILE(IF(Sum!$FF$2:$FF$153=1,Sum!R$2:R$153),$C42),1)</f>
        <v>0</v>
      </c>
      <c r="U42" cm="1">
        <f t="array" ref="U42">ROUND(QUARTILE(IF(Sum!$FF$2:$FF$153=1,Sum!S$2:S$153),$C42),1)</f>
        <v>0</v>
      </c>
      <c r="V42" cm="1">
        <f t="array" ref="V42">ROUND(QUARTILE(IF(Sum!$FF$2:$FF$153=1,Sum!T$2:T$153),$C42),1)</f>
        <v>0</v>
      </c>
      <c r="W42" cm="1">
        <f t="array" ref="W42">ROUND(QUARTILE(IF(Sum!$FF$2:$FF$153=1,Sum!U$2:U$153),$C42),1)</f>
        <v>0</v>
      </c>
      <c r="X42" cm="1">
        <f t="array" ref="X42">ROUND(QUARTILE(IF(Sum!$FF$2:$FF$153=1,Sum!V$2:V$153),$C42),1)</f>
        <v>0</v>
      </c>
      <c r="Y42" cm="1">
        <f t="array" ref="Y42">ROUND(QUARTILE(IF(Sum!$FF$2:$FF$153=1,Sum!W$2:W$153),$C42),1)</f>
        <v>0</v>
      </c>
      <c r="Z42" cm="1">
        <f t="array" ref="Z42">ROUND(QUARTILE(IF(Sum!$FF$2:$FF$153=1,Sum!X$2:X$153),$C42),1)</f>
        <v>0</v>
      </c>
      <c r="AA42" cm="1">
        <f t="array" ref="AA42">ROUND(QUARTILE(IF(Sum!$FF$2:$FF$153=1,Sum!Y$2:Y$153),$C42),1)</f>
        <v>0</v>
      </c>
      <c r="AB42" cm="1">
        <f t="array" ref="AB42">ROUND(QUARTILE(IF(Sum!$FF$2:$FF$153=1,Sum!Z$2:Z$153),$C42),1)</f>
        <v>0</v>
      </c>
      <c r="AC42" cm="1">
        <f t="array" ref="AC42">ROUND(QUARTILE(IF(Sum!$FF$2:$FF$153=1,Sum!AA$2:AA$153),$C42),1)</f>
        <v>0</v>
      </c>
      <c r="AD42" cm="1">
        <f t="array" ref="AD42">ROUND(QUARTILE(IF(Sum!$FF$2:$FF$153=1,Sum!AB$2:AB$153),$C42),1)</f>
        <v>0</v>
      </c>
      <c r="AE42" cm="1">
        <f t="array" ref="AE42">ROUND(QUARTILE(IF(Sum!$FF$2:$FF$153=1,Sum!AC$2:AC$153),$C42),1)</f>
        <v>0</v>
      </c>
      <c r="AF42" cm="1">
        <f t="array" ref="AF42">ROUND(QUARTILE(IF(Sum!$FF$2:$FF$153=1,Sum!AD$2:AD$153),$C42),1)</f>
        <v>0</v>
      </c>
      <c r="AG42" cm="1">
        <f t="array" ref="AG42">ROUND(QUARTILE(IF(Sum!$FF$2:$FF$153=1,Sum!AE$2:AE$153),$C42),1)</f>
        <v>0</v>
      </c>
      <c r="AH42" cm="1">
        <f t="array" ref="AH42">ROUND(QUARTILE(IF(Sum!$FF$2:$FF$153=1,Sum!AF$2:AF$153),$C42),1)</f>
        <v>0</v>
      </c>
      <c r="AI42" cm="1">
        <f t="array" ref="AI42">ROUND(QUARTILE(IF(Sum!$FF$2:$FF$153=1,Sum!AG$2:AG$153),$C42),1)</f>
        <v>0</v>
      </c>
      <c r="AJ42" cm="1">
        <f t="array" ref="AJ42">ROUND(QUARTILE(IF(Sum!$FF$2:$FF$153=1,Sum!AH$2:AH$153),$C42),1)</f>
        <v>0</v>
      </c>
      <c r="AK42" cm="1">
        <f t="array" ref="AK42">ROUND(QUARTILE(IF(Sum!$FF$2:$FF$153=1,Sum!AI$2:AI$153),$C42),1)</f>
        <v>0</v>
      </c>
      <c r="AL42" cm="1">
        <f t="array" ref="AL42">ROUND(QUARTILE(IF(Sum!$FF$2:$FF$153=1,Sum!AJ$2:AJ$153),$C42),1)</f>
        <v>0</v>
      </c>
      <c r="AM42" cm="1">
        <f t="array" ref="AM42">ROUND(QUARTILE(IF(Sum!$FF$2:$FF$153=1,Sum!AK$2:AK$153),$C42),1)</f>
        <v>0</v>
      </c>
      <c r="AN42" cm="1">
        <f t="array" ref="AN42">ROUND(QUARTILE(IF(Sum!$FF$2:$FF$153=1,Sum!AL$2:AL$153),$C42),1)</f>
        <v>0</v>
      </c>
      <c r="AO42" cm="1">
        <f t="array" ref="AO42">ROUND(QUARTILE(IF(Sum!$FF$2:$FF$153=1,Sum!AM$2:AM$153),$C42),1)</f>
        <v>0</v>
      </c>
      <c r="AP42" cm="1">
        <f t="array" ref="AP42">ROUND(QUARTILE(IF(Sum!$FF$2:$FF$153=1,Sum!AN$2:AN$153),$C42),1)</f>
        <v>0</v>
      </c>
      <c r="AQ42" cm="1">
        <f t="array" ref="AQ42">ROUND(QUARTILE(IF(Sum!$FF$2:$FF$153=1,Sum!AO$2:AO$153),$C42),1)</f>
        <v>0</v>
      </c>
      <c r="AR42" cm="1">
        <f t="array" ref="AR42">ROUND(QUARTILE(IF(Sum!$FF$2:$FF$153=1,Sum!AP$2:AP$153),$C42),1)</f>
        <v>0</v>
      </c>
      <c r="AS42" cm="1">
        <f t="array" ref="AS42">ROUND(QUARTILE(IF(Sum!$FF$2:$FF$153=1,Sum!AQ$2:AQ$153),$C42),1)</f>
        <v>0</v>
      </c>
      <c r="AT42" cm="1">
        <f t="array" ref="AT42">ROUND(QUARTILE(IF(Sum!$FF$2:$FF$153=1,Sum!AR$2:AR$153),$C42),1)</f>
        <v>0</v>
      </c>
      <c r="AU42" cm="1">
        <f t="array" ref="AU42">ROUND(QUARTILE(IF(Sum!$FF$2:$FF$153=1,Sum!AS$2:AS$153),$C42),1)</f>
        <v>0</v>
      </c>
      <c r="AV42" cm="1">
        <f t="array" ref="AV42">ROUND(QUARTILE(IF(Sum!$FF$2:$FF$153=1,Sum!AT$2:AT$153),$C42),1)</f>
        <v>0</v>
      </c>
      <c r="AW42" cm="1">
        <f t="array" ref="AW42">ROUND(QUARTILE(IF(Sum!$FF$2:$FF$153=1,Sum!AU$2:AU$153),$C42),1)</f>
        <v>0</v>
      </c>
      <c r="AX42" cm="1">
        <f t="array" ref="AX42">ROUND(QUARTILE(IF(Sum!$FF$2:$FF$153=1,Sum!AV$2:AV$153),$C42),1)</f>
        <v>0</v>
      </c>
      <c r="AY42" cm="1">
        <f t="array" ref="AY42">ROUND(QUARTILE(IF(Sum!$FF$2:$FF$153=1,Sum!AW$2:AW$153),$C42),1)</f>
        <v>0</v>
      </c>
      <c r="AZ42" cm="1">
        <f t="array" ref="AZ42">ROUND(QUARTILE(IF(Sum!$FF$2:$FF$153=1,Sum!AX$2:AX$153),$C42),1)</f>
        <v>0</v>
      </c>
      <c r="BA42" cm="1">
        <f t="array" ref="BA42">ROUND(QUARTILE(IF(Sum!$FF$2:$FF$153=1,Sum!AY$2:AY$153),$C42),1)</f>
        <v>12</v>
      </c>
      <c r="BB42" cm="1">
        <f t="array" ref="BB42">ROUND(QUARTILE(IF(Sum!$FF$2:$FF$153=1,Sum!AZ$2:AZ$153),$C42),1)</f>
        <v>0.6</v>
      </c>
      <c r="BC42" cm="1">
        <f t="array" ref="BC42">ROUND(QUARTILE(IF(Sum!$FF$2:$FF$153=1,Sum!BA$2:BA$153),$C42),1)</f>
        <v>1.8</v>
      </c>
      <c r="BD42" cm="1">
        <f t="array" ref="BD42">ROUND(QUARTILE(IF(Sum!$FF$2:$FF$153=1,Sum!BB$2:BB$153),$C42),1)</f>
        <v>0</v>
      </c>
      <c r="BE42" cm="1">
        <f t="array" ref="BE42">ROUND(QUARTILE(IF(Sum!$FF$2:$FF$153=1,Sum!BC$2:BC$153),$C42),1)</f>
        <v>0</v>
      </c>
      <c r="BF42" cm="1">
        <f t="array" ref="BF42">ROUND(QUARTILE(IF(Sum!$FF$2:$FF$153=1,Sum!BD$2:BD$153),$C42),1)</f>
        <v>0</v>
      </c>
      <c r="BG42" cm="1">
        <f t="array" ref="BG42">ROUND(QUARTILE(IF(Sum!$FF$2:$FF$153=1,Sum!BE$2:BE$153),$C42),1)</f>
        <v>1</v>
      </c>
      <c r="BH42" cm="1">
        <f t="array" ref="BH42">ROUND(QUARTILE(IF(Sum!$FF$2:$FF$153=1,Sum!BF$2:BF$153),$C42),1)</f>
        <v>127</v>
      </c>
      <c r="BI42" cm="1">
        <f t="array" ref="BI42">ROUND(QUARTILE(IF(Sum!$FF$2:$FF$153=1,Sum!BG$2:BG$153),$C42),1)</f>
        <v>0</v>
      </c>
      <c r="BJ42" cm="1">
        <f t="array" ref="BJ42">ROUND(QUARTILE(IF(Sum!$FF$2:$FF$153=1,Sum!BH$2:BH$153),$C42),1)</f>
        <v>0</v>
      </c>
      <c r="BK42" cm="1">
        <f t="array" ref="BK42">ROUND(QUARTILE(IF(Sum!$FF$2:$FF$153=1,Sum!BI$2:BI$153),$C42),1)</f>
        <v>0</v>
      </c>
      <c r="BL42" cm="1">
        <f t="array" ref="BL42">ROUND(QUARTILE(IF(Sum!$FF$2:$FF$153=1,Sum!BJ$2:BJ$153),$C42),1)</f>
        <v>0</v>
      </c>
      <c r="BM42" cm="1">
        <f t="array" ref="BM42">ROUND(QUARTILE(IF(Sum!$FF$2:$FF$153=1,Sum!BK$2:BK$153),$C42),1)</f>
        <v>0</v>
      </c>
      <c r="BN42" cm="1">
        <f t="array" ref="BN42">ROUND(QUARTILE(IF(Sum!$FF$2:$FF$153=1,Sum!BL$2:BL$153),$C42),1)</f>
        <v>0</v>
      </c>
      <c r="BO42" cm="1">
        <f t="array" ref="BO42">ROUND(QUARTILE(IF(Sum!$FF$2:$FF$153=1,Sum!BM$2:BM$153),$C42),1)</f>
        <v>0</v>
      </c>
      <c r="BP42" cm="1">
        <f t="array" ref="BP42">ROUND(QUARTILE(IF(Sum!$FF$2:$FF$153=1,Sum!BN$2:BN$153),$C42),1)</f>
        <v>0</v>
      </c>
      <c r="BQ42" cm="1">
        <f t="array" ref="BQ42">ROUND(QUARTILE(IF(Sum!$FF$2:$FF$153=1,Sum!BO$2:BO$153),$C42),1)</f>
        <v>0</v>
      </c>
      <c r="BR42" cm="1">
        <f t="array" ref="BR42">ROUND(QUARTILE(IF(Sum!$FF$2:$FF$153=1,Sum!BP$2:BP$153),$C42),1)</f>
        <v>0</v>
      </c>
      <c r="BS42" cm="1">
        <f t="array" ref="BS42">ROUND(QUARTILE(IF(Sum!$FF$2:$FF$153=1,Sum!BQ$2:BQ$153),$C42),1)</f>
        <v>0</v>
      </c>
      <c r="BT42" cm="1">
        <f t="array" ref="BT42">ROUND(QUARTILE(IF(Sum!$FF$2:$FF$153=1,Sum!BR$2:BR$153),$C42),1)</f>
        <v>0</v>
      </c>
      <c r="BU42" cm="1">
        <f t="array" ref="BU42">ROUND(QUARTILE(IF(Sum!$FF$2:$FF$153=1,Sum!BS$2:BS$153),$C42),1)</f>
        <v>0</v>
      </c>
      <c r="BV42" cm="1">
        <f t="array" ref="BV42">ROUND(QUARTILE(IF(Sum!$FF$2:$FF$153=1,Sum!BT$2:BT$153),$C42),1)</f>
        <v>0</v>
      </c>
      <c r="BW42" cm="1">
        <f t="array" ref="BW42">ROUND(QUARTILE(IF(Sum!$FF$2:$FF$153=1,Sum!BU$2:BU$153),$C42),1)</f>
        <v>0</v>
      </c>
      <c r="BX42" cm="1">
        <f t="array" ref="BX42">ROUND(QUARTILE(IF(Sum!$FF$2:$FF$153=1,Sum!BV$2:BV$153),$C42),1)</f>
        <v>0</v>
      </c>
      <c r="BY42" cm="1">
        <f t="array" ref="BY42">ROUND(QUARTILE(IF(Sum!$FF$2:$FF$153=1,Sum!BW$2:BW$153),$C42),1)</f>
        <v>2</v>
      </c>
      <c r="BZ42" cm="1">
        <f t="array" ref="BZ42">ROUND(QUARTILE(IF(Sum!$FF$2:$FF$153=1,Sum!BX$2:BX$153),$C42),1)</f>
        <v>0</v>
      </c>
      <c r="CA42" cm="1">
        <f t="array" ref="CA42">ROUND(QUARTILE(IF(Sum!$FF$2:$FF$153=1,Sum!BY$2:BY$153),$C42),1)</f>
        <v>0</v>
      </c>
      <c r="CB42" cm="1">
        <f t="array" ref="CB42">ROUND(QUARTILE(IF(Sum!$FF$2:$FF$153=1,Sum!BZ$2:BZ$153),$C42),1)</f>
        <v>0</v>
      </c>
      <c r="CC42" cm="1">
        <f t="array" ref="CC42">ROUND(QUARTILE(IF(Sum!$FF$2:$FF$153=1,Sum!CA$2:CA$153),$C42),1)</f>
        <v>0</v>
      </c>
      <c r="CD42" cm="1">
        <f t="array" ref="CD42">ROUND(QUARTILE(IF(Sum!$FF$2:$FF$153=1,Sum!CB$2:CB$153),$C42),1)</f>
        <v>0</v>
      </c>
      <c r="CE42" cm="1">
        <f t="array" ref="CE42">ROUND(QUARTILE(IF(Sum!$FF$2:$FF$153=1,Sum!CC$2:CC$153),$C42),1)</f>
        <v>0</v>
      </c>
      <c r="CF42" cm="1">
        <f t="array" ref="CF42">ROUND(QUARTILE(IF(Sum!$FF$2:$FF$153=1,Sum!CD$2:CD$153),$C42),1)</f>
        <v>0</v>
      </c>
      <c r="CG42" cm="1">
        <f t="array" ref="CG42">ROUND(QUARTILE(IF(Sum!$FF$2:$FF$153=1,Sum!CE$2:CE$153),$C42),1)</f>
        <v>0</v>
      </c>
      <c r="CH42" cm="1">
        <f t="array" ref="CH42">ROUND(QUARTILE(IF(Sum!$FF$2:$FF$153=1,Sum!CF$2:CF$153),$C42),1)</f>
        <v>0</v>
      </c>
      <c r="CI42" cm="1">
        <f t="array" ref="CI42">ROUND(QUARTILE(IF(Sum!$FF$2:$FF$153=1,Sum!CG$2:CG$153),$C42),1)</f>
        <v>0</v>
      </c>
      <c r="CJ42" cm="1">
        <f t="array" ref="CJ42">ROUND(QUARTILE(IF(Sum!$FF$2:$FF$153=1,Sum!CH$2:CH$153),$C42),1)</f>
        <v>300</v>
      </c>
      <c r="CK42" cm="1">
        <f t="array" ref="CK42">ROUND(QUARTILE(IF(Sum!$FF$2:$FF$153=1,Sum!CI$2:CI$153),$C42),1)</f>
        <v>345</v>
      </c>
      <c r="CL42" cm="1">
        <f t="array" ref="CL42">ROUND(QUARTILE(IF(Sum!$FF$2:$FF$153=1,Sum!CJ$2:CJ$153),$C42),1)</f>
        <v>0</v>
      </c>
      <c r="CM42" cm="1">
        <f t="array" ref="CM42">ROUND(QUARTILE(IF(Sum!$FF$2:$FF$153=1,Sum!CK$2:CK$153),$C42),1)</f>
        <v>0</v>
      </c>
      <c r="CN42" cm="1">
        <f t="array" ref="CN42">ROUND(QUARTILE(IF(Sum!$FF$2:$FF$153=1,Sum!CL$2:CL$153),$C42),1)</f>
        <v>0</v>
      </c>
      <c r="CO42" cm="1">
        <f t="array" ref="CO42">ROUND(QUARTILE(IF(Sum!$FF$2:$FF$153=1,Sum!CM$2:CM$153),$C42),1)</f>
        <v>0</v>
      </c>
      <c r="CP42" cm="1">
        <f t="array" ref="CP42">ROUND(QUARTILE(IF(Sum!$FF$2:$FF$153=1,Sum!CN$2:CN$153),$C42),1)</f>
        <v>0</v>
      </c>
      <c r="CQ42" cm="1">
        <f t="array" ref="CQ42">ROUND(QUARTILE(IF(Sum!$FF$2:$FF$153=1,Sum!CO$2:CO$153),$C42),1)</f>
        <v>0</v>
      </c>
      <c r="CR42" cm="1">
        <f t="array" ref="CR42">ROUND(QUARTILE(IF(Sum!$FF$2:$FF$153=1,Sum!CP$2:CP$153),$C42),1)</f>
        <v>0</v>
      </c>
      <c r="CS42" cm="1">
        <f t="array" ref="CS42">ROUND(QUARTILE(IF(Sum!$FF$2:$FF$153=1,Sum!CQ$2:CQ$153),$C42),1)</f>
        <v>0</v>
      </c>
      <c r="CT42" cm="1">
        <f t="array" ref="CT42">ROUND(QUARTILE(IF(Sum!$FF$2:$FF$153=1,Sum!CR$2:CR$153),$C42),1)</f>
        <v>0</v>
      </c>
      <c r="CU42" cm="1">
        <f t="array" ref="CU42">ROUND(QUARTILE(IF(Sum!$FF$2:$FF$153=1,Sum!CS$2:CS$153),$C42),1)</f>
        <v>0</v>
      </c>
      <c r="CV42" cm="1">
        <f t="array" ref="CV42">ROUND(QUARTILE(IF(Sum!$FF$2:$FF$153=1,Sum!CT$2:CT$153),$C42),1)</f>
        <v>0</v>
      </c>
      <c r="CW42" cm="1">
        <f t="array" ref="CW42">ROUND(QUARTILE(IF(Sum!$FF$2:$FF$153=1,Sum!CU$2:CU$153),$C42),1)</f>
        <v>0</v>
      </c>
      <c r="CX42" cm="1">
        <f t="array" ref="CX42">ROUND(QUARTILE(IF(Sum!$FF$2:$FF$153=1,Sum!CV$2:CV$153),$C42),1)</f>
        <v>0</v>
      </c>
      <c r="CY42" cm="1">
        <f t="array" ref="CY42">ROUND(QUARTILE(IF(Sum!$FF$2:$FF$153=1,Sum!CW$2:CW$153),$C42),1)</f>
        <v>0</v>
      </c>
      <c r="CZ42" cm="1">
        <f t="array" ref="CZ42">ROUND(QUARTILE(IF(Sum!$FF$2:$FF$153=1,Sum!CX$2:CX$153),$C42),1)</f>
        <v>0</v>
      </c>
      <c r="DA42" cm="1">
        <f t="array" ref="DA42">ROUND(QUARTILE(IF(Sum!$FF$2:$FF$153=1,Sum!CY$2:CY$153),$C42),1)</f>
        <v>0</v>
      </c>
      <c r="DB42" cm="1">
        <f t="array" ref="DB42">ROUND(QUARTILE(IF(Sum!$FF$2:$FF$153=1,Sum!CZ$2:CZ$153),$C42),1)</f>
        <v>0</v>
      </c>
      <c r="DC42" cm="1">
        <f t="array" ref="DC42">ROUND(QUARTILE(IF(Sum!$FF$2:$FF$153=1,Sum!DA$2:DA$153),$C42),1)</f>
        <v>0</v>
      </c>
      <c r="DD42" cm="1">
        <f t="array" ref="DD42">ROUND(QUARTILE(IF(Sum!$FF$2:$FF$153=1,Sum!DB$2:DB$153),$C42),1)</f>
        <v>0</v>
      </c>
      <c r="DE42" cm="1">
        <f t="array" ref="DE42">ROUND(QUARTILE(IF(Sum!$FF$2:$FF$153=1,Sum!DC$2:DC$153),$C42),1)</f>
        <v>0</v>
      </c>
      <c r="DF42" cm="1">
        <f t="array" ref="DF42">ROUND(QUARTILE(IF(Sum!$FF$2:$FF$153=1,Sum!DD$2:DD$153),$C42),1)</f>
        <v>0</v>
      </c>
      <c r="DG42" cm="1">
        <f t="array" ref="DG42">ROUND(QUARTILE(IF(Sum!$FF$2:$FF$153=1,Sum!DE$2:DE$153),$C42),1)</f>
        <v>0</v>
      </c>
      <c r="DH42" cm="1">
        <f t="array" ref="DH42">ROUND(QUARTILE(IF(Sum!$FF$2:$FF$153=1,Sum!DF$2:DF$153),$C42),1)</f>
        <v>1</v>
      </c>
      <c r="DI42" cm="1">
        <f t="array" ref="DI42">ROUND(QUARTILE(IF(Sum!$FF$2:$FF$153=1,Sum!DG$2:DG$153),$C42),1)</f>
        <v>0</v>
      </c>
      <c r="DJ42" cm="1">
        <f t="array" ref="DJ42">ROUND(QUARTILE(IF(Sum!$FF$2:$FF$153=1,Sum!DH$2:DH$153),$C42),1)</f>
        <v>0</v>
      </c>
      <c r="DK42" cm="1">
        <f t="array" ref="DK42">ROUND(QUARTILE(IF(Sum!$FF$2:$FF$153=1,Sum!DI$2:DI$153),$C42),1)</f>
        <v>0</v>
      </c>
      <c r="DL42" cm="1">
        <f t="array" ref="DL42">ROUND(QUARTILE(IF(Sum!$FF$2:$FF$153=1,Sum!DJ$2:DJ$153),$C42),1)</f>
        <v>0</v>
      </c>
      <c r="DM42" cm="1">
        <f t="array" ref="DM42">ROUND(QUARTILE(IF(Sum!$FF$2:$FF$153=1,Sum!DK$2:DK$153),$C42),1)</f>
        <v>0</v>
      </c>
      <c r="DN42" cm="1">
        <f t="array" ref="DN42">ROUND(QUARTILE(IF(Sum!$FF$2:$FF$153=1,Sum!DL$2:DL$153),$C42),1)</f>
        <v>0</v>
      </c>
      <c r="DO42" cm="1">
        <f t="array" ref="DO42">ROUND(QUARTILE(IF(Sum!$FF$2:$FF$153=1,Sum!DM$2:DM$153),$C42),1)</f>
        <v>0</v>
      </c>
      <c r="DP42" cm="1">
        <f t="array" ref="DP42">ROUND(QUARTILE(IF(Sum!$FF$2:$FF$153=1,Sum!DN$2:DN$153),$C42),1)</f>
        <v>0</v>
      </c>
      <c r="DQ42" cm="1">
        <f t="array" ref="DQ42">ROUND(QUARTILE(IF(Sum!$FF$2:$FF$153=1,Sum!DO$2:DO$153),$C42),1)</f>
        <v>0</v>
      </c>
      <c r="DR42" cm="1">
        <f t="array" ref="DR42">ROUND(QUARTILE(IF(Sum!$FF$2:$FF$153=1,Sum!DP$2:DP$153),$C42),1)</f>
        <v>0</v>
      </c>
      <c r="DS42" cm="1">
        <f t="array" ref="DS42">ROUND(QUARTILE(IF(Sum!$FF$2:$FF$153=1,Sum!DQ$2:DQ$153),$C42),1)</f>
        <v>0</v>
      </c>
      <c r="DT42" cm="1">
        <f t="array" ref="DT42">ROUND(QUARTILE(IF(Sum!$FF$2:$FF$153=1,Sum!DR$2:DR$153),$C42),1)</f>
        <v>0</v>
      </c>
      <c r="DU42" cm="1">
        <f t="array" ref="DU42">ROUND(QUARTILE(IF(Sum!$FF$2:$FF$153=1,Sum!DS$2:DS$153),$C42),1)</f>
        <v>0</v>
      </c>
      <c r="DV42" cm="1">
        <f t="array" ref="DV42">ROUND(QUARTILE(IF(Sum!$FF$2:$FF$153=1,Sum!DT$2:DT$153),$C42),1)</f>
        <v>11</v>
      </c>
      <c r="DW42" cm="1">
        <f t="array" ref="DW42">ROUND(QUARTILE(IF(Sum!$FF$2:$FF$153=1,Sum!DU$2:DU$153),$C42),1)</f>
        <v>0</v>
      </c>
      <c r="DX42" cm="1">
        <f t="array" ref="DX42">ROUND(QUARTILE(IF(Sum!$FF$2:$FF$153=1,Sum!DV$2:DV$153),$C42),1)</f>
        <v>0</v>
      </c>
      <c r="DY42" cm="1">
        <f t="array" ref="DY42">ROUND(QUARTILE(IF(Sum!$FF$2:$FF$153=1,Sum!DW$2:DW$153),$C42),1)</f>
        <v>0</v>
      </c>
      <c r="DZ42" cm="1">
        <f t="array" ref="DZ42">ROUND(QUARTILE(IF(Sum!$FF$2:$FF$153=1,Sum!DX$2:DX$153),$C42),1)</f>
        <v>0</v>
      </c>
      <c r="EA42" cm="1">
        <f t="array" ref="EA42">ROUND(QUARTILE(IF(Sum!$FF$2:$FF$153=1,Sum!DY$2:DY$153),$C42),1)</f>
        <v>0</v>
      </c>
      <c r="EB42" cm="1">
        <f t="array" ref="EB42">ROUND(QUARTILE(IF(Sum!$FF$2:$FF$153=1,Sum!DZ$2:DZ$153),$C42),1)</f>
        <v>0</v>
      </c>
      <c r="EC42" cm="1">
        <f t="array" ref="EC42">ROUND(QUARTILE(IF(Sum!$FF$2:$FF$153=1,Sum!EA$2:EA$153),$C42),1)</f>
        <v>0</v>
      </c>
      <c r="ED42" cm="1">
        <f t="array" ref="ED42">ROUND(QUARTILE(IF(Sum!$FF$2:$FF$153=1,Sum!EB$2:EB$153),$C42),1)</f>
        <v>0</v>
      </c>
      <c r="EE42" cm="1">
        <f t="array" ref="EE42">ROUND(QUARTILE(IF(Sum!$FF$2:$FF$153=1,Sum!EC$2:EC$153),$C42),1)</f>
        <v>0</v>
      </c>
      <c r="EF42" cm="1">
        <f t="array" ref="EF42">ROUND(QUARTILE(IF(Sum!$FF$2:$FF$153=1,Sum!ED$2:ED$153),$C42),1)</f>
        <v>0</v>
      </c>
      <c r="EG42" cm="1">
        <f t="array" ref="EG42">ROUND(QUARTILE(IF(Sum!$FF$2:$FF$153=1,Sum!EE$2:EE$153),$C42),1)</f>
        <v>0</v>
      </c>
      <c r="EH42" cm="1">
        <f t="array" ref="EH42">ROUND(QUARTILE(IF(Sum!$FF$2:$FF$153=1,Sum!EF$2:EF$153),$C42),1)</f>
        <v>0</v>
      </c>
      <c r="EI42" cm="1">
        <f t="array" ref="EI42">ROUND(QUARTILE(IF(Sum!$FF$2:$FF$153=1,Sum!EG$2:EG$153),$C42),1)</f>
        <v>0</v>
      </c>
      <c r="EJ42" cm="1">
        <f t="array" ref="EJ42">ROUND(QUARTILE(IF(Sum!$FF$2:$FF$153=1,Sum!EH$2:EH$153),$C42),1)</f>
        <v>0</v>
      </c>
      <c r="EK42" cm="1">
        <f t="array" ref="EK42">ROUND(QUARTILE(IF(Sum!$FF$2:$FF$153=1,Sum!EI$2:EI$153),$C42),1)</f>
        <v>0</v>
      </c>
      <c r="EL42" cm="1">
        <f t="array" ref="EL42">ROUND(QUARTILE(IF(Sum!$FF$2:$FF$153=1,Sum!EJ$2:EJ$153),$C42),1)</f>
        <v>0</v>
      </c>
      <c r="EM42" cm="1">
        <f t="array" ref="EM42">ROUND(QUARTILE(IF(Sum!$FF$2:$FF$153=1,Sum!EK$2:EK$153),$C42),1)</f>
        <v>0</v>
      </c>
      <c r="EN42" cm="1">
        <f t="array" ref="EN42">ROUND(QUARTILE(IF(Sum!$FF$2:$FF$153=1,Sum!EL$2:EL$153),$C42),1)</f>
        <v>0</v>
      </c>
      <c r="EO42" cm="1">
        <f t="array" ref="EO42">ROUND(QUARTILE(IF(Sum!$FF$2:$FF$153=1,Sum!EM$2:EM$153),$C42),1)</f>
        <v>0</v>
      </c>
      <c r="EP42" cm="1">
        <f t="array" ref="EP42">ROUND(QUARTILE(IF(Sum!$FF$2:$FF$153=1,Sum!EN$2:EN$153),$C42),1)</f>
        <v>0</v>
      </c>
      <c r="EQ42" cm="1">
        <f t="array" ref="EQ42">ROUND(QUARTILE(IF(Sum!$FF$2:$FF$153=1,Sum!EO$2:EO$153),$C42),1)</f>
        <v>0</v>
      </c>
      <c r="ER42" cm="1">
        <f t="array" ref="ER42">ROUND(QUARTILE(IF(Sum!$FF$2:$FF$153=1,Sum!EP$2:EP$153),$C42),1)</f>
        <v>0</v>
      </c>
      <c r="ES42" cm="1">
        <f t="array" ref="ES42">ROUND(QUARTILE(IF(Sum!$FF$2:$FF$153=1,Sum!EQ$2:EQ$153),$C42),1)</f>
        <v>0</v>
      </c>
      <c r="ET42" cm="1">
        <f t="array" ref="ET42">ROUND(QUARTILE(IF(Sum!$FF$2:$FF$153=1,Sum!ER$2:ER$153),$C42),1)</f>
        <v>0</v>
      </c>
      <c r="EU42" cm="1">
        <f t="array" ref="EU42">ROUND(QUARTILE(IF(Sum!$FF$2:$FF$153=1,Sum!ES$2:ES$153),$C42),1)</f>
        <v>0</v>
      </c>
      <c r="EV42" cm="1">
        <f t="array" ref="EV42">ROUND(QUARTILE(IF(Sum!$FF$2:$FF$153=1,Sum!ET$2:ET$153),$C42),1)</f>
        <v>0</v>
      </c>
      <c r="EW42" cm="1">
        <f t="array" ref="EW42">ROUND(QUARTILE(IF(Sum!$FF$2:$FF$153=1,Sum!EU$2:EU$153),$C42),1)</f>
        <v>0</v>
      </c>
      <c r="EX42" cm="1">
        <f t="array" ref="EX42">ROUND(QUARTILE(IF(Sum!$FF$2:$FF$153=1,Sum!EV$2:EV$153),$C42),1)</f>
        <v>0</v>
      </c>
      <c r="EY42" cm="1">
        <f t="array" ref="EY42">ROUND(QUARTILE(IF(Sum!$FF$2:$FF$153=1,Sum!EW$2:EW$153),$C42),1)</f>
        <v>0</v>
      </c>
      <c r="EZ42" cm="1">
        <f t="array" ref="EZ42">ROUND(QUARTILE(IF(Sum!$FF$2:$FF$153=1,Sum!EX$2:EX$153),$C42),1)</f>
        <v>0</v>
      </c>
      <c r="FA42" cm="1">
        <f t="array" ref="FA42">ROUND(QUARTILE(IF(Sum!$FF$2:$FF$153=1,Sum!EY$2:EY$153),$C42),1)</f>
        <v>0</v>
      </c>
      <c r="FB42" cm="1">
        <f t="array" ref="FB42">ROUND(QUARTILE(IF(Sum!$FF$2:$FF$153=1,Sum!EZ$2:EZ$153),$C42),1)</f>
        <v>0</v>
      </c>
      <c r="FC42" cm="1">
        <f t="array" ref="FC42">ROUND(QUARTILE(IF(Sum!$FF$2:$FF$153=1,Sum!FA$2:FA$153),$C42),1)</f>
        <v>0</v>
      </c>
      <c r="FD42" cm="1">
        <f t="array" ref="FD42">ROUND(QUARTILE(IF(Sum!$FF$2:$FF$153=1,Sum!FB$2:FB$153),$C42),1)</f>
        <v>0</v>
      </c>
      <c r="FE42" cm="1">
        <f t="array" ref="FE42">ROUND(QUARTILE(IF(Sum!$FF$2:$FF$153=1,Sum!FC$2:FC$153),$C42),1)</f>
        <v>0</v>
      </c>
    </row>
    <row r="43" spans="1:161" x14ac:dyDescent="0.25">
      <c r="A43" s="198"/>
      <c r="B43" t="s">
        <v>387</v>
      </c>
      <c r="C43">
        <v>4</v>
      </c>
      <c r="D43" cm="1">
        <f t="array" ref="D43">ROUND(QUARTILE(IF(Sum!$FF$2:$FF$153=1,Sum!B$2:B$153),$C43),1)</f>
        <v>68</v>
      </c>
      <c r="E43" cm="1">
        <f t="array" ref="E43">ROUND(QUARTILE(IF(Sum!$FF$2:$FF$153=1,Sum!C$2:C$153),$C43),1)</f>
        <v>1</v>
      </c>
      <c r="F43" cm="1">
        <f t="array" ref="F43">ROUND(QUARTILE(IF(Sum!$FF$2:$FF$153=1,Sum!D$2:D$153),$C43),1)</f>
        <v>1</v>
      </c>
      <c r="G43" cm="1">
        <f t="array" ref="G43">ROUND(QUARTILE(IF(Sum!$FF$2:$FF$153=1,Sum!E$2:E$153),$C43),1)</f>
        <v>1</v>
      </c>
      <c r="H43" cm="1">
        <f t="array" ref="H43">ROUND(QUARTILE(IF(Sum!$FF$2:$FF$153=1,Sum!F$2:F$153),$C43),1)</f>
        <v>1</v>
      </c>
      <c r="I43" cm="1">
        <f t="array" ref="I43">ROUND(QUARTILE(IF(Sum!$FF$2:$FF$153=1,Sum!G$2:G$153),$C43),1)</f>
        <v>1</v>
      </c>
      <c r="J43" cm="1">
        <f t="array" ref="J43">ROUND(QUARTILE(IF(Sum!$FF$2:$FF$153=1,Sum!H$2:H$153),$C43),1)</f>
        <v>1</v>
      </c>
      <c r="K43" cm="1">
        <f t="array" ref="K43">ROUND(QUARTILE(IF(Sum!$FF$2:$FF$153=1,Sum!I$2:I$153),$C43),1)</f>
        <v>196</v>
      </c>
      <c r="L43" cm="1">
        <f t="array" ref="L43">ROUND(QUARTILE(IF(Sum!$FF$2:$FF$153=1,Sum!J$2:J$153),$C43),1)</f>
        <v>106</v>
      </c>
      <c r="M43" cm="1">
        <f t="array" ref="M43">ROUND(QUARTILE(IF(Sum!$FF$2:$FF$153=1,Sum!K$2:K$153),$C43),1)</f>
        <v>38.4</v>
      </c>
      <c r="N43" cm="1">
        <f t="array" ref="N43">ROUND(QUARTILE(IF(Sum!$FF$2:$FF$153=1,Sum!L$2:L$153),$C43),1)</f>
        <v>1</v>
      </c>
      <c r="O43" cm="1">
        <f t="array" ref="O43">ROUND(QUARTILE(IF(Sum!$FF$2:$FF$153=1,Sum!M$2:M$153),$C43),1)</f>
        <v>1</v>
      </c>
      <c r="P43" cm="1">
        <f t="array" ref="P43">ROUND(QUARTILE(IF(Sum!$FF$2:$FF$153=1,Sum!N$2:N$153),$C43),1)</f>
        <v>1</v>
      </c>
      <c r="Q43" cm="1">
        <f t="array" ref="Q43">ROUND(QUARTILE(IF(Sum!$FF$2:$FF$153=1,Sum!O$2:O$153),$C43),1)</f>
        <v>1</v>
      </c>
      <c r="R43" cm="1">
        <f t="array" ref="R43">ROUND(QUARTILE(IF(Sum!$FF$2:$FF$153=1,Sum!P$2:P$153),$C43),1)</f>
        <v>1</v>
      </c>
      <c r="S43" cm="1">
        <f t="array" ref="S43">ROUND(QUARTILE(IF(Sum!$FF$2:$FF$153=1,Sum!Q$2:Q$153),$C43),1)</f>
        <v>1</v>
      </c>
      <c r="T43" cm="1">
        <f t="array" ref="T43">ROUND(QUARTILE(IF(Sum!$FF$2:$FF$153=1,Sum!R$2:R$153),$C43),1)</f>
        <v>1</v>
      </c>
      <c r="U43" cm="1">
        <f t="array" ref="U43">ROUND(QUARTILE(IF(Sum!$FF$2:$FF$153=1,Sum!S$2:S$153),$C43),1)</f>
        <v>1</v>
      </c>
      <c r="V43" cm="1">
        <f t="array" ref="V43">ROUND(QUARTILE(IF(Sum!$FF$2:$FF$153=1,Sum!T$2:T$153),$C43),1)</f>
        <v>1</v>
      </c>
      <c r="W43" cm="1">
        <f t="array" ref="W43">ROUND(QUARTILE(IF(Sum!$FF$2:$FF$153=1,Sum!U$2:U$153),$C43),1)</f>
        <v>1</v>
      </c>
      <c r="X43" cm="1">
        <f t="array" ref="X43">ROUND(QUARTILE(IF(Sum!$FF$2:$FF$153=1,Sum!V$2:V$153),$C43),1)</f>
        <v>1</v>
      </c>
      <c r="Y43" cm="1">
        <f t="array" ref="Y43">ROUND(QUARTILE(IF(Sum!$FF$2:$FF$153=1,Sum!W$2:W$153),$C43),1)</f>
        <v>1</v>
      </c>
      <c r="Z43" cm="1">
        <f t="array" ref="Z43">ROUND(QUARTILE(IF(Sum!$FF$2:$FF$153=1,Sum!X$2:X$153),$C43),1)</f>
        <v>1</v>
      </c>
      <c r="AA43" cm="1">
        <f t="array" ref="AA43">ROUND(QUARTILE(IF(Sum!$FF$2:$FF$153=1,Sum!Y$2:Y$153),$C43),1)</f>
        <v>1</v>
      </c>
      <c r="AB43" cm="1">
        <f t="array" ref="AB43">ROUND(QUARTILE(IF(Sum!$FF$2:$FF$153=1,Sum!Z$2:Z$153),$C43),1)</f>
        <v>1</v>
      </c>
      <c r="AC43" cm="1">
        <f t="array" ref="AC43">ROUND(QUARTILE(IF(Sum!$FF$2:$FF$153=1,Sum!AA$2:AA$153),$C43),1)</f>
        <v>0</v>
      </c>
      <c r="AD43" cm="1">
        <f t="array" ref="AD43">ROUND(QUARTILE(IF(Sum!$FF$2:$FF$153=1,Sum!AB$2:AB$153),$C43),1)</f>
        <v>0</v>
      </c>
      <c r="AE43" cm="1">
        <f t="array" ref="AE43">ROUND(QUARTILE(IF(Sum!$FF$2:$FF$153=1,Sum!AC$2:AC$153),$C43),1)</f>
        <v>1</v>
      </c>
      <c r="AF43" cm="1">
        <f t="array" ref="AF43">ROUND(QUARTILE(IF(Sum!$FF$2:$FF$153=1,Sum!AD$2:AD$153),$C43),1)</f>
        <v>0</v>
      </c>
      <c r="AG43" cm="1">
        <f t="array" ref="AG43">ROUND(QUARTILE(IF(Sum!$FF$2:$FF$153=1,Sum!AE$2:AE$153),$C43),1)</f>
        <v>0</v>
      </c>
      <c r="AH43" cm="1">
        <f t="array" ref="AH43">ROUND(QUARTILE(IF(Sum!$FF$2:$FF$153=1,Sum!AF$2:AF$153),$C43),1)</f>
        <v>1</v>
      </c>
      <c r="AI43" cm="1">
        <f t="array" ref="AI43">ROUND(QUARTILE(IF(Sum!$FF$2:$FF$153=1,Sum!AG$2:AG$153),$C43),1)</f>
        <v>0</v>
      </c>
      <c r="AJ43" cm="1">
        <f t="array" ref="AJ43">ROUND(QUARTILE(IF(Sum!$FF$2:$FF$153=1,Sum!AH$2:AH$153),$C43),1)</f>
        <v>1</v>
      </c>
      <c r="AK43" cm="1">
        <f t="array" ref="AK43">ROUND(QUARTILE(IF(Sum!$FF$2:$FF$153=1,Sum!AI$2:AI$153),$C43),1)</f>
        <v>1</v>
      </c>
      <c r="AL43" cm="1">
        <f t="array" ref="AL43">ROUND(QUARTILE(IF(Sum!$FF$2:$FF$153=1,Sum!AJ$2:AJ$153),$C43),1)</f>
        <v>0</v>
      </c>
      <c r="AM43" cm="1">
        <f t="array" ref="AM43">ROUND(QUARTILE(IF(Sum!$FF$2:$FF$153=1,Sum!AK$2:AK$153),$C43),1)</f>
        <v>1</v>
      </c>
      <c r="AN43" cm="1">
        <f t="array" ref="AN43">ROUND(QUARTILE(IF(Sum!$FF$2:$FF$153=1,Sum!AL$2:AL$153),$C43),1)</f>
        <v>1</v>
      </c>
      <c r="AO43" cm="1">
        <f t="array" ref="AO43">ROUND(QUARTILE(IF(Sum!$FF$2:$FF$153=1,Sum!AM$2:AM$153),$C43),1)</f>
        <v>1</v>
      </c>
      <c r="AP43" cm="1">
        <f t="array" ref="AP43">ROUND(QUARTILE(IF(Sum!$FF$2:$FF$153=1,Sum!AN$2:AN$153),$C43),1)</f>
        <v>1</v>
      </c>
      <c r="AQ43" cm="1">
        <f t="array" ref="AQ43">ROUND(QUARTILE(IF(Sum!$FF$2:$FF$153=1,Sum!AO$2:AO$153),$C43),1)</f>
        <v>1</v>
      </c>
      <c r="AR43" cm="1">
        <f t="array" ref="AR43">ROUND(QUARTILE(IF(Sum!$FF$2:$FF$153=1,Sum!AP$2:AP$153),$C43),1)</f>
        <v>1</v>
      </c>
      <c r="AS43" cm="1">
        <f t="array" ref="AS43">ROUND(QUARTILE(IF(Sum!$FF$2:$FF$153=1,Sum!AQ$2:AQ$153),$C43),1)</f>
        <v>1</v>
      </c>
      <c r="AT43" cm="1">
        <f t="array" ref="AT43">ROUND(QUARTILE(IF(Sum!$FF$2:$FF$153=1,Sum!AR$2:AR$153),$C43),1)</f>
        <v>1</v>
      </c>
      <c r="AU43" cm="1">
        <f t="array" ref="AU43">ROUND(QUARTILE(IF(Sum!$FF$2:$FF$153=1,Sum!AS$2:AS$153),$C43),1)</f>
        <v>1</v>
      </c>
      <c r="AV43" cm="1">
        <f t="array" ref="AV43">ROUND(QUARTILE(IF(Sum!$FF$2:$FF$153=1,Sum!AT$2:AT$153),$C43),1)</f>
        <v>1</v>
      </c>
      <c r="AW43" cm="1">
        <f t="array" ref="AW43">ROUND(QUARTILE(IF(Sum!$FF$2:$FF$153=1,Sum!AU$2:AU$153),$C43),1)</f>
        <v>1</v>
      </c>
      <c r="AX43" cm="1">
        <f t="array" ref="AX43">ROUND(QUARTILE(IF(Sum!$FF$2:$FF$153=1,Sum!AV$2:AV$153),$C43),1)</f>
        <v>1</v>
      </c>
      <c r="AY43" cm="1">
        <f t="array" ref="AY43">ROUND(QUARTILE(IF(Sum!$FF$2:$FF$153=1,Sum!AW$2:AW$153),$C43),1)</f>
        <v>1</v>
      </c>
      <c r="AZ43" cm="1">
        <f t="array" ref="AZ43">ROUND(QUARTILE(IF(Sum!$FF$2:$FF$153=1,Sum!AX$2:AX$153),$C43),1)</f>
        <v>1</v>
      </c>
      <c r="BA43" cm="1">
        <f t="array" ref="BA43">ROUND(QUARTILE(IF(Sum!$FF$2:$FF$153=1,Sum!AY$2:AY$153),$C43),1)</f>
        <v>48.5</v>
      </c>
      <c r="BB43" cm="1">
        <f t="array" ref="BB43">ROUND(QUARTILE(IF(Sum!$FF$2:$FF$153=1,Sum!AZ$2:AZ$153),$C43),1)</f>
        <v>4.4000000000000004</v>
      </c>
      <c r="BC43" cm="1">
        <f t="array" ref="BC43">ROUND(QUARTILE(IF(Sum!$FF$2:$FF$153=1,Sum!BA$2:BA$153),$C43),1)</f>
        <v>4.8</v>
      </c>
      <c r="BD43" cm="1">
        <f t="array" ref="BD43">ROUND(QUARTILE(IF(Sum!$FF$2:$FF$153=1,Sum!BB$2:BB$153),$C43),1)</f>
        <v>0</v>
      </c>
      <c r="BE43" cm="1">
        <f t="array" ref="BE43">ROUND(QUARTILE(IF(Sum!$FF$2:$FF$153=1,Sum!BC$2:BC$153),$C43),1)</f>
        <v>1</v>
      </c>
      <c r="BF43" cm="1">
        <f t="array" ref="BF43">ROUND(QUARTILE(IF(Sum!$FF$2:$FF$153=1,Sum!BD$2:BD$153),$C43),1)</f>
        <v>1</v>
      </c>
      <c r="BG43" cm="1">
        <f t="array" ref="BG43">ROUND(QUARTILE(IF(Sum!$FF$2:$FF$153=1,Sum!BE$2:BE$153),$C43),1)</f>
        <v>1.4</v>
      </c>
      <c r="BH43" cm="1">
        <f t="array" ref="BH43">ROUND(QUARTILE(IF(Sum!$FF$2:$FF$153=1,Sum!BF$2:BF$153),$C43),1)</f>
        <v>254</v>
      </c>
      <c r="BI43" cm="1">
        <f t="array" ref="BI43">ROUND(QUARTILE(IF(Sum!$FF$2:$FF$153=1,Sum!BG$2:BG$153),$C43),1)</f>
        <v>1</v>
      </c>
      <c r="BJ43" cm="1">
        <f t="array" ref="BJ43">ROUND(QUARTILE(IF(Sum!$FF$2:$FF$153=1,Sum!BH$2:BH$153),$C43),1)</f>
        <v>180</v>
      </c>
      <c r="BK43" cm="1">
        <f t="array" ref="BK43">ROUND(QUARTILE(IF(Sum!$FF$2:$FF$153=1,Sum!BI$2:BI$153),$C43),1)</f>
        <v>133</v>
      </c>
      <c r="BL43" cm="1">
        <f t="array" ref="BL43">ROUND(QUARTILE(IF(Sum!$FF$2:$FF$153=1,Sum!BJ$2:BJ$153),$C43),1)</f>
        <v>36.1</v>
      </c>
      <c r="BM43" cm="1">
        <f t="array" ref="BM43">ROUND(QUARTILE(IF(Sum!$FF$2:$FF$153=1,Sum!BK$2:BK$153),$C43),1)</f>
        <v>0</v>
      </c>
      <c r="BN43" cm="1">
        <f t="array" ref="BN43">ROUND(QUARTILE(IF(Sum!$FF$2:$FF$153=1,Sum!BL$2:BL$153),$C43),1)</f>
        <v>4</v>
      </c>
      <c r="BO43" cm="1">
        <f t="array" ref="BO43">ROUND(QUARTILE(IF(Sum!$FF$2:$FF$153=1,Sum!BM$2:BM$153),$C43),1)</f>
        <v>1</v>
      </c>
      <c r="BP43" cm="1">
        <f t="array" ref="BP43">ROUND(QUARTILE(IF(Sum!$FF$2:$FF$153=1,Sum!BN$2:BN$153),$C43),1)</f>
        <v>0</v>
      </c>
      <c r="BQ43" cm="1">
        <f t="array" ref="BQ43">ROUND(QUARTILE(IF(Sum!$FF$2:$FF$153=1,Sum!BO$2:BO$153),$C43),1)</f>
        <v>1</v>
      </c>
      <c r="BR43" cm="1">
        <f t="array" ref="BR43">ROUND(QUARTILE(IF(Sum!$FF$2:$FF$153=1,Sum!BP$2:BP$153),$C43),1)</f>
        <v>1</v>
      </c>
      <c r="BS43" cm="1">
        <f t="array" ref="BS43">ROUND(QUARTILE(IF(Sum!$FF$2:$FF$153=1,Sum!BQ$2:BQ$153),$C43),1)</f>
        <v>1</v>
      </c>
      <c r="BT43" cm="1">
        <f t="array" ref="BT43">ROUND(QUARTILE(IF(Sum!$FF$2:$FF$153=1,Sum!BR$2:BR$153),$C43),1)</f>
        <v>1</v>
      </c>
      <c r="BU43" cm="1">
        <f t="array" ref="BU43">ROUND(QUARTILE(IF(Sum!$FF$2:$FF$153=1,Sum!BS$2:BS$153),$C43),1)</f>
        <v>0</v>
      </c>
      <c r="BV43" cm="1">
        <f t="array" ref="BV43">ROUND(QUARTILE(IF(Sum!$FF$2:$FF$153=1,Sum!BT$2:BT$153),$C43),1)</f>
        <v>0</v>
      </c>
      <c r="BW43" cm="1">
        <f t="array" ref="BW43">ROUND(QUARTILE(IF(Sum!$FF$2:$FF$153=1,Sum!BU$2:BU$153),$C43),1)</f>
        <v>1</v>
      </c>
      <c r="BX43" cm="1">
        <f t="array" ref="BX43">ROUND(QUARTILE(IF(Sum!$FF$2:$FF$153=1,Sum!BV$2:BV$153),$C43),1)</f>
        <v>0</v>
      </c>
      <c r="BY43" cm="1">
        <f t="array" ref="BY43">ROUND(QUARTILE(IF(Sum!$FF$2:$FF$153=1,Sum!BW$2:BW$153),$C43),1)</f>
        <v>4</v>
      </c>
      <c r="BZ43" cm="1">
        <f t="array" ref="BZ43">ROUND(QUARTILE(IF(Sum!$FF$2:$FF$153=1,Sum!BX$2:BX$153),$C43),1)</f>
        <v>0</v>
      </c>
      <c r="CA43" cm="1">
        <f t="array" ref="CA43">ROUND(QUARTILE(IF(Sum!$FF$2:$FF$153=1,Sum!BY$2:BY$153),$C43),1)</f>
        <v>1</v>
      </c>
      <c r="CB43" cm="1">
        <f t="array" ref="CB43">ROUND(QUARTILE(IF(Sum!$FF$2:$FF$153=1,Sum!BZ$2:BZ$153),$C43),1)</f>
        <v>1</v>
      </c>
      <c r="CC43" cm="1">
        <f t="array" ref="CC43">ROUND(QUARTILE(IF(Sum!$FF$2:$FF$153=1,Sum!CA$2:CA$153),$C43),1)</f>
        <v>1</v>
      </c>
      <c r="CD43" cm="1">
        <f t="array" ref="CD43">ROUND(QUARTILE(IF(Sum!$FF$2:$FF$153=1,Sum!CB$2:CB$153),$C43),1)</f>
        <v>1</v>
      </c>
      <c r="CE43" cm="1">
        <f t="array" ref="CE43">ROUND(QUARTILE(IF(Sum!$FF$2:$FF$153=1,Sum!CC$2:CC$153),$C43),1)</f>
        <v>1</v>
      </c>
      <c r="CF43" cm="1">
        <f t="array" ref="CF43">ROUND(QUARTILE(IF(Sum!$FF$2:$FF$153=1,Sum!CD$2:CD$153),$C43),1)</f>
        <v>1</v>
      </c>
      <c r="CG43" cm="1">
        <f t="array" ref="CG43">ROUND(QUARTILE(IF(Sum!$FF$2:$FF$153=1,Sum!CE$2:CE$153),$C43),1)</f>
        <v>1</v>
      </c>
      <c r="CH43" cm="1">
        <f t="array" ref="CH43">ROUND(QUARTILE(IF(Sum!$FF$2:$FF$153=1,Sum!CF$2:CF$153),$C43),1)</f>
        <v>1</v>
      </c>
      <c r="CI43" cm="1">
        <f t="array" ref="CI43">ROUND(QUARTILE(IF(Sum!$FF$2:$FF$153=1,Sum!CG$2:CG$153),$C43),1)</f>
        <v>1</v>
      </c>
      <c r="CJ43" cm="1">
        <f t="array" ref="CJ43">ROUND(QUARTILE(IF(Sum!$FF$2:$FF$153=1,Sum!CH$2:CH$153),$C43),1)</f>
        <v>1200</v>
      </c>
      <c r="CK43" cm="1">
        <f t="array" ref="CK43">ROUND(QUARTILE(IF(Sum!$FF$2:$FF$153=1,Sum!CI$2:CI$153),$C43),1)</f>
        <v>1920</v>
      </c>
      <c r="CL43" cm="1">
        <f t="array" ref="CL43">ROUND(QUARTILE(IF(Sum!$FF$2:$FF$153=1,Sum!CJ$2:CJ$153),$C43),1)</f>
        <v>1</v>
      </c>
      <c r="CM43" cm="1">
        <f t="array" ref="CM43">ROUND(QUARTILE(IF(Sum!$FF$2:$FF$153=1,Sum!CK$2:CK$153),$C43),1)</f>
        <v>0</v>
      </c>
      <c r="CN43" cm="1">
        <f t="array" ref="CN43">ROUND(QUARTILE(IF(Sum!$FF$2:$FF$153=1,Sum!CL$2:CL$153),$C43),1)</f>
        <v>1</v>
      </c>
      <c r="CO43" cm="1">
        <f t="array" ref="CO43">ROUND(QUARTILE(IF(Sum!$FF$2:$FF$153=1,Sum!CM$2:CM$153),$C43),1)</f>
        <v>1</v>
      </c>
      <c r="CP43" cm="1">
        <f t="array" ref="CP43">ROUND(QUARTILE(IF(Sum!$FF$2:$FF$153=1,Sum!CN$2:CN$153),$C43),1)</f>
        <v>0</v>
      </c>
      <c r="CQ43" cm="1">
        <f t="array" ref="CQ43">ROUND(QUARTILE(IF(Sum!$FF$2:$FF$153=1,Sum!CO$2:CO$153),$C43),1)</f>
        <v>0</v>
      </c>
      <c r="CR43" cm="1">
        <f t="array" ref="CR43">ROUND(QUARTILE(IF(Sum!$FF$2:$FF$153=1,Sum!CP$2:CP$153),$C43),1)</f>
        <v>1</v>
      </c>
      <c r="CS43" cm="1">
        <f t="array" ref="CS43">ROUND(QUARTILE(IF(Sum!$FF$2:$FF$153=1,Sum!CQ$2:CQ$153),$C43),1)</f>
        <v>0</v>
      </c>
      <c r="CT43" cm="1">
        <f t="array" ref="CT43">ROUND(QUARTILE(IF(Sum!$FF$2:$FF$153=1,Sum!CR$2:CR$153),$C43),1)</f>
        <v>0</v>
      </c>
      <c r="CU43" cm="1">
        <f t="array" ref="CU43">ROUND(QUARTILE(IF(Sum!$FF$2:$FF$153=1,Sum!CS$2:CS$153),$C43),1)</f>
        <v>0</v>
      </c>
      <c r="CV43" cm="1">
        <f t="array" ref="CV43">ROUND(QUARTILE(IF(Sum!$FF$2:$FF$153=1,Sum!CT$2:CT$153),$C43),1)</f>
        <v>0</v>
      </c>
      <c r="CW43" cm="1">
        <f t="array" ref="CW43">ROUND(QUARTILE(IF(Sum!$FF$2:$FF$153=1,Sum!CU$2:CU$153),$C43),1)</f>
        <v>1</v>
      </c>
      <c r="CX43" cm="1">
        <f t="array" ref="CX43">ROUND(QUARTILE(IF(Sum!$FF$2:$FF$153=1,Sum!CV$2:CV$153),$C43),1)</f>
        <v>1</v>
      </c>
      <c r="CY43" cm="1">
        <f t="array" ref="CY43">ROUND(QUARTILE(IF(Sum!$FF$2:$FF$153=1,Sum!CW$2:CW$153),$C43),1)</f>
        <v>0</v>
      </c>
      <c r="CZ43" cm="1">
        <f t="array" ref="CZ43">ROUND(QUARTILE(IF(Sum!$FF$2:$FF$153=1,Sum!CX$2:CX$153),$C43),1)</f>
        <v>1</v>
      </c>
      <c r="DA43" cm="1">
        <f t="array" ref="DA43">ROUND(QUARTILE(IF(Sum!$FF$2:$FF$153=1,Sum!CY$2:CY$153),$C43),1)</f>
        <v>0</v>
      </c>
      <c r="DB43" cm="1">
        <f t="array" ref="DB43">ROUND(QUARTILE(IF(Sum!$FF$2:$FF$153=1,Sum!CZ$2:CZ$153),$C43),1)</f>
        <v>1</v>
      </c>
      <c r="DC43" cm="1">
        <f t="array" ref="DC43">ROUND(QUARTILE(IF(Sum!$FF$2:$FF$153=1,Sum!DA$2:DA$153),$C43),1)</f>
        <v>1</v>
      </c>
      <c r="DD43" cm="1">
        <f t="array" ref="DD43">ROUND(QUARTILE(IF(Sum!$FF$2:$FF$153=1,Sum!DB$2:DB$153),$C43),1)</f>
        <v>0</v>
      </c>
      <c r="DE43" cm="1">
        <f t="array" ref="DE43">ROUND(QUARTILE(IF(Sum!$FF$2:$FF$153=1,Sum!DC$2:DC$153),$C43),1)</f>
        <v>0</v>
      </c>
      <c r="DF43" cm="1">
        <f t="array" ref="DF43">ROUND(QUARTILE(IF(Sum!$FF$2:$FF$153=1,Sum!DD$2:DD$153),$C43),1)</f>
        <v>0</v>
      </c>
      <c r="DG43" cm="1">
        <f t="array" ref="DG43">ROUND(QUARTILE(IF(Sum!$FF$2:$FF$153=1,Sum!DE$2:DE$153),$C43),1)</f>
        <v>0</v>
      </c>
      <c r="DH43" cm="1">
        <f t="array" ref="DH43">ROUND(QUARTILE(IF(Sum!$FF$2:$FF$153=1,Sum!DF$2:DF$153),$C43),1)</f>
        <v>1</v>
      </c>
      <c r="DI43" cm="1">
        <f t="array" ref="DI43">ROUND(QUARTILE(IF(Sum!$FF$2:$FF$153=1,Sum!DG$2:DG$153),$C43),1)</f>
        <v>0</v>
      </c>
      <c r="DJ43" cm="1">
        <f t="array" ref="DJ43">ROUND(QUARTILE(IF(Sum!$FF$2:$FF$153=1,Sum!DH$2:DH$153),$C43),1)</f>
        <v>0</v>
      </c>
      <c r="DK43" cm="1">
        <f t="array" ref="DK43">ROUND(QUARTILE(IF(Sum!$FF$2:$FF$153=1,Sum!DI$2:DI$153),$C43),1)</f>
        <v>0</v>
      </c>
      <c r="DL43" cm="1">
        <f t="array" ref="DL43">ROUND(QUARTILE(IF(Sum!$FF$2:$FF$153=1,Sum!DJ$2:DJ$153),$C43),1)</f>
        <v>1</v>
      </c>
      <c r="DM43" cm="1">
        <f t="array" ref="DM43">ROUND(QUARTILE(IF(Sum!$FF$2:$FF$153=1,Sum!DK$2:DK$153),$C43),1)</f>
        <v>1</v>
      </c>
      <c r="DN43" cm="1">
        <f t="array" ref="DN43">ROUND(QUARTILE(IF(Sum!$FF$2:$FF$153=1,Sum!DL$2:DL$153),$C43),1)</f>
        <v>1</v>
      </c>
      <c r="DO43" cm="1">
        <f t="array" ref="DO43">ROUND(QUARTILE(IF(Sum!$FF$2:$FF$153=1,Sum!DM$2:DM$153),$C43),1)</f>
        <v>0</v>
      </c>
      <c r="DP43" cm="1">
        <f t="array" ref="DP43">ROUND(QUARTILE(IF(Sum!$FF$2:$FF$153=1,Sum!DN$2:DN$153),$C43),1)</f>
        <v>1</v>
      </c>
      <c r="DQ43" cm="1">
        <f t="array" ref="DQ43">ROUND(QUARTILE(IF(Sum!$FF$2:$FF$153=1,Sum!DO$2:DO$153),$C43),1)</f>
        <v>0</v>
      </c>
      <c r="DR43" cm="1">
        <f t="array" ref="DR43">ROUND(QUARTILE(IF(Sum!$FF$2:$FF$153=1,Sum!DP$2:DP$153),$C43),1)</f>
        <v>1</v>
      </c>
      <c r="DS43" cm="1">
        <f t="array" ref="DS43">ROUND(QUARTILE(IF(Sum!$FF$2:$FF$153=1,Sum!DQ$2:DQ$153),$C43),1)</f>
        <v>1</v>
      </c>
      <c r="DT43" cm="1">
        <f t="array" ref="DT43">ROUND(QUARTILE(IF(Sum!$FF$2:$FF$153=1,Sum!DR$2:DR$153),$C43),1)</f>
        <v>0</v>
      </c>
      <c r="DU43" cm="1">
        <f t="array" ref="DU43">ROUND(QUARTILE(IF(Sum!$FF$2:$FF$153=1,Sum!DS$2:DS$153),$C43),1)</f>
        <v>1</v>
      </c>
      <c r="DV43" cm="1">
        <f t="array" ref="DV43">ROUND(QUARTILE(IF(Sum!$FF$2:$FF$153=1,Sum!DT$2:DT$153),$C43),1)</f>
        <v>36</v>
      </c>
      <c r="DW43" cm="1">
        <f t="array" ref="DW43">ROUND(QUARTILE(IF(Sum!$FF$2:$FF$153=1,Sum!DU$2:DU$153),$C43),1)</f>
        <v>1</v>
      </c>
      <c r="DX43" cm="1">
        <f t="array" ref="DX43">ROUND(QUARTILE(IF(Sum!$FF$2:$FF$153=1,Sum!DV$2:DV$153),$C43),1)</f>
        <v>1</v>
      </c>
      <c r="DY43" cm="1">
        <f t="array" ref="DY43">ROUND(QUARTILE(IF(Sum!$FF$2:$FF$153=1,Sum!DW$2:DW$153),$C43),1)</f>
        <v>1</v>
      </c>
      <c r="DZ43" cm="1">
        <f t="array" ref="DZ43">ROUND(QUARTILE(IF(Sum!$FF$2:$FF$153=1,Sum!DX$2:DX$153),$C43),1)</f>
        <v>1</v>
      </c>
      <c r="EA43" cm="1">
        <f t="array" ref="EA43">ROUND(QUARTILE(IF(Sum!$FF$2:$FF$153=1,Sum!DY$2:DY$153),$C43),1)</f>
        <v>1</v>
      </c>
      <c r="EB43" cm="1">
        <f t="array" ref="EB43">ROUND(QUARTILE(IF(Sum!$FF$2:$FF$153=1,Sum!DZ$2:DZ$153),$C43),1)</f>
        <v>1</v>
      </c>
      <c r="EC43" cm="1">
        <f t="array" ref="EC43">ROUND(QUARTILE(IF(Sum!$FF$2:$FF$153=1,Sum!EA$2:EA$153),$C43),1)</f>
        <v>0</v>
      </c>
      <c r="ED43" cm="1">
        <f t="array" ref="ED43">ROUND(QUARTILE(IF(Sum!$FF$2:$FF$153=1,Sum!EB$2:EB$153),$C43),1)</f>
        <v>0</v>
      </c>
      <c r="EE43" cm="1">
        <f t="array" ref="EE43">ROUND(QUARTILE(IF(Sum!$FF$2:$FF$153=1,Sum!EC$2:EC$153),$C43),1)</f>
        <v>0</v>
      </c>
      <c r="EF43" cm="1">
        <f t="array" ref="EF43">ROUND(QUARTILE(IF(Sum!$FF$2:$FF$153=1,Sum!ED$2:ED$153),$C43),1)</f>
        <v>1</v>
      </c>
      <c r="EG43" cm="1">
        <f t="array" ref="EG43">ROUND(QUARTILE(IF(Sum!$FF$2:$FF$153=1,Sum!EE$2:EE$153),$C43),1)</f>
        <v>1</v>
      </c>
      <c r="EH43" cm="1">
        <f t="array" ref="EH43">ROUND(QUARTILE(IF(Sum!$FF$2:$FF$153=1,Sum!EF$2:EF$153),$C43),1)</f>
        <v>1</v>
      </c>
      <c r="EI43" cm="1">
        <f t="array" ref="EI43">ROUND(QUARTILE(IF(Sum!$FF$2:$FF$153=1,Sum!EG$2:EG$153),$C43),1)</f>
        <v>1</v>
      </c>
      <c r="EJ43" cm="1">
        <f t="array" ref="EJ43">ROUND(QUARTILE(IF(Sum!$FF$2:$FF$153=1,Sum!EH$2:EH$153),$C43),1)</f>
        <v>1</v>
      </c>
      <c r="EK43" cm="1">
        <f t="array" ref="EK43">ROUND(QUARTILE(IF(Sum!$FF$2:$FF$153=1,Sum!EI$2:EI$153),$C43),1)</f>
        <v>0</v>
      </c>
      <c r="EL43" cm="1">
        <f t="array" ref="EL43">ROUND(QUARTILE(IF(Sum!$FF$2:$FF$153=1,Sum!EJ$2:EJ$153),$C43),1)</f>
        <v>0</v>
      </c>
      <c r="EM43" cm="1">
        <f t="array" ref="EM43">ROUND(QUARTILE(IF(Sum!$FF$2:$FF$153=1,Sum!EK$2:EK$153),$C43),1)</f>
        <v>0</v>
      </c>
      <c r="EN43" cm="1">
        <f t="array" ref="EN43">ROUND(QUARTILE(IF(Sum!$FF$2:$FF$153=1,Sum!EL$2:EL$153),$C43),1)</f>
        <v>0</v>
      </c>
      <c r="EO43" cm="1">
        <f t="array" ref="EO43">ROUND(QUARTILE(IF(Sum!$FF$2:$FF$153=1,Sum!EM$2:EM$153),$C43),1)</f>
        <v>1</v>
      </c>
      <c r="EP43" cm="1">
        <f t="array" ref="EP43">ROUND(QUARTILE(IF(Sum!$FF$2:$FF$153=1,Sum!EN$2:EN$153),$C43),1)</f>
        <v>1</v>
      </c>
      <c r="EQ43" cm="1">
        <f t="array" ref="EQ43">ROUND(QUARTILE(IF(Sum!$FF$2:$FF$153=1,Sum!EO$2:EO$153),$C43),1)</f>
        <v>1</v>
      </c>
      <c r="ER43" cm="1">
        <f t="array" ref="ER43">ROUND(QUARTILE(IF(Sum!$FF$2:$FF$153=1,Sum!EP$2:EP$153),$C43),1)</f>
        <v>1</v>
      </c>
      <c r="ES43" cm="1">
        <f t="array" ref="ES43">ROUND(QUARTILE(IF(Sum!$FF$2:$FF$153=1,Sum!EQ$2:EQ$153),$C43),1)</f>
        <v>1</v>
      </c>
      <c r="ET43" cm="1">
        <f t="array" ref="ET43">ROUND(QUARTILE(IF(Sum!$FF$2:$FF$153=1,Sum!ER$2:ER$153),$C43),1)</f>
        <v>1</v>
      </c>
      <c r="EU43" cm="1">
        <f t="array" ref="EU43">ROUND(QUARTILE(IF(Sum!$FF$2:$FF$153=1,Sum!ES$2:ES$153),$C43),1)</f>
        <v>1</v>
      </c>
      <c r="EV43" cm="1">
        <f t="array" ref="EV43">ROUND(QUARTILE(IF(Sum!$FF$2:$FF$153=1,Sum!ET$2:ET$153),$C43),1)</f>
        <v>1</v>
      </c>
      <c r="EW43" cm="1">
        <f t="array" ref="EW43">ROUND(QUARTILE(IF(Sum!$FF$2:$FF$153=1,Sum!EU$2:EU$153),$C43),1)</f>
        <v>1</v>
      </c>
      <c r="EX43" cm="1">
        <f t="array" ref="EX43">ROUND(QUARTILE(IF(Sum!$FF$2:$FF$153=1,Sum!EV$2:EV$153),$C43),1)</f>
        <v>1</v>
      </c>
      <c r="EY43" cm="1">
        <f t="array" ref="EY43">ROUND(QUARTILE(IF(Sum!$FF$2:$FF$153=1,Sum!EW$2:EW$153),$C43),1)</f>
        <v>1</v>
      </c>
      <c r="EZ43" cm="1">
        <f t="array" ref="EZ43">ROUND(QUARTILE(IF(Sum!$FF$2:$FF$153=1,Sum!EX$2:EX$153),$C43),1)</f>
        <v>1</v>
      </c>
      <c r="FA43" cm="1">
        <f t="array" ref="FA43">ROUND(QUARTILE(IF(Sum!$FF$2:$FF$153=1,Sum!EY$2:EY$153),$C43),1)</f>
        <v>1</v>
      </c>
      <c r="FB43" cm="1">
        <f t="array" ref="FB43">ROUND(QUARTILE(IF(Sum!$FF$2:$FF$153=1,Sum!EZ$2:EZ$153),$C43),1)</f>
        <v>1</v>
      </c>
      <c r="FC43" cm="1">
        <f t="array" ref="FC43">ROUND(QUARTILE(IF(Sum!$FF$2:$FF$153=1,Sum!FA$2:FA$153),$C43),1)</f>
        <v>1</v>
      </c>
      <c r="FD43" cm="1">
        <f t="array" ref="FD43">ROUND(QUARTILE(IF(Sum!$FF$2:$FF$153=1,Sum!FB$2:FB$153),$C43),1)</f>
        <v>1</v>
      </c>
      <c r="FE43" cm="1">
        <f t="array" ref="FE43">ROUND(QUARTILE(IF(Sum!$FF$2:$FF$153=1,Sum!FC$2:FC$153),$C43),1)</f>
        <v>0</v>
      </c>
    </row>
    <row r="44" spans="1:161" x14ac:dyDescent="0.25">
      <c r="A44" s="198"/>
      <c r="B44" s="44" t="s">
        <v>385</v>
      </c>
      <c r="C44" s="44">
        <v>2</v>
      </c>
      <c r="D44" cm="1">
        <f t="array" ref="D44">ROUND(QUARTILE(IF(Sum!$FF$2:$FF$153=0,Sum!B$2:B$153),$C44),1)</f>
        <v>53</v>
      </c>
      <c r="E44" cm="1">
        <f t="array" ref="E44">ROUND(QUARTILE(IF(Sum!$FF$2:$FF$153=0,Sum!C$2:C$153),$C44),1)</f>
        <v>0</v>
      </c>
      <c r="F44" cm="1">
        <f t="array" ref="F44">ROUND(QUARTILE(IF(Sum!$FF$2:$FF$153=0,Sum!D$2:D$153),$C44),1)</f>
        <v>0</v>
      </c>
      <c r="G44" cm="1">
        <f t="array" ref="G44">ROUND(QUARTILE(IF(Sum!$FF$2:$FF$153=0,Sum!E$2:E$153),$C44),1)</f>
        <v>0</v>
      </c>
      <c r="H44" cm="1">
        <f t="array" ref="H44">ROUND(QUARTILE(IF(Sum!$FF$2:$FF$153=0,Sum!F$2:F$153),$C44),1)</f>
        <v>0</v>
      </c>
      <c r="I44" cm="1">
        <f t="array" ref="I44">ROUND(QUARTILE(IF(Sum!$FF$2:$FF$153=0,Sum!G$2:G$153),$C44),1)</f>
        <v>1</v>
      </c>
      <c r="J44" cm="1">
        <f t="array" ref="J44">ROUND(QUARTILE(IF(Sum!$FF$2:$FF$153=0,Sum!H$2:H$153),$C44),1)</f>
        <v>1</v>
      </c>
      <c r="K44" cm="1">
        <f t="array" ref="K44">ROUND(QUARTILE(IF(Sum!$FF$2:$FF$153=0,Sum!I$2:I$153),$C44),1)</f>
        <v>172</v>
      </c>
      <c r="L44" cm="1">
        <f t="array" ref="L44">ROUND(QUARTILE(IF(Sum!$FF$2:$FF$153=0,Sum!J$2:J$153),$C44),1)</f>
        <v>80</v>
      </c>
      <c r="M44" cm="1">
        <f t="array" ref="M44">ROUND(QUARTILE(IF(Sum!$FF$2:$FF$153=0,Sum!K$2:K$153),$C44),1)</f>
        <v>28.6</v>
      </c>
      <c r="N44" cm="1">
        <f t="array" ref="N44">ROUND(QUARTILE(IF(Sum!$FF$2:$FF$153=0,Sum!L$2:L$153),$C44),1)</f>
        <v>0</v>
      </c>
      <c r="O44" cm="1">
        <f t="array" ref="O44">ROUND(QUARTILE(IF(Sum!$FF$2:$FF$153=0,Sum!M$2:M$153),$C44),1)</f>
        <v>1</v>
      </c>
      <c r="P44" cm="1">
        <f t="array" ref="P44">ROUND(QUARTILE(IF(Sum!$FF$2:$FF$153=0,Sum!N$2:N$153),$C44),1)</f>
        <v>0</v>
      </c>
      <c r="Q44" cm="1">
        <f t="array" ref="Q44">ROUND(QUARTILE(IF(Sum!$FF$2:$FF$153=0,Sum!O$2:O$153),$C44),1)</f>
        <v>1</v>
      </c>
      <c r="R44" cm="1">
        <f t="array" ref="R44">ROUND(QUARTILE(IF(Sum!$FF$2:$FF$153=0,Sum!P$2:P$153),$C44),1)</f>
        <v>0</v>
      </c>
      <c r="S44" cm="1">
        <f t="array" ref="S44">ROUND(QUARTILE(IF(Sum!$FF$2:$FF$153=0,Sum!Q$2:Q$153),$C44),1)</f>
        <v>1</v>
      </c>
      <c r="T44" cm="1">
        <f t="array" ref="T44">ROUND(QUARTILE(IF(Sum!$FF$2:$FF$153=0,Sum!R$2:R$153),$C44),1)</f>
        <v>0</v>
      </c>
      <c r="U44" cm="1">
        <f t="array" ref="U44">ROUND(QUARTILE(IF(Sum!$FF$2:$FF$153=0,Sum!S$2:S$153),$C44),1)</f>
        <v>0</v>
      </c>
      <c r="V44" cm="1">
        <f t="array" ref="V44">ROUND(QUARTILE(IF(Sum!$FF$2:$FF$153=0,Sum!T$2:T$153),$C44),1)</f>
        <v>0</v>
      </c>
      <c r="W44" cm="1">
        <f t="array" ref="W44">ROUND(QUARTILE(IF(Sum!$FF$2:$FF$153=0,Sum!U$2:U$153),$C44),1)</f>
        <v>0</v>
      </c>
      <c r="X44" cm="1">
        <f t="array" ref="X44">ROUND(QUARTILE(IF(Sum!$FF$2:$FF$153=0,Sum!V$2:V$153),$C44),1)</f>
        <v>1</v>
      </c>
      <c r="Y44" cm="1">
        <f t="array" ref="Y44">ROUND(QUARTILE(IF(Sum!$FF$2:$FF$153=0,Sum!W$2:W$153),$C44),1)</f>
        <v>0</v>
      </c>
      <c r="Z44" cm="1">
        <f t="array" ref="Z44">ROUND(QUARTILE(IF(Sum!$FF$2:$FF$153=0,Sum!X$2:X$153),$C44),1)</f>
        <v>0</v>
      </c>
      <c r="AA44" cm="1">
        <f t="array" ref="AA44">ROUND(QUARTILE(IF(Sum!$FF$2:$FF$153=0,Sum!Y$2:Y$153),$C44),1)</f>
        <v>0</v>
      </c>
      <c r="AB44" cm="1">
        <f t="array" ref="AB44">ROUND(QUARTILE(IF(Sum!$FF$2:$FF$153=0,Sum!Z$2:Z$153),$C44),1)</f>
        <v>0</v>
      </c>
      <c r="AC44" cm="1">
        <f t="array" ref="AC44">ROUND(QUARTILE(IF(Sum!$FF$2:$FF$153=0,Sum!AA$2:AA$153),$C44),1)</f>
        <v>0</v>
      </c>
      <c r="AD44" cm="1">
        <f t="array" ref="AD44">ROUND(QUARTILE(IF(Sum!$FF$2:$FF$153=0,Sum!AB$2:AB$153),$C44),1)</f>
        <v>0</v>
      </c>
      <c r="AE44" cm="1">
        <f t="array" ref="AE44">ROUND(QUARTILE(IF(Sum!$FF$2:$FF$153=0,Sum!AC$2:AC$153),$C44),1)</f>
        <v>0</v>
      </c>
      <c r="AF44" cm="1">
        <f t="array" ref="AF44">ROUND(QUARTILE(IF(Sum!$FF$2:$FF$153=0,Sum!AD$2:AD$153),$C44),1)</f>
        <v>0</v>
      </c>
      <c r="AG44" cm="1">
        <f t="array" ref="AG44">ROUND(QUARTILE(IF(Sum!$FF$2:$FF$153=0,Sum!AE$2:AE$153),$C44),1)</f>
        <v>0</v>
      </c>
      <c r="AH44" cm="1">
        <f t="array" ref="AH44">ROUND(QUARTILE(IF(Sum!$FF$2:$FF$153=0,Sum!AF$2:AF$153),$C44),1)</f>
        <v>0</v>
      </c>
      <c r="AI44" cm="1">
        <f t="array" ref="AI44">ROUND(QUARTILE(IF(Sum!$FF$2:$FF$153=0,Sum!AG$2:AG$153),$C44),1)</f>
        <v>0</v>
      </c>
      <c r="AJ44" cm="1">
        <f t="array" ref="AJ44">ROUND(QUARTILE(IF(Sum!$FF$2:$FF$153=0,Sum!AH$2:AH$153),$C44),1)</f>
        <v>0</v>
      </c>
      <c r="AK44" cm="1">
        <f t="array" ref="AK44">ROUND(QUARTILE(IF(Sum!$FF$2:$FF$153=0,Sum!AI$2:AI$153),$C44),1)</f>
        <v>0</v>
      </c>
      <c r="AL44" cm="1">
        <f t="array" ref="AL44">ROUND(QUARTILE(IF(Sum!$FF$2:$FF$153=0,Sum!AJ$2:AJ$153),$C44),1)</f>
        <v>0</v>
      </c>
      <c r="AM44" cm="1">
        <f t="array" ref="AM44">ROUND(QUARTILE(IF(Sum!$FF$2:$FF$153=0,Sum!AK$2:AK$153),$C44),1)</f>
        <v>0</v>
      </c>
      <c r="AN44" cm="1">
        <f t="array" ref="AN44">ROUND(QUARTILE(IF(Sum!$FF$2:$FF$153=0,Sum!AL$2:AL$153),$C44),1)</f>
        <v>0</v>
      </c>
      <c r="AO44" cm="1">
        <f t="array" ref="AO44">ROUND(QUARTILE(IF(Sum!$FF$2:$FF$153=0,Sum!AM$2:AM$153),$C44),1)</f>
        <v>0</v>
      </c>
      <c r="AP44" cm="1">
        <f t="array" ref="AP44">ROUND(QUARTILE(IF(Sum!$FF$2:$FF$153=0,Sum!AN$2:AN$153),$C44),1)</f>
        <v>0</v>
      </c>
      <c r="AQ44" cm="1">
        <f t="array" ref="AQ44">ROUND(QUARTILE(IF(Sum!$FF$2:$FF$153=0,Sum!AO$2:AO$153),$C44),1)</f>
        <v>0</v>
      </c>
      <c r="AR44" cm="1">
        <f t="array" ref="AR44">ROUND(QUARTILE(IF(Sum!$FF$2:$FF$153=0,Sum!AP$2:AP$153),$C44),1)</f>
        <v>0</v>
      </c>
      <c r="AS44" cm="1">
        <f t="array" ref="AS44">ROUND(QUARTILE(IF(Sum!$FF$2:$FF$153=0,Sum!AQ$2:AQ$153),$C44),1)</f>
        <v>0</v>
      </c>
      <c r="AT44" cm="1">
        <f t="array" ref="AT44">ROUND(QUARTILE(IF(Sum!$FF$2:$FF$153=0,Sum!AR$2:AR$153),$C44),1)</f>
        <v>1</v>
      </c>
      <c r="AU44" cm="1">
        <f t="array" ref="AU44">ROUND(QUARTILE(IF(Sum!$FF$2:$FF$153=0,Sum!AS$2:AS$153),$C44),1)</f>
        <v>0</v>
      </c>
      <c r="AV44" cm="1">
        <f t="array" ref="AV44">ROUND(QUARTILE(IF(Sum!$FF$2:$FF$153=0,Sum!AT$2:AT$153),$C44),1)</f>
        <v>0</v>
      </c>
      <c r="AW44" cm="1">
        <f t="array" ref="AW44">ROUND(QUARTILE(IF(Sum!$FF$2:$FF$153=0,Sum!AU$2:AU$153),$C44),1)</f>
        <v>0</v>
      </c>
      <c r="AX44" cm="1">
        <f t="array" ref="AX44">ROUND(QUARTILE(IF(Sum!$FF$2:$FF$153=0,Sum!AV$2:AV$153),$C44),1)</f>
        <v>1</v>
      </c>
      <c r="AY44" cm="1">
        <f t="array" ref="AY44">ROUND(QUARTILE(IF(Sum!$FF$2:$FF$153=0,Sum!AW$2:AW$153),$C44),1)</f>
        <v>0</v>
      </c>
      <c r="AZ44" cm="1">
        <f t="array" ref="AZ44">ROUND(QUARTILE(IF(Sum!$FF$2:$FF$153=0,Sum!AX$2:AX$153),$C44),1)</f>
        <v>1</v>
      </c>
      <c r="BA44" cm="1">
        <f t="array" ref="BA44">ROUND(QUARTILE(IF(Sum!$FF$2:$FF$153=0,Sum!AY$2:AY$153),$C44),1)</f>
        <v>28.5</v>
      </c>
      <c r="BB44" cm="1">
        <f t="array" ref="BB44">ROUND(QUARTILE(IF(Sum!$FF$2:$FF$153=0,Sum!AZ$2:AZ$153),$C44),1)</f>
        <v>1</v>
      </c>
      <c r="BC44" cm="1">
        <f t="array" ref="BC44">ROUND(QUARTILE(IF(Sum!$FF$2:$FF$153=0,Sum!BA$2:BA$153),$C44),1)</f>
        <v>3.2</v>
      </c>
      <c r="BD44" cm="1">
        <f t="array" ref="BD44">ROUND(QUARTILE(IF(Sum!$FF$2:$FF$153=0,Sum!BB$2:BB$153),$C44),1)</f>
        <v>0</v>
      </c>
      <c r="BE44" cm="1">
        <f t="array" ref="BE44">ROUND(QUARTILE(IF(Sum!$FF$2:$FF$153=0,Sum!BC$2:BC$153),$C44),1)</f>
        <v>0</v>
      </c>
      <c r="BF44" cm="1">
        <f t="array" ref="BF44">ROUND(QUARTILE(IF(Sum!$FF$2:$FF$153=0,Sum!BD$2:BD$153),$C44),1)</f>
        <v>1</v>
      </c>
      <c r="BG44" cm="1">
        <f t="array" ref="BG44">ROUND(QUARTILE(IF(Sum!$FF$2:$FF$153=0,Sum!BE$2:BE$153),$C44),1)</f>
        <v>1.1000000000000001</v>
      </c>
      <c r="BH44" cm="1">
        <f t="array" ref="BH44">ROUND(QUARTILE(IF(Sum!$FF$2:$FF$153=0,Sum!BF$2:BF$153),$C44),1)</f>
        <v>175.6</v>
      </c>
      <c r="BI44" cm="1">
        <f t="array" ref="BI44">ROUND(QUARTILE(IF(Sum!$FF$2:$FF$153=0,Sum!BG$2:BG$153),$C44),1)</f>
        <v>1</v>
      </c>
      <c r="BJ44" cm="1">
        <f t="array" ref="BJ44">ROUND(QUARTILE(IF(Sum!$FF$2:$FF$153=0,Sum!BH$2:BH$153),$C44),1)</f>
        <v>103</v>
      </c>
      <c r="BK44" cm="1">
        <f t="array" ref="BK44">ROUND(QUARTILE(IF(Sum!$FF$2:$FF$153=0,Sum!BI$2:BI$153),$C44),1)</f>
        <v>71</v>
      </c>
      <c r="BL44" cm="1">
        <f t="array" ref="BL44">ROUND(QUARTILE(IF(Sum!$FF$2:$FF$153=0,Sum!BJ$2:BJ$153),$C44),1)</f>
        <v>34.1</v>
      </c>
      <c r="BM44" cm="1">
        <f t="array" ref="BM44">ROUND(QUARTILE(IF(Sum!$FF$2:$FF$153=0,Sum!BK$2:BK$153),$C44),1)</f>
        <v>0</v>
      </c>
      <c r="BN44" cm="1">
        <f t="array" ref="BN44">ROUND(QUARTILE(IF(Sum!$FF$2:$FF$153=0,Sum!BL$2:BL$153),$C44),1)</f>
        <v>2</v>
      </c>
      <c r="BO44" cm="1">
        <f t="array" ref="BO44">ROUND(QUARTILE(IF(Sum!$FF$2:$FF$153=0,Sum!BM$2:BM$153),$C44),1)</f>
        <v>0</v>
      </c>
      <c r="BP44" cm="1">
        <f t="array" ref="BP44">ROUND(QUARTILE(IF(Sum!$FF$2:$FF$153=0,Sum!BN$2:BN$153),$C44),1)</f>
        <v>0</v>
      </c>
      <c r="BQ44" cm="1">
        <f t="array" ref="BQ44">ROUND(QUARTILE(IF(Sum!$FF$2:$FF$153=0,Sum!BO$2:BO$153),$C44),1)</f>
        <v>1</v>
      </c>
      <c r="BR44" cm="1">
        <f t="array" ref="BR44">ROUND(QUARTILE(IF(Sum!$FF$2:$FF$153=0,Sum!BP$2:BP$153),$C44),1)</f>
        <v>0</v>
      </c>
      <c r="BS44" cm="1">
        <f t="array" ref="BS44">ROUND(QUARTILE(IF(Sum!$FF$2:$FF$153=0,Sum!BQ$2:BQ$153),$C44),1)</f>
        <v>0</v>
      </c>
      <c r="BT44" cm="1">
        <f t="array" ref="BT44">ROUND(QUARTILE(IF(Sum!$FF$2:$FF$153=0,Sum!BR$2:BR$153),$C44),1)</f>
        <v>1</v>
      </c>
      <c r="BU44" cm="1">
        <f t="array" ref="BU44">ROUND(QUARTILE(IF(Sum!$FF$2:$FF$153=0,Sum!BS$2:BS$153),$C44),1)</f>
        <v>0</v>
      </c>
      <c r="BV44" cm="1">
        <f t="array" ref="BV44">ROUND(QUARTILE(IF(Sum!$FF$2:$FF$153=0,Sum!BT$2:BT$153),$C44),1)</f>
        <v>0</v>
      </c>
      <c r="BW44" cm="1">
        <f t="array" ref="BW44">ROUND(QUARTILE(IF(Sum!$FF$2:$FF$153=0,Sum!BU$2:BU$153),$C44),1)</f>
        <v>0</v>
      </c>
      <c r="BX44" cm="1">
        <f t="array" ref="BX44">ROUND(QUARTILE(IF(Sum!$FF$2:$FF$153=0,Sum!BV$2:BV$153),$C44),1)</f>
        <v>0</v>
      </c>
      <c r="BY44" cm="1">
        <f t="array" ref="BY44">ROUND(QUARTILE(IF(Sum!$FF$2:$FF$153=0,Sum!BW$2:BW$153),$C44),1)</f>
        <v>3</v>
      </c>
      <c r="BZ44" cm="1">
        <f t="array" ref="BZ44">ROUND(QUARTILE(IF(Sum!$FF$2:$FF$153=0,Sum!BX$2:BX$153),$C44),1)</f>
        <v>0</v>
      </c>
      <c r="CA44" cm="1">
        <f t="array" ref="CA44">ROUND(QUARTILE(IF(Sum!$FF$2:$FF$153=0,Sum!BY$2:BY$153),$C44),1)</f>
        <v>0</v>
      </c>
      <c r="CB44" cm="1">
        <f t="array" ref="CB44">ROUND(QUARTILE(IF(Sum!$FF$2:$FF$153=0,Sum!BZ$2:BZ$153),$C44),1)</f>
        <v>1</v>
      </c>
      <c r="CC44" cm="1">
        <f t="array" ref="CC44">ROUND(QUARTILE(IF(Sum!$FF$2:$FF$153=0,Sum!CA$2:CA$153),$C44),1)</f>
        <v>0</v>
      </c>
      <c r="CD44" cm="1">
        <f t="array" ref="CD44">ROUND(QUARTILE(IF(Sum!$FF$2:$FF$153=0,Sum!CB$2:CB$153),$C44),1)</f>
        <v>0</v>
      </c>
      <c r="CE44" cm="1">
        <f t="array" ref="CE44">ROUND(QUARTILE(IF(Sum!$FF$2:$FF$153=0,Sum!CC$2:CC$153),$C44),1)</f>
        <v>0</v>
      </c>
      <c r="CF44" cm="1">
        <f t="array" ref="CF44">ROUND(QUARTILE(IF(Sum!$FF$2:$FF$153=0,Sum!CD$2:CD$153),$C44),1)</f>
        <v>0</v>
      </c>
      <c r="CG44" cm="1">
        <f t="array" ref="CG44">ROUND(QUARTILE(IF(Sum!$FF$2:$FF$153=0,Sum!CE$2:CE$153),$C44),1)</f>
        <v>1</v>
      </c>
      <c r="CH44" cm="1">
        <f t="array" ref="CH44">ROUND(QUARTILE(IF(Sum!$FF$2:$FF$153=0,Sum!CF$2:CF$153),$C44),1)</f>
        <v>0</v>
      </c>
      <c r="CI44" cm="1">
        <f t="array" ref="CI44">ROUND(QUARTILE(IF(Sum!$FF$2:$FF$153=0,Sum!CG$2:CG$153),$C44),1)</f>
        <v>1</v>
      </c>
      <c r="CJ44" cm="1">
        <f t="array" ref="CJ44">ROUND(QUARTILE(IF(Sum!$FF$2:$FF$153=0,Sum!CH$2:CH$153),$C44),1)</f>
        <v>600</v>
      </c>
      <c r="CK44" cm="1">
        <f t="array" ref="CK44">ROUND(QUARTILE(IF(Sum!$FF$2:$FF$153=0,Sum!CI$2:CI$153),$C44),1)</f>
        <v>620</v>
      </c>
      <c r="CL44" cm="1">
        <f t="array" ref="CL44">ROUND(QUARTILE(IF(Sum!$FF$2:$FF$153=0,Sum!CJ$2:CJ$153),$C44),1)</f>
        <v>1</v>
      </c>
      <c r="CM44" cm="1">
        <f t="array" ref="CM44">ROUND(QUARTILE(IF(Sum!$FF$2:$FF$153=0,Sum!CK$2:CK$153),$C44),1)</f>
        <v>0</v>
      </c>
      <c r="CN44" cm="1">
        <f t="array" ref="CN44">ROUND(QUARTILE(IF(Sum!$FF$2:$FF$153=0,Sum!CL$2:CL$153),$C44),1)</f>
        <v>0</v>
      </c>
      <c r="CO44" cm="1">
        <f t="array" ref="CO44">ROUND(QUARTILE(IF(Sum!$FF$2:$FF$153=0,Sum!CM$2:CM$153),$C44),1)</f>
        <v>0</v>
      </c>
      <c r="CP44" cm="1">
        <f t="array" ref="CP44">ROUND(QUARTILE(IF(Sum!$FF$2:$FF$153=0,Sum!CN$2:CN$153),$C44),1)</f>
        <v>0</v>
      </c>
      <c r="CQ44" cm="1">
        <f t="array" ref="CQ44">ROUND(QUARTILE(IF(Sum!$FF$2:$FF$153=0,Sum!CO$2:CO$153),$C44),1)</f>
        <v>0</v>
      </c>
      <c r="CR44" cm="1">
        <f t="array" ref="CR44">ROUND(QUARTILE(IF(Sum!$FF$2:$FF$153=0,Sum!CP$2:CP$153),$C44),1)</f>
        <v>0</v>
      </c>
      <c r="CS44" cm="1">
        <f t="array" ref="CS44">ROUND(QUARTILE(IF(Sum!$FF$2:$FF$153=0,Sum!CQ$2:CQ$153),$C44),1)</f>
        <v>0</v>
      </c>
      <c r="CT44" cm="1">
        <f t="array" ref="CT44">ROUND(QUARTILE(IF(Sum!$FF$2:$FF$153=0,Sum!CR$2:CR$153),$C44),1)</f>
        <v>0</v>
      </c>
      <c r="CU44" cm="1">
        <f t="array" ref="CU44">ROUND(QUARTILE(IF(Sum!$FF$2:$FF$153=0,Sum!CS$2:CS$153),$C44),1)</f>
        <v>0</v>
      </c>
      <c r="CV44" cm="1">
        <f t="array" ref="CV44">ROUND(QUARTILE(IF(Sum!$FF$2:$FF$153=0,Sum!CT$2:CT$153),$C44),1)</f>
        <v>0</v>
      </c>
      <c r="CW44" cm="1">
        <f t="array" ref="CW44">ROUND(QUARTILE(IF(Sum!$FF$2:$FF$153=0,Sum!CU$2:CU$153),$C44),1)</f>
        <v>0</v>
      </c>
      <c r="CX44" cm="1">
        <f t="array" ref="CX44">ROUND(QUARTILE(IF(Sum!$FF$2:$FF$153=0,Sum!CV$2:CV$153),$C44),1)</f>
        <v>0</v>
      </c>
      <c r="CY44" cm="1">
        <f t="array" ref="CY44">ROUND(QUARTILE(IF(Sum!$FF$2:$FF$153=0,Sum!CW$2:CW$153),$C44),1)</f>
        <v>0</v>
      </c>
      <c r="CZ44" cm="1">
        <f t="array" ref="CZ44">ROUND(QUARTILE(IF(Sum!$FF$2:$FF$153=0,Sum!CX$2:CX$153),$C44),1)</f>
        <v>0</v>
      </c>
      <c r="DA44" cm="1">
        <f t="array" ref="DA44">ROUND(QUARTILE(IF(Sum!$FF$2:$FF$153=0,Sum!CY$2:CY$153),$C44),1)</f>
        <v>0</v>
      </c>
      <c r="DB44" cm="1">
        <f t="array" ref="DB44">ROUND(QUARTILE(IF(Sum!$FF$2:$FF$153=0,Sum!CZ$2:CZ$153),$C44),1)</f>
        <v>0</v>
      </c>
      <c r="DC44" cm="1">
        <f t="array" ref="DC44">ROUND(QUARTILE(IF(Sum!$FF$2:$FF$153=0,Sum!DA$2:DA$153),$C44),1)</f>
        <v>1</v>
      </c>
      <c r="DD44" cm="1">
        <f t="array" ref="DD44">ROUND(QUARTILE(IF(Sum!$FF$2:$FF$153=0,Sum!DB$2:DB$153),$C44),1)</f>
        <v>0</v>
      </c>
      <c r="DE44" cm="1">
        <f t="array" ref="DE44">ROUND(QUARTILE(IF(Sum!$FF$2:$FF$153=0,Sum!DC$2:DC$153),$C44),1)</f>
        <v>0</v>
      </c>
      <c r="DF44" cm="1">
        <f t="array" ref="DF44">ROUND(QUARTILE(IF(Sum!$FF$2:$FF$153=0,Sum!DD$2:DD$153),$C44),1)</f>
        <v>0</v>
      </c>
      <c r="DG44" cm="1">
        <f t="array" ref="DG44">ROUND(QUARTILE(IF(Sum!$FF$2:$FF$153=0,Sum!DE$2:DE$153),$C44),1)</f>
        <v>0</v>
      </c>
      <c r="DH44" cm="1">
        <f t="array" ref="DH44">ROUND(QUARTILE(IF(Sum!$FF$2:$FF$153=0,Sum!DF$2:DF$153),$C44),1)</f>
        <v>1</v>
      </c>
      <c r="DI44" cm="1">
        <f t="array" ref="DI44">ROUND(QUARTILE(IF(Sum!$FF$2:$FF$153=0,Sum!DG$2:DG$153),$C44),1)</f>
        <v>0</v>
      </c>
      <c r="DJ44" cm="1">
        <f t="array" ref="DJ44">ROUND(QUARTILE(IF(Sum!$FF$2:$FF$153=0,Sum!DH$2:DH$153),$C44),1)</f>
        <v>0</v>
      </c>
      <c r="DK44" cm="1">
        <f t="array" ref="DK44">ROUND(QUARTILE(IF(Sum!$FF$2:$FF$153=0,Sum!DI$2:DI$153),$C44),1)</f>
        <v>0</v>
      </c>
      <c r="DL44" cm="1">
        <f t="array" ref="DL44">ROUND(QUARTILE(IF(Sum!$FF$2:$FF$153=0,Sum!DJ$2:DJ$153),$C44),1)</f>
        <v>1</v>
      </c>
      <c r="DM44" cm="1">
        <f t="array" ref="DM44">ROUND(QUARTILE(IF(Sum!$FF$2:$FF$153=0,Sum!DK$2:DK$153),$C44),1)</f>
        <v>0</v>
      </c>
      <c r="DN44" cm="1">
        <f t="array" ref="DN44">ROUND(QUARTILE(IF(Sum!$FF$2:$FF$153=0,Sum!DL$2:DL$153),$C44),1)</f>
        <v>0</v>
      </c>
      <c r="DO44" cm="1">
        <f t="array" ref="DO44">ROUND(QUARTILE(IF(Sum!$FF$2:$FF$153=0,Sum!DM$2:DM$153),$C44),1)</f>
        <v>0</v>
      </c>
      <c r="DP44" cm="1">
        <f t="array" ref="DP44">ROUND(QUARTILE(IF(Sum!$FF$2:$FF$153=0,Sum!DN$2:DN$153),$C44),1)</f>
        <v>0</v>
      </c>
      <c r="DQ44" cm="1">
        <f t="array" ref="DQ44">ROUND(QUARTILE(IF(Sum!$FF$2:$FF$153=0,Sum!DO$2:DO$153),$C44),1)</f>
        <v>0</v>
      </c>
      <c r="DR44" cm="1">
        <f t="array" ref="DR44">ROUND(QUARTILE(IF(Sum!$FF$2:$FF$153=0,Sum!DP$2:DP$153),$C44),1)</f>
        <v>1</v>
      </c>
      <c r="DS44" cm="1">
        <f t="array" ref="DS44">ROUND(QUARTILE(IF(Sum!$FF$2:$FF$153=0,Sum!DQ$2:DQ$153),$C44),1)</f>
        <v>0</v>
      </c>
      <c r="DT44" cm="1">
        <f t="array" ref="DT44">ROUND(QUARTILE(IF(Sum!$FF$2:$FF$153=0,Sum!DR$2:DR$153),$C44),1)</f>
        <v>0</v>
      </c>
      <c r="DU44" cm="1">
        <f t="array" ref="DU44">ROUND(QUARTILE(IF(Sum!$FF$2:$FF$153=0,Sum!DS$2:DS$153),$C44),1)</f>
        <v>1</v>
      </c>
      <c r="DV44" cm="1">
        <f t="array" ref="DV44">ROUND(QUARTILE(IF(Sum!$FF$2:$FF$153=0,Sum!DT$2:DT$153),$C44),1)</f>
        <v>21</v>
      </c>
      <c r="DW44" cm="1">
        <f t="array" ref="DW44">ROUND(QUARTILE(IF(Sum!$FF$2:$FF$153=0,Sum!DU$2:DU$153),$C44),1)</f>
        <v>0</v>
      </c>
      <c r="DX44" cm="1">
        <f t="array" ref="DX44">ROUND(QUARTILE(IF(Sum!$FF$2:$FF$153=0,Sum!DV$2:DV$153),$C44),1)</f>
        <v>0</v>
      </c>
      <c r="DY44" cm="1">
        <f t="array" ref="DY44">ROUND(QUARTILE(IF(Sum!$FF$2:$FF$153=0,Sum!DW$2:DW$153),$C44),1)</f>
        <v>0</v>
      </c>
      <c r="DZ44" cm="1">
        <f t="array" ref="DZ44">ROUND(QUARTILE(IF(Sum!$FF$2:$FF$153=0,Sum!DX$2:DX$153),$C44),1)</f>
        <v>0</v>
      </c>
      <c r="EA44" cm="1">
        <f t="array" ref="EA44">ROUND(QUARTILE(IF(Sum!$FF$2:$FF$153=0,Sum!DY$2:DY$153),$C44),1)</f>
        <v>0</v>
      </c>
      <c r="EB44" cm="1">
        <f t="array" ref="EB44">ROUND(QUARTILE(IF(Sum!$FF$2:$FF$153=0,Sum!DZ$2:DZ$153),$C44),1)</f>
        <v>0</v>
      </c>
      <c r="EC44" cm="1">
        <f t="array" ref="EC44">ROUND(QUARTILE(IF(Sum!$FF$2:$FF$153=0,Sum!EA$2:EA$153),$C44),1)</f>
        <v>0</v>
      </c>
      <c r="ED44" cm="1">
        <f t="array" ref="ED44">ROUND(QUARTILE(IF(Sum!$FF$2:$FF$153=0,Sum!EB$2:EB$153),$C44),1)</f>
        <v>0</v>
      </c>
      <c r="EE44" cm="1">
        <f t="array" ref="EE44">ROUND(QUARTILE(IF(Sum!$FF$2:$FF$153=0,Sum!EC$2:EC$153),$C44),1)</f>
        <v>0</v>
      </c>
      <c r="EF44" cm="1">
        <f t="array" ref="EF44">ROUND(QUARTILE(IF(Sum!$FF$2:$FF$153=0,Sum!ED$2:ED$153),$C44),1)</f>
        <v>0</v>
      </c>
      <c r="EG44" cm="1">
        <f t="array" ref="EG44">ROUND(QUARTILE(IF(Sum!$FF$2:$FF$153=0,Sum!EE$2:EE$153),$C44),1)</f>
        <v>1</v>
      </c>
      <c r="EH44" cm="1">
        <f t="array" ref="EH44">ROUND(QUARTILE(IF(Sum!$FF$2:$FF$153=0,Sum!EF$2:EF$153),$C44),1)</f>
        <v>0</v>
      </c>
      <c r="EI44" cm="1">
        <f t="array" ref="EI44">ROUND(QUARTILE(IF(Sum!$FF$2:$FF$153=0,Sum!EG$2:EG$153),$C44),1)</f>
        <v>0</v>
      </c>
      <c r="EJ44" cm="1">
        <f t="array" ref="EJ44">ROUND(QUARTILE(IF(Sum!$FF$2:$FF$153=0,Sum!EH$2:EH$153),$C44),1)</f>
        <v>0</v>
      </c>
      <c r="EK44" cm="1">
        <f t="array" ref="EK44">ROUND(QUARTILE(IF(Sum!$FF$2:$FF$153=0,Sum!EI$2:EI$153),$C44),1)</f>
        <v>0</v>
      </c>
      <c r="EL44" cm="1">
        <f t="array" ref="EL44">ROUND(QUARTILE(IF(Sum!$FF$2:$FF$153=0,Sum!EJ$2:EJ$153),$C44),1)</f>
        <v>0</v>
      </c>
      <c r="EM44" cm="1">
        <f t="array" ref="EM44">ROUND(QUARTILE(IF(Sum!$FF$2:$FF$153=0,Sum!EK$2:EK$153),$C44),1)</f>
        <v>0</v>
      </c>
      <c r="EN44" cm="1">
        <f t="array" ref="EN44">ROUND(QUARTILE(IF(Sum!$FF$2:$FF$153=0,Sum!EL$2:EL$153),$C44),1)</f>
        <v>0</v>
      </c>
      <c r="EO44" cm="1">
        <f t="array" ref="EO44">ROUND(QUARTILE(IF(Sum!$FF$2:$FF$153=0,Sum!EM$2:EM$153),$C44),1)</f>
        <v>1</v>
      </c>
      <c r="EP44" cm="1">
        <f t="array" ref="EP44">ROUND(QUARTILE(IF(Sum!$FF$2:$FF$153=0,Sum!EN$2:EN$153),$C44),1)</f>
        <v>0</v>
      </c>
      <c r="EQ44" cm="1">
        <f t="array" ref="EQ44">ROUND(QUARTILE(IF(Sum!$FF$2:$FF$153=0,Sum!EO$2:EO$153),$C44),1)</f>
        <v>0</v>
      </c>
      <c r="ER44" cm="1">
        <f t="array" ref="ER44">ROUND(QUARTILE(IF(Sum!$FF$2:$FF$153=0,Sum!EP$2:EP$153),$C44),1)</f>
        <v>0</v>
      </c>
      <c r="ES44" cm="1">
        <f t="array" ref="ES44">ROUND(QUARTILE(IF(Sum!$FF$2:$FF$153=0,Sum!EQ$2:EQ$153),$C44),1)</f>
        <v>1</v>
      </c>
      <c r="ET44" cm="1">
        <f t="array" ref="ET44">ROUND(QUARTILE(IF(Sum!$FF$2:$FF$153=0,Sum!ER$2:ER$153),$C44),1)</f>
        <v>0</v>
      </c>
      <c r="EU44" cm="1">
        <f t="array" ref="EU44">ROUND(QUARTILE(IF(Sum!$FF$2:$FF$153=0,Sum!ES$2:ES$153),$C44),1)</f>
        <v>0</v>
      </c>
      <c r="EV44" cm="1">
        <f t="array" ref="EV44">ROUND(QUARTILE(IF(Sum!$FF$2:$FF$153=0,Sum!ET$2:ET$153),$C44),1)</f>
        <v>0</v>
      </c>
      <c r="EW44" cm="1">
        <f t="array" ref="EW44">ROUND(QUARTILE(IF(Sum!$FF$2:$FF$153=0,Sum!EU$2:EU$153),$C44),1)</f>
        <v>1</v>
      </c>
      <c r="EX44" cm="1">
        <f t="array" ref="EX44">ROUND(QUARTILE(IF(Sum!$FF$2:$FF$153=0,Sum!EV$2:EV$153),$C44),1)</f>
        <v>0</v>
      </c>
      <c r="EY44" cm="1">
        <f t="array" ref="EY44">ROUND(QUARTILE(IF(Sum!$FF$2:$FF$153=0,Sum!EW$2:EW$153),$C44),1)</f>
        <v>0</v>
      </c>
      <c r="EZ44" cm="1">
        <f t="array" ref="EZ44">ROUND(QUARTILE(IF(Sum!$FF$2:$FF$153=0,Sum!EX$2:EX$153),$C44),1)</f>
        <v>0</v>
      </c>
      <c r="FA44" cm="1">
        <f t="array" ref="FA44">ROUND(QUARTILE(IF(Sum!$FF$2:$FF$153=0,Sum!EY$2:EY$153),$C44),1)</f>
        <v>0</v>
      </c>
      <c r="FB44" cm="1">
        <f t="array" ref="FB44">ROUND(QUARTILE(IF(Sum!$FF$2:$FF$153=0,Sum!EZ$2:EZ$153),$C44),1)</f>
        <v>0</v>
      </c>
      <c r="FC44" cm="1">
        <f t="array" ref="FC44">ROUND(QUARTILE(IF(Sum!$FF$2:$FF$153=0,Sum!FA$2:FA$153),$C44),1)</f>
        <v>0</v>
      </c>
      <c r="FD44" cm="1">
        <f t="array" ref="FD44">ROUND(QUARTILE(IF(Sum!$FF$2:$FF$153=0,Sum!FB$2:FB$153),$C44),1)</f>
        <v>0</v>
      </c>
      <c r="FE44" cm="1">
        <f t="array" ref="FE44">ROUND(QUARTILE(IF(Sum!$FF$2:$FF$153=0,Sum!FC$2:FC$153),$C44),1)</f>
        <v>0</v>
      </c>
    </row>
    <row r="45" spans="1:161" x14ac:dyDescent="0.25">
      <c r="A45" s="198"/>
      <c r="B45" s="44" t="s">
        <v>384</v>
      </c>
      <c r="C45" s="44">
        <v>1</v>
      </c>
      <c r="D45" cm="1">
        <f t="array" ref="D45">ROUND(QUARTILE(IF(Sum!$FF$2:$FF$153=0,Sum!B$2:B$153),$C45),1)</f>
        <v>48</v>
      </c>
      <c r="E45" cm="1">
        <f t="array" ref="E45">ROUND(QUARTILE(IF(Sum!$FF$2:$FF$153=0,Sum!C$2:C$153),$C45),1)</f>
        <v>0</v>
      </c>
      <c r="F45" cm="1">
        <f t="array" ref="F45">ROUND(QUARTILE(IF(Sum!$FF$2:$FF$153=0,Sum!D$2:D$153),$C45),1)</f>
        <v>0</v>
      </c>
      <c r="G45" cm="1">
        <f t="array" ref="G45">ROUND(QUARTILE(IF(Sum!$FF$2:$FF$153=0,Sum!E$2:E$153),$C45),1)</f>
        <v>0</v>
      </c>
      <c r="H45" cm="1">
        <f t="array" ref="H45">ROUND(QUARTILE(IF(Sum!$FF$2:$FF$153=0,Sum!F$2:F$153),$C45),1)</f>
        <v>0</v>
      </c>
      <c r="I45" cm="1">
        <f t="array" ref="I45">ROUND(QUARTILE(IF(Sum!$FF$2:$FF$153=0,Sum!G$2:G$153),$C45),1)</f>
        <v>0</v>
      </c>
      <c r="J45" cm="1">
        <f t="array" ref="J45">ROUND(QUARTILE(IF(Sum!$FF$2:$FF$153=0,Sum!H$2:H$153),$C45),1)</f>
        <v>1</v>
      </c>
      <c r="K45" cm="1">
        <f t="array" ref="K45">ROUND(QUARTILE(IF(Sum!$FF$2:$FF$153=0,Sum!I$2:I$153),$C45),1)</f>
        <v>168</v>
      </c>
      <c r="L45" cm="1">
        <f t="array" ref="L45">ROUND(QUARTILE(IF(Sum!$FF$2:$FF$153=0,Sum!J$2:J$153),$C45),1)</f>
        <v>75</v>
      </c>
      <c r="M45" cm="1">
        <f t="array" ref="M45">ROUND(QUARTILE(IF(Sum!$FF$2:$FF$153=0,Sum!K$2:K$153),$C45),1)</f>
        <v>25.8</v>
      </c>
      <c r="N45" cm="1">
        <f t="array" ref="N45">ROUND(QUARTILE(IF(Sum!$FF$2:$FF$153=0,Sum!L$2:L$153),$C45),1)</f>
        <v>0</v>
      </c>
      <c r="O45" cm="1">
        <f t="array" ref="O45">ROUND(QUARTILE(IF(Sum!$FF$2:$FF$153=0,Sum!M$2:M$153),$C45),1)</f>
        <v>0</v>
      </c>
      <c r="P45" cm="1">
        <f t="array" ref="P45">ROUND(QUARTILE(IF(Sum!$FF$2:$FF$153=0,Sum!N$2:N$153),$C45),1)</f>
        <v>0</v>
      </c>
      <c r="Q45" cm="1">
        <f t="array" ref="Q45">ROUND(QUARTILE(IF(Sum!$FF$2:$FF$153=0,Sum!O$2:O$153),$C45),1)</f>
        <v>1</v>
      </c>
      <c r="R45" cm="1">
        <f t="array" ref="R45">ROUND(QUARTILE(IF(Sum!$FF$2:$FF$153=0,Sum!P$2:P$153),$C45),1)</f>
        <v>0</v>
      </c>
      <c r="S45" cm="1">
        <f t="array" ref="S45">ROUND(QUARTILE(IF(Sum!$FF$2:$FF$153=0,Sum!Q$2:Q$153),$C45),1)</f>
        <v>0</v>
      </c>
      <c r="T45" cm="1">
        <f t="array" ref="T45">ROUND(QUARTILE(IF(Sum!$FF$2:$FF$153=0,Sum!R$2:R$153),$C45),1)</f>
        <v>0</v>
      </c>
      <c r="U45" cm="1">
        <f t="array" ref="U45">ROUND(QUARTILE(IF(Sum!$FF$2:$FF$153=0,Sum!S$2:S$153),$C45),1)</f>
        <v>0</v>
      </c>
      <c r="V45" cm="1">
        <f t="array" ref="V45">ROUND(QUARTILE(IF(Sum!$FF$2:$FF$153=0,Sum!T$2:T$153),$C45),1)</f>
        <v>0</v>
      </c>
      <c r="W45" cm="1">
        <f t="array" ref="W45">ROUND(QUARTILE(IF(Sum!$FF$2:$FF$153=0,Sum!U$2:U$153),$C45),1)</f>
        <v>0</v>
      </c>
      <c r="X45" cm="1">
        <f t="array" ref="X45">ROUND(QUARTILE(IF(Sum!$FF$2:$FF$153=0,Sum!V$2:V$153),$C45),1)</f>
        <v>1</v>
      </c>
      <c r="Y45" cm="1">
        <f t="array" ref="Y45">ROUND(QUARTILE(IF(Sum!$FF$2:$FF$153=0,Sum!W$2:W$153),$C45),1)</f>
        <v>0</v>
      </c>
      <c r="Z45" cm="1">
        <f t="array" ref="Z45">ROUND(QUARTILE(IF(Sum!$FF$2:$FF$153=0,Sum!X$2:X$153),$C45),1)</f>
        <v>0</v>
      </c>
      <c r="AA45" cm="1">
        <f t="array" ref="AA45">ROUND(QUARTILE(IF(Sum!$FF$2:$FF$153=0,Sum!Y$2:Y$153),$C45),1)</f>
        <v>0</v>
      </c>
      <c r="AB45" cm="1">
        <f t="array" ref="AB45">ROUND(QUARTILE(IF(Sum!$FF$2:$FF$153=0,Sum!Z$2:Z$153),$C45),1)</f>
        <v>0</v>
      </c>
      <c r="AC45" cm="1">
        <f t="array" ref="AC45">ROUND(QUARTILE(IF(Sum!$FF$2:$FF$153=0,Sum!AA$2:AA$153),$C45),1)</f>
        <v>0</v>
      </c>
      <c r="AD45" cm="1">
        <f t="array" ref="AD45">ROUND(QUARTILE(IF(Sum!$FF$2:$FF$153=0,Sum!AB$2:AB$153),$C45),1)</f>
        <v>0</v>
      </c>
      <c r="AE45" cm="1">
        <f t="array" ref="AE45">ROUND(QUARTILE(IF(Sum!$FF$2:$FF$153=0,Sum!AC$2:AC$153),$C45),1)</f>
        <v>0</v>
      </c>
      <c r="AF45" cm="1">
        <f t="array" ref="AF45">ROUND(QUARTILE(IF(Sum!$FF$2:$FF$153=0,Sum!AD$2:AD$153),$C45),1)</f>
        <v>0</v>
      </c>
      <c r="AG45" cm="1">
        <f t="array" ref="AG45">ROUND(QUARTILE(IF(Sum!$FF$2:$FF$153=0,Sum!AE$2:AE$153),$C45),1)</f>
        <v>0</v>
      </c>
      <c r="AH45" cm="1">
        <f t="array" ref="AH45">ROUND(QUARTILE(IF(Sum!$FF$2:$FF$153=0,Sum!AF$2:AF$153),$C45),1)</f>
        <v>0</v>
      </c>
      <c r="AI45" cm="1">
        <f t="array" ref="AI45">ROUND(QUARTILE(IF(Sum!$FF$2:$FF$153=0,Sum!AG$2:AG$153),$C45),1)</f>
        <v>0</v>
      </c>
      <c r="AJ45" cm="1">
        <f t="array" ref="AJ45">ROUND(QUARTILE(IF(Sum!$FF$2:$FF$153=0,Sum!AH$2:AH$153),$C45),1)</f>
        <v>0</v>
      </c>
      <c r="AK45" cm="1">
        <f t="array" ref="AK45">ROUND(QUARTILE(IF(Sum!$FF$2:$FF$153=0,Sum!AI$2:AI$153),$C45),1)</f>
        <v>0</v>
      </c>
      <c r="AL45" cm="1">
        <f t="array" ref="AL45">ROUND(QUARTILE(IF(Sum!$FF$2:$FF$153=0,Sum!AJ$2:AJ$153),$C45),1)</f>
        <v>0</v>
      </c>
      <c r="AM45" cm="1">
        <f t="array" ref="AM45">ROUND(QUARTILE(IF(Sum!$FF$2:$FF$153=0,Sum!AK$2:AK$153),$C45),1)</f>
        <v>0</v>
      </c>
      <c r="AN45" cm="1">
        <f t="array" ref="AN45">ROUND(QUARTILE(IF(Sum!$FF$2:$FF$153=0,Sum!AL$2:AL$153),$C45),1)</f>
        <v>0</v>
      </c>
      <c r="AO45" cm="1">
        <f t="array" ref="AO45">ROUND(QUARTILE(IF(Sum!$FF$2:$FF$153=0,Sum!AM$2:AM$153),$C45),1)</f>
        <v>0</v>
      </c>
      <c r="AP45" cm="1">
        <f t="array" ref="AP45">ROUND(QUARTILE(IF(Sum!$FF$2:$FF$153=0,Sum!AN$2:AN$153),$C45),1)</f>
        <v>0</v>
      </c>
      <c r="AQ45" cm="1">
        <f t="array" ref="AQ45">ROUND(QUARTILE(IF(Sum!$FF$2:$FF$153=0,Sum!AO$2:AO$153),$C45),1)</f>
        <v>0</v>
      </c>
      <c r="AR45" cm="1">
        <f t="array" ref="AR45">ROUND(QUARTILE(IF(Sum!$FF$2:$FF$153=0,Sum!AP$2:AP$153),$C45),1)</f>
        <v>0</v>
      </c>
      <c r="AS45" cm="1">
        <f t="array" ref="AS45">ROUND(QUARTILE(IF(Sum!$FF$2:$FF$153=0,Sum!AQ$2:AQ$153),$C45),1)</f>
        <v>0</v>
      </c>
      <c r="AT45" cm="1">
        <f t="array" ref="AT45">ROUND(QUARTILE(IF(Sum!$FF$2:$FF$153=0,Sum!AR$2:AR$153),$C45),1)</f>
        <v>0</v>
      </c>
      <c r="AU45" cm="1">
        <f t="array" ref="AU45">ROUND(QUARTILE(IF(Sum!$FF$2:$FF$153=0,Sum!AS$2:AS$153),$C45),1)</f>
        <v>0</v>
      </c>
      <c r="AV45" cm="1">
        <f t="array" ref="AV45">ROUND(QUARTILE(IF(Sum!$FF$2:$FF$153=0,Sum!AT$2:AT$153),$C45),1)</f>
        <v>0</v>
      </c>
      <c r="AW45" cm="1">
        <f t="array" ref="AW45">ROUND(QUARTILE(IF(Sum!$FF$2:$FF$153=0,Sum!AU$2:AU$153),$C45),1)</f>
        <v>0</v>
      </c>
      <c r="AX45" cm="1">
        <f t="array" ref="AX45">ROUND(QUARTILE(IF(Sum!$FF$2:$FF$153=0,Sum!AV$2:AV$153),$C45),1)</f>
        <v>1</v>
      </c>
      <c r="AY45" cm="1">
        <f t="array" ref="AY45">ROUND(QUARTILE(IF(Sum!$FF$2:$FF$153=0,Sum!AW$2:AW$153),$C45),1)</f>
        <v>0</v>
      </c>
      <c r="AZ45" cm="1">
        <f t="array" ref="AZ45">ROUND(QUARTILE(IF(Sum!$FF$2:$FF$153=0,Sum!AX$2:AX$153),$C45),1)</f>
        <v>1</v>
      </c>
      <c r="BA45" cm="1">
        <f t="array" ref="BA45">ROUND(QUARTILE(IF(Sum!$FF$2:$FF$153=0,Sum!AY$2:AY$153),$C45),1)</f>
        <v>21</v>
      </c>
      <c r="BB45" cm="1">
        <f t="array" ref="BB45">ROUND(QUARTILE(IF(Sum!$FF$2:$FF$153=0,Sum!AZ$2:AZ$153),$C45),1)</f>
        <v>0.7</v>
      </c>
      <c r="BC45" cm="1">
        <f t="array" ref="BC45">ROUND(QUARTILE(IF(Sum!$FF$2:$FF$153=0,Sum!BA$2:BA$153),$C45),1)</f>
        <v>2.8</v>
      </c>
      <c r="BD45" cm="1">
        <f t="array" ref="BD45">ROUND(QUARTILE(IF(Sum!$FF$2:$FF$153=0,Sum!BB$2:BB$153),$C45),1)</f>
        <v>0</v>
      </c>
      <c r="BE45" cm="1">
        <f t="array" ref="BE45">ROUND(QUARTILE(IF(Sum!$FF$2:$FF$153=0,Sum!BC$2:BC$153),$C45),1)</f>
        <v>0</v>
      </c>
      <c r="BF45" cm="1">
        <f t="array" ref="BF45">ROUND(QUARTILE(IF(Sum!$FF$2:$FF$153=0,Sum!BD$2:BD$153),$C45),1)</f>
        <v>1</v>
      </c>
      <c r="BG45" cm="1">
        <f t="array" ref="BG45">ROUND(QUARTILE(IF(Sum!$FF$2:$FF$153=0,Sum!BE$2:BE$153),$C45),1)</f>
        <v>1</v>
      </c>
      <c r="BH45" cm="1">
        <f t="array" ref="BH45">ROUND(QUARTILE(IF(Sum!$FF$2:$FF$153=0,Sum!BF$2:BF$153),$C45),1)</f>
        <v>146</v>
      </c>
      <c r="BI45" cm="1">
        <f t="array" ref="BI45">ROUND(QUARTILE(IF(Sum!$FF$2:$FF$153=0,Sum!BG$2:BG$153),$C45),1)</f>
        <v>1</v>
      </c>
      <c r="BJ45" cm="1">
        <f t="array" ref="BJ45">ROUND(QUARTILE(IF(Sum!$FF$2:$FF$153=0,Sum!BH$2:BH$153),$C45),1)</f>
        <v>86</v>
      </c>
      <c r="BK45" cm="1">
        <f t="array" ref="BK45">ROUND(QUARTILE(IF(Sum!$FF$2:$FF$153=0,Sum!BI$2:BI$153),$C45),1)</f>
        <v>57</v>
      </c>
      <c r="BL45" cm="1">
        <f t="array" ref="BL45">ROUND(QUARTILE(IF(Sum!$FF$2:$FF$153=0,Sum!BJ$2:BJ$153),$C45),1)</f>
        <v>32.4</v>
      </c>
      <c r="BM45" cm="1">
        <f t="array" ref="BM45">ROUND(QUARTILE(IF(Sum!$FF$2:$FF$153=0,Sum!BK$2:BK$153),$C45),1)</f>
        <v>0</v>
      </c>
      <c r="BN45" cm="1">
        <f t="array" ref="BN45">ROUND(QUARTILE(IF(Sum!$FF$2:$FF$153=0,Sum!BL$2:BL$153),$C45),1)</f>
        <v>2</v>
      </c>
      <c r="BO45" cm="1">
        <f t="array" ref="BO45">ROUND(QUARTILE(IF(Sum!$FF$2:$FF$153=0,Sum!BM$2:BM$153),$C45),1)</f>
        <v>0</v>
      </c>
      <c r="BP45" cm="1">
        <f t="array" ref="BP45">ROUND(QUARTILE(IF(Sum!$FF$2:$FF$153=0,Sum!BN$2:BN$153),$C45),1)</f>
        <v>0</v>
      </c>
      <c r="BQ45" cm="1">
        <f t="array" ref="BQ45">ROUND(QUARTILE(IF(Sum!$FF$2:$FF$153=0,Sum!BO$2:BO$153),$C45),1)</f>
        <v>0</v>
      </c>
      <c r="BR45" cm="1">
        <f t="array" ref="BR45">ROUND(QUARTILE(IF(Sum!$FF$2:$FF$153=0,Sum!BP$2:BP$153),$C45),1)</f>
        <v>0</v>
      </c>
      <c r="BS45" cm="1">
        <f t="array" ref="BS45">ROUND(QUARTILE(IF(Sum!$FF$2:$FF$153=0,Sum!BQ$2:BQ$153),$C45),1)</f>
        <v>0</v>
      </c>
      <c r="BT45" cm="1">
        <f t="array" ref="BT45">ROUND(QUARTILE(IF(Sum!$FF$2:$FF$153=0,Sum!BR$2:BR$153),$C45),1)</f>
        <v>1</v>
      </c>
      <c r="BU45" cm="1">
        <f t="array" ref="BU45">ROUND(QUARTILE(IF(Sum!$FF$2:$FF$153=0,Sum!BS$2:BS$153),$C45),1)</f>
        <v>0</v>
      </c>
      <c r="BV45" cm="1">
        <f t="array" ref="BV45">ROUND(QUARTILE(IF(Sum!$FF$2:$FF$153=0,Sum!BT$2:BT$153),$C45),1)</f>
        <v>0</v>
      </c>
      <c r="BW45" cm="1">
        <f t="array" ref="BW45">ROUND(QUARTILE(IF(Sum!$FF$2:$FF$153=0,Sum!BU$2:BU$153),$C45),1)</f>
        <v>0</v>
      </c>
      <c r="BX45" cm="1">
        <f t="array" ref="BX45">ROUND(QUARTILE(IF(Sum!$FF$2:$FF$153=0,Sum!BV$2:BV$153),$C45),1)</f>
        <v>0</v>
      </c>
      <c r="BY45" cm="1">
        <f t="array" ref="BY45">ROUND(QUARTILE(IF(Sum!$FF$2:$FF$153=0,Sum!BW$2:BW$153),$C45),1)</f>
        <v>3</v>
      </c>
      <c r="BZ45" cm="1">
        <f t="array" ref="BZ45">ROUND(QUARTILE(IF(Sum!$FF$2:$FF$153=0,Sum!BX$2:BX$153),$C45),1)</f>
        <v>0</v>
      </c>
      <c r="CA45" cm="1">
        <f t="array" ref="CA45">ROUND(QUARTILE(IF(Sum!$FF$2:$FF$153=0,Sum!BY$2:BY$153),$C45),1)</f>
        <v>0</v>
      </c>
      <c r="CB45" cm="1">
        <f t="array" ref="CB45">ROUND(QUARTILE(IF(Sum!$FF$2:$FF$153=0,Sum!BZ$2:BZ$153),$C45),1)</f>
        <v>0</v>
      </c>
      <c r="CC45" cm="1">
        <f t="array" ref="CC45">ROUND(QUARTILE(IF(Sum!$FF$2:$FF$153=0,Sum!CA$2:CA$153),$C45),1)</f>
        <v>0</v>
      </c>
      <c r="CD45" cm="1">
        <f t="array" ref="CD45">ROUND(QUARTILE(IF(Sum!$FF$2:$FF$153=0,Sum!CB$2:CB$153),$C45),1)</f>
        <v>0</v>
      </c>
      <c r="CE45" cm="1">
        <f t="array" ref="CE45">ROUND(QUARTILE(IF(Sum!$FF$2:$FF$153=0,Sum!CC$2:CC$153),$C45),1)</f>
        <v>0</v>
      </c>
      <c r="CF45" cm="1">
        <f t="array" ref="CF45">ROUND(QUARTILE(IF(Sum!$FF$2:$FF$153=0,Sum!CD$2:CD$153),$C45),1)</f>
        <v>0</v>
      </c>
      <c r="CG45" cm="1">
        <f t="array" ref="CG45">ROUND(QUARTILE(IF(Sum!$FF$2:$FF$153=0,Sum!CE$2:CE$153),$C45),1)</f>
        <v>0</v>
      </c>
      <c r="CH45" cm="1">
        <f t="array" ref="CH45">ROUND(QUARTILE(IF(Sum!$FF$2:$FF$153=0,Sum!CF$2:CF$153),$C45),1)</f>
        <v>0</v>
      </c>
      <c r="CI45" cm="1">
        <f t="array" ref="CI45">ROUND(QUARTILE(IF(Sum!$FF$2:$FF$153=0,Sum!CG$2:CG$153),$C45),1)</f>
        <v>1</v>
      </c>
      <c r="CJ45" cm="1">
        <f t="array" ref="CJ45">ROUND(QUARTILE(IF(Sum!$FF$2:$FF$153=0,Sum!CH$2:CH$153),$C45),1)</f>
        <v>500</v>
      </c>
      <c r="CK45" cm="1">
        <f t="array" ref="CK45">ROUND(QUARTILE(IF(Sum!$FF$2:$FF$153=0,Sum!CI$2:CI$153),$C45),1)</f>
        <v>445</v>
      </c>
      <c r="CL45" cm="1">
        <f t="array" ref="CL45">ROUND(QUARTILE(IF(Sum!$FF$2:$FF$153=0,Sum!CJ$2:CJ$153),$C45),1)</f>
        <v>0</v>
      </c>
      <c r="CM45" cm="1">
        <f t="array" ref="CM45">ROUND(QUARTILE(IF(Sum!$FF$2:$FF$153=0,Sum!CK$2:CK$153),$C45),1)</f>
        <v>0</v>
      </c>
      <c r="CN45" cm="1">
        <f t="array" ref="CN45">ROUND(QUARTILE(IF(Sum!$FF$2:$FF$153=0,Sum!CL$2:CL$153),$C45),1)</f>
        <v>0</v>
      </c>
      <c r="CO45" cm="1">
        <f t="array" ref="CO45">ROUND(QUARTILE(IF(Sum!$FF$2:$FF$153=0,Sum!CM$2:CM$153),$C45),1)</f>
        <v>0</v>
      </c>
      <c r="CP45" cm="1">
        <f t="array" ref="CP45">ROUND(QUARTILE(IF(Sum!$FF$2:$FF$153=0,Sum!CN$2:CN$153),$C45),1)</f>
        <v>0</v>
      </c>
      <c r="CQ45" cm="1">
        <f t="array" ref="CQ45">ROUND(QUARTILE(IF(Sum!$FF$2:$FF$153=0,Sum!CO$2:CO$153),$C45),1)</f>
        <v>0</v>
      </c>
      <c r="CR45" cm="1">
        <f t="array" ref="CR45">ROUND(QUARTILE(IF(Sum!$FF$2:$FF$153=0,Sum!CP$2:CP$153),$C45),1)</f>
        <v>0</v>
      </c>
      <c r="CS45" cm="1">
        <f t="array" ref="CS45">ROUND(QUARTILE(IF(Sum!$FF$2:$FF$153=0,Sum!CQ$2:CQ$153),$C45),1)</f>
        <v>0</v>
      </c>
      <c r="CT45" cm="1">
        <f t="array" ref="CT45">ROUND(QUARTILE(IF(Sum!$FF$2:$FF$153=0,Sum!CR$2:CR$153),$C45),1)</f>
        <v>0</v>
      </c>
      <c r="CU45" cm="1">
        <f t="array" ref="CU45">ROUND(QUARTILE(IF(Sum!$FF$2:$FF$153=0,Sum!CS$2:CS$153),$C45),1)</f>
        <v>0</v>
      </c>
      <c r="CV45" cm="1">
        <f t="array" ref="CV45">ROUND(QUARTILE(IF(Sum!$FF$2:$FF$153=0,Sum!CT$2:CT$153),$C45),1)</f>
        <v>0</v>
      </c>
      <c r="CW45" cm="1">
        <f t="array" ref="CW45">ROUND(QUARTILE(IF(Sum!$FF$2:$FF$153=0,Sum!CU$2:CU$153),$C45),1)</f>
        <v>0</v>
      </c>
      <c r="CX45" cm="1">
        <f t="array" ref="CX45">ROUND(QUARTILE(IF(Sum!$FF$2:$FF$153=0,Sum!CV$2:CV$153),$C45),1)</f>
        <v>0</v>
      </c>
      <c r="CY45" cm="1">
        <f t="array" ref="CY45">ROUND(QUARTILE(IF(Sum!$FF$2:$FF$153=0,Sum!CW$2:CW$153),$C45),1)</f>
        <v>0</v>
      </c>
      <c r="CZ45" cm="1">
        <f t="array" ref="CZ45">ROUND(QUARTILE(IF(Sum!$FF$2:$FF$153=0,Sum!CX$2:CX$153),$C45),1)</f>
        <v>0</v>
      </c>
      <c r="DA45" cm="1">
        <f t="array" ref="DA45">ROUND(QUARTILE(IF(Sum!$FF$2:$FF$153=0,Sum!CY$2:CY$153),$C45),1)</f>
        <v>0</v>
      </c>
      <c r="DB45" cm="1">
        <f t="array" ref="DB45">ROUND(QUARTILE(IF(Sum!$FF$2:$FF$153=0,Sum!CZ$2:CZ$153),$C45),1)</f>
        <v>0</v>
      </c>
      <c r="DC45" cm="1">
        <f t="array" ref="DC45">ROUND(QUARTILE(IF(Sum!$FF$2:$FF$153=0,Sum!DA$2:DA$153),$C45),1)</f>
        <v>0</v>
      </c>
      <c r="DD45" cm="1">
        <f t="array" ref="DD45">ROUND(QUARTILE(IF(Sum!$FF$2:$FF$153=0,Sum!DB$2:DB$153),$C45),1)</f>
        <v>0</v>
      </c>
      <c r="DE45" cm="1">
        <f t="array" ref="DE45">ROUND(QUARTILE(IF(Sum!$FF$2:$FF$153=0,Sum!DC$2:DC$153),$C45),1)</f>
        <v>0</v>
      </c>
      <c r="DF45" cm="1">
        <f t="array" ref="DF45">ROUND(QUARTILE(IF(Sum!$FF$2:$FF$153=0,Sum!DD$2:DD$153),$C45),1)</f>
        <v>0</v>
      </c>
      <c r="DG45" cm="1">
        <f t="array" ref="DG45">ROUND(QUARTILE(IF(Sum!$FF$2:$FF$153=0,Sum!DE$2:DE$153),$C45),1)</f>
        <v>0</v>
      </c>
      <c r="DH45" cm="1">
        <f t="array" ref="DH45">ROUND(QUARTILE(IF(Sum!$FF$2:$FF$153=0,Sum!DF$2:DF$153),$C45),1)</f>
        <v>1</v>
      </c>
      <c r="DI45" cm="1">
        <f t="array" ref="DI45">ROUND(QUARTILE(IF(Sum!$FF$2:$FF$153=0,Sum!DG$2:DG$153),$C45),1)</f>
        <v>0</v>
      </c>
      <c r="DJ45" cm="1">
        <f t="array" ref="DJ45">ROUND(QUARTILE(IF(Sum!$FF$2:$FF$153=0,Sum!DH$2:DH$153),$C45),1)</f>
        <v>0</v>
      </c>
      <c r="DK45" cm="1">
        <f t="array" ref="DK45">ROUND(QUARTILE(IF(Sum!$FF$2:$FF$153=0,Sum!DI$2:DI$153),$C45),1)</f>
        <v>0</v>
      </c>
      <c r="DL45" cm="1">
        <f t="array" ref="DL45">ROUND(QUARTILE(IF(Sum!$FF$2:$FF$153=0,Sum!DJ$2:DJ$153),$C45),1)</f>
        <v>1</v>
      </c>
      <c r="DM45" cm="1">
        <f t="array" ref="DM45">ROUND(QUARTILE(IF(Sum!$FF$2:$FF$153=0,Sum!DK$2:DK$153),$C45),1)</f>
        <v>0</v>
      </c>
      <c r="DN45" cm="1">
        <f t="array" ref="DN45">ROUND(QUARTILE(IF(Sum!$FF$2:$FF$153=0,Sum!DL$2:DL$153),$C45),1)</f>
        <v>0</v>
      </c>
      <c r="DO45" cm="1">
        <f t="array" ref="DO45">ROUND(QUARTILE(IF(Sum!$FF$2:$FF$153=0,Sum!DM$2:DM$153),$C45),1)</f>
        <v>0</v>
      </c>
      <c r="DP45" cm="1">
        <f t="array" ref="DP45">ROUND(QUARTILE(IF(Sum!$FF$2:$FF$153=0,Sum!DN$2:DN$153),$C45),1)</f>
        <v>0</v>
      </c>
      <c r="DQ45" cm="1">
        <f t="array" ref="DQ45">ROUND(QUARTILE(IF(Sum!$FF$2:$FF$153=0,Sum!DO$2:DO$153),$C45),1)</f>
        <v>0</v>
      </c>
      <c r="DR45" cm="1">
        <f t="array" ref="DR45">ROUND(QUARTILE(IF(Sum!$FF$2:$FF$153=0,Sum!DP$2:DP$153),$C45),1)</f>
        <v>0</v>
      </c>
      <c r="DS45" cm="1">
        <f t="array" ref="DS45">ROUND(QUARTILE(IF(Sum!$FF$2:$FF$153=0,Sum!DQ$2:DQ$153),$C45),1)</f>
        <v>0</v>
      </c>
      <c r="DT45" cm="1">
        <f t="array" ref="DT45">ROUND(QUARTILE(IF(Sum!$FF$2:$FF$153=0,Sum!DR$2:DR$153),$C45),1)</f>
        <v>0</v>
      </c>
      <c r="DU45" cm="1">
        <f t="array" ref="DU45">ROUND(QUARTILE(IF(Sum!$FF$2:$FF$153=0,Sum!DS$2:DS$153),$C45),1)</f>
        <v>1</v>
      </c>
      <c r="DV45" cm="1">
        <f t="array" ref="DV45">ROUND(QUARTILE(IF(Sum!$FF$2:$FF$153=0,Sum!DT$2:DT$153),$C45),1)</f>
        <v>16</v>
      </c>
      <c r="DW45" cm="1">
        <f t="array" ref="DW45">ROUND(QUARTILE(IF(Sum!$FF$2:$FF$153=0,Sum!DU$2:DU$153),$C45),1)</f>
        <v>0</v>
      </c>
      <c r="DX45" cm="1">
        <f t="array" ref="DX45">ROUND(QUARTILE(IF(Sum!$FF$2:$FF$153=0,Sum!DV$2:DV$153),$C45),1)</f>
        <v>0</v>
      </c>
      <c r="DY45" cm="1">
        <f t="array" ref="DY45">ROUND(QUARTILE(IF(Sum!$FF$2:$FF$153=0,Sum!DW$2:DW$153),$C45),1)</f>
        <v>0</v>
      </c>
      <c r="DZ45" cm="1">
        <f t="array" ref="DZ45">ROUND(QUARTILE(IF(Sum!$FF$2:$FF$153=0,Sum!DX$2:DX$153),$C45),1)</f>
        <v>0</v>
      </c>
      <c r="EA45" cm="1">
        <f t="array" ref="EA45">ROUND(QUARTILE(IF(Sum!$FF$2:$FF$153=0,Sum!DY$2:DY$153),$C45),1)</f>
        <v>0</v>
      </c>
      <c r="EB45" cm="1">
        <f t="array" ref="EB45">ROUND(QUARTILE(IF(Sum!$FF$2:$FF$153=0,Sum!DZ$2:DZ$153),$C45),1)</f>
        <v>0</v>
      </c>
      <c r="EC45" cm="1">
        <f t="array" ref="EC45">ROUND(QUARTILE(IF(Sum!$FF$2:$FF$153=0,Sum!EA$2:EA$153),$C45),1)</f>
        <v>0</v>
      </c>
      <c r="ED45" cm="1">
        <f t="array" ref="ED45">ROUND(QUARTILE(IF(Sum!$FF$2:$FF$153=0,Sum!EB$2:EB$153),$C45),1)</f>
        <v>0</v>
      </c>
      <c r="EE45" cm="1">
        <f t="array" ref="EE45">ROUND(QUARTILE(IF(Sum!$FF$2:$FF$153=0,Sum!EC$2:EC$153),$C45),1)</f>
        <v>0</v>
      </c>
      <c r="EF45" cm="1">
        <f t="array" ref="EF45">ROUND(QUARTILE(IF(Sum!$FF$2:$FF$153=0,Sum!ED$2:ED$153),$C45),1)</f>
        <v>0</v>
      </c>
      <c r="EG45" cm="1">
        <f t="array" ref="EG45">ROUND(QUARTILE(IF(Sum!$FF$2:$FF$153=0,Sum!EE$2:EE$153),$C45),1)</f>
        <v>1</v>
      </c>
      <c r="EH45" cm="1">
        <f t="array" ref="EH45">ROUND(QUARTILE(IF(Sum!$FF$2:$FF$153=0,Sum!EF$2:EF$153),$C45),1)</f>
        <v>0</v>
      </c>
      <c r="EI45" cm="1">
        <f t="array" ref="EI45">ROUND(QUARTILE(IF(Sum!$FF$2:$FF$153=0,Sum!EG$2:EG$153),$C45),1)</f>
        <v>0</v>
      </c>
      <c r="EJ45" cm="1">
        <f t="array" ref="EJ45">ROUND(QUARTILE(IF(Sum!$FF$2:$FF$153=0,Sum!EH$2:EH$153),$C45),1)</f>
        <v>0</v>
      </c>
      <c r="EK45" cm="1">
        <f t="array" ref="EK45">ROUND(QUARTILE(IF(Sum!$FF$2:$FF$153=0,Sum!EI$2:EI$153),$C45),1)</f>
        <v>0</v>
      </c>
      <c r="EL45" cm="1">
        <f t="array" ref="EL45">ROUND(QUARTILE(IF(Sum!$FF$2:$FF$153=0,Sum!EJ$2:EJ$153),$C45),1)</f>
        <v>0</v>
      </c>
      <c r="EM45" cm="1">
        <f t="array" ref="EM45">ROUND(QUARTILE(IF(Sum!$FF$2:$FF$153=0,Sum!EK$2:EK$153),$C45),1)</f>
        <v>0</v>
      </c>
      <c r="EN45" cm="1">
        <f t="array" ref="EN45">ROUND(QUARTILE(IF(Sum!$FF$2:$FF$153=0,Sum!EL$2:EL$153),$C45),1)</f>
        <v>0</v>
      </c>
      <c r="EO45" cm="1">
        <f t="array" ref="EO45">ROUND(QUARTILE(IF(Sum!$FF$2:$FF$153=0,Sum!EM$2:EM$153),$C45),1)</f>
        <v>0</v>
      </c>
      <c r="EP45" cm="1">
        <f t="array" ref="EP45">ROUND(QUARTILE(IF(Sum!$FF$2:$FF$153=0,Sum!EN$2:EN$153),$C45),1)</f>
        <v>0</v>
      </c>
      <c r="EQ45" cm="1">
        <f t="array" ref="EQ45">ROUND(QUARTILE(IF(Sum!$FF$2:$FF$153=0,Sum!EO$2:EO$153),$C45),1)</f>
        <v>0</v>
      </c>
      <c r="ER45" cm="1">
        <f t="array" ref="ER45">ROUND(QUARTILE(IF(Sum!$FF$2:$FF$153=0,Sum!EP$2:EP$153),$C45),1)</f>
        <v>0</v>
      </c>
      <c r="ES45" cm="1">
        <f t="array" ref="ES45">ROUND(QUARTILE(IF(Sum!$FF$2:$FF$153=0,Sum!EQ$2:EQ$153),$C45),1)</f>
        <v>0</v>
      </c>
      <c r="ET45" cm="1">
        <f t="array" ref="ET45">ROUND(QUARTILE(IF(Sum!$FF$2:$FF$153=0,Sum!ER$2:ER$153),$C45),1)</f>
        <v>0</v>
      </c>
      <c r="EU45" cm="1">
        <f t="array" ref="EU45">ROUND(QUARTILE(IF(Sum!$FF$2:$FF$153=0,Sum!ES$2:ES$153),$C45),1)</f>
        <v>0</v>
      </c>
      <c r="EV45" cm="1">
        <f t="array" ref="EV45">ROUND(QUARTILE(IF(Sum!$FF$2:$FF$153=0,Sum!ET$2:ET$153),$C45),1)</f>
        <v>0</v>
      </c>
      <c r="EW45" cm="1">
        <f t="array" ref="EW45">ROUND(QUARTILE(IF(Sum!$FF$2:$FF$153=0,Sum!EU$2:EU$153),$C45),1)</f>
        <v>0</v>
      </c>
      <c r="EX45" cm="1">
        <f t="array" ref="EX45">ROUND(QUARTILE(IF(Sum!$FF$2:$FF$153=0,Sum!EV$2:EV$153),$C45),1)</f>
        <v>0</v>
      </c>
      <c r="EY45" cm="1">
        <f t="array" ref="EY45">ROUND(QUARTILE(IF(Sum!$FF$2:$FF$153=0,Sum!EW$2:EW$153),$C45),1)</f>
        <v>0</v>
      </c>
      <c r="EZ45" cm="1">
        <f t="array" ref="EZ45">ROUND(QUARTILE(IF(Sum!$FF$2:$FF$153=0,Sum!EX$2:EX$153),$C45),1)</f>
        <v>0</v>
      </c>
      <c r="FA45" cm="1">
        <f t="array" ref="FA45">ROUND(QUARTILE(IF(Sum!$FF$2:$FF$153=0,Sum!EY$2:EY$153),$C45),1)</f>
        <v>0</v>
      </c>
      <c r="FB45" cm="1">
        <f t="array" ref="FB45">ROUND(QUARTILE(IF(Sum!$FF$2:$FF$153=0,Sum!EZ$2:EZ$153),$C45),1)</f>
        <v>0</v>
      </c>
      <c r="FC45" cm="1">
        <f t="array" ref="FC45">ROUND(QUARTILE(IF(Sum!$FF$2:$FF$153=0,Sum!FA$2:FA$153),$C45),1)</f>
        <v>0</v>
      </c>
      <c r="FD45" cm="1">
        <f t="array" ref="FD45">ROUND(QUARTILE(IF(Sum!$FF$2:$FF$153=0,Sum!FB$2:FB$153),$C45),1)</f>
        <v>0</v>
      </c>
      <c r="FE45" cm="1">
        <f t="array" ref="FE45">ROUND(QUARTILE(IF(Sum!$FF$2:$FF$153=0,Sum!FC$2:FC$153),$C45),1)</f>
        <v>0</v>
      </c>
    </row>
    <row r="46" spans="1:161" x14ac:dyDescent="0.25">
      <c r="A46" s="198"/>
      <c r="B46" s="44" t="s">
        <v>386</v>
      </c>
      <c r="C46" s="44">
        <v>3</v>
      </c>
      <c r="D46" cm="1">
        <f t="array" ref="D46">ROUND(QUARTILE(IF(Sum!$FF$2:$FF$153=0,Sum!B$2:B$153),$C46),1)</f>
        <v>58</v>
      </c>
      <c r="E46" cm="1">
        <f t="array" ref="E46">ROUND(QUARTILE(IF(Sum!$FF$2:$FF$153=0,Sum!C$2:C$153),$C46),1)</f>
        <v>1</v>
      </c>
      <c r="F46" cm="1">
        <f t="array" ref="F46">ROUND(QUARTILE(IF(Sum!$FF$2:$FF$153=0,Sum!D$2:D$153),$C46),1)</f>
        <v>0</v>
      </c>
      <c r="G46" cm="1">
        <f t="array" ref="G46">ROUND(QUARTILE(IF(Sum!$FF$2:$FF$153=0,Sum!E$2:E$153),$C46),1)</f>
        <v>0</v>
      </c>
      <c r="H46" cm="1">
        <f t="array" ref="H46">ROUND(QUARTILE(IF(Sum!$FF$2:$FF$153=0,Sum!F$2:F$153),$C46),1)</f>
        <v>0</v>
      </c>
      <c r="I46" cm="1">
        <f t="array" ref="I46">ROUND(QUARTILE(IF(Sum!$FF$2:$FF$153=0,Sum!G$2:G$153),$C46),1)</f>
        <v>1</v>
      </c>
      <c r="J46" cm="1">
        <f t="array" ref="J46">ROUND(QUARTILE(IF(Sum!$FF$2:$FF$153=0,Sum!H$2:H$153),$C46),1)</f>
        <v>1</v>
      </c>
      <c r="K46" cm="1">
        <f t="array" ref="K46">ROUND(QUARTILE(IF(Sum!$FF$2:$FF$153=0,Sum!I$2:I$153),$C46),1)</f>
        <v>175</v>
      </c>
      <c r="L46" cm="1">
        <f t="array" ref="L46">ROUND(QUARTILE(IF(Sum!$FF$2:$FF$153=0,Sum!J$2:J$153),$C46),1)</f>
        <v>93</v>
      </c>
      <c r="M46" cm="1">
        <f t="array" ref="M46">ROUND(QUARTILE(IF(Sum!$FF$2:$FF$153=0,Sum!K$2:K$153),$C46),1)</f>
        <v>30.7</v>
      </c>
      <c r="N46" cm="1">
        <f t="array" ref="N46">ROUND(QUARTILE(IF(Sum!$FF$2:$FF$153=0,Sum!L$2:L$153),$C46),1)</f>
        <v>1</v>
      </c>
      <c r="O46" cm="1">
        <f t="array" ref="O46">ROUND(QUARTILE(IF(Sum!$FF$2:$FF$153=0,Sum!M$2:M$153),$C46),1)</f>
        <v>1</v>
      </c>
      <c r="P46" cm="1">
        <f t="array" ref="P46">ROUND(QUARTILE(IF(Sum!$FF$2:$FF$153=0,Sum!N$2:N$153),$C46),1)</f>
        <v>0</v>
      </c>
      <c r="Q46" cm="1">
        <f t="array" ref="Q46">ROUND(QUARTILE(IF(Sum!$FF$2:$FF$153=0,Sum!O$2:O$153),$C46),1)</f>
        <v>1</v>
      </c>
      <c r="R46" cm="1">
        <f t="array" ref="R46">ROUND(QUARTILE(IF(Sum!$FF$2:$FF$153=0,Sum!P$2:P$153),$C46),1)</f>
        <v>0</v>
      </c>
      <c r="S46" cm="1">
        <f t="array" ref="S46">ROUND(QUARTILE(IF(Sum!$FF$2:$FF$153=0,Sum!Q$2:Q$153),$C46),1)</f>
        <v>1</v>
      </c>
      <c r="T46" cm="1">
        <f t="array" ref="T46">ROUND(QUARTILE(IF(Sum!$FF$2:$FF$153=0,Sum!R$2:R$153),$C46),1)</f>
        <v>1</v>
      </c>
      <c r="U46" cm="1">
        <f t="array" ref="U46">ROUND(QUARTILE(IF(Sum!$FF$2:$FF$153=0,Sum!S$2:S$153),$C46),1)</f>
        <v>0</v>
      </c>
      <c r="V46" cm="1">
        <f t="array" ref="V46">ROUND(QUARTILE(IF(Sum!$FF$2:$FF$153=0,Sum!T$2:T$153),$C46),1)</f>
        <v>0</v>
      </c>
      <c r="W46" cm="1">
        <f t="array" ref="W46">ROUND(QUARTILE(IF(Sum!$FF$2:$FF$153=0,Sum!U$2:U$153),$C46),1)</f>
        <v>0</v>
      </c>
      <c r="X46" cm="1">
        <f t="array" ref="X46">ROUND(QUARTILE(IF(Sum!$FF$2:$FF$153=0,Sum!V$2:V$153),$C46),1)</f>
        <v>1</v>
      </c>
      <c r="Y46" cm="1">
        <f t="array" ref="Y46">ROUND(QUARTILE(IF(Sum!$FF$2:$FF$153=0,Sum!W$2:W$153),$C46),1)</f>
        <v>0</v>
      </c>
      <c r="Z46" cm="1">
        <f t="array" ref="Z46">ROUND(QUARTILE(IF(Sum!$FF$2:$FF$153=0,Sum!X$2:X$153),$C46),1)</f>
        <v>1</v>
      </c>
      <c r="AA46" cm="1">
        <f t="array" ref="AA46">ROUND(QUARTILE(IF(Sum!$FF$2:$FF$153=0,Sum!Y$2:Y$153),$C46),1)</f>
        <v>0</v>
      </c>
      <c r="AB46" cm="1">
        <f t="array" ref="AB46">ROUND(QUARTILE(IF(Sum!$FF$2:$FF$153=0,Sum!Z$2:Z$153),$C46),1)</f>
        <v>0</v>
      </c>
      <c r="AC46" cm="1">
        <f t="array" ref="AC46">ROUND(QUARTILE(IF(Sum!$FF$2:$FF$153=0,Sum!AA$2:AA$153),$C46),1)</f>
        <v>0</v>
      </c>
      <c r="AD46" cm="1">
        <f t="array" ref="AD46">ROUND(QUARTILE(IF(Sum!$FF$2:$FF$153=0,Sum!AB$2:AB$153),$C46),1)</f>
        <v>0</v>
      </c>
      <c r="AE46" cm="1">
        <f t="array" ref="AE46">ROUND(QUARTILE(IF(Sum!$FF$2:$FF$153=0,Sum!AC$2:AC$153),$C46),1)</f>
        <v>0</v>
      </c>
      <c r="AF46" cm="1">
        <f t="array" ref="AF46">ROUND(QUARTILE(IF(Sum!$FF$2:$FF$153=0,Sum!AD$2:AD$153),$C46),1)</f>
        <v>0</v>
      </c>
      <c r="AG46" cm="1">
        <f t="array" ref="AG46">ROUND(QUARTILE(IF(Sum!$FF$2:$FF$153=0,Sum!AE$2:AE$153),$C46),1)</f>
        <v>0</v>
      </c>
      <c r="AH46" cm="1">
        <f t="array" ref="AH46">ROUND(QUARTILE(IF(Sum!$FF$2:$FF$153=0,Sum!AF$2:AF$153),$C46),1)</f>
        <v>0</v>
      </c>
      <c r="AI46" cm="1">
        <f t="array" ref="AI46">ROUND(QUARTILE(IF(Sum!$FF$2:$FF$153=0,Sum!AG$2:AG$153),$C46),1)</f>
        <v>0</v>
      </c>
      <c r="AJ46" cm="1">
        <f t="array" ref="AJ46">ROUND(QUARTILE(IF(Sum!$FF$2:$FF$153=0,Sum!AH$2:AH$153),$C46),1)</f>
        <v>0</v>
      </c>
      <c r="AK46" cm="1">
        <f t="array" ref="AK46">ROUND(QUARTILE(IF(Sum!$FF$2:$FF$153=0,Sum!AI$2:AI$153),$C46),1)</f>
        <v>0</v>
      </c>
      <c r="AL46" cm="1">
        <f t="array" ref="AL46">ROUND(QUARTILE(IF(Sum!$FF$2:$FF$153=0,Sum!AJ$2:AJ$153),$C46),1)</f>
        <v>0</v>
      </c>
      <c r="AM46" cm="1">
        <f t="array" ref="AM46">ROUND(QUARTILE(IF(Sum!$FF$2:$FF$153=0,Sum!AK$2:AK$153),$C46),1)</f>
        <v>0</v>
      </c>
      <c r="AN46" cm="1">
        <f t="array" ref="AN46">ROUND(QUARTILE(IF(Sum!$FF$2:$FF$153=0,Sum!AL$2:AL$153),$C46),1)</f>
        <v>1</v>
      </c>
      <c r="AO46" cm="1">
        <f t="array" ref="AO46">ROUND(QUARTILE(IF(Sum!$FF$2:$FF$153=0,Sum!AM$2:AM$153),$C46),1)</f>
        <v>1</v>
      </c>
      <c r="AP46" cm="1">
        <f t="array" ref="AP46">ROUND(QUARTILE(IF(Sum!$FF$2:$FF$153=0,Sum!AN$2:AN$153),$C46),1)</f>
        <v>0</v>
      </c>
      <c r="AQ46" cm="1">
        <f t="array" ref="AQ46">ROUND(QUARTILE(IF(Sum!$FF$2:$FF$153=0,Sum!AO$2:AO$153),$C46),1)</f>
        <v>0</v>
      </c>
      <c r="AR46" cm="1">
        <f t="array" ref="AR46">ROUND(QUARTILE(IF(Sum!$FF$2:$FF$153=0,Sum!AP$2:AP$153),$C46),1)</f>
        <v>0</v>
      </c>
      <c r="AS46" cm="1">
        <f t="array" ref="AS46">ROUND(QUARTILE(IF(Sum!$FF$2:$FF$153=0,Sum!AQ$2:AQ$153),$C46),1)</f>
        <v>0</v>
      </c>
      <c r="AT46" cm="1">
        <f t="array" ref="AT46">ROUND(QUARTILE(IF(Sum!$FF$2:$FF$153=0,Sum!AR$2:AR$153),$C46),1)</f>
        <v>1</v>
      </c>
      <c r="AU46" cm="1">
        <f t="array" ref="AU46">ROUND(QUARTILE(IF(Sum!$FF$2:$FF$153=0,Sum!AS$2:AS$153),$C46),1)</f>
        <v>0</v>
      </c>
      <c r="AV46" cm="1">
        <f t="array" ref="AV46">ROUND(QUARTILE(IF(Sum!$FF$2:$FF$153=0,Sum!AT$2:AT$153),$C46),1)</f>
        <v>0</v>
      </c>
      <c r="AW46" cm="1">
        <f t="array" ref="AW46">ROUND(QUARTILE(IF(Sum!$FF$2:$FF$153=0,Sum!AU$2:AU$153),$C46),1)</f>
        <v>0</v>
      </c>
      <c r="AX46" cm="1">
        <f t="array" ref="AX46">ROUND(QUARTILE(IF(Sum!$FF$2:$FF$153=0,Sum!AV$2:AV$153),$C46),1)</f>
        <v>1</v>
      </c>
      <c r="AY46" cm="1">
        <f t="array" ref="AY46">ROUND(QUARTILE(IF(Sum!$FF$2:$FF$153=0,Sum!AW$2:AW$153),$C46),1)</f>
        <v>0</v>
      </c>
      <c r="AZ46" cm="1">
        <f t="array" ref="AZ46">ROUND(QUARTILE(IF(Sum!$FF$2:$FF$153=0,Sum!AX$2:AX$153),$C46),1)</f>
        <v>1</v>
      </c>
      <c r="BA46" cm="1">
        <f t="array" ref="BA46">ROUND(QUARTILE(IF(Sum!$FF$2:$FF$153=0,Sum!AY$2:AY$153),$C46),1)</f>
        <v>35</v>
      </c>
      <c r="BB46" cm="1">
        <f t="array" ref="BB46">ROUND(QUARTILE(IF(Sum!$FF$2:$FF$153=0,Sum!AZ$2:AZ$153),$C46),1)</f>
        <v>1.4</v>
      </c>
      <c r="BC46" cm="1">
        <f t="array" ref="BC46">ROUND(QUARTILE(IF(Sum!$FF$2:$FF$153=0,Sum!BA$2:BA$153),$C46),1)</f>
        <v>3.5</v>
      </c>
      <c r="BD46" cm="1">
        <f t="array" ref="BD46">ROUND(QUARTILE(IF(Sum!$FF$2:$FF$153=0,Sum!BB$2:BB$153),$C46),1)</f>
        <v>0</v>
      </c>
      <c r="BE46" cm="1">
        <f t="array" ref="BE46">ROUND(QUARTILE(IF(Sum!$FF$2:$FF$153=0,Sum!BC$2:BC$153),$C46),1)</f>
        <v>0</v>
      </c>
      <c r="BF46" cm="1">
        <f t="array" ref="BF46">ROUND(QUARTILE(IF(Sum!$FF$2:$FF$153=0,Sum!BD$2:BD$153),$C46),1)</f>
        <v>1</v>
      </c>
      <c r="BG46" cm="1">
        <f t="array" ref="BG46">ROUND(QUARTILE(IF(Sum!$FF$2:$FF$153=0,Sum!BE$2:BE$153),$C46),1)</f>
        <v>1.2</v>
      </c>
      <c r="BH46" cm="1">
        <f t="array" ref="BH46">ROUND(QUARTILE(IF(Sum!$FF$2:$FF$153=0,Sum!BF$2:BF$153),$C46),1)</f>
        <v>180</v>
      </c>
      <c r="BI46" cm="1">
        <f t="array" ref="BI46">ROUND(QUARTILE(IF(Sum!$FF$2:$FF$153=0,Sum!BG$2:BG$153),$C46),1)</f>
        <v>1</v>
      </c>
      <c r="BJ46" cm="1">
        <f t="array" ref="BJ46">ROUND(QUARTILE(IF(Sum!$FF$2:$FF$153=0,Sum!BH$2:BH$153),$C46),1)</f>
        <v>123</v>
      </c>
      <c r="BK46" cm="1">
        <f t="array" ref="BK46">ROUND(QUARTILE(IF(Sum!$FF$2:$FF$153=0,Sum!BI$2:BI$153),$C46),1)</f>
        <v>83</v>
      </c>
      <c r="BL46" cm="1">
        <f t="array" ref="BL46">ROUND(QUARTILE(IF(Sum!$FF$2:$FF$153=0,Sum!BJ$2:BJ$153),$C46),1)</f>
        <v>35</v>
      </c>
      <c r="BM46" cm="1">
        <f t="array" ref="BM46">ROUND(QUARTILE(IF(Sum!$FF$2:$FF$153=0,Sum!BK$2:BK$153),$C46),1)</f>
        <v>0</v>
      </c>
      <c r="BN46" cm="1">
        <f t="array" ref="BN46">ROUND(QUARTILE(IF(Sum!$FF$2:$FF$153=0,Sum!BL$2:BL$153),$C46),1)</f>
        <v>3</v>
      </c>
      <c r="BO46" cm="1">
        <f t="array" ref="BO46">ROUND(QUARTILE(IF(Sum!$FF$2:$FF$153=0,Sum!BM$2:BM$153),$C46),1)</f>
        <v>0</v>
      </c>
      <c r="BP46" cm="1">
        <f t="array" ref="BP46">ROUND(QUARTILE(IF(Sum!$FF$2:$FF$153=0,Sum!BN$2:BN$153),$C46),1)</f>
        <v>0</v>
      </c>
      <c r="BQ46" cm="1">
        <f t="array" ref="BQ46">ROUND(QUARTILE(IF(Sum!$FF$2:$FF$153=0,Sum!BO$2:BO$153),$C46),1)</f>
        <v>1</v>
      </c>
      <c r="BR46" cm="1">
        <f t="array" ref="BR46">ROUND(QUARTILE(IF(Sum!$FF$2:$FF$153=0,Sum!BP$2:BP$153),$C46),1)</f>
        <v>1</v>
      </c>
      <c r="BS46" cm="1">
        <f t="array" ref="BS46">ROUND(QUARTILE(IF(Sum!$FF$2:$FF$153=0,Sum!BQ$2:BQ$153),$C46),1)</f>
        <v>0</v>
      </c>
      <c r="BT46" cm="1">
        <f t="array" ref="BT46">ROUND(QUARTILE(IF(Sum!$FF$2:$FF$153=0,Sum!BR$2:BR$153),$C46),1)</f>
        <v>1</v>
      </c>
      <c r="BU46" cm="1">
        <f t="array" ref="BU46">ROUND(QUARTILE(IF(Sum!$FF$2:$FF$153=0,Sum!BS$2:BS$153),$C46),1)</f>
        <v>0</v>
      </c>
      <c r="BV46" cm="1">
        <f t="array" ref="BV46">ROUND(QUARTILE(IF(Sum!$FF$2:$FF$153=0,Sum!BT$2:BT$153),$C46),1)</f>
        <v>0</v>
      </c>
      <c r="BW46" cm="1">
        <f t="array" ref="BW46">ROUND(QUARTILE(IF(Sum!$FF$2:$FF$153=0,Sum!BU$2:BU$153),$C46),1)</f>
        <v>0</v>
      </c>
      <c r="BX46" cm="1">
        <f t="array" ref="BX46">ROUND(QUARTILE(IF(Sum!$FF$2:$FF$153=0,Sum!BV$2:BV$153),$C46),1)</f>
        <v>0</v>
      </c>
      <c r="BY46" cm="1">
        <f t="array" ref="BY46">ROUND(QUARTILE(IF(Sum!$FF$2:$FF$153=0,Sum!BW$2:BW$153),$C46),1)</f>
        <v>4</v>
      </c>
      <c r="BZ46" cm="1">
        <f t="array" ref="BZ46">ROUND(QUARTILE(IF(Sum!$FF$2:$FF$153=0,Sum!BX$2:BX$153),$C46),1)</f>
        <v>0</v>
      </c>
      <c r="CA46" cm="1">
        <f t="array" ref="CA46">ROUND(QUARTILE(IF(Sum!$FF$2:$FF$153=0,Sum!BY$2:BY$153),$C46),1)</f>
        <v>0</v>
      </c>
      <c r="CB46" cm="1">
        <f t="array" ref="CB46">ROUND(QUARTILE(IF(Sum!$FF$2:$FF$153=0,Sum!BZ$2:BZ$153),$C46),1)</f>
        <v>1</v>
      </c>
      <c r="CC46" cm="1">
        <f t="array" ref="CC46">ROUND(QUARTILE(IF(Sum!$FF$2:$FF$153=0,Sum!CA$2:CA$153),$C46),1)</f>
        <v>1</v>
      </c>
      <c r="CD46" cm="1">
        <f t="array" ref="CD46">ROUND(QUARTILE(IF(Sum!$FF$2:$FF$153=0,Sum!CB$2:CB$153),$C46),1)</f>
        <v>0</v>
      </c>
      <c r="CE46" cm="1">
        <f t="array" ref="CE46">ROUND(QUARTILE(IF(Sum!$FF$2:$FF$153=0,Sum!CC$2:CC$153),$C46),1)</f>
        <v>0</v>
      </c>
      <c r="CF46" cm="1">
        <f t="array" ref="CF46">ROUND(QUARTILE(IF(Sum!$FF$2:$FF$153=0,Sum!CD$2:CD$153),$C46),1)</f>
        <v>0</v>
      </c>
      <c r="CG46" cm="1">
        <f t="array" ref="CG46">ROUND(QUARTILE(IF(Sum!$FF$2:$FF$153=0,Sum!CE$2:CE$153),$C46),1)</f>
        <v>1</v>
      </c>
      <c r="CH46" cm="1">
        <f t="array" ref="CH46">ROUND(QUARTILE(IF(Sum!$FF$2:$FF$153=0,Sum!CF$2:CF$153),$C46),1)</f>
        <v>0</v>
      </c>
      <c r="CI46" cm="1">
        <f t="array" ref="CI46">ROUND(QUARTILE(IF(Sum!$FF$2:$FF$153=0,Sum!CG$2:CG$153),$C46),1)</f>
        <v>1</v>
      </c>
      <c r="CJ46" cm="1">
        <f t="array" ref="CJ46">ROUND(QUARTILE(IF(Sum!$FF$2:$FF$153=0,Sum!CH$2:CH$153),$C46),1)</f>
        <v>700</v>
      </c>
      <c r="CK46" cm="1">
        <f t="array" ref="CK46">ROUND(QUARTILE(IF(Sum!$FF$2:$FF$153=0,Sum!CI$2:CI$153),$C46),1)</f>
        <v>755</v>
      </c>
      <c r="CL46" cm="1">
        <f t="array" ref="CL46">ROUND(QUARTILE(IF(Sum!$FF$2:$FF$153=0,Sum!CJ$2:CJ$153),$C46),1)</f>
        <v>1</v>
      </c>
      <c r="CM46" cm="1">
        <f t="array" ref="CM46">ROUND(QUARTILE(IF(Sum!$FF$2:$FF$153=0,Sum!CK$2:CK$153),$C46),1)</f>
        <v>0</v>
      </c>
      <c r="CN46" cm="1">
        <f t="array" ref="CN46">ROUND(QUARTILE(IF(Sum!$FF$2:$FF$153=0,Sum!CL$2:CL$153),$C46),1)</f>
        <v>0</v>
      </c>
      <c r="CO46" cm="1">
        <f t="array" ref="CO46">ROUND(QUARTILE(IF(Sum!$FF$2:$FF$153=0,Sum!CM$2:CM$153),$C46),1)</f>
        <v>0</v>
      </c>
      <c r="CP46" cm="1">
        <f t="array" ref="CP46">ROUND(QUARTILE(IF(Sum!$FF$2:$FF$153=0,Sum!CN$2:CN$153),$C46),1)</f>
        <v>0</v>
      </c>
      <c r="CQ46" cm="1">
        <f t="array" ref="CQ46">ROUND(QUARTILE(IF(Sum!$FF$2:$FF$153=0,Sum!CO$2:CO$153),$C46),1)</f>
        <v>0</v>
      </c>
      <c r="CR46" cm="1">
        <f t="array" ref="CR46">ROUND(QUARTILE(IF(Sum!$FF$2:$FF$153=0,Sum!CP$2:CP$153),$C46),1)</f>
        <v>1</v>
      </c>
      <c r="CS46" cm="1">
        <f t="array" ref="CS46">ROUND(QUARTILE(IF(Sum!$FF$2:$FF$153=0,Sum!CQ$2:CQ$153),$C46),1)</f>
        <v>0</v>
      </c>
      <c r="CT46" cm="1">
        <f t="array" ref="CT46">ROUND(QUARTILE(IF(Sum!$FF$2:$FF$153=0,Sum!CR$2:CR$153),$C46),1)</f>
        <v>0</v>
      </c>
      <c r="CU46" cm="1">
        <f t="array" ref="CU46">ROUND(QUARTILE(IF(Sum!$FF$2:$FF$153=0,Sum!CS$2:CS$153),$C46),1)</f>
        <v>0</v>
      </c>
      <c r="CV46" cm="1">
        <f t="array" ref="CV46">ROUND(QUARTILE(IF(Sum!$FF$2:$FF$153=0,Sum!CT$2:CT$153),$C46),1)</f>
        <v>0</v>
      </c>
      <c r="CW46" cm="1">
        <f t="array" ref="CW46">ROUND(QUARTILE(IF(Sum!$FF$2:$FF$153=0,Sum!CU$2:CU$153),$C46),1)</f>
        <v>0</v>
      </c>
      <c r="CX46" cm="1">
        <f t="array" ref="CX46">ROUND(QUARTILE(IF(Sum!$FF$2:$FF$153=0,Sum!CV$2:CV$153),$C46),1)</f>
        <v>1</v>
      </c>
      <c r="CY46" cm="1">
        <f t="array" ref="CY46">ROUND(QUARTILE(IF(Sum!$FF$2:$FF$153=0,Sum!CW$2:CW$153),$C46),1)</f>
        <v>0</v>
      </c>
      <c r="CZ46" cm="1">
        <f t="array" ref="CZ46">ROUND(QUARTILE(IF(Sum!$FF$2:$FF$153=0,Sum!CX$2:CX$153),$C46),1)</f>
        <v>0</v>
      </c>
      <c r="DA46" cm="1">
        <f t="array" ref="DA46">ROUND(QUARTILE(IF(Sum!$FF$2:$FF$153=0,Sum!CY$2:CY$153),$C46),1)</f>
        <v>0</v>
      </c>
      <c r="DB46" cm="1">
        <f t="array" ref="DB46">ROUND(QUARTILE(IF(Sum!$FF$2:$FF$153=0,Sum!CZ$2:CZ$153),$C46),1)</f>
        <v>0</v>
      </c>
      <c r="DC46" cm="1">
        <f t="array" ref="DC46">ROUND(QUARTILE(IF(Sum!$FF$2:$FF$153=0,Sum!DA$2:DA$153),$C46),1)</f>
        <v>1</v>
      </c>
      <c r="DD46" cm="1">
        <f t="array" ref="DD46">ROUND(QUARTILE(IF(Sum!$FF$2:$FF$153=0,Sum!DB$2:DB$153),$C46),1)</f>
        <v>0</v>
      </c>
      <c r="DE46" cm="1">
        <f t="array" ref="DE46">ROUND(QUARTILE(IF(Sum!$FF$2:$FF$153=0,Sum!DC$2:DC$153),$C46),1)</f>
        <v>0</v>
      </c>
      <c r="DF46" cm="1">
        <f t="array" ref="DF46">ROUND(QUARTILE(IF(Sum!$FF$2:$FF$153=0,Sum!DD$2:DD$153),$C46),1)</f>
        <v>0</v>
      </c>
      <c r="DG46" cm="1">
        <f t="array" ref="DG46">ROUND(QUARTILE(IF(Sum!$FF$2:$FF$153=0,Sum!DE$2:DE$153),$C46),1)</f>
        <v>0</v>
      </c>
      <c r="DH46" cm="1">
        <f t="array" ref="DH46">ROUND(QUARTILE(IF(Sum!$FF$2:$FF$153=0,Sum!DF$2:DF$153),$C46),1)</f>
        <v>1</v>
      </c>
      <c r="DI46" cm="1">
        <f t="array" ref="DI46">ROUND(QUARTILE(IF(Sum!$FF$2:$FF$153=0,Sum!DG$2:DG$153),$C46),1)</f>
        <v>0</v>
      </c>
      <c r="DJ46" cm="1">
        <f t="array" ref="DJ46">ROUND(QUARTILE(IF(Sum!$FF$2:$FF$153=0,Sum!DH$2:DH$153),$C46),1)</f>
        <v>0</v>
      </c>
      <c r="DK46" cm="1">
        <f t="array" ref="DK46">ROUND(QUARTILE(IF(Sum!$FF$2:$FF$153=0,Sum!DI$2:DI$153),$C46),1)</f>
        <v>0</v>
      </c>
      <c r="DL46" cm="1">
        <f t="array" ref="DL46">ROUND(QUARTILE(IF(Sum!$FF$2:$FF$153=0,Sum!DJ$2:DJ$153),$C46),1)</f>
        <v>1</v>
      </c>
      <c r="DM46" cm="1">
        <f t="array" ref="DM46">ROUND(QUARTILE(IF(Sum!$FF$2:$FF$153=0,Sum!DK$2:DK$153),$C46),1)</f>
        <v>1</v>
      </c>
      <c r="DN46" cm="1">
        <f t="array" ref="DN46">ROUND(QUARTILE(IF(Sum!$FF$2:$FF$153=0,Sum!DL$2:DL$153),$C46),1)</f>
        <v>1</v>
      </c>
      <c r="DO46" cm="1">
        <f t="array" ref="DO46">ROUND(QUARTILE(IF(Sum!$FF$2:$FF$153=0,Sum!DM$2:DM$153),$C46),1)</f>
        <v>0</v>
      </c>
      <c r="DP46" cm="1">
        <f t="array" ref="DP46">ROUND(QUARTILE(IF(Sum!$FF$2:$FF$153=0,Sum!DN$2:DN$153),$C46),1)</f>
        <v>0</v>
      </c>
      <c r="DQ46" cm="1">
        <f t="array" ref="DQ46">ROUND(QUARTILE(IF(Sum!$FF$2:$FF$153=0,Sum!DO$2:DO$153),$C46),1)</f>
        <v>0</v>
      </c>
      <c r="DR46" cm="1">
        <f t="array" ref="DR46">ROUND(QUARTILE(IF(Sum!$FF$2:$FF$153=0,Sum!DP$2:DP$153),$C46),1)</f>
        <v>1</v>
      </c>
      <c r="DS46" cm="1">
        <f t="array" ref="DS46">ROUND(QUARTILE(IF(Sum!$FF$2:$FF$153=0,Sum!DQ$2:DQ$153),$C46),1)</f>
        <v>0</v>
      </c>
      <c r="DT46" cm="1">
        <f t="array" ref="DT46">ROUND(QUARTILE(IF(Sum!$FF$2:$FF$153=0,Sum!DR$2:DR$153),$C46),1)</f>
        <v>0</v>
      </c>
      <c r="DU46" cm="1">
        <f t="array" ref="DU46">ROUND(QUARTILE(IF(Sum!$FF$2:$FF$153=0,Sum!DS$2:DS$153),$C46),1)</f>
        <v>1</v>
      </c>
      <c r="DV46" cm="1">
        <f t="array" ref="DV46">ROUND(QUARTILE(IF(Sum!$FF$2:$FF$153=0,Sum!DT$2:DT$153),$C46),1)</f>
        <v>28</v>
      </c>
      <c r="DW46" cm="1">
        <f t="array" ref="DW46">ROUND(QUARTILE(IF(Sum!$FF$2:$FF$153=0,Sum!DU$2:DU$153),$C46),1)</f>
        <v>0</v>
      </c>
      <c r="DX46" cm="1">
        <f t="array" ref="DX46">ROUND(QUARTILE(IF(Sum!$FF$2:$FF$153=0,Sum!DV$2:DV$153),$C46),1)</f>
        <v>0</v>
      </c>
      <c r="DY46" cm="1">
        <f t="array" ref="DY46">ROUND(QUARTILE(IF(Sum!$FF$2:$FF$153=0,Sum!DW$2:DW$153),$C46),1)</f>
        <v>0</v>
      </c>
      <c r="DZ46" cm="1">
        <f t="array" ref="DZ46">ROUND(QUARTILE(IF(Sum!$FF$2:$FF$153=0,Sum!DX$2:DX$153),$C46),1)</f>
        <v>0</v>
      </c>
      <c r="EA46" cm="1">
        <f t="array" ref="EA46">ROUND(QUARTILE(IF(Sum!$FF$2:$FF$153=0,Sum!DY$2:DY$153),$C46),1)</f>
        <v>0</v>
      </c>
      <c r="EB46" cm="1">
        <f t="array" ref="EB46">ROUND(QUARTILE(IF(Sum!$FF$2:$FF$153=0,Sum!DZ$2:DZ$153),$C46),1)</f>
        <v>0</v>
      </c>
      <c r="EC46" cm="1">
        <f t="array" ref="EC46">ROUND(QUARTILE(IF(Sum!$FF$2:$FF$153=0,Sum!EA$2:EA$153),$C46),1)</f>
        <v>0</v>
      </c>
      <c r="ED46" cm="1">
        <f t="array" ref="ED46">ROUND(QUARTILE(IF(Sum!$FF$2:$FF$153=0,Sum!EB$2:EB$153),$C46),1)</f>
        <v>0</v>
      </c>
      <c r="EE46" cm="1">
        <f t="array" ref="EE46">ROUND(QUARTILE(IF(Sum!$FF$2:$FF$153=0,Sum!EC$2:EC$153),$C46),1)</f>
        <v>0</v>
      </c>
      <c r="EF46" cm="1">
        <f t="array" ref="EF46">ROUND(QUARTILE(IF(Sum!$FF$2:$FF$153=0,Sum!ED$2:ED$153),$C46),1)</f>
        <v>0</v>
      </c>
      <c r="EG46" cm="1">
        <f t="array" ref="EG46">ROUND(QUARTILE(IF(Sum!$FF$2:$FF$153=0,Sum!EE$2:EE$153),$C46),1)</f>
        <v>1</v>
      </c>
      <c r="EH46" cm="1">
        <f t="array" ref="EH46">ROUND(QUARTILE(IF(Sum!$FF$2:$FF$153=0,Sum!EF$2:EF$153),$C46),1)</f>
        <v>0</v>
      </c>
      <c r="EI46" cm="1">
        <f t="array" ref="EI46">ROUND(QUARTILE(IF(Sum!$FF$2:$FF$153=0,Sum!EG$2:EG$153),$C46),1)</f>
        <v>0</v>
      </c>
      <c r="EJ46" cm="1">
        <f t="array" ref="EJ46">ROUND(QUARTILE(IF(Sum!$FF$2:$FF$153=0,Sum!EH$2:EH$153),$C46),1)</f>
        <v>0</v>
      </c>
      <c r="EK46" cm="1">
        <f t="array" ref="EK46">ROUND(QUARTILE(IF(Sum!$FF$2:$FF$153=0,Sum!EI$2:EI$153),$C46),1)</f>
        <v>0</v>
      </c>
      <c r="EL46" cm="1">
        <f t="array" ref="EL46">ROUND(QUARTILE(IF(Sum!$FF$2:$FF$153=0,Sum!EJ$2:EJ$153),$C46),1)</f>
        <v>0</v>
      </c>
      <c r="EM46" cm="1">
        <f t="array" ref="EM46">ROUND(QUARTILE(IF(Sum!$FF$2:$FF$153=0,Sum!EK$2:EK$153),$C46),1)</f>
        <v>0</v>
      </c>
      <c r="EN46" cm="1">
        <f t="array" ref="EN46">ROUND(QUARTILE(IF(Sum!$FF$2:$FF$153=0,Sum!EL$2:EL$153),$C46),1)</f>
        <v>0</v>
      </c>
      <c r="EO46" cm="1">
        <f t="array" ref="EO46">ROUND(QUARTILE(IF(Sum!$FF$2:$FF$153=0,Sum!EM$2:EM$153),$C46),1)</f>
        <v>1</v>
      </c>
      <c r="EP46" cm="1">
        <f t="array" ref="EP46">ROUND(QUARTILE(IF(Sum!$FF$2:$FF$153=0,Sum!EN$2:EN$153),$C46),1)</f>
        <v>0</v>
      </c>
      <c r="EQ46" cm="1">
        <f t="array" ref="EQ46">ROUND(QUARTILE(IF(Sum!$FF$2:$FF$153=0,Sum!EO$2:EO$153),$C46),1)</f>
        <v>1</v>
      </c>
      <c r="ER46" cm="1">
        <f t="array" ref="ER46">ROUND(QUARTILE(IF(Sum!$FF$2:$FF$153=0,Sum!EP$2:EP$153),$C46),1)</f>
        <v>0</v>
      </c>
      <c r="ES46" cm="1">
        <f t="array" ref="ES46">ROUND(QUARTILE(IF(Sum!$FF$2:$FF$153=0,Sum!EQ$2:EQ$153),$C46),1)</f>
        <v>1</v>
      </c>
      <c r="ET46" cm="1">
        <f t="array" ref="ET46">ROUND(QUARTILE(IF(Sum!$FF$2:$FF$153=0,Sum!ER$2:ER$153),$C46),1)</f>
        <v>0</v>
      </c>
      <c r="EU46" cm="1">
        <f t="array" ref="EU46">ROUND(QUARTILE(IF(Sum!$FF$2:$FF$153=0,Sum!ES$2:ES$153),$C46),1)</f>
        <v>0</v>
      </c>
      <c r="EV46" cm="1">
        <f t="array" ref="EV46">ROUND(QUARTILE(IF(Sum!$FF$2:$FF$153=0,Sum!ET$2:ET$153),$C46),1)</f>
        <v>0</v>
      </c>
      <c r="EW46" cm="1">
        <f t="array" ref="EW46">ROUND(QUARTILE(IF(Sum!$FF$2:$FF$153=0,Sum!EU$2:EU$153),$C46),1)</f>
        <v>1</v>
      </c>
      <c r="EX46" cm="1">
        <f t="array" ref="EX46">ROUND(QUARTILE(IF(Sum!$FF$2:$FF$153=0,Sum!EV$2:EV$153),$C46),1)</f>
        <v>0</v>
      </c>
      <c r="EY46" cm="1">
        <f t="array" ref="EY46">ROUND(QUARTILE(IF(Sum!$FF$2:$FF$153=0,Sum!EW$2:EW$153),$C46),1)</f>
        <v>1</v>
      </c>
      <c r="EZ46" cm="1">
        <f t="array" ref="EZ46">ROUND(QUARTILE(IF(Sum!$FF$2:$FF$153=0,Sum!EX$2:EX$153),$C46),1)</f>
        <v>1</v>
      </c>
      <c r="FA46" cm="1">
        <f t="array" ref="FA46">ROUND(QUARTILE(IF(Sum!$FF$2:$FF$153=0,Sum!EY$2:EY$153),$C46),1)</f>
        <v>1</v>
      </c>
      <c r="FB46" cm="1">
        <f t="array" ref="FB46">ROUND(QUARTILE(IF(Sum!$FF$2:$FF$153=0,Sum!EZ$2:EZ$153),$C46),1)</f>
        <v>0</v>
      </c>
      <c r="FC46" cm="1">
        <f t="array" ref="FC46">ROUND(QUARTILE(IF(Sum!$FF$2:$FF$153=0,Sum!FA$2:FA$153),$C46),1)</f>
        <v>1</v>
      </c>
      <c r="FD46" cm="1">
        <f t="array" ref="FD46">ROUND(QUARTILE(IF(Sum!$FF$2:$FF$153=0,Sum!FB$2:FB$153),$C46),1)</f>
        <v>0</v>
      </c>
      <c r="FE46" cm="1">
        <f t="array" ref="FE46">ROUND(QUARTILE(IF(Sum!$FF$2:$FF$153=0,Sum!FC$2:FC$153),$C46),1)</f>
        <v>0</v>
      </c>
    </row>
    <row r="47" spans="1:161" x14ac:dyDescent="0.25">
      <c r="A47" s="198"/>
      <c r="B47" s="44" t="s">
        <v>383</v>
      </c>
      <c r="C47" s="44">
        <v>0</v>
      </c>
      <c r="D47" cm="1">
        <f t="array" ref="D47">ROUND(QUARTILE(IF(Sum!$FF$2:$FF$153=0,Sum!B$2:B$153),$C47),1)</f>
        <v>38</v>
      </c>
      <c r="E47" cm="1">
        <f t="array" ref="E47">ROUND(QUARTILE(IF(Sum!$FF$2:$FF$153=0,Sum!C$2:C$153),$C47),1)</f>
        <v>0</v>
      </c>
      <c r="F47" cm="1">
        <f t="array" ref="F47">ROUND(QUARTILE(IF(Sum!$FF$2:$FF$153=0,Sum!D$2:D$153),$C47),1)</f>
        <v>0</v>
      </c>
      <c r="G47" cm="1">
        <f t="array" ref="G47">ROUND(QUARTILE(IF(Sum!$FF$2:$FF$153=0,Sum!E$2:E$153),$C47),1)</f>
        <v>0</v>
      </c>
      <c r="H47" cm="1">
        <f t="array" ref="H47">ROUND(QUARTILE(IF(Sum!$FF$2:$FF$153=0,Sum!F$2:F$153),$C47),1)</f>
        <v>0</v>
      </c>
      <c r="I47" cm="1">
        <f t="array" ref="I47">ROUND(QUARTILE(IF(Sum!$FF$2:$FF$153=0,Sum!G$2:G$153),$C47),1)</f>
        <v>0</v>
      </c>
      <c r="J47" cm="1">
        <f t="array" ref="J47">ROUND(QUARTILE(IF(Sum!$FF$2:$FF$153=0,Sum!H$2:H$153),$C47),1)</f>
        <v>0</v>
      </c>
      <c r="K47" cm="1">
        <f t="array" ref="K47">ROUND(QUARTILE(IF(Sum!$FF$2:$FF$153=0,Sum!I$2:I$153),$C47),1)</f>
        <v>154</v>
      </c>
      <c r="L47" cm="1">
        <f t="array" ref="L47">ROUND(QUARTILE(IF(Sum!$FF$2:$FF$153=0,Sum!J$2:J$153),$C47),1)</f>
        <v>56</v>
      </c>
      <c r="M47" cm="1">
        <f t="array" ref="M47">ROUND(QUARTILE(IF(Sum!$FF$2:$FF$153=0,Sum!K$2:K$153),$C47),1)</f>
        <v>19.399999999999999</v>
      </c>
      <c r="N47" cm="1">
        <f t="array" ref="N47">ROUND(QUARTILE(IF(Sum!$FF$2:$FF$153=0,Sum!L$2:L$153),$C47),1)</f>
        <v>0</v>
      </c>
      <c r="O47" cm="1">
        <f t="array" ref="O47">ROUND(QUARTILE(IF(Sum!$FF$2:$FF$153=0,Sum!M$2:M$153),$C47),1)</f>
        <v>0</v>
      </c>
      <c r="P47" cm="1">
        <f t="array" ref="P47">ROUND(QUARTILE(IF(Sum!$FF$2:$FF$153=0,Sum!N$2:N$153),$C47),1)</f>
        <v>0</v>
      </c>
      <c r="Q47" cm="1">
        <f t="array" ref="Q47">ROUND(QUARTILE(IF(Sum!$FF$2:$FF$153=0,Sum!O$2:O$153),$C47),1)</f>
        <v>0</v>
      </c>
      <c r="R47" cm="1">
        <f t="array" ref="R47">ROUND(QUARTILE(IF(Sum!$FF$2:$FF$153=0,Sum!P$2:P$153),$C47),1)</f>
        <v>0</v>
      </c>
      <c r="S47" cm="1">
        <f t="array" ref="S47">ROUND(QUARTILE(IF(Sum!$FF$2:$FF$153=0,Sum!Q$2:Q$153),$C47),1)</f>
        <v>0</v>
      </c>
      <c r="T47" cm="1">
        <f t="array" ref="T47">ROUND(QUARTILE(IF(Sum!$FF$2:$FF$153=0,Sum!R$2:R$153),$C47),1)</f>
        <v>0</v>
      </c>
      <c r="U47" cm="1">
        <f t="array" ref="U47">ROUND(QUARTILE(IF(Sum!$FF$2:$FF$153=0,Sum!S$2:S$153),$C47),1)</f>
        <v>0</v>
      </c>
      <c r="V47" cm="1">
        <f t="array" ref="V47">ROUND(QUARTILE(IF(Sum!$FF$2:$FF$153=0,Sum!T$2:T$153),$C47),1)</f>
        <v>0</v>
      </c>
      <c r="W47" cm="1">
        <f t="array" ref="W47">ROUND(QUARTILE(IF(Sum!$FF$2:$FF$153=0,Sum!U$2:U$153),$C47),1)</f>
        <v>0</v>
      </c>
      <c r="X47" cm="1">
        <f t="array" ref="X47">ROUND(QUARTILE(IF(Sum!$FF$2:$FF$153=0,Sum!V$2:V$153),$C47),1)</f>
        <v>0</v>
      </c>
      <c r="Y47" cm="1">
        <f t="array" ref="Y47">ROUND(QUARTILE(IF(Sum!$FF$2:$FF$153=0,Sum!W$2:W$153),$C47),1)</f>
        <v>0</v>
      </c>
      <c r="Z47" cm="1">
        <f t="array" ref="Z47">ROUND(QUARTILE(IF(Sum!$FF$2:$FF$153=0,Sum!X$2:X$153),$C47),1)</f>
        <v>0</v>
      </c>
      <c r="AA47" cm="1">
        <f t="array" ref="AA47">ROUND(QUARTILE(IF(Sum!$FF$2:$FF$153=0,Sum!Y$2:Y$153),$C47),1)</f>
        <v>0</v>
      </c>
      <c r="AB47" cm="1">
        <f t="array" ref="AB47">ROUND(QUARTILE(IF(Sum!$FF$2:$FF$153=0,Sum!Z$2:Z$153),$C47),1)</f>
        <v>0</v>
      </c>
      <c r="AC47" cm="1">
        <f t="array" ref="AC47">ROUND(QUARTILE(IF(Sum!$FF$2:$FF$153=0,Sum!AA$2:AA$153),$C47),1)</f>
        <v>0</v>
      </c>
      <c r="AD47" cm="1">
        <f t="array" ref="AD47">ROUND(QUARTILE(IF(Sum!$FF$2:$FF$153=0,Sum!AB$2:AB$153),$C47),1)</f>
        <v>0</v>
      </c>
      <c r="AE47" cm="1">
        <f t="array" ref="AE47">ROUND(QUARTILE(IF(Sum!$FF$2:$FF$153=0,Sum!AC$2:AC$153),$C47),1)</f>
        <v>0</v>
      </c>
      <c r="AF47" cm="1">
        <f t="array" ref="AF47">ROUND(QUARTILE(IF(Sum!$FF$2:$FF$153=0,Sum!AD$2:AD$153),$C47),1)</f>
        <v>0</v>
      </c>
      <c r="AG47" cm="1">
        <f t="array" ref="AG47">ROUND(QUARTILE(IF(Sum!$FF$2:$FF$153=0,Sum!AE$2:AE$153),$C47),1)</f>
        <v>0</v>
      </c>
      <c r="AH47" cm="1">
        <f t="array" ref="AH47">ROUND(QUARTILE(IF(Sum!$FF$2:$FF$153=0,Sum!AF$2:AF$153),$C47),1)</f>
        <v>0</v>
      </c>
      <c r="AI47" cm="1">
        <f t="array" ref="AI47">ROUND(QUARTILE(IF(Sum!$FF$2:$FF$153=0,Sum!AG$2:AG$153),$C47),1)</f>
        <v>0</v>
      </c>
      <c r="AJ47" cm="1">
        <f t="array" ref="AJ47">ROUND(QUARTILE(IF(Sum!$FF$2:$FF$153=0,Sum!AH$2:AH$153),$C47),1)</f>
        <v>0</v>
      </c>
      <c r="AK47" cm="1">
        <f t="array" ref="AK47">ROUND(QUARTILE(IF(Sum!$FF$2:$FF$153=0,Sum!AI$2:AI$153),$C47),1)</f>
        <v>0</v>
      </c>
      <c r="AL47" cm="1">
        <f t="array" ref="AL47">ROUND(QUARTILE(IF(Sum!$FF$2:$FF$153=0,Sum!AJ$2:AJ$153),$C47),1)</f>
        <v>0</v>
      </c>
      <c r="AM47" cm="1">
        <f t="array" ref="AM47">ROUND(QUARTILE(IF(Sum!$FF$2:$FF$153=0,Sum!AK$2:AK$153),$C47),1)</f>
        <v>0</v>
      </c>
      <c r="AN47" cm="1">
        <f t="array" ref="AN47">ROUND(QUARTILE(IF(Sum!$FF$2:$FF$153=0,Sum!AL$2:AL$153),$C47),1)</f>
        <v>0</v>
      </c>
      <c r="AO47" cm="1">
        <f t="array" ref="AO47">ROUND(QUARTILE(IF(Sum!$FF$2:$FF$153=0,Sum!AM$2:AM$153),$C47),1)</f>
        <v>0</v>
      </c>
      <c r="AP47" cm="1">
        <f t="array" ref="AP47">ROUND(QUARTILE(IF(Sum!$FF$2:$FF$153=0,Sum!AN$2:AN$153),$C47),1)</f>
        <v>0</v>
      </c>
      <c r="AQ47" cm="1">
        <f t="array" ref="AQ47">ROUND(QUARTILE(IF(Sum!$FF$2:$FF$153=0,Sum!AO$2:AO$153),$C47),1)</f>
        <v>0</v>
      </c>
      <c r="AR47" cm="1">
        <f t="array" ref="AR47">ROUND(QUARTILE(IF(Sum!$FF$2:$FF$153=0,Sum!AP$2:AP$153),$C47),1)</f>
        <v>0</v>
      </c>
      <c r="AS47" cm="1">
        <f t="array" ref="AS47">ROUND(QUARTILE(IF(Sum!$FF$2:$FF$153=0,Sum!AQ$2:AQ$153),$C47),1)</f>
        <v>0</v>
      </c>
      <c r="AT47" cm="1">
        <f t="array" ref="AT47">ROUND(QUARTILE(IF(Sum!$FF$2:$FF$153=0,Sum!AR$2:AR$153),$C47),1)</f>
        <v>0</v>
      </c>
      <c r="AU47" cm="1">
        <f t="array" ref="AU47">ROUND(QUARTILE(IF(Sum!$FF$2:$FF$153=0,Sum!AS$2:AS$153),$C47),1)</f>
        <v>0</v>
      </c>
      <c r="AV47" cm="1">
        <f t="array" ref="AV47">ROUND(QUARTILE(IF(Sum!$FF$2:$FF$153=0,Sum!AT$2:AT$153),$C47),1)</f>
        <v>0</v>
      </c>
      <c r="AW47" cm="1">
        <f t="array" ref="AW47">ROUND(QUARTILE(IF(Sum!$FF$2:$FF$153=0,Sum!AU$2:AU$153),$C47),1)</f>
        <v>0</v>
      </c>
      <c r="AX47" cm="1">
        <f t="array" ref="AX47">ROUND(QUARTILE(IF(Sum!$FF$2:$FF$153=0,Sum!AV$2:AV$153),$C47),1)</f>
        <v>0</v>
      </c>
      <c r="AY47" cm="1">
        <f t="array" ref="AY47">ROUND(QUARTILE(IF(Sum!$FF$2:$FF$153=0,Sum!AW$2:AW$153),$C47),1)</f>
        <v>0</v>
      </c>
      <c r="AZ47" cm="1">
        <f t="array" ref="AZ47">ROUND(QUARTILE(IF(Sum!$FF$2:$FF$153=0,Sum!AX$2:AX$153),$C47),1)</f>
        <v>0</v>
      </c>
      <c r="BA47" cm="1">
        <f t="array" ref="BA47">ROUND(QUARTILE(IF(Sum!$FF$2:$FF$153=0,Sum!AY$2:AY$153),$C47),1)</f>
        <v>11</v>
      </c>
      <c r="BB47" cm="1">
        <f t="array" ref="BB47">ROUND(QUARTILE(IF(Sum!$FF$2:$FF$153=0,Sum!AZ$2:AZ$153),$C47),1)</f>
        <v>0.5</v>
      </c>
      <c r="BC47" cm="1">
        <f t="array" ref="BC47">ROUND(QUARTILE(IF(Sum!$FF$2:$FF$153=0,Sum!BA$2:BA$153),$C47),1)</f>
        <v>1.7</v>
      </c>
      <c r="BD47" cm="1">
        <f t="array" ref="BD47">ROUND(QUARTILE(IF(Sum!$FF$2:$FF$153=0,Sum!BB$2:BB$153),$C47),1)</f>
        <v>0</v>
      </c>
      <c r="BE47" cm="1">
        <f t="array" ref="BE47">ROUND(QUARTILE(IF(Sum!$FF$2:$FF$153=0,Sum!BC$2:BC$153),$C47),1)</f>
        <v>0</v>
      </c>
      <c r="BF47" cm="1">
        <f t="array" ref="BF47">ROUND(QUARTILE(IF(Sum!$FF$2:$FF$153=0,Sum!BD$2:BD$153),$C47),1)</f>
        <v>0</v>
      </c>
      <c r="BG47" cm="1">
        <f t="array" ref="BG47">ROUND(QUARTILE(IF(Sum!$FF$2:$FF$153=0,Sum!BE$2:BE$153),$C47),1)</f>
        <v>0.6</v>
      </c>
      <c r="BH47" cm="1">
        <f t="array" ref="BH47">ROUND(QUARTILE(IF(Sum!$FF$2:$FF$153=0,Sum!BF$2:BF$153),$C47),1)</f>
        <v>104</v>
      </c>
      <c r="BI47" cm="1">
        <f t="array" ref="BI47">ROUND(QUARTILE(IF(Sum!$FF$2:$FF$153=0,Sum!BG$2:BG$153),$C47),1)</f>
        <v>0</v>
      </c>
      <c r="BJ47" cm="1">
        <f t="array" ref="BJ47">ROUND(QUARTILE(IF(Sum!$FF$2:$FF$153=0,Sum!BH$2:BH$153),$C47),1)</f>
        <v>0</v>
      </c>
      <c r="BK47" cm="1">
        <f t="array" ref="BK47">ROUND(QUARTILE(IF(Sum!$FF$2:$FF$153=0,Sum!BI$2:BI$153),$C47),1)</f>
        <v>0</v>
      </c>
      <c r="BL47" cm="1">
        <f t="array" ref="BL47">ROUND(QUARTILE(IF(Sum!$FF$2:$FF$153=0,Sum!BJ$2:BJ$153),$C47),1)</f>
        <v>0</v>
      </c>
      <c r="BM47" cm="1">
        <f t="array" ref="BM47">ROUND(QUARTILE(IF(Sum!$FF$2:$FF$153=0,Sum!BK$2:BK$153),$C47),1)</f>
        <v>0</v>
      </c>
      <c r="BN47" cm="1">
        <f t="array" ref="BN47">ROUND(QUARTILE(IF(Sum!$FF$2:$FF$153=0,Sum!BL$2:BL$153),$C47),1)</f>
        <v>0</v>
      </c>
      <c r="BO47" cm="1">
        <f t="array" ref="BO47">ROUND(QUARTILE(IF(Sum!$FF$2:$FF$153=0,Sum!BM$2:BM$153),$C47),1)</f>
        <v>0</v>
      </c>
      <c r="BP47" cm="1">
        <f t="array" ref="BP47">ROUND(QUARTILE(IF(Sum!$FF$2:$FF$153=0,Sum!BN$2:BN$153),$C47),1)</f>
        <v>0</v>
      </c>
      <c r="BQ47" cm="1">
        <f t="array" ref="BQ47">ROUND(QUARTILE(IF(Sum!$FF$2:$FF$153=0,Sum!BO$2:BO$153),$C47),1)</f>
        <v>0</v>
      </c>
      <c r="BR47" cm="1">
        <f t="array" ref="BR47">ROUND(QUARTILE(IF(Sum!$FF$2:$FF$153=0,Sum!BP$2:BP$153),$C47),1)</f>
        <v>0</v>
      </c>
      <c r="BS47" cm="1">
        <f t="array" ref="BS47">ROUND(QUARTILE(IF(Sum!$FF$2:$FF$153=0,Sum!BQ$2:BQ$153),$C47),1)</f>
        <v>0</v>
      </c>
      <c r="BT47" cm="1">
        <f t="array" ref="BT47">ROUND(QUARTILE(IF(Sum!$FF$2:$FF$153=0,Sum!BR$2:BR$153),$C47),1)</f>
        <v>0</v>
      </c>
      <c r="BU47" cm="1">
        <f t="array" ref="BU47">ROUND(QUARTILE(IF(Sum!$FF$2:$FF$153=0,Sum!BS$2:BS$153),$C47),1)</f>
        <v>0</v>
      </c>
      <c r="BV47" cm="1">
        <f t="array" ref="BV47">ROUND(QUARTILE(IF(Sum!$FF$2:$FF$153=0,Sum!BT$2:BT$153),$C47),1)</f>
        <v>0</v>
      </c>
      <c r="BW47" cm="1">
        <f t="array" ref="BW47">ROUND(QUARTILE(IF(Sum!$FF$2:$FF$153=0,Sum!BU$2:BU$153),$C47),1)</f>
        <v>0</v>
      </c>
      <c r="BX47" cm="1">
        <f t="array" ref="BX47">ROUND(QUARTILE(IF(Sum!$FF$2:$FF$153=0,Sum!BV$2:BV$153),$C47),1)</f>
        <v>0</v>
      </c>
      <c r="BY47" cm="1">
        <f t="array" ref="BY47">ROUND(QUARTILE(IF(Sum!$FF$2:$FF$153=0,Sum!BW$2:BW$153),$C47),1)</f>
        <v>2</v>
      </c>
      <c r="BZ47" cm="1">
        <f t="array" ref="BZ47">ROUND(QUARTILE(IF(Sum!$FF$2:$FF$153=0,Sum!BX$2:BX$153),$C47),1)</f>
        <v>0</v>
      </c>
      <c r="CA47" cm="1">
        <f t="array" ref="CA47">ROUND(QUARTILE(IF(Sum!$FF$2:$FF$153=0,Sum!BY$2:BY$153),$C47),1)</f>
        <v>0</v>
      </c>
      <c r="CB47" cm="1">
        <f t="array" ref="CB47">ROUND(QUARTILE(IF(Sum!$FF$2:$FF$153=0,Sum!BZ$2:BZ$153),$C47),1)</f>
        <v>0</v>
      </c>
      <c r="CC47" cm="1">
        <f t="array" ref="CC47">ROUND(QUARTILE(IF(Sum!$FF$2:$FF$153=0,Sum!CA$2:CA$153),$C47),1)</f>
        <v>0</v>
      </c>
      <c r="CD47" cm="1">
        <f t="array" ref="CD47">ROUND(QUARTILE(IF(Sum!$FF$2:$FF$153=0,Sum!CB$2:CB$153),$C47),1)</f>
        <v>0</v>
      </c>
      <c r="CE47" cm="1">
        <f t="array" ref="CE47">ROUND(QUARTILE(IF(Sum!$FF$2:$FF$153=0,Sum!CC$2:CC$153),$C47),1)</f>
        <v>0</v>
      </c>
      <c r="CF47" cm="1">
        <f t="array" ref="CF47">ROUND(QUARTILE(IF(Sum!$FF$2:$FF$153=0,Sum!CD$2:CD$153),$C47),1)</f>
        <v>0</v>
      </c>
      <c r="CG47" cm="1">
        <f t="array" ref="CG47">ROUND(QUARTILE(IF(Sum!$FF$2:$FF$153=0,Sum!CE$2:CE$153),$C47),1)</f>
        <v>0</v>
      </c>
      <c r="CH47" cm="1">
        <f t="array" ref="CH47">ROUND(QUARTILE(IF(Sum!$FF$2:$FF$153=0,Sum!CF$2:CF$153),$C47),1)</f>
        <v>0</v>
      </c>
      <c r="CI47" cm="1">
        <f t="array" ref="CI47">ROUND(QUARTILE(IF(Sum!$FF$2:$FF$153=0,Sum!CG$2:CG$153),$C47),1)</f>
        <v>0</v>
      </c>
      <c r="CJ47" cm="1">
        <f t="array" ref="CJ47">ROUND(QUARTILE(IF(Sum!$FF$2:$FF$153=0,Sum!CH$2:CH$153),$C47),1)</f>
        <v>350</v>
      </c>
      <c r="CK47" cm="1">
        <f t="array" ref="CK47">ROUND(QUARTILE(IF(Sum!$FF$2:$FF$153=0,Sum!CI$2:CI$153),$C47),1)</f>
        <v>240</v>
      </c>
      <c r="CL47" cm="1">
        <f t="array" ref="CL47">ROUND(QUARTILE(IF(Sum!$FF$2:$FF$153=0,Sum!CJ$2:CJ$153),$C47),1)</f>
        <v>0</v>
      </c>
      <c r="CM47" cm="1">
        <f t="array" ref="CM47">ROUND(QUARTILE(IF(Sum!$FF$2:$FF$153=0,Sum!CK$2:CK$153),$C47),1)</f>
        <v>0</v>
      </c>
      <c r="CN47" cm="1">
        <f t="array" ref="CN47">ROUND(QUARTILE(IF(Sum!$FF$2:$FF$153=0,Sum!CL$2:CL$153),$C47),1)</f>
        <v>0</v>
      </c>
      <c r="CO47" cm="1">
        <f t="array" ref="CO47">ROUND(QUARTILE(IF(Sum!$FF$2:$FF$153=0,Sum!CM$2:CM$153),$C47),1)</f>
        <v>0</v>
      </c>
      <c r="CP47" cm="1">
        <f t="array" ref="CP47">ROUND(QUARTILE(IF(Sum!$FF$2:$FF$153=0,Sum!CN$2:CN$153),$C47),1)</f>
        <v>0</v>
      </c>
      <c r="CQ47" cm="1">
        <f t="array" ref="CQ47">ROUND(QUARTILE(IF(Sum!$FF$2:$FF$153=0,Sum!CO$2:CO$153),$C47),1)</f>
        <v>0</v>
      </c>
      <c r="CR47" cm="1">
        <f t="array" ref="CR47">ROUND(QUARTILE(IF(Sum!$FF$2:$FF$153=0,Sum!CP$2:CP$153),$C47),1)</f>
        <v>0</v>
      </c>
      <c r="CS47" cm="1">
        <f t="array" ref="CS47">ROUND(QUARTILE(IF(Sum!$FF$2:$FF$153=0,Sum!CQ$2:CQ$153),$C47),1)</f>
        <v>0</v>
      </c>
      <c r="CT47" cm="1">
        <f t="array" ref="CT47">ROUND(QUARTILE(IF(Sum!$FF$2:$FF$153=0,Sum!CR$2:CR$153),$C47),1)</f>
        <v>0</v>
      </c>
      <c r="CU47" cm="1">
        <f t="array" ref="CU47">ROUND(QUARTILE(IF(Sum!$FF$2:$FF$153=0,Sum!CS$2:CS$153),$C47),1)</f>
        <v>0</v>
      </c>
      <c r="CV47" cm="1">
        <f t="array" ref="CV47">ROUND(QUARTILE(IF(Sum!$FF$2:$FF$153=0,Sum!CT$2:CT$153),$C47),1)</f>
        <v>0</v>
      </c>
      <c r="CW47" cm="1">
        <f t="array" ref="CW47">ROUND(QUARTILE(IF(Sum!$FF$2:$FF$153=0,Sum!CU$2:CU$153),$C47),1)</f>
        <v>0</v>
      </c>
      <c r="CX47" cm="1">
        <f t="array" ref="CX47">ROUND(QUARTILE(IF(Sum!$FF$2:$FF$153=0,Sum!CV$2:CV$153),$C47),1)</f>
        <v>0</v>
      </c>
      <c r="CY47" cm="1">
        <f t="array" ref="CY47">ROUND(QUARTILE(IF(Sum!$FF$2:$FF$153=0,Sum!CW$2:CW$153),$C47),1)</f>
        <v>0</v>
      </c>
      <c r="CZ47" cm="1">
        <f t="array" ref="CZ47">ROUND(QUARTILE(IF(Sum!$FF$2:$FF$153=0,Sum!CX$2:CX$153),$C47),1)</f>
        <v>0</v>
      </c>
      <c r="DA47" cm="1">
        <f t="array" ref="DA47">ROUND(QUARTILE(IF(Sum!$FF$2:$FF$153=0,Sum!CY$2:CY$153),$C47),1)</f>
        <v>0</v>
      </c>
      <c r="DB47" cm="1">
        <f t="array" ref="DB47">ROUND(QUARTILE(IF(Sum!$FF$2:$FF$153=0,Sum!CZ$2:CZ$153),$C47),1)</f>
        <v>0</v>
      </c>
      <c r="DC47" cm="1">
        <f t="array" ref="DC47">ROUND(QUARTILE(IF(Sum!$FF$2:$FF$153=0,Sum!DA$2:DA$153),$C47),1)</f>
        <v>0</v>
      </c>
      <c r="DD47" cm="1">
        <f t="array" ref="DD47">ROUND(QUARTILE(IF(Sum!$FF$2:$FF$153=0,Sum!DB$2:DB$153),$C47),1)</f>
        <v>0</v>
      </c>
      <c r="DE47" cm="1">
        <f t="array" ref="DE47">ROUND(QUARTILE(IF(Sum!$FF$2:$FF$153=0,Sum!DC$2:DC$153),$C47),1)</f>
        <v>0</v>
      </c>
      <c r="DF47" cm="1">
        <f t="array" ref="DF47">ROUND(QUARTILE(IF(Sum!$FF$2:$FF$153=0,Sum!DD$2:DD$153),$C47),1)</f>
        <v>0</v>
      </c>
      <c r="DG47" cm="1">
        <f t="array" ref="DG47">ROUND(QUARTILE(IF(Sum!$FF$2:$FF$153=0,Sum!DE$2:DE$153),$C47),1)</f>
        <v>0</v>
      </c>
      <c r="DH47" cm="1">
        <f t="array" ref="DH47">ROUND(QUARTILE(IF(Sum!$FF$2:$FF$153=0,Sum!DF$2:DF$153),$C47),1)</f>
        <v>0</v>
      </c>
      <c r="DI47" cm="1">
        <f t="array" ref="DI47">ROUND(QUARTILE(IF(Sum!$FF$2:$FF$153=0,Sum!DG$2:DG$153),$C47),1)</f>
        <v>0</v>
      </c>
      <c r="DJ47" cm="1">
        <f t="array" ref="DJ47">ROUND(QUARTILE(IF(Sum!$FF$2:$FF$153=0,Sum!DH$2:DH$153),$C47),1)</f>
        <v>0</v>
      </c>
      <c r="DK47" cm="1">
        <f t="array" ref="DK47">ROUND(QUARTILE(IF(Sum!$FF$2:$FF$153=0,Sum!DI$2:DI$153),$C47),1)</f>
        <v>0</v>
      </c>
      <c r="DL47" cm="1">
        <f t="array" ref="DL47">ROUND(QUARTILE(IF(Sum!$FF$2:$FF$153=0,Sum!DJ$2:DJ$153),$C47),1)</f>
        <v>0</v>
      </c>
      <c r="DM47" cm="1">
        <f t="array" ref="DM47">ROUND(QUARTILE(IF(Sum!$FF$2:$FF$153=0,Sum!DK$2:DK$153),$C47),1)</f>
        <v>0</v>
      </c>
      <c r="DN47" cm="1">
        <f t="array" ref="DN47">ROUND(QUARTILE(IF(Sum!$FF$2:$FF$153=0,Sum!DL$2:DL$153),$C47),1)</f>
        <v>0</v>
      </c>
      <c r="DO47" cm="1">
        <f t="array" ref="DO47">ROUND(QUARTILE(IF(Sum!$FF$2:$FF$153=0,Sum!DM$2:DM$153),$C47),1)</f>
        <v>0</v>
      </c>
      <c r="DP47" cm="1">
        <f t="array" ref="DP47">ROUND(QUARTILE(IF(Sum!$FF$2:$FF$153=0,Sum!DN$2:DN$153),$C47),1)</f>
        <v>0</v>
      </c>
      <c r="DQ47" cm="1">
        <f t="array" ref="DQ47">ROUND(QUARTILE(IF(Sum!$FF$2:$FF$153=0,Sum!DO$2:DO$153),$C47),1)</f>
        <v>0</v>
      </c>
      <c r="DR47" cm="1">
        <f t="array" ref="DR47">ROUND(QUARTILE(IF(Sum!$FF$2:$FF$153=0,Sum!DP$2:DP$153),$C47),1)</f>
        <v>0</v>
      </c>
      <c r="DS47" cm="1">
        <f t="array" ref="DS47">ROUND(QUARTILE(IF(Sum!$FF$2:$FF$153=0,Sum!DQ$2:DQ$153),$C47),1)</f>
        <v>0</v>
      </c>
      <c r="DT47" cm="1">
        <f t="array" ref="DT47">ROUND(QUARTILE(IF(Sum!$FF$2:$FF$153=0,Sum!DR$2:DR$153),$C47),1)</f>
        <v>0</v>
      </c>
      <c r="DU47" cm="1">
        <f t="array" ref="DU47">ROUND(QUARTILE(IF(Sum!$FF$2:$FF$153=0,Sum!DS$2:DS$153),$C47),1)</f>
        <v>1</v>
      </c>
      <c r="DV47" cm="1">
        <f t="array" ref="DV47">ROUND(QUARTILE(IF(Sum!$FF$2:$FF$153=0,Sum!DT$2:DT$153),$C47),1)</f>
        <v>8</v>
      </c>
      <c r="DW47" cm="1">
        <f t="array" ref="DW47">ROUND(QUARTILE(IF(Sum!$FF$2:$FF$153=0,Sum!DU$2:DU$153),$C47),1)</f>
        <v>0</v>
      </c>
      <c r="DX47" cm="1">
        <f t="array" ref="DX47">ROUND(QUARTILE(IF(Sum!$FF$2:$FF$153=0,Sum!DV$2:DV$153),$C47),1)</f>
        <v>0</v>
      </c>
      <c r="DY47" cm="1">
        <f t="array" ref="DY47">ROUND(QUARTILE(IF(Sum!$FF$2:$FF$153=0,Sum!DW$2:DW$153),$C47),1)</f>
        <v>0</v>
      </c>
      <c r="DZ47" cm="1">
        <f t="array" ref="DZ47">ROUND(QUARTILE(IF(Sum!$FF$2:$FF$153=0,Sum!DX$2:DX$153),$C47),1)</f>
        <v>0</v>
      </c>
      <c r="EA47" cm="1">
        <f t="array" ref="EA47">ROUND(QUARTILE(IF(Sum!$FF$2:$FF$153=0,Sum!DY$2:DY$153),$C47),1)</f>
        <v>0</v>
      </c>
      <c r="EB47" cm="1">
        <f t="array" ref="EB47">ROUND(QUARTILE(IF(Sum!$FF$2:$FF$153=0,Sum!DZ$2:DZ$153),$C47),1)</f>
        <v>0</v>
      </c>
      <c r="EC47" cm="1">
        <f t="array" ref="EC47">ROUND(QUARTILE(IF(Sum!$FF$2:$FF$153=0,Sum!EA$2:EA$153),$C47),1)</f>
        <v>0</v>
      </c>
      <c r="ED47" cm="1">
        <f t="array" ref="ED47">ROUND(QUARTILE(IF(Sum!$FF$2:$FF$153=0,Sum!EB$2:EB$153),$C47),1)</f>
        <v>0</v>
      </c>
      <c r="EE47" cm="1">
        <f t="array" ref="EE47">ROUND(QUARTILE(IF(Sum!$FF$2:$FF$153=0,Sum!EC$2:EC$153),$C47),1)</f>
        <v>0</v>
      </c>
      <c r="EF47" cm="1">
        <f t="array" ref="EF47">ROUND(QUARTILE(IF(Sum!$FF$2:$FF$153=0,Sum!ED$2:ED$153),$C47),1)</f>
        <v>0</v>
      </c>
      <c r="EG47" cm="1">
        <f t="array" ref="EG47">ROUND(QUARTILE(IF(Sum!$FF$2:$FF$153=0,Sum!EE$2:EE$153),$C47),1)</f>
        <v>0</v>
      </c>
      <c r="EH47" cm="1">
        <f t="array" ref="EH47">ROUND(QUARTILE(IF(Sum!$FF$2:$FF$153=0,Sum!EF$2:EF$153),$C47),1)</f>
        <v>0</v>
      </c>
      <c r="EI47" cm="1">
        <f t="array" ref="EI47">ROUND(QUARTILE(IF(Sum!$FF$2:$FF$153=0,Sum!EG$2:EG$153),$C47),1)</f>
        <v>0</v>
      </c>
      <c r="EJ47" cm="1">
        <f t="array" ref="EJ47">ROUND(QUARTILE(IF(Sum!$FF$2:$FF$153=0,Sum!EH$2:EH$153),$C47),1)</f>
        <v>0</v>
      </c>
      <c r="EK47" cm="1">
        <f t="array" ref="EK47">ROUND(QUARTILE(IF(Sum!$FF$2:$FF$153=0,Sum!EI$2:EI$153),$C47),1)</f>
        <v>0</v>
      </c>
      <c r="EL47" cm="1">
        <f t="array" ref="EL47">ROUND(QUARTILE(IF(Sum!$FF$2:$FF$153=0,Sum!EJ$2:EJ$153),$C47),1)</f>
        <v>0</v>
      </c>
      <c r="EM47" cm="1">
        <f t="array" ref="EM47">ROUND(QUARTILE(IF(Sum!$FF$2:$FF$153=0,Sum!EK$2:EK$153),$C47),1)</f>
        <v>0</v>
      </c>
      <c r="EN47" cm="1">
        <f t="array" ref="EN47">ROUND(QUARTILE(IF(Sum!$FF$2:$FF$153=0,Sum!EL$2:EL$153),$C47),1)</f>
        <v>0</v>
      </c>
      <c r="EO47" cm="1">
        <f t="array" ref="EO47">ROUND(QUARTILE(IF(Sum!$FF$2:$FF$153=0,Sum!EM$2:EM$153),$C47),1)</f>
        <v>0</v>
      </c>
      <c r="EP47" cm="1">
        <f t="array" ref="EP47">ROUND(QUARTILE(IF(Sum!$FF$2:$FF$153=0,Sum!EN$2:EN$153),$C47),1)</f>
        <v>0</v>
      </c>
      <c r="EQ47" cm="1">
        <f t="array" ref="EQ47">ROUND(QUARTILE(IF(Sum!$FF$2:$FF$153=0,Sum!EO$2:EO$153),$C47),1)</f>
        <v>0</v>
      </c>
      <c r="ER47" cm="1">
        <f t="array" ref="ER47">ROUND(QUARTILE(IF(Sum!$FF$2:$FF$153=0,Sum!EP$2:EP$153),$C47),1)</f>
        <v>0</v>
      </c>
      <c r="ES47" cm="1">
        <f t="array" ref="ES47">ROUND(QUARTILE(IF(Sum!$FF$2:$FF$153=0,Sum!EQ$2:EQ$153),$C47),1)</f>
        <v>0</v>
      </c>
      <c r="ET47" cm="1">
        <f t="array" ref="ET47">ROUND(QUARTILE(IF(Sum!$FF$2:$FF$153=0,Sum!ER$2:ER$153),$C47),1)</f>
        <v>0</v>
      </c>
      <c r="EU47" cm="1">
        <f t="array" ref="EU47">ROUND(QUARTILE(IF(Sum!$FF$2:$FF$153=0,Sum!ES$2:ES$153),$C47),1)</f>
        <v>0</v>
      </c>
      <c r="EV47" cm="1">
        <f t="array" ref="EV47">ROUND(QUARTILE(IF(Sum!$FF$2:$FF$153=0,Sum!ET$2:ET$153),$C47),1)</f>
        <v>0</v>
      </c>
      <c r="EW47" cm="1">
        <f t="array" ref="EW47">ROUND(QUARTILE(IF(Sum!$FF$2:$FF$153=0,Sum!EU$2:EU$153),$C47),1)</f>
        <v>0</v>
      </c>
      <c r="EX47" cm="1">
        <f t="array" ref="EX47">ROUND(QUARTILE(IF(Sum!$FF$2:$FF$153=0,Sum!EV$2:EV$153),$C47),1)</f>
        <v>0</v>
      </c>
      <c r="EY47" cm="1">
        <f t="array" ref="EY47">ROUND(QUARTILE(IF(Sum!$FF$2:$FF$153=0,Sum!EW$2:EW$153),$C47),1)</f>
        <v>0</v>
      </c>
      <c r="EZ47" cm="1">
        <f t="array" ref="EZ47">ROUND(QUARTILE(IF(Sum!$FF$2:$FF$153=0,Sum!EX$2:EX$153),$C47),1)</f>
        <v>0</v>
      </c>
      <c r="FA47" cm="1">
        <f t="array" ref="FA47">ROUND(QUARTILE(IF(Sum!$FF$2:$FF$153=0,Sum!EY$2:EY$153),$C47),1)</f>
        <v>0</v>
      </c>
      <c r="FB47" cm="1">
        <f t="array" ref="FB47">ROUND(QUARTILE(IF(Sum!$FF$2:$FF$153=0,Sum!EZ$2:EZ$153),$C47),1)</f>
        <v>0</v>
      </c>
      <c r="FC47" cm="1">
        <f t="array" ref="FC47">ROUND(QUARTILE(IF(Sum!$FF$2:$FF$153=0,Sum!FA$2:FA$153),$C47),1)</f>
        <v>0</v>
      </c>
      <c r="FD47" cm="1">
        <f t="array" ref="FD47">ROUND(QUARTILE(IF(Sum!$FF$2:$FF$153=0,Sum!FB$2:FB$153),$C47),1)</f>
        <v>0</v>
      </c>
      <c r="FE47" cm="1">
        <f t="array" ref="FE47">ROUND(QUARTILE(IF(Sum!$FF$2:$FF$153=0,Sum!FC$2:FC$153),$C47),1)</f>
        <v>0</v>
      </c>
    </row>
    <row r="48" spans="1:161" x14ac:dyDescent="0.25">
      <c r="A48" s="198"/>
      <c r="B48" s="44" t="s">
        <v>387</v>
      </c>
      <c r="C48" s="44">
        <v>4</v>
      </c>
      <c r="D48" cm="1">
        <f t="array" ref="D48">ROUND(QUARTILE(IF(Sum!$FF$2:$FF$153=0,Sum!B$2:B$153),$C48),1)</f>
        <v>69</v>
      </c>
      <c r="E48" cm="1">
        <f t="array" ref="E48">ROUND(QUARTILE(IF(Sum!$FF$2:$FF$153=0,Sum!C$2:C$153),$C48),1)</f>
        <v>1</v>
      </c>
      <c r="F48" cm="1">
        <f t="array" ref="F48">ROUND(QUARTILE(IF(Sum!$FF$2:$FF$153=0,Sum!D$2:D$153),$C48),1)</f>
        <v>1</v>
      </c>
      <c r="G48" cm="1">
        <f t="array" ref="G48">ROUND(QUARTILE(IF(Sum!$FF$2:$FF$153=0,Sum!E$2:E$153),$C48),1)</f>
        <v>1</v>
      </c>
      <c r="H48" cm="1">
        <f t="array" ref="H48">ROUND(QUARTILE(IF(Sum!$FF$2:$FF$153=0,Sum!F$2:F$153),$C48),1)</f>
        <v>1</v>
      </c>
      <c r="I48" cm="1">
        <f t="array" ref="I48">ROUND(QUARTILE(IF(Sum!$FF$2:$FF$153=0,Sum!G$2:G$153),$C48),1)</f>
        <v>1</v>
      </c>
      <c r="J48" cm="1">
        <f t="array" ref="J48">ROUND(QUARTILE(IF(Sum!$FF$2:$FF$153=0,Sum!H$2:H$153),$C48),1)</f>
        <v>1</v>
      </c>
      <c r="K48" cm="1">
        <f t="array" ref="K48">ROUND(QUARTILE(IF(Sum!$FF$2:$FF$153=0,Sum!I$2:I$153),$C48),1)</f>
        <v>184</v>
      </c>
      <c r="L48" cm="1">
        <f t="array" ref="L48">ROUND(QUARTILE(IF(Sum!$FF$2:$FF$153=0,Sum!J$2:J$153),$C48),1)</f>
        <v>115</v>
      </c>
      <c r="M48" cm="1">
        <f t="array" ref="M48">ROUND(QUARTILE(IF(Sum!$FF$2:$FF$153=0,Sum!K$2:K$153),$C48),1)</f>
        <v>36</v>
      </c>
      <c r="N48" cm="1">
        <f t="array" ref="N48">ROUND(QUARTILE(IF(Sum!$FF$2:$FF$153=0,Sum!L$2:L$153),$C48),1)</f>
        <v>1</v>
      </c>
      <c r="O48" cm="1">
        <f t="array" ref="O48">ROUND(QUARTILE(IF(Sum!$FF$2:$FF$153=0,Sum!M$2:M$153),$C48),1)</f>
        <v>1</v>
      </c>
      <c r="P48" cm="1">
        <f t="array" ref="P48">ROUND(QUARTILE(IF(Sum!$FF$2:$FF$153=0,Sum!N$2:N$153),$C48),1)</f>
        <v>1</v>
      </c>
      <c r="Q48" cm="1">
        <f t="array" ref="Q48">ROUND(QUARTILE(IF(Sum!$FF$2:$FF$153=0,Sum!O$2:O$153),$C48),1)</f>
        <v>1</v>
      </c>
      <c r="R48" cm="1">
        <f t="array" ref="R48">ROUND(QUARTILE(IF(Sum!$FF$2:$FF$153=0,Sum!P$2:P$153),$C48),1)</f>
        <v>1</v>
      </c>
      <c r="S48" cm="1">
        <f t="array" ref="S48">ROUND(QUARTILE(IF(Sum!$FF$2:$FF$153=0,Sum!Q$2:Q$153),$C48),1)</f>
        <v>1</v>
      </c>
      <c r="T48" cm="1">
        <f t="array" ref="T48">ROUND(QUARTILE(IF(Sum!$FF$2:$FF$153=0,Sum!R$2:R$153),$C48),1)</f>
        <v>1</v>
      </c>
      <c r="U48" cm="1">
        <f t="array" ref="U48">ROUND(QUARTILE(IF(Sum!$FF$2:$FF$153=0,Sum!S$2:S$153),$C48),1)</f>
        <v>1</v>
      </c>
      <c r="V48" cm="1">
        <f t="array" ref="V48">ROUND(QUARTILE(IF(Sum!$FF$2:$FF$153=0,Sum!T$2:T$153),$C48),1)</f>
        <v>1</v>
      </c>
      <c r="W48" cm="1">
        <f t="array" ref="W48">ROUND(QUARTILE(IF(Sum!$FF$2:$FF$153=0,Sum!U$2:U$153),$C48),1)</f>
        <v>1</v>
      </c>
      <c r="X48" cm="1">
        <f t="array" ref="X48">ROUND(QUARTILE(IF(Sum!$FF$2:$FF$153=0,Sum!V$2:V$153),$C48),1)</f>
        <v>1</v>
      </c>
      <c r="Y48" cm="1">
        <f t="array" ref="Y48">ROUND(QUARTILE(IF(Sum!$FF$2:$FF$153=0,Sum!W$2:W$153),$C48),1)</f>
        <v>1</v>
      </c>
      <c r="Z48" cm="1">
        <f t="array" ref="Z48">ROUND(QUARTILE(IF(Sum!$FF$2:$FF$153=0,Sum!X$2:X$153),$C48),1)</f>
        <v>1</v>
      </c>
      <c r="AA48" cm="1">
        <f t="array" ref="AA48">ROUND(QUARTILE(IF(Sum!$FF$2:$FF$153=0,Sum!Y$2:Y$153),$C48),1)</f>
        <v>1</v>
      </c>
      <c r="AB48" cm="1">
        <f t="array" ref="AB48">ROUND(QUARTILE(IF(Sum!$FF$2:$FF$153=0,Sum!Z$2:Z$153),$C48),1)</f>
        <v>1</v>
      </c>
      <c r="AC48" cm="1">
        <f t="array" ref="AC48">ROUND(QUARTILE(IF(Sum!$FF$2:$FF$153=0,Sum!AA$2:AA$153),$C48),1)</f>
        <v>1</v>
      </c>
      <c r="AD48" cm="1">
        <f t="array" ref="AD48">ROUND(QUARTILE(IF(Sum!$FF$2:$FF$153=0,Sum!AB$2:AB$153),$C48),1)</f>
        <v>0</v>
      </c>
      <c r="AE48" cm="1">
        <f t="array" ref="AE48">ROUND(QUARTILE(IF(Sum!$FF$2:$FF$153=0,Sum!AC$2:AC$153),$C48),1)</f>
        <v>1</v>
      </c>
      <c r="AF48" cm="1">
        <f t="array" ref="AF48">ROUND(QUARTILE(IF(Sum!$FF$2:$FF$153=0,Sum!AD$2:AD$153),$C48),1)</f>
        <v>1</v>
      </c>
      <c r="AG48" cm="1">
        <f t="array" ref="AG48">ROUND(QUARTILE(IF(Sum!$FF$2:$FF$153=0,Sum!AE$2:AE$153),$C48),1)</f>
        <v>1</v>
      </c>
      <c r="AH48" cm="1">
        <f t="array" ref="AH48">ROUND(QUARTILE(IF(Sum!$FF$2:$FF$153=0,Sum!AF$2:AF$153),$C48),1)</f>
        <v>1</v>
      </c>
      <c r="AI48" cm="1">
        <f t="array" ref="AI48">ROUND(QUARTILE(IF(Sum!$FF$2:$FF$153=0,Sum!AG$2:AG$153),$C48),1)</f>
        <v>1</v>
      </c>
      <c r="AJ48" cm="1">
        <f t="array" ref="AJ48">ROUND(QUARTILE(IF(Sum!$FF$2:$FF$153=0,Sum!AH$2:AH$153),$C48),1)</f>
        <v>1</v>
      </c>
      <c r="AK48" cm="1">
        <f t="array" ref="AK48">ROUND(QUARTILE(IF(Sum!$FF$2:$FF$153=0,Sum!AI$2:AI$153),$C48),1)</f>
        <v>1</v>
      </c>
      <c r="AL48" cm="1">
        <f t="array" ref="AL48">ROUND(QUARTILE(IF(Sum!$FF$2:$FF$153=0,Sum!AJ$2:AJ$153),$C48),1)</f>
        <v>0</v>
      </c>
      <c r="AM48" cm="1">
        <f t="array" ref="AM48">ROUND(QUARTILE(IF(Sum!$FF$2:$FF$153=0,Sum!AK$2:AK$153),$C48),1)</f>
        <v>1</v>
      </c>
      <c r="AN48" cm="1">
        <f t="array" ref="AN48">ROUND(QUARTILE(IF(Sum!$FF$2:$FF$153=0,Sum!AL$2:AL$153),$C48),1)</f>
        <v>1</v>
      </c>
      <c r="AO48" cm="1">
        <f t="array" ref="AO48">ROUND(QUARTILE(IF(Sum!$FF$2:$FF$153=0,Sum!AM$2:AM$153),$C48),1)</f>
        <v>1</v>
      </c>
      <c r="AP48" cm="1">
        <f t="array" ref="AP48">ROUND(QUARTILE(IF(Sum!$FF$2:$FF$153=0,Sum!AN$2:AN$153),$C48),1)</f>
        <v>1</v>
      </c>
      <c r="AQ48" cm="1">
        <f t="array" ref="AQ48">ROUND(QUARTILE(IF(Sum!$FF$2:$FF$153=0,Sum!AO$2:AO$153),$C48),1)</f>
        <v>0</v>
      </c>
      <c r="AR48" cm="1">
        <f t="array" ref="AR48">ROUND(QUARTILE(IF(Sum!$FF$2:$FF$153=0,Sum!AP$2:AP$153),$C48),1)</f>
        <v>1</v>
      </c>
      <c r="AS48" cm="1">
        <f t="array" ref="AS48">ROUND(QUARTILE(IF(Sum!$FF$2:$FF$153=0,Sum!AQ$2:AQ$153),$C48),1)</f>
        <v>1</v>
      </c>
      <c r="AT48" cm="1">
        <f t="array" ref="AT48">ROUND(QUARTILE(IF(Sum!$FF$2:$FF$153=0,Sum!AR$2:AR$153),$C48),1)</f>
        <v>1</v>
      </c>
      <c r="AU48" cm="1">
        <f t="array" ref="AU48">ROUND(QUARTILE(IF(Sum!$FF$2:$FF$153=0,Sum!AS$2:AS$153),$C48),1)</f>
        <v>1</v>
      </c>
      <c r="AV48" cm="1">
        <f t="array" ref="AV48">ROUND(QUARTILE(IF(Sum!$FF$2:$FF$153=0,Sum!AT$2:AT$153),$C48),1)</f>
        <v>1</v>
      </c>
      <c r="AW48" cm="1">
        <f t="array" ref="AW48">ROUND(QUARTILE(IF(Sum!$FF$2:$FF$153=0,Sum!AU$2:AU$153),$C48),1)</f>
        <v>1</v>
      </c>
      <c r="AX48" cm="1">
        <f t="array" ref="AX48">ROUND(QUARTILE(IF(Sum!$FF$2:$FF$153=0,Sum!AV$2:AV$153),$C48),1)</f>
        <v>1</v>
      </c>
      <c r="AY48" cm="1">
        <f t="array" ref="AY48">ROUND(QUARTILE(IF(Sum!$FF$2:$FF$153=0,Sum!AW$2:AW$153),$C48),1)</f>
        <v>1</v>
      </c>
      <c r="AZ48" cm="1">
        <f t="array" ref="AZ48">ROUND(QUARTILE(IF(Sum!$FF$2:$FF$153=0,Sum!AX$2:AX$153),$C48),1)</f>
        <v>1</v>
      </c>
      <c r="BA48" cm="1">
        <f t="array" ref="BA48">ROUND(QUARTILE(IF(Sum!$FF$2:$FF$153=0,Sum!AY$2:AY$153),$C48),1)</f>
        <v>56</v>
      </c>
      <c r="BB48" cm="1">
        <f t="array" ref="BB48">ROUND(QUARTILE(IF(Sum!$FF$2:$FF$153=0,Sum!AZ$2:AZ$153),$C48),1)</f>
        <v>3.4</v>
      </c>
      <c r="BC48" cm="1">
        <f t="array" ref="BC48">ROUND(QUARTILE(IF(Sum!$FF$2:$FF$153=0,Sum!BA$2:BA$153),$C48),1)</f>
        <v>5.7</v>
      </c>
      <c r="BD48" cm="1">
        <f t="array" ref="BD48">ROUND(QUARTILE(IF(Sum!$FF$2:$FF$153=0,Sum!BB$2:BB$153),$C48),1)</f>
        <v>0</v>
      </c>
      <c r="BE48" cm="1">
        <f t="array" ref="BE48">ROUND(QUARTILE(IF(Sum!$FF$2:$FF$153=0,Sum!BC$2:BC$153),$C48),1)</f>
        <v>1</v>
      </c>
      <c r="BF48" cm="1">
        <f t="array" ref="BF48">ROUND(QUARTILE(IF(Sum!$FF$2:$FF$153=0,Sum!BD$2:BD$153),$C48),1)</f>
        <v>1</v>
      </c>
      <c r="BG48" cm="1">
        <f t="array" ref="BG48">ROUND(QUARTILE(IF(Sum!$FF$2:$FF$153=0,Sum!BE$2:BE$153),$C48),1)</f>
        <v>2.2000000000000002</v>
      </c>
      <c r="BH48" cm="1">
        <f t="array" ref="BH48">ROUND(QUARTILE(IF(Sum!$FF$2:$FF$153=0,Sum!BF$2:BF$153),$C48),1)</f>
        <v>367</v>
      </c>
      <c r="BI48" cm="1">
        <f t="array" ref="BI48">ROUND(QUARTILE(IF(Sum!$FF$2:$FF$153=0,Sum!BG$2:BG$153),$C48),1)</f>
        <v>1</v>
      </c>
      <c r="BJ48" cm="1">
        <f t="array" ref="BJ48">ROUND(QUARTILE(IF(Sum!$FF$2:$FF$153=0,Sum!BH$2:BH$153),$C48),1)</f>
        <v>182</v>
      </c>
      <c r="BK48" cm="1">
        <f t="array" ref="BK48">ROUND(QUARTILE(IF(Sum!$FF$2:$FF$153=0,Sum!BI$2:BI$153),$C48),1)</f>
        <v>143</v>
      </c>
      <c r="BL48" cm="1">
        <f t="array" ref="BL48">ROUND(QUARTILE(IF(Sum!$FF$2:$FF$153=0,Sum!BJ$2:BJ$153),$C48),1)</f>
        <v>36.5</v>
      </c>
      <c r="BM48" cm="1">
        <f t="array" ref="BM48">ROUND(QUARTILE(IF(Sum!$FF$2:$FF$153=0,Sum!BK$2:BK$153),$C48),1)</f>
        <v>1</v>
      </c>
      <c r="BN48" cm="1">
        <f t="array" ref="BN48">ROUND(QUARTILE(IF(Sum!$FF$2:$FF$153=0,Sum!BL$2:BL$153),$C48),1)</f>
        <v>4</v>
      </c>
      <c r="BO48" cm="1">
        <f t="array" ref="BO48">ROUND(QUARTILE(IF(Sum!$FF$2:$FF$153=0,Sum!BM$2:BM$153),$C48),1)</f>
        <v>1</v>
      </c>
      <c r="BP48" cm="1">
        <f t="array" ref="BP48">ROUND(QUARTILE(IF(Sum!$FF$2:$FF$153=0,Sum!BN$2:BN$153),$C48),1)</f>
        <v>1</v>
      </c>
      <c r="BQ48" cm="1">
        <f t="array" ref="BQ48">ROUND(QUARTILE(IF(Sum!$FF$2:$FF$153=0,Sum!BO$2:BO$153),$C48),1)</f>
        <v>1</v>
      </c>
      <c r="BR48" cm="1">
        <f t="array" ref="BR48">ROUND(QUARTILE(IF(Sum!$FF$2:$FF$153=0,Sum!BP$2:BP$153),$C48),1)</f>
        <v>1</v>
      </c>
      <c r="BS48" cm="1">
        <f t="array" ref="BS48">ROUND(QUARTILE(IF(Sum!$FF$2:$FF$153=0,Sum!BQ$2:BQ$153),$C48),1)</f>
        <v>1</v>
      </c>
      <c r="BT48" cm="1">
        <f t="array" ref="BT48">ROUND(QUARTILE(IF(Sum!$FF$2:$FF$153=0,Sum!BR$2:BR$153),$C48),1)</f>
        <v>1</v>
      </c>
      <c r="BU48" cm="1">
        <f t="array" ref="BU48">ROUND(QUARTILE(IF(Sum!$FF$2:$FF$153=0,Sum!BS$2:BS$153),$C48),1)</f>
        <v>0</v>
      </c>
      <c r="BV48" cm="1">
        <f t="array" ref="BV48">ROUND(QUARTILE(IF(Sum!$FF$2:$FF$153=0,Sum!BT$2:BT$153),$C48),1)</f>
        <v>0</v>
      </c>
      <c r="BW48" cm="1">
        <f t="array" ref="BW48">ROUND(QUARTILE(IF(Sum!$FF$2:$FF$153=0,Sum!BU$2:BU$153),$C48),1)</f>
        <v>1</v>
      </c>
      <c r="BX48" cm="1">
        <f t="array" ref="BX48">ROUND(QUARTILE(IF(Sum!$FF$2:$FF$153=0,Sum!BV$2:BV$153),$C48),1)</f>
        <v>1</v>
      </c>
      <c r="BY48" cm="1">
        <f t="array" ref="BY48">ROUND(QUARTILE(IF(Sum!$FF$2:$FF$153=0,Sum!BW$2:BW$153),$C48),1)</f>
        <v>5</v>
      </c>
      <c r="BZ48" cm="1">
        <f t="array" ref="BZ48">ROUND(QUARTILE(IF(Sum!$FF$2:$FF$153=0,Sum!BX$2:BX$153),$C48),1)</f>
        <v>0</v>
      </c>
      <c r="CA48" cm="1">
        <f t="array" ref="CA48">ROUND(QUARTILE(IF(Sum!$FF$2:$FF$153=0,Sum!BY$2:BY$153),$C48),1)</f>
        <v>1</v>
      </c>
      <c r="CB48" cm="1">
        <f t="array" ref="CB48">ROUND(QUARTILE(IF(Sum!$FF$2:$FF$153=0,Sum!BZ$2:BZ$153),$C48),1)</f>
        <v>1</v>
      </c>
      <c r="CC48" cm="1">
        <f t="array" ref="CC48">ROUND(QUARTILE(IF(Sum!$FF$2:$FF$153=0,Sum!CA$2:CA$153),$C48),1)</f>
        <v>1</v>
      </c>
      <c r="CD48" cm="1">
        <f t="array" ref="CD48">ROUND(QUARTILE(IF(Sum!$FF$2:$FF$153=0,Sum!CB$2:CB$153),$C48),1)</f>
        <v>1</v>
      </c>
      <c r="CE48" cm="1">
        <f t="array" ref="CE48">ROUND(QUARTILE(IF(Sum!$FF$2:$FF$153=0,Sum!CC$2:CC$153),$C48),1)</f>
        <v>1</v>
      </c>
      <c r="CF48" cm="1">
        <f t="array" ref="CF48">ROUND(QUARTILE(IF(Sum!$FF$2:$FF$153=0,Sum!CD$2:CD$153),$C48),1)</f>
        <v>1</v>
      </c>
      <c r="CG48" cm="1">
        <f t="array" ref="CG48">ROUND(QUARTILE(IF(Sum!$FF$2:$FF$153=0,Sum!CE$2:CE$153),$C48),1)</f>
        <v>1</v>
      </c>
      <c r="CH48" cm="1">
        <f t="array" ref="CH48">ROUND(QUARTILE(IF(Sum!$FF$2:$FF$153=0,Sum!CF$2:CF$153),$C48),1)</f>
        <v>1</v>
      </c>
      <c r="CI48" cm="1">
        <f t="array" ref="CI48">ROUND(QUARTILE(IF(Sum!$FF$2:$FF$153=0,Sum!CG$2:CG$153),$C48),1)</f>
        <v>1</v>
      </c>
      <c r="CJ48" cm="1">
        <f t="array" ref="CJ48">ROUND(QUARTILE(IF(Sum!$FF$2:$FF$153=0,Sum!CH$2:CH$153),$C48),1)</f>
        <v>1300</v>
      </c>
      <c r="CK48" cm="1">
        <f t="array" ref="CK48">ROUND(QUARTILE(IF(Sum!$FF$2:$FF$153=0,Sum!CI$2:CI$153),$C48),1)</f>
        <v>3060</v>
      </c>
      <c r="CL48" cm="1">
        <f t="array" ref="CL48">ROUND(QUARTILE(IF(Sum!$FF$2:$FF$153=0,Sum!CJ$2:CJ$153),$C48),1)</f>
        <v>1</v>
      </c>
      <c r="CM48" cm="1">
        <f t="array" ref="CM48">ROUND(QUARTILE(IF(Sum!$FF$2:$FF$153=0,Sum!CK$2:CK$153),$C48),1)</f>
        <v>0</v>
      </c>
      <c r="CN48" cm="1">
        <f t="array" ref="CN48">ROUND(QUARTILE(IF(Sum!$FF$2:$FF$153=0,Sum!CL$2:CL$153),$C48),1)</f>
        <v>1</v>
      </c>
      <c r="CO48" cm="1">
        <f t="array" ref="CO48">ROUND(QUARTILE(IF(Sum!$FF$2:$FF$153=0,Sum!CM$2:CM$153),$C48),1)</f>
        <v>1</v>
      </c>
      <c r="CP48" cm="1">
        <f t="array" ref="CP48">ROUND(QUARTILE(IF(Sum!$FF$2:$FF$153=0,Sum!CN$2:CN$153),$C48),1)</f>
        <v>0</v>
      </c>
      <c r="CQ48" cm="1">
        <f t="array" ref="CQ48">ROUND(QUARTILE(IF(Sum!$FF$2:$FF$153=0,Sum!CO$2:CO$153),$C48),1)</f>
        <v>1</v>
      </c>
      <c r="CR48" cm="1">
        <f t="array" ref="CR48">ROUND(QUARTILE(IF(Sum!$FF$2:$FF$153=0,Sum!CP$2:CP$153),$C48),1)</f>
        <v>1</v>
      </c>
      <c r="CS48" cm="1">
        <f t="array" ref="CS48">ROUND(QUARTILE(IF(Sum!$FF$2:$FF$153=0,Sum!CQ$2:CQ$153),$C48),1)</f>
        <v>1</v>
      </c>
      <c r="CT48" cm="1">
        <f t="array" ref="CT48">ROUND(QUARTILE(IF(Sum!$FF$2:$FF$153=0,Sum!CR$2:CR$153),$C48),1)</f>
        <v>1</v>
      </c>
      <c r="CU48" cm="1">
        <f t="array" ref="CU48">ROUND(QUARTILE(IF(Sum!$FF$2:$FF$153=0,Sum!CS$2:CS$153),$C48),1)</f>
        <v>0</v>
      </c>
      <c r="CV48" cm="1">
        <f t="array" ref="CV48">ROUND(QUARTILE(IF(Sum!$FF$2:$FF$153=0,Sum!CT$2:CT$153),$C48),1)</f>
        <v>1</v>
      </c>
      <c r="CW48" cm="1">
        <f t="array" ref="CW48">ROUND(QUARTILE(IF(Sum!$FF$2:$FF$153=0,Sum!CU$2:CU$153),$C48),1)</f>
        <v>1</v>
      </c>
      <c r="CX48" cm="1">
        <f t="array" ref="CX48">ROUND(QUARTILE(IF(Sum!$FF$2:$FF$153=0,Sum!CV$2:CV$153),$C48),1)</f>
        <v>1</v>
      </c>
      <c r="CY48" cm="1">
        <f t="array" ref="CY48">ROUND(QUARTILE(IF(Sum!$FF$2:$FF$153=0,Sum!CW$2:CW$153),$C48),1)</f>
        <v>1</v>
      </c>
      <c r="CZ48" cm="1">
        <f t="array" ref="CZ48">ROUND(QUARTILE(IF(Sum!$FF$2:$FF$153=0,Sum!CX$2:CX$153),$C48),1)</f>
        <v>1</v>
      </c>
      <c r="DA48" cm="1">
        <f t="array" ref="DA48">ROUND(QUARTILE(IF(Sum!$FF$2:$FF$153=0,Sum!CY$2:CY$153),$C48),1)</f>
        <v>1</v>
      </c>
      <c r="DB48" cm="1">
        <f t="array" ref="DB48">ROUND(QUARTILE(IF(Sum!$FF$2:$FF$153=0,Sum!CZ$2:CZ$153),$C48),1)</f>
        <v>1</v>
      </c>
      <c r="DC48" cm="1">
        <f t="array" ref="DC48">ROUND(QUARTILE(IF(Sum!$FF$2:$FF$153=0,Sum!DA$2:DA$153),$C48),1)</f>
        <v>1</v>
      </c>
      <c r="DD48" cm="1">
        <f t="array" ref="DD48">ROUND(QUARTILE(IF(Sum!$FF$2:$FF$153=0,Sum!DB$2:DB$153),$C48),1)</f>
        <v>1</v>
      </c>
      <c r="DE48" cm="1">
        <f t="array" ref="DE48">ROUND(QUARTILE(IF(Sum!$FF$2:$FF$153=0,Sum!DC$2:DC$153),$C48),1)</f>
        <v>1</v>
      </c>
      <c r="DF48" cm="1">
        <f t="array" ref="DF48">ROUND(QUARTILE(IF(Sum!$FF$2:$FF$153=0,Sum!DD$2:DD$153),$C48),1)</f>
        <v>0</v>
      </c>
      <c r="DG48" cm="1">
        <f t="array" ref="DG48">ROUND(QUARTILE(IF(Sum!$FF$2:$FF$153=0,Sum!DE$2:DE$153),$C48),1)</f>
        <v>1</v>
      </c>
      <c r="DH48" cm="1">
        <f t="array" ref="DH48">ROUND(QUARTILE(IF(Sum!$FF$2:$FF$153=0,Sum!DF$2:DF$153),$C48),1)</f>
        <v>1</v>
      </c>
      <c r="DI48" cm="1">
        <f t="array" ref="DI48">ROUND(QUARTILE(IF(Sum!$FF$2:$FF$153=0,Sum!DG$2:DG$153),$C48),1)</f>
        <v>1</v>
      </c>
      <c r="DJ48" cm="1">
        <f t="array" ref="DJ48">ROUND(QUARTILE(IF(Sum!$FF$2:$FF$153=0,Sum!DH$2:DH$153),$C48),1)</f>
        <v>1</v>
      </c>
      <c r="DK48" cm="1">
        <f t="array" ref="DK48">ROUND(QUARTILE(IF(Sum!$FF$2:$FF$153=0,Sum!DI$2:DI$153),$C48),1)</f>
        <v>1</v>
      </c>
      <c r="DL48" cm="1">
        <f t="array" ref="DL48">ROUND(QUARTILE(IF(Sum!$FF$2:$FF$153=0,Sum!DJ$2:DJ$153),$C48),1)</f>
        <v>1</v>
      </c>
      <c r="DM48" cm="1">
        <f t="array" ref="DM48">ROUND(QUARTILE(IF(Sum!$FF$2:$FF$153=0,Sum!DK$2:DK$153),$C48),1)</f>
        <v>1</v>
      </c>
      <c r="DN48" cm="1">
        <f t="array" ref="DN48">ROUND(QUARTILE(IF(Sum!$FF$2:$FF$153=0,Sum!DL$2:DL$153),$C48),1)</f>
        <v>1</v>
      </c>
      <c r="DO48" cm="1">
        <f t="array" ref="DO48">ROUND(QUARTILE(IF(Sum!$FF$2:$FF$153=0,Sum!DM$2:DM$153),$C48),1)</f>
        <v>0</v>
      </c>
      <c r="DP48" cm="1">
        <f t="array" ref="DP48">ROUND(QUARTILE(IF(Sum!$FF$2:$FF$153=0,Sum!DN$2:DN$153),$C48),1)</f>
        <v>1</v>
      </c>
      <c r="DQ48" cm="1">
        <f t="array" ref="DQ48">ROUND(QUARTILE(IF(Sum!$FF$2:$FF$153=0,Sum!DO$2:DO$153),$C48),1)</f>
        <v>0</v>
      </c>
      <c r="DR48" cm="1">
        <f t="array" ref="DR48">ROUND(QUARTILE(IF(Sum!$FF$2:$FF$153=0,Sum!DP$2:DP$153),$C48),1)</f>
        <v>1</v>
      </c>
      <c r="DS48" cm="1">
        <f t="array" ref="DS48">ROUND(QUARTILE(IF(Sum!$FF$2:$FF$153=0,Sum!DQ$2:DQ$153),$C48),1)</f>
        <v>1</v>
      </c>
      <c r="DT48" cm="1">
        <f t="array" ref="DT48">ROUND(QUARTILE(IF(Sum!$FF$2:$FF$153=0,Sum!DR$2:DR$153),$C48),1)</f>
        <v>1</v>
      </c>
      <c r="DU48" cm="1">
        <f t="array" ref="DU48">ROUND(QUARTILE(IF(Sum!$FF$2:$FF$153=0,Sum!DS$2:DS$153),$C48),1)</f>
        <v>1</v>
      </c>
      <c r="DV48" cm="1">
        <f t="array" ref="DV48">ROUND(QUARTILE(IF(Sum!$FF$2:$FF$153=0,Sum!DT$2:DT$153),$C48),1)</f>
        <v>57</v>
      </c>
      <c r="DW48" cm="1">
        <f t="array" ref="DW48">ROUND(QUARTILE(IF(Sum!$FF$2:$FF$153=0,Sum!DU$2:DU$153),$C48),1)</f>
        <v>1</v>
      </c>
      <c r="DX48" cm="1">
        <f t="array" ref="DX48">ROUND(QUARTILE(IF(Sum!$FF$2:$FF$153=0,Sum!DV$2:DV$153),$C48),1)</f>
        <v>1</v>
      </c>
      <c r="DY48" cm="1">
        <f t="array" ref="DY48">ROUND(QUARTILE(IF(Sum!$FF$2:$FF$153=0,Sum!DW$2:DW$153),$C48),1)</f>
        <v>1</v>
      </c>
      <c r="DZ48" cm="1">
        <f t="array" ref="DZ48">ROUND(QUARTILE(IF(Sum!$FF$2:$FF$153=0,Sum!DX$2:DX$153),$C48),1)</f>
        <v>0</v>
      </c>
      <c r="EA48" cm="1">
        <f t="array" ref="EA48">ROUND(QUARTILE(IF(Sum!$FF$2:$FF$153=0,Sum!DY$2:DY$153),$C48),1)</f>
        <v>1</v>
      </c>
      <c r="EB48" cm="1">
        <f t="array" ref="EB48">ROUND(QUARTILE(IF(Sum!$FF$2:$FF$153=0,Sum!DZ$2:DZ$153),$C48),1)</f>
        <v>0</v>
      </c>
      <c r="EC48" cm="1">
        <f t="array" ref="EC48">ROUND(QUARTILE(IF(Sum!$FF$2:$FF$153=0,Sum!EA$2:EA$153),$C48),1)</f>
        <v>1</v>
      </c>
      <c r="ED48" cm="1">
        <f t="array" ref="ED48">ROUND(QUARTILE(IF(Sum!$FF$2:$FF$153=0,Sum!EB$2:EB$153),$C48),1)</f>
        <v>1</v>
      </c>
      <c r="EE48" cm="1">
        <f t="array" ref="EE48">ROUND(QUARTILE(IF(Sum!$FF$2:$FF$153=0,Sum!EC$2:EC$153),$C48),1)</f>
        <v>1</v>
      </c>
      <c r="EF48" cm="1">
        <f t="array" ref="EF48">ROUND(QUARTILE(IF(Sum!$FF$2:$FF$153=0,Sum!ED$2:ED$153),$C48),1)</f>
        <v>1</v>
      </c>
      <c r="EG48" cm="1">
        <f t="array" ref="EG48">ROUND(QUARTILE(IF(Sum!$FF$2:$FF$153=0,Sum!EE$2:EE$153),$C48),1)</f>
        <v>1</v>
      </c>
      <c r="EH48" cm="1">
        <f t="array" ref="EH48">ROUND(QUARTILE(IF(Sum!$FF$2:$FF$153=0,Sum!EF$2:EF$153),$C48),1)</f>
        <v>1</v>
      </c>
      <c r="EI48" cm="1">
        <f t="array" ref="EI48">ROUND(QUARTILE(IF(Sum!$FF$2:$FF$153=0,Sum!EG$2:EG$153),$C48),1)</f>
        <v>1</v>
      </c>
      <c r="EJ48" cm="1">
        <f t="array" ref="EJ48">ROUND(QUARTILE(IF(Sum!$FF$2:$FF$153=0,Sum!EH$2:EH$153),$C48),1)</f>
        <v>1</v>
      </c>
      <c r="EK48" cm="1">
        <f t="array" ref="EK48">ROUND(QUARTILE(IF(Sum!$FF$2:$FF$153=0,Sum!EI$2:EI$153),$C48),1)</f>
        <v>1</v>
      </c>
      <c r="EL48" cm="1">
        <f t="array" ref="EL48">ROUND(QUARTILE(IF(Sum!$FF$2:$FF$153=0,Sum!EJ$2:EJ$153),$C48),1)</f>
        <v>1</v>
      </c>
      <c r="EM48" cm="1">
        <f t="array" ref="EM48">ROUND(QUARTILE(IF(Sum!$FF$2:$FF$153=0,Sum!EK$2:EK$153),$C48),1)</f>
        <v>1</v>
      </c>
      <c r="EN48" cm="1">
        <f t="array" ref="EN48">ROUND(QUARTILE(IF(Sum!$FF$2:$FF$153=0,Sum!EL$2:EL$153),$C48),1)</f>
        <v>1</v>
      </c>
      <c r="EO48" cm="1">
        <f t="array" ref="EO48">ROUND(QUARTILE(IF(Sum!$FF$2:$FF$153=0,Sum!EM$2:EM$153),$C48),1)</f>
        <v>1</v>
      </c>
      <c r="EP48" cm="1">
        <f t="array" ref="EP48">ROUND(QUARTILE(IF(Sum!$FF$2:$FF$153=0,Sum!EN$2:EN$153),$C48),1)</f>
        <v>1</v>
      </c>
      <c r="EQ48" cm="1">
        <f t="array" ref="EQ48">ROUND(QUARTILE(IF(Sum!$FF$2:$FF$153=0,Sum!EO$2:EO$153),$C48),1)</f>
        <v>1</v>
      </c>
      <c r="ER48" cm="1">
        <f t="array" ref="ER48">ROUND(QUARTILE(IF(Sum!$FF$2:$FF$153=0,Sum!EP$2:EP$153),$C48),1)</f>
        <v>1</v>
      </c>
      <c r="ES48" cm="1">
        <f t="array" ref="ES48">ROUND(QUARTILE(IF(Sum!$FF$2:$FF$153=0,Sum!EQ$2:EQ$153),$C48),1)</f>
        <v>1</v>
      </c>
      <c r="ET48" cm="1">
        <f t="array" ref="ET48">ROUND(QUARTILE(IF(Sum!$FF$2:$FF$153=0,Sum!ER$2:ER$153),$C48),1)</f>
        <v>1</v>
      </c>
      <c r="EU48" cm="1">
        <f t="array" ref="EU48">ROUND(QUARTILE(IF(Sum!$FF$2:$FF$153=0,Sum!ES$2:ES$153),$C48),1)</f>
        <v>1</v>
      </c>
      <c r="EV48" cm="1">
        <f t="array" ref="EV48">ROUND(QUARTILE(IF(Sum!$FF$2:$FF$153=0,Sum!ET$2:ET$153),$C48),1)</f>
        <v>1</v>
      </c>
      <c r="EW48" cm="1">
        <f t="array" ref="EW48">ROUND(QUARTILE(IF(Sum!$FF$2:$FF$153=0,Sum!EU$2:EU$153),$C48),1)</f>
        <v>1</v>
      </c>
      <c r="EX48" cm="1">
        <f t="array" ref="EX48">ROUND(QUARTILE(IF(Sum!$FF$2:$FF$153=0,Sum!EV$2:EV$153),$C48),1)</f>
        <v>1</v>
      </c>
      <c r="EY48" cm="1">
        <f t="array" ref="EY48">ROUND(QUARTILE(IF(Sum!$FF$2:$FF$153=0,Sum!EW$2:EW$153),$C48),1)</f>
        <v>1</v>
      </c>
      <c r="EZ48" cm="1">
        <f t="array" ref="EZ48">ROUND(QUARTILE(IF(Sum!$FF$2:$FF$153=0,Sum!EX$2:EX$153),$C48),1)</f>
        <v>1</v>
      </c>
      <c r="FA48" cm="1">
        <f t="array" ref="FA48">ROUND(QUARTILE(IF(Sum!$FF$2:$FF$153=0,Sum!EY$2:EY$153),$C48),1)</f>
        <v>1</v>
      </c>
      <c r="FB48" cm="1">
        <f t="array" ref="FB48">ROUND(QUARTILE(IF(Sum!$FF$2:$FF$153=0,Sum!EZ$2:EZ$153),$C48),1)</f>
        <v>1</v>
      </c>
      <c r="FC48" cm="1">
        <f t="array" ref="FC48">ROUND(QUARTILE(IF(Sum!$FF$2:$FF$153=0,Sum!FA$2:FA$153),$C48),1)</f>
        <v>1</v>
      </c>
      <c r="FD48" cm="1">
        <f t="array" ref="FD48">ROUND(QUARTILE(IF(Sum!$FF$2:$FF$153=0,Sum!FB$2:FB$153),$C48),1)</f>
        <v>1</v>
      </c>
      <c r="FE48" cm="1">
        <f t="array" ref="FE48">ROUND(QUARTILE(IF(Sum!$FF$2:$FF$153=0,Sum!FC$2:FC$153),$C48),1)</f>
        <v>1</v>
      </c>
    </row>
    <row r="49" spans="1:161" x14ac:dyDescent="0.25">
      <c r="A49" s="198"/>
      <c r="B49" t="s">
        <v>388</v>
      </c>
      <c r="D49">
        <f>SUMIF(Sum!$FF$2:$FF$153,"=1",Sum!B$2:B$153)</f>
        <v>1470</v>
      </c>
      <c r="E49">
        <f>SUMIF(Sum!$FF$2:$FF$153,"=1",Sum!C$2:C$153)</f>
        <v>4</v>
      </c>
      <c r="F49">
        <f>SUMIF(Sum!$FF$2:$FF$153,"=1",Sum!D$2:D$153)</f>
        <v>10</v>
      </c>
      <c r="G49">
        <f>SUMIF(Sum!$FF$2:$FF$153,"=1",Sum!E$2:E$153)</f>
        <v>7</v>
      </c>
      <c r="H49">
        <f>SUMIF(Sum!$FF$2:$FF$153,"=1",Sum!F$2:F$153)</f>
        <v>6</v>
      </c>
      <c r="I49">
        <f>SUMIF(Sum!$FF$2:$FF$153,"=1",Sum!G$2:G$153)</f>
        <v>18</v>
      </c>
      <c r="J49">
        <f>SUMIF(Sum!$FF$2:$FF$153,"=1",Sum!H$2:H$153)</f>
        <v>27</v>
      </c>
      <c r="K49">
        <f>SUMIF(Sum!$FF$2:$FF$153,"=1",Sum!I$2:I$153)</f>
        <v>4645</v>
      </c>
      <c r="L49">
        <f>SUMIF(Sum!$FF$2:$FF$153,"=1",Sum!J$2:J$153)</f>
        <v>2218</v>
      </c>
      <c r="M49">
        <f>SUMIF(Sum!$FF$2:$FF$153,"=1",Sum!K$2:K$153)</f>
        <v>749.49999999999989</v>
      </c>
      <c r="N49">
        <f>SUMIF(Sum!$FF$2:$FF$153,"=1",Sum!L$2:L$153)</f>
        <v>8</v>
      </c>
      <c r="O49">
        <f>SUMIF(Sum!$FF$2:$FF$153,"=1",Sum!M$2:M$153)</f>
        <v>15</v>
      </c>
      <c r="P49">
        <f>SUMIF(Sum!$FF$2:$FF$153,"=1",Sum!N$2:N$153)</f>
        <v>4</v>
      </c>
      <c r="Q49">
        <f>SUMIF(Sum!$FF$2:$FF$153,"=1",Sum!O$2:O$153)</f>
        <v>26</v>
      </c>
      <c r="R49">
        <f>SUMIF(Sum!$FF$2:$FF$153,"=1",Sum!P$2:P$153)</f>
        <v>5</v>
      </c>
      <c r="S49">
        <f>SUMIF(Sum!$FF$2:$FF$153,"=1",Sum!Q$2:Q$153)</f>
        <v>17</v>
      </c>
      <c r="T49">
        <f>SUMIF(Sum!$FF$2:$FF$153,"=1",Sum!R$2:R$153)</f>
        <v>8</v>
      </c>
      <c r="U49">
        <f>SUMIF(Sum!$FF$2:$FF$153,"=1",Sum!S$2:S$153)</f>
        <v>6</v>
      </c>
      <c r="V49">
        <f>SUMIF(Sum!$FF$2:$FF$153,"=1",Sum!T$2:T$153)</f>
        <v>6</v>
      </c>
      <c r="W49">
        <f>SUMIF(Sum!$FF$2:$FF$153,"=1",Sum!U$2:U$153)</f>
        <v>1</v>
      </c>
      <c r="X49">
        <f>SUMIF(Sum!$FF$2:$FF$153,"=1",Sum!V$2:V$153)</f>
        <v>20</v>
      </c>
      <c r="Y49">
        <f>SUMIF(Sum!$FF$2:$FF$153,"=1",Sum!W$2:W$153)</f>
        <v>1</v>
      </c>
      <c r="Z49">
        <f>SUMIF(Sum!$FF$2:$FF$153,"=1",Sum!X$2:X$153)</f>
        <v>7</v>
      </c>
      <c r="AA49">
        <f>SUMIF(Sum!$FF$2:$FF$153,"=1",Sum!Y$2:Y$153)</f>
        <v>6</v>
      </c>
      <c r="AB49">
        <f>SUMIF(Sum!$FF$2:$FF$153,"=1",Sum!Z$2:Z$153)</f>
        <v>1</v>
      </c>
      <c r="AC49">
        <f>SUMIF(Sum!$FF$2:$FF$153,"=1",Sum!AA$2:AA$153)</f>
        <v>0</v>
      </c>
      <c r="AD49">
        <f>SUMIF(Sum!$FF$2:$FF$153,"=1",Sum!AB$2:AB$153)</f>
        <v>0</v>
      </c>
      <c r="AE49">
        <f>SUMIF(Sum!$FF$2:$FF$153,"=1",Sum!AC$2:AC$153)</f>
        <v>1</v>
      </c>
      <c r="AF49">
        <f>SUMIF(Sum!$FF$2:$FF$153,"=1",Sum!AD$2:AD$153)</f>
        <v>0</v>
      </c>
      <c r="AG49">
        <f>SUMIF(Sum!$FF$2:$FF$153,"=1",Sum!AE$2:AE$153)</f>
        <v>0</v>
      </c>
      <c r="AH49">
        <f>SUMIF(Sum!$FF$2:$FF$153,"=1",Sum!AF$2:AF$153)</f>
        <v>2</v>
      </c>
      <c r="AI49">
        <f>SUMIF(Sum!$FF$2:$FF$153,"=1",Sum!AG$2:AG$153)</f>
        <v>0</v>
      </c>
      <c r="AJ49">
        <f>SUMIF(Sum!$FF$2:$FF$153,"=1",Sum!AH$2:AH$153)</f>
        <v>1</v>
      </c>
      <c r="AK49">
        <f>SUMIF(Sum!$FF$2:$FF$153,"=1",Sum!AI$2:AI$153)</f>
        <v>2</v>
      </c>
      <c r="AL49">
        <f>SUMIF(Sum!$FF$2:$FF$153,"=1",Sum!AJ$2:AJ$153)</f>
        <v>0</v>
      </c>
      <c r="AM49">
        <f>SUMIF(Sum!$FF$2:$FF$153,"=1",Sum!AK$2:AK$153)</f>
        <v>6</v>
      </c>
      <c r="AN49">
        <f>SUMIF(Sum!$FF$2:$FF$153,"=1",Sum!AL$2:AL$153)</f>
        <v>15</v>
      </c>
      <c r="AO49">
        <f>SUMIF(Sum!$FF$2:$FF$153,"=1",Sum!AM$2:AM$153)</f>
        <v>17</v>
      </c>
      <c r="AP49">
        <f>SUMIF(Sum!$FF$2:$FF$153,"=1",Sum!AN$2:AN$153)</f>
        <v>4</v>
      </c>
      <c r="AQ49">
        <f>SUMIF(Sum!$FF$2:$FF$153,"=1",Sum!AO$2:AO$153)</f>
        <v>1</v>
      </c>
      <c r="AR49">
        <f>SUMIF(Sum!$FF$2:$FF$153,"=1",Sum!AP$2:AP$153)</f>
        <v>5</v>
      </c>
      <c r="AS49">
        <f>SUMIF(Sum!$FF$2:$FF$153,"=1",Sum!AQ$2:AQ$153)</f>
        <v>4</v>
      </c>
      <c r="AT49">
        <f>SUMIF(Sum!$FF$2:$FF$153,"=1",Sum!AR$2:AR$153)</f>
        <v>16</v>
      </c>
      <c r="AU49">
        <f>SUMIF(Sum!$FF$2:$FF$153,"=1",Sum!AS$2:AS$153)</f>
        <v>4</v>
      </c>
      <c r="AV49">
        <f>SUMIF(Sum!$FF$2:$FF$153,"=1",Sum!AT$2:AT$153)</f>
        <v>3</v>
      </c>
      <c r="AW49">
        <f>SUMIF(Sum!$FF$2:$FF$153,"=1",Sum!AU$2:AU$153)</f>
        <v>1</v>
      </c>
      <c r="AX49">
        <f>SUMIF(Sum!$FF$2:$FF$153,"=1",Sum!AV$2:AV$153)</f>
        <v>23</v>
      </c>
      <c r="AY49">
        <f>SUMIF(Sum!$FF$2:$FF$153,"=1",Sum!AW$2:AW$153)</f>
        <v>3</v>
      </c>
      <c r="AZ49">
        <f>SUMIF(Sum!$FF$2:$FF$153,"=1",Sum!AX$2:AX$153)</f>
        <v>24</v>
      </c>
      <c r="BA49">
        <f>SUMIF(Sum!$FF$2:$FF$153,"=1",Sum!AY$2:AY$153)</f>
        <v>745.5</v>
      </c>
      <c r="BB49">
        <f>SUMIF(Sum!$FF$2:$FF$153,"=1",Sum!AZ$2:AZ$153)</f>
        <v>35.96</v>
      </c>
      <c r="BC49">
        <f>SUMIF(Sum!$FF$2:$FF$153,"=1",Sum!BA$2:BA$153)</f>
        <v>87.669666666666672</v>
      </c>
      <c r="BD49">
        <f>SUMIF(Sum!$FF$2:$FF$153,"=1",Sum!BB$2:BB$153)</f>
        <v>0</v>
      </c>
      <c r="BE49">
        <f>SUMIF(Sum!$FF$2:$FF$153,"=1",Sum!BC$2:BC$153)</f>
        <v>6</v>
      </c>
      <c r="BF49">
        <f>SUMIF(Sum!$FF$2:$FF$153,"=1",Sum!BD$2:BD$153)</f>
        <v>21</v>
      </c>
      <c r="BG49">
        <f>SUMIF(Sum!$FF$2:$FF$153,"=1",Sum!BE$2:BE$153)</f>
        <v>32.800000000000004</v>
      </c>
      <c r="BH49">
        <f>SUMIF(Sum!$FF$2:$FF$153,"=1",Sum!BF$2:BF$153)</f>
        <v>4928.3725490196066</v>
      </c>
      <c r="BI49">
        <f>SUMIF(Sum!$FF$2:$FF$153,"=1",Sum!BG$2:BG$153)</f>
        <v>23</v>
      </c>
      <c r="BJ49">
        <f>SUMIF(Sum!$FF$2:$FF$153,"=1",Sum!BH$2:BH$153)</f>
        <v>2490.0666666666666</v>
      </c>
      <c r="BK49">
        <f>SUMIF(Sum!$FF$2:$FF$153,"=1",Sum!BI$2:BI$153)</f>
        <v>1801.7466666666667</v>
      </c>
      <c r="BL49">
        <f>SUMIF(Sum!$FF$2:$FF$153,"=1",Sum!BJ$2:BJ$153)</f>
        <v>786.654</v>
      </c>
      <c r="BM49">
        <f>SUMIF(Sum!$FF$2:$FF$153,"=1",Sum!BK$2:BK$153)</f>
        <v>0</v>
      </c>
      <c r="BN49">
        <f>SUMIF(Sum!$FF$2:$FF$153,"=1",Sum!BL$2:BL$153)</f>
        <v>58.16</v>
      </c>
      <c r="BO49">
        <f>SUMIF(Sum!$FF$2:$FF$153,"=1",Sum!BM$2:BM$153)</f>
        <v>5</v>
      </c>
      <c r="BP49">
        <f>SUMIF(Sum!$FF$2:$FF$153,"=1",Sum!BN$2:BN$153)</f>
        <v>0</v>
      </c>
      <c r="BQ49">
        <f>SUMIF(Sum!$FF$2:$FF$153,"=1",Sum!BO$2:BO$153)</f>
        <v>11</v>
      </c>
      <c r="BR49">
        <f>SUMIF(Sum!$FF$2:$FF$153,"=1",Sum!BP$2:BP$153)</f>
        <v>10</v>
      </c>
      <c r="BS49">
        <f>SUMIF(Sum!$FF$2:$FF$153,"=1",Sum!BQ$2:BQ$153)</f>
        <v>1</v>
      </c>
      <c r="BT49">
        <f>SUMIF(Sum!$FF$2:$FF$153,"=1",Sum!BR$2:BR$153)</f>
        <v>21</v>
      </c>
      <c r="BU49">
        <f>SUMIF(Sum!$FF$2:$FF$153,"=1",Sum!BS$2:BS$153)</f>
        <v>0</v>
      </c>
      <c r="BV49">
        <f>SUMIF(Sum!$FF$2:$FF$153,"=1",Sum!BT$2:BT$153)</f>
        <v>0</v>
      </c>
      <c r="BW49">
        <f>SUMIF(Sum!$FF$2:$FF$153,"=1",Sum!BU$2:BU$153)</f>
        <v>3</v>
      </c>
      <c r="BX49">
        <f>SUMIF(Sum!$FF$2:$FF$153,"=1",Sum!BV$2:BV$153)</f>
        <v>0</v>
      </c>
      <c r="BY49">
        <f>SUMIF(Sum!$FF$2:$FF$153,"=1",Sum!BW$2:BW$153)</f>
        <v>80</v>
      </c>
      <c r="BZ49">
        <f>SUMIF(Sum!$FF$2:$FF$153,"=1",Sum!BX$2:BX$153)</f>
        <v>0</v>
      </c>
      <c r="CA49">
        <f>SUMIF(Sum!$FF$2:$FF$153,"=1",Sum!BY$2:BY$153)</f>
        <v>5</v>
      </c>
      <c r="CB49">
        <f>SUMIF(Sum!$FF$2:$FF$153,"=1",Sum!BZ$2:BZ$153)</f>
        <v>18</v>
      </c>
      <c r="CC49">
        <f>SUMIF(Sum!$FF$2:$FF$153,"=1",Sum!CA$2:CA$153)</f>
        <v>4</v>
      </c>
      <c r="CD49">
        <f>SUMIF(Sum!$FF$2:$FF$153,"=1",Sum!CB$2:CB$153)</f>
        <v>5</v>
      </c>
      <c r="CE49">
        <f>SUMIF(Sum!$FF$2:$FF$153,"=1",Sum!CC$2:CC$153)</f>
        <v>2</v>
      </c>
      <c r="CF49">
        <f>SUMIF(Sum!$FF$2:$FF$153,"=1",Sum!CD$2:CD$153)</f>
        <v>1</v>
      </c>
      <c r="CG49">
        <f>SUMIF(Sum!$FF$2:$FF$153,"=1",Sum!CE$2:CE$153)</f>
        <v>12</v>
      </c>
      <c r="CH49">
        <f>SUMIF(Sum!$FF$2:$FF$153,"=1",Sum!CF$2:CF$153)</f>
        <v>4</v>
      </c>
      <c r="CI49">
        <f>SUMIF(Sum!$FF$2:$FF$153,"=1",Sum!CG$2:CG$153)</f>
        <v>22</v>
      </c>
      <c r="CJ49">
        <f>SUMIF(Sum!$FF$2:$FF$153,"=1",Sum!CH$2:CH$153)</f>
        <v>15940.939597315437</v>
      </c>
      <c r="CK49">
        <f>SUMIF(Sum!$FF$2:$FF$153,"=1",Sum!CI$2:CI$153)</f>
        <v>20015.310810810814</v>
      </c>
      <c r="CL49">
        <f>SUMIF(Sum!$FF$2:$FF$153,"=1",Sum!CJ$2:CJ$153)</f>
        <v>17</v>
      </c>
      <c r="CM49">
        <f>SUMIF(Sum!$FF$2:$FF$153,"=1",Sum!CK$2:CK$153)</f>
        <v>0</v>
      </c>
      <c r="CN49">
        <f>SUMIF(Sum!$FF$2:$FF$153,"=1",Sum!CL$2:CL$153)</f>
        <v>2</v>
      </c>
      <c r="CO49">
        <f>SUMIF(Sum!$FF$2:$FF$153,"=1",Sum!CM$2:CM$153)</f>
        <v>1</v>
      </c>
      <c r="CP49">
        <f>SUMIF(Sum!$FF$2:$FF$153,"=1",Sum!CN$2:CN$153)</f>
        <v>0</v>
      </c>
      <c r="CQ49">
        <f>SUMIF(Sum!$FF$2:$FF$153,"=1",Sum!CO$2:CO$153)</f>
        <v>0</v>
      </c>
      <c r="CR49">
        <f>SUMIF(Sum!$FF$2:$FF$153,"=1",Sum!CP$2:CP$153)</f>
        <v>5</v>
      </c>
      <c r="CS49">
        <f>SUMIF(Sum!$FF$2:$FF$153,"=1",Sum!CQ$2:CQ$153)</f>
        <v>0</v>
      </c>
      <c r="CT49">
        <f>SUMIF(Sum!$FF$2:$FF$153,"=1",Sum!CR$2:CR$153)</f>
        <v>0</v>
      </c>
      <c r="CU49">
        <f>SUMIF(Sum!$FF$2:$FF$153,"=1",Sum!CS$2:CS$153)</f>
        <v>0</v>
      </c>
      <c r="CV49">
        <f>SUMIF(Sum!$FF$2:$FF$153,"=1",Sum!CT$2:CT$153)</f>
        <v>0</v>
      </c>
      <c r="CW49">
        <f>SUMIF(Sum!$FF$2:$FF$153,"=1",Sum!CU$2:CU$153)</f>
        <v>6</v>
      </c>
      <c r="CX49">
        <f>SUMIF(Sum!$FF$2:$FF$153,"=1",Sum!CV$2:CV$153)</f>
        <v>8</v>
      </c>
      <c r="CY49">
        <f>SUMIF(Sum!$FF$2:$FF$153,"=1",Sum!CW$2:CW$153)</f>
        <v>0</v>
      </c>
      <c r="CZ49">
        <f>SUMIF(Sum!$FF$2:$FF$153,"=1",Sum!CX$2:CX$153)</f>
        <v>1</v>
      </c>
      <c r="DA49">
        <f>SUMIF(Sum!$FF$2:$FF$153,"=1",Sum!CY$2:CY$153)</f>
        <v>0</v>
      </c>
      <c r="DB49">
        <f>SUMIF(Sum!$FF$2:$FF$153,"=1",Sum!CZ$2:CZ$153)</f>
        <v>3</v>
      </c>
      <c r="DC49">
        <f>SUMIF(Sum!$FF$2:$FF$153,"=1",Sum!DA$2:DA$153)</f>
        <v>9</v>
      </c>
      <c r="DD49">
        <f>SUMIF(Sum!$FF$2:$FF$153,"=1",Sum!DB$2:DB$153)</f>
        <v>0</v>
      </c>
      <c r="DE49">
        <f>SUMIF(Sum!$FF$2:$FF$153,"=1",Sum!DC$2:DC$153)</f>
        <v>0</v>
      </c>
      <c r="DF49">
        <f>SUMIF(Sum!$FF$2:$FF$153,"=1",Sum!DD$2:DD$153)</f>
        <v>0</v>
      </c>
      <c r="DG49">
        <f>SUMIF(Sum!$FF$2:$FF$153,"=1",Sum!DE$2:DE$153)</f>
        <v>0</v>
      </c>
      <c r="DH49">
        <f>SUMIF(Sum!$FF$2:$FF$153,"=1",Sum!DF$2:DF$153)</f>
        <v>27</v>
      </c>
      <c r="DI49">
        <f>SUMIF(Sum!$FF$2:$FF$153,"=1",Sum!DG$2:DG$153)</f>
        <v>0</v>
      </c>
      <c r="DJ49">
        <f>SUMIF(Sum!$FF$2:$FF$153,"=1",Sum!DH$2:DH$153)</f>
        <v>0</v>
      </c>
      <c r="DK49">
        <f>SUMIF(Sum!$FF$2:$FF$153,"=1",Sum!DI$2:DI$153)</f>
        <v>0</v>
      </c>
      <c r="DL49">
        <f>SUMIF(Sum!$FF$2:$FF$153,"=1",Sum!DJ$2:DJ$153)</f>
        <v>26</v>
      </c>
      <c r="DM49">
        <f>SUMIF(Sum!$FF$2:$FF$153,"=1",Sum!DK$2:DK$153)</f>
        <v>5</v>
      </c>
      <c r="DN49">
        <f>SUMIF(Sum!$FF$2:$FF$153,"=1",Sum!DL$2:DL$153)</f>
        <v>11</v>
      </c>
      <c r="DO49">
        <f>SUMIF(Sum!$FF$2:$FF$153,"=1",Sum!DM$2:DM$153)</f>
        <v>0</v>
      </c>
      <c r="DP49">
        <f>SUMIF(Sum!$FF$2:$FF$153,"=1",Sum!DN$2:DN$153)</f>
        <v>6</v>
      </c>
      <c r="DQ49">
        <f>SUMIF(Sum!$FF$2:$FF$153,"=1",Sum!DO$2:DO$153)</f>
        <v>0</v>
      </c>
      <c r="DR49">
        <f>SUMIF(Sum!$FF$2:$FF$153,"=1",Sum!DP$2:DP$153)</f>
        <v>10</v>
      </c>
      <c r="DS49">
        <f>SUMIF(Sum!$FF$2:$FF$153,"=1",Sum!DQ$2:DQ$153)</f>
        <v>3</v>
      </c>
      <c r="DT49">
        <f>SUMIF(Sum!$FF$2:$FF$153,"=1",Sum!DR$2:DR$153)</f>
        <v>0</v>
      </c>
      <c r="DU49">
        <f>SUMIF(Sum!$FF$2:$FF$153,"=1",Sum!DS$2:DS$153)</f>
        <v>26</v>
      </c>
      <c r="DV49">
        <f>SUMIF(Sum!$FF$2:$FF$153,"=1",Sum!DT$2:DT$153)</f>
        <v>577</v>
      </c>
      <c r="DW49">
        <f>SUMIF(Sum!$FF$2:$FF$153,"=1",Sum!DU$2:DU$153)</f>
        <v>1</v>
      </c>
      <c r="DX49">
        <f>SUMIF(Sum!$FF$2:$FF$153,"=1",Sum!DV$2:DV$153)</f>
        <v>10</v>
      </c>
      <c r="DY49">
        <f>SUMIF(Sum!$FF$2:$FF$153,"=1",Sum!DW$2:DW$153)</f>
        <v>3</v>
      </c>
      <c r="DZ49">
        <f>SUMIF(Sum!$FF$2:$FF$153,"=1",Sum!DX$2:DX$153)</f>
        <v>1</v>
      </c>
      <c r="EA49">
        <f>SUMIF(Sum!$FF$2:$FF$153,"=1",Sum!DY$2:DY$153)</f>
        <v>6</v>
      </c>
      <c r="EB49">
        <f>SUMIF(Sum!$FF$2:$FF$153,"=1",Sum!DZ$2:DZ$153)</f>
        <v>1</v>
      </c>
      <c r="EC49">
        <f>SUMIF(Sum!$FF$2:$FF$153,"=1",Sum!EA$2:EA$153)</f>
        <v>0</v>
      </c>
      <c r="ED49">
        <f>SUMIF(Sum!$FF$2:$FF$153,"=1",Sum!EB$2:EB$153)</f>
        <v>0</v>
      </c>
      <c r="EE49">
        <f>SUMIF(Sum!$FF$2:$FF$153,"=1",Sum!EC$2:EC$153)</f>
        <v>0</v>
      </c>
      <c r="EF49">
        <f>SUMIF(Sum!$FF$2:$FF$153,"=1",Sum!ED$2:ED$153)</f>
        <v>1</v>
      </c>
      <c r="EG49">
        <f>SUMIF(Sum!$FF$2:$FF$153,"=1",Sum!EE$2:EE$153)</f>
        <v>14</v>
      </c>
      <c r="EH49">
        <f>SUMIF(Sum!$FF$2:$FF$153,"=1",Sum!EF$2:EF$153)</f>
        <v>2</v>
      </c>
      <c r="EI49">
        <f>SUMIF(Sum!$FF$2:$FF$153,"=1",Sum!EG$2:EG$153)</f>
        <v>2</v>
      </c>
      <c r="EJ49">
        <f>SUMIF(Sum!$FF$2:$FF$153,"=1",Sum!EH$2:EH$153)</f>
        <v>3</v>
      </c>
      <c r="EK49">
        <f>SUMIF(Sum!$FF$2:$FF$153,"=1",Sum!EI$2:EI$153)</f>
        <v>0</v>
      </c>
      <c r="EL49">
        <f>SUMIF(Sum!$FF$2:$FF$153,"=1",Sum!EJ$2:EJ$153)</f>
        <v>0</v>
      </c>
      <c r="EM49">
        <f>SUMIF(Sum!$FF$2:$FF$153,"=1",Sum!EK$2:EK$153)</f>
        <v>0</v>
      </c>
      <c r="EN49">
        <f>SUMIF(Sum!$FF$2:$FF$153,"=1",Sum!EL$2:EL$153)</f>
        <v>0</v>
      </c>
      <c r="EO49">
        <f>SUMIF(Sum!$FF$2:$FF$153,"=1",Sum!EM$2:EM$153)</f>
        <v>16</v>
      </c>
      <c r="EP49">
        <f>SUMIF(Sum!$FF$2:$FF$153,"=1",Sum!EN$2:EN$153)</f>
        <v>1</v>
      </c>
      <c r="EQ49">
        <f>SUMIF(Sum!$FF$2:$FF$153,"=1",Sum!EO$2:EO$153)</f>
        <v>4</v>
      </c>
      <c r="ER49">
        <f>SUMIF(Sum!$FF$2:$FF$153,"=1",Sum!EP$2:EP$153)</f>
        <v>6</v>
      </c>
      <c r="ES49">
        <f>SUMIF(Sum!$FF$2:$FF$153,"=1",Sum!EQ$2:EQ$153)</f>
        <v>10</v>
      </c>
      <c r="ET49">
        <f>SUMIF(Sum!$FF$2:$FF$153,"=1",Sum!ER$2:ER$153)</f>
        <v>1</v>
      </c>
      <c r="EU49">
        <f>SUMIF(Sum!$FF$2:$FF$153,"=1",Sum!ES$2:ES$153)</f>
        <v>1</v>
      </c>
      <c r="EV49">
        <f>SUMIF(Sum!$FF$2:$FF$153,"=1",Sum!ET$2:ET$153)</f>
        <v>2</v>
      </c>
      <c r="EW49">
        <f>SUMIF(Sum!$FF$2:$FF$153,"=1",Sum!EU$2:EU$153)</f>
        <v>19</v>
      </c>
      <c r="EX49">
        <f>SUMIF(Sum!$FF$2:$FF$153,"=1",Sum!EV$2:EV$153)</f>
        <v>2</v>
      </c>
      <c r="EY49">
        <f>SUMIF(Sum!$FF$2:$FF$153,"=1",Sum!EW$2:EW$153)</f>
        <v>10</v>
      </c>
      <c r="EZ49">
        <f>SUMIF(Sum!$FF$2:$FF$153,"=1",Sum!EX$2:EX$153)</f>
        <v>15</v>
      </c>
      <c r="FA49">
        <f>SUMIF(Sum!$FF$2:$FF$153,"=1",Sum!EY$2:EY$153)</f>
        <v>6</v>
      </c>
      <c r="FB49">
        <f>SUMIF(Sum!$FF$2:$FF$153,"=1",Sum!EZ$2:EZ$153)</f>
        <v>4</v>
      </c>
      <c r="FC49">
        <f>SUMIF(Sum!$FF$2:$FF$153,"=1",Sum!FA$2:FA$153)</f>
        <v>12</v>
      </c>
      <c r="FD49">
        <f>SUMIF(Sum!$FF$2:$FF$153,"=1",Sum!FB$2:FB$153)</f>
        <v>5</v>
      </c>
      <c r="FE49">
        <f>SUMIF(Sum!$FF$2:$FF$153,"=1",Sum!FC$2:FC$153)</f>
        <v>0</v>
      </c>
    </row>
    <row r="50" spans="1:161" x14ac:dyDescent="0.25">
      <c r="A50" s="198"/>
      <c r="B50" t="s">
        <v>389</v>
      </c>
      <c r="D50">
        <f>ROUND(D49/27*100,1)</f>
        <v>5444.4</v>
      </c>
      <c r="E50">
        <f t="shared" ref="E50:BP50" si="256">ROUND(E49/27*100,1)</f>
        <v>14.8</v>
      </c>
      <c r="F50">
        <f t="shared" si="256"/>
        <v>37</v>
      </c>
      <c r="G50">
        <f t="shared" si="256"/>
        <v>25.9</v>
      </c>
      <c r="H50">
        <f t="shared" si="256"/>
        <v>22.2</v>
      </c>
      <c r="I50">
        <f t="shared" si="256"/>
        <v>66.7</v>
      </c>
      <c r="J50">
        <f t="shared" si="256"/>
        <v>100</v>
      </c>
      <c r="K50">
        <f t="shared" si="256"/>
        <v>17203.7</v>
      </c>
      <c r="L50">
        <f t="shared" si="256"/>
        <v>8214.7999999999993</v>
      </c>
      <c r="M50">
        <f t="shared" si="256"/>
        <v>2775.9</v>
      </c>
      <c r="N50">
        <f t="shared" si="256"/>
        <v>29.6</v>
      </c>
      <c r="O50">
        <f t="shared" si="256"/>
        <v>55.6</v>
      </c>
      <c r="P50">
        <f t="shared" si="256"/>
        <v>14.8</v>
      </c>
      <c r="Q50">
        <f t="shared" si="256"/>
        <v>96.3</v>
      </c>
      <c r="R50">
        <f t="shared" si="256"/>
        <v>18.5</v>
      </c>
      <c r="S50">
        <f t="shared" si="256"/>
        <v>63</v>
      </c>
      <c r="T50">
        <f t="shared" si="256"/>
        <v>29.6</v>
      </c>
      <c r="U50">
        <f t="shared" si="256"/>
        <v>22.2</v>
      </c>
      <c r="V50">
        <f t="shared" si="256"/>
        <v>22.2</v>
      </c>
      <c r="W50">
        <f t="shared" si="256"/>
        <v>3.7</v>
      </c>
      <c r="X50">
        <f t="shared" si="256"/>
        <v>74.099999999999994</v>
      </c>
      <c r="Y50">
        <f t="shared" si="256"/>
        <v>3.7</v>
      </c>
      <c r="Z50">
        <f t="shared" si="256"/>
        <v>25.9</v>
      </c>
      <c r="AA50">
        <f t="shared" si="256"/>
        <v>22.2</v>
      </c>
      <c r="AB50">
        <f t="shared" si="256"/>
        <v>3.7</v>
      </c>
      <c r="AC50">
        <f t="shared" si="256"/>
        <v>0</v>
      </c>
      <c r="AD50">
        <f t="shared" si="256"/>
        <v>0</v>
      </c>
      <c r="AE50">
        <f t="shared" si="256"/>
        <v>3.7</v>
      </c>
      <c r="AF50">
        <f t="shared" si="256"/>
        <v>0</v>
      </c>
      <c r="AG50">
        <f t="shared" si="256"/>
        <v>0</v>
      </c>
      <c r="AH50">
        <f t="shared" si="256"/>
        <v>7.4</v>
      </c>
      <c r="AI50">
        <f t="shared" si="256"/>
        <v>0</v>
      </c>
      <c r="AJ50">
        <f t="shared" si="256"/>
        <v>3.7</v>
      </c>
      <c r="AK50">
        <f t="shared" si="256"/>
        <v>7.4</v>
      </c>
      <c r="AL50">
        <f t="shared" si="256"/>
        <v>0</v>
      </c>
      <c r="AM50">
        <f t="shared" si="256"/>
        <v>22.2</v>
      </c>
      <c r="AN50">
        <f t="shared" si="256"/>
        <v>55.6</v>
      </c>
      <c r="AO50">
        <f t="shared" si="256"/>
        <v>63</v>
      </c>
      <c r="AP50">
        <f t="shared" si="256"/>
        <v>14.8</v>
      </c>
      <c r="AQ50">
        <f t="shared" si="256"/>
        <v>3.7</v>
      </c>
      <c r="AR50">
        <f t="shared" si="256"/>
        <v>18.5</v>
      </c>
      <c r="AS50">
        <f t="shared" si="256"/>
        <v>14.8</v>
      </c>
      <c r="AT50">
        <f t="shared" si="256"/>
        <v>59.3</v>
      </c>
      <c r="AU50">
        <f t="shared" si="256"/>
        <v>14.8</v>
      </c>
      <c r="AV50">
        <f t="shared" si="256"/>
        <v>11.1</v>
      </c>
      <c r="AW50">
        <f t="shared" si="256"/>
        <v>3.7</v>
      </c>
      <c r="AX50">
        <f t="shared" si="256"/>
        <v>85.2</v>
      </c>
      <c r="AY50">
        <f t="shared" si="256"/>
        <v>11.1</v>
      </c>
      <c r="AZ50">
        <f t="shared" si="256"/>
        <v>88.9</v>
      </c>
      <c r="BA50">
        <f t="shared" si="256"/>
        <v>2761.1</v>
      </c>
      <c r="BB50">
        <f t="shared" si="256"/>
        <v>133.19999999999999</v>
      </c>
      <c r="BC50">
        <f t="shared" si="256"/>
        <v>324.7</v>
      </c>
      <c r="BD50">
        <f t="shared" si="256"/>
        <v>0</v>
      </c>
      <c r="BE50">
        <f t="shared" si="256"/>
        <v>22.2</v>
      </c>
      <c r="BF50">
        <f t="shared" si="256"/>
        <v>77.8</v>
      </c>
      <c r="BG50">
        <f t="shared" si="256"/>
        <v>121.5</v>
      </c>
      <c r="BH50">
        <f t="shared" si="256"/>
        <v>18253.2</v>
      </c>
      <c r="BI50">
        <f t="shared" si="256"/>
        <v>85.2</v>
      </c>
      <c r="BJ50">
        <f t="shared" si="256"/>
        <v>9222.5</v>
      </c>
      <c r="BK50">
        <f t="shared" si="256"/>
        <v>6673.1</v>
      </c>
      <c r="BL50">
        <f t="shared" si="256"/>
        <v>2913.5</v>
      </c>
      <c r="BM50">
        <f t="shared" si="256"/>
        <v>0</v>
      </c>
      <c r="BN50">
        <f t="shared" si="256"/>
        <v>215.4</v>
      </c>
      <c r="BO50">
        <f t="shared" si="256"/>
        <v>18.5</v>
      </c>
      <c r="BP50">
        <f t="shared" si="256"/>
        <v>0</v>
      </c>
      <c r="BQ50">
        <f t="shared" ref="BQ50:EB50" si="257">ROUND(BQ49/27*100,1)</f>
        <v>40.700000000000003</v>
      </c>
      <c r="BR50">
        <f t="shared" si="257"/>
        <v>37</v>
      </c>
      <c r="BS50">
        <f t="shared" si="257"/>
        <v>3.7</v>
      </c>
      <c r="BT50">
        <f t="shared" si="257"/>
        <v>77.8</v>
      </c>
      <c r="BU50">
        <f t="shared" si="257"/>
        <v>0</v>
      </c>
      <c r="BV50">
        <f t="shared" si="257"/>
        <v>0</v>
      </c>
      <c r="BW50">
        <f t="shared" si="257"/>
        <v>11.1</v>
      </c>
      <c r="BX50">
        <f t="shared" si="257"/>
        <v>0</v>
      </c>
      <c r="BY50">
        <f t="shared" si="257"/>
        <v>296.3</v>
      </c>
      <c r="BZ50">
        <f t="shared" si="257"/>
        <v>0</v>
      </c>
      <c r="CA50">
        <f t="shared" si="257"/>
        <v>18.5</v>
      </c>
      <c r="CB50">
        <f t="shared" si="257"/>
        <v>66.7</v>
      </c>
      <c r="CC50">
        <f t="shared" si="257"/>
        <v>14.8</v>
      </c>
      <c r="CD50">
        <f t="shared" si="257"/>
        <v>18.5</v>
      </c>
      <c r="CE50">
        <f t="shared" si="257"/>
        <v>7.4</v>
      </c>
      <c r="CF50">
        <f t="shared" si="257"/>
        <v>3.7</v>
      </c>
      <c r="CG50">
        <f t="shared" si="257"/>
        <v>44.4</v>
      </c>
      <c r="CH50">
        <f t="shared" si="257"/>
        <v>14.8</v>
      </c>
      <c r="CI50">
        <f t="shared" si="257"/>
        <v>81.5</v>
      </c>
      <c r="CJ50">
        <f t="shared" si="257"/>
        <v>59040.5</v>
      </c>
      <c r="CK50">
        <f t="shared" si="257"/>
        <v>74130.8</v>
      </c>
      <c r="CL50">
        <f t="shared" si="257"/>
        <v>63</v>
      </c>
      <c r="CM50">
        <f t="shared" si="257"/>
        <v>0</v>
      </c>
      <c r="CN50">
        <f t="shared" si="257"/>
        <v>7.4</v>
      </c>
      <c r="CO50">
        <f t="shared" si="257"/>
        <v>3.7</v>
      </c>
      <c r="CP50">
        <f t="shared" si="257"/>
        <v>0</v>
      </c>
      <c r="CQ50">
        <f t="shared" si="257"/>
        <v>0</v>
      </c>
      <c r="CR50">
        <f t="shared" si="257"/>
        <v>18.5</v>
      </c>
      <c r="CS50">
        <f t="shared" si="257"/>
        <v>0</v>
      </c>
      <c r="CT50">
        <f t="shared" si="257"/>
        <v>0</v>
      </c>
      <c r="CU50">
        <f t="shared" si="257"/>
        <v>0</v>
      </c>
      <c r="CV50">
        <f t="shared" si="257"/>
        <v>0</v>
      </c>
      <c r="CW50">
        <f t="shared" si="257"/>
        <v>22.2</v>
      </c>
      <c r="CX50">
        <f t="shared" si="257"/>
        <v>29.6</v>
      </c>
      <c r="CY50">
        <f t="shared" si="257"/>
        <v>0</v>
      </c>
      <c r="CZ50">
        <f t="shared" si="257"/>
        <v>3.7</v>
      </c>
      <c r="DA50">
        <f t="shared" si="257"/>
        <v>0</v>
      </c>
      <c r="DB50">
        <f t="shared" si="257"/>
        <v>11.1</v>
      </c>
      <c r="DC50">
        <f t="shared" si="257"/>
        <v>33.299999999999997</v>
      </c>
      <c r="DD50">
        <f t="shared" si="257"/>
        <v>0</v>
      </c>
      <c r="DE50">
        <f t="shared" si="257"/>
        <v>0</v>
      </c>
      <c r="DF50">
        <f t="shared" si="257"/>
        <v>0</v>
      </c>
      <c r="DG50">
        <f t="shared" si="257"/>
        <v>0</v>
      </c>
      <c r="DH50">
        <f t="shared" si="257"/>
        <v>100</v>
      </c>
      <c r="DI50">
        <f t="shared" si="257"/>
        <v>0</v>
      </c>
      <c r="DJ50">
        <f t="shared" si="257"/>
        <v>0</v>
      </c>
      <c r="DK50">
        <f t="shared" si="257"/>
        <v>0</v>
      </c>
      <c r="DL50">
        <f t="shared" si="257"/>
        <v>96.3</v>
      </c>
      <c r="DM50">
        <f t="shared" si="257"/>
        <v>18.5</v>
      </c>
      <c r="DN50">
        <f t="shared" si="257"/>
        <v>40.700000000000003</v>
      </c>
      <c r="DO50">
        <f t="shared" si="257"/>
        <v>0</v>
      </c>
      <c r="DP50">
        <f t="shared" si="257"/>
        <v>22.2</v>
      </c>
      <c r="DQ50">
        <f t="shared" si="257"/>
        <v>0</v>
      </c>
      <c r="DR50">
        <f t="shared" si="257"/>
        <v>37</v>
      </c>
      <c r="DS50">
        <f t="shared" si="257"/>
        <v>11.1</v>
      </c>
      <c r="DT50">
        <f t="shared" si="257"/>
        <v>0</v>
      </c>
      <c r="DU50">
        <f t="shared" si="257"/>
        <v>96.3</v>
      </c>
      <c r="DV50">
        <f t="shared" si="257"/>
        <v>2137</v>
      </c>
      <c r="DW50">
        <f t="shared" si="257"/>
        <v>3.7</v>
      </c>
      <c r="DX50">
        <f t="shared" si="257"/>
        <v>37</v>
      </c>
      <c r="DY50">
        <f t="shared" si="257"/>
        <v>11.1</v>
      </c>
      <c r="DZ50">
        <f t="shared" si="257"/>
        <v>3.7</v>
      </c>
      <c r="EA50">
        <f t="shared" si="257"/>
        <v>22.2</v>
      </c>
      <c r="EB50">
        <f t="shared" si="257"/>
        <v>3.7</v>
      </c>
      <c r="EC50">
        <f t="shared" ref="EC50:FE50" si="258">ROUND(EC49/27*100,1)</f>
        <v>0</v>
      </c>
      <c r="ED50">
        <f t="shared" si="258"/>
        <v>0</v>
      </c>
      <c r="EE50">
        <f t="shared" si="258"/>
        <v>0</v>
      </c>
      <c r="EF50">
        <f t="shared" si="258"/>
        <v>3.7</v>
      </c>
      <c r="EG50">
        <f t="shared" si="258"/>
        <v>51.9</v>
      </c>
      <c r="EH50">
        <f t="shared" si="258"/>
        <v>7.4</v>
      </c>
      <c r="EI50">
        <f t="shared" si="258"/>
        <v>7.4</v>
      </c>
      <c r="EJ50">
        <f t="shared" si="258"/>
        <v>11.1</v>
      </c>
      <c r="EK50">
        <f t="shared" si="258"/>
        <v>0</v>
      </c>
      <c r="EL50">
        <f t="shared" si="258"/>
        <v>0</v>
      </c>
      <c r="EM50">
        <f t="shared" si="258"/>
        <v>0</v>
      </c>
      <c r="EN50">
        <f t="shared" si="258"/>
        <v>0</v>
      </c>
      <c r="EO50">
        <f t="shared" si="258"/>
        <v>59.3</v>
      </c>
      <c r="EP50">
        <f t="shared" si="258"/>
        <v>3.7</v>
      </c>
      <c r="EQ50">
        <f t="shared" si="258"/>
        <v>14.8</v>
      </c>
      <c r="ER50">
        <f t="shared" si="258"/>
        <v>22.2</v>
      </c>
      <c r="ES50">
        <f t="shared" si="258"/>
        <v>37</v>
      </c>
      <c r="ET50">
        <f t="shared" si="258"/>
        <v>3.7</v>
      </c>
      <c r="EU50">
        <f t="shared" si="258"/>
        <v>3.7</v>
      </c>
      <c r="EV50">
        <f t="shared" si="258"/>
        <v>7.4</v>
      </c>
      <c r="EW50">
        <f t="shared" si="258"/>
        <v>70.400000000000006</v>
      </c>
      <c r="EX50">
        <f t="shared" si="258"/>
        <v>7.4</v>
      </c>
      <c r="EY50">
        <f t="shared" si="258"/>
        <v>37</v>
      </c>
      <c r="EZ50">
        <f t="shared" si="258"/>
        <v>55.6</v>
      </c>
      <c r="FA50">
        <f t="shared" si="258"/>
        <v>22.2</v>
      </c>
      <c r="FB50">
        <f t="shared" si="258"/>
        <v>14.8</v>
      </c>
      <c r="FC50">
        <f t="shared" si="258"/>
        <v>44.4</v>
      </c>
      <c r="FD50">
        <f t="shared" si="258"/>
        <v>18.5</v>
      </c>
      <c r="FE50">
        <f t="shared" si="258"/>
        <v>0</v>
      </c>
    </row>
    <row r="51" spans="1:161" x14ac:dyDescent="0.25">
      <c r="A51" s="198"/>
      <c r="B51" t="s">
        <v>404</v>
      </c>
      <c r="D51" s="51" t="str">
        <f>IF(D$2="Scale",_xlfn.TEXTJOIN("",1,Calculations!D39," [", Calculations!D40,";",Calculations!D41,"]"),_xlfn.TEXTJOIN("",1,D49," (", D50,"%)"))</f>
        <v>53 [51,5;56]</v>
      </c>
      <c r="E51" s="152" t="str">
        <f>IF(E$2="Scale",_xlfn.TEXTJOIN("",1,Calculations!E39," [", Calculations!E40,";",Calculations!E41,"]"),_xlfn.TEXTJOIN("",1,E49," (", E50,"%)"))</f>
        <v>4 (14,8%)</v>
      </c>
      <c r="F51" s="152" t="str">
        <f>IF(F$2="Scale",_xlfn.TEXTJOIN("",1,Calculations!F39," [", Calculations!F40,";",Calculations!F41,"]"),_xlfn.TEXTJOIN("",1,F49," (", F50,"%)"))</f>
        <v>10 (37%)</v>
      </c>
      <c r="G51" s="152" t="str">
        <f>IF(G$2="Scale",_xlfn.TEXTJOIN("",1,Calculations!G39," [", Calculations!G40,";",Calculations!G41,"]"),_xlfn.TEXTJOIN("",1,G49," (", G50,"%)"))</f>
        <v>7 (25,9%)</v>
      </c>
      <c r="H51" s="152" t="str">
        <f>IF(H$2="Scale",_xlfn.TEXTJOIN("",1,Calculations!H39," [", Calculations!H40,";",Calculations!H41,"]"),_xlfn.TEXTJOIN("",1,H49," (", H50,"%)"))</f>
        <v>6 (22,2%)</v>
      </c>
      <c r="I51" s="152" t="str">
        <f>IF(I$2="Scale",_xlfn.TEXTJOIN("",1,Calculations!I39," [", Calculations!I40,";",Calculations!I41,"]"),_xlfn.TEXTJOIN("",1,I49," (", I50,"%)"))</f>
        <v>18 (66,7%)</v>
      </c>
      <c r="J51" s="152" t="str">
        <f>IF(J$2="Scale",_xlfn.TEXTJOIN("",1,Calculations!J39," [", Calculations!J40,";",Calculations!J41,"]"),_xlfn.TEXTJOIN("",1,J49," (", J50,"%)"))</f>
        <v>27 (100%)</v>
      </c>
      <c r="K51" s="152" t="str">
        <f>IF(K$2="Scale",_xlfn.TEXTJOIN("",1,Calculations!K39," [", Calculations!K40,";",Calculations!K41,"]"),_xlfn.TEXTJOIN("",1,K49," (", K50,"%)"))</f>
        <v>172 [168,5;176,5]</v>
      </c>
      <c r="L51" s="152" t="str">
        <f>IF(L$2="Scale",_xlfn.TEXTJOIN("",1,Calculations!L39," [", Calculations!L40,";",Calculations!L41,"]"),_xlfn.TEXTJOIN("",1,L49," (", L50,"%)"))</f>
        <v>80 [75;86,5]</v>
      </c>
      <c r="M51" s="152" t="str">
        <f>IF(M$2="Scale",_xlfn.TEXTJOIN("",1,Calculations!M39," [", Calculations!M40,";",Calculations!M41,"]"),_xlfn.TEXTJOIN("",1,M49," (", M50,"%)"))</f>
        <v>26,5 [25,4;29,6]</v>
      </c>
      <c r="N51" s="152" t="str">
        <f>IF(N$2="Scale",_xlfn.TEXTJOIN("",1,Calculations!N39," [", Calculations!N40,";",Calculations!N41,"]"),_xlfn.TEXTJOIN("",1,N49," (", N50,"%)"))</f>
        <v>8 (29,6%)</v>
      </c>
      <c r="O51" s="152" t="str">
        <f>IF(O$2="Scale",_xlfn.TEXTJOIN("",1,Calculations!O39," [", Calculations!O40,";",Calculations!O41,"]"),_xlfn.TEXTJOIN("",1,O49," (", O50,"%)"))</f>
        <v>15 (55,6%)</v>
      </c>
      <c r="P51" s="152" t="str">
        <f>IF(P$2="Scale",_xlfn.TEXTJOIN("",1,Calculations!P39," [", Calculations!P40,";",Calculations!P41,"]"),_xlfn.TEXTJOIN("",1,P49," (", P50,"%)"))</f>
        <v>4 (14,8%)</v>
      </c>
      <c r="Q51" s="152" t="str">
        <f>IF(Q$2="Scale",_xlfn.TEXTJOIN("",1,Calculations!Q39," [", Calculations!Q40,";",Calculations!Q41,"]"),_xlfn.TEXTJOIN("",1,Q49," (", Q50,"%)"))</f>
        <v>26 (96,3%)</v>
      </c>
      <c r="R51" s="152" t="str">
        <f>IF(R$2="Scale",_xlfn.TEXTJOIN("",1,Calculations!R39," [", Calculations!R40,";",Calculations!R41,"]"),_xlfn.TEXTJOIN("",1,R49," (", R50,"%)"))</f>
        <v>5 (18,5%)</v>
      </c>
      <c r="S51" s="152" t="str">
        <f>IF(S$2="Scale",_xlfn.TEXTJOIN("",1,Calculations!S39," [", Calculations!S40,";",Calculations!S41,"]"),_xlfn.TEXTJOIN("",1,S49," (", S50,"%)"))</f>
        <v>17 (63%)</v>
      </c>
      <c r="T51" s="152" t="str">
        <f>IF(T$2="Scale",_xlfn.TEXTJOIN("",1,Calculations!T39," [", Calculations!T40,";",Calculations!T41,"]"),_xlfn.TEXTJOIN("",1,T49," (", T50,"%)"))</f>
        <v>8 (29,6%)</v>
      </c>
      <c r="U51" s="152" t="str">
        <f>IF(U$2="Scale",_xlfn.TEXTJOIN("",1,Calculations!U39," [", Calculations!U40,";",Calculations!U41,"]"),_xlfn.TEXTJOIN("",1,U49," (", U50,"%)"))</f>
        <v>6 (22,2%)</v>
      </c>
      <c r="V51" s="152" t="str">
        <f>IF(V$2="Scale",_xlfn.TEXTJOIN("",1,Calculations!V39," [", Calculations!V40,";",Calculations!V41,"]"),_xlfn.TEXTJOIN("",1,V49," (", V50,"%)"))</f>
        <v>6 (22,2%)</v>
      </c>
      <c r="W51" s="152" t="str">
        <f>IF(W$2="Scale",_xlfn.TEXTJOIN("",1,Calculations!W39," [", Calculations!W40,";",Calculations!W41,"]"),_xlfn.TEXTJOIN("",1,W49," (", W50,"%)"))</f>
        <v>1 (3,7%)</v>
      </c>
      <c r="X51" s="152" t="str">
        <f>IF(X$2="Scale",_xlfn.TEXTJOIN("",1,Calculations!X39," [", Calculations!X40,";",Calculations!X41,"]"),_xlfn.TEXTJOIN("",1,X49," (", X50,"%)"))</f>
        <v>20 (74,1%)</v>
      </c>
      <c r="Y51" s="152" t="str">
        <f>IF(Y$2="Scale",_xlfn.TEXTJOIN("",1,Calculations!Y39," [", Calculations!Y40,";",Calculations!Y41,"]"),_xlfn.TEXTJOIN("",1,Y49," (", Y50,"%)"))</f>
        <v>1 (3,7%)</v>
      </c>
      <c r="Z51" s="152" t="str">
        <f>IF(Z$2="Scale",_xlfn.TEXTJOIN("",1,Calculations!Z39," [", Calculations!Z40,";",Calculations!Z41,"]"),_xlfn.TEXTJOIN("",1,Z49," (", Z50,"%)"))</f>
        <v>7 (25,9%)</v>
      </c>
      <c r="AA51" s="152" t="str">
        <f>IF(AA$2="Scale",_xlfn.TEXTJOIN("",1,Calculations!AA39," [", Calculations!AA40,";",Calculations!AA41,"]"),_xlfn.TEXTJOIN("",1,AA49," (", AA50,"%)"))</f>
        <v>6 (22,2%)</v>
      </c>
      <c r="AB51" s="152" t="str">
        <f>IF(AB$2="Scale",_xlfn.TEXTJOIN("",1,Calculations!AB39," [", Calculations!AB40,";",Calculations!AB41,"]"),_xlfn.TEXTJOIN("",1,AB49," (", AB50,"%)"))</f>
        <v>1 (3,7%)</v>
      </c>
      <c r="AC51" s="152" t="str">
        <f>IF(AC$2="Scale",_xlfn.TEXTJOIN("",1,Calculations!AC39," [", Calculations!AC40,";",Calculations!AC41,"]"),_xlfn.TEXTJOIN("",1,AC49," (", AC50,"%)"))</f>
        <v>0 (0%)</v>
      </c>
      <c r="AD51" s="152" t="str">
        <f>IF(AD$2="Scale",_xlfn.TEXTJOIN("",1,Calculations!AD39," [", Calculations!AD40,";",Calculations!AD41,"]"),_xlfn.TEXTJOIN("",1,AD49," (", AD50,"%)"))</f>
        <v>0 (0%)</v>
      </c>
      <c r="AE51" s="152" t="str">
        <f>IF(AE$2="Scale",_xlfn.TEXTJOIN("",1,Calculations!AE39," [", Calculations!AE40,";",Calculations!AE41,"]"),_xlfn.TEXTJOIN("",1,AE49," (", AE50,"%)"))</f>
        <v>1 (3,7%)</v>
      </c>
      <c r="AF51" s="152" t="str">
        <f>IF(AF$2="Scale",_xlfn.TEXTJOIN("",1,Calculations!AF39," [", Calculations!AF40,";",Calculations!AF41,"]"),_xlfn.TEXTJOIN("",1,AF49," (", AF50,"%)"))</f>
        <v>0 (0%)</v>
      </c>
      <c r="AG51" s="152" t="str">
        <f>IF(AG$2="Scale",_xlfn.TEXTJOIN("",1,Calculations!AG39," [", Calculations!AG40,";",Calculations!AG41,"]"),_xlfn.TEXTJOIN("",1,AG49," (", AG50,"%)"))</f>
        <v>0 (0%)</v>
      </c>
      <c r="AH51" s="152" t="str">
        <f>IF(AH$2="Scale",_xlfn.TEXTJOIN("",1,Calculations!AH39," [", Calculations!AH40,";",Calculations!AH41,"]"),_xlfn.TEXTJOIN("",1,AH49," (", AH50,"%)"))</f>
        <v>2 (7,4%)</v>
      </c>
      <c r="AI51" s="152" t="str">
        <f>IF(AI$2="Scale",_xlfn.TEXTJOIN("",1,Calculations!AI39," [", Calculations!AI40,";",Calculations!AI41,"]"),_xlfn.TEXTJOIN("",1,AI49," (", AI50,"%)"))</f>
        <v>0 (0%)</v>
      </c>
      <c r="AJ51" s="152" t="str">
        <f>IF(AJ$2="Scale",_xlfn.TEXTJOIN("",1,Calculations!AJ39," [", Calculations!AJ40,";",Calculations!AJ41,"]"),_xlfn.TEXTJOIN("",1,AJ49," (", AJ50,"%)"))</f>
        <v>1 (3,7%)</v>
      </c>
      <c r="AK51" s="152" t="str">
        <f>IF(AK$2="Scale",_xlfn.TEXTJOIN("",1,Calculations!AK39," [", Calculations!AK40,";",Calculations!AK41,"]"),_xlfn.TEXTJOIN("",1,AK49," (", AK50,"%)"))</f>
        <v>2 (7,4%)</v>
      </c>
      <c r="AL51" s="152" t="str">
        <f>IF(AL$2="Scale",_xlfn.TEXTJOIN("",1,Calculations!AL39," [", Calculations!AL40,";",Calculations!AL41,"]"),_xlfn.TEXTJOIN("",1,AL49," (", AL50,"%)"))</f>
        <v>0 (0%)</v>
      </c>
      <c r="AM51" s="152" t="str">
        <f>IF(AM$2="Scale",_xlfn.TEXTJOIN("",1,Calculations!AM39," [", Calculations!AM40,";",Calculations!AM41,"]"),_xlfn.TEXTJOIN("",1,AM49," (", AM50,"%)"))</f>
        <v>6 (22,2%)</v>
      </c>
      <c r="AN51" s="152" t="str">
        <f>IF(AN$2="Scale",_xlfn.TEXTJOIN("",1,Calculations!AN39," [", Calculations!AN40,";",Calculations!AN41,"]"),_xlfn.TEXTJOIN("",1,AN49," (", AN50,"%)"))</f>
        <v>15 (55,6%)</v>
      </c>
      <c r="AO51" s="152" t="str">
        <f>IF(AO$2="Scale",_xlfn.TEXTJOIN("",1,Calculations!AO39," [", Calculations!AO40,";",Calculations!AO41,"]"),_xlfn.TEXTJOIN("",1,AO49," (", AO50,"%)"))</f>
        <v>17 (63%)</v>
      </c>
      <c r="AP51" s="152" t="str">
        <f>IF(AP$2="Scale",_xlfn.TEXTJOIN("",1,Calculations!AP39," [", Calculations!AP40,";",Calculations!AP41,"]"),_xlfn.TEXTJOIN("",1,AP49," (", AP50,"%)"))</f>
        <v>4 (14,8%)</v>
      </c>
      <c r="AQ51" s="152" t="str">
        <f>IF(AQ$2="Scale",_xlfn.TEXTJOIN("",1,Calculations!AQ39," [", Calculations!AQ40,";",Calculations!AQ41,"]"),_xlfn.TEXTJOIN("",1,AQ49," (", AQ50,"%)"))</f>
        <v>1 (3,7%)</v>
      </c>
      <c r="AR51" s="152" t="str">
        <f>IF(AR$2="Scale",_xlfn.TEXTJOIN("",1,Calculations!AR39," [", Calculations!AR40,";",Calculations!AR41,"]"),_xlfn.TEXTJOIN("",1,AR49," (", AR50,"%)"))</f>
        <v>5 (18,5%)</v>
      </c>
      <c r="AS51" s="152" t="str">
        <f>IF(AS$2="Scale",_xlfn.TEXTJOIN("",1,Calculations!AS39," [", Calculations!AS40,";",Calculations!AS41,"]"),_xlfn.TEXTJOIN("",1,AS49," (", AS50,"%)"))</f>
        <v>4 (14,8%)</v>
      </c>
      <c r="AT51" s="152" t="str">
        <f>IF(AT$2="Scale",_xlfn.TEXTJOIN("",1,Calculations!AT39," [", Calculations!AT40,";",Calculations!AT41,"]"),_xlfn.TEXTJOIN("",1,AT49," (", AT50,"%)"))</f>
        <v>16 (59,3%)</v>
      </c>
      <c r="AU51" s="152" t="str">
        <f>IF(AU$2="Scale",_xlfn.TEXTJOIN("",1,Calculations!AU39," [", Calculations!AU40,";",Calculations!AU41,"]"),_xlfn.TEXTJOIN("",1,AU49," (", AU50,"%)"))</f>
        <v>4 (14,8%)</v>
      </c>
      <c r="AV51" s="152" t="str">
        <f>IF(AV$2="Scale",_xlfn.TEXTJOIN("",1,Calculations!AV39," [", Calculations!AV40,";",Calculations!AV41,"]"),_xlfn.TEXTJOIN("",1,AV49," (", AV50,"%)"))</f>
        <v>3 (11,1%)</v>
      </c>
      <c r="AW51" s="152" t="str">
        <f>IF(AW$2="Scale",_xlfn.TEXTJOIN("",1,Calculations!AW39," [", Calculations!AW40,";",Calculations!AW41,"]"),_xlfn.TEXTJOIN("",1,AW49," (", AW50,"%)"))</f>
        <v>1 (3,7%)</v>
      </c>
      <c r="AX51" s="152" t="str">
        <f>IF(AX$2="Scale",_xlfn.TEXTJOIN("",1,Calculations!AX39," [", Calculations!AX40,";",Calculations!AX41,"]"),_xlfn.TEXTJOIN("",1,AX49," (", AX50,"%)"))</f>
        <v>23 (85,2%)</v>
      </c>
      <c r="AY51" s="152" t="str">
        <f>IF(AY$2="Scale",_xlfn.TEXTJOIN("",1,Calculations!AY39," [", Calculations!AY40,";",Calculations!AY41,"]"),_xlfn.TEXTJOIN("",1,AY49," (", AY50,"%)"))</f>
        <v>3 (11,1%)</v>
      </c>
      <c r="AZ51" s="152" t="str">
        <f>IF(AZ$2="Scale",_xlfn.TEXTJOIN("",1,Calculations!AZ39," [", Calculations!AZ40,";",Calculations!AZ41,"]"),_xlfn.TEXTJOIN("",1,AZ49," (", AZ50,"%)"))</f>
        <v>24 (88,9%)</v>
      </c>
      <c r="BA51" s="152" t="str">
        <f>IF(BA$2="Scale",_xlfn.TEXTJOIN("",1,Calculations!BA39," [", Calculations!BA40,";",Calculations!BA41,"]"),_xlfn.TEXTJOIN("",1,BA49," (", BA50,"%)"))</f>
        <v>26 [25;31,5]</v>
      </c>
      <c r="BB51" s="152" t="str">
        <f>IF(BB$2="Scale",_xlfn.TEXTJOIN("",1,Calculations!BB39," [", Calculations!BB40,";",Calculations!BB41,"]"),_xlfn.TEXTJOIN("",1,BB49," (", BB50,"%)"))</f>
        <v>1,2 [0,9;1,5]</v>
      </c>
      <c r="BC51" s="152" t="str">
        <f>IF(BC$2="Scale",_xlfn.TEXTJOIN("",1,Calculations!BC39," [", Calculations!BC40,";",Calculations!BC41,"]"),_xlfn.TEXTJOIN("",1,BC49," (", BC50,"%)"))</f>
        <v>3,2 [2,9;3,8]</v>
      </c>
      <c r="BD51" s="152" t="str">
        <f>IF(BD$2="Scale",_xlfn.TEXTJOIN("",1,Calculations!BD39," [", Calculations!BD40,";",Calculations!BD41,"]"),_xlfn.TEXTJOIN("",1,BD49," (", BD50,"%)"))</f>
        <v>0 (0%)</v>
      </c>
      <c r="BE51" s="152" t="str">
        <f>IF(BE$2="Scale",_xlfn.TEXTJOIN("",1,Calculations!BE39," [", Calculations!BE40,";",Calculations!BE41,"]"),_xlfn.TEXTJOIN("",1,BE49," (", BE50,"%)"))</f>
        <v>6 (22,2%)</v>
      </c>
      <c r="BF51" s="152" t="str">
        <f>IF(BF$2="Scale",_xlfn.TEXTJOIN("",1,Calculations!BF39," [", Calculations!BF40,";",Calculations!BF41,"]"),_xlfn.TEXTJOIN("",1,BF49," (", BF50,"%)"))</f>
        <v>21 (77,8%)</v>
      </c>
      <c r="BG51" s="152" t="str">
        <f>IF(BG$2="Scale",_xlfn.TEXTJOIN("",1,Calculations!BG39," [", Calculations!BG40,";",Calculations!BG41,"]"),_xlfn.TEXTJOIN("",1,BG49," (", BG50,"%)"))</f>
        <v>1,2 [1,1;1,3]</v>
      </c>
      <c r="BH51" s="152" t="str">
        <f>IF(BH$2="Scale",_xlfn.TEXTJOIN("",1,Calculations!BH39," [", Calculations!BH40,";",Calculations!BH41,"]"),_xlfn.TEXTJOIN("",1,BH49," (", BH50,"%)"))</f>
        <v>175,6 [175,6;191]</v>
      </c>
      <c r="BI51" s="152" t="str">
        <f>IF(BI$2="Scale",_xlfn.TEXTJOIN("",1,Calculations!BI39," [", Calculations!BI40,";",Calculations!BI41,"]"),_xlfn.TEXTJOIN("",1,BI49," (", BI50,"%)"))</f>
        <v>23 (85,2%)</v>
      </c>
      <c r="BJ51" s="152" t="str">
        <f>IF(BJ$2="Scale",_xlfn.TEXTJOIN("",1,Calculations!BJ39," [", Calculations!BJ40,";",Calculations!BJ41,"]"),_xlfn.TEXTJOIN("",1,BJ49," (", BJ50,"%)"))</f>
        <v>100 [91;110]</v>
      </c>
      <c r="BK51" s="152" t="str">
        <f>IF(BK$2="Scale",_xlfn.TEXTJOIN("",1,Calculations!BK39," [", Calculations!BK40,";",Calculations!BK41,"]"),_xlfn.TEXTJOIN("",1,BK49," (", BK50,"%)"))</f>
        <v>67 [61;87]</v>
      </c>
      <c r="BL51" s="152" t="str">
        <f>IF(BL$2="Scale",_xlfn.TEXTJOIN("",1,Calculations!BL39," [", Calculations!BL40,";",Calculations!BL41,"]"),_xlfn.TEXTJOIN("",1,BL49," (", BL50,"%)"))</f>
        <v>34,7 [32,2;35,2]</v>
      </c>
      <c r="BM51" s="152" t="str">
        <f>IF(BM$2="Scale",_xlfn.TEXTJOIN("",1,Calculations!BM39," [", Calculations!BM40,";",Calculations!BM41,"]"),_xlfn.TEXTJOIN("",1,BM49," (", BM50,"%)"))</f>
        <v>0 (0%)</v>
      </c>
      <c r="BN51" s="152" t="str">
        <f>IF(BN$2="Scale",_xlfn.TEXTJOIN("",1,Calculations!BN39," [", Calculations!BN40,";",Calculations!BN41,"]"),_xlfn.TEXTJOIN("",1,BN49," (", BN50,"%)"))</f>
        <v>2 [2;3]</v>
      </c>
      <c r="BO51" s="152" t="str">
        <f>IF(BO$2="Scale",_xlfn.TEXTJOIN("",1,Calculations!BO39," [", Calculations!BO40,";",Calculations!BO41,"]"),_xlfn.TEXTJOIN("",1,BO49," (", BO50,"%)"))</f>
        <v>5 (18,5%)</v>
      </c>
      <c r="BP51" s="152" t="str">
        <f>IF(BP$2="Scale",_xlfn.TEXTJOIN("",1,Calculations!BP39," [", Calculations!BP40,";",Calculations!BP41,"]"),_xlfn.TEXTJOIN("",1,BP49," (", BP50,"%)"))</f>
        <v>0 (0%)</v>
      </c>
      <c r="BQ51" s="152" t="str">
        <f>IF(BQ$2="Scale",_xlfn.TEXTJOIN("",1,Calculations!BQ39," [", Calculations!BQ40,";",Calculations!BQ41,"]"),_xlfn.TEXTJOIN("",1,BQ49," (", BQ50,"%)"))</f>
        <v>11 (40,7%)</v>
      </c>
      <c r="BR51" s="152" t="str">
        <f>IF(BR$2="Scale",_xlfn.TEXTJOIN("",1,Calculations!BR39," [", Calculations!BR40,";",Calculations!BR41,"]"),_xlfn.TEXTJOIN("",1,BR49," (", BR50,"%)"))</f>
        <v>10 (37%)</v>
      </c>
      <c r="BS51" s="152" t="str">
        <f>IF(BS$2="Scale",_xlfn.TEXTJOIN("",1,Calculations!BS39," [", Calculations!BS40,";",Calculations!BS41,"]"),_xlfn.TEXTJOIN("",1,BS49," (", BS50,"%)"))</f>
        <v>1 (3,7%)</v>
      </c>
      <c r="BT51" s="152" t="str">
        <f>IF(BT$2="Scale",_xlfn.TEXTJOIN("",1,Calculations!BT39," [", Calculations!BT40,";",Calculations!BT41,"]"),_xlfn.TEXTJOIN("",1,BT49," (", BT50,"%)"))</f>
        <v>21 (77,8%)</v>
      </c>
      <c r="BU51" s="152" t="str">
        <f>IF(BU$2="Scale",_xlfn.TEXTJOIN("",1,Calculations!BU39," [", Calculations!BU40,";",Calculations!BU41,"]"),_xlfn.TEXTJOIN("",1,BU49," (", BU50,"%)"))</f>
        <v>0 (0%)</v>
      </c>
      <c r="BV51" s="152" t="str">
        <f>IF(BV$2="Scale",_xlfn.TEXTJOIN("",1,Calculations!BV39," [", Calculations!BV40,";",Calculations!BV41,"]"),_xlfn.TEXTJOIN("",1,BV49," (", BV50,"%)"))</f>
        <v>0 (0%)</v>
      </c>
      <c r="BW51" s="152" t="str">
        <f>IF(BW$2="Scale",_xlfn.TEXTJOIN("",1,Calculations!BW39," [", Calculations!BW40,";",Calculations!BW41,"]"),_xlfn.TEXTJOIN("",1,BW49," (", BW50,"%)"))</f>
        <v>3 (11,1%)</v>
      </c>
      <c r="BX51" s="152" t="str">
        <f>IF(BX$2="Scale",_xlfn.TEXTJOIN("",1,Calculations!BX39," [", Calculations!BX40,";",Calculations!BX41,"]"),_xlfn.TEXTJOIN("",1,BX49," (", BX50,"%)"))</f>
        <v>0 (0%)</v>
      </c>
      <c r="BY51" s="152" t="str">
        <f>IF(BY$2="Scale",_xlfn.TEXTJOIN("",1,Calculations!BY39," [", Calculations!BY40,";",Calculations!BY41,"]"),_xlfn.TEXTJOIN("",1,BY49," (", BY50,"%)"))</f>
        <v>3 [3;3]</v>
      </c>
      <c r="BZ51" s="152" t="str">
        <f>IF(BZ$2="Scale",_xlfn.TEXTJOIN("",1,Calculations!BZ39," [", Calculations!BZ40,";",Calculations!BZ41,"]"),_xlfn.TEXTJOIN("",1,BZ49," (", BZ50,"%)"))</f>
        <v>0 (0%)</v>
      </c>
      <c r="CA51" s="152" t="str">
        <f>IF(CA$2="Scale",_xlfn.TEXTJOIN("",1,Calculations!CA39," [", Calculations!CA40,";",Calculations!CA41,"]"),_xlfn.TEXTJOIN("",1,CA49," (", CA50,"%)"))</f>
        <v>5 (18,5%)</v>
      </c>
      <c r="CB51" s="152" t="str">
        <f>IF(CB$2="Scale",_xlfn.TEXTJOIN("",1,Calculations!CB39," [", Calculations!CB40,";",Calculations!CB41,"]"),_xlfn.TEXTJOIN("",1,CB49," (", CB50,"%)"))</f>
        <v>18 (66,7%)</v>
      </c>
      <c r="CC51" s="152" t="str">
        <f>IF(CC$2="Scale",_xlfn.TEXTJOIN("",1,Calculations!CC39," [", Calculations!CC40,";",Calculations!CC41,"]"),_xlfn.TEXTJOIN("",1,CC49," (", CC50,"%)"))</f>
        <v>4 (14,8%)</v>
      </c>
      <c r="CD51" s="152" t="str">
        <f>IF(CD$2="Scale",_xlfn.TEXTJOIN("",1,Calculations!CD39," [", Calculations!CD40,";",Calculations!CD41,"]"),_xlfn.TEXTJOIN("",1,CD49," (", CD50,"%)"))</f>
        <v>5 (18,5%)</v>
      </c>
      <c r="CE51" s="152" t="str">
        <f>IF(CE$2="Scale",_xlfn.TEXTJOIN("",1,Calculations!CE39," [", Calculations!CE40,";",Calculations!CE41,"]"),_xlfn.TEXTJOIN("",1,CE49," (", CE50,"%)"))</f>
        <v>2 (7,4%)</v>
      </c>
      <c r="CF51" s="152" t="str">
        <f>IF(CF$2="Scale",_xlfn.TEXTJOIN("",1,Calculations!CF39," [", Calculations!CF40,";",Calculations!CF41,"]"),_xlfn.TEXTJOIN("",1,CF49," (", CF50,"%)"))</f>
        <v>1 (3,7%)</v>
      </c>
      <c r="CG51" s="152" t="str">
        <f>IF(CG$2="Scale",_xlfn.TEXTJOIN("",1,Calculations!CG39," [", Calculations!CG40,";",Calculations!CG41,"]"),_xlfn.TEXTJOIN("",1,CG49," (", CG50,"%)"))</f>
        <v>12 (44,4%)</v>
      </c>
      <c r="CH51" s="152" t="str">
        <f>IF(CH$2="Scale",_xlfn.TEXTJOIN("",1,Calculations!CH39," [", Calculations!CH40,";",Calculations!CH41,"]"),_xlfn.TEXTJOIN("",1,CH49," (", CH50,"%)"))</f>
        <v>4 (14,8%)</v>
      </c>
      <c r="CI51" s="152" t="str">
        <f>IF(CI$2="Scale",_xlfn.TEXTJOIN("",1,Calculations!CI39," [", Calculations!CI40,";",Calculations!CI41,"]"),_xlfn.TEXTJOIN("",1,CI49," (", CI50,"%)"))</f>
        <v>22 (81,5%)</v>
      </c>
      <c r="CJ51" s="152" t="str">
        <f>IF(CJ$2="Scale",_xlfn.TEXTJOIN("",1,Calculations!CJ39," [", Calculations!CJ40,";",Calculations!CJ41,"]"),_xlfn.TEXTJOIN("",1,CJ49," (", CJ50,"%)"))</f>
        <v>500 [500;660,2]</v>
      </c>
      <c r="CK51" s="152" t="str">
        <f>IF(CK$2="Scale",_xlfn.TEXTJOIN("",1,Calculations!CK39," [", Calculations!CK40,";",Calculations!CK41,"]"),_xlfn.TEXTJOIN("",1,CK49," (", CK50,"%)"))</f>
        <v>670 [590;825]</v>
      </c>
      <c r="CL51" s="152" t="str">
        <f>IF(CL$2="Scale",_xlfn.TEXTJOIN("",1,Calculations!CL39," [", Calculations!CL40,";",Calculations!CL41,"]"),_xlfn.TEXTJOIN("",1,CL49," (", CL50,"%)"))</f>
        <v>17 (63%)</v>
      </c>
      <c r="CM51" s="152" t="str">
        <f>IF(CM$2="Scale",_xlfn.TEXTJOIN("",1,Calculations!CM39," [", Calculations!CM40,";",Calculations!CM41,"]"),_xlfn.TEXTJOIN("",1,CM49," (", CM50,"%)"))</f>
        <v>0 (0%)</v>
      </c>
      <c r="CN51" s="152" t="str">
        <f>IF(CN$2="Scale",_xlfn.TEXTJOIN("",1,Calculations!CN39," [", Calculations!CN40,";",Calculations!CN41,"]"),_xlfn.TEXTJOIN("",1,CN49," (", CN50,"%)"))</f>
        <v>2 (7,4%)</v>
      </c>
      <c r="CO51" s="152" t="str">
        <f>IF(CO$2="Scale",_xlfn.TEXTJOIN("",1,Calculations!CO39," [", Calculations!CO40,";",Calculations!CO41,"]"),_xlfn.TEXTJOIN("",1,CO49," (", CO50,"%)"))</f>
        <v>1 (3,7%)</v>
      </c>
      <c r="CP51" s="152" t="str">
        <f>IF(CP$2="Scale",_xlfn.TEXTJOIN("",1,Calculations!CP39," [", Calculations!CP40,";",Calculations!CP41,"]"),_xlfn.TEXTJOIN("",1,CP49," (", CP50,"%)"))</f>
        <v>0 (0%)</v>
      </c>
      <c r="CQ51" s="152" t="str">
        <f>IF(CQ$2="Scale",_xlfn.TEXTJOIN("",1,Calculations!CQ39," [", Calculations!CQ40,";",Calculations!CQ41,"]"),_xlfn.TEXTJOIN("",1,CQ49," (", CQ50,"%)"))</f>
        <v>0 (0%)</v>
      </c>
      <c r="CR51" s="152" t="str">
        <f>IF(CR$2="Scale",_xlfn.TEXTJOIN("",1,Calculations!CR39," [", Calculations!CR40,";",Calculations!CR41,"]"),_xlfn.TEXTJOIN("",1,CR49," (", CR50,"%)"))</f>
        <v>5 (18,5%)</v>
      </c>
      <c r="CS51" s="152" t="str">
        <f>IF(CS$2="Scale",_xlfn.TEXTJOIN("",1,Calculations!CS39," [", Calculations!CS40,";",Calculations!CS41,"]"),_xlfn.TEXTJOIN("",1,CS49," (", CS50,"%)"))</f>
        <v>0 (0%)</v>
      </c>
      <c r="CT51" s="152" t="str">
        <f>IF(CT$2="Scale",_xlfn.TEXTJOIN("",1,Calculations!CT39," [", Calculations!CT40,";",Calculations!CT41,"]"),_xlfn.TEXTJOIN("",1,CT49," (", CT50,"%)"))</f>
        <v>0 (0%)</v>
      </c>
      <c r="CU51" s="152" t="str">
        <f>IF(CU$2="Scale",_xlfn.TEXTJOIN("",1,Calculations!CU39," [", Calculations!CU40,";",Calculations!CU41,"]"),_xlfn.TEXTJOIN("",1,CU49," (", CU50,"%)"))</f>
        <v>0 (0%)</v>
      </c>
      <c r="CV51" s="152" t="str">
        <f>IF(CV$2="Scale",_xlfn.TEXTJOIN("",1,Calculations!CV39," [", Calculations!CV40,";",Calculations!CV41,"]"),_xlfn.TEXTJOIN("",1,CV49," (", CV50,"%)"))</f>
        <v>0 (0%)</v>
      </c>
      <c r="CW51" s="152" t="str">
        <f>IF(CW$2="Scale",_xlfn.TEXTJOIN("",1,Calculations!CW39," [", Calculations!CW40,";",Calculations!CW41,"]"),_xlfn.TEXTJOIN("",1,CW49," (", CW50,"%)"))</f>
        <v>6 (22,2%)</v>
      </c>
      <c r="CX51" s="152" t="str">
        <f>IF(CX$2="Scale",_xlfn.TEXTJOIN("",1,Calculations!CX39," [", Calculations!CX40,";",Calculations!CX41,"]"),_xlfn.TEXTJOIN("",1,CX49," (", CX50,"%)"))</f>
        <v>8 (29,6%)</v>
      </c>
      <c r="CY51" s="152" t="str">
        <f>IF(CY$2="Scale",_xlfn.TEXTJOIN("",1,Calculations!CY39," [", Calculations!CY40,";",Calculations!CY41,"]"),_xlfn.TEXTJOIN("",1,CY49," (", CY50,"%)"))</f>
        <v>0 (0%)</v>
      </c>
      <c r="CZ51" s="152" t="str">
        <f>IF(CZ$2="Scale",_xlfn.TEXTJOIN("",1,Calculations!CZ39," [", Calculations!CZ40,";",Calculations!CZ41,"]"),_xlfn.TEXTJOIN("",1,CZ49," (", CZ50,"%)"))</f>
        <v>1 (3,7%)</v>
      </c>
      <c r="DA51" s="152" t="str">
        <f>IF(DA$2="Scale",_xlfn.TEXTJOIN("",1,Calculations!DA39," [", Calculations!DA40,";",Calculations!DA41,"]"),_xlfn.TEXTJOIN("",1,DA49," (", DA50,"%)"))</f>
        <v>0 (0%)</v>
      </c>
      <c r="DB51" s="152" t="str">
        <f>IF(DB$2="Scale",_xlfn.TEXTJOIN("",1,Calculations!DB39," [", Calculations!DB40,";",Calculations!DB41,"]"),_xlfn.TEXTJOIN("",1,DB49," (", DB50,"%)"))</f>
        <v>3 (11,1%)</v>
      </c>
      <c r="DC51" s="152" t="str">
        <f>IF(DC$2="Scale",_xlfn.TEXTJOIN("",1,Calculations!DC39," [", Calculations!DC40,";",Calculations!DC41,"]"),_xlfn.TEXTJOIN("",1,DC49," (", DC50,"%)"))</f>
        <v>9 (33,3%)</v>
      </c>
      <c r="DD51" s="152" t="str">
        <f>IF(DD$2="Scale",_xlfn.TEXTJOIN("",1,Calculations!DD39," [", Calculations!DD40,";",Calculations!DD41,"]"),_xlfn.TEXTJOIN("",1,DD49," (", DD50,"%)"))</f>
        <v>0 (0%)</v>
      </c>
      <c r="DE51" s="152" t="str">
        <f>IF(DE$2="Scale",_xlfn.TEXTJOIN("",1,Calculations!DE39," [", Calculations!DE40,";",Calculations!DE41,"]"),_xlfn.TEXTJOIN("",1,DE49," (", DE50,"%)"))</f>
        <v>0 (0%)</v>
      </c>
      <c r="DF51" s="152" t="str">
        <f>IF(DF$2="Scale",_xlfn.TEXTJOIN("",1,Calculations!DF39," [", Calculations!DF40,";",Calculations!DF41,"]"),_xlfn.TEXTJOIN("",1,DF49," (", DF50,"%)"))</f>
        <v>0 (0%)</v>
      </c>
      <c r="DG51" s="152" t="str">
        <f>IF(DG$2="Scale",_xlfn.TEXTJOIN("",1,Calculations!DG39," [", Calculations!DG40,";",Calculations!DG41,"]"),_xlfn.TEXTJOIN("",1,DG49," (", DG50,"%)"))</f>
        <v>0 (0%)</v>
      </c>
      <c r="DH51" s="152" t="str">
        <f>IF(DH$2="Scale",_xlfn.TEXTJOIN("",1,Calculations!DH39," [", Calculations!DH40,";",Calculations!DH41,"]"),_xlfn.TEXTJOIN("",1,DH49," (", DH50,"%)"))</f>
        <v>27 (100%)</v>
      </c>
      <c r="DI51" s="152" t="str">
        <f>IF(DI$2="Scale",_xlfn.TEXTJOIN("",1,Calculations!DI39," [", Calculations!DI40,";",Calculations!DI41,"]"),_xlfn.TEXTJOIN("",1,DI49," (", DI50,"%)"))</f>
        <v>0 (0%)</v>
      </c>
      <c r="DJ51" s="152" t="str">
        <f>IF(DJ$2="Scale",_xlfn.TEXTJOIN("",1,Calculations!DJ39," [", Calculations!DJ40,";",Calculations!DJ41,"]"),_xlfn.TEXTJOIN("",1,DJ49," (", DJ50,"%)"))</f>
        <v>0 (0%)</v>
      </c>
      <c r="DK51" s="152" t="str">
        <f>IF(DK$2="Scale",_xlfn.TEXTJOIN("",1,Calculations!DK39," [", Calculations!DK40,";",Calculations!DK41,"]"),_xlfn.TEXTJOIN("",1,DK49," (", DK50,"%)"))</f>
        <v>0 (0%)</v>
      </c>
      <c r="DL51" s="152" t="str">
        <f>IF(DL$2="Scale",_xlfn.TEXTJOIN("",1,Calculations!DL39," [", Calculations!DL40,";",Calculations!DL41,"]"),_xlfn.TEXTJOIN("",1,DL49," (", DL50,"%)"))</f>
        <v>26 (96,3%)</v>
      </c>
      <c r="DM51" s="152" t="str">
        <f>IF(DM$2="Scale",_xlfn.TEXTJOIN("",1,Calculations!DM39," [", Calculations!DM40,";",Calculations!DM41,"]"),_xlfn.TEXTJOIN("",1,DM49," (", DM50,"%)"))</f>
        <v>5 (18,5%)</v>
      </c>
      <c r="DN51" s="152" t="str">
        <f>IF(DN$2="Scale",_xlfn.TEXTJOIN("",1,Calculations!DN39," [", Calculations!DN40,";",Calculations!DN41,"]"),_xlfn.TEXTJOIN("",1,DN49," (", DN50,"%)"))</f>
        <v>11 (40,7%)</v>
      </c>
      <c r="DO51" s="152" t="str">
        <f>IF(DO$2="Scale",_xlfn.TEXTJOIN("",1,Calculations!DO39," [", Calculations!DO40,";",Calculations!DO41,"]"),_xlfn.TEXTJOIN("",1,DO49," (", DO50,"%)"))</f>
        <v>0 (0%)</v>
      </c>
      <c r="DP51" s="152" t="str">
        <f>IF(DP$2="Scale",_xlfn.TEXTJOIN("",1,Calculations!DP39," [", Calculations!DP40,";",Calculations!DP41,"]"),_xlfn.TEXTJOIN("",1,DP49," (", DP50,"%)"))</f>
        <v>6 (22,2%)</v>
      </c>
      <c r="DQ51" s="152" t="str">
        <f>IF(DQ$2="Scale",_xlfn.TEXTJOIN("",1,Calculations!DQ39," [", Calculations!DQ40,";",Calculations!DQ41,"]"),_xlfn.TEXTJOIN("",1,DQ49," (", DQ50,"%)"))</f>
        <v>0 (0%)</v>
      </c>
      <c r="DR51" s="152" t="str">
        <f>IF(DR$2="Scale",_xlfn.TEXTJOIN("",1,Calculations!DR39," [", Calculations!DR40,";",Calculations!DR41,"]"),_xlfn.TEXTJOIN("",1,DR49," (", DR50,"%)"))</f>
        <v>10 (37%)</v>
      </c>
      <c r="DS51" s="152" t="str">
        <f>IF(DS$2="Scale",_xlfn.TEXTJOIN("",1,Calculations!DS39," [", Calculations!DS40,";",Calculations!DS41,"]"),_xlfn.TEXTJOIN("",1,DS49," (", DS50,"%)"))</f>
        <v>3 (11,1%)</v>
      </c>
      <c r="DT51" s="152" t="str">
        <f>IF(DT$2="Scale",_xlfn.TEXTJOIN("",1,Calculations!DT39," [", Calculations!DT40,";",Calculations!DT41,"]"),_xlfn.TEXTJOIN("",1,DT49," (", DT50,"%)"))</f>
        <v>0 (0%)</v>
      </c>
      <c r="DU51" s="152" t="str">
        <f>IF(DU$2="Scale",_xlfn.TEXTJOIN("",1,Calculations!DU39," [", Calculations!DU40,";",Calculations!DU41,"]"),_xlfn.TEXTJOIN("",1,DU49," (", DU50,"%)"))</f>
        <v>26 (96,3%)</v>
      </c>
      <c r="DV51" s="152" t="str">
        <f>IF(DV$2="Scale",_xlfn.TEXTJOIN("",1,Calculations!DV39," [", Calculations!DV40,";",Calculations!DV41,"]"),_xlfn.TEXTJOIN("",1,DV49," (", DV50,"%)"))</f>
        <v>21 [16,5;26,5]</v>
      </c>
      <c r="DW51" s="152" t="str">
        <f>IF(DW$2="Scale",_xlfn.TEXTJOIN("",1,Calculations!DW39," [", Calculations!DW40,";",Calculations!DW41,"]"),_xlfn.TEXTJOIN("",1,DW49," (", DW50,"%)"))</f>
        <v>1 (3,7%)</v>
      </c>
      <c r="DX51" s="152" t="str">
        <f>IF(DX$2="Scale",_xlfn.TEXTJOIN("",1,Calculations!DX39," [", Calculations!DX40,";",Calculations!DX41,"]"),_xlfn.TEXTJOIN("",1,DX49," (", DX50,"%)"))</f>
        <v>10 (37%)</v>
      </c>
      <c r="DY51" s="152" t="str">
        <f>IF(DY$2="Scale",_xlfn.TEXTJOIN("",1,Calculations!DY39," [", Calculations!DY40,";",Calculations!DY41,"]"),_xlfn.TEXTJOIN("",1,DY49," (", DY50,"%)"))</f>
        <v>3 (11,1%)</v>
      </c>
      <c r="DZ51" s="152" t="str">
        <f>IF(DZ$2="Scale",_xlfn.TEXTJOIN("",1,Calculations!DZ39," [", Calculations!DZ40,";",Calculations!DZ41,"]"),_xlfn.TEXTJOIN("",1,DZ49," (", DZ50,"%)"))</f>
        <v>1 (3,7%)</v>
      </c>
      <c r="EA51" s="152" t="str">
        <f>IF(EA$2="Scale",_xlfn.TEXTJOIN("",1,Calculations!EA39," [", Calculations!EA40,";",Calculations!EA41,"]"),_xlfn.TEXTJOIN("",1,EA49," (", EA50,"%)"))</f>
        <v>6 (22,2%)</v>
      </c>
      <c r="EB51" s="152" t="str">
        <f>IF(EB$2="Scale",_xlfn.TEXTJOIN("",1,Calculations!EB39," [", Calculations!EB40,";",Calculations!EB41,"]"),_xlfn.TEXTJOIN("",1,EB49," (", EB50,"%)"))</f>
        <v>1 (3,7%)</v>
      </c>
      <c r="EC51" s="152" t="str">
        <f>IF(EC$2="Scale",_xlfn.TEXTJOIN("",1,Calculations!EC39," [", Calculations!EC40,";",Calculations!EC41,"]"),_xlfn.TEXTJOIN("",1,EC49," (", EC50,"%)"))</f>
        <v>0 (0%)</v>
      </c>
      <c r="ED51" s="152" t="str">
        <f>IF(ED$2="Scale",_xlfn.TEXTJOIN("",1,Calculations!ED39," [", Calculations!ED40,";",Calculations!ED41,"]"),_xlfn.TEXTJOIN("",1,ED49," (", ED50,"%)"))</f>
        <v>0 (0%)</v>
      </c>
      <c r="EE51" s="152" t="str">
        <f>IF(EE$2="Scale",_xlfn.TEXTJOIN("",1,Calculations!EE39," [", Calculations!EE40,";",Calculations!EE41,"]"),_xlfn.TEXTJOIN("",1,EE49," (", EE50,"%)"))</f>
        <v>0 (0%)</v>
      </c>
      <c r="EF51" s="152" t="str">
        <f>IF(EF$2="Scale",_xlfn.TEXTJOIN("",1,Calculations!EF39," [", Calculations!EF40,";",Calculations!EF41,"]"),_xlfn.TEXTJOIN("",1,EF49," (", EF50,"%)"))</f>
        <v>1 (3,7%)</v>
      </c>
      <c r="EG51" s="152" t="str">
        <f>IF(EG$2="Scale",_xlfn.TEXTJOIN("",1,Calculations!EG39," [", Calculations!EG40,";",Calculations!EG41,"]"),_xlfn.TEXTJOIN("",1,EG49," (", EG50,"%)"))</f>
        <v>14 (51,9%)</v>
      </c>
      <c r="EH51" s="152" t="str">
        <f>IF(EH$2="Scale",_xlfn.TEXTJOIN("",1,Calculations!EH39," [", Calculations!EH40,";",Calculations!EH41,"]"),_xlfn.TEXTJOIN("",1,EH49," (", EH50,"%)"))</f>
        <v>2 (7,4%)</v>
      </c>
      <c r="EI51" s="152" t="str">
        <f>IF(EI$2="Scale",_xlfn.TEXTJOIN("",1,Calculations!EI39," [", Calculations!EI40,";",Calculations!EI41,"]"),_xlfn.TEXTJOIN("",1,EI49," (", EI50,"%)"))</f>
        <v>2 (7,4%)</v>
      </c>
      <c r="EJ51" s="152" t="str">
        <f>IF(EJ$2="Scale",_xlfn.TEXTJOIN("",1,Calculations!EJ39," [", Calculations!EJ40,";",Calculations!EJ41,"]"),_xlfn.TEXTJOIN("",1,EJ49," (", EJ50,"%)"))</f>
        <v>3 (11,1%)</v>
      </c>
      <c r="EK51" s="152" t="str">
        <f>IF(EK$2="Scale",_xlfn.TEXTJOIN("",1,Calculations!EK39," [", Calculations!EK40,";",Calculations!EK41,"]"),_xlfn.TEXTJOIN("",1,EK49," (", EK50,"%)"))</f>
        <v>0 (0%)</v>
      </c>
      <c r="EL51" s="152" t="str">
        <f>IF(EL$2="Scale",_xlfn.TEXTJOIN("",1,Calculations!EL39," [", Calculations!EL40,";",Calculations!EL41,"]"),_xlfn.TEXTJOIN("",1,EL49," (", EL50,"%)"))</f>
        <v>0 (0%)</v>
      </c>
      <c r="EM51" s="152" t="str">
        <f>IF(EM$2="Scale",_xlfn.TEXTJOIN("",1,Calculations!EM39," [", Calculations!EM40,";",Calculations!EM41,"]"),_xlfn.TEXTJOIN("",1,EM49," (", EM50,"%)"))</f>
        <v>0 (0%)</v>
      </c>
      <c r="EN51" s="152" t="str">
        <f>IF(EN$2="Scale",_xlfn.TEXTJOIN("",1,Calculations!EN39," [", Calculations!EN40,";",Calculations!EN41,"]"),_xlfn.TEXTJOIN("",1,EN49," (", EN50,"%)"))</f>
        <v>0 (0%)</v>
      </c>
      <c r="EO51" s="152" t="str">
        <f>IF(EO$2="Scale",_xlfn.TEXTJOIN("",1,Calculations!EO39," [", Calculations!EO40,";",Calculations!EO41,"]"),_xlfn.TEXTJOIN("",1,EO49," (", EO50,"%)"))</f>
        <v>16 (59,3%)</v>
      </c>
      <c r="EP51" s="152" t="str">
        <f>IF(EP$2="Scale",_xlfn.TEXTJOIN("",1,Calculations!EP39," [", Calculations!EP40,";",Calculations!EP41,"]"),_xlfn.TEXTJOIN("",1,EP49," (", EP50,"%)"))</f>
        <v>1 (3,7%)</v>
      </c>
      <c r="EQ51" s="152" t="str">
        <f>IF(EQ$2="Scale",_xlfn.TEXTJOIN("",1,Calculations!EQ39," [", Calculations!EQ40,";",Calculations!EQ41,"]"),_xlfn.TEXTJOIN("",1,EQ49," (", EQ50,"%)"))</f>
        <v>4 (14,8%)</v>
      </c>
      <c r="ER51" s="152" t="str">
        <f>IF(ER$2="Scale",_xlfn.TEXTJOIN("",1,Calculations!ER39," [", Calculations!ER40,";",Calculations!ER41,"]"),_xlfn.TEXTJOIN("",1,ER49," (", ER50,"%)"))</f>
        <v>6 (22,2%)</v>
      </c>
      <c r="ES51" s="152" t="str">
        <f>IF(ES$2="Scale",_xlfn.TEXTJOIN("",1,Calculations!ES39," [", Calculations!ES40,";",Calculations!ES41,"]"),_xlfn.TEXTJOIN("",1,ES49," (", ES50,"%)"))</f>
        <v>10 (37%)</v>
      </c>
      <c r="ET51" s="152" t="str">
        <f>IF(ET$2="Scale",_xlfn.TEXTJOIN("",1,Calculations!ET39," [", Calculations!ET40,";",Calculations!ET41,"]"),_xlfn.TEXTJOIN("",1,ET49," (", ET50,"%)"))</f>
        <v>1 (3,7%)</v>
      </c>
      <c r="EU51" s="152" t="str">
        <f>IF(EU$2="Scale",_xlfn.TEXTJOIN("",1,Calculations!EU39," [", Calculations!EU40,";",Calculations!EU41,"]"),_xlfn.TEXTJOIN("",1,EU49," (", EU50,"%)"))</f>
        <v>1 (3,7%)</v>
      </c>
      <c r="EV51" s="152" t="str">
        <f>IF(EV$2="Scale",_xlfn.TEXTJOIN("",1,Calculations!EV39," [", Calculations!EV40,";",Calculations!EV41,"]"),_xlfn.TEXTJOIN("",1,EV49," (", EV50,"%)"))</f>
        <v>2 (7,4%)</v>
      </c>
      <c r="EW51" s="152" t="str">
        <f>IF(EW$2="Scale",_xlfn.TEXTJOIN("",1,Calculations!EW39," [", Calculations!EW40,";",Calculations!EW41,"]"),_xlfn.TEXTJOIN("",1,EW49," (", EW50,"%)"))</f>
        <v>19 (70,4%)</v>
      </c>
      <c r="EX51" s="152" t="str">
        <f>IF(EX$2="Scale",_xlfn.TEXTJOIN("",1,Calculations!EX39," [", Calculations!EX40,";",Calculations!EX41,"]"),_xlfn.TEXTJOIN("",1,EX49," (", EX50,"%)"))</f>
        <v>2 (7,4%)</v>
      </c>
      <c r="EY51" s="152" t="str">
        <f>IF(EY$2="Scale",_xlfn.TEXTJOIN("",1,Calculations!EY39," [", Calculations!EY40,";",Calculations!EY41,"]"),_xlfn.TEXTJOIN("",1,EY49," (", EY50,"%)"))</f>
        <v>10 (37%)</v>
      </c>
      <c r="EZ51" s="152" t="str">
        <f>IF(EZ$2="Scale",_xlfn.TEXTJOIN("",1,Calculations!EZ39," [", Calculations!EZ40,";",Calculations!EZ41,"]"),_xlfn.TEXTJOIN("",1,EZ49," (", EZ50,"%)"))</f>
        <v>15 (55,6%)</v>
      </c>
      <c r="FA51" s="152" t="str">
        <f>IF(FA$2="Scale",_xlfn.TEXTJOIN("",1,Calculations!FA39," [", Calculations!FA40,";",Calculations!FA41,"]"),_xlfn.TEXTJOIN("",1,FA49," (", FA50,"%)"))</f>
        <v>6 (22,2%)</v>
      </c>
      <c r="FB51" s="152" t="str">
        <f>IF(FB$2="Scale",_xlfn.TEXTJOIN("",1,Calculations!FB39," [", Calculations!FB40,";",Calculations!FB41,"]"),_xlfn.TEXTJOIN("",1,FB49," (", FB50,"%)"))</f>
        <v>4 (14,8%)</v>
      </c>
      <c r="FC51" s="152" t="str">
        <f>IF(FC$2="Scale",_xlfn.TEXTJOIN("",1,Calculations!FC39," [", Calculations!FC40,";",Calculations!FC41,"]"),_xlfn.TEXTJOIN("",1,FC49," (", FC50,"%)"))</f>
        <v>12 (44,4%)</v>
      </c>
      <c r="FD51" s="152" t="str">
        <f>IF(FD$2="Scale",_xlfn.TEXTJOIN("",1,Calculations!FD39," [", Calculations!FD40,";",Calculations!FD41,"]"),_xlfn.TEXTJOIN("",1,FD49," (", FD50,"%)"))</f>
        <v>5 (18,5%)</v>
      </c>
      <c r="FE51" s="152" t="str">
        <f>IF(FE$2="Scale",_xlfn.TEXTJOIN("",1,Calculations!FE39," [", Calculations!FE40,";",Calculations!FE41,"]"),_xlfn.TEXTJOIN("",1,FE49," (", FE50,"%)"))</f>
        <v>0 (0%)</v>
      </c>
    </row>
    <row r="52" spans="1:161" x14ac:dyDescent="0.25">
      <c r="A52" s="198"/>
      <c r="B52" s="44" t="s">
        <v>390</v>
      </c>
      <c r="C52" s="44"/>
      <c r="D52">
        <f>SUMIF(Sum!$FF$4:$FF$155,"=0",Sum!B$2:B$153)</f>
        <v>6613</v>
      </c>
      <c r="E52">
        <f>SUMIF(Sum!$FF$4:$FF$155,"=0",Sum!C$2:C$153)</f>
        <v>36</v>
      </c>
      <c r="F52">
        <f>SUMIF(Sum!$FF$4:$FF$155,"=0",Sum!D$2:D$153)</f>
        <v>31</v>
      </c>
      <c r="G52">
        <f>SUMIF(Sum!$FF$4:$FF$155,"=0",Sum!E$2:E$153)</f>
        <v>31</v>
      </c>
      <c r="H52">
        <f>SUMIF(Sum!$FF$4:$FF$155,"=0",Sum!F$2:F$153)</f>
        <v>26</v>
      </c>
      <c r="I52">
        <f>SUMIF(Sum!$FF$4:$FF$155,"=0",Sum!G$2:G$153)</f>
        <v>78</v>
      </c>
      <c r="J52">
        <f>SUMIF(Sum!$FF$4:$FF$155,"=0",Sum!H$2:H$153)</f>
        <v>116</v>
      </c>
      <c r="K52">
        <f>SUMIF(Sum!$FF$4:$FF$155,"=0",Sum!I$2:I$153)</f>
        <v>21256</v>
      </c>
      <c r="L52">
        <f>SUMIF(Sum!$FF$4:$FF$155,"=0",Sum!J$2:J$153)</f>
        <v>10325</v>
      </c>
      <c r="M52">
        <f>SUMIF(Sum!$FF$4:$FF$155,"=0",Sum!K$2:K$153)</f>
        <v>3506.8000000000006</v>
      </c>
      <c r="N52">
        <f>SUMIF(Sum!$FF$4:$FF$155,"=0",Sum!L$2:L$153)</f>
        <v>35</v>
      </c>
      <c r="O52">
        <f>SUMIF(Sum!$FF$4:$FF$155,"=0",Sum!M$2:M$153)</f>
        <v>75</v>
      </c>
      <c r="P52">
        <f>SUMIF(Sum!$FF$4:$FF$155,"=0",Sum!N$2:N$153)</f>
        <v>14</v>
      </c>
      <c r="Q52">
        <f>SUMIF(Sum!$FF$4:$FF$155,"=0",Sum!O$2:O$153)</f>
        <v>116</v>
      </c>
      <c r="R52">
        <f>SUMIF(Sum!$FF$4:$FF$155,"=0",Sum!P$2:P$153)</f>
        <v>12</v>
      </c>
      <c r="S52">
        <f>SUMIF(Sum!$FF$4:$FF$155,"=0",Sum!Q$2:Q$153)</f>
        <v>90</v>
      </c>
      <c r="T52">
        <f>SUMIF(Sum!$FF$4:$FF$155,"=0",Sum!R$2:R$153)</f>
        <v>39</v>
      </c>
      <c r="U52">
        <f>SUMIF(Sum!$FF$4:$FF$155,"=0",Sum!S$2:S$153)</f>
        <v>30</v>
      </c>
      <c r="V52">
        <f>SUMIF(Sum!$FF$4:$FF$155,"=0",Sum!T$2:T$153)</f>
        <v>23</v>
      </c>
      <c r="W52">
        <f>SUMIF(Sum!$FF$4:$FF$155,"=0",Sum!U$2:U$153)</f>
        <v>10</v>
      </c>
      <c r="X52">
        <f>SUMIF(Sum!$FF$4:$FF$155,"=0",Sum!V$2:V$153)</f>
        <v>102</v>
      </c>
      <c r="Y52">
        <f>SUMIF(Sum!$FF$4:$FF$155,"=0",Sum!W$2:W$153)</f>
        <v>3</v>
      </c>
      <c r="Z52">
        <f>SUMIF(Sum!$FF$4:$FF$155,"=0",Sum!X$2:X$153)</f>
        <v>45</v>
      </c>
      <c r="AA52">
        <f>SUMIF(Sum!$FF$4:$FF$155,"=0",Sum!Y$2:Y$153)</f>
        <v>32</v>
      </c>
      <c r="AB52">
        <f>SUMIF(Sum!$FF$4:$FF$155,"=0",Sum!Z$2:Z$153)</f>
        <v>6</v>
      </c>
      <c r="AC52">
        <f>SUMIF(Sum!$FF$4:$FF$155,"=0",Sum!AA$2:AA$153)</f>
        <v>1</v>
      </c>
      <c r="AD52">
        <f>SUMIF(Sum!$FF$4:$FF$155,"=0",Sum!AB$2:AB$153)</f>
        <v>0</v>
      </c>
      <c r="AE52">
        <f>SUMIF(Sum!$FF$4:$FF$155,"=0",Sum!AC$2:AC$153)</f>
        <v>6</v>
      </c>
      <c r="AF52">
        <f>SUMIF(Sum!$FF$4:$FF$155,"=0",Sum!AD$2:AD$153)</f>
        <v>3</v>
      </c>
      <c r="AG52">
        <f>SUMIF(Sum!$FF$4:$FF$155,"=0",Sum!AE$2:AE$153)</f>
        <v>7</v>
      </c>
      <c r="AH52">
        <f>SUMIF(Sum!$FF$4:$FF$155,"=0",Sum!AF$2:AF$153)</f>
        <v>3</v>
      </c>
      <c r="AI52">
        <f>SUMIF(Sum!$FF$4:$FF$155,"=0",Sum!AG$2:AG$153)</f>
        <v>2</v>
      </c>
      <c r="AJ52">
        <f>SUMIF(Sum!$FF$4:$FF$155,"=0",Sum!AH$2:AH$153)</f>
        <v>6</v>
      </c>
      <c r="AK52">
        <f>SUMIF(Sum!$FF$4:$FF$155,"=0",Sum!AI$2:AI$153)</f>
        <v>3</v>
      </c>
      <c r="AL52">
        <f>SUMIF(Sum!$FF$4:$FF$155,"=0",Sum!AJ$2:AJ$153)</f>
        <v>0</v>
      </c>
      <c r="AM52">
        <f>SUMIF(Sum!$FF$4:$FF$155,"=0",Sum!AK$2:AK$153)</f>
        <v>7</v>
      </c>
      <c r="AN52">
        <f>SUMIF(Sum!$FF$4:$FF$155,"=0",Sum!AL$2:AL$153)</f>
        <v>42</v>
      </c>
      <c r="AO52">
        <f>SUMIF(Sum!$FF$4:$FF$155,"=0",Sum!AM$2:AM$153)</f>
        <v>45</v>
      </c>
      <c r="AP52">
        <f>SUMIF(Sum!$FF$4:$FF$155,"=0",Sum!AN$2:AN$153)</f>
        <v>9</v>
      </c>
      <c r="AQ52">
        <f>SUMIF(Sum!$FF$4:$FF$155,"=0",Sum!AO$2:AO$153)</f>
        <v>1</v>
      </c>
      <c r="AR52">
        <f>SUMIF(Sum!$FF$4:$FF$155,"=0",Sum!AP$2:AP$153)</f>
        <v>10</v>
      </c>
      <c r="AS52">
        <f>SUMIF(Sum!$FF$4:$FF$155,"=0",Sum!AQ$2:AQ$153)</f>
        <v>25</v>
      </c>
      <c r="AT52">
        <f>SUMIF(Sum!$FF$4:$FF$155,"=0",Sum!AR$2:AR$153)</f>
        <v>76</v>
      </c>
      <c r="AU52">
        <f>SUMIF(Sum!$FF$4:$FF$155,"=0",Sum!AS$2:AS$153)</f>
        <v>11</v>
      </c>
      <c r="AV52">
        <f>SUMIF(Sum!$FF$4:$FF$155,"=0",Sum!AT$2:AT$153)</f>
        <v>12</v>
      </c>
      <c r="AW52">
        <f>SUMIF(Sum!$FF$4:$FF$155,"=0",Sum!AU$2:AU$153)</f>
        <v>8</v>
      </c>
      <c r="AX52">
        <f>SUMIF(Sum!$FF$4:$FF$155,"=0",Sum!AV$2:AV$153)</f>
        <v>99</v>
      </c>
      <c r="AY52">
        <f>SUMIF(Sum!$FF$4:$FF$155,"=0",Sum!AW$2:AW$153)</f>
        <v>17</v>
      </c>
      <c r="AZ52">
        <f>SUMIF(Sum!$FF$4:$FF$155,"=0",Sum!AX$2:AX$153)</f>
        <v>107</v>
      </c>
      <c r="BA52">
        <f>SUMIF(Sum!$FF$4:$FF$155,"=0",Sum!AY$2:AY$153)</f>
        <v>3575</v>
      </c>
      <c r="BB52">
        <f>SUMIF(Sum!$FF$4:$FF$155,"=0",Sum!AZ$2:AZ$153)</f>
        <v>145.58000000000001</v>
      </c>
      <c r="BC52">
        <f>SUMIF(Sum!$FF$4:$FF$155,"=0",Sum!BA$2:BA$153)</f>
        <v>408.05933333333337</v>
      </c>
      <c r="BD52">
        <f>SUMIF(Sum!$FF$4:$FF$155,"=0",Sum!BB$2:BB$153)</f>
        <v>0</v>
      </c>
      <c r="BE52">
        <f>SUMIF(Sum!$FF$4:$FF$155,"=0",Sum!BC$2:BC$153)</f>
        <v>25</v>
      </c>
      <c r="BF52">
        <f>SUMIF(Sum!$FF$4:$FF$155,"=0",Sum!BD$2:BD$153)</f>
        <v>99</v>
      </c>
      <c r="BG52">
        <f>SUMIF(Sum!$FF$4:$FF$155,"=0",Sum!BE$2:BE$153)</f>
        <v>137.94189189189188</v>
      </c>
      <c r="BH52">
        <f>SUMIF(Sum!$FF$4:$FF$155,"=0",Sum!BF$2:BF$153)</f>
        <v>21319.127450980388</v>
      </c>
      <c r="BI52">
        <f>SUMIF(Sum!$FF$4:$FF$155,"=0",Sum!BG$2:BG$153)</f>
        <v>109</v>
      </c>
      <c r="BJ52">
        <f>SUMIF(Sum!$FF$4:$FF$155,"=0",Sum!BH$2:BH$153)</f>
        <v>12092.066666666666</v>
      </c>
      <c r="BK52">
        <f>SUMIF(Sum!$FF$4:$FF$155,"=0",Sum!BI$2:BI$153)</f>
        <v>8406.746666666666</v>
      </c>
      <c r="BL52">
        <f>SUMIF(Sum!$FF$4:$FF$155,"=0",Sum!BJ$2:BJ$153)</f>
        <v>3719.9540000000006</v>
      </c>
      <c r="BM52">
        <f>SUMIF(Sum!$FF$4:$FF$155,"=0",Sum!BK$2:BK$153)</f>
        <v>1</v>
      </c>
      <c r="BN52">
        <f>SUMIF(Sum!$FF$4:$FF$155,"=0",Sum!BL$2:BL$153)</f>
        <v>261.15999999999997</v>
      </c>
      <c r="BO52">
        <f>SUMIF(Sum!$FF$4:$FF$155,"=0",Sum!BM$2:BM$153)</f>
        <v>17</v>
      </c>
      <c r="BP52">
        <f>SUMIF(Sum!$FF$4:$FF$155,"=0",Sum!BN$2:BN$153)</f>
        <v>4</v>
      </c>
      <c r="BQ52">
        <f>SUMIF(Sum!$FF$4:$FF$155,"=0",Sum!BO$2:BO$153)</f>
        <v>62</v>
      </c>
      <c r="BR52">
        <f>SUMIF(Sum!$FF$4:$FF$155,"=0",Sum!BP$2:BP$153)</f>
        <v>33</v>
      </c>
      <c r="BS52">
        <f>SUMIF(Sum!$FF$4:$FF$155,"=0",Sum!BQ$2:BQ$153)</f>
        <v>8</v>
      </c>
      <c r="BT52">
        <f>SUMIF(Sum!$FF$4:$FF$155,"=0",Sum!BR$2:BR$153)</f>
        <v>99</v>
      </c>
      <c r="BU52">
        <f>SUMIF(Sum!$FF$4:$FF$155,"=0",Sum!BS$2:BS$153)</f>
        <v>0</v>
      </c>
      <c r="BV52">
        <f>SUMIF(Sum!$FF$4:$FF$155,"=0",Sum!BT$2:BT$153)</f>
        <v>0</v>
      </c>
      <c r="BW52">
        <f>SUMIF(Sum!$FF$4:$FF$155,"=0",Sum!BU$2:BU$153)</f>
        <v>12</v>
      </c>
      <c r="BX52">
        <f>SUMIF(Sum!$FF$4:$FF$155,"=0",Sum!BV$2:BV$153)</f>
        <v>0</v>
      </c>
      <c r="BY52">
        <f>SUMIF(Sum!$FF$4:$FF$155,"=0",Sum!BW$2:BW$153)</f>
        <v>383</v>
      </c>
      <c r="BZ52">
        <f>SUMIF(Sum!$FF$4:$FF$155,"=0",Sum!BX$2:BX$153)</f>
        <v>0</v>
      </c>
      <c r="CA52">
        <f>SUMIF(Sum!$FF$4:$FF$155,"=0",Sum!BY$2:BY$153)</f>
        <v>26</v>
      </c>
      <c r="CB52">
        <f>SUMIF(Sum!$FF$4:$FF$155,"=0",Sum!BZ$2:BZ$153)</f>
        <v>65</v>
      </c>
      <c r="CC52">
        <f>SUMIF(Sum!$FF$4:$FF$155,"=0",Sum!CA$2:CA$153)</f>
        <v>29</v>
      </c>
      <c r="CD52">
        <f>SUMIF(Sum!$FF$4:$FF$155,"=0",Sum!CB$2:CB$153)</f>
        <v>26</v>
      </c>
      <c r="CE52">
        <f>SUMIF(Sum!$FF$4:$FF$155,"=0",Sum!CC$2:CC$153)</f>
        <v>15</v>
      </c>
      <c r="CF52">
        <f>SUMIF(Sum!$FF$4:$FF$155,"=0",Sum!CD$2:CD$153)</f>
        <v>2</v>
      </c>
      <c r="CG52">
        <f>SUMIF(Sum!$FF$4:$FF$155,"=0",Sum!CE$2:CE$153)</f>
        <v>67</v>
      </c>
      <c r="CH52">
        <f>SUMIF(Sum!$FF$4:$FF$155,"=0",Sum!CF$2:CF$153)</f>
        <v>19</v>
      </c>
      <c r="CI52">
        <f>SUMIF(Sum!$FF$4:$FF$155,"=0",Sum!CG$2:CG$153)</f>
        <v>100</v>
      </c>
      <c r="CJ52">
        <f>SUMIF(Sum!$FF$4:$FF$155,"=0",Sum!CH$2:CH$153)</f>
        <v>77690.939597315446</v>
      </c>
      <c r="CK52">
        <f>SUMIF(Sum!$FF$4:$FF$155,"=0",Sum!CI$2:CI$153)</f>
        <v>88463.466216216213</v>
      </c>
      <c r="CL52">
        <f>SUMIF(Sum!$FF$4:$FF$155,"=0",Sum!CJ$2:CJ$153)</f>
        <v>80</v>
      </c>
      <c r="CM52">
        <f>SUMIF(Sum!$FF$4:$FF$155,"=0",Sum!CK$2:CK$153)</f>
        <v>0</v>
      </c>
      <c r="CN52">
        <f>SUMIF(Sum!$FF$4:$FF$155,"=0",Sum!CL$2:CL$153)</f>
        <v>8</v>
      </c>
      <c r="CO52">
        <f>SUMIF(Sum!$FF$4:$FF$155,"=0",Sum!CM$2:CM$153)</f>
        <v>3</v>
      </c>
      <c r="CP52">
        <f>SUMIF(Sum!$FF$4:$FF$155,"=0",Sum!CN$2:CN$153)</f>
        <v>0</v>
      </c>
      <c r="CQ52">
        <f>SUMIF(Sum!$FF$4:$FF$155,"=0",Sum!CO$2:CO$153)</f>
        <v>1</v>
      </c>
      <c r="CR52">
        <f>SUMIF(Sum!$FF$4:$FF$155,"=0",Sum!CP$2:CP$153)</f>
        <v>33</v>
      </c>
      <c r="CS52">
        <f>SUMIF(Sum!$FF$4:$FF$155,"=0",Sum!CQ$2:CQ$153)</f>
        <v>5</v>
      </c>
      <c r="CT52">
        <f>SUMIF(Sum!$FF$4:$FF$155,"=0",Sum!CR$2:CR$153)</f>
        <v>2</v>
      </c>
      <c r="CU52">
        <f>SUMIF(Sum!$FF$4:$FF$155,"=0",Sum!CS$2:CS$153)</f>
        <v>0</v>
      </c>
      <c r="CV52">
        <f>SUMIF(Sum!$FF$4:$FF$155,"=0",Sum!CT$2:CT$153)</f>
        <v>0</v>
      </c>
      <c r="CW52">
        <f>SUMIF(Sum!$FF$4:$FF$155,"=0",Sum!CU$2:CU$153)</f>
        <v>25</v>
      </c>
      <c r="CX52">
        <f>SUMIF(Sum!$FF$4:$FF$155,"=0",Sum!CV$2:CV$153)</f>
        <v>58</v>
      </c>
      <c r="CY52">
        <f>SUMIF(Sum!$FF$4:$FF$155,"=0",Sum!CW$2:CW$153)</f>
        <v>4</v>
      </c>
      <c r="CZ52">
        <f>SUMIF(Sum!$FF$4:$FF$155,"=0",Sum!CX$2:CX$153)</f>
        <v>5</v>
      </c>
      <c r="DA52">
        <f>SUMIF(Sum!$FF$4:$FF$155,"=0",Sum!CY$2:CY$153)</f>
        <v>2</v>
      </c>
      <c r="DB52">
        <f>SUMIF(Sum!$FF$4:$FF$155,"=0",Sum!CZ$2:CZ$153)</f>
        <v>13</v>
      </c>
      <c r="DC52">
        <f>SUMIF(Sum!$FF$4:$FF$155,"=0",Sum!DA$2:DA$153)</f>
        <v>76</v>
      </c>
      <c r="DD52">
        <f>SUMIF(Sum!$FF$4:$FF$155,"=0",Sum!DB$2:DB$153)</f>
        <v>1</v>
      </c>
      <c r="DE52">
        <f>SUMIF(Sum!$FF$4:$FF$155,"=0",Sum!DC$2:DC$153)</f>
        <v>0</v>
      </c>
      <c r="DF52">
        <f>SUMIF(Sum!$FF$4:$FF$155,"=0",Sum!DD$2:DD$153)</f>
        <v>0</v>
      </c>
      <c r="DG52">
        <f>SUMIF(Sum!$FF$4:$FF$155,"=0",Sum!DE$2:DE$153)</f>
        <v>1</v>
      </c>
      <c r="DH52">
        <f>SUMIF(Sum!$FF$4:$FF$155,"=0",Sum!DF$2:DF$153)</f>
        <v>121</v>
      </c>
      <c r="DI52">
        <f>SUMIF(Sum!$FF$4:$FF$155,"=0",Sum!DG$2:DG$153)</f>
        <v>1</v>
      </c>
      <c r="DJ52">
        <f>SUMIF(Sum!$FF$4:$FF$155,"=0",Sum!DH$2:DH$153)</f>
        <v>1</v>
      </c>
      <c r="DK52">
        <f>SUMIF(Sum!$FF$4:$FF$155,"=0",Sum!DI$2:DI$153)</f>
        <v>0</v>
      </c>
      <c r="DL52">
        <f>SUMIF(Sum!$FF$4:$FF$155,"=0",Sum!DJ$2:DJ$153)</f>
        <v>119</v>
      </c>
      <c r="DM52">
        <f>SUMIF(Sum!$FF$4:$FF$155,"=0",Sum!DK$2:DK$153)</f>
        <v>29</v>
      </c>
      <c r="DN52">
        <f>SUMIF(Sum!$FF$4:$FF$155,"=0",Sum!DL$2:DL$153)</f>
        <v>43</v>
      </c>
      <c r="DO52">
        <f>SUMIF(Sum!$FF$4:$FF$155,"=0",Sum!DM$2:DM$153)</f>
        <v>0</v>
      </c>
      <c r="DP52">
        <f>SUMIF(Sum!$FF$4:$FF$155,"=0",Sum!DN$2:DN$153)</f>
        <v>23</v>
      </c>
      <c r="DQ52">
        <f>SUMIF(Sum!$FF$4:$FF$155,"=0",Sum!DO$2:DO$153)</f>
        <v>0</v>
      </c>
      <c r="DR52">
        <f>SUMIF(Sum!$FF$4:$FF$155,"=0",Sum!DP$2:DP$153)</f>
        <v>66</v>
      </c>
      <c r="DS52">
        <f>SUMIF(Sum!$FF$4:$FF$155,"=0",Sum!DQ$2:DQ$153)</f>
        <v>15</v>
      </c>
      <c r="DT52">
        <f>SUMIF(Sum!$FF$4:$FF$155,"=0",Sum!DR$2:DR$153)</f>
        <v>1</v>
      </c>
      <c r="DU52">
        <f>SUMIF(Sum!$FF$4:$FF$155,"=0",Sum!DS$2:DS$153)</f>
        <v>123</v>
      </c>
      <c r="DV52">
        <f>SUMIF(Sum!$FF$4:$FF$155,"=0",Sum!DT$2:DT$153)</f>
        <v>2837</v>
      </c>
      <c r="DW52">
        <f>SUMIF(Sum!$FF$4:$FF$155,"=0",Sum!DU$2:DU$153)</f>
        <v>6</v>
      </c>
      <c r="DX52">
        <f>SUMIF(Sum!$FF$4:$FF$155,"=0",Sum!DV$2:DV$153)</f>
        <v>13</v>
      </c>
      <c r="DY52">
        <f>SUMIF(Sum!$FF$4:$FF$155,"=0",Sum!DW$2:DW$153)</f>
        <v>3</v>
      </c>
      <c r="DZ52">
        <f>SUMIF(Sum!$FF$4:$FF$155,"=0",Sum!DX$2:DX$153)</f>
        <v>1</v>
      </c>
      <c r="EA52">
        <f>SUMIF(Sum!$FF$4:$FF$155,"=0",Sum!DY$2:DY$153)</f>
        <v>8</v>
      </c>
      <c r="EB52">
        <f>SUMIF(Sum!$FF$4:$FF$155,"=0",Sum!DZ$2:DZ$153)</f>
        <v>1</v>
      </c>
      <c r="EC52">
        <f>SUMIF(Sum!$FF$4:$FF$155,"=0",Sum!EA$2:EA$153)</f>
        <v>1</v>
      </c>
      <c r="ED52">
        <f>SUMIF(Sum!$FF$4:$FF$155,"=0",Sum!EB$2:EB$153)</f>
        <v>1</v>
      </c>
      <c r="EE52">
        <f>SUMIF(Sum!$FF$4:$FF$155,"=0",Sum!EC$2:EC$153)</f>
        <v>0</v>
      </c>
      <c r="EF52">
        <f>SUMIF(Sum!$FF$4:$FF$155,"=0",Sum!ED$2:ED$153)</f>
        <v>2</v>
      </c>
      <c r="EG52">
        <f>SUMIF(Sum!$FF$4:$FF$155,"=0",Sum!EE$2:EE$153)</f>
        <v>87</v>
      </c>
      <c r="EH52">
        <f>SUMIF(Sum!$FF$4:$FF$155,"=0",Sum!EF$2:EF$153)</f>
        <v>10</v>
      </c>
      <c r="EI52">
        <f>SUMIF(Sum!$FF$4:$FF$155,"=0",Sum!EG$2:EG$153)</f>
        <v>4</v>
      </c>
      <c r="EJ52">
        <f>SUMIF(Sum!$FF$4:$FF$155,"=0",Sum!EH$2:EH$153)</f>
        <v>6</v>
      </c>
      <c r="EK52">
        <f>SUMIF(Sum!$FF$4:$FF$155,"=0",Sum!EI$2:EI$153)</f>
        <v>7</v>
      </c>
      <c r="EL52">
        <f>SUMIF(Sum!$FF$4:$FF$155,"=0",Sum!EJ$2:EJ$153)</f>
        <v>4</v>
      </c>
      <c r="EM52">
        <f>SUMIF(Sum!$FF$4:$FF$155,"=0",Sum!EK$2:EK$153)</f>
        <v>2</v>
      </c>
      <c r="EN52">
        <f>SUMIF(Sum!$FF$4:$FF$155,"=0",Sum!EL$2:EL$153)</f>
        <v>1</v>
      </c>
      <c r="EO52">
        <f>SUMIF(Sum!$FF$4:$FF$155,"=0",Sum!EM$2:EM$153)</f>
        <v>90</v>
      </c>
      <c r="EP52">
        <f>SUMIF(Sum!$FF$4:$FF$155,"=0",Sum!EN$2:EN$153)</f>
        <v>8</v>
      </c>
      <c r="EQ52">
        <f>SUMIF(Sum!$FF$4:$FF$155,"=0",Sum!EO$2:EO$153)</f>
        <v>43</v>
      </c>
      <c r="ER52">
        <f>SUMIF(Sum!$FF$4:$FF$155,"=0",Sum!EP$2:EP$153)</f>
        <v>22</v>
      </c>
      <c r="ES52">
        <f>SUMIF(Sum!$FF$4:$FF$155,"=0",Sum!EQ$2:EQ$153)</f>
        <v>65</v>
      </c>
      <c r="ET52">
        <f>SUMIF(Sum!$FF$4:$FF$155,"=0",Sum!ER$2:ER$153)</f>
        <v>1</v>
      </c>
      <c r="EU52">
        <f>SUMIF(Sum!$FF$4:$FF$155,"=0",Sum!ES$2:ES$153)</f>
        <v>2</v>
      </c>
      <c r="EV52">
        <f>SUMIF(Sum!$FF$4:$FF$155,"=0",Sum!ET$2:ET$153)</f>
        <v>6</v>
      </c>
      <c r="EW52">
        <f>SUMIF(Sum!$FF$4:$FF$155,"=0",Sum!EU$2:EU$153)</f>
        <v>90</v>
      </c>
      <c r="EX52">
        <f>SUMIF(Sum!$FF$4:$FF$155,"=0",Sum!EV$2:EV$153)</f>
        <v>13</v>
      </c>
      <c r="EY52">
        <f>SUMIF(Sum!$FF$4:$FF$155,"=0",Sum!EW$2:EW$153)</f>
        <v>53</v>
      </c>
      <c r="EZ52">
        <f>SUMIF(Sum!$FF$4:$FF$155,"=0",Sum!EX$2:EX$153)</f>
        <v>58</v>
      </c>
      <c r="FA52">
        <f>SUMIF(Sum!$FF$4:$FF$155,"=0",Sum!EY$2:EY$153)</f>
        <v>40</v>
      </c>
      <c r="FB52">
        <f>SUMIF(Sum!$FF$4:$FF$155,"=0",Sum!EZ$2:EZ$153)</f>
        <v>18</v>
      </c>
      <c r="FC52">
        <f>SUMIF(Sum!$FF$4:$FF$155,"=0",Sum!FA$2:FA$153)</f>
        <v>46</v>
      </c>
      <c r="FD52">
        <f>SUMIF(Sum!$FF$4:$FF$155,"=0",Sum!FB$2:FB$153)</f>
        <v>19</v>
      </c>
      <c r="FE52">
        <f>SUMIF(Sum!$FF$4:$FF$155,"=0",Sum!FC$2:FC$153)</f>
        <v>1</v>
      </c>
    </row>
    <row r="53" spans="1:161" x14ac:dyDescent="0.25">
      <c r="A53" s="198"/>
      <c r="B53" s="44" t="s">
        <v>389</v>
      </c>
      <c r="C53" s="44"/>
      <c r="D53">
        <f>ROUND(D52/125*100,1)</f>
        <v>5290.4</v>
      </c>
      <c r="E53">
        <f t="shared" ref="E53:BP53" si="259">ROUND(E52/125*100,1)</f>
        <v>28.8</v>
      </c>
      <c r="F53">
        <f t="shared" si="259"/>
        <v>24.8</v>
      </c>
      <c r="G53">
        <f t="shared" si="259"/>
        <v>24.8</v>
      </c>
      <c r="H53">
        <f t="shared" si="259"/>
        <v>20.8</v>
      </c>
      <c r="I53">
        <f t="shared" si="259"/>
        <v>62.4</v>
      </c>
      <c r="J53">
        <f t="shared" si="259"/>
        <v>92.8</v>
      </c>
      <c r="K53">
        <f t="shared" si="259"/>
        <v>17004.8</v>
      </c>
      <c r="L53">
        <f t="shared" si="259"/>
        <v>8260</v>
      </c>
      <c r="M53">
        <f t="shared" si="259"/>
        <v>2805.4</v>
      </c>
      <c r="N53">
        <f t="shared" si="259"/>
        <v>28</v>
      </c>
      <c r="O53">
        <f t="shared" si="259"/>
        <v>60</v>
      </c>
      <c r="P53">
        <f t="shared" si="259"/>
        <v>11.2</v>
      </c>
      <c r="Q53">
        <f t="shared" si="259"/>
        <v>92.8</v>
      </c>
      <c r="R53">
        <f t="shared" si="259"/>
        <v>9.6</v>
      </c>
      <c r="S53">
        <f t="shared" si="259"/>
        <v>72</v>
      </c>
      <c r="T53">
        <f t="shared" si="259"/>
        <v>31.2</v>
      </c>
      <c r="U53">
        <f t="shared" si="259"/>
        <v>24</v>
      </c>
      <c r="V53">
        <f t="shared" si="259"/>
        <v>18.399999999999999</v>
      </c>
      <c r="W53">
        <f t="shared" si="259"/>
        <v>8</v>
      </c>
      <c r="X53">
        <f t="shared" si="259"/>
        <v>81.599999999999994</v>
      </c>
      <c r="Y53">
        <f t="shared" si="259"/>
        <v>2.4</v>
      </c>
      <c r="Z53">
        <f t="shared" si="259"/>
        <v>36</v>
      </c>
      <c r="AA53">
        <f t="shared" si="259"/>
        <v>25.6</v>
      </c>
      <c r="AB53">
        <f t="shared" si="259"/>
        <v>4.8</v>
      </c>
      <c r="AC53">
        <f t="shared" si="259"/>
        <v>0.8</v>
      </c>
      <c r="AD53">
        <f t="shared" si="259"/>
        <v>0</v>
      </c>
      <c r="AE53">
        <f t="shared" si="259"/>
        <v>4.8</v>
      </c>
      <c r="AF53">
        <f t="shared" si="259"/>
        <v>2.4</v>
      </c>
      <c r="AG53">
        <f t="shared" si="259"/>
        <v>5.6</v>
      </c>
      <c r="AH53">
        <f t="shared" si="259"/>
        <v>2.4</v>
      </c>
      <c r="AI53">
        <f t="shared" si="259"/>
        <v>1.6</v>
      </c>
      <c r="AJ53">
        <f t="shared" si="259"/>
        <v>4.8</v>
      </c>
      <c r="AK53">
        <f t="shared" si="259"/>
        <v>2.4</v>
      </c>
      <c r="AL53">
        <f t="shared" si="259"/>
        <v>0</v>
      </c>
      <c r="AM53">
        <f t="shared" si="259"/>
        <v>5.6</v>
      </c>
      <c r="AN53">
        <f t="shared" si="259"/>
        <v>33.6</v>
      </c>
      <c r="AO53">
        <f t="shared" si="259"/>
        <v>36</v>
      </c>
      <c r="AP53">
        <f t="shared" si="259"/>
        <v>7.2</v>
      </c>
      <c r="AQ53">
        <f t="shared" si="259"/>
        <v>0.8</v>
      </c>
      <c r="AR53">
        <f t="shared" si="259"/>
        <v>8</v>
      </c>
      <c r="AS53">
        <f t="shared" si="259"/>
        <v>20</v>
      </c>
      <c r="AT53">
        <f t="shared" si="259"/>
        <v>60.8</v>
      </c>
      <c r="AU53">
        <f t="shared" si="259"/>
        <v>8.8000000000000007</v>
      </c>
      <c r="AV53">
        <f t="shared" si="259"/>
        <v>9.6</v>
      </c>
      <c r="AW53">
        <f t="shared" si="259"/>
        <v>6.4</v>
      </c>
      <c r="AX53">
        <f t="shared" si="259"/>
        <v>79.2</v>
      </c>
      <c r="AY53">
        <f t="shared" si="259"/>
        <v>13.6</v>
      </c>
      <c r="AZ53">
        <f t="shared" si="259"/>
        <v>85.6</v>
      </c>
      <c r="BA53">
        <f t="shared" si="259"/>
        <v>2860</v>
      </c>
      <c r="BB53">
        <f t="shared" si="259"/>
        <v>116.5</v>
      </c>
      <c r="BC53">
        <f t="shared" si="259"/>
        <v>326.39999999999998</v>
      </c>
      <c r="BD53">
        <f t="shared" si="259"/>
        <v>0</v>
      </c>
      <c r="BE53">
        <f t="shared" si="259"/>
        <v>20</v>
      </c>
      <c r="BF53">
        <f t="shared" si="259"/>
        <v>79.2</v>
      </c>
      <c r="BG53">
        <f t="shared" si="259"/>
        <v>110.4</v>
      </c>
      <c r="BH53">
        <f t="shared" si="259"/>
        <v>17055.3</v>
      </c>
      <c r="BI53">
        <f t="shared" si="259"/>
        <v>87.2</v>
      </c>
      <c r="BJ53">
        <f t="shared" si="259"/>
        <v>9673.7000000000007</v>
      </c>
      <c r="BK53">
        <f t="shared" si="259"/>
        <v>6725.4</v>
      </c>
      <c r="BL53">
        <f t="shared" si="259"/>
        <v>2976</v>
      </c>
      <c r="BM53">
        <f t="shared" si="259"/>
        <v>0.8</v>
      </c>
      <c r="BN53">
        <f t="shared" si="259"/>
        <v>208.9</v>
      </c>
      <c r="BO53">
        <f t="shared" si="259"/>
        <v>13.6</v>
      </c>
      <c r="BP53">
        <f t="shared" si="259"/>
        <v>3.2</v>
      </c>
      <c r="BQ53">
        <f t="shared" ref="BQ53:EB53" si="260">ROUND(BQ52/125*100,1)</f>
        <v>49.6</v>
      </c>
      <c r="BR53">
        <f t="shared" si="260"/>
        <v>26.4</v>
      </c>
      <c r="BS53">
        <f t="shared" si="260"/>
        <v>6.4</v>
      </c>
      <c r="BT53">
        <f t="shared" si="260"/>
        <v>79.2</v>
      </c>
      <c r="BU53">
        <f t="shared" si="260"/>
        <v>0</v>
      </c>
      <c r="BV53">
        <f t="shared" si="260"/>
        <v>0</v>
      </c>
      <c r="BW53">
        <f t="shared" si="260"/>
        <v>9.6</v>
      </c>
      <c r="BX53">
        <f t="shared" si="260"/>
        <v>0</v>
      </c>
      <c r="BY53">
        <f t="shared" si="260"/>
        <v>306.39999999999998</v>
      </c>
      <c r="BZ53">
        <f t="shared" si="260"/>
        <v>0</v>
      </c>
      <c r="CA53">
        <f t="shared" si="260"/>
        <v>20.8</v>
      </c>
      <c r="CB53">
        <f t="shared" si="260"/>
        <v>52</v>
      </c>
      <c r="CC53">
        <f t="shared" si="260"/>
        <v>23.2</v>
      </c>
      <c r="CD53">
        <f t="shared" si="260"/>
        <v>20.8</v>
      </c>
      <c r="CE53">
        <f t="shared" si="260"/>
        <v>12</v>
      </c>
      <c r="CF53">
        <f t="shared" si="260"/>
        <v>1.6</v>
      </c>
      <c r="CG53">
        <f t="shared" si="260"/>
        <v>53.6</v>
      </c>
      <c r="CH53">
        <f t="shared" si="260"/>
        <v>15.2</v>
      </c>
      <c r="CI53">
        <f t="shared" si="260"/>
        <v>80</v>
      </c>
      <c r="CJ53">
        <f t="shared" si="260"/>
        <v>62152.800000000003</v>
      </c>
      <c r="CK53">
        <f t="shared" si="260"/>
        <v>70770.8</v>
      </c>
      <c r="CL53">
        <f t="shared" si="260"/>
        <v>64</v>
      </c>
      <c r="CM53">
        <f t="shared" si="260"/>
        <v>0</v>
      </c>
      <c r="CN53">
        <f t="shared" si="260"/>
        <v>6.4</v>
      </c>
      <c r="CO53">
        <f t="shared" si="260"/>
        <v>2.4</v>
      </c>
      <c r="CP53">
        <f t="shared" si="260"/>
        <v>0</v>
      </c>
      <c r="CQ53">
        <f t="shared" si="260"/>
        <v>0.8</v>
      </c>
      <c r="CR53">
        <f t="shared" si="260"/>
        <v>26.4</v>
      </c>
      <c r="CS53">
        <f t="shared" si="260"/>
        <v>4</v>
      </c>
      <c r="CT53">
        <f t="shared" si="260"/>
        <v>1.6</v>
      </c>
      <c r="CU53">
        <f t="shared" si="260"/>
        <v>0</v>
      </c>
      <c r="CV53">
        <f t="shared" si="260"/>
        <v>0</v>
      </c>
      <c r="CW53">
        <f t="shared" si="260"/>
        <v>20</v>
      </c>
      <c r="CX53">
        <f t="shared" si="260"/>
        <v>46.4</v>
      </c>
      <c r="CY53">
        <f t="shared" si="260"/>
        <v>3.2</v>
      </c>
      <c r="CZ53">
        <f t="shared" si="260"/>
        <v>4</v>
      </c>
      <c r="DA53">
        <f t="shared" si="260"/>
        <v>1.6</v>
      </c>
      <c r="DB53">
        <f t="shared" si="260"/>
        <v>10.4</v>
      </c>
      <c r="DC53">
        <f t="shared" si="260"/>
        <v>60.8</v>
      </c>
      <c r="DD53">
        <f t="shared" si="260"/>
        <v>0.8</v>
      </c>
      <c r="DE53">
        <f t="shared" si="260"/>
        <v>0</v>
      </c>
      <c r="DF53">
        <f t="shared" si="260"/>
        <v>0</v>
      </c>
      <c r="DG53">
        <f t="shared" si="260"/>
        <v>0.8</v>
      </c>
      <c r="DH53">
        <f t="shared" si="260"/>
        <v>96.8</v>
      </c>
      <c r="DI53">
        <f t="shared" si="260"/>
        <v>0.8</v>
      </c>
      <c r="DJ53">
        <f t="shared" si="260"/>
        <v>0.8</v>
      </c>
      <c r="DK53">
        <f t="shared" si="260"/>
        <v>0</v>
      </c>
      <c r="DL53">
        <f t="shared" si="260"/>
        <v>95.2</v>
      </c>
      <c r="DM53">
        <f t="shared" si="260"/>
        <v>23.2</v>
      </c>
      <c r="DN53">
        <f t="shared" si="260"/>
        <v>34.4</v>
      </c>
      <c r="DO53">
        <f t="shared" si="260"/>
        <v>0</v>
      </c>
      <c r="DP53">
        <f t="shared" si="260"/>
        <v>18.399999999999999</v>
      </c>
      <c r="DQ53">
        <f t="shared" si="260"/>
        <v>0</v>
      </c>
      <c r="DR53">
        <f t="shared" si="260"/>
        <v>52.8</v>
      </c>
      <c r="DS53">
        <f t="shared" si="260"/>
        <v>12</v>
      </c>
      <c r="DT53">
        <f t="shared" si="260"/>
        <v>0.8</v>
      </c>
      <c r="DU53">
        <f t="shared" si="260"/>
        <v>98.4</v>
      </c>
      <c r="DV53">
        <f t="shared" si="260"/>
        <v>2269.6</v>
      </c>
      <c r="DW53">
        <f t="shared" si="260"/>
        <v>4.8</v>
      </c>
      <c r="DX53">
        <f t="shared" si="260"/>
        <v>10.4</v>
      </c>
      <c r="DY53">
        <f t="shared" si="260"/>
        <v>2.4</v>
      </c>
      <c r="DZ53">
        <f t="shared" si="260"/>
        <v>0.8</v>
      </c>
      <c r="EA53">
        <f t="shared" si="260"/>
        <v>6.4</v>
      </c>
      <c r="EB53">
        <f t="shared" si="260"/>
        <v>0.8</v>
      </c>
      <c r="EC53">
        <f t="shared" ref="EC53:FE53" si="261">ROUND(EC52/125*100,1)</f>
        <v>0.8</v>
      </c>
      <c r="ED53">
        <f t="shared" si="261"/>
        <v>0.8</v>
      </c>
      <c r="EE53">
        <f t="shared" si="261"/>
        <v>0</v>
      </c>
      <c r="EF53">
        <f t="shared" si="261"/>
        <v>1.6</v>
      </c>
      <c r="EG53">
        <f t="shared" si="261"/>
        <v>69.599999999999994</v>
      </c>
      <c r="EH53">
        <f t="shared" si="261"/>
        <v>8</v>
      </c>
      <c r="EI53">
        <f t="shared" si="261"/>
        <v>3.2</v>
      </c>
      <c r="EJ53">
        <f t="shared" si="261"/>
        <v>4.8</v>
      </c>
      <c r="EK53">
        <f t="shared" si="261"/>
        <v>5.6</v>
      </c>
      <c r="EL53">
        <f t="shared" si="261"/>
        <v>3.2</v>
      </c>
      <c r="EM53">
        <f t="shared" si="261"/>
        <v>1.6</v>
      </c>
      <c r="EN53">
        <f t="shared" si="261"/>
        <v>0.8</v>
      </c>
      <c r="EO53">
        <f t="shared" si="261"/>
        <v>72</v>
      </c>
      <c r="EP53">
        <f t="shared" si="261"/>
        <v>6.4</v>
      </c>
      <c r="EQ53">
        <f t="shared" si="261"/>
        <v>34.4</v>
      </c>
      <c r="ER53">
        <f t="shared" si="261"/>
        <v>17.600000000000001</v>
      </c>
      <c r="ES53">
        <f t="shared" si="261"/>
        <v>52</v>
      </c>
      <c r="ET53">
        <f t="shared" si="261"/>
        <v>0.8</v>
      </c>
      <c r="EU53">
        <f t="shared" si="261"/>
        <v>1.6</v>
      </c>
      <c r="EV53">
        <f t="shared" si="261"/>
        <v>4.8</v>
      </c>
      <c r="EW53">
        <f t="shared" si="261"/>
        <v>72</v>
      </c>
      <c r="EX53">
        <f t="shared" si="261"/>
        <v>10.4</v>
      </c>
      <c r="EY53">
        <f t="shared" si="261"/>
        <v>42.4</v>
      </c>
      <c r="EZ53">
        <f t="shared" si="261"/>
        <v>46.4</v>
      </c>
      <c r="FA53">
        <f t="shared" si="261"/>
        <v>32</v>
      </c>
      <c r="FB53">
        <f t="shared" si="261"/>
        <v>14.4</v>
      </c>
      <c r="FC53">
        <f t="shared" si="261"/>
        <v>36.799999999999997</v>
      </c>
      <c r="FD53">
        <f t="shared" si="261"/>
        <v>15.2</v>
      </c>
      <c r="FE53">
        <f t="shared" si="261"/>
        <v>0.8</v>
      </c>
    </row>
    <row r="54" spans="1:161" x14ac:dyDescent="0.25">
      <c r="A54" s="198"/>
      <c r="B54" s="44" t="s">
        <v>405</v>
      </c>
      <c r="C54" s="44"/>
      <c r="D54" s="51" t="str">
        <f>IF(D$2="Scale",_xlfn.TEXTJOIN("",1,Calculations!D44," [", Calculations!D45,";",Calculations!D46,"]"),_xlfn.TEXTJOIN("",1,D52," (", D53,"%)"))</f>
        <v>53 [48;58]</v>
      </c>
      <c r="E54" s="152" t="str">
        <f>IF(E$2="Scale",_xlfn.TEXTJOIN("",1,Calculations!E44," [", Calculations!E45,";",Calculations!E46,"]"),_xlfn.TEXTJOIN("",1,E52," (", E53,"%)"))</f>
        <v>36 (28,8%)</v>
      </c>
      <c r="F54" s="152" t="str">
        <f>IF(F$2="Scale",_xlfn.TEXTJOIN("",1,Calculations!F44," [", Calculations!F45,";",Calculations!F46,"]"),_xlfn.TEXTJOIN("",1,F52," (", F53,"%)"))</f>
        <v>31 (24,8%)</v>
      </c>
      <c r="G54" s="152" t="str">
        <f>IF(G$2="Scale",_xlfn.TEXTJOIN("",1,Calculations!G44," [", Calculations!G45,";",Calculations!G46,"]"),_xlfn.TEXTJOIN("",1,G52," (", G53,"%)"))</f>
        <v>31 (24,8%)</v>
      </c>
      <c r="H54" s="152" t="str">
        <f>IF(H$2="Scale",_xlfn.TEXTJOIN("",1,Calculations!H44," [", Calculations!H45,";",Calculations!H46,"]"),_xlfn.TEXTJOIN("",1,H52," (", H53,"%)"))</f>
        <v>26 (20,8%)</v>
      </c>
      <c r="I54" s="152" t="str">
        <f>IF(I$2="Scale",_xlfn.TEXTJOIN("",1,Calculations!I44," [", Calculations!I45,";",Calculations!I46,"]"),_xlfn.TEXTJOIN("",1,I52," (", I53,"%)"))</f>
        <v>78 (62,4%)</v>
      </c>
      <c r="J54" s="152" t="str">
        <f>IF(J$2="Scale",_xlfn.TEXTJOIN("",1,Calculations!J44," [", Calculations!J45,";",Calculations!J46,"]"),_xlfn.TEXTJOIN("",1,J52," (", J53,"%)"))</f>
        <v>116 (92,8%)</v>
      </c>
      <c r="K54" s="152" t="str">
        <f>IF(K$2="Scale",_xlfn.TEXTJOIN("",1,Calculations!K44," [", Calculations!K45,";",Calculations!K46,"]"),_xlfn.TEXTJOIN("",1,K52," (", K53,"%)"))</f>
        <v>172 [168;175]</v>
      </c>
      <c r="L54" s="152" t="str">
        <f>IF(L$2="Scale",_xlfn.TEXTJOIN("",1,Calculations!L44," [", Calculations!L45,";",Calculations!L46,"]"),_xlfn.TEXTJOIN("",1,L52," (", L53,"%)"))</f>
        <v>80 [75;93]</v>
      </c>
      <c r="M54" s="152" t="str">
        <f>IF(M$2="Scale",_xlfn.TEXTJOIN("",1,Calculations!M44," [", Calculations!M45,";",Calculations!M46,"]"),_xlfn.TEXTJOIN("",1,M52," (", M53,"%)"))</f>
        <v>28,6 [25,8;30,7]</v>
      </c>
      <c r="N54" s="152" t="str">
        <f>IF(N$2="Scale",_xlfn.TEXTJOIN("",1,Calculations!N44," [", Calculations!N45,";",Calculations!N46,"]"),_xlfn.TEXTJOIN("",1,N52," (", N53,"%)"))</f>
        <v>35 (28%)</v>
      </c>
      <c r="O54" s="152" t="str">
        <f>IF(O$2="Scale",_xlfn.TEXTJOIN("",1,Calculations!O44," [", Calculations!O45,";",Calculations!O46,"]"),_xlfn.TEXTJOIN("",1,O52," (", O53,"%)"))</f>
        <v>75 (60%)</v>
      </c>
      <c r="P54" s="152" t="str">
        <f>IF(P$2="Scale",_xlfn.TEXTJOIN("",1,Calculations!P44," [", Calculations!P45,";",Calculations!P46,"]"),_xlfn.TEXTJOIN("",1,P52," (", P53,"%)"))</f>
        <v>14 (11,2%)</v>
      </c>
      <c r="Q54" s="152" t="str">
        <f>IF(Q$2="Scale",_xlfn.TEXTJOIN("",1,Calculations!Q44," [", Calculations!Q45,";",Calculations!Q46,"]"),_xlfn.TEXTJOIN("",1,Q52," (", Q53,"%)"))</f>
        <v>116 (92,8%)</v>
      </c>
      <c r="R54" s="152" t="str">
        <f>IF(R$2="Scale",_xlfn.TEXTJOIN("",1,Calculations!R44," [", Calculations!R45,";",Calculations!R46,"]"),_xlfn.TEXTJOIN("",1,R52," (", R53,"%)"))</f>
        <v>12 (9,6%)</v>
      </c>
      <c r="S54" s="152" t="str">
        <f>IF(S$2="Scale",_xlfn.TEXTJOIN("",1,Calculations!S44," [", Calculations!S45,";",Calculations!S46,"]"),_xlfn.TEXTJOIN("",1,S52," (", S53,"%)"))</f>
        <v>90 (72%)</v>
      </c>
      <c r="T54" s="152" t="str">
        <f>IF(T$2="Scale",_xlfn.TEXTJOIN("",1,Calculations!T44," [", Calculations!T45,";",Calculations!T46,"]"),_xlfn.TEXTJOIN("",1,T52," (", T53,"%)"))</f>
        <v>39 (31,2%)</v>
      </c>
      <c r="U54" s="152" t="str">
        <f>IF(U$2="Scale",_xlfn.TEXTJOIN("",1,Calculations!U44," [", Calculations!U45,";",Calculations!U46,"]"),_xlfn.TEXTJOIN("",1,U52," (", U53,"%)"))</f>
        <v>30 (24%)</v>
      </c>
      <c r="V54" s="152" t="str">
        <f>IF(V$2="Scale",_xlfn.TEXTJOIN("",1,Calculations!V44," [", Calculations!V45,";",Calculations!V46,"]"),_xlfn.TEXTJOIN("",1,V52," (", V53,"%)"))</f>
        <v>23 (18,4%)</v>
      </c>
      <c r="W54" s="152" t="str">
        <f>IF(W$2="Scale",_xlfn.TEXTJOIN("",1,Calculations!W44," [", Calculations!W45,";",Calculations!W46,"]"),_xlfn.TEXTJOIN("",1,W52," (", W53,"%)"))</f>
        <v>10 (8%)</v>
      </c>
      <c r="X54" s="152" t="str">
        <f>IF(X$2="Scale",_xlfn.TEXTJOIN("",1,Calculations!X44," [", Calculations!X45,";",Calculations!X46,"]"),_xlfn.TEXTJOIN("",1,X52," (", X53,"%)"))</f>
        <v>102 (81,6%)</v>
      </c>
      <c r="Y54" s="152" t="str">
        <f>IF(Y$2="Scale",_xlfn.TEXTJOIN("",1,Calculations!Y44," [", Calculations!Y45,";",Calculations!Y46,"]"),_xlfn.TEXTJOIN("",1,Y52," (", Y53,"%)"))</f>
        <v>3 (2,4%)</v>
      </c>
      <c r="Z54" s="152" t="str">
        <f>IF(Z$2="Scale",_xlfn.TEXTJOIN("",1,Calculations!Z44," [", Calculations!Z45,";",Calculations!Z46,"]"),_xlfn.TEXTJOIN("",1,Z52," (", Z53,"%)"))</f>
        <v>45 (36%)</v>
      </c>
      <c r="AA54" s="152" t="str">
        <f>IF(AA$2="Scale",_xlfn.TEXTJOIN("",1,Calculations!AA44," [", Calculations!AA45,";",Calculations!AA46,"]"),_xlfn.TEXTJOIN("",1,AA52," (", AA53,"%)"))</f>
        <v>32 (25,6%)</v>
      </c>
      <c r="AB54" s="152" t="str">
        <f>IF(AB$2="Scale",_xlfn.TEXTJOIN("",1,Calculations!AB44," [", Calculations!AB45,";",Calculations!AB46,"]"),_xlfn.TEXTJOIN("",1,AB52," (", AB53,"%)"))</f>
        <v>6 (4,8%)</v>
      </c>
      <c r="AC54" s="152" t="str">
        <f>IF(AC$2="Scale",_xlfn.TEXTJOIN("",1,Calculations!AC44," [", Calculations!AC45,";",Calculations!AC46,"]"),_xlfn.TEXTJOIN("",1,AC52," (", AC53,"%)"))</f>
        <v>1 (0,8%)</v>
      </c>
      <c r="AD54" s="152" t="str">
        <f>IF(AD$2="Scale",_xlfn.TEXTJOIN("",1,Calculations!AD44," [", Calculations!AD45,";",Calculations!AD46,"]"),_xlfn.TEXTJOIN("",1,AD52," (", AD53,"%)"))</f>
        <v>0 (0%)</v>
      </c>
      <c r="AE54" s="152" t="str">
        <f>IF(AE$2="Scale",_xlfn.TEXTJOIN("",1,Calculations!AE44," [", Calculations!AE45,";",Calculations!AE46,"]"),_xlfn.TEXTJOIN("",1,AE52," (", AE53,"%)"))</f>
        <v>6 (4,8%)</v>
      </c>
      <c r="AF54" s="152" t="str">
        <f>IF(AF$2="Scale",_xlfn.TEXTJOIN("",1,Calculations!AF44," [", Calculations!AF45,";",Calculations!AF46,"]"),_xlfn.TEXTJOIN("",1,AF52," (", AF53,"%)"))</f>
        <v>3 (2,4%)</v>
      </c>
      <c r="AG54" s="152" t="str">
        <f>IF(AG$2="Scale",_xlfn.TEXTJOIN("",1,Calculations!AG44," [", Calculations!AG45,";",Calculations!AG46,"]"),_xlfn.TEXTJOIN("",1,AG52," (", AG53,"%)"))</f>
        <v>7 (5,6%)</v>
      </c>
      <c r="AH54" s="152" t="str">
        <f>IF(AH$2="Scale",_xlfn.TEXTJOIN("",1,Calculations!AH44," [", Calculations!AH45,";",Calculations!AH46,"]"),_xlfn.TEXTJOIN("",1,AH52," (", AH53,"%)"))</f>
        <v>3 (2,4%)</v>
      </c>
      <c r="AI54" s="152" t="str">
        <f>IF(AI$2="Scale",_xlfn.TEXTJOIN("",1,Calculations!AI44," [", Calculations!AI45,";",Calculations!AI46,"]"),_xlfn.TEXTJOIN("",1,AI52," (", AI53,"%)"))</f>
        <v>2 (1,6%)</v>
      </c>
      <c r="AJ54" s="152" t="str">
        <f>IF(AJ$2="Scale",_xlfn.TEXTJOIN("",1,Calculations!AJ44," [", Calculations!AJ45,";",Calculations!AJ46,"]"),_xlfn.TEXTJOIN("",1,AJ52," (", AJ53,"%)"))</f>
        <v>6 (4,8%)</v>
      </c>
      <c r="AK54" s="152" t="str">
        <f>IF(AK$2="Scale",_xlfn.TEXTJOIN("",1,Calculations!AK44," [", Calculations!AK45,";",Calculations!AK46,"]"),_xlfn.TEXTJOIN("",1,AK52," (", AK53,"%)"))</f>
        <v>3 (2,4%)</v>
      </c>
      <c r="AL54" s="152" t="str">
        <f>IF(AL$2="Scale",_xlfn.TEXTJOIN("",1,Calculations!AL44," [", Calculations!AL45,";",Calculations!AL46,"]"),_xlfn.TEXTJOIN("",1,AL52," (", AL53,"%)"))</f>
        <v>0 (0%)</v>
      </c>
      <c r="AM54" s="152" t="str">
        <f>IF(AM$2="Scale",_xlfn.TEXTJOIN("",1,Calculations!AM44," [", Calculations!AM45,";",Calculations!AM46,"]"),_xlfn.TEXTJOIN("",1,AM52," (", AM53,"%)"))</f>
        <v>7 (5,6%)</v>
      </c>
      <c r="AN54" s="152" t="str">
        <f>IF(AN$2="Scale",_xlfn.TEXTJOIN("",1,Calculations!AN44," [", Calculations!AN45,";",Calculations!AN46,"]"),_xlfn.TEXTJOIN("",1,AN52," (", AN53,"%)"))</f>
        <v>42 (33,6%)</v>
      </c>
      <c r="AO54" s="152" t="str">
        <f>IF(AO$2="Scale",_xlfn.TEXTJOIN("",1,Calculations!AO44," [", Calculations!AO45,";",Calculations!AO46,"]"),_xlfn.TEXTJOIN("",1,AO52," (", AO53,"%)"))</f>
        <v>45 (36%)</v>
      </c>
      <c r="AP54" s="152" t="str">
        <f>IF(AP$2="Scale",_xlfn.TEXTJOIN("",1,Calculations!AP44," [", Calculations!AP45,";",Calculations!AP46,"]"),_xlfn.TEXTJOIN("",1,AP52," (", AP53,"%)"))</f>
        <v>9 (7,2%)</v>
      </c>
      <c r="AQ54" s="152" t="str">
        <f>IF(AQ$2="Scale",_xlfn.TEXTJOIN("",1,Calculations!AQ44," [", Calculations!AQ45,";",Calculations!AQ46,"]"),_xlfn.TEXTJOIN("",1,AQ52," (", AQ53,"%)"))</f>
        <v>1 (0,8%)</v>
      </c>
      <c r="AR54" s="152" t="str">
        <f>IF(AR$2="Scale",_xlfn.TEXTJOIN("",1,Calculations!AR44," [", Calculations!AR45,";",Calculations!AR46,"]"),_xlfn.TEXTJOIN("",1,AR52," (", AR53,"%)"))</f>
        <v>10 (8%)</v>
      </c>
      <c r="AS54" s="152" t="str">
        <f>IF(AS$2="Scale",_xlfn.TEXTJOIN("",1,Calculations!AS44," [", Calculations!AS45,";",Calculations!AS46,"]"),_xlfn.TEXTJOIN("",1,AS52," (", AS53,"%)"))</f>
        <v>25 (20%)</v>
      </c>
      <c r="AT54" s="152" t="str">
        <f>IF(AT$2="Scale",_xlfn.TEXTJOIN("",1,Calculations!AT44," [", Calculations!AT45,";",Calculations!AT46,"]"),_xlfn.TEXTJOIN("",1,AT52," (", AT53,"%)"))</f>
        <v>76 (60,8%)</v>
      </c>
      <c r="AU54" s="152" t="str">
        <f>IF(AU$2="Scale",_xlfn.TEXTJOIN("",1,Calculations!AU44," [", Calculations!AU45,";",Calculations!AU46,"]"),_xlfn.TEXTJOIN("",1,AU52," (", AU53,"%)"))</f>
        <v>11 (8,8%)</v>
      </c>
      <c r="AV54" s="152" t="str">
        <f>IF(AV$2="Scale",_xlfn.TEXTJOIN("",1,Calculations!AV44," [", Calculations!AV45,";",Calculations!AV46,"]"),_xlfn.TEXTJOIN("",1,AV52," (", AV53,"%)"))</f>
        <v>12 (9,6%)</v>
      </c>
      <c r="AW54" s="152" t="str">
        <f>IF(AW$2="Scale",_xlfn.TEXTJOIN("",1,Calculations!AW44," [", Calculations!AW45,";",Calculations!AW46,"]"),_xlfn.TEXTJOIN("",1,AW52," (", AW53,"%)"))</f>
        <v>8 (6,4%)</v>
      </c>
      <c r="AX54" s="152" t="str">
        <f>IF(AX$2="Scale",_xlfn.TEXTJOIN("",1,Calculations!AX44," [", Calculations!AX45,";",Calculations!AX46,"]"),_xlfn.TEXTJOIN("",1,AX52," (", AX53,"%)"))</f>
        <v>99 (79,2%)</v>
      </c>
      <c r="AY54" s="152" t="str">
        <f>IF(AY$2="Scale",_xlfn.TEXTJOIN("",1,Calculations!AY44," [", Calculations!AY45,";",Calculations!AY46,"]"),_xlfn.TEXTJOIN("",1,AY52," (", AY53,"%)"))</f>
        <v>17 (13,6%)</v>
      </c>
      <c r="AZ54" s="152" t="str">
        <f>IF(AZ$2="Scale",_xlfn.TEXTJOIN("",1,Calculations!AZ44," [", Calculations!AZ45,";",Calculations!AZ46,"]"),_xlfn.TEXTJOIN("",1,AZ52," (", AZ53,"%)"))</f>
        <v>107 (85,6%)</v>
      </c>
      <c r="BA54" s="152" t="str">
        <f>IF(BA$2="Scale",_xlfn.TEXTJOIN("",1,Calculations!BA44," [", Calculations!BA45,";",Calculations!BA46,"]"),_xlfn.TEXTJOIN("",1,BA52," (", BA53,"%)"))</f>
        <v>28,5 [21;35]</v>
      </c>
      <c r="BB54" s="152" t="str">
        <f>IF(BB$2="Scale",_xlfn.TEXTJOIN("",1,Calculations!BB44," [", Calculations!BB45,";",Calculations!BB46,"]"),_xlfn.TEXTJOIN("",1,BB52," (", BB53,"%)"))</f>
        <v>1 [0,7;1,4]</v>
      </c>
      <c r="BC54" s="152" t="str">
        <f>IF(BC$2="Scale",_xlfn.TEXTJOIN("",1,Calculations!BC44," [", Calculations!BC45,";",Calculations!BC46,"]"),_xlfn.TEXTJOIN("",1,BC52," (", BC53,"%)"))</f>
        <v>3,2 [2,8;3,5]</v>
      </c>
      <c r="BD54" s="152" t="str">
        <f>IF(BD$2="Scale",_xlfn.TEXTJOIN("",1,Calculations!BD44," [", Calculations!BD45,";",Calculations!BD46,"]"),_xlfn.TEXTJOIN("",1,BD52," (", BD53,"%)"))</f>
        <v>0 (0%)</v>
      </c>
      <c r="BE54" s="152" t="str">
        <f>IF(BE$2="Scale",_xlfn.TEXTJOIN("",1,Calculations!BE44," [", Calculations!BE45,";",Calculations!BE46,"]"),_xlfn.TEXTJOIN("",1,BE52," (", BE53,"%)"))</f>
        <v>25 (20%)</v>
      </c>
      <c r="BF54" s="152" t="str">
        <f>IF(BF$2="Scale",_xlfn.TEXTJOIN("",1,Calculations!BF44," [", Calculations!BF45,";",Calculations!BF46,"]"),_xlfn.TEXTJOIN("",1,BF52," (", BF53,"%)"))</f>
        <v>99 (79,2%)</v>
      </c>
      <c r="BG54" s="152" t="str">
        <f>IF(BG$2="Scale",_xlfn.TEXTJOIN("",1,Calculations!BG44," [", Calculations!BG45,";",Calculations!BG46,"]"),_xlfn.TEXTJOIN("",1,BG52," (", BG53,"%)"))</f>
        <v>1,1 [1;1,2]</v>
      </c>
      <c r="BH54" s="152" t="str">
        <f>IF(BH$2="Scale",_xlfn.TEXTJOIN("",1,Calculations!BH44," [", Calculations!BH45,";",Calculations!BH46,"]"),_xlfn.TEXTJOIN("",1,BH52," (", BH53,"%)"))</f>
        <v>175,6 [146;180]</v>
      </c>
      <c r="BI54" s="152" t="str">
        <f>IF(BI$2="Scale",_xlfn.TEXTJOIN("",1,Calculations!BI44," [", Calculations!BI45,";",Calculations!BI46,"]"),_xlfn.TEXTJOIN("",1,BI52," (", BI53,"%)"))</f>
        <v>109 (87,2%)</v>
      </c>
      <c r="BJ54" s="152" t="str">
        <f>IF(BJ$2="Scale",_xlfn.TEXTJOIN("",1,Calculations!BJ44," [", Calculations!BJ45,";",Calculations!BJ46,"]"),_xlfn.TEXTJOIN("",1,BJ52," (", BJ53,"%)"))</f>
        <v>103 [86;123]</v>
      </c>
      <c r="BK54" s="152" t="str">
        <f>IF(BK$2="Scale",_xlfn.TEXTJOIN("",1,Calculations!BK44," [", Calculations!BK45,";",Calculations!BK46,"]"),_xlfn.TEXTJOIN("",1,BK52," (", BK53,"%)"))</f>
        <v>71 [57;83]</v>
      </c>
      <c r="BL54" s="152" t="str">
        <f>IF(BL$2="Scale",_xlfn.TEXTJOIN("",1,Calculations!BL44," [", Calculations!BL45,";",Calculations!BL46,"]"),_xlfn.TEXTJOIN("",1,BL52," (", BL53,"%)"))</f>
        <v>34,1 [32,4;35]</v>
      </c>
      <c r="BM54" s="152" t="str">
        <f>IF(BM$2="Scale",_xlfn.TEXTJOIN("",1,Calculations!BM44," [", Calculations!BM45,";",Calculations!BM46,"]"),_xlfn.TEXTJOIN("",1,BM52," (", BM53,"%)"))</f>
        <v>1 (0,8%)</v>
      </c>
      <c r="BN54" s="152" t="str">
        <f>IF(BN$2="Scale",_xlfn.TEXTJOIN("",1,Calculations!BN44," [", Calculations!BN45,";",Calculations!BN46,"]"),_xlfn.TEXTJOIN("",1,BN52," (", BN53,"%)"))</f>
        <v>2 [2;3]</v>
      </c>
      <c r="BO54" s="152" t="str">
        <f>IF(BO$2="Scale",_xlfn.TEXTJOIN("",1,Calculations!BO44," [", Calculations!BO45,";",Calculations!BO46,"]"),_xlfn.TEXTJOIN("",1,BO52," (", BO53,"%)"))</f>
        <v>17 (13,6%)</v>
      </c>
      <c r="BP54" s="152" t="str">
        <f>IF(BP$2="Scale",_xlfn.TEXTJOIN("",1,Calculations!BP44," [", Calculations!BP45,";",Calculations!BP46,"]"),_xlfn.TEXTJOIN("",1,BP52," (", BP53,"%)"))</f>
        <v>4 (3,2%)</v>
      </c>
      <c r="BQ54" s="152" t="str">
        <f>IF(BQ$2="Scale",_xlfn.TEXTJOIN("",1,Calculations!BQ44," [", Calculations!BQ45,";",Calculations!BQ46,"]"),_xlfn.TEXTJOIN("",1,BQ52," (", BQ53,"%)"))</f>
        <v>62 (49,6%)</v>
      </c>
      <c r="BR54" s="152" t="str">
        <f>IF(BR$2="Scale",_xlfn.TEXTJOIN("",1,Calculations!BR44," [", Calculations!BR45,";",Calculations!BR46,"]"),_xlfn.TEXTJOIN("",1,BR52," (", BR53,"%)"))</f>
        <v>33 (26,4%)</v>
      </c>
      <c r="BS54" s="152" t="str">
        <f>IF(BS$2="Scale",_xlfn.TEXTJOIN("",1,Calculations!BS44," [", Calculations!BS45,";",Calculations!BS46,"]"),_xlfn.TEXTJOIN("",1,BS52," (", BS53,"%)"))</f>
        <v>8 (6,4%)</v>
      </c>
      <c r="BT54" s="152" t="str">
        <f>IF(BT$2="Scale",_xlfn.TEXTJOIN("",1,Calculations!BT44," [", Calculations!BT45,";",Calculations!BT46,"]"),_xlfn.TEXTJOIN("",1,BT52," (", BT53,"%)"))</f>
        <v>99 (79,2%)</v>
      </c>
      <c r="BU54" s="152" t="str">
        <f>IF(BU$2="Scale",_xlfn.TEXTJOIN("",1,Calculations!BU44," [", Calculations!BU45,";",Calculations!BU46,"]"),_xlfn.TEXTJOIN("",1,BU52," (", BU53,"%)"))</f>
        <v>0 (0%)</v>
      </c>
      <c r="BV54" s="152" t="str">
        <f>IF(BV$2="Scale",_xlfn.TEXTJOIN("",1,Calculations!BV44," [", Calculations!BV45,";",Calculations!BV46,"]"),_xlfn.TEXTJOIN("",1,BV52," (", BV53,"%)"))</f>
        <v>0 (0%)</v>
      </c>
      <c r="BW54" s="152" t="str">
        <f>IF(BW$2="Scale",_xlfn.TEXTJOIN("",1,Calculations!BW44," [", Calculations!BW45,";",Calculations!BW46,"]"),_xlfn.TEXTJOIN("",1,BW52," (", BW53,"%)"))</f>
        <v>12 (9,6%)</v>
      </c>
      <c r="BX54" s="152" t="str">
        <f>IF(BX$2="Scale",_xlfn.TEXTJOIN("",1,Calculations!BX44," [", Calculations!BX45,";",Calculations!BX46,"]"),_xlfn.TEXTJOIN("",1,BX52," (", BX53,"%)"))</f>
        <v>0 (0%)</v>
      </c>
      <c r="BY54" s="152" t="str">
        <f>IF(BY$2="Scale",_xlfn.TEXTJOIN("",1,Calculations!BY44," [", Calculations!BY45,";",Calculations!BY46,"]"),_xlfn.TEXTJOIN("",1,BY52," (", BY53,"%)"))</f>
        <v>3 [3;4]</v>
      </c>
      <c r="BZ54" s="152" t="str">
        <f>IF(BZ$2="Scale",_xlfn.TEXTJOIN("",1,Calculations!BZ44," [", Calculations!BZ45,";",Calculations!BZ46,"]"),_xlfn.TEXTJOIN("",1,BZ52," (", BZ53,"%)"))</f>
        <v>0 (0%)</v>
      </c>
      <c r="CA54" s="152" t="str">
        <f>IF(CA$2="Scale",_xlfn.TEXTJOIN("",1,Calculations!CA44," [", Calculations!CA45,";",Calculations!CA46,"]"),_xlfn.TEXTJOIN("",1,CA52," (", CA53,"%)"))</f>
        <v>26 (20,8%)</v>
      </c>
      <c r="CB54" s="152" t="str">
        <f>IF(CB$2="Scale",_xlfn.TEXTJOIN("",1,Calculations!CB44," [", Calculations!CB45,";",Calculations!CB46,"]"),_xlfn.TEXTJOIN("",1,CB52," (", CB53,"%)"))</f>
        <v>65 (52%)</v>
      </c>
      <c r="CC54" s="152" t="str">
        <f>IF(CC$2="Scale",_xlfn.TEXTJOIN("",1,Calculations!CC44," [", Calculations!CC45,";",Calculations!CC46,"]"),_xlfn.TEXTJOIN("",1,CC52," (", CC53,"%)"))</f>
        <v>29 (23,2%)</v>
      </c>
      <c r="CD54" s="152" t="str">
        <f>IF(CD$2="Scale",_xlfn.TEXTJOIN("",1,Calculations!CD44," [", Calculations!CD45,";",Calculations!CD46,"]"),_xlfn.TEXTJOIN("",1,CD52," (", CD53,"%)"))</f>
        <v>26 (20,8%)</v>
      </c>
      <c r="CE54" s="152" t="str">
        <f>IF(CE$2="Scale",_xlfn.TEXTJOIN("",1,Calculations!CE44," [", Calculations!CE45,";",Calculations!CE46,"]"),_xlfn.TEXTJOIN("",1,CE52," (", CE53,"%)"))</f>
        <v>15 (12%)</v>
      </c>
      <c r="CF54" s="152" t="str">
        <f>IF(CF$2="Scale",_xlfn.TEXTJOIN("",1,Calculations!CF44," [", Calculations!CF45,";",Calculations!CF46,"]"),_xlfn.TEXTJOIN("",1,CF52," (", CF53,"%)"))</f>
        <v>2 (1,6%)</v>
      </c>
      <c r="CG54" s="152" t="str">
        <f>IF(CG$2="Scale",_xlfn.TEXTJOIN("",1,Calculations!CG44," [", Calculations!CG45,";",Calculations!CG46,"]"),_xlfn.TEXTJOIN("",1,CG52," (", CG53,"%)"))</f>
        <v>67 (53,6%)</v>
      </c>
      <c r="CH54" s="152" t="str">
        <f>IF(CH$2="Scale",_xlfn.TEXTJOIN("",1,Calculations!CH44," [", Calculations!CH45,";",Calculations!CH46,"]"),_xlfn.TEXTJOIN("",1,CH52," (", CH53,"%)"))</f>
        <v>19 (15,2%)</v>
      </c>
      <c r="CI54" s="152" t="str">
        <f>IF(CI$2="Scale",_xlfn.TEXTJOIN("",1,Calculations!CI44," [", Calculations!CI45,";",Calculations!CI46,"]"),_xlfn.TEXTJOIN("",1,CI52," (", CI53,"%)"))</f>
        <v>100 (80%)</v>
      </c>
      <c r="CJ54" s="152" t="str">
        <f>IF(CJ$2="Scale",_xlfn.TEXTJOIN("",1,Calculations!CJ44," [", Calculations!CJ45,";",Calculations!CJ46,"]"),_xlfn.TEXTJOIN("",1,CJ52," (", CJ53,"%)"))</f>
        <v>600 [500;700]</v>
      </c>
      <c r="CK54" s="152" t="str">
        <f>IF(CK$2="Scale",_xlfn.TEXTJOIN("",1,Calculations!CK44," [", Calculations!CK45,";",Calculations!CK46,"]"),_xlfn.TEXTJOIN("",1,CK52," (", CK53,"%)"))</f>
        <v>620 [445;755]</v>
      </c>
      <c r="CL54" s="152" t="str">
        <f>IF(CL$2="Scale",_xlfn.TEXTJOIN("",1,Calculations!CL44," [", Calculations!CL45,";",Calculations!CL46,"]"),_xlfn.TEXTJOIN("",1,CL52," (", CL53,"%)"))</f>
        <v>80 (64%)</v>
      </c>
      <c r="CM54" s="152" t="str">
        <f>IF(CM$2="Scale",_xlfn.TEXTJOIN("",1,Calculations!CM44," [", Calculations!CM45,";",Calculations!CM46,"]"),_xlfn.TEXTJOIN("",1,CM52," (", CM53,"%)"))</f>
        <v>0 (0%)</v>
      </c>
      <c r="CN54" s="152" t="str">
        <f>IF(CN$2="Scale",_xlfn.TEXTJOIN("",1,Calculations!CN44," [", Calculations!CN45,";",Calculations!CN46,"]"),_xlfn.TEXTJOIN("",1,CN52," (", CN53,"%)"))</f>
        <v>8 (6,4%)</v>
      </c>
      <c r="CO54" s="152" t="str">
        <f>IF(CO$2="Scale",_xlfn.TEXTJOIN("",1,Calculations!CO44," [", Calculations!CO45,";",Calculations!CO46,"]"),_xlfn.TEXTJOIN("",1,CO52," (", CO53,"%)"))</f>
        <v>3 (2,4%)</v>
      </c>
      <c r="CP54" s="152" t="str">
        <f>IF(CP$2="Scale",_xlfn.TEXTJOIN("",1,Calculations!CP44," [", Calculations!CP45,";",Calculations!CP46,"]"),_xlfn.TEXTJOIN("",1,CP52," (", CP53,"%)"))</f>
        <v>0 (0%)</v>
      </c>
      <c r="CQ54" s="152" t="str">
        <f>IF(CQ$2="Scale",_xlfn.TEXTJOIN("",1,Calculations!CQ44," [", Calculations!CQ45,";",Calculations!CQ46,"]"),_xlfn.TEXTJOIN("",1,CQ52," (", CQ53,"%)"))</f>
        <v>1 (0,8%)</v>
      </c>
      <c r="CR54" s="152" t="str">
        <f>IF(CR$2="Scale",_xlfn.TEXTJOIN("",1,Calculations!CR44," [", Calculations!CR45,";",Calculations!CR46,"]"),_xlfn.TEXTJOIN("",1,CR52," (", CR53,"%)"))</f>
        <v>33 (26,4%)</v>
      </c>
      <c r="CS54" s="152" t="str">
        <f>IF(CS$2="Scale",_xlfn.TEXTJOIN("",1,Calculations!CS44," [", Calculations!CS45,";",Calculations!CS46,"]"),_xlfn.TEXTJOIN("",1,CS52," (", CS53,"%)"))</f>
        <v>5 (4%)</v>
      </c>
      <c r="CT54" s="152" t="str">
        <f>IF(CT$2="Scale",_xlfn.TEXTJOIN("",1,Calculations!CT44," [", Calculations!CT45,";",Calculations!CT46,"]"),_xlfn.TEXTJOIN("",1,CT52," (", CT53,"%)"))</f>
        <v>2 (1,6%)</v>
      </c>
      <c r="CU54" s="152" t="str">
        <f>IF(CU$2="Scale",_xlfn.TEXTJOIN("",1,Calculations!CU44," [", Calculations!CU45,";",Calculations!CU46,"]"),_xlfn.TEXTJOIN("",1,CU52," (", CU53,"%)"))</f>
        <v>0 (0%)</v>
      </c>
      <c r="CV54" s="152" t="str">
        <f>IF(CV$2="Scale",_xlfn.TEXTJOIN("",1,Calculations!CV44," [", Calculations!CV45,";",Calculations!CV46,"]"),_xlfn.TEXTJOIN("",1,CV52," (", CV53,"%)"))</f>
        <v>0 (0%)</v>
      </c>
      <c r="CW54" s="152" t="str">
        <f>IF(CW$2="Scale",_xlfn.TEXTJOIN("",1,Calculations!CW44," [", Calculations!CW45,";",Calculations!CW46,"]"),_xlfn.TEXTJOIN("",1,CW52," (", CW53,"%)"))</f>
        <v>25 (20%)</v>
      </c>
      <c r="CX54" s="152" t="str">
        <f>IF(CX$2="Scale",_xlfn.TEXTJOIN("",1,Calculations!CX44," [", Calculations!CX45,";",Calculations!CX46,"]"),_xlfn.TEXTJOIN("",1,CX52," (", CX53,"%)"))</f>
        <v>58 (46,4%)</v>
      </c>
      <c r="CY54" s="152" t="str">
        <f>IF(CY$2="Scale",_xlfn.TEXTJOIN("",1,Calculations!CY44," [", Calculations!CY45,";",Calculations!CY46,"]"),_xlfn.TEXTJOIN("",1,CY52," (", CY53,"%)"))</f>
        <v>4 (3,2%)</v>
      </c>
      <c r="CZ54" s="152" t="str">
        <f>IF(CZ$2="Scale",_xlfn.TEXTJOIN("",1,Calculations!CZ44," [", Calculations!CZ45,";",Calculations!CZ46,"]"),_xlfn.TEXTJOIN("",1,CZ52," (", CZ53,"%)"))</f>
        <v>5 (4%)</v>
      </c>
      <c r="DA54" s="152" t="str">
        <f>IF(DA$2="Scale",_xlfn.TEXTJOIN("",1,Calculations!DA44," [", Calculations!DA45,";",Calculations!DA46,"]"),_xlfn.TEXTJOIN("",1,DA52," (", DA53,"%)"))</f>
        <v>2 (1,6%)</v>
      </c>
      <c r="DB54" s="152" t="str">
        <f>IF(DB$2="Scale",_xlfn.TEXTJOIN("",1,Calculations!DB44," [", Calculations!DB45,";",Calculations!DB46,"]"),_xlfn.TEXTJOIN("",1,DB52," (", DB53,"%)"))</f>
        <v>13 (10,4%)</v>
      </c>
      <c r="DC54" s="152" t="str">
        <f>IF(DC$2="Scale",_xlfn.TEXTJOIN("",1,Calculations!DC44," [", Calculations!DC45,";",Calculations!DC46,"]"),_xlfn.TEXTJOIN("",1,DC52," (", DC53,"%)"))</f>
        <v>76 (60,8%)</v>
      </c>
      <c r="DD54" s="152" t="str">
        <f>IF(DD$2="Scale",_xlfn.TEXTJOIN("",1,Calculations!DD44," [", Calculations!DD45,";",Calculations!DD46,"]"),_xlfn.TEXTJOIN("",1,DD52," (", DD53,"%)"))</f>
        <v>1 (0,8%)</v>
      </c>
      <c r="DE54" s="152" t="str">
        <f>IF(DE$2="Scale",_xlfn.TEXTJOIN("",1,Calculations!DE44," [", Calculations!DE45,";",Calculations!DE46,"]"),_xlfn.TEXTJOIN("",1,DE52," (", DE53,"%)"))</f>
        <v>0 (0%)</v>
      </c>
      <c r="DF54" s="152" t="str">
        <f>IF(DF$2="Scale",_xlfn.TEXTJOIN("",1,Calculations!DF44," [", Calculations!DF45,";",Calculations!DF46,"]"),_xlfn.TEXTJOIN("",1,DF52," (", DF53,"%)"))</f>
        <v>0 (0%)</v>
      </c>
      <c r="DG54" s="152" t="str">
        <f>IF(DG$2="Scale",_xlfn.TEXTJOIN("",1,Calculations!DG44," [", Calculations!DG45,";",Calculations!DG46,"]"),_xlfn.TEXTJOIN("",1,DG52," (", DG53,"%)"))</f>
        <v>1 (0,8%)</v>
      </c>
      <c r="DH54" s="152" t="str">
        <f>IF(DH$2="Scale",_xlfn.TEXTJOIN("",1,Calculations!DH44," [", Calculations!DH45,";",Calculations!DH46,"]"),_xlfn.TEXTJOIN("",1,DH52," (", DH53,"%)"))</f>
        <v>121 (96,8%)</v>
      </c>
      <c r="DI54" s="152" t="str">
        <f>IF(DI$2="Scale",_xlfn.TEXTJOIN("",1,Calculations!DI44," [", Calculations!DI45,";",Calculations!DI46,"]"),_xlfn.TEXTJOIN("",1,DI52," (", DI53,"%)"))</f>
        <v>1 (0,8%)</v>
      </c>
      <c r="DJ54" s="152" t="str">
        <f>IF(DJ$2="Scale",_xlfn.TEXTJOIN("",1,Calculations!DJ44," [", Calculations!DJ45,";",Calculations!DJ46,"]"),_xlfn.TEXTJOIN("",1,DJ52," (", DJ53,"%)"))</f>
        <v>1 (0,8%)</v>
      </c>
      <c r="DK54" s="152" t="str">
        <f>IF(DK$2="Scale",_xlfn.TEXTJOIN("",1,Calculations!DK44," [", Calculations!DK45,";",Calculations!DK46,"]"),_xlfn.TEXTJOIN("",1,DK52," (", DK53,"%)"))</f>
        <v>0 (0%)</v>
      </c>
      <c r="DL54" s="152" t="str">
        <f>IF(DL$2="Scale",_xlfn.TEXTJOIN("",1,Calculations!DL44," [", Calculations!DL45,";",Calculations!DL46,"]"),_xlfn.TEXTJOIN("",1,DL52," (", DL53,"%)"))</f>
        <v>119 (95,2%)</v>
      </c>
      <c r="DM54" s="152" t="str">
        <f>IF(DM$2="Scale",_xlfn.TEXTJOIN("",1,Calculations!DM44," [", Calculations!DM45,";",Calculations!DM46,"]"),_xlfn.TEXTJOIN("",1,DM52," (", DM53,"%)"))</f>
        <v>29 (23,2%)</v>
      </c>
      <c r="DN54" s="152" t="str">
        <f>IF(DN$2="Scale",_xlfn.TEXTJOIN("",1,Calculations!DN44," [", Calculations!DN45,";",Calculations!DN46,"]"),_xlfn.TEXTJOIN("",1,DN52," (", DN53,"%)"))</f>
        <v>43 (34,4%)</v>
      </c>
      <c r="DO54" s="152" t="str">
        <f>IF(DO$2="Scale",_xlfn.TEXTJOIN("",1,Calculations!DO44," [", Calculations!DO45,";",Calculations!DO46,"]"),_xlfn.TEXTJOIN("",1,DO52," (", DO53,"%)"))</f>
        <v>0 (0%)</v>
      </c>
      <c r="DP54" s="152" t="str">
        <f>IF(DP$2="Scale",_xlfn.TEXTJOIN("",1,Calculations!DP44," [", Calculations!DP45,";",Calculations!DP46,"]"),_xlfn.TEXTJOIN("",1,DP52," (", DP53,"%)"))</f>
        <v>23 (18,4%)</v>
      </c>
      <c r="DQ54" s="152" t="str">
        <f>IF(DQ$2="Scale",_xlfn.TEXTJOIN("",1,Calculations!DQ44," [", Calculations!DQ45,";",Calculations!DQ46,"]"),_xlfn.TEXTJOIN("",1,DQ52," (", DQ53,"%)"))</f>
        <v>0 (0%)</v>
      </c>
      <c r="DR54" s="152" t="str">
        <f>IF(DR$2="Scale",_xlfn.TEXTJOIN("",1,Calculations!DR44," [", Calculations!DR45,";",Calculations!DR46,"]"),_xlfn.TEXTJOIN("",1,DR52," (", DR53,"%)"))</f>
        <v>66 (52,8%)</v>
      </c>
      <c r="DS54" s="152" t="str">
        <f>IF(DS$2="Scale",_xlfn.TEXTJOIN("",1,Calculations!DS44," [", Calculations!DS45,";",Calculations!DS46,"]"),_xlfn.TEXTJOIN("",1,DS52," (", DS53,"%)"))</f>
        <v>15 (12%)</v>
      </c>
      <c r="DT54" s="152" t="str">
        <f>IF(DT$2="Scale",_xlfn.TEXTJOIN("",1,Calculations!DT44," [", Calculations!DT45,";",Calculations!DT46,"]"),_xlfn.TEXTJOIN("",1,DT52," (", DT53,"%)"))</f>
        <v>1 (0,8%)</v>
      </c>
      <c r="DU54" s="152" t="str">
        <f>IF(DU$2="Scale",_xlfn.TEXTJOIN("",1,Calculations!DU44," [", Calculations!DU45,";",Calculations!DU46,"]"),_xlfn.TEXTJOIN("",1,DU52," (", DU53,"%)"))</f>
        <v>123 (98,4%)</v>
      </c>
      <c r="DV54" s="152" t="str">
        <f>IF(DV$2="Scale",_xlfn.TEXTJOIN("",1,Calculations!DV44," [", Calculations!DV45,";",Calculations!DV46,"]"),_xlfn.TEXTJOIN("",1,DV52," (", DV53,"%)"))</f>
        <v>21 [16;28]</v>
      </c>
      <c r="DW54" s="152" t="str">
        <f>IF(DW$2="Scale",_xlfn.TEXTJOIN("",1,Calculations!DW44," [", Calculations!DW45,";",Calculations!DW46,"]"),_xlfn.TEXTJOIN("",1,DW52," (", DW53,"%)"))</f>
        <v>6 (4,8%)</v>
      </c>
      <c r="DX54" s="152" t="str">
        <f>IF(DX$2="Scale",_xlfn.TEXTJOIN("",1,Calculations!DX44," [", Calculations!DX45,";",Calculations!DX46,"]"),_xlfn.TEXTJOIN("",1,DX52," (", DX53,"%)"))</f>
        <v>13 (10,4%)</v>
      </c>
      <c r="DY54" s="152" t="str">
        <f>IF(DY$2="Scale",_xlfn.TEXTJOIN("",1,Calculations!DY44," [", Calculations!DY45,";",Calculations!DY46,"]"),_xlfn.TEXTJOIN("",1,DY52," (", DY53,"%)"))</f>
        <v>3 (2,4%)</v>
      </c>
      <c r="DZ54" s="152" t="str">
        <f>IF(DZ$2="Scale",_xlfn.TEXTJOIN("",1,Calculations!DZ44," [", Calculations!DZ45,";",Calculations!DZ46,"]"),_xlfn.TEXTJOIN("",1,DZ52," (", DZ53,"%)"))</f>
        <v>1 (0,8%)</v>
      </c>
      <c r="EA54" s="152" t="str">
        <f>IF(EA$2="Scale",_xlfn.TEXTJOIN("",1,Calculations!EA44," [", Calculations!EA45,";",Calculations!EA46,"]"),_xlfn.TEXTJOIN("",1,EA52," (", EA53,"%)"))</f>
        <v>8 (6,4%)</v>
      </c>
      <c r="EB54" s="152" t="str">
        <f>IF(EB$2="Scale",_xlfn.TEXTJOIN("",1,Calculations!EB44," [", Calculations!EB45,";",Calculations!EB46,"]"),_xlfn.TEXTJOIN("",1,EB52," (", EB53,"%)"))</f>
        <v>1 (0,8%)</v>
      </c>
      <c r="EC54" s="152" t="str">
        <f>IF(EC$2="Scale",_xlfn.TEXTJOIN("",1,Calculations!EC44," [", Calculations!EC45,";",Calculations!EC46,"]"),_xlfn.TEXTJOIN("",1,EC52," (", EC53,"%)"))</f>
        <v>1 (0,8%)</v>
      </c>
      <c r="ED54" s="152" t="str">
        <f>IF(ED$2="Scale",_xlfn.TEXTJOIN("",1,Calculations!ED44," [", Calculations!ED45,";",Calculations!ED46,"]"),_xlfn.TEXTJOIN("",1,ED52," (", ED53,"%)"))</f>
        <v>1 (0,8%)</v>
      </c>
      <c r="EE54" s="152" t="str">
        <f>IF(EE$2="Scale",_xlfn.TEXTJOIN("",1,Calculations!EE44," [", Calculations!EE45,";",Calculations!EE46,"]"),_xlfn.TEXTJOIN("",1,EE52," (", EE53,"%)"))</f>
        <v>0 (0%)</v>
      </c>
      <c r="EF54" s="152" t="str">
        <f>IF(EF$2="Scale",_xlfn.TEXTJOIN("",1,Calculations!EF44," [", Calculations!EF45,";",Calculations!EF46,"]"),_xlfn.TEXTJOIN("",1,EF52," (", EF53,"%)"))</f>
        <v>2 (1,6%)</v>
      </c>
      <c r="EG54" s="152" t="str">
        <f>IF(EG$2="Scale",_xlfn.TEXTJOIN("",1,Calculations!EG44," [", Calculations!EG45,";",Calculations!EG46,"]"),_xlfn.TEXTJOIN("",1,EG52," (", EG53,"%)"))</f>
        <v>87 (69,6%)</v>
      </c>
      <c r="EH54" s="152" t="str">
        <f>IF(EH$2="Scale",_xlfn.TEXTJOIN("",1,Calculations!EH44," [", Calculations!EH45,";",Calculations!EH46,"]"),_xlfn.TEXTJOIN("",1,EH52," (", EH53,"%)"))</f>
        <v>10 (8%)</v>
      </c>
      <c r="EI54" s="152" t="str">
        <f>IF(EI$2="Scale",_xlfn.TEXTJOIN("",1,Calculations!EI44," [", Calculations!EI45,";",Calculations!EI46,"]"),_xlfn.TEXTJOIN("",1,EI52," (", EI53,"%)"))</f>
        <v>4 (3,2%)</v>
      </c>
      <c r="EJ54" s="152" t="str">
        <f>IF(EJ$2="Scale",_xlfn.TEXTJOIN("",1,Calculations!EJ44," [", Calculations!EJ45,";",Calculations!EJ46,"]"),_xlfn.TEXTJOIN("",1,EJ52," (", EJ53,"%)"))</f>
        <v>6 (4,8%)</v>
      </c>
      <c r="EK54" s="152" t="str">
        <f>IF(EK$2="Scale",_xlfn.TEXTJOIN("",1,Calculations!EK44," [", Calculations!EK45,";",Calculations!EK46,"]"),_xlfn.TEXTJOIN("",1,EK52," (", EK53,"%)"))</f>
        <v>7 (5,6%)</v>
      </c>
      <c r="EL54" s="152" t="str">
        <f>IF(EL$2="Scale",_xlfn.TEXTJOIN("",1,Calculations!EL44," [", Calculations!EL45,";",Calculations!EL46,"]"),_xlfn.TEXTJOIN("",1,EL52," (", EL53,"%)"))</f>
        <v>4 (3,2%)</v>
      </c>
      <c r="EM54" s="152" t="str">
        <f>IF(EM$2="Scale",_xlfn.TEXTJOIN("",1,Calculations!EM44," [", Calculations!EM45,";",Calculations!EM46,"]"),_xlfn.TEXTJOIN("",1,EM52," (", EM53,"%)"))</f>
        <v>2 (1,6%)</v>
      </c>
      <c r="EN54" s="152" t="str">
        <f>IF(EN$2="Scale",_xlfn.TEXTJOIN("",1,Calculations!EN44," [", Calculations!EN45,";",Calculations!EN46,"]"),_xlfn.TEXTJOIN("",1,EN52," (", EN53,"%)"))</f>
        <v>1 (0,8%)</v>
      </c>
      <c r="EO54" s="152" t="str">
        <f>IF(EO$2="Scale",_xlfn.TEXTJOIN("",1,Calculations!EO44," [", Calculations!EO45,";",Calculations!EO46,"]"),_xlfn.TEXTJOIN("",1,EO52," (", EO53,"%)"))</f>
        <v>90 (72%)</v>
      </c>
      <c r="EP54" s="152" t="str">
        <f>IF(EP$2="Scale",_xlfn.TEXTJOIN("",1,Calculations!EP44," [", Calculations!EP45,";",Calculations!EP46,"]"),_xlfn.TEXTJOIN("",1,EP52," (", EP53,"%)"))</f>
        <v>8 (6,4%)</v>
      </c>
      <c r="EQ54" s="152" t="str">
        <f>IF(EQ$2="Scale",_xlfn.TEXTJOIN("",1,Calculations!EQ44," [", Calculations!EQ45,";",Calculations!EQ46,"]"),_xlfn.TEXTJOIN("",1,EQ52," (", EQ53,"%)"))</f>
        <v>43 (34,4%)</v>
      </c>
      <c r="ER54" s="152" t="str">
        <f>IF(ER$2="Scale",_xlfn.TEXTJOIN("",1,Calculations!ER44," [", Calculations!ER45,";",Calculations!ER46,"]"),_xlfn.TEXTJOIN("",1,ER52," (", ER53,"%)"))</f>
        <v>22 (17,6%)</v>
      </c>
      <c r="ES54" s="152" t="str">
        <f>IF(ES$2="Scale",_xlfn.TEXTJOIN("",1,Calculations!ES44," [", Calculations!ES45,";",Calculations!ES46,"]"),_xlfn.TEXTJOIN("",1,ES52," (", ES53,"%)"))</f>
        <v>65 (52%)</v>
      </c>
      <c r="ET54" s="152" t="str">
        <f>IF(ET$2="Scale",_xlfn.TEXTJOIN("",1,Calculations!ET44," [", Calculations!ET45,";",Calculations!ET46,"]"),_xlfn.TEXTJOIN("",1,ET52," (", ET53,"%)"))</f>
        <v>1 (0,8%)</v>
      </c>
      <c r="EU54" s="152" t="str">
        <f>IF(EU$2="Scale",_xlfn.TEXTJOIN("",1,Calculations!EU44," [", Calculations!EU45,";",Calculations!EU46,"]"),_xlfn.TEXTJOIN("",1,EU52," (", EU53,"%)"))</f>
        <v>2 (1,6%)</v>
      </c>
      <c r="EV54" s="152" t="str">
        <f>IF(EV$2="Scale",_xlfn.TEXTJOIN("",1,Calculations!EV44," [", Calculations!EV45,";",Calculations!EV46,"]"),_xlfn.TEXTJOIN("",1,EV52," (", EV53,"%)"))</f>
        <v>6 (4,8%)</v>
      </c>
      <c r="EW54" s="152" t="str">
        <f>IF(EW$2="Scale",_xlfn.TEXTJOIN("",1,Calculations!EW44," [", Calculations!EW45,";",Calculations!EW46,"]"),_xlfn.TEXTJOIN("",1,EW52," (", EW53,"%)"))</f>
        <v>90 (72%)</v>
      </c>
      <c r="EX54" s="152" t="str">
        <f>IF(EX$2="Scale",_xlfn.TEXTJOIN("",1,Calculations!EX44," [", Calculations!EX45,";",Calculations!EX46,"]"),_xlfn.TEXTJOIN("",1,EX52," (", EX53,"%)"))</f>
        <v>13 (10,4%)</v>
      </c>
      <c r="EY54" s="152" t="str">
        <f>IF(EY$2="Scale",_xlfn.TEXTJOIN("",1,Calculations!EY44," [", Calculations!EY45,";",Calculations!EY46,"]"),_xlfn.TEXTJOIN("",1,EY52," (", EY53,"%)"))</f>
        <v>53 (42,4%)</v>
      </c>
      <c r="EZ54" s="152" t="str">
        <f>IF(EZ$2="Scale",_xlfn.TEXTJOIN("",1,Calculations!EZ44," [", Calculations!EZ45,";",Calculations!EZ46,"]"),_xlfn.TEXTJOIN("",1,EZ52," (", EZ53,"%)"))</f>
        <v>58 (46,4%)</v>
      </c>
      <c r="FA54" s="152" t="str">
        <f>IF(FA$2="Scale",_xlfn.TEXTJOIN("",1,Calculations!FA44," [", Calculations!FA45,";",Calculations!FA46,"]"),_xlfn.TEXTJOIN("",1,FA52," (", FA53,"%)"))</f>
        <v>40 (32%)</v>
      </c>
      <c r="FB54" s="152" t="str">
        <f>IF(FB$2="Scale",_xlfn.TEXTJOIN("",1,Calculations!FB44," [", Calculations!FB45,";",Calculations!FB46,"]"),_xlfn.TEXTJOIN("",1,FB52," (", FB53,"%)"))</f>
        <v>18 (14,4%)</v>
      </c>
      <c r="FC54" s="152" t="str">
        <f>IF(FC$2="Scale",_xlfn.TEXTJOIN("",1,Calculations!FC44," [", Calculations!FC45,";",Calculations!FC46,"]"),_xlfn.TEXTJOIN("",1,FC52," (", FC53,"%)"))</f>
        <v>46 (36,8%)</v>
      </c>
      <c r="FD54" s="152" t="str">
        <f>IF(FD$2="Scale",_xlfn.TEXTJOIN("",1,Calculations!FD44," [", Calculations!FD45,";",Calculations!FD46,"]"),_xlfn.TEXTJOIN("",1,FD52," (", FD53,"%)"))</f>
        <v>19 (15,2%)</v>
      </c>
      <c r="FE54" s="152" t="str">
        <f>IF(FE$2="Scale",_xlfn.TEXTJOIN("",1,Calculations!FE44," [", Calculations!FE45,";",Calculations!FE46,"]"),_xlfn.TEXTJOIN("",1,FE52," (", FE53,"%)"))</f>
        <v>1 (0,8%)</v>
      </c>
    </row>
    <row r="55" spans="1:161" x14ac:dyDescent="0.25">
      <c r="B55" s="58"/>
      <c r="C55" s="58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59"/>
      <c r="FE55" s="59"/>
    </row>
    <row r="56" spans="1:161" x14ac:dyDescent="0.25"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</row>
    <row r="57" spans="1:161" x14ac:dyDescent="0.25">
      <c r="A57" s="198" t="s">
        <v>128</v>
      </c>
      <c r="B57" t="s">
        <v>385</v>
      </c>
      <c r="C57">
        <v>2</v>
      </c>
      <c r="D57" cm="1">
        <f t="array" ref="D57">ROUND(QUARTILE(IF(Sum!$FG$2:$FG$153=1,Sum!B$2:B$153),$C57),1)</f>
        <v>55</v>
      </c>
      <c r="E57" cm="1">
        <f t="array" ref="E57">ROUND(QUARTILE(IF(Sum!$FG$2:$FG$153=1,Sum!C$2:C$153),$C57),1)</f>
        <v>0</v>
      </c>
      <c r="F57" cm="1">
        <f t="array" ref="F57">ROUND(QUARTILE(IF(Sum!$FG$2:$FG$153=1,Sum!D$2:D$153),$C57),1)</f>
        <v>0</v>
      </c>
      <c r="G57" cm="1">
        <f t="array" ref="G57">ROUND(QUARTILE(IF(Sum!$FG$2:$FG$153=1,Sum!E$2:E$153),$C57),1)</f>
        <v>0</v>
      </c>
      <c r="H57" cm="1">
        <f t="array" ref="H57">ROUND(QUARTILE(IF(Sum!$FG$2:$FG$153=1,Sum!F$2:F$153),$C57),1)</f>
        <v>0</v>
      </c>
      <c r="I57" cm="1">
        <f t="array" ref="I57">ROUND(QUARTILE(IF(Sum!$FG$2:$FG$153=1,Sum!G$2:G$153),$C57),1)</f>
        <v>0.5</v>
      </c>
      <c r="J57" cm="1">
        <f t="array" ref="J57">ROUND(QUARTILE(IF(Sum!$FG$2:$FG$153=1,Sum!H$2:H$153),$C57),1)</f>
        <v>1</v>
      </c>
      <c r="K57" cm="1">
        <f t="array" ref="K57">ROUND(QUARTILE(IF(Sum!$FG$2:$FG$153=1,Sum!I$2:I$153),$C57),1)</f>
        <v>171</v>
      </c>
      <c r="L57" cm="1">
        <f t="array" ref="L57">ROUND(QUARTILE(IF(Sum!$FG$2:$FG$153=1,Sum!J$2:J$153),$C57),1)</f>
        <v>80</v>
      </c>
      <c r="M57" cm="1">
        <f t="array" ref="M57">ROUND(QUARTILE(IF(Sum!$FG$2:$FG$153=1,Sum!K$2:K$153),$C57),1)</f>
        <v>28</v>
      </c>
      <c r="N57" cm="1">
        <f t="array" ref="N57">ROUND(QUARTILE(IF(Sum!$FG$2:$FG$153=1,Sum!L$2:L$153),$C57),1)</f>
        <v>0</v>
      </c>
      <c r="O57" cm="1">
        <f t="array" ref="O57">ROUND(QUARTILE(IF(Sum!$FG$2:$FG$153=1,Sum!M$2:M$153),$C57),1)</f>
        <v>0.5</v>
      </c>
      <c r="P57" cm="1">
        <f t="array" ref="P57">ROUND(QUARTILE(IF(Sum!$FG$2:$FG$153=1,Sum!N$2:N$153),$C57),1)</f>
        <v>0</v>
      </c>
      <c r="Q57" cm="1">
        <f t="array" ref="Q57">ROUND(QUARTILE(IF(Sum!$FG$2:$FG$153=1,Sum!O$2:O$153),$C57),1)</f>
        <v>1</v>
      </c>
      <c r="R57" cm="1">
        <f t="array" ref="R57">ROUND(QUARTILE(IF(Sum!$FG$2:$FG$153=1,Sum!P$2:P$153),$C57),1)</f>
        <v>0</v>
      </c>
      <c r="S57" cm="1">
        <f t="array" ref="S57">ROUND(QUARTILE(IF(Sum!$FG$2:$FG$153=1,Sum!Q$2:Q$153),$C57),1)</f>
        <v>1</v>
      </c>
      <c r="T57" cm="1">
        <f t="array" ref="T57">ROUND(QUARTILE(IF(Sum!$FG$2:$FG$153=1,Sum!R$2:R$153),$C57),1)</f>
        <v>0</v>
      </c>
      <c r="U57" cm="1">
        <f t="array" ref="U57">ROUND(QUARTILE(IF(Sum!$FG$2:$FG$153=1,Sum!S$2:S$153),$C57),1)</f>
        <v>0</v>
      </c>
      <c r="V57" cm="1">
        <f t="array" ref="V57">ROUND(QUARTILE(IF(Sum!$FG$2:$FG$153=1,Sum!T$2:T$153),$C57),1)</f>
        <v>0</v>
      </c>
      <c r="W57" cm="1">
        <f t="array" ref="W57">ROUND(QUARTILE(IF(Sum!$FG$2:$FG$153=1,Sum!U$2:U$153),$C57),1)</f>
        <v>0</v>
      </c>
      <c r="X57" cm="1">
        <f t="array" ref="X57">ROUND(QUARTILE(IF(Sum!$FG$2:$FG$153=1,Sum!V$2:V$153),$C57),1)</f>
        <v>1</v>
      </c>
      <c r="Y57" cm="1">
        <f t="array" ref="Y57">ROUND(QUARTILE(IF(Sum!$FG$2:$FG$153=1,Sum!W$2:W$153),$C57),1)</f>
        <v>0</v>
      </c>
      <c r="Z57" cm="1">
        <f t="array" ref="Z57">ROUND(QUARTILE(IF(Sum!$FG$2:$FG$153=1,Sum!X$2:X$153),$C57),1)</f>
        <v>0</v>
      </c>
      <c r="AA57" cm="1">
        <f t="array" ref="AA57">ROUND(QUARTILE(IF(Sum!$FG$2:$FG$153=1,Sum!Y$2:Y$153),$C57),1)</f>
        <v>0</v>
      </c>
      <c r="AB57" cm="1">
        <f t="array" ref="AB57">ROUND(QUARTILE(IF(Sum!$FG$2:$FG$153=1,Sum!Z$2:Z$153),$C57),1)</f>
        <v>0</v>
      </c>
      <c r="AC57" cm="1">
        <f t="array" ref="AC57">ROUND(QUARTILE(IF(Sum!$FG$2:$FG$153=1,Sum!AA$2:AA$153),$C57),1)</f>
        <v>0</v>
      </c>
      <c r="AD57" cm="1">
        <f t="array" ref="AD57">ROUND(QUARTILE(IF(Sum!$FG$2:$FG$153=1,Sum!AB$2:AB$153),$C57),1)</f>
        <v>0</v>
      </c>
      <c r="AE57" cm="1">
        <f t="array" ref="AE57">ROUND(QUARTILE(IF(Sum!$FG$2:$FG$153=1,Sum!AC$2:AC$153),$C57),1)</f>
        <v>0</v>
      </c>
      <c r="AF57" cm="1">
        <f t="array" ref="AF57">ROUND(QUARTILE(IF(Sum!$FG$2:$FG$153=1,Sum!AD$2:AD$153),$C57),1)</f>
        <v>0</v>
      </c>
      <c r="AG57" cm="1">
        <f t="array" ref="AG57">ROUND(QUARTILE(IF(Sum!$FG$2:$FG$153=1,Sum!AE$2:AE$153),$C57),1)</f>
        <v>0</v>
      </c>
      <c r="AH57" cm="1">
        <f t="array" ref="AH57">ROUND(QUARTILE(IF(Sum!$FG$2:$FG$153=1,Sum!AF$2:AF$153),$C57),1)</f>
        <v>0</v>
      </c>
      <c r="AI57" cm="1">
        <f t="array" ref="AI57">ROUND(QUARTILE(IF(Sum!$FG$2:$FG$153=1,Sum!AG$2:AG$153),$C57),1)</f>
        <v>0</v>
      </c>
      <c r="AJ57" cm="1">
        <f t="array" ref="AJ57">ROUND(QUARTILE(IF(Sum!$FG$2:$FG$153=1,Sum!AH$2:AH$153),$C57),1)</f>
        <v>0</v>
      </c>
      <c r="AK57" cm="1">
        <f t="array" ref="AK57">ROUND(QUARTILE(IF(Sum!$FG$2:$FG$153=1,Sum!AI$2:AI$153),$C57),1)</f>
        <v>0</v>
      </c>
      <c r="AL57" cm="1">
        <f t="array" ref="AL57">ROUND(QUARTILE(IF(Sum!$FG$2:$FG$153=1,Sum!AJ$2:AJ$153),$C57),1)</f>
        <v>0</v>
      </c>
      <c r="AM57" cm="1">
        <f t="array" ref="AM57">ROUND(QUARTILE(IF(Sum!$FG$2:$FG$153=1,Sum!AK$2:AK$153),$C57),1)</f>
        <v>0</v>
      </c>
      <c r="AN57" cm="1">
        <f t="array" ref="AN57">ROUND(QUARTILE(IF(Sum!$FG$2:$FG$153=1,Sum!AL$2:AL$153),$C57),1)</f>
        <v>0</v>
      </c>
      <c r="AO57" cm="1">
        <f t="array" ref="AO57">ROUND(QUARTILE(IF(Sum!$FG$2:$FG$153=1,Sum!AM$2:AM$153),$C57),1)</f>
        <v>0</v>
      </c>
      <c r="AP57" cm="1">
        <f t="array" ref="AP57">ROUND(QUARTILE(IF(Sum!$FG$2:$FG$153=1,Sum!AN$2:AN$153),$C57),1)</f>
        <v>0</v>
      </c>
      <c r="AQ57" cm="1">
        <f t="array" ref="AQ57">ROUND(QUARTILE(IF(Sum!$FG$2:$FG$153=1,Sum!AO$2:AO$153),$C57),1)</f>
        <v>0</v>
      </c>
      <c r="AR57" cm="1">
        <f t="array" ref="AR57">ROUND(QUARTILE(IF(Sum!$FG$2:$FG$153=1,Sum!AP$2:AP$153),$C57),1)</f>
        <v>0</v>
      </c>
      <c r="AS57" cm="1">
        <f t="array" ref="AS57">ROUND(QUARTILE(IF(Sum!$FG$2:$FG$153=1,Sum!AQ$2:AQ$153),$C57),1)</f>
        <v>0</v>
      </c>
      <c r="AT57" cm="1">
        <f t="array" ref="AT57">ROUND(QUARTILE(IF(Sum!$FG$2:$FG$153=1,Sum!AR$2:AR$153),$C57),1)</f>
        <v>1</v>
      </c>
      <c r="AU57" cm="1">
        <f t="array" ref="AU57">ROUND(QUARTILE(IF(Sum!$FG$2:$FG$153=1,Sum!AS$2:AS$153),$C57),1)</f>
        <v>0</v>
      </c>
      <c r="AV57" cm="1">
        <f t="array" ref="AV57">ROUND(QUARTILE(IF(Sum!$FG$2:$FG$153=1,Sum!AT$2:AT$153),$C57),1)</f>
        <v>0</v>
      </c>
      <c r="AW57" cm="1">
        <f t="array" ref="AW57">ROUND(QUARTILE(IF(Sum!$FG$2:$FG$153=1,Sum!AU$2:AU$153),$C57),1)</f>
        <v>0</v>
      </c>
      <c r="AX57" cm="1">
        <f t="array" ref="AX57">ROUND(QUARTILE(IF(Sum!$FG$2:$FG$153=1,Sum!AV$2:AV$153),$C57),1)</f>
        <v>1</v>
      </c>
      <c r="AY57" cm="1">
        <f t="array" ref="AY57">ROUND(QUARTILE(IF(Sum!$FG$2:$FG$153=1,Sum!AW$2:AW$153),$C57),1)</f>
        <v>0</v>
      </c>
      <c r="AZ57" cm="1">
        <f t="array" ref="AZ57">ROUND(QUARTILE(IF(Sum!$FG$2:$FG$153=1,Sum!AX$2:AX$153),$C57),1)</f>
        <v>1</v>
      </c>
      <c r="BA57" cm="1">
        <f t="array" ref="BA57">ROUND(QUARTILE(IF(Sum!$FG$2:$FG$153=1,Sum!AY$2:AY$153),$C57),1)</f>
        <v>28</v>
      </c>
      <c r="BB57" cm="1">
        <f t="array" ref="BB57">ROUND(QUARTILE(IF(Sum!$FG$2:$FG$153=1,Sum!AZ$2:AZ$153),$C57),1)</f>
        <v>1.2</v>
      </c>
      <c r="BC57" cm="1">
        <f t="array" ref="BC57">ROUND(QUARTILE(IF(Sum!$FG$2:$FG$153=1,Sum!BA$2:BA$153),$C57),1)</f>
        <v>3.2</v>
      </c>
      <c r="BD57" cm="1">
        <f t="array" ref="BD57">ROUND(QUARTILE(IF(Sum!$FG$2:$FG$153=1,Sum!BB$2:BB$153),$C57),1)</f>
        <v>0</v>
      </c>
      <c r="BE57" cm="1">
        <f t="array" ref="BE57">ROUND(QUARTILE(IF(Sum!$FG$2:$FG$153=1,Sum!BC$2:BC$153),$C57),1)</f>
        <v>0</v>
      </c>
      <c r="BF57" cm="1">
        <f t="array" ref="BF57">ROUND(QUARTILE(IF(Sum!$FG$2:$FG$153=1,Sum!BD$2:BD$153),$C57),1)</f>
        <v>1</v>
      </c>
      <c r="BG57" cm="1">
        <f t="array" ref="BG57">ROUND(QUARTILE(IF(Sum!$FG$2:$FG$153=1,Sum!BE$2:BE$153),$C57),1)</f>
        <v>1.1000000000000001</v>
      </c>
      <c r="BH57" cm="1">
        <f t="array" ref="BH57">ROUND(QUARTILE(IF(Sum!$FG$2:$FG$153=1,Sum!BF$2:BF$153),$C57),1)</f>
        <v>175.6</v>
      </c>
      <c r="BI57" cm="1">
        <f t="array" ref="BI57">ROUND(QUARTILE(IF(Sum!$FG$2:$FG$153=1,Sum!BG$2:BG$153),$C57),1)</f>
        <v>1</v>
      </c>
      <c r="BJ57" cm="1">
        <f t="array" ref="BJ57">ROUND(QUARTILE(IF(Sum!$FG$2:$FG$153=1,Sum!BH$2:BH$153),$C57),1)</f>
        <v>104.5</v>
      </c>
      <c r="BK57" cm="1">
        <f t="array" ref="BK57">ROUND(QUARTILE(IF(Sum!$FG$2:$FG$153=1,Sum!BI$2:BI$153),$C57),1)</f>
        <v>71.5</v>
      </c>
      <c r="BL57" cm="1">
        <f t="array" ref="BL57">ROUND(QUARTILE(IF(Sum!$FG$2:$FG$153=1,Sum!BJ$2:BJ$153),$C57),1)</f>
        <v>34.299999999999997</v>
      </c>
      <c r="BM57" cm="1">
        <f t="array" ref="BM57">ROUND(QUARTILE(IF(Sum!$FG$2:$FG$153=1,Sum!BK$2:BK$153),$C57),1)</f>
        <v>0</v>
      </c>
      <c r="BN57" cm="1">
        <f t="array" ref="BN57">ROUND(QUARTILE(IF(Sum!$FG$2:$FG$153=1,Sum!BL$2:BL$153),$C57),1)</f>
        <v>2</v>
      </c>
      <c r="BO57" cm="1">
        <f t="array" ref="BO57">ROUND(QUARTILE(IF(Sum!$FG$2:$FG$153=1,Sum!BM$2:BM$153),$C57),1)</f>
        <v>0</v>
      </c>
      <c r="BP57" cm="1">
        <f t="array" ref="BP57">ROUND(QUARTILE(IF(Sum!$FG$2:$FG$153=1,Sum!BN$2:BN$153),$C57),1)</f>
        <v>0</v>
      </c>
      <c r="BQ57" cm="1">
        <f t="array" ref="BQ57">ROUND(QUARTILE(IF(Sum!$FG$2:$FG$153=1,Sum!BO$2:BO$153),$C57),1)</f>
        <v>0</v>
      </c>
      <c r="BR57" cm="1">
        <f t="array" ref="BR57">ROUND(QUARTILE(IF(Sum!$FG$2:$FG$153=1,Sum!BP$2:BP$153),$C57),1)</f>
        <v>0</v>
      </c>
      <c r="BS57" cm="1">
        <f t="array" ref="BS57">ROUND(QUARTILE(IF(Sum!$FG$2:$FG$153=1,Sum!BQ$2:BQ$153),$C57),1)</f>
        <v>0</v>
      </c>
      <c r="BT57" cm="1">
        <f t="array" ref="BT57">ROUND(QUARTILE(IF(Sum!$FG$2:$FG$153=1,Sum!BR$2:BR$153),$C57),1)</f>
        <v>1</v>
      </c>
      <c r="BU57" cm="1">
        <f t="array" ref="BU57">ROUND(QUARTILE(IF(Sum!$FG$2:$FG$153=1,Sum!BS$2:BS$153),$C57),1)</f>
        <v>0</v>
      </c>
      <c r="BV57" cm="1">
        <f t="array" ref="BV57">ROUND(QUARTILE(IF(Sum!$FG$2:$FG$153=1,Sum!BT$2:BT$153),$C57),1)</f>
        <v>0</v>
      </c>
      <c r="BW57" cm="1">
        <f t="array" ref="BW57">ROUND(QUARTILE(IF(Sum!$FG$2:$FG$153=1,Sum!BU$2:BU$153),$C57),1)</f>
        <v>0</v>
      </c>
      <c r="BX57" cm="1">
        <f t="array" ref="BX57">ROUND(QUARTILE(IF(Sum!$FG$2:$FG$153=1,Sum!BV$2:BV$153),$C57),1)</f>
        <v>0</v>
      </c>
      <c r="BY57" cm="1">
        <f t="array" ref="BY57">ROUND(QUARTILE(IF(Sum!$FG$2:$FG$153=1,Sum!BW$2:BW$153),$C57),1)</f>
        <v>3</v>
      </c>
      <c r="BZ57" cm="1">
        <f t="array" ref="BZ57">ROUND(QUARTILE(IF(Sum!$FG$2:$FG$153=1,Sum!BX$2:BX$153),$C57),1)</f>
        <v>0</v>
      </c>
      <c r="CA57" cm="1">
        <f t="array" ref="CA57">ROUND(QUARTILE(IF(Sum!$FG$2:$FG$153=1,Sum!BY$2:BY$153),$C57),1)</f>
        <v>0</v>
      </c>
      <c r="CB57" cm="1">
        <f t="array" ref="CB57">ROUND(QUARTILE(IF(Sum!$FG$2:$FG$153=1,Sum!BZ$2:BZ$153),$C57),1)</f>
        <v>1</v>
      </c>
      <c r="CC57" cm="1">
        <f t="array" ref="CC57">ROUND(QUARTILE(IF(Sum!$FG$2:$FG$153=1,Sum!CA$2:CA$153),$C57),1)</f>
        <v>0</v>
      </c>
      <c r="CD57" cm="1">
        <f t="array" ref="CD57">ROUND(QUARTILE(IF(Sum!$FG$2:$FG$153=1,Sum!CB$2:CB$153),$C57),1)</f>
        <v>0</v>
      </c>
      <c r="CE57" cm="1">
        <f t="array" ref="CE57">ROUND(QUARTILE(IF(Sum!$FG$2:$FG$153=1,Sum!CC$2:CC$153),$C57),1)</f>
        <v>0</v>
      </c>
      <c r="CF57" cm="1">
        <f t="array" ref="CF57">ROUND(QUARTILE(IF(Sum!$FG$2:$FG$153=1,Sum!CD$2:CD$153),$C57),1)</f>
        <v>0</v>
      </c>
      <c r="CG57" cm="1">
        <f t="array" ref="CG57">ROUND(QUARTILE(IF(Sum!$FG$2:$FG$153=1,Sum!CE$2:CE$153),$C57),1)</f>
        <v>0</v>
      </c>
      <c r="CH57" cm="1">
        <f t="array" ref="CH57">ROUND(QUARTILE(IF(Sum!$FG$2:$FG$153=1,Sum!CF$2:CF$153),$C57),1)</f>
        <v>0</v>
      </c>
      <c r="CI57" cm="1">
        <f t="array" ref="CI57">ROUND(QUARTILE(IF(Sum!$FG$2:$FG$153=1,Sum!CG$2:CG$153),$C57),1)</f>
        <v>1</v>
      </c>
      <c r="CJ57" cm="1">
        <f t="array" ref="CJ57">ROUND(QUARTILE(IF(Sum!$FG$2:$FG$153=1,Sum!CH$2:CH$153),$C57),1)</f>
        <v>500</v>
      </c>
      <c r="CK57" cm="1">
        <f t="array" ref="CK57">ROUND(QUARTILE(IF(Sum!$FG$2:$FG$153=1,Sum!CI$2:CI$153),$C57),1)</f>
        <v>670</v>
      </c>
      <c r="CL57" cm="1">
        <f t="array" ref="CL57">ROUND(QUARTILE(IF(Sum!$FG$2:$FG$153=1,Sum!CJ$2:CJ$153),$C57),1)</f>
        <v>1</v>
      </c>
      <c r="CM57" cm="1">
        <f t="array" ref="CM57">ROUND(QUARTILE(IF(Sum!$FG$2:$FG$153=1,Sum!CK$2:CK$153),$C57),1)</f>
        <v>0</v>
      </c>
      <c r="CN57" cm="1">
        <f t="array" ref="CN57">ROUND(QUARTILE(IF(Sum!$FG$2:$FG$153=1,Sum!CL$2:CL$153),$C57),1)</f>
        <v>0</v>
      </c>
      <c r="CO57" cm="1">
        <f t="array" ref="CO57">ROUND(QUARTILE(IF(Sum!$FG$2:$FG$153=1,Sum!CM$2:CM$153),$C57),1)</f>
        <v>0</v>
      </c>
      <c r="CP57" cm="1">
        <f t="array" ref="CP57">ROUND(QUARTILE(IF(Sum!$FG$2:$FG$153=1,Sum!CN$2:CN$153),$C57),1)</f>
        <v>0</v>
      </c>
      <c r="CQ57" cm="1">
        <f t="array" ref="CQ57">ROUND(QUARTILE(IF(Sum!$FG$2:$FG$153=1,Sum!CO$2:CO$153),$C57),1)</f>
        <v>0</v>
      </c>
      <c r="CR57" cm="1">
        <f t="array" ref="CR57">ROUND(QUARTILE(IF(Sum!$FG$2:$FG$153=1,Sum!CP$2:CP$153),$C57),1)</f>
        <v>0</v>
      </c>
      <c r="CS57" cm="1">
        <f t="array" ref="CS57">ROUND(QUARTILE(IF(Sum!$FG$2:$FG$153=1,Sum!CQ$2:CQ$153),$C57),1)</f>
        <v>0</v>
      </c>
      <c r="CT57" cm="1">
        <f t="array" ref="CT57">ROUND(QUARTILE(IF(Sum!$FG$2:$FG$153=1,Sum!CR$2:CR$153),$C57),1)</f>
        <v>0</v>
      </c>
      <c r="CU57" cm="1">
        <f t="array" ref="CU57">ROUND(QUARTILE(IF(Sum!$FG$2:$FG$153=1,Sum!CS$2:CS$153),$C57),1)</f>
        <v>0</v>
      </c>
      <c r="CV57" cm="1">
        <f t="array" ref="CV57">ROUND(QUARTILE(IF(Sum!$FG$2:$FG$153=1,Sum!CT$2:CT$153),$C57),1)</f>
        <v>0</v>
      </c>
      <c r="CW57" cm="1">
        <f t="array" ref="CW57">ROUND(QUARTILE(IF(Sum!$FG$2:$FG$153=1,Sum!CU$2:CU$153),$C57),1)</f>
        <v>0</v>
      </c>
      <c r="CX57" cm="1">
        <f t="array" ref="CX57">ROUND(QUARTILE(IF(Sum!$FG$2:$FG$153=1,Sum!CV$2:CV$153),$C57),1)</f>
        <v>0</v>
      </c>
      <c r="CY57" cm="1">
        <f t="array" ref="CY57">ROUND(QUARTILE(IF(Sum!$FG$2:$FG$153=1,Sum!CW$2:CW$153),$C57),1)</f>
        <v>0</v>
      </c>
      <c r="CZ57" cm="1">
        <f t="array" ref="CZ57">ROUND(QUARTILE(IF(Sum!$FG$2:$FG$153=1,Sum!CX$2:CX$153),$C57),1)</f>
        <v>0</v>
      </c>
      <c r="DA57" cm="1">
        <f t="array" ref="DA57">ROUND(QUARTILE(IF(Sum!$FG$2:$FG$153=1,Sum!CY$2:CY$153),$C57),1)</f>
        <v>0</v>
      </c>
      <c r="DB57" cm="1">
        <f t="array" ref="DB57">ROUND(QUARTILE(IF(Sum!$FG$2:$FG$153=1,Sum!CZ$2:CZ$153),$C57),1)</f>
        <v>0</v>
      </c>
      <c r="DC57" cm="1">
        <f t="array" ref="DC57">ROUND(QUARTILE(IF(Sum!$FG$2:$FG$153=1,Sum!DA$2:DA$153),$C57),1)</f>
        <v>0</v>
      </c>
      <c r="DD57" cm="1">
        <f t="array" ref="DD57">ROUND(QUARTILE(IF(Sum!$FG$2:$FG$153=1,Sum!DB$2:DB$153),$C57),1)</f>
        <v>0</v>
      </c>
      <c r="DE57" cm="1">
        <f t="array" ref="DE57">ROUND(QUARTILE(IF(Sum!$FG$2:$FG$153=1,Sum!DC$2:DC$153),$C57),1)</f>
        <v>0</v>
      </c>
      <c r="DF57" cm="1">
        <f t="array" ref="DF57">ROUND(QUARTILE(IF(Sum!$FG$2:$FG$153=1,Sum!DD$2:DD$153),$C57),1)</f>
        <v>0</v>
      </c>
      <c r="DG57" cm="1">
        <f t="array" ref="DG57">ROUND(QUARTILE(IF(Sum!$FG$2:$FG$153=1,Sum!DE$2:DE$153),$C57),1)</f>
        <v>0</v>
      </c>
      <c r="DH57" cm="1">
        <f t="array" ref="DH57">ROUND(QUARTILE(IF(Sum!$FG$2:$FG$153=1,Sum!DF$2:DF$153),$C57),1)</f>
        <v>1</v>
      </c>
      <c r="DI57" cm="1">
        <f t="array" ref="DI57">ROUND(QUARTILE(IF(Sum!$FG$2:$FG$153=1,Sum!DG$2:DG$153),$C57),1)</f>
        <v>0</v>
      </c>
      <c r="DJ57" cm="1">
        <f t="array" ref="DJ57">ROUND(QUARTILE(IF(Sum!$FG$2:$FG$153=1,Sum!DH$2:DH$153),$C57),1)</f>
        <v>0</v>
      </c>
      <c r="DK57" cm="1">
        <f t="array" ref="DK57">ROUND(QUARTILE(IF(Sum!$FG$2:$FG$153=1,Sum!DI$2:DI$153),$C57),1)</f>
        <v>0</v>
      </c>
      <c r="DL57" cm="1">
        <f t="array" ref="DL57">ROUND(QUARTILE(IF(Sum!$FG$2:$FG$153=1,Sum!DJ$2:DJ$153),$C57),1)</f>
        <v>1</v>
      </c>
      <c r="DM57" cm="1">
        <f t="array" ref="DM57">ROUND(QUARTILE(IF(Sum!$FG$2:$FG$153=1,Sum!DK$2:DK$153),$C57),1)</f>
        <v>0</v>
      </c>
      <c r="DN57" cm="1">
        <f t="array" ref="DN57">ROUND(QUARTILE(IF(Sum!$FG$2:$FG$153=1,Sum!DL$2:DL$153),$C57),1)</f>
        <v>0</v>
      </c>
      <c r="DO57" cm="1">
        <f t="array" ref="DO57">ROUND(QUARTILE(IF(Sum!$FG$2:$FG$153=1,Sum!DM$2:DM$153),$C57),1)</f>
        <v>0</v>
      </c>
      <c r="DP57" cm="1">
        <f t="array" ref="DP57">ROUND(QUARTILE(IF(Sum!$FG$2:$FG$153=1,Sum!DN$2:DN$153),$C57),1)</f>
        <v>0</v>
      </c>
      <c r="DQ57" cm="1">
        <f t="array" ref="DQ57">ROUND(QUARTILE(IF(Sum!$FG$2:$FG$153=1,Sum!DO$2:DO$153),$C57),1)</f>
        <v>0</v>
      </c>
      <c r="DR57" cm="1">
        <f t="array" ref="DR57">ROUND(QUARTILE(IF(Sum!$FG$2:$FG$153=1,Sum!DP$2:DP$153),$C57),1)</f>
        <v>0.5</v>
      </c>
      <c r="DS57" cm="1">
        <f t="array" ref="DS57">ROUND(QUARTILE(IF(Sum!$FG$2:$FG$153=1,Sum!DQ$2:DQ$153),$C57),1)</f>
        <v>0</v>
      </c>
      <c r="DT57" cm="1">
        <f t="array" ref="DT57">ROUND(QUARTILE(IF(Sum!$FG$2:$FG$153=1,Sum!DR$2:DR$153),$C57),1)</f>
        <v>0</v>
      </c>
      <c r="DU57" cm="1">
        <f t="array" ref="DU57">ROUND(QUARTILE(IF(Sum!$FG$2:$FG$153=1,Sum!DS$2:DS$153),$C57),1)</f>
        <v>1</v>
      </c>
      <c r="DV57" cm="1">
        <f t="array" ref="DV57">ROUND(QUARTILE(IF(Sum!$FG$2:$FG$153=1,Sum!DT$2:DT$153),$C57),1)</f>
        <v>19.5</v>
      </c>
      <c r="DW57" cm="1">
        <f t="array" ref="DW57">ROUND(QUARTILE(IF(Sum!$FG$2:$FG$153=1,Sum!DU$2:DU$153),$C57),1)</f>
        <v>0</v>
      </c>
      <c r="DX57" cm="1">
        <f t="array" ref="DX57">ROUND(QUARTILE(IF(Sum!$FG$2:$FG$153=1,Sum!DV$2:DV$153),$C57),1)</f>
        <v>0</v>
      </c>
      <c r="DY57" cm="1">
        <f t="array" ref="DY57">ROUND(QUARTILE(IF(Sum!$FG$2:$FG$153=1,Sum!DW$2:DW$153),$C57),1)</f>
        <v>0</v>
      </c>
      <c r="DZ57" cm="1">
        <f t="array" ref="DZ57">ROUND(QUARTILE(IF(Sum!$FG$2:$FG$153=1,Sum!DX$2:DX$153),$C57),1)</f>
        <v>0</v>
      </c>
      <c r="EA57" cm="1">
        <f t="array" ref="EA57">ROUND(QUARTILE(IF(Sum!$FG$2:$FG$153=1,Sum!DY$2:DY$153),$C57),1)</f>
        <v>0</v>
      </c>
      <c r="EB57" cm="1">
        <f t="array" ref="EB57">ROUND(QUARTILE(IF(Sum!$FG$2:$FG$153=1,Sum!DZ$2:DZ$153),$C57),1)</f>
        <v>0</v>
      </c>
      <c r="EC57" cm="1">
        <f t="array" ref="EC57">ROUND(QUARTILE(IF(Sum!$FG$2:$FG$153=1,Sum!EA$2:EA$153),$C57),1)</f>
        <v>0</v>
      </c>
      <c r="ED57" cm="1">
        <f t="array" ref="ED57">ROUND(QUARTILE(IF(Sum!$FG$2:$FG$153=1,Sum!EB$2:EB$153),$C57),1)</f>
        <v>0</v>
      </c>
      <c r="EE57" cm="1">
        <f t="array" ref="EE57">ROUND(QUARTILE(IF(Sum!$FG$2:$FG$153=1,Sum!EC$2:EC$153),$C57),1)</f>
        <v>0</v>
      </c>
      <c r="EF57" cm="1">
        <f t="array" ref="EF57">ROUND(QUARTILE(IF(Sum!$FG$2:$FG$153=1,Sum!ED$2:ED$153),$C57),1)</f>
        <v>0</v>
      </c>
      <c r="EG57" cm="1">
        <f t="array" ref="EG57">ROUND(QUARTILE(IF(Sum!$FG$2:$FG$153=1,Sum!EE$2:EE$153),$C57),1)</f>
        <v>1</v>
      </c>
      <c r="EH57" cm="1">
        <f t="array" ref="EH57">ROUND(QUARTILE(IF(Sum!$FG$2:$FG$153=1,Sum!EF$2:EF$153),$C57),1)</f>
        <v>0</v>
      </c>
      <c r="EI57" cm="1">
        <f t="array" ref="EI57">ROUND(QUARTILE(IF(Sum!$FG$2:$FG$153=1,Sum!EG$2:EG$153),$C57),1)</f>
        <v>0</v>
      </c>
      <c r="EJ57" cm="1">
        <f t="array" ref="EJ57">ROUND(QUARTILE(IF(Sum!$FG$2:$FG$153=1,Sum!EH$2:EH$153),$C57),1)</f>
        <v>0</v>
      </c>
      <c r="EK57" cm="1">
        <f t="array" ref="EK57">ROUND(QUARTILE(IF(Sum!$FG$2:$FG$153=1,Sum!EI$2:EI$153),$C57),1)</f>
        <v>0</v>
      </c>
      <c r="EL57" cm="1">
        <f t="array" ref="EL57">ROUND(QUARTILE(IF(Sum!$FG$2:$FG$153=1,Sum!EJ$2:EJ$153),$C57),1)</f>
        <v>0</v>
      </c>
      <c r="EM57" cm="1">
        <f t="array" ref="EM57">ROUND(QUARTILE(IF(Sum!$FG$2:$FG$153=1,Sum!EK$2:EK$153),$C57),1)</f>
        <v>0</v>
      </c>
      <c r="EN57" cm="1">
        <f t="array" ref="EN57">ROUND(QUARTILE(IF(Sum!$FG$2:$FG$153=1,Sum!EL$2:EL$153),$C57),1)</f>
        <v>0</v>
      </c>
      <c r="EO57" cm="1">
        <f t="array" ref="EO57">ROUND(QUARTILE(IF(Sum!$FG$2:$FG$153=1,Sum!EM$2:EM$153),$C57),1)</f>
        <v>0</v>
      </c>
      <c r="EP57" cm="1">
        <f t="array" ref="EP57">ROUND(QUARTILE(IF(Sum!$FG$2:$FG$153=1,Sum!EN$2:EN$153),$C57),1)</f>
        <v>0</v>
      </c>
      <c r="EQ57" cm="1">
        <f t="array" ref="EQ57">ROUND(QUARTILE(IF(Sum!$FG$2:$FG$153=1,Sum!EO$2:EO$153),$C57),1)</f>
        <v>0</v>
      </c>
      <c r="ER57" cm="1">
        <f t="array" ref="ER57">ROUND(QUARTILE(IF(Sum!$FG$2:$FG$153=1,Sum!EP$2:EP$153),$C57),1)</f>
        <v>0</v>
      </c>
      <c r="ES57" cm="1">
        <f t="array" ref="ES57">ROUND(QUARTILE(IF(Sum!$FG$2:$FG$153=1,Sum!EQ$2:EQ$153),$C57),1)</f>
        <v>0</v>
      </c>
      <c r="ET57" cm="1">
        <f t="array" ref="ET57">ROUND(QUARTILE(IF(Sum!$FG$2:$FG$153=1,Sum!ER$2:ER$153),$C57),1)</f>
        <v>0</v>
      </c>
      <c r="EU57" cm="1">
        <f t="array" ref="EU57">ROUND(QUARTILE(IF(Sum!$FG$2:$FG$153=1,Sum!ES$2:ES$153),$C57),1)</f>
        <v>0</v>
      </c>
      <c r="EV57" cm="1">
        <f t="array" ref="EV57">ROUND(QUARTILE(IF(Sum!$FG$2:$FG$153=1,Sum!ET$2:ET$153),$C57),1)</f>
        <v>0</v>
      </c>
      <c r="EW57" cm="1">
        <f t="array" ref="EW57">ROUND(QUARTILE(IF(Sum!$FG$2:$FG$153=1,Sum!EU$2:EU$153),$C57),1)</f>
        <v>1</v>
      </c>
      <c r="EX57" cm="1">
        <f t="array" ref="EX57">ROUND(QUARTILE(IF(Sum!$FG$2:$FG$153=1,Sum!EV$2:EV$153),$C57),1)</f>
        <v>0</v>
      </c>
      <c r="EY57" cm="1">
        <f t="array" ref="EY57">ROUND(QUARTILE(IF(Sum!$FG$2:$FG$153=1,Sum!EW$2:EW$153),$C57),1)</f>
        <v>0</v>
      </c>
      <c r="EZ57" cm="1">
        <f t="array" ref="EZ57">ROUND(QUARTILE(IF(Sum!$FG$2:$FG$153=1,Sum!EX$2:EX$153),$C57),1)</f>
        <v>0</v>
      </c>
      <c r="FA57" cm="1">
        <f t="array" ref="FA57">ROUND(QUARTILE(IF(Sum!$FG$2:$FG$153=1,Sum!EY$2:EY$153),$C57),1)</f>
        <v>0</v>
      </c>
      <c r="FB57" cm="1">
        <f t="array" ref="FB57">ROUND(QUARTILE(IF(Sum!$FG$2:$FG$153=1,Sum!EZ$2:EZ$153),$C57),1)</f>
        <v>0</v>
      </c>
      <c r="FC57" cm="1">
        <f t="array" ref="FC57">ROUND(QUARTILE(IF(Sum!$FG$2:$FG$153=1,Sum!FA$2:FA$153),$C57),1)</f>
        <v>0</v>
      </c>
      <c r="FD57" cm="1">
        <f t="array" ref="FD57">ROUND(QUARTILE(IF(Sum!$FG$2:$FG$153=1,Sum!FB$2:FB$153),$C57),1)</f>
        <v>0</v>
      </c>
      <c r="FE57" cm="1">
        <f t="array" ref="FE57">ROUND(QUARTILE(IF(Sum!$FG$2:$FG$153=1,Sum!FC$2:FC$153),$C57),1)</f>
        <v>0</v>
      </c>
    </row>
    <row r="58" spans="1:161" x14ac:dyDescent="0.25">
      <c r="A58" s="198"/>
      <c r="B58" t="s">
        <v>384</v>
      </c>
      <c r="C58">
        <v>1</v>
      </c>
      <c r="D58" cm="1">
        <f t="array" ref="D58">ROUND(QUARTILE(IF(Sum!$FG$2:$FG$153=1,Sum!B$2:B$153),$C58),1)</f>
        <v>50.8</v>
      </c>
      <c r="E58" cm="1">
        <f t="array" ref="E58">ROUND(QUARTILE(IF(Sum!$FG$2:$FG$153=1,Sum!C$2:C$153),$C58),1)</f>
        <v>0</v>
      </c>
      <c r="F58" cm="1">
        <f t="array" ref="F58">ROUND(QUARTILE(IF(Sum!$FG$2:$FG$153=1,Sum!D$2:D$153),$C58),1)</f>
        <v>0</v>
      </c>
      <c r="G58" cm="1">
        <f t="array" ref="G58">ROUND(QUARTILE(IF(Sum!$FG$2:$FG$153=1,Sum!E$2:E$153),$C58),1)</f>
        <v>0</v>
      </c>
      <c r="H58" cm="1">
        <f t="array" ref="H58">ROUND(QUARTILE(IF(Sum!$FG$2:$FG$153=1,Sum!F$2:F$153),$C58),1)</f>
        <v>0</v>
      </c>
      <c r="I58" cm="1">
        <f t="array" ref="I58">ROUND(QUARTILE(IF(Sum!$FG$2:$FG$153=1,Sum!G$2:G$153),$C58),1)</f>
        <v>0</v>
      </c>
      <c r="J58" cm="1">
        <f t="array" ref="J58">ROUND(QUARTILE(IF(Sum!$FG$2:$FG$153=1,Sum!H$2:H$153),$C58),1)</f>
        <v>1</v>
      </c>
      <c r="K58" cm="1">
        <f t="array" ref="K58">ROUND(QUARTILE(IF(Sum!$FG$2:$FG$153=1,Sum!I$2:I$153),$C58),1)</f>
        <v>167.8</v>
      </c>
      <c r="L58" cm="1">
        <f t="array" ref="L58">ROUND(QUARTILE(IF(Sum!$FG$2:$FG$153=1,Sum!J$2:J$153),$C58),1)</f>
        <v>73.8</v>
      </c>
      <c r="M58" cm="1">
        <f t="array" ref="M58">ROUND(QUARTILE(IF(Sum!$FG$2:$FG$153=1,Sum!K$2:K$153),$C58),1)</f>
        <v>24.7</v>
      </c>
      <c r="N58" cm="1">
        <f t="array" ref="N58">ROUND(QUARTILE(IF(Sum!$FG$2:$FG$153=1,Sum!L$2:L$153),$C58),1)</f>
        <v>0</v>
      </c>
      <c r="O58" cm="1">
        <f t="array" ref="O58">ROUND(QUARTILE(IF(Sum!$FG$2:$FG$153=1,Sum!M$2:M$153),$C58),1)</f>
        <v>0</v>
      </c>
      <c r="P58" cm="1">
        <f t="array" ref="P58">ROUND(QUARTILE(IF(Sum!$FG$2:$FG$153=1,Sum!N$2:N$153),$C58),1)</f>
        <v>0</v>
      </c>
      <c r="Q58" cm="1">
        <f t="array" ref="Q58">ROUND(QUARTILE(IF(Sum!$FG$2:$FG$153=1,Sum!O$2:O$153),$C58),1)</f>
        <v>1</v>
      </c>
      <c r="R58" cm="1">
        <f t="array" ref="R58">ROUND(QUARTILE(IF(Sum!$FG$2:$FG$153=1,Sum!P$2:P$153),$C58),1)</f>
        <v>0</v>
      </c>
      <c r="S58" cm="1">
        <f t="array" ref="S58">ROUND(QUARTILE(IF(Sum!$FG$2:$FG$153=1,Sum!Q$2:Q$153),$C58),1)</f>
        <v>0</v>
      </c>
      <c r="T58" cm="1">
        <f t="array" ref="T58">ROUND(QUARTILE(IF(Sum!$FG$2:$FG$153=1,Sum!R$2:R$153),$C58),1)</f>
        <v>0</v>
      </c>
      <c r="U58" cm="1">
        <f t="array" ref="U58">ROUND(QUARTILE(IF(Sum!$FG$2:$FG$153=1,Sum!S$2:S$153),$C58),1)</f>
        <v>0</v>
      </c>
      <c r="V58" cm="1">
        <f t="array" ref="V58">ROUND(QUARTILE(IF(Sum!$FG$2:$FG$153=1,Sum!T$2:T$153),$C58),1)</f>
        <v>0</v>
      </c>
      <c r="W58" cm="1">
        <f t="array" ref="W58">ROUND(QUARTILE(IF(Sum!$FG$2:$FG$153=1,Sum!U$2:U$153),$C58),1)</f>
        <v>0</v>
      </c>
      <c r="X58" cm="1">
        <f t="array" ref="X58">ROUND(QUARTILE(IF(Sum!$FG$2:$FG$153=1,Sum!V$2:V$153),$C58),1)</f>
        <v>1</v>
      </c>
      <c r="Y58" cm="1">
        <f t="array" ref="Y58">ROUND(QUARTILE(IF(Sum!$FG$2:$FG$153=1,Sum!W$2:W$153),$C58),1)</f>
        <v>0</v>
      </c>
      <c r="Z58" cm="1">
        <f t="array" ref="Z58">ROUND(QUARTILE(IF(Sum!$FG$2:$FG$153=1,Sum!X$2:X$153),$C58),1)</f>
        <v>0</v>
      </c>
      <c r="AA58" cm="1">
        <f t="array" ref="AA58">ROUND(QUARTILE(IF(Sum!$FG$2:$FG$153=1,Sum!Y$2:Y$153),$C58),1)</f>
        <v>0</v>
      </c>
      <c r="AB58" cm="1">
        <f t="array" ref="AB58">ROUND(QUARTILE(IF(Sum!$FG$2:$FG$153=1,Sum!Z$2:Z$153),$C58),1)</f>
        <v>0</v>
      </c>
      <c r="AC58" cm="1">
        <f t="array" ref="AC58">ROUND(QUARTILE(IF(Sum!$FG$2:$FG$153=1,Sum!AA$2:AA$153),$C58),1)</f>
        <v>0</v>
      </c>
      <c r="AD58" cm="1">
        <f t="array" ref="AD58">ROUND(QUARTILE(IF(Sum!$FG$2:$FG$153=1,Sum!AB$2:AB$153),$C58),1)</f>
        <v>0</v>
      </c>
      <c r="AE58" cm="1">
        <f t="array" ref="AE58">ROUND(QUARTILE(IF(Sum!$FG$2:$FG$153=1,Sum!AC$2:AC$153),$C58),1)</f>
        <v>0</v>
      </c>
      <c r="AF58" cm="1">
        <f t="array" ref="AF58">ROUND(QUARTILE(IF(Sum!$FG$2:$FG$153=1,Sum!AD$2:AD$153),$C58),1)</f>
        <v>0</v>
      </c>
      <c r="AG58" cm="1">
        <f t="array" ref="AG58">ROUND(QUARTILE(IF(Sum!$FG$2:$FG$153=1,Sum!AE$2:AE$153),$C58),1)</f>
        <v>0</v>
      </c>
      <c r="AH58" cm="1">
        <f t="array" ref="AH58">ROUND(QUARTILE(IF(Sum!$FG$2:$FG$153=1,Sum!AF$2:AF$153),$C58),1)</f>
        <v>0</v>
      </c>
      <c r="AI58" cm="1">
        <f t="array" ref="AI58">ROUND(QUARTILE(IF(Sum!$FG$2:$FG$153=1,Sum!AG$2:AG$153),$C58),1)</f>
        <v>0</v>
      </c>
      <c r="AJ58" cm="1">
        <f t="array" ref="AJ58">ROUND(QUARTILE(IF(Sum!$FG$2:$FG$153=1,Sum!AH$2:AH$153),$C58),1)</f>
        <v>0</v>
      </c>
      <c r="AK58" cm="1">
        <f t="array" ref="AK58">ROUND(QUARTILE(IF(Sum!$FG$2:$FG$153=1,Sum!AI$2:AI$153),$C58),1)</f>
        <v>0</v>
      </c>
      <c r="AL58" cm="1">
        <f t="array" ref="AL58">ROUND(QUARTILE(IF(Sum!$FG$2:$FG$153=1,Sum!AJ$2:AJ$153),$C58),1)</f>
        <v>0</v>
      </c>
      <c r="AM58" cm="1">
        <f t="array" ref="AM58">ROUND(QUARTILE(IF(Sum!$FG$2:$FG$153=1,Sum!AK$2:AK$153),$C58),1)</f>
        <v>0</v>
      </c>
      <c r="AN58" cm="1">
        <f t="array" ref="AN58">ROUND(QUARTILE(IF(Sum!$FG$2:$FG$153=1,Sum!AL$2:AL$153),$C58),1)</f>
        <v>0</v>
      </c>
      <c r="AO58" cm="1">
        <f t="array" ref="AO58">ROUND(QUARTILE(IF(Sum!$FG$2:$FG$153=1,Sum!AM$2:AM$153),$C58),1)</f>
        <v>0</v>
      </c>
      <c r="AP58" cm="1">
        <f t="array" ref="AP58">ROUND(QUARTILE(IF(Sum!$FG$2:$FG$153=1,Sum!AN$2:AN$153),$C58),1)</f>
        <v>0</v>
      </c>
      <c r="AQ58" cm="1">
        <f t="array" ref="AQ58">ROUND(QUARTILE(IF(Sum!$FG$2:$FG$153=1,Sum!AO$2:AO$153),$C58),1)</f>
        <v>0</v>
      </c>
      <c r="AR58" cm="1">
        <f t="array" ref="AR58">ROUND(QUARTILE(IF(Sum!$FG$2:$FG$153=1,Sum!AP$2:AP$153),$C58),1)</f>
        <v>0</v>
      </c>
      <c r="AS58" cm="1">
        <f t="array" ref="AS58">ROUND(QUARTILE(IF(Sum!$FG$2:$FG$153=1,Sum!AQ$2:AQ$153),$C58),1)</f>
        <v>0</v>
      </c>
      <c r="AT58" cm="1">
        <f t="array" ref="AT58">ROUND(QUARTILE(IF(Sum!$FG$2:$FG$153=1,Sum!AR$2:AR$153),$C58),1)</f>
        <v>0</v>
      </c>
      <c r="AU58" cm="1">
        <f t="array" ref="AU58">ROUND(QUARTILE(IF(Sum!$FG$2:$FG$153=1,Sum!AS$2:AS$153),$C58),1)</f>
        <v>0</v>
      </c>
      <c r="AV58" cm="1">
        <f t="array" ref="AV58">ROUND(QUARTILE(IF(Sum!$FG$2:$FG$153=1,Sum!AT$2:AT$153),$C58),1)</f>
        <v>0</v>
      </c>
      <c r="AW58" cm="1">
        <f t="array" ref="AW58">ROUND(QUARTILE(IF(Sum!$FG$2:$FG$153=1,Sum!AU$2:AU$153),$C58),1)</f>
        <v>0</v>
      </c>
      <c r="AX58" cm="1">
        <f t="array" ref="AX58">ROUND(QUARTILE(IF(Sum!$FG$2:$FG$153=1,Sum!AV$2:AV$153),$C58),1)</f>
        <v>1</v>
      </c>
      <c r="AY58" cm="1">
        <f t="array" ref="AY58">ROUND(QUARTILE(IF(Sum!$FG$2:$FG$153=1,Sum!AW$2:AW$153),$C58),1)</f>
        <v>0</v>
      </c>
      <c r="AZ58" cm="1">
        <f t="array" ref="AZ58">ROUND(QUARTILE(IF(Sum!$FG$2:$FG$153=1,Sum!AX$2:AX$153),$C58),1)</f>
        <v>1</v>
      </c>
      <c r="BA58" cm="1">
        <f t="array" ref="BA58">ROUND(QUARTILE(IF(Sum!$FG$2:$FG$153=1,Sum!AY$2:AY$153),$C58),1)</f>
        <v>22.1</v>
      </c>
      <c r="BB58" cm="1">
        <f t="array" ref="BB58">ROUND(QUARTILE(IF(Sum!$FG$2:$FG$153=1,Sum!AZ$2:AZ$153),$C58),1)</f>
        <v>0.9</v>
      </c>
      <c r="BC58" cm="1">
        <f t="array" ref="BC58">ROUND(QUARTILE(IF(Sum!$FG$2:$FG$153=1,Sum!BA$2:BA$153),$C58),1)</f>
        <v>2.8</v>
      </c>
      <c r="BD58" cm="1">
        <f t="array" ref="BD58">ROUND(QUARTILE(IF(Sum!$FG$2:$FG$153=1,Sum!BB$2:BB$153),$C58),1)</f>
        <v>0</v>
      </c>
      <c r="BE58" cm="1">
        <f t="array" ref="BE58">ROUND(QUARTILE(IF(Sum!$FG$2:$FG$153=1,Sum!BC$2:BC$153),$C58),1)</f>
        <v>0</v>
      </c>
      <c r="BF58" cm="1">
        <f t="array" ref="BF58">ROUND(QUARTILE(IF(Sum!$FG$2:$FG$153=1,Sum!BD$2:BD$153),$C58),1)</f>
        <v>0.8</v>
      </c>
      <c r="BG58" cm="1">
        <f t="array" ref="BG58">ROUND(QUARTILE(IF(Sum!$FG$2:$FG$153=1,Sum!BE$2:BE$153),$C58),1)</f>
        <v>1</v>
      </c>
      <c r="BH58" cm="1">
        <f t="array" ref="BH58">ROUND(QUARTILE(IF(Sum!$FG$2:$FG$153=1,Sum!BF$2:BF$153),$C58),1)</f>
        <v>170.5</v>
      </c>
      <c r="BI58" cm="1">
        <f t="array" ref="BI58">ROUND(QUARTILE(IF(Sum!$FG$2:$FG$153=1,Sum!BG$2:BG$153),$C58),1)</f>
        <v>1</v>
      </c>
      <c r="BJ58" cm="1">
        <f t="array" ref="BJ58">ROUND(QUARTILE(IF(Sum!$FG$2:$FG$153=1,Sum!BH$2:BH$153),$C58),1)</f>
        <v>91</v>
      </c>
      <c r="BK58" cm="1">
        <f t="array" ref="BK58">ROUND(QUARTILE(IF(Sum!$FG$2:$FG$153=1,Sum!BI$2:BI$153),$C58),1)</f>
        <v>62.8</v>
      </c>
      <c r="BL58" cm="1">
        <f t="array" ref="BL58">ROUND(QUARTILE(IF(Sum!$FG$2:$FG$153=1,Sum!BJ$2:BJ$153),$C58),1)</f>
        <v>32.299999999999997</v>
      </c>
      <c r="BM58" cm="1">
        <f t="array" ref="BM58">ROUND(QUARTILE(IF(Sum!$FG$2:$FG$153=1,Sum!BK$2:BK$153),$C58),1)</f>
        <v>0</v>
      </c>
      <c r="BN58" cm="1">
        <f t="array" ref="BN58">ROUND(QUARTILE(IF(Sum!$FG$2:$FG$153=1,Sum!BL$2:BL$153),$C58),1)</f>
        <v>2</v>
      </c>
      <c r="BO58" cm="1">
        <f t="array" ref="BO58">ROUND(QUARTILE(IF(Sum!$FG$2:$FG$153=1,Sum!BM$2:BM$153),$C58),1)</f>
        <v>0</v>
      </c>
      <c r="BP58" cm="1">
        <f t="array" ref="BP58">ROUND(QUARTILE(IF(Sum!$FG$2:$FG$153=1,Sum!BN$2:BN$153),$C58),1)</f>
        <v>0</v>
      </c>
      <c r="BQ58" cm="1">
        <f t="array" ref="BQ58">ROUND(QUARTILE(IF(Sum!$FG$2:$FG$153=1,Sum!BO$2:BO$153),$C58),1)</f>
        <v>0</v>
      </c>
      <c r="BR58" cm="1">
        <f t="array" ref="BR58">ROUND(QUARTILE(IF(Sum!$FG$2:$FG$153=1,Sum!BP$2:BP$153),$C58),1)</f>
        <v>0</v>
      </c>
      <c r="BS58" cm="1">
        <f t="array" ref="BS58">ROUND(QUARTILE(IF(Sum!$FG$2:$FG$153=1,Sum!BQ$2:BQ$153),$C58),1)</f>
        <v>0</v>
      </c>
      <c r="BT58" cm="1">
        <f t="array" ref="BT58">ROUND(QUARTILE(IF(Sum!$FG$2:$FG$153=1,Sum!BR$2:BR$153),$C58),1)</f>
        <v>1</v>
      </c>
      <c r="BU58" cm="1">
        <f t="array" ref="BU58">ROUND(QUARTILE(IF(Sum!$FG$2:$FG$153=1,Sum!BS$2:BS$153),$C58),1)</f>
        <v>0</v>
      </c>
      <c r="BV58" cm="1">
        <f t="array" ref="BV58">ROUND(QUARTILE(IF(Sum!$FG$2:$FG$153=1,Sum!BT$2:BT$153),$C58),1)</f>
        <v>0</v>
      </c>
      <c r="BW58" cm="1">
        <f t="array" ref="BW58">ROUND(QUARTILE(IF(Sum!$FG$2:$FG$153=1,Sum!BU$2:BU$153),$C58),1)</f>
        <v>0</v>
      </c>
      <c r="BX58" cm="1">
        <f t="array" ref="BX58">ROUND(QUARTILE(IF(Sum!$FG$2:$FG$153=1,Sum!BV$2:BV$153),$C58),1)</f>
        <v>0</v>
      </c>
      <c r="BY58" cm="1">
        <f t="array" ref="BY58">ROUND(QUARTILE(IF(Sum!$FG$2:$FG$153=1,Sum!BW$2:BW$153),$C58),1)</f>
        <v>3</v>
      </c>
      <c r="BZ58" cm="1">
        <f t="array" ref="BZ58">ROUND(QUARTILE(IF(Sum!$FG$2:$FG$153=1,Sum!BX$2:BX$153),$C58),1)</f>
        <v>0</v>
      </c>
      <c r="CA58" cm="1">
        <f t="array" ref="CA58">ROUND(QUARTILE(IF(Sum!$FG$2:$FG$153=1,Sum!BY$2:BY$153),$C58),1)</f>
        <v>0</v>
      </c>
      <c r="CB58" cm="1">
        <f t="array" ref="CB58">ROUND(QUARTILE(IF(Sum!$FG$2:$FG$153=1,Sum!BZ$2:BZ$153),$C58),1)</f>
        <v>0</v>
      </c>
      <c r="CC58" cm="1">
        <f t="array" ref="CC58">ROUND(QUARTILE(IF(Sum!$FG$2:$FG$153=1,Sum!CA$2:CA$153),$C58),1)</f>
        <v>0</v>
      </c>
      <c r="CD58" cm="1">
        <f t="array" ref="CD58">ROUND(QUARTILE(IF(Sum!$FG$2:$FG$153=1,Sum!CB$2:CB$153),$C58),1)</f>
        <v>0</v>
      </c>
      <c r="CE58" cm="1">
        <f t="array" ref="CE58">ROUND(QUARTILE(IF(Sum!$FG$2:$FG$153=1,Sum!CC$2:CC$153),$C58),1)</f>
        <v>0</v>
      </c>
      <c r="CF58" cm="1">
        <f t="array" ref="CF58">ROUND(QUARTILE(IF(Sum!$FG$2:$FG$153=1,Sum!CD$2:CD$153),$C58),1)</f>
        <v>0</v>
      </c>
      <c r="CG58" cm="1">
        <f t="array" ref="CG58">ROUND(QUARTILE(IF(Sum!$FG$2:$FG$153=1,Sum!CE$2:CE$153),$C58),1)</f>
        <v>0</v>
      </c>
      <c r="CH58" cm="1">
        <f t="array" ref="CH58">ROUND(QUARTILE(IF(Sum!$FG$2:$FG$153=1,Sum!CF$2:CF$153),$C58),1)</f>
        <v>0</v>
      </c>
      <c r="CI58" cm="1">
        <f t="array" ref="CI58">ROUND(QUARTILE(IF(Sum!$FG$2:$FG$153=1,Sum!CG$2:CG$153),$C58),1)</f>
        <v>1</v>
      </c>
      <c r="CJ58" cm="1">
        <f t="array" ref="CJ58">ROUND(QUARTILE(IF(Sum!$FG$2:$FG$153=1,Sum!CH$2:CH$153),$C58),1)</f>
        <v>500</v>
      </c>
      <c r="CK58" cm="1">
        <f t="array" ref="CK58">ROUND(QUARTILE(IF(Sum!$FG$2:$FG$153=1,Sum!CI$2:CI$153),$C58),1)</f>
        <v>517.5</v>
      </c>
      <c r="CL58" cm="1">
        <f t="array" ref="CL58">ROUND(QUARTILE(IF(Sum!$FG$2:$FG$153=1,Sum!CJ$2:CJ$153),$C58),1)</f>
        <v>0</v>
      </c>
      <c r="CM58" cm="1">
        <f t="array" ref="CM58">ROUND(QUARTILE(IF(Sum!$FG$2:$FG$153=1,Sum!CK$2:CK$153),$C58),1)</f>
        <v>0</v>
      </c>
      <c r="CN58" cm="1">
        <f t="array" ref="CN58">ROUND(QUARTILE(IF(Sum!$FG$2:$FG$153=1,Sum!CL$2:CL$153),$C58),1)</f>
        <v>0</v>
      </c>
      <c r="CO58" cm="1">
        <f t="array" ref="CO58">ROUND(QUARTILE(IF(Sum!$FG$2:$FG$153=1,Sum!CM$2:CM$153),$C58),1)</f>
        <v>0</v>
      </c>
      <c r="CP58" cm="1">
        <f t="array" ref="CP58">ROUND(QUARTILE(IF(Sum!$FG$2:$FG$153=1,Sum!CN$2:CN$153),$C58),1)</f>
        <v>0</v>
      </c>
      <c r="CQ58" cm="1">
        <f t="array" ref="CQ58">ROUND(QUARTILE(IF(Sum!$FG$2:$FG$153=1,Sum!CO$2:CO$153),$C58),1)</f>
        <v>0</v>
      </c>
      <c r="CR58" cm="1">
        <f t="array" ref="CR58">ROUND(QUARTILE(IF(Sum!$FG$2:$FG$153=1,Sum!CP$2:CP$153),$C58),1)</f>
        <v>0</v>
      </c>
      <c r="CS58" cm="1">
        <f t="array" ref="CS58">ROUND(QUARTILE(IF(Sum!$FG$2:$FG$153=1,Sum!CQ$2:CQ$153),$C58),1)</f>
        <v>0</v>
      </c>
      <c r="CT58" cm="1">
        <f t="array" ref="CT58">ROUND(QUARTILE(IF(Sum!$FG$2:$FG$153=1,Sum!CR$2:CR$153),$C58),1)</f>
        <v>0</v>
      </c>
      <c r="CU58" cm="1">
        <f t="array" ref="CU58">ROUND(QUARTILE(IF(Sum!$FG$2:$FG$153=1,Sum!CS$2:CS$153),$C58),1)</f>
        <v>0</v>
      </c>
      <c r="CV58" cm="1">
        <f t="array" ref="CV58">ROUND(QUARTILE(IF(Sum!$FG$2:$FG$153=1,Sum!CT$2:CT$153),$C58),1)</f>
        <v>0</v>
      </c>
      <c r="CW58" cm="1">
        <f t="array" ref="CW58">ROUND(QUARTILE(IF(Sum!$FG$2:$FG$153=1,Sum!CU$2:CU$153),$C58),1)</f>
        <v>0</v>
      </c>
      <c r="CX58" cm="1">
        <f t="array" ref="CX58">ROUND(QUARTILE(IF(Sum!$FG$2:$FG$153=1,Sum!CV$2:CV$153),$C58),1)</f>
        <v>0</v>
      </c>
      <c r="CY58" cm="1">
        <f t="array" ref="CY58">ROUND(QUARTILE(IF(Sum!$FG$2:$FG$153=1,Sum!CW$2:CW$153),$C58),1)</f>
        <v>0</v>
      </c>
      <c r="CZ58" cm="1">
        <f t="array" ref="CZ58">ROUND(QUARTILE(IF(Sum!$FG$2:$FG$153=1,Sum!CX$2:CX$153),$C58),1)</f>
        <v>0</v>
      </c>
      <c r="DA58" cm="1">
        <f t="array" ref="DA58">ROUND(QUARTILE(IF(Sum!$FG$2:$FG$153=1,Sum!CY$2:CY$153),$C58),1)</f>
        <v>0</v>
      </c>
      <c r="DB58" cm="1">
        <f t="array" ref="DB58">ROUND(QUARTILE(IF(Sum!$FG$2:$FG$153=1,Sum!CZ$2:CZ$153),$C58),1)</f>
        <v>0</v>
      </c>
      <c r="DC58" cm="1">
        <f t="array" ref="DC58">ROUND(QUARTILE(IF(Sum!$FG$2:$FG$153=1,Sum!DA$2:DA$153),$C58),1)</f>
        <v>0</v>
      </c>
      <c r="DD58" cm="1">
        <f t="array" ref="DD58">ROUND(QUARTILE(IF(Sum!$FG$2:$FG$153=1,Sum!DB$2:DB$153),$C58),1)</f>
        <v>0</v>
      </c>
      <c r="DE58" cm="1">
        <f t="array" ref="DE58">ROUND(QUARTILE(IF(Sum!$FG$2:$FG$153=1,Sum!DC$2:DC$153),$C58),1)</f>
        <v>0</v>
      </c>
      <c r="DF58" cm="1">
        <f t="array" ref="DF58">ROUND(QUARTILE(IF(Sum!$FG$2:$FG$153=1,Sum!DD$2:DD$153),$C58),1)</f>
        <v>0</v>
      </c>
      <c r="DG58" cm="1">
        <f t="array" ref="DG58">ROUND(QUARTILE(IF(Sum!$FG$2:$FG$153=1,Sum!DE$2:DE$153),$C58),1)</f>
        <v>0</v>
      </c>
      <c r="DH58" cm="1">
        <f t="array" ref="DH58">ROUND(QUARTILE(IF(Sum!$FG$2:$FG$153=1,Sum!DF$2:DF$153),$C58),1)</f>
        <v>1</v>
      </c>
      <c r="DI58" cm="1">
        <f t="array" ref="DI58">ROUND(QUARTILE(IF(Sum!$FG$2:$FG$153=1,Sum!DG$2:DG$153),$C58),1)</f>
        <v>0</v>
      </c>
      <c r="DJ58" cm="1">
        <f t="array" ref="DJ58">ROUND(QUARTILE(IF(Sum!$FG$2:$FG$153=1,Sum!DH$2:DH$153),$C58),1)</f>
        <v>0</v>
      </c>
      <c r="DK58" cm="1">
        <f t="array" ref="DK58">ROUND(QUARTILE(IF(Sum!$FG$2:$FG$153=1,Sum!DI$2:DI$153),$C58),1)</f>
        <v>0</v>
      </c>
      <c r="DL58" cm="1">
        <f t="array" ref="DL58">ROUND(QUARTILE(IF(Sum!$FG$2:$FG$153=1,Sum!DJ$2:DJ$153),$C58),1)</f>
        <v>1</v>
      </c>
      <c r="DM58" cm="1">
        <f t="array" ref="DM58">ROUND(QUARTILE(IF(Sum!$FG$2:$FG$153=1,Sum!DK$2:DK$153),$C58),1)</f>
        <v>0</v>
      </c>
      <c r="DN58" cm="1">
        <f t="array" ref="DN58">ROUND(QUARTILE(IF(Sum!$FG$2:$FG$153=1,Sum!DL$2:DL$153),$C58),1)</f>
        <v>0</v>
      </c>
      <c r="DO58" cm="1">
        <f t="array" ref="DO58">ROUND(QUARTILE(IF(Sum!$FG$2:$FG$153=1,Sum!DM$2:DM$153),$C58),1)</f>
        <v>0</v>
      </c>
      <c r="DP58" cm="1">
        <f t="array" ref="DP58">ROUND(QUARTILE(IF(Sum!$FG$2:$FG$153=1,Sum!DN$2:DN$153),$C58),1)</f>
        <v>0</v>
      </c>
      <c r="DQ58" cm="1">
        <f t="array" ref="DQ58">ROUND(QUARTILE(IF(Sum!$FG$2:$FG$153=1,Sum!DO$2:DO$153),$C58),1)</f>
        <v>0</v>
      </c>
      <c r="DR58" cm="1">
        <f t="array" ref="DR58">ROUND(QUARTILE(IF(Sum!$FG$2:$FG$153=1,Sum!DP$2:DP$153),$C58),1)</f>
        <v>0</v>
      </c>
      <c r="DS58" cm="1">
        <f t="array" ref="DS58">ROUND(QUARTILE(IF(Sum!$FG$2:$FG$153=1,Sum!DQ$2:DQ$153),$C58),1)</f>
        <v>0</v>
      </c>
      <c r="DT58" cm="1">
        <f t="array" ref="DT58">ROUND(QUARTILE(IF(Sum!$FG$2:$FG$153=1,Sum!DR$2:DR$153),$C58),1)</f>
        <v>0</v>
      </c>
      <c r="DU58" cm="1">
        <f t="array" ref="DU58">ROUND(QUARTILE(IF(Sum!$FG$2:$FG$153=1,Sum!DS$2:DS$153),$C58),1)</f>
        <v>1</v>
      </c>
      <c r="DV58" cm="1">
        <f t="array" ref="DV58">ROUND(QUARTILE(IF(Sum!$FG$2:$FG$153=1,Sum!DT$2:DT$153),$C58),1)</f>
        <v>15</v>
      </c>
      <c r="DW58" cm="1">
        <f t="array" ref="DW58">ROUND(QUARTILE(IF(Sum!$FG$2:$FG$153=1,Sum!DU$2:DU$153),$C58),1)</f>
        <v>0</v>
      </c>
      <c r="DX58" cm="1">
        <f t="array" ref="DX58">ROUND(QUARTILE(IF(Sum!$FG$2:$FG$153=1,Sum!DV$2:DV$153),$C58),1)</f>
        <v>0</v>
      </c>
      <c r="DY58" cm="1">
        <f t="array" ref="DY58">ROUND(QUARTILE(IF(Sum!$FG$2:$FG$153=1,Sum!DW$2:DW$153),$C58),1)</f>
        <v>0</v>
      </c>
      <c r="DZ58" cm="1">
        <f t="array" ref="DZ58">ROUND(QUARTILE(IF(Sum!$FG$2:$FG$153=1,Sum!DX$2:DX$153),$C58),1)</f>
        <v>0</v>
      </c>
      <c r="EA58" cm="1">
        <f t="array" ref="EA58">ROUND(QUARTILE(IF(Sum!$FG$2:$FG$153=1,Sum!DY$2:DY$153),$C58),1)</f>
        <v>0</v>
      </c>
      <c r="EB58" cm="1">
        <f t="array" ref="EB58">ROUND(QUARTILE(IF(Sum!$FG$2:$FG$153=1,Sum!DZ$2:DZ$153),$C58),1)</f>
        <v>0</v>
      </c>
      <c r="EC58" cm="1">
        <f t="array" ref="EC58">ROUND(QUARTILE(IF(Sum!$FG$2:$FG$153=1,Sum!EA$2:EA$153),$C58),1)</f>
        <v>0</v>
      </c>
      <c r="ED58" cm="1">
        <f t="array" ref="ED58">ROUND(QUARTILE(IF(Sum!$FG$2:$FG$153=1,Sum!EB$2:EB$153),$C58),1)</f>
        <v>0</v>
      </c>
      <c r="EE58" cm="1">
        <f t="array" ref="EE58">ROUND(QUARTILE(IF(Sum!$FG$2:$FG$153=1,Sum!EC$2:EC$153),$C58),1)</f>
        <v>0</v>
      </c>
      <c r="EF58" cm="1">
        <f t="array" ref="EF58">ROUND(QUARTILE(IF(Sum!$FG$2:$FG$153=1,Sum!ED$2:ED$153),$C58),1)</f>
        <v>0</v>
      </c>
      <c r="EG58" cm="1">
        <f t="array" ref="EG58">ROUND(QUARTILE(IF(Sum!$FG$2:$FG$153=1,Sum!EE$2:EE$153),$C58),1)</f>
        <v>0</v>
      </c>
      <c r="EH58" cm="1">
        <f t="array" ref="EH58">ROUND(QUARTILE(IF(Sum!$FG$2:$FG$153=1,Sum!EF$2:EF$153),$C58),1)</f>
        <v>0</v>
      </c>
      <c r="EI58" cm="1">
        <f t="array" ref="EI58">ROUND(QUARTILE(IF(Sum!$FG$2:$FG$153=1,Sum!EG$2:EG$153),$C58),1)</f>
        <v>0</v>
      </c>
      <c r="EJ58" cm="1">
        <f t="array" ref="EJ58">ROUND(QUARTILE(IF(Sum!$FG$2:$FG$153=1,Sum!EH$2:EH$153),$C58),1)</f>
        <v>0</v>
      </c>
      <c r="EK58" cm="1">
        <f t="array" ref="EK58">ROUND(QUARTILE(IF(Sum!$FG$2:$FG$153=1,Sum!EI$2:EI$153),$C58),1)</f>
        <v>0</v>
      </c>
      <c r="EL58" cm="1">
        <f t="array" ref="EL58">ROUND(QUARTILE(IF(Sum!$FG$2:$FG$153=1,Sum!EJ$2:EJ$153),$C58),1)</f>
        <v>0</v>
      </c>
      <c r="EM58" cm="1">
        <f t="array" ref="EM58">ROUND(QUARTILE(IF(Sum!$FG$2:$FG$153=1,Sum!EK$2:EK$153),$C58),1)</f>
        <v>0</v>
      </c>
      <c r="EN58" cm="1">
        <f t="array" ref="EN58">ROUND(QUARTILE(IF(Sum!$FG$2:$FG$153=1,Sum!EL$2:EL$153),$C58),1)</f>
        <v>0</v>
      </c>
      <c r="EO58" cm="1">
        <f t="array" ref="EO58">ROUND(QUARTILE(IF(Sum!$FG$2:$FG$153=1,Sum!EM$2:EM$153),$C58),1)</f>
        <v>0</v>
      </c>
      <c r="EP58" cm="1">
        <f t="array" ref="EP58">ROUND(QUARTILE(IF(Sum!$FG$2:$FG$153=1,Sum!EN$2:EN$153),$C58),1)</f>
        <v>0</v>
      </c>
      <c r="EQ58" cm="1">
        <f t="array" ref="EQ58">ROUND(QUARTILE(IF(Sum!$FG$2:$FG$153=1,Sum!EO$2:EO$153),$C58),1)</f>
        <v>0</v>
      </c>
      <c r="ER58" cm="1">
        <f t="array" ref="ER58">ROUND(QUARTILE(IF(Sum!$FG$2:$FG$153=1,Sum!EP$2:EP$153),$C58),1)</f>
        <v>0</v>
      </c>
      <c r="ES58" cm="1">
        <f t="array" ref="ES58">ROUND(QUARTILE(IF(Sum!$FG$2:$FG$153=1,Sum!EQ$2:EQ$153),$C58),1)</f>
        <v>0</v>
      </c>
      <c r="ET58" cm="1">
        <f t="array" ref="ET58">ROUND(QUARTILE(IF(Sum!$FG$2:$FG$153=1,Sum!ER$2:ER$153),$C58),1)</f>
        <v>0</v>
      </c>
      <c r="EU58" cm="1">
        <f t="array" ref="EU58">ROUND(QUARTILE(IF(Sum!$FG$2:$FG$153=1,Sum!ES$2:ES$153),$C58),1)</f>
        <v>0</v>
      </c>
      <c r="EV58" cm="1">
        <f t="array" ref="EV58">ROUND(QUARTILE(IF(Sum!$FG$2:$FG$153=1,Sum!ET$2:ET$153),$C58),1)</f>
        <v>0</v>
      </c>
      <c r="EW58" cm="1">
        <f t="array" ref="EW58">ROUND(QUARTILE(IF(Sum!$FG$2:$FG$153=1,Sum!EU$2:EU$153),$C58),1)</f>
        <v>0</v>
      </c>
      <c r="EX58" cm="1">
        <f t="array" ref="EX58">ROUND(QUARTILE(IF(Sum!$FG$2:$FG$153=1,Sum!EV$2:EV$153),$C58),1)</f>
        <v>0</v>
      </c>
      <c r="EY58" cm="1">
        <f t="array" ref="EY58">ROUND(QUARTILE(IF(Sum!$FG$2:$FG$153=1,Sum!EW$2:EW$153),$C58),1)</f>
        <v>0</v>
      </c>
      <c r="EZ58" cm="1">
        <f t="array" ref="EZ58">ROUND(QUARTILE(IF(Sum!$FG$2:$FG$153=1,Sum!EX$2:EX$153),$C58),1)</f>
        <v>0</v>
      </c>
      <c r="FA58" cm="1">
        <f t="array" ref="FA58">ROUND(QUARTILE(IF(Sum!$FG$2:$FG$153=1,Sum!EY$2:EY$153),$C58),1)</f>
        <v>0</v>
      </c>
      <c r="FB58" cm="1">
        <f t="array" ref="FB58">ROUND(QUARTILE(IF(Sum!$FG$2:$FG$153=1,Sum!EZ$2:EZ$153),$C58),1)</f>
        <v>0</v>
      </c>
      <c r="FC58" cm="1">
        <f t="array" ref="FC58">ROUND(QUARTILE(IF(Sum!$FG$2:$FG$153=1,Sum!FA$2:FA$153),$C58),1)</f>
        <v>0</v>
      </c>
      <c r="FD58" cm="1">
        <f t="array" ref="FD58">ROUND(QUARTILE(IF(Sum!$FG$2:$FG$153=1,Sum!FB$2:FB$153),$C58),1)</f>
        <v>0</v>
      </c>
      <c r="FE58" cm="1">
        <f t="array" ref="FE58">ROUND(QUARTILE(IF(Sum!$FG$2:$FG$153=1,Sum!FC$2:FC$153),$C58),1)</f>
        <v>0</v>
      </c>
    </row>
    <row r="59" spans="1:161" x14ac:dyDescent="0.25">
      <c r="A59" s="198"/>
      <c r="B59" t="s">
        <v>386</v>
      </c>
      <c r="C59">
        <v>3</v>
      </c>
      <c r="D59" cm="1">
        <f t="array" ref="D59">ROUND(QUARTILE(IF(Sum!$FG$2:$FG$153=1,Sum!B$2:B$153),$C59),1)</f>
        <v>61.3</v>
      </c>
      <c r="E59" cm="1">
        <f t="array" ref="E59">ROUND(QUARTILE(IF(Sum!$FG$2:$FG$153=1,Sum!C$2:C$153),$C59),1)</f>
        <v>0</v>
      </c>
      <c r="F59" cm="1">
        <f t="array" ref="F59">ROUND(QUARTILE(IF(Sum!$FG$2:$FG$153=1,Sum!D$2:D$153),$C59),1)</f>
        <v>0</v>
      </c>
      <c r="G59" cm="1">
        <f t="array" ref="G59">ROUND(QUARTILE(IF(Sum!$FG$2:$FG$153=1,Sum!E$2:E$153),$C59),1)</f>
        <v>0</v>
      </c>
      <c r="H59" cm="1">
        <f t="array" ref="H59">ROUND(QUARTILE(IF(Sum!$FG$2:$FG$153=1,Sum!F$2:F$153),$C59),1)</f>
        <v>1</v>
      </c>
      <c r="I59" cm="1">
        <f t="array" ref="I59">ROUND(QUARTILE(IF(Sum!$FG$2:$FG$153=1,Sum!G$2:G$153),$C59),1)</f>
        <v>1</v>
      </c>
      <c r="J59" cm="1">
        <f t="array" ref="J59">ROUND(QUARTILE(IF(Sum!$FG$2:$FG$153=1,Sum!H$2:H$153),$C59),1)</f>
        <v>1</v>
      </c>
      <c r="K59" cm="1">
        <f t="array" ref="K59">ROUND(QUARTILE(IF(Sum!$FG$2:$FG$153=1,Sum!I$2:I$153),$C59),1)</f>
        <v>176</v>
      </c>
      <c r="L59" cm="1">
        <f t="array" ref="L59">ROUND(QUARTILE(IF(Sum!$FG$2:$FG$153=1,Sum!J$2:J$153),$C59),1)</f>
        <v>92.8</v>
      </c>
      <c r="M59" cm="1">
        <f t="array" ref="M59">ROUND(QUARTILE(IF(Sum!$FG$2:$FG$153=1,Sum!K$2:K$153),$C59),1)</f>
        <v>30.2</v>
      </c>
      <c r="N59" cm="1">
        <f t="array" ref="N59">ROUND(QUARTILE(IF(Sum!$FG$2:$FG$153=1,Sum!L$2:L$153),$C59),1)</f>
        <v>1</v>
      </c>
      <c r="O59" cm="1">
        <f t="array" ref="O59">ROUND(QUARTILE(IF(Sum!$FG$2:$FG$153=1,Sum!M$2:M$153),$C59),1)</f>
        <v>1</v>
      </c>
      <c r="P59" cm="1">
        <f t="array" ref="P59">ROUND(QUARTILE(IF(Sum!$FG$2:$FG$153=1,Sum!N$2:N$153),$C59),1)</f>
        <v>0</v>
      </c>
      <c r="Q59" cm="1">
        <f t="array" ref="Q59">ROUND(QUARTILE(IF(Sum!$FG$2:$FG$153=1,Sum!O$2:O$153),$C59),1)</f>
        <v>1</v>
      </c>
      <c r="R59" cm="1">
        <f t="array" ref="R59">ROUND(QUARTILE(IF(Sum!$FG$2:$FG$153=1,Sum!P$2:P$153),$C59),1)</f>
        <v>0</v>
      </c>
      <c r="S59" cm="1">
        <f t="array" ref="S59">ROUND(QUARTILE(IF(Sum!$FG$2:$FG$153=1,Sum!Q$2:Q$153),$C59),1)</f>
        <v>1</v>
      </c>
      <c r="T59" cm="1">
        <f t="array" ref="T59">ROUND(QUARTILE(IF(Sum!$FG$2:$FG$153=1,Sum!R$2:R$153),$C59),1)</f>
        <v>0</v>
      </c>
      <c r="U59" cm="1">
        <f t="array" ref="U59">ROUND(QUARTILE(IF(Sum!$FG$2:$FG$153=1,Sum!S$2:S$153),$C59),1)</f>
        <v>0.3</v>
      </c>
      <c r="V59" cm="1">
        <f t="array" ref="V59">ROUND(QUARTILE(IF(Sum!$FG$2:$FG$153=1,Sum!T$2:T$153),$C59),1)</f>
        <v>0</v>
      </c>
      <c r="W59" cm="1">
        <f t="array" ref="W59">ROUND(QUARTILE(IF(Sum!$FG$2:$FG$153=1,Sum!U$2:U$153),$C59),1)</f>
        <v>0</v>
      </c>
      <c r="X59" cm="1">
        <f t="array" ref="X59">ROUND(QUARTILE(IF(Sum!$FG$2:$FG$153=1,Sum!V$2:V$153),$C59),1)</f>
        <v>1</v>
      </c>
      <c r="Y59" cm="1">
        <f t="array" ref="Y59">ROUND(QUARTILE(IF(Sum!$FG$2:$FG$153=1,Sum!W$2:W$153),$C59),1)</f>
        <v>0</v>
      </c>
      <c r="Z59" cm="1">
        <f t="array" ref="Z59">ROUND(QUARTILE(IF(Sum!$FG$2:$FG$153=1,Sum!X$2:X$153),$C59),1)</f>
        <v>0.3</v>
      </c>
      <c r="AA59" cm="1">
        <f t="array" ref="AA59">ROUND(QUARTILE(IF(Sum!$FG$2:$FG$153=1,Sum!Y$2:Y$153),$C59),1)</f>
        <v>0</v>
      </c>
      <c r="AB59" cm="1">
        <f t="array" ref="AB59">ROUND(QUARTILE(IF(Sum!$FG$2:$FG$153=1,Sum!Z$2:Z$153),$C59),1)</f>
        <v>0</v>
      </c>
      <c r="AC59" cm="1">
        <f t="array" ref="AC59">ROUND(QUARTILE(IF(Sum!$FG$2:$FG$153=1,Sum!AA$2:AA$153),$C59),1)</f>
        <v>0</v>
      </c>
      <c r="AD59" cm="1">
        <f t="array" ref="AD59">ROUND(QUARTILE(IF(Sum!$FG$2:$FG$153=1,Sum!AB$2:AB$153),$C59),1)</f>
        <v>0</v>
      </c>
      <c r="AE59" cm="1">
        <f t="array" ref="AE59">ROUND(QUARTILE(IF(Sum!$FG$2:$FG$153=1,Sum!AC$2:AC$153),$C59),1)</f>
        <v>0</v>
      </c>
      <c r="AF59" cm="1">
        <f t="array" ref="AF59">ROUND(QUARTILE(IF(Sum!$FG$2:$FG$153=1,Sum!AD$2:AD$153),$C59),1)</f>
        <v>0</v>
      </c>
      <c r="AG59" cm="1">
        <f t="array" ref="AG59">ROUND(QUARTILE(IF(Sum!$FG$2:$FG$153=1,Sum!AE$2:AE$153),$C59),1)</f>
        <v>0</v>
      </c>
      <c r="AH59" cm="1">
        <f t="array" ref="AH59">ROUND(QUARTILE(IF(Sum!$FG$2:$FG$153=1,Sum!AF$2:AF$153),$C59),1)</f>
        <v>0</v>
      </c>
      <c r="AI59" cm="1">
        <f t="array" ref="AI59">ROUND(QUARTILE(IF(Sum!$FG$2:$FG$153=1,Sum!AG$2:AG$153),$C59),1)</f>
        <v>0</v>
      </c>
      <c r="AJ59" cm="1">
        <f t="array" ref="AJ59">ROUND(QUARTILE(IF(Sum!$FG$2:$FG$153=1,Sum!AH$2:AH$153),$C59),1)</f>
        <v>0</v>
      </c>
      <c r="AK59" cm="1">
        <f t="array" ref="AK59">ROUND(QUARTILE(IF(Sum!$FG$2:$FG$153=1,Sum!AI$2:AI$153),$C59),1)</f>
        <v>0</v>
      </c>
      <c r="AL59" cm="1">
        <f t="array" ref="AL59">ROUND(QUARTILE(IF(Sum!$FG$2:$FG$153=1,Sum!AJ$2:AJ$153),$C59),1)</f>
        <v>0</v>
      </c>
      <c r="AM59" cm="1">
        <f t="array" ref="AM59">ROUND(QUARTILE(IF(Sum!$FG$2:$FG$153=1,Sum!AK$2:AK$153),$C59),1)</f>
        <v>0</v>
      </c>
      <c r="AN59" cm="1">
        <f t="array" ref="AN59">ROUND(QUARTILE(IF(Sum!$FG$2:$FG$153=1,Sum!AL$2:AL$153),$C59),1)</f>
        <v>1</v>
      </c>
      <c r="AO59" cm="1">
        <f t="array" ref="AO59">ROUND(QUARTILE(IF(Sum!$FG$2:$FG$153=1,Sum!AM$2:AM$153),$C59),1)</f>
        <v>1</v>
      </c>
      <c r="AP59" cm="1">
        <f t="array" ref="AP59">ROUND(QUARTILE(IF(Sum!$FG$2:$FG$153=1,Sum!AN$2:AN$153),$C59),1)</f>
        <v>0</v>
      </c>
      <c r="AQ59" cm="1">
        <f t="array" ref="AQ59">ROUND(QUARTILE(IF(Sum!$FG$2:$FG$153=1,Sum!AO$2:AO$153),$C59),1)</f>
        <v>0</v>
      </c>
      <c r="AR59" cm="1">
        <f t="array" ref="AR59">ROUND(QUARTILE(IF(Sum!$FG$2:$FG$153=1,Sum!AP$2:AP$153),$C59),1)</f>
        <v>0</v>
      </c>
      <c r="AS59" cm="1">
        <f t="array" ref="AS59">ROUND(QUARTILE(IF(Sum!$FG$2:$FG$153=1,Sum!AQ$2:AQ$153),$C59),1)</f>
        <v>0</v>
      </c>
      <c r="AT59" cm="1">
        <f t="array" ref="AT59">ROUND(QUARTILE(IF(Sum!$FG$2:$FG$153=1,Sum!AR$2:AR$153),$C59),1)</f>
        <v>1</v>
      </c>
      <c r="AU59" cm="1">
        <f t="array" ref="AU59">ROUND(QUARTILE(IF(Sum!$FG$2:$FG$153=1,Sum!AS$2:AS$153),$C59),1)</f>
        <v>0</v>
      </c>
      <c r="AV59" cm="1">
        <f t="array" ref="AV59">ROUND(QUARTILE(IF(Sum!$FG$2:$FG$153=1,Sum!AT$2:AT$153),$C59),1)</f>
        <v>0</v>
      </c>
      <c r="AW59" cm="1">
        <f t="array" ref="AW59">ROUND(QUARTILE(IF(Sum!$FG$2:$FG$153=1,Sum!AU$2:AU$153),$C59),1)</f>
        <v>0</v>
      </c>
      <c r="AX59" cm="1">
        <f t="array" ref="AX59">ROUND(QUARTILE(IF(Sum!$FG$2:$FG$153=1,Sum!AV$2:AV$153),$C59),1)</f>
        <v>1</v>
      </c>
      <c r="AY59" cm="1">
        <f t="array" ref="AY59">ROUND(QUARTILE(IF(Sum!$FG$2:$FG$153=1,Sum!AW$2:AW$153),$C59),1)</f>
        <v>0</v>
      </c>
      <c r="AZ59" cm="1">
        <f t="array" ref="AZ59">ROUND(QUARTILE(IF(Sum!$FG$2:$FG$153=1,Sum!AX$2:AX$153),$C59),1)</f>
        <v>1</v>
      </c>
      <c r="BA59" cm="1">
        <f t="array" ref="BA59">ROUND(QUARTILE(IF(Sum!$FG$2:$FG$153=1,Sum!AY$2:AY$153),$C59),1)</f>
        <v>35.1</v>
      </c>
      <c r="BB59" cm="1">
        <f t="array" ref="BB59">ROUND(QUARTILE(IF(Sum!$FG$2:$FG$153=1,Sum!AZ$2:AZ$153),$C59),1)</f>
        <v>1.6</v>
      </c>
      <c r="BC59" cm="1">
        <f t="array" ref="BC59">ROUND(QUARTILE(IF(Sum!$FG$2:$FG$153=1,Sum!BA$2:BA$153),$C59),1)</f>
        <v>3.9</v>
      </c>
      <c r="BD59" cm="1">
        <f t="array" ref="BD59">ROUND(QUARTILE(IF(Sum!$FG$2:$FG$153=1,Sum!BB$2:BB$153),$C59),1)</f>
        <v>0</v>
      </c>
      <c r="BE59" cm="1">
        <f t="array" ref="BE59">ROUND(QUARTILE(IF(Sum!$FG$2:$FG$153=1,Sum!BC$2:BC$153),$C59),1)</f>
        <v>0.3</v>
      </c>
      <c r="BF59" cm="1">
        <f t="array" ref="BF59">ROUND(QUARTILE(IF(Sum!$FG$2:$FG$153=1,Sum!BD$2:BD$153),$C59),1)</f>
        <v>1</v>
      </c>
      <c r="BG59" cm="1">
        <f t="array" ref="BG59">ROUND(QUARTILE(IF(Sum!$FG$2:$FG$153=1,Sum!BE$2:BE$153),$C59),1)</f>
        <v>1.2</v>
      </c>
      <c r="BH59" cm="1">
        <f t="array" ref="BH59">ROUND(QUARTILE(IF(Sum!$FG$2:$FG$153=1,Sum!BF$2:BF$153),$C59),1)</f>
        <v>203</v>
      </c>
      <c r="BI59" cm="1">
        <f t="array" ref="BI59">ROUND(QUARTILE(IF(Sum!$FG$2:$FG$153=1,Sum!BG$2:BG$153),$C59),1)</f>
        <v>1</v>
      </c>
      <c r="BJ59" cm="1">
        <f t="array" ref="BJ59">ROUND(QUARTILE(IF(Sum!$FG$2:$FG$153=1,Sum!BH$2:BH$153),$C59),1)</f>
        <v>125</v>
      </c>
      <c r="BK59" cm="1">
        <f t="array" ref="BK59">ROUND(QUARTILE(IF(Sum!$FG$2:$FG$153=1,Sum!BI$2:BI$153),$C59),1)</f>
        <v>88.3</v>
      </c>
      <c r="BL59" cm="1">
        <f t="array" ref="BL59">ROUND(QUARTILE(IF(Sum!$FG$2:$FG$153=1,Sum!BJ$2:BJ$153),$C59),1)</f>
        <v>35.200000000000003</v>
      </c>
      <c r="BM59" cm="1">
        <f t="array" ref="BM59">ROUND(QUARTILE(IF(Sum!$FG$2:$FG$153=1,Sum!BK$2:BK$153),$C59),1)</f>
        <v>0</v>
      </c>
      <c r="BN59" cm="1">
        <f t="array" ref="BN59">ROUND(QUARTILE(IF(Sum!$FG$2:$FG$153=1,Sum!BL$2:BL$153),$C59),1)</f>
        <v>3</v>
      </c>
      <c r="BO59" cm="1">
        <f t="array" ref="BO59">ROUND(QUARTILE(IF(Sum!$FG$2:$FG$153=1,Sum!BM$2:BM$153),$C59),1)</f>
        <v>0</v>
      </c>
      <c r="BP59" cm="1">
        <f t="array" ref="BP59">ROUND(QUARTILE(IF(Sum!$FG$2:$FG$153=1,Sum!BN$2:BN$153),$C59),1)</f>
        <v>0</v>
      </c>
      <c r="BQ59" cm="1">
        <f t="array" ref="BQ59">ROUND(QUARTILE(IF(Sum!$FG$2:$FG$153=1,Sum!BO$2:BO$153),$C59),1)</f>
        <v>1</v>
      </c>
      <c r="BR59" cm="1">
        <f t="array" ref="BR59">ROUND(QUARTILE(IF(Sum!$FG$2:$FG$153=1,Sum!BP$2:BP$153),$C59),1)</f>
        <v>1</v>
      </c>
      <c r="BS59" cm="1">
        <f t="array" ref="BS59">ROUND(QUARTILE(IF(Sum!$FG$2:$FG$153=1,Sum!BQ$2:BQ$153),$C59),1)</f>
        <v>0</v>
      </c>
      <c r="BT59" cm="1">
        <f t="array" ref="BT59">ROUND(QUARTILE(IF(Sum!$FG$2:$FG$153=1,Sum!BR$2:BR$153),$C59),1)</f>
        <v>1</v>
      </c>
      <c r="BU59" cm="1">
        <f t="array" ref="BU59">ROUND(QUARTILE(IF(Sum!$FG$2:$FG$153=1,Sum!BS$2:BS$153),$C59),1)</f>
        <v>0</v>
      </c>
      <c r="BV59" cm="1">
        <f t="array" ref="BV59">ROUND(QUARTILE(IF(Sum!$FG$2:$FG$153=1,Sum!BT$2:BT$153),$C59),1)</f>
        <v>0</v>
      </c>
      <c r="BW59" cm="1">
        <f t="array" ref="BW59">ROUND(QUARTILE(IF(Sum!$FG$2:$FG$153=1,Sum!BU$2:BU$153),$C59),1)</f>
        <v>0</v>
      </c>
      <c r="BX59" cm="1">
        <f t="array" ref="BX59">ROUND(QUARTILE(IF(Sum!$FG$2:$FG$153=1,Sum!BV$2:BV$153),$C59),1)</f>
        <v>0</v>
      </c>
      <c r="BY59" cm="1">
        <f t="array" ref="BY59">ROUND(QUARTILE(IF(Sum!$FG$2:$FG$153=1,Sum!BW$2:BW$153),$C59),1)</f>
        <v>3</v>
      </c>
      <c r="BZ59" cm="1">
        <f t="array" ref="BZ59">ROUND(QUARTILE(IF(Sum!$FG$2:$FG$153=1,Sum!BX$2:BX$153),$C59),1)</f>
        <v>0</v>
      </c>
      <c r="CA59" cm="1">
        <f t="array" ref="CA59">ROUND(QUARTILE(IF(Sum!$FG$2:$FG$153=1,Sum!BY$2:BY$153),$C59),1)</f>
        <v>0</v>
      </c>
      <c r="CB59" cm="1">
        <f t="array" ref="CB59">ROUND(QUARTILE(IF(Sum!$FG$2:$FG$153=1,Sum!BZ$2:BZ$153),$C59),1)</f>
        <v>1</v>
      </c>
      <c r="CC59" cm="1">
        <f t="array" ref="CC59">ROUND(QUARTILE(IF(Sum!$FG$2:$FG$153=1,Sum!CA$2:CA$153),$C59),1)</f>
        <v>0</v>
      </c>
      <c r="CD59" cm="1">
        <f t="array" ref="CD59">ROUND(QUARTILE(IF(Sum!$FG$2:$FG$153=1,Sum!CB$2:CB$153),$C59),1)</f>
        <v>0</v>
      </c>
      <c r="CE59" cm="1">
        <f t="array" ref="CE59">ROUND(QUARTILE(IF(Sum!$FG$2:$FG$153=1,Sum!CC$2:CC$153),$C59),1)</f>
        <v>0</v>
      </c>
      <c r="CF59" cm="1">
        <f t="array" ref="CF59">ROUND(QUARTILE(IF(Sum!$FG$2:$FG$153=1,Sum!CD$2:CD$153),$C59),1)</f>
        <v>0</v>
      </c>
      <c r="CG59" cm="1">
        <f t="array" ref="CG59">ROUND(QUARTILE(IF(Sum!$FG$2:$FG$153=1,Sum!CE$2:CE$153),$C59),1)</f>
        <v>1</v>
      </c>
      <c r="CH59" cm="1">
        <f t="array" ref="CH59">ROUND(QUARTILE(IF(Sum!$FG$2:$FG$153=1,Sum!CF$2:CF$153),$C59),1)</f>
        <v>0</v>
      </c>
      <c r="CI59" cm="1">
        <f t="array" ref="CI59">ROUND(QUARTILE(IF(Sum!$FG$2:$FG$153=1,Sum!CG$2:CG$153),$C59),1)</f>
        <v>1</v>
      </c>
      <c r="CJ59" cm="1">
        <f t="array" ref="CJ59">ROUND(QUARTILE(IF(Sum!$FG$2:$FG$153=1,Sum!CH$2:CH$153),$C59),1)</f>
        <v>700</v>
      </c>
      <c r="CK59" cm="1">
        <f t="array" ref="CK59">ROUND(QUARTILE(IF(Sum!$FG$2:$FG$153=1,Sum!CI$2:CI$153),$C59),1)</f>
        <v>990</v>
      </c>
      <c r="CL59" cm="1">
        <f t="array" ref="CL59">ROUND(QUARTILE(IF(Sum!$FG$2:$FG$153=1,Sum!CJ$2:CJ$153),$C59),1)</f>
        <v>1</v>
      </c>
      <c r="CM59" cm="1">
        <f t="array" ref="CM59">ROUND(QUARTILE(IF(Sum!$FG$2:$FG$153=1,Sum!CK$2:CK$153),$C59),1)</f>
        <v>0</v>
      </c>
      <c r="CN59" cm="1">
        <f t="array" ref="CN59">ROUND(QUARTILE(IF(Sum!$FG$2:$FG$153=1,Sum!CL$2:CL$153),$C59),1)</f>
        <v>0</v>
      </c>
      <c r="CO59" cm="1">
        <f t="array" ref="CO59">ROUND(QUARTILE(IF(Sum!$FG$2:$FG$153=1,Sum!CM$2:CM$153),$C59),1)</f>
        <v>0</v>
      </c>
      <c r="CP59" cm="1">
        <f t="array" ref="CP59">ROUND(QUARTILE(IF(Sum!$FG$2:$FG$153=1,Sum!CN$2:CN$153),$C59),1)</f>
        <v>0</v>
      </c>
      <c r="CQ59" cm="1">
        <f t="array" ref="CQ59">ROUND(QUARTILE(IF(Sum!$FG$2:$FG$153=1,Sum!CO$2:CO$153),$C59),1)</f>
        <v>0</v>
      </c>
      <c r="CR59" cm="1">
        <f t="array" ref="CR59">ROUND(QUARTILE(IF(Sum!$FG$2:$FG$153=1,Sum!CP$2:CP$153),$C59),1)</f>
        <v>0</v>
      </c>
      <c r="CS59" cm="1">
        <f t="array" ref="CS59">ROUND(QUARTILE(IF(Sum!$FG$2:$FG$153=1,Sum!CQ$2:CQ$153),$C59),1)</f>
        <v>0</v>
      </c>
      <c r="CT59" cm="1">
        <f t="array" ref="CT59">ROUND(QUARTILE(IF(Sum!$FG$2:$FG$153=1,Sum!CR$2:CR$153),$C59),1)</f>
        <v>0</v>
      </c>
      <c r="CU59" cm="1">
        <f t="array" ref="CU59">ROUND(QUARTILE(IF(Sum!$FG$2:$FG$153=1,Sum!CS$2:CS$153),$C59),1)</f>
        <v>0</v>
      </c>
      <c r="CV59" cm="1">
        <f t="array" ref="CV59">ROUND(QUARTILE(IF(Sum!$FG$2:$FG$153=1,Sum!CT$2:CT$153),$C59),1)</f>
        <v>0</v>
      </c>
      <c r="CW59" cm="1">
        <f t="array" ref="CW59">ROUND(QUARTILE(IF(Sum!$FG$2:$FG$153=1,Sum!CU$2:CU$153),$C59),1)</f>
        <v>1</v>
      </c>
      <c r="CX59" cm="1">
        <f t="array" ref="CX59">ROUND(QUARTILE(IF(Sum!$FG$2:$FG$153=1,Sum!CV$2:CV$153),$C59),1)</f>
        <v>1</v>
      </c>
      <c r="CY59" cm="1">
        <f t="array" ref="CY59">ROUND(QUARTILE(IF(Sum!$FG$2:$FG$153=1,Sum!CW$2:CW$153),$C59),1)</f>
        <v>0</v>
      </c>
      <c r="CZ59" cm="1">
        <f t="array" ref="CZ59">ROUND(QUARTILE(IF(Sum!$FG$2:$FG$153=1,Sum!CX$2:CX$153),$C59),1)</f>
        <v>0</v>
      </c>
      <c r="DA59" cm="1">
        <f t="array" ref="DA59">ROUND(QUARTILE(IF(Sum!$FG$2:$FG$153=1,Sum!CY$2:CY$153),$C59),1)</f>
        <v>0</v>
      </c>
      <c r="DB59" cm="1">
        <f t="array" ref="DB59">ROUND(QUARTILE(IF(Sum!$FG$2:$FG$153=1,Sum!CZ$2:CZ$153),$C59),1)</f>
        <v>0</v>
      </c>
      <c r="DC59" cm="1">
        <f t="array" ref="DC59">ROUND(QUARTILE(IF(Sum!$FG$2:$FG$153=1,Sum!DA$2:DA$153),$C59),1)</f>
        <v>1</v>
      </c>
      <c r="DD59" cm="1">
        <f t="array" ref="DD59">ROUND(QUARTILE(IF(Sum!$FG$2:$FG$153=1,Sum!DB$2:DB$153),$C59),1)</f>
        <v>0</v>
      </c>
      <c r="DE59" cm="1">
        <f t="array" ref="DE59">ROUND(QUARTILE(IF(Sum!$FG$2:$FG$153=1,Sum!DC$2:DC$153),$C59),1)</f>
        <v>0</v>
      </c>
      <c r="DF59" cm="1">
        <f t="array" ref="DF59">ROUND(QUARTILE(IF(Sum!$FG$2:$FG$153=1,Sum!DD$2:DD$153),$C59),1)</f>
        <v>0</v>
      </c>
      <c r="DG59" cm="1">
        <f t="array" ref="DG59">ROUND(QUARTILE(IF(Sum!$FG$2:$FG$153=1,Sum!DE$2:DE$153),$C59),1)</f>
        <v>0</v>
      </c>
      <c r="DH59" cm="1">
        <f t="array" ref="DH59">ROUND(QUARTILE(IF(Sum!$FG$2:$FG$153=1,Sum!DF$2:DF$153),$C59),1)</f>
        <v>1</v>
      </c>
      <c r="DI59" cm="1">
        <f t="array" ref="DI59">ROUND(QUARTILE(IF(Sum!$FG$2:$FG$153=1,Sum!DG$2:DG$153),$C59),1)</f>
        <v>0</v>
      </c>
      <c r="DJ59" cm="1">
        <f t="array" ref="DJ59">ROUND(QUARTILE(IF(Sum!$FG$2:$FG$153=1,Sum!DH$2:DH$153),$C59),1)</f>
        <v>0</v>
      </c>
      <c r="DK59" cm="1">
        <f t="array" ref="DK59">ROUND(QUARTILE(IF(Sum!$FG$2:$FG$153=1,Sum!DI$2:DI$153),$C59),1)</f>
        <v>0</v>
      </c>
      <c r="DL59" cm="1">
        <f t="array" ref="DL59">ROUND(QUARTILE(IF(Sum!$FG$2:$FG$153=1,Sum!DJ$2:DJ$153),$C59),1)</f>
        <v>1</v>
      </c>
      <c r="DM59" cm="1">
        <f t="array" ref="DM59">ROUND(QUARTILE(IF(Sum!$FG$2:$FG$153=1,Sum!DK$2:DK$153),$C59),1)</f>
        <v>1</v>
      </c>
      <c r="DN59" cm="1">
        <f t="array" ref="DN59">ROUND(QUARTILE(IF(Sum!$FG$2:$FG$153=1,Sum!DL$2:DL$153),$C59),1)</f>
        <v>1</v>
      </c>
      <c r="DO59" cm="1">
        <f t="array" ref="DO59">ROUND(QUARTILE(IF(Sum!$FG$2:$FG$153=1,Sum!DM$2:DM$153),$C59),1)</f>
        <v>0</v>
      </c>
      <c r="DP59" cm="1">
        <f t="array" ref="DP59">ROUND(QUARTILE(IF(Sum!$FG$2:$FG$153=1,Sum!DN$2:DN$153),$C59),1)</f>
        <v>0</v>
      </c>
      <c r="DQ59" cm="1">
        <f t="array" ref="DQ59">ROUND(QUARTILE(IF(Sum!$FG$2:$FG$153=1,Sum!DO$2:DO$153),$C59),1)</f>
        <v>0</v>
      </c>
      <c r="DR59" cm="1">
        <f t="array" ref="DR59">ROUND(QUARTILE(IF(Sum!$FG$2:$FG$153=1,Sum!DP$2:DP$153),$C59),1)</f>
        <v>1</v>
      </c>
      <c r="DS59" cm="1">
        <f t="array" ref="DS59">ROUND(QUARTILE(IF(Sum!$FG$2:$FG$153=1,Sum!DQ$2:DQ$153),$C59),1)</f>
        <v>0</v>
      </c>
      <c r="DT59" cm="1">
        <f t="array" ref="DT59">ROUND(QUARTILE(IF(Sum!$FG$2:$FG$153=1,Sum!DR$2:DR$153),$C59),1)</f>
        <v>0</v>
      </c>
      <c r="DU59" cm="1">
        <f t="array" ref="DU59">ROUND(QUARTILE(IF(Sum!$FG$2:$FG$153=1,Sum!DS$2:DS$153),$C59),1)</f>
        <v>1</v>
      </c>
      <c r="DV59" cm="1">
        <f t="array" ref="DV59">ROUND(QUARTILE(IF(Sum!$FG$2:$FG$153=1,Sum!DT$2:DT$153),$C59),1)</f>
        <v>25</v>
      </c>
      <c r="DW59" cm="1">
        <f t="array" ref="DW59">ROUND(QUARTILE(IF(Sum!$FG$2:$FG$153=1,Sum!DU$2:DU$153),$C59),1)</f>
        <v>0</v>
      </c>
      <c r="DX59" cm="1">
        <f t="array" ref="DX59">ROUND(QUARTILE(IF(Sum!$FG$2:$FG$153=1,Sum!DV$2:DV$153),$C59),1)</f>
        <v>0</v>
      </c>
      <c r="DY59" cm="1">
        <f t="array" ref="DY59">ROUND(QUARTILE(IF(Sum!$FG$2:$FG$153=1,Sum!DW$2:DW$153),$C59),1)</f>
        <v>0</v>
      </c>
      <c r="DZ59" cm="1">
        <f t="array" ref="DZ59">ROUND(QUARTILE(IF(Sum!$FG$2:$FG$153=1,Sum!DX$2:DX$153),$C59),1)</f>
        <v>0</v>
      </c>
      <c r="EA59" cm="1">
        <f t="array" ref="EA59">ROUND(QUARTILE(IF(Sum!$FG$2:$FG$153=1,Sum!DY$2:DY$153),$C59),1)</f>
        <v>0</v>
      </c>
      <c r="EB59" cm="1">
        <f t="array" ref="EB59">ROUND(QUARTILE(IF(Sum!$FG$2:$FG$153=1,Sum!DZ$2:DZ$153),$C59),1)</f>
        <v>0</v>
      </c>
      <c r="EC59" cm="1">
        <f t="array" ref="EC59">ROUND(QUARTILE(IF(Sum!$FG$2:$FG$153=1,Sum!EA$2:EA$153),$C59),1)</f>
        <v>0</v>
      </c>
      <c r="ED59" cm="1">
        <f t="array" ref="ED59">ROUND(QUARTILE(IF(Sum!$FG$2:$FG$153=1,Sum!EB$2:EB$153),$C59),1)</f>
        <v>0</v>
      </c>
      <c r="EE59" cm="1">
        <f t="array" ref="EE59">ROUND(QUARTILE(IF(Sum!$FG$2:$FG$153=1,Sum!EC$2:EC$153),$C59),1)</f>
        <v>0</v>
      </c>
      <c r="EF59" cm="1">
        <f t="array" ref="EF59">ROUND(QUARTILE(IF(Sum!$FG$2:$FG$153=1,Sum!ED$2:ED$153),$C59),1)</f>
        <v>0</v>
      </c>
      <c r="EG59" cm="1">
        <f t="array" ref="EG59">ROUND(QUARTILE(IF(Sum!$FG$2:$FG$153=1,Sum!EE$2:EE$153),$C59),1)</f>
        <v>1</v>
      </c>
      <c r="EH59" cm="1">
        <f t="array" ref="EH59">ROUND(QUARTILE(IF(Sum!$FG$2:$FG$153=1,Sum!EF$2:EF$153),$C59),1)</f>
        <v>0</v>
      </c>
      <c r="EI59" cm="1">
        <f t="array" ref="EI59">ROUND(QUARTILE(IF(Sum!$FG$2:$FG$153=1,Sum!EG$2:EG$153),$C59),1)</f>
        <v>0</v>
      </c>
      <c r="EJ59" cm="1">
        <f t="array" ref="EJ59">ROUND(QUARTILE(IF(Sum!$FG$2:$FG$153=1,Sum!EH$2:EH$153),$C59),1)</f>
        <v>0</v>
      </c>
      <c r="EK59" cm="1">
        <f t="array" ref="EK59">ROUND(QUARTILE(IF(Sum!$FG$2:$FG$153=1,Sum!EI$2:EI$153),$C59),1)</f>
        <v>0</v>
      </c>
      <c r="EL59" cm="1">
        <f t="array" ref="EL59">ROUND(QUARTILE(IF(Sum!$FG$2:$FG$153=1,Sum!EJ$2:EJ$153),$C59),1)</f>
        <v>0</v>
      </c>
      <c r="EM59" cm="1">
        <f t="array" ref="EM59">ROUND(QUARTILE(IF(Sum!$FG$2:$FG$153=1,Sum!EK$2:EK$153),$C59),1)</f>
        <v>0</v>
      </c>
      <c r="EN59" cm="1">
        <f t="array" ref="EN59">ROUND(QUARTILE(IF(Sum!$FG$2:$FG$153=1,Sum!EL$2:EL$153),$C59),1)</f>
        <v>0</v>
      </c>
      <c r="EO59" cm="1">
        <f t="array" ref="EO59">ROUND(QUARTILE(IF(Sum!$FG$2:$FG$153=1,Sum!EM$2:EM$153),$C59),1)</f>
        <v>1</v>
      </c>
      <c r="EP59" cm="1">
        <f t="array" ref="EP59">ROUND(QUARTILE(IF(Sum!$FG$2:$FG$153=1,Sum!EN$2:EN$153),$C59),1)</f>
        <v>0</v>
      </c>
      <c r="EQ59" cm="1">
        <f t="array" ref="EQ59">ROUND(QUARTILE(IF(Sum!$FG$2:$FG$153=1,Sum!EO$2:EO$153),$C59),1)</f>
        <v>0</v>
      </c>
      <c r="ER59" cm="1">
        <f t="array" ref="ER59">ROUND(QUARTILE(IF(Sum!$FG$2:$FG$153=1,Sum!EP$2:EP$153),$C59),1)</f>
        <v>0</v>
      </c>
      <c r="ES59" cm="1">
        <f t="array" ref="ES59">ROUND(QUARTILE(IF(Sum!$FG$2:$FG$153=1,Sum!EQ$2:EQ$153),$C59),1)</f>
        <v>0.3</v>
      </c>
      <c r="ET59" cm="1">
        <f t="array" ref="ET59">ROUND(QUARTILE(IF(Sum!$FG$2:$FG$153=1,Sum!ER$2:ER$153),$C59),1)</f>
        <v>0</v>
      </c>
      <c r="EU59" cm="1">
        <f t="array" ref="EU59">ROUND(QUARTILE(IF(Sum!$FG$2:$FG$153=1,Sum!ES$2:ES$153),$C59),1)</f>
        <v>0</v>
      </c>
      <c r="EV59" cm="1">
        <f t="array" ref="EV59">ROUND(QUARTILE(IF(Sum!$FG$2:$FG$153=1,Sum!ET$2:ET$153),$C59),1)</f>
        <v>0</v>
      </c>
      <c r="EW59" cm="1">
        <f t="array" ref="EW59">ROUND(QUARTILE(IF(Sum!$FG$2:$FG$153=1,Sum!EU$2:EU$153),$C59),1)</f>
        <v>1</v>
      </c>
      <c r="EX59" cm="1">
        <f t="array" ref="EX59">ROUND(QUARTILE(IF(Sum!$FG$2:$FG$153=1,Sum!EV$2:EV$153),$C59),1)</f>
        <v>1</v>
      </c>
      <c r="EY59" cm="1">
        <f t="array" ref="EY59">ROUND(QUARTILE(IF(Sum!$FG$2:$FG$153=1,Sum!EW$2:EW$153),$C59),1)</f>
        <v>1</v>
      </c>
      <c r="EZ59" cm="1">
        <f t="array" ref="EZ59">ROUND(QUARTILE(IF(Sum!$FG$2:$FG$153=1,Sum!EX$2:EX$153),$C59),1)</f>
        <v>1</v>
      </c>
      <c r="FA59" cm="1">
        <f t="array" ref="FA59">ROUND(QUARTILE(IF(Sum!$FG$2:$FG$153=1,Sum!EY$2:EY$153),$C59),1)</f>
        <v>1</v>
      </c>
      <c r="FB59" cm="1">
        <f t="array" ref="FB59">ROUND(QUARTILE(IF(Sum!$FG$2:$FG$153=1,Sum!EZ$2:EZ$153),$C59),1)</f>
        <v>0</v>
      </c>
      <c r="FC59" cm="1">
        <f t="array" ref="FC59">ROUND(QUARTILE(IF(Sum!$FG$2:$FG$153=1,Sum!FA$2:FA$153),$C59),1)</f>
        <v>1</v>
      </c>
      <c r="FD59" cm="1">
        <f t="array" ref="FD59">ROUND(QUARTILE(IF(Sum!$FG$2:$FG$153=1,Sum!FB$2:FB$153),$C59),1)</f>
        <v>0</v>
      </c>
      <c r="FE59" cm="1">
        <f t="array" ref="FE59">ROUND(QUARTILE(IF(Sum!$FG$2:$FG$153=1,Sum!FC$2:FC$153),$C59),1)</f>
        <v>0</v>
      </c>
    </row>
    <row r="60" spans="1:161" x14ac:dyDescent="0.25">
      <c r="A60" s="198"/>
      <c r="B60" t="s">
        <v>383</v>
      </c>
      <c r="C60">
        <v>0</v>
      </c>
      <c r="D60" cm="1">
        <f t="array" ref="D60">ROUND(QUARTILE(IF(Sum!$FG$2:$FG$153=1,Sum!B$2:B$153),$C60),1)</f>
        <v>47</v>
      </c>
      <c r="E60" cm="1">
        <f t="array" ref="E60">ROUND(QUARTILE(IF(Sum!$FG$2:$FG$153=1,Sum!C$2:C$153),$C60),1)</f>
        <v>0</v>
      </c>
      <c r="F60" cm="1">
        <f t="array" ref="F60">ROUND(QUARTILE(IF(Sum!$FG$2:$FG$153=1,Sum!D$2:D$153),$C60),1)</f>
        <v>0</v>
      </c>
      <c r="G60" cm="1">
        <f t="array" ref="G60">ROUND(QUARTILE(IF(Sum!$FG$2:$FG$153=1,Sum!E$2:E$153),$C60),1)</f>
        <v>0</v>
      </c>
      <c r="H60" cm="1">
        <f t="array" ref="H60">ROUND(QUARTILE(IF(Sum!$FG$2:$FG$153=1,Sum!F$2:F$153),$C60),1)</f>
        <v>0</v>
      </c>
      <c r="I60" cm="1">
        <f t="array" ref="I60">ROUND(QUARTILE(IF(Sum!$FG$2:$FG$153=1,Sum!G$2:G$153),$C60),1)</f>
        <v>0</v>
      </c>
      <c r="J60" cm="1">
        <f t="array" ref="J60">ROUND(QUARTILE(IF(Sum!$FG$2:$FG$153=1,Sum!H$2:H$153),$C60),1)</f>
        <v>0</v>
      </c>
      <c r="K60" cm="1">
        <f t="array" ref="K60">ROUND(QUARTILE(IF(Sum!$FG$2:$FG$153=1,Sum!I$2:I$153),$C60),1)</f>
        <v>160</v>
      </c>
      <c r="L60" cm="1">
        <f t="array" ref="L60">ROUND(QUARTILE(IF(Sum!$FG$2:$FG$153=1,Sum!J$2:J$153),$C60),1)</f>
        <v>60</v>
      </c>
      <c r="M60" cm="1">
        <f t="array" ref="M60">ROUND(QUARTILE(IF(Sum!$FG$2:$FG$153=1,Sum!K$2:K$153),$C60),1)</f>
        <v>22.4</v>
      </c>
      <c r="N60" cm="1">
        <f t="array" ref="N60">ROUND(QUARTILE(IF(Sum!$FG$2:$FG$153=1,Sum!L$2:L$153),$C60),1)</f>
        <v>0</v>
      </c>
      <c r="O60" cm="1">
        <f t="array" ref="O60">ROUND(QUARTILE(IF(Sum!$FG$2:$FG$153=1,Sum!M$2:M$153),$C60),1)</f>
        <v>0</v>
      </c>
      <c r="P60" cm="1">
        <f t="array" ref="P60">ROUND(QUARTILE(IF(Sum!$FG$2:$FG$153=1,Sum!N$2:N$153),$C60),1)</f>
        <v>0</v>
      </c>
      <c r="Q60" cm="1">
        <f t="array" ref="Q60">ROUND(QUARTILE(IF(Sum!$FG$2:$FG$153=1,Sum!O$2:O$153),$C60),1)</f>
        <v>0</v>
      </c>
      <c r="R60" cm="1">
        <f t="array" ref="R60">ROUND(QUARTILE(IF(Sum!$FG$2:$FG$153=1,Sum!P$2:P$153),$C60),1)</f>
        <v>0</v>
      </c>
      <c r="S60" cm="1">
        <f t="array" ref="S60">ROUND(QUARTILE(IF(Sum!$FG$2:$FG$153=1,Sum!Q$2:Q$153),$C60),1)</f>
        <v>0</v>
      </c>
      <c r="T60" cm="1">
        <f t="array" ref="T60">ROUND(QUARTILE(IF(Sum!$FG$2:$FG$153=1,Sum!R$2:R$153),$C60),1)</f>
        <v>0</v>
      </c>
      <c r="U60" cm="1">
        <f t="array" ref="U60">ROUND(QUARTILE(IF(Sum!$FG$2:$FG$153=1,Sum!S$2:S$153),$C60),1)</f>
        <v>0</v>
      </c>
      <c r="V60" cm="1">
        <f t="array" ref="V60">ROUND(QUARTILE(IF(Sum!$FG$2:$FG$153=1,Sum!T$2:T$153),$C60),1)</f>
        <v>0</v>
      </c>
      <c r="W60" cm="1">
        <f t="array" ref="W60">ROUND(QUARTILE(IF(Sum!$FG$2:$FG$153=1,Sum!U$2:U$153),$C60),1)</f>
        <v>0</v>
      </c>
      <c r="X60" cm="1">
        <f t="array" ref="X60">ROUND(QUARTILE(IF(Sum!$FG$2:$FG$153=1,Sum!V$2:V$153),$C60),1)</f>
        <v>0</v>
      </c>
      <c r="Y60" cm="1">
        <f t="array" ref="Y60">ROUND(QUARTILE(IF(Sum!$FG$2:$FG$153=1,Sum!W$2:W$153),$C60),1)</f>
        <v>0</v>
      </c>
      <c r="Z60" cm="1">
        <f t="array" ref="Z60">ROUND(QUARTILE(IF(Sum!$FG$2:$FG$153=1,Sum!X$2:X$153),$C60),1)</f>
        <v>0</v>
      </c>
      <c r="AA60" cm="1">
        <f t="array" ref="AA60">ROUND(QUARTILE(IF(Sum!$FG$2:$FG$153=1,Sum!Y$2:Y$153),$C60),1)</f>
        <v>0</v>
      </c>
      <c r="AB60" cm="1">
        <f t="array" ref="AB60">ROUND(QUARTILE(IF(Sum!$FG$2:$FG$153=1,Sum!Z$2:Z$153),$C60),1)</f>
        <v>0</v>
      </c>
      <c r="AC60" cm="1">
        <f t="array" ref="AC60">ROUND(QUARTILE(IF(Sum!$FG$2:$FG$153=1,Sum!AA$2:AA$153),$C60),1)</f>
        <v>0</v>
      </c>
      <c r="AD60" cm="1">
        <f t="array" ref="AD60">ROUND(QUARTILE(IF(Sum!$FG$2:$FG$153=1,Sum!AB$2:AB$153),$C60),1)</f>
        <v>0</v>
      </c>
      <c r="AE60" cm="1">
        <f t="array" ref="AE60">ROUND(QUARTILE(IF(Sum!$FG$2:$FG$153=1,Sum!AC$2:AC$153),$C60),1)</f>
        <v>0</v>
      </c>
      <c r="AF60" cm="1">
        <f t="array" ref="AF60">ROUND(QUARTILE(IF(Sum!$FG$2:$FG$153=1,Sum!AD$2:AD$153),$C60),1)</f>
        <v>0</v>
      </c>
      <c r="AG60" cm="1">
        <f t="array" ref="AG60">ROUND(QUARTILE(IF(Sum!$FG$2:$FG$153=1,Sum!AE$2:AE$153),$C60),1)</f>
        <v>0</v>
      </c>
      <c r="AH60" cm="1">
        <f t="array" ref="AH60">ROUND(QUARTILE(IF(Sum!$FG$2:$FG$153=1,Sum!AF$2:AF$153),$C60),1)</f>
        <v>0</v>
      </c>
      <c r="AI60" cm="1">
        <f t="array" ref="AI60">ROUND(QUARTILE(IF(Sum!$FG$2:$FG$153=1,Sum!AG$2:AG$153),$C60),1)</f>
        <v>0</v>
      </c>
      <c r="AJ60" cm="1">
        <f t="array" ref="AJ60">ROUND(QUARTILE(IF(Sum!$FG$2:$FG$153=1,Sum!AH$2:AH$153),$C60),1)</f>
        <v>0</v>
      </c>
      <c r="AK60" cm="1">
        <f t="array" ref="AK60">ROUND(QUARTILE(IF(Sum!$FG$2:$FG$153=1,Sum!AI$2:AI$153),$C60),1)</f>
        <v>0</v>
      </c>
      <c r="AL60" cm="1">
        <f t="array" ref="AL60">ROUND(QUARTILE(IF(Sum!$FG$2:$FG$153=1,Sum!AJ$2:AJ$153),$C60),1)</f>
        <v>0</v>
      </c>
      <c r="AM60" cm="1">
        <f t="array" ref="AM60">ROUND(QUARTILE(IF(Sum!$FG$2:$FG$153=1,Sum!AK$2:AK$153),$C60),1)</f>
        <v>0</v>
      </c>
      <c r="AN60" cm="1">
        <f t="array" ref="AN60">ROUND(QUARTILE(IF(Sum!$FG$2:$FG$153=1,Sum!AL$2:AL$153),$C60),1)</f>
        <v>0</v>
      </c>
      <c r="AO60" cm="1">
        <f t="array" ref="AO60">ROUND(QUARTILE(IF(Sum!$FG$2:$FG$153=1,Sum!AM$2:AM$153),$C60),1)</f>
        <v>0</v>
      </c>
      <c r="AP60" cm="1">
        <f t="array" ref="AP60">ROUND(QUARTILE(IF(Sum!$FG$2:$FG$153=1,Sum!AN$2:AN$153),$C60),1)</f>
        <v>0</v>
      </c>
      <c r="AQ60" cm="1">
        <f t="array" ref="AQ60">ROUND(QUARTILE(IF(Sum!$FG$2:$FG$153=1,Sum!AO$2:AO$153),$C60),1)</f>
        <v>0</v>
      </c>
      <c r="AR60" cm="1">
        <f t="array" ref="AR60">ROUND(QUARTILE(IF(Sum!$FG$2:$FG$153=1,Sum!AP$2:AP$153),$C60),1)</f>
        <v>0</v>
      </c>
      <c r="AS60" cm="1">
        <f t="array" ref="AS60">ROUND(QUARTILE(IF(Sum!$FG$2:$FG$153=1,Sum!AQ$2:AQ$153),$C60),1)</f>
        <v>0</v>
      </c>
      <c r="AT60" cm="1">
        <f t="array" ref="AT60">ROUND(QUARTILE(IF(Sum!$FG$2:$FG$153=1,Sum!AR$2:AR$153),$C60),1)</f>
        <v>0</v>
      </c>
      <c r="AU60" cm="1">
        <f t="array" ref="AU60">ROUND(QUARTILE(IF(Sum!$FG$2:$FG$153=1,Sum!AS$2:AS$153),$C60),1)</f>
        <v>0</v>
      </c>
      <c r="AV60" cm="1">
        <f t="array" ref="AV60">ROUND(QUARTILE(IF(Sum!$FG$2:$FG$153=1,Sum!AT$2:AT$153),$C60),1)</f>
        <v>0</v>
      </c>
      <c r="AW60" cm="1">
        <f t="array" ref="AW60">ROUND(QUARTILE(IF(Sum!$FG$2:$FG$153=1,Sum!AU$2:AU$153),$C60),1)</f>
        <v>0</v>
      </c>
      <c r="AX60" cm="1">
        <f t="array" ref="AX60">ROUND(QUARTILE(IF(Sum!$FG$2:$FG$153=1,Sum!AV$2:AV$153),$C60),1)</f>
        <v>0</v>
      </c>
      <c r="AY60" cm="1">
        <f t="array" ref="AY60">ROUND(QUARTILE(IF(Sum!$FG$2:$FG$153=1,Sum!AW$2:AW$153),$C60),1)</f>
        <v>0</v>
      </c>
      <c r="AZ60" cm="1">
        <f t="array" ref="AZ60">ROUND(QUARTILE(IF(Sum!$FG$2:$FG$153=1,Sum!AX$2:AX$153),$C60),1)</f>
        <v>0</v>
      </c>
      <c r="BA60" cm="1">
        <f t="array" ref="BA60">ROUND(QUARTILE(IF(Sum!$FG$2:$FG$153=1,Sum!AY$2:AY$153),$C60),1)</f>
        <v>12</v>
      </c>
      <c r="BB60" cm="1">
        <f t="array" ref="BB60">ROUND(QUARTILE(IF(Sum!$FG$2:$FG$153=1,Sum!AZ$2:AZ$153),$C60),1)</f>
        <v>0.6</v>
      </c>
      <c r="BC60" cm="1">
        <f t="array" ref="BC60">ROUND(QUARTILE(IF(Sum!$FG$2:$FG$153=1,Sum!BA$2:BA$153),$C60),1)</f>
        <v>1.8</v>
      </c>
      <c r="BD60" cm="1">
        <f t="array" ref="BD60">ROUND(QUARTILE(IF(Sum!$FG$2:$FG$153=1,Sum!BB$2:BB$153),$C60),1)</f>
        <v>0</v>
      </c>
      <c r="BE60" cm="1">
        <f t="array" ref="BE60">ROUND(QUARTILE(IF(Sum!$FG$2:$FG$153=1,Sum!BC$2:BC$153),$C60),1)</f>
        <v>0</v>
      </c>
      <c r="BF60" cm="1">
        <f t="array" ref="BF60">ROUND(QUARTILE(IF(Sum!$FG$2:$FG$153=1,Sum!BD$2:BD$153),$C60),1)</f>
        <v>0</v>
      </c>
      <c r="BG60" cm="1">
        <f t="array" ref="BG60">ROUND(QUARTILE(IF(Sum!$FG$2:$FG$153=1,Sum!BE$2:BE$153),$C60),1)</f>
        <v>0.6</v>
      </c>
      <c r="BH60" cm="1">
        <f t="array" ref="BH60">ROUND(QUARTILE(IF(Sum!$FG$2:$FG$153=1,Sum!BF$2:BF$153),$C60),1)</f>
        <v>104</v>
      </c>
      <c r="BI60" cm="1">
        <f t="array" ref="BI60">ROUND(QUARTILE(IF(Sum!$FG$2:$FG$153=1,Sum!BG$2:BG$153),$C60),1)</f>
        <v>0</v>
      </c>
      <c r="BJ60" cm="1">
        <f t="array" ref="BJ60">ROUND(QUARTILE(IF(Sum!$FG$2:$FG$153=1,Sum!BH$2:BH$153),$C60),1)</f>
        <v>0</v>
      </c>
      <c r="BK60" cm="1">
        <f t="array" ref="BK60">ROUND(QUARTILE(IF(Sum!$FG$2:$FG$153=1,Sum!BI$2:BI$153),$C60),1)</f>
        <v>0</v>
      </c>
      <c r="BL60" cm="1">
        <f t="array" ref="BL60">ROUND(QUARTILE(IF(Sum!$FG$2:$FG$153=1,Sum!BJ$2:BJ$153),$C60),1)</f>
        <v>0</v>
      </c>
      <c r="BM60" cm="1">
        <f t="array" ref="BM60">ROUND(QUARTILE(IF(Sum!$FG$2:$FG$153=1,Sum!BK$2:BK$153),$C60),1)</f>
        <v>0</v>
      </c>
      <c r="BN60" cm="1">
        <f t="array" ref="BN60">ROUND(QUARTILE(IF(Sum!$FG$2:$FG$153=1,Sum!BL$2:BL$153),$C60),1)</f>
        <v>0</v>
      </c>
      <c r="BO60" cm="1">
        <f t="array" ref="BO60">ROUND(QUARTILE(IF(Sum!$FG$2:$FG$153=1,Sum!BM$2:BM$153),$C60),1)</f>
        <v>0</v>
      </c>
      <c r="BP60" cm="1">
        <f t="array" ref="BP60">ROUND(QUARTILE(IF(Sum!$FG$2:$FG$153=1,Sum!BN$2:BN$153),$C60),1)</f>
        <v>0</v>
      </c>
      <c r="BQ60" cm="1">
        <f t="array" ref="BQ60">ROUND(QUARTILE(IF(Sum!$FG$2:$FG$153=1,Sum!BO$2:BO$153),$C60),1)</f>
        <v>0</v>
      </c>
      <c r="BR60" cm="1">
        <f t="array" ref="BR60">ROUND(QUARTILE(IF(Sum!$FG$2:$FG$153=1,Sum!BP$2:BP$153),$C60),1)</f>
        <v>0</v>
      </c>
      <c r="BS60" cm="1">
        <f t="array" ref="BS60">ROUND(QUARTILE(IF(Sum!$FG$2:$FG$153=1,Sum!BQ$2:BQ$153),$C60),1)</f>
        <v>0</v>
      </c>
      <c r="BT60" cm="1">
        <f t="array" ref="BT60">ROUND(QUARTILE(IF(Sum!$FG$2:$FG$153=1,Sum!BR$2:BR$153),$C60),1)</f>
        <v>0</v>
      </c>
      <c r="BU60" cm="1">
        <f t="array" ref="BU60">ROUND(QUARTILE(IF(Sum!$FG$2:$FG$153=1,Sum!BS$2:BS$153),$C60),1)</f>
        <v>0</v>
      </c>
      <c r="BV60" cm="1">
        <f t="array" ref="BV60">ROUND(QUARTILE(IF(Sum!$FG$2:$FG$153=1,Sum!BT$2:BT$153),$C60),1)</f>
        <v>0</v>
      </c>
      <c r="BW60" cm="1">
        <f t="array" ref="BW60">ROUND(QUARTILE(IF(Sum!$FG$2:$FG$153=1,Sum!BU$2:BU$153),$C60),1)</f>
        <v>0</v>
      </c>
      <c r="BX60" cm="1">
        <f t="array" ref="BX60">ROUND(QUARTILE(IF(Sum!$FG$2:$FG$153=1,Sum!BV$2:BV$153),$C60),1)</f>
        <v>0</v>
      </c>
      <c r="BY60" cm="1">
        <f t="array" ref="BY60">ROUND(QUARTILE(IF(Sum!$FG$2:$FG$153=1,Sum!BW$2:BW$153),$C60),1)</f>
        <v>2</v>
      </c>
      <c r="BZ60" cm="1">
        <f t="array" ref="BZ60">ROUND(QUARTILE(IF(Sum!$FG$2:$FG$153=1,Sum!BX$2:BX$153),$C60),1)</f>
        <v>0</v>
      </c>
      <c r="CA60" cm="1">
        <f t="array" ref="CA60">ROUND(QUARTILE(IF(Sum!$FG$2:$FG$153=1,Sum!BY$2:BY$153),$C60),1)</f>
        <v>0</v>
      </c>
      <c r="CB60" cm="1">
        <f t="array" ref="CB60">ROUND(QUARTILE(IF(Sum!$FG$2:$FG$153=1,Sum!BZ$2:BZ$153),$C60),1)</f>
        <v>0</v>
      </c>
      <c r="CC60" cm="1">
        <f t="array" ref="CC60">ROUND(QUARTILE(IF(Sum!$FG$2:$FG$153=1,Sum!CA$2:CA$153),$C60),1)</f>
        <v>0</v>
      </c>
      <c r="CD60" cm="1">
        <f t="array" ref="CD60">ROUND(QUARTILE(IF(Sum!$FG$2:$FG$153=1,Sum!CB$2:CB$153),$C60),1)</f>
        <v>0</v>
      </c>
      <c r="CE60" cm="1">
        <f t="array" ref="CE60">ROUND(QUARTILE(IF(Sum!$FG$2:$FG$153=1,Sum!CC$2:CC$153),$C60),1)</f>
        <v>0</v>
      </c>
      <c r="CF60" cm="1">
        <f t="array" ref="CF60">ROUND(QUARTILE(IF(Sum!$FG$2:$FG$153=1,Sum!CD$2:CD$153),$C60),1)</f>
        <v>0</v>
      </c>
      <c r="CG60" cm="1">
        <f t="array" ref="CG60">ROUND(QUARTILE(IF(Sum!$FG$2:$FG$153=1,Sum!CE$2:CE$153),$C60),1)</f>
        <v>0</v>
      </c>
      <c r="CH60" cm="1">
        <f t="array" ref="CH60">ROUND(QUARTILE(IF(Sum!$FG$2:$FG$153=1,Sum!CF$2:CF$153),$C60),1)</f>
        <v>0</v>
      </c>
      <c r="CI60" cm="1">
        <f t="array" ref="CI60">ROUND(QUARTILE(IF(Sum!$FG$2:$FG$153=1,Sum!CG$2:CG$153),$C60),1)</f>
        <v>0</v>
      </c>
      <c r="CJ60" cm="1">
        <f t="array" ref="CJ60">ROUND(QUARTILE(IF(Sum!$FG$2:$FG$153=1,Sum!CH$2:CH$153),$C60),1)</f>
        <v>350</v>
      </c>
      <c r="CK60" cm="1">
        <f t="array" ref="CK60">ROUND(QUARTILE(IF(Sum!$FG$2:$FG$153=1,Sum!CI$2:CI$153),$C60),1)</f>
        <v>330</v>
      </c>
      <c r="CL60" cm="1">
        <f t="array" ref="CL60">ROUND(QUARTILE(IF(Sum!$FG$2:$FG$153=1,Sum!CJ$2:CJ$153),$C60),1)</f>
        <v>0</v>
      </c>
      <c r="CM60" cm="1">
        <f t="array" ref="CM60">ROUND(QUARTILE(IF(Sum!$FG$2:$FG$153=1,Sum!CK$2:CK$153),$C60),1)</f>
        <v>0</v>
      </c>
      <c r="CN60" cm="1">
        <f t="array" ref="CN60">ROUND(QUARTILE(IF(Sum!$FG$2:$FG$153=1,Sum!CL$2:CL$153),$C60),1)</f>
        <v>0</v>
      </c>
      <c r="CO60" cm="1">
        <f t="array" ref="CO60">ROUND(QUARTILE(IF(Sum!$FG$2:$FG$153=1,Sum!CM$2:CM$153),$C60),1)</f>
        <v>0</v>
      </c>
      <c r="CP60" cm="1">
        <f t="array" ref="CP60">ROUND(QUARTILE(IF(Sum!$FG$2:$FG$153=1,Sum!CN$2:CN$153),$C60),1)</f>
        <v>0</v>
      </c>
      <c r="CQ60" cm="1">
        <f t="array" ref="CQ60">ROUND(QUARTILE(IF(Sum!$FG$2:$FG$153=1,Sum!CO$2:CO$153),$C60),1)</f>
        <v>0</v>
      </c>
      <c r="CR60" cm="1">
        <f t="array" ref="CR60">ROUND(QUARTILE(IF(Sum!$FG$2:$FG$153=1,Sum!CP$2:CP$153),$C60),1)</f>
        <v>0</v>
      </c>
      <c r="CS60" cm="1">
        <f t="array" ref="CS60">ROUND(QUARTILE(IF(Sum!$FG$2:$FG$153=1,Sum!CQ$2:CQ$153),$C60),1)</f>
        <v>0</v>
      </c>
      <c r="CT60" cm="1">
        <f t="array" ref="CT60">ROUND(QUARTILE(IF(Sum!$FG$2:$FG$153=1,Sum!CR$2:CR$153),$C60),1)</f>
        <v>0</v>
      </c>
      <c r="CU60" cm="1">
        <f t="array" ref="CU60">ROUND(QUARTILE(IF(Sum!$FG$2:$FG$153=1,Sum!CS$2:CS$153),$C60),1)</f>
        <v>0</v>
      </c>
      <c r="CV60" cm="1">
        <f t="array" ref="CV60">ROUND(QUARTILE(IF(Sum!$FG$2:$FG$153=1,Sum!CT$2:CT$153),$C60),1)</f>
        <v>0</v>
      </c>
      <c r="CW60" cm="1">
        <f t="array" ref="CW60">ROUND(QUARTILE(IF(Sum!$FG$2:$FG$153=1,Sum!CU$2:CU$153),$C60),1)</f>
        <v>0</v>
      </c>
      <c r="CX60" cm="1">
        <f t="array" ref="CX60">ROUND(QUARTILE(IF(Sum!$FG$2:$FG$153=1,Sum!CV$2:CV$153),$C60),1)</f>
        <v>0</v>
      </c>
      <c r="CY60" cm="1">
        <f t="array" ref="CY60">ROUND(QUARTILE(IF(Sum!$FG$2:$FG$153=1,Sum!CW$2:CW$153),$C60),1)</f>
        <v>0</v>
      </c>
      <c r="CZ60" cm="1">
        <f t="array" ref="CZ60">ROUND(QUARTILE(IF(Sum!$FG$2:$FG$153=1,Sum!CX$2:CX$153),$C60),1)</f>
        <v>0</v>
      </c>
      <c r="DA60" cm="1">
        <f t="array" ref="DA60">ROUND(QUARTILE(IF(Sum!$FG$2:$FG$153=1,Sum!CY$2:CY$153),$C60),1)</f>
        <v>0</v>
      </c>
      <c r="DB60" cm="1">
        <f t="array" ref="DB60">ROUND(QUARTILE(IF(Sum!$FG$2:$FG$153=1,Sum!CZ$2:CZ$153),$C60),1)</f>
        <v>0</v>
      </c>
      <c r="DC60" cm="1">
        <f t="array" ref="DC60">ROUND(QUARTILE(IF(Sum!$FG$2:$FG$153=1,Sum!DA$2:DA$153),$C60),1)</f>
        <v>0</v>
      </c>
      <c r="DD60" cm="1">
        <f t="array" ref="DD60">ROUND(QUARTILE(IF(Sum!$FG$2:$FG$153=1,Sum!DB$2:DB$153),$C60),1)</f>
        <v>0</v>
      </c>
      <c r="DE60" cm="1">
        <f t="array" ref="DE60">ROUND(QUARTILE(IF(Sum!$FG$2:$FG$153=1,Sum!DC$2:DC$153),$C60),1)</f>
        <v>0</v>
      </c>
      <c r="DF60" cm="1">
        <f t="array" ref="DF60">ROUND(QUARTILE(IF(Sum!$FG$2:$FG$153=1,Sum!DD$2:DD$153),$C60),1)</f>
        <v>0</v>
      </c>
      <c r="DG60" cm="1">
        <f t="array" ref="DG60">ROUND(QUARTILE(IF(Sum!$FG$2:$FG$153=1,Sum!DE$2:DE$153),$C60),1)</f>
        <v>0</v>
      </c>
      <c r="DH60" cm="1">
        <f t="array" ref="DH60">ROUND(QUARTILE(IF(Sum!$FG$2:$FG$153=1,Sum!DF$2:DF$153),$C60),1)</f>
        <v>0</v>
      </c>
      <c r="DI60" cm="1">
        <f t="array" ref="DI60">ROUND(QUARTILE(IF(Sum!$FG$2:$FG$153=1,Sum!DG$2:DG$153),$C60),1)</f>
        <v>0</v>
      </c>
      <c r="DJ60" cm="1">
        <f t="array" ref="DJ60">ROUND(QUARTILE(IF(Sum!$FG$2:$FG$153=1,Sum!DH$2:DH$153),$C60),1)</f>
        <v>0</v>
      </c>
      <c r="DK60" cm="1">
        <f t="array" ref="DK60">ROUND(QUARTILE(IF(Sum!$FG$2:$FG$153=1,Sum!DI$2:DI$153),$C60),1)</f>
        <v>0</v>
      </c>
      <c r="DL60" cm="1">
        <f t="array" ref="DL60">ROUND(QUARTILE(IF(Sum!$FG$2:$FG$153=1,Sum!DJ$2:DJ$153),$C60),1)</f>
        <v>0</v>
      </c>
      <c r="DM60" cm="1">
        <f t="array" ref="DM60">ROUND(QUARTILE(IF(Sum!$FG$2:$FG$153=1,Sum!DK$2:DK$153),$C60),1)</f>
        <v>0</v>
      </c>
      <c r="DN60" cm="1">
        <f t="array" ref="DN60">ROUND(QUARTILE(IF(Sum!$FG$2:$FG$153=1,Sum!DL$2:DL$153),$C60),1)</f>
        <v>0</v>
      </c>
      <c r="DO60" cm="1">
        <f t="array" ref="DO60">ROUND(QUARTILE(IF(Sum!$FG$2:$FG$153=1,Sum!DM$2:DM$153),$C60),1)</f>
        <v>0</v>
      </c>
      <c r="DP60" cm="1">
        <f t="array" ref="DP60">ROUND(QUARTILE(IF(Sum!$FG$2:$FG$153=1,Sum!DN$2:DN$153),$C60),1)</f>
        <v>0</v>
      </c>
      <c r="DQ60" cm="1">
        <f t="array" ref="DQ60">ROUND(QUARTILE(IF(Sum!$FG$2:$FG$153=1,Sum!DO$2:DO$153),$C60),1)</f>
        <v>0</v>
      </c>
      <c r="DR60" cm="1">
        <f t="array" ref="DR60">ROUND(QUARTILE(IF(Sum!$FG$2:$FG$153=1,Sum!DP$2:DP$153),$C60),1)</f>
        <v>0</v>
      </c>
      <c r="DS60" cm="1">
        <f t="array" ref="DS60">ROUND(QUARTILE(IF(Sum!$FG$2:$FG$153=1,Sum!DQ$2:DQ$153),$C60),1)</f>
        <v>0</v>
      </c>
      <c r="DT60" cm="1">
        <f t="array" ref="DT60">ROUND(QUARTILE(IF(Sum!$FG$2:$FG$153=1,Sum!DR$2:DR$153),$C60),1)</f>
        <v>0</v>
      </c>
      <c r="DU60" cm="1">
        <f t="array" ref="DU60">ROUND(QUARTILE(IF(Sum!$FG$2:$FG$153=1,Sum!DS$2:DS$153),$C60),1)</f>
        <v>1</v>
      </c>
      <c r="DV60" cm="1">
        <f t="array" ref="DV60">ROUND(QUARTILE(IF(Sum!$FG$2:$FG$153=1,Sum!DT$2:DT$153),$C60),1)</f>
        <v>11</v>
      </c>
      <c r="DW60" cm="1">
        <f t="array" ref="DW60">ROUND(QUARTILE(IF(Sum!$FG$2:$FG$153=1,Sum!DU$2:DU$153),$C60),1)</f>
        <v>0</v>
      </c>
      <c r="DX60" cm="1">
        <f t="array" ref="DX60">ROUND(QUARTILE(IF(Sum!$FG$2:$FG$153=1,Sum!DV$2:DV$153),$C60),1)</f>
        <v>0</v>
      </c>
      <c r="DY60" cm="1">
        <f t="array" ref="DY60">ROUND(QUARTILE(IF(Sum!$FG$2:$FG$153=1,Sum!DW$2:DW$153),$C60),1)</f>
        <v>0</v>
      </c>
      <c r="DZ60" cm="1">
        <f t="array" ref="DZ60">ROUND(QUARTILE(IF(Sum!$FG$2:$FG$153=1,Sum!DX$2:DX$153),$C60),1)</f>
        <v>0</v>
      </c>
      <c r="EA60" cm="1">
        <f t="array" ref="EA60">ROUND(QUARTILE(IF(Sum!$FG$2:$FG$153=1,Sum!DY$2:DY$153),$C60),1)</f>
        <v>0</v>
      </c>
      <c r="EB60" cm="1">
        <f t="array" ref="EB60">ROUND(QUARTILE(IF(Sum!$FG$2:$FG$153=1,Sum!DZ$2:DZ$153),$C60),1)</f>
        <v>0</v>
      </c>
      <c r="EC60" cm="1">
        <f t="array" ref="EC60">ROUND(QUARTILE(IF(Sum!$FG$2:$FG$153=1,Sum!EA$2:EA$153),$C60),1)</f>
        <v>0</v>
      </c>
      <c r="ED60" cm="1">
        <f t="array" ref="ED60">ROUND(QUARTILE(IF(Sum!$FG$2:$FG$153=1,Sum!EB$2:EB$153),$C60),1)</f>
        <v>0</v>
      </c>
      <c r="EE60" cm="1">
        <f t="array" ref="EE60">ROUND(QUARTILE(IF(Sum!$FG$2:$FG$153=1,Sum!EC$2:EC$153),$C60),1)</f>
        <v>0</v>
      </c>
      <c r="EF60" cm="1">
        <f t="array" ref="EF60">ROUND(QUARTILE(IF(Sum!$FG$2:$FG$153=1,Sum!ED$2:ED$153),$C60),1)</f>
        <v>0</v>
      </c>
      <c r="EG60" cm="1">
        <f t="array" ref="EG60">ROUND(QUARTILE(IF(Sum!$FG$2:$FG$153=1,Sum!EE$2:EE$153),$C60),1)</f>
        <v>0</v>
      </c>
      <c r="EH60" cm="1">
        <f t="array" ref="EH60">ROUND(QUARTILE(IF(Sum!$FG$2:$FG$153=1,Sum!EF$2:EF$153),$C60),1)</f>
        <v>0</v>
      </c>
      <c r="EI60" cm="1">
        <f t="array" ref="EI60">ROUND(QUARTILE(IF(Sum!$FG$2:$FG$153=1,Sum!EG$2:EG$153),$C60),1)</f>
        <v>0</v>
      </c>
      <c r="EJ60" cm="1">
        <f t="array" ref="EJ60">ROUND(QUARTILE(IF(Sum!$FG$2:$FG$153=1,Sum!EH$2:EH$153),$C60),1)</f>
        <v>0</v>
      </c>
      <c r="EK60" cm="1">
        <f t="array" ref="EK60">ROUND(QUARTILE(IF(Sum!$FG$2:$FG$153=1,Sum!EI$2:EI$153),$C60),1)</f>
        <v>0</v>
      </c>
      <c r="EL60" cm="1">
        <f t="array" ref="EL60">ROUND(QUARTILE(IF(Sum!$FG$2:$FG$153=1,Sum!EJ$2:EJ$153),$C60),1)</f>
        <v>0</v>
      </c>
      <c r="EM60" cm="1">
        <f t="array" ref="EM60">ROUND(QUARTILE(IF(Sum!$FG$2:$FG$153=1,Sum!EK$2:EK$153),$C60),1)</f>
        <v>0</v>
      </c>
      <c r="EN60" cm="1">
        <f t="array" ref="EN60">ROUND(QUARTILE(IF(Sum!$FG$2:$FG$153=1,Sum!EL$2:EL$153),$C60),1)</f>
        <v>0</v>
      </c>
      <c r="EO60" cm="1">
        <f t="array" ref="EO60">ROUND(QUARTILE(IF(Sum!$FG$2:$FG$153=1,Sum!EM$2:EM$153),$C60),1)</f>
        <v>0</v>
      </c>
      <c r="EP60" cm="1">
        <f t="array" ref="EP60">ROUND(QUARTILE(IF(Sum!$FG$2:$FG$153=1,Sum!EN$2:EN$153),$C60),1)</f>
        <v>0</v>
      </c>
      <c r="EQ60" cm="1">
        <f t="array" ref="EQ60">ROUND(QUARTILE(IF(Sum!$FG$2:$FG$153=1,Sum!EO$2:EO$153),$C60),1)</f>
        <v>0</v>
      </c>
      <c r="ER60" cm="1">
        <f t="array" ref="ER60">ROUND(QUARTILE(IF(Sum!$FG$2:$FG$153=1,Sum!EP$2:EP$153),$C60),1)</f>
        <v>0</v>
      </c>
      <c r="ES60" cm="1">
        <f t="array" ref="ES60">ROUND(QUARTILE(IF(Sum!$FG$2:$FG$153=1,Sum!EQ$2:EQ$153),$C60),1)</f>
        <v>0</v>
      </c>
      <c r="ET60" cm="1">
        <f t="array" ref="ET60">ROUND(QUARTILE(IF(Sum!$FG$2:$FG$153=1,Sum!ER$2:ER$153),$C60),1)</f>
        <v>0</v>
      </c>
      <c r="EU60" cm="1">
        <f t="array" ref="EU60">ROUND(QUARTILE(IF(Sum!$FG$2:$FG$153=1,Sum!ES$2:ES$153),$C60),1)</f>
        <v>0</v>
      </c>
      <c r="EV60" cm="1">
        <f t="array" ref="EV60">ROUND(QUARTILE(IF(Sum!$FG$2:$FG$153=1,Sum!ET$2:ET$153),$C60),1)</f>
        <v>0</v>
      </c>
      <c r="EW60" cm="1">
        <f t="array" ref="EW60">ROUND(QUARTILE(IF(Sum!$FG$2:$FG$153=1,Sum!EU$2:EU$153),$C60),1)</f>
        <v>0</v>
      </c>
      <c r="EX60" cm="1">
        <f t="array" ref="EX60">ROUND(QUARTILE(IF(Sum!$FG$2:$FG$153=1,Sum!EV$2:EV$153),$C60),1)</f>
        <v>0</v>
      </c>
      <c r="EY60" cm="1">
        <f t="array" ref="EY60">ROUND(QUARTILE(IF(Sum!$FG$2:$FG$153=1,Sum!EW$2:EW$153),$C60),1)</f>
        <v>0</v>
      </c>
      <c r="EZ60" cm="1">
        <f t="array" ref="EZ60">ROUND(QUARTILE(IF(Sum!$FG$2:$FG$153=1,Sum!EX$2:EX$153),$C60),1)</f>
        <v>0</v>
      </c>
      <c r="FA60" cm="1">
        <f t="array" ref="FA60">ROUND(QUARTILE(IF(Sum!$FG$2:$FG$153=1,Sum!EY$2:EY$153),$C60),1)</f>
        <v>0</v>
      </c>
      <c r="FB60" cm="1">
        <f t="array" ref="FB60">ROUND(QUARTILE(IF(Sum!$FG$2:$FG$153=1,Sum!EZ$2:EZ$153),$C60),1)</f>
        <v>0</v>
      </c>
      <c r="FC60" cm="1">
        <f t="array" ref="FC60">ROUND(QUARTILE(IF(Sum!$FG$2:$FG$153=1,Sum!FA$2:FA$153),$C60),1)</f>
        <v>0</v>
      </c>
      <c r="FD60" cm="1">
        <f t="array" ref="FD60">ROUND(QUARTILE(IF(Sum!$FG$2:$FG$153=1,Sum!FB$2:FB$153),$C60),1)</f>
        <v>0</v>
      </c>
      <c r="FE60" cm="1">
        <f t="array" ref="FE60">ROUND(QUARTILE(IF(Sum!$FG$2:$FG$153=1,Sum!FC$2:FC$153),$C60),1)</f>
        <v>0</v>
      </c>
    </row>
    <row r="61" spans="1:161" x14ac:dyDescent="0.25">
      <c r="A61" s="198"/>
      <c r="B61" t="s">
        <v>387</v>
      </c>
      <c r="C61">
        <v>4</v>
      </c>
      <c r="D61" cm="1">
        <f t="array" ref="D61">ROUND(QUARTILE(IF(Sum!$FG$2:$FG$153=1,Sum!B$2:B$153),$C61),1)</f>
        <v>68</v>
      </c>
      <c r="E61" cm="1">
        <f t="array" ref="E61">ROUND(QUARTILE(IF(Sum!$FG$2:$FG$153=1,Sum!C$2:C$153),$C61),1)</f>
        <v>1</v>
      </c>
      <c r="F61" cm="1">
        <f t="array" ref="F61">ROUND(QUARTILE(IF(Sum!$FG$2:$FG$153=1,Sum!D$2:D$153),$C61),1)</f>
        <v>1</v>
      </c>
      <c r="G61" cm="1">
        <f t="array" ref="G61">ROUND(QUARTILE(IF(Sum!$FG$2:$FG$153=1,Sum!E$2:E$153),$C61),1)</f>
        <v>1</v>
      </c>
      <c r="H61" cm="1">
        <f t="array" ref="H61">ROUND(QUARTILE(IF(Sum!$FG$2:$FG$153=1,Sum!F$2:F$153),$C61),1)</f>
        <v>1</v>
      </c>
      <c r="I61" cm="1">
        <f t="array" ref="I61">ROUND(QUARTILE(IF(Sum!$FG$2:$FG$153=1,Sum!G$2:G$153),$C61),1)</f>
        <v>1</v>
      </c>
      <c r="J61" cm="1">
        <f t="array" ref="J61">ROUND(QUARTILE(IF(Sum!$FG$2:$FG$153=1,Sum!H$2:H$153),$C61),1)</f>
        <v>1</v>
      </c>
      <c r="K61" cm="1">
        <f t="array" ref="K61">ROUND(QUARTILE(IF(Sum!$FG$2:$FG$153=1,Sum!I$2:I$153),$C61),1)</f>
        <v>180</v>
      </c>
      <c r="L61" cm="1">
        <f t="array" ref="L61">ROUND(QUARTILE(IF(Sum!$FG$2:$FG$153=1,Sum!J$2:J$153),$C61),1)</f>
        <v>108</v>
      </c>
      <c r="M61" cm="1">
        <f t="array" ref="M61">ROUND(QUARTILE(IF(Sum!$FG$2:$FG$153=1,Sum!K$2:K$153),$C61),1)</f>
        <v>38.4</v>
      </c>
      <c r="N61" cm="1">
        <f t="array" ref="N61">ROUND(QUARTILE(IF(Sum!$FG$2:$FG$153=1,Sum!L$2:L$153),$C61),1)</f>
        <v>1</v>
      </c>
      <c r="O61" cm="1">
        <f t="array" ref="O61">ROUND(QUARTILE(IF(Sum!$FG$2:$FG$153=1,Sum!M$2:M$153),$C61),1)</f>
        <v>1</v>
      </c>
      <c r="P61" cm="1">
        <f t="array" ref="P61">ROUND(QUARTILE(IF(Sum!$FG$2:$FG$153=1,Sum!N$2:N$153),$C61),1)</f>
        <v>1</v>
      </c>
      <c r="Q61" cm="1">
        <f t="array" ref="Q61">ROUND(QUARTILE(IF(Sum!$FG$2:$FG$153=1,Sum!O$2:O$153),$C61),1)</f>
        <v>1</v>
      </c>
      <c r="R61" cm="1">
        <f t="array" ref="R61">ROUND(QUARTILE(IF(Sum!$FG$2:$FG$153=1,Sum!P$2:P$153),$C61),1)</f>
        <v>1</v>
      </c>
      <c r="S61" cm="1">
        <f t="array" ref="S61">ROUND(QUARTILE(IF(Sum!$FG$2:$FG$153=1,Sum!Q$2:Q$153),$C61),1)</f>
        <v>1</v>
      </c>
      <c r="T61" cm="1">
        <f t="array" ref="T61">ROUND(QUARTILE(IF(Sum!$FG$2:$FG$153=1,Sum!R$2:R$153),$C61),1)</f>
        <v>1</v>
      </c>
      <c r="U61" cm="1">
        <f t="array" ref="U61">ROUND(QUARTILE(IF(Sum!$FG$2:$FG$153=1,Sum!S$2:S$153),$C61),1)</f>
        <v>1</v>
      </c>
      <c r="V61" cm="1">
        <f t="array" ref="V61">ROUND(QUARTILE(IF(Sum!$FG$2:$FG$153=1,Sum!T$2:T$153),$C61),1)</f>
        <v>1</v>
      </c>
      <c r="W61" cm="1">
        <f t="array" ref="W61">ROUND(QUARTILE(IF(Sum!$FG$2:$FG$153=1,Sum!U$2:U$153),$C61),1)</f>
        <v>1</v>
      </c>
      <c r="X61" cm="1">
        <f t="array" ref="X61">ROUND(QUARTILE(IF(Sum!$FG$2:$FG$153=1,Sum!V$2:V$153),$C61),1)</f>
        <v>1</v>
      </c>
      <c r="Y61" cm="1">
        <f t="array" ref="Y61">ROUND(QUARTILE(IF(Sum!$FG$2:$FG$153=1,Sum!W$2:W$153),$C61),1)</f>
        <v>0</v>
      </c>
      <c r="Z61" cm="1">
        <f t="array" ref="Z61">ROUND(QUARTILE(IF(Sum!$FG$2:$FG$153=1,Sum!X$2:X$153),$C61),1)</f>
        <v>1</v>
      </c>
      <c r="AA61" cm="1">
        <f t="array" ref="AA61">ROUND(QUARTILE(IF(Sum!$FG$2:$FG$153=1,Sum!Y$2:Y$153),$C61),1)</f>
        <v>1</v>
      </c>
      <c r="AB61" cm="1">
        <f t="array" ref="AB61">ROUND(QUARTILE(IF(Sum!$FG$2:$FG$153=1,Sum!Z$2:Z$153),$C61),1)</f>
        <v>1</v>
      </c>
      <c r="AC61" cm="1">
        <f t="array" ref="AC61">ROUND(QUARTILE(IF(Sum!$FG$2:$FG$153=1,Sum!AA$2:AA$153),$C61),1)</f>
        <v>0</v>
      </c>
      <c r="AD61" cm="1">
        <f t="array" ref="AD61">ROUND(QUARTILE(IF(Sum!$FG$2:$FG$153=1,Sum!AB$2:AB$153),$C61),1)</f>
        <v>0</v>
      </c>
      <c r="AE61" cm="1">
        <f t="array" ref="AE61">ROUND(QUARTILE(IF(Sum!$FG$2:$FG$153=1,Sum!AC$2:AC$153),$C61),1)</f>
        <v>1</v>
      </c>
      <c r="AF61" cm="1">
        <f t="array" ref="AF61">ROUND(QUARTILE(IF(Sum!$FG$2:$FG$153=1,Sum!AD$2:AD$153),$C61),1)</f>
        <v>0</v>
      </c>
      <c r="AG61" cm="1">
        <f t="array" ref="AG61">ROUND(QUARTILE(IF(Sum!$FG$2:$FG$153=1,Sum!AE$2:AE$153),$C61),1)</f>
        <v>1</v>
      </c>
      <c r="AH61" cm="1">
        <f t="array" ref="AH61">ROUND(QUARTILE(IF(Sum!$FG$2:$FG$153=1,Sum!AF$2:AF$153),$C61),1)</f>
        <v>1</v>
      </c>
      <c r="AI61" cm="1">
        <f t="array" ref="AI61">ROUND(QUARTILE(IF(Sum!$FG$2:$FG$153=1,Sum!AG$2:AG$153),$C61),1)</f>
        <v>0</v>
      </c>
      <c r="AJ61" cm="1">
        <f t="array" ref="AJ61">ROUND(QUARTILE(IF(Sum!$FG$2:$FG$153=1,Sum!AH$2:AH$153),$C61),1)</f>
        <v>1</v>
      </c>
      <c r="AK61" cm="1">
        <f t="array" ref="AK61">ROUND(QUARTILE(IF(Sum!$FG$2:$FG$153=1,Sum!AI$2:AI$153),$C61),1)</f>
        <v>1</v>
      </c>
      <c r="AL61" cm="1">
        <f t="array" ref="AL61">ROUND(QUARTILE(IF(Sum!$FG$2:$FG$153=1,Sum!AJ$2:AJ$153),$C61),1)</f>
        <v>0</v>
      </c>
      <c r="AM61" cm="1">
        <f t="array" ref="AM61">ROUND(QUARTILE(IF(Sum!$FG$2:$FG$153=1,Sum!AK$2:AK$153),$C61),1)</f>
        <v>1</v>
      </c>
      <c r="AN61" cm="1">
        <f t="array" ref="AN61">ROUND(QUARTILE(IF(Sum!$FG$2:$FG$153=1,Sum!AL$2:AL$153),$C61),1)</f>
        <v>1</v>
      </c>
      <c r="AO61" cm="1">
        <f t="array" ref="AO61">ROUND(QUARTILE(IF(Sum!$FG$2:$FG$153=1,Sum!AM$2:AM$153),$C61),1)</f>
        <v>1</v>
      </c>
      <c r="AP61" cm="1">
        <f t="array" ref="AP61">ROUND(QUARTILE(IF(Sum!$FG$2:$FG$153=1,Sum!AN$2:AN$153),$C61),1)</f>
        <v>1</v>
      </c>
      <c r="AQ61" cm="1">
        <f t="array" ref="AQ61">ROUND(QUARTILE(IF(Sum!$FG$2:$FG$153=1,Sum!AO$2:AO$153),$C61),1)</f>
        <v>0</v>
      </c>
      <c r="AR61" cm="1">
        <f t="array" ref="AR61">ROUND(QUARTILE(IF(Sum!$FG$2:$FG$153=1,Sum!AP$2:AP$153),$C61),1)</f>
        <v>1</v>
      </c>
      <c r="AS61" cm="1">
        <f t="array" ref="AS61">ROUND(QUARTILE(IF(Sum!$FG$2:$FG$153=1,Sum!AQ$2:AQ$153),$C61),1)</f>
        <v>1</v>
      </c>
      <c r="AT61" cm="1">
        <f t="array" ref="AT61">ROUND(QUARTILE(IF(Sum!$FG$2:$FG$153=1,Sum!AR$2:AR$153),$C61),1)</f>
        <v>1</v>
      </c>
      <c r="AU61" cm="1">
        <f t="array" ref="AU61">ROUND(QUARTILE(IF(Sum!$FG$2:$FG$153=1,Sum!AS$2:AS$153),$C61),1)</f>
        <v>1</v>
      </c>
      <c r="AV61" cm="1">
        <f t="array" ref="AV61">ROUND(QUARTILE(IF(Sum!$FG$2:$FG$153=1,Sum!AT$2:AT$153),$C61),1)</f>
        <v>1</v>
      </c>
      <c r="AW61" cm="1">
        <f t="array" ref="AW61">ROUND(QUARTILE(IF(Sum!$FG$2:$FG$153=1,Sum!AU$2:AU$153),$C61),1)</f>
        <v>0</v>
      </c>
      <c r="AX61" cm="1">
        <f t="array" ref="AX61">ROUND(QUARTILE(IF(Sum!$FG$2:$FG$153=1,Sum!AV$2:AV$153),$C61),1)</f>
        <v>1</v>
      </c>
      <c r="AY61" cm="1">
        <f t="array" ref="AY61">ROUND(QUARTILE(IF(Sum!$FG$2:$FG$153=1,Sum!AW$2:AW$153),$C61),1)</f>
        <v>1</v>
      </c>
      <c r="AZ61" cm="1">
        <f t="array" ref="AZ61">ROUND(QUARTILE(IF(Sum!$FG$2:$FG$153=1,Sum!AX$2:AX$153),$C61),1)</f>
        <v>1</v>
      </c>
      <c r="BA61" cm="1">
        <f t="array" ref="BA61">ROUND(QUARTILE(IF(Sum!$FG$2:$FG$153=1,Sum!AY$2:AY$153),$C61),1)</f>
        <v>53.5</v>
      </c>
      <c r="BB61" cm="1">
        <f t="array" ref="BB61">ROUND(QUARTILE(IF(Sum!$FG$2:$FG$153=1,Sum!AZ$2:AZ$153),$C61),1)</f>
        <v>4.4000000000000004</v>
      </c>
      <c r="BC61" cm="1">
        <f t="array" ref="BC61">ROUND(QUARTILE(IF(Sum!$FG$2:$FG$153=1,Sum!BA$2:BA$153),$C61),1)</f>
        <v>5</v>
      </c>
      <c r="BD61" cm="1">
        <f t="array" ref="BD61">ROUND(QUARTILE(IF(Sum!$FG$2:$FG$153=1,Sum!BB$2:BB$153),$C61),1)</f>
        <v>0</v>
      </c>
      <c r="BE61" cm="1">
        <f t="array" ref="BE61">ROUND(QUARTILE(IF(Sum!$FG$2:$FG$153=1,Sum!BC$2:BC$153),$C61),1)</f>
        <v>1</v>
      </c>
      <c r="BF61" cm="1">
        <f t="array" ref="BF61">ROUND(QUARTILE(IF(Sum!$FG$2:$FG$153=1,Sum!BD$2:BD$153),$C61),1)</f>
        <v>1</v>
      </c>
      <c r="BG61" cm="1">
        <f t="array" ref="BG61">ROUND(QUARTILE(IF(Sum!$FG$2:$FG$153=1,Sum!BE$2:BE$153),$C61),1)</f>
        <v>1.4</v>
      </c>
      <c r="BH61" cm="1">
        <f t="array" ref="BH61">ROUND(QUARTILE(IF(Sum!$FG$2:$FG$153=1,Sum!BF$2:BF$153),$C61),1)</f>
        <v>367</v>
      </c>
      <c r="BI61" cm="1">
        <f t="array" ref="BI61">ROUND(QUARTILE(IF(Sum!$FG$2:$FG$153=1,Sum!BG$2:BG$153),$C61),1)</f>
        <v>1</v>
      </c>
      <c r="BJ61" cm="1">
        <f t="array" ref="BJ61">ROUND(QUARTILE(IF(Sum!$FG$2:$FG$153=1,Sum!BH$2:BH$153),$C61),1)</f>
        <v>182</v>
      </c>
      <c r="BK61" cm="1">
        <f t="array" ref="BK61">ROUND(QUARTILE(IF(Sum!$FG$2:$FG$153=1,Sum!BI$2:BI$153),$C61),1)</f>
        <v>143</v>
      </c>
      <c r="BL61" cm="1">
        <f t="array" ref="BL61">ROUND(QUARTILE(IF(Sum!$FG$2:$FG$153=1,Sum!BJ$2:BJ$153),$C61),1)</f>
        <v>36.5</v>
      </c>
      <c r="BM61" cm="1">
        <f t="array" ref="BM61">ROUND(QUARTILE(IF(Sum!$FG$2:$FG$153=1,Sum!BK$2:BK$153),$C61),1)</f>
        <v>0</v>
      </c>
      <c r="BN61" cm="1">
        <f t="array" ref="BN61">ROUND(QUARTILE(IF(Sum!$FG$2:$FG$153=1,Sum!BL$2:BL$153),$C61),1)</f>
        <v>4</v>
      </c>
      <c r="BO61" cm="1">
        <f t="array" ref="BO61">ROUND(QUARTILE(IF(Sum!$FG$2:$FG$153=1,Sum!BM$2:BM$153),$C61),1)</f>
        <v>1</v>
      </c>
      <c r="BP61" cm="1">
        <f t="array" ref="BP61">ROUND(QUARTILE(IF(Sum!$FG$2:$FG$153=1,Sum!BN$2:BN$153),$C61),1)</f>
        <v>1</v>
      </c>
      <c r="BQ61" cm="1">
        <f t="array" ref="BQ61">ROUND(QUARTILE(IF(Sum!$FG$2:$FG$153=1,Sum!BO$2:BO$153),$C61),1)</f>
        <v>1</v>
      </c>
      <c r="BR61" cm="1">
        <f t="array" ref="BR61">ROUND(QUARTILE(IF(Sum!$FG$2:$FG$153=1,Sum!BP$2:BP$153),$C61),1)</f>
        <v>1</v>
      </c>
      <c r="BS61" cm="1">
        <f t="array" ref="BS61">ROUND(QUARTILE(IF(Sum!$FG$2:$FG$153=1,Sum!BQ$2:BQ$153),$C61),1)</f>
        <v>1</v>
      </c>
      <c r="BT61" cm="1">
        <f t="array" ref="BT61">ROUND(QUARTILE(IF(Sum!$FG$2:$FG$153=1,Sum!BR$2:BR$153),$C61),1)</f>
        <v>1</v>
      </c>
      <c r="BU61" cm="1">
        <f t="array" ref="BU61">ROUND(QUARTILE(IF(Sum!$FG$2:$FG$153=1,Sum!BS$2:BS$153),$C61),1)</f>
        <v>0</v>
      </c>
      <c r="BV61" cm="1">
        <f t="array" ref="BV61">ROUND(QUARTILE(IF(Sum!$FG$2:$FG$153=1,Sum!BT$2:BT$153),$C61),1)</f>
        <v>0</v>
      </c>
      <c r="BW61" cm="1">
        <f t="array" ref="BW61">ROUND(QUARTILE(IF(Sum!$FG$2:$FG$153=1,Sum!BU$2:BU$153),$C61),1)</f>
        <v>1</v>
      </c>
      <c r="BX61" cm="1">
        <f t="array" ref="BX61">ROUND(QUARTILE(IF(Sum!$FG$2:$FG$153=1,Sum!BV$2:BV$153),$C61),1)</f>
        <v>1</v>
      </c>
      <c r="BY61" cm="1">
        <f t="array" ref="BY61">ROUND(QUARTILE(IF(Sum!$FG$2:$FG$153=1,Sum!BW$2:BW$153),$C61),1)</f>
        <v>5</v>
      </c>
      <c r="BZ61" cm="1">
        <f t="array" ref="BZ61">ROUND(QUARTILE(IF(Sum!$FG$2:$FG$153=1,Sum!BX$2:BX$153),$C61),1)</f>
        <v>0</v>
      </c>
      <c r="CA61" cm="1">
        <f t="array" ref="CA61">ROUND(QUARTILE(IF(Sum!$FG$2:$FG$153=1,Sum!BY$2:BY$153),$C61),1)</f>
        <v>1</v>
      </c>
      <c r="CB61" cm="1">
        <f t="array" ref="CB61">ROUND(QUARTILE(IF(Sum!$FG$2:$FG$153=1,Sum!BZ$2:BZ$153),$C61),1)</f>
        <v>1</v>
      </c>
      <c r="CC61" cm="1">
        <f t="array" ref="CC61">ROUND(QUARTILE(IF(Sum!$FG$2:$FG$153=1,Sum!CA$2:CA$153),$C61),1)</f>
        <v>1</v>
      </c>
      <c r="CD61" cm="1">
        <f t="array" ref="CD61">ROUND(QUARTILE(IF(Sum!$FG$2:$FG$153=1,Sum!CB$2:CB$153),$C61),1)</f>
        <v>1</v>
      </c>
      <c r="CE61" cm="1">
        <f t="array" ref="CE61">ROUND(QUARTILE(IF(Sum!$FG$2:$FG$153=1,Sum!CC$2:CC$153),$C61),1)</f>
        <v>1</v>
      </c>
      <c r="CF61" cm="1">
        <f t="array" ref="CF61">ROUND(QUARTILE(IF(Sum!$FG$2:$FG$153=1,Sum!CD$2:CD$153),$C61),1)</f>
        <v>1</v>
      </c>
      <c r="CG61" cm="1">
        <f t="array" ref="CG61">ROUND(QUARTILE(IF(Sum!$FG$2:$FG$153=1,Sum!CE$2:CE$153),$C61),1)</f>
        <v>1</v>
      </c>
      <c r="CH61" cm="1">
        <f t="array" ref="CH61">ROUND(QUARTILE(IF(Sum!$FG$2:$FG$153=1,Sum!CF$2:CF$153),$C61),1)</f>
        <v>1</v>
      </c>
      <c r="CI61" cm="1">
        <f t="array" ref="CI61">ROUND(QUARTILE(IF(Sum!$FG$2:$FG$153=1,Sum!CG$2:CG$153),$C61),1)</f>
        <v>1</v>
      </c>
      <c r="CJ61" cm="1">
        <f t="array" ref="CJ61">ROUND(QUARTILE(IF(Sum!$FG$2:$FG$153=1,Sum!CH$2:CH$153),$C61),1)</f>
        <v>900</v>
      </c>
      <c r="CK61" cm="1">
        <f t="array" ref="CK61">ROUND(QUARTILE(IF(Sum!$FG$2:$FG$153=1,Sum!CI$2:CI$153),$C61),1)</f>
        <v>1920</v>
      </c>
      <c r="CL61" cm="1">
        <f t="array" ref="CL61">ROUND(QUARTILE(IF(Sum!$FG$2:$FG$153=1,Sum!CJ$2:CJ$153),$C61),1)</f>
        <v>1</v>
      </c>
      <c r="CM61" cm="1">
        <f t="array" ref="CM61">ROUND(QUARTILE(IF(Sum!$FG$2:$FG$153=1,Sum!CK$2:CK$153),$C61),1)</f>
        <v>0</v>
      </c>
      <c r="CN61" cm="1">
        <f t="array" ref="CN61">ROUND(QUARTILE(IF(Sum!$FG$2:$FG$153=1,Sum!CL$2:CL$153),$C61),1)</f>
        <v>1</v>
      </c>
      <c r="CO61" cm="1">
        <f t="array" ref="CO61">ROUND(QUARTILE(IF(Sum!$FG$2:$FG$153=1,Sum!CM$2:CM$153),$C61),1)</f>
        <v>1</v>
      </c>
      <c r="CP61" cm="1">
        <f t="array" ref="CP61">ROUND(QUARTILE(IF(Sum!$FG$2:$FG$153=1,Sum!CN$2:CN$153),$C61),1)</f>
        <v>0</v>
      </c>
      <c r="CQ61" cm="1">
        <f t="array" ref="CQ61">ROUND(QUARTILE(IF(Sum!$FG$2:$FG$153=1,Sum!CO$2:CO$153),$C61),1)</f>
        <v>0</v>
      </c>
      <c r="CR61" cm="1">
        <f t="array" ref="CR61">ROUND(QUARTILE(IF(Sum!$FG$2:$FG$153=1,Sum!CP$2:CP$153),$C61),1)</f>
        <v>1</v>
      </c>
      <c r="CS61" cm="1">
        <f t="array" ref="CS61">ROUND(QUARTILE(IF(Sum!$FG$2:$FG$153=1,Sum!CQ$2:CQ$153),$C61),1)</f>
        <v>1</v>
      </c>
      <c r="CT61" cm="1">
        <f t="array" ref="CT61">ROUND(QUARTILE(IF(Sum!$FG$2:$FG$153=1,Sum!CR$2:CR$153),$C61),1)</f>
        <v>0</v>
      </c>
      <c r="CU61" cm="1">
        <f t="array" ref="CU61">ROUND(QUARTILE(IF(Sum!$FG$2:$FG$153=1,Sum!CS$2:CS$153),$C61),1)</f>
        <v>0</v>
      </c>
      <c r="CV61" cm="1">
        <f t="array" ref="CV61">ROUND(QUARTILE(IF(Sum!$FG$2:$FG$153=1,Sum!CT$2:CT$153),$C61),1)</f>
        <v>0</v>
      </c>
      <c r="CW61" cm="1">
        <f t="array" ref="CW61">ROUND(QUARTILE(IF(Sum!$FG$2:$FG$153=1,Sum!CU$2:CU$153),$C61),1)</f>
        <v>1</v>
      </c>
      <c r="CX61" cm="1">
        <f t="array" ref="CX61">ROUND(QUARTILE(IF(Sum!$FG$2:$FG$153=1,Sum!CV$2:CV$153),$C61),1)</f>
        <v>1</v>
      </c>
      <c r="CY61" cm="1">
        <f t="array" ref="CY61">ROUND(QUARTILE(IF(Sum!$FG$2:$FG$153=1,Sum!CW$2:CW$153),$C61),1)</f>
        <v>1</v>
      </c>
      <c r="CZ61" cm="1">
        <f t="array" ref="CZ61">ROUND(QUARTILE(IF(Sum!$FG$2:$FG$153=1,Sum!CX$2:CX$153),$C61),1)</f>
        <v>0</v>
      </c>
      <c r="DA61" cm="1">
        <f t="array" ref="DA61">ROUND(QUARTILE(IF(Sum!$FG$2:$FG$153=1,Sum!CY$2:CY$153),$C61),1)</f>
        <v>0</v>
      </c>
      <c r="DB61" cm="1">
        <f t="array" ref="DB61">ROUND(QUARTILE(IF(Sum!$FG$2:$FG$153=1,Sum!CZ$2:CZ$153),$C61),1)</f>
        <v>1</v>
      </c>
      <c r="DC61" cm="1">
        <f t="array" ref="DC61">ROUND(QUARTILE(IF(Sum!$FG$2:$FG$153=1,Sum!DA$2:DA$153),$C61),1)</f>
        <v>1</v>
      </c>
      <c r="DD61" cm="1">
        <f t="array" ref="DD61">ROUND(QUARTILE(IF(Sum!$FG$2:$FG$153=1,Sum!DB$2:DB$153),$C61),1)</f>
        <v>0</v>
      </c>
      <c r="DE61" cm="1">
        <f t="array" ref="DE61">ROUND(QUARTILE(IF(Sum!$FG$2:$FG$153=1,Sum!DC$2:DC$153),$C61),1)</f>
        <v>1</v>
      </c>
      <c r="DF61" cm="1">
        <f t="array" ref="DF61">ROUND(QUARTILE(IF(Sum!$FG$2:$FG$153=1,Sum!DD$2:DD$153),$C61),1)</f>
        <v>0</v>
      </c>
      <c r="DG61" cm="1">
        <f t="array" ref="DG61">ROUND(QUARTILE(IF(Sum!$FG$2:$FG$153=1,Sum!DE$2:DE$153),$C61),1)</f>
        <v>1</v>
      </c>
      <c r="DH61" cm="1">
        <f t="array" ref="DH61">ROUND(QUARTILE(IF(Sum!$FG$2:$FG$153=1,Sum!DF$2:DF$153),$C61),1)</f>
        <v>1</v>
      </c>
      <c r="DI61" cm="1">
        <f t="array" ref="DI61">ROUND(QUARTILE(IF(Sum!$FG$2:$FG$153=1,Sum!DG$2:DG$153),$C61),1)</f>
        <v>1</v>
      </c>
      <c r="DJ61" cm="1">
        <f t="array" ref="DJ61">ROUND(QUARTILE(IF(Sum!$FG$2:$FG$153=1,Sum!DH$2:DH$153),$C61),1)</f>
        <v>0</v>
      </c>
      <c r="DK61" cm="1">
        <f t="array" ref="DK61">ROUND(QUARTILE(IF(Sum!$FG$2:$FG$153=1,Sum!DI$2:DI$153),$C61),1)</f>
        <v>1</v>
      </c>
      <c r="DL61" cm="1">
        <f t="array" ref="DL61">ROUND(QUARTILE(IF(Sum!$FG$2:$FG$153=1,Sum!DJ$2:DJ$153),$C61),1)</f>
        <v>1</v>
      </c>
      <c r="DM61" cm="1">
        <f t="array" ref="DM61">ROUND(QUARTILE(IF(Sum!$FG$2:$FG$153=1,Sum!DK$2:DK$153),$C61),1)</f>
        <v>1</v>
      </c>
      <c r="DN61" cm="1">
        <f t="array" ref="DN61">ROUND(QUARTILE(IF(Sum!$FG$2:$FG$153=1,Sum!DL$2:DL$153),$C61),1)</f>
        <v>1</v>
      </c>
      <c r="DO61" cm="1">
        <f t="array" ref="DO61">ROUND(QUARTILE(IF(Sum!$FG$2:$FG$153=1,Sum!DM$2:DM$153),$C61),1)</f>
        <v>0</v>
      </c>
      <c r="DP61" cm="1">
        <f t="array" ref="DP61">ROUND(QUARTILE(IF(Sum!$FG$2:$FG$153=1,Sum!DN$2:DN$153),$C61),1)</f>
        <v>1</v>
      </c>
      <c r="DQ61" cm="1">
        <f t="array" ref="DQ61">ROUND(QUARTILE(IF(Sum!$FG$2:$FG$153=1,Sum!DO$2:DO$153),$C61),1)</f>
        <v>0</v>
      </c>
      <c r="DR61" cm="1">
        <f t="array" ref="DR61">ROUND(QUARTILE(IF(Sum!$FG$2:$FG$153=1,Sum!DP$2:DP$153),$C61),1)</f>
        <v>1</v>
      </c>
      <c r="DS61" cm="1">
        <f t="array" ref="DS61">ROUND(QUARTILE(IF(Sum!$FG$2:$FG$153=1,Sum!DQ$2:DQ$153),$C61),1)</f>
        <v>1</v>
      </c>
      <c r="DT61" cm="1">
        <f t="array" ref="DT61">ROUND(QUARTILE(IF(Sum!$FG$2:$FG$153=1,Sum!DR$2:DR$153),$C61),1)</f>
        <v>0</v>
      </c>
      <c r="DU61" cm="1">
        <f t="array" ref="DU61">ROUND(QUARTILE(IF(Sum!$FG$2:$FG$153=1,Sum!DS$2:DS$153),$C61),1)</f>
        <v>1</v>
      </c>
      <c r="DV61" cm="1">
        <f t="array" ref="DV61">ROUND(QUARTILE(IF(Sum!$FG$2:$FG$153=1,Sum!DT$2:DT$153),$C61),1)</f>
        <v>36</v>
      </c>
      <c r="DW61" cm="1">
        <f t="array" ref="DW61">ROUND(QUARTILE(IF(Sum!$FG$2:$FG$153=1,Sum!DU$2:DU$153),$C61),1)</f>
        <v>1</v>
      </c>
      <c r="DX61" cm="1">
        <f t="array" ref="DX61">ROUND(QUARTILE(IF(Sum!$FG$2:$FG$153=1,Sum!DV$2:DV$153),$C61),1)</f>
        <v>1</v>
      </c>
      <c r="DY61" cm="1">
        <f t="array" ref="DY61">ROUND(QUARTILE(IF(Sum!$FG$2:$FG$153=1,Sum!DW$2:DW$153),$C61),1)</f>
        <v>0</v>
      </c>
      <c r="DZ61" cm="1">
        <f t="array" ref="DZ61">ROUND(QUARTILE(IF(Sum!$FG$2:$FG$153=1,Sum!DX$2:DX$153),$C61),1)</f>
        <v>0</v>
      </c>
      <c r="EA61" cm="1">
        <f t="array" ref="EA61">ROUND(QUARTILE(IF(Sum!$FG$2:$FG$153=1,Sum!DY$2:DY$153),$C61),1)</f>
        <v>1</v>
      </c>
      <c r="EB61" cm="1">
        <f t="array" ref="EB61">ROUND(QUARTILE(IF(Sum!$FG$2:$FG$153=1,Sum!DZ$2:DZ$153),$C61),1)</f>
        <v>0</v>
      </c>
      <c r="EC61" cm="1">
        <f t="array" ref="EC61">ROUND(QUARTILE(IF(Sum!$FG$2:$FG$153=1,Sum!EA$2:EA$153),$C61),1)</f>
        <v>0</v>
      </c>
      <c r="ED61" cm="1">
        <f t="array" ref="ED61">ROUND(QUARTILE(IF(Sum!$FG$2:$FG$153=1,Sum!EB$2:EB$153),$C61),1)</f>
        <v>1</v>
      </c>
      <c r="EE61" cm="1">
        <f t="array" ref="EE61">ROUND(QUARTILE(IF(Sum!$FG$2:$FG$153=1,Sum!EC$2:EC$153),$C61),1)</f>
        <v>0</v>
      </c>
      <c r="EF61" cm="1">
        <f t="array" ref="EF61">ROUND(QUARTILE(IF(Sum!$FG$2:$FG$153=1,Sum!ED$2:ED$153),$C61),1)</f>
        <v>0</v>
      </c>
      <c r="EG61" cm="1">
        <f t="array" ref="EG61">ROUND(QUARTILE(IF(Sum!$FG$2:$FG$153=1,Sum!EE$2:EE$153),$C61),1)</f>
        <v>1</v>
      </c>
      <c r="EH61" cm="1">
        <f t="array" ref="EH61">ROUND(QUARTILE(IF(Sum!$FG$2:$FG$153=1,Sum!EF$2:EF$153),$C61),1)</f>
        <v>0</v>
      </c>
      <c r="EI61" cm="1">
        <f t="array" ref="EI61">ROUND(QUARTILE(IF(Sum!$FG$2:$FG$153=1,Sum!EG$2:EG$153),$C61),1)</f>
        <v>1</v>
      </c>
      <c r="EJ61" cm="1">
        <f t="array" ref="EJ61">ROUND(QUARTILE(IF(Sum!$FG$2:$FG$153=1,Sum!EH$2:EH$153),$C61),1)</f>
        <v>0</v>
      </c>
      <c r="EK61" cm="1">
        <f t="array" ref="EK61">ROUND(QUARTILE(IF(Sum!$FG$2:$FG$153=1,Sum!EI$2:EI$153),$C61),1)</f>
        <v>0</v>
      </c>
      <c r="EL61" cm="1">
        <f t="array" ref="EL61">ROUND(QUARTILE(IF(Sum!$FG$2:$FG$153=1,Sum!EJ$2:EJ$153),$C61),1)</f>
        <v>0</v>
      </c>
      <c r="EM61" cm="1">
        <f t="array" ref="EM61">ROUND(QUARTILE(IF(Sum!$FG$2:$FG$153=1,Sum!EK$2:EK$153),$C61),1)</f>
        <v>0</v>
      </c>
      <c r="EN61" cm="1">
        <f t="array" ref="EN61">ROUND(QUARTILE(IF(Sum!$FG$2:$FG$153=1,Sum!EL$2:EL$153),$C61),1)</f>
        <v>0</v>
      </c>
      <c r="EO61" cm="1">
        <f t="array" ref="EO61">ROUND(QUARTILE(IF(Sum!$FG$2:$FG$153=1,Sum!EM$2:EM$153),$C61),1)</f>
        <v>1</v>
      </c>
      <c r="EP61" cm="1">
        <f t="array" ref="EP61">ROUND(QUARTILE(IF(Sum!$FG$2:$FG$153=1,Sum!EN$2:EN$153),$C61),1)</f>
        <v>1</v>
      </c>
      <c r="EQ61" cm="1">
        <f t="array" ref="EQ61">ROUND(QUARTILE(IF(Sum!$FG$2:$FG$153=1,Sum!EO$2:EO$153),$C61),1)</f>
        <v>1</v>
      </c>
      <c r="ER61" cm="1">
        <f t="array" ref="ER61">ROUND(QUARTILE(IF(Sum!$FG$2:$FG$153=1,Sum!EP$2:EP$153),$C61),1)</f>
        <v>1</v>
      </c>
      <c r="ES61" cm="1">
        <f t="array" ref="ES61">ROUND(QUARTILE(IF(Sum!$FG$2:$FG$153=1,Sum!EQ$2:EQ$153),$C61),1)</f>
        <v>1</v>
      </c>
      <c r="ET61" cm="1">
        <f t="array" ref="ET61">ROUND(QUARTILE(IF(Sum!$FG$2:$FG$153=1,Sum!ER$2:ER$153),$C61),1)</f>
        <v>0</v>
      </c>
      <c r="EU61" cm="1">
        <f t="array" ref="EU61">ROUND(QUARTILE(IF(Sum!$FG$2:$FG$153=1,Sum!ES$2:ES$153),$C61),1)</f>
        <v>1</v>
      </c>
      <c r="EV61" cm="1">
        <f t="array" ref="EV61">ROUND(QUARTILE(IF(Sum!$FG$2:$FG$153=1,Sum!ET$2:ET$153),$C61),1)</f>
        <v>1</v>
      </c>
      <c r="EW61" cm="1">
        <f t="array" ref="EW61">ROUND(QUARTILE(IF(Sum!$FG$2:$FG$153=1,Sum!EU$2:EU$153),$C61),1)</f>
        <v>1</v>
      </c>
      <c r="EX61" cm="1">
        <f t="array" ref="EX61">ROUND(QUARTILE(IF(Sum!$FG$2:$FG$153=1,Sum!EV$2:EV$153),$C61),1)</f>
        <v>1</v>
      </c>
      <c r="EY61" cm="1">
        <f t="array" ref="EY61">ROUND(QUARTILE(IF(Sum!$FG$2:$FG$153=1,Sum!EW$2:EW$153),$C61),1)</f>
        <v>1</v>
      </c>
      <c r="EZ61" cm="1">
        <f t="array" ref="EZ61">ROUND(QUARTILE(IF(Sum!$FG$2:$FG$153=1,Sum!EX$2:EX$153),$C61),1)</f>
        <v>1</v>
      </c>
      <c r="FA61" cm="1">
        <f t="array" ref="FA61">ROUND(QUARTILE(IF(Sum!$FG$2:$FG$153=1,Sum!EY$2:EY$153),$C61),1)</f>
        <v>1</v>
      </c>
      <c r="FB61" cm="1">
        <f t="array" ref="FB61">ROUND(QUARTILE(IF(Sum!$FG$2:$FG$153=1,Sum!EZ$2:EZ$153),$C61),1)</f>
        <v>1</v>
      </c>
      <c r="FC61" cm="1">
        <f t="array" ref="FC61">ROUND(QUARTILE(IF(Sum!$FG$2:$FG$153=1,Sum!FA$2:FA$153),$C61),1)</f>
        <v>1</v>
      </c>
      <c r="FD61" cm="1">
        <f t="array" ref="FD61">ROUND(QUARTILE(IF(Sum!$FG$2:$FG$153=1,Sum!FB$2:FB$153),$C61),1)</f>
        <v>1</v>
      </c>
      <c r="FE61" cm="1">
        <f t="array" ref="FE61">ROUND(QUARTILE(IF(Sum!$FG$2:$FG$153=1,Sum!FC$2:FC$153),$C61),1)</f>
        <v>0</v>
      </c>
    </row>
    <row r="62" spans="1:161" x14ac:dyDescent="0.25">
      <c r="A62" s="198"/>
      <c r="B62" s="44" t="s">
        <v>385</v>
      </c>
      <c r="C62" s="44">
        <v>2</v>
      </c>
      <c r="D62" cm="1">
        <f t="array" ref="D62">ROUND(QUARTILE(IF(Sum!$FG$2:$FG$153=0,Sum!B$2:B$153),$C62),1)</f>
        <v>53</v>
      </c>
      <c r="E62" cm="1">
        <f t="array" ref="E62">ROUND(QUARTILE(IF(Sum!$FG$2:$FG$153=0,Sum!C$2:C$153),$C62),1)</f>
        <v>0</v>
      </c>
      <c r="F62" cm="1">
        <f t="array" ref="F62">ROUND(QUARTILE(IF(Sum!$FG$2:$FG$153=0,Sum!D$2:D$153),$C62),1)</f>
        <v>0</v>
      </c>
      <c r="G62" cm="1">
        <f t="array" ref="G62">ROUND(QUARTILE(IF(Sum!$FG$2:$FG$153=0,Sum!E$2:E$153),$C62),1)</f>
        <v>0</v>
      </c>
      <c r="H62" cm="1">
        <f t="array" ref="H62">ROUND(QUARTILE(IF(Sum!$FG$2:$FG$153=0,Sum!F$2:F$153),$C62),1)</f>
        <v>0</v>
      </c>
      <c r="I62" cm="1">
        <f t="array" ref="I62">ROUND(QUARTILE(IF(Sum!$FG$2:$FG$153=0,Sum!G$2:G$153),$C62),1)</f>
        <v>1</v>
      </c>
      <c r="J62" cm="1">
        <f t="array" ref="J62">ROUND(QUARTILE(IF(Sum!$FG$2:$FG$153=0,Sum!H$2:H$153),$C62),1)</f>
        <v>1</v>
      </c>
      <c r="K62" cm="1">
        <f t="array" ref="K62">ROUND(QUARTILE(IF(Sum!$FG$2:$FG$153=0,Sum!I$2:I$153),$C62),1)</f>
        <v>172</v>
      </c>
      <c r="L62" cm="1">
        <f t="array" ref="L62">ROUND(QUARTILE(IF(Sum!$FG$2:$FG$153=0,Sum!J$2:J$153),$C62),1)</f>
        <v>80</v>
      </c>
      <c r="M62" cm="1">
        <f t="array" ref="M62">ROUND(QUARTILE(IF(Sum!$FG$2:$FG$153=0,Sum!K$2:K$153),$C62),1)</f>
        <v>28</v>
      </c>
      <c r="N62" cm="1">
        <f t="array" ref="N62">ROUND(QUARTILE(IF(Sum!$FG$2:$FG$153=0,Sum!L$2:L$153),$C62),1)</f>
        <v>0</v>
      </c>
      <c r="O62" cm="1">
        <f t="array" ref="O62">ROUND(QUARTILE(IF(Sum!$FG$2:$FG$153=0,Sum!M$2:M$153),$C62),1)</f>
        <v>1</v>
      </c>
      <c r="P62" cm="1">
        <f t="array" ref="P62">ROUND(QUARTILE(IF(Sum!$FG$2:$FG$153=0,Sum!N$2:N$153),$C62),1)</f>
        <v>0</v>
      </c>
      <c r="Q62" cm="1">
        <f t="array" ref="Q62">ROUND(QUARTILE(IF(Sum!$FG$2:$FG$153=0,Sum!O$2:O$153),$C62),1)</f>
        <v>1</v>
      </c>
      <c r="R62" cm="1">
        <f t="array" ref="R62">ROUND(QUARTILE(IF(Sum!$FG$2:$FG$153=0,Sum!P$2:P$153),$C62),1)</f>
        <v>0</v>
      </c>
      <c r="S62" cm="1">
        <f t="array" ref="S62">ROUND(QUARTILE(IF(Sum!$FG$2:$FG$153=0,Sum!Q$2:Q$153),$C62),1)</f>
        <v>1</v>
      </c>
      <c r="T62" cm="1">
        <f t="array" ref="T62">ROUND(QUARTILE(IF(Sum!$FG$2:$FG$153=0,Sum!R$2:R$153),$C62),1)</f>
        <v>0</v>
      </c>
      <c r="U62" cm="1">
        <f t="array" ref="U62">ROUND(QUARTILE(IF(Sum!$FG$2:$FG$153=0,Sum!S$2:S$153),$C62),1)</f>
        <v>0</v>
      </c>
      <c r="V62" cm="1">
        <f t="array" ref="V62">ROUND(QUARTILE(IF(Sum!$FG$2:$FG$153=0,Sum!T$2:T$153),$C62),1)</f>
        <v>0</v>
      </c>
      <c r="W62" cm="1">
        <f t="array" ref="W62">ROUND(QUARTILE(IF(Sum!$FG$2:$FG$153=0,Sum!U$2:U$153),$C62),1)</f>
        <v>0</v>
      </c>
      <c r="X62" cm="1">
        <f t="array" ref="X62">ROUND(QUARTILE(IF(Sum!$FG$2:$FG$153=0,Sum!V$2:V$153),$C62),1)</f>
        <v>1</v>
      </c>
      <c r="Y62" cm="1">
        <f t="array" ref="Y62">ROUND(QUARTILE(IF(Sum!$FG$2:$FG$153=0,Sum!W$2:W$153),$C62),1)</f>
        <v>0</v>
      </c>
      <c r="Z62" cm="1">
        <f t="array" ref="Z62">ROUND(QUARTILE(IF(Sum!$FG$2:$FG$153=0,Sum!X$2:X$153),$C62),1)</f>
        <v>0</v>
      </c>
      <c r="AA62" cm="1">
        <f t="array" ref="AA62">ROUND(QUARTILE(IF(Sum!$FG$2:$FG$153=0,Sum!Y$2:Y$153),$C62),1)</f>
        <v>0</v>
      </c>
      <c r="AB62" cm="1">
        <f t="array" ref="AB62">ROUND(QUARTILE(IF(Sum!$FG$2:$FG$153=0,Sum!Z$2:Z$153),$C62),1)</f>
        <v>0</v>
      </c>
      <c r="AC62" cm="1">
        <f t="array" ref="AC62">ROUND(QUARTILE(IF(Sum!$FG$2:$FG$153=0,Sum!AA$2:AA$153),$C62),1)</f>
        <v>0</v>
      </c>
      <c r="AD62" cm="1">
        <f t="array" ref="AD62">ROUND(QUARTILE(IF(Sum!$FG$2:$FG$153=0,Sum!AB$2:AB$153),$C62),1)</f>
        <v>0</v>
      </c>
      <c r="AE62" cm="1">
        <f t="array" ref="AE62">ROUND(QUARTILE(IF(Sum!$FG$2:$FG$153=0,Sum!AC$2:AC$153),$C62),1)</f>
        <v>0</v>
      </c>
      <c r="AF62" cm="1">
        <f t="array" ref="AF62">ROUND(QUARTILE(IF(Sum!$FG$2:$FG$153=0,Sum!AD$2:AD$153),$C62),1)</f>
        <v>0</v>
      </c>
      <c r="AG62" cm="1">
        <f t="array" ref="AG62">ROUND(QUARTILE(IF(Sum!$FG$2:$FG$153=0,Sum!AE$2:AE$153),$C62),1)</f>
        <v>0</v>
      </c>
      <c r="AH62" cm="1">
        <f t="array" ref="AH62">ROUND(QUARTILE(IF(Sum!$FG$2:$FG$153=0,Sum!AF$2:AF$153),$C62),1)</f>
        <v>0</v>
      </c>
      <c r="AI62" cm="1">
        <f t="array" ref="AI62">ROUND(QUARTILE(IF(Sum!$FG$2:$FG$153=0,Sum!AG$2:AG$153),$C62),1)</f>
        <v>0</v>
      </c>
      <c r="AJ62" cm="1">
        <f t="array" ref="AJ62">ROUND(QUARTILE(IF(Sum!$FG$2:$FG$153=0,Sum!AH$2:AH$153),$C62),1)</f>
        <v>0</v>
      </c>
      <c r="AK62" cm="1">
        <f t="array" ref="AK62">ROUND(QUARTILE(IF(Sum!$FG$2:$FG$153=0,Sum!AI$2:AI$153),$C62),1)</f>
        <v>0</v>
      </c>
      <c r="AL62" cm="1">
        <f t="array" ref="AL62">ROUND(QUARTILE(IF(Sum!$FG$2:$FG$153=0,Sum!AJ$2:AJ$153),$C62),1)</f>
        <v>0</v>
      </c>
      <c r="AM62" cm="1">
        <f t="array" ref="AM62">ROUND(QUARTILE(IF(Sum!$FG$2:$FG$153=0,Sum!AK$2:AK$153),$C62),1)</f>
        <v>0</v>
      </c>
      <c r="AN62" cm="1">
        <f t="array" ref="AN62">ROUND(QUARTILE(IF(Sum!$FG$2:$FG$153=0,Sum!AL$2:AL$153),$C62),1)</f>
        <v>0</v>
      </c>
      <c r="AO62" cm="1">
        <f t="array" ref="AO62">ROUND(QUARTILE(IF(Sum!$FG$2:$FG$153=0,Sum!AM$2:AM$153),$C62),1)</f>
        <v>0</v>
      </c>
      <c r="AP62" cm="1">
        <f t="array" ref="AP62">ROUND(QUARTILE(IF(Sum!$FG$2:$FG$153=0,Sum!AN$2:AN$153),$C62),1)</f>
        <v>0</v>
      </c>
      <c r="AQ62" cm="1">
        <f t="array" ref="AQ62">ROUND(QUARTILE(IF(Sum!$FG$2:$FG$153=0,Sum!AO$2:AO$153),$C62),1)</f>
        <v>0</v>
      </c>
      <c r="AR62" cm="1">
        <f t="array" ref="AR62">ROUND(QUARTILE(IF(Sum!$FG$2:$FG$153=0,Sum!AP$2:AP$153),$C62),1)</f>
        <v>0</v>
      </c>
      <c r="AS62" cm="1">
        <f t="array" ref="AS62">ROUND(QUARTILE(IF(Sum!$FG$2:$FG$153=0,Sum!AQ$2:AQ$153),$C62),1)</f>
        <v>0</v>
      </c>
      <c r="AT62" cm="1">
        <f t="array" ref="AT62">ROUND(QUARTILE(IF(Sum!$FG$2:$FG$153=0,Sum!AR$2:AR$153),$C62),1)</f>
        <v>1</v>
      </c>
      <c r="AU62" cm="1">
        <f t="array" ref="AU62">ROUND(QUARTILE(IF(Sum!$FG$2:$FG$153=0,Sum!AS$2:AS$153),$C62),1)</f>
        <v>0</v>
      </c>
      <c r="AV62" cm="1">
        <f t="array" ref="AV62">ROUND(QUARTILE(IF(Sum!$FG$2:$FG$153=0,Sum!AT$2:AT$153),$C62),1)</f>
        <v>0</v>
      </c>
      <c r="AW62" cm="1">
        <f t="array" ref="AW62">ROUND(QUARTILE(IF(Sum!$FG$2:$FG$153=0,Sum!AU$2:AU$153),$C62),1)</f>
        <v>0</v>
      </c>
      <c r="AX62" cm="1">
        <f t="array" ref="AX62">ROUND(QUARTILE(IF(Sum!$FG$2:$FG$153=0,Sum!AV$2:AV$153),$C62),1)</f>
        <v>1</v>
      </c>
      <c r="AY62" cm="1">
        <f t="array" ref="AY62">ROUND(QUARTILE(IF(Sum!$FG$2:$FG$153=0,Sum!AW$2:AW$153),$C62),1)</f>
        <v>0</v>
      </c>
      <c r="AZ62" cm="1">
        <f t="array" ref="AZ62">ROUND(QUARTILE(IF(Sum!$FG$2:$FG$153=0,Sum!AX$2:AX$153),$C62),1)</f>
        <v>1</v>
      </c>
      <c r="BA62" cm="1">
        <f t="array" ref="BA62">ROUND(QUARTILE(IF(Sum!$FG$2:$FG$153=0,Sum!AY$2:AY$153),$C62),1)</f>
        <v>28</v>
      </c>
      <c r="BB62" cm="1">
        <f t="array" ref="BB62">ROUND(QUARTILE(IF(Sum!$FG$2:$FG$153=0,Sum!AZ$2:AZ$153),$C62),1)</f>
        <v>0.9</v>
      </c>
      <c r="BC62" cm="1">
        <f t="array" ref="BC62">ROUND(QUARTILE(IF(Sum!$FG$2:$FG$153=0,Sum!BA$2:BA$153),$C62),1)</f>
        <v>3.2</v>
      </c>
      <c r="BD62" cm="1">
        <f t="array" ref="BD62">ROUND(QUARTILE(IF(Sum!$FG$2:$FG$153=0,Sum!BB$2:BB$153),$C62),1)</f>
        <v>0</v>
      </c>
      <c r="BE62" cm="1">
        <f t="array" ref="BE62">ROUND(QUARTILE(IF(Sum!$FG$2:$FG$153=0,Sum!BC$2:BC$153),$C62),1)</f>
        <v>0</v>
      </c>
      <c r="BF62" cm="1">
        <f t="array" ref="BF62">ROUND(QUARTILE(IF(Sum!$FG$2:$FG$153=0,Sum!BD$2:BD$153),$C62),1)</f>
        <v>1</v>
      </c>
      <c r="BG62" cm="1">
        <f t="array" ref="BG62">ROUND(QUARTILE(IF(Sum!$FG$2:$FG$153=0,Sum!BE$2:BE$153),$C62),1)</f>
        <v>1.1000000000000001</v>
      </c>
      <c r="BH62" cm="1">
        <f t="array" ref="BH62">ROUND(QUARTILE(IF(Sum!$FG$2:$FG$153=0,Sum!BF$2:BF$153),$C62),1)</f>
        <v>175.6</v>
      </c>
      <c r="BI62" cm="1">
        <f t="array" ref="BI62">ROUND(QUARTILE(IF(Sum!$FG$2:$FG$153=0,Sum!BG$2:BG$153),$C62),1)</f>
        <v>1</v>
      </c>
      <c r="BJ62" cm="1">
        <f t="array" ref="BJ62">ROUND(QUARTILE(IF(Sum!$FG$2:$FG$153=0,Sum!BH$2:BH$153),$C62),1)</f>
        <v>102</v>
      </c>
      <c r="BK62" cm="1">
        <f t="array" ref="BK62">ROUND(QUARTILE(IF(Sum!$FG$2:$FG$153=0,Sum!BI$2:BI$153),$C62),1)</f>
        <v>70</v>
      </c>
      <c r="BL62" cm="1">
        <f t="array" ref="BL62">ROUND(QUARTILE(IF(Sum!$FG$2:$FG$153=0,Sum!BJ$2:BJ$153),$C62),1)</f>
        <v>34.1</v>
      </c>
      <c r="BM62" cm="1">
        <f t="array" ref="BM62">ROUND(QUARTILE(IF(Sum!$FG$2:$FG$153=0,Sum!BK$2:BK$153),$C62),1)</f>
        <v>0</v>
      </c>
      <c r="BN62" cm="1">
        <f t="array" ref="BN62">ROUND(QUARTILE(IF(Sum!$FG$2:$FG$153=0,Sum!BL$2:BL$153),$C62),1)</f>
        <v>2</v>
      </c>
      <c r="BO62" cm="1">
        <f t="array" ref="BO62">ROUND(QUARTILE(IF(Sum!$FG$2:$FG$153=0,Sum!BM$2:BM$153),$C62),1)</f>
        <v>0</v>
      </c>
      <c r="BP62" cm="1">
        <f t="array" ref="BP62">ROUND(QUARTILE(IF(Sum!$FG$2:$FG$153=0,Sum!BN$2:BN$153),$C62),1)</f>
        <v>0</v>
      </c>
      <c r="BQ62" cm="1">
        <f t="array" ref="BQ62">ROUND(QUARTILE(IF(Sum!$FG$2:$FG$153=0,Sum!BO$2:BO$153),$C62),1)</f>
        <v>1</v>
      </c>
      <c r="BR62" cm="1">
        <f t="array" ref="BR62">ROUND(QUARTILE(IF(Sum!$FG$2:$FG$153=0,Sum!BP$2:BP$153),$C62),1)</f>
        <v>0</v>
      </c>
      <c r="BS62" cm="1">
        <f t="array" ref="BS62">ROUND(QUARTILE(IF(Sum!$FG$2:$FG$153=0,Sum!BQ$2:BQ$153),$C62),1)</f>
        <v>0</v>
      </c>
      <c r="BT62" cm="1">
        <f t="array" ref="BT62">ROUND(QUARTILE(IF(Sum!$FG$2:$FG$153=0,Sum!BR$2:BR$153),$C62),1)</f>
        <v>1</v>
      </c>
      <c r="BU62" cm="1">
        <f t="array" ref="BU62">ROUND(QUARTILE(IF(Sum!$FG$2:$FG$153=0,Sum!BS$2:BS$153),$C62),1)</f>
        <v>0</v>
      </c>
      <c r="BV62" cm="1">
        <f t="array" ref="BV62">ROUND(QUARTILE(IF(Sum!$FG$2:$FG$153=0,Sum!BT$2:BT$153),$C62),1)</f>
        <v>0</v>
      </c>
      <c r="BW62" cm="1">
        <f t="array" ref="BW62">ROUND(QUARTILE(IF(Sum!$FG$2:$FG$153=0,Sum!BU$2:BU$153),$C62),1)</f>
        <v>0</v>
      </c>
      <c r="BX62" cm="1">
        <f t="array" ref="BX62">ROUND(QUARTILE(IF(Sum!$FG$2:$FG$153=0,Sum!BV$2:BV$153),$C62),1)</f>
        <v>0</v>
      </c>
      <c r="BY62" cm="1">
        <f t="array" ref="BY62">ROUND(QUARTILE(IF(Sum!$FG$2:$FG$153=0,Sum!BW$2:BW$153),$C62),1)</f>
        <v>3</v>
      </c>
      <c r="BZ62" cm="1">
        <f t="array" ref="BZ62">ROUND(QUARTILE(IF(Sum!$FG$2:$FG$153=0,Sum!BX$2:BX$153),$C62),1)</f>
        <v>0</v>
      </c>
      <c r="CA62" cm="1">
        <f t="array" ref="CA62">ROUND(QUARTILE(IF(Sum!$FG$2:$FG$153=0,Sum!BY$2:BY$153),$C62),1)</f>
        <v>0</v>
      </c>
      <c r="CB62" cm="1">
        <f t="array" ref="CB62">ROUND(QUARTILE(IF(Sum!$FG$2:$FG$153=0,Sum!BZ$2:BZ$153),$C62),1)</f>
        <v>1</v>
      </c>
      <c r="CC62" cm="1">
        <f t="array" ref="CC62">ROUND(QUARTILE(IF(Sum!$FG$2:$FG$153=0,Sum!CA$2:CA$153),$C62),1)</f>
        <v>0</v>
      </c>
      <c r="CD62" cm="1">
        <f t="array" ref="CD62">ROUND(QUARTILE(IF(Sum!$FG$2:$FG$153=0,Sum!CB$2:CB$153),$C62),1)</f>
        <v>0</v>
      </c>
      <c r="CE62" cm="1">
        <f t="array" ref="CE62">ROUND(QUARTILE(IF(Sum!$FG$2:$FG$153=0,Sum!CC$2:CC$153),$C62),1)</f>
        <v>0</v>
      </c>
      <c r="CF62" cm="1">
        <f t="array" ref="CF62">ROUND(QUARTILE(IF(Sum!$FG$2:$FG$153=0,Sum!CD$2:CD$153),$C62),1)</f>
        <v>0</v>
      </c>
      <c r="CG62" cm="1">
        <f t="array" ref="CG62">ROUND(QUARTILE(IF(Sum!$FG$2:$FG$153=0,Sum!CE$2:CE$153),$C62),1)</f>
        <v>1</v>
      </c>
      <c r="CH62" cm="1">
        <f t="array" ref="CH62">ROUND(QUARTILE(IF(Sum!$FG$2:$FG$153=0,Sum!CF$2:CF$153),$C62),1)</f>
        <v>0</v>
      </c>
      <c r="CI62" cm="1">
        <f t="array" ref="CI62">ROUND(QUARTILE(IF(Sum!$FG$2:$FG$153=0,Sum!CG$2:CG$153),$C62),1)</f>
        <v>1</v>
      </c>
      <c r="CJ62" cm="1">
        <f t="array" ref="CJ62">ROUND(QUARTILE(IF(Sum!$FG$2:$FG$153=0,Sum!CH$2:CH$153),$C62),1)</f>
        <v>600</v>
      </c>
      <c r="CK62" cm="1">
        <f t="array" ref="CK62">ROUND(QUARTILE(IF(Sum!$FG$2:$FG$153=0,Sum!CI$2:CI$153),$C62),1)</f>
        <v>617.5</v>
      </c>
      <c r="CL62" cm="1">
        <f t="array" ref="CL62">ROUND(QUARTILE(IF(Sum!$FG$2:$FG$153=0,Sum!CJ$2:CJ$153),$C62),1)</f>
        <v>1</v>
      </c>
      <c r="CM62" cm="1">
        <f t="array" ref="CM62">ROUND(QUARTILE(IF(Sum!$FG$2:$FG$153=0,Sum!CK$2:CK$153),$C62),1)</f>
        <v>0</v>
      </c>
      <c r="CN62" cm="1">
        <f t="array" ref="CN62">ROUND(QUARTILE(IF(Sum!$FG$2:$FG$153=0,Sum!CL$2:CL$153),$C62),1)</f>
        <v>0</v>
      </c>
      <c r="CO62" cm="1">
        <f t="array" ref="CO62">ROUND(QUARTILE(IF(Sum!$FG$2:$FG$153=0,Sum!CM$2:CM$153),$C62),1)</f>
        <v>0</v>
      </c>
      <c r="CP62" cm="1">
        <f t="array" ref="CP62">ROUND(QUARTILE(IF(Sum!$FG$2:$FG$153=0,Sum!CN$2:CN$153),$C62),1)</f>
        <v>0</v>
      </c>
      <c r="CQ62" cm="1">
        <f t="array" ref="CQ62">ROUND(QUARTILE(IF(Sum!$FG$2:$FG$153=0,Sum!CO$2:CO$153),$C62),1)</f>
        <v>0</v>
      </c>
      <c r="CR62" cm="1">
        <f t="array" ref="CR62">ROUND(QUARTILE(IF(Sum!$FG$2:$FG$153=0,Sum!CP$2:CP$153),$C62),1)</f>
        <v>0</v>
      </c>
      <c r="CS62" cm="1">
        <f t="array" ref="CS62">ROUND(QUARTILE(IF(Sum!$FG$2:$FG$153=0,Sum!CQ$2:CQ$153),$C62),1)</f>
        <v>0</v>
      </c>
      <c r="CT62" cm="1">
        <f t="array" ref="CT62">ROUND(QUARTILE(IF(Sum!$FG$2:$FG$153=0,Sum!CR$2:CR$153),$C62),1)</f>
        <v>0</v>
      </c>
      <c r="CU62" cm="1">
        <f t="array" ref="CU62">ROUND(QUARTILE(IF(Sum!$FG$2:$FG$153=0,Sum!CS$2:CS$153),$C62),1)</f>
        <v>0</v>
      </c>
      <c r="CV62" cm="1">
        <f t="array" ref="CV62">ROUND(QUARTILE(IF(Sum!$FG$2:$FG$153=0,Sum!CT$2:CT$153),$C62),1)</f>
        <v>0</v>
      </c>
      <c r="CW62" cm="1">
        <f t="array" ref="CW62">ROUND(QUARTILE(IF(Sum!$FG$2:$FG$153=0,Sum!CU$2:CU$153),$C62),1)</f>
        <v>0</v>
      </c>
      <c r="CX62" cm="1">
        <f t="array" ref="CX62">ROUND(QUARTILE(IF(Sum!$FG$2:$FG$153=0,Sum!CV$2:CV$153),$C62),1)</f>
        <v>0</v>
      </c>
      <c r="CY62" cm="1">
        <f t="array" ref="CY62">ROUND(QUARTILE(IF(Sum!$FG$2:$FG$153=0,Sum!CW$2:CW$153),$C62),1)</f>
        <v>0</v>
      </c>
      <c r="CZ62" cm="1">
        <f t="array" ref="CZ62">ROUND(QUARTILE(IF(Sum!$FG$2:$FG$153=0,Sum!CX$2:CX$153),$C62),1)</f>
        <v>0</v>
      </c>
      <c r="DA62" cm="1">
        <f t="array" ref="DA62">ROUND(QUARTILE(IF(Sum!$FG$2:$FG$153=0,Sum!CY$2:CY$153),$C62),1)</f>
        <v>0</v>
      </c>
      <c r="DB62" cm="1">
        <f t="array" ref="DB62">ROUND(QUARTILE(IF(Sum!$FG$2:$FG$153=0,Sum!CZ$2:CZ$153),$C62),1)</f>
        <v>0</v>
      </c>
      <c r="DC62" cm="1">
        <f t="array" ref="DC62">ROUND(QUARTILE(IF(Sum!$FG$2:$FG$153=0,Sum!DA$2:DA$153),$C62),1)</f>
        <v>1</v>
      </c>
      <c r="DD62" cm="1">
        <f t="array" ref="DD62">ROUND(QUARTILE(IF(Sum!$FG$2:$FG$153=0,Sum!DB$2:DB$153),$C62),1)</f>
        <v>0</v>
      </c>
      <c r="DE62" cm="1">
        <f t="array" ref="DE62">ROUND(QUARTILE(IF(Sum!$FG$2:$FG$153=0,Sum!DC$2:DC$153),$C62),1)</f>
        <v>0</v>
      </c>
      <c r="DF62" cm="1">
        <f t="array" ref="DF62">ROUND(QUARTILE(IF(Sum!$FG$2:$FG$153=0,Sum!DD$2:DD$153),$C62),1)</f>
        <v>0</v>
      </c>
      <c r="DG62" cm="1">
        <f t="array" ref="DG62">ROUND(QUARTILE(IF(Sum!$FG$2:$FG$153=0,Sum!DE$2:DE$153),$C62),1)</f>
        <v>0</v>
      </c>
      <c r="DH62" cm="1">
        <f t="array" ref="DH62">ROUND(QUARTILE(IF(Sum!$FG$2:$FG$153=0,Sum!DF$2:DF$153),$C62),1)</f>
        <v>1</v>
      </c>
      <c r="DI62" cm="1">
        <f t="array" ref="DI62">ROUND(QUARTILE(IF(Sum!$FG$2:$FG$153=0,Sum!DG$2:DG$153),$C62),1)</f>
        <v>0</v>
      </c>
      <c r="DJ62" cm="1">
        <f t="array" ref="DJ62">ROUND(QUARTILE(IF(Sum!$FG$2:$FG$153=0,Sum!DH$2:DH$153),$C62),1)</f>
        <v>0</v>
      </c>
      <c r="DK62" cm="1">
        <f t="array" ref="DK62">ROUND(QUARTILE(IF(Sum!$FG$2:$FG$153=0,Sum!DI$2:DI$153),$C62),1)</f>
        <v>0</v>
      </c>
      <c r="DL62" cm="1">
        <f t="array" ref="DL62">ROUND(QUARTILE(IF(Sum!$FG$2:$FG$153=0,Sum!DJ$2:DJ$153),$C62),1)</f>
        <v>1</v>
      </c>
      <c r="DM62" cm="1">
        <f t="array" ref="DM62">ROUND(QUARTILE(IF(Sum!$FG$2:$FG$153=0,Sum!DK$2:DK$153),$C62),1)</f>
        <v>0</v>
      </c>
      <c r="DN62" cm="1">
        <f t="array" ref="DN62">ROUND(QUARTILE(IF(Sum!$FG$2:$FG$153=0,Sum!DL$2:DL$153),$C62),1)</f>
        <v>0</v>
      </c>
      <c r="DO62" cm="1">
        <f t="array" ref="DO62">ROUND(QUARTILE(IF(Sum!$FG$2:$FG$153=0,Sum!DM$2:DM$153),$C62),1)</f>
        <v>0</v>
      </c>
      <c r="DP62" cm="1">
        <f t="array" ref="DP62">ROUND(QUARTILE(IF(Sum!$FG$2:$FG$153=0,Sum!DN$2:DN$153),$C62),1)</f>
        <v>0</v>
      </c>
      <c r="DQ62" cm="1">
        <f t="array" ref="DQ62">ROUND(QUARTILE(IF(Sum!$FG$2:$FG$153=0,Sum!DO$2:DO$153),$C62),1)</f>
        <v>0</v>
      </c>
      <c r="DR62" cm="1">
        <f t="array" ref="DR62">ROUND(QUARTILE(IF(Sum!$FG$2:$FG$153=0,Sum!DP$2:DP$153),$C62),1)</f>
        <v>0.5</v>
      </c>
      <c r="DS62" cm="1">
        <f t="array" ref="DS62">ROUND(QUARTILE(IF(Sum!$FG$2:$FG$153=0,Sum!DQ$2:DQ$153),$C62),1)</f>
        <v>0</v>
      </c>
      <c r="DT62" cm="1">
        <f t="array" ref="DT62">ROUND(QUARTILE(IF(Sum!$FG$2:$FG$153=0,Sum!DR$2:DR$153),$C62),1)</f>
        <v>0</v>
      </c>
      <c r="DU62" cm="1">
        <f t="array" ref="DU62">ROUND(QUARTILE(IF(Sum!$FG$2:$FG$153=0,Sum!DS$2:DS$153),$C62),1)</f>
        <v>1</v>
      </c>
      <c r="DV62" cm="1">
        <f t="array" ref="DV62">ROUND(QUARTILE(IF(Sum!$FG$2:$FG$153=0,Sum!DT$2:DT$153),$C62),1)</f>
        <v>21</v>
      </c>
      <c r="DW62" cm="1">
        <f t="array" ref="DW62">ROUND(QUARTILE(IF(Sum!$FG$2:$FG$153=0,Sum!DU$2:DU$153),$C62),1)</f>
        <v>0</v>
      </c>
      <c r="DX62" cm="1">
        <f t="array" ref="DX62">ROUND(QUARTILE(IF(Sum!$FG$2:$FG$153=0,Sum!DV$2:DV$153),$C62),1)</f>
        <v>0</v>
      </c>
      <c r="DY62" cm="1">
        <f t="array" ref="DY62">ROUND(QUARTILE(IF(Sum!$FG$2:$FG$153=0,Sum!DW$2:DW$153),$C62),1)</f>
        <v>0</v>
      </c>
      <c r="DZ62" cm="1">
        <f t="array" ref="DZ62">ROUND(QUARTILE(IF(Sum!$FG$2:$FG$153=0,Sum!DX$2:DX$153),$C62),1)</f>
        <v>0</v>
      </c>
      <c r="EA62" cm="1">
        <f t="array" ref="EA62">ROUND(QUARTILE(IF(Sum!$FG$2:$FG$153=0,Sum!DY$2:DY$153),$C62),1)</f>
        <v>0</v>
      </c>
      <c r="EB62" cm="1">
        <f t="array" ref="EB62">ROUND(QUARTILE(IF(Sum!$FG$2:$FG$153=0,Sum!DZ$2:DZ$153),$C62),1)</f>
        <v>0</v>
      </c>
      <c r="EC62" cm="1">
        <f t="array" ref="EC62">ROUND(QUARTILE(IF(Sum!$FG$2:$FG$153=0,Sum!EA$2:EA$153),$C62),1)</f>
        <v>0</v>
      </c>
      <c r="ED62" cm="1">
        <f t="array" ref="ED62">ROUND(QUARTILE(IF(Sum!$FG$2:$FG$153=0,Sum!EB$2:EB$153),$C62),1)</f>
        <v>0</v>
      </c>
      <c r="EE62" cm="1">
        <f t="array" ref="EE62">ROUND(QUARTILE(IF(Sum!$FG$2:$FG$153=0,Sum!EC$2:EC$153),$C62),1)</f>
        <v>0</v>
      </c>
      <c r="EF62" cm="1">
        <f t="array" ref="EF62">ROUND(QUARTILE(IF(Sum!$FG$2:$FG$153=0,Sum!ED$2:ED$153),$C62),1)</f>
        <v>0</v>
      </c>
      <c r="EG62" cm="1">
        <f t="array" ref="EG62">ROUND(QUARTILE(IF(Sum!$FG$2:$FG$153=0,Sum!EE$2:EE$153),$C62),1)</f>
        <v>1</v>
      </c>
      <c r="EH62" cm="1">
        <f t="array" ref="EH62">ROUND(QUARTILE(IF(Sum!$FG$2:$FG$153=0,Sum!EF$2:EF$153),$C62),1)</f>
        <v>0</v>
      </c>
      <c r="EI62" cm="1">
        <f t="array" ref="EI62">ROUND(QUARTILE(IF(Sum!$FG$2:$FG$153=0,Sum!EG$2:EG$153),$C62),1)</f>
        <v>0</v>
      </c>
      <c r="EJ62" cm="1">
        <f t="array" ref="EJ62">ROUND(QUARTILE(IF(Sum!$FG$2:$FG$153=0,Sum!EH$2:EH$153),$C62),1)</f>
        <v>0</v>
      </c>
      <c r="EK62" cm="1">
        <f t="array" ref="EK62">ROUND(QUARTILE(IF(Sum!$FG$2:$FG$153=0,Sum!EI$2:EI$153),$C62),1)</f>
        <v>0</v>
      </c>
      <c r="EL62" cm="1">
        <f t="array" ref="EL62">ROUND(QUARTILE(IF(Sum!$FG$2:$FG$153=0,Sum!EJ$2:EJ$153),$C62),1)</f>
        <v>0</v>
      </c>
      <c r="EM62" cm="1">
        <f t="array" ref="EM62">ROUND(QUARTILE(IF(Sum!$FG$2:$FG$153=0,Sum!EK$2:EK$153),$C62),1)</f>
        <v>0</v>
      </c>
      <c r="EN62" cm="1">
        <f t="array" ref="EN62">ROUND(QUARTILE(IF(Sum!$FG$2:$FG$153=0,Sum!EL$2:EL$153),$C62),1)</f>
        <v>0</v>
      </c>
      <c r="EO62" cm="1">
        <f t="array" ref="EO62">ROUND(QUARTILE(IF(Sum!$FG$2:$FG$153=0,Sum!EM$2:EM$153),$C62),1)</f>
        <v>1</v>
      </c>
      <c r="EP62" cm="1">
        <f t="array" ref="EP62">ROUND(QUARTILE(IF(Sum!$FG$2:$FG$153=0,Sum!EN$2:EN$153),$C62),1)</f>
        <v>0</v>
      </c>
      <c r="EQ62" cm="1">
        <f t="array" ref="EQ62">ROUND(QUARTILE(IF(Sum!$FG$2:$FG$153=0,Sum!EO$2:EO$153),$C62),1)</f>
        <v>0</v>
      </c>
      <c r="ER62" cm="1">
        <f t="array" ref="ER62">ROUND(QUARTILE(IF(Sum!$FG$2:$FG$153=0,Sum!EP$2:EP$153),$C62),1)</f>
        <v>0</v>
      </c>
      <c r="ES62" cm="1">
        <f t="array" ref="ES62">ROUND(QUARTILE(IF(Sum!$FG$2:$FG$153=0,Sum!EQ$2:EQ$153),$C62),1)</f>
        <v>1</v>
      </c>
      <c r="ET62" cm="1">
        <f t="array" ref="ET62">ROUND(QUARTILE(IF(Sum!$FG$2:$FG$153=0,Sum!ER$2:ER$153),$C62),1)</f>
        <v>0</v>
      </c>
      <c r="EU62" cm="1">
        <f t="array" ref="EU62">ROUND(QUARTILE(IF(Sum!$FG$2:$FG$153=0,Sum!ES$2:ES$153),$C62),1)</f>
        <v>0</v>
      </c>
      <c r="EV62" cm="1">
        <f t="array" ref="EV62">ROUND(QUARTILE(IF(Sum!$FG$2:$FG$153=0,Sum!ET$2:ET$153),$C62),1)</f>
        <v>0</v>
      </c>
      <c r="EW62" cm="1">
        <f t="array" ref="EW62">ROUND(QUARTILE(IF(Sum!$FG$2:$FG$153=0,Sum!EU$2:EU$153),$C62),1)</f>
        <v>1</v>
      </c>
      <c r="EX62" cm="1">
        <f t="array" ref="EX62">ROUND(QUARTILE(IF(Sum!$FG$2:$FG$153=0,Sum!EV$2:EV$153),$C62),1)</f>
        <v>0</v>
      </c>
      <c r="EY62" cm="1">
        <f t="array" ref="EY62">ROUND(QUARTILE(IF(Sum!$FG$2:$FG$153=0,Sum!EW$2:EW$153),$C62),1)</f>
        <v>0</v>
      </c>
      <c r="EZ62" cm="1">
        <f t="array" ref="EZ62">ROUND(QUARTILE(IF(Sum!$FG$2:$FG$153=0,Sum!EX$2:EX$153),$C62),1)</f>
        <v>1</v>
      </c>
      <c r="FA62" cm="1">
        <f t="array" ref="FA62">ROUND(QUARTILE(IF(Sum!$FG$2:$FG$153=0,Sum!EY$2:EY$153),$C62),1)</f>
        <v>0</v>
      </c>
      <c r="FB62" cm="1">
        <f t="array" ref="FB62">ROUND(QUARTILE(IF(Sum!$FG$2:$FG$153=0,Sum!EZ$2:EZ$153),$C62),1)</f>
        <v>0</v>
      </c>
      <c r="FC62" cm="1">
        <f t="array" ref="FC62">ROUND(QUARTILE(IF(Sum!$FG$2:$FG$153=0,Sum!FA$2:FA$153),$C62),1)</f>
        <v>0</v>
      </c>
      <c r="FD62" cm="1">
        <f t="array" ref="FD62">ROUND(QUARTILE(IF(Sum!$FG$2:$FG$153=0,Sum!FB$2:FB$153),$C62),1)</f>
        <v>0</v>
      </c>
      <c r="FE62" cm="1">
        <f t="array" ref="FE62">ROUND(QUARTILE(IF(Sum!$FG$2:$FG$153=0,Sum!FC$2:FC$153),$C62),1)</f>
        <v>0</v>
      </c>
    </row>
    <row r="63" spans="1:161" x14ac:dyDescent="0.25">
      <c r="A63" s="198"/>
      <c r="B63" s="44" t="s">
        <v>384</v>
      </c>
      <c r="C63" s="44">
        <v>1</v>
      </c>
      <c r="D63" cm="1">
        <f t="array" ref="D63">ROUND(QUARTILE(IF(Sum!$FG$2:$FG$153=0,Sum!B$2:B$153),$C63),1)</f>
        <v>48.8</v>
      </c>
      <c r="E63" cm="1">
        <f t="array" ref="E63">ROUND(QUARTILE(IF(Sum!$FG$2:$FG$153=0,Sum!C$2:C$153),$C63),1)</f>
        <v>0</v>
      </c>
      <c r="F63" cm="1">
        <f t="array" ref="F63">ROUND(QUARTILE(IF(Sum!$FG$2:$FG$153=0,Sum!D$2:D$153),$C63),1)</f>
        <v>0</v>
      </c>
      <c r="G63" cm="1">
        <f t="array" ref="G63">ROUND(QUARTILE(IF(Sum!$FG$2:$FG$153=0,Sum!E$2:E$153),$C63),1)</f>
        <v>0</v>
      </c>
      <c r="H63" cm="1">
        <f t="array" ref="H63">ROUND(QUARTILE(IF(Sum!$FG$2:$FG$153=0,Sum!F$2:F$153),$C63),1)</f>
        <v>0</v>
      </c>
      <c r="I63" cm="1">
        <f t="array" ref="I63">ROUND(QUARTILE(IF(Sum!$FG$2:$FG$153=0,Sum!G$2:G$153),$C63),1)</f>
        <v>0</v>
      </c>
      <c r="J63" cm="1">
        <f t="array" ref="J63">ROUND(QUARTILE(IF(Sum!$FG$2:$FG$153=0,Sum!H$2:H$153),$C63),1)</f>
        <v>1</v>
      </c>
      <c r="K63" cm="1">
        <f t="array" ref="K63">ROUND(QUARTILE(IF(Sum!$FG$2:$FG$153=0,Sum!I$2:I$153),$C63),1)</f>
        <v>168</v>
      </c>
      <c r="L63" cm="1">
        <f t="array" ref="L63">ROUND(QUARTILE(IF(Sum!$FG$2:$FG$153=0,Sum!J$2:J$153),$C63),1)</f>
        <v>75</v>
      </c>
      <c r="M63" cm="1">
        <f t="array" ref="M63">ROUND(QUARTILE(IF(Sum!$FG$2:$FG$153=0,Sum!K$2:K$153),$C63),1)</f>
        <v>25.9</v>
      </c>
      <c r="N63" cm="1">
        <f t="array" ref="N63">ROUND(QUARTILE(IF(Sum!$FG$2:$FG$153=0,Sum!L$2:L$153),$C63),1)</f>
        <v>0</v>
      </c>
      <c r="O63" cm="1">
        <f t="array" ref="O63">ROUND(QUARTILE(IF(Sum!$FG$2:$FG$153=0,Sum!M$2:M$153),$C63),1)</f>
        <v>0</v>
      </c>
      <c r="P63" cm="1">
        <f t="array" ref="P63">ROUND(QUARTILE(IF(Sum!$FG$2:$FG$153=0,Sum!N$2:N$153),$C63),1)</f>
        <v>0</v>
      </c>
      <c r="Q63" cm="1">
        <f t="array" ref="Q63">ROUND(QUARTILE(IF(Sum!$FG$2:$FG$153=0,Sum!O$2:O$153),$C63),1)</f>
        <v>1</v>
      </c>
      <c r="R63" cm="1">
        <f t="array" ref="R63">ROUND(QUARTILE(IF(Sum!$FG$2:$FG$153=0,Sum!P$2:P$153),$C63),1)</f>
        <v>0</v>
      </c>
      <c r="S63" cm="1">
        <f t="array" ref="S63">ROUND(QUARTILE(IF(Sum!$FG$2:$FG$153=0,Sum!Q$2:Q$153),$C63),1)</f>
        <v>0.8</v>
      </c>
      <c r="T63" cm="1">
        <f t="array" ref="T63">ROUND(QUARTILE(IF(Sum!$FG$2:$FG$153=0,Sum!R$2:R$153),$C63),1)</f>
        <v>0</v>
      </c>
      <c r="U63" cm="1">
        <f t="array" ref="U63">ROUND(QUARTILE(IF(Sum!$FG$2:$FG$153=0,Sum!S$2:S$153),$C63),1)</f>
        <v>0</v>
      </c>
      <c r="V63" cm="1">
        <f t="array" ref="V63">ROUND(QUARTILE(IF(Sum!$FG$2:$FG$153=0,Sum!T$2:T$153),$C63),1)</f>
        <v>0</v>
      </c>
      <c r="W63" cm="1">
        <f t="array" ref="W63">ROUND(QUARTILE(IF(Sum!$FG$2:$FG$153=0,Sum!U$2:U$153),$C63),1)</f>
        <v>0</v>
      </c>
      <c r="X63" cm="1">
        <f t="array" ref="X63">ROUND(QUARTILE(IF(Sum!$FG$2:$FG$153=0,Sum!V$2:V$153),$C63),1)</f>
        <v>1</v>
      </c>
      <c r="Y63" cm="1">
        <f t="array" ref="Y63">ROUND(QUARTILE(IF(Sum!$FG$2:$FG$153=0,Sum!W$2:W$153),$C63),1)</f>
        <v>0</v>
      </c>
      <c r="Z63" cm="1">
        <f t="array" ref="Z63">ROUND(QUARTILE(IF(Sum!$FG$2:$FG$153=0,Sum!X$2:X$153),$C63),1)</f>
        <v>0</v>
      </c>
      <c r="AA63" cm="1">
        <f t="array" ref="AA63">ROUND(QUARTILE(IF(Sum!$FG$2:$FG$153=0,Sum!Y$2:Y$153),$C63),1)</f>
        <v>0</v>
      </c>
      <c r="AB63" cm="1">
        <f t="array" ref="AB63">ROUND(QUARTILE(IF(Sum!$FG$2:$FG$153=0,Sum!Z$2:Z$153),$C63),1)</f>
        <v>0</v>
      </c>
      <c r="AC63" cm="1">
        <f t="array" ref="AC63">ROUND(QUARTILE(IF(Sum!$FG$2:$FG$153=0,Sum!AA$2:AA$153),$C63),1)</f>
        <v>0</v>
      </c>
      <c r="AD63" cm="1">
        <f t="array" ref="AD63">ROUND(QUARTILE(IF(Sum!$FG$2:$FG$153=0,Sum!AB$2:AB$153),$C63),1)</f>
        <v>0</v>
      </c>
      <c r="AE63" cm="1">
        <f t="array" ref="AE63">ROUND(QUARTILE(IF(Sum!$FG$2:$FG$153=0,Sum!AC$2:AC$153),$C63),1)</f>
        <v>0</v>
      </c>
      <c r="AF63" cm="1">
        <f t="array" ref="AF63">ROUND(QUARTILE(IF(Sum!$FG$2:$FG$153=0,Sum!AD$2:AD$153),$C63),1)</f>
        <v>0</v>
      </c>
      <c r="AG63" cm="1">
        <f t="array" ref="AG63">ROUND(QUARTILE(IF(Sum!$FG$2:$FG$153=0,Sum!AE$2:AE$153),$C63),1)</f>
        <v>0</v>
      </c>
      <c r="AH63" cm="1">
        <f t="array" ref="AH63">ROUND(QUARTILE(IF(Sum!$FG$2:$FG$153=0,Sum!AF$2:AF$153),$C63),1)</f>
        <v>0</v>
      </c>
      <c r="AI63" cm="1">
        <f t="array" ref="AI63">ROUND(QUARTILE(IF(Sum!$FG$2:$FG$153=0,Sum!AG$2:AG$153),$C63),1)</f>
        <v>0</v>
      </c>
      <c r="AJ63" cm="1">
        <f t="array" ref="AJ63">ROUND(QUARTILE(IF(Sum!$FG$2:$FG$153=0,Sum!AH$2:AH$153),$C63),1)</f>
        <v>0</v>
      </c>
      <c r="AK63" cm="1">
        <f t="array" ref="AK63">ROUND(QUARTILE(IF(Sum!$FG$2:$FG$153=0,Sum!AI$2:AI$153),$C63),1)</f>
        <v>0</v>
      </c>
      <c r="AL63" cm="1">
        <f t="array" ref="AL63">ROUND(QUARTILE(IF(Sum!$FG$2:$FG$153=0,Sum!AJ$2:AJ$153),$C63),1)</f>
        <v>0</v>
      </c>
      <c r="AM63" cm="1">
        <f t="array" ref="AM63">ROUND(QUARTILE(IF(Sum!$FG$2:$FG$153=0,Sum!AK$2:AK$153),$C63),1)</f>
        <v>0</v>
      </c>
      <c r="AN63" cm="1">
        <f t="array" ref="AN63">ROUND(QUARTILE(IF(Sum!$FG$2:$FG$153=0,Sum!AL$2:AL$153),$C63),1)</f>
        <v>0</v>
      </c>
      <c r="AO63" cm="1">
        <f t="array" ref="AO63">ROUND(QUARTILE(IF(Sum!$FG$2:$FG$153=0,Sum!AM$2:AM$153),$C63),1)</f>
        <v>0</v>
      </c>
      <c r="AP63" cm="1">
        <f t="array" ref="AP63">ROUND(QUARTILE(IF(Sum!$FG$2:$FG$153=0,Sum!AN$2:AN$153),$C63),1)</f>
        <v>0</v>
      </c>
      <c r="AQ63" cm="1">
        <f t="array" ref="AQ63">ROUND(QUARTILE(IF(Sum!$FG$2:$FG$153=0,Sum!AO$2:AO$153),$C63),1)</f>
        <v>0</v>
      </c>
      <c r="AR63" cm="1">
        <f t="array" ref="AR63">ROUND(QUARTILE(IF(Sum!$FG$2:$FG$153=0,Sum!AP$2:AP$153),$C63),1)</f>
        <v>0</v>
      </c>
      <c r="AS63" cm="1">
        <f t="array" ref="AS63">ROUND(QUARTILE(IF(Sum!$FG$2:$FG$153=0,Sum!AQ$2:AQ$153),$C63),1)</f>
        <v>0</v>
      </c>
      <c r="AT63" cm="1">
        <f t="array" ref="AT63">ROUND(QUARTILE(IF(Sum!$FG$2:$FG$153=0,Sum!AR$2:AR$153),$C63),1)</f>
        <v>0</v>
      </c>
      <c r="AU63" cm="1">
        <f t="array" ref="AU63">ROUND(QUARTILE(IF(Sum!$FG$2:$FG$153=0,Sum!AS$2:AS$153),$C63),1)</f>
        <v>0</v>
      </c>
      <c r="AV63" cm="1">
        <f t="array" ref="AV63">ROUND(QUARTILE(IF(Sum!$FG$2:$FG$153=0,Sum!AT$2:AT$153),$C63),1)</f>
        <v>0</v>
      </c>
      <c r="AW63" cm="1">
        <f t="array" ref="AW63">ROUND(QUARTILE(IF(Sum!$FG$2:$FG$153=0,Sum!AU$2:AU$153),$C63),1)</f>
        <v>0</v>
      </c>
      <c r="AX63" cm="1">
        <f t="array" ref="AX63">ROUND(QUARTILE(IF(Sum!$FG$2:$FG$153=0,Sum!AV$2:AV$153),$C63),1)</f>
        <v>1</v>
      </c>
      <c r="AY63" cm="1">
        <f t="array" ref="AY63">ROUND(QUARTILE(IF(Sum!$FG$2:$FG$153=0,Sum!AW$2:AW$153),$C63),1)</f>
        <v>0</v>
      </c>
      <c r="AZ63" cm="1">
        <f t="array" ref="AZ63">ROUND(QUARTILE(IF(Sum!$FG$2:$FG$153=0,Sum!AX$2:AX$153),$C63),1)</f>
        <v>1</v>
      </c>
      <c r="BA63" cm="1">
        <f t="array" ref="BA63">ROUND(QUARTILE(IF(Sum!$FG$2:$FG$153=0,Sum!AY$2:AY$153),$C63),1)</f>
        <v>21.9</v>
      </c>
      <c r="BB63" cm="1">
        <f t="array" ref="BB63">ROUND(QUARTILE(IF(Sum!$FG$2:$FG$153=0,Sum!AZ$2:AZ$153),$C63),1)</f>
        <v>0.7</v>
      </c>
      <c r="BC63" cm="1">
        <f t="array" ref="BC63">ROUND(QUARTILE(IF(Sum!$FG$2:$FG$153=0,Sum!BA$2:BA$153),$C63),1)</f>
        <v>2.8</v>
      </c>
      <c r="BD63" cm="1">
        <f t="array" ref="BD63">ROUND(QUARTILE(IF(Sum!$FG$2:$FG$153=0,Sum!BB$2:BB$153),$C63),1)</f>
        <v>0</v>
      </c>
      <c r="BE63" cm="1">
        <f t="array" ref="BE63">ROUND(QUARTILE(IF(Sum!$FG$2:$FG$153=0,Sum!BC$2:BC$153),$C63),1)</f>
        <v>0</v>
      </c>
      <c r="BF63" cm="1">
        <f t="array" ref="BF63">ROUND(QUARTILE(IF(Sum!$FG$2:$FG$153=0,Sum!BD$2:BD$153),$C63),1)</f>
        <v>1</v>
      </c>
      <c r="BG63" cm="1">
        <f t="array" ref="BG63">ROUND(QUARTILE(IF(Sum!$FG$2:$FG$153=0,Sum!BE$2:BE$153),$C63),1)</f>
        <v>1</v>
      </c>
      <c r="BH63" cm="1">
        <f t="array" ref="BH63">ROUND(QUARTILE(IF(Sum!$FG$2:$FG$153=0,Sum!BF$2:BF$153),$C63),1)</f>
        <v>147.5</v>
      </c>
      <c r="BI63" cm="1">
        <f t="array" ref="BI63">ROUND(QUARTILE(IF(Sum!$FG$2:$FG$153=0,Sum!BG$2:BG$153),$C63),1)</f>
        <v>1</v>
      </c>
      <c r="BJ63" cm="1">
        <f t="array" ref="BJ63">ROUND(QUARTILE(IF(Sum!$FG$2:$FG$153=0,Sum!BH$2:BH$153),$C63),1)</f>
        <v>84</v>
      </c>
      <c r="BK63" cm="1">
        <f t="array" ref="BK63">ROUND(QUARTILE(IF(Sum!$FG$2:$FG$153=0,Sum!BI$2:BI$153),$C63),1)</f>
        <v>55</v>
      </c>
      <c r="BL63" cm="1">
        <f t="array" ref="BL63">ROUND(QUARTILE(IF(Sum!$FG$2:$FG$153=0,Sum!BJ$2:BJ$153),$C63),1)</f>
        <v>32.4</v>
      </c>
      <c r="BM63" cm="1">
        <f t="array" ref="BM63">ROUND(QUARTILE(IF(Sum!$FG$2:$FG$153=0,Sum!BK$2:BK$153),$C63),1)</f>
        <v>0</v>
      </c>
      <c r="BN63" cm="1">
        <f t="array" ref="BN63">ROUND(QUARTILE(IF(Sum!$FG$2:$FG$153=0,Sum!BL$2:BL$153),$C63),1)</f>
        <v>2</v>
      </c>
      <c r="BO63" cm="1">
        <f t="array" ref="BO63">ROUND(QUARTILE(IF(Sum!$FG$2:$FG$153=0,Sum!BM$2:BM$153),$C63),1)</f>
        <v>0</v>
      </c>
      <c r="BP63" cm="1">
        <f t="array" ref="BP63">ROUND(QUARTILE(IF(Sum!$FG$2:$FG$153=0,Sum!BN$2:BN$153),$C63),1)</f>
        <v>0</v>
      </c>
      <c r="BQ63" cm="1">
        <f t="array" ref="BQ63">ROUND(QUARTILE(IF(Sum!$FG$2:$FG$153=0,Sum!BO$2:BO$153),$C63),1)</f>
        <v>0</v>
      </c>
      <c r="BR63" cm="1">
        <f t="array" ref="BR63">ROUND(QUARTILE(IF(Sum!$FG$2:$FG$153=0,Sum!BP$2:BP$153),$C63),1)</f>
        <v>0</v>
      </c>
      <c r="BS63" cm="1">
        <f t="array" ref="BS63">ROUND(QUARTILE(IF(Sum!$FG$2:$FG$153=0,Sum!BQ$2:BQ$153),$C63),1)</f>
        <v>0</v>
      </c>
      <c r="BT63" cm="1">
        <f t="array" ref="BT63">ROUND(QUARTILE(IF(Sum!$FG$2:$FG$153=0,Sum!BR$2:BR$153),$C63),1)</f>
        <v>1</v>
      </c>
      <c r="BU63" cm="1">
        <f t="array" ref="BU63">ROUND(QUARTILE(IF(Sum!$FG$2:$FG$153=0,Sum!BS$2:BS$153),$C63),1)</f>
        <v>0</v>
      </c>
      <c r="BV63" cm="1">
        <f t="array" ref="BV63">ROUND(QUARTILE(IF(Sum!$FG$2:$FG$153=0,Sum!BT$2:BT$153),$C63),1)</f>
        <v>0</v>
      </c>
      <c r="BW63" cm="1">
        <f t="array" ref="BW63">ROUND(QUARTILE(IF(Sum!$FG$2:$FG$153=0,Sum!BU$2:BU$153),$C63),1)</f>
        <v>0</v>
      </c>
      <c r="BX63" cm="1">
        <f t="array" ref="BX63">ROUND(QUARTILE(IF(Sum!$FG$2:$FG$153=0,Sum!BV$2:BV$153),$C63),1)</f>
        <v>0</v>
      </c>
      <c r="BY63" cm="1">
        <f t="array" ref="BY63">ROUND(QUARTILE(IF(Sum!$FG$2:$FG$153=0,Sum!BW$2:BW$153),$C63),1)</f>
        <v>3</v>
      </c>
      <c r="BZ63" cm="1">
        <f t="array" ref="BZ63">ROUND(QUARTILE(IF(Sum!$FG$2:$FG$153=0,Sum!BX$2:BX$153),$C63),1)</f>
        <v>0</v>
      </c>
      <c r="CA63" cm="1">
        <f t="array" ref="CA63">ROUND(QUARTILE(IF(Sum!$FG$2:$FG$153=0,Sum!BY$2:BY$153),$C63),1)</f>
        <v>0</v>
      </c>
      <c r="CB63" cm="1">
        <f t="array" ref="CB63">ROUND(QUARTILE(IF(Sum!$FG$2:$FG$153=0,Sum!BZ$2:BZ$153),$C63),1)</f>
        <v>0</v>
      </c>
      <c r="CC63" cm="1">
        <f t="array" ref="CC63">ROUND(QUARTILE(IF(Sum!$FG$2:$FG$153=0,Sum!CA$2:CA$153),$C63),1)</f>
        <v>0</v>
      </c>
      <c r="CD63" cm="1">
        <f t="array" ref="CD63">ROUND(QUARTILE(IF(Sum!$FG$2:$FG$153=0,Sum!CB$2:CB$153),$C63),1)</f>
        <v>0</v>
      </c>
      <c r="CE63" cm="1">
        <f t="array" ref="CE63">ROUND(QUARTILE(IF(Sum!$FG$2:$FG$153=0,Sum!CC$2:CC$153),$C63),1)</f>
        <v>0</v>
      </c>
      <c r="CF63" cm="1">
        <f t="array" ref="CF63">ROUND(QUARTILE(IF(Sum!$FG$2:$FG$153=0,Sum!CD$2:CD$153),$C63),1)</f>
        <v>0</v>
      </c>
      <c r="CG63" cm="1">
        <f t="array" ref="CG63">ROUND(QUARTILE(IF(Sum!$FG$2:$FG$153=0,Sum!CE$2:CE$153),$C63),1)</f>
        <v>0</v>
      </c>
      <c r="CH63" cm="1">
        <f t="array" ref="CH63">ROUND(QUARTILE(IF(Sum!$FG$2:$FG$153=0,Sum!CF$2:CF$153),$C63),1)</f>
        <v>0</v>
      </c>
      <c r="CI63" cm="1">
        <f t="array" ref="CI63">ROUND(QUARTILE(IF(Sum!$FG$2:$FG$153=0,Sum!CG$2:CG$153),$C63),1)</f>
        <v>1</v>
      </c>
      <c r="CJ63" cm="1">
        <f t="array" ref="CJ63">ROUND(QUARTILE(IF(Sum!$FG$2:$FG$153=0,Sum!CH$2:CH$153),$C63),1)</f>
        <v>500</v>
      </c>
      <c r="CK63" cm="1">
        <f t="array" ref="CK63">ROUND(QUARTILE(IF(Sum!$FG$2:$FG$153=0,Sum!CI$2:CI$153),$C63),1)</f>
        <v>438.8</v>
      </c>
      <c r="CL63" cm="1">
        <f t="array" ref="CL63">ROUND(QUARTILE(IF(Sum!$FG$2:$FG$153=0,Sum!CJ$2:CJ$153),$C63),1)</f>
        <v>0</v>
      </c>
      <c r="CM63" cm="1">
        <f t="array" ref="CM63">ROUND(QUARTILE(IF(Sum!$FG$2:$FG$153=0,Sum!CK$2:CK$153),$C63),1)</f>
        <v>0</v>
      </c>
      <c r="CN63" cm="1">
        <f t="array" ref="CN63">ROUND(QUARTILE(IF(Sum!$FG$2:$FG$153=0,Sum!CL$2:CL$153),$C63),1)</f>
        <v>0</v>
      </c>
      <c r="CO63" cm="1">
        <f t="array" ref="CO63">ROUND(QUARTILE(IF(Sum!$FG$2:$FG$153=0,Sum!CM$2:CM$153),$C63),1)</f>
        <v>0</v>
      </c>
      <c r="CP63" cm="1">
        <f t="array" ref="CP63">ROUND(QUARTILE(IF(Sum!$FG$2:$FG$153=0,Sum!CN$2:CN$153),$C63),1)</f>
        <v>0</v>
      </c>
      <c r="CQ63" cm="1">
        <f t="array" ref="CQ63">ROUND(QUARTILE(IF(Sum!$FG$2:$FG$153=0,Sum!CO$2:CO$153),$C63),1)</f>
        <v>0</v>
      </c>
      <c r="CR63" cm="1">
        <f t="array" ref="CR63">ROUND(QUARTILE(IF(Sum!$FG$2:$FG$153=0,Sum!CP$2:CP$153),$C63),1)</f>
        <v>0</v>
      </c>
      <c r="CS63" cm="1">
        <f t="array" ref="CS63">ROUND(QUARTILE(IF(Sum!$FG$2:$FG$153=0,Sum!CQ$2:CQ$153),$C63),1)</f>
        <v>0</v>
      </c>
      <c r="CT63" cm="1">
        <f t="array" ref="CT63">ROUND(QUARTILE(IF(Sum!$FG$2:$FG$153=0,Sum!CR$2:CR$153),$C63),1)</f>
        <v>0</v>
      </c>
      <c r="CU63" cm="1">
        <f t="array" ref="CU63">ROUND(QUARTILE(IF(Sum!$FG$2:$FG$153=0,Sum!CS$2:CS$153),$C63),1)</f>
        <v>0</v>
      </c>
      <c r="CV63" cm="1">
        <f t="array" ref="CV63">ROUND(QUARTILE(IF(Sum!$FG$2:$FG$153=0,Sum!CT$2:CT$153),$C63),1)</f>
        <v>0</v>
      </c>
      <c r="CW63" cm="1">
        <f t="array" ref="CW63">ROUND(QUARTILE(IF(Sum!$FG$2:$FG$153=0,Sum!CU$2:CU$153),$C63),1)</f>
        <v>0</v>
      </c>
      <c r="CX63" cm="1">
        <f t="array" ref="CX63">ROUND(QUARTILE(IF(Sum!$FG$2:$FG$153=0,Sum!CV$2:CV$153),$C63),1)</f>
        <v>0</v>
      </c>
      <c r="CY63" cm="1">
        <f t="array" ref="CY63">ROUND(QUARTILE(IF(Sum!$FG$2:$FG$153=0,Sum!CW$2:CW$153),$C63),1)</f>
        <v>0</v>
      </c>
      <c r="CZ63" cm="1">
        <f t="array" ref="CZ63">ROUND(QUARTILE(IF(Sum!$FG$2:$FG$153=0,Sum!CX$2:CX$153),$C63),1)</f>
        <v>0</v>
      </c>
      <c r="DA63" cm="1">
        <f t="array" ref="DA63">ROUND(QUARTILE(IF(Sum!$FG$2:$FG$153=0,Sum!CY$2:CY$153),$C63),1)</f>
        <v>0</v>
      </c>
      <c r="DB63" cm="1">
        <f t="array" ref="DB63">ROUND(QUARTILE(IF(Sum!$FG$2:$FG$153=0,Sum!CZ$2:CZ$153),$C63),1)</f>
        <v>0</v>
      </c>
      <c r="DC63" cm="1">
        <f t="array" ref="DC63">ROUND(QUARTILE(IF(Sum!$FG$2:$FG$153=0,Sum!DA$2:DA$153),$C63),1)</f>
        <v>0</v>
      </c>
      <c r="DD63" cm="1">
        <f t="array" ref="DD63">ROUND(QUARTILE(IF(Sum!$FG$2:$FG$153=0,Sum!DB$2:DB$153),$C63),1)</f>
        <v>0</v>
      </c>
      <c r="DE63" cm="1">
        <f t="array" ref="DE63">ROUND(QUARTILE(IF(Sum!$FG$2:$FG$153=0,Sum!DC$2:DC$153),$C63),1)</f>
        <v>0</v>
      </c>
      <c r="DF63" cm="1">
        <f t="array" ref="DF63">ROUND(QUARTILE(IF(Sum!$FG$2:$FG$153=0,Sum!DD$2:DD$153),$C63),1)</f>
        <v>0</v>
      </c>
      <c r="DG63" cm="1">
        <f t="array" ref="DG63">ROUND(QUARTILE(IF(Sum!$FG$2:$FG$153=0,Sum!DE$2:DE$153),$C63),1)</f>
        <v>0</v>
      </c>
      <c r="DH63" cm="1">
        <f t="array" ref="DH63">ROUND(QUARTILE(IF(Sum!$FG$2:$FG$153=0,Sum!DF$2:DF$153),$C63),1)</f>
        <v>1</v>
      </c>
      <c r="DI63" cm="1">
        <f t="array" ref="DI63">ROUND(QUARTILE(IF(Sum!$FG$2:$FG$153=0,Sum!DG$2:DG$153),$C63),1)</f>
        <v>0</v>
      </c>
      <c r="DJ63" cm="1">
        <f t="array" ref="DJ63">ROUND(QUARTILE(IF(Sum!$FG$2:$FG$153=0,Sum!DH$2:DH$153),$C63),1)</f>
        <v>0</v>
      </c>
      <c r="DK63" cm="1">
        <f t="array" ref="DK63">ROUND(QUARTILE(IF(Sum!$FG$2:$FG$153=0,Sum!DI$2:DI$153),$C63),1)</f>
        <v>0</v>
      </c>
      <c r="DL63" cm="1">
        <f t="array" ref="DL63">ROUND(QUARTILE(IF(Sum!$FG$2:$FG$153=0,Sum!DJ$2:DJ$153),$C63),1)</f>
        <v>1</v>
      </c>
      <c r="DM63" cm="1">
        <f t="array" ref="DM63">ROUND(QUARTILE(IF(Sum!$FG$2:$FG$153=0,Sum!DK$2:DK$153),$C63),1)</f>
        <v>0</v>
      </c>
      <c r="DN63" cm="1">
        <f t="array" ref="DN63">ROUND(QUARTILE(IF(Sum!$FG$2:$FG$153=0,Sum!DL$2:DL$153),$C63),1)</f>
        <v>0</v>
      </c>
      <c r="DO63" cm="1">
        <f t="array" ref="DO63">ROUND(QUARTILE(IF(Sum!$FG$2:$FG$153=0,Sum!DM$2:DM$153),$C63),1)</f>
        <v>0</v>
      </c>
      <c r="DP63" cm="1">
        <f t="array" ref="DP63">ROUND(QUARTILE(IF(Sum!$FG$2:$FG$153=0,Sum!DN$2:DN$153),$C63),1)</f>
        <v>0</v>
      </c>
      <c r="DQ63" cm="1">
        <f t="array" ref="DQ63">ROUND(QUARTILE(IF(Sum!$FG$2:$FG$153=0,Sum!DO$2:DO$153),$C63),1)</f>
        <v>0</v>
      </c>
      <c r="DR63" cm="1">
        <f t="array" ref="DR63">ROUND(QUARTILE(IF(Sum!$FG$2:$FG$153=0,Sum!DP$2:DP$153),$C63),1)</f>
        <v>0</v>
      </c>
      <c r="DS63" cm="1">
        <f t="array" ref="DS63">ROUND(QUARTILE(IF(Sum!$FG$2:$FG$153=0,Sum!DQ$2:DQ$153),$C63),1)</f>
        <v>0</v>
      </c>
      <c r="DT63" cm="1">
        <f t="array" ref="DT63">ROUND(QUARTILE(IF(Sum!$FG$2:$FG$153=0,Sum!DR$2:DR$153),$C63),1)</f>
        <v>0</v>
      </c>
      <c r="DU63" cm="1">
        <f t="array" ref="DU63">ROUND(QUARTILE(IF(Sum!$FG$2:$FG$153=0,Sum!DS$2:DS$153),$C63),1)</f>
        <v>1</v>
      </c>
      <c r="DV63" cm="1">
        <f t="array" ref="DV63">ROUND(QUARTILE(IF(Sum!$FG$2:$FG$153=0,Sum!DT$2:DT$153),$C63),1)</f>
        <v>17</v>
      </c>
      <c r="DW63" cm="1">
        <f t="array" ref="DW63">ROUND(QUARTILE(IF(Sum!$FG$2:$FG$153=0,Sum!DU$2:DU$153),$C63),1)</f>
        <v>0</v>
      </c>
      <c r="DX63" cm="1">
        <f t="array" ref="DX63">ROUND(QUARTILE(IF(Sum!$FG$2:$FG$153=0,Sum!DV$2:DV$153),$C63),1)</f>
        <v>0</v>
      </c>
      <c r="DY63" cm="1">
        <f t="array" ref="DY63">ROUND(QUARTILE(IF(Sum!$FG$2:$FG$153=0,Sum!DW$2:DW$153),$C63),1)</f>
        <v>0</v>
      </c>
      <c r="DZ63" cm="1">
        <f t="array" ref="DZ63">ROUND(QUARTILE(IF(Sum!$FG$2:$FG$153=0,Sum!DX$2:DX$153),$C63),1)</f>
        <v>0</v>
      </c>
      <c r="EA63" cm="1">
        <f t="array" ref="EA63">ROUND(QUARTILE(IF(Sum!$FG$2:$FG$153=0,Sum!DY$2:DY$153),$C63),1)</f>
        <v>0</v>
      </c>
      <c r="EB63" cm="1">
        <f t="array" ref="EB63">ROUND(QUARTILE(IF(Sum!$FG$2:$FG$153=0,Sum!DZ$2:DZ$153),$C63),1)</f>
        <v>0</v>
      </c>
      <c r="EC63" cm="1">
        <f t="array" ref="EC63">ROUND(QUARTILE(IF(Sum!$FG$2:$FG$153=0,Sum!EA$2:EA$153),$C63),1)</f>
        <v>0</v>
      </c>
      <c r="ED63" cm="1">
        <f t="array" ref="ED63">ROUND(QUARTILE(IF(Sum!$FG$2:$FG$153=0,Sum!EB$2:EB$153),$C63),1)</f>
        <v>0</v>
      </c>
      <c r="EE63" cm="1">
        <f t="array" ref="EE63">ROUND(QUARTILE(IF(Sum!$FG$2:$FG$153=0,Sum!EC$2:EC$153),$C63),1)</f>
        <v>0</v>
      </c>
      <c r="EF63" cm="1">
        <f t="array" ref="EF63">ROUND(QUARTILE(IF(Sum!$FG$2:$FG$153=0,Sum!ED$2:ED$153),$C63),1)</f>
        <v>0</v>
      </c>
      <c r="EG63" cm="1">
        <f t="array" ref="EG63">ROUND(QUARTILE(IF(Sum!$FG$2:$FG$153=0,Sum!EE$2:EE$153),$C63),1)</f>
        <v>0.8</v>
      </c>
      <c r="EH63" cm="1">
        <f t="array" ref="EH63">ROUND(QUARTILE(IF(Sum!$FG$2:$FG$153=0,Sum!EF$2:EF$153),$C63),1)</f>
        <v>0</v>
      </c>
      <c r="EI63" cm="1">
        <f t="array" ref="EI63">ROUND(QUARTILE(IF(Sum!$FG$2:$FG$153=0,Sum!EG$2:EG$153),$C63),1)</f>
        <v>0</v>
      </c>
      <c r="EJ63" cm="1">
        <f t="array" ref="EJ63">ROUND(QUARTILE(IF(Sum!$FG$2:$FG$153=0,Sum!EH$2:EH$153),$C63),1)</f>
        <v>0</v>
      </c>
      <c r="EK63" cm="1">
        <f t="array" ref="EK63">ROUND(QUARTILE(IF(Sum!$FG$2:$FG$153=0,Sum!EI$2:EI$153),$C63),1)</f>
        <v>0</v>
      </c>
      <c r="EL63" cm="1">
        <f t="array" ref="EL63">ROUND(QUARTILE(IF(Sum!$FG$2:$FG$153=0,Sum!EJ$2:EJ$153),$C63),1)</f>
        <v>0</v>
      </c>
      <c r="EM63" cm="1">
        <f t="array" ref="EM63">ROUND(QUARTILE(IF(Sum!$FG$2:$FG$153=0,Sum!EK$2:EK$153),$C63),1)</f>
        <v>0</v>
      </c>
      <c r="EN63" cm="1">
        <f t="array" ref="EN63">ROUND(QUARTILE(IF(Sum!$FG$2:$FG$153=0,Sum!EL$2:EL$153),$C63),1)</f>
        <v>0</v>
      </c>
      <c r="EO63" cm="1">
        <f t="array" ref="EO63">ROUND(QUARTILE(IF(Sum!$FG$2:$FG$153=0,Sum!EM$2:EM$153),$C63),1)</f>
        <v>1</v>
      </c>
      <c r="EP63" cm="1">
        <f t="array" ref="EP63">ROUND(QUARTILE(IF(Sum!$FG$2:$FG$153=0,Sum!EN$2:EN$153),$C63),1)</f>
        <v>0</v>
      </c>
      <c r="EQ63" cm="1">
        <f t="array" ref="EQ63">ROUND(QUARTILE(IF(Sum!$FG$2:$FG$153=0,Sum!EO$2:EO$153),$C63),1)</f>
        <v>0</v>
      </c>
      <c r="ER63" cm="1">
        <f t="array" ref="ER63">ROUND(QUARTILE(IF(Sum!$FG$2:$FG$153=0,Sum!EP$2:EP$153),$C63),1)</f>
        <v>0</v>
      </c>
      <c r="ES63" cm="1">
        <f t="array" ref="ES63">ROUND(QUARTILE(IF(Sum!$FG$2:$FG$153=0,Sum!EQ$2:EQ$153),$C63),1)</f>
        <v>0</v>
      </c>
      <c r="ET63" cm="1">
        <f t="array" ref="ET63">ROUND(QUARTILE(IF(Sum!$FG$2:$FG$153=0,Sum!ER$2:ER$153),$C63),1)</f>
        <v>0</v>
      </c>
      <c r="EU63" cm="1">
        <f t="array" ref="EU63">ROUND(QUARTILE(IF(Sum!$FG$2:$FG$153=0,Sum!ES$2:ES$153),$C63),1)</f>
        <v>0</v>
      </c>
      <c r="EV63" cm="1">
        <f t="array" ref="EV63">ROUND(QUARTILE(IF(Sum!$FG$2:$FG$153=0,Sum!ET$2:ET$153),$C63),1)</f>
        <v>0</v>
      </c>
      <c r="EW63" cm="1">
        <f t="array" ref="EW63">ROUND(QUARTILE(IF(Sum!$FG$2:$FG$153=0,Sum!EU$2:EU$153),$C63),1)</f>
        <v>1</v>
      </c>
      <c r="EX63" cm="1">
        <f t="array" ref="EX63">ROUND(QUARTILE(IF(Sum!$FG$2:$FG$153=0,Sum!EV$2:EV$153),$C63),1)</f>
        <v>0</v>
      </c>
      <c r="EY63" cm="1">
        <f t="array" ref="EY63">ROUND(QUARTILE(IF(Sum!$FG$2:$FG$153=0,Sum!EW$2:EW$153),$C63),1)</f>
        <v>0</v>
      </c>
      <c r="EZ63" cm="1">
        <f t="array" ref="EZ63">ROUND(QUARTILE(IF(Sum!$FG$2:$FG$153=0,Sum!EX$2:EX$153),$C63),1)</f>
        <v>0</v>
      </c>
      <c r="FA63" cm="1">
        <f t="array" ref="FA63">ROUND(QUARTILE(IF(Sum!$FG$2:$FG$153=0,Sum!EY$2:EY$153),$C63),1)</f>
        <v>0</v>
      </c>
      <c r="FB63" cm="1">
        <f t="array" ref="FB63">ROUND(QUARTILE(IF(Sum!$FG$2:$FG$153=0,Sum!EZ$2:EZ$153),$C63),1)</f>
        <v>0</v>
      </c>
      <c r="FC63" cm="1">
        <f t="array" ref="FC63">ROUND(QUARTILE(IF(Sum!$FG$2:$FG$153=0,Sum!FA$2:FA$153),$C63),1)</f>
        <v>0</v>
      </c>
      <c r="FD63" cm="1">
        <f t="array" ref="FD63">ROUND(QUARTILE(IF(Sum!$FG$2:$FG$153=0,Sum!FB$2:FB$153),$C63),1)</f>
        <v>0</v>
      </c>
      <c r="FE63" cm="1">
        <f t="array" ref="FE63">ROUND(QUARTILE(IF(Sum!$FG$2:$FG$153=0,Sum!FC$2:FC$153),$C63),1)</f>
        <v>0</v>
      </c>
    </row>
    <row r="64" spans="1:161" x14ac:dyDescent="0.25">
      <c r="A64" s="198"/>
      <c r="B64" s="44" t="s">
        <v>386</v>
      </c>
      <c r="C64" s="44">
        <v>3</v>
      </c>
      <c r="D64" cm="1">
        <f t="array" ref="D64">ROUND(QUARTILE(IF(Sum!$FG$2:$FG$153=0,Sum!B$2:B$153),$C64),1)</f>
        <v>56.3</v>
      </c>
      <c r="E64" cm="1">
        <f t="array" ref="E64">ROUND(QUARTILE(IF(Sum!$FG$2:$FG$153=0,Sum!C$2:C$153),$C64),1)</f>
        <v>1</v>
      </c>
      <c r="F64" cm="1">
        <f t="array" ref="F64">ROUND(QUARTILE(IF(Sum!$FG$2:$FG$153=0,Sum!D$2:D$153),$C64),1)</f>
        <v>1</v>
      </c>
      <c r="G64" cm="1">
        <f t="array" ref="G64">ROUND(QUARTILE(IF(Sum!$FG$2:$FG$153=0,Sum!E$2:E$153),$C64),1)</f>
        <v>1</v>
      </c>
      <c r="H64" cm="1">
        <f t="array" ref="H64">ROUND(QUARTILE(IF(Sum!$FG$2:$FG$153=0,Sum!F$2:F$153),$C64),1)</f>
        <v>0</v>
      </c>
      <c r="I64" cm="1">
        <f t="array" ref="I64">ROUND(QUARTILE(IF(Sum!$FG$2:$FG$153=0,Sum!G$2:G$153),$C64),1)</f>
        <v>1</v>
      </c>
      <c r="J64" cm="1">
        <f t="array" ref="J64">ROUND(QUARTILE(IF(Sum!$FG$2:$FG$153=0,Sum!H$2:H$153),$C64),1)</f>
        <v>1</v>
      </c>
      <c r="K64" cm="1">
        <f t="array" ref="K64">ROUND(QUARTILE(IF(Sum!$FG$2:$FG$153=0,Sum!I$2:I$153),$C64),1)</f>
        <v>175</v>
      </c>
      <c r="L64" cm="1">
        <f t="array" ref="L64">ROUND(QUARTILE(IF(Sum!$FG$2:$FG$153=0,Sum!J$2:J$153),$C64),1)</f>
        <v>93</v>
      </c>
      <c r="M64" cm="1">
        <f t="array" ref="M64">ROUND(QUARTILE(IF(Sum!$FG$2:$FG$153=0,Sum!K$2:K$153),$C64),1)</f>
        <v>31.2</v>
      </c>
      <c r="N64" cm="1">
        <f t="array" ref="N64">ROUND(QUARTILE(IF(Sum!$FG$2:$FG$153=0,Sum!L$2:L$153),$C64),1)</f>
        <v>1</v>
      </c>
      <c r="O64" cm="1">
        <f t="array" ref="O64">ROUND(QUARTILE(IF(Sum!$FG$2:$FG$153=0,Sum!M$2:M$153),$C64),1)</f>
        <v>1</v>
      </c>
      <c r="P64" cm="1">
        <f t="array" ref="P64">ROUND(QUARTILE(IF(Sum!$FG$2:$FG$153=0,Sum!N$2:N$153),$C64),1)</f>
        <v>0</v>
      </c>
      <c r="Q64" cm="1">
        <f t="array" ref="Q64">ROUND(QUARTILE(IF(Sum!$FG$2:$FG$153=0,Sum!O$2:O$153),$C64),1)</f>
        <v>1</v>
      </c>
      <c r="R64" cm="1">
        <f t="array" ref="R64">ROUND(QUARTILE(IF(Sum!$FG$2:$FG$153=0,Sum!P$2:P$153),$C64),1)</f>
        <v>0</v>
      </c>
      <c r="S64" cm="1">
        <f t="array" ref="S64">ROUND(QUARTILE(IF(Sum!$FG$2:$FG$153=0,Sum!Q$2:Q$153),$C64),1)</f>
        <v>1</v>
      </c>
      <c r="T64" cm="1">
        <f t="array" ref="T64">ROUND(QUARTILE(IF(Sum!$FG$2:$FG$153=0,Sum!R$2:R$153),$C64),1)</f>
        <v>1</v>
      </c>
      <c r="U64" cm="1">
        <f t="array" ref="U64">ROUND(QUARTILE(IF(Sum!$FG$2:$FG$153=0,Sum!S$2:S$153),$C64),1)</f>
        <v>0</v>
      </c>
      <c r="V64" cm="1">
        <f t="array" ref="V64">ROUND(QUARTILE(IF(Sum!$FG$2:$FG$153=0,Sum!T$2:T$153),$C64),1)</f>
        <v>0</v>
      </c>
      <c r="W64" cm="1">
        <f t="array" ref="W64">ROUND(QUARTILE(IF(Sum!$FG$2:$FG$153=0,Sum!U$2:U$153),$C64),1)</f>
        <v>0</v>
      </c>
      <c r="X64" cm="1">
        <f t="array" ref="X64">ROUND(QUARTILE(IF(Sum!$FG$2:$FG$153=0,Sum!V$2:V$153),$C64),1)</f>
        <v>1</v>
      </c>
      <c r="Y64" cm="1">
        <f t="array" ref="Y64">ROUND(QUARTILE(IF(Sum!$FG$2:$FG$153=0,Sum!W$2:W$153),$C64),1)</f>
        <v>0</v>
      </c>
      <c r="Z64" cm="1">
        <f t="array" ref="Z64">ROUND(QUARTILE(IF(Sum!$FG$2:$FG$153=0,Sum!X$2:X$153),$C64),1)</f>
        <v>1</v>
      </c>
      <c r="AA64" cm="1">
        <f t="array" ref="AA64">ROUND(QUARTILE(IF(Sum!$FG$2:$FG$153=0,Sum!Y$2:Y$153),$C64),1)</f>
        <v>1</v>
      </c>
      <c r="AB64" cm="1">
        <f t="array" ref="AB64">ROUND(QUARTILE(IF(Sum!$FG$2:$FG$153=0,Sum!Z$2:Z$153),$C64),1)</f>
        <v>0</v>
      </c>
      <c r="AC64" cm="1">
        <f t="array" ref="AC64">ROUND(QUARTILE(IF(Sum!$FG$2:$FG$153=0,Sum!AA$2:AA$153),$C64),1)</f>
        <v>0</v>
      </c>
      <c r="AD64" cm="1">
        <f t="array" ref="AD64">ROUND(QUARTILE(IF(Sum!$FG$2:$FG$153=0,Sum!AB$2:AB$153),$C64),1)</f>
        <v>0</v>
      </c>
      <c r="AE64" cm="1">
        <f t="array" ref="AE64">ROUND(QUARTILE(IF(Sum!$FG$2:$FG$153=0,Sum!AC$2:AC$153),$C64),1)</f>
        <v>0</v>
      </c>
      <c r="AF64" cm="1">
        <f t="array" ref="AF64">ROUND(QUARTILE(IF(Sum!$FG$2:$FG$153=0,Sum!AD$2:AD$153),$C64),1)</f>
        <v>0</v>
      </c>
      <c r="AG64" cm="1">
        <f t="array" ref="AG64">ROUND(QUARTILE(IF(Sum!$FG$2:$FG$153=0,Sum!AE$2:AE$153),$C64),1)</f>
        <v>0</v>
      </c>
      <c r="AH64" cm="1">
        <f t="array" ref="AH64">ROUND(QUARTILE(IF(Sum!$FG$2:$FG$153=0,Sum!AF$2:AF$153),$C64),1)</f>
        <v>0</v>
      </c>
      <c r="AI64" cm="1">
        <f t="array" ref="AI64">ROUND(QUARTILE(IF(Sum!$FG$2:$FG$153=0,Sum!AG$2:AG$153),$C64),1)</f>
        <v>0</v>
      </c>
      <c r="AJ64" cm="1">
        <f t="array" ref="AJ64">ROUND(QUARTILE(IF(Sum!$FG$2:$FG$153=0,Sum!AH$2:AH$153),$C64),1)</f>
        <v>0</v>
      </c>
      <c r="AK64" cm="1">
        <f t="array" ref="AK64">ROUND(QUARTILE(IF(Sum!$FG$2:$FG$153=0,Sum!AI$2:AI$153),$C64),1)</f>
        <v>0</v>
      </c>
      <c r="AL64" cm="1">
        <f t="array" ref="AL64">ROUND(QUARTILE(IF(Sum!$FG$2:$FG$153=0,Sum!AJ$2:AJ$153),$C64),1)</f>
        <v>0</v>
      </c>
      <c r="AM64" cm="1">
        <f t="array" ref="AM64">ROUND(QUARTILE(IF(Sum!$FG$2:$FG$153=0,Sum!AK$2:AK$153),$C64),1)</f>
        <v>0</v>
      </c>
      <c r="AN64" cm="1">
        <f t="array" ref="AN64">ROUND(QUARTILE(IF(Sum!$FG$2:$FG$153=0,Sum!AL$2:AL$153),$C64),1)</f>
        <v>1</v>
      </c>
      <c r="AO64" cm="1">
        <f t="array" ref="AO64">ROUND(QUARTILE(IF(Sum!$FG$2:$FG$153=0,Sum!AM$2:AM$153),$C64),1)</f>
        <v>1</v>
      </c>
      <c r="AP64" cm="1">
        <f t="array" ref="AP64">ROUND(QUARTILE(IF(Sum!$FG$2:$FG$153=0,Sum!AN$2:AN$153),$C64),1)</f>
        <v>0</v>
      </c>
      <c r="AQ64" cm="1">
        <f t="array" ref="AQ64">ROUND(QUARTILE(IF(Sum!$FG$2:$FG$153=0,Sum!AO$2:AO$153),$C64),1)</f>
        <v>0</v>
      </c>
      <c r="AR64" cm="1">
        <f t="array" ref="AR64">ROUND(QUARTILE(IF(Sum!$FG$2:$FG$153=0,Sum!AP$2:AP$153),$C64),1)</f>
        <v>0</v>
      </c>
      <c r="AS64" cm="1">
        <f t="array" ref="AS64">ROUND(QUARTILE(IF(Sum!$FG$2:$FG$153=0,Sum!AQ$2:AQ$153),$C64),1)</f>
        <v>0</v>
      </c>
      <c r="AT64" cm="1">
        <f t="array" ref="AT64">ROUND(QUARTILE(IF(Sum!$FG$2:$FG$153=0,Sum!AR$2:AR$153),$C64),1)</f>
        <v>1</v>
      </c>
      <c r="AU64" cm="1">
        <f t="array" ref="AU64">ROUND(QUARTILE(IF(Sum!$FG$2:$FG$153=0,Sum!AS$2:AS$153),$C64),1)</f>
        <v>0</v>
      </c>
      <c r="AV64" cm="1">
        <f t="array" ref="AV64">ROUND(QUARTILE(IF(Sum!$FG$2:$FG$153=0,Sum!AT$2:AT$153),$C64),1)</f>
        <v>0</v>
      </c>
      <c r="AW64" cm="1">
        <f t="array" ref="AW64">ROUND(QUARTILE(IF(Sum!$FG$2:$FG$153=0,Sum!AU$2:AU$153),$C64),1)</f>
        <v>0</v>
      </c>
      <c r="AX64" cm="1">
        <f t="array" ref="AX64">ROUND(QUARTILE(IF(Sum!$FG$2:$FG$153=0,Sum!AV$2:AV$153),$C64),1)</f>
        <v>1</v>
      </c>
      <c r="AY64" cm="1">
        <f t="array" ref="AY64">ROUND(QUARTILE(IF(Sum!$FG$2:$FG$153=0,Sum!AW$2:AW$153),$C64),1)</f>
        <v>0</v>
      </c>
      <c r="AZ64" cm="1">
        <f t="array" ref="AZ64">ROUND(QUARTILE(IF(Sum!$FG$2:$FG$153=0,Sum!AX$2:AX$153),$C64),1)</f>
        <v>1</v>
      </c>
      <c r="BA64" cm="1">
        <f t="array" ref="BA64">ROUND(QUARTILE(IF(Sum!$FG$2:$FG$153=0,Sum!AY$2:AY$153),$C64),1)</f>
        <v>34</v>
      </c>
      <c r="BB64" cm="1">
        <f t="array" ref="BB64">ROUND(QUARTILE(IF(Sum!$FG$2:$FG$153=0,Sum!AZ$2:AZ$153),$C64),1)</f>
        <v>1.4</v>
      </c>
      <c r="BC64" cm="1">
        <f t="array" ref="BC64">ROUND(QUARTILE(IF(Sum!$FG$2:$FG$153=0,Sum!BA$2:BA$153),$C64),1)</f>
        <v>3.5</v>
      </c>
      <c r="BD64" cm="1">
        <f t="array" ref="BD64">ROUND(QUARTILE(IF(Sum!$FG$2:$FG$153=0,Sum!BB$2:BB$153),$C64),1)</f>
        <v>0</v>
      </c>
      <c r="BE64" cm="1">
        <f t="array" ref="BE64">ROUND(QUARTILE(IF(Sum!$FG$2:$FG$153=0,Sum!BC$2:BC$153),$C64),1)</f>
        <v>0</v>
      </c>
      <c r="BF64" cm="1">
        <f t="array" ref="BF64">ROUND(QUARTILE(IF(Sum!$FG$2:$FG$153=0,Sum!BD$2:BD$153),$C64),1)</f>
        <v>1</v>
      </c>
      <c r="BG64" cm="1">
        <f t="array" ref="BG64">ROUND(QUARTILE(IF(Sum!$FG$2:$FG$153=0,Sum!BE$2:BE$153),$C64),1)</f>
        <v>1.2</v>
      </c>
      <c r="BH64" cm="1">
        <f t="array" ref="BH64">ROUND(QUARTILE(IF(Sum!$FG$2:$FG$153=0,Sum!BF$2:BF$153),$C64),1)</f>
        <v>175.6</v>
      </c>
      <c r="BI64" cm="1">
        <f t="array" ref="BI64">ROUND(QUARTILE(IF(Sum!$FG$2:$FG$153=0,Sum!BG$2:BG$153),$C64),1)</f>
        <v>1</v>
      </c>
      <c r="BJ64" cm="1">
        <f t="array" ref="BJ64">ROUND(QUARTILE(IF(Sum!$FG$2:$FG$153=0,Sum!BH$2:BH$153),$C64),1)</f>
        <v>118.3</v>
      </c>
      <c r="BK64" cm="1">
        <f t="array" ref="BK64">ROUND(QUARTILE(IF(Sum!$FG$2:$FG$153=0,Sum!BI$2:BI$153),$C64),1)</f>
        <v>83.3</v>
      </c>
      <c r="BL64" cm="1">
        <f t="array" ref="BL64">ROUND(QUARTILE(IF(Sum!$FG$2:$FG$153=0,Sum!BJ$2:BJ$153),$C64),1)</f>
        <v>35</v>
      </c>
      <c r="BM64" cm="1">
        <f t="array" ref="BM64">ROUND(QUARTILE(IF(Sum!$FG$2:$FG$153=0,Sum!BK$2:BK$153),$C64),1)</f>
        <v>0</v>
      </c>
      <c r="BN64" cm="1">
        <f t="array" ref="BN64">ROUND(QUARTILE(IF(Sum!$FG$2:$FG$153=0,Sum!BL$2:BL$153),$C64),1)</f>
        <v>3</v>
      </c>
      <c r="BO64" cm="1">
        <f t="array" ref="BO64">ROUND(QUARTILE(IF(Sum!$FG$2:$FG$153=0,Sum!BM$2:BM$153),$C64),1)</f>
        <v>0</v>
      </c>
      <c r="BP64" cm="1">
        <f t="array" ref="BP64">ROUND(QUARTILE(IF(Sum!$FG$2:$FG$153=0,Sum!BN$2:BN$153),$C64),1)</f>
        <v>0</v>
      </c>
      <c r="BQ64" cm="1">
        <f t="array" ref="BQ64">ROUND(QUARTILE(IF(Sum!$FG$2:$FG$153=0,Sum!BO$2:BO$153),$C64),1)</f>
        <v>1</v>
      </c>
      <c r="BR64" cm="1">
        <f t="array" ref="BR64">ROUND(QUARTILE(IF(Sum!$FG$2:$FG$153=0,Sum!BP$2:BP$153),$C64),1)</f>
        <v>1</v>
      </c>
      <c r="BS64" cm="1">
        <f t="array" ref="BS64">ROUND(QUARTILE(IF(Sum!$FG$2:$FG$153=0,Sum!BQ$2:BQ$153),$C64),1)</f>
        <v>0</v>
      </c>
      <c r="BT64" cm="1">
        <f t="array" ref="BT64">ROUND(QUARTILE(IF(Sum!$FG$2:$FG$153=0,Sum!BR$2:BR$153),$C64),1)</f>
        <v>1</v>
      </c>
      <c r="BU64" cm="1">
        <f t="array" ref="BU64">ROUND(QUARTILE(IF(Sum!$FG$2:$FG$153=0,Sum!BS$2:BS$153),$C64),1)</f>
        <v>0</v>
      </c>
      <c r="BV64" cm="1">
        <f t="array" ref="BV64">ROUND(QUARTILE(IF(Sum!$FG$2:$FG$153=0,Sum!BT$2:BT$153),$C64),1)</f>
        <v>0</v>
      </c>
      <c r="BW64" cm="1">
        <f t="array" ref="BW64">ROUND(QUARTILE(IF(Sum!$FG$2:$FG$153=0,Sum!BU$2:BU$153),$C64),1)</f>
        <v>0</v>
      </c>
      <c r="BX64" cm="1">
        <f t="array" ref="BX64">ROUND(QUARTILE(IF(Sum!$FG$2:$FG$153=0,Sum!BV$2:BV$153),$C64),1)</f>
        <v>0</v>
      </c>
      <c r="BY64" cm="1">
        <f t="array" ref="BY64">ROUND(QUARTILE(IF(Sum!$FG$2:$FG$153=0,Sum!BW$2:BW$153),$C64),1)</f>
        <v>4</v>
      </c>
      <c r="BZ64" cm="1">
        <f t="array" ref="BZ64">ROUND(QUARTILE(IF(Sum!$FG$2:$FG$153=0,Sum!BX$2:BX$153),$C64),1)</f>
        <v>0</v>
      </c>
      <c r="CA64" cm="1">
        <f t="array" ref="CA64">ROUND(QUARTILE(IF(Sum!$FG$2:$FG$153=0,Sum!BY$2:BY$153),$C64),1)</f>
        <v>0</v>
      </c>
      <c r="CB64" cm="1">
        <f t="array" ref="CB64">ROUND(QUARTILE(IF(Sum!$FG$2:$FG$153=0,Sum!BZ$2:BZ$153),$C64),1)</f>
        <v>1</v>
      </c>
      <c r="CC64" cm="1">
        <f t="array" ref="CC64">ROUND(QUARTILE(IF(Sum!$FG$2:$FG$153=0,Sum!CA$2:CA$153),$C64),1)</f>
        <v>1</v>
      </c>
      <c r="CD64" cm="1">
        <f t="array" ref="CD64">ROUND(QUARTILE(IF(Sum!$FG$2:$FG$153=0,Sum!CB$2:CB$153),$C64),1)</f>
        <v>0</v>
      </c>
      <c r="CE64" cm="1">
        <f t="array" ref="CE64">ROUND(QUARTILE(IF(Sum!$FG$2:$FG$153=0,Sum!CC$2:CC$153),$C64),1)</f>
        <v>0</v>
      </c>
      <c r="CF64" cm="1">
        <f t="array" ref="CF64">ROUND(QUARTILE(IF(Sum!$FG$2:$FG$153=0,Sum!CD$2:CD$153),$C64),1)</f>
        <v>0</v>
      </c>
      <c r="CG64" cm="1">
        <f t="array" ref="CG64">ROUND(QUARTILE(IF(Sum!$FG$2:$FG$153=0,Sum!CE$2:CE$153),$C64),1)</f>
        <v>1</v>
      </c>
      <c r="CH64" cm="1">
        <f t="array" ref="CH64">ROUND(QUARTILE(IF(Sum!$FG$2:$FG$153=0,Sum!CF$2:CF$153),$C64),1)</f>
        <v>0</v>
      </c>
      <c r="CI64" cm="1">
        <f t="array" ref="CI64">ROUND(QUARTILE(IF(Sum!$FG$2:$FG$153=0,Sum!CG$2:CG$153),$C64),1)</f>
        <v>1</v>
      </c>
      <c r="CJ64" cm="1">
        <f t="array" ref="CJ64">ROUND(QUARTILE(IF(Sum!$FG$2:$FG$153=0,Sum!CH$2:CH$153),$C64),1)</f>
        <v>700</v>
      </c>
      <c r="CK64" cm="1">
        <f t="array" ref="CK64">ROUND(QUARTILE(IF(Sum!$FG$2:$FG$153=0,Sum!CI$2:CI$153),$C64),1)</f>
        <v>742.5</v>
      </c>
      <c r="CL64" cm="1">
        <f t="array" ref="CL64">ROUND(QUARTILE(IF(Sum!$FG$2:$FG$153=0,Sum!CJ$2:CJ$153),$C64),1)</f>
        <v>1</v>
      </c>
      <c r="CM64" cm="1">
        <f t="array" ref="CM64">ROUND(QUARTILE(IF(Sum!$FG$2:$FG$153=0,Sum!CK$2:CK$153),$C64),1)</f>
        <v>0</v>
      </c>
      <c r="CN64" cm="1">
        <f t="array" ref="CN64">ROUND(QUARTILE(IF(Sum!$FG$2:$FG$153=0,Sum!CL$2:CL$153),$C64),1)</f>
        <v>0</v>
      </c>
      <c r="CO64" cm="1">
        <f t="array" ref="CO64">ROUND(QUARTILE(IF(Sum!$FG$2:$FG$153=0,Sum!CM$2:CM$153),$C64),1)</f>
        <v>0</v>
      </c>
      <c r="CP64" cm="1">
        <f t="array" ref="CP64">ROUND(QUARTILE(IF(Sum!$FG$2:$FG$153=0,Sum!CN$2:CN$153),$C64),1)</f>
        <v>0</v>
      </c>
      <c r="CQ64" cm="1">
        <f t="array" ref="CQ64">ROUND(QUARTILE(IF(Sum!$FG$2:$FG$153=0,Sum!CO$2:CO$153),$C64),1)</f>
        <v>0</v>
      </c>
      <c r="CR64" cm="1">
        <f t="array" ref="CR64">ROUND(QUARTILE(IF(Sum!$FG$2:$FG$153=0,Sum!CP$2:CP$153),$C64),1)</f>
        <v>1</v>
      </c>
      <c r="CS64" cm="1">
        <f t="array" ref="CS64">ROUND(QUARTILE(IF(Sum!$FG$2:$FG$153=0,Sum!CQ$2:CQ$153),$C64),1)</f>
        <v>0</v>
      </c>
      <c r="CT64" cm="1">
        <f t="array" ref="CT64">ROUND(QUARTILE(IF(Sum!$FG$2:$FG$153=0,Sum!CR$2:CR$153),$C64),1)</f>
        <v>0</v>
      </c>
      <c r="CU64" cm="1">
        <f t="array" ref="CU64">ROUND(QUARTILE(IF(Sum!$FG$2:$FG$153=0,Sum!CS$2:CS$153),$C64),1)</f>
        <v>0</v>
      </c>
      <c r="CV64" cm="1">
        <f t="array" ref="CV64">ROUND(QUARTILE(IF(Sum!$FG$2:$FG$153=0,Sum!CT$2:CT$153),$C64),1)</f>
        <v>0</v>
      </c>
      <c r="CW64" cm="1">
        <f t="array" ref="CW64">ROUND(QUARTILE(IF(Sum!$FG$2:$FG$153=0,Sum!CU$2:CU$153),$C64),1)</f>
        <v>0</v>
      </c>
      <c r="CX64" cm="1">
        <f t="array" ref="CX64">ROUND(QUARTILE(IF(Sum!$FG$2:$FG$153=0,Sum!CV$2:CV$153),$C64),1)</f>
        <v>1</v>
      </c>
      <c r="CY64" cm="1">
        <f t="array" ref="CY64">ROUND(QUARTILE(IF(Sum!$FG$2:$FG$153=0,Sum!CW$2:CW$153),$C64),1)</f>
        <v>0</v>
      </c>
      <c r="CZ64" cm="1">
        <f t="array" ref="CZ64">ROUND(QUARTILE(IF(Sum!$FG$2:$FG$153=0,Sum!CX$2:CX$153),$C64),1)</f>
        <v>0</v>
      </c>
      <c r="DA64" cm="1">
        <f t="array" ref="DA64">ROUND(QUARTILE(IF(Sum!$FG$2:$FG$153=0,Sum!CY$2:CY$153),$C64),1)</f>
        <v>0</v>
      </c>
      <c r="DB64" cm="1">
        <f t="array" ref="DB64">ROUND(QUARTILE(IF(Sum!$FG$2:$FG$153=0,Sum!CZ$2:CZ$153),$C64),1)</f>
        <v>0</v>
      </c>
      <c r="DC64" cm="1">
        <f t="array" ref="DC64">ROUND(QUARTILE(IF(Sum!$FG$2:$FG$153=0,Sum!DA$2:DA$153),$C64),1)</f>
        <v>1</v>
      </c>
      <c r="DD64" cm="1">
        <f t="array" ref="DD64">ROUND(QUARTILE(IF(Sum!$FG$2:$FG$153=0,Sum!DB$2:DB$153),$C64),1)</f>
        <v>0</v>
      </c>
      <c r="DE64" cm="1">
        <f t="array" ref="DE64">ROUND(QUARTILE(IF(Sum!$FG$2:$FG$153=0,Sum!DC$2:DC$153),$C64),1)</f>
        <v>0</v>
      </c>
      <c r="DF64" cm="1">
        <f t="array" ref="DF64">ROUND(QUARTILE(IF(Sum!$FG$2:$FG$153=0,Sum!DD$2:DD$153),$C64),1)</f>
        <v>0</v>
      </c>
      <c r="DG64" cm="1">
        <f t="array" ref="DG64">ROUND(QUARTILE(IF(Sum!$FG$2:$FG$153=0,Sum!DE$2:DE$153),$C64),1)</f>
        <v>0</v>
      </c>
      <c r="DH64" cm="1">
        <f t="array" ref="DH64">ROUND(QUARTILE(IF(Sum!$FG$2:$FG$153=0,Sum!DF$2:DF$153),$C64),1)</f>
        <v>1</v>
      </c>
      <c r="DI64" cm="1">
        <f t="array" ref="DI64">ROUND(QUARTILE(IF(Sum!$FG$2:$FG$153=0,Sum!DG$2:DG$153),$C64),1)</f>
        <v>0</v>
      </c>
      <c r="DJ64" cm="1">
        <f t="array" ref="DJ64">ROUND(QUARTILE(IF(Sum!$FG$2:$FG$153=0,Sum!DH$2:DH$153),$C64),1)</f>
        <v>0</v>
      </c>
      <c r="DK64" cm="1">
        <f t="array" ref="DK64">ROUND(QUARTILE(IF(Sum!$FG$2:$FG$153=0,Sum!DI$2:DI$153),$C64),1)</f>
        <v>0</v>
      </c>
      <c r="DL64" cm="1">
        <f t="array" ref="DL64">ROUND(QUARTILE(IF(Sum!$FG$2:$FG$153=0,Sum!DJ$2:DJ$153),$C64),1)</f>
        <v>1</v>
      </c>
      <c r="DM64" cm="1">
        <f t="array" ref="DM64">ROUND(QUARTILE(IF(Sum!$FG$2:$FG$153=0,Sum!DK$2:DK$153),$C64),1)</f>
        <v>0.3</v>
      </c>
      <c r="DN64" cm="1">
        <f t="array" ref="DN64">ROUND(QUARTILE(IF(Sum!$FG$2:$FG$153=0,Sum!DL$2:DL$153),$C64),1)</f>
        <v>1</v>
      </c>
      <c r="DO64" cm="1">
        <f t="array" ref="DO64">ROUND(QUARTILE(IF(Sum!$FG$2:$FG$153=0,Sum!DM$2:DM$153),$C64),1)</f>
        <v>0</v>
      </c>
      <c r="DP64" cm="1">
        <f t="array" ref="DP64">ROUND(QUARTILE(IF(Sum!$FG$2:$FG$153=0,Sum!DN$2:DN$153),$C64),1)</f>
        <v>0</v>
      </c>
      <c r="DQ64" cm="1">
        <f t="array" ref="DQ64">ROUND(QUARTILE(IF(Sum!$FG$2:$FG$153=0,Sum!DO$2:DO$153),$C64),1)</f>
        <v>0</v>
      </c>
      <c r="DR64" cm="1">
        <f t="array" ref="DR64">ROUND(QUARTILE(IF(Sum!$FG$2:$FG$153=0,Sum!DP$2:DP$153),$C64),1)</f>
        <v>1</v>
      </c>
      <c r="DS64" cm="1">
        <f t="array" ref="DS64">ROUND(QUARTILE(IF(Sum!$FG$2:$FG$153=0,Sum!DQ$2:DQ$153),$C64),1)</f>
        <v>0</v>
      </c>
      <c r="DT64" cm="1">
        <f t="array" ref="DT64">ROUND(QUARTILE(IF(Sum!$FG$2:$FG$153=0,Sum!DR$2:DR$153),$C64),1)</f>
        <v>0</v>
      </c>
      <c r="DU64" cm="1">
        <f t="array" ref="DU64">ROUND(QUARTILE(IF(Sum!$FG$2:$FG$153=0,Sum!DS$2:DS$153),$C64),1)</f>
        <v>1</v>
      </c>
      <c r="DV64" cm="1">
        <f t="array" ref="DV64">ROUND(QUARTILE(IF(Sum!$FG$2:$FG$153=0,Sum!DT$2:DT$153),$C64),1)</f>
        <v>29</v>
      </c>
      <c r="DW64" cm="1">
        <f t="array" ref="DW64">ROUND(QUARTILE(IF(Sum!$FG$2:$FG$153=0,Sum!DU$2:DU$153),$C64),1)</f>
        <v>0</v>
      </c>
      <c r="DX64" cm="1">
        <f t="array" ref="DX64">ROUND(QUARTILE(IF(Sum!$FG$2:$FG$153=0,Sum!DV$2:DV$153),$C64),1)</f>
        <v>0</v>
      </c>
      <c r="DY64" cm="1">
        <f t="array" ref="DY64">ROUND(QUARTILE(IF(Sum!$FG$2:$FG$153=0,Sum!DW$2:DW$153),$C64),1)</f>
        <v>0</v>
      </c>
      <c r="DZ64" cm="1">
        <f t="array" ref="DZ64">ROUND(QUARTILE(IF(Sum!$FG$2:$FG$153=0,Sum!DX$2:DX$153),$C64),1)</f>
        <v>0</v>
      </c>
      <c r="EA64" cm="1">
        <f t="array" ref="EA64">ROUND(QUARTILE(IF(Sum!$FG$2:$FG$153=0,Sum!DY$2:DY$153),$C64),1)</f>
        <v>0</v>
      </c>
      <c r="EB64" cm="1">
        <f t="array" ref="EB64">ROUND(QUARTILE(IF(Sum!$FG$2:$FG$153=0,Sum!DZ$2:DZ$153),$C64),1)</f>
        <v>0</v>
      </c>
      <c r="EC64" cm="1">
        <f t="array" ref="EC64">ROUND(QUARTILE(IF(Sum!$FG$2:$FG$153=0,Sum!EA$2:EA$153),$C64),1)</f>
        <v>0</v>
      </c>
      <c r="ED64" cm="1">
        <f t="array" ref="ED64">ROUND(QUARTILE(IF(Sum!$FG$2:$FG$153=0,Sum!EB$2:EB$153),$C64),1)</f>
        <v>0</v>
      </c>
      <c r="EE64" cm="1">
        <f t="array" ref="EE64">ROUND(QUARTILE(IF(Sum!$FG$2:$FG$153=0,Sum!EC$2:EC$153),$C64),1)</f>
        <v>0</v>
      </c>
      <c r="EF64" cm="1">
        <f t="array" ref="EF64">ROUND(QUARTILE(IF(Sum!$FG$2:$FG$153=0,Sum!ED$2:ED$153),$C64),1)</f>
        <v>0</v>
      </c>
      <c r="EG64" cm="1">
        <f t="array" ref="EG64">ROUND(QUARTILE(IF(Sum!$FG$2:$FG$153=0,Sum!EE$2:EE$153),$C64),1)</f>
        <v>1</v>
      </c>
      <c r="EH64" cm="1">
        <f t="array" ref="EH64">ROUND(QUARTILE(IF(Sum!$FG$2:$FG$153=0,Sum!EF$2:EF$153),$C64),1)</f>
        <v>0</v>
      </c>
      <c r="EI64" cm="1">
        <f t="array" ref="EI64">ROUND(QUARTILE(IF(Sum!$FG$2:$FG$153=0,Sum!EG$2:EG$153),$C64),1)</f>
        <v>0</v>
      </c>
      <c r="EJ64" cm="1">
        <f t="array" ref="EJ64">ROUND(QUARTILE(IF(Sum!$FG$2:$FG$153=0,Sum!EH$2:EH$153),$C64),1)</f>
        <v>0</v>
      </c>
      <c r="EK64" cm="1">
        <f t="array" ref="EK64">ROUND(QUARTILE(IF(Sum!$FG$2:$FG$153=0,Sum!EI$2:EI$153),$C64),1)</f>
        <v>0</v>
      </c>
      <c r="EL64" cm="1">
        <f t="array" ref="EL64">ROUND(QUARTILE(IF(Sum!$FG$2:$FG$153=0,Sum!EJ$2:EJ$153),$C64),1)</f>
        <v>0</v>
      </c>
      <c r="EM64" cm="1">
        <f t="array" ref="EM64">ROUND(QUARTILE(IF(Sum!$FG$2:$FG$153=0,Sum!EK$2:EK$153),$C64),1)</f>
        <v>0</v>
      </c>
      <c r="EN64" cm="1">
        <f t="array" ref="EN64">ROUND(QUARTILE(IF(Sum!$FG$2:$FG$153=0,Sum!EL$2:EL$153),$C64),1)</f>
        <v>0</v>
      </c>
      <c r="EO64" cm="1">
        <f t="array" ref="EO64">ROUND(QUARTILE(IF(Sum!$FG$2:$FG$153=0,Sum!EM$2:EM$153),$C64),1)</f>
        <v>1</v>
      </c>
      <c r="EP64" cm="1">
        <f t="array" ref="EP64">ROUND(QUARTILE(IF(Sum!$FG$2:$FG$153=0,Sum!EN$2:EN$153),$C64),1)</f>
        <v>0</v>
      </c>
      <c r="EQ64" cm="1">
        <f t="array" ref="EQ64">ROUND(QUARTILE(IF(Sum!$FG$2:$FG$153=0,Sum!EO$2:EO$153),$C64),1)</f>
        <v>1</v>
      </c>
      <c r="ER64" cm="1">
        <f t="array" ref="ER64">ROUND(QUARTILE(IF(Sum!$FG$2:$FG$153=0,Sum!EP$2:EP$153),$C64),1)</f>
        <v>0</v>
      </c>
      <c r="ES64" cm="1">
        <f t="array" ref="ES64">ROUND(QUARTILE(IF(Sum!$FG$2:$FG$153=0,Sum!EQ$2:EQ$153),$C64),1)</f>
        <v>1</v>
      </c>
      <c r="ET64" cm="1">
        <f t="array" ref="ET64">ROUND(QUARTILE(IF(Sum!$FG$2:$FG$153=0,Sum!ER$2:ER$153),$C64),1)</f>
        <v>0</v>
      </c>
      <c r="EU64" cm="1">
        <f t="array" ref="EU64">ROUND(QUARTILE(IF(Sum!$FG$2:$FG$153=0,Sum!ES$2:ES$153),$C64),1)</f>
        <v>0</v>
      </c>
      <c r="EV64" cm="1">
        <f t="array" ref="EV64">ROUND(QUARTILE(IF(Sum!$FG$2:$FG$153=0,Sum!ET$2:ET$153),$C64),1)</f>
        <v>0</v>
      </c>
      <c r="EW64" cm="1">
        <f t="array" ref="EW64">ROUND(QUARTILE(IF(Sum!$FG$2:$FG$153=0,Sum!EU$2:EU$153),$C64),1)</f>
        <v>1</v>
      </c>
      <c r="EX64" cm="1">
        <f t="array" ref="EX64">ROUND(QUARTILE(IF(Sum!$FG$2:$FG$153=0,Sum!EV$2:EV$153),$C64),1)</f>
        <v>0</v>
      </c>
      <c r="EY64" cm="1">
        <f t="array" ref="EY64">ROUND(QUARTILE(IF(Sum!$FG$2:$FG$153=0,Sum!EW$2:EW$153),$C64),1)</f>
        <v>1</v>
      </c>
      <c r="EZ64" cm="1">
        <f t="array" ref="EZ64">ROUND(QUARTILE(IF(Sum!$FG$2:$FG$153=0,Sum!EX$2:EX$153),$C64),1)</f>
        <v>1</v>
      </c>
      <c r="FA64" cm="1">
        <f t="array" ref="FA64">ROUND(QUARTILE(IF(Sum!$FG$2:$FG$153=0,Sum!EY$2:EY$153),$C64),1)</f>
        <v>1</v>
      </c>
      <c r="FB64" cm="1">
        <f t="array" ref="FB64">ROUND(QUARTILE(IF(Sum!$FG$2:$FG$153=0,Sum!EZ$2:EZ$153),$C64),1)</f>
        <v>0</v>
      </c>
      <c r="FC64" cm="1">
        <f t="array" ref="FC64">ROUND(QUARTILE(IF(Sum!$FG$2:$FG$153=0,Sum!FA$2:FA$153),$C64),1)</f>
        <v>1</v>
      </c>
      <c r="FD64" cm="1">
        <f t="array" ref="FD64">ROUND(QUARTILE(IF(Sum!$FG$2:$FG$153=0,Sum!FB$2:FB$153),$C64),1)</f>
        <v>0</v>
      </c>
      <c r="FE64" cm="1">
        <f t="array" ref="FE64">ROUND(QUARTILE(IF(Sum!$FG$2:$FG$153=0,Sum!FC$2:FC$153),$C64),1)</f>
        <v>0</v>
      </c>
    </row>
    <row r="65" spans="1:161" x14ac:dyDescent="0.25">
      <c r="A65" s="198"/>
      <c r="B65" s="44" t="s">
        <v>383</v>
      </c>
      <c r="C65" s="44">
        <v>0</v>
      </c>
      <c r="D65" cm="1">
        <f t="array" ref="D65">ROUND(QUARTILE(IF(Sum!$FG$2:$FG$153=0,Sum!B$2:B$153),$C65),1)</f>
        <v>38</v>
      </c>
      <c r="E65" cm="1">
        <f t="array" ref="E65">ROUND(QUARTILE(IF(Sum!$FG$2:$FG$153=0,Sum!C$2:C$153),$C65),1)</f>
        <v>0</v>
      </c>
      <c r="F65" cm="1">
        <f t="array" ref="F65">ROUND(QUARTILE(IF(Sum!$FG$2:$FG$153=0,Sum!D$2:D$153),$C65),1)</f>
        <v>0</v>
      </c>
      <c r="G65" cm="1">
        <f t="array" ref="G65">ROUND(QUARTILE(IF(Sum!$FG$2:$FG$153=0,Sum!E$2:E$153),$C65),1)</f>
        <v>0</v>
      </c>
      <c r="H65" cm="1">
        <f t="array" ref="H65">ROUND(QUARTILE(IF(Sum!$FG$2:$FG$153=0,Sum!F$2:F$153),$C65),1)</f>
        <v>0</v>
      </c>
      <c r="I65" cm="1">
        <f t="array" ref="I65">ROUND(QUARTILE(IF(Sum!$FG$2:$FG$153=0,Sum!G$2:G$153),$C65),1)</f>
        <v>0</v>
      </c>
      <c r="J65" cm="1">
        <f t="array" ref="J65">ROUND(QUARTILE(IF(Sum!$FG$2:$FG$153=0,Sum!H$2:H$153),$C65),1)</f>
        <v>0</v>
      </c>
      <c r="K65" cm="1">
        <f t="array" ref="K65">ROUND(QUARTILE(IF(Sum!$FG$2:$FG$153=0,Sum!I$2:I$153),$C65),1)</f>
        <v>154</v>
      </c>
      <c r="L65" cm="1">
        <f t="array" ref="L65">ROUND(QUARTILE(IF(Sum!$FG$2:$FG$153=0,Sum!J$2:J$153),$C65),1)</f>
        <v>56</v>
      </c>
      <c r="M65" cm="1">
        <f t="array" ref="M65">ROUND(QUARTILE(IF(Sum!$FG$2:$FG$153=0,Sum!K$2:K$153),$C65),1)</f>
        <v>19.399999999999999</v>
      </c>
      <c r="N65" cm="1">
        <f t="array" ref="N65">ROUND(QUARTILE(IF(Sum!$FG$2:$FG$153=0,Sum!L$2:L$153),$C65),1)</f>
        <v>0</v>
      </c>
      <c r="O65" cm="1">
        <f t="array" ref="O65">ROUND(QUARTILE(IF(Sum!$FG$2:$FG$153=0,Sum!M$2:M$153),$C65),1)</f>
        <v>0</v>
      </c>
      <c r="P65" cm="1">
        <f t="array" ref="P65">ROUND(QUARTILE(IF(Sum!$FG$2:$FG$153=0,Sum!N$2:N$153),$C65),1)</f>
        <v>0</v>
      </c>
      <c r="Q65" cm="1">
        <f t="array" ref="Q65">ROUND(QUARTILE(IF(Sum!$FG$2:$FG$153=0,Sum!O$2:O$153),$C65),1)</f>
        <v>0</v>
      </c>
      <c r="R65" cm="1">
        <f t="array" ref="R65">ROUND(QUARTILE(IF(Sum!$FG$2:$FG$153=0,Sum!P$2:P$153),$C65),1)</f>
        <v>0</v>
      </c>
      <c r="S65" cm="1">
        <f t="array" ref="S65">ROUND(QUARTILE(IF(Sum!$FG$2:$FG$153=0,Sum!Q$2:Q$153),$C65),1)</f>
        <v>0</v>
      </c>
      <c r="T65" cm="1">
        <f t="array" ref="T65">ROUND(QUARTILE(IF(Sum!$FG$2:$FG$153=0,Sum!R$2:R$153),$C65),1)</f>
        <v>0</v>
      </c>
      <c r="U65" cm="1">
        <f t="array" ref="U65">ROUND(QUARTILE(IF(Sum!$FG$2:$FG$153=0,Sum!S$2:S$153),$C65),1)</f>
        <v>0</v>
      </c>
      <c r="V65" cm="1">
        <f t="array" ref="V65">ROUND(QUARTILE(IF(Sum!$FG$2:$FG$153=0,Sum!T$2:T$153),$C65),1)</f>
        <v>0</v>
      </c>
      <c r="W65" cm="1">
        <f t="array" ref="W65">ROUND(QUARTILE(IF(Sum!$FG$2:$FG$153=0,Sum!U$2:U$153),$C65),1)</f>
        <v>0</v>
      </c>
      <c r="X65" cm="1">
        <f t="array" ref="X65">ROUND(QUARTILE(IF(Sum!$FG$2:$FG$153=0,Sum!V$2:V$153),$C65),1)</f>
        <v>0</v>
      </c>
      <c r="Y65" cm="1">
        <f t="array" ref="Y65">ROUND(QUARTILE(IF(Sum!$FG$2:$FG$153=0,Sum!W$2:W$153),$C65),1)</f>
        <v>0</v>
      </c>
      <c r="Z65" cm="1">
        <f t="array" ref="Z65">ROUND(QUARTILE(IF(Sum!$FG$2:$FG$153=0,Sum!X$2:X$153),$C65),1)</f>
        <v>0</v>
      </c>
      <c r="AA65" cm="1">
        <f t="array" ref="AA65">ROUND(QUARTILE(IF(Sum!$FG$2:$FG$153=0,Sum!Y$2:Y$153),$C65),1)</f>
        <v>0</v>
      </c>
      <c r="AB65" cm="1">
        <f t="array" ref="AB65">ROUND(QUARTILE(IF(Sum!$FG$2:$FG$153=0,Sum!Z$2:Z$153),$C65),1)</f>
        <v>0</v>
      </c>
      <c r="AC65" cm="1">
        <f t="array" ref="AC65">ROUND(QUARTILE(IF(Sum!$FG$2:$FG$153=0,Sum!AA$2:AA$153),$C65),1)</f>
        <v>0</v>
      </c>
      <c r="AD65" cm="1">
        <f t="array" ref="AD65">ROUND(QUARTILE(IF(Sum!$FG$2:$FG$153=0,Sum!AB$2:AB$153),$C65),1)</f>
        <v>0</v>
      </c>
      <c r="AE65" cm="1">
        <f t="array" ref="AE65">ROUND(QUARTILE(IF(Sum!$FG$2:$FG$153=0,Sum!AC$2:AC$153),$C65),1)</f>
        <v>0</v>
      </c>
      <c r="AF65" cm="1">
        <f t="array" ref="AF65">ROUND(QUARTILE(IF(Sum!$FG$2:$FG$153=0,Sum!AD$2:AD$153),$C65),1)</f>
        <v>0</v>
      </c>
      <c r="AG65" cm="1">
        <f t="array" ref="AG65">ROUND(QUARTILE(IF(Sum!$FG$2:$FG$153=0,Sum!AE$2:AE$153),$C65),1)</f>
        <v>0</v>
      </c>
      <c r="AH65" cm="1">
        <f t="array" ref="AH65">ROUND(QUARTILE(IF(Sum!$FG$2:$FG$153=0,Sum!AF$2:AF$153),$C65),1)</f>
        <v>0</v>
      </c>
      <c r="AI65" cm="1">
        <f t="array" ref="AI65">ROUND(QUARTILE(IF(Sum!$FG$2:$FG$153=0,Sum!AG$2:AG$153),$C65),1)</f>
        <v>0</v>
      </c>
      <c r="AJ65" cm="1">
        <f t="array" ref="AJ65">ROUND(QUARTILE(IF(Sum!$FG$2:$FG$153=0,Sum!AH$2:AH$153),$C65),1)</f>
        <v>0</v>
      </c>
      <c r="AK65" cm="1">
        <f t="array" ref="AK65">ROUND(QUARTILE(IF(Sum!$FG$2:$FG$153=0,Sum!AI$2:AI$153),$C65),1)</f>
        <v>0</v>
      </c>
      <c r="AL65" cm="1">
        <f t="array" ref="AL65">ROUND(QUARTILE(IF(Sum!$FG$2:$FG$153=0,Sum!AJ$2:AJ$153),$C65),1)</f>
        <v>0</v>
      </c>
      <c r="AM65" cm="1">
        <f t="array" ref="AM65">ROUND(QUARTILE(IF(Sum!$FG$2:$FG$153=0,Sum!AK$2:AK$153),$C65),1)</f>
        <v>0</v>
      </c>
      <c r="AN65" cm="1">
        <f t="array" ref="AN65">ROUND(QUARTILE(IF(Sum!$FG$2:$FG$153=0,Sum!AL$2:AL$153),$C65),1)</f>
        <v>0</v>
      </c>
      <c r="AO65" cm="1">
        <f t="array" ref="AO65">ROUND(QUARTILE(IF(Sum!$FG$2:$FG$153=0,Sum!AM$2:AM$153),$C65),1)</f>
        <v>0</v>
      </c>
      <c r="AP65" cm="1">
        <f t="array" ref="AP65">ROUND(QUARTILE(IF(Sum!$FG$2:$FG$153=0,Sum!AN$2:AN$153),$C65),1)</f>
        <v>0</v>
      </c>
      <c r="AQ65" cm="1">
        <f t="array" ref="AQ65">ROUND(QUARTILE(IF(Sum!$FG$2:$FG$153=0,Sum!AO$2:AO$153),$C65),1)</f>
        <v>0</v>
      </c>
      <c r="AR65" cm="1">
        <f t="array" ref="AR65">ROUND(QUARTILE(IF(Sum!$FG$2:$FG$153=0,Sum!AP$2:AP$153),$C65),1)</f>
        <v>0</v>
      </c>
      <c r="AS65" cm="1">
        <f t="array" ref="AS65">ROUND(QUARTILE(IF(Sum!$FG$2:$FG$153=0,Sum!AQ$2:AQ$153),$C65),1)</f>
        <v>0</v>
      </c>
      <c r="AT65" cm="1">
        <f t="array" ref="AT65">ROUND(QUARTILE(IF(Sum!$FG$2:$FG$153=0,Sum!AR$2:AR$153),$C65),1)</f>
        <v>0</v>
      </c>
      <c r="AU65" cm="1">
        <f t="array" ref="AU65">ROUND(QUARTILE(IF(Sum!$FG$2:$FG$153=0,Sum!AS$2:AS$153),$C65),1)</f>
        <v>0</v>
      </c>
      <c r="AV65" cm="1">
        <f t="array" ref="AV65">ROUND(QUARTILE(IF(Sum!$FG$2:$FG$153=0,Sum!AT$2:AT$153),$C65),1)</f>
        <v>0</v>
      </c>
      <c r="AW65" cm="1">
        <f t="array" ref="AW65">ROUND(QUARTILE(IF(Sum!$FG$2:$FG$153=0,Sum!AU$2:AU$153),$C65),1)</f>
        <v>0</v>
      </c>
      <c r="AX65" cm="1">
        <f t="array" ref="AX65">ROUND(QUARTILE(IF(Sum!$FG$2:$FG$153=0,Sum!AV$2:AV$153),$C65),1)</f>
        <v>0</v>
      </c>
      <c r="AY65" cm="1">
        <f t="array" ref="AY65">ROUND(QUARTILE(IF(Sum!$FG$2:$FG$153=0,Sum!AW$2:AW$153),$C65),1)</f>
        <v>0</v>
      </c>
      <c r="AZ65" cm="1">
        <f t="array" ref="AZ65">ROUND(QUARTILE(IF(Sum!$FG$2:$FG$153=0,Sum!AX$2:AX$153),$C65),1)</f>
        <v>0</v>
      </c>
      <c r="BA65" cm="1">
        <f t="array" ref="BA65">ROUND(QUARTILE(IF(Sum!$FG$2:$FG$153=0,Sum!AY$2:AY$153),$C65),1)</f>
        <v>11</v>
      </c>
      <c r="BB65" cm="1">
        <f t="array" ref="BB65">ROUND(QUARTILE(IF(Sum!$FG$2:$FG$153=0,Sum!AZ$2:AZ$153),$C65),1)</f>
        <v>0.5</v>
      </c>
      <c r="BC65" cm="1">
        <f t="array" ref="BC65">ROUND(QUARTILE(IF(Sum!$FG$2:$FG$153=0,Sum!BA$2:BA$153),$C65),1)</f>
        <v>1.7</v>
      </c>
      <c r="BD65" cm="1">
        <f t="array" ref="BD65">ROUND(QUARTILE(IF(Sum!$FG$2:$FG$153=0,Sum!BB$2:BB$153),$C65),1)</f>
        <v>0</v>
      </c>
      <c r="BE65" cm="1">
        <f t="array" ref="BE65">ROUND(QUARTILE(IF(Sum!$FG$2:$FG$153=0,Sum!BC$2:BC$153),$C65),1)</f>
        <v>0</v>
      </c>
      <c r="BF65" cm="1">
        <f t="array" ref="BF65">ROUND(QUARTILE(IF(Sum!$FG$2:$FG$153=0,Sum!BD$2:BD$153),$C65),1)</f>
        <v>0</v>
      </c>
      <c r="BG65" cm="1">
        <f t="array" ref="BG65">ROUND(QUARTILE(IF(Sum!$FG$2:$FG$153=0,Sum!BE$2:BE$153),$C65),1)</f>
        <v>0.8</v>
      </c>
      <c r="BH65" cm="1">
        <f t="array" ref="BH65">ROUND(QUARTILE(IF(Sum!$FG$2:$FG$153=0,Sum!BF$2:BF$153),$C65),1)</f>
        <v>112</v>
      </c>
      <c r="BI65" cm="1">
        <f t="array" ref="BI65">ROUND(QUARTILE(IF(Sum!$FG$2:$FG$153=0,Sum!BG$2:BG$153),$C65),1)</f>
        <v>0</v>
      </c>
      <c r="BJ65" cm="1">
        <f t="array" ref="BJ65">ROUND(QUARTILE(IF(Sum!$FG$2:$FG$153=0,Sum!BH$2:BH$153),$C65),1)</f>
        <v>0</v>
      </c>
      <c r="BK65" cm="1">
        <f t="array" ref="BK65">ROUND(QUARTILE(IF(Sum!$FG$2:$FG$153=0,Sum!BI$2:BI$153),$C65),1)</f>
        <v>0</v>
      </c>
      <c r="BL65" cm="1">
        <f t="array" ref="BL65">ROUND(QUARTILE(IF(Sum!$FG$2:$FG$153=0,Sum!BJ$2:BJ$153),$C65),1)</f>
        <v>0</v>
      </c>
      <c r="BM65" cm="1">
        <f t="array" ref="BM65">ROUND(QUARTILE(IF(Sum!$FG$2:$FG$153=0,Sum!BK$2:BK$153),$C65),1)</f>
        <v>0</v>
      </c>
      <c r="BN65" cm="1">
        <f t="array" ref="BN65">ROUND(QUARTILE(IF(Sum!$FG$2:$FG$153=0,Sum!BL$2:BL$153),$C65),1)</f>
        <v>0</v>
      </c>
      <c r="BO65" cm="1">
        <f t="array" ref="BO65">ROUND(QUARTILE(IF(Sum!$FG$2:$FG$153=0,Sum!BM$2:BM$153),$C65),1)</f>
        <v>0</v>
      </c>
      <c r="BP65" cm="1">
        <f t="array" ref="BP65">ROUND(QUARTILE(IF(Sum!$FG$2:$FG$153=0,Sum!BN$2:BN$153),$C65),1)</f>
        <v>0</v>
      </c>
      <c r="BQ65" cm="1">
        <f t="array" ref="BQ65">ROUND(QUARTILE(IF(Sum!$FG$2:$FG$153=0,Sum!BO$2:BO$153),$C65),1)</f>
        <v>0</v>
      </c>
      <c r="BR65" cm="1">
        <f t="array" ref="BR65">ROUND(QUARTILE(IF(Sum!$FG$2:$FG$153=0,Sum!BP$2:BP$153),$C65),1)</f>
        <v>0</v>
      </c>
      <c r="BS65" cm="1">
        <f t="array" ref="BS65">ROUND(QUARTILE(IF(Sum!$FG$2:$FG$153=0,Sum!BQ$2:BQ$153),$C65),1)</f>
        <v>0</v>
      </c>
      <c r="BT65" cm="1">
        <f t="array" ref="BT65">ROUND(QUARTILE(IF(Sum!$FG$2:$FG$153=0,Sum!BR$2:BR$153),$C65),1)</f>
        <v>0</v>
      </c>
      <c r="BU65" cm="1">
        <f t="array" ref="BU65">ROUND(QUARTILE(IF(Sum!$FG$2:$FG$153=0,Sum!BS$2:BS$153),$C65),1)</f>
        <v>0</v>
      </c>
      <c r="BV65" cm="1">
        <f t="array" ref="BV65">ROUND(QUARTILE(IF(Sum!$FG$2:$FG$153=0,Sum!BT$2:BT$153),$C65),1)</f>
        <v>0</v>
      </c>
      <c r="BW65" cm="1">
        <f t="array" ref="BW65">ROUND(QUARTILE(IF(Sum!$FG$2:$FG$153=0,Sum!BU$2:BU$153),$C65),1)</f>
        <v>0</v>
      </c>
      <c r="BX65" cm="1">
        <f t="array" ref="BX65">ROUND(QUARTILE(IF(Sum!$FG$2:$FG$153=0,Sum!BV$2:BV$153),$C65),1)</f>
        <v>0</v>
      </c>
      <c r="BY65" cm="1">
        <f t="array" ref="BY65">ROUND(QUARTILE(IF(Sum!$FG$2:$FG$153=0,Sum!BW$2:BW$153),$C65),1)</f>
        <v>2</v>
      </c>
      <c r="BZ65" cm="1">
        <f t="array" ref="BZ65">ROUND(QUARTILE(IF(Sum!$FG$2:$FG$153=0,Sum!BX$2:BX$153),$C65),1)</f>
        <v>0</v>
      </c>
      <c r="CA65" cm="1">
        <f t="array" ref="CA65">ROUND(QUARTILE(IF(Sum!$FG$2:$FG$153=0,Sum!BY$2:BY$153),$C65),1)</f>
        <v>0</v>
      </c>
      <c r="CB65" cm="1">
        <f t="array" ref="CB65">ROUND(QUARTILE(IF(Sum!$FG$2:$FG$153=0,Sum!BZ$2:BZ$153),$C65),1)</f>
        <v>0</v>
      </c>
      <c r="CC65" cm="1">
        <f t="array" ref="CC65">ROUND(QUARTILE(IF(Sum!$FG$2:$FG$153=0,Sum!CA$2:CA$153),$C65),1)</f>
        <v>0</v>
      </c>
      <c r="CD65" cm="1">
        <f t="array" ref="CD65">ROUND(QUARTILE(IF(Sum!$FG$2:$FG$153=0,Sum!CB$2:CB$153),$C65),1)</f>
        <v>0</v>
      </c>
      <c r="CE65" cm="1">
        <f t="array" ref="CE65">ROUND(QUARTILE(IF(Sum!$FG$2:$FG$153=0,Sum!CC$2:CC$153),$C65),1)</f>
        <v>0</v>
      </c>
      <c r="CF65" cm="1">
        <f t="array" ref="CF65">ROUND(QUARTILE(IF(Sum!$FG$2:$FG$153=0,Sum!CD$2:CD$153),$C65),1)</f>
        <v>0</v>
      </c>
      <c r="CG65" cm="1">
        <f t="array" ref="CG65">ROUND(QUARTILE(IF(Sum!$FG$2:$FG$153=0,Sum!CE$2:CE$153),$C65),1)</f>
        <v>0</v>
      </c>
      <c r="CH65" cm="1">
        <f t="array" ref="CH65">ROUND(QUARTILE(IF(Sum!$FG$2:$FG$153=0,Sum!CF$2:CF$153),$C65),1)</f>
        <v>0</v>
      </c>
      <c r="CI65" cm="1">
        <f t="array" ref="CI65">ROUND(QUARTILE(IF(Sum!$FG$2:$FG$153=0,Sum!CG$2:CG$153),$C65),1)</f>
        <v>0</v>
      </c>
      <c r="CJ65" cm="1">
        <f t="array" ref="CJ65">ROUND(QUARTILE(IF(Sum!$FG$2:$FG$153=0,Sum!CH$2:CH$153),$C65),1)</f>
        <v>300</v>
      </c>
      <c r="CK65" cm="1">
        <f t="array" ref="CK65">ROUND(QUARTILE(IF(Sum!$FG$2:$FG$153=0,Sum!CI$2:CI$153),$C65),1)</f>
        <v>240</v>
      </c>
      <c r="CL65" cm="1">
        <f t="array" ref="CL65">ROUND(QUARTILE(IF(Sum!$FG$2:$FG$153=0,Sum!CJ$2:CJ$153),$C65),1)</f>
        <v>0</v>
      </c>
      <c r="CM65" cm="1">
        <f t="array" ref="CM65">ROUND(QUARTILE(IF(Sum!$FG$2:$FG$153=0,Sum!CK$2:CK$153),$C65),1)</f>
        <v>0</v>
      </c>
      <c r="CN65" cm="1">
        <f t="array" ref="CN65">ROUND(QUARTILE(IF(Sum!$FG$2:$FG$153=0,Sum!CL$2:CL$153),$C65),1)</f>
        <v>0</v>
      </c>
      <c r="CO65" cm="1">
        <f t="array" ref="CO65">ROUND(QUARTILE(IF(Sum!$FG$2:$FG$153=0,Sum!CM$2:CM$153),$C65),1)</f>
        <v>0</v>
      </c>
      <c r="CP65" cm="1">
        <f t="array" ref="CP65">ROUND(QUARTILE(IF(Sum!$FG$2:$FG$153=0,Sum!CN$2:CN$153),$C65),1)</f>
        <v>0</v>
      </c>
      <c r="CQ65" cm="1">
        <f t="array" ref="CQ65">ROUND(QUARTILE(IF(Sum!$FG$2:$FG$153=0,Sum!CO$2:CO$153),$C65),1)</f>
        <v>0</v>
      </c>
      <c r="CR65" cm="1">
        <f t="array" ref="CR65">ROUND(QUARTILE(IF(Sum!$FG$2:$FG$153=0,Sum!CP$2:CP$153),$C65),1)</f>
        <v>0</v>
      </c>
      <c r="CS65" cm="1">
        <f t="array" ref="CS65">ROUND(QUARTILE(IF(Sum!$FG$2:$FG$153=0,Sum!CQ$2:CQ$153),$C65),1)</f>
        <v>0</v>
      </c>
      <c r="CT65" cm="1">
        <f t="array" ref="CT65">ROUND(QUARTILE(IF(Sum!$FG$2:$FG$153=0,Sum!CR$2:CR$153),$C65),1)</f>
        <v>0</v>
      </c>
      <c r="CU65" cm="1">
        <f t="array" ref="CU65">ROUND(QUARTILE(IF(Sum!$FG$2:$FG$153=0,Sum!CS$2:CS$153),$C65),1)</f>
        <v>0</v>
      </c>
      <c r="CV65" cm="1">
        <f t="array" ref="CV65">ROUND(QUARTILE(IF(Sum!$FG$2:$FG$153=0,Sum!CT$2:CT$153),$C65),1)</f>
        <v>0</v>
      </c>
      <c r="CW65" cm="1">
        <f t="array" ref="CW65">ROUND(QUARTILE(IF(Sum!$FG$2:$FG$153=0,Sum!CU$2:CU$153),$C65),1)</f>
        <v>0</v>
      </c>
      <c r="CX65" cm="1">
        <f t="array" ref="CX65">ROUND(QUARTILE(IF(Sum!$FG$2:$FG$153=0,Sum!CV$2:CV$153),$C65),1)</f>
        <v>0</v>
      </c>
      <c r="CY65" cm="1">
        <f t="array" ref="CY65">ROUND(QUARTILE(IF(Sum!$FG$2:$FG$153=0,Sum!CW$2:CW$153),$C65),1)</f>
        <v>0</v>
      </c>
      <c r="CZ65" cm="1">
        <f t="array" ref="CZ65">ROUND(QUARTILE(IF(Sum!$FG$2:$FG$153=0,Sum!CX$2:CX$153),$C65),1)</f>
        <v>0</v>
      </c>
      <c r="DA65" cm="1">
        <f t="array" ref="DA65">ROUND(QUARTILE(IF(Sum!$FG$2:$FG$153=0,Sum!CY$2:CY$153),$C65),1)</f>
        <v>0</v>
      </c>
      <c r="DB65" cm="1">
        <f t="array" ref="DB65">ROUND(QUARTILE(IF(Sum!$FG$2:$FG$153=0,Sum!CZ$2:CZ$153),$C65),1)</f>
        <v>0</v>
      </c>
      <c r="DC65" cm="1">
        <f t="array" ref="DC65">ROUND(QUARTILE(IF(Sum!$FG$2:$FG$153=0,Sum!DA$2:DA$153),$C65),1)</f>
        <v>0</v>
      </c>
      <c r="DD65" cm="1">
        <f t="array" ref="DD65">ROUND(QUARTILE(IF(Sum!$FG$2:$FG$153=0,Sum!DB$2:DB$153),$C65),1)</f>
        <v>0</v>
      </c>
      <c r="DE65" cm="1">
        <f t="array" ref="DE65">ROUND(QUARTILE(IF(Sum!$FG$2:$FG$153=0,Sum!DC$2:DC$153),$C65),1)</f>
        <v>0</v>
      </c>
      <c r="DF65" cm="1">
        <f t="array" ref="DF65">ROUND(QUARTILE(IF(Sum!$FG$2:$FG$153=0,Sum!DD$2:DD$153),$C65),1)</f>
        <v>0</v>
      </c>
      <c r="DG65" cm="1">
        <f t="array" ref="DG65">ROUND(QUARTILE(IF(Sum!$FG$2:$FG$153=0,Sum!DE$2:DE$153),$C65),1)</f>
        <v>0</v>
      </c>
      <c r="DH65" cm="1">
        <f t="array" ref="DH65">ROUND(QUARTILE(IF(Sum!$FG$2:$FG$153=0,Sum!DF$2:DF$153),$C65),1)</f>
        <v>0</v>
      </c>
      <c r="DI65" cm="1">
        <f t="array" ref="DI65">ROUND(QUARTILE(IF(Sum!$FG$2:$FG$153=0,Sum!DG$2:DG$153),$C65),1)</f>
        <v>0</v>
      </c>
      <c r="DJ65" cm="1">
        <f t="array" ref="DJ65">ROUND(QUARTILE(IF(Sum!$FG$2:$FG$153=0,Sum!DH$2:DH$153),$C65),1)</f>
        <v>0</v>
      </c>
      <c r="DK65" cm="1">
        <f t="array" ref="DK65">ROUND(QUARTILE(IF(Sum!$FG$2:$FG$153=0,Sum!DI$2:DI$153),$C65),1)</f>
        <v>0</v>
      </c>
      <c r="DL65" cm="1">
        <f t="array" ref="DL65">ROUND(QUARTILE(IF(Sum!$FG$2:$FG$153=0,Sum!DJ$2:DJ$153),$C65),1)</f>
        <v>0</v>
      </c>
      <c r="DM65" cm="1">
        <f t="array" ref="DM65">ROUND(QUARTILE(IF(Sum!$FG$2:$FG$153=0,Sum!DK$2:DK$153),$C65),1)</f>
        <v>0</v>
      </c>
      <c r="DN65" cm="1">
        <f t="array" ref="DN65">ROUND(QUARTILE(IF(Sum!$FG$2:$FG$153=0,Sum!DL$2:DL$153),$C65),1)</f>
        <v>0</v>
      </c>
      <c r="DO65" cm="1">
        <f t="array" ref="DO65">ROUND(QUARTILE(IF(Sum!$FG$2:$FG$153=0,Sum!DM$2:DM$153),$C65),1)</f>
        <v>0</v>
      </c>
      <c r="DP65" cm="1">
        <f t="array" ref="DP65">ROUND(QUARTILE(IF(Sum!$FG$2:$FG$153=0,Sum!DN$2:DN$153),$C65),1)</f>
        <v>0</v>
      </c>
      <c r="DQ65" cm="1">
        <f t="array" ref="DQ65">ROUND(QUARTILE(IF(Sum!$FG$2:$FG$153=0,Sum!DO$2:DO$153),$C65),1)</f>
        <v>0</v>
      </c>
      <c r="DR65" cm="1">
        <f t="array" ref="DR65">ROUND(QUARTILE(IF(Sum!$FG$2:$FG$153=0,Sum!DP$2:DP$153),$C65),1)</f>
        <v>0</v>
      </c>
      <c r="DS65" cm="1">
        <f t="array" ref="DS65">ROUND(QUARTILE(IF(Sum!$FG$2:$FG$153=0,Sum!DQ$2:DQ$153),$C65),1)</f>
        <v>0</v>
      </c>
      <c r="DT65" cm="1">
        <f t="array" ref="DT65">ROUND(QUARTILE(IF(Sum!$FG$2:$FG$153=0,Sum!DR$2:DR$153),$C65),1)</f>
        <v>0</v>
      </c>
      <c r="DU65" cm="1">
        <f t="array" ref="DU65">ROUND(QUARTILE(IF(Sum!$FG$2:$FG$153=0,Sum!DS$2:DS$153),$C65),1)</f>
        <v>0</v>
      </c>
      <c r="DV65" cm="1">
        <f t="array" ref="DV65">ROUND(QUARTILE(IF(Sum!$FG$2:$FG$153=0,Sum!DT$2:DT$153),$C65),1)</f>
        <v>8</v>
      </c>
      <c r="DW65" cm="1">
        <f t="array" ref="DW65">ROUND(QUARTILE(IF(Sum!$FG$2:$FG$153=0,Sum!DU$2:DU$153),$C65),1)</f>
        <v>0</v>
      </c>
      <c r="DX65" cm="1">
        <f t="array" ref="DX65">ROUND(QUARTILE(IF(Sum!$FG$2:$FG$153=0,Sum!DV$2:DV$153),$C65),1)</f>
        <v>0</v>
      </c>
      <c r="DY65" cm="1">
        <f t="array" ref="DY65">ROUND(QUARTILE(IF(Sum!$FG$2:$FG$153=0,Sum!DW$2:DW$153),$C65),1)</f>
        <v>0</v>
      </c>
      <c r="DZ65" cm="1">
        <f t="array" ref="DZ65">ROUND(QUARTILE(IF(Sum!$FG$2:$FG$153=0,Sum!DX$2:DX$153),$C65),1)</f>
        <v>0</v>
      </c>
      <c r="EA65" cm="1">
        <f t="array" ref="EA65">ROUND(QUARTILE(IF(Sum!$FG$2:$FG$153=0,Sum!DY$2:DY$153),$C65),1)</f>
        <v>0</v>
      </c>
      <c r="EB65" cm="1">
        <f t="array" ref="EB65">ROUND(QUARTILE(IF(Sum!$FG$2:$FG$153=0,Sum!DZ$2:DZ$153),$C65),1)</f>
        <v>0</v>
      </c>
      <c r="EC65" cm="1">
        <f t="array" ref="EC65">ROUND(QUARTILE(IF(Sum!$FG$2:$FG$153=0,Sum!EA$2:EA$153),$C65),1)</f>
        <v>0</v>
      </c>
      <c r="ED65" cm="1">
        <f t="array" ref="ED65">ROUND(QUARTILE(IF(Sum!$FG$2:$FG$153=0,Sum!EB$2:EB$153),$C65),1)</f>
        <v>0</v>
      </c>
      <c r="EE65" cm="1">
        <f t="array" ref="EE65">ROUND(QUARTILE(IF(Sum!$FG$2:$FG$153=0,Sum!EC$2:EC$153),$C65),1)</f>
        <v>0</v>
      </c>
      <c r="EF65" cm="1">
        <f t="array" ref="EF65">ROUND(QUARTILE(IF(Sum!$FG$2:$FG$153=0,Sum!ED$2:ED$153),$C65),1)</f>
        <v>0</v>
      </c>
      <c r="EG65" cm="1">
        <f t="array" ref="EG65">ROUND(QUARTILE(IF(Sum!$FG$2:$FG$153=0,Sum!EE$2:EE$153),$C65),1)</f>
        <v>0</v>
      </c>
      <c r="EH65" cm="1">
        <f t="array" ref="EH65">ROUND(QUARTILE(IF(Sum!$FG$2:$FG$153=0,Sum!EF$2:EF$153),$C65),1)</f>
        <v>0</v>
      </c>
      <c r="EI65" cm="1">
        <f t="array" ref="EI65">ROUND(QUARTILE(IF(Sum!$FG$2:$FG$153=0,Sum!EG$2:EG$153),$C65),1)</f>
        <v>0</v>
      </c>
      <c r="EJ65" cm="1">
        <f t="array" ref="EJ65">ROUND(QUARTILE(IF(Sum!$FG$2:$FG$153=0,Sum!EH$2:EH$153),$C65),1)</f>
        <v>0</v>
      </c>
      <c r="EK65" cm="1">
        <f t="array" ref="EK65">ROUND(QUARTILE(IF(Sum!$FG$2:$FG$153=0,Sum!EI$2:EI$153),$C65),1)</f>
        <v>0</v>
      </c>
      <c r="EL65" cm="1">
        <f t="array" ref="EL65">ROUND(QUARTILE(IF(Sum!$FG$2:$FG$153=0,Sum!EJ$2:EJ$153),$C65),1)</f>
        <v>0</v>
      </c>
      <c r="EM65" cm="1">
        <f t="array" ref="EM65">ROUND(QUARTILE(IF(Sum!$FG$2:$FG$153=0,Sum!EK$2:EK$153),$C65),1)</f>
        <v>0</v>
      </c>
      <c r="EN65" cm="1">
        <f t="array" ref="EN65">ROUND(QUARTILE(IF(Sum!$FG$2:$FG$153=0,Sum!EL$2:EL$153),$C65),1)</f>
        <v>0</v>
      </c>
      <c r="EO65" cm="1">
        <f t="array" ref="EO65">ROUND(QUARTILE(IF(Sum!$FG$2:$FG$153=0,Sum!EM$2:EM$153),$C65),1)</f>
        <v>0</v>
      </c>
      <c r="EP65" cm="1">
        <f t="array" ref="EP65">ROUND(QUARTILE(IF(Sum!$FG$2:$FG$153=0,Sum!EN$2:EN$153),$C65),1)</f>
        <v>0</v>
      </c>
      <c r="EQ65" cm="1">
        <f t="array" ref="EQ65">ROUND(QUARTILE(IF(Sum!$FG$2:$FG$153=0,Sum!EO$2:EO$153),$C65),1)</f>
        <v>0</v>
      </c>
      <c r="ER65" cm="1">
        <f t="array" ref="ER65">ROUND(QUARTILE(IF(Sum!$FG$2:$FG$153=0,Sum!EP$2:EP$153),$C65),1)</f>
        <v>0</v>
      </c>
      <c r="ES65" cm="1">
        <f t="array" ref="ES65">ROUND(QUARTILE(IF(Sum!$FG$2:$FG$153=0,Sum!EQ$2:EQ$153),$C65),1)</f>
        <v>0</v>
      </c>
      <c r="ET65" cm="1">
        <f t="array" ref="ET65">ROUND(QUARTILE(IF(Sum!$FG$2:$FG$153=0,Sum!ER$2:ER$153),$C65),1)</f>
        <v>0</v>
      </c>
      <c r="EU65" cm="1">
        <f t="array" ref="EU65">ROUND(QUARTILE(IF(Sum!$FG$2:$FG$153=0,Sum!ES$2:ES$153),$C65),1)</f>
        <v>0</v>
      </c>
      <c r="EV65" cm="1">
        <f t="array" ref="EV65">ROUND(QUARTILE(IF(Sum!$FG$2:$FG$153=0,Sum!ET$2:ET$153),$C65),1)</f>
        <v>0</v>
      </c>
      <c r="EW65" cm="1">
        <f t="array" ref="EW65">ROUND(QUARTILE(IF(Sum!$FG$2:$FG$153=0,Sum!EU$2:EU$153),$C65),1)</f>
        <v>0</v>
      </c>
      <c r="EX65" cm="1">
        <f t="array" ref="EX65">ROUND(QUARTILE(IF(Sum!$FG$2:$FG$153=0,Sum!EV$2:EV$153),$C65),1)</f>
        <v>0</v>
      </c>
      <c r="EY65" cm="1">
        <f t="array" ref="EY65">ROUND(QUARTILE(IF(Sum!$FG$2:$FG$153=0,Sum!EW$2:EW$153),$C65),1)</f>
        <v>0</v>
      </c>
      <c r="EZ65" cm="1">
        <f t="array" ref="EZ65">ROUND(QUARTILE(IF(Sum!$FG$2:$FG$153=0,Sum!EX$2:EX$153),$C65),1)</f>
        <v>0</v>
      </c>
      <c r="FA65" cm="1">
        <f t="array" ref="FA65">ROUND(QUARTILE(IF(Sum!$FG$2:$FG$153=0,Sum!EY$2:EY$153),$C65),1)</f>
        <v>0</v>
      </c>
      <c r="FB65" cm="1">
        <f t="array" ref="FB65">ROUND(QUARTILE(IF(Sum!$FG$2:$FG$153=0,Sum!EZ$2:EZ$153),$C65),1)</f>
        <v>0</v>
      </c>
      <c r="FC65" cm="1">
        <f t="array" ref="FC65">ROUND(QUARTILE(IF(Sum!$FG$2:$FG$153=0,Sum!FA$2:FA$153),$C65),1)</f>
        <v>0</v>
      </c>
      <c r="FD65" cm="1">
        <f t="array" ref="FD65">ROUND(QUARTILE(IF(Sum!$FG$2:$FG$153=0,Sum!FB$2:FB$153),$C65),1)</f>
        <v>0</v>
      </c>
      <c r="FE65" cm="1">
        <f t="array" ref="FE65">ROUND(QUARTILE(IF(Sum!$FG$2:$FG$153=0,Sum!FC$2:FC$153),$C65),1)</f>
        <v>0</v>
      </c>
    </row>
    <row r="66" spans="1:161" x14ac:dyDescent="0.25">
      <c r="A66" s="198"/>
      <c r="B66" s="44" t="s">
        <v>387</v>
      </c>
      <c r="C66" s="44">
        <v>4</v>
      </c>
      <c r="D66" cm="1">
        <f t="array" ref="D66">ROUND(QUARTILE(IF(Sum!$FG$2:$FG$153=0,Sum!B$2:B$153),$C66),1)</f>
        <v>69</v>
      </c>
      <c r="E66" cm="1">
        <f t="array" ref="E66">ROUND(QUARTILE(IF(Sum!$FG$2:$FG$153=0,Sum!C$2:C$153),$C66),1)</f>
        <v>1</v>
      </c>
      <c r="F66" cm="1">
        <f t="array" ref="F66">ROUND(QUARTILE(IF(Sum!$FG$2:$FG$153=0,Sum!D$2:D$153),$C66),1)</f>
        <v>1</v>
      </c>
      <c r="G66" cm="1">
        <f t="array" ref="G66">ROUND(QUARTILE(IF(Sum!$FG$2:$FG$153=0,Sum!E$2:E$153),$C66),1)</f>
        <v>1</v>
      </c>
      <c r="H66" cm="1">
        <f t="array" ref="H66">ROUND(QUARTILE(IF(Sum!$FG$2:$FG$153=0,Sum!F$2:F$153),$C66),1)</f>
        <v>1</v>
      </c>
      <c r="I66" cm="1">
        <f t="array" ref="I66">ROUND(QUARTILE(IF(Sum!$FG$2:$FG$153=0,Sum!G$2:G$153),$C66),1)</f>
        <v>1</v>
      </c>
      <c r="J66" cm="1">
        <f t="array" ref="J66">ROUND(QUARTILE(IF(Sum!$FG$2:$FG$153=0,Sum!H$2:H$153),$C66),1)</f>
        <v>1</v>
      </c>
      <c r="K66" cm="1">
        <f t="array" ref="K66">ROUND(QUARTILE(IF(Sum!$FG$2:$FG$153=0,Sum!I$2:I$153),$C66),1)</f>
        <v>196</v>
      </c>
      <c r="L66" cm="1">
        <f t="array" ref="L66">ROUND(QUARTILE(IF(Sum!$FG$2:$FG$153=0,Sum!J$2:J$153),$C66),1)</f>
        <v>115</v>
      </c>
      <c r="M66" cm="1">
        <f t="array" ref="M66">ROUND(QUARTILE(IF(Sum!$FG$2:$FG$153=0,Sum!K$2:K$153),$C66),1)</f>
        <v>36.299999999999997</v>
      </c>
      <c r="N66" cm="1">
        <f t="array" ref="N66">ROUND(QUARTILE(IF(Sum!$FG$2:$FG$153=0,Sum!L$2:L$153),$C66),1)</f>
        <v>1</v>
      </c>
      <c r="O66" cm="1">
        <f t="array" ref="O66">ROUND(QUARTILE(IF(Sum!$FG$2:$FG$153=0,Sum!M$2:M$153),$C66),1)</f>
        <v>1</v>
      </c>
      <c r="P66" cm="1">
        <f t="array" ref="P66">ROUND(QUARTILE(IF(Sum!$FG$2:$FG$153=0,Sum!N$2:N$153),$C66),1)</f>
        <v>1</v>
      </c>
      <c r="Q66" cm="1">
        <f t="array" ref="Q66">ROUND(QUARTILE(IF(Sum!$FG$2:$FG$153=0,Sum!O$2:O$153),$C66),1)</f>
        <v>1</v>
      </c>
      <c r="R66" cm="1">
        <f t="array" ref="R66">ROUND(QUARTILE(IF(Sum!$FG$2:$FG$153=0,Sum!P$2:P$153),$C66),1)</f>
        <v>1</v>
      </c>
      <c r="S66" cm="1">
        <f t="array" ref="S66">ROUND(QUARTILE(IF(Sum!$FG$2:$FG$153=0,Sum!Q$2:Q$153),$C66),1)</f>
        <v>1</v>
      </c>
      <c r="T66" cm="1">
        <f t="array" ref="T66">ROUND(QUARTILE(IF(Sum!$FG$2:$FG$153=0,Sum!R$2:R$153),$C66),1)</f>
        <v>1</v>
      </c>
      <c r="U66" cm="1">
        <f t="array" ref="U66">ROUND(QUARTILE(IF(Sum!$FG$2:$FG$153=0,Sum!S$2:S$153),$C66),1)</f>
        <v>1</v>
      </c>
      <c r="V66" cm="1">
        <f t="array" ref="V66">ROUND(QUARTILE(IF(Sum!$FG$2:$FG$153=0,Sum!T$2:T$153),$C66),1)</f>
        <v>1</v>
      </c>
      <c r="W66" cm="1">
        <f t="array" ref="W66">ROUND(QUARTILE(IF(Sum!$FG$2:$FG$153=0,Sum!U$2:U$153),$C66),1)</f>
        <v>1</v>
      </c>
      <c r="X66" cm="1">
        <f t="array" ref="X66">ROUND(QUARTILE(IF(Sum!$FG$2:$FG$153=0,Sum!V$2:V$153),$C66),1)</f>
        <v>1</v>
      </c>
      <c r="Y66" cm="1">
        <f t="array" ref="Y66">ROUND(QUARTILE(IF(Sum!$FG$2:$FG$153=0,Sum!W$2:W$153),$C66),1)</f>
        <v>1</v>
      </c>
      <c r="Z66" cm="1">
        <f t="array" ref="Z66">ROUND(QUARTILE(IF(Sum!$FG$2:$FG$153=0,Sum!X$2:X$153),$C66),1)</f>
        <v>1</v>
      </c>
      <c r="AA66" cm="1">
        <f t="array" ref="AA66">ROUND(QUARTILE(IF(Sum!$FG$2:$FG$153=0,Sum!Y$2:Y$153),$C66),1)</f>
        <v>1</v>
      </c>
      <c r="AB66" cm="1">
        <f t="array" ref="AB66">ROUND(QUARTILE(IF(Sum!$FG$2:$FG$153=0,Sum!Z$2:Z$153),$C66),1)</f>
        <v>1</v>
      </c>
      <c r="AC66" cm="1">
        <f t="array" ref="AC66">ROUND(QUARTILE(IF(Sum!$FG$2:$FG$153=0,Sum!AA$2:AA$153),$C66),1)</f>
        <v>1</v>
      </c>
      <c r="AD66" cm="1">
        <f t="array" ref="AD66">ROUND(QUARTILE(IF(Sum!$FG$2:$FG$153=0,Sum!AB$2:AB$153),$C66),1)</f>
        <v>0</v>
      </c>
      <c r="AE66" cm="1">
        <f t="array" ref="AE66">ROUND(QUARTILE(IF(Sum!$FG$2:$FG$153=0,Sum!AC$2:AC$153),$C66),1)</f>
        <v>1</v>
      </c>
      <c r="AF66" cm="1">
        <f t="array" ref="AF66">ROUND(QUARTILE(IF(Sum!$FG$2:$FG$153=0,Sum!AD$2:AD$153),$C66),1)</f>
        <v>1</v>
      </c>
      <c r="AG66" cm="1">
        <f t="array" ref="AG66">ROUND(QUARTILE(IF(Sum!$FG$2:$FG$153=0,Sum!AE$2:AE$153),$C66),1)</f>
        <v>1</v>
      </c>
      <c r="AH66" cm="1">
        <f t="array" ref="AH66">ROUND(QUARTILE(IF(Sum!$FG$2:$FG$153=0,Sum!AF$2:AF$153),$C66),1)</f>
        <v>1</v>
      </c>
      <c r="AI66" cm="1">
        <f t="array" ref="AI66">ROUND(QUARTILE(IF(Sum!$FG$2:$FG$153=0,Sum!AG$2:AG$153),$C66),1)</f>
        <v>1</v>
      </c>
      <c r="AJ66" cm="1">
        <f t="array" ref="AJ66">ROUND(QUARTILE(IF(Sum!$FG$2:$FG$153=0,Sum!AH$2:AH$153),$C66),1)</f>
        <v>1</v>
      </c>
      <c r="AK66" cm="1">
        <f t="array" ref="AK66">ROUND(QUARTILE(IF(Sum!$FG$2:$FG$153=0,Sum!AI$2:AI$153),$C66),1)</f>
        <v>1</v>
      </c>
      <c r="AL66" cm="1">
        <f t="array" ref="AL66">ROUND(QUARTILE(IF(Sum!$FG$2:$FG$153=0,Sum!AJ$2:AJ$153),$C66),1)</f>
        <v>0</v>
      </c>
      <c r="AM66" cm="1">
        <f t="array" ref="AM66">ROUND(QUARTILE(IF(Sum!$FG$2:$FG$153=0,Sum!AK$2:AK$153),$C66),1)</f>
        <v>1</v>
      </c>
      <c r="AN66" cm="1">
        <f t="array" ref="AN66">ROUND(QUARTILE(IF(Sum!$FG$2:$FG$153=0,Sum!AL$2:AL$153),$C66),1)</f>
        <v>1</v>
      </c>
      <c r="AO66" cm="1">
        <f t="array" ref="AO66">ROUND(QUARTILE(IF(Sum!$FG$2:$FG$153=0,Sum!AM$2:AM$153),$C66),1)</f>
        <v>1</v>
      </c>
      <c r="AP66" cm="1">
        <f t="array" ref="AP66">ROUND(QUARTILE(IF(Sum!$FG$2:$FG$153=0,Sum!AN$2:AN$153),$C66),1)</f>
        <v>1</v>
      </c>
      <c r="AQ66" cm="1">
        <f t="array" ref="AQ66">ROUND(QUARTILE(IF(Sum!$FG$2:$FG$153=0,Sum!AO$2:AO$153),$C66),1)</f>
        <v>1</v>
      </c>
      <c r="AR66" cm="1">
        <f t="array" ref="AR66">ROUND(QUARTILE(IF(Sum!$FG$2:$FG$153=0,Sum!AP$2:AP$153),$C66),1)</f>
        <v>1</v>
      </c>
      <c r="AS66" cm="1">
        <f t="array" ref="AS66">ROUND(QUARTILE(IF(Sum!$FG$2:$FG$153=0,Sum!AQ$2:AQ$153),$C66),1)</f>
        <v>1</v>
      </c>
      <c r="AT66" cm="1">
        <f t="array" ref="AT66">ROUND(QUARTILE(IF(Sum!$FG$2:$FG$153=0,Sum!AR$2:AR$153),$C66),1)</f>
        <v>1</v>
      </c>
      <c r="AU66" cm="1">
        <f t="array" ref="AU66">ROUND(QUARTILE(IF(Sum!$FG$2:$FG$153=0,Sum!AS$2:AS$153),$C66),1)</f>
        <v>1</v>
      </c>
      <c r="AV66" cm="1">
        <f t="array" ref="AV66">ROUND(QUARTILE(IF(Sum!$FG$2:$FG$153=0,Sum!AT$2:AT$153),$C66),1)</f>
        <v>1</v>
      </c>
      <c r="AW66" cm="1">
        <f t="array" ref="AW66">ROUND(QUARTILE(IF(Sum!$FG$2:$FG$153=0,Sum!AU$2:AU$153),$C66),1)</f>
        <v>1</v>
      </c>
      <c r="AX66" cm="1">
        <f t="array" ref="AX66">ROUND(QUARTILE(IF(Sum!$FG$2:$FG$153=0,Sum!AV$2:AV$153),$C66),1)</f>
        <v>1</v>
      </c>
      <c r="AY66" cm="1">
        <f t="array" ref="AY66">ROUND(QUARTILE(IF(Sum!$FG$2:$FG$153=0,Sum!AW$2:AW$153),$C66),1)</f>
        <v>1</v>
      </c>
      <c r="AZ66" cm="1">
        <f t="array" ref="AZ66">ROUND(QUARTILE(IF(Sum!$FG$2:$FG$153=0,Sum!AX$2:AX$153),$C66),1)</f>
        <v>1</v>
      </c>
      <c r="BA66" cm="1">
        <f t="array" ref="BA66">ROUND(QUARTILE(IF(Sum!$FG$2:$FG$153=0,Sum!AY$2:AY$153),$C66),1)</f>
        <v>56</v>
      </c>
      <c r="BB66" cm="1">
        <f t="array" ref="BB66">ROUND(QUARTILE(IF(Sum!$FG$2:$FG$153=0,Sum!AZ$2:AZ$153),$C66),1)</f>
        <v>3.4</v>
      </c>
      <c r="BC66" cm="1">
        <f t="array" ref="BC66">ROUND(QUARTILE(IF(Sum!$FG$2:$FG$153=0,Sum!BA$2:BA$153),$C66),1)</f>
        <v>5.7</v>
      </c>
      <c r="BD66" cm="1">
        <f t="array" ref="BD66">ROUND(QUARTILE(IF(Sum!$FG$2:$FG$153=0,Sum!BB$2:BB$153),$C66),1)</f>
        <v>0</v>
      </c>
      <c r="BE66" cm="1">
        <f t="array" ref="BE66">ROUND(QUARTILE(IF(Sum!$FG$2:$FG$153=0,Sum!BC$2:BC$153),$C66),1)</f>
        <v>1</v>
      </c>
      <c r="BF66" cm="1">
        <f t="array" ref="BF66">ROUND(QUARTILE(IF(Sum!$FG$2:$FG$153=0,Sum!BD$2:BD$153),$C66),1)</f>
        <v>1</v>
      </c>
      <c r="BG66" cm="1">
        <f t="array" ref="BG66">ROUND(QUARTILE(IF(Sum!$FG$2:$FG$153=0,Sum!BE$2:BE$153),$C66),1)</f>
        <v>2.2000000000000002</v>
      </c>
      <c r="BH66" cm="1">
        <f t="array" ref="BH66">ROUND(QUARTILE(IF(Sum!$FG$2:$FG$153=0,Sum!BF$2:BF$153),$C66),1)</f>
        <v>335</v>
      </c>
      <c r="BI66" cm="1">
        <f t="array" ref="BI66">ROUND(QUARTILE(IF(Sum!$FG$2:$FG$153=0,Sum!BG$2:BG$153),$C66),1)</f>
        <v>1</v>
      </c>
      <c r="BJ66" cm="1">
        <f t="array" ref="BJ66">ROUND(QUARTILE(IF(Sum!$FG$2:$FG$153=0,Sum!BH$2:BH$153),$C66),1)</f>
        <v>180</v>
      </c>
      <c r="BK66" cm="1">
        <f t="array" ref="BK66">ROUND(QUARTILE(IF(Sum!$FG$2:$FG$153=0,Sum!BI$2:BI$153),$C66),1)</f>
        <v>137</v>
      </c>
      <c r="BL66" cm="1">
        <f t="array" ref="BL66">ROUND(QUARTILE(IF(Sum!$FG$2:$FG$153=0,Sum!BJ$2:BJ$153),$C66),1)</f>
        <v>36.1</v>
      </c>
      <c r="BM66" cm="1">
        <f t="array" ref="BM66">ROUND(QUARTILE(IF(Sum!$FG$2:$FG$153=0,Sum!BK$2:BK$153),$C66),1)</f>
        <v>1</v>
      </c>
      <c r="BN66" cm="1">
        <f t="array" ref="BN66">ROUND(QUARTILE(IF(Sum!$FG$2:$FG$153=0,Sum!BL$2:BL$153),$C66),1)</f>
        <v>4</v>
      </c>
      <c r="BO66" cm="1">
        <f t="array" ref="BO66">ROUND(QUARTILE(IF(Sum!$FG$2:$FG$153=0,Sum!BM$2:BM$153),$C66),1)</f>
        <v>1</v>
      </c>
      <c r="BP66" cm="1">
        <f t="array" ref="BP66">ROUND(QUARTILE(IF(Sum!$FG$2:$FG$153=0,Sum!BN$2:BN$153),$C66),1)</f>
        <v>1</v>
      </c>
      <c r="BQ66" cm="1">
        <f t="array" ref="BQ66">ROUND(QUARTILE(IF(Sum!$FG$2:$FG$153=0,Sum!BO$2:BO$153),$C66),1)</f>
        <v>1</v>
      </c>
      <c r="BR66" cm="1">
        <f t="array" ref="BR66">ROUND(QUARTILE(IF(Sum!$FG$2:$FG$153=0,Sum!BP$2:BP$153),$C66),1)</f>
        <v>1</v>
      </c>
      <c r="BS66" cm="1">
        <f t="array" ref="BS66">ROUND(QUARTILE(IF(Sum!$FG$2:$FG$153=0,Sum!BQ$2:BQ$153),$C66),1)</f>
        <v>1</v>
      </c>
      <c r="BT66" cm="1">
        <f t="array" ref="BT66">ROUND(QUARTILE(IF(Sum!$FG$2:$FG$153=0,Sum!BR$2:BR$153),$C66),1)</f>
        <v>1</v>
      </c>
      <c r="BU66" cm="1">
        <f t="array" ref="BU66">ROUND(QUARTILE(IF(Sum!$FG$2:$FG$153=0,Sum!BS$2:BS$153),$C66),1)</f>
        <v>0</v>
      </c>
      <c r="BV66" cm="1">
        <f t="array" ref="BV66">ROUND(QUARTILE(IF(Sum!$FG$2:$FG$153=0,Sum!BT$2:BT$153),$C66),1)</f>
        <v>0</v>
      </c>
      <c r="BW66" cm="1">
        <f t="array" ref="BW66">ROUND(QUARTILE(IF(Sum!$FG$2:$FG$153=0,Sum!BU$2:BU$153),$C66),1)</f>
        <v>1</v>
      </c>
      <c r="BX66" cm="1">
        <f t="array" ref="BX66">ROUND(QUARTILE(IF(Sum!$FG$2:$FG$153=0,Sum!BV$2:BV$153),$C66),1)</f>
        <v>0</v>
      </c>
      <c r="BY66" cm="1">
        <f t="array" ref="BY66">ROUND(QUARTILE(IF(Sum!$FG$2:$FG$153=0,Sum!BW$2:BW$153),$C66),1)</f>
        <v>5</v>
      </c>
      <c r="BZ66" cm="1">
        <f t="array" ref="BZ66">ROUND(QUARTILE(IF(Sum!$FG$2:$FG$153=0,Sum!BX$2:BX$153),$C66),1)</f>
        <v>0</v>
      </c>
      <c r="CA66" cm="1">
        <f t="array" ref="CA66">ROUND(QUARTILE(IF(Sum!$FG$2:$FG$153=0,Sum!BY$2:BY$153),$C66),1)</f>
        <v>1</v>
      </c>
      <c r="CB66" cm="1">
        <f t="array" ref="CB66">ROUND(QUARTILE(IF(Sum!$FG$2:$FG$153=0,Sum!BZ$2:BZ$153),$C66),1)</f>
        <v>1</v>
      </c>
      <c r="CC66" cm="1">
        <f t="array" ref="CC66">ROUND(QUARTILE(IF(Sum!$FG$2:$FG$153=0,Sum!CA$2:CA$153),$C66),1)</f>
        <v>1</v>
      </c>
      <c r="CD66" cm="1">
        <f t="array" ref="CD66">ROUND(QUARTILE(IF(Sum!$FG$2:$FG$153=0,Sum!CB$2:CB$153),$C66),1)</f>
        <v>1</v>
      </c>
      <c r="CE66" cm="1">
        <f t="array" ref="CE66">ROUND(QUARTILE(IF(Sum!$FG$2:$FG$153=0,Sum!CC$2:CC$153),$C66),1)</f>
        <v>1</v>
      </c>
      <c r="CF66" cm="1">
        <f t="array" ref="CF66">ROUND(QUARTILE(IF(Sum!$FG$2:$FG$153=0,Sum!CD$2:CD$153),$C66),1)</f>
        <v>1</v>
      </c>
      <c r="CG66" cm="1">
        <f t="array" ref="CG66">ROUND(QUARTILE(IF(Sum!$FG$2:$FG$153=0,Sum!CE$2:CE$153),$C66),1)</f>
        <v>1</v>
      </c>
      <c r="CH66" cm="1">
        <f t="array" ref="CH66">ROUND(QUARTILE(IF(Sum!$FG$2:$FG$153=0,Sum!CF$2:CF$153),$C66),1)</f>
        <v>1</v>
      </c>
      <c r="CI66" cm="1">
        <f t="array" ref="CI66">ROUND(QUARTILE(IF(Sum!$FG$2:$FG$153=0,Sum!CG$2:CG$153),$C66),1)</f>
        <v>1</v>
      </c>
      <c r="CJ66" cm="1">
        <f t="array" ref="CJ66">ROUND(QUARTILE(IF(Sum!$FG$2:$FG$153=0,Sum!CH$2:CH$153),$C66),1)</f>
        <v>1300</v>
      </c>
      <c r="CK66" cm="1">
        <f t="array" ref="CK66">ROUND(QUARTILE(IF(Sum!$FG$2:$FG$153=0,Sum!CI$2:CI$153),$C66),1)</f>
        <v>3060</v>
      </c>
      <c r="CL66" cm="1">
        <f t="array" ref="CL66">ROUND(QUARTILE(IF(Sum!$FG$2:$FG$153=0,Sum!CJ$2:CJ$153),$C66),1)</f>
        <v>1</v>
      </c>
      <c r="CM66" cm="1">
        <f t="array" ref="CM66">ROUND(QUARTILE(IF(Sum!$FG$2:$FG$153=0,Sum!CK$2:CK$153),$C66),1)</f>
        <v>0</v>
      </c>
      <c r="CN66" cm="1">
        <f t="array" ref="CN66">ROUND(QUARTILE(IF(Sum!$FG$2:$FG$153=0,Sum!CL$2:CL$153),$C66),1)</f>
        <v>1</v>
      </c>
      <c r="CO66" cm="1">
        <f t="array" ref="CO66">ROUND(QUARTILE(IF(Sum!$FG$2:$FG$153=0,Sum!CM$2:CM$153),$C66),1)</f>
        <v>1</v>
      </c>
      <c r="CP66" cm="1">
        <f t="array" ref="CP66">ROUND(QUARTILE(IF(Sum!$FG$2:$FG$153=0,Sum!CN$2:CN$153),$C66),1)</f>
        <v>0</v>
      </c>
      <c r="CQ66" cm="1">
        <f t="array" ref="CQ66">ROUND(QUARTILE(IF(Sum!$FG$2:$FG$153=0,Sum!CO$2:CO$153),$C66),1)</f>
        <v>1</v>
      </c>
      <c r="CR66" cm="1">
        <f t="array" ref="CR66">ROUND(QUARTILE(IF(Sum!$FG$2:$FG$153=0,Sum!CP$2:CP$153),$C66),1)</f>
        <v>1</v>
      </c>
      <c r="CS66" cm="1">
        <f t="array" ref="CS66">ROUND(QUARTILE(IF(Sum!$FG$2:$FG$153=0,Sum!CQ$2:CQ$153),$C66),1)</f>
        <v>1</v>
      </c>
      <c r="CT66" cm="1">
        <f t="array" ref="CT66">ROUND(QUARTILE(IF(Sum!$FG$2:$FG$153=0,Sum!CR$2:CR$153),$C66),1)</f>
        <v>1</v>
      </c>
      <c r="CU66" cm="1">
        <f t="array" ref="CU66">ROUND(QUARTILE(IF(Sum!$FG$2:$FG$153=0,Sum!CS$2:CS$153),$C66),1)</f>
        <v>0</v>
      </c>
      <c r="CV66" cm="1">
        <f t="array" ref="CV66">ROUND(QUARTILE(IF(Sum!$FG$2:$FG$153=0,Sum!CT$2:CT$153),$C66),1)</f>
        <v>1</v>
      </c>
      <c r="CW66" cm="1">
        <f t="array" ref="CW66">ROUND(QUARTILE(IF(Sum!$FG$2:$FG$153=0,Sum!CU$2:CU$153),$C66),1)</f>
        <v>1</v>
      </c>
      <c r="CX66" cm="1">
        <f t="array" ref="CX66">ROUND(QUARTILE(IF(Sum!$FG$2:$FG$153=0,Sum!CV$2:CV$153),$C66),1)</f>
        <v>1</v>
      </c>
      <c r="CY66" cm="1">
        <f t="array" ref="CY66">ROUND(QUARTILE(IF(Sum!$FG$2:$FG$153=0,Sum!CW$2:CW$153),$C66),1)</f>
        <v>1</v>
      </c>
      <c r="CZ66" cm="1">
        <f t="array" ref="CZ66">ROUND(QUARTILE(IF(Sum!$FG$2:$FG$153=0,Sum!CX$2:CX$153),$C66),1)</f>
        <v>1</v>
      </c>
      <c r="DA66" cm="1">
        <f t="array" ref="DA66">ROUND(QUARTILE(IF(Sum!$FG$2:$FG$153=0,Sum!CY$2:CY$153),$C66),1)</f>
        <v>1</v>
      </c>
      <c r="DB66" cm="1">
        <f t="array" ref="DB66">ROUND(QUARTILE(IF(Sum!$FG$2:$FG$153=0,Sum!CZ$2:CZ$153),$C66),1)</f>
        <v>1</v>
      </c>
      <c r="DC66" cm="1">
        <f t="array" ref="DC66">ROUND(QUARTILE(IF(Sum!$FG$2:$FG$153=0,Sum!DA$2:DA$153),$C66),1)</f>
        <v>1</v>
      </c>
      <c r="DD66" cm="1">
        <f t="array" ref="DD66">ROUND(QUARTILE(IF(Sum!$FG$2:$FG$153=0,Sum!DB$2:DB$153),$C66),1)</f>
        <v>1</v>
      </c>
      <c r="DE66" cm="1">
        <f t="array" ref="DE66">ROUND(QUARTILE(IF(Sum!$FG$2:$FG$153=0,Sum!DC$2:DC$153),$C66),1)</f>
        <v>0</v>
      </c>
      <c r="DF66" cm="1">
        <f t="array" ref="DF66">ROUND(QUARTILE(IF(Sum!$FG$2:$FG$153=0,Sum!DD$2:DD$153),$C66),1)</f>
        <v>0</v>
      </c>
      <c r="DG66" cm="1">
        <f t="array" ref="DG66">ROUND(QUARTILE(IF(Sum!$FG$2:$FG$153=0,Sum!DE$2:DE$153),$C66),1)</f>
        <v>1</v>
      </c>
      <c r="DH66" cm="1">
        <f t="array" ref="DH66">ROUND(QUARTILE(IF(Sum!$FG$2:$FG$153=0,Sum!DF$2:DF$153),$C66),1)</f>
        <v>1</v>
      </c>
      <c r="DI66" cm="1">
        <f t="array" ref="DI66">ROUND(QUARTILE(IF(Sum!$FG$2:$FG$153=0,Sum!DG$2:DG$153),$C66),1)</f>
        <v>0</v>
      </c>
      <c r="DJ66" cm="1">
        <f t="array" ref="DJ66">ROUND(QUARTILE(IF(Sum!$FG$2:$FG$153=0,Sum!DH$2:DH$153),$C66),1)</f>
        <v>1</v>
      </c>
      <c r="DK66" cm="1">
        <f t="array" ref="DK66">ROUND(QUARTILE(IF(Sum!$FG$2:$FG$153=0,Sum!DI$2:DI$153),$C66),1)</f>
        <v>0</v>
      </c>
      <c r="DL66" cm="1">
        <f t="array" ref="DL66">ROUND(QUARTILE(IF(Sum!$FG$2:$FG$153=0,Sum!DJ$2:DJ$153),$C66),1)</f>
        <v>1</v>
      </c>
      <c r="DM66" cm="1">
        <f t="array" ref="DM66">ROUND(QUARTILE(IF(Sum!$FG$2:$FG$153=0,Sum!DK$2:DK$153),$C66),1)</f>
        <v>1</v>
      </c>
      <c r="DN66" cm="1">
        <f t="array" ref="DN66">ROUND(QUARTILE(IF(Sum!$FG$2:$FG$153=0,Sum!DL$2:DL$153),$C66),1)</f>
        <v>1</v>
      </c>
      <c r="DO66" cm="1">
        <f t="array" ref="DO66">ROUND(QUARTILE(IF(Sum!$FG$2:$FG$153=0,Sum!DM$2:DM$153),$C66),1)</f>
        <v>0</v>
      </c>
      <c r="DP66" cm="1">
        <f t="array" ref="DP66">ROUND(QUARTILE(IF(Sum!$FG$2:$FG$153=0,Sum!DN$2:DN$153),$C66),1)</f>
        <v>1</v>
      </c>
      <c r="DQ66" cm="1">
        <f t="array" ref="DQ66">ROUND(QUARTILE(IF(Sum!$FG$2:$FG$153=0,Sum!DO$2:DO$153),$C66),1)</f>
        <v>0</v>
      </c>
      <c r="DR66" cm="1">
        <f t="array" ref="DR66">ROUND(QUARTILE(IF(Sum!$FG$2:$FG$153=0,Sum!DP$2:DP$153),$C66),1)</f>
        <v>1</v>
      </c>
      <c r="DS66" cm="1">
        <f t="array" ref="DS66">ROUND(QUARTILE(IF(Sum!$FG$2:$FG$153=0,Sum!DQ$2:DQ$153),$C66),1)</f>
        <v>1</v>
      </c>
      <c r="DT66" cm="1">
        <f t="array" ref="DT66">ROUND(QUARTILE(IF(Sum!$FG$2:$FG$153=0,Sum!DR$2:DR$153),$C66),1)</f>
        <v>1</v>
      </c>
      <c r="DU66" cm="1">
        <f t="array" ref="DU66">ROUND(QUARTILE(IF(Sum!$FG$2:$FG$153=0,Sum!DS$2:DS$153),$C66),1)</f>
        <v>1</v>
      </c>
      <c r="DV66" cm="1">
        <f t="array" ref="DV66">ROUND(QUARTILE(IF(Sum!$FG$2:$FG$153=0,Sum!DT$2:DT$153),$C66),1)</f>
        <v>57</v>
      </c>
      <c r="DW66" cm="1">
        <f t="array" ref="DW66">ROUND(QUARTILE(IF(Sum!$FG$2:$FG$153=0,Sum!DU$2:DU$153),$C66),1)</f>
        <v>1</v>
      </c>
      <c r="DX66" cm="1">
        <f t="array" ref="DX66">ROUND(QUARTILE(IF(Sum!$FG$2:$FG$153=0,Sum!DV$2:DV$153),$C66),1)</f>
        <v>1</v>
      </c>
      <c r="DY66" cm="1">
        <f t="array" ref="DY66">ROUND(QUARTILE(IF(Sum!$FG$2:$FG$153=0,Sum!DW$2:DW$153),$C66),1)</f>
        <v>1</v>
      </c>
      <c r="DZ66" cm="1">
        <f t="array" ref="DZ66">ROUND(QUARTILE(IF(Sum!$FG$2:$FG$153=0,Sum!DX$2:DX$153),$C66),1)</f>
        <v>1</v>
      </c>
      <c r="EA66" cm="1">
        <f t="array" ref="EA66">ROUND(QUARTILE(IF(Sum!$FG$2:$FG$153=0,Sum!DY$2:DY$153),$C66),1)</f>
        <v>1</v>
      </c>
      <c r="EB66" cm="1">
        <f t="array" ref="EB66">ROUND(QUARTILE(IF(Sum!$FG$2:$FG$153=0,Sum!DZ$2:DZ$153),$C66),1)</f>
        <v>1</v>
      </c>
      <c r="EC66" cm="1">
        <f t="array" ref="EC66">ROUND(QUARTILE(IF(Sum!$FG$2:$FG$153=0,Sum!EA$2:EA$153),$C66),1)</f>
        <v>1</v>
      </c>
      <c r="ED66" cm="1">
        <f t="array" ref="ED66">ROUND(QUARTILE(IF(Sum!$FG$2:$FG$153=0,Sum!EB$2:EB$153),$C66),1)</f>
        <v>0</v>
      </c>
      <c r="EE66" cm="1">
        <f t="array" ref="EE66">ROUND(QUARTILE(IF(Sum!$FG$2:$FG$153=0,Sum!EC$2:EC$153),$C66),1)</f>
        <v>1</v>
      </c>
      <c r="EF66" cm="1">
        <f t="array" ref="EF66">ROUND(QUARTILE(IF(Sum!$FG$2:$FG$153=0,Sum!ED$2:ED$153),$C66),1)</f>
        <v>1</v>
      </c>
      <c r="EG66" cm="1">
        <f t="array" ref="EG66">ROUND(QUARTILE(IF(Sum!$FG$2:$FG$153=0,Sum!EE$2:EE$153),$C66),1)</f>
        <v>1</v>
      </c>
      <c r="EH66" cm="1">
        <f t="array" ref="EH66">ROUND(QUARTILE(IF(Sum!$FG$2:$FG$153=0,Sum!EF$2:EF$153),$C66),1)</f>
        <v>1</v>
      </c>
      <c r="EI66" cm="1">
        <f t="array" ref="EI66">ROUND(QUARTILE(IF(Sum!$FG$2:$FG$153=0,Sum!EG$2:EG$153),$C66),1)</f>
        <v>1</v>
      </c>
      <c r="EJ66" cm="1">
        <f t="array" ref="EJ66">ROUND(QUARTILE(IF(Sum!$FG$2:$FG$153=0,Sum!EH$2:EH$153),$C66),1)</f>
        <v>1</v>
      </c>
      <c r="EK66" cm="1">
        <f t="array" ref="EK66">ROUND(QUARTILE(IF(Sum!$FG$2:$FG$153=0,Sum!EI$2:EI$153),$C66),1)</f>
        <v>1</v>
      </c>
      <c r="EL66" cm="1">
        <f t="array" ref="EL66">ROUND(QUARTILE(IF(Sum!$FG$2:$FG$153=0,Sum!EJ$2:EJ$153),$C66),1)</f>
        <v>1</v>
      </c>
      <c r="EM66" cm="1">
        <f t="array" ref="EM66">ROUND(QUARTILE(IF(Sum!$FG$2:$FG$153=0,Sum!EK$2:EK$153),$C66),1)</f>
        <v>1</v>
      </c>
      <c r="EN66" cm="1">
        <f t="array" ref="EN66">ROUND(QUARTILE(IF(Sum!$FG$2:$FG$153=0,Sum!EL$2:EL$153),$C66),1)</f>
        <v>1</v>
      </c>
      <c r="EO66" cm="1">
        <f t="array" ref="EO66">ROUND(QUARTILE(IF(Sum!$FG$2:$FG$153=0,Sum!EM$2:EM$153),$C66),1)</f>
        <v>1</v>
      </c>
      <c r="EP66" cm="1">
        <f t="array" ref="EP66">ROUND(QUARTILE(IF(Sum!$FG$2:$FG$153=0,Sum!EN$2:EN$153),$C66),1)</f>
        <v>1</v>
      </c>
      <c r="EQ66" cm="1">
        <f t="array" ref="EQ66">ROUND(QUARTILE(IF(Sum!$FG$2:$FG$153=0,Sum!EO$2:EO$153),$C66),1)</f>
        <v>1</v>
      </c>
      <c r="ER66" cm="1">
        <f t="array" ref="ER66">ROUND(QUARTILE(IF(Sum!$FG$2:$FG$153=0,Sum!EP$2:EP$153),$C66),1)</f>
        <v>1</v>
      </c>
      <c r="ES66" cm="1">
        <f t="array" ref="ES66">ROUND(QUARTILE(IF(Sum!$FG$2:$FG$153=0,Sum!EQ$2:EQ$153),$C66),1)</f>
        <v>1</v>
      </c>
      <c r="ET66" cm="1">
        <f t="array" ref="ET66">ROUND(QUARTILE(IF(Sum!$FG$2:$FG$153=0,Sum!ER$2:ER$153),$C66),1)</f>
        <v>1</v>
      </c>
      <c r="EU66" cm="1">
        <f t="array" ref="EU66">ROUND(QUARTILE(IF(Sum!$FG$2:$FG$153=0,Sum!ES$2:ES$153),$C66),1)</f>
        <v>1</v>
      </c>
      <c r="EV66" cm="1">
        <f t="array" ref="EV66">ROUND(QUARTILE(IF(Sum!$FG$2:$FG$153=0,Sum!ET$2:ET$153),$C66),1)</f>
        <v>1</v>
      </c>
      <c r="EW66" cm="1">
        <f t="array" ref="EW66">ROUND(QUARTILE(IF(Sum!$FG$2:$FG$153=0,Sum!EU$2:EU$153),$C66),1)</f>
        <v>1</v>
      </c>
      <c r="EX66" cm="1">
        <f t="array" ref="EX66">ROUND(QUARTILE(IF(Sum!$FG$2:$FG$153=0,Sum!EV$2:EV$153),$C66),1)</f>
        <v>1</v>
      </c>
      <c r="EY66" cm="1">
        <f t="array" ref="EY66">ROUND(QUARTILE(IF(Sum!$FG$2:$FG$153=0,Sum!EW$2:EW$153),$C66),1)</f>
        <v>1</v>
      </c>
      <c r="EZ66" cm="1">
        <f t="array" ref="EZ66">ROUND(QUARTILE(IF(Sum!$FG$2:$FG$153=0,Sum!EX$2:EX$153),$C66),1)</f>
        <v>1</v>
      </c>
      <c r="FA66" cm="1">
        <f t="array" ref="FA66">ROUND(QUARTILE(IF(Sum!$FG$2:$FG$153=0,Sum!EY$2:EY$153),$C66),1)</f>
        <v>1</v>
      </c>
      <c r="FB66" cm="1">
        <f t="array" ref="FB66">ROUND(QUARTILE(IF(Sum!$FG$2:$FG$153=0,Sum!EZ$2:EZ$153),$C66),1)</f>
        <v>1</v>
      </c>
      <c r="FC66" cm="1">
        <f t="array" ref="FC66">ROUND(QUARTILE(IF(Sum!$FG$2:$FG$153=0,Sum!FA$2:FA$153),$C66),1)</f>
        <v>1</v>
      </c>
      <c r="FD66" cm="1">
        <f t="array" ref="FD66">ROUND(QUARTILE(IF(Sum!$FG$2:$FG$153=0,Sum!FB$2:FB$153),$C66),1)</f>
        <v>1</v>
      </c>
      <c r="FE66" cm="1">
        <f t="array" ref="FE66">ROUND(QUARTILE(IF(Sum!$FG$2:$FG$153=0,Sum!FC$2:FC$153),$C66),1)</f>
        <v>1</v>
      </c>
    </row>
    <row r="67" spans="1:161" x14ac:dyDescent="0.25">
      <c r="A67" s="198"/>
      <c r="B67" t="s">
        <v>388</v>
      </c>
      <c r="D67">
        <f>SUMIF(Sum!$FG$2:$FG$153,"=1",Sum!B$2:B$153)</f>
        <v>2239</v>
      </c>
      <c r="E67">
        <f>SUMIF(Sum!$FG$2:$FG$153,"=1",Sum!C$2:C$153)</f>
        <v>8</v>
      </c>
      <c r="F67">
        <f>SUMIF(Sum!$FG$2:$FG$153,"=1",Sum!D$2:D$153)</f>
        <v>9</v>
      </c>
      <c r="G67">
        <f>SUMIF(Sum!$FG$2:$FG$153,"=1",Sum!E$2:E$153)</f>
        <v>8</v>
      </c>
      <c r="H67">
        <f>SUMIF(Sum!$FG$2:$FG$153,"=1",Sum!F$2:F$153)</f>
        <v>15</v>
      </c>
      <c r="I67">
        <f>SUMIF(Sum!$FG$2:$FG$153,"=1",Sum!G$2:G$153)</f>
        <v>20</v>
      </c>
      <c r="J67">
        <f>SUMIF(Sum!$FG$2:$FG$153,"=1",Sum!H$2:H$153)</f>
        <v>39</v>
      </c>
      <c r="K67">
        <f>SUMIF(Sum!$FG$2:$FG$153,"=1",Sum!I$2:I$153)</f>
        <v>6859</v>
      </c>
      <c r="L67">
        <f>SUMIF(Sum!$FG$2:$FG$153,"=1",Sum!J$2:J$153)</f>
        <v>3300</v>
      </c>
      <c r="M67">
        <f>SUMIF(Sum!$FG$2:$FG$153,"=1",Sum!K$2:K$153)</f>
        <v>1126.6000000000001</v>
      </c>
      <c r="N67">
        <f>SUMIF(Sum!$FG$2:$FG$153,"=1",Sum!L$2:L$153)</f>
        <v>13</v>
      </c>
      <c r="O67">
        <f>SUMIF(Sum!$FG$2:$FG$153,"=1",Sum!M$2:M$153)</f>
        <v>20</v>
      </c>
      <c r="P67">
        <f>SUMIF(Sum!$FG$2:$FG$153,"=1",Sum!N$2:N$153)</f>
        <v>7</v>
      </c>
      <c r="Q67">
        <f>SUMIF(Sum!$FG$2:$FG$153,"=1",Sum!O$2:O$153)</f>
        <v>38</v>
      </c>
      <c r="R67">
        <f>SUMIF(Sum!$FG$2:$FG$153,"=1",Sum!P$2:P$153)</f>
        <v>9</v>
      </c>
      <c r="S67">
        <f>SUMIF(Sum!$FG$2:$FG$153,"=1",Sum!Q$2:Q$153)</f>
        <v>25</v>
      </c>
      <c r="T67">
        <f>SUMIF(Sum!$FG$2:$FG$153,"=1",Sum!R$2:R$153)</f>
        <v>6</v>
      </c>
      <c r="U67">
        <f>SUMIF(Sum!$FG$2:$FG$153,"=1",Sum!S$2:S$153)</f>
        <v>10</v>
      </c>
      <c r="V67">
        <f>SUMIF(Sum!$FG$2:$FG$153,"=1",Sum!T$2:T$153)</f>
        <v>8</v>
      </c>
      <c r="W67">
        <f>SUMIF(Sum!$FG$2:$FG$153,"=1",Sum!U$2:U$153)</f>
        <v>3</v>
      </c>
      <c r="X67">
        <f>SUMIF(Sum!$FG$2:$FG$153,"=1",Sum!V$2:V$153)</f>
        <v>35</v>
      </c>
      <c r="Y67">
        <f>SUMIF(Sum!$FG$2:$FG$153,"=1",Sum!W$2:W$153)</f>
        <v>0</v>
      </c>
      <c r="Z67">
        <f>SUMIF(Sum!$FG$2:$FG$153,"=1",Sum!X$2:X$153)</f>
        <v>10</v>
      </c>
      <c r="AA67">
        <f>SUMIF(Sum!$FG$2:$FG$153,"=1",Sum!Y$2:Y$153)</f>
        <v>7</v>
      </c>
      <c r="AB67">
        <f>SUMIF(Sum!$FG$2:$FG$153,"=1",Sum!Z$2:Z$153)</f>
        <v>2</v>
      </c>
      <c r="AC67">
        <f>SUMIF(Sum!$FG$2:$FG$153,"=1",Sum!AA$2:AA$153)</f>
        <v>0</v>
      </c>
      <c r="AD67">
        <f>SUMIF(Sum!$FG$2:$FG$153,"=1",Sum!AB$2:AB$153)</f>
        <v>0</v>
      </c>
      <c r="AE67">
        <f>SUMIF(Sum!$FG$2:$FG$153,"=1",Sum!AC$2:AC$153)</f>
        <v>2</v>
      </c>
      <c r="AF67">
        <f>SUMIF(Sum!$FG$2:$FG$153,"=1",Sum!AD$2:AD$153)</f>
        <v>0</v>
      </c>
      <c r="AG67">
        <f>SUMIF(Sum!$FG$2:$FG$153,"=1",Sum!AE$2:AE$153)</f>
        <v>2</v>
      </c>
      <c r="AH67">
        <f>SUMIF(Sum!$FG$2:$FG$153,"=1",Sum!AF$2:AF$153)</f>
        <v>1</v>
      </c>
      <c r="AI67">
        <f>SUMIF(Sum!$FG$2:$FG$153,"=1",Sum!AG$2:AG$153)</f>
        <v>0</v>
      </c>
      <c r="AJ67">
        <f>SUMIF(Sum!$FG$2:$FG$153,"=1",Sum!AH$2:AH$153)</f>
        <v>4</v>
      </c>
      <c r="AK67">
        <f>SUMIF(Sum!$FG$2:$FG$153,"=1",Sum!AI$2:AI$153)</f>
        <v>4</v>
      </c>
      <c r="AL67">
        <f>SUMIF(Sum!$FG$2:$FG$153,"=1",Sum!AJ$2:AJ$153)</f>
        <v>0</v>
      </c>
      <c r="AM67">
        <f>SUMIF(Sum!$FG$2:$FG$153,"=1",Sum!AK$2:AK$153)</f>
        <v>5</v>
      </c>
      <c r="AN67">
        <f>SUMIF(Sum!$FG$2:$FG$153,"=1",Sum!AL$2:AL$153)</f>
        <v>16</v>
      </c>
      <c r="AO67">
        <f>SUMIF(Sum!$FG$2:$FG$153,"=1",Sum!AM$2:AM$153)</f>
        <v>17</v>
      </c>
      <c r="AP67">
        <f>SUMIF(Sum!$FG$2:$FG$153,"=1",Sum!AN$2:AN$153)</f>
        <v>5</v>
      </c>
      <c r="AQ67">
        <f>SUMIF(Sum!$FG$2:$FG$153,"=1",Sum!AO$2:AO$153)</f>
        <v>0</v>
      </c>
      <c r="AR67">
        <f>SUMIF(Sum!$FG$2:$FG$153,"=1",Sum!AP$2:AP$153)</f>
        <v>5</v>
      </c>
      <c r="AS67">
        <f>SUMIF(Sum!$FG$2:$FG$153,"=1",Sum!AQ$2:AQ$153)</f>
        <v>9</v>
      </c>
      <c r="AT67">
        <f>SUMIF(Sum!$FG$2:$FG$153,"=1",Sum!AR$2:AR$153)</f>
        <v>23</v>
      </c>
      <c r="AU67">
        <f>SUMIF(Sum!$FG$2:$FG$153,"=1",Sum!AS$2:AS$153)</f>
        <v>3</v>
      </c>
      <c r="AV67">
        <f>SUMIF(Sum!$FG$2:$FG$153,"=1",Sum!AT$2:AT$153)</f>
        <v>5</v>
      </c>
      <c r="AW67">
        <f>SUMIF(Sum!$FG$2:$FG$153,"=1",Sum!AU$2:AU$153)</f>
        <v>0</v>
      </c>
      <c r="AX67">
        <f>SUMIF(Sum!$FG$2:$FG$153,"=1",Sum!AV$2:AV$153)</f>
        <v>32</v>
      </c>
      <c r="AY67">
        <f>SUMIF(Sum!$FG$2:$FG$153,"=1",Sum!AW$2:AW$153)</f>
        <v>8</v>
      </c>
      <c r="AZ67">
        <f>SUMIF(Sum!$FG$2:$FG$153,"=1",Sum!AX$2:AX$153)</f>
        <v>32</v>
      </c>
      <c r="BA67">
        <f>SUMIF(Sum!$FG$2:$FG$153,"=1",Sum!AY$2:AY$153)</f>
        <v>1150</v>
      </c>
      <c r="BB67">
        <f>SUMIF(Sum!$FG$2:$FG$153,"=1",Sum!AZ$2:AZ$153)</f>
        <v>54.849999999999994</v>
      </c>
      <c r="BC67">
        <f>SUMIF(Sum!$FG$2:$FG$153,"=1",Sum!BA$2:BA$153)</f>
        <v>133.59933333333331</v>
      </c>
      <c r="BD67">
        <f>SUMIF(Sum!$FG$2:$FG$153,"=1",Sum!BB$2:BB$153)</f>
        <v>0</v>
      </c>
      <c r="BE67">
        <f>SUMIF(Sum!$FG$2:$FG$153,"=1",Sum!BC$2:BC$153)</f>
        <v>10</v>
      </c>
      <c r="BF67">
        <f>SUMIF(Sum!$FG$2:$FG$153,"=1",Sum!BD$2:BD$153)</f>
        <v>30</v>
      </c>
      <c r="BG67">
        <f>SUMIF(Sum!$FG$2:$FG$153,"=1",Sum!BE$2:BE$153)</f>
        <v>44.862837837837837</v>
      </c>
      <c r="BH67">
        <f>SUMIF(Sum!$FG$2:$FG$153,"=1",Sum!BF$2:BF$153)</f>
        <v>7553.5784313725489</v>
      </c>
      <c r="BI67">
        <f>SUMIF(Sum!$FG$2:$FG$153,"=1",Sum!BG$2:BG$153)</f>
        <v>37</v>
      </c>
      <c r="BJ67">
        <f>SUMIF(Sum!$FG$2:$FG$153,"=1",Sum!BH$2:BH$153)</f>
        <v>4145.1333333333332</v>
      </c>
      <c r="BK67">
        <f>SUMIF(Sum!$FG$2:$FG$153,"=1",Sum!BI$2:BI$153)</f>
        <v>2881.4933333333333</v>
      </c>
      <c r="BL67">
        <f>SUMIF(Sum!$FG$2:$FG$153,"=1",Sum!BJ$2:BJ$153)</f>
        <v>1259.1079999999997</v>
      </c>
      <c r="BM67">
        <f>SUMIF(Sum!$FG$2:$FG$153,"=1",Sum!BK$2:BK$153)</f>
        <v>0</v>
      </c>
      <c r="BN67">
        <f>SUMIF(Sum!$FG$2:$FG$153,"=1",Sum!BL$2:BL$153)</f>
        <v>89.32</v>
      </c>
      <c r="BO67">
        <f>SUMIF(Sum!$FG$2:$FG$153,"=1",Sum!BM$2:BM$153)</f>
        <v>6</v>
      </c>
      <c r="BP67">
        <f>SUMIF(Sum!$FG$2:$FG$153,"=1",Sum!BN$2:BN$153)</f>
        <v>1</v>
      </c>
      <c r="BQ67">
        <f>SUMIF(Sum!$FG$2:$FG$153,"=1",Sum!BO$2:BO$153)</f>
        <v>18</v>
      </c>
      <c r="BR67">
        <f>SUMIF(Sum!$FG$2:$FG$153,"=1",Sum!BP$2:BP$153)</f>
        <v>12</v>
      </c>
      <c r="BS67">
        <f>SUMIF(Sum!$FG$2:$FG$153,"=1",Sum!BQ$2:BQ$153)</f>
        <v>3</v>
      </c>
      <c r="BT67">
        <f>SUMIF(Sum!$FG$2:$FG$153,"=1",Sum!BR$2:BR$153)</f>
        <v>31</v>
      </c>
      <c r="BU67">
        <f>SUMIF(Sum!$FG$2:$FG$153,"=1",Sum!BS$2:BS$153)</f>
        <v>0</v>
      </c>
      <c r="BV67">
        <f>SUMIF(Sum!$FG$2:$FG$153,"=1",Sum!BT$2:BT$153)</f>
        <v>0</v>
      </c>
      <c r="BW67">
        <f>SUMIF(Sum!$FG$2:$FG$153,"=1",Sum!BU$2:BU$153)</f>
        <v>5</v>
      </c>
      <c r="BX67">
        <f>SUMIF(Sum!$FG$2:$FG$153,"=1",Sum!BV$2:BV$153)</f>
        <v>1</v>
      </c>
      <c r="BY67">
        <f>SUMIF(Sum!$FG$2:$FG$153,"=1",Sum!BW$2:BW$153)</f>
        <v>123</v>
      </c>
      <c r="BZ67">
        <f>SUMIF(Sum!$FG$2:$FG$153,"=1",Sum!BX$2:BX$153)</f>
        <v>0</v>
      </c>
      <c r="CA67">
        <f>SUMIF(Sum!$FG$2:$FG$153,"=1",Sum!BY$2:BY$153)</f>
        <v>7</v>
      </c>
      <c r="CB67">
        <f>SUMIF(Sum!$FG$2:$FG$153,"=1",Sum!BZ$2:BZ$153)</f>
        <v>24</v>
      </c>
      <c r="CC67">
        <f>SUMIF(Sum!$FG$2:$FG$153,"=1",Sum!CA$2:CA$153)</f>
        <v>8</v>
      </c>
      <c r="CD67">
        <f>SUMIF(Sum!$FG$2:$FG$153,"=1",Sum!CB$2:CB$153)</f>
        <v>7</v>
      </c>
      <c r="CE67">
        <f>SUMIF(Sum!$FG$2:$FG$153,"=1",Sum!CC$2:CC$153)</f>
        <v>4</v>
      </c>
      <c r="CF67">
        <f>SUMIF(Sum!$FG$2:$FG$153,"=1",Sum!CD$2:CD$153)</f>
        <v>2</v>
      </c>
      <c r="CG67">
        <f>SUMIF(Sum!$FG$2:$FG$153,"=1",Sum!CE$2:CE$153)</f>
        <v>14</v>
      </c>
      <c r="CH67">
        <f>SUMIF(Sum!$FG$2:$FG$153,"=1",Sum!CF$2:CF$153)</f>
        <v>2</v>
      </c>
      <c r="CI67">
        <f>SUMIF(Sum!$FG$2:$FG$153,"=1",Sum!CG$2:CG$153)</f>
        <v>35</v>
      </c>
      <c r="CJ67">
        <f>SUMIF(Sum!$FG$2:$FG$153,"=1",Sum!CH$2:CH$153)</f>
        <v>23511.409395973154</v>
      </c>
      <c r="CK67">
        <f>SUMIF(Sum!$FG$2:$FG$153,"=1",Sum!CI$2:CI$153)</f>
        <v>31775.46621621622</v>
      </c>
      <c r="CL67">
        <f>SUMIF(Sum!$FG$2:$FG$153,"=1",Sum!CJ$2:CJ$153)</f>
        <v>29</v>
      </c>
      <c r="CM67">
        <f>SUMIF(Sum!$FG$2:$FG$153,"=1",Sum!CK$2:CK$153)</f>
        <v>0</v>
      </c>
      <c r="CN67">
        <f>SUMIF(Sum!$FG$2:$FG$153,"=1",Sum!CL$2:CL$153)</f>
        <v>2</v>
      </c>
      <c r="CO67">
        <f>SUMIF(Sum!$FG$2:$FG$153,"=1",Sum!CM$2:CM$153)</f>
        <v>1</v>
      </c>
      <c r="CP67">
        <f>SUMIF(Sum!$FG$2:$FG$153,"=1",Sum!CN$2:CN$153)</f>
        <v>0</v>
      </c>
      <c r="CQ67">
        <f>SUMIF(Sum!$FG$2:$FG$153,"=1",Sum!CO$2:CO$153)</f>
        <v>0</v>
      </c>
      <c r="CR67">
        <f>SUMIF(Sum!$FG$2:$FG$153,"=1",Sum!CP$2:CP$153)</f>
        <v>9</v>
      </c>
      <c r="CS67">
        <f>SUMIF(Sum!$FG$2:$FG$153,"=1",Sum!CQ$2:CQ$153)</f>
        <v>1</v>
      </c>
      <c r="CT67">
        <f>SUMIF(Sum!$FG$2:$FG$153,"=1",Sum!CR$2:CR$153)</f>
        <v>0</v>
      </c>
      <c r="CU67">
        <f>SUMIF(Sum!$FG$2:$FG$153,"=1",Sum!CS$2:CS$153)</f>
        <v>0</v>
      </c>
      <c r="CV67">
        <f>SUMIF(Sum!$FG$2:$FG$153,"=1",Sum!CT$2:CT$153)</f>
        <v>0</v>
      </c>
      <c r="CW67">
        <f>SUMIF(Sum!$FG$2:$FG$153,"=1",Sum!CU$2:CU$153)</f>
        <v>11</v>
      </c>
      <c r="CX67">
        <f>SUMIF(Sum!$FG$2:$FG$153,"=1",Sum!CV$2:CV$153)</f>
        <v>19</v>
      </c>
      <c r="CY67">
        <f>SUMIF(Sum!$FG$2:$FG$153,"=1",Sum!CW$2:CW$153)</f>
        <v>2</v>
      </c>
      <c r="CZ67">
        <f>SUMIF(Sum!$FG$2:$FG$153,"=1",Sum!CX$2:CX$153)</f>
        <v>0</v>
      </c>
      <c r="DA67">
        <f>SUMIF(Sum!$FG$2:$FG$153,"=1",Sum!CY$2:CY$153)</f>
        <v>0</v>
      </c>
      <c r="DB67">
        <f>SUMIF(Sum!$FG$2:$FG$153,"=1",Sum!CZ$2:CZ$153)</f>
        <v>3</v>
      </c>
      <c r="DC67">
        <f>SUMIF(Sum!$FG$2:$FG$153,"=1",Sum!DA$2:DA$153)</f>
        <v>19</v>
      </c>
      <c r="DD67">
        <f>SUMIF(Sum!$FG$2:$FG$153,"=1",Sum!DB$2:DB$153)</f>
        <v>0</v>
      </c>
      <c r="DE67">
        <f>SUMIF(Sum!$FG$2:$FG$153,"=1",Sum!DC$2:DC$153)</f>
        <v>1</v>
      </c>
      <c r="DF67">
        <f>SUMIF(Sum!$FG$2:$FG$153,"=1",Sum!DD$2:DD$153)</f>
        <v>0</v>
      </c>
      <c r="DG67">
        <f>SUMIF(Sum!$FG$2:$FG$153,"=1",Sum!DE$2:DE$153)</f>
        <v>1</v>
      </c>
      <c r="DH67">
        <f>SUMIF(Sum!$FG$2:$FG$153,"=1",Sum!DF$2:DF$153)</f>
        <v>37</v>
      </c>
      <c r="DI67">
        <f>SUMIF(Sum!$FG$2:$FG$153,"=1",Sum!DG$2:DG$153)</f>
        <v>1</v>
      </c>
      <c r="DJ67">
        <f>SUMIF(Sum!$FG$2:$FG$153,"=1",Sum!DH$2:DH$153)</f>
        <v>0</v>
      </c>
      <c r="DK67">
        <f>SUMIF(Sum!$FG$2:$FG$153,"=1",Sum!DI$2:DI$153)</f>
        <v>1</v>
      </c>
      <c r="DL67">
        <f>SUMIF(Sum!$FG$2:$FG$153,"=1",Sum!DJ$2:DJ$153)</f>
        <v>39</v>
      </c>
      <c r="DM67">
        <f>SUMIF(Sum!$FG$2:$FG$153,"=1",Sum!DK$2:DK$153)</f>
        <v>11</v>
      </c>
      <c r="DN67">
        <f>SUMIF(Sum!$FG$2:$FG$153,"=1",Sum!DL$2:DL$153)</f>
        <v>16</v>
      </c>
      <c r="DO67">
        <f>SUMIF(Sum!$FG$2:$FG$153,"=1",Sum!DM$2:DM$153)</f>
        <v>0</v>
      </c>
      <c r="DP67">
        <f>SUMIF(Sum!$FG$2:$FG$153,"=1",Sum!DN$2:DN$153)</f>
        <v>7</v>
      </c>
      <c r="DQ67">
        <f>SUMIF(Sum!$FG$2:$FG$153,"=1",Sum!DO$2:DO$153)</f>
        <v>0</v>
      </c>
      <c r="DR67">
        <f>SUMIF(Sum!$FG$2:$FG$153,"=1",Sum!DP$2:DP$153)</f>
        <v>20</v>
      </c>
      <c r="DS67">
        <f>SUMIF(Sum!$FG$2:$FG$153,"=1",Sum!DQ$2:DQ$153)</f>
        <v>5</v>
      </c>
      <c r="DT67">
        <f>SUMIF(Sum!$FG$2:$FG$153,"=1",Sum!DR$2:DR$153)</f>
        <v>0</v>
      </c>
      <c r="DU67">
        <f>SUMIF(Sum!$FG$2:$FG$153,"=1",Sum!DS$2:DS$153)</f>
        <v>40</v>
      </c>
      <c r="DV67">
        <f>SUMIF(Sum!$FG$2:$FG$153,"=1",Sum!DT$2:DT$153)</f>
        <v>825</v>
      </c>
      <c r="DW67">
        <f>SUMIF(Sum!$FG$2:$FG$153,"=1",Sum!DU$2:DU$153)</f>
        <v>2</v>
      </c>
      <c r="DX67">
        <f>SUMIF(Sum!$FG$2:$FG$153,"=1",Sum!DV$2:DV$153)</f>
        <v>6</v>
      </c>
      <c r="DY67">
        <f>SUMIF(Sum!$FG$2:$FG$153,"=1",Sum!DW$2:DW$153)</f>
        <v>0</v>
      </c>
      <c r="DZ67">
        <f>SUMIF(Sum!$FG$2:$FG$153,"=1",Sum!DX$2:DX$153)</f>
        <v>0</v>
      </c>
      <c r="EA67">
        <f>SUMIF(Sum!$FG$2:$FG$153,"=1",Sum!DY$2:DY$153)</f>
        <v>2</v>
      </c>
      <c r="EB67">
        <f>SUMIF(Sum!$FG$2:$FG$153,"=1",Sum!DZ$2:DZ$153)</f>
        <v>0</v>
      </c>
      <c r="EC67">
        <f>SUMIF(Sum!$FG$2:$FG$153,"=1",Sum!EA$2:EA$153)</f>
        <v>0</v>
      </c>
      <c r="ED67">
        <f>SUMIF(Sum!$FG$2:$FG$153,"=1",Sum!EB$2:EB$153)</f>
        <v>1</v>
      </c>
      <c r="EE67">
        <f>SUMIF(Sum!$FG$2:$FG$153,"=1",Sum!EC$2:EC$153)</f>
        <v>0</v>
      </c>
      <c r="EF67">
        <f>SUMIF(Sum!$FG$2:$FG$153,"=1",Sum!ED$2:ED$153)</f>
        <v>0</v>
      </c>
      <c r="EG67">
        <f>SUMIF(Sum!$FG$2:$FG$153,"=1",Sum!EE$2:EE$153)</f>
        <v>24</v>
      </c>
      <c r="EH67">
        <f>SUMIF(Sum!$FG$2:$FG$153,"=1",Sum!EF$2:EF$153)</f>
        <v>0</v>
      </c>
      <c r="EI67">
        <f>SUMIF(Sum!$FG$2:$FG$153,"=1",Sum!EG$2:EG$153)</f>
        <v>2</v>
      </c>
      <c r="EJ67">
        <f>SUMIF(Sum!$FG$2:$FG$153,"=1",Sum!EH$2:EH$153)</f>
        <v>0</v>
      </c>
      <c r="EK67">
        <f>SUMIF(Sum!$FG$2:$FG$153,"=1",Sum!EI$2:EI$153)</f>
        <v>0</v>
      </c>
      <c r="EL67">
        <f>SUMIF(Sum!$FG$2:$FG$153,"=1",Sum!EJ$2:EJ$153)</f>
        <v>0</v>
      </c>
      <c r="EM67">
        <f>SUMIF(Sum!$FG$2:$FG$153,"=1",Sum!EK$2:EK$153)</f>
        <v>0</v>
      </c>
      <c r="EN67">
        <f>SUMIF(Sum!$FG$2:$FG$153,"=1",Sum!EL$2:EL$153)</f>
        <v>0</v>
      </c>
      <c r="EO67">
        <f>SUMIF(Sum!$FG$2:$FG$153,"=1",Sum!EM$2:EM$153)</f>
        <v>14</v>
      </c>
      <c r="EP67">
        <f>SUMIF(Sum!$FG$2:$FG$153,"=1",Sum!EN$2:EN$153)</f>
        <v>1</v>
      </c>
      <c r="EQ67">
        <f>SUMIF(Sum!$FG$2:$FG$153,"=1",Sum!EO$2:EO$153)</f>
        <v>9</v>
      </c>
      <c r="ER67">
        <f>SUMIF(Sum!$FG$2:$FG$153,"=1",Sum!EP$2:EP$153)</f>
        <v>1</v>
      </c>
      <c r="ES67">
        <f>SUMIF(Sum!$FG$2:$FG$153,"=1",Sum!EQ$2:EQ$153)</f>
        <v>10</v>
      </c>
      <c r="ET67">
        <f>SUMIF(Sum!$FG$2:$FG$153,"=1",Sum!ER$2:ER$153)</f>
        <v>0</v>
      </c>
      <c r="EU67">
        <f>SUMIF(Sum!$FG$2:$FG$153,"=1",Sum!ES$2:ES$153)</f>
        <v>1</v>
      </c>
      <c r="EV67">
        <f>SUMIF(Sum!$FG$2:$FG$153,"=1",Sum!ET$2:ET$153)</f>
        <v>1</v>
      </c>
      <c r="EW67">
        <f>SUMIF(Sum!$FG$2:$FG$153,"=1",Sum!EU$2:EU$153)</f>
        <v>22</v>
      </c>
      <c r="EX67">
        <f>SUMIF(Sum!$FG$2:$FG$153,"=1",Sum!EV$2:EV$153)</f>
        <v>12</v>
      </c>
      <c r="EY67">
        <f>SUMIF(Sum!$FG$2:$FG$153,"=1",Sum!EW$2:EW$153)</f>
        <v>17</v>
      </c>
      <c r="EZ67">
        <f>SUMIF(Sum!$FG$2:$FG$153,"=1",Sum!EX$2:EX$153)</f>
        <v>11</v>
      </c>
      <c r="FA67">
        <f>SUMIF(Sum!$FG$2:$FG$153,"=1",Sum!EY$2:EY$153)</f>
        <v>13</v>
      </c>
      <c r="FB67">
        <f>SUMIF(Sum!$FG$2:$FG$153,"=1",Sum!EZ$2:EZ$153)</f>
        <v>3</v>
      </c>
      <c r="FC67">
        <f>SUMIF(Sum!$FG$2:$FG$153,"=1",Sum!FA$2:FA$153)</f>
        <v>15</v>
      </c>
      <c r="FD67">
        <f>SUMIF(Sum!$FG$2:$FG$153,"=1",Sum!FB$2:FB$153)</f>
        <v>9</v>
      </c>
      <c r="FE67">
        <f>SUMIF(Sum!$FG$2:$FG$153,"=1",Sum!FC$2:FC$153)</f>
        <v>0</v>
      </c>
    </row>
    <row r="68" spans="1:161" x14ac:dyDescent="0.25">
      <c r="A68" s="198"/>
      <c r="B68" t="s">
        <v>389</v>
      </c>
      <c r="D68">
        <f>ROUND(D67/40*100,1)</f>
        <v>5597.5</v>
      </c>
      <c r="E68">
        <f t="shared" ref="E68:BP68" si="262">ROUND(E67/40*100,1)</f>
        <v>20</v>
      </c>
      <c r="F68">
        <f t="shared" si="262"/>
        <v>22.5</v>
      </c>
      <c r="G68">
        <f t="shared" si="262"/>
        <v>20</v>
      </c>
      <c r="H68">
        <f t="shared" si="262"/>
        <v>37.5</v>
      </c>
      <c r="I68">
        <f t="shared" si="262"/>
        <v>50</v>
      </c>
      <c r="J68">
        <f t="shared" si="262"/>
        <v>97.5</v>
      </c>
      <c r="K68">
        <f t="shared" si="262"/>
        <v>17147.5</v>
      </c>
      <c r="L68">
        <f t="shared" si="262"/>
        <v>8250</v>
      </c>
      <c r="M68">
        <f t="shared" si="262"/>
        <v>2816.5</v>
      </c>
      <c r="N68">
        <f t="shared" si="262"/>
        <v>32.5</v>
      </c>
      <c r="O68">
        <f t="shared" si="262"/>
        <v>50</v>
      </c>
      <c r="P68">
        <f t="shared" si="262"/>
        <v>17.5</v>
      </c>
      <c r="Q68">
        <f t="shared" si="262"/>
        <v>95</v>
      </c>
      <c r="R68">
        <f t="shared" si="262"/>
        <v>22.5</v>
      </c>
      <c r="S68">
        <f t="shared" si="262"/>
        <v>62.5</v>
      </c>
      <c r="T68">
        <f t="shared" si="262"/>
        <v>15</v>
      </c>
      <c r="U68">
        <f t="shared" si="262"/>
        <v>25</v>
      </c>
      <c r="V68">
        <f t="shared" si="262"/>
        <v>20</v>
      </c>
      <c r="W68">
        <f t="shared" si="262"/>
        <v>7.5</v>
      </c>
      <c r="X68">
        <f t="shared" si="262"/>
        <v>87.5</v>
      </c>
      <c r="Y68">
        <f t="shared" si="262"/>
        <v>0</v>
      </c>
      <c r="Z68">
        <f t="shared" si="262"/>
        <v>25</v>
      </c>
      <c r="AA68">
        <f t="shared" si="262"/>
        <v>17.5</v>
      </c>
      <c r="AB68">
        <f t="shared" si="262"/>
        <v>5</v>
      </c>
      <c r="AC68">
        <f t="shared" si="262"/>
        <v>0</v>
      </c>
      <c r="AD68">
        <f t="shared" si="262"/>
        <v>0</v>
      </c>
      <c r="AE68">
        <f t="shared" si="262"/>
        <v>5</v>
      </c>
      <c r="AF68">
        <f t="shared" si="262"/>
        <v>0</v>
      </c>
      <c r="AG68">
        <f t="shared" si="262"/>
        <v>5</v>
      </c>
      <c r="AH68">
        <f t="shared" si="262"/>
        <v>2.5</v>
      </c>
      <c r="AI68">
        <f t="shared" si="262"/>
        <v>0</v>
      </c>
      <c r="AJ68">
        <f t="shared" si="262"/>
        <v>10</v>
      </c>
      <c r="AK68">
        <f t="shared" si="262"/>
        <v>10</v>
      </c>
      <c r="AL68">
        <f t="shared" si="262"/>
        <v>0</v>
      </c>
      <c r="AM68">
        <f t="shared" si="262"/>
        <v>12.5</v>
      </c>
      <c r="AN68">
        <f t="shared" si="262"/>
        <v>40</v>
      </c>
      <c r="AO68">
        <f t="shared" si="262"/>
        <v>42.5</v>
      </c>
      <c r="AP68">
        <f t="shared" si="262"/>
        <v>12.5</v>
      </c>
      <c r="AQ68">
        <f t="shared" si="262"/>
        <v>0</v>
      </c>
      <c r="AR68">
        <f t="shared" si="262"/>
        <v>12.5</v>
      </c>
      <c r="AS68">
        <f t="shared" si="262"/>
        <v>22.5</v>
      </c>
      <c r="AT68">
        <f t="shared" si="262"/>
        <v>57.5</v>
      </c>
      <c r="AU68">
        <f t="shared" si="262"/>
        <v>7.5</v>
      </c>
      <c r="AV68">
        <f t="shared" si="262"/>
        <v>12.5</v>
      </c>
      <c r="AW68">
        <f t="shared" si="262"/>
        <v>0</v>
      </c>
      <c r="AX68">
        <f t="shared" si="262"/>
        <v>80</v>
      </c>
      <c r="AY68">
        <f t="shared" si="262"/>
        <v>20</v>
      </c>
      <c r="AZ68">
        <f t="shared" si="262"/>
        <v>80</v>
      </c>
      <c r="BA68">
        <f t="shared" si="262"/>
        <v>2875</v>
      </c>
      <c r="BB68">
        <f t="shared" si="262"/>
        <v>137.1</v>
      </c>
      <c r="BC68">
        <f t="shared" si="262"/>
        <v>334</v>
      </c>
      <c r="BD68">
        <f t="shared" si="262"/>
        <v>0</v>
      </c>
      <c r="BE68">
        <f t="shared" si="262"/>
        <v>25</v>
      </c>
      <c r="BF68">
        <f t="shared" si="262"/>
        <v>75</v>
      </c>
      <c r="BG68">
        <f t="shared" si="262"/>
        <v>112.2</v>
      </c>
      <c r="BH68">
        <f t="shared" si="262"/>
        <v>18883.900000000001</v>
      </c>
      <c r="BI68">
        <f t="shared" si="262"/>
        <v>92.5</v>
      </c>
      <c r="BJ68">
        <f t="shared" si="262"/>
        <v>10362.799999999999</v>
      </c>
      <c r="BK68">
        <f t="shared" si="262"/>
        <v>7203.7</v>
      </c>
      <c r="BL68">
        <f t="shared" si="262"/>
        <v>3147.8</v>
      </c>
      <c r="BM68">
        <f t="shared" si="262"/>
        <v>0</v>
      </c>
      <c r="BN68">
        <f t="shared" si="262"/>
        <v>223.3</v>
      </c>
      <c r="BO68">
        <f t="shared" si="262"/>
        <v>15</v>
      </c>
      <c r="BP68">
        <f t="shared" si="262"/>
        <v>2.5</v>
      </c>
      <c r="BQ68">
        <f t="shared" ref="BQ68:EB68" si="263">ROUND(BQ67/40*100,1)</f>
        <v>45</v>
      </c>
      <c r="BR68">
        <f t="shared" si="263"/>
        <v>30</v>
      </c>
      <c r="BS68">
        <f t="shared" si="263"/>
        <v>7.5</v>
      </c>
      <c r="BT68">
        <f t="shared" si="263"/>
        <v>77.5</v>
      </c>
      <c r="BU68">
        <f t="shared" si="263"/>
        <v>0</v>
      </c>
      <c r="BV68">
        <f t="shared" si="263"/>
        <v>0</v>
      </c>
      <c r="BW68">
        <f t="shared" si="263"/>
        <v>12.5</v>
      </c>
      <c r="BX68">
        <f t="shared" si="263"/>
        <v>2.5</v>
      </c>
      <c r="BY68">
        <f t="shared" si="263"/>
        <v>307.5</v>
      </c>
      <c r="BZ68">
        <f t="shared" si="263"/>
        <v>0</v>
      </c>
      <c r="CA68">
        <f t="shared" si="263"/>
        <v>17.5</v>
      </c>
      <c r="CB68">
        <f t="shared" si="263"/>
        <v>60</v>
      </c>
      <c r="CC68">
        <f t="shared" si="263"/>
        <v>20</v>
      </c>
      <c r="CD68">
        <f t="shared" si="263"/>
        <v>17.5</v>
      </c>
      <c r="CE68">
        <f t="shared" si="263"/>
        <v>10</v>
      </c>
      <c r="CF68">
        <f t="shared" si="263"/>
        <v>5</v>
      </c>
      <c r="CG68">
        <f t="shared" si="263"/>
        <v>35</v>
      </c>
      <c r="CH68">
        <f t="shared" si="263"/>
        <v>5</v>
      </c>
      <c r="CI68">
        <f t="shared" si="263"/>
        <v>87.5</v>
      </c>
      <c r="CJ68">
        <f t="shared" si="263"/>
        <v>58778.5</v>
      </c>
      <c r="CK68">
        <f t="shared" si="263"/>
        <v>79438.7</v>
      </c>
      <c r="CL68">
        <f t="shared" si="263"/>
        <v>72.5</v>
      </c>
      <c r="CM68">
        <f t="shared" si="263"/>
        <v>0</v>
      </c>
      <c r="CN68">
        <f t="shared" si="263"/>
        <v>5</v>
      </c>
      <c r="CO68">
        <f t="shared" si="263"/>
        <v>2.5</v>
      </c>
      <c r="CP68">
        <f t="shared" si="263"/>
        <v>0</v>
      </c>
      <c r="CQ68">
        <f t="shared" si="263"/>
        <v>0</v>
      </c>
      <c r="CR68">
        <f t="shared" si="263"/>
        <v>22.5</v>
      </c>
      <c r="CS68">
        <f t="shared" si="263"/>
        <v>2.5</v>
      </c>
      <c r="CT68">
        <f t="shared" si="263"/>
        <v>0</v>
      </c>
      <c r="CU68">
        <f t="shared" si="263"/>
        <v>0</v>
      </c>
      <c r="CV68">
        <f t="shared" si="263"/>
        <v>0</v>
      </c>
      <c r="CW68">
        <f t="shared" si="263"/>
        <v>27.5</v>
      </c>
      <c r="CX68">
        <f t="shared" si="263"/>
        <v>47.5</v>
      </c>
      <c r="CY68">
        <f t="shared" si="263"/>
        <v>5</v>
      </c>
      <c r="CZ68">
        <f t="shared" si="263"/>
        <v>0</v>
      </c>
      <c r="DA68">
        <f t="shared" si="263"/>
        <v>0</v>
      </c>
      <c r="DB68">
        <f t="shared" si="263"/>
        <v>7.5</v>
      </c>
      <c r="DC68">
        <f t="shared" si="263"/>
        <v>47.5</v>
      </c>
      <c r="DD68">
        <f t="shared" si="263"/>
        <v>0</v>
      </c>
      <c r="DE68">
        <f t="shared" si="263"/>
        <v>2.5</v>
      </c>
      <c r="DF68">
        <f t="shared" si="263"/>
        <v>0</v>
      </c>
      <c r="DG68">
        <f t="shared" si="263"/>
        <v>2.5</v>
      </c>
      <c r="DH68">
        <f t="shared" si="263"/>
        <v>92.5</v>
      </c>
      <c r="DI68">
        <f t="shared" si="263"/>
        <v>2.5</v>
      </c>
      <c r="DJ68">
        <f t="shared" si="263"/>
        <v>0</v>
      </c>
      <c r="DK68">
        <f t="shared" si="263"/>
        <v>2.5</v>
      </c>
      <c r="DL68">
        <f t="shared" si="263"/>
        <v>97.5</v>
      </c>
      <c r="DM68">
        <f t="shared" si="263"/>
        <v>27.5</v>
      </c>
      <c r="DN68">
        <f t="shared" si="263"/>
        <v>40</v>
      </c>
      <c r="DO68">
        <f t="shared" si="263"/>
        <v>0</v>
      </c>
      <c r="DP68">
        <f t="shared" si="263"/>
        <v>17.5</v>
      </c>
      <c r="DQ68">
        <f t="shared" si="263"/>
        <v>0</v>
      </c>
      <c r="DR68">
        <f t="shared" si="263"/>
        <v>50</v>
      </c>
      <c r="DS68">
        <f t="shared" si="263"/>
        <v>12.5</v>
      </c>
      <c r="DT68">
        <f t="shared" si="263"/>
        <v>0</v>
      </c>
      <c r="DU68">
        <f t="shared" si="263"/>
        <v>100</v>
      </c>
      <c r="DV68">
        <f t="shared" si="263"/>
        <v>2062.5</v>
      </c>
      <c r="DW68">
        <f t="shared" si="263"/>
        <v>5</v>
      </c>
      <c r="DX68">
        <f t="shared" si="263"/>
        <v>15</v>
      </c>
      <c r="DY68">
        <f t="shared" si="263"/>
        <v>0</v>
      </c>
      <c r="DZ68">
        <f t="shared" si="263"/>
        <v>0</v>
      </c>
      <c r="EA68">
        <f t="shared" si="263"/>
        <v>5</v>
      </c>
      <c r="EB68">
        <f t="shared" si="263"/>
        <v>0</v>
      </c>
      <c r="EC68">
        <f t="shared" ref="EC68:FE68" si="264">ROUND(EC67/40*100,1)</f>
        <v>0</v>
      </c>
      <c r="ED68">
        <f t="shared" si="264"/>
        <v>2.5</v>
      </c>
      <c r="EE68">
        <f t="shared" si="264"/>
        <v>0</v>
      </c>
      <c r="EF68">
        <f t="shared" si="264"/>
        <v>0</v>
      </c>
      <c r="EG68">
        <f t="shared" si="264"/>
        <v>60</v>
      </c>
      <c r="EH68">
        <f t="shared" si="264"/>
        <v>0</v>
      </c>
      <c r="EI68">
        <f t="shared" si="264"/>
        <v>5</v>
      </c>
      <c r="EJ68">
        <f t="shared" si="264"/>
        <v>0</v>
      </c>
      <c r="EK68">
        <f t="shared" si="264"/>
        <v>0</v>
      </c>
      <c r="EL68">
        <f t="shared" si="264"/>
        <v>0</v>
      </c>
      <c r="EM68">
        <f t="shared" si="264"/>
        <v>0</v>
      </c>
      <c r="EN68">
        <f t="shared" si="264"/>
        <v>0</v>
      </c>
      <c r="EO68">
        <f t="shared" si="264"/>
        <v>35</v>
      </c>
      <c r="EP68">
        <f t="shared" si="264"/>
        <v>2.5</v>
      </c>
      <c r="EQ68">
        <f t="shared" si="264"/>
        <v>22.5</v>
      </c>
      <c r="ER68">
        <f t="shared" si="264"/>
        <v>2.5</v>
      </c>
      <c r="ES68">
        <f t="shared" si="264"/>
        <v>25</v>
      </c>
      <c r="ET68">
        <f t="shared" si="264"/>
        <v>0</v>
      </c>
      <c r="EU68">
        <f t="shared" si="264"/>
        <v>2.5</v>
      </c>
      <c r="EV68">
        <f t="shared" si="264"/>
        <v>2.5</v>
      </c>
      <c r="EW68">
        <f t="shared" si="264"/>
        <v>55</v>
      </c>
      <c r="EX68">
        <f t="shared" si="264"/>
        <v>30</v>
      </c>
      <c r="EY68">
        <f t="shared" si="264"/>
        <v>42.5</v>
      </c>
      <c r="EZ68">
        <f t="shared" si="264"/>
        <v>27.5</v>
      </c>
      <c r="FA68">
        <f t="shared" si="264"/>
        <v>32.5</v>
      </c>
      <c r="FB68">
        <f t="shared" si="264"/>
        <v>7.5</v>
      </c>
      <c r="FC68">
        <f t="shared" si="264"/>
        <v>37.5</v>
      </c>
      <c r="FD68">
        <f t="shared" si="264"/>
        <v>22.5</v>
      </c>
      <c r="FE68">
        <f t="shared" si="264"/>
        <v>0</v>
      </c>
    </row>
    <row r="69" spans="1:161" x14ac:dyDescent="0.25">
      <c r="A69" s="198"/>
      <c r="B69" t="s">
        <v>404</v>
      </c>
      <c r="D69" s="51" t="str">
        <f>IF(D$2="Scale",_xlfn.TEXTJOIN("",1,Calculations!D57," [", Calculations!D58,";",Calculations!D59,"]"),_xlfn.TEXTJOIN("",1,D67," (", D68,"%)"))</f>
        <v>55 [50,8;61,3]</v>
      </c>
      <c r="E69" s="152" t="str">
        <f>IF(E$2="Scale",_xlfn.TEXTJOIN("",1,Calculations!E57," [", Calculations!E58,";",Calculations!E59,"]"),_xlfn.TEXTJOIN("",1,E67," (", E68,"%)"))</f>
        <v>8 (20%)</v>
      </c>
      <c r="F69" s="152" t="str">
        <f>IF(F$2="Scale",_xlfn.TEXTJOIN("",1,Calculations!F57," [", Calculations!F58,";",Calculations!F59,"]"),_xlfn.TEXTJOIN("",1,F67," (", F68,"%)"))</f>
        <v>9 (22,5%)</v>
      </c>
      <c r="G69" s="152" t="str">
        <f>IF(G$2="Scale",_xlfn.TEXTJOIN("",1,Calculations!G57," [", Calculations!G58,";",Calculations!G59,"]"),_xlfn.TEXTJOIN("",1,G67," (", G68,"%)"))</f>
        <v>8 (20%)</v>
      </c>
      <c r="H69" s="152" t="str">
        <f>IF(H$2="Scale",_xlfn.TEXTJOIN("",1,Calculations!H57," [", Calculations!H58,";",Calculations!H59,"]"),_xlfn.TEXTJOIN("",1,H67," (", H68,"%)"))</f>
        <v>15 (37,5%)</v>
      </c>
      <c r="I69" s="152" t="str">
        <f>IF(I$2="Scale",_xlfn.TEXTJOIN("",1,Calculations!I57," [", Calculations!I58,";",Calculations!I59,"]"),_xlfn.TEXTJOIN("",1,I67," (", I68,"%)"))</f>
        <v>20 (50%)</v>
      </c>
      <c r="J69" s="152" t="str">
        <f>IF(J$2="Scale",_xlfn.TEXTJOIN("",1,Calculations!J57," [", Calculations!J58,";",Calculations!J59,"]"),_xlfn.TEXTJOIN("",1,J67," (", J68,"%)"))</f>
        <v>39 (97,5%)</v>
      </c>
      <c r="K69" s="152" t="str">
        <f>IF(K$2="Scale",_xlfn.TEXTJOIN("",1,Calculations!K57," [", Calculations!K58,";",Calculations!K59,"]"),_xlfn.TEXTJOIN("",1,K67," (", K68,"%)"))</f>
        <v>171 [167,8;176]</v>
      </c>
      <c r="L69" s="152" t="str">
        <f>IF(L$2="Scale",_xlfn.TEXTJOIN("",1,Calculations!L57," [", Calculations!L58,";",Calculations!L59,"]"),_xlfn.TEXTJOIN("",1,L67," (", L68,"%)"))</f>
        <v>80 [73,8;92,8]</v>
      </c>
      <c r="M69" s="152" t="str">
        <f>IF(M$2="Scale",_xlfn.TEXTJOIN("",1,Calculations!M57," [", Calculations!M58,";",Calculations!M59,"]"),_xlfn.TEXTJOIN("",1,M67," (", M68,"%)"))</f>
        <v>28 [24,7;30,2]</v>
      </c>
      <c r="N69" s="152" t="str">
        <f>IF(N$2="Scale",_xlfn.TEXTJOIN("",1,Calculations!N57," [", Calculations!N58,";",Calculations!N59,"]"),_xlfn.TEXTJOIN("",1,N67," (", N68,"%)"))</f>
        <v>13 (32,5%)</v>
      </c>
      <c r="O69" s="152" t="str">
        <f>IF(O$2="Scale",_xlfn.TEXTJOIN("",1,Calculations!O57," [", Calculations!O58,";",Calculations!O59,"]"),_xlfn.TEXTJOIN("",1,O67," (", O68,"%)"))</f>
        <v>20 (50%)</v>
      </c>
      <c r="P69" s="152" t="str">
        <f>IF(P$2="Scale",_xlfn.TEXTJOIN("",1,Calculations!P57," [", Calculations!P58,";",Calculations!P59,"]"),_xlfn.TEXTJOIN("",1,P67," (", P68,"%)"))</f>
        <v>7 (17,5%)</v>
      </c>
      <c r="Q69" s="152" t="str">
        <f>IF(Q$2="Scale",_xlfn.TEXTJOIN("",1,Calculations!Q57," [", Calculations!Q58,";",Calculations!Q59,"]"),_xlfn.TEXTJOIN("",1,Q67," (", Q68,"%)"))</f>
        <v>38 (95%)</v>
      </c>
      <c r="R69" s="152" t="str">
        <f>IF(R$2="Scale",_xlfn.TEXTJOIN("",1,Calculations!R57," [", Calculations!R58,";",Calculations!R59,"]"),_xlfn.TEXTJOIN("",1,R67," (", R68,"%)"))</f>
        <v>9 (22,5%)</v>
      </c>
      <c r="S69" s="152" t="str">
        <f>IF(S$2="Scale",_xlfn.TEXTJOIN("",1,Calculations!S57," [", Calculations!S58,";",Calculations!S59,"]"),_xlfn.TEXTJOIN("",1,S67," (", S68,"%)"))</f>
        <v>25 (62,5%)</v>
      </c>
      <c r="T69" s="152" t="str">
        <f>IF(T$2="Scale",_xlfn.TEXTJOIN("",1,Calculations!T57," [", Calculations!T58,";",Calculations!T59,"]"),_xlfn.TEXTJOIN("",1,T67," (", T68,"%)"))</f>
        <v>6 (15%)</v>
      </c>
      <c r="U69" s="152" t="str">
        <f>IF(U$2="Scale",_xlfn.TEXTJOIN("",1,Calculations!U57," [", Calculations!U58,";",Calculations!U59,"]"),_xlfn.TEXTJOIN("",1,U67," (", U68,"%)"))</f>
        <v>10 (25%)</v>
      </c>
      <c r="V69" s="152" t="str">
        <f>IF(V$2="Scale",_xlfn.TEXTJOIN("",1,Calculations!V57," [", Calculations!V58,";",Calculations!V59,"]"),_xlfn.TEXTJOIN("",1,V67," (", V68,"%)"))</f>
        <v>8 (20%)</v>
      </c>
      <c r="W69" s="152" t="str">
        <f>IF(W$2="Scale",_xlfn.TEXTJOIN("",1,Calculations!W57," [", Calculations!W58,";",Calculations!W59,"]"),_xlfn.TEXTJOIN("",1,W67," (", W68,"%)"))</f>
        <v>3 (7,5%)</v>
      </c>
      <c r="X69" s="152" t="str">
        <f>IF(X$2="Scale",_xlfn.TEXTJOIN("",1,Calculations!X57," [", Calculations!X58,";",Calculations!X59,"]"),_xlfn.TEXTJOIN("",1,X67," (", X68,"%)"))</f>
        <v>35 (87,5%)</v>
      </c>
      <c r="Y69" s="152" t="str">
        <f>IF(Y$2="Scale",_xlfn.TEXTJOIN("",1,Calculations!Y57," [", Calculations!Y58,";",Calculations!Y59,"]"),_xlfn.TEXTJOIN("",1,Y67," (", Y68,"%)"))</f>
        <v>0 (0%)</v>
      </c>
      <c r="Z69" s="152" t="str">
        <f>IF(Z$2="Scale",_xlfn.TEXTJOIN("",1,Calculations!Z57," [", Calculations!Z58,";",Calculations!Z59,"]"),_xlfn.TEXTJOIN("",1,Z67," (", Z68,"%)"))</f>
        <v>10 (25%)</v>
      </c>
      <c r="AA69" s="152" t="str">
        <f>IF(AA$2="Scale",_xlfn.TEXTJOIN("",1,Calculations!AA57," [", Calculations!AA58,";",Calculations!AA59,"]"),_xlfn.TEXTJOIN("",1,AA67," (", AA68,"%)"))</f>
        <v>7 (17,5%)</v>
      </c>
      <c r="AB69" s="152" t="str">
        <f>IF(AB$2="Scale",_xlfn.TEXTJOIN("",1,Calculations!AB57," [", Calculations!AB58,";",Calculations!AB59,"]"),_xlfn.TEXTJOIN("",1,AB67," (", AB68,"%)"))</f>
        <v>2 (5%)</v>
      </c>
      <c r="AC69" s="152" t="str">
        <f>IF(AC$2="Scale",_xlfn.TEXTJOIN("",1,Calculations!AC57," [", Calculations!AC58,";",Calculations!AC59,"]"),_xlfn.TEXTJOIN("",1,AC67," (", AC68,"%)"))</f>
        <v>0 (0%)</v>
      </c>
      <c r="AD69" s="152" t="str">
        <f>IF(AD$2="Scale",_xlfn.TEXTJOIN("",1,Calculations!AD57," [", Calculations!AD58,";",Calculations!AD59,"]"),_xlfn.TEXTJOIN("",1,AD67," (", AD68,"%)"))</f>
        <v>0 (0%)</v>
      </c>
      <c r="AE69" s="152" t="str">
        <f>IF(AE$2="Scale",_xlfn.TEXTJOIN("",1,Calculations!AE57," [", Calculations!AE58,";",Calculations!AE59,"]"),_xlfn.TEXTJOIN("",1,AE67," (", AE68,"%)"))</f>
        <v>2 (5%)</v>
      </c>
      <c r="AF69" s="152" t="str">
        <f>IF(AF$2="Scale",_xlfn.TEXTJOIN("",1,Calculations!AF57," [", Calculations!AF58,";",Calculations!AF59,"]"),_xlfn.TEXTJOIN("",1,AF67," (", AF68,"%)"))</f>
        <v>0 (0%)</v>
      </c>
      <c r="AG69" s="152" t="str">
        <f>IF(AG$2="Scale",_xlfn.TEXTJOIN("",1,Calculations!AG57," [", Calculations!AG58,";",Calculations!AG59,"]"),_xlfn.TEXTJOIN("",1,AG67," (", AG68,"%)"))</f>
        <v>2 (5%)</v>
      </c>
      <c r="AH69" s="152" t="str">
        <f>IF(AH$2="Scale",_xlfn.TEXTJOIN("",1,Calculations!AH57," [", Calculations!AH58,";",Calculations!AH59,"]"),_xlfn.TEXTJOIN("",1,AH67," (", AH68,"%)"))</f>
        <v>1 (2,5%)</v>
      </c>
      <c r="AI69" s="152" t="str">
        <f>IF(AI$2="Scale",_xlfn.TEXTJOIN("",1,Calculations!AI57," [", Calculations!AI58,";",Calculations!AI59,"]"),_xlfn.TEXTJOIN("",1,AI67," (", AI68,"%)"))</f>
        <v>0 (0%)</v>
      </c>
      <c r="AJ69" s="152" t="str">
        <f>IF(AJ$2="Scale",_xlfn.TEXTJOIN("",1,Calculations!AJ57," [", Calculations!AJ58,";",Calculations!AJ59,"]"),_xlfn.TEXTJOIN("",1,AJ67," (", AJ68,"%)"))</f>
        <v>4 (10%)</v>
      </c>
      <c r="AK69" s="152" t="str">
        <f>IF(AK$2="Scale",_xlfn.TEXTJOIN("",1,Calculations!AK57," [", Calculations!AK58,";",Calculations!AK59,"]"),_xlfn.TEXTJOIN("",1,AK67," (", AK68,"%)"))</f>
        <v>4 (10%)</v>
      </c>
      <c r="AL69" s="152" t="str">
        <f>IF(AL$2="Scale",_xlfn.TEXTJOIN("",1,Calculations!AL57," [", Calculations!AL58,";",Calculations!AL59,"]"),_xlfn.TEXTJOIN("",1,AL67," (", AL68,"%)"))</f>
        <v>0 (0%)</v>
      </c>
      <c r="AM69" s="152" t="str">
        <f>IF(AM$2="Scale",_xlfn.TEXTJOIN("",1,Calculations!AM57," [", Calculations!AM58,";",Calculations!AM59,"]"),_xlfn.TEXTJOIN("",1,AM67," (", AM68,"%)"))</f>
        <v>5 (12,5%)</v>
      </c>
      <c r="AN69" s="152" t="str">
        <f>IF(AN$2="Scale",_xlfn.TEXTJOIN("",1,Calculations!AN57," [", Calculations!AN58,";",Calculations!AN59,"]"),_xlfn.TEXTJOIN("",1,AN67," (", AN68,"%)"))</f>
        <v>16 (40%)</v>
      </c>
      <c r="AO69" s="152" t="str">
        <f>IF(AO$2="Scale",_xlfn.TEXTJOIN("",1,Calculations!AO57," [", Calculations!AO58,";",Calculations!AO59,"]"),_xlfn.TEXTJOIN("",1,AO67," (", AO68,"%)"))</f>
        <v>17 (42,5%)</v>
      </c>
      <c r="AP69" s="152" t="str">
        <f>IF(AP$2="Scale",_xlfn.TEXTJOIN("",1,Calculations!AP57," [", Calculations!AP58,";",Calculations!AP59,"]"),_xlfn.TEXTJOIN("",1,AP67," (", AP68,"%)"))</f>
        <v>5 (12,5%)</v>
      </c>
      <c r="AQ69" s="152" t="str">
        <f>IF(AQ$2="Scale",_xlfn.TEXTJOIN("",1,Calculations!AQ57," [", Calculations!AQ58,";",Calculations!AQ59,"]"),_xlfn.TEXTJOIN("",1,AQ67," (", AQ68,"%)"))</f>
        <v>0 (0%)</v>
      </c>
      <c r="AR69" s="152" t="str">
        <f>IF(AR$2="Scale",_xlfn.TEXTJOIN("",1,Calculations!AR57," [", Calculations!AR58,";",Calculations!AR59,"]"),_xlfn.TEXTJOIN("",1,AR67," (", AR68,"%)"))</f>
        <v>5 (12,5%)</v>
      </c>
      <c r="AS69" s="152" t="str">
        <f>IF(AS$2="Scale",_xlfn.TEXTJOIN("",1,Calculations!AS57," [", Calculations!AS58,";",Calculations!AS59,"]"),_xlfn.TEXTJOIN("",1,AS67," (", AS68,"%)"))</f>
        <v>9 (22,5%)</v>
      </c>
      <c r="AT69" s="152" t="str">
        <f>IF(AT$2="Scale",_xlfn.TEXTJOIN("",1,Calculations!AT57," [", Calculations!AT58,";",Calculations!AT59,"]"),_xlfn.TEXTJOIN("",1,AT67," (", AT68,"%)"))</f>
        <v>23 (57,5%)</v>
      </c>
      <c r="AU69" s="152" t="str">
        <f>IF(AU$2="Scale",_xlfn.TEXTJOIN("",1,Calculations!AU57," [", Calculations!AU58,";",Calculations!AU59,"]"),_xlfn.TEXTJOIN("",1,AU67," (", AU68,"%)"))</f>
        <v>3 (7,5%)</v>
      </c>
      <c r="AV69" s="152" t="str">
        <f>IF(AV$2="Scale",_xlfn.TEXTJOIN("",1,Calculations!AV57," [", Calculations!AV58,";",Calculations!AV59,"]"),_xlfn.TEXTJOIN("",1,AV67," (", AV68,"%)"))</f>
        <v>5 (12,5%)</v>
      </c>
      <c r="AW69" s="152" t="str">
        <f>IF(AW$2="Scale",_xlfn.TEXTJOIN("",1,Calculations!AW57," [", Calculations!AW58,";",Calculations!AW59,"]"),_xlfn.TEXTJOIN("",1,AW67," (", AW68,"%)"))</f>
        <v>0 (0%)</v>
      </c>
      <c r="AX69" s="152" t="str">
        <f>IF(AX$2="Scale",_xlfn.TEXTJOIN("",1,Calculations!AX57," [", Calculations!AX58,";",Calculations!AX59,"]"),_xlfn.TEXTJOIN("",1,AX67," (", AX68,"%)"))</f>
        <v>32 (80%)</v>
      </c>
      <c r="AY69" s="152" t="str">
        <f>IF(AY$2="Scale",_xlfn.TEXTJOIN("",1,Calculations!AY57," [", Calculations!AY58,";",Calculations!AY59,"]"),_xlfn.TEXTJOIN("",1,AY67," (", AY68,"%)"))</f>
        <v>8 (20%)</v>
      </c>
      <c r="AZ69" s="152" t="str">
        <f>IF(AZ$2="Scale",_xlfn.TEXTJOIN("",1,Calculations!AZ57," [", Calculations!AZ58,";",Calculations!AZ59,"]"),_xlfn.TEXTJOIN("",1,AZ67," (", AZ68,"%)"))</f>
        <v>32 (80%)</v>
      </c>
      <c r="BA69" s="152" t="str">
        <f>IF(BA$2="Scale",_xlfn.TEXTJOIN("",1,Calculations!BA57," [", Calculations!BA58,";",Calculations!BA59,"]"),_xlfn.TEXTJOIN("",1,BA67," (", BA68,"%)"))</f>
        <v>28 [22,1;35,1]</v>
      </c>
      <c r="BB69" s="152" t="str">
        <f>IF(BB$2="Scale",_xlfn.TEXTJOIN("",1,Calculations!BB57," [", Calculations!BB58,";",Calculations!BB59,"]"),_xlfn.TEXTJOIN("",1,BB67," (", BB68,"%)"))</f>
        <v>1,2 [0,9;1,6]</v>
      </c>
      <c r="BC69" s="152" t="str">
        <f>IF(BC$2="Scale",_xlfn.TEXTJOIN("",1,Calculations!BC57," [", Calculations!BC58,";",Calculations!BC59,"]"),_xlfn.TEXTJOIN("",1,BC67," (", BC68,"%)"))</f>
        <v>3,2 [2,8;3,9]</v>
      </c>
      <c r="BD69" s="152" t="str">
        <f>IF(BD$2="Scale",_xlfn.TEXTJOIN("",1,Calculations!BD57," [", Calculations!BD58,";",Calculations!BD59,"]"),_xlfn.TEXTJOIN("",1,BD67," (", BD68,"%)"))</f>
        <v>0 (0%)</v>
      </c>
      <c r="BE69" s="152" t="str">
        <f>IF(BE$2="Scale",_xlfn.TEXTJOIN("",1,Calculations!BE57," [", Calculations!BE58,";",Calculations!BE59,"]"),_xlfn.TEXTJOIN("",1,BE67," (", BE68,"%)"))</f>
        <v>10 (25%)</v>
      </c>
      <c r="BF69" s="152" t="str">
        <f>IF(BF$2="Scale",_xlfn.TEXTJOIN("",1,Calculations!BF57," [", Calculations!BF58,";",Calculations!BF59,"]"),_xlfn.TEXTJOIN("",1,BF67," (", BF68,"%)"))</f>
        <v>30 (75%)</v>
      </c>
      <c r="BG69" s="152" t="str">
        <f>IF(BG$2="Scale",_xlfn.TEXTJOIN("",1,Calculations!BG57," [", Calculations!BG58,";",Calculations!BG59,"]"),_xlfn.TEXTJOIN("",1,BG67," (", BG68,"%)"))</f>
        <v>1,1 [1;1,2]</v>
      </c>
      <c r="BH69" s="152" t="str">
        <f>IF(BH$2="Scale",_xlfn.TEXTJOIN("",1,Calculations!BH57," [", Calculations!BH58,";",Calculations!BH59,"]"),_xlfn.TEXTJOIN("",1,BH67," (", BH68,"%)"))</f>
        <v>175,6 [170,5;203]</v>
      </c>
      <c r="BI69" s="152" t="str">
        <f>IF(BI$2="Scale",_xlfn.TEXTJOIN("",1,Calculations!BI57," [", Calculations!BI58,";",Calculations!BI59,"]"),_xlfn.TEXTJOIN("",1,BI67," (", BI68,"%)"))</f>
        <v>37 (92,5%)</v>
      </c>
      <c r="BJ69" s="152" t="str">
        <f>IF(BJ$2="Scale",_xlfn.TEXTJOIN("",1,Calculations!BJ57," [", Calculations!BJ58,";",Calculations!BJ59,"]"),_xlfn.TEXTJOIN("",1,BJ67," (", BJ68,"%)"))</f>
        <v>104,5 [91;125]</v>
      </c>
      <c r="BK69" s="152" t="str">
        <f>IF(BK$2="Scale",_xlfn.TEXTJOIN("",1,Calculations!BK57," [", Calculations!BK58,";",Calculations!BK59,"]"),_xlfn.TEXTJOIN("",1,BK67," (", BK68,"%)"))</f>
        <v>71,5 [62,8;88,3]</v>
      </c>
      <c r="BL69" s="152" t="str">
        <f>IF(BL$2="Scale",_xlfn.TEXTJOIN("",1,Calculations!BL57," [", Calculations!BL58,";",Calculations!BL59,"]"),_xlfn.TEXTJOIN("",1,BL67," (", BL68,"%)"))</f>
        <v>34,3 [32,3;35,2]</v>
      </c>
      <c r="BM69" s="152" t="str">
        <f>IF(BM$2="Scale",_xlfn.TEXTJOIN("",1,Calculations!BM57," [", Calculations!BM58,";",Calculations!BM59,"]"),_xlfn.TEXTJOIN("",1,BM67," (", BM68,"%)"))</f>
        <v>0 (0%)</v>
      </c>
      <c r="BN69" s="152" t="str">
        <f>IF(BN$2="Scale",_xlfn.TEXTJOIN("",1,Calculations!BN57," [", Calculations!BN58,";",Calculations!BN59,"]"),_xlfn.TEXTJOIN("",1,BN67," (", BN68,"%)"))</f>
        <v>2 [2;3]</v>
      </c>
      <c r="BO69" s="152" t="str">
        <f>IF(BO$2="Scale",_xlfn.TEXTJOIN("",1,Calculations!BO57," [", Calculations!BO58,";",Calculations!BO59,"]"),_xlfn.TEXTJOIN("",1,BO67," (", BO68,"%)"))</f>
        <v>6 (15%)</v>
      </c>
      <c r="BP69" s="152" t="str">
        <f>IF(BP$2="Scale",_xlfn.TEXTJOIN("",1,Calculations!BP57," [", Calculations!BP58,";",Calculations!BP59,"]"),_xlfn.TEXTJOIN("",1,BP67," (", BP68,"%)"))</f>
        <v>1 (2,5%)</v>
      </c>
      <c r="BQ69" s="152" t="str">
        <f>IF(BQ$2="Scale",_xlfn.TEXTJOIN("",1,Calculations!BQ57," [", Calculations!BQ58,";",Calculations!BQ59,"]"),_xlfn.TEXTJOIN("",1,BQ67," (", BQ68,"%)"))</f>
        <v>18 (45%)</v>
      </c>
      <c r="BR69" s="152" t="str">
        <f>IF(BR$2="Scale",_xlfn.TEXTJOIN("",1,Calculations!BR57," [", Calculations!BR58,";",Calculations!BR59,"]"),_xlfn.TEXTJOIN("",1,BR67," (", BR68,"%)"))</f>
        <v>12 (30%)</v>
      </c>
      <c r="BS69" s="152" t="str">
        <f>IF(BS$2="Scale",_xlfn.TEXTJOIN("",1,Calculations!BS57," [", Calculations!BS58,";",Calculations!BS59,"]"),_xlfn.TEXTJOIN("",1,BS67," (", BS68,"%)"))</f>
        <v>3 (7,5%)</v>
      </c>
      <c r="BT69" s="152" t="str">
        <f>IF(BT$2="Scale",_xlfn.TEXTJOIN("",1,Calculations!BT57," [", Calculations!BT58,";",Calculations!BT59,"]"),_xlfn.TEXTJOIN("",1,BT67," (", BT68,"%)"))</f>
        <v>31 (77,5%)</v>
      </c>
      <c r="BU69" s="152" t="str">
        <f>IF(BU$2="Scale",_xlfn.TEXTJOIN("",1,Calculations!BU57," [", Calculations!BU58,";",Calculations!BU59,"]"),_xlfn.TEXTJOIN("",1,BU67," (", BU68,"%)"))</f>
        <v>0 (0%)</v>
      </c>
      <c r="BV69" s="152" t="str">
        <f>IF(BV$2="Scale",_xlfn.TEXTJOIN("",1,Calculations!BV57," [", Calculations!BV58,";",Calculations!BV59,"]"),_xlfn.TEXTJOIN("",1,BV67," (", BV68,"%)"))</f>
        <v>0 (0%)</v>
      </c>
      <c r="BW69" s="152" t="str">
        <f>IF(BW$2="Scale",_xlfn.TEXTJOIN("",1,Calculations!BW57," [", Calculations!BW58,";",Calculations!BW59,"]"),_xlfn.TEXTJOIN("",1,BW67," (", BW68,"%)"))</f>
        <v>5 (12,5%)</v>
      </c>
      <c r="BX69" s="152" t="str">
        <f>IF(BX$2="Scale",_xlfn.TEXTJOIN("",1,Calculations!BX57," [", Calculations!BX58,";",Calculations!BX59,"]"),_xlfn.TEXTJOIN("",1,BX67," (", BX68,"%)"))</f>
        <v>1 (2,5%)</v>
      </c>
      <c r="BY69" s="152" t="str">
        <f>IF(BY$2="Scale",_xlfn.TEXTJOIN("",1,Calculations!BY57," [", Calculations!BY58,";",Calculations!BY59,"]"),_xlfn.TEXTJOIN("",1,BY67," (", BY68,"%)"))</f>
        <v>3 [3;3]</v>
      </c>
      <c r="BZ69" s="152" t="str">
        <f>IF(BZ$2="Scale",_xlfn.TEXTJOIN("",1,Calculations!BZ57," [", Calculations!BZ58,";",Calculations!BZ59,"]"),_xlfn.TEXTJOIN("",1,BZ67," (", BZ68,"%)"))</f>
        <v>0 (0%)</v>
      </c>
      <c r="CA69" s="152" t="str">
        <f>IF(CA$2="Scale",_xlfn.TEXTJOIN("",1,Calculations!CA57," [", Calculations!CA58,";",Calculations!CA59,"]"),_xlfn.TEXTJOIN("",1,CA67," (", CA68,"%)"))</f>
        <v>7 (17,5%)</v>
      </c>
      <c r="CB69" s="152" t="str">
        <f>IF(CB$2="Scale",_xlfn.TEXTJOIN("",1,Calculations!CB57," [", Calculations!CB58,";",Calculations!CB59,"]"),_xlfn.TEXTJOIN("",1,CB67," (", CB68,"%)"))</f>
        <v>24 (60%)</v>
      </c>
      <c r="CC69" s="152" t="str">
        <f>IF(CC$2="Scale",_xlfn.TEXTJOIN("",1,Calculations!CC57," [", Calculations!CC58,";",Calculations!CC59,"]"),_xlfn.TEXTJOIN("",1,CC67," (", CC68,"%)"))</f>
        <v>8 (20%)</v>
      </c>
      <c r="CD69" s="152" t="str">
        <f>IF(CD$2="Scale",_xlfn.TEXTJOIN("",1,Calculations!CD57," [", Calculations!CD58,";",Calculations!CD59,"]"),_xlfn.TEXTJOIN("",1,CD67," (", CD68,"%)"))</f>
        <v>7 (17,5%)</v>
      </c>
      <c r="CE69" s="152" t="str">
        <f>IF(CE$2="Scale",_xlfn.TEXTJOIN("",1,Calculations!CE57," [", Calculations!CE58,";",Calculations!CE59,"]"),_xlfn.TEXTJOIN("",1,CE67," (", CE68,"%)"))</f>
        <v>4 (10%)</v>
      </c>
      <c r="CF69" s="152" t="str">
        <f>IF(CF$2="Scale",_xlfn.TEXTJOIN("",1,Calculations!CF57," [", Calculations!CF58,";",Calculations!CF59,"]"),_xlfn.TEXTJOIN("",1,CF67," (", CF68,"%)"))</f>
        <v>2 (5%)</v>
      </c>
      <c r="CG69" s="152" t="str">
        <f>IF(CG$2="Scale",_xlfn.TEXTJOIN("",1,Calculations!CG57," [", Calculations!CG58,";",Calculations!CG59,"]"),_xlfn.TEXTJOIN("",1,CG67," (", CG68,"%)"))</f>
        <v>14 (35%)</v>
      </c>
      <c r="CH69" s="152" t="str">
        <f>IF(CH$2="Scale",_xlfn.TEXTJOIN("",1,Calculations!CH57," [", Calculations!CH58,";",Calculations!CH59,"]"),_xlfn.TEXTJOIN("",1,CH67," (", CH68,"%)"))</f>
        <v>2 (5%)</v>
      </c>
      <c r="CI69" s="152" t="str">
        <f>IF(CI$2="Scale",_xlfn.TEXTJOIN("",1,Calculations!CI57," [", Calculations!CI58,";",Calculations!CI59,"]"),_xlfn.TEXTJOIN("",1,CI67," (", CI68,"%)"))</f>
        <v>35 (87,5%)</v>
      </c>
      <c r="CJ69" s="152" t="str">
        <f>IF(CJ$2="Scale",_xlfn.TEXTJOIN("",1,Calculations!CJ57," [", Calculations!CJ58,";",Calculations!CJ59,"]"),_xlfn.TEXTJOIN("",1,CJ67," (", CJ68,"%)"))</f>
        <v>500 [500;700]</v>
      </c>
      <c r="CK69" s="152" t="str">
        <f>IF(CK$2="Scale",_xlfn.TEXTJOIN("",1,Calculations!CK57," [", Calculations!CK58,";",Calculations!CK59,"]"),_xlfn.TEXTJOIN("",1,CK67," (", CK68,"%)"))</f>
        <v>670 [517,5;990]</v>
      </c>
      <c r="CL69" s="152" t="str">
        <f>IF(CL$2="Scale",_xlfn.TEXTJOIN("",1,Calculations!CL57," [", Calculations!CL58,";",Calculations!CL59,"]"),_xlfn.TEXTJOIN("",1,CL67," (", CL68,"%)"))</f>
        <v>29 (72,5%)</v>
      </c>
      <c r="CM69" s="152" t="str">
        <f>IF(CM$2="Scale",_xlfn.TEXTJOIN("",1,Calculations!CM57," [", Calculations!CM58,";",Calculations!CM59,"]"),_xlfn.TEXTJOIN("",1,CM67," (", CM68,"%)"))</f>
        <v>0 (0%)</v>
      </c>
      <c r="CN69" s="152" t="str">
        <f>IF(CN$2="Scale",_xlfn.TEXTJOIN("",1,Calculations!CN57," [", Calculations!CN58,";",Calculations!CN59,"]"),_xlfn.TEXTJOIN("",1,CN67," (", CN68,"%)"))</f>
        <v>2 (5%)</v>
      </c>
      <c r="CO69" s="152" t="str">
        <f>IF(CO$2="Scale",_xlfn.TEXTJOIN("",1,Calculations!CO57," [", Calculations!CO58,";",Calculations!CO59,"]"),_xlfn.TEXTJOIN("",1,CO67," (", CO68,"%)"))</f>
        <v>1 (2,5%)</v>
      </c>
      <c r="CP69" s="152" t="str">
        <f>IF(CP$2="Scale",_xlfn.TEXTJOIN("",1,Calculations!CP57," [", Calculations!CP58,";",Calculations!CP59,"]"),_xlfn.TEXTJOIN("",1,CP67," (", CP68,"%)"))</f>
        <v>0 (0%)</v>
      </c>
      <c r="CQ69" s="152" t="str">
        <f>IF(CQ$2="Scale",_xlfn.TEXTJOIN("",1,Calculations!CQ57," [", Calculations!CQ58,";",Calculations!CQ59,"]"),_xlfn.TEXTJOIN("",1,CQ67," (", CQ68,"%)"))</f>
        <v>0 (0%)</v>
      </c>
      <c r="CR69" s="152" t="str">
        <f>IF(CR$2="Scale",_xlfn.TEXTJOIN("",1,Calculations!CR57," [", Calculations!CR58,";",Calculations!CR59,"]"),_xlfn.TEXTJOIN("",1,CR67," (", CR68,"%)"))</f>
        <v>9 (22,5%)</v>
      </c>
      <c r="CS69" s="152" t="str">
        <f>IF(CS$2="Scale",_xlfn.TEXTJOIN("",1,Calculations!CS57," [", Calculations!CS58,";",Calculations!CS59,"]"),_xlfn.TEXTJOIN("",1,CS67," (", CS68,"%)"))</f>
        <v>1 (2,5%)</v>
      </c>
      <c r="CT69" s="152" t="str">
        <f>IF(CT$2="Scale",_xlfn.TEXTJOIN("",1,Calculations!CT57," [", Calculations!CT58,";",Calculations!CT59,"]"),_xlfn.TEXTJOIN("",1,CT67," (", CT68,"%)"))</f>
        <v>0 (0%)</v>
      </c>
      <c r="CU69" s="152" t="str">
        <f>IF(CU$2="Scale",_xlfn.TEXTJOIN("",1,Calculations!CU57," [", Calculations!CU58,";",Calculations!CU59,"]"),_xlfn.TEXTJOIN("",1,CU67," (", CU68,"%)"))</f>
        <v>0 (0%)</v>
      </c>
      <c r="CV69" s="152" t="str">
        <f>IF(CV$2="Scale",_xlfn.TEXTJOIN("",1,Calculations!CV57," [", Calculations!CV58,";",Calculations!CV59,"]"),_xlfn.TEXTJOIN("",1,CV67," (", CV68,"%)"))</f>
        <v>0 (0%)</v>
      </c>
      <c r="CW69" s="152" t="str">
        <f>IF(CW$2="Scale",_xlfn.TEXTJOIN("",1,Calculations!CW57," [", Calculations!CW58,";",Calculations!CW59,"]"),_xlfn.TEXTJOIN("",1,CW67," (", CW68,"%)"))</f>
        <v>11 (27,5%)</v>
      </c>
      <c r="CX69" s="152" t="str">
        <f>IF(CX$2="Scale",_xlfn.TEXTJOIN("",1,Calculations!CX57," [", Calculations!CX58,";",Calculations!CX59,"]"),_xlfn.TEXTJOIN("",1,CX67," (", CX68,"%)"))</f>
        <v>19 (47,5%)</v>
      </c>
      <c r="CY69" s="152" t="str">
        <f>IF(CY$2="Scale",_xlfn.TEXTJOIN("",1,Calculations!CY57," [", Calculations!CY58,";",Calculations!CY59,"]"),_xlfn.TEXTJOIN("",1,CY67," (", CY68,"%)"))</f>
        <v>2 (5%)</v>
      </c>
      <c r="CZ69" s="152" t="str">
        <f>IF(CZ$2="Scale",_xlfn.TEXTJOIN("",1,Calculations!CZ57," [", Calculations!CZ58,";",Calculations!CZ59,"]"),_xlfn.TEXTJOIN("",1,CZ67," (", CZ68,"%)"))</f>
        <v>0 (0%)</v>
      </c>
      <c r="DA69" s="152" t="str">
        <f>IF(DA$2="Scale",_xlfn.TEXTJOIN("",1,Calculations!DA57," [", Calculations!DA58,";",Calculations!DA59,"]"),_xlfn.TEXTJOIN("",1,DA67," (", DA68,"%)"))</f>
        <v>0 (0%)</v>
      </c>
      <c r="DB69" s="152" t="str">
        <f>IF(DB$2="Scale",_xlfn.TEXTJOIN("",1,Calculations!DB57," [", Calculations!DB58,";",Calculations!DB59,"]"),_xlfn.TEXTJOIN("",1,DB67," (", DB68,"%)"))</f>
        <v>3 (7,5%)</v>
      </c>
      <c r="DC69" s="152" t="str">
        <f>IF(DC$2="Scale",_xlfn.TEXTJOIN("",1,Calculations!DC57," [", Calculations!DC58,";",Calculations!DC59,"]"),_xlfn.TEXTJOIN("",1,DC67," (", DC68,"%)"))</f>
        <v>19 (47,5%)</v>
      </c>
      <c r="DD69" s="152" t="str">
        <f>IF(DD$2="Scale",_xlfn.TEXTJOIN("",1,Calculations!DD57," [", Calculations!DD58,";",Calculations!DD59,"]"),_xlfn.TEXTJOIN("",1,DD67," (", DD68,"%)"))</f>
        <v>0 (0%)</v>
      </c>
      <c r="DE69" s="152" t="str">
        <f>IF(DE$2="Scale",_xlfn.TEXTJOIN("",1,Calculations!DE57," [", Calculations!DE58,";",Calculations!DE59,"]"),_xlfn.TEXTJOIN("",1,DE67," (", DE68,"%)"))</f>
        <v>1 (2,5%)</v>
      </c>
      <c r="DF69" s="152" t="str">
        <f>IF(DF$2="Scale",_xlfn.TEXTJOIN("",1,Calculations!DF57," [", Calculations!DF58,";",Calculations!DF59,"]"),_xlfn.TEXTJOIN("",1,DF67," (", DF68,"%)"))</f>
        <v>0 (0%)</v>
      </c>
      <c r="DG69" s="152" t="str">
        <f>IF(DG$2="Scale",_xlfn.TEXTJOIN("",1,Calculations!DG57," [", Calculations!DG58,";",Calculations!DG59,"]"),_xlfn.TEXTJOIN("",1,DG67," (", DG68,"%)"))</f>
        <v>1 (2,5%)</v>
      </c>
      <c r="DH69" s="152" t="str">
        <f>IF(DH$2="Scale",_xlfn.TEXTJOIN("",1,Calculations!DH57," [", Calculations!DH58,";",Calculations!DH59,"]"),_xlfn.TEXTJOIN("",1,DH67," (", DH68,"%)"))</f>
        <v>37 (92,5%)</v>
      </c>
      <c r="DI69" s="152" t="str">
        <f>IF(DI$2="Scale",_xlfn.TEXTJOIN("",1,Calculations!DI57," [", Calculations!DI58,";",Calculations!DI59,"]"),_xlfn.TEXTJOIN("",1,DI67," (", DI68,"%)"))</f>
        <v>1 (2,5%)</v>
      </c>
      <c r="DJ69" s="152" t="str">
        <f>IF(DJ$2="Scale",_xlfn.TEXTJOIN("",1,Calculations!DJ57," [", Calculations!DJ58,";",Calculations!DJ59,"]"),_xlfn.TEXTJOIN("",1,DJ67," (", DJ68,"%)"))</f>
        <v>0 (0%)</v>
      </c>
      <c r="DK69" s="152" t="str">
        <f>IF(DK$2="Scale",_xlfn.TEXTJOIN("",1,Calculations!DK57," [", Calculations!DK58,";",Calculations!DK59,"]"),_xlfn.TEXTJOIN("",1,DK67," (", DK68,"%)"))</f>
        <v>1 (2,5%)</v>
      </c>
      <c r="DL69" s="152" t="str">
        <f>IF(DL$2="Scale",_xlfn.TEXTJOIN("",1,Calculations!DL57," [", Calculations!DL58,";",Calculations!DL59,"]"),_xlfn.TEXTJOIN("",1,DL67," (", DL68,"%)"))</f>
        <v>39 (97,5%)</v>
      </c>
      <c r="DM69" s="152" t="str">
        <f>IF(DM$2="Scale",_xlfn.TEXTJOIN("",1,Calculations!DM57," [", Calculations!DM58,";",Calculations!DM59,"]"),_xlfn.TEXTJOIN("",1,DM67," (", DM68,"%)"))</f>
        <v>11 (27,5%)</v>
      </c>
      <c r="DN69" s="152" t="str">
        <f>IF(DN$2="Scale",_xlfn.TEXTJOIN("",1,Calculations!DN57," [", Calculations!DN58,";",Calculations!DN59,"]"),_xlfn.TEXTJOIN("",1,DN67," (", DN68,"%)"))</f>
        <v>16 (40%)</v>
      </c>
      <c r="DO69" s="152" t="str">
        <f>IF(DO$2="Scale",_xlfn.TEXTJOIN("",1,Calculations!DO57," [", Calculations!DO58,";",Calculations!DO59,"]"),_xlfn.TEXTJOIN("",1,DO67," (", DO68,"%)"))</f>
        <v>0 (0%)</v>
      </c>
      <c r="DP69" s="152" t="str">
        <f>IF(DP$2="Scale",_xlfn.TEXTJOIN("",1,Calculations!DP57," [", Calculations!DP58,";",Calculations!DP59,"]"),_xlfn.TEXTJOIN("",1,DP67," (", DP68,"%)"))</f>
        <v>7 (17,5%)</v>
      </c>
      <c r="DQ69" s="152" t="str">
        <f>IF(DQ$2="Scale",_xlfn.TEXTJOIN("",1,Calculations!DQ57," [", Calculations!DQ58,";",Calculations!DQ59,"]"),_xlfn.TEXTJOIN("",1,DQ67," (", DQ68,"%)"))</f>
        <v>0 (0%)</v>
      </c>
      <c r="DR69" s="152" t="str">
        <f>IF(DR$2="Scale",_xlfn.TEXTJOIN("",1,Calculations!DR57," [", Calculations!DR58,";",Calculations!DR59,"]"),_xlfn.TEXTJOIN("",1,DR67," (", DR68,"%)"))</f>
        <v>20 (50%)</v>
      </c>
      <c r="DS69" s="152" t="str">
        <f>IF(DS$2="Scale",_xlfn.TEXTJOIN("",1,Calculations!DS57," [", Calculations!DS58,";",Calculations!DS59,"]"),_xlfn.TEXTJOIN("",1,DS67," (", DS68,"%)"))</f>
        <v>5 (12,5%)</v>
      </c>
      <c r="DT69" s="152" t="str">
        <f>IF(DT$2="Scale",_xlfn.TEXTJOIN("",1,Calculations!DT57," [", Calculations!DT58,";",Calculations!DT59,"]"),_xlfn.TEXTJOIN("",1,DT67," (", DT68,"%)"))</f>
        <v>0 (0%)</v>
      </c>
      <c r="DU69" s="152" t="str">
        <f>IF(DU$2="Scale",_xlfn.TEXTJOIN("",1,Calculations!DU57," [", Calculations!DU58,";",Calculations!DU59,"]"),_xlfn.TEXTJOIN("",1,DU67," (", DU68,"%)"))</f>
        <v>40 (100%)</v>
      </c>
      <c r="DV69" s="152" t="str">
        <f>IF(DV$2="Scale",_xlfn.TEXTJOIN("",1,Calculations!DV57," [", Calculations!DV58,";",Calculations!DV59,"]"),_xlfn.TEXTJOIN("",1,DV67," (", DV68,"%)"))</f>
        <v>19,5 [15;25]</v>
      </c>
      <c r="DW69" s="152" t="str">
        <f>IF(DW$2="Scale",_xlfn.TEXTJOIN("",1,Calculations!DW57," [", Calculations!DW58,";",Calculations!DW59,"]"),_xlfn.TEXTJOIN("",1,DW67," (", DW68,"%)"))</f>
        <v>2 (5%)</v>
      </c>
      <c r="DX69" s="152" t="str">
        <f>IF(DX$2="Scale",_xlfn.TEXTJOIN("",1,Calculations!DX57," [", Calculations!DX58,";",Calculations!DX59,"]"),_xlfn.TEXTJOIN("",1,DX67," (", DX68,"%)"))</f>
        <v>6 (15%)</v>
      </c>
      <c r="DY69" s="152" t="str">
        <f>IF(DY$2="Scale",_xlfn.TEXTJOIN("",1,Calculations!DY57," [", Calculations!DY58,";",Calculations!DY59,"]"),_xlfn.TEXTJOIN("",1,DY67," (", DY68,"%)"))</f>
        <v>0 (0%)</v>
      </c>
      <c r="DZ69" s="152" t="str">
        <f>IF(DZ$2="Scale",_xlfn.TEXTJOIN("",1,Calculations!DZ57," [", Calculations!DZ58,";",Calculations!DZ59,"]"),_xlfn.TEXTJOIN("",1,DZ67," (", DZ68,"%)"))</f>
        <v>0 (0%)</v>
      </c>
      <c r="EA69" s="152" t="str">
        <f>IF(EA$2="Scale",_xlfn.TEXTJOIN("",1,Calculations!EA57," [", Calculations!EA58,";",Calculations!EA59,"]"),_xlfn.TEXTJOIN("",1,EA67," (", EA68,"%)"))</f>
        <v>2 (5%)</v>
      </c>
      <c r="EB69" s="152" t="str">
        <f>IF(EB$2="Scale",_xlfn.TEXTJOIN("",1,Calculations!EB57," [", Calculations!EB58,";",Calculations!EB59,"]"),_xlfn.TEXTJOIN("",1,EB67," (", EB68,"%)"))</f>
        <v>0 (0%)</v>
      </c>
      <c r="EC69" s="152" t="str">
        <f>IF(EC$2="Scale",_xlfn.TEXTJOIN("",1,Calculations!EC57," [", Calculations!EC58,";",Calculations!EC59,"]"),_xlfn.TEXTJOIN("",1,EC67," (", EC68,"%)"))</f>
        <v>0 (0%)</v>
      </c>
      <c r="ED69" s="152" t="str">
        <f>IF(ED$2="Scale",_xlfn.TEXTJOIN("",1,Calculations!ED57," [", Calculations!ED58,";",Calculations!ED59,"]"),_xlfn.TEXTJOIN("",1,ED67," (", ED68,"%)"))</f>
        <v>1 (2,5%)</v>
      </c>
      <c r="EE69" s="152" t="str">
        <f>IF(EE$2="Scale",_xlfn.TEXTJOIN("",1,Calculations!EE57," [", Calculations!EE58,";",Calculations!EE59,"]"),_xlfn.TEXTJOIN("",1,EE67," (", EE68,"%)"))</f>
        <v>0 (0%)</v>
      </c>
      <c r="EF69" s="152" t="str">
        <f>IF(EF$2="Scale",_xlfn.TEXTJOIN("",1,Calculations!EF57," [", Calculations!EF58,";",Calculations!EF59,"]"),_xlfn.TEXTJOIN("",1,EF67," (", EF68,"%)"))</f>
        <v>0 (0%)</v>
      </c>
      <c r="EG69" s="152" t="str">
        <f>IF(EG$2="Scale",_xlfn.TEXTJOIN("",1,Calculations!EG57," [", Calculations!EG58,";",Calculations!EG59,"]"),_xlfn.TEXTJOIN("",1,EG67," (", EG68,"%)"))</f>
        <v>24 (60%)</v>
      </c>
      <c r="EH69" s="152" t="str">
        <f>IF(EH$2="Scale",_xlfn.TEXTJOIN("",1,Calculations!EH57," [", Calculations!EH58,";",Calculations!EH59,"]"),_xlfn.TEXTJOIN("",1,EH67," (", EH68,"%)"))</f>
        <v>0 (0%)</v>
      </c>
      <c r="EI69" s="152" t="str">
        <f>IF(EI$2="Scale",_xlfn.TEXTJOIN("",1,Calculations!EI57," [", Calculations!EI58,";",Calculations!EI59,"]"),_xlfn.TEXTJOIN("",1,EI67," (", EI68,"%)"))</f>
        <v>2 (5%)</v>
      </c>
      <c r="EJ69" s="152" t="str">
        <f>IF(EJ$2="Scale",_xlfn.TEXTJOIN("",1,Calculations!EJ57," [", Calculations!EJ58,";",Calculations!EJ59,"]"),_xlfn.TEXTJOIN("",1,EJ67," (", EJ68,"%)"))</f>
        <v>0 (0%)</v>
      </c>
      <c r="EK69" s="152" t="str">
        <f>IF(EK$2="Scale",_xlfn.TEXTJOIN("",1,Calculations!EK57," [", Calculations!EK58,";",Calculations!EK59,"]"),_xlfn.TEXTJOIN("",1,EK67," (", EK68,"%)"))</f>
        <v>0 (0%)</v>
      </c>
      <c r="EL69" s="152" t="str">
        <f>IF(EL$2="Scale",_xlfn.TEXTJOIN("",1,Calculations!EL57," [", Calculations!EL58,";",Calculations!EL59,"]"),_xlfn.TEXTJOIN("",1,EL67," (", EL68,"%)"))</f>
        <v>0 (0%)</v>
      </c>
      <c r="EM69" s="152" t="str">
        <f>IF(EM$2="Scale",_xlfn.TEXTJOIN("",1,Calculations!EM57," [", Calculations!EM58,";",Calculations!EM59,"]"),_xlfn.TEXTJOIN("",1,EM67," (", EM68,"%)"))</f>
        <v>0 (0%)</v>
      </c>
      <c r="EN69" s="152" t="str">
        <f>IF(EN$2="Scale",_xlfn.TEXTJOIN("",1,Calculations!EN57," [", Calculations!EN58,";",Calculations!EN59,"]"),_xlfn.TEXTJOIN("",1,EN67," (", EN68,"%)"))</f>
        <v>0 (0%)</v>
      </c>
      <c r="EO69" s="152" t="str">
        <f>IF(EO$2="Scale",_xlfn.TEXTJOIN("",1,Calculations!EO57," [", Calculations!EO58,";",Calculations!EO59,"]"),_xlfn.TEXTJOIN("",1,EO67," (", EO68,"%)"))</f>
        <v>14 (35%)</v>
      </c>
      <c r="EP69" s="152" t="str">
        <f>IF(EP$2="Scale",_xlfn.TEXTJOIN("",1,Calculations!EP57," [", Calculations!EP58,";",Calculations!EP59,"]"),_xlfn.TEXTJOIN("",1,EP67," (", EP68,"%)"))</f>
        <v>1 (2,5%)</v>
      </c>
      <c r="EQ69" s="152" t="str">
        <f>IF(EQ$2="Scale",_xlfn.TEXTJOIN("",1,Calculations!EQ57," [", Calculations!EQ58,";",Calculations!EQ59,"]"),_xlfn.TEXTJOIN("",1,EQ67," (", EQ68,"%)"))</f>
        <v>9 (22,5%)</v>
      </c>
      <c r="ER69" s="152" t="str">
        <f>IF(ER$2="Scale",_xlfn.TEXTJOIN("",1,Calculations!ER57," [", Calculations!ER58,";",Calculations!ER59,"]"),_xlfn.TEXTJOIN("",1,ER67," (", ER68,"%)"))</f>
        <v>1 (2,5%)</v>
      </c>
      <c r="ES69" s="152" t="str">
        <f>IF(ES$2="Scale",_xlfn.TEXTJOIN("",1,Calculations!ES57," [", Calculations!ES58,";",Calculations!ES59,"]"),_xlfn.TEXTJOIN("",1,ES67," (", ES68,"%)"))</f>
        <v>10 (25%)</v>
      </c>
      <c r="ET69" s="152" t="str">
        <f>IF(ET$2="Scale",_xlfn.TEXTJOIN("",1,Calculations!ET57," [", Calculations!ET58,";",Calculations!ET59,"]"),_xlfn.TEXTJOIN("",1,ET67," (", ET68,"%)"))</f>
        <v>0 (0%)</v>
      </c>
      <c r="EU69" s="152" t="str">
        <f>IF(EU$2="Scale",_xlfn.TEXTJOIN("",1,Calculations!EU57," [", Calculations!EU58,";",Calculations!EU59,"]"),_xlfn.TEXTJOIN("",1,EU67," (", EU68,"%)"))</f>
        <v>1 (2,5%)</v>
      </c>
      <c r="EV69" s="152" t="str">
        <f>IF(EV$2="Scale",_xlfn.TEXTJOIN("",1,Calculations!EV57," [", Calculations!EV58,";",Calculations!EV59,"]"),_xlfn.TEXTJOIN("",1,EV67," (", EV68,"%)"))</f>
        <v>1 (2,5%)</v>
      </c>
      <c r="EW69" s="152" t="str">
        <f>IF(EW$2="Scale",_xlfn.TEXTJOIN("",1,Calculations!EW57," [", Calculations!EW58,";",Calculations!EW59,"]"),_xlfn.TEXTJOIN("",1,EW67," (", EW68,"%)"))</f>
        <v>22 (55%)</v>
      </c>
      <c r="EX69" s="152" t="str">
        <f>IF(EX$2="Scale",_xlfn.TEXTJOIN("",1,Calculations!EX57," [", Calculations!EX58,";",Calculations!EX59,"]"),_xlfn.TEXTJOIN("",1,EX67," (", EX68,"%)"))</f>
        <v>12 (30%)</v>
      </c>
      <c r="EY69" s="152" t="str">
        <f>IF(EY$2="Scale",_xlfn.TEXTJOIN("",1,Calculations!EY57," [", Calculations!EY58,";",Calculations!EY59,"]"),_xlfn.TEXTJOIN("",1,EY67," (", EY68,"%)"))</f>
        <v>17 (42,5%)</v>
      </c>
      <c r="EZ69" s="152" t="str">
        <f>IF(EZ$2="Scale",_xlfn.TEXTJOIN("",1,Calculations!EZ57," [", Calculations!EZ58,";",Calculations!EZ59,"]"),_xlfn.TEXTJOIN("",1,EZ67," (", EZ68,"%)"))</f>
        <v>11 (27,5%)</v>
      </c>
      <c r="FA69" s="152" t="str">
        <f>IF(FA$2="Scale",_xlfn.TEXTJOIN("",1,Calculations!FA57," [", Calculations!FA58,";",Calculations!FA59,"]"),_xlfn.TEXTJOIN("",1,FA67," (", FA68,"%)"))</f>
        <v>13 (32,5%)</v>
      </c>
      <c r="FB69" s="152" t="str">
        <f>IF(FB$2="Scale",_xlfn.TEXTJOIN("",1,Calculations!FB57," [", Calculations!FB58,";",Calculations!FB59,"]"),_xlfn.TEXTJOIN("",1,FB67," (", FB68,"%)"))</f>
        <v>3 (7,5%)</v>
      </c>
      <c r="FC69" s="152" t="str">
        <f>IF(FC$2="Scale",_xlfn.TEXTJOIN("",1,Calculations!FC57," [", Calculations!FC58,";",Calculations!FC59,"]"),_xlfn.TEXTJOIN("",1,FC67," (", FC68,"%)"))</f>
        <v>15 (37,5%)</v>
      </c>
      <c r="FD69" s="152" t="str">
        <f>IF(FD$2="Scale",_xlfn.TEXTJOIN("",1,Calculations!FD57," [", Calculations!FD58,";",Calculations!FD59,"]"),_xlfn.TEXTJOIN("",1,FD67," (", FD68,"%)"))</f>
        <v>9 (22,5%)</v>
      </c>
      <c r="FE69" s="152" t="str">
        <f>IF(FE$2="Scale",_xlfn.TEXTJOIN("",1,Calculations!FE57," [", Calculations!FE58,";",Calculations!FE59,"]"),_xlfn.TEXTJOIN("",1,FE67," (", FE68,"%)"))</f>
        <v>0 (0%)</v>
      </c>
    </row>
    <row r="70" spans="1:161" x14ac:dyDescent="0.25">
      <c r="A70" s="198"/>
      <c r="B70" s="44" t="s">
        <v>390</v>
      </c>
      <c r="C70" s="44"/>
      <c r="D70">
        <f>SUMIF(Sum!$FG$4:$FG$155,"=0",Sum!B$2:B$153)</f>
        <v>5847</v>
      </c>
      <c r="E70">
        <f>SUMIF(Sum!$FG$4:$FG$155,"=0",Sum!C$2:C$153)</f>
        <v>36</v>
      </c>
      <c r="F70">
        <f>SUMIF(Sum!$FG$4:$FG$155,"=0",Sum!D$2:D$153)</f>
        <v>24</v>
      </c>
      <c r="G70">
        <f>SUMIF(Sum!$FG$4:$FG$155,"=0",Sum!E$2:E$153)</f>
        <v>27</v>
      </c>
      <c r="H70">
        <f>SUMIF(Sum!$FG$4:$FG$155,"=0",Sum!F$2:F$153)</f>
        <v>23</v>
      </c>
      <c r="I70">
        <f>SUMIF(Sum!$FG$4:$FG$155,"=0",Sum!G$2:G$153)</f>
        <v>69</v>
      </c>
      <c r="J70">
        <f>SUMIF(Sum!$FG$4:$FG$155,"=0",Sum!H$2:H$153)</f>
        <v>101</v>
      </c>
      <c r="K70">
        <f>SUMIF(Sum!$FG$4:$FG$155,"=0",Sum!I$2:I$153)</f>
        <v>18796</v>
      </c>
      <c r="L70">
        <f>SUMIF(Sum!$FG$4:$FG$155,"=0",Sum!J$2:J$153)</f>
        <v>9065</v>
      </c>
      <c r="M70">
        <f>SUMIF(Sum!$FG$4:$FG$155,"=0",Sum!K$2:K$153)</f>
        <v>3100.5699999999997</v>
      </c>
      <c r="N70">
        <f>SUMIF(Sum!$FG$4:$FG$155,"=0",Sum!L$2:L$153)</f>
        <v>31</v>
      </c>
      <c r="O70">
        <f>SUMIF(Sum!$FG$4:$FG$155,"=0",Sum!M$2:M$153)</f>
        <v>66</v>
      </c>
      <c r="P70">
        <f>SUMIF(Sum!$FG$4:$FG$155,"=0",Sum!N$2:N$153)</f>
        <v>13</v>
      </c>
      <c r="Q70">
        <f>SUMIF(Sum!$FG$4:$FG$155,"=0",Sum!O$2:O$153)</f>
        <v>102</v>
      </c>
      <c r="R70">
        <f>SUMIF(Sum!$FG$4:$FG$155,"=0",Sum!P$2:P$153)</f>
        <v>13</v>
      </c>
      <c r="S70">
        <f>SUMIF(Sum!$FG$4:$FG$155,"=0",Sum!Q$2:Q$153)</f>
        <v>78</v>
      </c>
      <c r="T70">
        <f>SUMIF(Sum!$FG$4:$FG$155,"=0",Sum!R$2:R$153)</f>
        <v>35</v>
      </c>
      <c r="U70">
        <f>SUMIF(Sum!$FG$4:$FG$155,"=0",Sum!S$2:S$153)</f>
        <v>26</v>
      </c>
      <c r="V70">
        <f>SUMIF(Sum!$FG$4:$FG$155,"=0",Sum!T$2:T$153)</f>
        <v>18</v>
      </c>
      <c r="W70">
        <f>SUMIF(Sum!$FG$4:$FG$155,"=0",Sum!U$2:U$153)</f>
        <v>9</v>
      </c>
      <c r="X70">
        <f>SUMIF(Sum!$FG$4:$FG$155,"=0",Sum!V$2:V$153)</f>
        <v>89</v>
      </c>
      <c r="Y70">
        <f>SUMIF(Sum!$FG$4:$FG$155,"=0",Sum!W$2:W$153)</f>
        <v>3</v>
      </c>
      <c r="Z70">
        <f>SUMIF(Sum!$FG$4:$FG$155,"=0",Sum!X$2:X$153)</f>
        <v>35</v>
      </c>
      <c r="AA70">
        <f>SUMIF(Sum!$FG$4:$FG$155,"=0",Sum!Y$2:Y$153)</f>
        <v>27</v>
      </c>
      <c r="AB70">
        <f>SUMIF(Sum!$FG$4:$FG$155,"=0",Sum!Z$2:Z$153)</f>
        <v>6</v>
      </c>
      <c r="AC70">
        <f>SUMIF(Sum!$FG$4:$FG$155,"=0",Sum!AA$2:AA$153)</f>
        <v>1</v>
      </c>
      <c r="AD70">
        <f>SUMIF(Sum!$FG$4:$FG$155,"=0",Sum!AB$2:AB$153)</f>
        <v>0</v>
      </c>
      <c r="AE70">
        <f>SUMIF(Sum!$FG$4:$FG$155,"=0",Sum!AC$2:AC$153)</f>
        <v>6</v>
      </c>
      <c r="AF70">
        <f>SUMIF(Sum!$FG$4:$FG$155,"=0",Sum!AD$2:AD$153)</f>
        <v>1</v>
      </c>
      <c r="AG70">
        <f>SUMIF(Sum!$FG$4:$FG$155,"=0",Sum!AE$2:AE$153)</f>
        <v>7</v>
      </c>
      <c r="AH70">
        <f>SUMIF(Sum!$FG$4:$FG$155,"=0",Sum!AF$2:AF$153)</f>
        <v>3</v>
      </c>
      <c r="AI70">
        <f>SUMIF(Sum!$FG$4:$FG$155,"=0",Sum!AG$2:AG$153)</f>
        <v>1</v>
      </c>
      <c r="AJ70">
        <f>SUMIF(Sum!$FG$4:$FG$155,"=0",Sum!AH$2:AH$153)</f>
        <v>7</v>
      </c>
      <c r="AK70">
        <f>SUMIF(Sum!$FG$4:$FG$155,"=0",Sum!AI$2:AI$153)</f>
        <v>4</v>
      </c>
      <c r="AL70">
        <f>SUMIF(Sum!$FG$4:$FG$155,"=0",Sum!AJ$2:AJ$153)</f>
        <v>0</v>
      </c>
      <c r="AM70">
        <f>SUMIF(Sum!$FG$4:$FG$155,"=0",Sum!AK$2:AK$153)</f>
        <v>7</v>
      </c>
      <c r="AN70">
        <f>SUMIF(Sum!$FG$4:$FG$155,"=0",Sum!AL$2:AL$153)</f>
        <v>38</v>
      </c>
      <c r="AO70">
        <f>SUMIF(Sum!$FG$4:$FG$155,"=0",Sum!AM$2:AM$153)</f>
        <v>41</v>
      </c>
      <c r="AP70">
        <f>SUMIF(Sum!$FG$4:$FG$155,"=0",Sum!AN$2:AN$153)</f>
        <v>8</v>
      </c>
      <c r="AQ70">
        <f>SUMIF(Sum!$FG$4:$FG$155,"=0",Sum!AO$2:AO$153)</f>
        <v>1</v>
      </c>
      <c r="AR70">
        <f>SUMIF(Sum!$FG$4:$FG$155,"=0",Sum!AP$2:AP$153)</f>
        <v>9</v>
      </c>
      <c r="AS70">
        <f>SUMIF(Sum!$FG$4:$FG$155,"=0",Sum!AQ$2:AQ$153)</f>
        <v>21</v>
      </c>
      <c r="AT70">
        <f>SUMIF(Sum!$FG$4:$FG$155,"=0",Sum!AR$2:AR$153)</f>
        <v>69</v>
      </c>
      <c r="AU70">
        <f>SUMIF(Sum!$FG$4:$FG$155,"=0",Sum!AS$2:AS$153)</f>
        <v>10</v>
      </c>
      <c r="AV70">
        <f>SUMIF(Sum!$FG$4:$FG$155,"=0",Sum!AT$2:AT$153)</f>
        <v>10</v>
      </c>
      <c r="AW70">
        <f>SUMIF(Sum!$FG$4:$FG$155,"=0",Sum!AU$2:AU$153)</f>
        <v>7</v>
      </c>
      <c r="AX70">
        <f>SUMIF(Sum!$FG$4:$FG$155,"=0",Sum!AV$2:AV$153)</f>
        <v>87</v>
      </c>
      <c r="AY70">
        <f>SUMIF(Sum!$FG$4:$FG$155,"=0",Sum!AW$2:AW$153)</f>
        <v>16</v>
      </c>
      <c r="AZ70">
        <f>SUMIF(Sum!$FG$4:$FG$155,"=0",Sum!AX$2:AX$153)</f>
        <v>94</v>
      </c>
      <c r="BA70">
        <f>SUMIF(Sum!$FG$4:$FG$155,"=0",Sum!AY$2:AY$153)</f>
        <v>3172.5</v>
      </c>
      <c r="BB70">
        <f>SUMIF(Sum!$FG$4:$FG$155,"=0",Sum!AZ$2:AZ$153)</f>
        <v>130.47</v>
      </c>
      <c r="BC70">
        <f>SUMIF(Sum!$FG$4:$FG$155,"=0",Sum!BA$2:BA$153)</f>
        <v>366.15933333333345</v>
      </c>
      <c r="BD70">
        <f>SUMIF(Sum!$FG$4:$FG$155,"=0",Sum!BB$2:BB$153)</f>
        <v>0</v>
      </c>
      <c r="BE70">
        <f>SUMIF(Sum!$FG$4:$FG$155,"=0",Sum!BC$2:BC$153)</f>
        <v>22</v>
      </c>
      <c r="BF70">
        <f>SUMIF(Sum!$FG$4:$FG$155,"=0",Sum!BD$2:BD$153)</f>
        <v>88</v>
      </c>
      <c r="BG70">
        <f>SUMIF(Sum!$FG$4:$FG$155,"=0",Sum!BE$2:BE$153)</f>
        <v>121.74189189189191</v>
      </c>
      <c r="BH70">
        <f>SUMIF(Sum!$FG$4:$FG$155,"=0",Sum!BF$2:BF$153)</f>
        <v>19352.333333333336</v>
      </c>
      <c r="BI70">
        <f>SUMIF(Sum!$FG$4:$FG$155,"=0",Sum!BG$2:BG$153)</f>
        <v>99</v>
      </c>
      <c r="BJ70">
        <f>SUMIF(Sum!$FG$4:$FG$155,"=0",Sum!BH$2:BH$153)</f>
        <v>10867.133333333333</v>
      </c>
      <c r="BK70">
        <f>SUMIF(Sum!$FG$4:$FG$155,"=0",Sum!BI$2:BI$153)</f>
        <v>7573.4933333333338</v>
      </c>
      <c r="BL70">
        <f>SUMIF(Sum!$FG$4:$FG$155,"=0",Sum!BJ$2:BJ$153)</f>
        <v>3370.3080000000014</v>
      </c>
      <c r="BM70">
        <f>SUMIF(Sum!$FG$4:$FG$155,"=0",Sum!BK$2:BK$153)</f>
        <v>1</v>
      </c>
      <c r="BN70">
        <f>SUMIF(Sum!$FG$4:$FG$155,"=0",Sum!BL$2:BL$153)</f>
        <v>240.32</v>
      </c>
      <c r="BO70">
        <f>SUMIF(Sum!$FG$4:$FG$155,"=0",Sum!BM$2:BM$153)</f>
        <v>14</v>
      </c>
      <c r="BP70">
        <f>SUMIF(Sum!$FG$4:$FG$155,"=0",Sum!BN$2:BN$153)</f>
        <v>2</v>
      </c>
      <c r="BQ70">
        <f>SUMIF(Sum!$FG$4:$FG$155,"=0",Sum!BO$2:BO$153)</f>
        <v>57</v>
      </c>
      <c r="BR70">
        <f>SUMIF(Sum!$FG$4:$FG$155,"=0",Sum!BP$2:BP$153)</f>
        <v>28</v>
      </c>
      <c r="BS70">
        <f>SUMIF(Sum!$FG$4:$FG$155,"=0",Sum!BQ$2:BQ$153)</f>
        <v>9</v>
      </c>
      <c r="BT70">
        <f>SUMIF(Sum!$FG$4:$FG$155,"=0",Sum!BR$2:BR$153)</f>
        <v>87</v>
      </c>
      <c r="BU70">
        <f>SUMIF(Sum!$FG$4:$FG$155,"=0",Sum!BS$2:BS$153)</f>
        <v>0</v>
      </c>
      <c r="BV70">
        <f>SUMIF(Sum!$FG$4:$FG$155,"=0",Sum!BT$2:BT$153)</f>
        <v>0</v>
      </c>
      <c r="BW70">
        <f>SUMIF(Sum!$FG$4:$FG$155,"=0",Sum!BU$2:BU$153)</f>
        <v>10</v>
      </c>
      <c r="BX70">
        <f>SUMIF(Sum!$FG$4:$FG$155,"=0",Sum!BV$2:BV$153)</f>
        <v>1</v>
      </c>
      <c r="BY70">
        <f>SUMIF(Sum!$FG$4:$FG$155,"=0",Sum!BW$2:BW$153)</f>
        <v>339</v>
      </c>
      <c r="BZ70">
        <f>SUMIF(Sum!$FG$4:$FG$155,"=0",Sum!BX$2:BX$153)</f>
        <v>0</v>
      </c>
      <c r="CA70">
        <f>SUMIF(Sum!$FG$4:$FG$155,"=0",Sum!BY$2:BY$153)</f>
        <v>19</v>
      </c>
      <c r="CB70">
        <f>SUMIF(Sum!$FG$4:$FG$155,"=0",Sum!BZ$2:BZ$153)</f>
        <v>65</v>
      </c>
      <c r="CC70">
        <f>SUMIF(Sum!$FG$4:$FG$155,"=0",Sum!CA$2:CA$153)</f>
        <v>24</v>
      </c>
      <c r="CD70">
        <f>SUMIF(Sum!$FG$4:$FG$155,"=0",Sum!CB$2:CB$153)</f>
        <v>19</v>
      </c>
      <c r="CE70">
        <f>SUMIF(Sum!$FG$4:$FG$155,"=0",Sum!CC$2:CC$153)</f>
        <v>14</v>
      </c>
      <c r="CF70">
        <f>SUMIF(Sum!$FG$4:$FG$155,"=0",Sum!CD$2:CD$153)</f>
        <v>1</v>
      </c>
      <c r="CG70">
        <f>SUMIF(Sum!$FG$4:$FG$155,"=0",Sum!CE$2:CE$153)</f>
        <v>63</v>
      </c>
      <c r="CH70">
        <f>SUMIF(Sum!$FG$4:$FG$155,"=0",Sum!CF$2:CF$153)</f>
        <v>15</v>
      </c>
      <c r="CI70">
        <f>SUMIF(Sum!$FG$4:$FG$155,"=0",Sum!CG$2:CG$153)</f>
        <v>88</v>
      </c>
      <c r="CJ70">
        <f>SUMIF(Sum!$FG$4:$FG$155,"=0",Sum!CH$2:CH$153)</f>
        <v>68011.40939597314</v>
      </c>
      <c r="CK70">
        <f>SUMIF(Sum!$FG$4:$FG$155,"=0",Sum!CI$2:CI$153)</f>
        <v>75135.621621621613</v>
      </c>
      <c r="CL70">
        <f>SUMIF(Sum!$FG$4:$FG$155,"=0",Sum!CJ$2:CJ$153)</f>
        <v>72</v>
      </c>
      <c r="CM70">
        <f>SUMIF(Sum!$FG$4:$FG$155,"=0",Sum!CK$2:CK$153)</f>
        <v>0</v>
      </c>
      <c r="CN70">
        <f>SUMIF(Sum!$FG$4:$FG$155,"=0",Sum!CL$2:CL$153)</f>
        <v>6</v>
      </c>
      <c r="CO70">
        <f>SUMIF(Sum!$FG$4:$FG$155,"=0",Sum!CM$2:CM$153)</f>
        <v>4</v>
      </c>
      <c r="CP70">
        <f>SUMIF(Sum!$FG$4:$FG$155,"=0",Sum!CN$2:CN$153)</f>
        <v>0</v>
      </c>
      <c r="CQ70">
        <f>SUMIF(Sum!$FG$4:$FG$155,"=0",Sum!CO$2:CO$153)</f>
        <v>1</v>
      </c>
      <c r="CR70">
        <f>SUMIF(Sum!$FG$4:$FG$155,"=0",Sum!CP$2:CP$153)</f>
        <v>30</v>
      </c>
      <c r="CS70">
        <f>SUMIF(Sum!$FG$4:$FG$155,"=0",Sum!CQ$2:CQ$153)</f>
        <v>3</v>
      </c>
      <c r="CT70">
        <f>SUMIF(Sum!$FG$4:$FG$155,"=0",Sum!CR$2:CR$153)</f>
        <v>2</v>
      </c>
      <c r="CU70">
        <f>SUMIF(Sum!$FG$4:$FG$155,"=0",Sum!CS$2:CS$153)</f>
        <v>0</v>
      </c>
      <c r="CV70">
        <f>SUMIF(Sum!$FG$4:$FG$155,"=0",Sum!CT$2:CT$153)</f>
        <v>1</v>
      </c>
      <c r="CW70">
        <f>SUMIF(Sum!$FG$4:$FG$155,"=0",Sum!CU$2:CU$153)</f>
        <v>22</v>
      </c>
      <c r="CX70">
        <f>SUMIF(Sum!$FG$4:$FG$155,"=0",Sum!CV$2:CV$153)</f>
        <v>51</v>
      </c>
      <c r="CY70">
        <f>SUMIF(Sum!$FG$4:$FG$155,"=0",Sum!CW$2:CW$153)</f>
        <v>1</v>
      </c>
      <c r="CZ70">
        <f>SUMIF(Sum!$FG$4:$FG$155,"=0",Sum!CX$2:CX$153)</f>
        <v>4</v>
      </c>
      <c r="DA70">
        <f>SUMIF(Sum!$FG$4:$FG$155,"=0",Sum!CY$2:CY$153)</f>
        <v>2</v>
      </c>
      <c r="DB70">
        <f>SUMIF(Sum!$FG$4:$FG$155,"=0",Sum!CZ$2:CZ$153)</f>
        <v>13</v>
      </c>
      <c r="DC70">
        <f>SUMIF(Sum!$FG$4:$FG$155,"=0",Sum!DA$2:DA$153)</f>
        <v>65</v>
      </c>
      <c r="DD70">
        <f>SUMIF(Sum!$FG$4:$FG$155,"=0",Sum!DB$2:DB$153)</f>
        <v>0</v>
      </c>
      <c r="DE70">
        <f>SUMIF(Sum!$FG$4:$FG$155,"=0",Sum!DC$2:DC$153)</f>
        <v>1</v>
      </c>
      <c r="DF70">
        <f>SUMIF(Sum!$FG$4:$FG$155,"=0",Sum!DD$2:DD$153)</f>
        <v>0</v>
      </c>
      <c r="DG70">
        <f>SUMIF(Sum!$FG$4:$FG$155,"=0",Sum!DE$2:DE$153)</f>
        <v>1</v>
      </c>
      <c r="DH70">
        <f>SUMIF(Sum!$FG$4:$FG$155,"=0",Sum!DF$2:DF$153)</f>
        <v>106</v>
      </c>
      <c r="DI70">
        <f>SUMIF(Sum!$FG$4:$FG$155,"=0",Sum!DG$2:DG$153)</f>
        <v>1</v>
      </c>
      <c r="DJ70">
        <f>SUMIF(Sum!$FG$4:$FG$155,"=0",Sum!DH$2:DH$153)</f>
        <v>1</v>
      </c>
      <c r="DK70">
        <f>SUMIF(Sum!$FG$4:$FG$155,"=0",Sum!DI$2:DI$153)</f>
        <v>1</v>
      </c>
      <c r="DL70">
        <f>SUMIF(Sum!$FG$4:$FG$155,"=0",Sum!DJ$2:DJ$153)</f>
        <v>105</v>
      </c>
      <c r="DM70">
        <f>SUMIF(Sum!$FG$4:$FG$155,"=0",Sum!DK$2:DK$153)</f>
        <v>29</v>
      </c>
      <c r="DN70">
        <f>SUMIF(Sum!$FG$4:$FG$155,"=0",Sum!DL$2:DL$153)</f>
        <v>42</v>
      </c>
      <c r="DO70">
        <f>SUMIF(Sum!$FG$4:$FG$155,"=0",Sum!DM$2:DM$153)</f>
        <v>0</v>
      </c>
      <c r="DP70">
        <f>SUMIF(Sum!$FG$4:$FG$155,"=0",Sum!DN$2:DN$153)</f>
        <v>19</v>
      </c>
      <c r="DQ70">
        <f>SUMIF(Sum!$FG$4:$FG$155,"=0",Sum!DO$2:DO$153)</f>
        <v>0</v>
      </c>
      <c r="DR70">
        <f>SUMIF(Sum!$FG$4:$FG$155,"=0",Sum!DP$2:DP$153)</f>
        <v>56</v>
      </c>
      <c r="DS70">
        <f>SUMIF(Sum!$FG$4:$FG$155,"=0",Sum!DQ$2:DQ$153)</f>
        <v>13</v>
      </c>
      <c r="DT70">
        <f>SUMIF(Sum!$FG$4:$FG$155,"=0",Sum!DR$2:DR$153)</f>
        <v>1</v>
      </c>
      <c r="DU70">
        <f>SUMIF(Sum!$FG$4:$FG$155,"=0",Sum!DS$2:DS$153)</f>
        <v>109</v>
      </c>
      <c r="DV70">
        <f>SUMIF(Sum!$FG$4:$FG$155,"=0",Sum!DT$2:DT$153)</f>
        <v>2555</v>
      </c>
      <c r="DW70">
        <f>SUMIF(Sum!$FG$4:$FG$155,"=0",Sum!DU$2:DU$153)</f>
        <v>5</v>
      </c>
      <c r="DX70">
        <f>SUMIF(Sum!$FG$4:$FG$155,"=0",Sum!DV$2:DV$153)</f>
        <v>11</v>
      </c>
      <c r="DY70">
        <f>SUMIF(Sum!$FG$4:$FG$155,"=0",Sum!DW$2:DW$153)</f>
        <v>3</v>
      </c>
      <c r="DZ70">
        <f>SUMIF(Sum!$FG$4:$FG$155,"=0",Sum!DX$2:DX$153)</f>
        <v>0</v>
      </c>
      <c r="EA70">
        <f>SUMIF(Sum!$FG$4:$FG$155,"=0",Sum!DY$2:DY$153)</f>
        <v>9</v>
      </c>
      <c r="EB70">
        <f>SUMIF(Sum!$FG$4:$FG$155,"=0",Sum!DZ$2:DZ$153)</f>
        <v>1</v>
      </c>
      <c r="EC70">
        <f>SUMIF(Sum!$FG$4:$FG$155,"=0",Sum!EA$2:EA$153)</f>
        <v>1</v>
      </c>
      <c r="ED70">
        <f>SUMIF(Sum!$FG$4:$FG$155,"=0",Sum!EB$2:EB$153)</f>
        <v>1</v>
      </c>
      <c r="EE70">
        <f>SUMIF(Sum!$FG$4:$FG$155,"=0",Sum!EC$2:EC$153)</f>
        <v>1</v>
      </c>
      <c r="EF70">
        <f>SUMIF(Sum!$FG$4:$FG$155,"=0",Sum!ED$2:ED$153)</f>
        <v>2</v>
      </c>
      <c r="EG70">
        <f>SUMIF(Sum!$FG$4:$FG$155,"=0",Sum!EE$2:EE$153)</f>
        <v>79</v>
      </c>
      <c r="EH70">
        <f>SUMIF(Sum!$FG$4:$FG$155,"=0",Sum!EF$2:EF$153)</f>
        <v>6</v>
      </c>
      <c r="EI70">
        <f>SUMIF(Sum!$FG$4:$FG$155,"=0",Sum!EG$2:EG$153)</f>
        <v>4</v>
      </c>
      <c r="EJ70">
        <f>SUMIF(Sum!$FG$4:$FG$155,"=0",Sum!EH$2:EH$153)</f>
        <v>5</v>
      </c>
      <c r="EK70">
        <f>SUMIF(Sum!$FG$4:$FG$155,"=0",Sum!EI$2:EI$153)</f>
        <v>5</v>
      </c>
      <c r="EL70">
        <f>SUMIF(Sum!$FG$4:$FG$155,"=0",Sum!EJ$2:EJ$153)</f>
        <v>4</v>
      </c>
      <c r="EM70">
        <f>SUMIF(Sum!$FG$4:$FG$155,"=0",Sum!EK$2:EK$153)</f>
        <v>1</v>
      </c>
      <c r="EN70">
        <f>SUMIF(Sum!$FG$4:$FG$155,"=0",Sum!EL$2:EL$153)</f>
        <v>0</v>
      </c>
      <c r="EO70">
        <f>SUMIF(Sum!$FG$4:$FG$155,"=0",Sum!EM$2:EM$153)</f>
        <v>76</v>
      </c>
      <c r="EP70">
        <f>SUMIF(Sum!$FG$4:$FG$155,"=0",Sum!EN$2:EN$153)</f>
        <v>8</v>
      </c>
      <c r="EQ70">
        <f>SUMIF(Sum!$FG$4:$FG$155,"=0",Sum!EO$2:EO$153)</f>
        <v>37</v>
      </c>
      <c r="ER70">
        <f>SUMIF(Sum!$FG$4:$FG$155,"=0",Sum!EP$2:EP$153)</f>
        <v>20</v>
      </c>
      <c r="ES70">
        <f>SUMIF(Sum!$FG$4:$FG$155,"=0",Sum!EQ$2:EQ$153)</f>
        <v>57</v>
      </c>
      <c r="ET70">
        <f>SUMIF(Sum!$FG$4:$FG$155,"=0",Sum!ER$2:ER$153)</f>
        <v>1</v>
      </c>
      <c r="EU70">
        <f>SUMIF(Sum!$FG$4:$FG$155,"=0",Sum!ES$2:ES$153)</f>
        <v>1</v>
      </c>
      <c r="EV70">
        <f>SUMIF(Sum!$FG$4:$FG$155,"=0",Sum!ET$2:ET$153)</f>
        <v>4</v>
      </c>
      <c r="EW70">
        <f>SUMIF(Sum!$FG$4:$FG$155,"=0",Sum!EU$2:EU$153)</f>
        <v>80</v>
      </c>
      <c r="EX70">
        <f>SUMIF(Sum!$FG$4:$FG$155,"=0",Sum!EV$2:EV$153)</f>
        <v>14</v>
      </c>
      <c r="EY70">
        <f>SUMIF(Sum!$FG$4:$FG$155,"=0",Sum!EW$2:EW$153)</f>
        <v>48</v>
      </c>
      <c r="EZ70">
        <f>SUMIF(Sum!$FG$4:$FG$155,"=0",Sum!EX$2:EX$153)</f>
        <v>48</v>
      </c>
      <c r="FA70">
        <f>SUMIF(Sum!$FG$4:$FG$155,"=0",Sum!EY$2:EY$153)</f>
        <v>38</v>
      </c>
      <c r="FB70">
        <f>SUMIF(Sum!$FG$4:$FG$155,"=0",Sum!EZ$2:EZ$153)</f>
        <v>12</v>
      </c>
      <c r="FC70">
        <f>SUMIF(Sum!$FG$4:$FG$155,"=0",Sum!FA$2:FA$153)</f>
        <v>45</v>
      </c>
      <c r="FD70">
        <f>SUMIF(Sum!$FG$4:$FG$155,"=0",Sum!FB$2:FB$153)</f>
        <v>15</v>
      </c>
      <c r="FE70">
        <f>SUMIF(Sum!$FG$4:$FG$155,"=0",Sum!FC$2:FC$153)</f>
        <v>0</v>
      </c>
    </row>
    <row r="71" spans="1:161" x14ac:dyDescent="0.25">
      <c r="A71" s="198"/>
      <c r="B71" s="44" t="s">
        <v>389</v>
      </c>
      <c r="C71" s="44"/>
      <c r="D71">
        <f>ROUND(D70/112*100,1)</f>
        <v>5220.5</v>
      </c>
      <c r="E71">
        <f t="shared" ref="E71:BP71" si="265">ROUND(E70/112*100,1)</f>
        <v>32.1</v>
      </c>
      <c r="F71">
        <f t="shared" si="265"/>
        <v>21.4</v>
      </c>
      <c r="G71">
        <f t="shared" si="265"/>
        <v>24.1</v>
      </c>
      <c r="H71">
        <f t="shared" si="265"/>
        <v>20.5</v>
      </c>
      <c r="I71">
        <f t="shared" si="265"/>
        <v>61.6</v>
      </c>
      <c r="J71">
        <f t="shared" si="265"/>
        <v>90.2</v>
      </c>
      <c r="K71">
        <f t="shared" si="265"/>
        <v>16782.099999999999</v>
      </c>
      <c r="L71">
        <f t="shared" si="265"/>
        <v>8093.8</v>
      </c>
      <c r="M71">
        <f t="shared" si="265"/>
        <v>2768.4</v>
      </c>
      <c r="N71">
        <f t="shared" si="265"/>
        <v>27.7</v>
      </c>
      <c r="O71">
        <f t="shared" si="265"/>
        <v>58.9</v>
      </c>
      <c r="P71">
        <f t="shared" si="265"/>
        <v>11.6</v>
      </c>
      <c r="Q71">
        <f t="shared" si="265"/>
        <v>91.1</v>
      </c>
      <c r="R71">
        <f t="shared" si="265"/>
        <v>11.6</v>
      </c>
      <c r="S71">
        <f t="shared" si="265"/>
        <v>69.599999999999994</v>
      </c>
      <c r="T71">
        <f t="shared" si="265"/>
        <v>31.3</v>
      </c>
      <c r="U71">
        <f t="shared" si="265"/>
        <v>23.2</v>
      </c>
      <c r="V71">
        <f t="shared" si="265"/>
        <v>16.100000000000001</v>
      </c>
      <c r="W71">
        <f t="shared" si="265"/>
        <v>8</v>
      </c>
      <c r="X71">
        <f t="shared" si="265"/>
        <v>79.5</v>
      </c>
      <c r="Y71">
        <f t="shared" si="265"/>
        <v>2.7</v>
      </c>
      <c r="Z71">
        <f t="shared" si="265"/>
        <v>31.3</v>
      </c>
      <c r="AA71">
        <f t="shared" si="265"/>
        <v>24.1</v>
      </c>
      <c r="AB71">
        <f t="shared" si="265"/>
        <v>5.4</v>
      </c>
      <c r="AC71">
        <f t="shared" si="265"/>
        <v>0.9</v>
      </c>
      <c r="AD71">
        <f t="shared" si="265"/>
        <v>0</v>
      </c>
      <c r="AE71">
        <f t="shared" si="265"/>
        <v>5.4</v>
      </c>
      <c r="AF71">
        <f t="shared" si="265"/>
        <v>0.9</v>
      </c>
      <c r="AG71">
        <f t="shared" si="265"/>
        <v>6.3</v>
      </c>
      <c r="AH71">
        <f t="shared" si="265"/>
        <v>2.7</v>
      </c>
      <c r="AI71">
        <f t="shared" si="265"/>
        <v>0.9</v>
      </c>
      <c r="AJ71">
        <f t="shared" si="265"/>
        <v>6.3</v>
      </c>
      <c r="AK71">
        <f t="shared" si="265"/>
        <v>3.6</v>
      </c>
      <c r="AL71">
        <f t="shared" si="265"/>
        <v>0</v>
      </c>
      <c r="AM71">
        <f t="shared" si="265"/>
        <v>6.3</v>
      </c>
      <c r="AN71">
        <f t="shared" si="265"/>
        <v>33.9</v>
      </c>
      <c r="AO71">
        <f t="shared" si="265"/>
        <v>36.6</v>
      </c>
      <c r="AP71">
        <f t="shared" si="265"/>
        <v>7.1</v>
      </c>
      <c r="AQ71">
        <f t="shared" si="265"/>
        <v>0.9</v>
      </c>
      <c r="AR71">
        <f t="shared" si="265"/>
        <v>8</v>
      </c>
      <c r="AS71">
        <f t="shared" si="265"/>
        <v>18.8</v>
      </c>
      <c r="AT71">
        <f t="shared" si="265"/>
        <v>61.6</v>
      </c>
      <c r="AU71">
        <f t="shared" si="265"/>
        <v>8.9</v>
      </c>
      <c r="AV71">
        <f t="shared" si="265"/>
        <v>8.9</v>
      </c>
      <c r="AW71">
        <f t="shared" si="265"/>
        <v>6.3</v>
      </c>
      <c r="AX71">
        <f t="shared" si="265"/>
        <v>77.7</v>
      </c>
      <c r="AY71">
        <f t="shared" si="265"/>
        <v>14.3</v>
      </c>
      <c r="AZ71">
        <f t="shared" si="265"/>
        <v>83.9</v>
      </c>
      <c r="BA71">
        <f t="shared" si="265"/>
        <v>2832.6</v>
      </c>
      <c r="BB71">
        <f t="shared" si="265"/>
        <v>116.5</v>
      </c>
      <c r="BC71">
        <f t="shared" si="265"/>
        <v>326.89999999999998</v>
      </c>
      <c r="BD71">
        <f t="shared" si="265"/>
        <v>0</v>
      </c>
      <c r="BE71">
        <f t="shared" si="265"/>
        <v>19.600000000000001</v>
      </c>
      <c r="BF71">
        <f t="shared" si="265"/>
        <v>78.599999999999994</v>
      </c>
      <c r="BG71">
        <f t="shared" si="265"/>
        <v>108.7</v>
      </c>
      <c r="BH71">
        <f t="shared" si="265"/>
        <v>17278.900000000001</v>
      </c>
      <c r="BI71">
        <f t="shared" si="265"/>
        <v>88.4</v>
      </c>
      <c r="BJ71">
        <f t="shared" si="265"/>
        <v>9702.7999999999993</v>
      </c>
      <c r="BK71">
        <f t="shared" si="265"/>
        <v>6762</v>
      </c>
      <c r="BL71">
        <f t="shared" si="265"/>
        <v>3009.2</v>
      </c>
      <c r="BM71">
        <f t="shared" si="265"/>
        <v>0.9</v>
      </c>
      <c r="BN71">
        <f t="shared" si="265"/>
        <v>214.6</v>
      </c>
      <c r="BO71">
        <f t="shared" si="265"/>
        <v>12.5</v>
      </c>
      <c r="BP71">
        <f t="shared" si="265"/>
        <v>1.8</v>
      </c>
      <c r="BQ71">
        <f t="shared" ref="BQ71:EB71" si="266">ROUND(BQ70/112*100,1)</f>
        <v>50.9</v>
      </c>
      <c r="BR71">
        <f t="shared" si="266"/>
        <v>25</v>
      </c>
      <c r="BS71">
        <f t="shared" si="266"/>
        <v>8</v>
      </c>
      <c r="BT71">
        <f t="shared" si="266"/>
        <v>77.7</v>
      </c>
      <c r="BU71">
        <f t="shared" si="266"/>
        <v>0</v>
      </c>
      <c r="BV71">
        <f t="shared" si="266"/>
        <v>0</v>
      </c>
      <c r="BW71">
        <f t="shared" si="266"/>
        <v>8.9</v>
      </c>
      <c r="BX71">
        <f t="shared" si="266"/>
        <v>0.9</v>
      </c>
      <c r="BY71">
        <f t="shared" si="266"/>
        <v>302.7</v>
      </c>
      <c r="BZ71">
        <f t="shared" si="266"/>
        <v>0</v>
      </c>
      <c r="CA71">
        <f t="shared" si="266"/>
        <v>17</v>
      </c>
      <c r="CB71">
        <f t="shared" si="266"/>
        <v>58</v>
      </c>
      <c r="CC71">
        <f t="shared" si="266"/>
        <v>21.4</v>
      </c>
      <c r="CD71">
        <f t="shared" si="266"/>
        <v>17</v>
      </c>
      <c r="CE71">
        <f t="shared" si="266"/>
        <v>12.5</v>
      </c>
      <c r="CF71">
        <f t="shared" si="266"/>
        <v>0.9</v>
      </c>
      <c r="CG71">
        <f t="shared" si="266"/>
        <v>56.3</v>
      </c>
      <c r="CH71">
        <f t="shared" si="266"/>
        <v>13.4</v>
      </c>
      <c r="CI71">
        <f t="shared" si="266"/>
        <v>78.599999999999994</v>
      </c>
      <c r="CJ71">
        <f t="shared" si="266"/>
        <v>60724.5</v>
      </c>
      <c r="CK71">
        <f t="shared" si="266"/>
        <v>67085.399999999994</v>
      </c>
      <c r="CL71">
        <f t="shared" si="266"/>
        <v>64.3</v>
      </c>
      <c r="CM71">
        <f t="shared" si="266"/>
        <v>0</v>
      </c>
      <c r="CN71">
        <f t="shared" si="266"/>
        <v>5.4</v>
      </c>
      <c r="CO71">
        <f t="shared" si="266"/>
        <v>3.6</v>
      </c>
      <c r="CP71">
        <f t="shared" si="266"/>
        <v>0</v>
      </c>
      <c r="CQ71">
        <f t="shared" si="266"/>
        <v>0.9</v>
      </c>
      <c r="CR71">
        <f t="shared" si="266"/>
        <v>26.8</v>
      </c>
      <c r="CS71">
        <f t="shared" si="266"/>
        <v>2.7</v>
      </c>
      <c r="CT71">
        <f t="shared" si="266"/>
        <v>1.8</v>
      </c>
      <c r="CU71">
        <f t="shared" si="266"/>
        <v>0</v>
      </c>
      <c r="CV71">
        <f t="shared" si="266"/>
        <v>0.9</v>
      </c>
      <c r="CW71">
        <f t="shared" si="266"/>
        <v>19.600000000000001</v>
      </c>
      <c r="CX71">
        <f t="shared" si="266"/>
        <v>45.5</v>
      </c>
      <c r="CY71">
        <f t="shared" si="266"/>
        <v>0.9</v>
      </c>
      <c r="CZ71">
        <f t="shared" si="266"/>
        <v>3.6</v>
      </c>
      <c r="DA71">
        <f t="shared" si="266"/>
        <v>1.8</v>
      </c>
      <c r="DB71">
        <f t="shared" si="266"/>
        <v>11.6</v>
      </c>
      <c r="DC71">
        <f t="shared" si="266"/>
        <v>58</v>
      </c>
      <c r="DD71">
        <f t="shared" si="266"/>
        <v>0</v>
      </c>
      <c r="DE71">
        <f t="shared" si="266"/>
        <v>0.9</v>
      </c>
      <c r="DF71">
        <f t="shared" si="266"/>
        <v>0</v>
      </c>
      <c r="DG71">
        <f t="shared" si="266"/>
        <v>0.9</v>
      </c>
      <c r="DH71">
        <f t="shared" si="266"/>
        <v>94.6</v>
      </c>
      <c r="DI71">
        <f t="shared" si="266"/>
        <v>0.9</v>
      </c>
      <c r="DJ71">
        <f t="shared" si="266"/>
        <v>0.9</v>
      </c>
      <c r="DK71">
        <f t="shared" si="266"/>
        <v>0.9</v>
      </c>
      <c r="DL71">
        <f t="shared" si="266"/>
        <v>93.8</v>
      </c>
      <c r="DM71">
        <f t="shared" si="266"/>
        <v>25.9</v>
      </c>
      <c r="DN71">
        <f t="shared" si="266"/>
        <v>37.5</v>
      </c>
      <c r="DO71">
        <f t="shared" si="266"/>
        <v>0</v>
      </c>
      <c r="DP71">
        <f t="shared" si="266"/>
        <v>17</v>
      </c>
      <c r="DQ71">
        <f t="shared" si="266"/>
        <v>0</v>
      </c>
      <c r="DR71">
        <f t="shared" si="266"/>
        <v>50</v>
      </c>
      <c r="DS71">
        <f t="shared" si="266"/>
        <v>11.6</v>
      </c>
      <c r="DT71">
        <f t="shared" si="266"/>
        <v>0.9</v>
      </c>
      <c r="DU71">
        <f t="shared" si="266"/>
        <v>97.3</v>
      </c>
      <c r="DV71">
        <f t="shared" si="266"/>
        <v>2281.3000000000002</v>
      </c>
      <c r="DW71">
        <f t="shared" si="266"/>
        <v>4.5</v>
      </c>
      <c r="DX71">
        <f t="shared" si="266"/>
        <v>9.8000000000000007</v>
      </c>
      <c r="DY71">
        <f t="shared" si="266"/>
        <v>2.7</v>
      </c>
      <c r="DZ71">
        <f t="shared" si="266"/>
        <v>0</v>
      </c>
      <c r="EA71">
        <f t="shared" si="266"/>
        <v>8</v>
      </c>
      <c r="EB71">
        <f t="shared" si="266"/>
        <v>0.9</v>
      </c>
      <c r="EC71">
        <f t="shared" ref="EC71:FE71" si="267">ROUND(EC70/112*100,1)</f>
        <v>0.9</v>
      </c>
      <c r="ED71">
        <f t="shared" si="267"/>
        <v>0.9</v>
      </c>
      <c r="EE71">
        <f t="shared" si="267"/>
        <v>0.9</v>
      </c>
      <c r="EF71">
        <f t="shared" si="267"/>
        <v>1.8</v>
      </c>
      <c r="EG71">
        <f t="shared" si="267"/>
        <v>70.5</v>
      </c>
      <c r="EH71">
        <f t="shared" si="267"/>
        <v>5.4</v>
      </c>
      <c r="EI71">
        <f t="shared" si="267"/>
        <v>3.6</v>
      </c>
      <c r="EJ71">
        <f t="shared" si="267"/>
        <v>4.5</v>
      </c>
      <c r="EK71">
        <f t="shared" si="267"/>
        <v>4.5</v>
      </c>
      <c r="EL71">
        <f t="shared" si="267"/>
        <v>3.6</v>
      </c>
      <c r="EM71">
        <f t="shared" si="267"/>
        <v>0.9</v>
      </c>
      <c r="EN71">
        <f t="shared" si="267"/>
        <v>0</v>
      </c>
      <c r="EO71">
        <f t="shared" si="267"/>
        <v>67.900000000000006</v>
      </c>
      <c r="EP71">
        <f t="shared" si="267"/>
        <v>7.1</v>
      </c>
      <c r="EQ71">
        <f t="shared" si="267"/>
        <v>33</v>
      </c>
      <c r="ER71">
        <f t="shared" si="267"/>
        <v>17.899999999999999</v>
      </c>
      <c r="ES71">
        <f t="shared" si="267"/>
        <v>50.9</v>
      </c>
      <c r="ET71">
        <f t="shared" si="267"/>
        <v>0.9</v>
      </c>
      <c r="EU71">
        <f t="shared" si="267"/>
        <v>0.9</v>
      </c>
      <c r="EV71">
        <f t="shared" si="267"/>
        <v>3.6</v>
      </c>
      <c r="EW71">
        <f t="shared" si="267"/>
        <v>71.400000000000006</v>
      </c>
      <c r="EX71">
        <f t="shared" si="267"/>
        <v>12.5</v>
      </c>
      <c r="EY71">
        <f t="shared" si="267"/>
        <v>42.9</v>
      </c>
      <c r="EZ71">
        <f t="shared" si="267"/>
        <v>42.9</v>
      </c>
      <c r="FA71">
        <f t="shared" si="267"/>
        <v>33.9</v>
      </c>
      <c r="FB71">
        <f t="shared" si="267"/>
        <v>10.7</v>
      </c>
      <c r="FC71">
        <f t="shared" si="267"/>
        <v>40.200000000000003</v>
      </c>
      <c r="FD71">
        <f t="shared" si="267"/>
        <v>13.4</v>
      </c>
      <c r="FE71">
        <f t="shared" si="267"/>
        <v>0</v>
      </c>
    </row>
    <row r="72" spans="1:161" x14ac:dyDescent="0.25">
      <c r="A72" s="198"/>
      <c r="B72" s="44" t="s">
        <v>405</v>
      </c>
      <c r="C72" s="44"/>
      <c r="D72" s="51" t="str">
        <f>IF(D$2="Scale",_xlfn.TEXTJOIN("",1,Calculations!D62," [", Calculations!D63,";",Calculations!D64,"]"),_xlfn.TEXTJOIN("",1,D70," (", D71,"%)"))</f>
        <v>53 [48,8;56,3]</v>
      </c>
      <c r="E72" s="152" t="str">
        <f>IF(E$2="Scale",_xlfn.TEXTJOIN("",1,Calculations!E62," [", Calculations!E63,";",Calculations!E64,"]"),_xlfn.TEXTJOIN("",1,E70," (", E71,"%)"))</f>
        <v>36 (32,1%)</v>
      </c>
      <c r="F72" s="152" t="str">
        <f>IF(F$2="Scale",_xlfn.TEXTJOIN("",1,Calculations!F62," [", Calculations!F63,";",Calculations!F64,"]"),_xlfn.TEXTJOIN("",1,F70," (", F71,"%)"))</f>
        <v>24 (21,4%)</v>
      </c>
      <c r="G72" s="152" t="str">
        <f>IF(G$2="Scale",_xlfn.TEXTJOIN("",1,Calculations!G62," [", Calculations!G63,";",Calculations!G64,"]"),_xlfn.TEXTJOIN("",1,G70," (", G71,"%)"))</f>
        <v>27 (24,1%)</v>
      </c>
      <c r="H72" s="152" t="str">
        <f>IF(H$2="Scale",_xlfn.TEXTJOIN("",1,Calculations!H62," [", Calculations!H63,";",Calculations!H64,"]"),_xlfn.TEXTJOIN("",1,H70," (", H71,"%)"))</f>
        <v>23 (20,5%)</v>
      </c>
      <c r="I72" s="152" t="str">
        <f>IF(I$2="Scale",_xlfn.TEXTJOIN("",1,Calculations!I62," [", Calculations!I63,";",Calculations!I64,"]"),_xlfn.TEXTJOIN("",1,I70," (", I71,"%)"))</f>
        <v>69 (61,6%)</v>
      </c>
      <c r="J72" s="152" t="str">
        <f>IF(J$2="Scale",_xlfn.TEXTJOIN("",1,Calculations!J62," [", Calculations!J63,";",Calculations!J64,"]"),_xlfn.TEXTJOIN("",1,J70," (", J71,"%)"))</f>
        <v>101 (90,2%)</v>
      </c>
      <c r="K72" s="152" t="str">
        <f>IF(K$2="Scale",_xlfn.TEXTJOIN("",1,Calculations!K62," [", Calculations!K63,";",Calculations!K64,"]"),_xlfn.TEXTJOIN("",1,K70," (", K71,"%)"))</f>
        <v>172 [168;175]</v>
      </c>
      <c r="L72" s="152" t="str">
        <f>IF(L$2="Scale",_xlfn.TEXTJOIN("",1,Calculations!L62," [", Calculations!L63,";",Calculations!L64,"]"),_xlfn.TEXTJOIN("",1,L70," (", L71,"%)"))</f>
        <v>80 [75;93]</v>
      </c>
      <c r="M72" s="152" t="str">
        <f>IF(M$2="Scale",_xlfn.TEXTJOIN("",1,Calculations!M62," [", Calculations!M63,";",Calculations!M64,"]"),_xlfn.TEXTJOIN("",1,M70," (", M71,"%)"))</f>
        <v>28 [25,9;31,2]</v>
      </c>
      <c r="N72" s="152" t="str">
        <f>IF(N$2="Scale",_xlfn.TEXTJOIN("",1,Calculations!N62," [", Calculations!N63,";",Calculations!N64,"]"),_xlfn.TEXTJOIN("",1,N70," (", N71,"%)"))</f>
        <v>31 (27,7%)</v>
      </c>
      <c r="O72" s="152" t="str">
        <f>IF(O$2="Scale",_xlfn.TEXTJOIN("",1,Calculations!O62," [", Calculations!O63,";",Calculations!O64,"]"),_xlfn.TEXTJOIN("",1,O70," (", O71,"%)"))</f>
        <v>66 (58,9%)</v>
      </c>
      <c r="P72" s="152" t="str">
        <f>IF(P$2="Scale",_xlfn.TEXTJOIN("",1,Calculations!P62," [", Calculations!P63,";",Calculations!P64,"]"),_xlfn.TEXTJOIN("",1,P70," (", P71,"%)"))</f>
        <v>13 (11,6%)</v>
      </c>
      <c r="Q72" s="152" t="str">
        <f>IF(Q$2="Scale",_xlfn.TEXTJOIN("",1,Calculations!Q62," [", Calculations!Q63,";",Calculations!Q64,"]"),_xlfn.TEXTJOIN("",1,Q70," (", Q71,"%)"))</f>
        <v>102 (91,1%)</v>
      </c>
      <c r="R72" s="152" t="str">
        <f>IF(R$2="Scale",_xlfn.TEXTJOIN("",1,Calculations!R62," [", Calculations!R63,";",Calculations!R64,"]"),_xlfn.TEXTJOIN("",1,R70," (", R71,"%)"))</f>
        <v>13 (11,6%)</v>
      </c>
      <c r="S72" s="152" t="str">
        <f>IF(S$2="Scale",_xlfn.TEXTJOIN("",1,Calculations!S62," [", Calculations!S63,";",Calculations!S64,"]"),_xlfn.TEXTJOIN("",1,S70," (", S71,"%)"))</f>
        <v>78 (69,6%)</v>
      </c>
      <c r="T72" s="152" t="str">
        <f>IF(T$2="Scale",_xlfn.TEXTJOIN("",1,Calculations!T62," [", Calculations!T63,";",Calculations!T64,"]"),_xlfn.TEXTJOIN("",1,T70," (", T71,"%)"))</f>
        <v>35 (31,3%)</v>
      </c>
      <c r="U72" s="152" t="str">
        <f>IF(U$2="Scale",_xlfn.TEXTJOIN("",1,Calculations!U62," [", Calculations!U63,";",Calculations!U64,"]"),_xlfn.TEXTJOIN("",1,U70," (", U71,"%)"))</f>
        <v>26 (23,2%)</v>
      </c>
      <c r="V72" s="152" t="str">
        <f>IF(V$2="Scale",_xlfn.TEXTJOIN("",1,Calculations!V62," [", Calculations!V63,";",Calculations!V64,"]"),_xlfn.TEXTJOIN("",1,V70," (", V71,"%)"))</f>
        <v>18 (16,1%)</v>
      </c>
      <c r="W72" s="152" t="str">
        <f>IF(W$2="Scale",_xlfn.TEXTJOIN("",1,Calculations!W62," [", Calculations!W63,";",Calculations!W64,"]"),_xlfn.TEXTJOIN("",1,W70," (", W71,"%)"))</f>
        <v>9 (8%)</v>
      </c>
      <c r="X72" s="152" t="str">
        <f>IF(X$2="Scale",_xlfn.TEXTJOIN("",1,Calculations!X62," [", Calculations!X63,";",Calculations!X64,"]"),_xlfn.TEXTJOIN("",1,X70," (", X71,"%)"))</f>
        <v>89 (79,5%)</v>
      </c>
      <c r="Y72" s="152" t="str">
        <f>IF(Y$2="Scale",_xlfn.TEXTJOIN("",1,Calculations!Y62," [", Calculations!Y63,";",Calculations!Y64,"]"),_xlfn.TEXTJOIN("",1,Y70," (", Y71,"%)"))</f>
        <v>3 (2,7%)</v>
      </c>
      <c r="Z72" s="152" t="str">
        <f>IF(Z$2="Scale",_xlfn.TEXTJOIN("",1,Calculations!Z62," [", Calculations!Z63,";",Calculations!Z64,"]"),_xlfn.TEXTJOIN("",1,Z70," (", Z71,"%)"))</f>
        <v>35 (31,3%)</v>
      </c>
      <c r="AA72" s="152" t="str">
        <f>IF(AA$2="Scale",_xlfn.TEXTJOIN("",1,Calculations!AA62," [", Calculations!AA63,";",Calculations!AA64,"]"),_xlfn.TEXTJOIN("",1,AA70," (", AA71,"%)"))</f>
        <v>27 (24,1%)</v>
      </c>
      <c r="AB72" s="152" t="str">
        <f>IF(AB$2="Scale",_xlfn.TEXTJOIN("",1,Calculations!AB62," [", Calculations!AB63,";",Calculations!AB64,"]"),_xlfn.TEXTJOIN("",1,AB70," (", AB71,"%)"))</f>
        <v>6 (5,4%)</v>
      </c>
      <c r="AC72" s="152" t="str">
        <f>IF(AC$2="Scale",_xlfn.TEXTJOIN("",1,Calculations!AC62," [", Calculations!AC63,";",Calculations!AC64,"]"),_xlfn.TEXTJOIN("",1,AC70," (", AC71,"%)"))</f>
        <v>1 (0,9%)</v>
      </c>
      <c r="AD72" s="152" t="str">
        <f>IF(AD$2="Scale",_xlfn.TEXTJOIN("",1,Calculations!AD62," [", Calculations!AD63,";",Calculations!AD64,"]"),_xlfn.TEXTJOIN("",1,AD70," (", AD71,"%)"))</f>
        <v>0 (0%)</v>
      </c>
      <c r="AE72" s="152" t="str">
        <f>IF(AE$2="Scale",_xlfn.TEXTJOIN("",1,Calculations!AE62," [", Calculations!AE63,";",Calculations!AE64,"]"),_xlfn.TEXTJOIN("",1,AE70," (", AE71,"%)"))</f>
        <v>6 (5,4%)</v>
      </c>
      <c r="AF72" s="152" t="str">
        <f>IF(AF$2="Scale",_xlfn.TEXTJOIN("",1,Calculations!AF62," [", Calculations!AF63,";",Calculations!AF64,"]"),_xlfn.TEXTJOIN("",1,AF70," (", AF71,"%)"))</f>
        <v>1 (0,9%)</v>
      </c>
      <c r="AG72" s="152" t="str">
        <f>IF(AG$2="Scale",_xlfn.TEXTJOIN("",1,Calculations!AG62," [", Calculations!AG63,";",Calculations!AG64,"]"),_xlfn.TEXTJOIN("",1,AG70," (", AG71,"%)"))</f>
        <v>7 (6,3%)</v>
      </c>
      <c r="AH72" s="152" t="str">
        <f>IF(AH$2="Scale",_xlfn.TEXTJOIN("",1,Calculations!AH62," [", Calculations!AH63,";",Calculations!AH64,"]"),_xlfn.TEXTJOIN("",1,AH70," (", AH71,"%)"))</f>
        <v>3 (2,7%)</v>
      </c>
      <c r="AI72" s="152" t="str">
        <f>IF(AI$2="Scale",_xlfn.TEXTJOIN("",1,Calculations!AI62," [", Calculations!AI63,";",Calculations!AI64,"]"),_xlfn.TEXTJOIN("",1,AI70," (", AI71,"%)"))</f>
        <v>1 (0,9%)</v>
      </c>
      <c r="AJ72" s="152" t="str">
        <f>IF(AJ$2="Scale",_xlfn.TEXTJOIN("",1,Calculations!AJ62," [", Calculations!AJ63,";",Calculations!AJ64,"]"),_xlfn.TEXTJOIN("",1,AJ70," (", AJ71,"%)"))</f>
        <v>7 (6,3%)</v>
      </c>
      <c r="AK72" s="152" t="str">
        <f>IF(AK$2="Scale",_xlfn.TEXTJOIN("",1,Calculations!AK62," [", Calculations!AK63,";",Calculations!AK64,"]"),_xlfn.TEXTJOIN("",1,AK70," (", AK71,"%)"))</f>
        <v>4 (3,6%)</v>
      </c>
      <c r="AL72" s="152" t="str">
        <f>IF(AL$2="Scale",_xlfn.TEXTJOIN("",1,Calculations!AL62," [", Calculations!AL63,";",Calculations!AL64,"]"),_xlfn.TEXTJOIN("",1,AL70," (", AL71,"%)"))</f>
        <v>0 (0%)</v>
      </c>
      <c r="AM72" s="152" t="str">
        <f>IF(AM$2="Scale",_xlfn.TEXTJOIN("",1,Calculations!AM62," [", Calculations!AM63,";",Calculations!AM64,"]"),_xlfn.TEXTJOIN("",1,AM70," (", AM71,"%)"))</f>
        <v>7 (6,3%)</v>
      </c>
      <c r="AN72" s="152" t="str">
        <f>IF(AN$2="Scale",_xlfn.TEXTJOIN("",1,Calculations!AN62," [", Calculations!AN63,";",Calculations!AN64,"]"),_xlfn.TEXTJOIN("",1,AN70," (", AN71,"%)"))</f>
        <v>38 (33,9%)</v>
      </c>
      <c r="AO72" s="152" t="str">
        <f>IF(AO$2="Scale",_xlfn.TEXTJOIN("",1,Calculations!AO62," [", Calculations!AO63,";",Calculations!AO64,"]"),_xlfn.TEXTJOIN("",1,AO70," (", AO71,"%)"))</f>
        <v>41 (36,6%)</v>
      </c>
      <c r="AP72" s="152" t="str">
        <f>IF(AP$2="Scale",_xlfn.TEXTJOIN("",1,Calculations!AP62," [", Calculations!AP63,";",Calculations!AP64,"]"),_xlfn.TEXTJOIN("",1,AP70," (", AP71,"%)"))</f>
        <v>8 (7,1%)</v>
      </c>
      <c r="AQ72" s="152" t="str">
        <f>IF(AQ$2="Scale",_xlfn.TEXTJOIN("",1,Calculations!AQ62," [", Calculations!AQ63,";",Calculations!AQ64,"]"),_xlfn.TEXTJOIN("",1,AQ70," (", AQ71,"%)"))</f>
        <v>1 (0,9%)</v>
      </c>
      <c r="AR72" s="152" t="str">
        <f>IF(AR$2="Scale",_xlfn.TEXTJOIN("",1,Calculations!AR62," [", Calculations!AR63,";",Calculations!AR64,"]"),_xlfn.TEXTJOIN("",1,AR70," (", AR71,"%)"))</f>
        <v>9 (8%)</v>
      </c>
      <c r="AS72" s="152" t="str">
        <f>IF(AS$2="Scale",_xlfn.TEXTJOIN("",1,Calculations!AS62," [", Calculations!AS63,";",Calculations!AS64,"]"),_xlfn.TEXTJOIN("",1,AS70," (", AS71,"%)"))</f>
        <v>21 (18,8%)</v>
      </c>
      <c r="AT72" s="152" t="str">
        <f>IF(AT$2="Scale",_xlfn.TEXTJOIN("",1,Calculations!AT62," [", Calculations!AT63,";",Calculations!AT64,"]"),_xlfn.TEXTJOIN("",1,AT70," (", AT71,"%)"))</f>
        <v>69 (61,6%)</v>
      </c>
      <c r="AU72" s="152" t="str">
        <f>IF(AU$2="Scale",_xlfn.TEXTJOIN("",1,Calculations!AU62," [", Calculations!AU63,";",Calculations!AU64,"]"),_xlfn.TEXTJOIN("",1,AU70," (", AU71,"%)"))</f>
        <v>10 (8,9%)</v>
      </c>
      <c r="AV72" s="152" t="str">
        <f>IF(AV$2="Scale",_xlfn.TEXTJOIN("",1,Calculations!AV62," [", Calculations!AV63,";",Calculations!AV64,"]"),_xlfn.TEXTJOIN("",1,AV70," (", AV71,"%)"))</f>
        <v>10 (8,9%)</v>
      </c>
      <c r="AW72" s="152" t="str">
        <f>IF(AW$2="Scale",_xlfn.TEXTJOIN("",1,Calculations!AW62," [", Calculations!AW63,";",Calculations!AW64,"]"),_xlfn.TEXTJOIN("",1,AW70," (", AW71,"%)"))</f>
        <v>7 (6,3%)</v>
      </c>
      <c r="AX72" s="152" t="str">
        <f>IF(AX$2="Scale",_xlfn.TEXTJOIN("",1,Calculations!AX62," [", Calculations!AX63,";",Calculations!AX64,"]"),_xlfn.TEXTJOIN("",1,AX70," (", AX71,"%)"))</f>
        <v>87 (77,7%)</v>
      </c>
      <c r="AY72" s="152" t="str">
        <f>IF(AY$2="Scale",_xlfn.TEXTJOIN("",1,Calculations!AY62," [", Calculations!AY63,";",Calculations!AY64,"]"),_xlfn.TEXTJOIN("",1,AY70," (", AY71,"%)"))</f>
        <v>16 (14,3%)</v>
      </c>
      <c r="AZ72" s="152" t="str">
        <f>IF(AZ$2="Scale",_xlfn.TEXTJOIN("",1,Calculations!AZ62," [", Calculations!AZ63,";",Calculations!AZ64,"]"),_xlfn.TEXTJOIN("",1,AZ70," (", AZ71,"%)"))</f>
        <v>94 (83,9%)</v>
      </c>
      <c r="BA72" s="152" t="str">
        <f>IF(BA$2="Scale",_xlfn.TEXTJOIN("",1,Calculations!BA62," [", Calculations!BA63,";",Calculations!BA64,"]"),_xlfn.TEXTJOIN("",1,BA70," (", BA71,"%)"))</f>
        <v>28 [21,9;34]</v>
      </c>
      <c r="BB72" s="152" t="str">
        <f>IF(BB$2="Scale",_xlfn.TEXTJOIN("",1,Calculations!BB62," [", Calculations!BB63,";",Calculations!BB64,"]"),_xlfn.TEXTJOIN("",1,BB70," (", BB71,"%)"))</f>
        <v>0,9 [0,7;1,4]</v>
      </c>
      <c r="BC72" s="152" t="str">
        <f>IF(BC$2="Scale",_xlfn.TEXTJOIN("",1,Calculations!BC62," [", Calculations!BC63,";",Calculations!BC64,"]"),_xlfn.TEXTJOIN("",1,BC70," (", BC71,"%)"))</f>
        <v>3,2 [2,8;3,5]</v>
      </c>
      <c r="BD72" s="152" t="str">
        <f>IF(BD$2="Scale",_xlfn.TEXTJOIN("",1,Calculations!BD62," [", Calculations!BD63,";",Calculations!BD64,"]"),_xlfn.TEXTJOIN("",1,BD70," (", BD71,"%)"))</f>
        <v>0 (0%)</v>
      </c>
      <c r="BE72" s="152" t="str">
        <f>IF(BE$2="Scale",_xlfn.TEXTJOIN("",1,Calculations!BE62," [", Calculations!BE63,";",Calculations!BE64,"]"),_xlfn.TEXTJOIN("",1,BE70," (", BE71,"%)"))</f>
        <v>22 (19,6%)</v>
      </c>
      <c r="BF72" s="152" t="str">
        <f>IF(BF$2="Scale",_xlfn.TEXTJOIN("",1,Calculations!BF62," [", Calculations!BF63,";",Calculations!BF64,"]"),_xlfn.TEXTJOIN("",1,BF70," (", BF71,"%)"))</f>
        <v>88 (78,6%)</v>
      </c>
      <c r="BG72" s="152" t="str">
        <f>IF(BG$2="Scale",_xlfn.TEXTJOIN("",1,Calculations!BG62," [", Calculations!BG63,";",Calculations!BG64,"]"),_xlfn.TEXTJOIN("",1,BG70," (", BG71,"%)"))</f>
        <v>1,1 [1;1,2]</v>
      </c>
      <c r="BH72" s="152" t="str">
        <f>IF(BH$2="Scale",_xlfn.TEXTJOIN("",1,Calculations!BH62," [", Calculations!BH63,";",Calculations!BH64,"]"),_xlfn.TEXTJOIN("",1,BH70," (", BH71,"%)"))</f>
        <v>175,6 [147,5;175,6]</v>
      </c>
      <c r="BI72" s="152" t="str">
        <f>IF(BI$2="Scale",_xlfn.TEXTJOIN("",1,Calculations!BI62," [", Calculations!BI63,";",Calculations!BI64,"]"),_xlfn.TEXTJOIN("",1,BI70," (", BI71,"%)"))</f>
        <v>99 (88,4%)</v>
      </c>
      <c r="BJ72" s="152" t="str">
        <f>IF(BJ$2="Scale",_xlfn.TEXTJOIN("",1,Calculations!BJ62," [", Calculations!BJ63,";",Calculations!BJ64,"]"),_xlfn.TEXTJOIN("",1,BJ70," (", BJ71,"%)"))</f>
        <v>102 [84;118,3]</v>
      </c>
      <c r="BK72" s="152" t="str">
        <f>IF(BK$2="Scale",_xlfn.TEXTJOIN("",1,Calculations!BK62," [", Calculations!BK63,";",Calculations!BK64,"]"),_xlfn.TEXTJOIN("",1,BK70," (", BK71,"%)"))</f>
        <v>70 [55;83,3]</v>
      </c>
      <c r="BL72" s="152" t="str">
        <f>IF(BL$2="Scale",_xlfn.TEXTJOIN("",1,Calculations!BL62," [", Calculations!BL63,";",Calculations!BL64,"]"),_xlfn.TEXTJOIN("",1,BL70," (", BL71,"%)"))</f>
        <v>34,1 [32,4;35]</v>
      </c>
      <c r="BM72" s="152" t="str">
        <f>IF(BM$2="Scale",_xlfn.TEXTJOIN("",1,Calculations!BM62," [", Calculations!BM63,";",Calculations!BM64,"]"),_xlfn.TEXTJOIN("",1,BM70," (", BM71,"%)"))</f>
        <v>1 (0,9%)</v>
      </c>
      <c r="BN72" s="152" t="str">
        <f>IF(BN$2="Scale",_xlfn.TEXTJOIN("",1,Calculations!BN62," [", Calculations!BN63,";",Calculations!BN64,"]"),_xlfn.TEXTJOIN("",1,BN70," (", BN71,"%)"))</f>
        <v>2 [2;3]</v>
      </c>
      <c r="BO72" s="152" t="str">
        <f>IF(BO$2="Scale",_xlfn.TEXTJOIN("",1,Calculations!BO62," [", Calculations!BO63,";",Calculations!BO64,"]"),_xlfn.TEXTJOIN("",1,BO70," (", BO71,"%)"))</f>
        <v>14 (12,5%)</v>
      </c>
      <c r="BP72" s="152" t="str">
        <f>IF(BP$2="Scale",_xlfn.TEXTJOIN("",1,Calculations!BP62," [", Calculations!BP63,";",Calculations!BP64,"]"),_xlfn.TEXTJOIN("",1,BP70," (", BP71,"%)"))</f>
        <v>2 (1,8%)</v>
      </c>
      <c r="BQ72" s="152" t="str">
        <f>IF(BQ$2="Scale",_xlfn.TEXTJOIN("",1,Calculations!BQ62," [", Calculations!BQ63,";",Calculations!BQ64,"]"),_xlfn.TEXTJOIN("",1,BQ70," (", BQ71,"%)"))</f>
        <v>57 (50,9%)</v>
      </c>
      <c r="BR72" s="152" t="str">
        <f>IF(BR$2="Scale",_xlfn.TEXTJOIN("",1,Calculations!BR62," [", Calculations!BR63,";",Calculations!BR64,"]"),_xlfn.TEXTJOIN("",1,BR70," (", BR71,"%)"))</f>
        <v>28 (25%)</v>
      </c>
      <c r="BS72" s="152" t="str">
        <f>IF(BS$2="Scale",_xlfn.TEXTJOIN("",1,Calculations!BS62," [", Calculations!BS63,";",Calculations!BS64,"]"),_xlfn.TEXTJOIN("",1,BS70," (", BS71,"%)"))</f>
        <v>9 (8%)</v>
      </c>
      <c r="BT72" s="152" t="str">
        <f>IF(BT$2="Scale",_xlfn.TEXTJOIN("",1,Calculations!BT62," [", Calculations!BT63,";",Calculations!BT64,"]"),_xlfn.TEXTJOIN("",1,BT70," (", BT71,"%)"))</f>
        <v>87 (77,7%)</v>
      </c>
      <c r="BU72" s="152" t="str">
        <f>IF(BU$2="Scale",_xlfn.TEXTJOIN("",1,Calculations!BU62," [", Calculations!BU63,";",Calculations!BU64,"]"),_xlfn.TEXTJOIN("",1,BU70," (", BU71,"%)"))</f>
        <v>0 (0%)</v>
      </c>
      <c r="BV72" s="152" t="str">
        <f>IF(BV$2="Scale",_xlfn.TEXTJOIN("",1,Calculations!BV62," [", Calculations!BV63,";",Calculations!BV64,"]"),_xlfn.TEXTJOIN("",1,BV70," (", BV71,"%)"))</f>
        <v>0 (0%)</v>
      </c>
      <c r="BW72" s="152" t="str">
        <f>IF(BW$2="Scale",_xlfn.TEXTJOIN("",1,Calculations!BW62," [", Calculations!BW63,";",Calculations!BW64,"]"),_xlfn.TEXTJOIN("",1,BW70," (", BW71,"%)"))</f>
        <v>10 (8,9%)</v>
      </c>
      <c r="BX72" s="152" t="str">
        <f>IF(BX$2="Scale",_xlfn.TEXTJOIN("",1,Calculations!BX62," [", Calculations!BX63,";",Calculations!BX64,"]"),_xlfn.TEXTJOIN("",1,BX70," (", BX71,"%)"))</f>
        <v>1 (0,9%)</v>
      </c>
      <c r="BY72" s="152" t="str">
        <f>IF(BY$2="Scale",_xlfn.TEXTJOIN("",1,Calculations!BY62," [", Calculations!BY63,";",Calculations!BY64,"]"),_xlfn.TEXTJOIN("",1,BY70," (", BY71,"%)"))</f>
        <v>3 [3;4]</v>
      </c>
      <c r="BZ72" s="152" t="str">
        <f>IF(BZ$2="Scale",_xlfn.TEXTJOIN("",1,Calculations!BZ62," [", Calculations!BZ63,";",Calculations!BZ64,"]"),_xlfn.TEXTJOIN("",1,BZ70," (", BZ71,"%)"))</f>
        <v>0 (0%)</v>
      </c>
      <c r="CA72" s="152" t="str">
        <f>IF(CA$2="Scale",_xlfn.TEXTJOIN("",1,Calculations!CA62," [", Calculations!CA63,";",Calculations!CA64,"]"),_xlfn.TEXTJOIN("",1,CA70," (", CA71,"%)"))</f>
        <v>19 (17%)</v>
      </c>
      <c r="CB72" s="152" t="str">
        <f>IF(CB$2="Scale",_xlfn.TEXTJOIN("",1,Calculations!CB62," [", Calculations!CB63,";",Calculations!CB64,"]"),_xlfn.TEXTJOIN("",1,CB70," (", CB71,"%)"))</f>
        <v>65 (58%)</v>
      </c>
      <c r="CC72" s="152" t="str">
        <f>IF(CC$2="Scale",_xlfn.TEXTJOIN("",1,Calculations!CC62," [", Calculations!CC63,";",Calculations!CC64,"]"),_xlfn.TEXTJOIN("",1,CC70," (", CC71,"%)"))</f>
        <v>24 (21,4%)</v>
      </c>
      <c r="CD72" s="152" t="str">
        <f>IF(CD$2="Scale",_xlfn.TEXTJOIN("",1,Calculations!CD62," [", Calculations!CD63,";",Calculations!CD64,"]"),_xlfn.TEXTJOIN("",1,CD70," (", CD71,"%)"))</f>
        <v>19 (17%)</v>
      </c>
      <c r="CE72" s="152" t="str">
        <f>IF(CE$2="Scale",_xlfn.TEXTJOIN("",1,Calculations!CE62," [", Calculations!CE63,";",Calculations!CE64,"]"),_xlfn.TEXTJOIN("",1,CE70," (", CE71,"%)"))</f>
        <v>14 (12,5%)</v>
      </c>
      <c r="CF72" s="152" t="str">
        <f>IF(CF$2="Scale",_xlfn.TEXTJOIN("",1,Calculations!CF62," [", Calculations!CF63,";",Calculations!CF64,"]"),_xlfn.TEXTJOIN("",1,CF70," (", CF71,"%)"))</f>
        <v>1 (0,9%)</v>
      </c>
      <c r="CG72" s="152" t="str">
        <f>IF(CG$2="Scale",_xlfn.TEXTJOIN("",1,Calculations!CG62," [", Calculations!CG63,";",Calculations!CG64,"]"),_xlfn.TEXTJOIN("",1,CG70," (", CG71,"%)"))</f>
        <v>63 (56,3%)</v>
      </c>
      <c r="CH72" s="152" t="str">
        <f>IF(CH$2="Scale",_xlfn.TEXTJOIN("",1,Calculations!CH62," [", Calculations!CH63,";",Calculations!CH64,"]"),_xlfn.TEXTJOIN("",1,CH70," (", CH71,"%)"))</f>
        <v>15 (13,4%)</v>
      </c>
      <c r="CI72" s="152" t="str">
        <f>IF(CI$2="Scale",_xlfn.TEXTJOIN("",1,Calculations!CI62," [", Calculations!CI63,";",Calculations!CI64,"]"),_xlfn.TEXTJOIN("",1,CI70," (", CI71,"%)"))</f>
        <v>88 (78,6%)</v>
      </c>
      <c r="CJ72" s="152" t="str">
        <f>IF(CJ$2="Scale",_xlfn.TEXTJOIN("",1,Calculations!CJ62," [", Calculations!CJ63,";",Calculations!CJ64,"]"),_xlfn.TEXTJOIN("",1,CJ70," (", CJ71,"%)"))</f>
        <v>600 [500;700]</v>
      </c>
      <c r="CK72" s="152" t="str">
        <f>IF(CK$2="Scale",_xlfn.TEXTJOIN("",1,Calculations!CK62," [", Calculations!CK63,";",Calculations!CK64,"]"),_xlfn.TEXTJOIN("",1,CK70," (", CK71,"%)"))</f>
        <v>617,5 [438,8;742,5]</v>
      </c>
      <c r="CL72" s="152" t="str">
        <f>IF(CL$2="Scale",_xlfn.TEXTJOIN("",1,Calculations!CL62," [", Calculations!CL63,";",Calculations!CL64,"]"),_xlfn.TEXTJOIN("",1,CL70," (", CL71,"%)"))</f>
        <v>72 (64,3%)</v>
      </c>
      <c r="CM72" s="152" t="str">
        <f>IF(CM$2="Scale",_xlfn.TEXTJOIN("",1,Calculations!CM62," [", Calculations!CM63,";",Calculations!CM64,"]"),_xlfn.TEXTJOIN("",1,CM70," (", CM71,"%)"))</f>
        <v>0 (0%)</v>
      </c>
      <c r="CN72" s="152" t="str">
        <f>IF(CN$2="Scale",_xlfn.TEXTJOIN("",1,Calculations!CN62," [", Calculations!CN63,";",Calculations!CN64,"]"),_xlfn.TEXTJOIN("",1,CN70," (", CN71,"%)"))</f>
        <v>6 (5,4%)</v>
      </c>
      <c r="CO72" s="152" t="str">
        <f>IF(CO$2="Scale",_xlfn.TEXTJOIN("",1,Calculations!CO62," [", Calculations!CO63,";",Calculations!CO64,"]"),_xlfn.TEXTJOIN("",1,CO70," (", CO71,"%)"))</f>
        <v>4 (3,6%)</v>
      </c>
      <c r="CP72" s="152" t="str">
        <f>IF(CP$2="Scale",_xlfn.TEXTJOIN("",1,Calculations!CP62," [", Calculations!CP63,";",Calculations!CP64,"]"),_xlfn.TEXTJOIN("",1,CP70," (", CP71,"%)"))</f>
        <v>0 (0%)</v>
      </c>
      <c r="CQ72" s="152" t="str">
        <f>IF(CQ$2="Scale",_xlfn.TEXTJOIN("",1,Calculations!CQ62," [", Calculations!CQ63,";",Calculations!CQ64,"]"),_xlfn.TEXTJOIN("",1,CQ70," (", CQ71,"%)"))</f>
        <v>1 (0,9%)</v>
      </c>
      <c r="CR72" s="152" t="str">
        <f>IF(CR$2="Scale",_xlfn.TEXTJOIN("",1,Calculations!CR62," [", Calculations!CR63,";",Calculations!CR64,"]"),_xlfn.TEXTJOIN("",1,CR70," (", CR71,"%)"))</f>
        <v>30 (26,8%)</v>
      </c>
      <c r="CS72" s="152" t="str">
        <f>IF(CS$2="Scale",_xlfn.TEXTJOIN("",1,Calculations!CS62," [", Calculations!CS63,";",Calculations!CS64,"]"),_xlfn.TEXTJOIN("",1,CS70," (", CS71,"%)"))</f>
        <v>3 (2,7%)</v>
      </c>
      <c r="CT72" s="152" t="str">
        <f>IF(CT$2="Scale",_xlfn.TEXTJOIN("",1,Calculations!CT62," [", Calculations!CT63,";",Calculations!CT64,"]"),_xlfn.TEXTJOIN("",1,CT70," (", CT71,"%)"))</f>
        <v>2 (1,8%)</v>
      </c>
      <c r="CU72" s="152" t="str">
        <f>IF(CU$2="Scale",_xlfn.TEXTJOIN("",1,Calculations!CU62," [", Calculations!CU63,";",Calculations!CU64,"]"),_xlfn.TEXTJOIN("",1,CU70," (", CU71,"%)"))</f>
        <v>0 (0%)</v>
      </c>
      <c r="CV72" s="152" t="str">
        <f>IF(CV$2="Scale",_xlfn.TEXTJOIN("",1,Calculations!CV62," [", Calculations!CV63,";",Calculations!CV64,"]"),_xlfn.TEXTJOIN("",1,CV70," (", CV71,"%)"))</f>
        <v>1 (0,9%)</v>
      </c>
      <c r="CW72" s="152" t="str">
        <f>IF(CW$2="Scale",_xlfn.TEXTJOIN("",1,Calculations!CW62," [", Calculations!CW63,";",Calculations!CW64,"]"),_xlfn.TEXTJOIN("",1,CW70," (", CW71,"%)"))</f>
        <v>22 (19,6%)</v>
      </c>
      <c r="CX72" s="152" t="str">
        <f>IF(CX$2="Scale",_xlfn.TEXTJOIN("",1,Calculations!CX62," [", Calculations!CX63,";",Calculations!CX64,"]"),_xlfn.TEXTJOIN("",1,CX70," (", CX71,"%)"))</f>
        <v>51 (45,5%)</v>
      </c>
      <c r="CY72" s="152" t="str">
        <f>IF(CY$2="Scale",_xlfn.TEXTJOIN("",1,Calculations!CY62," [", Calculations!CY63,";",Calculations!CY64,"]"),_xlfn.TEXTJOIN("",1,CY70," (", CY71,"%)"))</f>
        <v>1 (0,9%)</v>
      </c>
      <c r="CZ72" s="152" t="str">
        <f>IF(CZ$2="Scale",_xlfn.TEXTJOIN("",1,Calculations!CZ62," [", Calculations!CZ63,";",Calculations!CZ64,"]"),_xlfn.TEXTJOIN("",1,CZ70," (", CZ71,"%)"))</f>
        <v>4 (3,6%)</v>
      </c>
      <c r="DA72" s="152" t="str">
        <f>IF(DA$2="Scale",_xlfn.TEXTJOIN("",1,Calculations!DA62," [", Calculations!DA63,";",Calculations!DA64,"]"),_xlfn.TEXTJOIN("",1,DA70," (", DA71,"%)"))</f>
        <v>2 (1,8%)</v>
      </c>
      <c r="DB72" s="152" t="str">
        <f>IF(DB$2="Scale",_xlfn.TEXTJOIN("",1,Calculations!DB62," [", Calculations!DB63,";",Calculations!DB64,"]"),_xlfn.TEXTJOIN("",1,DB70," (", DB71,"%)"))</f>
        <v>13 (11,6%)</v>
      </c>
      <c r="DC72" s="152" t="str">
        <f>IF(DC$2="Scale",_xlfn.TEXTJOIN("",1,Calculations!DC62," [", Calculations!DC63,";",Calculations!DC64,"]"),_xlfn.TEXTJOIN("",1,DC70," (", DC71,"%)"))</f>
        <v>65 (58%)</v>
      </c>
      <c r="DD72" s="152" t="str">
        <f>IF(DD$2="Scale",_xlfn.TEXTJOIN("",1,Calculations!DD62," [", Calculations!DD63,";",Calculations!DD64,"]"),_xlfn.TEXTJOIN("",1,DD70," (", DD71,"%)"))</f>
        <v>0 (0%)</v>
      </c>
      <c r="DE72" s="152" t="str">
        <f>IF(DE$2="Scale",_xlfn.TEXTJOIN("",1,Calculations!DE62," [", Calculations!DE63,";",Calculations!DE64,"]"),_xlfn.TEXTJOIN("",1,DE70," (", DE71,"%)"))</f>
        <v>1 (0,9%)</v>
      </c>
      <c r="DF72" s="152" t="str">
        <f>IF(DF$2="Scale",_xlfn.TEXTJOIN("",1,Calculations!DF62," [", Calculations!DF63,";",Calculations!DF64,"]"),_xlfn.TEXTJOIN("",1,DF70," (", DF71,"%)"))</f>
        <v>0 (0%)</v>
      </c>
      <c r="DG72" s="152" t="str">
        <f>IF(DG$2="Scale",_xlfn.TEXTJOIN("",1,Calculations!DG62," [", Calculations!DG63,";",Calculations!DG64,"]"),_xlfn.TEXTJOIN("",1,DG70," (", DG71,"%)"))</f>
        <v>1 (0,9%)</v>
      </c>
      <c r="DH72" s="152" t="str">
        <f>IF(DH$2="Scale",_xlfn.TEXTJOIN("",1,Calculations!DH62," [", Calculations!DH63,";",Calculations!DH64,"]"),_xlfn.TEXTJOIN("",1,DH70," (", DH71,"%)"))</f>
        <v>106 (94,6%)</v>
      </c>
      <c r="DI72" s="152" t="str">
        <f>IF(DI$2="Scale",_xlfn.TEXTJOIN("",1,Calculations!DI62," [", Calculations!DI63,";",Calculations!DI64,"]"),_xlfn.TEXTJOIN("",1,DI70," (", DI71,"%)"))</f>
        <v>1 (0,9%)</v>
      </c>
      <c r="DJ72" s="152" t="str">
        <f>IF(DJ$2="Scale",_xlfn.TEXTJOIN("",1,Calculations!DJ62," [", Calculations!DJ63,";",Calculations!DJ64,"]"),_xlfn.TEXTJOIN("",1,DJ70," (", DJ71,"%)"))</f>
        <v>1 (0,9%)</v>
      </c>
      <c r="DK72" s="152" t="str">
        <f>IF(DK$2="Scale",_xlfn.TEXTJOIN("",1,Calculations!DK62," [", Calculations!DK63,";",Calculations!DK64,"]"),_xlfn.TEXTJOIN("",1,DK70," (", DK71,"%)"))</f>
        <v>1 (0,9%)</v>
      </c>
      <c r="DL72" s="152" t="str">
        <f>IF(DL$2="Scale",_xlfn.TEXTJOIN("",1,Calculations!DL62," [", Calculations!DL63,";",Calculations!DL64,"]"),_xlfn.TEXTJOIN("",1,DL70," (", DL71,"%)"))</f>
        <v>105 (93,8%)</v>
      </c>
      <c r="DM72" s="152" t="str">
        <f>IF(DM$2="Scale",_xlfn.TEXTJOIN("",1,Calculations!DM62," [", Calculations!DM63,";",Calculations!DM64,"]"),_xlfn.TEXTJOIN("",1,DM70," (", DM71,"%)"))</f>
        <v>29 (25,9%)</v>
      </c>
      <c r="DN72" s="152" t="str">
        <f>IF(DN$2="Scale",_xlfn.TEXTJOIN("",1,Calculations!DN62," [", Calculations!DN63,";",Calculations!DN64,"]"),_xlfn.TEXTJOIN("",1,DN70," (", DN71,"%)"))</f>
        <v>42 (37,5%)</v>
      </c>
      <c r="DO72" s="152" t="str">
        <f>IF(DO$2="Scale",_xlfn.TEXTJOIN("",1,Calculations!DO62," [", Calculations!DO63,";",Calculations!DO64,"]"),_xlfn.TEXTJOIN("",1,DO70," (", DO71,"%)"))</f>
        <v>0 (0%)</v>
      </c>
      <c r="DP72" s="152" t="str">
        <f>IF(DP$2="Scale",_xlfn.TEXTJOIN("",1,Calculations!DP62," [", Calculations!DP63,";",Calculations!DP64,"]"),_xlfn.TEXTJOIN("",1,DP70," (", DP71,"%)"))</f>
        <v>19 (17%)</v>
      </c>
      <c r="DQ72" s="152" t="str">
        <f>IF(DQ$2="Scale",_xlfn.TEXTJOIN("",1,Calculations!DQ62," [", Calculations!DQ63,";",Calculations!DQ64,"]"),_xlfn.TEXTJOIN("",1,DQ70," (", DQ71,"%)"))</f>
        <v>0 (0%)</v>
      </c>
      <c r="DR72" s="152" t="str">
        <f>IF(DR$2="Scale",_xlfn.TEXTJOIN("",1,Calculations!DR62," [", Calculations!DR63,";",Calculations!DR64,"]"),_xlfn.TEXTJOIN("",1,DR70," (", DR71,"%)"))</f>
        <v>56 (50%)</v>
      </c>
      <c r="DS72" s="152" t="str">
        <f>IF(DS$2="Scale",_xlfn.TEXTJOIN("",1,Calculations!DS62," [", Calculations!DS63,";",Calculations!DS64,"]"),_xlfn.TEXTJOIN("",1,DS70," (", DS71,"%)"))</f>
        <v>13 (11,6%)</v>
      </c>
      <c r="DT72" s="152" t="str">
        <f>IF(DT$2="Scale",_xlfn.TEXTJOIN("",1,Calculations!DT62," [", Calculations!DT63,";",Calculations!DT64,"]"),_xlfn.TEXTJOIN("",1,DT70," (", DT71,"%)"))</f>
        <v>1 (0,9%)</v>
      </c>
      <c r="DU72" s="152" t="str">
        <f>IF(DU$2="Scale",_xlfn.TEXTJOIN("",1,Calculations!DU62," [", Calculations!DU63,";",Calculations!DU64,"]"),_xlfn.TEXTJOIN("",1,DU70," (", DU71,"%)"))</f>
        <v>109 (97,3%)</v>
      </c>
      <c r="DV72" s="152" t="str">
        <f>IF(DV$2="Scale",_xlfn.TEXTJOIN("",1,Calculations!DV62," [", Calculations!DV63,";",Calculations!DV64,"]"),_xlfn.TEXTJOIN("",1,DV70," (", DV71,"%)"))</f>
        <v>21 [17;29]</v>
      </c>
      <c r="DW72" s="152" t="str">
        <f>IF(DW$2="Scale",_xlfn.TEXTJOIN("",1,Calculations!DW62," [", Calculations!DW63,";",Calculations!DW64,"]"),_xlfn.TEXTJOIN("",1,DW70," (", DW71,"%)"))</f>
        <v>5 (4,5%)</v>
      </c>
      <c r="DX72" s="152" t="str">
        <f>IF(DX$2="Scale",_xlfn.TEXTJOIN("",1,Calculations!DX62," [", Calculations!DX63,";",Calculations!DX64,"]"),_xlfn.TEXTJOIN("",1,DX70," (", DX71,"%)"))</f>
        <v>11 (9,8%)</v>
      </c>
      <c r="DY72" s="152" t="str">
        <f>IF(DY$2="Scale",_xlfn.TEXTJOIN("",1,Calculations!DY62," [", Calculations!DY63,";",Calculations!DY64,"]"),_xlfn.TEXTJOIN("",1,DY70," (", DY71,"%)"))</f>
        <v>3 (2,7%)</v>
      </c>
      <c r="DZ72" s="152" t="str">
        <f>IF(DZ$2="Scale",_xlfn.TEXTJOIN("",1,Calculations!DZ62," [", Calculations!DZ63,";",Calculations!DZ64,"]"),_xlfn.TEXTJOIN("",1,DZ70," (", DZ71,"%)"))</f>
        <v>0 (0%)</v>
      </c>
      <c r="EA72" s="152" t="str">
        <f>IF(EA$2="Scale",_xlfn.TEXTJOIN("",1,Calculations!EA62," [", Calculations!EA63,";",Calculations!EA64,"]"),_xlfn.TEXTJOIN("",1,EA70," (", EA71,"%)"))</f>
        <v>9 (8%)</v>
      </c>
      <c r="EB72" s="152" t="str">
        <f>IF(EB$2="Scale",_xlfn.TEXTJOIN("",1,Calculations!EB62," [", Calculations!EB63,";",Calculations!EB64,"]"),_xlfn.TEXTJOIN("",1,EB70," (", EB71,"%)"))</f>
        <v>1 (0,9%)</v>
      </c>
      <c r="EC72" s="152" t="str">
        <f>IF(EC$2="Scale",_xlfn.TEXTJOIN("",1,Calculations!EC62," [", Calculations!EC63,";",Calculations!EC64,"]"),_xlfn.TEXTJOIN("",1,EC70," (", EC71,"%)"))</f>
        <v>1 (0,9%)</v>
      </c>
      <c r="ED72" s="152" t="str">
        <f>IF(ED$2="Scale",_xlfn.TEXTJOIN("",1,Calculations!ED62," [", Calculations!ED63,";",Calculations!ED64,"]"),_xlfn.TEXTJOIN("",1,ED70," (", ED71,"%)"))</f>
        <v>1 (0,9%)</v>
      </c>
      <c r="EE72" s="152" t="str">
        <f>IF(EE$2="Scale",_xlfn.TEXTJOIN("",1,Calculations!EE62," [", Calculations!EE63,";",Calculations!EE64,"]"),_xlfn.TEXTJOIN("",1,EE70," (", EE71,"%)"))</f>
        <v>1 (0,9%)</v>
      </c>
      <c r="EF72" s="152" t="str">
        <f>IF(EF$2="Scale",_xlfn.TEXTJOIN("",1,Calculations!EF62," [", Calculations!EF63,";",Calculations!EF64,"]"),_xlfn.TEXTJOIN("",1,EF70," (", EF71,"%)"))</f>
        <v>2 (1,8%)</v>
      </c>
      <c r="EG72" s="152" t="str">
        <f>IF(EG$2="Scale",_xlfn.TEXTJOIN("",1,Calculations!EG62," [", Calculations!EG63,";",Calculations!EG64,"]"),_xlfn.TEXTJOIN("",1,EG70," (", EG71,"%)"))</f>
        <v>79 (70,5%)</v>
      </c>
      <c r="EH72" s="152" t="str">
        <f>IF(EH$2="Scale",_xlfn.TEXTJOIN("",1,Calculations!EH62," [", Calculations!EH63,";",Calculations!EH64,"]"),_xlfn.TEXTJOIN("",1,EH70," (", EH71,"%)"))</f>
        <v>6 (5,4%)</v>
      </c>
      <c r="EI72" s="152" t="str">
        <f>IF(EI$2="Scale",_xlfn.TEXTJOIN("",1,Calculations!EI62," [", Calculations!EI63,";",Calculations!EI64,"]"),_xlfn.TEXTJOIN("",1,EI70," (", EI71,"%)"))</f>
        <v>4 (3,6%)</v>
      </c>
      <c r="EJ72" s="152" t="str">
        <f>IF(EJ$2="Scale",_xlfn.TEXTJOIN("",1,Calculations!EJ62," [", Calculations!EJ63,";",Calculations!EJ64,"]"),_xlfn.TEXTJOIN("",1,EJ70," (", EJ71,"%)"))</f>
        <v>5 (4,5%)</v>
      </c>
      <c r="EK72" s="152" t="str">
        <f>IF(EK$2="Scale",_xlfn.TEXTJOIN("",1,Calculations!EK62," [", Calculations!EK63,";",Calculations!EK64,"]"),_xlfn.TEXTJOIN("",1,EK70," (", EK71,"%)"))</f>
        <v>5 (4,5%)</v>
      </c>
      <c r="EL72" s="152" t="str">
        <f>IF(EL$2="Scale",_xlfn.TEXTJOIN("",1,Calculations!EL62," [", Calculations!EL63,";",Calculations!EL64,"]"),_xlfn.TEXTJOIN("",1,EL70," (", EL71,"%)"))</f>
        <v>4 (3,6%)</v>
      </c>
      <c r="EM72" s="152" t="str">
        <f>IF(EM$2="Scale",_xlfn.TEXTJOIN("",1,Calculations!EM62," [", Calculations!EM63,";",Calculations!EM64,"]"),_xlfn.TEXTJOIN("",1,EM70," (", EM71,"%)"))</f>
        <v>1 (0,9%)</v>
      </c>
      <c r="EN72" s="152" t="str">
        <f>IF(EN$2="Scale",_xlfn.TEXTJOIN("",1,Calculations!EN62," [", Calculations!EN63,";",Calculations!EN64,"]"),_xlfn.TEXTJOIN("",1,EN70," (", EN71,"%)"))</f>
        <v>0 (0%)</v>
      </c>
      <c r="EO72" s="152" t="str">
        <f>IF(EO$2="Scale",_xlfn.TEXTJOIN("",1,Calculations!EO62," [", Calculations!EO63,";",Calculations!EO64,"]"),_xlfn.TEXTJOIN("",1,EO70," (", EO71,"%)"))</f>
        <v>76 (67,9%)</v>
      </c>
      <c r="EP72" s="152" t="str">
        <f>IF(EP$2="Scale",_xlfn.TEXTJOIN("",1,Calculations!EP62," [", Calculations!EP63,";",Calculations!EP64,"]"),_xlfn.TEXTJOIN("",1,EP70," (", EP71,"%)"))</f>
        <v>8 (7,1%)</v>
      </c>
      <c r="EQ72" s="152" t="str">
        <f>IF(EQ$2="Scale",_xlfn.TEXTJOIN("",1,Calculations!EQ62," [", Calculations!EQ63,";",Calculations!EQ64,"]"),_xlfn.TEXTJOIN("",1,EQ70," (", EQ71,"%)"))</f>
        <v>37 (33%)</v>
      </c>
      <c r="ER72" s="152" t="str">
        <f>IF(ER$2="Scale",_xlfn.TEXTJOIN("",1,Calculations!ER62," [", Calculations!ER63,";",Calculations!ER64,"]"),_xlfn.TEXTJOIN("",1,ER70," (", ER71,"%)"))</f>
        <v>20 (17,9%)</v>
      </c>
      <c r="ES72" s="152" t="str">
        <f>IF(ES$2="Scale",_xlfn.TEXTJOIN("",1,Calculations!ES62," [", Calculations!ES63,";",Calculations!ES64,"]"),_xlfn.TEXTJOIN("",1,ES70," (", ES71,"%)"))</f>
        <v>57 (50,9%)</v>
      </c>
      <c r="ET72" s="152" t="str">
        <f>IF(ET$2="Scale",_xlfn.TEXTJOIN("",1,Calculations!ET62," [", Calculations!ET63,";",Calculations!ET64,"]"),_xlfn.TEXTJOIN("",1,ET70," (", ET71,"%)"))</f>
        <v>1 (0,9%)</v>
      </c>
      <c r="EU72" s="152" t="str">
        <f>IF(EU$2="Scale",_xlfn.TEXTJOIN("",1,Calculations!EU62," [", Calculations!EU63,";",Calculations!EU64,"]"),_xlfn.TEXTJOIN("",1,EU70," (", EU71,"%)"))</f>
        <v>1 (0,9%)</v>
      </c>
      <c r="EV72" s="152" t="str">
        <f>IF(EV$2="Scale",_xlfn.TEXTJOIN("",1,Calculations!EV62," [", Calculations!EV63,";",Calculations!EV64,"]"),_xlfn.TEXTJOIN("",1,EV70," (", EV71,"%)"))</f>
        <v>4 (3,6%)</v>
      </c>
      <c r="EW72" s="152" t="str">
        <f>IF(EW$2="Scale",_xlfn.TEXTJOIN("",1,Calculations!EW62," [", Calculations!EW63,";",Calculations!EW64,"]"),_xlfn.TEXTJOIN("",1,EW70," (", EW71,"%)"))</f>
        <v>80 (71,4%)</v>
      </c>
      <c r="EX72" s="152" t="str">
        <f>IF(EX$2="Scale",_xlfn.TEXTJOIN("",1,Calculations!EX62," [", Calculations!EX63,";",Calculations!EX64,"]"),_xlfn.TEXTJOIN("",1,EX70," (", EX71,"%)"))</f>
        <v>14 (12,5%)</v>
      </c>
      <c r="EY72" s="152" t="str">
        <f>IF(EY$2="Scale",_xlfn.TEXTJOIN("",1,Calculations!EY62," [", Calculations!EY63,";",Calculations!EY64,"]"),_xlfn.TEXTJOIN("",1,EY70," (", EY71,"%)"))</f>
        <v>48 (42,9%)</v>
      </c>
      <c r="EZ72" s="152" t="str">
        <f>IF(EZ$2="Scale",_xlfn.TEXTJOIN("",1,Calculations!EZ62," [", Calculations!EZ63,";",Calculations!EZ64,"]"),_xlfn.TEXTJOIN("",1,EZ70," (", EZ71,"%)"))</f>
        <v>48 (42,9%)</v>
      </c>
      <c r="FA72" s="152" t="str">
        <f>IF(FA$2="Scale",_xlfn.TEXTJOIN("",1,Calculations!FA62," [", Calculations!FA63,";",Calculations!FA64,"]"),_xlfn.TEXTJOIN("",1,FA70," (", FA71,"%)"))</f>
        <v>38 (33,9%)</v>
      </c>
      <c r="FB72" s="152" t="str">
        <f>IF(FB$2="Scale",_xlfn.TEXTJOIN("",1,Calculations!FB62," [", Calculations!FB63,";",Calculations!FB64,"]"),_xlfn.TEXTJOIN("",1,FB70," (", FB71,"%)"))</f>
        <v>12 (10,7%)</v>
      </c>
      <c r="FC72" s="152" t="str">
        <f>IF(FC$2="Scale",_xlfn.TEXTJOIN("",1,Calculations!FC62," [", Calculations!FC63,";",Calculations!FC64,"]"),_xlfn.TEXTJOIN("",1,FC70," (", FC71,"%)"))</f>
        <v>45 (40,2%)</v>
      </c>
      <c r="FD72" s="152" t="str">
        <f>IF(FD$2="Scale",_xlfn.TEXTJOIN("",1,Calculations!FD62," [", Calculations!FD63,";",Calculations!FD64,"]"),_xlfn.TEXTJOIN("",1,FD70," (", FD71,"%)"))</f>
        <v>15 (13,4%)</v>
      </c>
      <c r="FE72" s="152" t="str">
        <f>IF(FE$2="Scale",_xlfn.TEXTJOIN("",1,Calculations!FE62," [", Calculations!FE63,";",Calculations!FE64,"]"),_xlfn.TEXTJOIN("",1,FE70," (", FE71,"%)"))</f>
        <v>0 (0%)</v>
      </c>
    </row>
    <row r="73" spans="1:161" x14ac:dyDescent="0.25">
      <c r="B73" s="58"/>
      <c r="C73" s="58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59"/>
      <c r="FE73" s="59"/>
    </row>
    <row r="74" spans="1:161" x14ac:dyDescent="0.25"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</row>
    <row r="75" spans="1:161" x14ac:dyDescent="0.25">
      <c r="A75" s="198" t="s">
        <v>98</v>
      </c>
      <c r="B75" t="s">
        <v>385</v>
      </c>
      <c r="C75">
        <v>2</v>
      </c>
      <c r="D75" cm="1">
        <f t="array" ref="D75">ROUND(QUARTILE(IF(Sum!$FH$2:$FH$153=1,Sum!B$2:B$153),$C75),1)</f>
        <v>54</v>
      </c>
      <c r="E75" cm="1">
        <f t="array" ref="E75">ROUND(QUARTILE(IF(Sum!$FH$2:$FH$153=1,Sum!C$2:C$153),$C75),1)</f>
        <v>0</v>
      </c>
      <c r="F75" cm="1">
        <f t="array" ref="F75">ROUND(QUARTILE(IF(Sum!$FH$2:$FH$153=1,Sum!D$2:D$153),$C75),1)</f>
        <v>0</v>
      </c>
      <c r="G75" cm="1">
        <f t="array" ref="G75">ROUND(QUARTILE(IF(Sum!$FH$2:$FH$153=1,Sum!E$2:E$153),$C75),1)</f>
        <v>0</v>
      </c>
      <c r="H75" cm="1">
        <f t="array" ref="H75">ROUND(QUARTILE(IF(Sum!$FH$2:$FH$153=1,Sum!F$2:F$153),$C75),1)</f>
        <v>0</v>
      </c>
      <c r="I75" cm="1">
        <f t="array" ref="I75">ROUND(QUARTILE(IF(Sum!$FH$2:$FH$153=1,Sum!G$2:G$153),$C75),1)</f>
        <v>1</v>
      </c>
      <c r="J75" cm="1">
        <f t="array" ref="J75">ROUND(QUARTILE(IF(Sum!$FH$2:$FH$153=1,Sum!H$2:H$153),$C75),1)</f>
        <v>1</v>
      </c>
      <c r="K75" cm="1">
        <f t="array" ref="K75">ROUND(QUARTILE(IF(Sum!$FH$2:$FH$153=1,Sum!I$2:I$153),$C75),1)</f>
        <v>172</v>
      </c>
      <c r="L75" cm="1">
        <f t="array" ref="L75">ROUND(QUARTILE(IF(Sum!$FH$2:$FH$153=1,Sum!J$2:J$153),$C75),1)</f>
        <v>80</v>
      </c>
      <c r="M75" cm="1">
        <f t="array" ref="M75">ROUND(QUARTILE(IF(Sum!$FH$2:$FH$153=1,Sum!K$2:K$153),$C75),1)</f>
        <v>27.9</v>
      </c>
      <c r="N75" cm="1">
        <f t="array" ref="N75">ROUND(QUARTILE(IF(Sum!$FH$2:$FH$153=1,Sum!L$2:L$153),$C75),1)</f>
        <v>0</v>
      </c>
      <c r="O75" cm="1">
        <f t="array" ref="O75">ROUND(QUARTILE(IF(Sum!$FH$2:$FH$153=1,Sum!M$2:M$153),$C75),1)</f>
        <v>1</v>
      </c>
      <c r="P75" cm="1">
        <f t="array" ref="P75">ROUND(QUARTILE(IF(Sum!$FH$2:$FH$153=1,Sum!N$2:N$153),$C75),1)</f>
        <v>0</v>
      </c>
      <c r="Q75" cm="1">
        <f t="array" ref="Q75">ROUND(QUARTILE(IF(Sum!$FH$2:$FH$153=1,Sum!O$2:O$153),$C75),1)</f>
        <v>1</v>
      </c>
      <c r="R75" cm="1">
        <f t="array" ref="R75">ROUND(QUARTILE(IF(Sum!$FH$2:$FH$153=1,Sum!P$2:P$153),$C75),1)</f>
        <v>0</v>
      </c>
      <c r="S75" cm="1">
        <f t="array" ref="S75">ROUND(QUARTILE(IF(Sum!$FH$2:$FH$153=1,Sum!Q$2:Q$153),$C75),1)</f>
        <v>1</v>
      </c>
      <c r="T75" cm="1">
        <f t="array" ref="T75">ROUND(QUARTILE(IF(Sum!$FH$2:$FH$153=1,Sum!R$2:R$153),$C75),1)</f>
        <v>0</v>
      </c>
      <c r="U75" cm="1">
        <f t="array" ref="U75">ROUND(QUARTILE(IF(Sum!$FH$2:$FH$153=1,Sum!S$2:S$153),$C75),1)</f>
        <v>0</v>
      </c>
      <c r="V75" cm="1">
        <f t="array" ref="V75">ROUND(QUARTILE(IF(Sum!$FH$2:$FH$153=1,Sum!T$2:T$153),$C75),1)</f>
        <v>0</v>
      </c>
      <c r="W75" cm="1">
        <f t="array" ref="W75">ROUND(QUARTILE(IF(Sum!$FH$2:$FH$153=1,Sum!U$2:U$153),$C75),1)</f>
        <v>0</v>
      </c>
      <c r="X75" cm="1">
        <f t="array" ref="X75">ROUND(QUARTILE(IF(Sum!$FH$2:$FH$153=1,Sum!V$2:V$153),$C75),1)</f>
        <v>1</v>
      </c>
      <c r="Y75" cm="1">
        <f t="array" ref="Y75">ROUND(QUARTILE(IF(Sum!$FH$2:$FH$153=1,Sum!W$2:W$153),$C75),1)</f>
        <v>0</v>
      </c>
      <c r="Z75" cm="1">
        <f t="array" ref="Z75">ROUND(QUARTILE(IF(Sum!$FH$2:$FH$153=1,Sum!X$2:X$153),$C75),1)</f>
        <v>0</v>
      </c>
      <c r="AA75" cm="1">
        <f t="array" ref="AA75">ROUND(QUARTILE(IF(Sum!$FH$2:$FH$153=1,Sum!Y$2:Y$153),$C75),1)</f>
        <v>0</v>
      </c>
      <c r="AB75" cm="1">
        <f t="array" ref="AB75">ROUND(QUARTILE(IF(Sum!$FH$2:$FH$153=1,Sum!Z$2:Z$153),$C75),1)</f>
        <v>0</v>
      </c>
      <c r="AC75" cm="1">
        <f t="array" ref="AC75">ROUND(QUARTILE(IF(Sum!$FH$2:$FH$153=1,Sum!AA$2:AA$153),$C75),1)</f>
        <v>0</v>
      </c>
      <c r="AD75" cm="1">
        <f t="array" ref="AD75">ROUND(QUARTILE(IF(Sum!$FH$2:$FH$153=1,Sum!AB$2:AB$153),$C75),1)</f>
        <v>0</v>
      </c>
      <c r="AE75" cm="1">
        <f t="array" ref="AE75">ROUND(QUARTILE(IF(Sum!$FH$2:$FH$153=1,Sum!AC$2:AC$153),$C75),1)</f>
        <v>0</v>
      </c>
      <c r="AF75" cm="1">
        <f t="array" ref="AF75">ROUND(QUARTILE(IF(Sum!$FH$2:$FH$153=1,Sum!AD$2:AD$153),$C75),1)</f>
        <v>0</v>
      </c>
      <c r="AG75" cm="1">
        <f t="array" ref="AG75">ROUND(QUARTILE(IF(Sum!$FH$2:$FH$153=1,Sum!AE$2:AE$153),$C75),1)</f>
        <v>0</v>
      </c>
      <c r="AH75" cm="1">
        <f t="array" ref="AH75">ROUND(QUARTILE(IF(Sum!$FH$2:$FH$153=1,Sum!AF$2:AF$153),$C75),1)</f>
        <v>0</v>
      </c>
      <c r="AI75" cm="1">
        <f t="array" ref="AI75">ROUND(QUARTILE(IF(Sum!$FH$2:$FH$153=1,Sum!AG$2:AG$153),$C75),1)</f>
        <v>0</v>
      </c>
      <c r="AJ75" cm="1">
        <f t="array" ref="AJ75">ROUND(QUARTILE(IF(Sum!$FH$2:$FH$153=1,Sum!AH$2:AH$153),$C75),1)</f>
        <v>0</v>
      </c>
      <c r="AK75" cm="1">
        <f t="array" ref="AK75">ROUND(QUARTILE(IF(Sum!$FH$2:$FH$153=1,Sum!AI$2:AI$153),$C75),1)</f>
        <v>0</v>
      </c>
      <c r="AL75" cm="1">
        <f t="array" ref="AL75">ROUND(QUARTILE(IF(Sum!$FH$2:$FH$153=1,Sum!AJ$2:AJ$153),$C75),1)</f>
        <v>0</v>
      </c>
      <c r="AM75" cm="1">
        <f t="array" ref="AM75">ROUND(QUARTILE(IF(Sum!$FH$2:$FH$153=1,Sum!AK$2:AK$153),$C75),1)</f>
        <v>0</v>
      </c>
      <c r="AN75" cm="1">
        <f t="array" ref="AN75">ROUND(QUARTILE(IF(Sum!$FH$2:$FH$153=1,Sum!AL$2:AL$153),$C75),1)</f>
        <v>0</v>
      </c>
      <c r="AO75" cm="1">
        <f t="array" ref="AO75">ROUND(QUARTILE(IF(Sum!$FH$2:$FH$153=1,Sum!AM$2:AM$153),$C75),1)</f>
        <v>0</v>
      </c>
      <c r="AP75" cm="1">
        <f t="array" ref="AP75">ROUND(QUARTILE(IF(Sum!$FH$2:$FH$153=1,Sum!AN$2:AN$153),$C75),1)</f>
        <v>0</v>
      </c>
      <c r="AQ75" cm="1">
        <f t="array" ref="AQ75">ROUND(QUARTILE(IF(Sum!$FH$2:$FH$153=1,Sum!AO$2:AO$153),$C75),1)</f>
        <v>0</v>
      </c>
      <c r="AR75" cm="1">
        <f t="array" ref="AR75">ROUND(QUARTILE(IF(Sum!$FH$2:$FH$153=1,Sum!AP$2:AP$153),$C75),1)</f>
        <v>0</v>
      </c>
      <c r="AS75" cm="1">
        <f t="array" ref="AS75">ROUND(QUARTILE(IF(Sum!$FH$2:$FH$153=1,Sum!AQ$2:AQ$153),$C75),1)</f>
        <v>0</v>
      </c>
      <c r="AT75" cm="1">
        <f t="array" ref="AT75">ROUND(QUARTILE(IF(Sum!$FH$2:$FH$153=1,Sum!AR$2:AR$153),$C75),1)</f>
        <v>1</v>
      </c>
      <c r="AU75" cm="1">
        <f t="array" ref="AU75">ROUND(QUARTILE(IF(Sum!$FH$2:$FH$153=1,Sum!AS$2:AS$153),$C75),1)</f>
        <v>0</v>
      </c>
      <c r="AV75" cm="1">
        <f t="array" ref="AV75">ROUND(QUARTILE(IF(Sum!$FH$2:$FH$153=1,Sum!AT$2:AT$153),$C75),1)</f>
        <v>0</v>
      </c>
      <c r="AW75" cm="1">
        <f t="array" ref="AW75">ROUND(QUARTILE(IF(Sum!$FH$2:$FH$153=1,Sum!AU$2:AU$153),$C75),1)</f>
        <v>0</v>
      </c>
      <c r="AX75" cm="1">
        <f t="array" ref="AX75">ROUND(QUARTILE(IF(Sum!$FH$2:$FH$153=1,Sum!AV$2:AV$153),$C75),1)</f>
        <v>1</v>
      </c>
      <c r="AY75" cm="1">
        <f t="array" ref="AY75">ROUND(QUARTILE(IF(Sum!$FH$2:$FH$153=1,Sum!AW$2:AW$153),$C75),1)</f>
        <v>0</v>
      </c>
      <c r="AZ75" cm="1">
        <f t="array" ref="AZ75">ROUND(QUARTILE(IF(Sum!$FH$2:$FH$153=1,Sum!AX$2:AX$153),$C75),1)</f>
        <v>1</v>
      </c>
      <c r="BA75" cm="1">
        <f t="array" ref="BA75">ROUND(QUARTILE(IF(Sum!$FH$2:$FH$153=1,Sum!AY$2:AY$153),$C75),1)</f>
        <v>28</v>
      </c>
      <c r="BB75" cm="1">
        <f t="array" ref="BB75">ROUND(QUARTILE(IF(Sum!$FH$2:$FH$153=1,Sum!AZ$2:AZ$153),$C75),1)</f>
        <v>1.1000000000000001</v>
      </c>
      <c r="BC75" cm="1">
        <f t="array" ref="BC75">ROUND(QUARTILE(IF(Sum!$FH$2:$FH$153=1,Sum!BA$2:BA$153),$C75),1)</f>
        <v>3.2</v>
      </c>
      <c r="BD75" cm="1">
        <f t="array" ref="BD75">ROUND(QUARTILE(IF(Sum!$FH$2:$FH$153=1,Sum!BB$2:BB$153),$C75),1)</f>
        <v>0</v>
      </c>
      <c r="BE75" cm="1">
        <f t="array" ref="BE75">ROUND(QUARTILE(IF(Sum!$FH$2:$FH$153=1,Sum!BC$2:BC$153),$C75),1)</f>
        <v>0</v>
      </c>
      <c r="BF75" cm="1">
        <f t="array" ref="BF75">ROUND(QUARTILE(IF(Sum!$FH$2:$FH$153=1,Sum!BD$2:BD$153),$C75),1)</f>
        <v>1</v>
      </c>
      <c r="BG75" cm="1">
        <f t="array" ref="BG75">ROUND(QUARTILE(IF(Sum!$FH$2:$FH$153=1,Sum!BE$2:BE$153),$C75),1)</f>
        <v>1.1000000000000001</v>
      </c>
      <c r="BH75" cm="1">
        <f t="array" ref="BH75">ROUND(QUARTILE(IF(Sum!$FH$2:$FH$153=1,Sum!BF$2:BF$153),$C75),1)</f>
        <v>175.6</v>
      </c>
      <c r="BI75" cm="1">
        <f t="array" ref="BI75">ROUND(QUARTILE(IF(Sum!$FH$2:$FH$153=1,Sum!BG$2:BG$153),$C75),1)</f>
        <v>1</v>
      </c>
      <c r="BJ75" cm="1">
        <f t="array" ref="BJ75">ROUND(QUARTILE(IF(Sum!$FH$2:$FH$153=1,Sum!BH$2:BH$153),$C75),1)</f>
        <v>100.5</v>
      </c>
      <c r="BK75" cm="1">
        <f t="array" ref="BK75">ROUND(QUARTILE(IF(Sum!$FH$2:$FH$153=1,Sum!BI$2:BI$153),$C75),1)</f>
        <v>69</v>
      </c>
      <c r="BL75" cm="1">
        <f t="array" ref="BL75">ROUND(QUARTILE(IF(Sum!$FH$2:$FH$153=1,Sum!BJ$2:BJ$153),$C75),1)</f>
        <v>34.200000000000003</v>
      </c>
      <c r="BM75" cm="1">
        <f t="array" ref="BM75">ROUND(QUARTILE(IF(Sum!$FH$2:$FH$153=1,Sum!BK$2:BK$153),$C75),1)</f>
        <v>0</v>
      </c>
      <c r="BN75" cm="1">
        <f t="array" ref="BN75">ROUND(QUARTILE(IF(Sum!$FH$2:$FH$153=1,Sum!BL$2:BL$153),$C75),1)</f>
        <v>2</v>
      </c>
      <c r="BO75" cm="1">
        <f t="array" ref="BO75">ROUND(QUARTILE(IF(Sum!$FH$2:$FH$153=1,Sum!BM$2:BM$153),$C75),1)</f>
        <v>0</v>
      </c>
      <c r="BP75" cm="1">
        <f t="array" ref="BP75">ROUND(QUARTILE(IF(Sum!$FH$2:$FH$153=1,Sum!BN$2:BN$153),$C75),1)</f>
        <v>0</v>
      </c>
      <c r="BQ75" cm="1">
        <f t="array" ref="BQ75">ROUND(QUARTILE(IF(Sum!$FH$2:$FH$153=1,Sum!BO$2:BO$153),$C75),1)</f>
        <v>1</v>
      </c>
      <c r="BR75" cm="1">
        <f t="array" ref="BR75">ROUND(QUARTILE(IF(Sum!$FH$2:$FH$153=1,Sum!BP$2:BP$153),$C75),1)</f>
        <v>0</v>
      </c>
      <c r="BS75" cm="1">
        <f t="array" ref="BS75">ROUND(QUARTILE(IF(Sum!$FH$2:$FH$153=1,Sum!BQ$2:BQ$153),$C75),1)</f>
        <v>0</v>
      </c>
      <c r="BT75" cm="1">
        <f t="array" ref="BT75">ROUND(QUARTILE(IF(Sum!$FH$2:$FH$153=1,Sum!BR$2:BR$153),$C75),1)</f>
        <v>1</v>
      </c>
      <c r="BU75" cm="1">
        <f t="array" ref="BU75">ROUND(QUARTILE(IF(Sum!$FH$2:$FH$153=1,Sum!BS$2:BS$153),$C75),1)</f>
        <v>0</v>
      </c>
      <c r="BV75" cm="1">
        <f t="array" ref="BV75">ROUND(QUARTILE(IF(Sum!$FH$2:$FH$153=1,Sum!BT$2:BT$153),$C75),1)</f>
        <v>0</v>
      </c>
      <c r="BW75" cm="1">
        <f t="array" ref="BW75">ROUND(QUARTILE(IF(Sum!$FH$2:$FH$153=1,Sum!BU$2:BU$153),$C75),1)</f>
        <v>0</v>
      </c>
      <c r="BX75" cm="1">
        <f t="array" ref="BX75">ROUND(QUARTILE(IF(Sum!$FH$2:$FH$153=1,Sum!BV$2:BV$153),$C75),1)</f>
        <v>0</v>
      </c>
      <c r="BY75" cm="1">
        <f t="array" ref="BY75">ROUND(QUARTILE(IF(Sum!$FH$2:$FH$153=1,Sum!BW$2:BW$153),$C75),1)</f>
        <v>3</v>
      </c>
      <c r="BZ75" cm="1">
        <f t="array" ref="BZ75">ROUND(QUARTILE(IF(Sum!$FH$2:$FH$153=1,Sum!BX$2:BX$153),$C75),1)</f>
        <v>0</v>
      </c>
      <c r="CA75" cm="1">
        <f t="array" ref="CA75">ROUND(QUARTILE(IF(Sum!$FH$2:$FH$153=1,Sum!BY$2:BY$153),$C75),1)</f>
        <v>0</v>
      </c>
      <c r="CB75" cm="1">
        <f t="array" ref="CB75">ROUND(QUARTILE(IF(Sum!$FH$2:$FH$153=1,Sum!BZ$2:BZ$153),$C75),1)</f>
        <v>1</v>
      </c>
      <c r="CC75" cm="1">
        <f t="array" ref="CC75">ROUND(QUARTILE(IF(Sum!$FH$2:$FH$153=1,Sum!CA$2:CA$153),$C75),1)</f>
        <v>0</v>
      </c>
      <c r="CD75" cm="1">
        <f t="array" ref="CD75">ROUND(QUARTILE(IF(Sum!$FH$2:$FH$153=1,Sum!CB$2:CB$153),$C75),1)</f>
        <v>0</v>
      </c>
      <c r="CE75" cm="1">
        <f t="array" ref="CE75">ROUND(QUARTILE(IF(Sum!$FH$2:$FH$153=1,Sum!CC$2:CC$153),$C75),1)</f>
        <v>0</v>
      </c>
      <c r="CF75" cm="1">
        <f t="array" ref="CF75">ROUND(QUARTILE(IF(Sum!$FH$2:$FH$153=1,Sum!CD$2:CD$153),$C75),1)</f>
        <v>0</v>
      </c>
      <c r="CG75" cm="1">
        <f t="array" ref="CG75">ROUND(QUARTILE(IF(Sum!$FH$2:$FH$153=1,Sum!CE$2:CE$153),$C75),1)</f>
        <v>0</v>
      </c>
      <c r="CH75" cm="1">
        <f t="array" ref="CH75">ROUND(QUARTILE(IF(Sum!$FH$2:$FH$153=1,Sum!CF$2:CF$153),$C75),1)</f>
        <v>0</v>
      </c>
      <c r="CI75" cm="1">
        <f t="array" ref="CI75">ROUND(QUARTILE(IF(Sum!$FH$2:$FH$153=1,Sum!CG$2:CG$153),$C75),1)</f>
        <v>1</v>
      </c>
      <c r="CJ75" cm="1">
        <f t="array" ref="CJ75">ROUND(QUARTILE(IF(Sum!$FH$2:$FH$153=1,Sum!CH$2:CH$153),$C75),1)</f>
        <v>500</v>
      </c>
      <c r="CK75" cm="1">
        <f t="array" ref="CK75">ROUND(QUARTILE(IF(Sum!$FH$2:$FH$153=1,Sum!CI$2:CI$153),$C75),1)</f>
        <v>637.5</v>
      </c>
      <c r="CL75" cm="1">
        <f t="array" ref="CL75">ROUND(QUARTILE(IF(Sum!$FH$2:$FH$153=1,Sum!CJ$2:CJ$153),$C75),1)</f>
        <v>1</v>
      </c>
      <c r="CM75" cm="1">
        <f t="array" ref="CM75">ROUND(QUARTILE(IF(Sum!$FH$2:$FH$153=1,Sum!CK$2:CK$153),$C75),1)</f>
        <v>0</v>
      </c>
      <c r="CN75" cm="1">
        <f t="array" ref="CN75">ROUND(QUARTILE(IF(Sum!$FH$2:$FH$153=1,Sum!CL$2:CL$153),$C75),1)</f>
        <v>0</v>
      </c>
      <c r="CO75" cm="1">
        <f t="array" ref="CO75">ROUND(QUARTILE(IF(Sum!$FH$2:$FH$153=1,Sum!CM$2:CM$153),$C75),1)</f>
        <v>0</v>
      </c>
      <c r="CP75" cm="1">
        <f t="array" ref="CP75">ROUND(QUARTILE(IF(Sum!$FH$2:$FH$153=1,Sum!CN$2:CN$153),$C75),1)</f>
        <v>0</v>
      </c>
      <c r="CQ75" cm="1">
        <f t="array" ref="CQ75">ROUND(QUARTILE(IF(Sum!$FH$2:$FH$153=1,Sum!CO$2:CO$153),$C75),1)</f>
        <v>0</v>
      </c>
      <c r="CR75" cm="1">
        <f t="array" ref="CR75">ROUND(QUARTILE(IF(Sum!$FH$2:$FH$153=1,Sum!CP$2:CP$153),$C75),1)</f>
        <v>0</v>
      </c>
      <c r="CS75" cm="1">
        <f t="array" ref="CS75">ROUND(QUARTILE(IF(Sum!$FH$2:$FH$153=1,Sum!CQ$2:CQ$153),$C75),1)</f>
        <v>0</v>
      </c>
      <c r="CT75" cm="1">
        <f t="array" ref="CT75">ROUND(QUARTILE(IF(Sum!$FH$2:$FH$153=1,Sum!CR$2:CR$153),$C75),1)</f>
        <v>0</v>
      </c>
      <c r="CU75" cm="1">
        <f t="array" ref="CU75">ROUND(QUARTILE(IF(Sum!$FH$2:$FH$153=1,Sum!CS$2:CS$153),$C75),1)</f>
        <v>0</v>
      </c>
      <c r="CV75" cm="1">
        <f t="array" ref="CV75">ROUND(QUARTILE(IF(Sum!$FH$2:$FH$153=1,Sum!CT$2:CT$153),$C75),1)</f>
        <v>0</v>
      </c>
      <c r="CW75" cm="1">
        <f t="array" ref="CW75">ROUND(QUARTILE(IF(Sum!$FH$2:$FH$153=1,Sum!CU$2:CU$153),$C75),1)</f>
        <v>0</v>
      </c>
      <c r="CX75" cm="1">
        <f t="array" ref="CX75">ROUND(QUARTILE(IF(Sum!$FH$2:$FH$153=1,Sum!CV$2:CV$153),$C75),1)</f>
        <v>0</v>
      </c>
      <c r="CY75" cm="1">
        <f t="array" ref="CY75">ROUND(QUARTILE(IF(Sum!$FH$2:$FH$153=1,Sum!CW$2:CW$153),$C75),1)</f>
        <v>0</v>
      </c>
      <c r="CZ75" cm="1">
        <f t="array" ref="CZ75">ROUND(QUARTILE(IF(Sum!$FH$2:$FH$153=1,Sum!CX$2:CX$153),$C75),1)</f>
        <v>0</v>
      </c>
      <c r="DA75" cm="1">
        <f t="array" ref="DA75">ROUND(QUARTILE(IF(Sum!$FH$2:$FH$153=1,Sum!CY$2:CY$153),$C75),1)</f>
        <v>0</v>
      </c>
      <c r="DB75" cm="1">
        <f t="array" ref="DB75">ROUND(QUARTILE(IF(Sum!$FH$2:$FH$153=1,Sum!CZ$2:CZ$153),$C75),1)</f>
        <v>0</v>
      </c>
      <c r="DC75" cm="1">
        <f t="array" ref="DC75">ROUND(QUARTILE(IF(Sum!$FH$2:$FH$153=1,Sum!DA$2:DA$153),$C75),1)</f>
        <v>1</v>
      </c>
      <c r="DD75" cm="1">
        <f t="array" ref="DD75">ROUND(QUARTILE(IF(Sum!$FH$2:$FH$153=1,Sum!DB$2:DB$153),$C75),1)</f>
        <v>0</v>
      </c>
      <c r="DE75" cm="1">
        <f t="array" ref="DE75">ROUND(QUARTILE(IF(Sum!$FH$2:$FH$153=1,Sum!DC$2:DC$153),$C75),1)</f>
        <v>0</v>
      </c>
      <c r="DF75" cm="1">
        <f t="array" ref="DF75">ROUND(QUARTILE(IF(Sum!$FH$2:$FH$153=1,Sum!DD$2:DD$153),$C75),1)</f>
        <v>0</v>
      </c>
      <c r="DG75" cm="1">
        <f t="array" ref="DG75">ROUND(QUARTILE(IF(Sum!$FH$2:$FH$153=1,Sum!DE$2:DE$153),$C75),1)</f>
        <v>0</v>
      </c>
      <c r="DH75" cm="1">
        <f t="array" ref="DH75">ROUND(QUARTILE(IF(Sum!$FH$2:$FH$153=1,Sum!DF$2:DF$153),$C75),1)</f>
        <v>1</v>
      </c>
      <c r="DI75" cm="1">
        <f t="array" ref="DI75">ROUND(QUARTILE(IF(Sum!$FH$2:$FH$153=1,Sum!DG$2:DG$153),$C75),1)</f>
        <v>0</v>
      </c>
      <c r="DJ75" cm="1">
        <f t="array" ref="DJ75">ROUND(QUARTILE(IF(Sum!$FH$2:$FH$153=1,Sum!DH$2:DH$153),$C75),1)</f>
        <v>0</v>
      </c>
      <c r="DK75" cm="1">
        <f t="array" ref="DK75">ROUND(QUARTILE(IF(Sum!$FH$2:$FH$153=1,Sum!DI$2:DI$153),$C75),1)</f>
        <v>0</v>
      </c>
      <c r="DL75" cm="1">
        <f t="array" ref="DL75">ROUND(QUARTILE(IF(Sum!$FH$2:$FH$153=1,Sum!DJ$2:DJ$153),$C75),1)</f>
        <v>1</v>
      </c>
      <c r="DM75" cm="1">
        <f t="array" ref="DM75">ROUND(QUARTILE(IF(Sum!$FH$2:$FH$153=1,Sum!DK$2:DK$153),$C75),1)</f>
        <v>0</v>
      </c>
      <c r="DN75" cm="1">
        <f t="array" ref="DN75">ROUND(QUARTILE(IF(Sum!$FH$2:$FH$153=1,Sum!DL$2:DL$153),$C75),1)</f>
        <v>0</v>
      </c>
      <c r="DO75" cm="1">
        <f t="array" ref="DO75">ROUND(QUARTILE(IF(Sum!$FH$2:$FH$153=1,Sum!DM$2:DM$153),$C75),1)</f>
        <v>0</v>
      </c>
      <c r="DP75" cm="1">
        <f t="array" ref="DP75">ROUND(QUARTILE(IF(Sum!$FH$2:$FH$153=1,Sum!DN$2:DN$153),$C75),1)</f>
        <v>0</v>
      </c>
      <c r="DQ75" cm="1">
        <f t="array" ref="DQ75">ROUND(QUARTILE(IF(Sum!$FH$2:$FH$153=1,Sum!DO$2:DO$153),$C75),1)</f>
        <v>0</v>
      </c>
      <c r="DR75" cm="1">
        <f t="array" ref="DR75">ROUND(QUARTILE(IF(Sum!$FH$2:$FH$153=1,Sum!DP$2:DP$153),$C75),1)</f>
        <v>0</v>
      </c>
      <c r="DS75" cm="1">
        <f t="array" ref="DS75">ROUND(QUARTILE(IF(Sum!$FH$2:$FH$153=1,Sum!DQ$2:DQ$153),$C75),1)</f>
        <v>0</v>
      </c>
      <c r="DT75" cm="1">
        <f t="array" ref="DT75">ROUND(QUARTILE(IF(Sum!$FH$2:$FH$153=1,Sum!DR$2:DR$153),$C75),1)</f>
        <v>0</v>
      </c>
      <c r="DU75" cm="1">
        <f t="array" ref="DU75">ROUND(QUARTILE(IF(Sum!$FH$2:$FH$153=1,Sum!DS$2:DS$153),$C75),1)</f>
        <v>1</v>
      </c>
      <c r="DV75" cm="1">
        <f t="array" ref="DV75">ROUND(QUARTILE(IF(Sum!$FH$2:$FH$153=1,Sum!DT$2:DT$153),$C75),1)</f>
        <v>20</v>
      </c>
      <c r="DW75" cm="1">
        <f t="array" ref="DW75">ROUND(QUARTILE(IF(Sum!$FH$2:$FH$153=1,Sum!DU$2:DU$153),$C75),1)</f>
        <v>0</v>
      </c>
      <c r="DX75" cm="1">
        <f t="array" ref="DX75">ROUND(QUARTILE(IF(Sum!$FH$2:$FH$153=1,Sum!DV$2:DV$153),$C75),1)</f>
        <v>0</v>
      </c>
      <c r="DY75" cm="1">
        <f t="array" ref="DY75">ROUND(QUARTILE(IF(Sum!$FH$2:$FH$153=1,Sum!DW$2:DW$153),$C75),1)</f>
        <v>0</v>
      </c>
      <c r="DZ75" cm="1">
        <f t="array" ref="DZ75">ROUND(QUARTILE(IF(Sum!$FH$2:$FH$153=1,Sum!DX$2:DX$153),$C75),1)</f>
        <v>0</v>
      </c>
      <c r="EA75" cm="1">
        <f t="array" ref="EA75">ROUND(QUARTILE(IF(Sum!$FH$2:$FH$153=1,Sum!DY$2:DY$153),$C75),1)</f>
        <v>0</v>
      </c>
      <c r="EB75" cm="1">
        <f t="array" ref="EB75">ROUND(QUARTILE(IF(Sum!$FH$2:$FH$153=1,Sum!DZ$2:DZ$153),$C75),1)</f>
        <v>0</v>
      </c>
      <c r="EC75" cm="1">
        <f t="array" ref="EC75">ROUND(QUARTILE(IF(Sum!$FH$2:$FH$153=1,Sum!EA$2:EA$153),$C75),1)</f>
        <v>0</v>
      </c>
      <c r="ED75" cm="1">
        <f t="array" ref="ED75">ROUND(QUARTILE(IF(Sum!$FH$2:$FH$153=1,Sum!EB$2:EB$153),$C75),1)</f>
        <v>0</v>
      </c>
      <c r="EE75" cm="1">
        <f t="array" ref="EE75">ROUND(QUARTILE(IF(Sum!$FH$2:$FH$153=1,Sum!EC$2:EC$153),$C75),1)</f>
        <v>0</v>
      </c>
      <c r="EF75" cm="1">
        <f t="array" ref="EF75">ROUND(QUARTILE(IF(Sum!$FH$2:$FH$153=1,Sum!ED$2:ED$153),$C75),1)</f>
        <v>0</v>
      </c>
      <c r="EG75" cm="1">
        <f t="array" ref="EG75">ROUND(QUARTILE(IF(Sum!$FH$2:$FH$153=1,Sum!EE$2:EE$153),$C75),1)</f>
        <v>1</v>
      </c>
      <c r="EH75" cm="1">
        <f t="array" ref="EH75">ROUND(QUARTILE(IF(Sum!$FH$2:$FH$153=1,Sum!EF$2:EF$153),$C75),1)</f>
        <v>0</v>
      </c>
      <c r="EI75" cm="1">
        <f t="array" ref="EI75">ROUND(QUARTILE(IF(Sum!$FH$2:$FH$153=1,Sum!EG$2:EG$153),$C75),1)</f>
        <v>0</v>
      </c>
      <c r="EJ75" cm="1">
        <f t="array" ref="EJ75">ROUND(QUARTILE(IF(Sum!$FH$2:$FH$153=1,Sum!EH$2:EH$153),$C75),1)</f>
        <v>0</v>
      </c>
      <c r="EK75" cm="1">
        <f t="array" ref="EK75">ROUND(QUARTILE(IF(Sum!$FH$2:$FH$153=1,Sum!EI$2:EI$153),$C75),1)</f>
        <v>0</v>
      </c>
      <c r="EL75" cm="1">
        <f t="array" ref="EL75">ROUND(QUARTILE(IF(Sum!$FH$2:$FH$153=1,Sum!EJ$2:EJ$153),$C75),1)</f>
        <v>0</v>
      </c>
      <c r="EM75" cm="1">
        <f t="array" ref="EM75">ROUND(QUARTILE(IF(Sum!$FH$2:$FH$153=1,Sum!EK$2:EK$153),$C75),1)</f>
        <v>0</v>
      </c>
      <c r="EN75" cm="1">
        <f t="array" ref="EN75">ROUND(QUARTILE(IF(Sum!$FH$2:$FH$153=1,Sum!EL$2:EL$153),$C75),1)</f>
        <v>0</v>
      </c>
      <c r="EO75" cm="1">
        <f t="array" ref="EO75">ROUND(QUARTILE(IF(Sum!$FH$2:$FH$153=1,Sum!EM$2:EM$153),$C75),1)</f>
        <v>1</v>
      </c>
      <c r="EP75" cm="1">
        <f t="array" ref="EP75">ROUND(QUARTILE(IF(Sum!$FH$2:$FH$153=1,Sum!EN$2:EN$153),$C75),1)</f>
        <v>0</v>
      </c>
      <c r="EQ75" cm="1">
        <f t="array" ref="EQ75">ROUND(QUARTILE(IF(Sum!$FH$2:$FH$153=1,Sum!EO$2:EO$153),$C75),1)</f>
        <v>0</v>
      </c>
      <c r="ER75" cm="1">
        <f t="array" ref="ER75">ROUND(QUARTILE(IF(Sum!$FH$2:$FH$153=1,Sum!EP$2:EP$153),$C75),1)</f>
        <v>0</v>
      </c>
      <c r="ES75" cm="1">
        <f t="array" ref="ES75">ROUND(QUARTILE(IF(Sum!$FH$2:$FH$153=1,Sum!EQ$2:EQ$153),$C75),1)</f>
        <v>0</v>
      </c>
      <c r="ET75" cm="1">
        <f t="array" ref="ET75">ROUND(QUARTILE(IF(Sum!$FH$2:$FH$153=1,Sum!ER$2:ER$153),$C75),1)</f>
        <v>0</v>
      </c>
      <c r="EU75" cm="1">
        <f t="array" ref="EU75">ROUND(QUARTILE(IF(Sum!$FH$2:$FH$153=1,Sum!ES$2:ES$153),$C75),1)</f>
        <v>0</v>
      </c>
      <c r="EV75" cm="1">
        <f t="array" ref="EV75">ROUND(QUARTILE(IF(Sum!$FH$2:$FH$153=1,Sum!ET$2:ET$153),$C75),1)</f>
        <v>0</v>
      </c>
      <c r="EW75" cm="1">
        <f t="array" ref="EW75">ROUND(QUARTILE(IF(Sum!$FH$2:$FH$153=1,Sum!EU$2:EU$153),$C75),1)</f>
        <v>1</v>
      </c>
      <c r="EX75" cm="1">
        <f t="array" ref="EX75">ROUND(QUARTILE(IF(Sum!$FH$2:$FH$153=1,Sum!EV$2:EV$153),$C75),1)</f>
        <v>0</v>
      </c>
      <c r="EY75" cm="1">
        <f t="array" ref="EY75">ROUND(QUARTILE(IF(Sum!$FH$2:$FH$153=1,Sum!EW$2:EW$153),$C75),1)</f>
        <v>0</v>
      </c>
      <c r="EZ75" cm="1">
        <f t="array" ref="EZ75">ROUND(QUARTILE(IF(Sum!$FH$2:$FH$153=1,Sum!EX$2:EX$153),$C75),1)</f>
        <v>0</v>
      </c>
      <c r="FA75" cm="1">
        <f t="array" ref="FA75">ROUND(QUARTILE(IF(Sum!$FH$2:$FH$153=1,Sum!EY$2:EY$153),$C75),1)</f>
        <v>0</v>
      </c>
      <c r="FB75" cm="1">
        <f t="array" ref="FB75">ROUND(QUARTILE(IF(Sum!$FH$2:$FH$153=1,Sum!EZ$2:EZ$153),$C75),1)</f>
        <v>0</v>
      </c>
      <c r="FC75" cm="1">
        <f t="array" ref="FC75">ROUND(QUARTILE(IF(Sum!$FH$2:$FH$153=1,Sum!FA$2:FA$153),$C75),1)</f>
        <v>0</v>
      </c>
      <c r="FD75" cm="1">
        <f t="array" ref="FD75">ROUND(QUARTILE(IF(Sum!$FH$2:$FH$153=1,Sum!FB$2:FB$153),$C75),1)</f>
        <v>0</v>
      </c>
      <c r="FE75" cm="1">
        <f t="array" ref="FE75">ROUND(QUARTILE(IF(Sum!$FH$2:$FH$153=1,Sum!FC$2:FC$153),$C75),1)</f>
        <v>0</v>
      </c>
    </row>
    <row r="76" spans="1:161" x14ac:dyDescent="0.25">
      <c r="A76" s="198"/>
      <c r="B76" t="s">
        <v>384</v>
      </c>
      <c r="C76">
        <v>1</v>
      </c>
      <c r="D76" cm="1">
        <f t="array" ref="D76">ROUND(QUARTILE(IF(Sum!$FH$2:$FH$153=1,Sum!B$2:B$153),$C76),1)</f>
        <v>49.8</v>
      </c>
      <c r="E76" cm="1">
        <f t="array" ref="E76">ROUND(QUARTILE(IF(Sum!$FH$2:$FH$153=1,Sum!C$2:C$153),$C76),1)</f>
        <v>0</v>
      </c>
      <c r="F76" cm="1">
        <f t="array" ref="F76">ROUND(QUARTILE(IF(Sum!$FH$2:$FH$153=1,Sum!D$2:D$153),$C76),1)</f>
        <v>0</v>
      </c>
      <c r="G76" cm="1">
        <f t="array" ref="G76">ROUND(QUARTILE(IF(Sum!$FH$2:$FH$153=1,Sum!E$2:E$153),$C76),1)</f>
        <v>0</v>
      </c>
      <c r="H76" cm="1">
        <f t="array" ref="H76">ROUND(QUARTILE(IF(Sum!$FH$2:$FH$153=1,Sum!F$2:F$153),$C76),1)</f>
        <v>0</v>
      </c>
      <c r="I76" cm="1">
        <f t="array" ref="I76">ROUND(QUARTILE(IF(Sum!$FH$2:$FH$153=1,Sum!G$2:G$153),$C76),1)</f>
        <v>0</v>
      </c>
      <c r="J76" cm="1">
        <f t="array" ref="J76">ROUND(QUARTILE(IF(Sum!$FH$2:$FH$153=1,Sum!H$2:H$153),$C76),1)</f>
        <v>1</v>
      </c>
      <c r="K76" cm="1">
        <f t="array" ref="K76">ROUND(QUARTILE(IF(Sum!$FH$2:$FH$153=1,Sum!I$2:I$153),$C76),1)</f>
        <v>169</v>
      </c>
      <c r="L76" cm="1">
        <f t="array" ref="L76">ROUND(QUARTILE(IF(Sum!$FH$2:$FH$153=1,Sum!J$2:J$153),$C76),1)</f>
        <v>75</v>
      </c>
      <c r="M76" cm="1">
        <f t="array" ref="M76">ROUND(QUARTILE(IF(Sum!$FH$2:$FH$153=1,Sum!K$2:K$153),$C76),1)</f>
        <v>25.8</v>
      </c>
      <c r="N76" cm="1">
        <f t="array" ref="N76">ROUND(QUARTILE(IF(Sum!$FH$2:$FH$153=1,Sum!L$2:L$153),$C76),1)</f>
        <v>0</v>
      </c>
      <c r="O76" cm="1">
        <f t="array" ref="O76">ROUND(QUARTILE(IF(Sum!$FH$2:$FH$153=1,Sum!M$2:M$153),$C76),1)</f>
        <v>0</v>
      </c>
      <c r="P76" cm="1">
        <f t="array" ref="P76">ROUND(QUARTILE(IF(Sum!$FH$2:$FH$153=1,Sum!N$2:N$153),$C76),1)</f>
        <v>0</v>
      </c>
      <c r="Q76" cm="1">
        <f t="array" ref="Q76">ROUND(QUARTILE(IF(Sum!$FH$2:$FH$153=1,Sum!O$2:O$153),$C76),1)</f>
        <v>1</v>
      </c>
      <c r="R76" cm="1">
        <f t="array" ref="R76">ROUND(QUARTILE(IF(Sum!$FH$2:$FH$153=1,Sum!P$2:P$153),$C76),1)</f>
        <v>0</v>
      </c>
      <c r="S76" cm="1">
        <f t="array" ref="S76">ROUND(QUARTILE(IF(Sum!$FH$2:$FH$153=1,Sum!Q$2:Q$153),$C76),1)</f>
        <v>0</v>
      </c>
      <c r="T76" cm="1">
        <f t="array" ref="T76">ROUND(QUARTILE(IF(Sum!$FH$2:$FH$153=1,Sum!R$2:R$153),$C76),1)</f>
        <v>0</v>
      </c>
      <c r="U76" cm="1">
        <f t="array" ref="U76">ROUND(QUARTILE(IF(Sum!$FH$2:$FH$153=1,Sum!S$2:S$153),$C76),1)</f>
        <v>0</v>
      </c>
      <c r="V76" cm="1">
        <f t="array" ref="V76">ROUND(QUARTILE(IF(Sum!$FH$2:$FH$153=1,Sum!T$2:T$153),$C76),1)</f>
        <v>0</v>
      </c>
      <c r="W76" cm="1">
        <f t="array" ref="W76">ROUND(QUARTILE(IF(Sum!$FH$2:$FH$153=1,Sum!U$2:U$153),$C76),1)</f>
        <v>0</v>
      </c>
      <c r="X76" cm="1">
        <f t="array" ref="X76">ROUND(QUARTILE(IF(Sum!$FH$2:$FH$153=1,Sum!V$2:V$153),$C76),1)</f>
        <v>1</v>
      </c>
      <c r="Y76" cm="1">
        <f t="array" ref="Y76">ROUND(QUARTILE(IF(Sum!$FH$2:$FH$153=1,Sum!W$2:W$153),$C76),1)</f>
        <v>0</v>
      </c>
      <c r="Z76" cm="1">
        <f t="array" ref="Z76">ROUND(QUARTILE(IF(Sum!$FH$2:$FH$153=1,Sum!X$2:X$153),$C76),1)</f>
        <v>0</v>
      </c>
      <c r="AA76" cm="1">
        <f t="array" ref="AA76">ROUND(QUARTILE(IF(Sum!$FH$2:$FH$153=1,Sum!Y$2:Y$153),$C76),1)</f>
        <v>0</v>
      </c>
      <c r="AB76" cm="1">
        <f t="array" ref="AB76">ROUND(QUARTILE(IF(Sum!$FH$2:$FH$153=1,Sum!Z$2:Z$153),$C76),1)</f>
        <v>0</v>
      </c>
      <c r="AC76" cm="1">
        <f t="array" ref="AC76">ROUND(QUARTILE(IF(Sum!$FH$2:$FH$153=1,Sum!AA$2:AA$153),$C76),1)</f>
        <v>0</v>
      </c>
      <c r="AD76" cm="1">
        <f t="array" ref="AD76">ROUND(QUARTILE(IF(Sum!$FH$2:$FH$153=1,Sum!AB$2:AB$153),$C76),1)</f>
        <v>0</v>
      </c>
      <c r="AE76" cm="1">
        <f t="array" ref="AE76">ROUND(QUARTILE(IF(Sum!$FH$2:$FH$153=1,Sum!AC$2:AC$153),$C76),1)</f>
        <v>0</v>
      </c>
      <c r="AF76" cm="1">
        <f t="array" ref="AF76">ROUND(QUARTILE(IF(Sum!$FH$2:$FH$153=1,Sum!AD$2:AD$153),$C76),1)</f>
        <v>0</v>
      </c>
      <c r="AG76" cm="1">
        <f t="array" ref="AG76">ROUND(QUARTILE(IF(Sum!$FH$2:$FH$153=1,Sum!AE$2:AE$153),$C76),1)</f>
        <v>0</v>
      </c>
      <c r="AH76" cm="1">
        <f t="array" ref="AH76">ROUND(QUARTILE(IF(Sum!$FH$2:$FH$153=1,Sum!AF$2:AF$153),$C76),1)</f>
        <v>0</v>
      </c>
      <c r="AI76" cm="1">
        <f t="array" ref="AI76">ROUND(QUARTILE(IF(Sum!$FH$2:$FH$153=1,Sum!AG$2:AG$153),$C76),1)</f>
        <v>0</v>
      </c>
      <c r="AJ76" cm="1">
        <f t="array" ref="AJ76">ROUND(QUARTILE(IF(Sum!$FH$2:$FH$153=1,Sum!AH$2:AH$153),$C76),1)</f>
        <v>0</v>
      </c>
      <c r="AK76" cm="1">
        <f t="array" ref="AK76">ROUND(QUARTILE(IF(Sum!$FH$2:$FH$153=1,Sum!AI$2:AI$153),$C76),1)</f>
        <v>0</v>
      </c>
      <c r="AL76" cm="1">
        <f t="array" ref="AL76">ROUND(QUARTILE(IF(Sum!$FH$2:$FH$153=1,Sum!AJ$2:AJ$153),$C76),1)</f>
        <v>0</v>
      </c>
      <c r="AM76" cm="1">
        <f t="array" ref="AM76">ROUND(QUARTILE(IF(Sum!$FH$2:$FH$153=1,Sum!AK$2:AK$153),$C76),1)</f>
        <v>0</v>
      </c>
      <c r="AN76" cm="1">
        <f t="array" ref="AN76">ROUND(QUARTILE(IF(Sum!$FH$2:$FH$153=1,Sum!AL$2:AL$153),$C76),1)</f>
        <v>0</v>
      </c>
      <c r="AO76" cm="1">
        <f t="array" ref="AO76">ROUND(QUARTILE(IF(Sum!$FH$2:$FH$153=1,Sum!AM$2:AM$153),$C76),1)</f>
        <v>0</v>
      </c>
      <c r="AP76" cm="1">
        <f t="array" ref="AP76">ROUND(QUARTILE(IF(Sum!$FH$2:$FH$153=1,Sum!AN$2:AN$153),$C76),1)</f>
        <v>0</v>
      </c>
      <c r="AQ76" cm="1">
        <f t="array" ref="AQ76">ROUND(QUARTILE(IF(Sum!$FH$2:$FH$153=1,Sum!AO$2:AO$153),$C76),1)</f>
        <v>0</v>
      </c>
      <c r="AR76" cm="1">
        <f t="array" ref="AR76">ROUND(QUARTILE(IF(Sum!$FH$2:$FH$153=1,Sum!AP$2:AP$153),$C76),1)</f>
        <v>0</v>
      </c>
      <c r="AS76" cm="1">
        <f t="array" ref="AS76">ROUND(QUARTILE(IF(Sum!$FH$2:$FH$153=1,Sum!AQ$2:AQ$153),$C76),1)</f>
        <v>0</v>
      </c>
      <c r="AT76" cm="1">
        <f t="array" ref="AT76">ROUND(QUARTILE(IF(Sum!$FH$2:$FH$153=1,Sum!AR$2:AR$153),$C76),1)</f>
        <v>0</v>
      </c>
      <c r="AU76" cm="1">
        <f t="array" ref="AU76">ROUND(QUARTILE(IF(Sum!$FH$2:$FH$153=1,Sum!AS$2:AS$153),$C76),1)</f>
        <v>0</v>
      </c>
      <c r="AV76" cm="1">
        <f t="array" ref="AV76">ROUND(QUARTILE(IF(Sum!$FH$2:$FH$153=1,Sum!AT$2:AT$153),$C76),1)</f>
        <v>0</v>
      </c>
      <c r="AW76" cm="1">
        <f t="array" ref="AW76">ROUND(QUARTILE(IF(Sum!$FH$2:$FH$153=1,Sum!AU$2:AU$153),$C76),1)</f>
        <v>0</v>
      </c>
      <c r="AX76" cm="1">
        <f t="array" ref="AX76">ROUND(QUARTILE(IF(Sum!$FH$2:$FH$153=1,Sum!AV$2:AV$153),$C76),1)</f>
        <v>1</v>
      </c>
      <c r="AY76" cm="1">
        <f t="array" ref="AY76">ROUND(QUARTILE(IF(Sum!$FH$2:$FH$153=1,Sum!AW$2:AW$153),$C76),1)</f>
        <v>0</v>
      </c>
      <c r="AZ76" cm="1">
        <f t="array" ref="AZ76">ROUND(QUARTILE(IF(Sum!$FH$2:$FH$153=1,Sum!AX$2:AX$153),$C76),1)</f>
        <v>1</v>
      </c>
      <c r="BA76" cm="1">
        <f t="array" ref="BA76">ROUND(QUARTILE(IF(Sum!$FH$2:$FH$153=1,Sum!AY$2:AY$153),$C76),1)</f>
        <v>23.6</v>
      </c>
      <c r="BB76" cm="1">
        <f t="array" ref="BB76">ROUND(QUARTILE(IF(Sum!$FH$2:$FH$153=1,Sum!AZ$2:AZ$153),$C76),1)</f>
        <v>0.7</v>
      </c>
      <c r="BC76" cm="1">
        <f t="array" ref="BC76">ROUND(QUARTILE(IF(Sum!$FH$2:$FH$153=1,Sum!BA$2:BA$153),$C76),1)</f>
        <v>2.8</v>
      </c>
      <c r="BD76" cm="1">
        <f t="array" ref="BD76">ROUND(QUARTILE(IF(Sum!$FH$2:$FH$153=1,Sum!BB$2:BB$153),$C76),1)</f>
        <v>0</v>
      </c>
      <c r="BE76" cm="1">
        <f t="array" ref="BE76">ROUND(QUARTILE(IF(Sum!$FH$2:$FH$153=1,Sum!BC$2:BC$153),$C76),1)</f>
        <v>0</v>
      </c>
      <c r="BF76" cm="1">
        <f t="array" ref="BF76">ROUND(QUARTILE(IF(Sum!$FH$2:$FH$153=1,Sum!BD$2:BD$153),$C76),1)</f>
        <v>1</v>
      </c>
      <c r="BG76" cm="1">
        <f t="array" ref="BG76">ROUND(QUARTILE(IF(Sum!$FH$2:$FH$153=1,Sum!BE$2:BE$153),$C76),1)</f>
        <v>1</v>
      </c>
      <c r="BH76" cm="1">
        <f t="array" ref="BH76">ROUND(QUARTILE(IF(Sum!$FH$2:$FH$153=1,Sum!BF$2:BF$153),$C76),1)</f>
        <v>163.30000000000001</v>
      </c>
      <c r="BI76" cm="1">
        <f t="array" ref="BI76">ROUND(QUARTILE(IF(Sum!$FH$2:$FH$153=1,Sum!BG$2:BG$153),$C76),1)</f>
        <v>1</v>
      </c>
      <c r="BJ76" cm="1">
        <f t="array" ref="BJ76">ROUND(QUARTILE(IF(Sum!$FH$2:$FH$153=1,Sum!BH$2:BH$153),$C76),1)</f>
        <v>86.8</v>
      </c>
      <c r="BK76" cm="1">
        <f t="array" ref="BK76">ROUND(QUARTILE(IF(Sum!$FH$2:$FH$153=1,Sum!BI$2:BI$153),$C76),1)</f>
        <v>56.8</v>
      </c>
      <c r="BL76" cm="1">
        <f t="array" ref="BL76">ROUND(QUARTILE(IF(Sum!$FH$2:$FH$153=1,Sum!BJ$2:BJ$153),$C76),1)</f>
        <v>32.299999999999997</v>
      </c>
      <c r="BM76" cm="1">
        <f t="array" ref="BM76">ROUND(QUARTILE(IF(Sum!$FH$2:$FH$153=1,Sum!BK$2:BK$153),$C76),1)</f>
        <v>0</v>
      </c>
      <c r="BN76" cm="1">
        <f t="array" ref="BN76">ROUND(QUARTILE(IF(Sum!$FH$2:$FH$153=1,Sum!BL$2:BL$153),$C76),1)</f>
        <v>2</v>
      </c>
      <c r="BO76" cm="1">
        <f t="array" ref="BO76">ROUND(QUARTILE(IF(Sum!$FH$2:$FH$153=1,Sum!BM$2:BM$153),$C76),1)</f>
        <v>0</v>
      </c>
      <c r="BP76" cm="1">
        <f t="array" ref="BP76">ROUND(QUARTILE(IF(Sum!$FH$2:$FH$153=1,Sum!BN$2:BN$153),$C76),1)</f>
        <v>0</v>
      </c>
      <c r="BQ76" cm="1">
        <f t="array" ref="BQ76">ROUND(QUARTILE(IF(Sum!$FH$2:$FH$153=1,Sum!BO$2:BO$153),$C76),1)</f>
        <v>0</v>
      </c>
      <c r="BR76" cm="1">
        <f t="array" ref="BR76">ROUND(QUARTILE(IF(Sum!$FH$2:$FH$153=1,Sum!BP$2:BP$153),$C76),1)</f>
        <v>0</v>
      </c>
      <c r="BS76" cm="1">
        <f t="array" ref="BS76">ROUND(QUARTILE(IF(Sum!$FH$2:$FH$153=1,Sum!BQ$2:BQ$153),$C76),1)</f>
        <v>0</v>
      </c>
      <c r="BT76" cm="1">
        <f t="array" ref="BT76">ROUND(QUARTILE(IF(Sum!$FH$2:$FH$153=1,Sum!BR$2:BR$153),$C76),1)</f>
        <v>1</v>
      </c>
      <c r="BU76" cm="1">
        <f t="array" ref="BU76">ROUND(QUARTILE(IF(Sum!$FH$2:$FH$153=1,Sum!BS$2:BS$153),$C76),1)</f>
        <v>0</v>
      </c>
      <c r="BV76" cm="1">
        <f t="array" ref="BV76">ROUND(QUARTILE(IF(Sum!$FH$2:$FH$153=1,Sum!BT$2:BT$153),$C76),1)</f>
        <v>0</v>
      </c>
      <c r="BW76" cm="1">
        <f t="array" ref="BW76">ROUND(QUARTILE(IF(Sum!$FH$2:$FH$153=1,Sum!BU$2:BU$153),$C76),1)</f>
        <v>0</v>
      </c>
      <c r="BX76" cm="1">
        <f t="array" ref="BX76">ROUND(QUARTILE(IF(Sum!$FH$2:$FH$153=1,Sum!BV$2:BV$153),$C76),1)</f>
        <v>0</v>
      </c>
      <c r="BY76" cm="1">
        <f t="array" ref="BY76">ROUND(QUARTILE(IF(Sum!$FH$2:$FH$153=1,Sum!BW$2:BW$153),$C76),1)</f>
        <v>3</v>
      </c>
      <c r="BZ76" cm="1">
        <f t="array" ref="BZ76">ROUND(QUARTILE(IF(Sum!$FH$2:$FH$153=1,Sum!BX$2:BX$153),$C76),1)</f>
        <v>0</v>
      </c>
      <c r="CA76" cm="1">
        <f t="array" ref="CA76">ROUND(QUARTILE(IF(Sum!$FH$2:$FH$153=1,Sum!BY$2:BY$153),$C76),1)</f>
        <v>0</v>
      </c>
      <c r="CB76" cm="1">
        <f t="array" ref="CB76">ROUND(QUARTILE(IF(Sum!$FH$2:$FH$153=1,Sum!BZ$2:BZ$153),$C76),1)</f>
        <v>0</v>
      </c>
      <c r="CC76" cm="1">
        <f t="array" ref="CC76">ROUND(QUARTILE(IF(Sum!$FH$2:$FH$153=1,Sum!CA$2:CA$153),$C76),1)</f>
        <v>0</v>
      </c>
      <c r="CD76" cm="1">
        <f t="array" ref="CD76">ROUND(QUARTILE(IF(Sum!$FH$2:$FH$153=1,Sum!CB$2:CB$153),$C76),1)</f>
        <v>0</v>
      </c>
      <c r="CE76" cm="1">
        <f t="array" ref="CE76">ROUND(QUARTILE(IF(Sum!$FH$2:$FH$153=1,Sum!CC$2:CC$153),$C76),1)</f>
        <v>0</v>
      </c>
      <c r="CF76" cm="1">
        <f t="array" ref="CF76">ROUND(QUARTILE(IF(Sum!$FH$2:$FH$153=1,Sum!CD$2:CD$153),$C76),1)</f>
        <v>0</v>
      </c>
      <c r="CG76" cm="1">
        <f t="array" ref="CG76">ROUND(QUARTILE(IF(Sum!$FH$2:$FH$153=1,Sum!CE$2:CE$153),$C76),1)</f>
        <v>0</v>
      </c>
      <c r="CH76" cm="1">
        <f t="array" ref="CH76">ROUND(QUARTILE(IF(Sum!$FH$2:$FH$153=1,Sum!CF$2:CF$153),$C76),1)</f>
        <v>0</v>
      </c>
      <c r="CI76" cm="1">
        <f t="array" ref="CI76">ROUND(QUARTILE(IF(Sum!$FH$2:$FH$153=1,Sum!CG$2:CG$153),$C76),1)</f>
        <v>1</v>
      </c>
      <c r="CJ76" cm="1">
        <f t="array" ref="CJ76">ROUND(QUARTILE(IF(Sum!$FH$2:$FH$153=1,Sum!CH$2:CH$153),$C76),1)</f>
        <v>500</v>
      </c>
      <c r="CK76" cm="1">
        <f t="array" ref="CK76">ROUND(QUARTILE(IF(Sum!$FH$2:$FH$153=1,Sum!CI$2:CI$153),$C76),1)</f>
        <v>456.3</v>
      </c>
      <c r="CL76" cm="1">
        <f t="array" ref="CL76">ROUND(QUARTILE(IF(Sum!$FH$2:$FH$153=1,Sum!CJ$2:CJ$153),$C76),1)</f>
        <v>0</v>
      </c>
      <c r="CM76" cm="1">
        <f t="array" ref="CM76">ROUND(QUARTILE(IF(Sum!$FH$2:$FH$153=1,Sum!CK$2:CK$153),$C76),1)</f>
        <v>0</v>
      </c>
      <c r="CN76" cm="1">
        <f t="array" ref="CN76">ROUND(QUARTILE(IF(Sum!$FH$2:$FH$153=1,Sum!CL$2:CL$153),$C76),1)</f>
        <v>0</v>
      </c>
      <c r="CO76" cm="1">
        <f t="array" ref="CO76">ROUND(QUARTILE(IF(Sum!$FH$2:$FH$153=1,Sum!CM$2:CM$153),$C76),1)</f>
        <v>0</v>
      </c>
      <c r="CP76" cm="1">
        <f t="array" ref="CP76">ROUND(QUARTILE(IF(Sum!$FH$2:$FH$153=1,Sum!CN$2:CN$153),$C76),1)</f>
        <v>0</v>
      </c>
      <c r="CQ76" cm="1">
        <f t="array" ref="CQ76">ROUND(QUARTILE(IF(Sum!$FH$2:$FH$153=1,Sum!CO$2:CO$153),$C76),1)</f>
        <v>0</v>
      </c>
      <c r="CR76" cm="1">
        <f t="array" ref="CR76">ROUND(QUARTILE(IF(Sum!$FH$2:$FH$153=1,Sum!CP$2:CP$153),$C76),1)</f>
        <v>0</v>
      </c>
      <c r="CS76" cm="1">
        <f t="array" ref="CS76">ROUND(QUARTILE(IF(Sum!$FH$2:$FH$153=1,Sum!CQ$2:CQ$153),$C76),1)</f>
        <v>0</v>
      </c>
      <c r="CT76" cm="1">
        <f t="array" ref="CT76">ROUND(QUARTILE(IF(Sum!$FH$2:$FH$153=1,Sum!CR$2:CR$153),$C76),1)</f>
        <v>0</v>
      </c>
      <c r="CU76" cm="1">
        <f t="array" ref="CU76">ROUND(QUARTILE(IF(Sum!$FH$2:$FH$153=1,Sum!CS$2:CS$153),$C76),1)</f>
        <v>0</v>
      </c>
      <c r="CV76" cm="1">
        <f t="array" ref="CV76">ROUND(QUARTILE(IF(Sum!$FH$2:$FH$153=1,Sum!CT$2:CT$153),$C76),1)</f>
        <v>0</v>
      </c>
      <c r="CW76" cm="1">
        <f t="array" ref="CW76">ROUND(QUARTILE(IF(Sum!$FH$2:$FH$153=1,Sum!CU$2:CU$153),$C76),1)</f>
        <v>0</v>
      </c>
      <c r="CX76" cm="1">
        <f t="array" ref="CX76">ROUND(QUARTILE(IF(Sum!$FH$2:$FH$153=1,Sum!CV$2:CV$153),$C76),1)</f>
        <v>0</v>
      </c>
      <c r="CY76" cm="1">
        <f t="array" ref="CY76">ROUND(QUARTILE(IF(Sum!$FH$2:$FH$153=1,Sum!CW$2:CW$153),$C76),1)</f>
        <v>0</v>
      </c>
      <c r="CZ76" cm="1">
        <f t="array" ref="CZ76">ROUND(QUARTILE(IF(Sum!$FH$2:$FH$153=1,Sum!CX$2:CX$153),$C76),1)</f>
        <v>0</v>
      </c>
      <c r="DA76" cm="1">
        <f t="array" ref="DA76">ROUND(QUARTILE(IF(Sum!$FH$2:$FH$153=1,Sum!CY$2:CY$153),$C76),1)</f>
        <v>0</v>
      </c>
      <c r="DB76" cm="1">
        <f t="array" ref="DB76">ROUND(QUARTILE(IF(Sum!$FH$2:$FH$153=1,Sum!CZ$2:CZ$153),$C76),1)</f>
        <v>0</v>
      </c>
      <c r="DC76" cm="1">
        <f t="array" ref="DC76">ROUND(QUARTILE(IF(Sum!$FH$2:$FH$153=1,Sum!DA$2:DA$153),$C76),1)</f>
        <v>0</v>
      </c>
      <c r="DD76" cm="1">
        <f t="array" ref="DD76">ROUND(QUARTILE(IF(Sum!$FH$2:$FH$153=1,Sum!DB$2:DB$153),$C76),1)</f>
        <v>0</v>
      </c>
      <c r="DE76" cm="1">
        <f t="array" ref="DE76">ROUND(QUARTILE(IF(Sum!$FH$2:$FH$153=1,Sum!DC$2:DC$153),$C76),1)</f>
        <v>0</v>
      </c>
      <c r="DF76" cm="1">
        <f t="array" ref="DF76">ROUND(QUARTILE(IF(Sum!$FH$2:$FH$153=1,Sum!DD$2:DD$153),$C76),1)</f>
        <v>0</v>
      </c>
      <c r="DG76" cm="1">
        <f t="array" ref="DG76">ROUND(QUARTILE(IF(Sum!$FH$2:$FH$153=1,Sum!DE$2:DE$153),$C76),1)</f>
        <v>0</v>
      </c>
      <c r="DH76" cm="1">
        <f t="array" ref="DH76">ROUND(QUARTILE(IF(Sum!$FH$2:$FH$153=1,Sum!DF$2:DF$153),$C76),1)</f>
        <v>1</v>
      </c>
      <c r="DI76" cm="1">
        <f t="array" ref="DI76">ROUND(QUARTILE(IF(Sum!$FH$2:$FH$153=1,Sum!DG$2:DG$153),$C76),1)</f>
        <v>0</v>
      </c>
      <c r="DJ76" cm="1">
        <f t="array" ref="DJ76">ROUND(QUARTILE(IF(Sum!$FH$2:$FH$153=1,Sum!DH$2:DH$153),$C76),1)</f>
        <v>0</v>
      </c>
      <c r="DK76" cm="1">
        <f t="array" ref="DK76">ROUND(QUARTILE(IF(Sum!$FH$2:$FH$153=1,Sum!DI$2:DI$153),$C76),1)</f>
        <v>0</v>
      </c>
      <c r="DL76" cm="1">
        <f t="array" ref="DL76">ROUND(QUARTILE(IF(Sum!$FH$2:$FH$153=1,Sum!DJ$2:DJ$153),$C76),1)</f>
        <v>1</v>
      </c>
      <c r="DM76" cm="1">
        <f t="array" ref="DM76">ROUND(QUARTILE(IF(Sum!$FH$2:$FH$153=1,Sum!DK$2:DK$153),$C76),1)</f>
        <v>0</v>
      </c>
      <c r="DN76" cm="1">
        <f t="array" ref="DN76">ROUND(QUARTILE(IF(Sum!$FH$2:$FH$153=1,Sum!DL$2:DL$153),$C76),1)</f>
        <v>0</v>
      </c>
      <c r="DO76" cm="1">
        <f t="array" ref="DO76">ROUND(QUARTILE(IF(Sum!$FH$2:$FH$153=1,Sum!DM$2:DM$153),$C76),1)</f>
        <v>0</v>
      </c>
      <c r="DP76" cm="1">
        <f t="array" ref="DP76">ROUND(QUARTILE(IF(Sum!$FH$2:$FH$153=1,Sum!DN$2:DN$153),$C76),1)</f>
        <v>0</v>
      </c>
      <c r="DQ76" cm="1">
        <f t="array" ref="DQ76">ROUND(QUARTILE(IF(Sum!$FH$2:$FH$153=1,Sum!DO$2:DO$153),$C76),1)</f>
        <v>0</v>
      </c>
      <c r="DR76" cm="1">
        <f t="array" ref="DR76">ROUND(QUARTILE(IF(Sum!$FH$2:$FH$153=1,Sum!DP$2:DP$153),$C76),1)</f>
        <v>0</v>
      </c>
      <c r="DS76" cm="1">
        <f t="array" ref="DS76">ROUND(QUARTILE(IF(Sum!$FH$2:$FH$153=1,Sum!DQ$2:DQ$153),$C76),1)</f>
        <v>0</v>
      </c>
      <c r="DT76" cm="1">
        <f t="array" ref="DT76">ROUND(QUARTILE(IF(Sum!$FH$2:$FH$153=1,Sum!DR$2:DR$153),$C76),1)</f>
        <v>0</v>
      </c>
      <c r="DU76" cm="1">
        <f t="array" ref="DU76">ROUND(QUARTILE(IF(Sum!$FH$2:$FH$153=1,Sum!DS$2:DS$153),$C76),1)</f>
        <v>1</v>
      </c>
      <c r="DV76" cm="1">
        <f t="array" ref="DV76">ROUND(QUARTILE(IF(Sum!$FH$2:$FH$153=1,Sum!DT$2:DT$153),$C76),1)</f>
        <v>15</v>
      </c>
      <c r="DW76" cm="1">
        <f t="array" ref="DW76">ROUND(QUARTILE(IF(Sum!$FH$2:$FH$153=1,Sum!DU$2:DU$153),$C76),1)</f>
        <v>0</v>
      </c>
      <c r="DX76" cm="1">
        <f t="array" ref="DX76">ROUND(QUARTILE(IF(Sum!$FH$2:$FH$153=1,Sum!DV$2:DV$153),$C76),1)</f>
        <v>0</v>
      </c>
      <c r="DY76" cm="1">
        <f t="array" ref="DY76">ROUND(QUARTILE(IF(Sum!$FH$2:$FH$153=1,Sum!DW$2:DW$153),$C76),1)</f>
        <v>0</v>
      </c>
      <c r="DZ76" cm="1">
        <f t="array" ref="DZ76">ROUND(QUARTILE(IF(Sum!$FH$2:$FH$153=1,Sum!DX$2:DX$153),$C76),1)</f>
        <v>0</v>
      </c>
      <c r="EA76" cm="1">
        <f t="array" ref="EA76">ROUND(QUARTILE(IF(Sum!$FH$2:$FH$153=1,Sum!DY$2:DY$153),$C76),1)</f>
        <v>0</v>
      </c>
      <c r="EB76" cm="1">
        <f t="array" ref="EB76">ROUND(QUARTILE(IF(Sum!$FH$2:$FH$153=1,Sum!DZ$2:DZ$153),$C76),1)</f>
        <v>0</v>
      </c>
      <c r="EC76" cm="1">
        <f t="array" ref="EC76">ROUND(QUARTILE(IF(Sum!$FH$2:$FH$153=1,Sum!EA$2:EA$153),$C76),1)</f>
        <v>0</v>
      </c>
      <c r="ED76" cm="1">
        <f t="array" ref="ED76">ROUND(QUARTILE(IF(Sum!$FH$2:$FH$153=1,Sum!EB$2:EB$153),$C76),1)</f>
        <v>0</v>
      </c>
      <c r="EE76" cm="1">
        <f t="array" ref="EE76">ROUND(QUARTILE(IF(Sum!$FH$2:$FH$153=1,Sum!EC$2:EC$153),$C76),1)</f>
        <v>0</v>
      </c>
      <c r="EF76" cm="1">
        <f t="array" ref="EF76">ROUND(QUARTILE(IF(Sum!$FH$2:$FH$153=1,Sum!ED$2:ED$153),$C76),1)</f>
        <v>0</v>
      </c>
      <c r="EG76" cm="1">
        <f t="array" ref="EG76">ROUND(QUARTILE(IF(Sum!$FH$2:$FH$153=1,Sum!EE$2:EE$153),$C76),1)</f>
        <v>0</v>
      </c>
      <c r="EH76" cm="1">
        <f t="array" ref="EH76">ROUND(QUARTILE(IF(Sum!$FH$2:$FH$153=1,Sum!EF$2:EF$153),$C76),1)</f>
        <v>0</v>
      </c>
      <c r="EI76" cm="1">
        <f t="array" ref="EI76">ROUND(QUARTILE(IF(Sum!$FH$2:$FH$153=1,Sum!EG$2:EG$153),$C76),1)</f>
        <v>0</v>
      </c>
      <c r="EJ76" cm="1">
        <f t="array" ref="EJ76">ROUND(QUARTILE(IF(Sum!$FH$2:$FH$153=1,Sum!EH$2:EH$153),$C76),1)</f>
        <v>0</v>
      </c>
      <c r="EK76" cm="1">
        <f t="array" ref="EK76">ROUND(QUARTILE(IF(Sum!$FH$2:$FH$153=1,Sum!EI$2:EI$153),$C76),1)</f>
        <v>0</v>
      </c>
      <c r="EL76" cm="1">
        <f t="array" ref="EL76">ROUND(QUARTILE(IF(Sum!$FH$2:$FH$153=1,Sum!EJ$2:EJ$153),$C76),1)</f>
        <v>0</v>
      </c>
      <c r="EM76" cm="1">
        <f t="array" ref="EM76">ROUND(QUARTILE(IF(Sum!$FH$2:$FH$153=1,Sum!EK$2:EK$153),$C76),1)</f>
        <v>0</v>
      </c>
      <c r="EN76" cm="1">
        <f t="array" ref="EN76">ROUND(QUARTILE(IF(Sum!$FH$2:$FH$153=1,Sum!EL$2:EL$153),$C76),1)</f>
        <v>0</v>
      </c>
      <c r="EO76" cm="1">
        <f t="array" ref="EO76">ROUND(QUARTILE(IF(Sum!$FH$2:$FH$153=1,Sum!EM$2:EM$153),$C76),1)</f>
        <v>0</v>
      </c>
      <c r="EP76" cm="1">
        <f t="array" ref="EP76">ROUND(QUARTILE(IF(Sum!$FH$2:$FH$153=1,Sum!EN$2:EN$153),$C76),1)</f>
        <v>0</v>
      </c>
      <c r="EQ76" cm="1">
        <f t="array" ref="EQ76">ROUND(QUARTILE(IF(Sum!$FH$2:$FH$153=1,Sum!EO$2:EO$153),$C76),1)</f>
        <v>0</v>
      </c>
      <c r="ER76" cm="1">
        <f t="array" ref="ER76">ROUND(QUARTILE(IF(Sum!$FH$2:$FH$153=1,Sum!EP$2:EP$153),$C76),1)</f>
        <v>0</v>
      </c>
      <c r="ES76" cm="1">
        <f t="array" ref="ES76">ROUND(QUARTILE(IF(Sum!$FH$2:$FH$153=1,Sum!EQ$2:EQ$153),$C76),1)</f>
        <v>0</v>
      </c>
      <c r="ET76" cm="1">
        <f t="array" ref="ET76">ROUND(QUARTILE(IF(Sum!$FH$2:$FH$153=1,Sum!ER$2:ER$153),$C76),1)</f>
        <v>0</v>
      </c>
      <c r="EU76" cm="1">
        <f t="array" ref="EU76">ROUND(QUARTILE(IF(Sum!$FH$2:$FH$153=1,Sum!ES$2:ES$153),$C76),1)</f>
        <v>0</v>
      </c>
      <c r="EV76" cm="1">
        <f t="array" ref="EV76">ROUND(QUARTILE(IF(Sum!$FH$2:$FH$153=1,Sum!ET$2:ET$153),$C76),1)</f>
        <v>0</v>
      </c>
      <c r="EW76" cm="1">
        <f t="array" ref="EW76">ROUND(QUARTILE(IF(Sum!$FH$2:$FH$153=1,Sum!EU$2:EU$153),$C76),1)</f>
        <v>0</v>
      </c>
      <c r="EX76" cm="1">
        <f t="array" ref="EX76">ROUND(QUARTILE(IF(Sum!$FH$2:$FH$153=1,Sum!EV$2:EV$153),$C76),1)</f>
        <v>0</v>
      </c>
      <c r="EY76" cm="1">
        <f t="array" ref="EY76">ROUND(QUARTILE(IF(Sum!$FH$2:$FH$153=1,Sum!EW$2:EW$153),$C76),1)</f>
        <v>0</v>
      </c>
      <c r="EZ76" cm="1">
        <f t="array" ref="EZ76">ROUND(QUARTILE(IF(Sum!$FH$2:$FH$153=1,Sum!EX$2:EX$153),$C76),1)</f>
        <v>0</v>
      </c>
      <c r="FA76" cm="1">
        <f t="array" ref="FA76">ROUND(QUARTILE(IF(Sum!$FH$2:$FH$153=1,Sum!EY$2:EY$153),$C76),1)</f>
        <v>0</v>
      </c>
      <c r="FB76" cm="1">
        <f t="array" ref="FB76">ROUND(QUARTILE(IF(Sum!$FH$2:$FH$153=1,Sum!EZ$2:EZ$153),$C76),1)</f>
        <v>0</v>
      </c>
      <c r="FC76" cm="1">
        <f t="array" ref="FC76">ROUND(QUARTILE(IF(Sum!$FH$2:$FH$153=1,Sum!FA$2:FA$153),$C76),1)</f>
        <v>0</v>
      </c>
      <c r="FD76" cm="1">
        <f t="array" ref="FD76">ROUND(QUARTILE(IF(Sum!$FH$2:$FH$153=1,Sum!FB$2:FB$153),$C76),1)</f>
        <v>0</v>
      </c>
      <c r="FE76" cm="1">
        <f t="array" ref="FE76">ROUND(QUARTILE(IF(Sum!$FH$2:$FH$153=1,Sum!FC$2:FC$153),$C76),1)</f>
        <v>0</v>
      </c>
    </row>
    <row r="77" spans="1:161" x14ac:dyDescent="0.25">
      <c r="A77" s="198"/>
      <c r="B77" t="s">
        <v>386</v>
      </c>
      <c r="C77">
        <v>3</v>
      </c>
      <c r="D77" cm="1">
        <f t="array" ref="D77">ROUND(QUARTILE(IF(Sum!$FH$2:$FH$153=1,Sum!B$2:B$153),$C77),1)</f>
        <v>58.3</v>
      </c>
      <c r="E77" cm="1">
        <f t="array" ref="E77">ROUND(QUARTILE(IF(Sum!$FH$2:$FH$153=1,Sum!C$2:C$153),$C77),1)</f>
        <v>0.3</v>
      </c>
      <c r="F77" cm="1">
        <f t="array" ref="F77">ROUND(QUARTILE(IF(Sum!$FH$2:$FH$153=1,Sum!D$2:D$153),$C77),1)</f>
        <v>0</v>
      </c>
      <c r="G77" cm="1">
        <f t="array" ref="G77">ROUND(QUARTILE(IF(Sum!$FH$2:$FH$153=1,Sum!E$2:E$153),$C77),1)</f>
        <v>1</v>
      </c>
      <c r="H77" cm="1">
        <f t="array" ref="H77">ROUND(QUARTILE(IF(Sum!$FH$2:$FH$153=1,Sum!F$2:F$153),$C77),1)</f>
        <v>0.3</v>
      </c>
      <c r="I77" cm="1">
        <f t="array" ref="I77">ROUND(QUARTILE(IF(Sum!$FH$2:$FH$153=1,Sum!G$2:G$153),$C77),1)</f>
        <v>1</v>
      </c>
      <c r="J77" cm="1">
        <f t="array" ref="J77">ROUND(QUARTILE(IF(Sum!$FH$2:$FH$153=1,Sum!H$2:H$153),$C77),1)</f>
        <v>1</v>
      </c>
      <c r="K77" cm="1">
        <f t="array" ref="K77">ROUND(QUARTILE(IF(Sum!$FH$2:$FH$153=1,Sum!I$2:I$153),$C77),1)</f>
        <v>175</v>
      </c>
      <c r="L77" cm="1">
        <f t="array" ref="L77">ROUND(QUARTILE(IF(Sum!$FH$2:$FH$153=1,Sum!J$2:J$153),$C77),1)</f>
        <v>94.3</v>
      </c>
      <c r="M77" cm="1">
        <f t="array" ref="M77">ROUND(QUARTILE(IF(Sum!$FH$2:$FH$153=1,Sum!K$2:K$153),$C77),1)</f>
        <v>31.1</v>
      </c>
      <c r="N77" cm="1">
        <f t="array" ref="N77">ROUND(QUARTILE(IF(Sum!$FH$2:$FH$153=1,Sum!L$2:L$153),$C77),1)</f>
        <v>0.3</v>
      </c>
      <c r="O77" cm="1">
        <f t="array" ref="O77">ROUND(QUARTILE(IF(Sum!$FH$2:$FH$153=1,Sum!M$2:M$153),$C77),1)</f>
        <v>1</v>
      </c>
      <c r="P77" cm="1">
        <f t="array" ref="P77">ROUND(QUARTILE(IF(Sum!$FH$2:$FH$153=1,Sum!N$2:N$153),$C77),1)</f>
        <v>0</v>
      </c>
      <c r="Q77" cm="1">
        <f t="array" ref="Q77">ROUND(QUARTILE(IF(Sum!$FH$2:$FH$153=1,Sum!O$2:O$153),$C77),1)</f>
        <v>1</v>
      </c>
      <c r="R77" cm="1">
        <f t="array" ref="R77">ROUND(QUARTILE(IF(Sum!$FH$2:$FH$153=1,Sum!P$2:P$153),$C77),1)</f>
        <v>0</v>
      </c>
      <c r="S77" cm="1">
        <f t="array" ref="S77">ROUND(QUARTILE(IF(Sum!$FH$2:$FH$153=1,Sum!Q$2:Q$153),$C77),1)</f>
        <v>1</v>
      </c>
      <c r="T77" cm="1">
        <f t="array" ref="T77">ROUND(QUARTILE(IF(Sum!$FH$2:$FH$153=1,Sum!R$2:R$153),$C77),1)</f>
        <v>0.3</v>
      </c>
      <c r="U77" cm="1">
        <f t="array" ref="U77">ROUND(QUARTILE(IF(Sum!$FH$2:$FH$153=1,Sum!S$2:S$153),$C77),1)</f>
        <v>0</v>
      </c>
      <c r="V77" cm="1">
        <f t="array" ref="V77">ROUND(QUARTILE(IF(Sum!$FH$2:$FH$153=1,Sum!T$2:T$153),$C77),1)</f>
        <v>0</v>
      </c>
      <c r="W77" cm="1">
        <f t="array" ref="W77">ROUND(QUARTILE(IF(Sum!$FH$2:$FH$153=1,Sum!U$2:U$153),$C77),1)</f>
        <v>0</v>
      </c>
      <c r="X77" cm="1">
        <f t="array" ref="X77">ROUND(QUARTILE(IF(Sum!$FH$2:$FH$153=1,Sum!V$2:V$153),$C77),1)</f>
        <v>1</v>
      </c>
      <c r="Y77" cm="1">
        <f t="array" ref="Y77">ROUND(QUARTILE(IF(Sum!$FH$2:$FH$153=1,Sum!W$2:W$153),$C77),1)</f>
        <v>0</v>
      </c>
      <c r="Z77" cm="1">
        <f t="array" ref="Z77">ROUND(QUARTILE(IF(Sum!$FH$2:$FH$153=1,Sum!X$2:X$153),$C77),1)</f>
        <v>1</v>
      </c>
      <c r="AA77" cm="1">
        <f t="array" ref="AA77">ROUND(QUARTILE(IF(Sum!$FH$2:$FH$153=1,Sum!Y$2:Y$153),$C77),1)</f>
        <v>0</v>
      </c>
      <c r="AB77" cm="1">
        <f t="array" ref="AB77">ROUND(QUARTILE(IF(Sum!$FH$2:$FH$153=1,Sum!Z$2:Z$153),$C77),1)</f>
        <v>0</v>
      </c>
      <c r="AC77" cm="1">
        <f t="array" ref="AC77">ROUND(QUARTILE(IF(Sum!$FH$2:$FH$153=1,Sum!AA$2:AA$153),$C77),1)</f>
        <v>0</v>
      </c>
      <c r="AD77" cm="1">
        <f t="array" ref="AD77">ROUND(QUARTILE(IF(Sum!$FH$2:$FH$153=1,Sum!AB$2:AB$153),$C77),1)</f>
        <v>0</v>
      </c>
      <c r="AE77" cm="1">
        <f t="array" ref="AE77">ROUND(QUARTILE(IF(Sum!$FH$2:$FH$153=1,Sum!AC$2:AC$153),$C77),1)</f>
        <v>0</v>
      </c>
      <c r="AF77" cm="1">
        <f t="array" ref="AF77">ROUND(QUARTILE(IF(Sum!$FH$2:$FH$153=1,Sum!AD$2:AD$153),$C77),1)</f>
        <v>0</v>
      </c>
      <c r="AG77" cm="1">
        <f t="array" ref="AG77">ROUND(QUARTILE(IF(Sum!$FH$2:$FH$153=1,Sum!AE$2:AE$153),$C77),1)</f>
        <v>0</v>
      </c>
      <c r="AH77" cm="1">
        <f t="array" ref="AH77">ROUND(QUARTILE(IF(Sum!$FH$2:$FH$153=1,Sum!AF$2:AF$153),$C77),1)</f>
        <v>0</v>
      </c>
      <c r="AI77" cm="1">
        <f t="array" ref="AI77">ROUND(QUARTILE(IF(Sum!$FH$2:$FH$153=1,Sum!AG$2:AG$153),$C77),1)</f>
        <v>0</v>
      </c>
      <c r="AJ77" cm="1">
        <f t="array" ref="AJ77">ROUND(QUARTILE(IF(Sum!$FH$2:$FH$153=1,Sum!AH$2:AH$153),$C77),1)</f>
        <v>0</v>
      </c>
      <c r="AK77" cm="1">
        <f t="array" ref="AK77">ROUND(QUARTILE(IF(Sum!$FH$2:$FH$153=1,Sum!AI$2:AI$153),$C77),1)</f>
        <v>0</v>
      </c>
      <c r="AL77" cm="1">
        <f t="array" ref="AL77">ROUND(QUARTILE(IF(Sum!$FH$2:$FH$153=1,Sum!AJ$2:AJ$153),$C77),1)</f>
        <v>0</v>
      </c>
      <c r="AM77" cm="1">
        <f t="array" ref="AM77">ROUND(QUARTILE(IF(Sum!$FH$2:$FH$153=1,Sum!AK$2:AK$153),$C77),1)</f>
        <v>0</v>
      </c>
      <c r="AN77" cm="1">
        <f t="array" ref="AN77">ROUND(QUARTILE(IF(Sum!$FH$2:$FH$153=1,Sum!AL$2:AL$153),$C77),1)</f>
        <v>1</v>
      </c>
      <c r="AO77" cm="1">
        <f t="array" ref="AO77">ROUND(QUARTILE(IF(Sum!$FH$2:$FH$153=1,Sum!AM$2:AM$153),$C77),1)</f>
        <v>1</v>
      </c>
      <c r="AP77" cm="1">
        <f t="array" ref="AP77">ROUND(QUARTILE(IF(Sum!$FH$2:$FH$153=1,Sum!AN$2:AN$153),$C77),1)</f>
        <v>0</v>
      </c>
      <c r="AQ77" cm="1">
        <f t="array" ref="AQ77">ROUND(QUARTILE(IF(Sum!$FH$2:$FH$153=1,Sum!AO$2:AO$153),$C77),1)</f>
        <v>0</v>
      </c>
      <c r="AR77" cm="1">
        <f t="array" ref="AR77">ROUND(QUARTILE(IF(Sum!$FH$2:$FH$153=1,Sum!AP$2:AP$153),$C77),1)</f>
        <v>0</v>
      </c>
      <c r="AS77" cm="1">
        <f t="array" ref="AS77">ROUND(QUARTILE(IF(Sum!$FH$2:$FH$153=1,Sum!AQ$2:AQ$153),$C77),1)</f>
        <v>0</v>
      </c>
      <c r="AT77" cm="1">
        <f t="array" ref="AT77">ROUND(QUARTILE(IF(Sum!$FH$2:$FH$153=1,Sum!AR$2:AR$153),$C77),1)</f>
        <v>1</v>
      </c>
      <c r="AU77" cm="1">
        <f t="array" ref="AU77">ROUND(QUARTILE(IF(Sum!$FH$2:$FH$153=1,Sum!AS$2:AS$153),$C77),1)</f>
        <v>0</v>
      </c>
      <c r="AV77" cm="1">
        <f t="array" ref="AV77">ROUND(QUARTILE(IF(Sum!$FH$2:$FH$153=1,Sum!AT$2:AT$153),$C77),1)</f>
        <v>0</v>
      </c>
      <c r="AW77" cm="1">
        <f t="array" ref="AW77">ROUND(QUARTILE(IF(Sum!$FH$2:$FH$153=1,Sum!AU$2:AU$153),$C77),1)</f>
        <v>0</v>
      </c>
      <c r="AX77" cm="1">
        <f t="array" ref="AX77">ROUND(QUARTILE(IF(Sum!$FH$2:$FH$153=1,Sum!AV$2:AV$153),$C77),1)</f>
        <v>1</v>
      </c>
      <c r="AY77" cm="1">
        <f t="array" ref="AY77">ROUND(QUARTILE(IF(Sum!$FH$2:$FH$153=1,Sum!AW$2:AW$153),$C77),1)</f>
        <v>0</v>
      </c>
      <c r="AZ77" cm="1">
        <f t="array" ref="AZ77">ROUND(QUARTILE(IF(Sum!$FH$2:$FH$153=1,Sum!AX$2:AX$153),$C77),1)</f>
        <v>1</v>
      </c>
      <c r="BA77" cm="1">
        <f t="array" ref="BA77">ROUND(QUARTILE(IF(Sum!$FH$2:$FH$153=1,Sum!AY$2:AY$153),$C77),1)</f>
        <v>34.1</v>
      </c>
      <c r="BB77" cm="1">
        <f t="array" ref="BB77">ROUND(QUARTILE(IF(Sum!$FH$2:$FH$153=1,Sum!AZ$2:AZ$153),$C77),1)</f>
        <v>1.5</v>
      </c>
      <c r="BC77" cm="1">
        <f t="array" ref="BC77">ROUND(QUARTILE(IF(Sum!$FH$2:$FH$153=1,Sum!BA$2:BA$153),$C77),1)</f>
        <v>3.5</v>
      </c>
      <c r="BD77" cm="1">
        <f t="array" ref="BD77">ROUND(QUARTILE(IF(Sum!$FH$2:$FH$153=1,Sum!BB$2:BB$153),$C77),1)</f>
        <v>0</v>
      </c>
      <c r="BE77" cm="1">
        <f t="array" ref="BE77">ROUND(QUARTILE(IF(Sum!$FH$2:$FH$153=1,Sum!BC$2:BC$153),$C77),1)</f>
        <v>0</v>
      </c>
      <c r="BF77" cm="1">
        <f t="array" ref="BF77">ROUND(QUARTILE(IF(Sum!$FH$2:$FH$153=1,Sum!BD$2:BD$153),$C77),1)</f>
        <v>1</v>
      </c>
      <c r="BG77" cm="1">
        <f t="array" ref="BG77">ROUND(QUARTILE(IF(Sum!$FH$2:$FH$153=1,Sum!BE$2:BE$153),$C77),1)</f>
        <v>1.2</v>
      </c>
      <c r="BH77" cm="1">
        <f t="array" ref="BH77">ROUND(QUARTILE(IF(Sum!$FH$2:$FH$153=1,Sum!BF$2:BF$153),$C77),1)</f>
        <v>186.8</v>
      </c>
      <c r="BI77" cm="1">
        <f t="array" ref="BI77">ROUND(QUARTILE(IF(Sum!$FH$2:$FH$153=1,Sum!BG$2:BG$153),$C77),1)</f>
        <v>1</v>
      </c>
      <c r="BJ77" cm="1">
        <f t="array" ref="BJ77">ROUND(QUARTILE(IF(Sum!$FH$2:$FH$153=1,Sum!BH$2:BH$153),$C77),1)</f>
        <v>114.3</v>
      </c>
      <c r="BK77" cm="1">
        <f t="array" ref="BK77">ROUND(QUARTILE(IF(Sum!$FH$2:$FH$153=1,Sum!BI$2:BI$153),$C77),1)</f>
        <v>83.3</v>
      </c>
      <c r="BL77" cm="1">
        <f t="array" ref="BL77">ROUND(QUARTILE(IF(Sum!$FH$2:$FH$153=1,Sum!BJ$2:BJ$153),$C77),1)</f>
        <v>35</v>
      </c>
      <c r="BM77" cm="1">
        <f t="array" ref="BM77">ROUND(QUARTILE(IF(Sum!$FH$2:$FH$153=1,Sum!BK$2:BK$153),$C77),1)</f>
        <v>0</v>
      </c>
      <c r="BN77" cm="1">
        <f t="array" ref="BN77">ROUND(QUARTILE(IF(Sum!$FH$2:$FH$153=1,Sum!BL$2:BL$153),$C77),1)</f>
        <v>3</v>
      </c>
      <c r="BO77" cm="1">
        <f t="array" ref="BO77">ROUND(QUARTILE(IF(Sum!$FH$2:$FH$153=1,Sum!BM$2:BM$153),$C77),1)</f>
        <v>0</v>
      </c>
      <c r="BP77" cm="1">
        <f t="array" ref="BP77">ROUND(QUARTILE(IF(Sum!$FH$2:$FH$153=1,Sum!BN$2:BN$153),$C77),1)</f>
        <v>0</v>
      </c>
      <c r="BQ77" cm="1">
        <f t="array" ref="BQ77">ROUND(QUARTILE(IF(Sum!$FH$2:$FH$153=1,Sum!BO$2:BO$153),$C77),1)</f>
        <v>1</v>
      </c>
      <c r="BR77" cm="1">
        <f t="array" ref="BR77">ROUND(QUARTILE(IF(Sum!$FH$2:$FH$153=1,Sum!BP$2:BP$153),$C77),1)</f>
        <v>1</v>
      </c>
      <c r="BS77" cm="1">
        <f t="array" ref="BS77">ROUND(QUARTILE(IF(Sum!$FH$2:$FH$153=1,Sum!BQ$2:BQ$153),$C77),1)</f>
        <v>0</v>
      </c>
      <c r="BT77" cm="1">
        <f t="array" ref="BT77">ROUND(QUARTILE(IF(Sum!$FH$2:$FH$153=1,Sum!BR$2:BR$153),$C77),1)</f>
        <v>1</v>
      </c>
      <c r="BU77" cm="1">
        <f t="array" ref="BU77">ROUND(QUARTILE(IF(Sum!$FH$2:$FH$153=1,Sum!BS$2:BS$153),$C77),1)</f>
        <v>0</v>
      </c>
      <c r="BV77" cm="1">
        <f t="array" ref="BV77">ROUND(QUARTILE(IF(Sum!$FH$2:$FH$153=1,Sum!BT$2:BT$153),$C77),1)</f>
        <v>0</v>
      </c>
      <c r="BW77" cm="1">
        <f t="array" ref="BW77">ROUND(QUARTILE(IF(Sum!$FH$2:$FH$153=1,Sum!BU$2:BU$153),$C77),1)</f>
        <v>0</v>
      </c>
      <c r="BX77" cm="1">
        <f t="array" ref="BX77">ROUND(QUARTILE(IF(Sum!$FH$2:$FH$153=1,Sum!BV$2:BV$153),$C77),1)</f>
        <v>0</v>
      </c>
      <c r="BY77" cm="1">
        <f t="array" ref="BY77">ROUND(QUARTILE(IF(Sum!$FH$2:$FH$153=1,Sum!BW$2:BW$153),$C77),1)</f>
        <v>3</v>
      </c>
      <c r="BZ77" cm="1">
        <f t="array" ref="BZ77">ROUND(QUARTILE(IF(Sum!$FH$2:$FH$153=1,Sum!BX$2:BX$153),$C77),1)</f>
        <v>0</v>
      </c>
      <c r="CA77" cm="1">
        <f t="array" ref="CA77">ROUND(QUARTILE(IF(Sum!$FH$2:$FH$153=1,Sum!BY$2:BY$153),$C77),1)</f>
        <v>0</v>
      </c>
      <c r="CB77" cm="1">
        <f t="array" ref="CB77">ROUND(QUARTILE(IF(Sum!$FH$2:$FH$153=1,Sum!BZ$2:BZ$153),$C77),1)</f>
        <v>1</v>
      </c>
      <c r="CC77" cm="1">
        <f t="array" ref="CC77">ROUND(QUARTILE(IF(Sum!$FH$2:$FH$153=1,Sum!CA$2:CA$153),$C77),1)</f>
        <v>0</v>
      </c>
      <c r="CD77" cm="1">
        <f t="array" ref="CD77">ROUND(QUARTILE(IF(Sum!$FH$2:$FH$153=1,Sum!CB$2:CB$153),$C77),1)</f>
        <v>0</v>
      </c>
      <c r="CE77" cm="1">
        <f t="array" ref="CE77">ROUND(QUARTILE(IF(Sum!$FH$2:$FH$153=1,Sum!CC$2:CC$153),$C77),1)</f>
        <v>0</v>
      </c>
      <c r="CF77" cm="1">
        <f t="array" ref="CF77">ROUND(QUARTILE(IF(Sum!$FH$2:$FH$153=1,Sum!CD$2:CD$153),$C77),1)</f>
        <v>0</v>
      </c>
      <c r="CG77" cm="1">
        <f t="array" ref="CG77">ROUND(QUARTILE(IF(Sum!$FH$2:$FH$153=1,Sum!CE$2:CE$153),$C77),1)</f>
        <v>1</v>
      </c>
      <c r="CH77" cm="1">
        <f t="array" ref="CH77">ROUND(QUARTILE(IF(Sum!$FH$2:$FH$153=1,Sum!CF$2:CF$153),$C77),1)</f>
        <v>0</v>
      </c>
      <c r="CI77" cm="1">
        <f t="array" ref="CI77">ROUND(QUARTILE(IF(Sum!$FH$2:$FH$153=1,Sum!CG$2:CG$153),$C77),1)</f>
        <v>1</v>
      </c>
      <c r="CJ77" cm="1">
        <f t="array" ref="CJ77">ROUND(QUARTILE(IF(Sum!$FH$2:$FH$153=1,Sum!CH$2:CH$153),$C77),1)</f>
        <v>700</v>
      </c>
      <c r="CK77" cm="1">
        <f t="array" ref="CK77">ROUND(QUARTILE(IF(Sum!$FH$2:$FH$153=1,Sum!CI$2:CI$153),$C77),1)</f>
        <v>787.5</v>
      </c>
      <c r="CL77" cm="1">
        <f t="array" ref="CL77">ROUND(QUARTILE(IF(Sum!$FH$2:$FH$153=1,Sum!CJ$2:CJ$153),$C77),1)</f>
        <v>1</v>
      </c>
      <c r="CM77" cm="1">
        <f t="array" ref="CM77">ROUND(QUARTILE(IF(Sum!$FH$2:$FH$153=1,Sum!CK$2:CK$153),$C77),1)</f>
        <v>0</v>
      </c>
      <c r="CN77" cm="1">
        <f t="array" ref="CN77">ROUND(QUARTILE(IF(Sum!$FH$2:$FH$153=1,Sum!CL$2:CL$153),$C77),1)</f>
        <v>0</v>
      </c>
      <c r="CO77" cm="1">
        <f t="array" ref="CO77">ROUND(QUARTILE(IF(Sum!$FH$2:$FH$153=1,Sum!CM$2:CM$153),$C77),1)</f>
        <v>0</v>
      </c>
      <c r="CP77" cm="1">
        <f t="array" ref="CP77">ROUND(QUARTILE(IF(Sum!$FH$2:$FH$153=1,Sum!CN$2:CN$153),$C77),1)</f>
        <v>0</v>
      </c>
      <c r="CQ77" cm="1">
        <f t="array" ref="CQ77">ROUND(QUARTILE(IF(Sum!$FH$2:$FH$153=1,Sum!CO$2:CO$153),$C77),1)</f>
        <v>0</v>
      </c>
      <c r="CR77" cm="1">
        <f t="array" ref="CR77">ROUND(QUARTILE(IF(Sum!$FH$2:$FH$153=1,Sum!CP$2:CP$153),$C77),1)</f>
        <v>0</v>
      </c>
      <c r="CS77" cm="1">
        <f t="array" ref="CS77">ROUND(QUARTILE(IF(Sum!$FH$2:$FH$153=1,Sum!CQ$2:CQ$153),$C77),1)</f>
        <v>0</v>
      </c>
      <c r="CT77" cm="1">
        <f t="array" ref="CT77">ROUND(QUARTILE(IF(Sum!$FH$2:$FH$153=1,Sum!CR$2:CR$153),$C77),1)</f>
        <v>0</v>
      </c>
      <c r="CU77" cm="1">
        <f t="array" ref="CU77">ROUND(QUARTILE(IF(Sum!$FH$2:$FH$153=1,Sum!CS$2:CS$153),$C77),1)</f>
        <v>0</v>
      </c>
      <c r="CV77" cm="1">
        <f t="array" ref="CV77">ROUND(QUARTILE(IF(Sum!$FH$2:$FH$153=1,Sum!CT$2:CT$153),$C77),1)</f>
        <v>0</v>
      </c>
      <c r="CW77" cm="1">
        <f t="array" ref="CW77">ROUND(QUARTILE(IF(Sum!$FH$2:$FH$153=1,Sum!CU$2:CU$153),$C77),1)</f>
        <v>0</v>
      </c>
      <c r="CX77" cm="1">
        <f t="array" ref="CX77">ROUND(QUARTILE(IF(Sum!$FH$2:$FH$153=1,Sum!CV$2:CV$153),$C77),1)</f>
        <v>1</v>
      </c>
      <c r="CY77" cm="1">
        <f t="array" ref="CY77">ROUND(QUARTILE(IF(Sum!$FH$2:$FH$153=1,Sum!CW$2:CW$153),$C77),1)</f>
        <v>0</v>
      </c>
      <c r="CZ77" cm="1">
        <f t="array" ref="CZ77">ROUND(QUARTILE(IF(Sum!$FH$2:$FH$153=1,Sum!CX$2:CX$153),$C77),1)</f>
        <v>0</v>
      </c>
      <c r="DA77" cm="1">
        <f t="array" ref="DA77">ROUND(QUARTILE(IF(Sum!$FH$2:$FH$153=1,Sum!CY$2:CY$153),$C77),1)</f>
        <v>0</v>
      </c>
      <c r="DB77" cm="1">
        <f t="array" ref="DB77">ROUND(QUARTILE(IF(Sum!$FH$2:$FH$153=1,Sum!CZ$2:CZ$153),$C77),1)</f>
        <v>0</v>
      </c>
      <c r="DC77" cm="1">
        <f t="array" ref="DC77">ROUND(QUARTILE(IF(Sum!$FH$2:$FH$153=1,Sum!DA$2:DA$153),$C77),1)</f>
        <v>1</v>
      </c>
      <c r="DD77" cm="1">
        <f t="array" ref="DD77">ROUND(QUARTILE(IF(Sum!$FH$2:$FH$153=1,Sum!DB$2:DB$153),$C77),1)</f>
        <v>0</v>
      </c>
      <c r="DE77" cm="1">
        <f t="array" ref="DE77">ROUND(QUARTILE(IF(Sum!$FH$2:$FH$153=1,Sum!DC$2:DC$153),$C77),1)</f>
        <v>0</v>
      </c>
      <c r="DF77" cm="1">
        <f t="array" ref="DF77">ROUND(QUARTILE(IF(Sum!$FH$2:$FH$153=1,Sum!DD$2:DD$153),$C77),1)</f>
        <v>0</v>
      </c>
      <c r="DG77" cm="1">
        <f t="array" ref="DG77">ROUND(QUARTILE(IF(Sum!$FH$2:$FH$153=1,Sum!DE$2:DE$153),$C77),1)</f>
        <v>0</v>
      </c>
      <c r="DH77" cm="1">
        <f t="array" ref="DH77">ROUND(QUARTILE(IF(Sum!$FH$2:$FH$153=1,Sum!DF$2:DF$153),$C77),1)</f>
        <v>1</v>
      </c>
      <c r="DI77" cm="1">
        <f t="array" ref="DI77">ROUND(QUARTILE(IF(Sum!$FH$2:$FH$153=1,Sum!DG$2:DG$153),$C77),1)</f>
        <v>0</v>
      </c>
      <c r="DJ77" cm="1">
        <f t="array" ref="DJ77">ROUND(QUARTILE(IF(Sum!$FH$2:$FH$153=1,Sum!DH$2:DH$153),$C77),1)</f>
        <v>0</v>
      </c>
      <c r="DK77" cm="1">
        <f t="array" ref="DK77">ROUND(QUARTILE(IF(Sum!$FH$2:$FH$153=1,Sum!DI$2:DI$153),$C77),1)</f>
        <v>0</v>
      </c>
      <c r="DL77" cm="1">
        <f t="array" ref="DL77">ROUND(QUARTILE(IF(Sum!$FH$2:$FH$153=1,Sum!DJ$2:DJ$153),$C77),1)</f>
        <v>1</v>
      </c>
      <c r="DM77" cm="1">
        <f t="array" ref="DM77">ROUND(QUARTILE(IF(Sum!$FH$2:$FH$153=1,Sum!DK$2:DK$153),$C77),1)</f>
        <v>0</v>
      </c>
      <c r="DN77" cm="1">
        <f t="array" ref="DN77">ROUND(QUARTILE(IF(Sum!$FH$2:$FH$153=1,Sum!DL$2:DL$153),$C77),1)</f>
        <v>1</v>
      </c>
      <c r="DO77" cm="1">
        <f t="array" ref="DO77">ROUND(QUARTILE(IF(Sum!$FH$2:$FH$153=1,Sum!DM$2:DM$153),$C77),1)</f>
        <v>0</v>
      </c>
      <c r="DP77" cm="1">
        <f t="array" ref="DP77">ROUND(QUARTILE(IF(Sum!$FH$2:$FH$153=1,Sum!DN$2:DN$153),$C77),1)</f>
        <v>0</v>
      </c>
      <c r="DQ77" cm="1">
        <f t="array" ref="DQ77">ROUND(QUARTILE(IF(Sum!$FH$2:$FH$153=1,Sum!DO$2:DO$153),$C77),1)</f>
        <v>0</v>
      </c>
      <c r="DR77" cm="1">
        <f t="array" ref="DR77">ROUND(QUARTILE(IF(Sum!$FH$2:$FH$153=1,Sum!DP$2:DP$153),$C77),1)</f>
        <v>1</v>
      </c>
      <c r="DS77" cm="1">
        <f t="array" ref="DS77">ROUND(QUARTILE(IF(Sum!$FH$2:$FH$153=1,Sum!DQ$2:DQ$153),$C77),1)</f>
        <v>0</v>
      </c>
      <c r="DT77" cm="1">
        <f t="array" ref="DT77">ROUND(QUARTILE(IF(Sum!$FH$2:$FH$153=1,Sum!DR$2:DR$153),$C77),1)</f>
        <v>0</v>
      </c>
      <c r="DU77" cm="1">
        <f t="array" ref="DU77">ROUND(QUARTILE(IF(Sum!$FH$2:$FH$153=1,Sum!DS$2:DS$153),$C77),1)</f>
        <v>1</v>
      </c>
      <c r="DV77" cm="1">
        <f t="array" ref="DV77">ROUND(QUARTILE(IF(Sum!$FH$2:$FH$153=1,Sum!DT$2:DT$153),$C77),1)</f>
        <v>26.3</v>
      </c>
      <c r="DW77" cm="1">
        <f t="array" ref="DW77">ROUND(QUARTILE(IF(Sum!$FH$2:$FH$153=1,Sum!DU$2:DU$153),$C77),1)</f>
        <v>0</v>
      </c>
      <c r="DX77" cm="1">
        <f t="array" ref="DX77">ROUND(QUARTILE(IF(Sum!$FH$2:$FH$153=1,Sum!DV$2:DV$153),$C77),1)</f>
        <v>0</v>
      </c>
      <c r="DY77" cm="1">
        <f t="array" ref="DY77">ROUND(QUARTILE(IF(Sum!$FH$2:$FH$153=1,Sum!DW$2:DW$153),$C77),1)</f>
        <v>0</v>
      </c>
      <c r="DZ77" cm="1">
        <f t="array" ref="DZ77">ROUND(QUARTILE(IF(Sum!$FH$2:$FH$153=1,Sum!DX$2:DX$153),$C77),1)</f>
        <v>0</v>
      </c>
      <c r="EA77" cm="1">
        <f t="array" ref="EA77">ROUND(QUARTILE(IF(Sum!$FH$2:$FH$153=1,Sum!DY$2:DY$153),$C77),1)</f>
        <v>0</v>
      </c>
      <c r="EB77" cm="1">
        <f t="array" ref="EB77">ROUND(QUARTILE(IF(Sum!$FH$2:$FH$153=1,Sum!DZ$2:DZ$153),$C77),1)</f>
        <v>0</v>
      </c>
      <c r="EC77" cm="1">
        <f t="array" ref="EC77">ROUND(QUARTILE(IF(Sum!$FH$2:$FH$153=1,Sum!EA$2:EA$153),$C77),1)</f>
        <v>0</v>
      </c>
      <c r="ED77" cm="1">
        <f t="array" ref="ED77">ROUND(QUARTILE(IF(Sum!$FH$2:$FH$153=1,Sum!EB$2:EB$153),$C77),1)</f>
        <v>0</v>
      </c>
      <c r="EE77" cm="1">
        <f t="array" ref="EE77">ROUND(QUARTILE(IF(Sum!$FH$2:$FH$153=1,Sum!EC$2:EC$153),$C77),1)</f>
        <v>0</v>
      </c>
      <c r="EF77" cm="1">
        <f t="array" ref="EF77">ROUND(QUARTILE(IF(Sum!$FH$2:$FH$153=1,Sum!ED$2:ED$153),$C77),1)</f>
        <v>0</v>
      </c>
      <c r="EG77" cm="1">
        <f t="array" ref="EG77">ROUND(QUARTILE(IF(Sum!$FH$2:$FH$153=1,Sum!EE$2:EE$153),$C77),1)</f>
        <v>1</v>
      </c>
      <c r="EH77" cm="1">
        <f t="array" ref="EH77">ROUND(QUARTILE(IF(Sum!$FH$2:$FH$153=1,Sum!EF$2:EF$153),$C77),1)</f>
        <v>0</v>
      </c>
      <c r="EI77" cm="1">
        <f t="array" ref="EI77">ROUND(QUARTILE(IF(Sum!$FH$2:$FH$153=1,Sum!EG$2:EG$153),$C77),1)</f>
        <v>0</v>
      </c>
      <c r="EJ77" cm="1">
        <f t="array" ref="EJ77">ROUND(QUARTILE(IF(Sum!$FH$2:$FH$153=1,Sum!EH$2:EH$153),$C77),1)</f>
        <v>0</v>
      </c>
      <c r="EK77" cm="1">
        <f t="array" ref="EK77">ROUND(QUARTILE(IF(Sum!$FH$2:$FH$153=1,Sum!EI$2:EI$153),$C77),1)</f>
        <v>0</v>
      </c>
      <c r="EL77" cm="1">
        <f t="array" ref="EL77">ROUND(QUARTILE(IF(Sum!$FH$2:$FH$153=1,Sum!EJ$2:EJ$153),$C77),1)</f>
        <v>0</v>
      </c>
      <c r="EM77" cm="1">
        <f t="array" ref="EM77">ROUND(QUARTILE(IF(Sum!$FH$2:$FH$153=1,Sum!EK$2:EK$153),$C77),1)</f>
        <v>0</v>
      </c>
      <c r="EN77" cm="1">
        <f t="array" ref="EN77">ROUND(QUARTILE(IF(Sum!$FH$2:$FH$153=1,Sum!EL$2:EL$153),$C77),1)</f>
        <v>0</v>
      </c>
      <c r="EO77" cm="1">
        <f t="array" ref="EO77">ROUND(QUARTILE(IF(Sum!$FH$2:$FH$153=1,Sum!EM$2:EM$153),$C77),1)</f>
        <v>1</v>
      </c>
      <c r="EP77" cm="1">
        <f t="array" ref="EP77">ROUND(QUARTILE(IF(Sum!$FH$2:$FH$153=1,Sum!EN$2:EN$153),$C77),1)</f>
        <v>0</v>
      </c>
      <c r="EQ77" cm="1">
        <f t="array" ref="EQ77">ROUND(QUARTILE(IF(Sum!$FH$2:$FH$153=1,Sum!EO$2:EO$153),$C77),1)</f>
        <v>1</v>
      </c>
      <c r="ER77" cm="1">
        <f t="array" ref="ER77">ROUND(QUARTILE(IF(Sum!$FH$2:$FH$153=1,Sum!EP$2:EP$153),$C77),1)</f>
        <v>0</v>
      </c>
      <c r="ES77" cm="1">
        <f t="array" ref="ES77">ROUND(QUARTILE(IF(Sum!$FH$2:$FH$153=1,Sum!EQ$2:EQ$153),$C77),1)</f>
        <v>1</v>
      </c>
      <c r="ET77" cm="1">
        <f t="array" ref="ET77">ROUND(QUARTILE(IF(Sum!$FH$2:$FH$153=1,Sum!ER$2:ER$153),$C77),1)</f>
        <v>0</v>
      </c>
      <c r="EU77" cm="1">
        <f t="array" ref="EU77">ROUND(QUARTILE(IF(Sum!$FH$2:$FH$153=1,Sum!ES$2:ES$153),$C77),1)</f>
        <v>0</v>
      </c>
      <c r="EV77" cm="1">
        <f t="array" ref="EV77">ROUND(QUARTILE(IF(Sum!$FH$2:$FH$153=1,Sum!ET$2:ET$153),$C77),1)</f>
        <v>0</v>
      </c>
      <c r="EW77" cm="1">
        <f t="array" ref="EW77">ROUND(QUARTILE(IF(Sum!$FH$2:$FH$153=1,Sum!EU$2:EU$153),$C77),1)</f>
        <v>1</v>
      </c>
      <c r="EX77" cm="1">
        <f t="array" ref="EX77">ROUND(QUARTILE(IF(Sum!$FH$2:$FH$153=1,Sum!EV$2:EV$153),$C77),1)</f>
        <v>0</v>
      </c>
      <c r="EY77" cm="1">
        <f t="array" ref="EY77">ROUND(QUARTILE(IF(Sum!$FH$2:$FH$153=1,Sum!EW$2:EW$153),$C77),1)</f>
        <v>1</v>
      </c>
      <c r="EZ77" cm="1">
        <f t="array" ref="EZ77">ROUND(QUARTILE(IF(Sum!$FH$2:$FH$153=1,Sum!EX$2:EX$153),$C77),1)</f>
        <v>1</v>
      </c>
      <c r="FA77" cm="1">
        <f t="array" ref="FA77">ROUND(QUARTILE(IF(Sum!$FH$2:$FH$153=1,Sum!EY$2:EY$153),$C77),1)</f>
        <v>1</v>
      </c>
      <c r="FB77" cm="1">
        <f t="array" ref="FB77">ROUND(QUARTILE(IF(Sum!$FH$2:$FH$153=1,Sum!EZ$2:EZ$153),$C77),1)</f>
        <v>0</v>
      </c>
      <c r="FC77" cm="1">
        <f t="array" ref="FC77">ROUND(QUARTILE(IF(Sum!$FH$2:$FH$153=1,Sum!FA$2:FA$153),$C77),1)</f>
        <v>1</v>
      </c>
      <c r="FD77" cm="1">
        <f t="array" ref="FD77">ROUND(QUARTILE(IF(Sum!$FH$2:$FH$153=1,Sum!FB$2:FB$153),$C77),1)</f>
        <v>0</v>
      </c>
      <c r="FE77" cm="1">
        <f t="array" ref="FE77">ROUND(QUARTILE(IF(Sum!$FH$2:$FH$153=1,Sum!FC$2:FC$153),$C77),1)</f>
        <v>0</v>
      </c>
    </row>
    <row r="78" spans="1:161" x14ac:dyDescent="0.25">
      <c r="A78" s="198"/>
      <c r="B78" t="s">
        <v>383</v>
      </c>
      <c r="C78">
        <v>0</v>
      </c>
      <c r="D78" cm="1">
        <f t="array" ref="D78">ROUND(QUARTILE(IF(Sum!$FH$2:$FH$153=1,Sum!B$2:B$153),$C78),1)</f>
        <v>38</v>
      </c>
      <c r="E78" cm="1">
        <f t="array" ref="E78">ROUND(QUARTILE(IF(Sum!$FH$2:$FH$153=1,Sum!C$2:C$153),$C78),1)</f>
        <v>0</v>
      </c>
      <c r="F78" cm="1">
        <f t="array" ref="F78">ROUND(QUARTILE(IF(Sum!$FH$2:$FH$153=1,Sum!D$2:D$153),$C78),1)</f>
        <v>0</v>
      </c>
      <c r="G78" cm="1">
        <f t="array" ref="G78">ROUND(QUARTILE(IF(Sum!$FH$2:$FH$153=1,Sum!E$2:E$153),$C78),1)</f>
        <v>0</v>
      </c>
      <c r="H78" cm="1">
        <f t="array" ref="H78">ROUND(QUARTILE(IF(Sum!$FH$2:$FH$153=1,Sum!F$2:F$153),$C78),1)</f>
        <v>0</v>
      </c>
      <c r="I78" cm="1">
        <f t="array" ref="I78">ROUND(QUARTILE(IF(Sum!$FH$2:$FH$153=1,Sum!G$2:G$153),$C78),1)</f>
        <v>0</v>
      </c>
      <c r="J78" cm="1">
        <f t="array" ref="J78">ROUND(QUARTILE(IF(Sum!$FH$2:$FH$153=1,Sum!H$2:H$153),$C78),1)</f>
        <v>0</v>
      </c>
      <c r="K78" cm="1">
        <f t="array" ref="K78">ROUND(QUARTILE(IF(Sum!$FH$2:$FH$153=1,Sum!I$2:I$153),$C78),1)</f>
        <v>155</v>
      </c>
      <c r="L78" cm="1">
        <f t="array" ref="L78">ROUND(QUARTILE(IF(Sum!$FH$2:$FH$153=1,Sum!J$2:J$153),$C78),1)</f>
        <v>60</v>
      </c>
      <c r="M78" cm="1">
        <f t="array" ref="M78">ROUND(QUARTILE(IF(Sum!$FH$2:$FH$153=1,Sum!K$2:K$153),$C78),1)</f>
        <v>19.399999999999999</v>
      </c>
      <c r="N78" cm="1">
        <f t="array" ref="N78">ROUND(QUARTILE(IF(Sum!$FH$2:$FH$153=1,Sum!L$2:L$153),$C78),1)</f>
        <v>0</v>
      </c>
      <c r="O78" cm="1">
        <f t="array" ref="O78">ROUND(QUARTILE(IF(Sum!$FH$2:$FH$153=1,Sum!M$2:M$153),$C78),1)</f>
        <v>0</v>
      </c>
      <c r="P78" cm="1">
        <f t="array" ref="P78">ROUND(QUARTILE(IF(Sum!$FH$2:$FH$153=1,Sum!N$2:N$153),$C78),1)</f>
        <v>0</v>
      </c>
      <c r="Q78" cm="1">
        <f t="array" ref="Q78">ROUND(QUARTILE(IF(Sum!$FH$2:$FH$153=1,Sum!O$2:O$153),$C78),1)</f>
        <v>0</v>
      </c>
      <c r="R78" cm="1">
        <f t="array" ref="R78">ROUND(QUARTILE(IF(Sum!$FH$2:$FH$153=1,Sum!P$2:P$153),$C78),1)</f>
        <v>0</v>
      </c>
      <c r="S78" cm="1">
        <f t="array" ref="S78">ROUND(QUARTILE(IF(Sum!$FH$2:$FH$153=1,Sum!Q$2:Q$153),$C78),1)</f>
        <v>0</v>
      </c>
      <c r="T78" cm="1">
        <f t="array" ref="T78">ROUND(QUARTILE(IF(Sum!$FH$2:$FH$153=1,Sum!R$2:R$153),$C78),1)</f>
        <v>0</v>
      </c>
      <c r="U78" cm="1">
        <f t="array" ref="U78">ROUND(QUARTILE(IF(Sum!$FH$2:$FH$153=1,Sum!S$2:S$153),$C78),1)</f>
        <v>0</v>
      </c>
      <c r="V78" cm="1">
        <f t="array" ref="V78">ROUND(QUARTILE(IF(Sum!$FH$2:$FH$153=1,Sum!T$2:T$153),$C78),1)</f>
        <v>0</v>
      </c>
      <c r="W78" cm="1">
        <f t="array" ref="W78">ROUND(QUARTILE(IF(Sum!$FH$2:$FH$153=1,Sum!U$2:U$153),$C78),1)</f>
        <v>0</v>
      </c>
      <c r="X78" cm="1">
        <f t="array" ref="X78">ROUND(QUARTILE(IF(Sum!$FH$2:$FH$153=1,Sum!V$2:V$153),$C78),1)</f>
        <v>0</v>
      </c>
      <c r="Y78" cm="1">
        <f t="array" ref="Y78">ROUND(QUARTILE(IF(Sum!$FH$2:$FH$153=1,Sum!W$2:W$153),$C78),1)</f>
        <v>0</v>
      </c>
      <c r="Z78" cm="1">
        <f t="array" ref="Z78">ROUND(QUARTILE(IF(Sum!$FH$2:$FH$153=1,Sum!X$2:X$153),$C78),1)</f>
        <v>0</v>
      </c>
      <c r="AA78" cm="1">
        <f t="array" ref="AA78">ROUND(QUARTILE(IF(Sum!$FH$2:$FH$153=1,Sum!Y$2:Y$153),$C78),1)</f>
        <v>0</v>
      </c>
      <c r="AB78" cm="1">
        <f t="array" ref="AB78">ROUND(QUARTILE(IF(Sum!$FH$2:$FH$153=1,Sum!Z$2:Z$153),$C78),1)</f>
        <v>0</v>
      </c>
      <c r="AC78" cm="1">
        <f t="array" ref="AC78">ROUND(QUARTILE(IF(Sum!$FH$2:$FH$153=1,Sum!AA$2:AA$153),$C78),1)</f>
        <v>0</v>
      </c>
      <c r="AD78" cm="1">
        <f t="array" ref="AD78">ROUND(QUARTILE(IF(Sum!$FH$2:$FH$153=1,Sum!AB$2:AB$153),$C78),1)</f>
        <v>0</v>
      </c>
      <c r="AE78" cm="1">
        <f t="array" ref="AE78">ROUND(QUARTILE(IF(Sum!$FH$2:$FH$153=1,Sum!AC$2:AC$153),$C78),1)</f>
        <v>0</v>
      </c>
      <c r="AF78" cm="1">
        <f t="array" ref="AF78">ROUND(QUARTILE(IF(Sum!$FH$2:$FH$153=1,Sum!AD$2:AD$153),$C78),1)</f>
        <v>0</v>
      </c>
      <c r="AG78" cm="1">
        <f t="array" ref="AG78">ROUND(QUARTILE(IF(Sum!$FH$2:$FH$153=1,Sum!AE$2:AE$153),$C78),1)</f>
        <v>0</v>
      </c>
      <c r="AH78" cm="1">
        <f t="array" ref="AH78">ROUND(QUARTILE(IF(Sum!$FH$2:$FH$153=1,Sum!AF$2:AF$153),$C78),1)</f>
        <v>0</v>
      </c>
      <c r="AI78" cm="1">
        <f t="array" ref="AI78">ROUND(QUARTILE(IF(Sum!$FH$2:$FH$153=1,Sum!AG$2:AG$153),$C78),1)</f>
        <v>0</v>
      </c>
      <c r="AJ78" cm="1">
        <f t="array" ref="AJ78">ROUND(QUARTILE(IF(Sum!$FH$2:$FH$153=1,Sum!AH$2:AH$153),$C78),1)</f>
        <v>0</v>
      </c>
      <c r="AK78" cm="1">
        <f t="array" ref="AK78">ROUND(QUARTILE(IF(Sum!$FH$2:$FH$153=1,Sum!AI$2:AI$153),$C78),1)</f>
        <v>0</v>
      </c>
      <c r="AL78" cm="1">
        <f t="array" ref="AL78">ROUND(QUARTILE(IF(Sum!$FH$2:$FH$153=1,Sum!AJ$2:AJ$153),$C78),1)</f>
        <v>0</v>
      </c>
      <c r="AM78" cm="1">
        <f t="array" ref="AM78">ROUND(QUARTILE(IF(Sum!$FH$2:$FH$153=1,Sum!AK$2:AK$153),$C78),1)</f>
        <v>0</v>
      </c>
      <c r="AN78" cm="1">
        <f t="array" ref="AN78">ROUND(QUARTILE(IF(Sum!$FH$2:$FH$153=1,Sum!AL$2:AL$153),$C78),1)</f>
        <v>0</v>
      </c>
      <c r="AO78" cm="1">
        <f t="array" ref="AO78">ROUND(QUARTILE(IF(Sum!$FH$2:$FH$153=1,Sum!AM$2:AM$153),$C78),1)</f>
        <v>0</v>
      </c>
      <c r="AP78" cm="1">
        <f t="array" ref="AP78">ROUND(QUARTILE(IF(Sum!$FH$2:$FH$153=1,Sum!AN$2:AN$153),$C78),1)</f>
        <v>0</v>
      </c>
      <c r="AQ78" cm="1">
        <f t="array" ref="AQ78">ROUND(QUARTILE(IF(Sum!$FH$2:$FH$153=1,Sum!AO$2:AO$153),$C78),1)</f>
        <v>0</v>
      </c>
      <c r="AR78" cm="1">
        <f t="array" ref="AR78">ROUND(QUARTILE(IF(Sum!$FH$2:$FH$153=1,Sum!AP$2:AP$153),$C78),1)</f>
        <v>0</v>
      </c>
      <c r="AS78" cm="1">
        <f t="array" ref="AS78">ROUND(QUARTILE(IF(Sum!$FH$2:$FH$153=1,Sum!AQ$2:AQ$153),$C78),1)</f>
        <v>0</v>
      </c>
      <c r="AT78" cm="1">
        <f t="array" ref="AT78">ROUND(QUARTILE(IF(Sum!$FH$2:$FH$153=1,Sum!AR$2:AR$153),$C78),1)</f>
        <v>0</v>
      </c>
      <c r="AU78" cm="1">
        <f t="array" ref="AU78">ROUND(QUARTILE(IF(Sum!$FH$2:$FH$153=1,Sum!AS$2:AS$153),$C78),1)</f>
        <v>0</v>
      </c>
      <c r="AV78" cm="1">
        <f t="array" ref="AV78">ROUND(QUARTILE(IF(Sum!$FH$2:$FH$153=1,Sum!AT$2:AT$153),$C78),1)</f>
        <v>0</v>
      </c>
      <c r="AW78" cm="1">
        <f t="array" ref="AW78">ROUND(QUARTILE(IF(Sum!$FH$2:$FH$153=1,Sum!AU$2:AU$153),$C78),1)</f>
        <v>0</v>
      </c>
      <c r="AX78" cm="1">
        <f t="array" ref="AX78">ROUND(QUARTILE(IF(Sum!$FH$2:$FH$153=1,Sum!AV$2:AV$153),$C78),1)</f>
        <v>0</v>
      </c>
      <c r="AY78" cm="1">
        <f t="array" ref="AY78">ROUND(QUARTILE(IF(Sum!$FH$2:$FH$153=1,Sum!AW$2:AW$153),$C78),1)</f>
        <v>0</v>
      </c>
      <c r="AZ78" cm="1">
        <f t="array" ref="AZ78">ROUND(QUARTILE(IF(Sum!$FH$2:$FH$153=1,Sum!AX$2:AX$153),$C78),1)</f>
        <v>0</v>
      </c>
      <c r="BA78" cm="1">
        <f t="array" ref="BA78">ROUND(QUARTILE(IF(Sum!$FH$2:$FH$153=1,Sum!AY$2:AY$153),$C78),1)</f>
        <v>12</v>
      </c>
      <c r="BB78" cm="1">
        <f t="array" ref="BB78">ROUND(QUARTILE(IF(Sum!$FH$2:$FH$153=1,Sum!AZ$2:AZ$153),$C78),1)</f>
        <v>0.6</v>
      </c>
      <c r="BC78" cm="1">
        <f t="array" ref="BC78">ROUND(QUARTILE(IF(Sum!$FH$2:$FH$153=1,Sum!BA$2:BA$153),$C78),1)</f>
        <v>1.7</v>
      </c>
      <c r="BD78" cm="1">
        <f t="array" ref="BD78">ROUND(QUARTILE(IF(Sum!$FH$2:$FH$153=1,Sum!BB$2:BB$153),$C78),1)</f>
        <v>0</v>
      </c>
      <c r="BE78" cm="1">
        <f t="array" ref="BE78">ROUND(QUARTILE(IF(Sum!$FH$2:$FH$153=1,Sum!BC$2:BC$153),$C78),1)</f>
        <v>0</v>
      </c>
      <c r="BF78" cm="1">
        <f t="array" ref="BF78">ROUND(QUARTILE(IF(Sum!$FH$2:$FH$153=1,Sum!BD$2:BD$153),$C78),1)</f>
        <v>0</v>
      </c>
      <c r="BG78" cm="1">
        <f t="array" ref="BG78">ROUND(QUARTILE(IF(Sum!$FH$2:$FH$153=1,Sum!BE$2:BE$153),$C78),1)</f>
        <v>0.6</v>
      </c>
      <c r="BH78" cm="1">
        <f t="array" ref="BH78">ROUND(QUARTILE(IF(Sum!$FH$2:$FH$153=1,Sum!BF$2:BF$153),$C78),1)</f>
        <v>104</v>
      </c>
      <c r="BI78" cm="1">
        <f t="array" ref="BI78">ROUND(QUARTILE(IF(Sum!$FH$2:$FH$153=1,Sum!BG$2:BG$153),$C78),1)</f>
        <v>0</v>
      </c>
      <c r="BJ78" cm="1">
        <f t="array" ref="BJ78">ROUND(QUARTILE(IF(Sum!$FH$2:$FH$153=1,Sum!BH$2:BH$153),$C78),1)</f>
        <v>0</v>
      </c>
      <c r="BK78" cm="1">
        <f t="array" ref="BK78">ROUND(QUARTILE(IF(Sum!$FH$2:$FH$153=1,Sum!BI$2:BI$153),$C78),1)</f>
        <v>0</v>
      </c>
      <c r="BL78" cm="1">
        <f t="array" ref="BL78">ROUND(QUARTILE(IF(Sum!$FH$2:$FH$153=1,Sum!BJ$2:BJ$153),$C78),1)</f>
        <v>0</v>
      </c>
      <c r="BM78" cm="1">
        <f t="array" ref="BM78">ROUND(QUARTILE(IF(Sum!$FH$2:$FH$153=1,Sum!BK$2:BK$153),$C78),1)</f>
        <v>0</v>
      </c>
      <c r="BN78" cm="1">
        <f t="array" ref="BN78">ROUND(QUARTILE(IF(Sum!$FH$2:$FH$153=1,Sum!BL$2:BL$153),$C78),1)</f>
        <v>0</v>
      </c>
      <c r="BO78" cm="1">
        <f t="array" ref="BO78">ROUND(QUARTILE(IF(Sum!$FH$2:$FH$153=1,Sum!BM$2:BM$153),$C78),1)</f>
        <v>0</v>
      </c>
      <c r="BP78" cm="1">
        <f t="array" ref="BP78">ROUND(QUARTILE(IF(Sum!$FH$2:$FH$153=1,Sum!BN$2:BN$153),$C78),1)</f>
        <v>0</v>
      </c>
      <c r="BQ78" cm="1">
        <f t="array" ref="BQ78">ROUND(QUARTILE(IF(Sum!$FH$2:$FH$153=1,Sum!BO$2:BO$153),$C78),1)</f>
        <v>0</v>
      </c>
      <c r="BR78" cm="1">
        <f t="array" ref="BR78">ROUND(QUARTILE(IF(Sum!$FH$2:$FH$153=1,Sum!BP$2:BP$153),$C78),1)</f>
        <v>0</v>
      </c>
      <c r="BS78" cm="1">
        <f t="array" ref="BS78">ROUND(QUARTILE(IF(Sum!$FH$2:$FH$153=1,Sum!BQ$2:BQ$153),$C78),1)</f>
        <v>0</v>
      </c>
      <c r="BT78" cm="1">
        <f t="array" ref="BT78">ROUND(QUARTILE(IF(Sum!$FH$2:$FH$153=1,Sum!BR$2:BR$153),$C78),1)</f>
        <v>0</v>
      </c>
      <c r="BU78" cm="1">
        <f t="array" ref="BU78">ROUND(QUARTILE(IF(Sum!$FH$2:$FH$153=1,Sum!BS$2:BS$153),$C78),1)</f>
        <v>0</v>
      </c>
      <c r="BV78" cm="1">
        <f t="array" ref="BV78">ROUND(QUARTILE(IF(Sum!$FH$2:$FH$153=1,Sum!BT$2:BT$153),$C78),1)</f>
        <v>0</v>
      </c>
      <c r="BW78" cm="1">
        <f t="array" ref="BW78">ROUND(QUARTILE(IF(Sum!$FH$2:$FH$153=1,Sum!BU$2:BU$153),$C78),1)</f>
        <v>0</v>
      </c>
      <c r="BX78" cm="1">
        <f t="array" ref="BX78">ROUND(QUARTILE(IF(Sum!$FH$2:$FH$153=1,Sum!BV$2:BV$153),$C78),1)</f>
        <v>0</v>
      </c>
      <c r="BY78" cm="1">
        <f t="array" ref="BY78">ROUND(QUARTILE(IF(Sum!$FH$2:$FH$153=1,Sum!BW$2:BW$153),$C78),1)</f>
        <v>2</v>
      </c>
      <c r="BZ78" cm="1">
        <f t="array" ref="BZ78">ROUND(QUARTILE(IF(Sum!$FH$2:$FH$153=1,Sum!BX$2:BX$153),$C78),1)</f>
        <v>0</v>
      </c>
      <c r="CA78" cm="1">
        <f t="array" ref="CA78">ROUND(QUARTILE(IF(Sum!$FH$2:$FH$153=1,Sum!BY$2:BY$153),$C78),1)</f>
        <v>0</v>
      </c>
      <c r="CB78" cm="1">
        <f t="array" ref="CB78">ROUND(QUARTILE(IF(Sum!$FH$2:$FH$153=1,Sum!BZ$2:BZ$153),$C78),1)</f>
        <v>0</v>
      </c>
      <c r="CC78" cm="1">
        <f t="array" ref="CC78">ROUND(QUARTILE(IF(Sum!$FH$2:$FH$153=1,Sum!CA$2:CA$153),$C78),1)</f>
        <v>0</v>
      </c>
      <c r="CD78" cm="1">
        <f t="array" ref="CD78">ROUND(QUARTILE(IF(Sum!$FH$2:$FH$153=1,Sum!CB$2:CB$153),$C78),1)</f>
        <v>0</v>
      </c>
      <c r="CE78" cm="1">
        <f t="array" ref="CE78">ROUND(QUARTILE(IF(Sum!$FH$2:$FH$153=1,Sum!CC$2:CC$153),$C78),1)</f>
        <v>0</v>
      </c>
      <c r="CF78" cm="1">
        <f t="array" ref="CF78">ROUND(QUARTILE(IF(Sum!$FH$2:$FH$153=1,Sum!CD$2:CD$153),$C78),1)</f>
        <v>0</v>
      </c>
      <c r="CG78" cm="1">
        <f t="array" ref="CG78">ROUND(QUARTILE(IF(Sum!$FH$2:$FH$153=1,Sum!CE$2:CE$153),$C78),1)</f>
        <v>0</v>
      </c>
      <c r="CH78" cm="1">
        <f t="array" ref="CH78">ROUND(QUARTILE(IF(Sum!$FH$2:$FH$153=1,Sum!CF$2:CF$153),$C78),1)</f>
        <v>0</v>
      </c>
      <c r="CI78" cm="1">
        <f t="array" ref="CI78">ROUND(QUARTILE(IF(Sum!$FH$2:$FH$153=1,Sum!CG$2:CG$153),$C78),1)</f>
        <v>0</v>
      </c>
      <c r="CJ78" cm="1">
        <f t="array" ref="CJ78">ROUND(QUARTILE(IF(Sum!$FH$2:$FH$153=1,Sum!CH$2:CH$153),$C78),1)</f>
        <v>300</v>
      </c>
      <c r="CK78" cm="1">
        <f t="array" ref="CK78">ROUND(QUARTILE(IF(Sum!$FH$2:$FH$153=1,Sum!CI$2:CI$153),$C78),1)</f>
        <v>240</v>
      </c>
      <c r="CL78" cm="1">
        <f t="array" ref="CL78">ROUND(QUARTILE(IF(Sum!$FH$2:$FH$153=1,Sum!CJ$2:CJ$153),$C78),1)</f>
        <v>0</v>
      </c>
      <c r="CM78" cm="1">
        <f t="array" ref="CM78">ROUND(QUARTILE(IF(Sum!$FH$2:$FH$153=1,Sum!CK$2:CK$153),$C78),1)</f>
        <v>0</v>
      </c>
      <c r="CN78" cm="1">
        <f t="array" ref="CN78">ROUND(QUARTILE(IF(Sum!$FH$2:$FH$153=1,Sum!CL$2:CL$153),$C78),1)</f>
        <v>0</v>
      </c>
      <c r="CO78" cm="1">
        <f t="array" ref="CO78">ROUND(QUARTILE(IF(Sum!$FH$2:$FH$153=1,Sum!CM$2:CM$153),$C78),1)</f>
        <v>0</v>
      </c>
      <c r="CP78" cm="1">
        <f t="array" ref="CP78">ROUND(QUARTILE(IF(Sum!$FH$2:$FH$153=1,Sum!CN$2:CN$153),$C78),1)</f>
        <v>0</v>
      </c>
      <c r="CQ78" cm="1">
        <f t="array" ref="CQ78">ROUND(QUARTILE(IF(Sum!$FH$2:$FH$153=1,Sum!CO$2:CO$153),$C78),1)</f>
        <v>0</v>
      </c>
      <c r="CR78" cm="1">
        <f t="array" ref="CR78">ROUND(QUARTILE(IF(Sum!$FH$2:$FH$153=1,Sum!CP$2:CP$153),$C78),1)</f>
        <v>0</v>
      </c>
      <c r="CS78" cm="1">
        <f t="array" ref="CS78">ROUND(QUARTILE(IF(Sum!$FH$2:$FH$153=1,Sum!CQ$2:CQ$153),$C78),1)</f>
        <v>0</v>
      </c>
      <c r="CT78" cm="1">
        <f t="array" ref="CT78">ROUND(QUARTILE(IF(Sum!$FH$2:$FH$153=1,Sum!CR$2:CR$153),$C78),1)</f>
        <v>0</v>
      </c>
      <c r="CU78" cm="1">
        <f t="array" ref="CU78">ROUND(QUARTILE(IF(Sum!$FH$2:$FH$153=1,Sum!CS$2:CS$153),$C78),1)</f>
        <v>0</v>
      </c>
      <c r="CV78" cm="1">
        <f t="array" ref="CV78">ROUND(QUARTILE(IF(Sum!$FH$2:$FH$153=1,Sum!CT$2:CT$153),$C78),1)</f>
        <v>0</v>
      </c>
      <c r="CW78" cm="1">
        <f t="array" ref="CW78">ROUND(QUARTILE(IF(Sum!$FH$2:$FH$153=1,Sum!CU$2:CU$153),$C78),1)</f>
        <v>0</v>
      </c>
      <c r="CX78" cm="1">
        <f t="array" ref="CX78">ROUND(QUARTILE(IF(Sum!$FH$2:$FH$153=1,Sum!CV$2:CV$153),$C78),1)</f>
        <v>0</v>
      </c>
      <c r="CY78" cm="1">
        <f t="array" ref="CY78">ROUND(QUARTILE(IF(Sum!$FH$2:$FH$153=1,Sum!CW$2:CW$153),$C78),1)</f>
        <v>0</v>
      </c>
      <c r="CZ78" cm="1">
        <f t="array" ref="CZ78">ROUND(QUARTILE(IF(Sum!$FH$2:$FH$153=1,Sum!CX$2:CX$153),$C78),1)</f>
        <v>0</v>
      </c>
      <c r="DA78" cm="1">
        <f t="array" ref="DA78">ROUND(QUARTILE(IF(Sum!$FH$2:$FH$153=1,Sum!CY$2:CY$153),$C78),1)</f>
        <v>0</v>
      </c>
      <c r="DB78" cm="1">
        <f t="array" ref="DB78">ROUND(QUARTILE(IF(Sum!$FH$2:$FH$153=1,Sum!CZ$2:CZ$153),$C78),1)</f>
        <v>0</v>
      </c>
      <c r="DC78" cm="1">
        <f t="array" ref="DC78">ROUND(QUARTILE(IF(Sum!$FH$2:$FH$153=1,Sum!DA$2:DA$153),$C78),1)</f>
        <v>0</v>
      </c>
      <c r="DD78" cm="1">
        <f t="array" ref="DD78">ROUND(QUARTILE(IF(Sum!$FH$2:$FH$153=1,Sum!DB$2:DB$153),$C78),1)</f>
        <v>0</v>
      </c>
      <c r="DE78" cm="1">
        <f t="array" ref="DE78">ROUND(QUARTILE(IF(Sum!$FH$2:$FH$153=1,Sum!DC$2:DC$153),$C78),1)</f>
        <v>0</v>
      </c>
      <c r="DF78" cm="1">
        <f t="array" ref="DF78">ROUND(QUARTILE(IF(Sum!$FH$2:$FH$153=1,Sum!DD$2:DD$153),$C78),1)</f>
        <v>0</v>
      </c>
      <c r="DG78" cm="1">
        <f t="array" ref="DG78">ROUND(QUARTILE(IF(Sum!$FH$2:$FH$153=1,Sum!DE$2:DE$153),$C78),1)</f>
        <v>0</v>
      </c>
      <c r="DH78" cm="1">
        <f t="array" ref="DH78">ROUND(QUARTILE(IF(Sum!$FH$2:$FH$153=1,Sum!DF$2:DF$153),$C78),1)</f>
        <v>0</v>
      </c>
      <c r="DI78" cm="1">
        <f t="array" ref="DI78">ROUND(QUARTILE(IF(Sum!$FH$2:$FH$153=1,Sum!DG$2:DG$153),$C78),1)</f>
        <v>0</v>
      </c>
      <c r="DJ78" cm="1">
        <f t="array" ref="DJ78">ROUND(QUARTILE(IF(Sum!$FH$2:$FH$153=1,Sum!DH$2:DH$153),$C78),1)</f>
        <v>0</v>
      </c>
      <c r="DK78" cm="1">
        <f t="array" ref="DK78">ROUND(QUARTILE(IF(Sum!$FH$2:$FH$153=1,Sum!DI$2:DI$153),$C78),1)</f>
        <v>0</v>
      </c>
      <c r="DL78" cm="1">
        <f t="array" ref="DL78">ROUND(QUARTILE(IF(Sum!$FH$2:$FH$153=1,Sum!DJ$2:DJ$153),$C78),1)</f>
        <v>0</v>
      </c>
      <c r="DM78" cm="1">
        <f t="array" ref="DM78">ROUND(QUARTILE(IF(Sum!$FH$2:$FH$153=1,Sum!DK$2:DK$153),$C78),1)</f>
        <v>0</v>
      </c>
      <c r="DN78" cm="1">
        <f t="array" ref="DN78">ROUND(QUARTILE(IF(Sum!$FH$2:$FH$153=1,Sum!DL$2:DL$153),$C78),1)</f>
        <v>0</v>
      </c>
      <c r="DO78" cm="1">
        <f t="array" ref="DO78">ROUND(QUARTILE(IF(Sum!$FH$2:$FH$153=1,Sum!DM$2:DM$153),$C78),1)</f>
        <v>0</v>
      </c>
      <c r="DP78" cm="1">
        <f t="array" ref="DP78">ROUND(QUARTILE(IF(Sum!$FH$2:$FH$153=1,Sum!DN$2:DN$153),$C78),1)</f>
        <v>0</v>
      </c>
      <c r="DQ78" cm="1">
        <f t="array" ref="DQ78">ROUND(QUARTILE(IF(Sum!$FH$2:$FH$153=1,Sum!DO$2:DO$153),$C78),1)</f>
        <v>0</v>
      </c>
      <c r="DR78" cm="1">
        <f t="array" ref="DR78">ROUND(QUARTILE(IF(Sum!$FH$2:$FH$153=1,Sum!DP$2:DP$153),$C78),1)</f>
        <v>0</v>
      </c>
      <c r="DS78" cm="1">
        <f t="array" ref="DS78">ROUND(QUARTILE(IF(Sum!$FH$2:$FH$153=1,Sum!DQ$2:DQ$153),$C78),1)</f>
        <v>0</v>
      </c>
      <c r="DT78" cm="1">
        <f t="array" ref="DT78">ROUND(QUARTILE(IF(Sum!$FH$2:$FH$153=1,Sum!DR$2:DR$153),$C78),1)</f>
        <v>0</v>
      </c>
      <c r="DU78" cm="1">
        <f t="array" ref="DU78">ROUND(QUARTILE(IF(Sum!$FH$2:$FH$153=1,Sum!DS$2:DS$153),$C78),1)</f>
        <v>0</v>
      </c>
      <c r="DV78" cm="1">
        <f t="array" ref="DV78">ROUND(QUARTILE(IF(Sum!$FH$2:$FH$153=1,Sum!DT$2:DT$153),$C78),1)</f>
        <v>9</v>
      </c>
      <c r="DW78" cm="1">
        <f t="array" ref="DW78">ROUND(QUARTILE(IF(Sum!$FH$2:$FH$153=1,Sum!DU$2:DU$153),$C78),1)</f>
        <v>0</v>
      </c>
      <c r="DX78" cm="1">
        <f t="array" ref="DX78">ROUND(QUARTILE(IF(Sum!$FH$2:$FH$153=1,Sum!DV$2:DV$153),$C78),1)</f>
        <v>0</v>
      </c>
      <c r="DY78" cm="1">
        <f t="array" ref="DY78">ROUND(QUARTILE(IF(Sum!$FH$2:$FH$153=1,Sum!DW$2:DW$153),$C78),1)</f>
        <v>0</v>
      </c>
      <c r="DZ78" cm="1">
        <f t="array" ref="DZ78">ROUND(QUARTILE(IF(Sum!$FH$2:$FH$153=1,Sum!DX$2:DX$153),$C78),1)</f>
        <v>0</v>
      </c>
      <c r="EA78" cm="1">
        <f t="array" ref="EA78">ROUND(QUARTILE(IF(Sum!$FH$2:$FH$153=1,Sum!DY$2:DY$153),$C78),1)</f>
        <v>0</v>
      </c>
      <c r="EB78" cm="1">
        <f t="array" ref="EB78">ROUND(QUARTILE(IF(Sum!$FH$2:$FH$153=1,Sum!DZ$2:DZ$153),$C78),1)</f>
        <v>0</v>
      </c>
      <c r="EC78" cm="1">
        <f t="array" ref="EC78">ROUND(QUARTILE(IF(Sum!$FH$2:$FH$153=1,Sum!EA$2:EA$153),$C78),1)</f>
        <v>0</v>
      </c>
      <c r="ED78" cm="1">
        <f t="array" ref="ED78">ROUND(QUARTILE(IF(Sum!$FH$2:$FH$153=1,Sum!EB$2:EB$153),$C78),1)</f>
        <v>0</v>
      </c>
      <c r="EE78" cm="1">
        <f t="array" ref="EE78">ROUND(QUARTILE(IF(Sum!$FH$2:$FH$153=1,Sum!EC$2:EC$153),$C78),1)</f>
        <v>0</v>
      </c>
      <c r="EF78" cm="1">
        <f t="array" ref="EF78">ROUND(QUARTILE(IF(Sum!$FH$2:$FH$153=1,Sum!ED$2:ED$153),$C78),1)</f>
        <v>0</v>
      </c>
      <c r="EG78" cm="1">
        <f t="array" ref="EG78">ROUND(QUARTILE(IF(Sum!$FH$2:$FH$153=1,Sum!EE$2:EE$153),$C78),1)</f>
        <v>0</v>
      </c>
      <c r="EH78" cm="1">
        <f t="array" ref="EH78">ROUND(QUARTILE(IF(Sum!$FH$2:$FH$153=1,Sum!EF$2:EF$153),$C78),1)</f>
        <v>0</v>
      </c>
      <c r="EI78" cm="1">
        <f t="array" ref="EI78">ROUND(QUARTILE(IF(Sum!$FH$2:$FH$153=1,Sum!EG$2:EG$153),$C78),1)</f>
        <v>0</v>
      </c>
      <c r="EJ78" cm="1">
        <f t="array" ref="EJ78">ROUND(QUARTILE(IF(Sum!$FH$2:$FH$153=1,Sum!EH$2:EH$153),$C78),1)</f>
        <v>0</v>
      </c>
      <c r="EK78" cm="1">
        <f t="array" ref="EK78">ROUND(QUARTILE(IF(Sum!$FH$2:$FH$153=1,Sum!EI$2:EI$153),$C78),1)</f>
        <v>0</v>
      </c>
      <c r="EL78" cm="1">
        <f t="array" ref="EL78">ROUND(QUARTILE(IF(Sum!$FH$2:$FH$153=1,Sum!EJ$2:EJ$153),$C78),1)</f>
        <v>0</v>
      </c>
      <c r="EM78" cm="1">
        <f t="array" ref="EM78">ROUND(QUARTILE(IF(Sum!$FH$2:$FH$153=1,Sum!EK$2:EK$153),$C78),1)</f>
        <v>0</v>
      </c>
      <c r="EN78" cm="1">
        <f t="array" ref="EN78">ROUND(QUARTILE(IF(Sum!$FH$2:$FH$153=1,Sum!EL$2:EL$153),$C78),1)</f>
        <v>0</v>
      </c>
      <c r="EO78" cm="1">
        <f t="array" ref="EO78">ROUND(QUARTILE(IF(Sum!$FH$2:$FH$153=1,Sum!EM$2:EM$153),$C78),1)</f>
        <v>0</v>
      </c>
      <c r="EP78" cm="1">
        <f t="array" ref="EP78">ROUND(QUARTILE(IF(Sum!$FH$2:$FH$153=1,Sum!EN$2:EN$153),$C78),1)</f>
        <v>0</v>
      </c>
      <c r="EQ78" cm="1">
        <f t="array" ref="EQ78">ROUND(QUARTILE(IF(Sum!$FH$2:$FH$153=1,Sum!EO$2:EO$153),$C78),1)</f>
        <v>0</v>
      </c>
      <c r="ER78" cm="1">
        <f t="array" ref="ER78">ROUND(QUARTILE(IF(Sum!$FH$2:$FH$153=1,Sum!EP$2:EP$153),$C78),1)</f>
        <v>0</v>
      </c>
      <c r="ES78" cm="1">
        <f t="array" ref="ES78">ROUND(QUARTILE(IF(Sum!$FH$2:$FH$153=1,Sum!EQ$2:EQ$153),$C78),1)</f>
        <v>0</v>
      </c>
      <c r="ET78" cm="1">
        <f t="array" ref="ET78">ROUND(QUARTILE(IF(Sum!$FH$2:$FH$153=1,Sum!ER$2:ER$153),$C78),1)</f>
        <v>0</v>
      </c>
      <c r="EU78" cm="1">
        <f t="array" ref="EU78">ROUND(QUARTILE(IF(Sum!$FH$2:$FH$153=1,Sum!ES$2:ES$153),$C78),1)</f>
        <v>0</v>
      </c>
      <c r="EV78" cm="1">
        <f t="array" ref="EV78">ROUND(QUARTILE(IF(Sum!$FH$2:$FH$153=1,Sum!ET$2:ET$153),$C78),1)</f>
        <v>0</v>
      </c>
      <c r="EW78" cm="1">
        <f t="array" ref="EW78">ROUND(QUARTILE(IF(Sum!$FH$2:$FH$153=1,Sum!EU$2:EU$153),$C78),1)</f>
        <v>0</v>
      </c>
      <c r="EX78" cm="1">
        <f t="array" ref="EX78">ROUND(QUARTILE(IF(Sum!$FH$2:$FH$153=1,Sum!EV$2:EV$153),$C78),1)</f>
        <v>0</v>
      </c>
      <c r="EY78" cm="1">
        <f t="array" ref="EY78">ROUND(QUARTILE(IF(Sum!$FH$2:$FH$153=1,Sum!EW$2:EW$153),$C78),1)</f>
        <v>0</v>
      </c>
      <c r="EZ78" cm="1">
        <f t="array" ref="EZ78">ROUND(QUARTILE(IF(Sum!$FH$2:$FH$153=1,Sum!EX$2:EX$153),$C78),1)</f>
        <v>0</v>
      </c>
      <c r="FA78" cm="1">
        <f t="array" ref="FA78">ROUND(QUARTILE(IF(Sum!$FH$2:$FH$153=1,Sum!EY$2:EY$153),$C78),1)</f>
        <v>0</v>
      </c>
      <c r="FB78" cm="1">
        <f t="array" ref="FB78">ROUND(QUARTILE(IF(Sum!$FH$2:$FH$153=1,Sum!EZ$2:EZ$153),$C78),1)</f>
        <v>0</v>
      </c>
      <c r="FC78" cm="1">
        <f t="array" ref="FC78">ROUND(QUARTILE(IF(Sum!$FH$2:$FH$153=1,Sum!FA$2:FA$153),$C78),1)</f>
        <v>0</v>
      </c>
      <c r="FD78" cm="1">
        <f t="array" ref="FD78">ROUND(QUARTILE(IF(Sum!$FH$2:$FH$153=1,Sum!FB$2:FB$153),$C78),1)</f>
        <v>0</v>
      </c>
      <c r="FE78" cm="1">
        <f t="array" ref="FE78">ROUND(QUARTILE(IF(Sum!$FH$2:$FH$153=1,Sum!FC$2:FC$153),$C78),1)</f>
        <v>0</v>
      </c>
    </row>
    <row r="79" spans="1:161" x14ac:dyDescent="0.25">
      <c r="A79" s="198"/>
      <c r="B79" t="s">
        <v>387</v>
      </c>
      <c r="C79">
        <v>4</v>
      </c>
      <c r="D79" cm="1">
        <f t="array" ref="D79">ROUND(QUARTILE(IF(Sum!$FH$2:$FH$153=1,Sum!B$2:B$153),$C79),1)</f>
        <v>68</v>
      </c>
      <c r="E79" cm="1">
        <f t="array" ref="E79">ROUND(QUARTILE(IF(Sum!$FH$2:$FH$153=1,Sum!C$2:C$153),$C79),1)</f>
        <v>1</v>
      </c>
      <c r="F79" cm="1">
        <f t="array" ref="F79">ROUND(QUARTILE(IF(Sum!$FH$2:$FH$153=1,Sum!D$2:D$153),$C79),1)</f>
        <v>1</v>
      </c>
      <c r="G79" cm="1">
        <f t="array" ref="G79">ROUND(QUARTILE(IF(Sum!$FH$2:$FH$153=1,Sum!E$2:E$153),$C79),1)</f>
        <v>1</v>
      </c>
      <c r="H79" cm="1">
        <f t="array" ref="H79">ROUND(QUARTILE(IF(Sum!$FH$2:$FH$153=1,Sum!F$2:F$153),$C79),1)</f>
        <v>1</v>
      </c>
      <c r="I79" cm="1">
        <f t="array" ref="I79">ROUND(QUARTILE(IF(Sum!$FH$2:$FH$153=1,Sum!G$2:G$153),$C79),1)</f>
        <v>1</v>
      </c>
      <c r="J79" cm="1">
        <f t="array" ref="J79">ROUND(QUARTILE(IF(Sum!$FH$2:$FH$153=1,Sum!H$2:H$153),$C79),1)</f>
        <v>1</v>
      </c>
      <c r="K79" cm="1">
        <f t="array" ref="K79">ROUND(QUARTILE(IF(Sum!$FH$2:$FH$153=1,Sum!I$2:I$153),$C79),1)</f>
        <v>184</v>
      </c>
      <c r="L79" cm="1">
        <f t="array" ref="L79">ROUND(QUARTILE(IF(Sum!$FH$2:$FH$153=1,Sum!J$2:J$153),$C79),1)</f>
        <v>110</v>
      </c>
      <c r="M79" cm="1">
        <f t="array" ref="M79">ROUND(QUARTILE(IF(Sum!$FH$2:$FH$153=1,Sum!K$2:K$153),$C79),1)</f>
        <v>38.4</v>
      </c>
      <c r="N79" cm="1">
        <f t="array" ref="N79">ROUND(QUARTILE(IF(Sum!$FH$2:$FH$153=1,Sum!L$2:L$153),$C79),1)</f>
        <v>1</v>
      </c>
      <c r="O79" cm="1">
        <f t="array" ref="O79">ROUND(QUARTILE(IF(Sum!$FH$2:$FH$153=1,Sum!M$2:M$153),$C79),1)</f>
        <v>1</v>
      </c>
      <c r="P79" cm="1">
        <f t="array" ref="P79">ROUND(QUARTILE(IF(Sum!$FH$2:$FH$153=1,Sum!N$2:N$153),$C79),1)</f>
        <v>1</v>
      </c>
      <c r="Q79" cm="1">
        <f t="array" ref="Q79">ROUND(QUARTILE(IF(Sum!$FH$2:$FH$153=1,Sum!O$2:O$153),$C79),1)</f>
        <v>1</v>
      </c>
      <c r="R79" cm="1">
        <f t="array" ref="R79">ROUND(QUARTILE(IF(Sum!$FH$2:$FH$153=1,Sum!P$2:P$153),$C79),1)</f>
        <v>1</v>
      </c>
      <c r="S79" cm="1">
        <f t="array" ref="S79">ROUND(QUARTILE(IF(Sum!$FH$2:$FH$153=1,Sum!Q$2:Q$153),$C79),1)</f>
        <v>1</v>
      </c>
      <c r="T79" cm="1">
        <f t="array" ref="T79">ROUND(QUARTILE(IF(Sum!$FH$2:$FH$153=1,Sum!R$2:R$153),$C79),1)</f>
        <v>1</v>
      </c>
      <c r="U79" cm="1">
        <f t="array" ref="U79">ROUND(QUARTILE(IF(Sum!$FH$2:$FH$153=1,Sum!S$2:S$153),$C79),1)</f>
        <v>1</v>
      </c>
      <c r="V79" cm="1">
        <f t="array" ref="V79">ROUND(QUARTILE(IF(Sum!$FH$2:$FH$153=1,Sum!T$2:T$153),$C79),1)</f>
        <v>1</v>
      </c>
      <c r="W79" cm="1">
        <f t="array" ref="W79">ROUND(QUARTILE(IF(Sum!$FH$2:$FH$153=1,Sum!U$2:U$153),$C79),1)</f>
        <v>1</v>
      </c>
      <c r="X79" cm="1">
        <f t="array" ref="X79">ROUND(QUARTILE(IF(Sum!$FH$2:$FH$153=1,Sum!V$2:V$153),$C79),1)</f>
        <v>1</v>
      </c>
      <c r="Y79" cm="1">
        <f t="array" ref="Y79">ROUND(QUARTILE(IF(Sum!$FH$2:$FH$153=1,Sum!W$2:W$153),$C79),1)</f>
        <v>1</v>
      </c>
      <c r="Z79" cm="1">
        <f t="array" ref="Z79">ROUND(QUARTILE(IF(Sum!$FH$2:$FH$153=1,Sum!X$2:X$153),$C79),1)</f>
        <v>1</v>
      </c>
      <c r="AA79" cm="1">
        <f t="array" ref="AA79">ROUND(QUARTILE(IF(Sum!$FH$2:$FH$153=1,Sum!Y$2:Y$153),$C79),1)</f>
        <v>1</v>
      </c>
      <c r="AB79" cm="1">
        <f t="array" ref="AB79">ROUND(QUARTILE(IF(Sum!$FH$2:$FH$153=1,Sum!Z$2:Z$153),$C79),1)</f>
        <v>1</v>
      </c>
      <c r="AC79" cm="1">
        <f t="array" ref="AC79">ROUND(QUARTILE(IF(Sum!$FH$2:$FH$153=1,Sum!AA$2:AA$153),$C79),1)</f>
        <v>1</v>
      </c>
      <c r="AD79" cm="1">
        <f t="array" ref="AD79">ROUND(QUARTILE(IF(Sum!$FH$2:$FH$153=1,Sum!AB$2:AB$153),$C79),1)</f>
        <v>0</v>
      </c>
      <c r="AE79" cm="1">
        <f t="array" ref="AE79">ROUND(QUARTILE(IF(Sum!$FH$2:$FH$153=1,Sum!AC$2:AC$153),$C79),1)</f>
        <v>1</v>
      </c>
      <c r="AF79" cm="1">
        <f t="array" ref="AF79">ROUND(QUARTILE(IF(Sum!$FH$2:$FH$153=1,Sum!AD$2:AD$153),$C79),1)</f>
        <v>1</v>
      </c>
      <c r="AG79" cm="1">
        <f t="array" ref="AG79">ROUND(QUARTILE(IF(Sum!$FH$2:$FH$153=1,Sum!AE$2:AE$153),$C79),1)</f>
        <v>1</v>
      </c>
      <c r="AH79" cm="1">
        <f t="array" ref="AH79">ROUND(QUARTILE(IF(Sum!$FH$2:$FH$153=1,Sum!AF$2:AF$153),$C79),1)</f>
        <v>1</v>
      </c>
      <c r="AI79" cm="1">
        <f t="array" ref="AI79">ROUND(QUARTILE(IF(Sum!$FH$2:$FH$153=1,Sum!AG$2:AG$153),$C79),1)</f>
        <v>0</v>
      </c>
      <c r="AJ79" cm="1">
        <f t="array" ref="AJ79">ROUND(QUARTILE(IF(Sum!$FH$2:$FH$153=1,Sum!AH$2:AH$153),$C79),1)</f>
        <v>1</v>
      </c>
      <c r="AK79" cm="1">
        <f t="array" ref="AK79">ROUND(QUARTILE(IF(Sum!$FH$2:$FH$153=1,Sum!AI$2:AI$153),$C79),1)</f>
        <v>1</v>
      </c>
      <c r="AL79" cm="1">
        <f t="array" ref="AL79">ROUND(QUARTILE(IF(Sum!$FH$2:$FH$153=1,Sum!AJ$2:AJ$153),$C79),1)</f>
        <v>0</v>
      </c>
      <c r="AM79" cm="1">
        <f t="array" ref="AM79">ROUND(QUARTILE(IF(Sum!$FH$2:$FH$153=1,Sum!AK$2:AK$153),$C79),1)</f>
        <v>1</v>
      </c>
      <c r="AN79" cm="1">
        <f t="array" ref="AN79">ROUND(QUARTILE(IF(Sum!$FH$2:$FH$153=1,Sum!AL$2:AL$153),$C79),1)</f>
        <v>1</v>
      </c>
      <c r="AO79" cm="1">
        <f t="array" ref="AO79">ROUND(QUARTILE(IF(Sum!$FH$2:$FH$153=1,Sum!AM$2:AM$153),$C79),1)</f>
        <v>1</v>
      </c>
      <c r="AP79" cm="1">
        <f t="array" ref="AP79">ROUND(QUARTILE(IF(Sum!$FH$2:$FH$153=1,Sum!AN$2:AN$153),$C79),1)</f>
        <v>1</v>
      </c>
      <c r="AQ79" cm="1">
        <f t="array" ref="AQ79">ROUND(QUARTILE(IF(Sum!$FH$2:$FH$153=1,Sum!AO$2:AO$153),$C79),1)</f>
        <v>1</v>
      </c>
      <c r="AR79" cm="1">
        <f t="array" ref="AR79">ROUND(QUARTILE(IF(Sum!$FH$2:$FH$153=1,Sum!AP$2:AP$153),$C79),1)</f>
        <v>1</v>
      </c>
      <c r="AS79" cm="1">
        <f t="array" ref="AS79">ROUND(QUARTILE(IF(Sum!$FH$2:$FH$153=1,Sum!AQ$2:AQ$153),$C79),1)</f>
        <v>1</v>
      </c>
      <c r="AT79" cm="1">
        <f t="array" ref="AT79">ROUND(QUARTILE(IF(Sum!$FH$2:$FH$153=1,Sum!AR$2:AR$153),$C79),1)</f>
        <v>1</v>
      </c>
      <c r="AU79" cm="1">
        <f t="array" ref="AU79">ROUND(QUARTILE(IF(Sum!$FH$2:$FH$153=1,Sum!AS$2:AS$153),$C79),1)</f>
        <v>1</v>
      </c>
      <c r="AV79" cm="1">
        <f t="array" ref="AV79">ROUND(QUARTILE(IF(Sum!$FH$2:$FH$153=1,Sum!AT$2:AT$153),$C79),1)</f>
        <v>1</v>
      </c>
      <c r="AW79" cm="1">
        <f t="array" ref="AW79">ROUND(QUARTILE(IF(Sum!$FH$2:$FH$153=1,Sum!AU$2:AU$153),$C79),1)</f>
        <v>1</v>
      </c>
      <c r="AX79" cm="1">
        <f t="array" ref="AX79">ROUND(QUARTILE(IF(Sum!$FH$2:$FH$153=1,Sum!AV$2:AV$153),$C79),1)</f>
        <v>1</v>
      </c>
      <c r="AY79" cm="1">
        <f t="array" ref="AY79">ROUND(QUARTILE(IF(Sum!$FH$2:$FH$153=1,Sum!AW$2:AW$153),$C79),1)</f>
        <v>1</v>
      </c>
      <c r="AZ79" cm="1">
        <f t="array" ref="AZ79">ROUND(QUARTILE(IF(Sum!$FH$2:$FH$153=1,Sum!AX$2:AX$153),$C79),1)</f>
        <v>1</v>
      </c>
      <c r="BA79" cm="1">
        <f t="array" ref="BA79">ROUND(QUARTILE(IF(Sum!$FH$2:$FH$153=1,Sum!AY$2:AY$153),$C79),1)</f>
        <v>53.5</v>
      </c>
      <c r="BB79" cm="1">
        <f t="array" ref="BB79">ROUND(QUARTILE(IF(Sum!$FH$2:$FH$153=1,Sum!AZ$2:AZ$153),$C79),1)</f>
        <v>4.4000000000000004</v>
      </c>
      <c r="BC79" cm="1">
        <f t="array" ref="BC79">ROUND(QUARTILE(IF(Sum!$FH$2:$FH$153=1,Sum!BA$2:BA$153),$C79),1)</f>
        <v>5.7</v>
      </c>
      <c r="BD79" cm="1">
        <f t="array" ref="BD79">ROUND(QUARTILE(IF(Sum!$FH$2:$FH$153=1,Sum!BB$2:BB$153),$C79),1)</f>
        <v>0</v>
      </c>
      <c r="BE79" cm="1">
        <f t="array" ref="BE79">ROUND(QUARTILE(IF(Sum!$FH$2:$FH$153=1,Sum!BC$2:BC$153),$C79),1)</f>
        <v>1</v>
      </c>
      <c r="BF79" cm="1">
        <f t="array" ref="BF79">ROUND(QUARTILE(IF(Sum!$FH$2:$FH$153=1,Sum!BD$2:BD$153),$C79),1)</f>
        <v>1</v>
      </c>
      <c r="BG79" cm="1">
        <f t="array" ref="BG79">ROUND(QUARTILE(IF(Sum!$FH$2:$FH$153=1,Sum!BE$2:BE$153),$C79),1)</f>
        <v>1.4</v>
      </c>
      <c r="BH79" cm="1">
        <f t="array" ref="BH79">ROUND(QUARTILE(IF(Sum!$FH$2:$FH$153=1,Sum!BF$2:BF$153),$C79),1)</f>
        <v>367</v>
      </c>
      <c r="BI79" cm="1">
        <f t="array" ref="BI79">ROUND(QUARTILE(IF(Sum!$FH$2:$FH$153=1,Sum!BG$2:BG$153),$C79),1)</f>
        <v>1</v>
      </c>
      <c r="BJ79" cm="1">
        <f t="array" ref="BJ79">ROUND(QUARTILE(IF(Sum!$FH$2:$FH$153=1,Sum!BH$2:BH$153),$C79),1)</f>
        <v>182</v>
      </c>
      <c r="BK79" cm="1">
        <f t="array" ref="BK79">ROUND(QUARTILE(IF(Sum!$FH$2:$FH$153=1,Sum!BI$2:BI$153),$C79),1)</f>
        <v>143</v>
      </c>
      <c r="BL79" cm="1">
        <f t="array" ref="BL79">ROUND(QUARTILE(IF(Sum!$FH$2:$FH$153=1,Sum!BJ$2:BJ$153),$C79),1)</f>
        <v>36.5</v>
      </c>
      <c r="BM79" cm="1">
        <f t="array" ref="BM79">ROUND(QUARTILE(IF(Sum!$FH$2:$FH$153=1,Sum!BK$2:BK$153),$C79),1)</f>
        <v>0</v>
      </c>
      <c r="BN79" cm="1">
        <f t="array" ref="BN79">ROUND(QUARTILE(IF(Sum!$FH$2:$FH$153=1,Sum!BL$2:BL$153),$C79),1)</f>
        <v>4</v>
      </c>
      <c r="BO79" cm="1">
        <f t="array" ref="BO79">ROUND(QUARTILE(IF(Sum!$FH$2:$FH$153=1,Sum!BM$2:BM$153),$C79),1)</f>
        <v>1</v>
      </c>
      <c r="BP79" cm="1">
        <f t="array" ref="BP79">ROUND(QUARTILE(IF(Sum!$FH$2:$FH$153=1,Sum!BN$2:BN$153),$C79),1)</f>
        <v>1</v>
      </c>
      <c r="BQ79" cm="1">
        <f t="array" ref="BQ79">ROUND(QUARTILE(IF(Sum!$FH$2:$FH$153=1,Sum!BO$2:BO$153),$C79),1)</f>
        <v>1</v>
      </c>
      <c r="BR79" cm="1">
        <f t="array" ref="BR79">ROUND(QUARTILE(IF(Sum!$FH$2:$FH$153=1,Sum!BP$2:BP$153),$C79),1)</f>
        <v>1</v>
      </c>
      <c r="BS79" cm="1">
        <f t="array" ref="BS79">ROUND(QUARTILE(IF(Sum!$FH$2:$FH$153=1,Sum!BQ$2:BQ$153),$C79),1)</f>
        <v>1</v>
      </c>
      <c r="BT79" cm="1">
        <f t="array" ref="BT79">ROUND(QUARTILE(IF(Sum!$FH$2:$FH$153=1,Sum!BR$2:BR$153),$C79),1)</f>
        <v>1</v>
      </c>
      <c r="BU79" cm="1">
        <f t="array" ref="BU79">ROUND(QUARTILE(IF(Sum!$FH$2:$FH$153=1,Sum!BS$2:BS$153),$C79),1)</f>
        <v>0</v>
      </c>
      <c r="BV79" cm="1">
        <f t="array" ref="BV79">ROUND(QUARTILE(IF(Sum!$FH$2:$FH$153=1,Sum!BT$2:BT$153),$C79),1)</f>
        <v>0</v>
      </c>
      <c r="BW79" cm="1">
        <f t="array" ref="BW79">ROUND(QUARTILE(IF(Sum!$FH$2:$FH$153=1,Sum!BU$2:BU$153),$C79),1)</f>
        <v>1</v>
      </c>
      <c r="BX79" cm="1">
        <f t="array" ref="BX79">ROUND(QUARTILE(IF(Sum!$FH$2:$FH$153=1,Sum!BV$2:BV$153),$C79),1)</f>
        <v>1</v>
      </c>
      <c r="BY79" cm="1">
        <f t="array" ref="BY79">ROUND(QUARTILE(IF(Sum!$FH$2:$FH$153=1,Sum!BW$2:BW$153),$C79),1)</f>
        <v>5</v>
      </c>
      <c r="BZ79" cm="1">
        <f t="array" ref="BZ79">ROUND(QUARTILE(IF(Sum!$FH$2:$FH$153=1,Sum!BX$2:BX$153),$C79),1)</f>
        <v>0</v>
      </c>
      <c r="CA79" cm="1">
        <f t="array" ref="CA79">ROUND(QUARTILE(IF(Sum!$FH$2:$FH$153=1,Sum!BY$2:BY$153),$C79),1)</f>
        <v>1</v>
      </c>
      <c r="CB79" cm="1">
        <f t="array" ref="CB79">ROUND(QUARTILE(IF(Sum!$FH$2:$FH$153=1,Sum!BZ$2:BZ$153),$C79),1)</f>
        <v>1</v>
      </c>
      <c r="CC79" cm="1">
        <f t="array" ref="CC79">ROUND(QUARTILE(IF(Sum!$FH$2:$FH$153=1,Sum!CA$2:CA$153),$C79),1)</f>
        <v>1</v>
      </c>
      <c r="CD79" cm="1">
        <f t="array" ref="CD79">ROUND(QUARTILE(IF(Sum!$FH$2:$FH$153=1,Sum!CB$2:CB$153),$C79),1)</f>
        <v>1</v>
      </c>
      <c r="CE79" cm="1">
        <f t="array" ref="CE79">ROUND(QUARTILE(IF(Sum!$FH$2:$FH$153=1,Sum!CC$2:CC$153),$C79),1)</f>
        <v>1</v>
      </c>
      <c r="CF79" cm="1">
        <f t="array" ref="CF79">ROUND(QUARTILE(IF(Sum!$FH$2:$FH$153=1,Sum!CD$2:CD$153),$C79),1)</f>
        <v>1</v>
      </c>
      <c r="CG79" cm="1">
        <f t="array" ref="CG79">ROUND(QUARTILE(IF(Sum!$FH$2:$FH$153=1,Sum!CE$2:CE$153),$C79),1)</f>
        <v>1</v>
      </c>
      <c r="CH79" cm="1">
        <f t="array" ref="CH79">ROUND(QUARTILE(IF(Sum!$FH$2:$FH$153=1,Sum!CF$2:CF$153),$C79),1)</f>
        <v>1</v>
      </c>
      <c r="CI79" cm="1">
        <f t="array" ref="CI79">ROUND(QUARTILE(IF(Sum!$FH$2:$FH$153=1,Sum!CG$2:CG$153),$C79),1)</f>
        <v>1</v>
      </c>
      <c r="CJ79" cm="1">
        <f t="array" ref="CJ79">ROUND(QUARTILE(IF(Sum!$FH$2:$FH$153=1,Sum!CH$2:CH$153),$C79),1)</f>
        <v>1200</v>
      </c>
      <c r="CK79" cm="1">
        <f t="array" ref="CK79">ROUND(QUARTILE(IF(Sum!$FH$2:$FH$153=1,Sum!CI$2:CI$153),$C79),1)</f>
        <v>1920</v>
      </c>
      <c r="CL79" cm="1">
        <f t="array" ref="CL79">ROUND(QUARTILE(IF(Sum!$FH$2:$FH$153=1,Sum!CJ$2:CJ$153),$C79),1)</f>
        <v>1</v>
      </c>
      <c r="CM79" cm="1">
        <f t="array" ref="CM79">ROUND(QUARTILE(IF(Sum!$FH$2:$FH$153=1,Sum!CK$2:CK$153),$C79),1)</f>
        <v>0</v>
      </c>
      <c r="CN79" cm="1">
        <f t="array" ref="CN79">ROUND(QUARTILE(IF(Sum!$FH$2:$FH$153=1,Sum!CL$2:CL$153),$C79),1)</f>
        <v>1</v>
      </c>
      <c r="CO79" cm="1">
        <f t="array" ref="CO79">ROUND(QUARTILE(IF(Sum!$FH$2:$FH$153=1,Sum!CM$2:CM$153),$C79),1)</f>
        <v>1</v>
      </c>
      <c r="CP79" cm="1">
        <f t="array" ref="CP79">ROUND(QUARTILE(IF(Sum!$FH$2:$FH$153=1,Sum!CN$2:CN$153),$C79),1)</f>
        <v>0</v>
      </c>
      <c r="CQ79" cm="1">
        <f t="array" ref="CQ79">ROUND(QUARTILE(IF(Sum!$FH$2:$FH$153=1,Sum!CO$2:CO$153),$C79),1)</f>
        <v>1</v>
      </c>
      <c r="CR79" cm="1">
        <f t="array" ref="CR79">ROUND(QUARTILE(IF(Sum!$FH$2:$FH$153=1,Sum!CP$2:CP$153),$C79),1)</f>
        <v>1</v>
      </c>
      <c r="CS79" cm="1">
        <f t="array" ref="CS79">ROUND(QUARTILE(IF(Sum!$FH$2:$FH$153=1,Sum!CQ$2:CQ$153),$C79),1)</f>
        <v>1</v>
      </c>
      <c r="CT79" cm="1">
        <f t="array" ref="CT79">ROUND(QUARTILE(IF(Sum!$FH$2:$FH$153=1,Sum!CR$2:CR$153),$C79),1)</f>
        <v>1</v>
      </c>
      <c r="CU79" cm="1">
        <f t="array" ref="CU79">ROUND(QUARTILE(IF(Sum!$FH$2:$FH$153=1,Sum!CS$2:CS$153),$C79),1)</f>
        <v>0</v>
      </c>
      <c r="CV79" cm="1">
        <f t="array" ref="CV79">ROUND(QUARTILE(IF(Sum!$FH$2:$FH$153=1,Sum!CT$2:CT$153),$C79),1)</f>
        <v>1</v>
      </c>
      <c r="CW79" cm="1">
        <f t="array" ref="CW79">ROUND(QUARTILE(IF(Sum!$FH$2:$FH$153=1,Sum!CU$2:CU$153),$C79),1)</f>
        <v>1</v>
      </c>
      <c r="CX79" cm="1">
        <f t="array" ref="CX79">ROUND(QUARTILE(IF(Sum!$FH$2:$FH$153=1,Sum!CV$2:CV$153),$C79),1)</f>
        <v>1</v>
      </c>
      <c r="CY79" cm="1">
        <f t="array" ref="CY79">ROUND(QUARTILE(IF(Sum!$FH$2:$FH$153=1,Sum!CW$2:CW$153),$C79),1)</f>
        <v>1</v>
      </c>
      <c r="CZ79" cm="1">
        <f t="array" ref="CZ79">ROUND(QUARTILE(IF(Sum!$FH$2:$FH$153=1,Sum!CX$2:CX$153),$C79),1)</f>
        <v>1</v>
      </c>
      <c r="DA79" cm="1">
        <f t="array" ref="DA79">ROUND(QUARTILE(IF(Sum!$FH$2:$FH$153=1,Sum!CY$2:CY$153),$C79),1)</f>
        <v>1</v>
      </c>
      <c r="DB79" cm="1">
        <f t="array" ref="DB79">ROUND(QUARTILE(IF(Sum!$FH$2:$FH$153=1,Sum!CZ$2:CZ$153),$C79),1)</f>
        <v>1</v>
      </c>
      <c r="DC79" cm="1">
        <f t="array" ref="DC79">ROUND(QUARTILE(IF(Sum!$FH$2:$FH$153=1,Sum!DA$2:DA$153),$C79),1)</f>
        <v>1</v>
      </c>
      <c r="DD79" cm="1">
        <f t="array" ref="DD79">ROUND(QUARTILE(IF(Sum!$FH$2:$FH$153=1,Sum!DB$2:DB$153),$C79),1)</f>
        <v>0</v>
      </c>
      <c r="DE79" cm="1">
        <f t="array" ref="DE79">ROUND(QUARTILE(IF(Sum!$FH$2:$FH$153=1,Sum!DC$2:DC$153),$C79),1)</f>
        <v>1</v>
      </c>
      <c r="DF79" cm="1">
        <f t="array" ref="DF79">ROUND(QUARTILE(IF(Sum!$FH$2:$FH$153=1,Sum!DD$2:DD$153),$C79),1)</f>
        <v>0</v>
      </c>
      <c r="DG79" cm="1">
        <f t="array" ref="DG79">ROUND(QUARTILE(IF(Sum!$FH$2:$FH$153=1,Sum!DE$2:DE$153),$C79),1)</f>
        <v>1</v>
      </c>
      <c r="DH79" cm="1">
        <f t="array" ref="DH79">ROUND(QUARTILE(IF(Sum!$FH$2:$FH$153=1,Sum!DF$2:DF$153),$C79),1)</f>
        <v>1</v>
      </c>
      <c r="DI79" cm="1">
        <f t="array" ref="DI79">ROUND(QUARTILE(IF(Sum!$FH$2:$FH$153=1,Sum!DG$2:DG$153),$C79),1)</f>
        <v>1</v>
      </c>
      <c r="DJ79" cm="1">
        <f t="array" ref="DJ79">ROUND(QUARTILE(IF(Sum!$FH$2:$FH$153=1,Sum!DH$2:DH$153),$C79),1)</f>
        <v>1</v>
      </c>
      <c r="DK79" cm="1">
        <f t="array" ref="DK79">ROUND(QUARTILE(IF(Sum!$FH$2:$FH$153=1,Sum!DI$2:DI$153),$C79),1)</f>
        <v>1</v>
      </c>
      <c r="DL79" cm="1">
        <f t="array" ref="DL79">ROUND(QUARTILE(IF(Sum!$FH$2:$FH$153=1,Sum!DJ$2:DJ$153),$C79),1)</f>
        <v>1</v>
      </c>
      <c r="DM79" cm="1">
        <f t="array" ref="DM79">ROUND(QUARTILE(IF(Sum!$FH$2:$FH$153=1,Sum!DK$2:DK$153),$C79),1)</f>
        <v>1</v>
      </c>
      <c r="DN79" cm="1">
        <f t="array" ref="DN79">ROUND(QUARTILE(IF(Sum!$FH$2:$FH$153=1,Sum!DL$2:DL$153),$C79),1)</f>
        <v>1</v>
      </c>
      <c r="DO79" cm="1">
        <f t="array" ref="DO79">ROUND(QUARTILE(IF(Sum!$FH$2:$FH$153=1,Sum!DM$2:DM$153),$C79),1)</f>
        <v>0</v>
      </c>
      <c r="DP79" cm="1">
        <f t="array" ref="DP79">ROUND(QUARTILE(IF(Sum!$FH$2:$FH$153=1,Sum!DN$2:DN$153),$C79),1)</f>
        <v>1</v>
      </c>
      <c r="DQ79" cm="1">
        <f t="array" ref="DQ79">ROUND(QUARTILE(IF(Sum!$FH$2:$FH$153=1,Sum!DO$2:DO$153),$C79),1)</f>
        <v>0</v>
      </c>
      <c r="DR79" cm="1">
        <f t="array" ref="DR79">ROUND(QUARTILE(IF(Sum!$FH$2:$FH$153=1,Sum!DP$2:DP$153),$C79),1)</f>
        <v>1</v>
      </c>
      <c r="DS79" cm="1">
        <f t="array" ref="DS79">ROUND(QUARTILE(IF(Sum!$FH$2:$FH$153=1,Sum!DQ$2:DQ$153),$C79),1)</f>
        <v>1</v>
      </c>
      <c r="DT79" cm="1">
        <f t="array" ref="DT79">ROUND(QUARTILE(IF(Sum!$FH$2:$FH$153=1,Sum!DR$2:DR$153),$C79),1)</f>
        <v>1</v>
      </c>
      <c r="DU79" cm="1">
        <f t="array" ref="DU79">ROUND(QUARTILE(IF(Sum!$FH$2:$FH$153=1,Sum!DS$2:DS$153),$C79),1)</f>
        <v>1</v>
      </c>
      <c r="DV79" cm="1">
        <f t="array" ref="DV79">ROUND(QUARTILE(IF(Sum!$FH$2:$FH$153=1,Sum!DT$2:DT$153),$C79),1)</f>
        <v>57</v>
      </c>
      <c r="DW79" cm="1">
        <f t="array" ref="DW79">ROUND(QUARTILE(IF(Sum!$FH$2:$FH$153=1,Sum!DU$2:DU$153),$C79),1)</f>
        <v>1</v>
      </c>
      <c r="DX79" cm="1">
        <f t="array" ref="DX79">ROUND(QUARTILE(IF(Sum!$FH$2:$FH$153=1,Sum!DV$2:DV$153),$C79),1)</f>
        <v>1</v>
      </c>
      <c r="DY79" cm="1">
        <f t="array" ref="DY79">ROUND(QUARTILE(IF(Sum!$FH$2:$FH$153=1,Sum!DW$2:DW$153),$C79),1)</f>
        <v>1</v>
      </c>
      <c r="DZ79" cm="1">
        <f t="array" ref="DZ79">ROUND(QUARTILE(IF(Sum!$FH$2:$FH$153=1,Sum!DX$2:DX$153),$C79),1)</f>
        <v>1</v>
      </c>
      <c r="EA79" cm="1">
        <f t="array" ref="EA79">ROUND(QUARTILE(IF(Sum!$FH$2:$FH$153=1,Sum!DY$2:DY$153),$C79),1)</f>
        <v>1</v>
      </c>
      <c r="EB79" cm="1">
        <f t="array" ref="EB79">ROUND(QUARTILE(IF(Sum!$FH$2:$FH$153=1,Sum!DZ$2:DZ$153),$C79),1)</f>
        <v>1</v>
      </c>
      <c r="EC79" cm="1">
        <f t="array" ref="EC79">ROUND(QUARTILE(IF(Sum!$FH$2:$FH$153=1,Sum!EA$2:EA$153),$C79),1)</f>
        <v>1</v>
      </c>
      <c r="ED79" cm="1">
        <f t="array" ref="ED79">ROUND(QUARTILE(IF(Sum!$FH$2:$FH$153=1,Sum!EB$2:EB$153),$C79),1)</f>
        <v>1</v>
      </c>
      <c r="EE79" cm="1">
        <f t="array" ref="EE79">ROUND(QUARTILE(IF(Sum!$FH$2:$FH$153=1,Sum!EC$2:EC$153),$C79),1)</f>
        <v>1</v>
      </c>
      <c r="EF79" cm="1">
        <f t="array" ref="EF79">ROUND(QUARTILE(IF(Sum!$FH$2:$FH$153=1,Sum!ED$2:ED$153),$C79),1)</f>
        <v>1</v>
      </c>
      <c r="EG79" cm="1">
        <f t="array" ref="EG79">ROUND(QUARTILE(IF(Sum!$FH$2:$FH$153=1,Sum!EE$2:EE$153),$C79),1)</f>
        <v>1</v>
      </c>
      <c r="EH79" cm="1">
        <f t="array" ref="EH79">ROUND(QUARTILE(IF(Sum!$FH$2:$FH$153=1,Sum!EF$2:EF$153),$C79),1)</f>
        <v>1</v>
      </c>
      <c r="EI79" cm="1">
        <f t="array" ref="EI79">ROUND(QUARTILE(IF(Sum!$FH$2:$FH$153=1,Sum!EG$2:EG$153),$C79),1)</f>
        <v>1</v>
      </c>
      <c r="EJ79" cm="1">
        <f t="array" ref="EJ79">ROUND(QUARTILE(IF(Sum!$FH$2:$FH$153=1,Sum!EH$2:EH$153),$C79),1)</f>
        <v>1</v>
      </c>
      <c r="EK79" cm="1">
        <f t="array" ref="EK79">ROUND(QUARTILE(IF(Sum!$FH$2:$FH$153=1,Sum!EI$2:EI$153),$C79),1)</f>
        <v>1</v>
      </c>
      <c r="EL79" cm="1">
        <f t="array" ref="EL79">ROUND(QUARTILE(IF(Sum!$FH$2:$FH$153=1,Sum!EJ$2:EJ$153),$C79),1)</f>
        <v>1</v>
      </c>
      <c r="EM79" cm="1">
        <f t="array" ref="EM79">ROUND(QUARTILE(IF(Sum!$FH$2:$FH$153=1,Sum!EK$2:EK$153),$C79),1)</f>
        <v>1</v>
      </c>
      <c r="EN79" cm="1">
        <f t="array" ref="EN79">ROUND(QUARTILE(IF(Sum!$FH$2:$FH$153=1,Sum!EL$2:EL$153),$C79),1)</f>
        <v>1</v>
      </c>
      <c r="EO79" cm="1">
        <f t="array" ref="EO79">ROUND(QUARTILE(IF(Sum!$FH$2:$FH$153=1,Sum!EM$2:EM$153),$C79),1)</f>
        <v>1</v>
      </c>
      <c r="EP79" cm="1">
        <f t="array" ref="EP79">ROUND(QUARTILE(IF(Sum!$FH$2:$FH$153=1,Sum!EN$2:EN$153),$C79),1)</f>
        <v>1</v>
      </c>
      <c r="EQ79" cm="1">
        <f t="array" ref="EQ79">ROUND(QUARTILE(IF(Sum!$FH$2:$FH$153=1,Sum!EO$2:EO$153),$C79),1)</f>
        <v>1</v>
      </c>
      <c r="ER79" cm="1">
        <f t="array" ref="ER79">ROUND(QUARTILE(IF(Sum!$FH$2:$FH$153=1,Sum!EP$2:EP$153),$C79),1)</f>
        <v>1</v>
      </c>
      <c r="ES79" cm="1">
        <f t="array" ref="ES79">ROUND(QUARTILE(IF(Sum!$FH$2:$FH$153=1,Sum!EQ$2:EQ$153),$C79),1)</f>
        <v>1</v>
      </c>
      <c r="ET79" cm="1">
        <f t="array" ref="ET79">ROUND(QUARTILE(IF(Sum!$FH$2:$FH$153=1,Sum!ER$2:ER$153),$C79),1)</f>
        <v>1</v>
      </c>
      <c r="EU79" cm="1">
        <f t="array" ref="EU79">ROUND(QUARTILE(IF(Sum!$FH$2:$FH$153=1,Sum!ES$2:ES$153),$C79),1)</f>
        <v>1</v>
      </c>
      <c r="EV79" cm="1">
        <f t="array" ref="EV79">ROUND(QUARTILE(IF(Sum!$FH$2:$FH$153=1,Sum!ET$2:ET$153),$C79),1)</f>
        <v>1</v>
      </c>
      <c r="EW79" cm="1">
        <f t="array" ref="EW79">ROUND(QUARTILE(IF(Sum!$FH$2:$FH$153=1,Sum!EU$2:EU$153),$C79),1)</f>
        <v>1</v>
      </c>
      <c r="EX79" cm="1">
        <f t="array" ref="EX79">ROUND(QUARTILE(IF(Sum!$FH$2:$FH$153=1,Sum!EV$2:EV$153),$C79),1)</f>
        <v>1</v>
      </c>
      <c r="EY79" cm="1">
        <f t="array" ref="EY79">ROUND(QUARTILE(IF(Sum!$FH$2:$FH$153=1,Sum!EW$2:EW$153),$C79),1)</f>
        <v>1</v>
      </c>
      <c r="EZ79" cm="1">
        <f t="array" ref="EZ79">ROUND(QUARTILE(IF(Sum!$FH$2:$FH$153=1,Sum!EX$2:EX$153),$C79),1)</f>
        <v>1</v>
      </c>
      <c r="FA79" cm="1">
        <f t="array" ref="FA79">ROUND(QUARTILE(IF(Sum!$FH$2:$FH$153=1,Sum!EY$2:EY$153),$C79),1)</f>
        <v>1</v>
      </c>
      <c r="FB79" cm="1">
        <f t="array" ref="FB79">ROUND(QUARTILE(IF(Sum!$FH$2:$FH$153=1,Sum!EZ$2:EZ$153),$C79),1)</f>
        <v>1</v>
      </c>
      <c r="FC79" cm="1">
        <f t="array" ref="FC79">ROUND(QUARTILE(IF(Sum!$FH$2:$FH$153=1,Sum!FA$2:FA$153),$C79),1)</f>
        <v>1</v>
      </c>
      <c r="FD79" cm="1">
        <f t="array" ref="FD79">ROUND(QUARTILE(IF(Sum!$FH$2:$FH$153=1,Sum!FB$2:FB$153),$C79),1)</f>
        <v>1</v>
      </c>
      <c r="FE79" cm="1">
        <f t="array" ref="FE79">ROUND(QUARTILE(IF(Sum!$FH$2:$FH$153=1,Sum!FC$2:FC$153),$C79),1)</f>
        <v>0</v>
      </c>
    </row>
    <row r="80" spans="1:161" x14ac:dyDescent="0.25">
      <c r="A80" s="198"/>
      <c r="B80" s="44" t="s">
        <v>385</v>
      </c>
      <c r="C80" s="44">
        <v>2</v>
      </c>
      <c r="D80" cm="1">
        <f t="array" ref="D80">ROUND(QUARTILE(IF(Sum!$FH$2:$FH$153=0,Sum!B$2:B$153),$C80),1)</f>
        <v>52</v>
      </c>
      <c r="E80" cm="1">
        <f t="array" ref="E80">ROUND(QUARTILE(IF(Sum!$FH$2:$FH$153=0,Sum!C$2:C$153),$C80),1)</f>
        <v>0</v>
      </c>
      <c r="F80" cm="1">
        <f t="array" ref="F80">ROUND(QUARTILE(IF(Sum!$FH$2:$FH$153=0,Sum!D$2:D$153),$C80),1)</f>
        <v>0</v>
      </c>
      <c r="G80" cm="1">
        <f t="array" ref="G80">ROUND(QUARTILE(IF(Sum!$FH$2:$FH$153=0,Sum!E$2:E$153),$C80),1)</f>
        <v>0</v>
      </c>
      <c r="H80" cm="1">
        <f t="array" ref="H80">ROUND(QUARTILE(IF(Sum!$FH$2:$FH$153=0,Sum!F$2:F$153),$C80),1)</f>
        <v>0</v>
      </c>
      <c r="I80" cm="1">
        <f t="array" ref="I80">ROUND(QUARTILE(IF(Sum!$FH$2:$FH$153=0,Sum!G$2:G$153),$C80),1)</f>
        <v>1</v>
      </c>
      <c r="J80" cm="1">
        <f t="array" ref="J80">ROUND(QUARTILE(IF(Sum!$FH$2:$FH$153=0,Sum!H$2:H$153),$C80),1)</f>
        <v>1</v>
      </c>
      <c r="K80" cm="1">
        <f t="array" ref="K80">ROUND(QUARTILE(IF(Sum!$FH$2:$FH$153=0,Sum!I$2:I$153),$C80),1)</f>
        <v>170</v>
      </c>
      <c r="L80" cm="1">
        <f t="array" ref="L80">ROUND(QUARTILE(IF(Sum!$FH$2:$FH$153=0,Sum!J$2:J$153),$C80),1)</f>
        <v>81</v>
      </c>
      <c r="M80" cm="1">
        <f t="array" ref="M80">ROUND(QUARTILE(IF(Sum!$FH$2:$FH$153=0,Sum!K$2:K$153),$C80),1)</f>
        <v>28.2</v>
      </c>
      <c r="N80" cm="1">
        <f t="array" ref="N80">ROUND(QUARTILE(IF(Sum!$FH$2:$FH$153=0,Sum!L$2:L$153),$C80),1)</f>
        <v>0</v>
      </c>
      <c r="O80" cm="1">
        <f t="array" ref="O80">ROUND(QUARTILE(IF(Sum!$FH$2:$FH$153=0,Sum!M$2:M$153),$C80),1)</f>
        <v>1</v>
      </c>
      <c r="P80" cm="1">
        <f t="array" ref="P80">ROUND(QUARTILE(IF(Sum!$FH$2:$FH$153=0,Sum!N$2:N$153),$C80),1)</f>
        <v>0</v>
      </c>
      <c r="Q80" cm="1">
        <f t="array" ref="Q80">ROUND(QUARTILE(IF(Sum!$FH$2:$FH$153=0,Sum!O$2:O$153),$C80),1)</f>
        <v>1</v>
      </c>
      <c r="R80" cm="1">
        <f t="array" ref="R80">ROUND(QUARTILE(IF(Sum!$FH$2:$FH$153=0,Sum!P$2:P$153),$C80),1)</f>
        <v>0</v>
      </c>
      <c r="S80" cm="1">
        <f t="array" ref="S80">ROUND(QUARTILE(IF(Sum!$FH$2:$FH$153=0,Sum!Q$2:Q$153),$C80),1)</f>
        <v>1</v>
      </c>
      <c r="T80" cm="1">
        <f t="array" ref="T80">ROUND(QUARTILE(IF(Sum!$FH$2:$FH$153=0,Sum!R$2:R$153),$C80),1)</f>
        <v>0</v>
      </c>
      <c r="U80" cm="1">
        <f t="array" ref="U80">ROUND(QUARTILE(IF(Sum!$FH$2:$FH$153=0,Sum!S$2:S$153),$C80),1)</f>
        <v>0</v>
      </c>
      <c r="V80" cm="1">
        <f t="array" ref="V80">ROUND(QUARTILE(IF(Sum!$FH$2:$FH$153=0,Sum!T$2:T$153),$C80),1)</f>
        <v>0</v>
      </c>
      <c r="W80" cm="1">
        <f t="array" ref="W80">ROUND(QUARTILE(IF(Sum!$FH$2:$FH$153=0,Sum!U$2:U$153),$C80),1)</f>
        <v>0</v>
      </c>
      <c r="X80" cm="1">
        <f t="array" ref="X80">ROUND(QUARTILE(IF(Sum!$FH$2:$FH$153=0,Sum!V$2:V$153),$C80),1)</f>
        <v>1</v>
      </c>
      <c r="Y80" cm="1">
        <f t="array" ref="Y80">ROUND(QUARTILE(IF(Sum!$FH$2:$FH$153=0,Sum!W$2:W$153),$C80),1)</f>
        <v>0</v>
      </c>
      <c r="Z80" cm="1">
        <f t="array" ref="Z80">ROUND(QUARTILE(IF(Sum!$FH$2:$FH$153=0,Sum!X$2:X$153),$C80),1)</f>
        <v>0</v>
      </c>
      <c r="AA80" cm="1">
        <f t="array" ref="AA80">ROUND(QUARTILE(IF(Sum!$FH$2:$FH$153=0,Sum!Y$2:Y$153),$C80),1)</f>
        <v>0</v>
      </c>
      <c r="AB80" cm="1">
        <f t="array" ref="AB80">ROUND(QUARTILE(IF(Sum!$FH$2:$FH$153=0,Sum!Z$2:Z$153),$C80),1)</f>
        <v>0</v>
      </c>
      <c r="AC80" cm="1">
        <f t="array" ref="AC80">ROUND(QUARTILE(IF(Sum!$FH$2:$FH$153=0,Sum!AA$2:AA$153),$C80),1)</f>
        <v>0</v>
      </c>
      <c r="AD80" cm="1">
        <f t="array" ref="AD80">ROUND(QUARTILE(IF(Sum!$FH$2:$FH$153=0,Sum!AB$2:AB$153),$C80),1)</f>
        <v>0</v>
      </c>
      <c r="AE80" cm="1">
        <f t="array" ref="AE80">ROUND(QUARTILE(IF(Sum!$FH$2:$FH$153=0,Sum!AC$2:AC$153),$C80),1)</f>
        <v>0</v>
      </c>
      <c r="AF80" cm="1">
        <f t="array" ref="AF80">ROUND(QUARTILE(IF(Sum!$FH$2:$FH$153=0,Sum!AD$2:AD$153),$C80),1)</f>
        <v>0</v>
      </c>
      <c r="AG80" cm="1">
        <f t="array" ref="AG80">ROUND(QUARTILE(IF(Sum!$FH$2:$FH$153=0,Sum!AE$2:AE$153),$C80),1)</f>
        <v>0</v>
      </c>
      <c r="AH80" cm="1">
        <f t="array" ref="AH80">ROUND(QUARTILE(IF(Sum!$FH$2:$FH$153=0,Sum!AF$2:AF$153),$C80),1)</f>
        <v>0</v>
      </c>
      <c r="AI80" cm="1">
        <f t="array" ref="AI80">ROUND(QUARTILE(IF(Sum!$FH$2:$FH$153=0,Sum!AG$2:AG$153),$C80),1)</f>
        <v>0</v>
      </c>
      <c r="AJ80" cm="1">
        <f t="array" ref="AJ80">ROUND(QUARTILE(IF(Sum!$FH$2:$FH$153=0,Sum!AH$2:AH$153),$C80),1)</f>
        <v>0</v>
      </c>
      <c r="AK80" cm="1">
        <f t="array" ref="AK80">ROUND(QUARTILE(IF(Sum!$FH$2:$FH$153=0,Sum!AI$2:AI$153),$C80),1)</f>
        <v>0</v>
      </c>
      <c r="AL80" cm="1">
        <f t="array" ref="AL80">ROUND(QUARTILE(IF(Sum!$FH$2:$FH$153=0,Sum!AJ$2:AJ$153),$C80),1)</f>
        <v>0</v>
      </c>
      <c r="AM80" cm="1">
        <f t="array" ref="AM80">ROUND(QUARTILE(IF(Sum!$FH$2:$FH$153=0,Sum!AK$2:AK$153),$C80),1)</f>
        <v>0</v>
      </c>
      <c r="AN80" cm="1">
        <f t="array" ref="AN80">ROUND(QUARTILE(IF(Sum!$FH$2:$FH$153=0,Sum!AL$2:AL$153),$C80),1)</f>
        <v>0</v>
      </c>
      <c r="AO80" cm="1">
        <f t="array" ref="AO80">ROUND(QUARTILE(IF(Sum!$FH$2:$FH$153=0,Sum!AM$2:AM$153),$C80),1)</f>
        <v>0</v>
      </c>
      <c r="AP80" cm="1">
        <f t="array" ref="AP80">ROUND(QUARTILE(IF(Sum!$FH$2:$FH$153=0,Sum!AN$2:AN$153),$C80),1)</f>
        <v>0</v>
      </c>
      <c r="AQ80" cm="1">
        <f t="array" ref="AQ80">ROUND(QUARTILE(IF(Sum!$FH$2:$FH$153=0,Sum!AO$2:AO$153),$C80),1)</f>
        <v>0</v>
      </c>
      <c r="AR80" cm="1">
        <f t="array" ref="AR80">ROUND(QUARTILE(IF(Sum!$FH$2:$FH$153=0,Sum!AP$2:AP$153),$C80),1)</f>
        <v>0</v>
      </c>
      <c r="AS80" cm="1">
        <f t="array" ref="AS80">ROUND(QUARTILE(IF(Sum!$FH$2:$FH$153=0,Sum!AQ$2:AQ$153),$C80),1)</f>
        <v>0</v>
      </c>
      <c r="AT80" cm="1">
        <f t="array" ref="AT80">ROUND(QUARTILE(IF(Sum!$FH$2:$FH$153=0,Sum!AR$2:AR$153),$C80),1)</f>
        <v>1</v>
      </c>
      <c r="AU80" cm="1">
        <f t="array" ref="AU80">ROUND(QUARTILE(IF(Sum!$FH$2:$FH$153=0,Sum!AS$2:AS$153),$C80),1)</f>
        <v>0</v>
      </c>
      <c r="AV80" cm="1">
        <f t="array" ref="AV80">ROUND(QUARTILE(IF(Sum!$FH$2:$FH$153=0,Sum!AT$2:AT$153),$C80),1)</f>
        <v>0</v>
      </c>
      <c r="AW80" cm="1">
        <f t="array" ref="AW80">ROUND(QUARTILE(IF(Sum!$FH$2:$FH$153=0,Sum!AU$2:AU$153),$C80),1)</f>
        <v>0</v>
      </c>
      <c r="AX80" cm="1">
        <f t="array" ref="AX80">ROUND(QUARTILE(IF(Sum!$FH$2:$FH$153=0,Sum!AV$2:AV$153),$C80),1)</f>
        <v>1</v>
      </c>
      <c r="AY80" cm="1">
        <f t="array" ref="AY80">ROUND(QUARTILE(IF(Sum!$FH$2:$FH$153=0,Sum!AW$2:AW$153),$C80),1)</f>
        <v>0</v>
      </c>
      <c r="AZ80" cm="1">
        <f t="array" ref="AZ80">ROUND(QUARTILE(IF(Sum!$FH$2:$FH$153=0,Sum!AX$2:AX$153),$C80),1)</f>
        <v>1</v>
      </c>
      <c r="BA80" cm="1">
        <f t="array" ref="BA80">ROUND(QUARTILE(IF(Sum!$FH$2:$FH$153=0,Sum!AY$2:AY$153),$C80),1)</f>
        <v>27</v>
      </c>
      <c r="BB80" cm="1">
        <f t="array" ref="BB80">ROUND(QUARTILE(IF(Sum!$FH$2:$FH$153=0,Sum!AZ$2:AZ$153),$C80),1)</f>
        <v>0.9</v>
      </c>
      <c r="BC80" cm="1">
        <f t="array" ref="BC80">ROUND(QUARTILE(IF(Sum!$FH$2:$FH$153=0,Sum!BA$2:BA$153),$C80),1)</f>
        <v>3.2</v>
      </c>
      <c r="BD80" cm="1">
        <f t="array" ref="BD80">ROUND(QUARTILE(IF(Sum!$FH$2:$FH$153=0,Sum!BB$2:BB$153),$C80),1)</f>
        <v>0</v>
      </c>
      <c r="BE80" cm="1">
        <f t="array" ref="BE80">ROUND(QUARTILE(IF(Sum!$FH$2:$FH$153=0,Sum!BC$2:BC$153),$C80),1)</f>
        <v>0</v>
      </c>
      <c r="BF80" cm="1">
        <f t="array" ref="BF80">ROUND(QUARTILE(IF(Sum!$FH$2:$FH$153=0,Sum!BD$2:BD$153),$C80),1)</f>
        <v>1</v>
      </c>
      <c r="BG80" cm="1">
        <f t="array" ref="BG80">ROUND(QUARTILE(IF(Sum!$FH$2:$FH$153=0,Sum!BE$2:BE$153),$C80),1)</f>
        <v>1.1000000000000001</v>
      </c>
      <c r="BH80" cm="1">
        <f t="array" ref="BH80">ROUND(QUARTILE(IF(Sum!$FH$2:$FH$153=0,Sum!BF$2:BF$153),$C80),1)</f>
        <v>168</v>
      </c>
      <c r="BI80" cm="1">
        <f t="array" ref="BI80">ROUND(QUARTILE(IF(Sum!$FH$2:$FH$153=0,Sum!BG$2:BG$153),$C80),1)</f>
        <v>1</v>
      </c>
      <c r="BJ80" cm="1">
        <f t="array" ref="BJ80">ROUND(QUARTILE(IF(Sum!$FH$2:$FH$153=0,Sum!BH$2:BH$153),$C80),1)</f>
        <v>106</v>
      </c>
      <c r="BK80" cm="1">
        <f t="array" ref="BK80">ROUND(QUARTILE(IF(Sum!$FH$2:$FH$153=0,Sum!BI$2:BI$153),$C80),1)</f>
        <v>72</v>
      </c>
      <c r="BL80" cm="1">
        <f t="array" ref="BL80">ROUND(QUARTILE(IF(Sum!$FH$2:$FH$153=0,Sum!BJ$2:BJ$153),$C80),1)</f>
        <v>34.200000000000003</v>
      </c>
      <c r="BM80" cm="1">
        <f t="array" ref="BM80">ROUND(QUARTILE(IF(Sum!$FH$2:$FH$153=0,Sum!BK$2:BK$153),$C80),1)</f>
        <v>0</v>
      </c>
      <c r="BN80" cm="1">
        <f t="array" ref="BN80">ROUND(QUARTILE(IF(Sum!$FH$2:$FH$153=0,Sum!BL$2:BL$153),$C80),1)</f>
        <v>2</v>
      </c>
      <c r="BO80" cm="1">
        <f t="array" ref="BO80">ROUND(QUARTILE(IF(Sum!$FH$2:$FH$153=0,Sum!BM$2:BM$153),$C80),1)</f>
        <v>0</v>
      </c>
      <c r="BP80" cm="1">
        <f t="array" ref="BP80">ROUND(QUARTILE(IF(Sum!$FH$2:$FH$153=0,Sum!BN$2:BN$153),$C80),1)</f>
        <v>0</v>
      </c>
      <c r="BQ80" cm="1">
        <f t="array" ref="BQ80">ROUND(QUARTILE(IF(Sum!$FH$2:$FH$153=0,Sum!BO$2:BO$153),$C80),1)</f>
        <v>0</v>
      </c>
      <c r="BR80" cm="1">
        <f t="array" ref="BR80">ROUND(QUARTILE(IF(Sum!$FH$2:$FH$153=0,Sum!BP$2:BP$153),$C80),1)</f>
        <v>0</v>
      </c>
      <c r="BS80" cm="1">
        <f t="array" ref="BS80">ROUND(QUARTILE(IF(Sum!$FH$2:$FH$153=0,Sum!BQ$2:BQ$153),$C80),1)</f>
        <v>0</v>
      </c>
      <c r="BT80" cm="1">
        <f t="array" ref="BT80">ROUND(QUARTILE(IF(Sum!$FH$2:$FH$153=0,Sum!BR$2:BR$153),$C80),1)</f>
        <v>1</v>
      </c>
      <c r="BU80" cm="1">
        <f t="array" ref="BU80">ROUND(QUARTILE(IF(Sum!$FH$2:$FH$153=0,Sum!BS$2:BS$153),$C80),1)</f>
        <v>0</v>
      </c>
      <c r="BV80" cm="1">
        <f t="array" ref="BV80">ROUND(QUARTILE(IF(Sum!$FH$2:$FH$153=0,Sum!BT$2:BT$153),$C80),1)</f>
        <v>0</v>
      </c>
      <c r="BW80" cm="1">
        <f t="array" ref="BW80">ROUND(QUARTILE(IF(Sum!$FH$2:$FH$153=0,Sum!BU$2:BU$153),$C80),1)</f>
        <v>0</v>
      </c>
      <c r="BX80" cm="1">
        <f t="array" ref="BX80">ROUND(QUARTILE(IF(Sum!$FH$2:$FH$153=0,Sum!BV$2:BV$153),$C80),1)</f>
        <v>0</v>
      </c>
      <c r="BY80" cm="1">
        <f t="array" ref="BY80">ROUND(QUARTILE(IF(Sum!$FH$2:$FH$153=0,Sum!BW$2:BW$153),$C80),1)</f>
        <v>3</v>
      </c>
      <c r="BZ80" cm="1">
        <f t="array" ref="BZ80">ROUND(QUARTILE(IF(Sum!$FH$2:$FH$153=0,Sum!BX$2:BX$153),$C80),1)</f>
        <v>0</v>
      </c>
      <c r="CA80" cm="1">
        <f t="array" ref="CA80">ROUND(QUARTILE(IF(Sum!$FH$2:$FH$153=0,Sum!BY$2:BY$153),$C80),1)</f>
        <v>0</v>
      </c>
      <c r="CB80" cm="1">
        <f t="array" ref="CB80">ROUND(QUARTILE(IF(Sum!$FH$2:$FH$153=0,Sum!BZ$2:BZ$153),$C80),1)</f>
        <v>0</v>
      </c>
      <c r="CC80" cm="1">
        <f t="array" ref="CC80">ROUND(QUARTILE(IF(Sum!$FH$2:$FH$153=0,Sum!CA$2:CA$153),$C80),1)</f>
        <v>0</v>
      </c>
      <c r="CD80" cm="1">
        <f t="array" ref="CD80">ROUND(QUARTILE(IF(Sum!$FH$2:$FH$153=0,Sum!CB$2:CB$153),$C80),1)</f>
        <v>0</v>
      </c>
      <c r="CE80" cm="1">
        <f t="array" ref="CE80">ROUND(QUARTILE(IF(Sum!$FH$2:$FH$153=0,Sum!CC$2:CC$153),$C80),1)</f>
        <v>0</v>
      </c>
      <c r="CF80" cm="1">
        <f t="array" ref="CF80">ROUND(QUARTILE(IF(Sum!$FH$2:$FH$153=0,Sum!CD$2:CD$153),$C80),1)</f>
        <v>0</v>
      </c>
      <c r="CG80" cm="1">
        <f t="array" ref="CG80">ROUND(QUARTILE(IF(Sum!$FH$2:$FH$153=0,Sum!CE$2:CE$153),$C80),1)</f>
        <v>1</v>
      </c>
      <c r="CH80" cm="1">
        <f t="array" ref="CH80">ROUND(QUARTILE(IF(Sum!$FH$2:$FH$153=0,Sum!CF$2:CF$153),$C80),1)</f>
        <v>0</v>
      </c>
      <c r="CI80" cm="1">
        <f t="array" ref="CI80">ROUND(QUARTILE(IF(Sum!$FH$2:$FH$153=0,Sum!CG$2:CG$153),$C80),1)</f>
        <v>1</v>
      </c>
      <c r="CJ80" cm="1">
        <f t="array" ref="CJ80">ROUND(QUARTILE(IF(Sum!$FH$2:$FH$153=0,Sum!CH$2:CH$153),$C80),1)</f>
        <v>700</v>
      </c>
      <c r="CK80" cm="1">
        <f t="array" ref="CK80">ROUND(QUARTILE(IF(Sum!$FH$2:$FH$153=0,Sum!CI$2:CI$153),$C80),1)</f>
        <v>615</v>
      </c>
      <c r="CL80" cm="1">
        <f t="array" ref="CL80">ROUND(QUARTILE(IF(Sum!$FH$2:$FH$153=0,Sum!CJ$2:CJ$153),$C80),1)</f>
        <v>1</v>
      </c>
      <c r="CM80" cm="1">
        <f t="array" ref="CM80">ROUND(QUARTILE(IF(Sum!$FH$2:$FH$153=0,Sum!CK$2:CK$153),$C80),1)</f>
        <v>0</v>
      </c>
      <c r="CN80" cm="1">
        <f t="array" ref="CN80">ROUND(QUARTILE(IF(Sum!$FH$2:$FH$153=0,Sum!CL$2:CL$153),$C80),1)</f>
        <v>0</v>
      </c>
      <c r="CO80" cm="1">
        <f t="array" ref="CO80">ROUND(QUARTILE(IF(Sum!$FH$2:$FH$153=0,Sum!CM$2:CM$153),$C80),1)</f>
        <v>0</v>
      </c>
      <c r="CP80" cm="1">
        <f t="array" ref="CP80">ROUND(QUARTILE(IF(Sum!$FH$2:$FH$153=0,Sum!CN$2:CN$153),$C80),1)</f>
        <v>0</v>
      </c>
      <c r="CQ80" cm="1">
        <f t="array" ref="CQ80">ROUND(QUARTILE(IF(Sum!$FH$2:$FH$153=0,Sum!CO$2:CO$153),$C80),1)</f>
        <v>0</v>
      </c>
      <c r="CR80" cm="1">
        <f t="array" ref="CR80">ROUND(QUARTILE(IF(Sum!$FH$2:$FH$153=0,Sum!CP$2:CP$153),$C80),1)</f>
        <v>0</v>
      </c>
      <c r="CS80" cm="1">
        <f t="array" ref="CS80">ROUND(QUARTILE(IF(Sum!$FH$2:$FH$153=0,Sum!CQ$2:CQ$153),$C80),1)</f>
        <v>0</v>
      </c>
      <c r="CT80" cm="1">
        <f t="array" ref="CT80">ROUND(QUARTILE(IF(Sum!$FH$2:$FH$153=0,Sum!CR$2:CR$153),$C80),1)</f>
        <v>0</v>
      </c>
      <c r="CU80" cm="1">
        <f t="array" ref="CU80">ROUND(QUARTILE(IF(Sum!$FH$2:$FH$153=0,Sum!CS$2:CS$153),$C80),1)</f>
        <v>0</v>
      </c>
      <c r="CV80" cm="1">
        <f t="array" ref="CV80">ROUND(QUARTILE(IF(Sum!$FH$2:$FH$153=0,Sum!CT$2:CT$153),$C80),1)</f>
        <v>0</v>
      </c>
      <c r="CW80" cm="1">
        <f t="array" ref="CW80">ROUND(QUARTILE(IF(Sum!$FH$2:$FH$153=0,Sum!CU$2:CU$153),$C80),1)</f>
        <v>0</v>
      </c>
      <c r="CX80" cm="1">
        <f t="array" ref="CX80">ROUND(QUARTILE(IF(Sum!$FH$2:$FH$153=0,Sum!CV$2:CV$153),$C80),1)</f>
        <v>0.5</v>
      </c>
      <c r="CY80" cm="1">
        <f t="array" ref="CY80">ROUND(QUARTILE(IF(Sum!$FH$2:$FH$153=0,Sum!CW$2:CW$153),$C80),1)</f>
        <v>0</v>
      </c>
      <c r="CZ80" cm="1">
        <f t="array" ref="CZ80">ROUND(QUARTILE(IF(Sum!$FH$2:$FH$153=0,Sum!CX$2:CX$153),$C80),1)</f>
        <v>0</v>
      </c>
      <c r="DA80" cm="1">
        <f t="array" ref="DA80">ROUND(QUARTILE(IF(Sum!$FH$2:$FH$153=0,Sum!CY$2:CY$153),$C80),1)</f>
        <v>0</v>
      </c>
      <c r="DB80" cm="1">
        <f t="array" ref="DB80">ROUND(QUARTILE(IF(Sum!$FH$2:$FH$153=0,Sum!CZ$2:CZ$153),$C80),1)</f>
        <v>0</v>
      </c>
      <c r="DC80" cm="1">
        <f t="array" ref="DC80">ROUND(QUARTILE(IF(Sum!$FH$2:$FH$153=0,Sum!DA$2:DA$153),$C80),1)</f>
        <v>1</v>
      </c>
      <c r="DD80" cm="1">
        <f t="array" ref="DD80">ROUND(QUARTILE(IF(Sum!$FH$2:$FH$153=0,Sum!DB$2:DB$153),$C80),1)</f>
        <v>0</v>
      </c>
      <c r="DE80" cm="1">
        <f t="array" ref="DE80">ROUND(QUARTILE(IF(Sum!$FH$2:$FH$153=0,Sum!DC$2:DC$153),$C80),1)</f>
        <v>0</v>
      </c>
      <c r="DF80" cm="1">
        <f t="array" ref="DF80">ROUND(QUARTILE(IF(Sum!$FH$2:$FH$153=0,Sum!DD$2:DD$153),$C80),1)</f>
        <v>0</v>
      </c>
      <c r="DG80" cm="1">
        <f t="array" ref="DG80">ROUND(QUARTILE(IF(Sum!$FH$2:$FH$153=0,Sum!DE$2:DE$153),$C80),1)</f>
        <v>0</v>
      </c>
      <c r="DH80" cm="1">
        <f t="array" ref="DH80">ROUND(QUARTILE(IF(Sum!$FH$2:$FH$153=0,Sum!DF$2:DF$153),$C80),1)</f>
        <v>1</v>
      </c>
      <c r="DI80" cm="1">
        <f t="array" ref="DI80">ROUND(QUARTILE(IF(Sum!$FH$2:$FH$153=0,Sum!DG$2:DG$153),$C80),1)</f>
        <v>0</v>
      </c>
      <c r="DJ80" cm="1">
        <f t="array" ref="DJ80">ROUND(QUARTILE(IF(Sum!$FH$2:$FH$153=0,Sum!DH$2:DH$153),$C80),1)</f>
        <v>0</v>
      </c>
      <c r="DK80" cm="1">
        <f t="array" ref="DK80">ROUND(QUARTILE(IF(Sum!$FH$2:$FH$153=0,Sum!DI$2:DI$153),$C80),1)</f>
        <v>0</v>
      </c>
      <c r="DL80" cm="1">
        <f t="array" ref="DL80">ROUND(QUARTILE(IF(Sum!$FH$2:$FH$153=0,Sum!DJ$2:DJ$153),$C80),1)</f>
        <v>1</v>
      </c>
      <c r="DM80" cm="1">
        <f t="array" ref="DM80">ROUND(QUARTILE(IF(Sum!$FH$2:$FH$153=0,Sum!DK$2:DK$153),$C80),1)</f>
        <v>0</v>
      </c>
      <c r="DN80" cm="1">
        <f t="array" ref="DN80">ROUND(QUARTILE(IF(Sum!$FH$2:$FH$153=0,Sum!DL$2:DL$153),$C80),1)</f>
        <v>0</v>
      </c>
      <c r="DO80" cm="1">
        <f t="array" ref="DO80">ROUND(QUARTILE(IF(Sum!$FH$2:$FH$153=0,Sum!DM$2:DM$153),$C80),1)</f>
        <v>0</v>
      </c>
      <c r="DP80" cm="1">
        <f t="array" ref="DP80">ROUND(QUARTILE(IF(Sum!$FH$2:$FH$153=0,Sum!DN$2:DN$153),$C80),1)</f>
        <v>0</v>
      </c>
      <c r="DQ80" cm="1">
        <f t="array" ref="DQ80">ROUND(QUARTILE(IF(Sum!$FH$2:$FH$153=0,Sum!DO$2:DO$153),$C80),1)</f>
        <v>0</v>
      </c>
      <c r="DR80" cm="1">
        <f t="array" ref="DR80">ROUND(QUARTILE(IF(Sum!$FH$2:$FH$153=0,Sum!DP$2:DP$153),$C80),1)</f>
        <v>1</v>
      </c>
      <c r="DS80" cm="1">
        <f t="array" ref="DS80">ROUND(QUARTILE(IF(Sum!$FH$2:$FH$153=0,Sum!DQ$2:DQ$153),$C80),1)</f>
        <v>0</v>
      </c>
      <c r="DT80" cm="1">
        <f t="array" ref="DT80">ROUND(QUARTILE(IF(Sum!$FH$2:$FH$153=0,Sum!DR$2:DR$153),$C80),1)</f>
        <v>0</v>
      </c>
      <c r="DU80" cm="1">
        <f t="array" ref="DU80">ROUND(QUARTILE(IF(Sum!$FH$2:$FH$153=0,Sum!DS$2:DS$153),$C80),1)</f>
        <v>1</v>
      </c>
      <c r="DV80" cm="1">
        <f t="array" ref="DV80">ROUND(QUARTILE(IF(Sum!$FH$2:$FH$153=0,Sum!DT$2:DT$153),$C80),1)</f>
        <v>21.5</v>
      </c>
      <c r="DW80" cm="1">
        <f t="array" ref="DW80">ROUND(QUARTILE(IF(Sum!$FH$2:$FH$153=0,Sum!DU$2:DU$153),$C80),1)</f>
        <v>0</v>
      </c>
      <c r="DX80" cm="1">
        <f t="array" ref="DX80">ROUND(QUARTILE(IF(Sum!$FH$2:$FH$153=0,Sum!DV$2:DV$153),$C80),1)</f>
        <v>0</v>
      </c>
      <c r="DY80" cm="1">
        <f t="array" ref="DY80">ROUND(QUARTILE(IF(Sum!$FH$2:$FH$153=0,Sum!DW$2:DW$153),$C80),1)</f>
        <v>0</v>
      </c>
      <c r="DZ80" cm="1">
        <f t="array" ref="DZ80">ROUND(QUARTILE(IF(Sum!$FH$2:$FH$153=0,Sum!DX$2:DX$153),$C80),1)</f>
        <v>0</v>
      </c>
      <c r="EA80" cm="1">
        <f t="array" ref="EA80">ROUND(QUARTILE(IF(Sum!$FH$2:$FH$153=0,Sum!DY$2:DY$153),$C80),1)</f>
        <v>0</v>
      </c>
      <c r="EB80" cm="1">
        <f t="array" ref="EB80">ROUND(QUARTILE(IF(Sum!$FH$2:$FH$153=0,Sum!DZ$2:DZ$153),$C80),1)</f>
        <v>0</v>
      </c>
      <c r="EC80" cm="1">
        <f t="array" ref="EC80">ROUND(QUARTILE(IF(Sum!$FH$2:$FH$153=0,Sum!EA$2:EA$153),$C80),1)</f>
        <v>0</v>
      </c>
      <c r="ED80" cm="1">
        <f t="array" ref="ED80">ROUND(QUARTILE(IF(Sum!$FH$2:$FH$153=0,Sum!EB$2:EB$153),$C80),1)</f>
        <v>0</v>
      </c>
      <c r="EE80" cm="1">
        <f t="array" ref="EE80">ROUND(QUARTILE(IF(Sum!$FH$2:$FH$153=0,Sum!EC$2:EC$153),$C80),1)</f>
        <v>0</v>
      </c>
      <c r="EF80" cm="1">
        <f t="array" ref="EF80">ROUND(QUARTILE(IF(Sum!$FH$2:$FH$153=0,Sum!ED$2:ED$153),$C80),1)</f>
        <v>0</v>
      </c>
      <c r="EG80" cm="1">
        <f t="array" ref="EG80">ROUND(QUARTILE(IF(Sum!$FH$2:$FH$153=0,Sum!EE$2:EE$153),$C80),1)</f>
        <v>1</v>
      </c>
      <c r="EH80" cm="1">
        <f t="array" ref="EH80">ROUND(QUARTILE(IF(Sum!$FH$2:$FH$153=0,Sum!EF$2:EF$153),$C80),1)</f>
        <v>0</v>
      </c>
      <c r="EI80" cm="1">
        <f t="array" ref="EI80">ROUND(QUARTILE(IF(Sum!$FH$2:$FH$153=0,Sum!EG$2:EG$153),$C80),1)</f>
        <v>0</v>
      </c>
      <c r="EJ80" cm="1">
        <f t="array" ref="EJ80">ROUND(QUARTILE(IF(Sum!$FH$2:$FH$153=0,Sum!EH$2:EH$153),$C80),1)</f>
        <v>0</v>
      </c>
      <c r="EK80" cm="1">
        <f t="array" ref="EK80">ROUND(QUARTILE(IF(Sum!$FH$2:$FH$153=0,Sum!EI$2:EI$153),$C80),1)</f>
        <v>0</v>
      </c>
      <c r="EL80" cm="1">
        <f t="array" ref="EL80">ROUND(QUARTILE(IF(Sum!$FH$2:$FH$153=0,Sum!EJ$2:EJ$153),$C80),1)</f>
        <v>0</v>
      </c>
      <c r="EM80" cm="1">
        <f t="array" ref="EM80">ROUND(QUARTILE(IF(Sum!$FH$2:$FH$153=0,Sum!EK$2:EK$153),$C80),1)</f>
        <v>0</v>
      </c>
      <c r="EN80" cm="1">
        <f t="array" ref="EN80">ROUND(QUARTILE(IF(Sum!$FH$2:$FH$153=0,Sum!EL$2:EL$153),$C80),1)</f>
        <v>0</v>
      </c>
      <c r="EO80" cm="1">
        <f t="array" ref="EO80">ROUND(QUARTILE(IF(Sum!$FH$2:$FH$153=0,Sum!EM$2:EM$153),$C80),1)</f>
        <v>1</v>
      </c>
      <c r="EP80" cm="1">
        <f t="array" ref="EP80">ROUND(QUARTILE(IF(Sum!$FH$2:$FH$153=0,Sum!EN$2:EN$153),$C80),1)</f>
        <v>0</v>
      </c>
      <c r="EQ80" cm="1">
        <f t="array" ref="EQ80">ROUND(QUARTILE(IF(Sum!$FH$2:$FH$153=0,Sum!EO$2:EO$153),$C80),1)</f>
        <v>0</v>
      </c>
      <c r="ER80" cm="1">
        <f t="array" ref="ER80">ROUND(QUARTILE(IF(Sum!$FH$2:$FH$153=0,Sum!EP$2:EP$153),$C80),1)</f>
        <v>0</v>
      </c>
      <c r="ES80" cm="1">
        <f t="array" ref="ES80">ROUND(QUARTILE(IF(Sum!$FH$2:$FH$153=0,Sum!EQ$2:EQ$153),$C80),1)</f>
        <v>1</v>
      </c>
      <c r="ET80" cm="1">
        <f t="array" ref="ET80">ROUND(QUARTILE(IF(Sum!$FH$2:$FH$153=0,Sum!ER$2:ER$153),$C80),1)</f>
        <v>0</v>
      </c>
      <c r="EU80" cm="1">
        <f t="array" ref="EU80">ROUND(QUARTILE(IF(Sum!$FH$2:$FH$153=0,Sum!ES$2:ES$153),$C80),1)</f>
        <v>0</v>
      </c>
      <c r="EV80" cm="1">
        <f t="array" ref="EV80">ROUND(QUARTILE(IF(Sum!$FH$2:$FH$153=0,Sum!ET$2:ET$153),$C80),1)</f>
        <v>0</v>
      </c>
      <c r="EW80" cm="1">
        <f t="array" ref="EW80">ROUND(QUARTILE(IF(Sum!$FH$2:$FH$153=0,Sum!EU$2:EU$153),$C80),1)</f>
        <v>1</v>
      </c>
      <c r="EX80" cm="1">
        <f t="array" ref="EX80">ROUND(QUARTILE(IF(Sum!$FH$2:$FH$153=0,Sum!EV$2:EV$153),$C80),1)</f>
        <v>0</v>
      </c>
      <c r="EY80" cm="1">
        <f t="array" ref="EY80">ROUND(QUARTILE(IF(Sum!$FH$2:$FH$153=0,Sum!EW$2:EW$153),$C80),1)</f>
        <v>0</v>
      </c>
      <c r="EZ80" cm="1">
        <f t="array" ref="EZ80">ROUND(QUARTILE(IF(Sum!$FH$2:$FH$153=0,Sum!EX$2:EX$153),$C80),1)</f>
        <v>1</v>
      </c>
      <c r="FA80" cm="1">
        <f t="array" ref="FA80">ROUND(QUARTILE(IF(Sum!$FH$2:$FH$153=0,Sum!EY$2:EY$153),$C80),1)</f>
        <v>0</v>
      </c>
      <c r="FB80" cm="1">
        <f t="array" ref="FB80">ROUND(QUARTILE(IF(Sum!$FH$2:$FH$153=0,Sum!EZ$2:EZ$153),$C80),1)</f>
        <v>0</v>
      </c>
      <c r="FC80" cm="1">
        <f t="array" ref="FC80">ROUND(QUARTILE(IF(Sum!$FH$2:$FH$153=0,Sum!FA$2:FA$153),$C80),1)</f>
        <v>0</v>
      </c>
      <c r="FD80" cm="1">
        <f t="array" ref="FD80">ROUND(QUARTILE(IF(Sum!$FH$2:$FH$153=0,Sum!FB$2:FB$153),$C80),1)</f>
        <v>0</v>
      </c>
      <c r="FE80" cm="1">
        <f t="array" ref="FE80">ROUND(QUARTILE(IF(Sum!$FH$2:$FH$153=0,Sum!FC$2:FC$153),$C80),1)</f>
        <v>0</v>
      </c>
    </row>
    <row r="81" spans="1:161" x14ac:dyDescent="0.25">
      <c r="A81" s="198"/>
      <c r="B81" s="44" t="s">
        <v>384</v>
      </c>
      <c r="C81" s="44">
        <v>1</v>
      </c>
      <c r="D81" cm="1">
        <f t="array" ref="D81">ROUND(QUARTILE(IF(Sum!$FH$2:$FH$153=0,Sum!B$2:B$153),$C81),1)</f>
        <v>46.8</v>
      </c>
      <c r="E81" cm="1">
        <f t="array" ref="E81">ROUND(QUARTILE(IF(Sum!$FH$2:$FH$153=0,Sum!C$2:C$153),$C81),1)</f>
        <v>0</v>
      </c>
      <c r="F81" cm="1">
        <f t="array" ref="F81">ROUND(QUARTILE(IF(Sum!$FH$2:$FH$153=0,Sum!D$2:D$153),$C81),1)</f>
        <v>0</v>
      </c>
      <c r="G81" cm="1">
        <f t="array" ref="G81">ROUND(QUARTILE(IF(Sum!$FH$2:$FH$153=0,Sum!E$2:E$153),$C81),1)</f>
        <v>0</v>
      </c>
      <c r="H81" cm="1">
        <f t="array" ref="H81">ROUND(QUARTILE(IF(Sum!$FH$2:$FH$153=0,Sum!F$2:F$153),$C81),1)</f>
        <v>0</v>
      </c>
      <c r="I81" cm="1">
        <f t="array" ref="I81">ROUND(QUARTILE(IF(Sum!$FH$2:$FH$153=0,Sum!G$2:G$153),$C81),1)</f>
        <v>0</v>
      </c>
      <c r="J81" cm="1">
        <f t="array" ref="J81">ROUND(QUARTILE(IF(Sum!$FH$2:$FH$153=0,Sum!H$2:H$153),$C81),1)</f>
        <v>1</v>
      </c>
      <c r="K81" cm="1">
        <f t="array" ref="K81">ROUND(QUARTILE(IF(Sum!$FH$2:$FH$153=0,Sum!I$2:I$153),$C81),1)</f>
        <v>166.8</v>
      </c>
      <c r="L81" cm="1">
        <f t="array" ref="L81">ROUND(QUARTILE(IF(Sum!$FH$2:$FH$153=0,Sum!J$2:J$153),$C81),1)</f>
        <v>75</v>
      </c>
      <c r="M81" cm="1">
        <f t="array" ref="M81">ROUND(QUARTILE(IF(Sum!$FH$2:$FH$153=0,Sum!K$2:K$153),$C81),1)</f>
        <v>25.4</v>
      </c>
      <c r="N81" cm="1">
        <f t="array" ref="N81">ROUND(QUARTILE(IF(Sum!$FH$2:$FH$153=0,Sum!L$2:L$153),$C81),1)</f>
        <v>0</v>
      </c>
      <c r="O81" cm="1">
        <f t="array" ref="O81">ROUND(QUARTILE(IF(Sum!$FH$2:$FH$153=0,Sum!M$2:M$153),$C81),1)</f>
        <v>0</v>
      </c>
      <c r="P81" cm="1">
        <f t="array" ref="P81">ROUND(QUARTILE(IF(Sum!$FH$2:$FH$153=0,Sum!N$2:N$153),$C81),1)</f>
        <v>0</v>
      </c>
      <c r="Q81" cm="1">
        <f t="array" ref="Q81">ROUND(QUARTILE(IF(Sum!$FH$2:$FH$153=0,Sum!O$2:O$153),$C81),1)</f>
        <v>1</v>
      </c>
      <c r="R81" cm="1">
        <f t="array" ref="R81">ROUND(QUARTILE(IF(Sum!$FH$2:$FH$153=0,Sum!P$2:P$153),$C81),1)</f>
        <v>0</v>
      </c>
      <c r="S81" cm="1">
        <f t="array" ref="S81">ROUND(QUARTILE(IF(Sum!$FH$2:$FH$153=0,Sum!Q$2:Q$153),$C81),1)</f>
        <v>0</v>
      </c>
      <c r="T81" cm="1">
        <f t="array" ref="T81">ROUND(QUARTILE(IF(Sum!$FH$2:$FH$153=0,Sum!R$2:R$153),$C81),1)</f>
        <v>0</v>
      </c>
      <c r="U81" cm="1">
        <f t="array" ref="U81">ROUND(QUARTILE(IF(Sum!$FH$2:$FH$153=0,Sum!S$2:S$153),$C81),1)</f>
        <v>0</v>
      </c>
      <c r="V81" cm="1">
        <f t="array" ref="V81">ROUND(QUARTILE(IF(Sum!$FH$2:$FH$153=0,Sum!T$2:T$153),$C81),1)</f>
        <v>0</v>
      </c>
      <c r="W81" cm="1">
        <f t="array" ref="W81">ROUND(QUARTILE(IF(Sum!$FH$2:$FH$153=0,Sum!U$2:U$153),$C81),1)</f>
        <v>0</v>
      </c>
      <c r="X81" cm="1">
        <f t="array" ref="X81">ROUND(QUARTILE(IF(Sum!$FH$2:$FH$153=0,Sum!V$2:V$153),$C81),1)</f>
        <v>1</v>
      </c>
      <c r="Y81" cm="1">
        <f t="array" ref="Y81">ROUND(QUARTILE(IF(Sum!$FH$2:$FH$153=0,Sum!W$2:W$153),$C81),1)</f>
        <v>0</v>
      </c>
      <c r="Z81" cm="1">
        <f t="array" ref="Z81">ROUND(QUARTILE(IF(Sum!$FH$2:$FH$153=0,Sum!X$2:X$153),$C81),1)</f>
        <v>0</v>
      </c>
      <c r="AA81" cm="1">
        <f t="array" ref="AA81">ROUND(QUARTILE(IF(Sum!$FH$2:$FH$153=0,Sum!Y$2:Y$153),$C81),1)</f>
        <v>0</v>
      </c>
      <c r="AB81" cm="1">
        <f t="array" ref="AB81">ROUND(QUARTILE(IF(Sum!$FH$2:$FH$153=0,Sum!Z$2:Z$153),$C81),1)</f>
        <v>0</v>
      </c>
      <c r="AC81" cm="1">
        <f t="array" ref="AC81">ROUND(QUARTILE(IF(Sum!$FH$2:$FH$153=0,Sum!AA$2:AA$153),$C81),1)</f>
        <v>0</v>
      </c>
      <c r="AD81" cm="1">
        <f t="array" ref="AD81">ROUND(QUARTILE(IF(Sum!$FH$2:$FH$153=0,Sum!AB$2:AB$153),$C81),1)</f>
        <v>0</v>
      </c>
      <c r="AE81" cm="1">
        <f t="array" ref="AE81">ROUND(QUARTILE(IF(Sum!$FH$2:$FH$153=0,Sum!AC$2:AC$153),$C81),1)</f>
        <v>0</v>
      </c>
      <c r="AF81" cm="1">
        <f t="array" ref="AF81">ROUND(QUARTILE(IF(Sum!$FH$2:$FH$153=0,Sum!AD$2:AD$153),$C81),1)</f>
        <v>0</v>
      </c>
      <c r="AG81" cm="1">
        <f t="array" ref="AG81">ROUND(QUARTILE(IF(Sum!$FH$2:$FH$153=0,Sum!AE$2:AE$153),$C81),1)</f>
        <v>0</v>
      </c>
      <c r="AH81" cm="1">
        <f t="array" ref="AH81">ROUND(QUARTILE(IF(Sum!$FH$2:$FH$153=0,Sum!AF$2:AF$153),$C81),1)</f>
        <v>0</v>
      </c>
      <c r="AI81" cm="1">
        <f t="array" ref="AI81">ROUND(QUARTILE(IF(Sum!$FH$2:$FH$153=0,Sum!AG$2:AG$153),$C81),1)</f>
        <v>0</v>
      </c>
      <c r="AJ81" cm="1">
        <f t="array" ref="AJ81">ROUND(QUARTILE(IF(Sum!$FH$2:$FH$153=0,Sum!AH$2:AH$153),$C81),1)</f>
        <v>0</v>
      </c>
      <c r="AK81" cm="1">
        <f t="array" ref="AK81">ROUND(QUARTILE(IF(Sum!$FH$2:$FH$153=0,Sum!AI$2:AI$153),$C81),1)</f>
        <v>0</v>
      </c>
      <c r="AL81" cm="1">
        <f t="array" ref="AL81">ROUND(QUARTILE(IF(Sum!$FH$2:$FH$153=0,Sum!AJ$2:AJ$153),$C81),1)</f>
        <v>0</v>
      </c>
      <c r="AM81" cm="1">
        <f t="array" ref="AM81">ROUND(QUARTILE(IF(Sum!$FH$2:$FH$153=0,Sum!AK$2:AK$153),$C81),1)</f>
        <v>0</v>
      </c>
      <c r="AN81" cm="1">
        <f t="array" ref="AN81">ROUND(QUARTILE(IF(Sum!$FH$2:$FH$153=0,Sum!AL$2:AL$153),$C81),1)</f>
        <v>0</v>
      </c>
      <c r="AO81" cm="1">
        <f t="array" ref="AO81">ROUND(QUARTILE(IF(Sum!$FH$2:$FH$153=0,Sum!AM$2:AM$153),$C81),1)</f>
        <v>0</v>
      </c>
      <c r="AP81" cm="1">
        <f t="array" ref="AP81">ROUND(QUARTILE(IF(Sum!$FH$2:$FH$153=0,Sum!AN$2:AN$153),$C81),1)</f>
        <v>0</v>
      </c>
      <c r="AQ81" cm="1">
        <f t="array" ref="AQ81">ROUND(QUARTILE(IF(Sum!$FH$2:$FH$153=0,Sum!AO$2:AO$153),$C81),1)</f>
        <v>0</v>
      </c>
      <c r="AR81" cm="1">
        <f t="array" ref="AR81">ROUND(QUARTILE(IF(Sum!$FH$2:$FH$153=0,Sum!AP$2:AP$153),$C81),1)</f>
        <v>0</v>
      </c>
      <c r="AS81" cm="1">
        <f t="array" ref="AS81">ROUND(QUARTILE(IF(Sum!$FH$2:$FH$153=0,Sum!AQ$2:AQ$153),$C81),1)</f>
        <v>0</v>
      </c>
      <c r="AT81" cm="1">
        <f t="array" ref="AT81">ROUND(QUARTILE(IF(Sum!$FH$2:$FH$153=0,Sum!AR$2:AR$153),$C81),1)</f>
        <v>0</v>
      </c>
      <c r="AU81" cm="1">
        <f t="array" ref="AU81">ROUND(QUARTILE(IF(Sum!$FH$2:$FH$153=0,Sum!AS$2:AS$153),$C81),1)</f>
        <v>0</v>
      </c>
      <c r="AV81" cm="1">
        <f t="array" ref="AV81">ROUND(QUARTILE(IF(Sum!$FH$2:$FH$153=0,Sum!AT$2:AT$153),$C81),1)</f>
        <v>0</v>
      </c>
      <c r="AW81" cm="1">
        <f t="array" ref="AW81">ROUND(QUARTILE(IF(Sum!$FH$2:$FH$153=0,Sum!AU$2:AU$153),$C81),1)</f>
        <v>0</v>
      </c>
      <c r="AX81" cm="1">
        <f t="array" ref="AX81">ROUND(QUARTILE(IF(Sum!$FH$2:$FH$153=0,Sum!AV$2:AV$153),$C81),1)</f>
        <v>1</v>
      </c>
      <c r="AY81" cm="1">
        <f t="array" ref="AY81">ROUND(QUARTILE(IF(Sum!$FH$2:$FH$153=0,Sum!AW$2:AW$153),$C81),1)</f>
        <v>0</v>
      </c>
      <c r="AZ81" cm="1">
        <f t="array" ref="AZ81">ROUND(QUARTILE(IF(Sum!$FH$2:$FH$153=0,Sum!AX$2:AX$153),$C81),1)</f>
        <v>1</v>
      </c>
      <c r="BA81" cm="1">
        <f t="array" ref="BA81">ROUND(QUARTILE(IF(Sum!$FH$2:$FH$153=0,Sum!AY$2:AY$153),$C81),1)</f>
        <v>21</v>
      </c>
      <c r="BB81" cm="1">
        <f t="array" ref="BB81">ROUND(QUARTILE(IF(Sum!$FH$2:$FH$153=0,Sum!AZ$2:AZ$153),$C81),1)</f>
        <v>0.7</v>
      </c>
      <c r="BC81" cm="1">
        <f t="array" ref="BC81">ROUND(QUARTILE(IF(Sum!$FH$2:$FH$153=0,Sum!BA$2:BA$153),$C81),1)</f>
        <v>2.9</v>
      </c>
      <c r="BD81" cm="1">
        <f t="array" ref="BD81">ROUND(QUARTILE(IF(Sum!$FH$2:$FH$153=0,Sum!BB$2:BB$153),$C81),1)</f>
        <v>0</v>
      </c>
      <c r="BE81" cm="1">
        <f t="array" ref="BE81">ROUND(QUARTILE(IF(Sum!$FH$2:$FH$153=0,Sum!BC$2:BC$153),$C81),1)</f>
        <v>0</v>
      </c>
      <c r="BF81" cm="1">
        <f t="array" ref="BF81">ROUND(QUARTILE(IF(Sum!$FH$2:$FH$153=0,Sum!BD$2:BD$153),$C81),1)</f>
        <v>1</v>
      </c>
      <c r="BG81" cm="1">
        <f t="array" ref="BG81">ROUND(QUARTILE(IF(Sum!$FH$2:$FH$153=0,Sum!BE$2:BE$153),$C81),1)</f>
        <v>1</v>
      </c>
      <c r="BH81" cm="1">
        <f t="array" ref="BH81">ROUND(QUARTILE(IF(Sum!$FH$2:$FH$153=0,Sum!BF$2:BF$153),$C81),1)</f>
        <v>142.30000000000001</v>
      </c>
      <c r="BI81" cm="1">
        <f t="array" ref="BI81">ROUND(QUARTILE(IF(Sum!$FH$2:$FH$153=0,Sum!BG$2:BG$153),$C81),1)</f>
        <v>1</v>
      </c>
      <c r="BJ81" cm="1">
        <f t="array" ref="BJ81">ROUND(QUARTILE(IF(Sum!$FH$2:$FH$153=0,Sum!BH$2:BH$153),$C81),1)</f>
        <v>84</v>
      </c>
      <c r="BK81" cm="1">
        <f t="array" ref="BK81">ROUND(QUARTILE(IF(Sum!$FH$2:$FH$153=0,Sum!BI$2:BI$153),$C81),1)</f>
        <v>57.8</v>
      </c>
      <c r="BL81" cm="1">
        <f t="array" ref="BL81">ROUND(QUARTILE(IF(Sum!$FH$2:$FH$153=0,Sum!BJ$2:BJ$153),$C81),1)</f>
        <v>32.6</v>
      </c>
      <c r="BM81" cm="1">
        <f t="array" ref="BM81">ROUND(QUARTILE(IF(Sum!$FH$2:$FH$153=0,Sum!BK$2:BK$153),$C81),1)</f>
        <v>0</v>
      </c>
      <c r="BN81" cm="1">
        <f t="array" ref="BN81">ROUND(QUARTILE(IF(Sum!$FH$2:$FH$153=0,Sum!BL$2:BL$153),$C81),1)</f>
        <v>2</v>
      </c>
      <c r="BO81" cm="1">
        <f t="array" ref="BO81">ROUND(QUARTILE(IF(Sum!$FH$2:$FH$153=0,Sum!BM$2:BM$153),$C81),1)</f>
        <v>0</v>
      </c>
      <c r="BP81" cm="1">
        <f t="array" ref="BP81">ROUND(QUARTILE(IF(Sum!$FH$2:$FH$153=0,Sum!BN$2:BN$153),$C81),1)</f>
        <v>0</v>
      </c>
      <c r="BQ81" cm="1">
        <f t="array" ref="BQ81">ROUND(QUARTILE(IF(Sum!$FH$2:$FH$153=0,Sum!BO$2:BO$153),$C81),1)</f>
        <v>0</v>
      </c>
      <c r="BR81" cm="1">
        <f t="array" ref="BR81">ROUND(QUARTILE(IF(Sum!$FH$2:$FH$153=0,Sum!BP$2:BP$153),$C81),1)</f>
        <v>0</v>
      </c>
      <c r="BS81" cm="1">
        <f t="array" ref="BS81">ROUND(QUARTILE(IF(Sum!$FH$2:$FH$153=0,Sum!BQ$2:BQ$153),$C81),1)</f>
        <v>0</v>
      </c>
      <c r="BT81" cm="1">
        <f t="array" ref="BT81">ROUND(QUARTILE(IF(Sum!$FH$2:$FH$153=0,Sum!BR$2:BR$153),$C81),1)</f>
        <v>1</v>
      </c>
      <c r="BU81" cm="1">
        <f t="array" ref="BU81">ROUND(QUARTILE(IF(Sum!$FH$2:$FH$153=0,Sum!BS$2:BS$153),$C81),1)</f>
        <v>0</v>
      </c>
      <c r="BV81" cm="1">
        <f t="array" ref="BV81">ROUND(QUARTILE(IF(Sum!$FH$2:$FH$153=0,Sum!BT$2:BT$153),$C81),1)</f>
        <v>0</v>
      </c>
      <c r="BW81" cm="1">
        <f t="array" ref="BW81">ROUND(QUARTILE(IF(Sum!$FH$2:$FH$153=0,Sum!BU$2:BU$153),$C81),1)</f>
        <v>0</v>
      </c>
      <c r="BX81" cm="1">
        <f t="array" ref="BX81">ROUND(QUARTILE(IF(Sum!$FH$2:$FH$153=0,Sum!BV$2:BV$153),$C81),1)</f>
        <v>0</v>
      </c>
      <c r="BY81" cm="1">
        <f t="array" ref="BY81">ROUND(QUARTILE(IF(Sum!$FH$2:$FH$153=0,Sum!BW$2:BW$153),$C81),1)</f>
        <v>3</v>
      </c>
      <c r="BZ81" cm="1">
        <f t="array" ref="BZ81">ROUND(QUARTILE(IF(Sum!$FH$2:$FH$153=0,Sum!BX$2:BX$153),$C81),1)</f>
        <v>0</v>
      </c>
      <c r="CA81" cm="1">
        <f t="array" ref="CA81">ROUND(QUARTILE(IF(Sum!$FH$2:$FH$153=0,Sum!BY$2:BY$153),$C81),1)</f>
        <v>0</v>
      </c>
      <c r="CB81" cm="1">
        <f t="array" ref="CB81">ROUND(QUARTILE(IF(Sum!$FH$2:$FH$153=0,Sum!BZ$2:BZ$153),$C81),1)</f>
        <v>0</v>
      </c>
      <c r="CC81" cm="1">
        <f t="array" ref="CC81">ROUND(QUARTILE(IF(Sum!$FH$2:$FH$153=0,Sum!CA$2:CA$153),$C81),1)</f>
        <v>0</v>
      </c>
      <c r="CD81" cm="1">
        <f t="array" ref="CD81">ROUND(QUARTILE(IF(Sum!$FH$2:$FH$153=0,Sum!CB$2:CB$153),$C81),1)</f>
        <v>0</v>
      </c>
      <c r="CE81" cm="1">
        <f t="array" ref="CE81">ROUND(QUARTILE(IF(Sum!$FH$2:$FH$153=0,Sum!CC$2:CC$153),$C81),1)</f>
        <v>0</v>
      </c>
      <c r="CF81" cm="1">
        <f t="array" ref="CF81">ROUND(QUARTILE(IF(Sum!$FH$2:$FH$153=0,Sum!CD$2:CD$153),$C81),1)</f>
        <v>0</v>
      </c>
      <c r="CG81" cm="1">
        <f t="array" ref="CG81">ROUND(QUARTILE(IF(Sum!$FH$2:$FH$153=0,Sum!CE$2:CE$153),$C81),1)</f>
        <v>0</v>
      </c>
      <c r="CH81" cm="1">
        <f t="array" ref="CH81">ROUND(QUARTILE(IF(Sum!$FH$2:$FH$153=0,Sum!CF$2:CF$153),$C81),1)</f>
        <v>0</v>
      </c>
      <c r="CI81" cm="1">
        <f t="array" ref="CI81">ROUND(QUARTILE(IF(Sum!$FH$2:$FH$153=0,Sum!CG$2:CG$153),$C81),1)</f>
        <v>1</v>
      </c>
      <c r="CJ81" cm="1">
        <f t="array" ref="CJ81">ROUND(QUARTILE(IF(Sum!$FH$2:$FH$153=0,Sum!CH$2:CH$153),$C81),1)</f>
        <v>500</v>
      </c>
      <c r="CK81" cm="1">
        <f t="array" ref="CK81">ROUND(QUARTILE(IF(Sum!$FH$2:$FH$153=0,Sum!CI$2:CI$153),$C81),1)</f>
        <v>505</v>
      </c>
      <c r="CL81" cm="1">
        <f t="array" ref="CL81">ROUND(QUARTILE(IF(Sum!$FH$2:$FH$153=0,Sum!CJ$2:CJ$153),$C81),1)</f>
        <v>0</v>
      </c>
      <c r="CM81" cm="1">
        <f t="array" ref="CM81">ROUND(QUARTILE(IF(Sum!$FH$2:$FH$153=0,Sum!CK$2:CK$153),$C81),1)</f>
        <v>0</v>
      </c>
      <c r="CN81" cm="1">
        <f t="array" ref="CN81">ROUND(QUARTILE(IF(Sum!$FH$2:$FH$153=0,Sum!CL$2:CL$153),$C81),1)</f>
        <v>0</v>
      </c>
      <c r="CO81" cm="1">
        <f t="array" ref="CO81">ROUND(QUARTILE(IF(Sum!$FH$2:$FH$153=0,Sum!CM$2:CM$153),$C81),1)</f>
        <v>0</v>
      </c>
      <c r="CP81" cm="1">
        <f t="array" ref="CP81">ROUND(QUARTILE(IF(Sum!$FH$2:$FH$153=0,Sum!CN$2:CN$153),$C81),1)</f>
        <v>0</v>
      </c>
      <c r="CQ81" cm="1">
        <f t="array" ref="CQ81">ROUND(QUARTILE(IF(Sum!$FH$2:$FH$153=0,Sum!CO$2:CO$153),$C81),1)</f>
        <v>0</v>
      </c>
      <c r="CR81" cm="1">
        <f t="array" ref="CR81">ROUND(QUARTILE(IF(Sum!$FH$2:$FH$153=0,Sum!CP$2:CP$153),$C81),1)</f>
        <v>0</v>
      </c>
      <c r="CS81" cm="1">
        <f t="array" ref="CS81">ROUND(QUARTILE(IF(Sum!$FH$2:$FH$153=0,Sum!CQ$2:CQ$153),$C81),1)</f>
        <v>0</v>
      </c>
      <c r="CT81" cm="1">
        <f t="array" ref="CT81">ROUND(QUARTILE(IF(Sum!$FH$2:$FH$153=0,Sum!CR$2:CR$153),$C81),1)</f>
        <v>0</v>
      </c>
      <c r="CU81" cm="1">
        <f t="array" ref="CU81">ROUND(QUARTILE(IF(Sum!$FH$2:$FH$153=0,Sum!CS$2:CS$153),$C81),1)</f>
        <v>0</v>
      </c>
      <c r="CV81" cm="1">
        <f t="array" ref="CV81">ROUND(QUARTILE(IF(Sum!$FH$2:$FH$153=0,Sum!CT$2:CT$153),$C81),1)</f>
        <v>0</v>
      </c>
      <c r="CW81" cm="1">
        <f t="array" ref="CW81">ROUND(QUARTILE(IF(Sum!$FH$2:$FH$153=0,Sum!CU$2:CU$153),$C81),1)</f>
        <v>0</v>
      </c>
      <c r="CX81" cm="1">
        <f t="array" ref="CX81">ROUND(QUARTILE(IF(Sum!$FH$2:$FH$153=0,Sum!CV$2:CV$153),$C81),1)</f>
        <v>0</v>
      </c>
      <c r="CY81" cm="1">
        <f t="array" ref="CY81">ROUND(QUARTILE(IF(Sum!$FH$2:$FH$153=0,Sum!CW$2:CW$153),$C81),1)</f>
        <v>0</v>
      </c>
      <c r="CZ81" cm="1">
        <f t="array" ref="CZ81">ROUND(QUARTILE(IF(Sum!$FH$2:$FH$153=0,Sum!CX$2:CX$153),$C81),1)</f>
        <v>0</v>
      </c>
      <c r="DA81" cm="1">
        <f t="array" ref="DA81">ROUND(QUARTILE(IF(Sum!$FH$2:$FH$153=0,Sum!CY$2:CY$153),$C81),1)</f>
        <v>0</v>
      </c>
      <c r="DB81" cm="1">
        <f t="array" ref="DB81">ROUND(QUARTILE(IF(Sum!$FH$2:$FH$153=0,Sum!CZ$2:CZ$153),$C81),1)</f>
        <v>0</v>
      </c>
      <c r="DC81" cm="1">
        <f t="array" ref="DC81">ROUND(QUARTILE(IF(Sum!$FH$2:$FH$153=0,Sum!DA$2:DA$153),$C81),1)</f>
        <v>0</v>
      </c>
      <c r="DD81" cm="1">
        <f t="array" ref="DD81">ROUND(QUARTILE(IF(Sum!$FH$2:$FH$153=0,Sum!DB$2:DB$153),$C81),1)</f>
        <v>0</v>
      </c>
      <c r="DE81" cm="1">
        <f t="array" ref="DE81">ROUND(QUARTILE(IF(Sum!$FH$2:$FH$153=0,Sum!DC$2:DC$153),$C81),1)</f>
        <v>0</v>
      </c>
      <c r="DF81" cm="1">
        <f t="array" ref="DF81">ROUND(QUARTILE(IF(Sum!$FH$2:$FH$153=0,Sum!DD$2:DD$153),$C81),1)</f>
        <v>0</v>
      </c>
      <c r="DG81" cm="1">
        <f t="array" ref="DG81">ROUND(QUARTILE(IF(Sum!$FH$2:$FH$153=0,Sum!DE$2:DE$153),$C81),1)</f>
        <v>0</v>
      </c>
      <c r="DH81" cm="1">
        <f t="array" ref="DH81">ROUND(QUARTILE(IF(Sum!$FH$2:$FH$153=0,Sum!DF$2:DF$153),$C81),1)</f>
        <v>1</v>
      </c>
      <c r="DI81" cm="1">
        <f t="array" ref="DI81">ROUND(QUARTILE(IF(Sum!$FH$2:$FH$153=0,Sum!DG$2:DG$153),$C81),1)</f>
        <v>0</v>
      </c>
      <c r="DJ81" cm="1">
        <f t="array" ref="DJ81">ROUND(QUARTILE(IF(Sum!$FH$2:$FH$153=0,Sum!DH$2:DH$153),$C81),1)</f>
        <v>0</v>
      </c>
      <c r="DK81" cm="1">
        <f t="array" ref="DK81">ROUND(QUARTILE(IF(Sum!$FH$2:$FH$153=0,Sum!DI$2:DI$153),$C81),1)</f>
        <v>0</v>
      </c>
      <c r="DL81" cm="1">
        <f t="array" ref="DL81">ROUND(QUARTILE(IF(Sum!$FH$2:$FH$153=0,Sum!DJ$2:DJ$153),$C81),1)</f>
        <v>1</v>
      </c>
      <c r="DM81" cm="1">
        <f t="array" ref="DM81">ROUND(QUARTILE(IF(Sum!$FH$2:$FH$153=0,Sum!DK$2:DK$153),$C81),1)</f>
        <v>0</v>
      </c>
      <c r="DN81" cm="1">
        <f t="array" ref="DN81">ROUND(QUARTILE(IF(Sum!$FH$2:$FH$153=0,Sum!DL$2:DL$153),$C81),1)</f>
        <v>0</v>
      </c>
      <c r="DO81" cm="1">
        <f t="array" ref="DO81">ROUND(QUARTILE(IF(Sum!$FH$2:$FH$153=0,Sum!DM$2:DM$153),$C81),1)</f>
        <v>0</v>
      </c>
      <c r="DP81" cm="1">
        <f t="array" ref="DP81">ROUND(QUARTILE(IF(Sum!$FH$2:$FH$153=0,Sum!DN$2:DN$153),$C81),1)</f>
        <v>0</v>
      </c>
      <c r="DQ81" cm="1">
        <f t="array" ref="DQ81">ROUND(QUARTILE(IF(Sum!$FH$2:$FH$153=0,Sum!DO$2:DO$153),$C81),1)</f>
        <v>0</v>
      </c>
      <c r="DR81" cm="1">
        <f t="array" ref="DR81">ROUND(QUARTILE(IF(Sum!$FH$2:$FH$153=0,Sum!DP$2:DP$153),$C81),1)</f>
        <v>0</v>
      </c>
      <c r="DS81" cm="1">
        <f t="array" ref="DS81">ROUND(QUARTILE(IF(Sum!$FH$2:$FH$153=0,Sum!DQ$2:DQ$153),$C81),1)</f>
        <v>0</v>
      </c>
      <c r="DT81" cm="1">
        <f t="array" ref="DT81">ROUND(QUARTILE(IF(Sum!$FH$2:$FH$153=0,Sum!DR$2:DR$153),$C81),1)</f>
        <v>0</v>
      </c>
      <c r="DU81" cm="1">
        <f t="array" ref="DU81">ROUND(QUARTILE(IF(Sum!$FH$2:$FH$153=0,Sum!DS$2:DS$153),$C81),1)</f>
        <v>1</v>
      </c>
      <c r="DV81" cm="1">
        <f t="array" ref="DV81">ROUND(QUARTILE(IF(Sum!$FH$2:$FH$153=0,Sum!DT$2:DT$153),$C81),1)</f>
        <v>16.8</v>
      </c>
      <c r="DW81" cm="1">
        <f t="array" ref="DW81">ROUND(QUARTILE(IF(Sum!$FH$2:$FH$153=0,Sum!DU$2:DU$153),$C81),1)</f>
        <v>0</v>
      </c>
      <c r="DX81" cm="1">
        <f t="array" ref="DX81">ROUND(QUARTILE(IF(Sum!$FH$2:$FH$153=0,Sum!DV$2:DV$153),$C81),1)</f>
        <v>0</v>
      </c>
      <c r="DY81" cm="1">
        <f t="array" ref="DY81">ROUND(QUARTILE(IF(Sum!$FH$2:$FH$153=0,Sum!DW$2:DW$153),$C81),1)</f>
        <v>0</v>
      </c>
      <c r="DZ81" cm="1">
        <f t="array" ref="DZ81">ROUND(QUARTILE(IF(Sum!$FH$2:$FH$153=0,Sum!DX$2:DX$153),$C81),1)</f>
        <v>0</v>
      </c>
      <c r="EA81" cm="1">
        <f t="array" ref="EA81">ROUND(QUARTILE(IF(Sum!$FH$2:$FH$153=0,Sum!DY$2:DY$153),$C81),1)</f>
        <v>0</v>
      </c>
      <c r="EB81" cm="1">
        <f t="array" ref="EB81">ROUND(QUARTILE(IF(Sum!$FH$2:$FH$153=0,Sum!DZ$2:DZ$153),$C81),1)</f>
        <v>0</v>
      </c>
      <c r="EC81" cm="1">
        <f t="array" ref="EC81">ROUND(QUARTILE(IF(Sum!$FH$2:$FH$153=0,Sum!EA$2:EA$153),$C81),1)</f>
        <v>0</v>
      </c>
      <c r="ED81" cm="1">
        <f t="array" ref="ED81">ROUND(QUARTILE(IF(Sum!$FH$2:$FH$153=0,Sum!EB$2:EB$153),$C81),1)</f>
        <v>0</v>
      </c>
      <c r="EE81" cm="1">
        <f t="array" ref="EE81">ROUND(QUARTILE(IF(Sum!$FH$2:$FH$153=0,Sum!EC$2:EC$153),$C81),1)</f>
        <v>0</v>
      </c>
      <c r="EF81" cm="1">
        <f t="array" ref="EF81">ROUND(QUARTILE(IF(Sum!$FH$2:$FH$153=0,Sum!ED$2:ED$153),$C81),1)</f>
        <v>0</v>
      </c>
      <c r="EG81" cm="1">
        <f t="array" ref="EG81">ROUND(QUARTILE(IF(Sum!$FH$2:$FH$153=0,Sum!EE$2:EE$153),$C81),1)</f>
        <v>1</v>
      </c>
      <c r="EH81" cm="1">
        <f t="array" ref="EH81">ROUND(QUARTILE(IF(Sum!$FH$2:$FH$153=0,Sum!EF$2:EF$153),$C81),1)</f>
        <v>0</v>
      </c>
      <c r="EI81" cm="1">
        <f t="array" ref="EI81">ROUND(QUARTILE(IF(Sum!$FH$2:$FH$153=0,Sum!EG$2:EG$153),$C81),1)</f>
        <v>0</v>
      </c>
      <c r="EJ81" cm="1">
        <f t="array" ref="EJ81">ROUND(QUARTILE(IF(Sum!$FH$2:$FH$153=0,Sum!EH$2:EH$153),$C81),1)</f>
        <v>0</v>
      </c>
      <c r="EK81" cm="1">
        <f t="array" ref="EK81">ROUND(QUARTILE(IF(Sum!$FH$2:$FH$153=0,Sum!EI$2:EI$153),$C81),1)</f>
        <v>0</v>
      </c>
      <c r="EL81" cm="1">
        <f t="array" ref="EL81">ROUND(QUARTILE(IF(Sum!$FH$2:$FH$153=0,Sum!EJ$2:EJ$153),$C81),1)</f>
        <v>0</v>
      </c>
      <c r="EM81" cm="1">
        <f t="array" ref="EM81">ROUND(QUARTILE(IF(Sum!$FH$2:$FH$153=0,Sum!EK$2:EK$153),$C81),1)</f>
        <v>0</v>
      </c>
      <c r="EN81" cm="1">
        <f t="array" ref="EN81">ROUND(QUARTILE(IF(Sum!$FH$2:$FH$153=0,Sum!EL$2:EL$153),$C81),1)</f>
        <v>0</v>
      </c>
      <c r="EO81" cm="1">
        <f t="array" ref="EO81">ROUND(QUARTILE(IF(Sum!$FH$2:$FH$153=0,Sum!EM$2:EM$153),$C81),1)</f>
        <v>1</v>
      </c>
      <c r="EP81" cm="1">
        <f t="array" ref="EP81">ROUND(QUARTILE(IF(Sum!$FH$2:$FH$153=0,Sum!EN$2:EN$153),$C81),1)</f>
        <v>0</v>
      </c>
      <c r="EQ81" cm="1">
        <f t="array" ref="EQ81">ROUND(QUARTILE(IF(Sum!$FH$2:$FH$153=0,Sum!EO$2:EO$153),$C81),1)</f>
        <v>0</v>
      </c>
      <c r="ER81" cm="1">
        <f t="array" ref="ER81">ROUND(QUARTILE(IF(Sum!$FH$2:$FH$153=0,Sum!EP$2:EP$153),$C81),1)</f>
        <v>0</v>
      </c>
      <c r="ES81" cm="1">
        <f t="array" ref="ES81">ROUND(QUARTILE(IF(Sum!$FH$2:$FH$153=0,Sum!EQ$2:EQ$153),$C81),1)</f>
        <v>0</v>
      </c>
      <c r="ET81" cm="1">
        <f t="array" ref="ET81">ROUND(QUARTILE(IF(Sum!$FH$2:$FH$153=0,Sum!ER$2:ER$153),$C81),1)</f>
        <v>0</v>
      </c>
      <c r="EU81" cm="1">
        <f t="array" ref="EU81">ROUND(QUARTILE(IF(Sum!$FH$2:$FH$153=0,Sum!ES$2:ES$153),$C81),1)</f>
        <v>0</v>
      </c>
      <c r="EV81" cm="1">
        <f t="array" ref="EV81">ROUND(QUARTILE(IF(Sum!$FH$2:$FH$153=0,Sum!ET$2:ET$153),$C81),1)</f>
        <v>0</v>
      </c>
      <c r="EW81" cm="1">
        <f t="array" ref="EW81">ROUND(QUARTILE(IF(Sum!$FH$2:$FH$153=0,Sum!EU$2:EU$153),$C81),1)</f>
        <v>0</v>
      </c>
      <c r="EX81" cm="1">
        <f t="array" ref="EX81">ROUND(QUARTILE(IF(Sum!$FH$2:$FH$153=0,Sum!EV$2:EV$153),$C81),1)</f>
        <v>0</v>
      </c>
      <c r="EY81" cm="1">
        <f t="array" ref="EY81">ROUND(QUARTILE(IF(Sum!$FH$2:$FH$153=0,Sum!EW$2:EW$153),$C81),1)</f>
        <v>0</v>
      </c>
      <c r="EZ81" cm="1">
        <f t="array" ref="EZ81">ROUND(QUARTILE(IF(Sum!$FH$2:$FH$153=0,Sum!EX$2:EX$153),$C81),1)</f>
        <v>0</v>
      </c>
      <c r="FA81" cm="1">
        <f t="array" ref="FA81">ROUND(QUARTILE(IF(Sum!$FH$2:$FH$153=0,Sum!EY$2:EY$153),$C81),1)</f>
        <v>0</v>
      </c>
      <c r="FB81" cm="1">
        <f t="array" ref="FB81">ROUND(QUARTILE(IF(Sum!$FH$2:$FH$153=0,Sum!EZ$2:EZ$153),$C81),1)</f>
        <v>0</v>
      </c>
      <c r="FC81" cm="1">
        <f t="array" ref="FC81">ROUND(QUARTILE(IF(Sum!$FH$2:$FH$153=0,Sum!FA$2:FA$153),$C81),1)</f>
        <v>0</v>
      </c>
      <c r="FD81" cm="1">
        <f t="array" ref="FD81">ROUND(QUARTILE(IF(Sum!$FH$2:$FH$153=0,Sum!FB$2:FB$153),$C81),1)</f>
        <v>0</v>
      </c>
      <c r="FE81" cm="1">
        <f t="array" ref="FE81">ROUND(QUARTILE(IF(Sum!$FH$2:$FH$153=0,Sum!FC$2:FC$153),$C81),1)</f>
        <v>0</v>
      </c>
    </row>
    <row r="82" spans="1:161" x14ac:dyDescent="0.25">
      <c r="A82" s="198"/>
      <c r="B82" s="44" t="s">
        <v>386</v>
      </c>
      <c r="C82" s="44">
        <v>3</v>
      </c>
      <c r="D82" cm="1">
        <f t="array" ref="D82">ROUND(QUARTILE(IF(Sum!$FH$2:$FH$153=0,Sum!B$2:B$153),$C82),1)</f>
        <v>57</v>
      </c>
      <c r="E82" cm="1">
        <f t="array" ref="E82">ROUND(QUARTILE(IF(Sum!$FH$2:$FH$153=0,Sum!C$2:C$153),$C82),1)</f>
        <v>1</v>
      </c>
      <c r="F82" cm="1">
        <f t="array" ref="F82">ROUND(QUARTILE(IF(Sum!$FH$2:$FH$153=0,Sum!D$2:D$153),$C82),1)</f>
        <v>1</v>
      </c>
      <c r="G82" cm="1">
        <f t="array" ref="G82">ROUND(QUARTILE(IF(Sum!$FH$2:$FH$153=0,Sum!E$2:E$153),$C82),1)</f>
        <v>0</v>
      </c>
      <c r="H82" cm="1">
        <f t="array" ref="H82">ROUND(QUARTILE(IF(Sum!$FH$2:$FH$153=0,Sum!F$2:F$153),$C82),1)</f>
        <v>0</v>
      </c>
      <c r="I82" cm="1">
        <f t="array" ref="I82">ROUND(QUARTILE(IF(Sum!$FH$2:$FH$153=0,Sum!G$2:G$153),$C82),1)</f>
        <v>1</v>
      </c>
      <c r="J82" cm="1">
        <f t="array" ref="J82">ROUND(QUARTILE(IF(Sum!$FH$2:$FH$153=0,Sum!H$2:H$153),$C82),1)</f>
        <v>1</v>
      </c>
      <c r="K82" cm="1">
        <f t="array" ref="K82">ROUND(QUARTILE(IF(Sum!$FH$2:$FH$153=0,Sum!I$2:I$153),$C82),1)</f>
        <v>175</v>
      </c>
      <c r="L82" cm="1">
        <f t="array" ref="L82">ROUND(QUARTILE(IF(Sum!$FH$2:$FH$153=0,Sum!J$2:J$153),$C82),1)</f>
        <v>90</v>
      </c>
      <c r="M82" cm="1">
        <f t="array" ref="M82">ROUND(QUARTILE(IF(Sum!$FH$2:$FH$153=0,Sum!K$2:K$153),$C82),1)</f>
        <v>30.1</v>
      </c>
      <c r="N82" cm="1">
        <f t="array" ref="N82">ROUND(QUARTILE(IF(Sum!$FH$2:$FH$153=0,Sum!L$2:L$153),$C82),1)</f>
        <v>1</v>
      </c>
      <c r="O82" cm="1">
        <f t="array" ref="O82">ROUND(QUARTILE(IF(Sum!$FH$2:$FH$153=0,Sum!M$2:M$153),$C82),1)</f>
        <v>1</v>
      </c>
      <c r="P82" cm="1">
        <f t="array" ref="P82">ROUND(QUARTILE(IF(Sum!$FH$2:$FH$153=0,Sum!N$2:N$153),$C82),1)</f>
        <v>0</v>
      </c>
      <c r="Q82" cm="1">
        <f t="array" ref="Q82">ROUND(QUARTILE(IF(Sum!$FH$2:$FH$153=0,Sum!O$2:O$153),$C82),1)</f>
        <v>1</v>
      </c>
      <c r="R82" cm="1">
        <f t="array" ref="R82">ROUND(QUARTILE(IF(Sum!$FH$2:$FH$153=0,Sum!P$2:P$153),$C82),1)</f>
        <v>0</v>
      </c>
      <c r="S82" cm="1">
        <f t="array" ref="S82">ROUND(QUARTILE(IF(Sum!$FH$2:$FH$153=0,Sum!Q$2:Q$153),$C82),1)</f>
        <v>1</v>
      </c>
      <c r="T82" cm="1">
        <f t="array" ref="T82">ROUND(QUARTILE(IF(Sum!$FH$2:$FH$153=0,Sum!R$2:R$153),$C82),1)</f>
        <v>1</v>
      </c>
      <c r="U82" cm="1">
        <f t="array" ref="U82">ROUND(QUARTILE(IF(Sum!$FH$2:$FH$153=0,Sum!S$2:S$153),$C82),1)</f>
        <v>0</v>
      </c>
      <c r="V82" cm="1">
        <f t="array" ref="V82">ROUND(QUARTILE(IF(Sum!$FH$2:$FH$153=0,Sum!T$2:T$153),$C82),1)</f>
        <v>0</v>
      </c>
      <c r="W82" cm="1">
        <f t="array" ref="W82">ROUND(QUARTILE(IF(Sum!$FH$2:$FH$153=0,Sum!U$2:U$153),$C82),1)</f>
        <v>0</v>
      </c>
      <c r="X82" cm="1">
        <f t="array" ref="X82">ROUND(QUARTILE(IF(Sum!$FH$2:$FH$153=0,Sum!V$2:V$153),$C82),1)</f>
        <v>1</v>
      </c>
      <c r="Y82" cm="1">
        <f t="array" ref="Y82">ROUND(QUARTILE(IF(Sum!$FH$2:$FH$153=0,Sum!W$2:W$153),$C82),1)</f>
        <v>0</v>
      </c>
      <c r="Z82" cm="1">
        <f t="array" ref="Z82">ROUND(QUARTILE(IF(Sum!$FH$2:$FH$153=0,Sum!X$2:X$153),$C82),1)</f>
        <v>1</v>
      </c>
      <c r="AA82" cm="1">
        <f t="array" ref="AA82">ROUND(QUARTILE(IF(Sum!$FH$2:$FH$153=0,Sum!Y$2:Y$153),$C82),1)</f>
        <v>1</v>
      </c>
      <c r="AB82" cm="1">
        <f t="array" ref="AB82">ROUND(QUARTILE(IF(Sum!$FH$2:$FH$153=0,Sum!Z$2:Z$153),$C82),1)</f>
        <v>0</v>
      </c>
      <c r="AC82" cm="1">
        <f t="array" ref="AC82">ROUND(QUARTILE(IF(Sum!$FH$2:$FH$153=0,Sum!AA$2:AA$153),$C82),1)</f>
        <v>0</v>
      </c>
      <c r="AD82" cm="1">
        <f t="array" ref="AD82">ROUND(QUARTILE(IF(Sum!$FH$2:$FH$153=0,Sum!AB$2:AB$153),$C82),1)</f>
        <v>0</v>
      </c>
      <c r="AE82" cm="1">
        <f t="array" ref="AE82">ROUND(QUARTILE(IF(Sum!$FH$2:$FH$153=0,Sum!AC$2:AC$153),$C82),1)</f>
        <v>0</v>
      </c>
      <c r="AF82" cm="1">
        <f t="array" ref="AF82">ROUND(QUARTILE(IF(Sum!$FH$2:$FH$153=0,Sum!AD$2:AD$153),$C82),1)</f>
        <v>0</v>
      </c>
      <c r="AG82" cm="1">
        <f t="array" ref="AG82">ROUND(QUARTILE(IF(Sum!$FH$2:$FH$153=0,Sum!AE$2:AE$153),$C82),1)</f>
        <v>0</v>
      </c>
      <c r="AH82" cm="1">
        <f t="array" ref="AH82">ROUND(QUARTILE(IF(Sum!$FH$2:$FH$153=0,Sum!AF$2:AF$153),$C82),1)</f>
        <v>0</v>
      </c>
      <c r="AI82" cm="1">
        <f t="array" ref="AI82">ROUND(QUARTILE(IF(Sum!$FH$2:$FH$153=0,Sum!AG$2:AG$153),$C82),1)</f>
        <v>0</v>
      </c>
      <c r="AJ82" cm="1">
        <f t="array" ref="AJ82">ROUND(QUARTILE(IF(Sum!$FH$2:$FH$153=0,Sum!AH$2:AH$153),$C82),1)</f>
        <v>0</v>
      </c>
      <c r="AK82" cm="1">
        <f t="array" ref="AK82">ROUND(QUARTILE(IF(Sum!$FH$2:$FH$153=0,Sum!AI$2:AI$153),$C82),1)</f>
        <v>0</v>
      </c>
      <c r="AL82" cm="1">
        <f t="array" ref="AL82">ROUND(QUARTILE(IF(Sum!$FH$2:$FH$153=0,Sum!AJ$2:AJ$153),$C82),1)</f>
        <v>0</v>
      </c>
      <c r="AM82" cm="1">
        <f t="array" ref="AM82">ROUND(QUARTILE(IF(Sum!$FH$2:$FH$153=0,Sum!AK$2:AK$153),$C82),1)</f>
        <v>0</v>
      </c>
      <c r="AN82" cm="1">
        <f t="array" ref="AN82">ROUND(QUARTILE(IF(Sum!$FH$2:$FH$153=0,Sum!AL$2:AL$153),$C82),1)</f>
        <v>1</v>
      </c>
      <c r="AO82" cm="1">
        <f t="array" ref="AO82">ROUND(QUARTILE(IF(Sum!$FH$2:$FH$153=0,Sum!AM$2:AM$153),$C82),1)</f>
        <v>1</v>
      </c>
      <c r="AP82" cm="1">
        <f t="array" ref="AP82">ROUND(QUARTILE(IF(Sum!$FH$2:$FH$153=0,Sum!AN$2:AN$153),$C82),1)</f>
        <v>0</v>
      </c>
      <c r="AQ82" cm="1">
        <f t="array" ref="AQ82">ROUND(QUARTILE(IF(Sum!$FH$2:$FH$153=0,Sum!AO$2:AO$153),$C82),1)</f>
        <v>0</v>
      </c>
      <c r="AR82" cm="1">
        <f t="array" ref="AR82">ROUND(QUARTILE(IF(Sum!$FH$2:$FH$153=0,Sum!AP$2:AP$153),$C82),1)</f>
        <v>0</v>
      </c>
      <c r="AS82" cm="1">
        <f t="array" ref="AS82">ROUND(QUARTILE(IF(Sum!$FH$2:$FH$153=0,Sum!AQ$2:AQ$153),$C82),1)</f>
        <v>0</v>
      </c>
      <c r="AT82" cm="1">
        <f t="array" ref="AT82">ROUND(QUARTILE(IF(Sum!$FH$2:$FH$153=0,Sum!AR$2:AR$153),$C82),1)</f>
        <v>1</v>
      </c>
      <c r="AU82" cm="1">
        <f t="array" ref="AU82">ROUND(QUARTILE(IF(Sum!$FH$2:$FH$153=0,Sum!AS$2:AS$153),$C82),1)</f>
        <v>0</v>
      </c>
      <c r="AV82" cm="1">
        <f t="array" ref="AV82">ROUND(QUARTILE(IF(Sum!$FH$2:$FH$153=0,Sum!AT$2:AT$153),$C82),1)</f>
        <v>0</v>
      </c>
      <c r="AW82" cm="1">
        <f t="array" ref="AW82">ROUND(QUARTILE(IF(Sum!$FH$2:$FH$153=0,Sum!AU$2:AU$153),$C82),1)</f>
        <v>0</v>
      </c>
      <c r="AX82" cm="1">
        <f t="array" ref="AX82">ROUND(QUARTILE(IF(Sum!$FH$2:$FH$153=0,Sum!AV$2:AV$153),$C82),1)</f>
        <v>1</v>
      </c>
      <c r="AY82" cm="1">
        <f t="array" ref="AY82">ROUND(QUARTILE(IF(Sum!$FH$2:$FH$153=0,Sum!AW$2:AW$153),$C82),1)</f>
        <v>0</v>
      </c>
      <c r="AZ82" cm="1">
        <f t="array" ref="AZ82">ROUND(QUARTILE(IF(Sum!$FH$2:$FH$153=0,Sum!AX$2:AX$153),$C82),1)</f>
        <v>1</v>
      </c>
      <c r="BA82" cm="1">
        <f t="array" ref="BA82">ROUND(QUARTILE(IF(Sum!$FH$2:$FH$153=0,Sum!AY$2:AY$153),$C82),1)</f>
        <v>34.6</v>
      </c>
      <c r="BB82" cm="1">
        <f t="array" ref="BB82">ROUND(QUARTILE(IF(Sum!$FH$2:$FH$153=0,Sum!AZ$2:AZ$153),$C82),1)</f>
        <v>1.4</v>
      </c>
      <c r="BC82" cm="1">
        <f t="array" ref="BC82">ROUND(QUARTILE(IF(Sum!$FH$2:$FH$153=0,Sum!BA$2:BA$153),$C82),1)</f>
        <v>3.7</v>
      </c>
      <c r="BD82" cm="1">
        <f t="array" ref="BD82">ROUND(QUARTILE(IF(Sum!$FH$2:$FH$153=0,Sum!BB$2:BB$153),$C82),1)</f>
        <v>0</v>
      </c>
      <c r="BE82" cm="1">
        <f t="array" ref="BE82">ROUND(QUARTILE(IF(Sum!$FH$2:$FH$153=0,Sum!BC$2:BC$153),$C82),1)</f>
        <v>0</v>
      </c>
      <c r="BF82" cm="1">
        <f t="array" ref="BF82">ROUND(QUARTILE(IF(Sum!$FH$2:$FH$153=0,Sum!BD$2:BD$153),$C82),1)</f>
        <v>1</v>
      </c>
      <c r="BG82" cm="1">
        <f t="array" ref="BG82">ROUND(QUARTILE(IF(Sum!$FH$2:$FH$153=0,Sum!BE$2:BE$153),$C82),1)</f>
        <v>1.2</v>
      </c>
      <c r="BH82" cm="1">
        <f t="array" ref="BH82">ROUND(QUARTILE(IF(Sum!$FH$2:$FH$153=0,Sum!BF$2:BF$153),$C82),1)</f>
        <v>175.6</v>
      </c>
      <c r="BI82" cm="1">
        <f t="array" ref="BI82">ROUND(QUARTILE(IF(Sum!$FH$2:$FH$153=0,Sum!BG$2:BG$153),$C82),1)</f>
        <v>1</v>
      </c>
      <c r="BJ82" cm="1">
        <f t="array" ref="BJ82">ROUND(QUARTILE(IF(Sum!$FH$2:$FH$153=0,Sum!BH$2:BH$153),$C82),1)</f>
        <v>127.5</v>
      </c>
      <c r="BK82" cm="1">
        <f t="array" ref="BK82">ROUND(QUARTILE(IF(Sum!$FH$2:$FH$153=0,Sum!BI$2:BI$153),$C82),1)</f>
        <v>91.8</v>
      </c>
      <c r="BL82" cm="1">
        <f t="array" ref="BL82">ROUND(QUARTILE(IF(Sum!$FH$2:$FH$153=0,Sum!BJ$2:BJ$153),$C82),1)</f>
        <v>35.1</v>
      </c>
      <c r="BM82" cm="1">
        <f t="array" ref="BM82">ROUND(QUARTILE(IF(Sum!$FH$2:$FH$153=0,Sum!BK$2:BK$153),$C82),1)</f>
        <v>0</v>
      </c>
      <c r="BN82" cm="1">
        <f t="array" ref="BN82">ROUND(QUARTILE(IF(Sum!$FH$2:$FH$153=0,Sum!BL$2:BL$153),$C82),1)</f>
        <v>3</v>
      </c>
      <c r="BO82" cm="1">
        <f t="array" ref="BO82">ROUND(QUARTILE(IF(Sum!$FH$2:$FH$153=0,Sum!BM$2:BM$153),$C82),1)</f>
        <v>0</v>
      </c>
      <c r="BP82" cm="1">
        <f t="array" ref="BP82">ROUND(QUARTILE(IF(Sum!$FH$2:$FH$153=0,Sum!BN$2:BN$153),$C82),1)</f>
        <v>0</v>
      </c>
      <c r="BQ82" cm="1">
        <f t="array" ref="BQ82">ROUND(QUARTILE(IF(Sum!$FH$2:$FH$153=0,Sum!BO$2:BO$153),$C82),1)</f>
        <v>1</v>
      </c>
      <c r="BR82" cm="1">
        <f t="array" ref="BR82">ROUND(QUARTILE(IF(Sum!$FH$2:$FH$153=0,Sum!BP$2:BP$153),$C82),1)</f>
        <v>1</v>
      </c>
      <c r="BS82" cm="1">
        <f t="array" ref="BS82">ROUND(QUARTILE(IF(Sum!$FH$2:$FH$153=0,Sum!BQ$2:BQ$153),$C82),1)</f>
        <v>0</v>
      </c>
      <c r="BT82" cm="1">
        <f t="array" ref="BT82">ROUND(QUARTILE(IF(Sum!$FH$2:$FH$153=0,Sum!BR$2:BR$153),$C82),1)</f>
        <v>1</v>
      </c>
      <c r="BU82" cm="1">
        <f t="array" ref="BU82">ROUND(QUARTILE(IF(Sum!$FH$2:$FH$153=0,Sum!BS$2:BS$153),$C82),1)</f>
        <v>0</v>
      </c>
      <c r="BV82" cm="1">
        <f t="array" ref="BV82">ROUND(QUARTILE(IF(Sum!$FH$2:$FH$153=0,Sum!BT$2:BT$153),$C82),1)</f>
        <v>0</v>
      </c>
      <c r="BW82" cm="1">
        <f t="array" ref="BW82">ROUND(QUARTILE(IF(Sum!$FH$2:$FH$153=0,Sum!BU$2:BU$153),$C82),1)</f>
        <v>0</v>
      </c>
      <c r="BX82" cm="1">
        <f t="array" ref="BX82">ROUND(QUARTILE(IF(Sum!$FH$2:$FH$153=0,Sum!BV$2:BV$153),$C82),1)</f>
        <v>0</v>
      </c>
      <c r="BY82" cm="1">
        <f t="array" ref="BY82">ROUND(QUARTILE(IF(Sum!$FH$2:$FH$153=0,Sum!BW$2:BW$153),$C82),1)</f>
        <v>4</v>
      </c>
      <c r="BZ82" cm="1">
        <f t="array" ref="BZ82">ROUND(QUARTILE(IF(Sum!$FH$2:$FH$153=0,Sum!BX$2:BX$153),$C82),1)</f>
        <v>0</v>
      </c>
      <c r="CA82" cm="1">
        <f t="array" ref="CA82">ROUND(QUARTILE(IF(Sum!$FH$2:$FH$153=0,Sum!BY$2:BY$153),$C82),1)</f>
        <v>0</v>
      </c>
      <c r="CB82" cm="1">
        <f t="array" ref="CB82">ROUND(QUARTILE(IF(Sum!$FH$2:$FH$153=0,Sum!BZ$2:BZ$153),$C82),1)</f>
        <v>1</v>
      </c>
      <c r="CC82" cm="1">
        <f t="array" ref="CC82">ROUND(QUARTILE(IF(Sum!$FH$2:$FH$153=0,Sum!CA$2:CA$153),$C82),1)</f>
        <v>1</v>
      </c>
      <c r="CD82" cm="1">
        <f t="array" ref="CD82">ROUND(QUARTILE(IF(Sum!$FH$2:$FH$153=0,Sum!CB$2:CB$153),$C82),1)</f>
        <v>0</v>
      </c>
      <c r="CE82" cm="1">
        <f t="array" ref="CE82">ROUND(QUARTILE(IF(Sum!$FH$2:$FH$153=0,Sum!CC$2:CC$153),$C82),1)</f>
        <v>0</v>
      </c>
      <c r="CF82" cm="1">
        <f t="array" ref="CF82">ROUND(QUARTILE(IF(Sum!$FH$2:$FH$153=0,Sum!CD$2:CD$153),$C82),1)</f>
        <v>0</v>
      </c>
      <c r="CG82" cm="1">
        <f t="array" ref="CG82">ROUND(QUARTILE(IF(Sum!$FH$2:$FH$153=0,Sum!CE$2:CE$153),$C82),1)</f>
        <v>1</v>
      </c>
      <c r="CH82" cm="1">
        <f t="array" ref="CH82">ROUND(QUARTILE(IF(Sum!$FH$2:$FH$153=0,Sum!CF$2:CF$153),$C82),1)</f>
        <v>0</v>
      </c>
      <c r="CI82" cm="1">
        <f t="array" ref="CI82">ROUND(QUARTILE(IF(Sum!$FH$2:$FH$153=0,Sum!CG$2:CG$153),$C82),1)</f>
        <v>1</v>
      </c>
      <c r="CJ82" cm="1">
        <f t="array" ref="CJ82">ROUND(QUARTILE(IF(Sum!$FH$2:$FH$153=0,Sum!CH$2:CH$153),$C82),1)</f>
        <v>800</v>
      </c>
      <c r="CK82" cm="1">
        <f t="array" ref="CK82">ROUND(QUARTILE(IF(Sum!$FH$2:$FH$153=0,Sum!CI$2:CI$153),$C82),1)</f>
        <v>727.5</v>
      </c>
      <c r="CL82" cm="1">
        <f t="array" ref="CL82">ROUND(QUARTILE(IF(Sum!$FH$2:$FH$153=0,Sum!CJ$2:CJ$153),$C82),1)</f>
        <v>1</v>
      </c>
      <c r="CM82" cm="1">
        <f t="array" ref="CM82">ROUND(QUARTILE(IF(Sum!$FH$2:$FH$153=0,Sum!CK$2:CK$153),$C82),1)</f>
        <v>0</v>
      </c>
      <c r="CN82" cm="1">
        <f t="array" ref="CN82">ROUND(QUARTILE(IF(Sum!$FH$2:$FH$153=0,Sum!CL$2:CL$153),$C82),1)</f>
        <v>0</v>
      </c>
      <c r="CO82" cm="1">
        <f t="array" ref="CO82">ROUND(QUARTILE(IF(Sum!$FH$2:$FH$153=0,Sum!CM$2:CM$153),$C82),1)</f>
        <v>0</v>
      </c>
      <c r="CP82" cm="1">
        <f t="array" ref="CP82">ROUND(QUARTILE(IF(Sum!$FH$2:$FH$153=0,Sum!CN$2:CN$153),$C82),1)</f>
        <v>0</v>
      </c>
      <c r="CQ82" cm="1">
        <f t="array" ref="CQ82">ROUND(QUARTILE(IF(Sum!$FH$2:$FH$153=0,Sum!CO$2:CO$153),$C82),1)</f>
        <v>0</v>
      </c>
      <c r="CR82" cm="1">
        <f t="array" ref="CR82">ROUND(QUARTILE(IF(Sum!$FH$2:$FH$153=0,Sum!CP$2:CP$153),$C82),1)</f>
        <v>1</v>
      </c>
      <c r="CS82" cm="1">
        <f t="array" ref="CS82">ROUND(QUARTILE(IF(Sum!$FH$2:$FH$153=0,Sum!CQ$2:CQ$153),$C82),1)</f>
        <v>0</v>
      </c>
      <c r="CT82" cm="1">
        <f t="array" ref="CT82">ROUND(QUARTILE(IF(Sum!$FH$2:$FH$153=0,Sum!CR$2:CR$153),$C82),1)</f>
        <v>0</v>
      </c>
      <c r="CU82" cm="1">
        <f t="array" ref="CU82">ROUND(QUARTILE(IF(Sum!$FH$2:$FH$153=0,Sum!CS$2:CS$153),$C82),1)</f>
        <v>0</v>
      </c>
      <c r="CV82" cm="1">
        <f t="array" ref="CV82">ROUND(QUARTILE(IF(Sum!$FH$2:$FH$153=0,Sum!CT$2:CT$153),$C82),1)</f>
        <v>0</v>
      </c>
      <c r="CW82" cm="1">
        <f t="array" ref="CW82">ROUND(QUARTILE(IF(Sum!$FH$2:$FH$153=0,Sum!CU$2:CU$153),$C82),1)</f>
        <v>0</v>
      </c>
      <c r="CX82" cm="1">
        <f t="array" ref="CX82">ROUND(QUARTILE(IF(Sum!$FH$2:$FH$153=0,Sum!CV$2:CV$153),$C82),1)</f>
        <v>1</v>
      </c>
      <c r="CY82" cm="1">
        <f t="array" ref="CY82">ROUND(QUARTILE(IF(Sum!$FH$2:$FH$153=0,Sum!CW$2:CW$153),$C82),1)</f>
        <v>0</v>
      </c>
      <c r="CZ82" cm="1">
        <f t="array" ref="CZ82">ROUND(QUARTILE(IF(Sum!$FH$2:$FH$153=0,Sum!CX$2:CX$153),$C82),1)</f>
        <v>0</v>
      </c>
      <c r="DA82" cm="1">
        <f t="array" ref="DA82">ROUND(QUARTILE(IF(Sum!$FH$2:$FH$153=0,Sum!CY$2:CY$153),$C82),1)</f>
        <v>0</v>
      </c>
      <c r="DB82" cm="1">
        <f t="array" ref="DB82">ROUND(QUARTILE(IF(Sum!$FH$2:$FH$153=0,Sum!CZ$2:CZ$153),$C82),1)</f>
        <v>0</v>
      </c>
      <c r="DC82" cm="1">
        <f t="array" ref="DC82">ROUND(QUARTILE(IF(Sum!$FH$2:$FH$153=0,Sum!DA$2:DA$153),$C82),1)</f>
        <v>1</v>
      </c>
      <c r="DD82" cm="1">
        <f t="array" ref="DD82">ROUND(QUARTILE(IF(Sum!$FH$2:$FH$153=0,Sum!DB$2:DB$153),$C82),1)</f>
        <v>0</v>
      </c>
      <c r="DE82" cm="1">
        <f t="array" ref="DE82">ROUND(QUARTILE(IF(Sum!$FH$2:$FH$153=0,Sum!DC$2:DC$153),$C82),1)</f>
        <v>0</v>
      </c>
      <c r="DF82" cm="1">
        <f t="array" ref="DF82">ROUND(QUARTILE(IF(Sum!$FH$2:$FH$153=0,Sum!DD$2:DD$153),$C82),1)</f>
        <v>0</v>
      </c>
      <c r="DG82" cm="1">
        <f t="array" ref="DG82">ROUND(QUARTILE(IF(Sum!$FH$2:$FH$153=0,Sum!DE$2:DE$153),$C82),1)</f>
        <v>0</v>
      </c>
      <c r="DH82" cm="1">
        <f t="array" ref="DH82">ROUND(QUARTILE(IF(Sum!$FH$2:$FH$153=0,Sum!DF$2:DF$153),$C82),1)</f>
        <v>1</v>
      </c>
      <c r="DI82" cm="1">
        <f t="array" ref="DI82">ROUND(QUARTILE(IF(Sum!$FH$2:$FH$153=0,Sum!DG$2:DG$153),$C82),1)</f>
        <v>0</v>
      </c>
      <c r="DJ82" cm="1">
        <f t="array" ref="DJ82">ROUND(QUARTILE(IF(Sum!$FH$2:$FH$153=0,Sum!DH$2:DH$153),$C82),1)</f>
        <v>0</v>
      </c>
      <c r="DK82" cm="1">
        <f t="array" ref="DK82">ROUND(QUARTILE(IF(Sum!$FH$2:$FH$153=0,Sum!DI$2:DI$153),$C82),1)</f>
        <v>0</v>
      </c>
      <c r="DL82" cm="1">
        <f t="array" ref="DL82">ROUND(QUARTILE(IF(Sum!$FH$2:$FH$153=0,Sum!DJ$2:DJ$153),$C82),1)</f>
        <v>1</v>
      </c>
      <c r="DM82" cm="1">
        <f t="array" ref="DM82">ROUND(QUARTILE(IF(Sum!$FH$2:$FH$153=0,Sum!DK$2:DK$153),$C82),1)</f>
        <v>1</v>
      </c>
      <c r="DN82" cm="1">
        <f t="array" ref="DN82">ROUND(QUARTILE(IF(Sum!$FH$2:$FH$153=0,Sum!DL$2:DL$153),$C82),1)</f>
        <v>1</v>
      </c>
      <c r="DO82" cm="1">
        <f t="array" ref="DO82">ROUND(QUARTILE(IF(Sum!$FH$2:$FH$153=0,Sum!DM$2:DM$153),$C82),1)</f>
        <v>0</v>
      </c>
      <c r="DP82" cm="1">
        <f t="array" ref="DP82">ROUND(QUARTILE(IF(Sum!$FH$2:$FH$153=0,Sum!DN$2:DN$153),$C82),1)</f>
        <v>0</v>
      </c>
      <c r="DQ82" cm="1">
        <f t="array" ref="DQ82">ROUND(QUARTILE(IF(Sum!$FH$2:$FH$153=0,Sum!DO$2:DO$153),$C82),1)</f>
        <v>0</v>
      </c>
      <c r="DR82" cm="1">
        <f t="array" ref="DR82">ROUND(QUARTILE(IF(Sum!$FH$2:$FH$153=0,Sum!DP$2:DP$153),$C82),1)</f>
        <v>1</v>
      </c>
      <c r="DS82" cm="1">
        <f t="array" ref="DS82">ROUND(QUARTILE(IF(Sum!$FH$2:$FH$153=0,Sum!DQ$2:DQ$153),$C82),1)</f>
        <v>0</v>
      </c>
      <c r="DT82" cm="1">
        <f t="array" ref="DT82">ROUND(QUARTILE(IF(Sum!$FH$2:$FH$153=0,Sum!DR$2:DR$153),$C82),1)</f>
        <v>0</v>
      </c>
      <c r="DU82" cm="1">
        <f t="array" ref="DU82">ROUND(QUARTILE(IF(Sum!$FH$2:$FH$153=0,Sum!DS$2:DS$153),$C82),1)</f>
        <v>1</v>
      </c>
      <c r="DV82" cm="1">
        <f t="array" ref="DV82">ROUND(QUARTILE(IF(Sum!$FH$2:$FH$153=0,Sum!DT$2:DT$153),$C82),1)</f>
        <v>29.3</v>
      </c>
      <c r="DW82" cm="1">
        <f t="array" ref="DW82">ROUND(QUARTILE(IF(Sum!$FH$2:$FH$153=0,Sum!DU$2:DU$153),$C82),1)</f>
        <v>0</v>
      </c>
      <c r="DX82" cm="1">
        <f t="array" ref="DX82">ROUND(QUARTILE(IF(Sum!$FH$2:$FH$153=0,Sum!DV$2:DV$153),$C82),1)</f>
        <v>0</v>
      </c>
      <c r="DY82" cm="1">
        <f t="array" ref="DY82">ROUND(QUARTILE(IF(Sum!$FH$2:$FH$153=0,Sum!DW$2:DW$153),$C82),1)</f>
        <v>0</v>
      </c>
      <c r="DZ82" cm="1">
        <f t="array" ref="DZ82">ROUND(QUARTILE(IF(Sum!$FH$2:$FH$153=0,Sum!DX$2:DX$153),$C82),1)</f>
        <v>0</v>
      </c>
      <c r="EA82" cm="1">
        <f t="array" ref="EA82">ROUND(QUARTILE(IF(Sum!$FH$2:$FH$153=0,Sum!DY$2:DY$153),$C82),1)</f>
        <v>0</v>
      </c>
      <c r="EB82" cm="1">
        <f t="array" ref="EB82">ROUND(QUARTILE(IF(Sum!$FH$2:$FH$153=0,Sum!DZ$2:DZ$153),$C82),1)</f>
        <v>0</v>
      </c>
      <c r="EC82" cm="1">
        <f t="array" ref="EC82">ROUND(QUARTILE(IF(Sum!$FH$2:$FH$153=0,Sum!EA$2:EA$153),$C82),1)</f>
        <v>0</v>
      </c>
      <c r="ED82" cm="1">
        <f t="array" ref="ED82">ROUND(QUARTILE(IF(Sum!$FH$2:$FH$153=0,Sum!EB$2:EB$153),$C82),1)</f>
        <v>0</v>
      </c>
      <c r="EE82" cm="1">
        <f t="array" ref="EE82">ROUND(QUARTILE(IF(Sum!$FH$2:$FH$153=0,Sum!EC$2:EC$153),$C82),1)</f>
        <v>0</v>
      </c>
      <c r="EF82" cm="1">
        <f t="array" ref="EF82">ROUND(QUARTILE(IF(Sum!$FH$2:$FH$153=0,Sum!ED$2:ED$153),$C82),1)</f>
        <v>0</v>
      </c>
      <c r="EG82" cm="1">
        <f t="array" ref="EG82">ROUND(QUARTILE(IF(Sum!$FH$2:$FH$153=0,Sum!EE$2:EE$153),$C82),1)</f>
        <v>1</v>
      </c>
      <c r="EH82" cm="1">
        <f t="array" ref="EH82">ROUND(QUARTILE(IF(Sum!$FH$2:$FH$153=0,Sum!EF$2:EF$153),$C82),1)</f>
        <v>0</v>
      </c>
      <c r="EI82" cm="1">
        <f t="array" ref="EI82">ROUND(QUARTILE(IF(Sum!$FH$2:$FH$153=0,Sum!EG$2:EG$153),$C82),1)</f>
        <v>0</v>
      </c>
      <c r="EJ82" cm="1">
        <f t="array" ref="EJ82">ROUND(QUARTILE(IF(Sum!$FH$2:$FH$153=0,Sum!EH$2:EH$153),$C82),1)</f>
        <v>0</v>
      </c>
      <c r="EK82" cm="1">
        <f t="array" ref="EK82">ROUND(QUARTILE(IF(Sum!$FH$2:$FH$153=0,Sum!EI$2:EI$153),$C82),1)</f>
        <v>0</v>
      </c>
      <c r="EL82" cm="1">
        <f t="array" ref="EL82">ROUND(QUARTILE(IF(Sum!$FH$2:$FH$153=0,Sum!EJ$2:EJ$153),$C82),1)</f>
        <v>0</v>
      </c>
      <c r="EM82" cm="1">
        <f t="array" ref="EM82">ROUND(QUARTILE(IF(Sum!$FH$2:$FH$153=0,Sum!EK$2:EK$153),$C82),1)</f>
        <v>0</v>
      </c>
      <c r="EN82" cm="1">
        <f t="array" ref="EN82">ROUND(QUARTILE(IF(Sum!$FH$2:$FH$153=0,Sum!EL$2:EL$153),$C82),1)</f>
        <v>0</v>
      </c>
      <c r="EO82" cm="1">
        <f t="array" ref="EO82">ROUND(QUARTILE(IF(Sum!$FH$2:$FH$153=0,Sum!EM$2:EM$153),$C82),1)</f>
        <v>1</v>
      </c>
      <c r="EP82" cm="1">
        <f t="array" ref="EP82">ROUND(QUARTILE(IF(Sum!$FH$2:$FH$153=0,Sum!EN$2:EN$153),$C82),1)</f>
        <v>0</v>
      </c>
      <c r="EQ82" cm="1">
        <f t="array" ref="EQ82">ROUND(QUARTILE(IF(Sum!$FH$2:$FH$153=0,Sum!EO$2:EO$153),$C82),1)</f>
        <v>1</v>
      </c>
      <c r="ER82" cm="1">
        <f t="array" ref="ER82">ROUND(QUARTILE(IF(Sum!$FH$2:$FH$153=0,Sum!EP$2:EP$153),$C82),1)</f>
        <v>0</v>
      </c>
      <c r="ES82" cm="1">
        <f t="array" ref="ES82">ROUND(QUARTILE(IF(Sum!$FH$2:$FH$153=0,Sum!EQ$2:EQ$153),$C82),1)</f>
        <v>1</v>
      </c>
      <c r="ET82" cm="1">
        <f t="array" ref="ET82">ROUND(QUARTILE(IF(Sum!$FH$2:$FH$153=0,Sum!ER$2:ER$153),$C82),1)</f>
        <v>0</v>
      </c>
      <c r="EU82" cm="1">
        <f t="array" ref="EU82">ROUND(QUARTILE(IF(Sum!$FH$2:$FH$153=0,Sum!ES$2:ES$153),$C82),1)</f>
        <v>0</v>
      </c>
      <c r="EV82" cm="1">
        <f t="array" ref="EV82">ROUND(QUARTILE(IF(Sum!$FH$2:$FH$153=0,Sum!ET$2:ET$153),$C82),1)</f>
        <v>0</v>
      </c>
      <c r="EW82" cm="1">
        <f t="array" ref="EW82">ROUND(QUARTILE(IF(Sum!$FH$2:$FH$153=0,Sum!EU$2:EU$153),$C82),1)</f>
        <v>1</v>
      </c>
      <c r="EX82" cm="1">
        <f t="array" ref="EX82">ROUND(QUARTILE(IF(Sum!$FH$2:$FH$153=0,Sum!EV$2:EV$153),$C82),1)</f>
        <v>0</v>
      </c>
      <c r="EY82" cm="1">
        <f t="array" ref="EY82">ROUND(QUARTILE(IF(Sum!$FH$2:$FH$153=0,Sum!EW$2:EW$153),$C82),1)</f>
        <v>1</v>
      </c>
      <c r="EZ82" cm="1">
        <f t="array" ref="EZ82">ROUND(QUARTILE(IF(Sum!$FH$2:$FH$153=0,Sum!EX$2:EX$153),$C82),1)</f>
        <v>1</v>
      </c>
      <c r="FA82" cm="1">
        <f t="array" ref="FA82">ROUND(QUARTILE(IF(Sum!$FH$2:$FH$153=0,Sum!EY$2:EY$153),$C82),1)</f>
        <v>1</v>
      </c>
      <c r="FB82" cm="1">
        <f t="array" ref="FB82">ROUND(QUARTILE(IF(Sum!$FH$2:$FH$153=0,Sum!EZ$2:EZ$153),$C82),1)</f>
        <v>0</v>
      </c>
      <c r="FC82" cm="1">
        <f t="array" ref="FC82">ROUND(QUARTILE(IF(Sum!$FH$2:$FH$153=0,Sum!FA$2:FA$153),$C82),1)</f>
        <v>1</v>
      </c>
      <c r="FD82" cm="1">
        <f t="array" ref="FD82">ROUND(QUARTILE(IF(Sum!$FH$2:$FH$153=0,Sum!FB$2:FB$153),$C82),1)</f>
        <v>0</v>
      </c>
      <c r="FE82" cm="1">
        <f t="array" ref="FE82">ROUND(QUARTILE(IF(Sum!$FH$2:$FH$153=0,Sum!FC$2:FC$153),$C82),1)</f>
        <v>0</v>
      </c>
    </row>
    <row r="83" spans="1:161" x14ac:dyDescent="0.25">
      <c r="A83" s="198"/>
      <c r="B83" s="44" t="s">
        <v>383</v>
      </c>
      <c r="C83" s="44">
        <v>0</v>
      </c>
      <c r="D83" cm="1">
        <f t="array" ref="D83">ROUND(QUARTILE(IF(Sum!$FH$2:$FH$153=0,Sum!B$2:B$153),$C83),1)</f>
        <v>42</v>
      </c>
      <c r="E83" cm="1">
        <f t="array" ref="E83">ROUND(QUARTILE(IF(Sum!$FH$2:$FH$153=0,Sum!C$2:C$153),$C83),1)</f>
        <v>0</v>
      </c>
      <c r="F83" cm="1">
        <f t="array" ref="F83">ROUND(QUARTILE(IF(Sum!$FH$2:$FH$153=0,Sum!D$2:D$153),$C83),1)</f>
        <v>0</v>
      </c>
      <c r="G83" cm="1">
        <f t="array" ref="G83">ROUND(QUARTILE(IF(Sum!$FH$2:$FH$153=0,Sum!E$2:E$153),$C83),1)</f>
        <v>0</v>
      </c>
      <c r="H83" cm="1">
        <f t="array" ref="H83">ROUND(QUARTILE(IF(Sum!$FH$2:$FH$153=0,Sum!F$2:F$153),$C83),1)</f>
        <v>0</v>
      </c>
      <c r="I83" cm="1">
        <f t="array" ref="I83">ROUND(QUARTILE(IF(Sum!$FH$2:$FH$153=0,Sum!G$2:G$153),$C83),1)</f>
        <v>0</v>
      </c>
      <c r="J83" cm="1">
        <f t="array" ref="J83">ROUND(QUARTILE(IF(Sum!$FH$2:$FH$153=0,Sum!H$2:H$153),$C83),1)</f>
        <v>0</v>
      </c>
      <c r="K83" cm="1">
        <f t="array" ref="K83">ROUND(QUARTILE(IF(Sum!$FH$2:$FH$153=0,Sum!I$2:I$153),$C83),1)</f>
        <v>154</v>
      </c>
      <c r="L83" cm="1">
        <f t="array" ref="L83">ROUND(QUARTILE(IF(Sum!$FH$2:$FH$153=0,Sum!J$2:J$153),$C83),1)</f>
        <v>56</v>
      </c>
      <c r="M83" cm="1">
        <f t="array" ref="M83">ROUND(QUARTILE(IF(Sum!$FH$2:$FH$153=0,Sum!K$2:K$153),$C83),1)</f>
        <v>20.3</v>
      </c>
      <c r="N83" cm="1">
        <f t="array" ref="N83">ROUND(QUARTILE(IF(Sum!$FH$2:$FH$153=0,Sum!L$2:L$153),$C83),1)</f>
        <v>0</v>
      </c>
      <c r="O83" cm="1">
        <f t="array" ref="O83">ROUND(QUARTILE(IF(Sum!$FH$2:$FH$153=0,Sum!M$2:M$153),$C83),1)</f>
        <v>0</v>
      </c>
      <c r="P83" cm="1">
        <f t="array" ref="P83">ROUND(QUARTILE(IF(Sum!$FH$2:$FH$153=0,Sum!N$2:N$153),$C83),1)</f>
        <v>0</v>
      </c>
      <c r="Q83" cm="1">
        <f t="array" ref="Q83">ROUND(QUARTILE(IF(Sum!$FH$2:$FH$153=0,Sum!O$2:O$153),$C83),1)</f>
        <v>0</v>
      </c>
      <c r="R83" cm="1">
        <f t="array" ref="R83">ROUND(QUARTILE(IF(Sum!$FH$2:$FH$153=0,Sum!P$2:P$153),$C83),1)</f>
        <v>0</v>
      </c>
      <c r="S83" cm="1">
        <f t="array" ref="S83">ROUND(QUARTILE(IF(Sum!$FH$2:$FH$153=0,Sum!Q$2:Q$153),$C83),1)</f>
        <v>0</v>
      </c>
      <c r="T83" cm="1">
        <f t="array" ref="T83">ROUND(QUARTILE(IF(Sum!$FH$2:$FH$153=0,Sum!R$2:R$153),$C83),1)</f>
        <v>0</v>
      </c>
      <c r="U83" cm="1">
        <f t="array" ref="U83">ROUND(QUARTILE(IF(Sum!$FH$2:$FH$153=0,Sum!S$2:S$153),$C83),1)</f>
        <v>0</v>
      </c>
      <c r="V83" cm="1">
        <f t="array" ref="V83">ROUND(QUARTILE(IF(Sum!$FH$2:$FH$153=0,Sum!T$2:T$153),$C83),1)</f>
        <v>0</v>
      </c>
      <c r="W83" cm="1">
        <f t="array" ref="W83">ROUND(QUARTILE(IF(Sum!$FH$2:$FH$153=0,Sum!U$2:U$153),$C83),1)</f>
        <v>0</v>
      </c>
      <c r="X83" cm="1">
        <f t="array" ref="X83">ROUND(QUARTILE(IF(Sum!$FH$2:$FH$153=0,Sum!V$2:V$153),$C83),1)</f>
        <v>0</v>
      </c>
      <c r="Y83" cm="1">
        <f t="array" ref="Y83">ROUND(QUARTILE(IF(Sum!$FH$2:$FH$153=0,Sum!W$2:W$153),$C83),1)</f>
        <v>0</v>
      </c>
      <c r="Z83" cm="1">
        <f t="array" ref="Z83">ROUND(QUARTILE(IF(Sum!$FH$2:$FH$153=0,Sum!X$2:X$153),$C83),1)</f>
        <v>0</v>
      </c>
      <c r="AA83" cm="1">
        <f t="array" ref="AA83">ROUND(QUARTILE(IF(Sum!$FH$2:$FH$153=0,Sum!Y$2:Y$153),$C83),1)</f>
        <v>0</v>
      </c>
      <c r="AB83" cm="1">
        <f t="array" ref="AB83">ROUND(QUARTILE(IF(Sum!$FH$2:$FH$153=0,Sum!Z$2:Z$153),$C83),1)</f>
        <v>0</v>
      </c>
      <c r="AC83" cm="1">
        <f t="array" ref="AC83">ROUND(QUARTILE(IF(Sum!$FH$2:$FH$153=0,Sum!AA$2:AA$153),$C83),1)</f>
        <v>0</v>
      </c>
      <c r="AD83" cm="1">
        <f t="array" ref="AD83">ROUND(QUARTILE(IF(Sum!$FH$2:$FH$153=0,Sum!AB$2:AB$153),$C83),1)</f>
        <v>0</v>
      </c>
      <c r="AE83" cm="1">
        <f t="array" ref="AE83">ROUND(QUARTILE(IF(Sum!$FH$2:$FH$153=0,Sum!AC$2:AC$153),$C83),1)</f>
        <v>0</v>
      </c>
      <c r="AF83" cm="1">
        <f t="array" ref="AF83">ROUND(QUARTILE(IF(Sum!$FH$2:$FH$153=0,Sum!AD$2:AD$153),$C83),1)</f>
        <v>0</v>
      </c>
      <c r="AG83" cm="1">
        <f t="array" ref="AG83">ROUND(QUARTILE(IF(Sum!$FH$2:$FH$153=0,Sum!AE$2:AE$153),$C83),1)</f>
        <v>0</v>
      </c>
      <c r="AH83" cm="1">
        <f t="array" ref="AH83">ROUND(QUARTILE(IF(Sum!$FH$2:$FH$153=0,Sum!AF$2:AF$153),$C83),1)</f>
        <v>0</v>
      </c>
      <c r="AI83" cm="1">
        <f t="array" ref="AI83">ROUND(QUARTILE(IF(Sum!$FH$2:$FH$153=0,Sum!AG$2:AG$153),$C83),1)</f>
        <v>0</v>
      </c>
      <c r="AJ83" cm="1">
        <f t="array" ref="AJ83">ROUND(QUARTILE(IF(Sum!$FH$2:$FH$153=0,Sum!AH$2:AH$153),$C83),1)</f>
        <v>0</v>
      </c>
      <c r="AK83" cm="1">
        <f t="array" ref="AK83">ROUND(QUARTILE(IF(Sum!$FH$2:$FH$153=0,Sum!AI$2:AI$153),$C83),1)</f>
        <v>0</v>
      </c>
      <c r="AL83" cm="1">
        <f t="array" ref="AL83">ROUND(QUARTILE(IF(Sum!$FH$2:$FH$153=0,Sum!AJ$2:AJ$153),$C83),1)</f>
        <v>0</v>
      </c>
      <c r="AM83" cm="1">
        <f t="array" ref="AM83">ROUND(QUARTILE(IF(Sum!$FH$2:$FH$153=0,Sum!AK$2:AK$153),$C83),1)</f>
        <v>0</v>
      </c>
      <c r="AN83" cm="1">
        <f t="array" ref="AN83">ROUND(QUARTILE(IF(Sum!$FH$2:$FH$153=0,Sum!AL$2:AL$153),$C83),1)</f>
        <v>0</v>
      </c>
      <c r="AO83" cm="1">
        <f t="array" ref="AO83">ROUND(QUARTILE(IF(Sum!$FH$2:$FH$153=0,Sum!AM$2:AM$153),$C83),1)</f>
        <v>0</v>
      </c>
      <c r="AP83" cm="1">
        <f t="array" ref="AP83">ROUND(QUARTILE(IF(Sum!$FH$2:$FH$153=0,Sum!AN$2:AN$153),$C83),1)</f>
        <v>0</v>
      </c>
      <c r="AQ83" cm="1">
        <f t="array" ref="AQ83">ROUND(QUARTILE(IF(Sum!$FH$2:$FH$153=0,Sum!AO$2:AO$153),$C83),1)</f>
        <v>0</v>
      </c>
      <c r="AR83" cm="1">
        <f t="array" ref="AR83">ROUND(QUARTILE(IF(Sum!$FH$2:$FH$153=0,Sum!AP$2:AP$153),$C83),1)</f>
        <v>0</v>
      </c>
      <c r="AS83" cm="1">
        <f t="array" ref="AS83">ROUND(QUARTILE(IF(Sum!$FH$2:$FH$153=0,Sum!AQ$2:AQ$153),$C83),1)</f>
        <v>0</v>
      </c>
      <c r="AT83" cm="1">
        <f t="array" ref="AT83">ROUND(QUARTILE(IF(Sum!$FH$2:$FH$153=0,Sum!AR$2:AR$153),$C83),1)</f>
        <v>0</v>
      </c>
      <c r="AU83" cm="1">
        <f t="array" ref="AU83">ROUND(QUARTILE(IF(Sum!$FH$2:$FH$153=0,Sum!AS$2:AS$153),$C83),1)</f>
        <v>0</v>
      </c>
      <c r="AV83" cm="1">
        <f t="array" ref="AV83">ROUND(QUARTILE(IF(Sum!$FH$2:$FH$153=0,Sum!AT$2:AT$153),$C83),1)</f>
        <v>0</v>
      </c>
      <c r="AW83" cm="1">
        <f t="array" ref="AW83">ROUND(QUARTILE(IF(Sum!$FH$2:$FH$153=0,Sum!AU$2:AU$153),$C83),1)</f>
        <v>0</v>
      </c>
      <c r="AX83" cm="1">
        <f t="array" ref="AX83">ROUND(QUARTILE(IF(Sum!$FH$2:$FH$153=0,Sum!AV$2:AV$153),$C83),1)</f>
        <v>0</v>
      </c>
      <c r="AY83" cm="1">
        <f t="array" ref="AY83">ROUND(QUARTILE(IF(Sum!$FH$2:$FH$153=0,Sum!AW$2:AW$153),$C83),1)</f>
        <v>0</v>
      </c>
      <c r="AZ83" cm="1">
        <f t="array" ref="AZ83">ROUND(QUARTILE(IF(Sum!$FH$2:$FH$153=0,Sum!AX$2:AX$153),$C83),1)</f>
        <v>0</v>
      </c>
      <c r="BA83" cm="1">
        <f t="array" ref="BA83">ROUND(QUARTILE(IF(Sum!$FH$2:$FH$153=0,Sum!AY$2:AY$153),$C83),1)</f>
        <v>11</v>
      </c>
      <c r="BB83" cm="1">
        <f t="array" ref="BB83">ROUND(QUARTILE(IF(Sum!$FH$2:$FH$153=0,Sum!AZ$2:AZ$153),$C83),1)</f>
        <v>0.5</v>
      </c>
      <c r="BC83" cm="1">
        <f t="array" ref="BC83">ROUND(QUARTILE(IF(Sum!$FH$2:$FH$153=0,Sum!BA$2:BA$153),$C83),1)</f>
        <v>1.9</v>
      </c>
      <c r="BD83" cm="1">
        <f t="array" ref="BD83">ROUND(QUARTILE(IF(Sum!$FH$2:$FH$153=0,Sum!BB$2:BB$153),$C83),1)</f>
        <v>0</v>
      </c>
      <c r="BE83" cm="1">
        <f t="array" ref="BE83">ROUND(QUARTILE(IF(Sum!$FH$2:$FH$153=0,Sum!BC$2:BC$153),$C83),1)</f>
        <v>0</v>
      </c>
      <c r="BF83" cm="1">
        <f t="array" ref="BF83">ROUND(QUARTILE(IF(Sum!$FH$2:$FH$153=0,Sum!BD$2:BD$153),$C83),1)</f>
        <v>0</v>
      </c>
      <c r="BG83" cm="1">
        <f t="array" ref="BG83">ROUND(QUARTILE(IF(Sum!$FH$2:$FH$153=0,Sum!BE$2:BE$153),$C83),1)</f>
        <v>0.8</v>
      </c>
      <c r="BH83" cm="1">
        <f t="array" ref="BH83">ROUND(QUARTILE(IF(Sum!$FH$2:$FH$153=0,Sum!BF$2:BF$153),$C83),1)</f>
        <v>112</v>
      </c>
      <c r="BI83" cm="1">
        <f t="array" ref="BI83">ROUND(QUARTILE(IF(Sum!$FH$2:$FH$153=0,Sum!BG$2:BG$153),$C83),1)</f>
        <v>0</v>
      </c>
      <c r="BJ83" cm="1">
        <f t="array" ref="BJ83">ROUND(QUARTILE(IF(Sum!$FH$2:$FH$153=0,Sum!BH$2:BH$153),$C83),1)</f>
        <v>0</v>
      </c>
      <c r="BK83" cm="1">
        <f t="array" ref="BK83">ROUND(QUARTILE(IF(Sum!$FH$2:$FH$153=0,Sum!BI$2:BI$153),$C83),1)</f>
        <v>0</v>
      </c>
      <c r="BL83" cm="1">
        <f t="array" ref="BL83">ROUND(QUARTILE(IF(Sum!$FH$2:$FH$153=0,Sum!BJ$2:BJ$153),$C83),1)</f>
        <v>0</v>
      </c>
      <c r="BM83" cm="1">
        <f t="array" ref="BM83">ROUND(QUARTILE(IF(Sum!$FH$2:$FH$153=0,Sum!BK$2:BK$153),$C83),1)</f>
        <v>0</v>
      </c>
      <c r="BN83" cm="1">
        <f t="array" ref="BN83">ROUND(QUARTILE(IF(Sum!$FH$2:$FH$153=0,Sum!BL$2:BL$153),$C83),1)</f>
        <v>0</v>
      </c>
      <c r="BO83" cm="1">
        <f t="array" ref="BO83">ROUND(QUARTILE(IF(Sum!$FH$2:$FH$153=0,Sum!BM$2:BM$153),$C83),1)</f>
        <v>0</v>
      </c>
      <c r="BP83" cm="1">
        <f t="array" ref="BP83">ROUND(QUARTILE(IF(Sum!$FH$2:$FH$153=0,Sum!BN$2:BN$153),$C83),1)</f>
        <v>0</v>
      </c>
      <c r="BQ83" cm="1">
        <f t="array" ref="BQ83">ROUND(QUARTILE(IF(Sum!$FH$2:$FH$153=0,Sum!BO$2:BO$153),$C83),1)</f>
        <v>0</v>
      </c>
      <c r="BR83" cm="1">
        <f t="array" ref="BR83">ROUND(QUARTILE(IF(Sum!$FH$2:$FH$153=0,Sum!BP$2:BP$153),$C83),1)</f>
        <v>0</v>
      </c>
      <c r="BS83" cm="1">
        <f t="array" ref="BS83">ROUND(QUARTILE(IF(Sum!$FH$2:$FH$153=0,Sum!BQ$2:BQ$153),$C83),1)</f>
        <v>0</v>
      </c>
      <c r="BT83" cm="1">
        <f t="array" ref="BT83">ROUND(QUARTILE(IF(Sum!$FH$2:$FH$153=0,Sum!BR$2:BR$153),$C83),1)</f>
        <v>0</v>
      </c>
      <c r="BU83" cm="1">
        <f t="array" ref="BU83">ROUND(QUARTILE(IF(Sum!$FH$2:$FH$153=0,Sum!BS$2:BS$153),$C83),1)</f>
        <v>0</v>
      </c>
      <c r="BV83" cm="1">
        <f t="array" ref="BV83">ROUND(QUARTILE(IF(Sum!$FH$2:$FH$153=0,Sum!BT$2:BT$153),$C83),1)</f>
        <v>0</v>
      </c>
      <c r="BW83" cm="1">
        <f t="array" ref="BW83">ROUND(QUARTILE(IF(Sum!$FH$2:$FH$153=0,Sum!BU$2:BU$153),$C83),1)</f>
        <v>0</v>
      </c>
      <c r="BX83" cm="1">
        <f t="array" ref="BX83">ROUND(QUARTILE(IF(Sum!$FH$2:$FH$153=0,Sum!BV$2:BV$153),$C83),1)</f>
        <v>0</v>
      </c>
      <c r="BY83" cm="1">
        <f t="array" ref="BY83">ROUND(QUARTILE(IF(Sum!$FH$2:$FH$153=0,Sum!BW$2:BW$153),$C83),1)</f>
        <v>2</v>
      </c>
      <c r="BZ83" cm="1">
        <f t="array" ref="BZ83">ROUND(QUARTILE(IF(Sum!$FH$2:$FH$153=0,Sum!BX$2:BX$153),$C83),1)</f>
        <v>0</v>
      </c>
      <c r="CA83" cm="1">
        <f t="array" ref="CA83">ROUND(QUARTILE(IF(Sum!$FH$2:$FH$153=0,Sum!BY$2:BY$153),$C83),1)</f>
        <v>0</v>
      </c>
      <c r="CB83" cm="1">
        <f t="array" ref="CB83">ROUND(QUARTILE(IF(Sum!$FH$2:$FH$153=0,Sum!BZ$2:BZ$153),$C83),1)</f>
        <v>0</v>
      </c>
      <c r="CC83" cm="1">
        <f t="array" ref="CC83">ROUND(QUARTILE(IF(Sum!$FH$2:$FH$153=0,Sum!CA$2:CA$153),$C83),1)</f>
        <v>0</v>
      </c>
      <c r="CD83" cm="1">
        <f t="array" ref="CD83">ROUND(QUARTILE(IF(Sum!$FH$2:$FH$153=0,Sum!CB$2:CB$153),$C83),1)</f>
        <v>0</v>
      </c>
      <c r="CE83" cm="1">
        <f t="array" ref="CE83">ROUND(QUARTILE(IF(Sum!$FH$2:$FH$153=0,Sum!CC$2:CC$153),$C83),1)</f>
        <v>0</v>
      </c>
      <c r="CF83" cm="1">
        <f t="array" ref="CF83">ROUND(QUARTILE(IF(Sum!$FH$2:$FH$153=0,Sum!CD$2:CD$153),$C83),1)</f>
        <v>0</v>
      </c>
      <c r="CG83" cm="1">
        <f t="array" ref="CG83">ROUND(QUARTILE(IF(Sum!$FH$2:$FH$153=0,Sum!CE$2:CE$153),$C83),1)</f>
        <v>0</v>
      </c>
      <c r="CH83" cm="1">
        <f t="array" ref="CH83">ROUND(QUARTILE(IF(Sum!$FH$2:$FH$153=0,Sum!CF$2:CF$153),$C83),1)</f>
        <v>0</v>
      </c>
      <c r="CI83" cm="1">
        <f t="array" ref="CI83">ROUND(QUARTILE(IF(Sum!$FH$2:$FH$153=0,Sum!CG$2:CG$153),$C83),1)</f>
        <v>0</v>
      </c>
      <c r="CJ83" cm="1">
        <f t="array" ref="CJ83">ROUND(QUARTILE(IF(Sum!$FH$2:$FH$153=0,Sum!CH$2:CH$153),$C83),1)</f>
        <v>350</v>
      </c>
      <c r="CK83" cm="1">
        <f t="array" ref="CK83">ROUND(QUARTILE(IF(Sum!$FH$2:$FH$153=0,Sum!CI$2:CI$153),$C83),1)</f>
        <v>300</v>
      </c>
      <c r="CL83" cm="1">
        <f t="array" ref="CL83">ROUND(QUARTILE(IF(Sum!$FH$2:$FH$153=0,Sum!CJ$2:CJ$153),$C83),1)</f>
        <v>0</v>
      </c>
      <c r="CM83" cm="1">
        <f t="array" ref="CM83">ROUND(QUARTILE(IF(Sum!$FH$2:$FH$153=0,Sum!CK$2:CK$153),$C83),1)</f>
        <v>0</v>
      </c>
      <c r="CN83" cm="1">
        <f t="array" ref="CN83">ROUND(QUARTILE(IF(Sum!$FH$2:$FH$153=0,Sum!CL$2:CL$153),$C83),1)</f>
        <v>0</v>
      </c>
      <c r="CO83" cm="1">
        <f t="array" ref="CO83">ROUND(QUARTILE(IF(Sum!$FH$2:$FH$153=0,Sum!CM$2:CM$153),$C83),1)</f>
        <v>0</v>
      </c>
      <c r="CP83" cm="1">
        <f t="array" ref="CP83">ROUND(QUARTILE(IF(Sum!$FH$2:$FH$153=0,Sum!CN$2:CN$153),$C83),1)</f>
        <v>0</v>
      </c>
      <c r="CQ83" cm="1">
        <f t="array" ref="CQ83">ROUND(QUARTILE(IF(Sum!$FH$2:$FH$153=0,Sum!CO$2:CO$153),$C83),1)</f>
        <v>0</v>
      </c>
      <c r="CR83" cm="1">
        <f t="array" ref="CR83">ROUND(QUARTILE(IF(Sum!$FH$2:$FH$153=0,Sum!CP$2:CP$153),$C83),1)</f>
        <v>0</v>
      </c>
      <c r="CS83" cm="1">
        <f t="array" ref="CS83">ROUND(QUARTILE(IF(Sum!$FH$2:$FH$153=0,Sum!CQ$2:CQ$153),$C83),1)</f>
        <v>0</v>
      </c>
      <c r="CT83" cm="1">
        <f t="array" ref="CT83">ROUND(QUARTILE(IF(Sum!$FH$2:$FH$153=0,Sum!CR$2:CR$153),$C83),1)</f>
        <v>0</v>
      </c>
      <c r="CU83" cm="1">
        <f t="array" ref="CU83">ROUND(QUARTILE(IF(Sum!$FH$2:$FH$153=0,Sum!CS$2:CS$153),$C83),1)</f>
        <v>0</v>
      </c>
      <c r="CV83" cm="1">
        <f t="array" ref="CV83">ROUND(QUARTILE(IF(Sum!$FH$2:$FH$153=0,Sum!CT$2:CT$153),$C83),1)</f>
        <v>0</v>
      </c>
      <c r="CW83" cm="1">
        <f t="array" ref="CW83">ROUND(QUARTILE(IF(Sum!$FH$2:$FH$153=0,Sum!CU$2:CU$153),$C83),1)</f>
        <v>0</v>
      </c>
      <c r="CX83" cm="1">
        <f t="array" ref="CX83">ROUND(QUARTILE(IF(Sum!$FH$2:$FH$153=0,Sum!CV$2:CV$153),$C83),1)</f>
        <v>0</v>
      </c>
      <c r="CY83" cm="1">
        <f t="array" ref="CY83">ROUND(QUARTILE(IF(Sum!$FH$2:$FH$153=0,Sum!CW$2:CW$153),$C83),1)</f>
        <v>0</v>
      </c>
      <c r="CZ83" cm="1">
        <f t="array" ref="CZ83">ROUND(QUARTILE(IF(Sum!$FH$2:$FH$153=0,Sum!CX$2:CX$153),$C83),1)</f>
        <v>0</v>
      </c>
      <c r="DA83" cm="1">
        <f t="array" ref="DA83">ROUND(QUARTILE(IF(Sum!$FH$2:$FH$153=0,Sum!CY$2:CY$153),$C83),1)</f>
        <v>0</v>
      </c>
      <c r="DB83" cm="1">
        <f t="array" ref="DB83">ROUND(QUARTILE(IF(Sum!$FH$2:$FH$153=0,Sum!CZ$2:CZ$153),$C83),1)</f>
        <v>0</v>
      </c>
      <c r="DC83" cm="1">
        <f t="array" ref="DC83">ROUND(QUARTILE(IF(Sum!$FH$2:$FH$153=0,Sum!DA$2:DA$153),$C83),1)</f>
        <v>0</v>
      </c>
      <c r="DD83" cm="1">
        <f t="array" ref="DD83">ROUND(QUARTILE(IF(Sum!$FH$2:$FH$153=0,Sum!DB$2:DB$153),$C83),1)</f>
        <v>0</v>
      </c>
      <c r="DE83" cm="1">
        <f t="array" ref="DE83">ROUND(QUARTILE(IF(Sum!$FH$2:$FH$153=0,Sum!DC$2:DC$153),$C83),1)</f>
        <v>0</v>
      </c>
      <c r="DF83" cm="1">
        <f t="array" ref="DF83">ROUND(QUARTILE(IF(Sum!$FH$2:$FH$153=0,Sum!DD$2:DD$153),$C83),1)</f>
        <v>0</v>
      </c>
      <c r="DG83" cm="1">
        <f t="array" ref="DG83">ROUND(QUARTILE(IF(Sum!$FH$2:$FH$153=0,Sum!DE$2:DE$153),$C83),1)</f>
        <v>0</v>
      </c>
      <c r="DH83" cm="1">
        <f t="array" ref="DH83">ROUND(QUARTILE(IF(Sum!$FH$2:$FH$153=0,Sum!DF$2:DF$153),$C83),1)</f>
        <v>1</v>
      </c>
      <c r="DI83" cm="1">
        <f t="array" ref="DI83">ROUND(QUARTILE(IF(Sum!$FH$2:$FH$153=0,Sum!DG$2:DG$153),$C83),1)</f>
        <v>0</v>
      </c>
      <c r="DJ83" cm="1">
        <f t="array" ref="DJ83">ROUND(QUARTILE(IF(Sum!$FH$2:$FH$153=0,Sum!DH$2:DH$153),$C83),1)</f>
        <v>0</v>
      </c>
      <c r="DK83" cm="1">
        <f t="array" ref="DK83">ROUND(QUARTILE(IF(Sum!$FH$2:$FH$153=0,Sum!DI$2:DI$153),$C83),1)</f>
        <v>0</v>
      </c>
      <c r="DL83" cm="1">
        <f t="array" ref="DL83">ROUND(QUARTILE(IF(Sum!$FH$2:$FH$153=0,Sum!DJ$2:DJ$153),$C83),1)</f>
        <v>0</v>
      </c>
      <c r="DM83" cm="1">
        <f t="array" ref="DM83">ROUND(QUARTILE(IF(Sum!$FH$2:$FH$153=0,Sum!DK$2:DK$153),$C83),1)</f>
        <v>0</v>
      </c>
      <c r="DN83" cm="1">
        <f t="array" ref="DN83">ROUND(QUARTILE(IF(Sum!$FH$2:$FH$153=0,Sum!DL$2:DL$153),$C83),1)</f>
        <v>0</v>
      </c>
      <c r="DO83" cm="1">
        <f t="array" ref="DO83">ROUND(QUARTILE(IF(Sum!$FH$2:$FH$153=0,Sum!DM$2:DM$153),$C83),1)</f>
        <v>0</v>
      </c>
      <c r="DP83" cm="1">
        <f t="array" ref="DP83">ROUND(QUARTILE(IF(Sum!$FH$2:$FH$153=0,Sum!DN$2:DN$153),$C83),1)</f>
        <v>0</v>
      </c>
      <c r="DQ83" cm="1">
        <f t="array" ref="DQ83">ROUND(QUARTILE(IF(Sum!$FH$2:$FH$153=0,Sum!DO$2:DO$153),$C83),1)</f>
        <v>0</v>
      </c>
      <c r="DR83" cm="1">
        <f t="array" ref="DR83">ROUND(QUARTILE(IF(Sum!$FH$2:$FH$153=0,Sum!DP$2:DP$153),$C83),1)</f>
        <v>0</v>
      </c>
      <c r="DS83" cm="1">
        <f t="array" ref="DS83">ROUND(QUARTILE(IF(Sum!$FH$2:$FH$153=0,Sum!DQ$2:DQ$153),$C83),1)</f>
        <v>0</v>
      </c>
      <c r="DT83" cm="1">
        <f t="array" ref="DT83">ROUND(QUARTILE(IF(Sum!$FH$2:$FH$153=0,Sum!DR$2:DR$153),$C83),1)</f>
        <v>0</v>
      </c>
      <c r="DU83" cm="1">
        <f t="array" ref="DU83">ROUND(QUARTILE(IF(Sum!$FH$2:$FH$153=0,Sum!DS$2:DS$153),$C83),1)</f>
        <v>1</v>
      </c>
      <c r="DV83" cm="1">
        <f t="array" ref="DV83">ROUND(QUARTILE(IF(Sum!$FH$2:$FH$153=0,Sum!DT$2:DT$153),$C83),1)</f>
        <v>8</v>
      </c>
      <c r="DW83" cm="1">
        <f t="array" ref="DW83">ROUND(QUARTILE(IF(Sum!$FH$2:$FH$153=0,Sum!DU$2:DU$153),$C83),1)</f>
        <v>0</v>
      </c>
      <c r="DX83" cm="1">
        <f t="array" ref="DX83">ROUND(QUARTILE(IF(Sum!$FH$2:$FH$153=0,Sum!DV$2:DV$153),$C83),1)</f>
        <v>0</v>
      </c>
      <c r="DY83" cm="1">
        <f t="array" ref="DY83">ROUND(QUARTILE(IF(Sum!$FH$2:$FH$153=0,Sum!DW$2:DW$153),$C83),1)</f>
        <v>0</v>
      </c>
      <c r="DZ83" cm="1">
        <f t="array" ref="DZ83">ROUND(QUARTILE(IF(Sum!$FH$2:$FH$153=0,Sum!DX$2:DX$153),$C83),1)</f>
        <v>0</v>
      </c>
      <c r="EA83" cm="1">
        <f t="array" ref="EA83">ROUND(QUARTILE(IF(Sum!$FH$2:$FH$153=0,Sum!DY$2:DY$153),$C83),1)</f>
        <v>0</v>
      </c>
      <c r="EB83" cm="1">
        <f t="array" ref="EB83">ROUND(QUARTILE(IF(Sum!$FH$2:$FH$153=0,Sum!DZ$2:DZ$153),$C83),1)</f>
        <v>0</v>
      </c>
      <c r="EC83" cm="1">
        <f t="array" ref="EC83">ROUND(QUARTILE(IF(Sum!$FH$2:$FH$153=0,Sum!EA$2:EA$153),$C83),1)</f>
        <v>0</v>
      </c>
      <c r="ED83" cm="1">
        <f t="array" ref="ED83">ROUND(QUARTILE(IF(Sum!$FH$2:$FH$153=0,Sum!EB$2:EB$153),$C83),1)</f>
        <v>0</v>
      </c>
      <c r="EE83" cm="1">
        <f t="array" ref="EE83">ROUND(QUARTILE(IF(Sum!$FH$2:$FH$153=0,Sum!EC$2:EC$153),$C83),1)</f>
        <v>0</v>
      </c>
      <c r="EF83" cm="1">
        <f t="array" ref="EF83">ROUND(QUARTILE(IF(Sum!$FH$2:$FH$153=0,Sum!ED$2:ED$153),$C83),1)</f>
        <v>0</v>
      </c>
      <c r="EG83" cm="1">
        <f t="array" ref="EG83">ROUND(QUARTILE(IF(Sum!$FH$2:$FH$153=0,Sum!EE$2:EE$153),$C83),1)</f>
        <v>0</v>
      </c>
      <c r="EH83" cm="1">
        <f t="array" ref="EH83">ROUND(QUARTILE(IF(Sum!$FH$2:$FH$153=0,Sum!EF$2:EF$153),$C83),1)</f>
        <v>0</v>
      </c>
      <c r="EI83" cm="1">
        <f t="array" ref="EI83">ROUND(QUARTILE(IF(Sum!$FH$2:$FH$153=0,Sum!EG$2:EG$153),$C83),1)</f>
        <v>0</v>
      </c>
      <c r="EJ83" cm="1">
        <f t="array" ref="EJ83">ROUND(QUARTILE(IF(Sum!$FH$2:$FH$153=0,Sum!EH$2:EH$153),$C83),1)</f>
        <v>0</v>
      </c>
      <c r="EK83" cm="1">
        <f t="array" ref="EK83">ROUND(QUARTILE(IF(Sum!$FH$2:$FH$153=0,Sum!EI$2:EI$153),$C83),1)</f>
        <v>0</v>
      </c>
      <c r="EL83" cm="1">
        <f t="array" ref="EL83">ROUND(QUARTILE(IF(Sum!$FH$2:$FH$153=0,Sum!EJ$2:EJ$153),$C83),1)</f>
        <v>0</v>
      </c>
      <c r="EM83" cm="1">
        <f t="array" ref="EM83">ROUND(QUARTILE(IF(Sum!$FH$2:$FH$153=0,Sum!EK$2:EK$153),$C83),1)</f>
        <v>0</v>
      </c>
      <c r="EN83" cm="1">
        <f t="array" ref="EN83">ROUND(QUARTILE(IF(Sum!$FH$2:$FH$153=0,Sum!EL$2:EL$153),$C83),1)</f>
        <v>0</v>
      </c>
      <c r="EO83" cm="1">
        <f t="array" ref="EO83">ROUND(QUARTILE(IF(Sum!$FH$2:$FH$153=0,Sum!EM$2:EM$153),$C83),1)</f>
        <v>0</v>
      </c>
      <c r="EP83" cm="1">
        <f t="array" ref="EP83">ROUND(QUARTILE(IF(Sum!$FH$2:$FH$153=0,Sum!EN$2:EN$153),$C83),1)</f>
        <v>0</v>
      </c>
      <c r="EQ83" cm="1">
        <f t="array" ref="EQ83">ROUND(QUARTILE(IF(Sum!$FH$2:$FH$153=0,Sum!EO$2:EO$153),$C83),1)</f>
        <v>0</v>
      </c>
      <c r="ER83" cm="1">
        <f t="array" ref="ER83">ROUND(QUARTILE(IF(Sum!$FH$2:$FH$153=0,Sum!EP$2:EP$153),$C83),1)</f>
        <v>0</v>
      </c>
      <c r="ES83" cm="1">
        <f t="array" ref="ES83">ROUND(QUARTILE(IF(Sum!$FH$2:$FH$153=0,Sum!EQ$2:EQ$153),$C83),1)</f>
        <v>0</v>
      </c>
      <c r="ET83" cm="1">
        <f t="array" ref="ET83">ROUND(QUARTILE(IF(Sum!$FH$2:$FH$153=0,Sum!ER$2:ER$153),$C83),1)</f>
        <v>0</v>
      </c>
      <c r="EU83" cm="1">
        <f t="array" ref="EU83">ROUND(QUARTILE(IF(Sum!$FH$2:$FH$153=0,Sum!ES$2:ES$153),$C83),1)</f>
        <v>0</v>
      </c>
      <c r="EV83" cm="1">
        <f t="array" ref="EV83">ROUND(QUARTILE(IF(Sum!$FH$2:$FH$153=0,Sum!ET$2:ET$153),$C83),1)</f>
        <v>0</v>
      </c>
      <c r="EW83" cm="1">
        <f t="array" ref="EW83">ROUND(QUARTILE(IF(Sum!$FH$2:$FH$153=0,Sum!EU$2:EU$153),$C83),1)</f>
        <v>0</v>
      </c>
      <c r="EX83" cm="1">
        <f t="array" ref="EX83">ROUND(QUARTILE(IF(Sum!$FH$2:$FH$153=0,Sum!EV$2:EV$153),$C83),1)</f>
        <v>0</v>
      </c>
      <c r="EY83" cm="1">
        <f t="array" ref="EY83">ROUND(QUARTILE(IF(Sum!$FH$2:$FH$153=0,Sum!EW$2:EW$153),$C83),1)</f>
        <v>0</v>
      </c>
      <c r="EZ83" cm="1">
        <f t="array" ref="EZ83">ROUND(QUARTILE(IF(Sum!$FH$2:$FH$153=0,Sum!EX$2:EX$153),$C83),1)</f>
        <v>0</v>
      </c>
      <c r="FA83" cm="1">
        <f t="array" ref="FA83">ROUND(QUARTILE(IF(Sum!$FH$2:$FH$153=0,Sum!EY$2:EY$153),$C83),1)</f>
        <v>0</v>
      </c>
      <c r="FB83" cm="1">
        <f t="array" ref="FB83">ROUND(QUARTILE(IF(Sum!$FH$2:$FH$153=0,Sum!EZ$2:EZ$153),$C83),1)</f>
        <v>0</v>
      </c>
      <c r="FC83" cm="1">
        <f t="array" ref="FC83">ROUND(QUARTILE(IF(Sum!$FH$2:$FH$153=0,Sum!FA$2:FA$153),$C83),1)</f>
        <v>0</v>
      </c>
      <c r="FD83" cm="1">
        <f t="array" ref="FD83">ROUND(QUARTILE(IF(Sum!$FH$2:$FH$153=0,Sum!FB$2:FB$153),$C83),1)</f>
        <v>0</v>
      </c>
      <c r="FE83" cm="1">
        <f t="array" ref="FE83">ROUND(QUARTILE(IF(Sum!$FH$2:$FH$153=0,Sum!FC$2:FC$153),$C83),1)</f>
        <v>0</v>
      </c>
    </row>
    <row r="84" spans="1:161" x14ac:dyDescent="0.25">
      <c r="A84" s="198"/>
      <c r="B84" s="44" t="s">
        <v>387</v>
      </c>
      <c r="C84" s="44">
        <v>4</v>
      </c>
      <c r="D84" cm="1">
        <f t="array" ref="D84">ROUND(QUARTILE(IF(Sum!$FH$2:$FH$153=0,Sum!B$2:B$153),$C84),1)</f>
        <v>69</v>
      </c>
      <c r="E84" cm="1">
        <f t="array" ref="E84">ROUND(QUARTILE(IF(Sum!$FH$2:$FH$153=0,Sum!C$2:C$153),$C84),1)</f>
        <v>1</v>
      </c>
      <c r="F84" cm="1">
        <f t="array" ref="F84">ROUND(QUARTILE(IF(Sum!$FH$2:$FH$153=0,Sum!D$2:D$153),$C84),1)</f>
        <v>1</v>
      </c>
      <c r="G84" cm="1">
        <f t="array" ref="G84">ROUND(QUARTILE(IF(Sum!$FH$2:$FH$153=0,Sum!E$2:E$153),$C84),1)</f>
        <v>1</v>
      </c>
      <c r="H84" cm="1">
        <f t="array" ref="H84">ROUND(QUARTILE(IF(Sum!$FH$2:$FH$153=0,Sum!F$2:F$153),$C84),1)</f>
        <v>1</v>
      </c>
      <c r="I84" cm="1">
        <f t="array" ref="I84">ROUND(QUARTILE(IF(Sum!$FH$2:$FH$153=0,Sum!G$2:G$153),$C84),1)</f>
        <v>1</v>
      </c>
      <c r="J84" cm="1">
        <f t="array" ref="J84">ROUND(QUARTILE(IF(Sum!$FH$2:$FH$153=0,Sum!H$2:H$153),$C84),1)</f>
        <v>1</v>
      </c>
      <c r="K84" cm="1">
        <f t="array" ref="K84">ROUND(QUARTILE(IF(Sum!$FH$2:$FH$153=0,Sum!I$2:I$153),$C84),1)</f>
        <v>196</v>
      </c>
      <c r="L84" cm="1">
        <f t="array" ref="L84">ROUND(QUARTILE(IF(Sum!$FH$2:$FH$153=0,Sum!J$2:J$153),$C84),1)</f>
        <v>115</v>
      </c>
      <c r="M84" cm="1">
        <f t="array" ref="M84">ROUND(QUARTILE(IF(Sum!$FH$2:$FH$153=0,Sum!K$2:K$153),$C84),1)</f>
        <v>36</v>
      </c>
      <c r="N84" cm="1">
        <f t="array" ref="N84">ROUND(QUARTILE(IF(Sum!$FH$2:$FH$153=0,Sum!L$2:L$153),$C84),1)</f>
        <v>1</v>
      </c>
      <c r="O84" cm="1">
        <f t="array" ref="O84">ROUND(QUARTILE(IF(Sum!$FH$2:$FH$153=0,Sum!M$2:M$153),$C84),1)</f>
        <v>1</v>
      </c>
      <c r="P84" cm="1">
        <f t="array" ref="P84">ROUND(QUARTILE(IF(Sum!$FH$2:$FH$153=0,Sum!N$2:N$153),$C84),1)</f>
        <v>1</v>
      </c>
      <c r="Q84" cm="1">
        <f t="array" ref="Q84">ROUND(QUARTILE(IF(Sum!$FH$2:$FH$153=0,Sum!O$2:O$153),$C84),1)</f>
        <v>1</v>
      </c>
      <c r="R84" cm="1">
        <f t="array" ref="R84">ROUND(QUARTILE(IF(Sum!$FH$2:$FH$153=0,Sum!P$2:P$153),$C84),1)</f>
        <v>1</v>
      </c>
      <c r="S84" cm="1">
        <f t="array" ref="S84">ROUND(QUARTILE(IF(Sum!$FH$2:$FH$153=0,Sum!Q$2:Q$153),$C84),1)</f>
        <v>1</v>
      </c>
      <c r="T84" cm="1">
        <f t="array" ref="T84">ROUND(QUARTILE(IF(Sum!$FH$2:$FH$153=0,Sum!R$2:R$153),$C84),1)</f>
        <v>1</v>
      </c>
      <c r="U84" cm="1">
        <f t="array" ref="U84">ROUND(QUARTILE(IF(Sum!$FH$2:$FH$153=0,Sum!S$2:S$153),$C84),1)</f>
        <v>1</v>
      </c>
      <c r="V84" cm="1">
        <f t="array" ref="V84">ROUND(QUARTILE(IF(Sum!$FH$2:$FH$153=0,Sum!T$2:T$153),$C84),1)</f>
        <v>1</v>
      </c>
      <c r="W84" cm="1">
        <f t="array" ref="W84">ROUND(QUARTILE(IF(Sum!$FH$2:$FH$153=0,Sum!U$2:U$153),$C84),1)</f>
        <v>1</v>
      </c>
      <c r="X84" cm="1">
        <f t="array" ref="X84">ROUND(QUARTILE(IF(Sum!$FH$2:$FH$153=0,Sum!V$2:V$153),$C84),1)</f>
        <v>1</v>
      </c>
      <c r="Y84" cm="1">
        <f t="array" ref="Y84">ROUND(QUARTILE(IF(Sum!$FH$2:$FH$153=0,Sum!W$2:W$153),$C84),1)</f>
        <v>1</v>
      </c>
      <c r="Z84" cm="1">
        <f t="array" ref="Z84">ROUND(QUARTILE(IF(Sum!$FH$2:$FH$153=0,Sum!X$2:X$153),$C84),1)</f>
        <v>1</v>
      </c>
      <c r="AA84" cm="1">
        <f t="array" ref="AA84">ROUND(QUARTILE(IF(Sum!$FH$2:$FH$153=0,Sum!Y$2:Y$153),$C84),1)</f>
        <v>1</v>
      </c>
      <c r="AB84" cm="1">
        <f t="array" ref="AB84">ROUND(QUARTILE(IF(Sum!$FH$2:$FH$153=0,Sum!Z$2:Z$153),$C84),1)</f>
        <v>1</v>
      </c>
      <c r="AC84" cm="1">
        <f t="array" ref="AC84">ROUND(QUARTILE(IF(Sum!$FH$2:$FH$153=0,Sum!AA$2:AA$153),$C84),1)</f>
        <v>0</v>
      </c>
      <c r="AD84" cm="1">
        <f t="array" ref="AD84">ROUND(QUARTILE(IF(Sum!$FH$2:$FH$153=0,Sum!AB$2:AB$153),$C84),1)</f>
        <v>0</v>
      </c>
      <c r="AE84" cm="1">
        <f t="array" ref="AE84">ROUND(QUARTILE(IF(Sum!$FH$2:$FH$153=0,Sum!AC$2:AC$153),$C84),1)</f>
        <v>1</v>
      </c>
      <c r="AF84" cm="1">
        <f t="array" ref="AF84">ROUND(QUARTILE(IF(Sum!$FH$2:$FH$153=0,Sum!AD$2:AD$153),$C84),1)</f>
        <v>1</v>
      </c>
      <c r="AG84" cm="1">
        <f t="array" ref="AG84">ROUND(QUARTILE(IF(Sum!$FH$2:$FH$153=0,Sum!AE$2:AE$153),$C84),1)</f>
        <v>1</v>
      </c>
      <c r="AH84" cm="1">
        <f t="array" ref="AH84">ROUND(QUARTILE(IF(Sum!$FH$2:$FH$153=0,Sum!AF$2:AF$153),$C84),1)</f>
        <v>0</v>
      </c>
      <c r="AI84" cm="1">
        <f t="array" ref="AI84">ROUND(QUARTILE(IF(Sum!$FH$2:$FH$153=0,Sum!AG$2:AG$153),$C84),1)</f>
        <v>1</v>
      </c>
      <c r="AJ84" cm="1">
        <f t="array" ref="AJ84">ROUND(QUARTILE(IF(Sum!$FH$2:$FH$153=0,Sum!AH$2:AH$153),$C84),1)</f>
        <v>0</v>
      </c>
      <c r="AK84" cm="1">
        <f t="array" ref="AK84">ROUND(QUARTILE(IF(Sum!$FH$2:$FH$153=0,Sum!AI$2:AI$153),$C84),1)</f>
        <v>1</v>
      </c>
      <c r="AL84" cm="1">
        <f t="array" ref="AL84">ROUND(QUARTILE(IF(Sum!$FH$2:$FH$153=0,Sum!AJ$2:AJ$153),$C84),1)</f>
        <v>0</v>
      </c>
      <c r="AM84" cm="1">
        <f t="array" ref="AM84">ROUND(QUARTILE(IF(Sum!$FH$2:$FH$153=0,Sum!AK$2:AK$153),$C84),1)</f>
        <v>1</v>
      </c>
      <c r="AN84" cm="1">
        <f t="array" ref="AN84">ROUND(QUARTILE(IF(Sum!$FH$2:$FH$153=0,Sum!AL$2:AL$153),$C84),1)</f>
        <v>1</v>
      </c>
      <c r="AO84" cm="1">
        <f t="array" ref="AO84">ROUND(QUARTILE(IF(Sum!$FH$2:$FH$153=0,Sum!AM$2:AM$153),$C84),1)</f>
        <v>1</v>
      </c>
      <c r="AP84" cm="1">
        <f t="array" ref="AP84">ROUND(QUARTILE(IF(Sum!$FH$2:$FH$153=0,Sum!AN$2:AN$153),$C84),1)</f>
        <v>1</v>
      </c>
      <c r="AQ84" cm="1">
        <f t="array" ref="AQ84">ROUND(QUARTILE(IF(Sum!$FH$2:$FH$153=0,Sum!AO$2:AO$153),$C84),1)</f>
        <v>0</v>
      </c>
      <c r="AR84" cm="1">
        <f t="array" ref="AR84">ROUND(QUARTILE(IF(Sum!$FH$2:$FH$153=0,Sum!AP$2:AP$153),$C84),1)</f>
        <v>1</v>
      </c>
      <c r="AS84" cm="1">
        <f t="array" ref="AS84">ROUND(QUARTILE(IF(Sum!$FH$2:$FH$153=0,Sum!AQ$2:AQ$153),$C84),1)</f>
        <v>1</v>
      </c>
      <c r="AT84" cm="1">
        <f t="array" ref="AT84">ROUND(QUARTILE(IF(Sum!$FH$2:$FH$153=0,Sum!AR$2:AR$153),$C84),1)</f>
        <v>1</v>
      </c>
      <c r="AU84" cm="1">
        <f t="array" ref="AU84">ROUND(QUARTILE(IF(Sum!$FH$2:$FH$153=0,Sum!AS$2:AS$153),$C84),1)</f>
        <v>1</v>
      </c>
      <c r="AV84" cm="1">
        <f t="array" ref="AV84">ROUND(QUARTILE(IF(Sum!$FH$2:$FH$153=0,Sum!AT$2:AT$153),$C84),1)</f>
        <v>1</v>
      </c>
      <c r="AW84" cm="1">
        <f t="array" ref="AW84">ROUND(QUARTILE(IF(Sum!$FH$2:$FH$153=0,Sum!AU$2:AU$153),$C84),1)</f>
        <v>1</v>
      </c>
      <c r="AX84" cm="1">
        <f t="array" ref="AX84">ROUND(QUARTILE(IF(Sum!$FH$2:$FH$153=0,Sum!AV$2:AV$153),$C84),1)</f>
        <v>1</v>
      </c>
      <c r="AY84" cm="1">
        <f t="array" ref="AY84">ROUND(QUARTILE(IF(Sum!$FH$2:$FH$153=0,Sum!AW$2:AW$153),$C84),1)</f>
        <v>1</v>
      </c>
      <c r="AZ84" cm="1">
        <f t="array" ref="AZ84">ROUND(QUARTILE(IF(Sum!$FH$2:$FH$153=0,Sum!AX$2:AX$153),$C84),1)</f>
        <v>1</v>
      </c>
      <c r="BA84" cm="1">
        <f t="array" ref="BA84">ROUND(QUARTILE(IF(Sum!$FH$2:$FH$153=0,Sum!AY$2:AY$153),$C84),1)</f>
        <v>56</v>
      </c>
      <c r="BB84" cm="1">
        <f t="array" ref="BB84">ROUND(QUARTILE(IF(Sum!$FH$2:$FH$153=0,Sum!AZ$2:AZ$153),$C84),1)</f>
        <v>3.4</v>
      </c>
      <c r="BC84" cm="1">
        <f t="array" ref="BC84">ROUND(QUARTILE(IF(Sum!$FH$2:$FH$153=0,Sum!BA$2:BA$153),$C84),1)</f>
        <v>5.6</v>
      </c>
      <c r="BD84" cm="1">
        <f t="array" ref="BD84">ROUND(QUARTILE(IF(Sum!$FH$2:$FH$153=0,Sum!BB$2:BB$153),$C84),1)</f>
        <v>0</v>
      </c>
      <c r="BE84" cm="1">
        <f t="array" ref="BE84">ROUND(QUARTILE(IF(Sum!$FH$2:$FH$153=0,Sum!BC$2:BC$153),$C84),1)</f>
        <v>1</v>
      </c>
      <c r="BF84" cm="1">
        <f t="array" ref="BF84">ROUND(QUARTILE(IF(Sum!$FH$2:$FH$153=0,Sum!BD$2:BD$153),$C84),1)</f>
        <v>1</v>
      </c>
      <c r="BG84" cm="1">
        <f t="array" ref="BG84">ROUND(QUARTILE(IF(Sum!$FH$2:$FH$153=0,Sum!BE$2:BE$153),$C84),1)</f>
        <v>2.2000000000000002</v>
      </c>
      <c r="BH84" cm="1">
        <f t="array" ref="BH84">ROUND(QUARTILE(IF(Sum!$FH$2:$FH$153=0,Sum!BF$2:BF$153),$C84),1)</f>
        <v>310</v>
      </c>
      <c r="BI84" cm="1">
        <f t="array" ref="BI84">ROUND(QUARTILE(IF(Sum!$FH$2:$FH$153=0,Sum!BG$2:BG$153),$C84),1)</f>
        <v>1</v>
      </c>
      <c r="BJ84" cm="1">
        <f t="array" ref="BJ84">ROUND(QUARTILE(IF(Sum!$FH$2:$FH$153=0,Sum!BH$2:BH$153),$C84),1)</f>
        <v>180</v>
      </c>
      <c r="BK84" cm="1">
        <f t="array" ref="BK84">ROUND(QUARTILE(IF(Sum!$FH$2:$FH$153=0,Sum!BI$2:BI$153),$C84),1)</f>
        <v>137</v>
      </c>
      <c r="BL84" cm="1">
        <f t="array" ref="BL84">ROUND(QUARTILE(IF(Sum!$FH$2:$FH$153=0,Sum!BJ$2:BJ$153),$C84),1)</f>
        <v>36.1</v>
      </c>
      <c r="BM84" cm="1">
        <f t="array" ref="BM84">ROUND(QUARTILE(IF(Sum!$FH$2:$FH$153=0,Sum!BK$2:BK$153),$C84),1)</f>
        <v>1</v>
      </c>
      <c r="BN84" cm="1">
        <f t="array" ref="BN84">ROUND(QUARTILE(IF(Sum!$FH$2:$FH$153=0,Sum!BL$2:BL$153),$C84),1)</f>
        <v>4</v>
      </c>
      <c r="BO84" cm="1">
        <f t="array" ref="BO84">ROUND(QUARTILE(IF(Sum!$FH$2:$FH$153=0,Sum!BM$2:BM$153),$C84),1)</f>
        <v>1</v>
      </c>
      <c r="BP84" cm="1">
        <f t="array" ref="BP84">ROUND(QUARTILE(IF(Sum!$FH$2:$FH$153=0,Sum!BN$2:BN$153),$C84),1)</f>
        <v>1</v>
      </c>
      <c r="BQ84" cm="1">
        <f t="array" ref="BQ84">ROUND(QUARTILE(IF(Sum!$FH$2:$FH$153=0,Sum!BO$2:BO$153),$C84),1)</f>
        <v>1</v>
      </c>
      <c r="BR84" cm="1">
        <f t="array" ref="BR84">ROUND(QUARTILE(IF(Sum!$FH$2:$FH$153=0,Sum!BP$2:BP$153),$C84),1)</f>
        <v>1</v>
      </c>
      <c r="BS84" cm="1">
        <f t="array" ref="BS84">ROUND(QUARTILE(IF(Sum!$FH$2:$FH$153=0,Sum!BQ$2:BQ$153),$C84),1)</f>
        <v>1</v>
      </c>
      <c r="BT84" cm="1">
        <f t="array" ref="BT84">ROUND(QUARTILE(IF(Sum!$FH$2:$FH$153=0,Sum!BR$2:BR$153),$C84),1)</f>
        <v>1</v>
      </c>
      <c r="BU84" cm="1">
        <f t="array" ref="BU84">ROUND(QUARTILE(IF(Sum!$FH$2:$FH$153=0,Sum!BS$2:BS$153),$C84),1)</f>
        <v>0</v>
      </c>
      <c r="BV84" cm="1">
        <f t="array" ref="BV84">ROUND(QUARTILE(IF(Sum!$FH$2:$FH$153=0,Sum!BT$2:BT$153),$C84),1)</f>
        <v>0</v>
      </c>
      <c r="BW84" cm="1">
        <f t="array" ref="BW84">ROUND(QUARTILE(IF(Sum!$FH$2:$FH$153=0,Sum!BU$2:BU$153),$C84),1)</f>
        <v>1</v>
      </c>
      <c r="BX84" cm="1">
        <f t="array" ref="BX84">ROUND(QUARTILE(IF(Sum!$FH$2:$FH$153=0,Sum!BV$2:BV$153),$C84),1)</f>
        <v>0</v>
      </c>
      <c r="BY84" cm="1">
        <f t="array" ref="BY84">ROUND(QUARTILE(IF(Sum!$FH$2:$FH$153=0,Sum!BW$2:BW$153),$C84),1)</f>
        <v>5</v>
      </c>
      <c r="BZ84" cm="1">
        <f t="array" ref="BZ84">ROUND(QUARTILE(IF(Sum!$FH$2:$FH$153=0,Sum!BX$2:BX$153),$C84),1)</f>
        <v>0</v>
      </c>
      <c r="CA84" cm="1">
        <f t="array" ref="CA84">ROUND(QUARTILE(IF(Sum!$FH$2:$FH$153=0,Sum!BY$2:BY$153),$C84),1)</f>
        <v>1</v>
      </c>
      <c r="CB84" cm="1">
        <f t="array" ref="CB84">ROUND(QUARTILE(IF(Sum!$FH$2:$FH$153=0,Sum!BZ$2:BZ$153),$C84),1)</f>
        <v>1</v>
      </c>
      <c r="CC84" cm="1">
        <f t="array" ref="CC84">ROUND(QUARTILE(IF(Sum!$FH$2:$FH$153=0,Sum!CA$2:CA$153),$C84),1)</f>
        <v>1</v>
      </c>
      <c r="CD84" cm="1">
        <f t="array" ref="CD84">ROUND(QUARTILE(IF(Sum!$FH$2:$FH$153=0,Sum!CB$2:CB$153),$C84),1)</f>
        <v>1</v>
      </c>
      <c r="CE84" cm="1">
        <f t="array" ref="CE84">ROUND(QUARTILE(IF(Sum!$FH$2:$FH$153=0,Sum!CC$2:CC$153),$C84),1)</f>
        <v>1</v>
      </c>
      <c r="CF84" cm="1">
        <f t="array" ref="CF84">ROUND(QUARTILE(IF(Sum!$FH$2:$FH$153=0,Sum!CD$2:CD$153),$C84),1)</f>
        <v>0</v>
      </c>
      <c r="CG84" cm="1">
        <f t="array" ref="CG84">ROUND(QUARTILE(IF(Sum!$FH$2:$FH$153=0,Sum!CE$2:CE$153),$C84),1)</f>
        <v>1</v>
      </c>
      <c r="CH84" cm="1">
        <f t="array" ref="CH84">ROUND(QUARTILE(IF(Sum!$FH$2:$FH$153=0,Sum!CF$2:CF$153),$C84),1)</f>
        <v>1</v>
      </c>
      <c r="CI84" cm="1">
        <f t="array" ref="CI84">ROUND(QUARTILE(IF(Sum!$FH$2:$FH$153=0,Sum!CG$2:CG$153),$C84),1)</f>
        <v>1</v>
      </c>
      <c r="CJ84" cm="1">
        <f t="array" ref="CJ84">ROUND(QUARTILE(IF(Sum!$FH$2:$FH$153=0,Sum!CH$2:CH$153),$C84),1)</f>
        <v>1300</v>
      </c>
      <c r="CK84" cm="1">
        <f t="array" ref="CK84">ROUND(QUARTILE(IF(Sum!$FH$2:$FH$153=0,Sum!CI$2:CI$153),$C84),1)</f>
        <v>3060</v>
      </c>
      <c r="CL84" cm="1">
        <f t="array" ref="CL84">ROUND(QUARTILE(IF(Sum!$FH$2:$FH$153=0,Sum!CJ$2:CJ$153),$C84),1)</f>
        <v>1</v>
      </c>
      <c r="CM84" cm="1">
        <f t="array" ref="CM84">ROUND(QUARTILE(IF(Sum!$FH$2:$FH$153=0,Sum!CK$2:CK$153),$C84),1)</f>
        <v>0</v>
      </c>
      <c r="CN84" cm="1">
        <f t="array" ref="CN84">ROUND(QUARTILE(IF(Sum!$FH$2:$FH$153=0,Sum!CL$2:CL$153),$C84),1)</f>
        <v>1</v>
      </c>
      <c r="CO84" cm="1">
        <f t="array" ref="CO84">ROUND(QUARTILE(IF(Sum!$FH$2:$FH$153=0,Sum!CM$2:CM$153),$C84),1)</f>
        <v>0</v>
      </c>
      <c r="CP84" cm="1">
        <f t="array" ref="CP84">ROUND(QUARTILE(IF(Sum!$FH$2:$FH$153=0,Sum!CN$2:CN$153),$C84),1)</f>
        <v>0</v>
      </c>
      <c r="CQ84" cm="1">
        <f t="array" ref="CQ84">ROUND(QUARTILE(IF(Sum!$FH$2:$FH$153=0,Sum!CO$2:CO$153),$C84),1)</f>
        <v>1</v>
      </c>
      <c r="CR84" cm="1">
        <f t="array" ref="CR84">ROUND(QUARTILE(IF(Sum!$FH$2:$FH$153=0,Sum!CP$2:CP$153),$C84),1)</f>
        <v>1</v>
      </c>
      <c r="CS84" cm="1">
        <f t="array" ref="CS84">ROUND(QUARTILE(IF(Sum!$FH$2:$FH$153=0,Sum!CQ$2:CQ$153),$C84),1)</f>
        <v>1</v>
      </c>
      <c r="CT84" cm="1">
        <f t="array" ref="CT84">ROUND(QUARTILE(IF(Sum!$FH$2:$FH$153=0,Sum!CR$2:CR$153),$C84),1)</f>
        <v>1</v>
      </c>
      <c r="CU84" cm="1">
        <f t="array" ref="CU84">ROUND(QUARTILE(IF(Sum!$FH$2:$FH$153=0,Sum!CS$2:CS$153),$C84),1)</f>
        <v>0</v>
      </c>
      <c r="CV84" cm="1">
        <f t="array" ref="CV84">ROUND(QUARTILE(IF(Sum!$FH$2:$FH$153=0,Sum!CT$2:CT$153),$C84),1)</f>
        <v>0</v>
      </c>
      <c r="CW84" cm="1">
        <f t="array" ref="CW84">ROUND(QUARTILE(IF(Sum!$FH$2:$FH$153=0,Sum!CU$2:CU$153),$C84),1)</f>
        <v>1</v>
      </c>
      <c r="CX84" cm="1">
        <f t="array" ref="CX84">ROUND(QUARTILE(IF(Sum!$FH$2:$FH$153=0,Sum!CV$2:CV$153),$C84),1)</f>
        <v>1</v>
      </c>
      <c r="CY84" cm="1">
        <f t="array" ref="CY84">ROUND(QUARTILE(IF(Sum!$FH$2:$FH$153=0,Sum!CW$2:CW$153),$C84),1)</f>
        <v>1</v>
      </c>
      <c r="CZ84" cm="1">
        <f t="array" ref="CZ84">ROUND(QUARTILE(IF(Sum!$FH$2:$FH$153=0,Sum!CX$2:CX$153),$C84),1)</f>
        <v>1</v>
      </c>
      <c r="DA84" cm="1">
        <f t="array" ref="DA84">ROUND(QUARTILE(IF(Sum!$FH$2:$FH$153=0,Sum!CY$2:CY$153),$C84),1)</f>
        <v>1</v>
      </c>
      <c r="DB84" cm="1">
        <f t="array" ref="DB84">ROUND(QUARTILE(IF(Sum!$FH$2:$FH$153=0,Sum!CZ$2:CZ$153),$C84),1)</f>
        <v>1</v>
      </c>
      <c r="DC84" cm="1">
        <f t="array" ref="DC84">ROUND(QUARTILE(IF(Sum!$FH$2:$FH$153=0,Sum!DA$2:DA$153),$C84),1)</f>
        <v>1</v>
      </c>
      <c r="DD84" cm="1">
        <f t="array" ref="DD84">ROUND(QUARTILE(IF(Sum!$FH$2:$FH$153=0,Sum!DB$2:DB$153),$C84),1)</f>
        <v>1</v>
      </c>
      <c r="DE84" cm="1">
        <f t="array" ref="DE84">ROUND(QUARTILE(IF(Sum!$FH$2:$FH$153=0,Sum!DC$2:DC$153),$C84),1)</f>
        <v>0</v>
      </c>
      <c r="DF84" cm="1">
        <f t="array" ref="DF84">ROUND(QUARTILE(IF(Sum!$FH$2:$FH$153=0,Sum!DD$2:DD$153),$C84),1)</f>
        <v>0</v>
      </c>
      <c r="DG84" cm="1">
        <f t="array" ref="DG84">ROUND(QUARTILE(IF(Sum!$FH$2:$FH$153=0,Sum!DE$2:DE$153),$C84),1)</f>
        <v>1</v>
      </c>
      <c r="DH84" cm="1">
        <f t="array" ref="DH84">ROUND(QUARTILE(IF(Sum!$FH$2:$FH$153=0,Sum!DF$2:DF$153),$C84),1)</f>
        <v>1</v>
      </c>
      <c r="DI84" cm="1">
        <f t="array" ref="DI84">ROUND(QUARTILE(IF(Sum!$FH$2:$FH$153=0,Sum!DG$2:DG$153),$C84),1)</f>
        <v>0</v>
      </c>
      <c r="DJ84" cm="1">
        <f t="array" ref="DJ84">ROUND(QUARTILE(IF(Sum!$FH$2:$FH$153=0,Sum!DH$2:DH$153),$C84),1)</f>
        <v>0</v>
      </c>
      <c r="DK84" cm="1">
        <f t="array" ref="DK84">ROUND(QUARTILE(IF(Sum!$FH$2:$FH$153=0,Sum!DI$2:DI$153),$C84),1)</f>
        <v>0</v>
      </c>
      <c r="DL84" cm="1">
        <f t="array" ref="DL84">ROUND(QUARTILE(IF(Sum!$FH$2:$FH$153=0,Sum!DJ$2:DJ$153),$C84),1)</f>
        <v>1</v>
      </c>
      <c r="DM84" cm="1">
        <f t="array" ref="DM84">ROUND(QUARTILE(IF(Sum!$FH$2:$FH$153=0,Sum!DK$2:DK$153),$C84),1)</f>
        <v>1</v>
      </c>
      <c r="DN84" cm="1">
        <f t="array" ref="DN84">ROUND(QUARTILE(IF(Sum!$FH$2:$FH$153=0,Sum!DL$2:DL$153),$C84),1)</f>
        <v>1</v>
      </c>
      <c r="DO84" cm="1">
        <f t="array" ref="DO84">ROUND(QUARTILE(IF(Sum!$FH$2:$FH$153=0,Sum!DM$2:DM$153),$C84),1)</f>
        <v>0</v>
      </c>
      <c r="DP84" cm="1">
        <f t="array" ref="DP84">ROUND(QUARTILE(IF(Sum!$FH$2:$FH$153=0,Sum!DN$2:DN$153),$C84),1)</f>
        <v>1</v>
      </c>
      <c r="DQ84" cm="1">
        <f t="array" ref="DQ84">ROUND(QUARTILE(IF(Sum!$FH$2:$FH$153=0,Sum!DO$2:DO$153),$C84),1)</f>
        <v>0</v>
      </c>
      <c r="DR84" cm="1">
        <f t="array" ref="DR84">ROUND(QUARTILE(IF(Sum!$FH$2:$FH$153=0,Sum!DP$2:DP$153),$C84),1)</f>
        <v>1</v>
      </c>
      <c r="DS84" cm="1">
        <f t="array" ref="DS84">ROUND(QUARTILE(IF(Sum!$FH$2:$FH$153=0,Sum!DQ$2:DQ$153),$C84),1)</f>
        <v>1</v>
      </c>
      <c r="DT84" cm="1">
        <f t="array" ref="DT84">ROUND(QUARTILE(IF(Sum!$FH$2:$FH$153=0,Sum!DR$2:DR$153),$C84),1)</f>
        <v>0</v>
      </c>
      <c r="DU84" cm="1">
        <f t="array" ref="DU84">ROUND(QUARTILE(IF(Sum!$FH$2:$FH$153=0,Sum!DS$2:DS$153),$C84),1)</f>
        <v>1</v>
      </c>
      <c r="DV84" cm="1">
        <f t="array" ref="DV84">ROUND(QUARTILE(IF(Sum!$FH$2:$FH$153=0,Sum!DT$2:DT$153),$C84),1)</f>
        <v>43</v>
      </c>
      <c r="DW84" cm="1">
        <f t="array" ref="DW84">ROUND(QUARTILE(IF(Sum!$FH$2:$FH$153=0,Sum!DU$2:DU$153),$C84),1)</f>
        <v>1</v>
      </c>
      <c r="DX84" cm="1">
        <f t="array" ref="DX84">ROUND(QUARTILE(IF(Sum!$FH$2:$FH$153=0,Sum!DV$2:DV$153),$C84),1)</f>
        <v>1</v>
      </c>
      <c r="DY84" cm="1">
        <f t="array" ref="DY84">ROUND(QUARTILE(IF(Sum!$FH$2:$FH$153=0,Sum!DW$2:DW$153),$C84),1)</f>
        <v>1</v>
      </c>
      <c r="DZ84" cm="1">
        <f t="array" ref="DZ84">ROUND(QUARTILE(IF(Sum!$FH$2:$FH$153=0,Sum!DX$2:DX$153),$C84),1)</f>
        <v>0</v>
      </c>
      <c r="EA84" cm="1">
        <f t="array" ref="EA84">ROUND(QUARTILE(IF(Sum!$FH$2:$FH$153=0,Sum!DY$2:DY$153),$C84),1)</f>
        <v>1</v>
      </c>
      <c r="EB84" cm="1">
        <f t="array" ref="EB84">ROUND(QUARTILE(IF(Sum!$FH$2:$FH$153=0,Sum!DZ$2:DZ$153),$C84),1)</f>
        <v>0</v>
      </c>
      <c r="EC84" cm="1">
        <f t="array" ref="EC84">ROUND(QUARTILE(IF(Sum!$FH$2:$FH$153=0,Sum!EA$2:EA$153),$C84),1)</f>
        <v>0</v>
      </c>
      <c r="ED84" cm="1">
        <f t="array" ref="ED84">ROUND(QUARTILE(IF(Sum!$FH$2:$FH$153=0,Sum!EB$2:EB$153),$C84),1)</f>
        <v>0</v>
      </c>
      <c r="EE84" cm="1">
        <f t="array" ref="EE84">ROUND(QUARTILE(IF(Sum!$FH$2:$FH$153=0,Sum!EC$2:EC$153),$C84),1)</f>
        <v>0</v>
      </c>
      <c r="EF84" cm="1">
        <f t="array" ref="EF84">ROUND(QUARTILE(IF(Sum!$FH$2:$FH$153=0,Sum!ED$2:ED$153),$C84),1)</f>
        <v>0</v>
      </c>
      <c r="EG84" cm="1">
        <f t="array" ref="EG84">ROUND(QUARTILE(IF(Sum!$FH$2:$FH$153=0,Sum!EE$2:EE$153),$C84),1)</f>
        <v>1</v>
      </c>
      <c r="EH84" cm="1">
        <f t="array" ref="EH84">ROUND(QUARTILE(IF(Sum!$FH$2:$FH$153=0,Sum!EF$2:EF$153),$C84),1)</f>
        <v>1</v>
      </c>
      <c r="EI84" cm="1">
        <f t="array" ref="EI84">ROUND(QUARTILE(IF(Sum!$FH$2:$FH$153=0,Sum!EG$2:EG$153),$C84),1)</f>
        <v>1</v>
      </c>
      <c r="EJ84" cm="1">
        <f t="array" ref="EJ84">ROUND(QUARTILE(IF(Sum!$FH$2:$FH$153=0,Sum!EH$2:EH$153),$C84),1)</f>
        <v>1</v>
      </c>
      <c r="EK84" cm="1">
        <f t="array" ref="EK84">ROUND(QUARTILE(IF(Sum!$FH$2:$FH$153=0,Sum!EI$2:EI$153),$C84),1)</f>
        <v>1</v>
      </c>
      <c r="EL84" cm="1">
        <f t="array" ref="EL84">ROUND(QUARTILE(IF(Sum!$FH$2:$FH$153=0,Sum!EJ$2:EJ$153),$C84),1)</f>
        <v>1</v>
      </c>
      <c r="EM84" cm="1">
        <f t="array" ref="EM84">ROUND(QUARTILE(IF(Sum!$FH$2:$FH$153=0,Sum!EK$2:EK$153),$C84),1)</f>
        <v>1</v>
      </c>
      <c r="EN84" cm="1">
        <f t="array" ref="EN84">ROUND(QUARTILE(IF(Sum!$FH$2:$FH$153=0,Sum!EL$2:EL$153),$C84),1)</f>
        <v>0</v>
      </c>
      <c r="EO84" cm="1">
        <f t="array" ref="EO84">ROUND(QUARTILE(IF(Sum!$FH$2:$FH$153=0,Sum!EM$2:EM$153),$C84),1)</f>
        <v>1</v>
      </c>
      <c r="EP84" cm="1">
        <f t="array" ref="EP84">ROUND(QUARTILE(IF(Sum!$FH$2:$FH$153=0,Sum!EN$2:EN$153),$C84),1)</f>
        <v>1</v>
      </c>
      <c r="EQ84" cm="1">
        <f t="array" ref="EQ84">ROUND(QUARTILE(IF(Sum!$FH$2:$FH$153=0,Sum!EO$2:EO$153),$C84),1)</f>
        <v>1</v>
      </c>
      <c r="ER84" cm="1">
        <f t="array" ref="ER84">ROUND(QUARTILE(IF(Sum!$FH$2:$FH$153=0,Sum!EP$2:EP$153),$C84),1)</f>
        <v>1</v>
      </c>
      <c r="ES84" cm="1">
        <f t="array" ref="ES84">ROUND(QUARTILE(IF(Sum!$FH$2:$FH$153=0,Sum!EQ$2:EQ$153),$C84),1)</f>
        <v>1</v>
      </c>
      <c r="ET84" cm="1">
        <f t="array" ref="ET84">ROUND(QUARTILE(IF(Sum!$FH$2:$FH$153=0,Sum!ER$2:ER$153),$C84),1)</f>
        <v>0</v>
      </c>
      <c r="EU84" cm="1">
        <f t="array" ref="EU84">ROUND(QUARTILE(IF(Sum!$FH$2:$FH$153=0,Sum!ES$2:ES$153),$C84),1)</f>
        <v>1</v>
      </c>
      <c r="EV84" cm="1">
        <f t="array" ref="EV84">ROUND(QUARTILE(IF(Sum!$FH$2:$FH$153=0,Sum!ET$2:ET$153),$C84),1)</f>
        <v>1</v>
      </c>
      <c r="EW84" cm="1">
        <f t="array" ref="EW84">ROUND(QUARTILE(IF(Sum!$FH$2:$FH$153=0,Sum!EU$2:EU$153),$C84),1)</f>
        <v>1</v>
      </c>
      <c r="EX84" cm="1">
        <f t="array" ref="EX84">ROUND(QUARTILE(IF(Sum!$FH$2:$FH$153=0,Sum!EV$2:EV$153),$C84),1)</f>
        <v>0</v>
      </c>
      <c r="EY84" cm="1">
        <f t="array" ref="EY84">ROUND(QUARTILE(IF(Sum!$FH$2:$FH$153=0,Sum!EW$2:EW$153),$C84),1)</f>
        <v>1</v>
      </c>
      <c r="EZ84" cm="1">
        <f t="array" ref="EZ84">ROUND(QUARTILE(IF(Sum!$FH$2:$FH$153=0,Sum!EX$2:EX$153),$C84),1)</f>
        <v>1</v>
      </c>
      <c r="FA84" cm="1">
        <f t="array" ref="FA84">ROUND(QUARTILE(IF(Sum!$FH$2:$FH$153=0,Sum!EY$2:EY$153),$C84),1)</f>
        <v>1</v>
      </c>
      <c r="FB84" cm="1">
        <f t="array" ref="FB84">ROUND(QUARTILE(IF(Sum!$FH$2:$FH$153=0,Sum!EZ$2:EZ$153),$C84),1)</f>
        <v>1</v>
      </c>
      <c r="FC84" cm="1">
        <f t="array" ref="FC84">ROUND(QUARTILE(IF(Sum!$FH$2:$FH$153=0,Sum!FA$2:FA$153),$C84),1)</f>
        <v>1</v>
      </c>
      <c r="FD84" cm="1">
        <f t="array" ref="FD84">ROUND(QUARTILE(IF(Sum!$FH$2:$FH$153=0,Sum!FB$2:FB$153),$C84),1)</f>
        <v>1</v>
      </c>
      <c r="FE84" cm="1">
        <f t="array" ref="FE84">ROUND(QUARTILE(IF(Sum!$FH$2:$FH$153=0,Sum!FC$2:FC$153),$C84),1)</f>
        <v>1</v>
      </c>
    </row>
    <row r="85" spans="1:161" x14ac:dyDescent="0.25">
      <c r="A85" s="198"/>
      <c r="B85" t="s">
        <v>388</v>
      </c>
      <c r="D85">
        <f>SUMIF(Sum!$FH$2:$FH$153,"=1",Sum!B$2:B$153)</f>
        <v>5199</v>
      </c>
      <c r="E85">
        <f>SUMIF(Sum!$FH$2:$FH$153,"=1",Sum!C$2:C$153)</f>
        <v>24</v>
      </c>
      <c r="F85">
        <f>SUMIF(Sum!$FH$2:$FH$153,"=1",Sum!D$2:D$153)</f>
        <v>23</v>
      </c>
      <c r="G85">
        <f>SUMIF(Sum!$FH$2:$FH$153,"=1",Sum!E$2:E$153)</f>
        <v>25</v>
      </c>
      <c r="H85">
        <f>SUMIF(Sum!$FH$2:$FH$153,"=1",Sum!F$2:F$153)</f>
        <v>24</v>
      </c>
      <c r="I85">
        <f>SUMIF(Sum!$FH$2:$FH$153,"=1",Sum!G$2:G$153)</f>
        <v>57</v>
      </c>
      <c r="J85">
        <f>SUMIF(Sum!$FH$2:$FH$153,"=1",Sum!H$2:H$153)</f>
        <v>92</v>
      </c>
      <c r="K85">
        <f>SUMIF(Sum!$FH$2:$FH$153,"=1",Sum!I$2:I$153)</f>
        <v>16467</v>
      </c>
      <c r="L85">
        <f>SUMIF(Sum!$FH$2:$FH$153,"=1",Sum!J$2:J$153)</f>
        <v>8037</v>
      </c>
      <c r="M85">
        <f>SUMIF(Sum!$FH$2:$FH$153,"=1",Sum!K$2:K$153)</f>
        <v>2733.3700000000003</v>
      </c>
      <c r="N85">
        <f>SUMIF(Sum!$FH$2:$FH$153,"=1",Sum!L$2:L$153)</f>
        <v>24</v>
      </c>
      <c r="O85">
        <f>SUMIF(Sum!$FH$2:$FH$153,"=1",Sum!M$2:M$153)</f>
        <v>59</v>
      </c>
      <c r="P85">
        <f>SUMIF(Sum!$FH$2:$FH$153,"=1",Sum!N$2:N$153)</f>
        <v>13</v>
      </c>
      <c r="Q85">
        <f>SUMIF(Sum!$FH$2:$FH$153,"=1",Sum!O$2:O$153)</f>
        <v>91</v>
      </c>
      <c r="R85">
        <f>SUMIF(Sum!$FH$2:$FH$153,"=1",Sum!P$2:P$153)</f>
        <v>15</v>
      </c>
      <c r="S85">
        <f>SUMIF(Sum!$FH$2:$FH$153,"=1",Sum!Q$2:Q$153)</f>
        <v>68</v>
      </c>
      <c r="T85">
        <f>SUMIF(Sum!$FH$2:$FH$153,"=1",Sum!R$2:R$153)</f>
        <v>24</v>
      </c>
      <c r="U85">
        <f>SUMIF(Sum!$FH$2:$FH$153,"=1",Sum!S$2:S$153)</f>
        <v>22</v>
      </c>
      <c r="V85">
        <f>SUMIF(Sum!$FH$2:$FH$153,"=1",Sum!T$2:T$153)</f>
        <v>20</v>
      </c>
      <c r="W85">
        <f>SUMIF(Sum!$FH$2:$FH$153,"=1",Sum!U$2:U$153)</f>
        <v>8</v>
      </c>
      <c r="X85">
        <f>SUMIF(Sum!$FH$2:$FH$153,"=1",Sum!V$2:V$153)</f>
        <v>77</v>
      </c>
      <c r="Y85">
        <f>SUMIF(Sum!$FH$2:$FH$153,"=1",Sum!W$2:W$153)</f>
        <v>1</v>
      </c>
      <c r="Z85">
        <f>SUMIF(Sum!$FH$2:$FH$153,"=1",Sum!X$2:X$153)</f>
        <v>31</v>
      </c>
      <c r="AA85">
        <f>SUMIF(Sum!$FH$2:$FH$153,"=1",Sum!Y$2:Y$153)</f>
        <v>20</v>
      </c>
      <c r="AB85">
        <f>SUMIF(Sum!$FH$2:$FH$153,"=1",Sum!Z$2:Z$153)</f>
        <v>5</v>
      </c>
      <c r="AC85">
        <f>SUMIF(Sum!$FH$2:$FH$153,"=1",Sum!AA$2:AA$153)</f>
        <v>1</v>
      </c>
      <c r="AD85">
        <f>SUMIF(Sum!$FH$2:$FH$153,"=1",Sum!AB$2:AB$153)</f>
        <v>0</v>
      </c>
      <c r="AE85">
        <f>SUMIF(Sum!$FH$2:$FH$153,"=1",Sum!AC$2:AC$153)</f>
        <v>7</v>
      </c>
      <c r="AF85">
        <f>SUMIF(Sum!$FH$2:$FH$153,"=1",Sum!AD$2:AD$153)</f>
        <v>2</v>
      </c>
      <c r="AG85">
        <f>SUMIF(Sum!$FH$2:$FH$153,"=1",Sum!AE$2:AE$153)</f>
        <v>4</v>
      </c>
      <c r="AH85">
        <f>SUMIF(Sum!$FH$2:$FH$153,"=1",Sum!AF$2:AF$153)</f>
        <v>3</v>
      </c>
      <c r="AI85">
        <f>SUMIF(Sum!$FH$2:$FH$153,"=1",Sum!AG$2:AG$153)</f>
        <v>0</v>
      </c>
      <c r="AJ85">
        <f>SUMIF(Sum!$FH$2:$FH$153,"=1",Sum!AH$2:AH$153)</f>
        <v>8</v>
      </c>
      <c r="AK85">
        <f>SUMIF(Sum!$FH$2:$FH$153,"=1",Sum!AI$2:AI$153)</f>
        <v>5</v>
      </c>
      <c r="AL85">
        <f>SUMIF(Sum!$FH$2:$FH$153,"=1",Sum!AJ$2:AJ$153)</f>
        <v>0</v>
      </c>
      <c r="AM85">
        <f>SUMIF(Sum!$FH$2:$FH$153,"=1",Sum!AK$2:AK$153)</f>
        <v>10</v>
      </c>
      <c r="AN85">
        <f>SUMIF(Sum!$FH$2:$FH$153,"=1",Sum!AL$2:AL$153)</f>
        <v>35</v>
      </c>
      <c r="AO85">
        <f>SUMIF(Sum!$FH$2:$FH$153,"=1",Sum!AM$2:AM$153)</f>
        <v>39</v>
      </c>
      <c r="AP85">
        <f>SUMIF(Sum!$FH$2:$FH$153,"=1",Sum!AN$2:AN$153)</f>
        <v>7</v>
      </c>
      <c r="AQ85">
        <f>SUMIF(Sum!$FH$2:$FH$153,"=1",Sum!AO$2:AO$153)</f>
        <v>1</v>
      </c>
      <c r="AR85">
        <f>SUMIF(Sum!$FH$2:$FH$153,"=1",Sum!AP$2:AP$153)</f>
        <v>8</v>
      </c>
      <c r="AS85">
        <f>SUMIF(Sum!$FH$2:$FH$153,"=1",Sum!AQ$2:AQ$153)</f>
        <v>21</v>
      </c>
      <c r="AT85">
        <f>SUMIF(Sum!$FH$2:$FH$153,"=1",Sum!AR$2:AR$153)</f>
        <v>56</v>
      </c>
      <c r="AU85">
        <f>SUMIF(Sum!$FH$2:$FH$153,"=1",Sum!AS$2:AS$153)</f>
        <v>8</v>
      </c>
      <c r="AV85">
        <f>SUMIF(Sum!$FH$2:$FH$153,"=1",Sum!AT$2:AT$153)</f>
        <v>11</v>
      </c>
      <c r="AW85">
        <f>SUMIF(Sum!$FH$2:$FH$153,"=1",Sum!AU$2:AU$153)</f>
        <v>7</v>
      </c>
      <c r="AX85">
        <f>SUMIF(Sum!$FH$2:$FH$153,"=1",Sum!AV$2:AV$153)</f>
        <v>76</v>
      </c>
      <c r="AY85">
        <f>SUMIF(Sum!$FH$2:$FH$153,"=1",Sum!AW$2:AW$153)</f>
        <v>13</v>
      </c>
      <c r="AZ85">
        <f>SUMIF(Sum!$FH$2:$FH$153,"=1",Sum!AX$2:AX$153)</f>
        <v>83</v>
      </c>
      <c r="BA85">
        <f>SUMIF(Sum!$FH$2:$FH$153,"=1",Sum!AY$2:AY$153)</f>
        <v>2760.5</v>
      </c>
      <c r="BB85">
        <f>SUMIF(Sum!$FH$2:$FH$153,"=1",Sum!AZ$2:AZ$153)</f>
        <v>116.24999999999999</v>
      </c>
      <c r="BC85">
        <f>SUMIF(Sum!$FH$2:$FH$153,"=1",Sum!BA$2:BA$153)</f>
        <v>307.52933333333328</v>
      </c>
      <c r="BD85">
        <f>SUMIF(Sum!$FH$2:$FH$153,"=1",Sum!BB$2:BB$153)</f>
        <v>0</v>
      </c>
      <c r="BE85">
        <f>SUMIF(Sum!$FH$2:$FH$153,"=1",Sum!BC$2:BC$153)</f>
        <v>22</v>
      </c>
      <c r="BF85">
        <f>SUMIF(Sum!$FH$2:$FH$153,"=1",Sum!BD$2:BD$153)</f>
        <v>74</v>
      </c>
      <c r="BG85">
        <f>SUMIF(Sum!$FH$2:$FH$153,"=1",Sum!BE$2:BE$153)</f>
        <v>108.46283783783785</v>
      </c>
      <c r="BH85">
        <f>SUMIF(Sum!$FH$2:$FH$153,"=1",Sum!BF$2:BF$153)</f>
        <v>17277.127450980403</v>
      </c>
      <c r="BI85">
        <f>SUMIF(Sum!$FH$2:$FH$153,"=1",Sum!BG$2:BG$153)</f>
        <v>87</v>
      </c>
      <c r="BJ85">
        <f>SUMIF(Sum!$FH$2:$FH$153,"=1",Sum!BH$2:BH$153)</f>
        <v>9289.1333333333332</v>
      </c>
      <c r="BK85">
        <f>SUMIF(Sum!$FH$2:$FH$153,"=1",Sum!BI$2:BI$153)</f>
        <v>6499.4933333333338</v>
      </c>
      <c r="BL85">
        <f>SUMIF(Sum!$FH$2:$FH$153,"=1",Sum!BJ$2:BJ$153)</f>
        <v>2954.2080000000005</v>
      </c>
      <c r="BM85">
        <f>SUMIF(Sum!$FH$2:$FH$153,"=1",Sum!BK$2:BK$153)</f>
        <v>0</v>
      </c>
      <c r="BN85">
        <f>SUMIF(Sum!$FH$2:$FH$153,"=1",Sum!BL$2:BL$153)</f>
        <v>205.32</v>
      </c>
      <c r="BO85">
        <f>SUMIF(Sum!$FH$2:$FH$153,"=1",Sum!BM$2:BM$153)</f>
        <v>12</v>
      </c>
      <c r="BP85">
        <f>SUMIF(Sum!$FH$2:$FH$153,"=1",Sum!BN$2:BN$153)</f>
        <v>3</v>
      </c>
      <c r="BQ85">
        <f>SUMIF(Sum!$FH$2:$FH$153,"=1",Sum!BO$2:BO$153)</f>
        <v>50</v>
      </c>
      <c r="BR85">
        <f>SUMIF(Sum!$FH$2:$FH$153,"=1",Sum!BP$2:BP$153)</f>
        <v>26</v>
      </c>
      <c r="BS85">
        <f>SUMIF(Sum!$FH$2:$FH$153,"=1",Sum!BQ$2:BQ$153)</f>
        <v>5</v>
      </c>
      <c r="BT85">
        <f>SUMIF(Sum!$FH$2:$FH$153,"=1",Sum!BR$2:BR$153)</f>
        <v>79</v>
      </c>
      <c r="BU85">
        <f>SUMIF(Sum!$FH$2:$FH$153,"=1",Sum!BS$2:BS$153)</f>
        <v>0</v>
      </c>
      <c r="BV85">
        <f>SUMIF(Sum!$FH$2:$FH$153,"=1",Sum!BT$2:BT$153)</f>
        <v>0</v>
      </c>
      <c r="BW85">
        <f>SUMIF(Sum!$FH$2:$FH$153,"=1",Sum!BU$2:BU$153)</f>
        <v>10</v>
      </c>
      <c r="BX85">
        <f>SUMIF(Sum!$FH$2:$FH$153,"=1",Sum!BV$2:BV$153)</f>
        <v>1</v>
      </c>
      <c r="BY85">
        <f>SUMIF(Sum!$FH$2:$FH$153,"=1",Sum!BW$2:BW$153)</f>
        <v>293</v>
      </c>
      <c r="BZ85">
        <f>SUMIF(Sum!$FH$2:$FH$153,"=1",Sum!BX$2:BX$153)</f>
        <v>0</v>
      </c>
      <c r="CA85">
        <f>SUMIF(Sum!$FH$2:$FH$153,"=1",Sum!BY$2:BY$153)</f>
        <v>18</v>
      </c>
      <c r="CB85">
        <f>SUMIF(Sum!$FH$2:$FH$153,"=1",Sum!BZ$2:BZ$153)</f>
        <v>57</v>
      </c>
      <c r="CC85">
        <f>SUMIF(Sum!$FH$2:$FH$153,"=1",Sum!CA$2:CA$153)</f>
        <v>19</v>
      </c>
      <c r="CD85">
        <f>SUMIF(Sum!$FH$2:$FH$153,"=1",Sum!CB$2:CB$153)</f>
        <v>18</v>
      </c>
      <c r="CE85">
        <f>SUMIF(Sum!$FH$2:$FH$153,"=1",Sum!CC$2:CC$153)</f>
        <v>16</v>
      </c>
      <c r="CF85">
        <f>SUMIF(Sum!$FH$2:$FH$153,"=1",Sum!CD$2:CD$153)</f>
        <v>3</v>
      </c>
      <c r="CG85">
        <f>SUMIF(Sum!$FH$2:$FH$153,"=1",Sum!CE$2:CE$153)</f>
        <v>44</v>
      </c>
      <c r="CH85">
        <f>SUMIF(Sum!$FH$2:$FH$153,"=1",Sum!CF$2:CF$153)</f>
        <v>11</v>
      </c>
      <c r="CI85">
        <f>SUMIF(Sum!$FH$2:$FH$153,"=1",Sum!CG$2:CG$153)</f>
        <v>80</v>
      </c>
      <c r="CJ85">
        <f>SUMIF(Sum!$FH$2:$FH$153,"=1",Sum!CH$2:CH$153)</f>
        <v>57061.409395973147</v>
      </c>
      <c r="CK85">
        <f>SUMIF(Sum!$FH$2:$FH$153,"=1",Sum!CI$2:CI$153)</f>
        <v>68270.466216216213</v>
      </c>
      <c r="CL85">
        <f>SUMIF(Sum!$FH$2:$FH$153,"=1",Sum!CJ$2:CJ$153)</f>
        <v>61</v>
      </c>
      <c r="CM85">
        <f>SUMIF(Sum!$FH$2:$FH$153,"=1",Sum!CK$2:CK$153)</f>
        <v>0</v>
      </c>
      <c r="CN85">
        <f>SUMIF(Sum!$FH$2:$FH$153,"=1",Sum!CL$2:CL$153)</f>
        <v>3</v>
      </c>
      <c r="CO85">
        <f>SUMIF(Sum!$FH$2:$FH$153,"=1",Sum!CM$2:CM$153)</f>
        <v>4</v>
      </c>
      <c r="CP85">
        <f>SUMIF(Sum!$FH$2:$FH$153,"=1",Sum!CN$2:CN$153)</f>
        <v>0</v>
      </c>
      <c r="CQ85">
        <f>SUMIF(Sum!$FH$2:$FH$153,"=1",Sum!CO$2:CO$153)</f>
        <v>1</v>
      </c>
      <c r="CR85">
        <f>SUMIF(Sum!$FH$2:$FH$153,"=1",Sum!CP$2:CP$153)</f>
        <v>22</v>
      </c>
      <c r="CS85">
        <f>SUMIF(Sum!$FH$2:$FH$153,"=1",Sum!CQ$2:CQ$153)</f>
        <v>3</v>
      </c>
      <c r="CT85">
        <f>SUMIF(Sum!$FH$2:$FH$153,"=1",Sum!CR$2:CR$153)</f>
        <v>2</v>
      </c>
      <c r="CU85">
        <f>SUMIF(Sum!$FH$2:$FH$153,"=1",Sum!CS$2:CS$153)</f>
        <v>0</v>
      </c>
      <c r="CV85">
        <f>SUMIF(Sum!$FH$2:$FH$153,"=1",Sum!CT$2:CT$153)</f>
        <v>1</v>
      </c>
      <c r="CW85">
        <f>SUMIF(Sum!$FH$2:$FH$153,"=1",Sum!CU$2:CU$153)</f>
        <v>23</v>
      </c>
      <c r="CX85">
        <f>SUMIF(Sum!$FH$2:$FH$153,"=1",Sum!CV$2:CV$153)</f>
        <v>41</v>
      </c>
      <c r="CY85">
        <f>SUMIF(Sum!$FH$2:$FH$153,"=1",Sum!CW$2:CW$153)</f>
        <v>3</v>
      </c>
      <c r="CZ85">
        <f>SUMIF(Sum!$FH$2:$FH$153,"=1",Sum!CX$2:CX$153)</f>
        <v>3</v>
      </c>
      <c r="DA85">
        <f>SUMIF(Sum!$FH$2:$FH$153,"=1",Sum!CY$2:CY$153)</f>
        <v>2</v>
      </c>
      <c r="DB85">
        <f>SUMIF(Sum!$FH$2:$FH$153,"=1",Sum!CZ$2:CZ$153)</f>
        <v>8</v>
      </c>
      <c r="DC85">
        <f>SUMIF(Sum!$FH$2:$FH$153,"=1",Sum!DA$2:DA$153)</f>
        <v>50</v>
      </c>
      <c r="DD85">
        <f>SUMIF(Sum!$FH$2:$FH$153,"=1",Sum!DB$2:DB$153)</f>
        <v>0</v>
      </c>
      <c r="DE85">
        <f>SUMIF(Sum!$FH$2:$FH$153,"=1",Sum!DC$2:DC$153)</f>
        <v>1</v>
      </c>
      <c r="DF85">
        <f>SUMIF(Sum!$FH$2:$FH$153,"=1",Sum!DD$2:DD$153)</f>
        <v>0</v>
      </c>
      <c r="DG85">
        <f>SUMIF(Sum!$FH$2:$FH$153,"=1",Sum!DE$2:DE$153)</f>
        <v>1</v>
      </c>
      <c r="DH85">
        <f>SUMIF(Sum!$FH$2:$FH$153,"=1",Sum!DF$2:DF$153)</f>
        <v>92</v>
      </c>
      <c r="DI85">
        <f>SUMIF(Sum!$FH$2:$FH$153,"=1",Sum!DG$2:DG$153)</f>
        <v>1</v>
      </c>
      <c r="DJ85">
        <f>SUMIF(Sum!$FH$2:$FH$153,"=1",Sum!DH$2:DH$153)</f>
        <v>1</v>
      </c>
      <c r="DK85">
        <f>SUMIF(Sum!$FH$2:$FH$153,"=1",Sum!DI$2:DI$153)</f>
        <v>1</v>
      </c>
      <c r="DL85">
        <f>SUMIF(Sum!$FH$2:$FH$153,"=1",Sum!DJ$2:DJ$153)</f>
        <v>92</v>
      </c>
      <c r="DM85">
        <f>SUMIF(Sum!$FH$2:$FH$153,"=1",Sum!DK$2:DK$153)</f>
        <v>22</v>
      </c>
      <c r="DN85">
        <f>SUMIF(Sum!$FH$2:$FH$153,"=1",Sum!DL$2:DL$153)</f>
        <v>40</v>
      </c>
      <c r="DO85">
        <f>SUMIF(Sum!$FH$2:$FH$153,"=1",Sum!DM$2:DM$153)</f>
        <v>0</v>
      </c>
      <c r="DP85">
        <f>SUMIF(Sum!$FH$2:$FH$153,"=1",Sum!DN$2:DN$153)</f>
        <v>19</v>
      </c>
      <c r="DQ85">
        <f>SUMIF(Sum!$FH$2:$FH$153,"=1",Sum!DO$2:DO$153)</f>
        <v>0</v>
      </c>
      <c r="DR85">
        <f>SUMIF(Sum!$FH$2:$FH$153,"=1",Sum!DP$2:DP$153)</f>
        <v>47</v>
      </c>
      <c r="DS85">
        <f>SUMIF(Sum!$FH$2:$FH$153,"=1",Sum!DQ$2:DQ$153)</f>
        <v>14</v>
      </c>
      <c r="DT85">
        <f>SUMIF(Sum!$FH$2:$FH$153,"=1",Sum!DR$2:DR$153)</f>
        <v>1</v>
      </c>
      <c r="DU85">
        <f>SUMIF(Sum!$FH$2:$FH$153,"=1",Sum!DS$2:DS$153)</f>
        <v>95</v>
      </c>
      <c r="DV85">
        <f>SUMIF(Sum!$FH$2:$FH$153,"=1",Sum!DT$2:DT$153)</f>
        <v>2088</v>
      </c>
      <c r="DW85">
        <f>SUMIF(Sum!$FH$2:$FH$153,"=1",Sum!DU$2:DU$153)</f>
        <v>6</v>
      </c>
      <c r="DX85">
        <f>SUMIF(Sum!$FH$2:$FH$153,"=1",Sum!DV$2:DV$153)</f>
        <v>15</v>
      </c>
      <c r="DY85">
        <f>SUMIF(Sum!$FH$2:$FH$153,"=1",Sum!DW$2:DW$153)</f>
        <v>3</v>
      </c>
      <c r="DZ85">
        <f>SUMIF(Sum!$FH$2:$FH$153,"=1",Sum!DX$2:DX$153)</f>
        <v>1</v>
      </c>
      <c r="EA85">
        <f>SUMIF(Sum!$FH$2:$FH$153,"=1",Sum!DY$2:DY$153)</f>
        <v>7</v>
      </c>
      <c r="EB85">
        <f>SUMIF(Sum!$FH$2:$FH$153,"=1",Sum!DZ$2:DZ$153)</f>
        <v>1</v>
      </c>
      <c r="EC85">
        <f>SUMIF(Sum!$FH$2:$FH$153,"=1",Sum!EA$2:EA$153)</f>
        <v>1</v>
      </c>
      <c r="ED85">
        <f>SUMIF(Sum!$FH$2:$FH$153,"=1",Sum!EB$2:EB$153)</f>
        <v>1</v>
      </c>
      <c r="EE85">
        <f>SUMIF(Sum!$FH$2:$FH$153,"=1",Sum!EC$2:EC$153)</f>
        <v>1</v>
      </c>
      <c r="EF85">
        <f>SUMIF(Sum!$FH$2:$FH$153,"=1",Sum!ED$2:ED$153)</f>
        <v>2</v>
      </c>
      <c r="EG85">
        <f>SUMIF(Sum!$FH$2:$FH$153,"=1",Sum!EE$2:EE$153)</f>
        <v>62</v>
      </c>
      <c r="EH85">
        <f>SUMIF(Sum!$FH$2:$FH$153,"=1",Sum!EF$2:EF$153)</f>
        <v>7</v>
      </c>
      <c r="EI85">
        <f>SUMIF(Sum!$FH$2:$FH$153,"=1",Sum!EG$2:EG$153)</f>
        <v>4</v>
      </c>
      <c r="EJ85">
        <f>SUMIF(Sum!$FH$2:$FH$153,"=1",Sum!EH$2:EH$153)</f>
        <v>5</v>
      </c>
      <c r="EK85">
        <f>SUMIF(Sum!$FH$2:$FH$153,"=1",Sum!EI$2:EI$153)</f>
        <v>4</v>
      </c>
      <c r="EL85">
        <f>SUMIF(Sum!$FH$2:$FH$153,"=1",Sum!EJ$2:EJ$153)</f>
        <v>2</v>
      </c>
      <c r="EM85">
        <f>SUMIF(Sum!$FH$2:$FH$153,"=1",Sum!EK$2:EK$153)</f>
        <v>1</v>
      </c>
      <c r="EN85">
        <f>SUMIF(Sum!$FH$2:$FH$153,"=1",Sum!EL$2:EL$153)</f>
        <v>1</v>
      </c>
      <c r="EO85">
        <f>SUMIF(Sum!$FH$2:$FH$153,"=1",Sum!EM$2:EM$153)</f>
        <v>56</v>
      </c>
      <c r="EP85">
        <f>SUMIF(Sum!$FH$2:$FH$153,"=1",Sum!EN$2:EN$153)</f>
        <v>7</v>
      </c>
      <c r="EQ85">
        <f>SUMIF(Sum!$FH$2:$FH$153,"=1",Sum!EO$2:EO$153)</f>
        <v>28</v>
      </c>
      <c r="ER85">
        <f>SUMIF(Sum!$FH$2:$FH$153,"=1",Sum!EP$2:EP$153)</f>
        <v>16</v>
      </c>
      <c r="ES85">
        <f>SUMIF(Sum!$FH$2:$FH$153,"=1",Sum!EQ$2:EQ$153)</f>
        <v>44</v>
      </c>
      <c r="ET85">
        <f>SUMIF(Sum!$FH$2:$FH$153,"=1",Sum!ER$2:ER$153)</f>
        <v>2</v>
      </c>
      <c r="EU85">
        <f>SUMIF(Sum!$FH$2:$FH$153,"=1",Sum!ES$2:ES$153)</f>
        <v>1</v>
      </c>
      <c r="EV85">
        <f>SUMIF(Sum!$FH$2:$FH$153,"=1",Sum!ET$2:ET$153)</f>
        <v>4</v>
      </c>
      <c r="EW85">
        <f>SUMIF(Sum!$FH$2:$FH$153,"=1",Sum!EU$2:EU$153)</f>
        <v>70</v>
      </c>
      <c r="EX85">
        <f>SUMIF(Sum!$FH$2:$FH$153,"=1",Sum!EV$2:EV$153)</f>
        <v>18</v>
      </c>
      <c r="EY85">
        <f>SUMIF(Sum!$FH$2:$FH$153,"=1",Sum!EW$2:EW$153)</f>
        <v>38</v>
      </c>
      <c r="EZ85">
        <f>SUMIF(Sum!$FH$2:$FH$153,"=1",Sum!EX$2:EX$153)</f>
        <v>40</v>
      </c>
      <c r="FA85">
        <f>SUMIF(Sum!$FH$2:$FH$153,"=1",Sum!EY$2:EY$153)</f>
        <v>28</v>
      </c>
      <c r="FB85">
        <f>SUMIF(Sum!$FH$2:$FH$153,"=1",Sum!EZ$2:EZ$153)</f>
        <v>11</v>
      </c>
      <c r="FC85">
        <f>SUMIF(Sum!$FH$2:$FH$153,"=1",Sum!FA$2:FA$153)</f>
        <v>38</v>
      </c>
      <c r="FD85">
        <f>SUMIF(Sum!$FH$2:$FH$153,"=1",Sum!FB$2:FB$153)</f>
        <v>19</v>
      </c>
      <c r="FE85">
        <f>SUMIF(Sum!$FH$2:$FH$153,"=1",Sum!FC$2:FC$153)</f>
        <v>0</v>
      </c>
    </row>
    <row r="86" spans="1:161" x14ac:dyDescent="0.25">
      <c r="A86" s="198"/>
      <c r="B86" t="s">
        <v>389</v>
      </c>
      <c r="D86">
        <f>ROUND(D85/96*100,1)</f>
        <v>5415.6</v>
      </c>
      <c r="E86">
        <f t="shared" ref="E86:BP86" si="268">ROUND(E85/96*100,1)</f>
        <v>25</v>
      </c>
      <c r="F86">
        <f t="shared" si="268"/>
        <v>24</v>
      </c>
      <c r="G86">
        <f t="shared" si="268"/>
        <v>26</v>
      </c>
      <c r="H86">
        <f t="shared" si="268"/>
        <v>25</v>
      </c>
      <c r="I86">
        <f t="shared" si="268"/>
        <v>59.4</v>
      </c>
      <c r="J86">
        <f t="shared" si="268"/>
        <v>95.8</v>
      </c>
      <c r="K86">
        <f t="shared" si="268"/>
        <v>17153.099999999999</v>
      </c>
      <c r="L86">
        <f t="shared" si="268"/>
        <v>8371.9</v>
      </c>
      <c r="M86">
        <f t="shared" si="268"/>
        <v>2847.3</v>
      </c>
      <c r="N86">
        <f t="shared" si="268"/>
        <v>25</v>
      </c>
      <c r="O86">
        <f t="shared" si="268"/>
        <v>61.5</v>
      </c>
      <c r="P86">
        <f t="shared" si="268"/>
        <v>13.5</v>
      </c>
      <c r="Q86">
        <f t="shared" si="268"/>
        <v>94.8</v>
      </c>
      <c r="R86">
        <f t="shared" si="268"/>
        <v>15.6</v>
      </c>
      <c r="S86">
        <f t="shared" si="268"/>
        <v>70.8</v>
      </c>
      <c r="T86">
        <f t="shared" si="268"/>
        <v>25</v>
      </c>
      <c r="U86">
        <f t="shared" si="268"/>
        <v>22.9</v>
      </c>
      <c r="V86">
        <f t="shared" si="268"/>
        <v>20.8</v>
      </c>
      <c r="W86">
        <f t="shared" si="268"/>
        <v>8.3000000000000007</v>
      </c>
      <c r="X86">
        <f t="shared" si="268"/>
        <v>80.2</v>
      </c>
      <c r="Y86">
        <f t="shared" si="268"/>
        <v>1</v>
      </c>
      <c r="Z86">
        <f t="shared" si="268"/>
        <v>32.299999999999997</v>
      </c>
      <c r="AA86">
        <f t="shared" si="268"/>
        <v>20.8</v>
      </c>
      <c r="AB86">
        <f t="shared" si="268"/>
        <v>5.2</v>
      </c>
      <c r="AC86">
        <f t="shared" si="268"/>
        <v>1</v>
      </c>
      <c r="AD86">
        <f t="shared" si="268"/>
        <v>0</v>
      </c>
      <c r="AE86">
        <f t="shared" si="268"/>
        <v>7.3</v>
      </c>
      <c r="AF86">
        <f t="shared" si="268"/>
        <v>2.1</v>
      </c>
      <c r="AG86">
        <f t="shared" si="268"/>
        <v>4.2</v>
      </c>
      <c r="AH86">
        <f t="shared" si="268"/>
        <v>3.1</v>
      </c>
      <c r="AI86">
        <f t="shared" si="268"/>
        <v>0</v>
      </c>
      <c r="AJ86">
        <f t="shared" si="268"/>
        <v>8.3000000000000007</v>
      </c>
      <c r="AK86">
        <f t="shared" si="268"/>
        <v>5.2</v>
      </c>
      <c r="AL86">
        <f t="shared" si="268"/>
        <v>0</v>
      </c>
      <c r="AM86">
        <f t="shared" si="268"/>
        <v>10.4</v>
      </c>
      <c r="AN86">
        <f t="shared" si="268"/>
        <v>36.5</v>
      </c>
      <c r="AO86">
        <f t="shared" si="268"/>
        <v>40.6</v>
      </c>
      <c r="AP86">
        <f t="shared" si="268"/>
        <v>7.3</v>
      </c>
      <c r="AQ86">
        <f t="shared" si="268"/>
        <v>1</v>
      </c>
      <c r="AR86">
        <f t="shared" si="268"/>
        <v>8.3000000000000007</v>
      </c>
      <c r="AS86">
        <f t="shared" si="268"/>
        <v>21.9</v>
      </c>
      <c r="AT86">
        <f t="shared" si="268"/>
        <v>58.3</v>
      </c>
      <c r="AU86">
        <f t="shared" si="268"/>
        <v>8.3000000000000007</v>
      </c>
      <c r="AV86">
        <f t="shared" si="268"/>
        <v>11.5</v>
      </c>
      <c r="AW86">
        <f t="shared" si="268"/>
        <v>7.3</v>
      </c>
      <c r="AX86">
        <f t="shared" si="268"/>
        <v>79.2</v>
      </c>
      <c r="AY86">
        <f t="shared" si="268"/>
        <v>13.5</v>
      </c>
      <c r="AZ86">
        <f t="shared" si="268"/>
        <v>86.5</v>
      </c>
      <c r="BA86">
        <f t="shared" si="268"/>
        <v>2875.5</v>
      </c>
      <c r="BB86">
        <f t="shared" si="268"/>
        <v>121.1</v>
      </c>
      <c r="BC86">
        <f t="shared" si="268"/>
        <v>320.3</v>
      </c>
      <c r="BD86">
        <f t="shared" si="268"/>
        <v>0</v>
      </c>
      <c r="BE86">
        <f t="shared" si="268"/>
        <v>22.9</v>
      </c>
      <c r="BF86">
        <f t="shared" si="268"/>
        <v>77.099999999999994</v>
      </c>
      <c r="BG86">
        <f t="shared" si="268"/>
        <v>113</v>
      </c>
      <c r="BH86">
        <f t="shared" si="268"/>
        <v>17997</v>
      </c>
      <c r="BI86">
        <f t="shared" si="268"/>
        <v>90.6</v>
      </c>
      <c r="BJ86">
        <f t="shared" si="268"/>
        <v>9676.2000000000007</v>
      </c>
      <c r="BK86">
        <f t="shared" si="268"/>
        <v>6770.3</v>
      </c>
      <c r="BL86">
        <f t="shared" si="268"/>
        <v>3077.3</v>
      </c>
      <c r="BM86">
        <f t="shared" si="268"/>
        <v>0</v>
      </c>
      <c r="BN86">
        <f t="shared" si="268"/>
        <v>213.9</v>
      </c>
      <c r="BO86">
        <f t="shared" si="268"/>
        <v>12.5</v>
      </c>
      <c r="BP86">
        <f t="shared" si="268"/>
        <v>3.1</v>
      </c>
      <c r="BQ86">
        <f t="shared" ref="BQ86:EB86" si="269">ROUND(BQ85/96*100,1)</f>
        <v>52.1</v>
      </c>
      <c r="BR86">
        <f t="shared" si="269"/>
        <v>27.1</v>
      </c>
      <c r="BS86">
        <f t="shared" si="269"/>
        <v>5.2</v>
      </c>
      <c r="BT86">
        <f t="shared" si="269"/>
        <v>82.3</v>
      </c>
      <c r="BU86">
        <f t="shared" si="269"/>
        <v>0</v>
      </c>
      <c r="BV86">
        <f t="shared" si="269"/>
        <v>0</v>
      </c>
      <c r="BW86">
        <f t="shared" si="269"/>
        <v>10.4</v>
      </c>
      <c r="BX86">
        <f t="shared" si="269"/>
        <v>1</v>
      </c>
      <c r="BY86">
        <f t="shared" si="269"/>
        <v>305.2</v>
      </c>
      <c r="BZ86">
        <f t="shared" si="269"/>
        <v>0</v>
      </c>
      <c r="CA86">
        <f t="shared" si="269"/>
        <v>18.8</v>
      </c>
      <c r="CB86">
        <f t="shared" si="269"/>
        <v>59.4</v>
      </c>
      <c r="CC86">
        <f t="shared" si="269"/>
        <v>19.8</v>
      </c>
      <c r="CD86">
        <f t="shared" si="269"/>
        <v>18.8</v>
      </c>
      <c r="CE86">
        <f t="shared" si="269"/>
        <v>16.7</v>
      </c>
      <c r="CF86">
        <f t="shared" si="269"/>
        <v>3.1</v>
      </c>
      <c r="CG86">
        <f t="shared" si="269"/>
        <v>45.8</v>
      </c>
      <c r="CH86">
        <f t="shared" si="269"/>
        <v>11.5</v>
      </c>
      <c r="CI86">
        <f t="shared" si="269"/>
        <v>83.3</v>
      </c>
      <c r="CJ86">
        <f t="shared" si="269"/>
        <v>59439</v>
      </c>
      <c r="CK86">
        <f t="shared" si="269"/>
        <v>71115.100000000006</v>
      </c>
      <c r="CL86">
        <f t="shared" si="269"/>
        <v>63.5</v>
      </c>
      <c r="CM86">
        <f t="shared" si="269"/>
        <v>0</v>
      </c>
      <c r="CN86">
        <f t="shared" si="269"/>
        <v>3.1</v>
      </c>
      <c r="CO86">
        <f t="shared" si="269"/>
        <v>4.2</v>
      </c>
      <c r="CP86">
        <f t="shared" si="269"/>
        <v>0</v>
      </c>
      <c r="CQ86">
        <f t="shared" si="269"/>
        <v>1</v>
      </c>
      <c r="CR86">
        <f t="shared" si="269"/>
        <v>22.9</v>
      </c>
      <c r="CS86">
        <f t="shared" si="269"/>
        <v>3.1</v>
      </c>
      <c r="CT86">
        <f t="shared" si="269"/>
        <v>2.1</v>
      </c>
      <c r="CU86">
        <f t="shared" si="269"/>
        <v>0</v>
      </c>
      <c r="CV86">
        <f t="shared" si="269"/>
        <v>1</v>
      </c>
      <c r="CW86">
        <f t="shared" si="269"/>
        <v>24</v>
      </c>
      <c r="CX86">
        <f t="shared" si="269"/>
        <v>42.7</v>
      </c>
      <c r="CY86">
        <f t="shared" si="269"/>
        <v>3.1</v>
      </c>
      <c r="CZ86">
        <f t="shared" si="269"/>
        <v>3.1</v>
      </c>
      <c r="DA86">
        <f t="shared" si="269"/>
        <v>2.1</v>
      </c>
      <c r="DB86">
        <f t="shared" si="269"/>
        <v>8.3000000000000007</v>
      </c>
      <c r="DC86">
        <f t="shared" si="269"/>
        <v>52.1</v>
      </c>
      <c r="DD86">
        <f t="shared" si="269"/>
        <v>0</v>
      </c>
      <c r="DE86">
        <f t="shared" si="269"/>
        <v>1</v>
      </c>
      <c r="DF86">
        <f t="shared" si="269"/>
        <v>0</v>
      </c>
      <c r="DG86">
        <f t="shared" si="269"/>
        <v>1</v>
      </c>
      <c r="DH86">
        <f t="shared" si="269"/>
        <v>95.8</v>
      </c>
      <c r="DI86">
        <f t="shared" si="269"/>
        <v>1</v>
      </c>
      <c r="DJ86">
        <f t="shared" si="269"/>
        <v>1</v>
      </c>
      <c r="DK86">
        <f t="shared" si="269"/>
        <v>1</v>
      </c>
      <c r="DL86">
        <f t="shared" si="269"/>
        <v>95.8</v>
      </c>
      <c r="DM86">
        <f t="shared" si="269"/>
        <v>22.9</v>
      </c>
      <c r="DN86">
        <f t="shared" si="269"/>
        <v>41.7</v>
      </c>
      <c r="DO86">
        <f t="shared" si="269"/>
        <v>0</v>
      </c>
      <c r="DP86">
        <f t="shared" si="269"/>
        <v>19.8</v>
      </c>
      <c r="DQ86">
        <f t="shared" si="269"/>
        <v>0</v>
      </c>
      <c r="DR86">
        <f t="shared" si="269"/>
        <v>49</v>
      </c>
      <c r="DS86">
        <f t="shared" si="269"/>
        <v>14.6</v>
      </c>
      <c r="DT86">
        <f t="shared" si="269"/>
        <v>1</v>
      </c>
      <c r="DU86">
        <f t="shared" si="269"/>
        <v>99</v>
      </c>
      <c r="DV86">
        <f t="shared" si="269"/>
        <v>2175</v>
      </c>
      <c r="DW86">
        <f t="shared" si="269"/>
        <v>6.3</v>
      </c>
      <c r="DX86">
        <f t="shared" si="269"/>
        <v>15.6</v>
      </c>
      <c r="DY86">
        <f t="shared" si="269"/>
        <v>3.1</v>
      </c>
      <c r="DZ86">
        <f t="shared" si="269"/>
        <v>1</v>
      </c>
      <c r="EA86">
        <f t="shared" si="269"/>
        <v>7.3</v>
      </c>
      <c r="EB86">
        <f t="shared" si="269"/>
        <v>1</v>
      </c>
      <c r="EC86">
        <f t="shared" ref="EC86:FE86" si="270">ROUND(EC85/96*100,1)</f>
        <v>1</v>
      </c>
      <c r="ED86">
        <f t="shared" si="270"/>
        <v>1</v>
      </c>
      <c r="EE86">
        <f t="shared" si="270"/>
        <v>1</v>
      </c>
      <c r="EF86">
        <f t="shared" si="270"/>
        <v>2.1</v>
      </c>
      <c r="EG86">
        <f t="shared" si="270"/>
        <v>64.599999999999994</v>
      </c>
      <c r="EH86">
        <f t="shared" si="270"/>
        <v>7.3</v>
      </c>
      <c r="EI86">
        <f t="shared" si="270"/>
        <v>4.2</v>
      </c>
      <c r="EJ86">
        <f t="shared" si="270"/>
        <v>5.2</v>
      </c>
      <c r="EK86">
        <f t="shared" si="270"/>
        <v>4.2</v>
      </c>
      <c r="EL86">
        <f t="shared" si="270"/>
        <v>2.1</v>
      </c>
      <c r="EM86">
        <f t="shared" si="270"/>
        <v>1</v>
      </c>
      <c r="EN86">
        <f t="shared" si="270"/>
        <v>1</v>
      </c>
      <c r="EO86">
        <f t="shared" si="270"/>
        <v>58.3</v>
      </c>
      <c r="EP86">
        <f t="shared" si="270"/>
        <v>7.3</v>
      </c>
      <c r="EQ86">
        <f t="shared" si="270"/>
        <v>29.2</v>
      </c>
      <c r="ER86">
        <f t="shared" si="270"/>
        <v>16.7</v>
      </c>
      <c r="ES86">
        <f t="shared" si="270"/>
        <v>45.8</v>
      </c>
      <c r="ET86">
        <f t="shared" si="270"/>
        <v>2.1</v>
      </c>
      <c r="EU86">
        <f t="shared" si="270"/>
        <v>1</v>
      </c>
      <c r="EV86">
        <f t="shared" si="270"/>
        <v>4.2</v>
      </c>
      <c r="EW86">
        <f t="shared" si="270"/>
        <v>72.900000000000006</v>
      </c>
      <c r="EX86">
        <f t="shared" si="270"/>
        <v>18.8</v>
      </c>
      <c r="EY86">
        <f t="shared" si="270"/>
        <v>39.6</v>
      </c>
      <c r="EZ86">
        <f t="shared" si="270"/>
        <v>41.7</v>
      </c>
      <c r="FA86">
        <f t="shared" si="270"/>
        <v>29.2</v>
      </c>
      <c r="FB86">
        <f t="shared" si="270"/>
        <v>11.5</v>
      </c>
      <c r="FC86">
        <f t="shared" si="270"/>
        <v>39.6</v>
      </c>
      <c r="FD86">
        <f t="shared" si="270"/>
        <v>19.8</v>
      </c>
      <c r="FE86">
        <f t="shared" si="270"/>
        <v>0</v>
      </c>
    </row>
    <row r="87" spans="1:161" x14ac:dyDescent="0.25">
      <c r="A87" s="198"/>
      <c r="B87" t="s">
        <v>404</v>
      </c>
      <c r="D87" s="51" t="str">
        <f>IF(D$2="Scale",_xlfn.TEXTJOIN("",1,Calculations!D75," [", Calculations!D76,";",Calculations!D77,"]"),_xlfn.TEXTJOIN("",1,D85," (", D86,"%)"))</f>
        <v>54 [49,8;58,3]</v>
      </c>
      <c r="E87" s="152" t="str">
        <f>IF(E$2="Scale",_xlfn.TEXTJOIN("",1,Calculations!E75," [", Calculations!E76,";",Calculations!E77,"]"),_xlfn.TEXTJOIN("",1,E85," (", E86,"%)"))</f>
        <v>24 (25%)</v>
      </c>
      <c r="F87" s="152" t="str">
        <f>IF(F$2="Scale",_xlfn.TEXTJOIN("",1,Calculations!F75," [", Calculations!F76,";",Calculations!F77,"]"),_xlfn.TEXTJOIN("",1,F85," (", F86,"%)"))</f>
        <v>23 (24%)</v>
      </c>
      <c r="G87" s="152" t="str">
        <f>IF(G$2="Scale",_xlfn.TEXTJOIN("",1,Calculations!G75," [", Calculations!G76,";",Calculations!G77,"]"),_xlfn.TEXTJOIN("",1,G85," (", G86,"%)"))</f>
        <v>25 (26%)</v>
      </c>
      <c r="H87" s="152" t="str">
        <f>IF(H$2="Scale",_xlfn.TEXTJOIN("",1,Calculations!H75," [", Calculations!H76,";",Calculations!H77,"]"),_xlfn.TEXTJOIN("",1,H85," (", H86,"%)"))</f>
        <v>24 (25%)</v>
      </c>
      <c r="I87" s="152" t="str">
        <f>IF(I$2="Scale",_xlfn.TEXTJOIN("",1,Calculations!I75," [", Calculations!I76,";",Calculations!I77,"]"),_xlfn.TEXTJOIN("",1,I85," (", I86,"%)"))</f>
        <v>57 (59,4%)</v>
      </c>
      <c r="J87" s="152" t="str">
        <f>IF(J$2="Scale",_xlfn.TEXTJOIN("",1,Calculations!J75," [", Calculations!J76,";",Calculations!J77,"]"),_xlfn.TEXTJOIN("",1,J85," (", J86,"%)"))</f>
        <v>92 (95,8%)</v>
      </c>
      <c r="K87" s="152" t="str">
        <f>IF(K$2="Scale",_xlfn.TEXTJOIN("",1,Calculations!K75," [", Calculations!K76,";",Calculations!K77,"]"),_xlfn.TEXTJOIN("",1,K85," (", K86,"%)"))</f>
        <v>172 [169;175]</v>
      </c>
      <c r="L87" s="152" t="str">
        <f>IF(L$2="Scale",_xlfn.TEXTJOIN("",1,Calculations!L75," [", Calculations!L76,";",Calculations!L77,"]"),_xlfn.TEXTJOIN("",1,L85," (", L86,"%)"))</f>
        <v>80 [75;94,3]</v>
      </c>
      <c r="M87" s="152" t="str">
        <f>IF(M$2="Scale",_xlfn.TEXTJOIN("",1,Calculations!M75," [", Calculations!M76,";",Calculations!M77,"]"),_xlfn.TEXTJOIN("",1,M85," (", M86,"%)"))</f>
        <v>27,9 [25,8;31,1]</v>
      </c>
      <c r="N87" s="152" t="str">
        <f>IF(N$2="Scale",_xlfn.TEXTJOIN("",1,Calculations!N75," [", Calculations!N76,";",Calculations!N77,"]"),_xlfn.TEXTJOIN("",1,N85," (", N86,"%)"))</f>
        <v>24 (25%)</v>
      </c>
      <c r="O87" s="152" t="str">
        <f>IF(O$2="Scale",_xlfn.TEXTJOIN("",1,Calculations!O75," [", Calculations!O76,";",Calculations!O77,"]"),_xlfn.TEXTJOIN("",1,O85," (", O86,"%)"))</f>
        <v>59 (61,5%)</v>
      </c>
      <c r="P87" s="152" t="str">
        <f>IF(P$2="Scale",_xlfn.TEXTJOIN("",1,Calculations!P75," [", Calculations!P76,";",Calculations!P77,"]"),_xlfn.TEXTJOIN("",1,P85," (", P86,"%)"))</f>
        <v>13 (13,5%)</v>
      </c>
      <c r="Q87" s="152" t="str">
        <f>IF(Q$2="Scale",_xlfn.TEXTJOIN("",1,Calculations!Q75," [", Calculations!Q76,";",Calculations!Q77,"]"),_xlfn.TEXTJOIN("",1,Q85," (", Q86,"%)"))</f>
        <v>91 (94,8%)</v>
      </c>
      <c r="R87" s="152" t="str">
        <f>IF(R$2="Scale",_xlfn.TEXTJOIN("",1,Calculations!R75," [", Calculations!R76,";",Calculations!R77,"]"),_xlfn.TEXTJOIN("",1,R85," (", R86,"%)"))</f>
        <v>15 (15,6%)</v>
      </c>
      <c r="S87" s="152" t="str">
        <f>IF(S$2="Scale",_xlfn.TEXTJOIN("",1,Calculations!S75," [", Calculations!S76,";",Calculations!S77,"]"),_xlfn.TEXTJOIN("",1,S85," (", S86,"%)"))</f>
        <v>68 (70,8%)</v>
      </c>
      <c r="T87" s="152" t="str">
        <f>IF(T$2="Scale",_xlfn.TEXTJOIN("",1,Calculations!T75," [", Calculations!T76,";",Calculations!T77,"]"),_xlfn.TEXTJOIN("",1,T85," (", T86,"%)"))</f>
        <v>24 (25%)</v>
      </c>
      <c r="U87" s="152" t="str">
        <f>IF(U$2="Scale",_xlfn.TEXTJOIN("",1,Calculations!U75," [", Calculations!U76,";",Calculations!U77,"]"),_xlfn.TEXTJOIN("",1,U85," (", U86,"%)"))</f>
        <v>22 (22,9%)</v>
      </c>
      <c r="V87" s="152" t="str">
        <f>IF(V$2="Scale",_xlfn.TEXTJOIN("",1,Calculations!V75," [", Calculations!V76,";",Calculations!V77,"]"),_xlfn.TEXTJOIN("",1,V85," (", V86,"%)"))</f>
        <v>20 (20,8%)</v>
      </c>
      <c r="W87" s="152" t="str">
        <f>IF(W$2="Scale",_xlfn.TEXTJOIN("",1,Calculations!W75," [", Calculations!W76,";",Calculations!W77,"]"),_xlfn.TEXTJOIN("",1,W85," (", W86,"%)"))</f>
        <v>8 (8,3%)</v>
      </c>
      <c r="X87" s="152" t="str">
        <f>IF(X$2="Scale",_xlfn.TEXTJOIN("",1,Calculations!X75," [", Calculations!X76,";",Calculations!X77,"]"),_xlfn.TEXTJOIN("",1,X85," (", X86,"%)"))</f>
        <v>77 (80,2%)</v>
      </c>
      <c r="Y87" s="152" t="str">
        <f>IF(Y$2="Scale",_xlfn.TEXTJOIN("",1,Calculations!Y75," [", Calculations!Y76,";",Calculations!Y77,"]"),_xlfn.TEXTJOIN("",1,Y85," (", Y86,"%)"))</f>
        <v>1 (1%)</v>
      </c>
      <c r="Z87" s="152" t="str">
        <f>IF(Z$2="Scale",_xlfn.TEXTJOIN("",1,Calculations!Z75," [", Calculations!Z76,";",Calculations!Z77,"]"),_xlfn.TEXTJOIN("",1,Z85," (", Z86,"%)"))</f>
        <v>31 (32,3%)</v>
      </c>
      <c r="AA87" s="152" t="str">
        <f>IF(AA$2="Scale",_xlfn.TEXTJOIN("",1,Calculations!AA75," [", Calculations!AA76,";",Calculations!AA77,"]"),_xlfn.TEXTJOIN("",1,AA85," (", AA86,"%)"))</f>
        <v>20 (20,8%)</v>
      </c>
      <c r="AB87" s="152" t="str">
        <f>IF(AB$2="Scale",_xlfn.TEXTJOIN("",1,Calculations!AB75," [", Calculations!AB76,";",Calculations!AB77,"]"),_xlfn.TEXTJOIN("",1,AB85," (", AB86,"%)"))</f>
        <v>5 (5,2%)</v>
      </c>
      <c r="AC87" s="152" t="str">
        <f>IF(AC$2="Scale",_xlfn.TEXTJOIN("",1,Calculations!AC75," [", Calculations!AC76,";",Calculations!AC77,"]"),_xlfn.TEXTJOIN("",1,AC85," (", AC86,"%)"))</f>
        <v>1 (1%)</v>
      </c>
      <c r="AD87" s="152" t="str">
        <f>IF(AD$2="Scale",_xlfn.TEXTJOIN("",1,Calculations!AD75," [", Calculations!AD76,";",Calculations!AD77,"]"),_xlfn.TEXTJOIN("",1,AD85," (", AD86,"%)"))</f>
        <v>0 (0%)</v>
      </c>
      <c r="AE87" s="152" t="str">
        <f>IF(AE$2="Scale",_xlfn.TEXTJOIN("",1,Calculations!AE75," [", Calculations!AE76,";",Calculations!AE77,"]"),_xlfn.TEXTJOIN("",1,AE85," (", AE86,"%)"))</f>
        <v>7 (7,3%)</v>
      </c>
      <c r="AF87" s="152" t="str">
        <f>IF(AF$2="Scale",_xlfn.TEXTJOIN("",1,Calculations!AF75," [", Calculations!AF76,";",Calculations!AF77,"]"),_xlfn.TEXTJOIN("",1,AF85," (", AF86,"%)"))</f>
        <v>2 (2,1%)</v>
      </c>
      <c r="AG87" s="152" t="str">
        <f>IF(AG$2="Scale",_xlfn.TEXTJOIN("",1,Calculations!AG75," [", Calculations!AG76,";",Calculations!AG77,"]"),_xlfn.TEXTJOIN("",1,AG85," (", AG86,"%)"))</f>
        <v>4 (4,2%)</v>
      </c>
      <c r="AH87" s="152" t="str">
        <f>IF(AH$2="Scale",_xlfn.TEXTJOIN("",1,Calculations!AH75," [", Calculations!AH76,";",Calculations!AH77,"]"),_xlfn.TEXTJOIN("",1,AH85," (", AH86,"%)"))</f>
        <v>3 (3,1%)</v>
      </c>
      <c r="AI87" s="152" t="str">
        <f>IF(AI$2="Scale",_xlfn.TEXTJOIN("",1,Calculations!AI75," [", Calculations!AI76,";",Calculations!AI77,"]"),_xlfn.TEXTJOIN("",1,AI85," (", AI86,"%)"))</f>
        <v>0 (0%)</v>
      </c>
      <c r="AJ87" s="152" t="str">
        <f>IF(AJ$2="Scale",_xlfn.TEXTJOIN("",1,Calculations!AJ75," [", Calculations!AJ76,";",Calculations!AJ77,"]"),_xlfn.TEXTJOIN("",1,AJ85," (", AJ86,"%)"))</f>
        <v>8 (8,3%)</v>
      </c>
      <c r="AK87" s="152" t="str">
        <f>IF(AK$2="Scale",_xlfn.TEXTJOIN("",1,Calculations!AK75," [", Calculations!AK76,";",Calculations!AK77,"]"),_xlfn.TEXTJOIN("",1,AK85," (", AK86,"%)"))</f>
        <v>5 (5,2%)</v>
      </c>
      <c r="AL87" s="152" t="str">
        <f>IF(AL$2="Scale",_xlfn.TEXTJOIN("",1,Calculations!AL75," [", Calculations!AL76,";",Calculations!AL77,"]"),_xlfn.TEXTJOIN("",1,AL85," (", AL86,"%)"))</f>
        <v>0 (0%)</v>
      </c>
      <c r="AM87" s="152" t="str">
        <f>IF(AM$2="Scale",_xlfn.TEXTJOIN("",1,Calculations!AM75," [", Calculations!AM76,";",Calculations!AM77,"]"),_xlfn.TEXTJOIN("",1,AM85," (", AM86,"%)"))</f>
        <v>10 (10,4%)</v>
      </c>
      <c r="AN87" s="152" t="str">
        <f>IF(AN$2="Scale",_xlfn.TEXTJOIN("",1,Calculations!AN75," [", Calculations!AN76,";",Calculations!AN77,"]"),_xlfn.TEXTJOIN("",1,AN85," (", AN86,"%)"))</f>
        <v>35 (36,5%)</v>
      </c>
      <c r="AO87" s="152" t="str">
        <f>IF(AO$2="Scale",_xlfn.TEXTJOIN("",1,Calculations!AO75," [", Calculations!AO76,";",Calculations!AO77,"]"),_xlfn.TEXTJOIN("",1,AO85," (", AO86,"%)"))</f>
        <v>39 (40,6%)</v>
      </c>
      <c r="AP87" s="152" t="str">
        <f>IF(AP$2="Scale",_xlfn.TEXTJOIN("",1,Calculations!AP75," [", Calculations!AP76,";",Calculations!AP77,"]"),_xlfn.TEXTJOIN("",1,AP85," (", AP86,"%)"))</f>
        <v>7 (7,3%)</v>
      </c>
      <c r="AQ87" s="152" t="str">
        <f>IF(AQ$2="Scale",_xlfn.TEXTJOIN("",1,Calculations!AQ75," [", Calculations!AQ76,";",Calculations!AQ77,"]"),_xlfn.TEXTJOIN("",1,AQ85," (", AQ86,"%)"))</f>
        <v>1 (1%)</v>
      </c>
      <c r="AR87" s="152" t="str">
        <f>IF(AR$2="Scale",_xlfn.TEXTJOIN("",1,Calculations!AR75," [", Calculations!AR76,";",Calculations!AR77,"]"),_xlfn.TEXTJOIN("",1,AR85," (", AR86,"%)"))</f>
        <v>8 (8,3%)</v>
      </c>
      <c r="AS87" s="152" t="str">
        <f>IF(AS$2="Scale",_xlfn.TEXTJOIN("",1,Calculations!AS75," [", Calculations!AS76,";",Calculations!AS77,"]"),_xlfn.TEXTJOIN("",1,AS85," (", AS86,"%)"))</f>
        <v>21 (21,9%)</v>
      </c>
      <c r="AT87" s="152" t="str">
        <f>IF(AT$2="Scale",_xlfn.TEXTJOIN("",1,Calculations!AT75," [", Calculations!AT76,";",Calculations!AT77,"]"),_xlfn.TEXTJOIN("",1,AT85," (", AT86,"%)"))</f>
        <v>56 (58,3%)</v>
      </c>
      <c r="AU87" s="152" t="str">
        <f>IF(AU$2="Scale",_xlfn.TEXTJOIN("",1,Calculations!AU75," [", Calculations!AU76,";",Calculations!AU77,"]"),_xlfn.TEXTJOIN("",1,AU85," (", AU86,"%)"))</f>
        <v>8 (8,3%)</v>
      </c>
      <c r="AV87" s="152" t="str">
        <f>IF(AV$2="Scale",_xlfn.TEXTJOIN("",1,Calculations!AV75," [", Calculations!AV76,";",Calculations!AV77,"]"),_xlfn.TEXTJOIN("",1,AV85," (", AV86,"%)"))</f>
        <v>11 (11,5%)</v>
      </c>
      <c r="AW87" s="152" t="str">
        <f>IF(AW$2="Scale",_xlfn.TEXTJOIN("",1,Calculations!AW75," [", Calculations!AW76,";",Calculations!AW77,"]"),_xlfn.TEXTJOIN("",1,AW85," (", AW86,"%)"))</f>
        <v>7 (7,3%)</v>
      </c>
      <c r="AX87" s="152" t="str">
        <f>IF(AX$2="Scale",_xlfn.TEXTJOIN("",1,Calculations!AX75," [", Calculations!AX76,";",Calculations!AX77,"]"),_xlfn.TEXTJOIN("",1,AX85," (", AX86,"%)"))</f>
        <v>76 (79,2%)</v>
      </c>
      <c r="AY87" s="152" t="str">
        <f>IF(AY$2="Scale",_xlfn.TEXTJOIN("",1,Calculations!AY75," [", Calculations!AY76,";",Calculations!AY77,"]"),_xlfn.TEXTJOIN("",1,AY85," (", AY86,"%)"))</f>
        <v>13 (13,5%)</v>
      </c>
      <c r="AZ87" s="152" t="str">
        <f>IF(AZ$2="Scale",_xlfn.TEXTJOIN("",1,Calculations!AZ75," [", Calculations!AZ76,";",Calculations!AZ77,"]"),_xlfn.TEXTJOIN("",1,AZ85," (", AZ86,"%)"))</f>
        <v>83 (86,5%)</v>
      </c>
      <c r="BA87" s="152" t="str">
        <f>IF(BA$2="Scale",_xlfn.TEXTJOIN("",1,Calculations!BA75," [", Calculations!BA76,";",Calculations!BA77,"]"),_xlfn.TEXTJOIN("",1,BA85," (", BA86,"%)"))</f>
        <v>28 [23,6;34,1]</v>
      </c>
      <c r="BB87" s="152" t="str">
        <f>IF(BB$2="Scale",_xlfn.TEXTJOIN("",1,Calculations!BB75," [", Calculations!BB76,";",Calculations!BB77,"]"),_xlfn.TEXTJOIN("",1,BB85," (", BB86,"%)"))</f>
        <v>1,1 [0,7;1,5]</v>
      </c>
      <c r="BC87" s="152" t="str">
        <f>IF(BC$2="Scale",_xlfn.TEXTJOIN("",1,Calculations!BC75," [", Calculations!BC76,";",Calculations!BC77,"]"),_xlfn.TEXTJOIN("",1,BC85," (", BC86,"%)"))</f>
        <v>3,2 [2,8;3,5]</v>
      </c>
      <c r="BD87" s="152" t="str">
        <f>IF(BD$2="Scale",_xlfn.TEXTJOIN("",1,Calculations!BD75," [", Calculations!BD76,";",Calculations!BD77,"]"),_xlfn.TEXTJOIN("",1,BD85," (", BD86,"%)"))</f>
        <v>0 (0%)</v>
      </c>
      <c r="BE87" s="152" t="str">
        <f>IF(BE$2="Scale",_xlfn.TEXTJOIN("",1,Calculations!BE75," [", Calculations!BE76,";",Calculations!BE77,"]"),_xlfn.TEXTJOIN("",1,BE85," (", BE86,"%)"))</f>
        <v>22 (22,9%)</v>
      </c>
      <c r="BF87" s="152" t="str">
        <f>IF(BF$2="Scale",_xlfn.TEXTJOIN("",1,Calculations!BF75," [", Calculations!BF76,";",Calculations!BF77,"]"),_xlfn.TEXTJOIN("",1,BF85," (", BF86,"%)"))</f>
        <v>74 (77,1%)</v>
      </c>
      <c r="BG87" s="152" t="str">
        <f>IF(BG$2="Scale",_xlfn.TEXTJOIN("",1,Calculations!BG75," [", Calculations!BG76,";",Calculations!BG77,"]"),_xlfn.TEXTJOIN("",1,BG85," (", BG86,"%)"))</f>
        <v>1,1 [1;1,2]</v>
      </c>
      <c r="BH87" s="152" t="str">
        <f>IF(BH$2="Scale",_xlfn.TEXTJOIN("",1,Calculations!BH75," [", Calculations!BH76,";",Calculations!BH77,"]"),_xlfn.TEXTJOIN("",1,BH85," (", BH86,"%)"))</f>
        <v>175,6 [163,3;186,8]</v>
      </c>
      <c r="BI87" s="152" t="str">
        <f>IF(BI$2="Scale",_xlfn.TEXTJOIN("",1,Calculations!BI75," [", Calculations!BI76,";",Calculations!BI77,"]"),_xlfn.TEXTJOIN("",1,BI85," (", BI86,"%)"))</f>
        <v>87 (90,6%)</v>
      </c>
      <c r="BJ87" s="152" t="str">
        <f>IF(BJ$2="Scale",_xlfn.TEXTJOIN("",1,Calculations!BJ75," [", Calculations!BJ76,";",Calculations!BJ77,"]"),_xlfn.TEXTJOIN("",1,BJ85," (", BJ86,"%)"))</f>
        <v>100,5 [86,8;114,3]</v>
      </c>
      <c r="BK87" s="152" t="str">
        <f>IF(BK$2="Scale",_xlfn.TEXTJOIN("",1,Calculations!BK75," [", Calculations!BK76,";",Calculations!BK77,"]"),_xlfn.TEXTJOIN("",1,BK85," (", BK86,"%)"))</f>
        <v>69 [56,8;83,3]</v>
      </c>
      <c r="BL87" s="152" t="str">
        <f>IF(BL$2="Scale",_xlfn.TEXTJOIN("",1,Calculations!BL75," [", Calculations!BL76,";",Calculations!BL77,"]"),_xlfn.TEXTJOIN("",1,BL85," (", BL86,"%)"))</f>
        <v>34,2 [32,3;35]</v>
      </c>
      <c r="BM87" s="152" t="str">
        <f>IF(BM$2="Scale",_xlfn.TEXTJOIN("",1,Calculations!BM75," [", Calculations!BM76,";",Calculations!BM77,"]"),_xlfn.TEXTJOIN("",1,BM85," (", BM86,"%)"))</f>
        <v>0 (0%)</v>
      </c>
      <c r="BN87" s="152" t="str">
        <f>IF(BN$2="Scale",_xlfn.TEXTJOIN("",1,Calculations!BN75," [", Calculations!BN76,";",Calculations!BN77,"]"),_xlfn.TEXTJOIN("",1,BN85," (", BN86,"%)"))</f>
        <v>2 [2;3]</v>
      </c>
      <c r="BO87" s="152" t="str">
        <f>IF(BO$2="Scale",_xlfn.TEXTJOIN("",1,Calculations!BO75," [", Calculations!BO76,";",Calculations!BO77,"]"),_xlfn.TEXTJOIN("",1,BO85," (", BO86,"%)"))</f>
        <v>12 (12,5%)</v>
      </c>
      <c r="BP87" s="152" t="str">
        <f>IF(BP$2="Scale",_xlfn.TEXTJOIN("",1,Calculations!BP75," [", Calculations!BP76,";",Calculations!BP77,"]"),_xlfn.TEXTJOIN("",1,BP85," (", BP86,"%)"))</f>
        <v>3 (3,1%)</v>
      </c>
      <c r="BQ87" s="152" t="str">
        <f>IF(BQ$2="Scale",_xlfn.TEXTJOIN("",1,Calculations!BQ75," [", Calculations!BQ76,";",Calculations!BQ77,"]"),_xlfn.TEXTJOIN("",1,BQ85," (", BQ86,"%)"))</f>
        <v>50 (52,1%)</v>
      </c>
      <c r="BR87" s="152" t="str">
        <f>IF(BR$2="Scale",_xlfn.TEXTJOIN("",1,Calculations!BR75," [", Calculations!BR76,";",Calculations!BR77,"]"),_xlfn.TEXTJOIN("",1,BR85," (", BR86,"%)"))</f>
        <v>26 (27,1%)</v>
      </c>
      <c r="BS87" s="152" t="str">
        <f>IF(BS$2="Scale",_xlfn.TEXTJOIN("",1,Calculations!BS75," [", Calculations!BS76,";",Calculations!BS77,"]"),_xlfn.TEXTJOIN("",1,BS85," (", BS86,"%)"))</f>
        <v>5 (5,2%)</v>
      </c>
      <c r="BT87" s="152" t="str">
        <f>IF(BT$2="Scale",_xlfn.TEXTJOIN("",1,Calculations!BT75," [", Calculations!BT76,";",Calculations!BT77,"]"),_xlfn.TEXTJOIN("",1,BT85," (", BT86,"%)"))</f>
        <v>79 (82,3%)</v>
      </c>
      <c r="BU87" s="152" t="str">
        <f>IF(BU$2="Scale",_xlfn.TEXTJOIN("",1,Calculations!BU75," [", Calculations!BU76,";",Calculations!BU77,"]"),_xlfn.TEXTJOIN("",1,BU85," (", BU86,"%)"))</f>
        <v>0 (0%)</v>
      </c>
      <c r="BV87" s="152" t="str">
        <f>IF(BV$2="Scale",_xlfn.TEXTJOIN("",1,Calculations!BV75," [", Calculations!BV76,";",Calculations!BV77,"]"),_xlfn.TEXTJOIN("",1,BV85," (", BV86,"%)"))</f>
        <v>0 (0%)</v>
      </c>
      <c r="BW87" s="152" t="str">
        <f>IF(BW$2="Scale",_xlfn.TEXTJOIN("",1,Calculations!BW75," [", Calculations!BW76,";",Calculations!BW77,"]"),_xlfn.TEXTJOIN("",1,BW85," (", BW86,"%)"))</f>
        <v>10 (10,4%)</v>
      </c>
      <c r="BX87" s="152" t="str">
        <f>IF(BX$2="Scale",_xlfn.TEXTJOIN("",1,Calculations!BX75," [", Calculations!BX76,";",Calculations!BX77,"]"),_xlfn.TEXTJOIN("",1,BX85," (", BX86,"%)"))</f>
        <v>1 (1%)</v>
      </c>
      <c r="BY87" s="152" t="str">
        <f>IF(BY$2="Scale",_xlfn.TEXTJOIN("",1,Calculations!BY75," [", Calculations!BY76,";",Calculations!BY77,"]"),_xlfn.TEXTJOIN("",1,BY85," (", BY86,"%)"))</f>
        <v>3 [3;3]</v>
      </c>
      <c r="BZ87" s="152" t="str">
        <f>IF(BZ$2="Scale",_xlfn.TEXTJOIN("",1,Calculations!BZ75," [", Calculations!BZ76,";",Calculations!BZ77,"]"),_xlfn.TEXTJOIN("",1,BZ85," (", BZ86,"%)"))</f>
        <v>0 (0%)</v>
      </c>
      <c r="CA87" s="152" t="str">
        <f>IF(CA$2="Scale",_xlfn.TEXTJOIN("",1,Calculations!CA75," [", Calculations!CA76,";",Calculations!CA77,"]"),_xlfn.TEXTJOIN("",1,CA85," (", CA86,"%)"))</f>
        <v>18 (18,8%)</v>
      </c>
      <c r="CB87" s="152" t="str">
        <f>IF(CB$2="Scale",_xlfn.TEXTJOIN("",1,Calculations!CB75," [", Calculations!CB76,";",Calculations!CB77,"]"),_xlfn.TEXTJOIN("",1,CB85," (", CB86,"%)"))</f>
        <v>57 (59,4%)</v>
      </c>
      <c r="CC87" s="152" t="str">
        <f>IF(CC$2="Scale",_xlfn.TEXTJOIN("",1,Calculations!CC75," [", Calculations!CC76,";",Calculations!CC77,"]"),_xlfn.TEXTJOIN("",1,CC85," (", CC86,"%)"))</f>
        <v>19 (19,8%)</v>
      </c>
      <c r="CD87" s="152" t="str">
        <f>IF(CD$2="Scale",_xlfn.TEXTJOIN("",1,Calculations!CD75," [", Calculations!CD76,";",Calculations!CD77,"]"),_xlfn.TEXTJOIN("",1,CD85," (", CD86,"%)"))</f>
        <v>18 (18,8%)</v>
      </c>
      <c r="CE87" s="152" t="str">
        <f>IF(CE$2="Scale",_xlfn.TEXTJOIN("",1,Calculations!CE75," [", Calculations!CE76,";",Calculations!CE77,"]"),_xlfn.TEXTJOIN("",1,CE85," (", CE86,"%)"))</f>
        <v>16 (16,7%)</v>
      </c>
      <c r="CF87" s="152" t="str">
        <f>IF(CF$2="Scale",_xlfn.TEXTJOIN("",1,Calculations!CF75," [", Calculations!CF76,";",Calculations!CF77,"]"),_xlfn.TEXTJOIN("",1,CF85," (", CF86,"%)"))</f>
        <v>3 (3,1%)</v>
      </c>
      <c r="CG87" s="152" t="str">
        <f>IF(CG$2="Scale",_xlfn.TEXTJOIN("",1,Calculations!CG75," [", Calculations!CG76,";",Calculations!CG77,"]"),_xlfn.TEXTJOIN("",1,CG85," (", CG86,"%)"))</f>
        <v>44 (45,8%)</v>
      </c>
      <c r="CH87" s="152" t="str">
        <f>IF(CH$2="Scale",_xlfn.TEXTJOIN("",1,Calculations!CH75," [", Calculations!CH76,";",Calculations!CH77,"]"),_xlfn.TEXTJOIN("",1,CH85," (", CH86,"%)"))</f>
        <v>11 (11,5%)</v>
      </c>
      <c r="CI87" s="152" t="str">
        <f>IF(CI$2="Scale",_xlfn.TEXTJOIN("",1,Calculations!CI75," [", Calculations!CI76,";",Calculations!CI77,"]"),_xlfn.TEXTJOIN("",1,CI85," (", CI86,"%)"))</f>
        <v>80 (83,3%)</v>
      </c>
      <c r="CJ87" s="152" t="str">
        <f>IF(CJ$2="Scale",_xlfn.TEXTJOIN("",1,Calculations!CJ75," [", Calculations!CJ76,";",Calculations!CJ77,"]"),_xlfn.TEXTJOIN("",1,CJ85," (", CJ86,"%)"))</f>
        <v>500 [500;700]</v>
      </c>
      <c r="CK87" s="152" t="str">
        <f>IF(CK$2="Scale",_xlfn.TEXTJOIN("",1,Calculations!CK75," [", Calculations!CK76,";",Calculations!CK77,"]"),_xlfn.TEXTJOIN("",1,CK85," (", CK86,"%)"))</f>
        <v>637,5 [456,3;787,5]</v>
      </c>
      <c r="CL87" s="152" t="str">
        <f>IF(CL$2="Scale",_xlfn.TEXTJOIN("",1,Calculations!CL75," [", Calculations!CL76,";",Calculations!CL77,"]"),_xlfn.TEXTJOIN("",1,CL85," (", CL86,"%)"))</f>
        <v>61 (63,5%)</v>
      </c>
      <c r="CM87" s="152" t="str">
        <f>IF(CM$2="Scale",_xlfn.TEXTJOIN("",1,Calculations!CM75," [", Calculations!CM76,";",Calculations!CM77,"]"),_xlfn.TEXTJOIN("",1,CM85," (", CM86,"%)"))</f>
        <v>0 (0%)</v>
      </c>
      <c r="CN87" s="152" t="str">
        <f>IF(CN$2="Scale",_xlfn.TEXTJOIN("",1,Calculations!CN75," [", Calculations!CN76,";",Calculations!CN77,"]"),_xlfn.TEXTJOIN("",1,CN85," (", CN86,"%)"))</f>
        <v>3 (3,1%)</v>
      </c>
      <c r="CO87" s="152" t="str">
        <f>IF(CO$2="Scale",_xlfn.TEXTJOIN("",1,Calculations!CO75," [", Calculations!CO76,";",Calculations!CO77,"]"),_xlfn.TEXTJOIN("",1,CO85," (", CO86,"%)"))</f>
        <v>4 (4,2%)</v>
      </c>
      <c r="CP87" s="152" t="str">
        <f>IF(CP$2="Scale",_xlfn.TEXTJOIN("",1,Calculations!CP75," [", Calculations!CP76,";",Calculations!CP77,"]"),_xlfn.TEXTJOIN("",1,CP85," (", CP86,"%)"))</f>
        <v>0 (0%)</v>
      </c>
      <c r="CQ87" s="152" t="str">
        <f>IF(CQ$2="Scale",_xlfn.TEXTJOIN("",1,Calculations!CQ75," [", Calculations!CQ76,";",Calculations!CQ77,"]"),_xlfn.TEXTJOIN("",1,CQ85," (", CQ86,"%)"))</f>
        <v>1 (1%)</v>
      </c>
      <c r="CR87" s="152" t="str">
        <f>IF(CR$2="Scale",_xlfn.TEXTJOIN("",1,Calculations!CR75," [", Calculations!CR76,";",Calculations!CR77,"]"),_xlfn.TEXTJOIN("",1,CR85," (", CR86,"%)"))</f>
        <v>22 (22,9%)</v>
      </c>
      <c r="CS87" s="152" t="str">
        <f>IF(CS$2="Scale",_xlfn.TEXTJOIN("",1,Calculations!CS75," [", Calculations!CS76,";",Calculations!CS77,"]"),_xlfn.TEXTJOIN("",1,CS85," (", CS86,"%)"))</f>
        <v>3 (3,1%)</v>
      </c>
      <c r="CT87" s="152" t="str">
        <f>IF(CT$2="Scale",_xlfn.TEXTJOIN("",1,Calculations!CT75," [", Calculations!CT76,";",Calculations!CT77,"]"),_xlfn.TEXTJOIN("",1,CT85," (", CT86,"%)"))</f>
        <v>2 (2,1%)</v>
      </c>
      <c r="CU87" s="152" t="str">
        <f>IF(CU$2="Scale",_xlfn.TEXTJOIN("",1,Calculations!CU75," [", Calculations!CU76,";",Calculations!CU77,"]"),_xlfn.TEXTJOIN("",1,CU85," (", CU86,"%)"))</f>
        <v>0 (0%)</v>
      </c>
      <c r="CV87" s="152" t="str">
        <f>IF(CV$2="Scale",_xlfn.TEXTJOIN("",1,Calculations!CV75," [", Calculations!CV76,";",Calculations!CV77,"]"),_xlfn.TEXTJOIN("",1,CV85," (", CV86,"%)"))</f>
        <v>1 (1%)</v>
      </c>
      <c r="CW87" s="152" t="str">
        <f>IF(CW$2="Scale",_xlfn.TEXTJOIN("",1,Calculations!CW75," [", Calculations!CW76,";",Calculations!CW77,"]"),_xlfn.TEXTJOIN("",1,CW85," (", CW86,"%)"))</f>
        <v>23 (24%)</v>
      </c>
      <c r="CX87" s="152" t="str">
        <f>IF(CX$2="Scale",_xlfn.TEXTJOIN("",1,Calculations!CX75," [", Calculations!CX76,";",Calculations!CX77,"]"),_xlfn.TEXTJOIN("",1,CX85," (", CX86,"%)"))</f>
        <v>41 (42,7%)</v>
      </c>
      <c r="CY87" s="152" t="str">
        <f>IF(CY$2="Scale",_xlfn.TEXTJOIN("",1,Calculations!CY75," [", Calculations!CY76,";",Calculations!CY77,"]"),_xlfn.TEXTJOIN("",1,CY85," (", CY86,"%)"))</f>
        <v>3 (3,1%)</v>
      </c>
      <c r="CZ87" s="152" t="str">
        <f>IF(CZ$2="Scale",_xlfn.TEXTJOIN("",1,Calculations!CZ75," [", Calculations!CZ76,";",Calculations!CZ77,"]"),_xlfn.TEXTJOIN("",1,CZ85," (", CZ86,"%)"))</f>
        <v>3 (3,1%)</v>
      </c>
      <c r="DA87" s="152" t="str">
        <f>IF(DA$2="Scale",_xlfn.TEXTJOIN("",1,Calculations!DA75," [", Calculations!DA76,";",Calculations!DA77,"]"),_xlfn.TEXTJOIN("",1,DA85," (", DA86,"%)"))</f>
        <v>2 (2,1%)</v>
      </c>
      <c r="DB87" s="152" t="str">
        <f>IF(DB$2="Scale",_xlfn.TEXTJOIN("",1,Calculations!DB75," [", Calculations!DB76,";",Calculations!DB77,"]"),_xlfn.TEXTJOIN("",1,DB85," (", DB86,"%)"))</f>
        <v>8 (8,3%)</v>
      </c>
      <c r="DC87" s="152" t="str">
        <f>IF(DC$2="Scale",_xlfn.TEXTJOIN("",1,Calculations!DC75," [", Calculations!DC76,";",Calculations!DC77,"]"),_xlfn.TEXTJOIN("",1,DC85," (", DC86,"%)"))</f>
        <v>50 (52,1%)</v>
      </c>
      <c r="DD87" s="152" t="str">
        <f>IF(DD$2="Scale",_xlfn.TEXTJOIN("",1,Calculations!DD75," [", Calculations!DD76,";",Calculations!DD77,"]"),_xlfn.TEXTJOIN("",1,DD85," (", DD86,"%)"))</f>
        <v>0 (0%)</v>
      </c>
      <c r="DE87" s="152" t="str">
        <f>IF(DE$2="Scale",_xlfn.TEXTJOIN("",1,Calculations!DE75," [", Calculations!DE76,";",Calculations!DE77,"]"),_xlfn.TEXTJOIN("",1,DE85," (", DE86,"%)"))</f>
        <v>1 (1%)</v>
      </c>
      <c r="DF87" s="152" t="str">
        <f>IF(DF$2="Scale",_xlfn.TEXTJOIN("",1,Calculations!DF75," [", Calculations!DF76,";",Calculations!DF77,"]"),_xlfn.TEXTJOIN("",1,DF85," (", DF86,"%)"))</f>
        <v>0 (0%)</v>
      </c>
      <c r="DG87" s="152" t="str">
        <f>IF(DG$2="Scale",_xlfn.TEXTJOIN("",1,Calculations!DG75," [", Calculations!DG76,";",Calculations!DG77,"]"),_xlfn.TEXTJOIN("",1,DG85," (", DG86,"%)"))</f>
        <v>1 (1%)</v>
      </c>
      <c r="DH87" s="152" t="str">
        <f>IF(DH$2="Scale",_xlfn.TEXTJOIN("",1,Calculations!DH75," [", Calculations!DH76,";",Calculations!DH77,"]"),_xlfn.TEXTJOIN("",1,DH85," (", DH86,"%)"))</f>
        <v>92 (95,8%)</v>
      </c>
      <c r="DI87" s="152" t="str">
        <f>IF(DI$2="Scale",_xlfn.TEXTJOIN("",1,Calculations!DI75," [", Calculations!DI76,";",Calculations!DI77,"]"),_xlfn.TEXTJOIN("",1,DI85," (", DI86,"%)"))</f>
        <v>1 (1%)</v>
      </c>
      <c r="DJ87" s="152" t="str">
        <f>IF(DJ$2="Scale",_xlfn.TEXTJOIN("",1,Calculations!DJ75," [", Calculations!DJ76,";",Calculations!DJ77,"]"),_xlfn.TEXTJOIN("",1,DJ85," (", DJ86,"%)"))</f>
        <v>1 (1%)</v>
      </c>
      <c r="DK87" s="152" t="str">
        <f>IF(DK$2="Scale",_xlfn.TEXTJOIN("",1,Calculations!DK75," [", Calculations!DK76,";",Calculations!DK77,"]"),_xlfn.TEXTJOIN("",1,DK85," (", DK86,"%)"))</f>
        <v>1 (1%)</v>
      </c>
      <c r="DL87" s="152" t="str">
        <f>IF(DL$2="Scale",_xlfn.TEXTJOIN("",1,Calculations!DL75," [", Calculations!DL76,";",Calculations!DL77,"]"),_xlfn.TEXTJOIN("",1,DL85," (", DL86,"%)"))</f>
        <v>92 (95,8%)</v>
      </c>
      <c r="DM87" s="152" t="str">
        <f>IF(DM$2="Scale",_xlfn.TEXTJOIN("",1,Calculations!DM75," [", Calculations!DM76,";",Calculations!DM77,"]"),_xlfn.TEXTJOIN("",1,DM85," (", DM86,"%)"))</f>
        <v>22 (22,9%)</v>
      </c>
      <c r="DN87" s="152" t="str">
        <f>IF(DN$2="Scale",_xlfn.TEXTJOIN("",1,Calculations!DN75," [", Calculations!DN76,";",Calculations!DN77,"]"),_xlfn.TEXTJOIN("",1,DN85," (", DN86,"%)"))</f>
        <v>40 (41,7%)</v>
      </c>
      <c r="DO87" s="152" t="str">
        <f>IF(DO$2="Scale",_xlfn.TEXTJOIN("",1,Calculations!DO75," [", Calculations!DO76,";",Calculations!DO77,"]"),_xlfn.TEXTJOIN("",1,DO85," (", DO86,"%)"))</f>
        <v>0 (0%)</v>
      </c>
      <c r="DP87" s="152" t="str">
        <f>IF(DP$2="Scale",_xlfn.TEXTJOIN("",1,Calculations!DP75," [", Calculations!DP76,";",Calculations!DP77,"]"),_xlfn.TEXTJOIN("",1,DP85," (", DP86,"%)"))</f>
        <v>19 (19,8%)</v>
      </c>
      <c r="DQ87" s="152" t="str">
        <f>IF(DQ$2="Scale",_xlfn.TEXTJOIN("",1,Calculations!DQ75," [", Calculations!DQ76,";",Calculations!DQ77,"]"),_xlfn.TEXTJOIN("",1,DQ85," (", DQ86,"%)"))</f>
        <v>0 (0%)</v>
      </c>
      <c r="DR87" s="152" t="str">
        <f>IF(DR$2="Scale",_xlfn.TEXTJOIN("",1,Calculations!DR75," [", Calculations!DR76,";",Calculations!DR77,"]"),_xlfn.TEXTJOIN("",1,DR85," (", DR86,"%)"))</f>
        <v>47 (49%)</v>
      </c>
      <c r="DS87" s="152" t="str">
        <f>IF(DS$2="Scale",_xlfn.TEXTJOIN("",1,Calculations!DS75," [", Calculations!DS76,";",Calculations!DS77,"]"),_xlfn.TEXTJOIN("",1,DS85," (", DS86,"%)"))</f>
        <v>14 (14,6%)</v>
      </c>
      <c r="DT87" s="152" t="str">
        <f>IF(DT$2="Scale",_xlfn.TEXTJOIN("",1,Calculations!DT75," [", Calculations!DT76,";",Calculations!DT77,"]"),_xlfn.TEXTJOIN("",1,DT85," (", DT86,"%)"))</f>
        <v>1 (1%)</v>
      </c>
      <c r="DU87" s="152" t="str">
        <f>IF(DU$2="Scale",_xlfn.TEXTJOIN("",1,Calculations!DU75," [", Calculations!DU76,";",Calculations!DU77,"]"),_xlfn.TEXTJOIN("",1,DU85," (", DU86,"%)"))</f>
        <v>95 (99%)</v>
      </c>
      <c r="DV87" s="152" t="str">
        <f>IF(DV$2="Scale",_xlfn.TEXTJOIN("",1,Calculations!DV75," [", Calculations!DV76,";",Calculations!DV77,"]"),_xlfn.TEXTJOIN("",1,DV85," (", DV86,"%)"))</f>
        <v>20 [15;26,3]</v>
      </c>
      <c r="DW87" s="152" t="str">
        <f>IF(DW$2="Scale",_xlfn.TEXTJOIN("",1,Calculations!DW75," [", Calculations!DW76,";",Calculations!DW77,"]"),_xlfn.TEXTJOIN("",1,DW85," (", DW86,"%)"))</f>
        <v>6 (6,3%)</v>
      </c>
      <c r="DX87" s="152" t="str">
        <f>IF(DX$2="Scale",_xlfn.TEXTJOIN("",1,Calculations!DX75," [", Calculations!DX76,";",Calculations!DX77,"]"),_xlfn.TEXTJOIN("",1,DX85," (", DX86,"%)"))</f>
        <v>15 (15,6%)</v>
      </c>
      <c r="DY87" s="152" t="str">
        <f>IF(DY$2="Scale",_xlfn.TEXTJOIN("",1,Calculations!DY75," [", Calculations!DY76,";",Calculations!DY77,"]"),_xlfn.TEXTJOIN("",1,DY85," (", DY86,"%)"))</f>
        <v>3 (3,1%)</v>
      </c>
      <c r="DZ87" s="152" t="str">
        <f>IF(DZ$2="Scale",_xlfn.TEXTJOIN("",1,Calculations!DZ75," [", Calculations!DZ76,";",Calculations!DZ77,"]"),_xlfn.TEXTJOIN("",1,DZ85," (", DZ86,"%)"))</f>
        <v>1 (1%)</v>
      </c>
      <c r="EA87" s="152" t="str">
        <f>IF(EA$2="Scale",_xlfn.TEXTJOIN("",1,Calculations!EA75," [", Calculations!EA76,";",Calculations!EA77,"]"),_xlfn.TEXTJOIN("",1,EA85," (", EA86,"%)"))</f>
        <v>7 (7,3%)</v>
      </c>
      <c r="EB87" s="152" t="str">
        <f>IF(EB$2="Scale",_xlfn.TEXTJOIN("",1,Calculations!EB75," [", Calculations!EB76,";",Calculations!EB77,"]"),_xlfn.TEXTJOIN("",1,EB85," (", EB86,"%)"))</f>
        <v>1 (1%)</v>
      </c>
      <c r="EC87" s="152" t="str">
        <f>IF(EC$2="Scale",_xlfn.TEXTJOIN("",1,Calculations!EC75," [", Calculations!EC76,";",Calculations!EC77,"]"),_xlfn.TEXTJOIN("",1,EC85," (", EC86,"%)"))</f>
        <v>1 (1%)</v>
      </c>
      <c r="ED87" s="152" t="str">
        <f>IF(ED$2="Scale",_xlfn.TEXTJOIN("",1,Calculations!ED75," [", Calculations!ED76,";",Calculations!ED77,"]"),_xlfn.TEXTJOIN("",1,ED85," (", ED86,"%)"))</f>
        <v>1 (1%)</v>
      </c>
      <c r="EE87" s="152" t="str">
        <f>IF(EE$2="Scale",_xlfn.TEXTJOIN("",1,Calculations!EE75," [", Calculations!EE76,";",Calculations!EE77,"]"),_xlfn.TEXTJOIN("",1,EE85," (", EE86,"%)"))</f>
        <v>1 (1%)</v>
      </c>
      <c r="EF87" s="152" t="str">
        <f>IF(EF$2="Scale",_xlfn.TEXTJOIN("",1,Calculations!EF75," [", Calculations!EF76,";",Calculations!EF77,"]"),_xlfn.TEXTJOIN("",1,EF85," (", EF86,"%)"))</f>
        <v>2 (2,1%)</v>
      </c>
      <c r="EG87" s="152" t="str">
        <f>IF(EG$2="Scale",_xlfn.TEXTJOIN("",1,Calculations!EG75," [", Calculations!EG76,";",Calculations!EG77,"]"),_xlfn.TEXTJOIN("",1,EG85," (", EG86,"%)"))</f>
        <v>62 (64,6%)</v>
      </c>
      <c r="EH87" s="152" t="str">
        <f>IF(EH$2="Scale",_xlfn.TEXTJOIN("",1,Calculations!EH75," [", Calculations!EH76,";",Calculations!EH77,"]"),_xlfn.TEXTJOIN("",1,EH85," (", EH86,"%)"))</f>
        <v>7 (7,3%)</v>
      </c>
      <c r="EI87" s="152" t="str">
        <f>IF(EI$2="Scale",_xlfn.TEXTJOIN("",1,Calculations!EI75," [", Calculations!EI76,";",Calculations!EI77,"]"),_xlfn.TEXTJOIN("",1,EI85," (", EI86,"%)"))</f>
        <v>4 (4,2%)</v>
      </c>
      <c r="EJ87" s="152" t="str">
        <f>IF(EJ$2="Scale",_xlfn.TEXTJOIN("",1,Calculations!EJ75," [", Calculations!EJ76,";",Calculations!EJ77,"]"),_xlfn.TEXTJOIN("",1,EJ85," (", EJ86,"%)"))</f>
        <v>5 (5,2%)</v>
      </c>
      <c r="EK87" s="152" t="str">
        <f>IF(EK$2="Scale",_xlfn.TEXTJOIN("",1,Calculations!EK75," [", Calculations!EK76,";",Calculations!EK77,"]"),_xlfn.TEXTJOIN("",1,EK85," (", EK86,"%)"))</f>
        <v>4 (4,2%)</v>
      </c>
      <c r="EL87" s="152" t="str">
        <f>IF(EL$2="Scale",_xlfn.TEXTJOIN("",1,Calculations!EL75," [", Calculations!EL76,";",Calculations!EL77,"]"),_xlfn.TEXTJOIN("",1,EL85," (", EL86,"%)"))</f>
        <v>2 (2,1%)</v>
      </c>
      <c r="EM87" s="152" t="str">
        <f>IF(EM$2="Scale",_xlfn.TEXTJOIN("",1,Calculations!EM75," [", Calculations!EM76,";",Calculations!EM77,"]"),_xlfn.TEXTJOIN("",1,EM85," (", EM86,"%)"))</f>
        <v>1 (1%)</v>
      </c>
      <c r="EN87" s="152" t="str">
        <f>IF(EN$2="Scale",_xlfn.TEXTJOIN("",1,Calculations!EN75," [", Calculations!EN76,";",Calculations!EN77,"]"),_xlfn.TEXTJOIN("",1,EN85," (", EN86,"%)"))</f>
        <v>1 (1%)</v>
      </c>
      <c r="EO87" s="152" t="str">
        <f>IF(EO$2="Scale",_xlfn.TEXTJOIN("",1,Calculations!EO75," [", Calculations!EO76,";",Calculations!EO77,"]"),_xlfn.TEXTJOIN("",1,EO85," (", EO86,"%)"))</f>
        <v>56 (58,3%)</v>
      </c>
      <c r="EP87" s="152" t="str">
        <f>IF(EP$2="Scale",_xlfn.TEXTJOIN("",1,Calculations!EP75," [", Calculations!EP76,";",Calculations!EP77,"]"),_xlfn.TEXTJOIN("",1,EP85," (", EP86,"%)"))</f>
        <v>7 (7,3%)</v>
      </c>
      <c r="EQ87" s="152" t="str">
        <f>IF(EQ$2="Scale",_xlfn.TEXTJOIN("",1,Calculations!EQ75," [", Calculations!EQ76,";",Calculations!EQ77,"]"),_xlfn.TEXTJOIN("",1,EQ85," (", EQ86,"%)"))</f>
        <v>28 (29,2%)</v>
      </c>
      <c r="ER87" s="152" t="str">
        <f>IF(ER$2="Scale",_xlfn.TEXTJOIN("",1,Calculations!ER75," [", Calculations!ER76,";",Calculations!ER77,"]"),_xlfn.TEXTJOIN("",1,ER85," (", ER86,"%)"))</f>
        <v>16 (16,7%)</v>
      </c>
      <c r="ES87" s="152" t="str">
        <f>IF(ES$2="Scale",_xlfn.TEXTJOIN("",1,Calculations!ES75," [", Calculations!ES76,";",Calculations!ES77,"]"),_xlfn.TEXTJOIN("",1,ES85," (", ES86,"%)"))</f>
        <v>44 (45,8%)</v>
      </c>
      <c r="ET87" s="152" t="str">
        <f>IF(ET$2="Scale",_xlfn.TEXTJOIN("",1,Calculations!ET75," [", Calculations!ET76,";",Calculations!ET77,"]"),_xlfn.TEXTJOIN("",1,ET85," (", ET86,"%)"))</f>
        <v>2 (2,1%)</v>
      </c>
      <c r="EU87" s="152" t="str">
        <f>IF(EU$2="Scale",_xlfn.TEXTJOIN("",1,Calculations!EU75," [", Calculations!EU76,";",Calculations!EU77,"]"),_xlfn.TEXTJOIN("",1,EU85," (", EU86,"%)"))</f>
        <v>1 (1%)</v>
      </c>
      <c r="EV87" s="152" t="str">
        <f>IF(EV$2="Scale",_xlfn.TEXTJOIN("",1,Calculations!EV75," [", Calculations!EV76,";",Calculations!EV77,"]"),_xlfn.TEXTJOIN("",1,EV85," (", EV86,"%)"))</f>
        <v>4 (4,2%)</v>
      </c>
      <c r="EW87" s="152" t="str">
        <f>IF(EW$2="Scale",_xlfn.TEXTJOIN("",1,Calculations!EW75," [", Calculations!EW76,";",Calculations!EW77,"]"),_xlfn.TEXTJOIN("",1,EW85," (", EW86,"%)"))</f>
        <v>70 (72,9%)</v>
      </c>
      <c r="EX87" s="152" t="str">
        <f>IF(EX$2="Scale",_xlfn.TEXTJOIN("",1,Calculations!EX75," [", Calculations!EX76,";",Calculations!EX77,"]"),_xlfn.TEXTJOIN("",1,EX85," (", EX86,"%)"))</f>
        <v>18 (18,8%)</v>
      </c>
      <c r="EY87" s="152" t="str">
        <f>IF(EY$2="Scale",_xlfn.TEXTJOIN("",1,Calculations!EY75," [", Calculations!EY76,";",Calculations!EY77,"]"),_xlfn.TEXTJOIN("",1,EY85," (", EY86,"%)"))</f>
        <v>38 (39,6%)</v>
      </c>
      <c r="EZ87" s="152" t="str">
        <f>IF(EZ$2="Scale",_xlfn.TEXTJOIN("",1,Calculations!EZ75," [", Calculations!EZ76,";",Calculations!EZ77,"]"),_xlfn.TEXTJOIN("",1,EZ85," (", EZ86,"%)"))</f>
        <v>40 (41,7%)</v>
      </c>
      <c r="FA87" s="152" t="str">
        <f>IF(FA$2="Scale",_xlfn.TEXTJOIN("",1,Calculations!FA75," [", Calculations!FA76,";",Calculations!FA77,"]"),_xlfn.TEXTJOIN("",1,FA85," (", FA86,"%)"))</f>
        <v>28 (29,2%)</v>
      </c>
      <c r="FB87" s="152" t="str">
        <f>IF(FB$2="Scale",_xlfn.TEXTJOIN("",1,Calculations!FB75," [", Calculations!FB76,";",Calculations!FB77,"]"),_xlfn.TEXTJOIN("",1,FB85," (", FB86,"%)"))</f>
        <v>11 (11,5%)</v>
      </c>
      <c r="FC87" s="152" t="str">
        <f>IF(FC$2="Scale",_xlfn.TEXTJOIN("",1,Calculations!FC75," [", Calculations!FC76,";",Calculations!FC77,"]"),_xlfn.TEXTJOIN("",1,FC85," (", FC86,"%)"))</f>
        <v>38 (39,6%)</v>
      </c>
      <c r="FD87" s="152" t="str">
        <f>IF(FD$2="Scale",_xlfn.TEXTJOIN("",1,Calculations!FD75," [", Calculations!FD76,";",Calculations!FD77,"]"),_xlfn.TEXTJOIN("",1,FD85," (", FD86,"%)"))</f>
        <v>19 (19,8%)</v>
      </c>
      <c r="FE87" s="152" t="str">
        <f>IF(FE$2="Scale",_xlfn.TEXTJOIN("",1,Calculations!FE75," [", Calculations!FE76,";",Calculations!FE77,"]"),_xlfn.TEXTJOIN("",1,FE85," (", FE86,"%)"))</f>
        <v>0 (0%)</v>
      </c>
    </row>
    <row r="88" spans="1:161" x14ac:dyDescent="0.25">
      <c r="A88" s="198"/>
      <c r="B88" s="44" t="s">
        <v>390</v>
      </c>
      <c r="C88" s="44"/>
      <c r="D88">
        <f>SUMIF(Sum!$FH$4:$FH$155,"=0",Sum!B$2:B$153)</f>
        <v>2825</v>
      </c>
      <c r="E88">
        <f>SUMIF(Sum!$FH$4:$FH$155,"=0",Sum!C$2:C$153)</f>
        <v>24</v>
      </c>
      <c r="F88">
        <f>SUMIF(Sum!$FH$4:$FH$155,"=0",Sum!D$2:D$153)</f>
        <v>11</v>
      </c>
      <c r="G88">
        <f>SUMIF(Sum!$FH$4:$FH$155,"=0",Sum!E$2:E$153)</f>
        <v>12</v>
      </c>
      <c r="H88">
        <f>SUMIF(Sum!$FH$4:$FH$155,"=0",Sum!F$2:F$153)</f>
        <v>8</v>
      </c>
      <c r="I88">
        <f>SUMIF(Sum!$FH$4:$FH$155,"=0",Sum!G$2:G$153)</f>
        <v>41</v>
      </c>
      <c r="J88">
        <f>SUMIF(Sum!$FH$4:$FH$155,"=0",Sum!H$2:H$153)</f>
        <v>53</v>
      </c>
      <c r="K88">
        <f>SUMIF(Sum!$FH$4:$FH$155,"=0",Sum!I$2:I$153)</f>
        <v>9425</v>
      </c>
      <c r="L88">
        <f>SUMIF(Sum!$FH$4:$FH$155,"=0",Sum!J$2:J$153)</f>
        <v>4526</v>
      </c>
      <c r="M88">
        <f>SUMIF(Sum!$FH$4:$FH$155,"=0",Sum!K$2:K$153)</f>
        <v>1541.7000000000003</v>
      </c>
      <c r="N88">
        <f>SUMIF(Sum!$FH$4:$FH$155,"=0",Sum!L$2:L$153)</f>
        <v>14</v>
      </c>
      <c r="O88">
        <f>SUMIF(Sum!$FH$4:$FH$155,"=0",Sum!M$2:M$153)</f>
        <v>37</v>
      </c>
      <c r="P88">
        <f>SUMIF(Sum!$FH$4:$FH$155,"=0",Sum!N$2:N$153)</f>
        <v>4</v>
      </c>
      <c r="Q88">
        <f>SUMIF(Sum!$FH$4:$FH$155,"=0",Sum!O$2:O$153)</f>
        <v>50</v>
      </c>
      <c r="R88">
        <f>SUMIF(Sum!$FH$4:$FH$155,"=0",Sum!P$2:P$153)</f>
        <v>4</v>
      </c>
      <c r="S88">
        <f>SUMIF(Sum!$FH$4:$FH$155,"=0",Sum!Q$2:Q$153)</f>
        <v>38</v>
      </c>
      <c r="T88">
        <f>SUMIF(Sum!$FH$4:$FH$155,"=0",Sum!R$2:R$153)</f>
        <v>19</v>
      </c>
      <c r="U88">
        <f>SUMIF(Sum!$FH$4:$FH$155,"=0",Sum!S$2:S$153)</f>
        <v>14</v>
      </c>
      <c r="V88">
        <f>SUMIF(Sum!$FH$4:$FH$155,"=0",Sum!T$2:T$153)</f>
        <v>9</v>
      </c>
      <c r="W88">
        <f>SUMIF(Sum!$FH$4:$FH$155,"=0",Sum!U$2:U$153)</f>
        <v>4</v>
      </c>
      <c r="X88">
        <f>SUMIF(Sum!$FH$4:$FH$155,"=0",Sum!V$2:V$153)</f>
        <v>47</v>
      </c>
      <c r="Y88">
        <f>SUMIF(Sum!$FH$4:$FH$155,"=0",Sum!W$2:W$153)</f>
        <v>1</v>
      </c>
      <c r="Z88">
        <f>SUMIF(Sum!$FH$4:$FH$155,"=0",Sum!X$2:X$153)</f>
        <v>21</v>
      </c>
      <c r="AA88">
        <f>SUMIF(Sum!$FH$4:$FH$155,"=0",Sum!Y$2:Y$153)</f>
        <v>19</v>
      </c>
      <c r="AB88">
        <f>SUMIF(Sum!$FH$4:$FH$155,"=0",Sum!Z$2:Z$153)</f>
        <v>4</v>
      </c>
      <c r="AC88">
        <f>SUMIF(Sum!$FH$4:$FH$155,"=0",Sum!AA$2:AA$153)</f>
        <v>1</v>
      </c>
      <c r="AD88">
        <f>SUMIF(Sum!$FH$4:$FH$155,"=0",Sum!AB$2:AB$153)</f>
        <v>0</v>
      </c>
      <c r="AE88">
        <f>SUMIF(Sum!$FH$4:$FH$155,"=0",Sum!AC$2:AC$153)</f>
        <v>4</v>
      </c>
      <c r="AF88">
        <f>SUMIF(Sum!$FH$4:$FH$155,"=0",Sum!AD$2:AD$153)</f>
        <v>1</v>
      </c>
      <c r="AG88">
        <f>SUMIF(Sum!$FH$4:$FH$155,"=0",Sum!AE$2:AE$153)</f>
        <v>1</v>
      </c>
      <c r="AH88">
        <f>SUMIF(Sum!$FH$4:$FH$155,"=0",Sum!AF$2:AF$153)</f>
        <v>2</v>
      </c>
      <c r="AI88">
        <f>SUMIF(Sum!$FH$4:$FH$155,"=0",Sum!AG$2:AG$153)</f>
        <v>1</v>
      </c>
      <c r="AJ88">
        <f>SUMIF(Sum!$FH$4:$FH$155,"=0",Sum!AH$2:AH$153)</f>
        <v>4</v>
      </c>
      <c r="AK88">
        <f>SUMIF(Sum!$FH$4:$FH$155,"=0",Sum!AI$2:AI$153)</f>
        <v>1</v>
      </c>
      <c r="AL88">
        <f>SUMIF(Sum!$FH$4:$FH$155,"=0",Sum!AJ$2:AJ$153)</f>
        <v>0</v>
      </c>
      <c r="AM88">
        <f>SUMIF(Sum!$FH$4:$FH$155,"=0",Sum!AK$2:AK$153)</f>
        <v>3</v>
      </c>
      <c r="AN88">
        <f>SUMIF(Sum!$FH$4:$FH$155,"=0",Sum!AL$2:AL$153)</f>
        <v>17</v>
      </c>
      <c r="AO88">
        <f>SUMIF(Sum!$FH$4:$FH$155,"=0",Sum!AM$2:AM$153)</f>
        <v>19</v>
      </c>
      <c r="AP88">
        <f>SUMIF(Sum!$FH$4:$FH$155,"=0",Sum!AN$2:AN$153)</f>
        <v>3</v>
      </c>
      <c r="AQ88">
        <f>SUMIF(Sum!$FH$4:$FH$155,"=0",Sum!AO$2:AO$153)</f>
        <v>1</v>
      </c>
      <c r="AR88">
        <f>SUMIF(Sum!$FH$4:$FH$155,"=0",Sum!AP$2:AP$153)</f>
        <v>4</v>
      </c>
      <c r="AS88">
        <f>SUMIF(Sum!$FH$4:$FH$155,"=0",Sum!AQ$2:AQ$153)</f>
        <v>12</v>
      </c>
      <c r="AT88">
        <f>SUMIF(Sum!$FH$4:$FH$155,"=0",Sum!AR$2:AR$153)</f>
        <v>35</v>
      </c>
      <c r="AU88">
        <f>SUMIF(Sum!$FH$4:$FH$155,"=0",Sum!AS$2:AS$153)</f>
        <v>5</v>
      </c>
      <c r="AV88">
        <f>SUMIF(Sum!$FH$4:$FH$155,"=0",Sum!AT$2:AT$153)</f>
        <v>3</v>
      </c>
      <c r="AW88">
        <f>SUMIF(Sum!$FH$4:$FH$155,"=0",Sum!AU$2:AU$153)</f>
        <v>3</v>
      </c>
      <c r="AX88">
        <f>SUMIF(Sum!$FH$4:$FH$155,"=0",Sum!AV$2:AV$153)</f>
        <v>46</v>
      </c>
      <c r="AY88">
        <f>SUMIF(Sum!$FH$4:$FH$155,"=0",Sum!AW$2:AW$153)</f>
        <v>6</v>
      </c>
      <c r="AZ88">
        <f>SUMIF(Sum!$FH$4:$FH$155,"=0",Sum!AX$2:AX$153)</f>
        <v>49</v>
      </c>
      <c r="BA88">
        <f>SUMIF(Sum!$FH$4:$FH$155,"=0",Sum!AY$2:AY$153)</f>
        <v>1551</v>
      </c>
      <c r="BB88">
        <f>SUMIF(Sum!$FH$4:$FH$155,"=0",Sum!AZ$2:AZ$153)</f>
        <v>61.16999999999998</v>
      </c>
      <c r="BC88">
        <f>SUMIF(Sum!$FH$4:$FH$155,"=0",Sum!BA$2:BA$153)</f>
        <v>187.89933333333329</v>
      </c>
      <c r="BD88">
        <f>SUMIF(Sum!$FH$4:$FH$155,"=0",Sum!BB$2:BB$153)</f>
        <v>0</v>
      </c>
      <c r="BE88">
        <f>SUMIF(Sum!$FH$4:$FH$155,"=0",Sum!BC$2:BC$153)</f>
        <v>11</v>
      </c>
      <c r="BF88">
        <f>SUMIF(Sum!$FH$4:$FH$155,"=0",Sum!BD$2:BD$153)</f>
        <v>44</v>
      </c>
      <c r="BG88">
        <f>SUMIF(Sum!$FH$4:$FH$155,"=0",Sum!BE$2:BE$153)</f>
        <v>60.300000000000011</v>
      </c>
      <c r="BH88">
        <f>SUMIF(Sum!$FH$4:$FH$155,"=0",Sum!BF$2:BF$153)</f>
        <v>9562.3725490196102</v>
      </c>
      <c r="BI88">
        <f>SUMIF(Sum!$FH$4:$FH$155,"=0",Sum!BG$2:BG$153)</f>
        <v>48</v>
      </c>
      <c r="BJ88">
        <f>SUMIF(Sum!$FH$4:$FH$155,"=0",Sum!BH$2:BH$153)</f>
        <v>5235</v>
      </c>
      <c r="BK88">
        <f>SUMIF(Sum!$FH$4:$FH$155,"=0",Sum!BI$2:BI$153)</f>
        <v>3702</v>
      </c>
      <c r="BL88">
        <f>SUMIF(Sum!$FH$4:$FH$155,"=0",Sum!BJ$2:BJ$153)</f>
        <v>1654.7999999999995</v>
      </c>
      <c r="BM88">
        <f>SUMIF(Sum!$FH$4:$FH$155,"=0",Sum!BK$2:BK$153)</f>
        <v>0</v>
      </c>
      <c r="BN88">
        <f>SUMIF(Sum!$FH$4:$FH$155,"=0",Sum!BL$2:BL$153)</f>
        <v>117</v>
      </c>
      <c r="BO88">
        <f>SUMIF(Sum!$FH$4:$FH$155,"=0",Sum!BM$2:BM$153)</f>
        <v>7</v>
      </c>
      <c r="BP88">
        <f>SUMIF(Sum!$FH$4:$FH$155,"=0",Sum!BN$2:BN$153)</f>
        <v>2</v>
      </c>
      <c r="BQ88">
        <f>SUMIF(Sum!$FH$4:$FH$155,"=0",Sum!BO$2:BO$153)</f>
        <v>27</v>
      </c>
      <c r="BR88">
        <f>SUMIF(Sum!$FH$4:$FH$155,"=0",Sum!BP$2:BP$153)</f>
        <v>15</v>
      </c>
      <c r="BS88">
        <f>SUMIF(Sum!$FH$4:$FH$155,"=0",Sum!BQ$2:BQ$153)</f>
        <v>4</v>
      </c>
      <c r="BT88">
        <f>SUMIF(Sum!$FH$4:$FH$155,"=0",Sum!BR$2:BR$153)</f>
        <v>44</v>
      </c>
      <c r="BU88">
        <f>SUMIF(Sum!$FH$4:$FH$155,"=0",Sum!BS$2:BS$153)</f>
        <v>0</v>
      </c>
      <c r="BV88">
        <f>SUMIF(Sum!$FH$4:$FH$155,"=0",Sum!BT$2:BT$153)</f>
        <v>0</v>
      </c>
      <c r="BW88">
        <f>SUMIF(Sum!$FH$4:$FH$155,"=0",Sum!BU$2:BU$153)</f>
        <v>7</v>
      </c>
      <c r="BX88">
        <f>SUMIF(Sum!$FH$4:$FH$155,"=0",Sum!BV$2:BV$153)</f>
        <v>0</v>
      </c>
      <c r="BY88">
        <f>SUMIF(Sum!$FH$4:$FH$155,"=0",Sum!BW$2:BW$153)</f>
        <v>164</v>
      </c>
      <c r="BZ88">
        <f>SUMIF(Sum!$FH$4:$FH$155,"=0",Sum!BX$2:BX$153)</f>
        <v>0</v>
      </c>
      <c r="CA88">
        <f>SUMIF(Sum!$FH$4:$FH$155,"=0",Sum!BY$2:BY$153)</f>
        <v>12</v>
      </c>
      <c r="CB88">
        <f>SUMIF(Sum!$FH$4:$FH$155,"=0",Sum!BZ$2:BZ$153)</f>
        <v>34</v>
      </c>
      <c r="CC88">
        <f>SUMIF(Sum!$FH$4:$FH$155,"=0",Sum!CA$2:CA$153)</f>
        <v>7</v>
      </c>
      <c r="CD88">
        <f>SUMIF(Sum!$FH$4:$FH$155,"=0",Sum!CB$2:CB$153)</f>
        <v>12</v>
      </c>
      <c r="CE88">
        <f>SUMIF(Sum!$FH$4:$FH$155,"=0",Sum!CC$2:CC$153)</f>
        <v>5</v>
      </c>
      <c r="CF88">
        <f>SUMIF(Sum!$FH$4:$FH$155,"=0",Sum!CD$2:CD$153)</f>
        <v>0</v>
      </c>
      <c r="CG88">
        <f>SUMIF(Sum!$FH$4:$FH$155,"=0",Sum!CE$2:CE$153)</f>
        <v>34</v>
      </c>
      <c r="CH88">
        <f>SUMIF(Sum!$FH$4:$FH$155,"=0",Sum!CF$2:CF$153)</f>
        <v>8</v>
      </c>
      <c r="CI88">
        <f>SUMIF(Sum!$FH$4:$FH$155,"=0",Sum!CG$2:CG$153)</f>
        <v>41</v>
      </c>
      <c r="CJ88">
        <f>SUMIF(Sum!$FH$4:$FH$155,"=0",Sum!CH$2:CH$153)</f>
        <v>32620.469798657719</v>
      </c>
      <c r="CK88">
        <f>SUMIF(Sum!$FH$4:$FH$155,"=0",Sum!CI$2:CI$153)</f>
        <v>35035.310810810814</v>
      </c>
      <c r="CL88">
        <f>SUMIF(Sum!$FH$4:$FH$155,"=0",Sum!CJ$2:CJ$153)</f>
        <v>31</v>
      </c>
      <c r="CM88">
        <f>SUMIF(Sum!$FH$4:$FH$155,"=0",Sum!CK$2:CK$153)</f>
        <v>0</v>
      </c>
      <c r="CN88">
        <f>SUMIF(Sum!$FH$4:$FH$155,"=0",Sum!CL$2:CL$153)</f>
        <v>3</v>
      </c>
      <c r="CO88">
        <f>SUMIF(Sum!$FH$4:$FH$155,"=0",Sum!CM$2:CM$153)</f>
        <v>3</v>
      </c>
      <c r="CP88">
        <f>SUMIF(Sum!$FH$4:$FH$155,"=0",Sum!CN$2:CN$153)</f>
        <v>0</v>
      </c>
      <c r="CQ88">
        <f>SUMIF(Sum!$FH$4:$FH$155,"=0",Sum!CO$2:CO$153)</f>
        <v>1</v>
      </c>
      <c r="CR88">
        <f>SUMIF(Sum!$FH$4:$FH$155,"=0",Sum!CP$2:CP$153)</f>
        <v>19</v>
      </c>
      <c r="CS88">
        <f>SUMIF(Sum!$FH$4:$FH$155,"=0",Sum!CQ$2:CQ$153)</f>
        <v>2</v>
      </c>
      <c r="CT88">
        <f>SUMIF(Sum!$FH$4:$FH$155,"=0",Sum!CR$2:CR$153)</f>
        <v>1</v>
      </c>
      <c r="CU88">
        <f>SUMIF(Sum!$FH$4:$FH$155,"=0",Sum!CS$2:CS$153)</f>
        <v>0</v>
      </c>
      <c r="CV88">
        <f>SUMIF(Sum!$FH$4:$FH$155,"=0",Sum!CT$2:CT$153)</f>
        <v>1</v>
      </c>
      <c r="CW88">
        <f>SUMIF(Sum!$FH$4:$FH$155,"=0",Sum!CU$2:CU$153)</f>
        <v>13</v>
      </c>
      <c r="CX88">
        <f>SUMIF(Sum!$FH$4:$FH$155,"=0",Sum!CV$2:CV$153)</f>
        <v>27</v>
      </c>
      <c r="CY88">
        <f>SUMIF(Sum!$FH$4:$FH$155,"=0",Sum!CW$2:CW$153)</f>
        <v>1</v>
      </c>
      <c r="CZ88">
        <f>SUMIF(Sum!$FH$4:$FH$155,"=0",Sum!CX$2:CX$153)</f>
        <v>2</v>
      </c>
      <c r="DA88">
        <f>SUMIF(Sum!$FH$4:$FH$155,"=0",Sum!CY$2:CY$153)</f>
        <v>0</v>
      </c>
      <c r="DB88">
        <f>SUMIF(Sum!$FH$4:$FH$155,"=0",Sum!CZ$2:CZ$153)</f>
        <v>5</v>
      </c>
      <c r="DC88">
        <f>SUMIF(Sum!$FH$4:$FH$155,"=0",Sum!DA$2:DA$153)</f>
        <v>36</v>
      </c>
      <c r="DD88">
        <f>SUMIF(Sum!$FH$4:$FH$155,"=0",Sum!DB$2:DB$153)</f>
        <v>0</v>
      </c>
      <c r="DE88">
        <f>SUMIF(Sum!$FH$4:$FH$155,"=0",Sum!DC$2:DC$153)</f>
        <v>0</v>
      </c>
      <c r="DF88">
        <f>SUMIF(Sum!$FH$4:$FH$155,"=0",Sum!DD$2:DD$153)</f>
        <v>0</v>
      </c>
      <c r="DG88">
        <f>SUMIF(Sum!$FH$4:$FH$155,"=0",Sum!DE$2:DE$153)</f>
        <v>0</v>
      </c>
      <c r="DH88">
        <f>SUMIF(Sum!$FH$4:$FH$155,"=0",Sum!DF$2:DF$153)</f>
        <v>53</v>
      </c>
      <c r="DI88">
        <f>SUMIF(Sum!$FH$4:$FH$155,"=0",Sum!DG$2:DG$153)</f>
        <v>1</v>
      </c>
      <c r="DJ88">
        <f>SUMIF(Sum!$FH$4:$FH$155,"=0",Sum!DH$2:DH$153)</f>
        <v>0</v>
      </c>
      <c r="DK88">
        <f>SUMIF(Sum!$FH$4:$FH$155,"=0",Sum!DI$2:DI$153)</f>
        <v>0</v>
      </c>
      <c r="DL88">
        <f>SUMIF(Sum!$FH$4:$FH$155,"=0",Sum!DJ$2:DJ$153)</f>
        <v>52</v>
      </c>
      <c r="DM88">
        <f>SUMIF(Sum!$FH$4:$FH$155,"=0",Sum!DK$2:DK$153)</f>
        <v>18</v>
      </c>
      <c r="DN88">
        <f>SUMIF(Sum!$FH$4:$FH$155,"=0",Sum!DL$2:DL$153)</f>
        <v>15</v>
      </c>
      <c r="DO88">
        <f>SUMIF(Sum!$FH$4:$FH$155,"=0",Sum!DM$2:DM$153)</f>
        <v>0</v>
      </c>
      <c r="DP88">
        <f>SUMIF(Sum!$FH$4:$FH$155,"=0",Sum!DN$2:DN$153)</f>
        <v>7</v>
      </c>
      <c r="DQ88">
        <f>SUMIF(Sum!$FH$4:$FH$155,"=0",Sum!DO$2:DO$153)</f>
        <v>0</v>
      </c>
      <c r="DR88">
        <f>SUMIF(Sum!$FH$4:$FH$155,"=0",Sum!DP$2:DP$153)</f>
        <v>30</v>
      </c>
      <c r="DS88">
        <f>SUMIF(Sum!$FH$4:$FH$155,"=0",Sum!DQ$2:DQ$153)</f>
        <v>7</v>
      </c>
      <c r="DT88">
        <f>SUMIF(Sum!$FH$4:$FH$155,"=0",Sum!DR$2:DR$153)</f>
        <v>0</v>
      </c>
      <c r="DU88">
        <f>SUMIF(Sum!$FH$4:$FH$155,"=0",Sum!DS$2:DS$153)</f>
        <v>54</v>
      </c>
      <c r="DV88">
        <f>SUMIF(Sum!$FH$4:$FH$155,"=0",Sum!DT$2:DT$153)</f>
        <v>1282</v>
      </c>
      <c r="DW88">
        <f>SUMIF(Sum!$FH$4:$FH$155,"=0",Sum!DU$2:DU$153)</f>
        <v>1</v>
      </c>
      <c r="DX88">
        <f>SUMIF(Sum!$FH$4:$FH$155,"=0",Sum!DV$2:DV$153)</f>
        <v>4</v>
      </c>
      <c r="DY88">
        <f>SUMIF(Sum!$FH$4:$FH$155,"=0",Sum!DW$2:DW$153)</f>
        <v>1</v>
      </c>
      <c r="DZ88">
        <f>SUMIF(Sum!$FH$4:$FH$155,"=0",Sum!DX$2:DX$153)</f>
        <v>0</v>
      </c>
      <c r="EA88">
        <f>SUMIF(Sum!$FH$4:$FH$155,"=0",Sum!DY$2:DY$153)</f>
        <v>4</v>
      </c>
      <c r="EB88">
        <f>SUMIF(Sum!$FH$4:$FH$155,"=0",Sum!DZ$2:DZ$153)</f>
        <v>1</v>
      </c>
      <c r="EC88">
        <f>SUMIF(Sum!$FH$4:$FH$155,"=0",Sum!EA$2:EA$153)</f>
        <v>1</v>
      </c>
      <c r="ED88">
        <f>SUMIF(Sum!$FH$4:$FH$155,"=0",Sum!EB$2:EB$153)</f>
        <v>1</v>
      </c>
      <c r="EE88">
        <f>SUMIF(Sum!$FH$4:$FH$155,"=0",Sum!EC$2:EC$153)</f>
        <v>0</v>
      </c>
      <c r="EF88">
        <f>SUMIF(Sum!$FH$4:$FH$155,"=0",Sum!ED$2:ED$153)</f>
        <v>1</v>
      </c>
      <c r="EG88">
        <f>SUMIF(Sum!$FH$4:$FH$155,"=0",Sum!EE$2:EE$153)</f>
        <v>43</v>
      </c>
      <c r="EH88">
        <f>SUMIF(Sum!$FH$4:$FH$155,"=0",Sum!EF$2:EF$153)</f>
        <v>3</v>
      </c>
      <c r="EI88">
        <f>SUMIF(Sum!$FH$4:$FH$155,"=0",Sum!EG$2:EG$153)</f>
        <v>2</v>
      </c>
      <c r="EJ88">
        <f>SUMIF(Sum!$FH$4:$FH$155,"=0",Sum!EH$2:EH$153)</f>
        <v>2</v>
      </c>
      <c r="EK88">
        <f>SUMIF(Sum!$FH$4:$FH$155,"=0",Sum!EI$2:EI$153)</f>
        <v>2</v>
      </c>
      <c r="EL88">
        <f>SUMIF(Sum!$FH$4:$FH$155,"=0",Sum!EJ$2:EJ$153)</f>
        <v>2</v>
      </c>
      <c r="EM88">
        <f>SUMIF(Sum!$FH$4:$FH$155,"=0",Sum!EK$2:EK$153)</f>
        <v>1</v>
      </c>
      <c r="EN88">
        <f>SUMIF(Sum!$FH$4:$FH$155,"=0",Sum!EL$2:EL$153)</f>
        <v>0</v>
      </c>
      <c r="EO88">
        <f>SUMIF(Sum!$FH$4:$FH$155,"=0",Sum!EM$2:EM$153)</f>
        <v>36</v>
      </c>
      <c r="EP88">
        <f>SUMIF(Sum!$FH$4:$FH$155,"=0",Sum!EN$2:EN$153)</f>
        <v>4</v>
      </c>
      <c r="EQ88">
        <f>SUMIF(Sum!$FH$4:$FH$155,"=0",Sum!EO$2:EO$153)</f>
        <v>18</v>
      </c>
      <c r="ER88">
        <f>SUMIF(Sum!$FH$4:$FH$155,"=0",Sum!EP$2:EP$153)</f>
        <v>13</v>
      </c>
      <c r="ES88">
        <f>SUMIF(Sum!$FH$4:$FH$155,"=0",Sum!EQ$2:EQ$153)</f>
        <v>31</v>
      </c>
      <c r="ET88">
        <f>SUMIF(Sum!$FH$4:$FH$155,"=0",Sum!ER$2:ER$153)</f>
        <v>0</v>
      </c>
      <c r="EU88">
        <f>SUMIF(Sum!$FH$4:$FH$155,"=0",Sum!ES$2:ES$153)</f>
        <v>1</v>
      </c>
      <c r="EV88">
        <f>SUMIF(Sum!$FH$4:$FH$155,"=0",Sum!ET$2:ET$153)</f>
        <v>2</v>
      </c>
      <c r="EW88">
        <f>SUMIF(Sum!$FH$4:$FH$155,"=0",Sum!EU$2:EU$153)</f>
        <v>40</v>
      </c>
      <c r="EX88">
        <f>SUMIF(Sum!$FH$4:$FH$155,"=0",Sum!EV$2:EV$153)</f>
        <v>9</v>
      </c>
      <c r="EY88">
        <f>SUMIF(Sum!$FH$4:$FH$155,"=0",Sum!EW$2:EW$153)</f>
        <v>19</v>
      </c>
      <c r="EZ88">
        <f>SUMIF(Sum!$FH$4:$FH$155,"=0",Sum!EX$2:EX$153)</f>
        <v>27</v>
      </c>
      <c r="FA88">
        <f>SUMIF(Sum!$FH$4:$FH$155,"=0",Sum!EY$2:EY$153)</f>
        <v>20</v>
      </c>
      <c r="FB88">
        <f>SUMIF(Sum!$FH$4:$FH$155,"=0",Sum!EZ$2:EZ$153)</f>
        <v>7</v>
      </c>
      <c r="FC88">
        <f>SUMIF(Sum!$FH$4:$FH$155,"=0",Sum!FA$2:FA$153)</f>
        <v>23</v>
      </c>
      <c r="FD88">
        <f>SUMIF(Sum!$FH$4:$FH$155,"=0",Sum!FB$2:FB$153)</f>
        <v>5</v>
      </c>
      <c r="FE88">
        <f>SUMIF(Sum!$FH$4:$FH$155,"=0",Sum!FC$2:FC$153)</f>
        <v>0</v>
      </c>
    </row>
    <row r="89" spans="1:161" x14ac:dyDescent="0.25">
      <c r="A89" s="198"/>
      <c r="B89" s="44" t="s">
        <v>389</v>
      </c>
      <c r="C89" s="44"/>
      <c r="D89">
        <f>ROUND(D88/566*100,1)</f>
        <v>499.1</v>
      </c>
      <c r="E89">
        <f t="shared" ref="E89:BP89" si="271">ROUND(E88/566*100,1)</f>
        <v>4.2</v>
      </c>
      <c r="F89">
        <f t="shared" si="271"/>
        <v>1.9</v>
      </c>
      <c r="G89">
        <f t="shared" si="271"/>
        <v>2.1</v>
      </c>
      <c r="H89">
        <f t="shared" si="271"/>
        <v>1.4</v>
      </c>
      <c r="I89">
        <f t="shared" si="271"/>
        <v>7.2</v>
      </c>
      <c r="J89">
        <f t="shared" si="271"/>
        <v>9.4</v>
      </c>
      <c r="K89">
        <f t="shared" si="271"/>
        <v>1665.2</v>
      </c>
      <c r="L89">
        <f t="shared" si="271"/>
        <v>799.6</v>
      </c>
      <c r="M89">
        <f t="shared" si="271"/>
        <v>272.39999999999998</v>
      </c>
      <c r="N89">
        <f t="shared" si="271"/>
        <v>2.5</v>
      </c>
      <c r="O89">
        <f t="shared" si="271"/>
        <v>6.5</v>
      </c>
      <c r="P89">
        <f t="shared" si="271"/>
        <v>0.7</v>
      </c>
      <c r="Q89">
        <f t="shared" si="271"/>
        <v>8.8000000000000007</v>
      </c>
      <c r="R89">
        <f t="shared" si="271"/>
        <v>0.7</v>
      </c>
      <c r="S89">
        <f t="shared" si="271"/>
        <v>6.7</v>
      </c>
      <c r="T89">
        <f t="shared" si="271"/>
        <v>3.4</v>
      </c>
      <c r="U89">
        <f t="shared" si="271"/>
        <v>2.5</v>
      </c>
      <c r="V89">
        <f t="shared" si="271"/>
        <v>1.6</v>
      </c>
      <c r="W89">
        <f t="shared" si="271"/>
        <v>0.7</v>
      </c>
      <c r="X89">
        <f t="shared" si="271"/>
        <v>8.3000000000000007</v>
      </c>
      <c r="Y89">
        <f t="shared" si="271"/>
        <v>0.2</v>
      </c>
      <c r="Z89">
        <f t="shared" si="271"/>
        <v>3.7</v>
      </c>
      <c r="AA89">
        <f t="shared" si="271"/>
        <v>3.4</v>
      </c>
      <c r="AB89">
        <f t="shared" si="271"/>
        <v>0.7</v>
      </c>
      <c r="AC89">
        <f t="shared" si="271"/>
        <v>0.2</v>
      </c>
      <c r="AD89">
        <f t="shared" si="271"/>
        <v>0</v>
      </c>
      <c r="AE89">
        <f t="shared" si="271"/>
        <v>0.7</v>
      </c>
      <c r="AF89">
        <f t="shared" si="271"/>
        <v>0.2</v>
      </c>
      <c r="AG89">
        <f t="shared" si="271"/>
        <v>0.2</v>
      </c>
      <c r="AH89">
        <f t="shared" si="271"/>
        <v>0.4</v>
      </c>
      <c r="AI89">
        <f t="shared" si="271"/>
        <v>0.2</v>
      </c>
      <c r="AJ89">
        <f t="shared" si="271"/>
        <v>0.7</v>
      </c>
      <c r="AK89">
        <f t="shared" si="271"/>
        <v>0.2</v>
      </c>
      <c r="AL89">
        <f t="shared" si="271"/>
        <v>0</v>
      </c>
      <c r="AM89">
        <f t="shared" si="271"/>
        <v>0.5</v>
      </c>
      <c r="AN89">
        <f t="shared" si="271"/>
        <v>3</v>
      </c>
      <c r="AO89">
        <f t="shared" si="271"/>
        <v>3.4</v>
      </c>
      <c r="AP89">
        <f t="shared" si="271"/>
        <v>0.5</v>
      </c>
      <c r="AQ89">
        <f t="shared" si="271"/>
        <v>0.2</v>
      </c>
      <c r="AR89">
        <f t="shared" si="271"/>
        <v>0.7</v>
      </c>
      <c r="AS89">
        <f t="shared" si="271"/>
        <v>2.1</v>
      </c>
      <c r="AT89">
        <f t="shared" si="271"/>
        <v>6.2</v>
      </c>
      <c r="AU89">
        <f t="shared" si="271"/>
        <v>0.9</v>
      </c>
      <c r="AV89">
        <f t="shared" si="271"/>
        <v>0.5</v>
      </c>
      <c r="AW89">
        <f t="shared" si="271"/>
        <v>0.5</v>
      </c>
      <c r="AX89">
        <f t="shared" si="271"/>
        <v>8.1</v>
      </c>
      <c r="AY89">
        <f t="shared" si="271"/>
        <v>1.1000000000000001</v>
      </c>
      <c r="AZ89">
        <f t="shared" si="271"/>
        <v>8.6999999999999993</v>
      </c>
      <c r="BA89">
        <f t="shared" si="271"/>
        <v>274</v>
      </c>
      <c r="BB89">
        <f t="shared" si="271"/>
        <v>10.8</v>
      </c>
      <c r="BC89">
        <f t="shared" si="271"/>
        <v>33.200000000000003</v>
      </c>
      <c r="BD89">
        <f t="shared" si="271"/>
        <v>0</v>
      </c>
      <c r="BE89">
        <f t="shared" si="271"/>
        <v>1.9</v>
      </c>
      <c r="BF89">
        <f t="shared" si="271"/>
        <v>7.8</v>
      </c>
      <c r="BG89">
        <f t="shared" si="271"/>
        <v>10.7</v>
      </c>
      <c r="BH89">
        <f t="shared" si="271"/>
        <v>1689.5</v>
      </c>
      <c r="BI89">
        <f t="shared" si="271"/>
        <v>8.5</v>
      </c>
      <c r="BJ89">
        <f t="shared" si="271"/>
        <v>924.9</v>
      </c>
      <c r="BK89">
        <f t="shared" si="271"/>
        <v>654.1</v>
      </c>
      <c r="BL89">
        <f t="shared" si="271"/>
        <v>292.39999999999998</v>
      </c>
      <c r="BM89">
        <f t="shared" si="271"/>
        <v>0</v>
      </c>
      <c r="BN89">
        <f t="shared" si="271"/>
        <v>20.7</v>
      </c>
      <c r="BO89">
        <f t="shared" si="271"/>
        <v>1.2</v>
      </c>
      <c r="BP89">
        <f t="shared" si="271"/>
        <v>0.4</v>
      </c>
      <c r="BQ89">
        <f t="shared" ref="BQ89:EB89" si="272">ROUND(BQ88/566*100,1)</f>
        <v>4.8</v>
      </c>
      <c r="BR89">
        <f t="shared" si="272"/>
        <v>2.7</v>
      </c>
      <c r="BS89">
        <f t="shared" si="272"/>
        <v>0.7</v>
      </c>
      <c r="BT89">
        <f t="shared" si="272"/>
        <v>7.8</v>
      </c>
      <c r="BU89">
        <f t="shared" si="272"/>
        <v>0</v>
      </c>
      <c r="BV89">
        <f t="shared" si="272"/>
        <v>0</v>
      </c>
      <c r="BW89">
        <f t="shared" si="272"/>
        <v>1.2</v>
      </c>
      <c r="BX89">
        <f t="shared" si="272"/>
        <v>0</v>
      </c>
      <c r="BY89">
        <f t="shared" si="272"/>
        <v>29</v>
      </c>
      <c r="BZ89">
        <f t="shared" si="272"/>
        <v>0</v>
      </c>
      <c r="CA89">
        <f t="shared" si="272"/>
        <v>2.1</v>
      </c>
      <c r="CB89">
        <f t="shared" si="272"/>
        <v>6</v>
      </c>
      <c r="CC89">
        <f t="shared" si="272"/>
        <v>1.2</v>
      </c>
      <c r="CD89">
        <f t="shared" si="272"/>
        <v>2.1</v>
      </c>
      <c r="CE89">
        <f t="shared" si="272"/>
        <v>0.9</v>
      </c>
      <c r="CF89">
        <f t="shared" si="272"/>
        <v>0</v>
      </c>
      <c r="CG89">
        <f t="shared" si="272"/>
        <v>6</v>
      </c>
      <c r="CH89">
        <f t="shared" si="272"/>
        <v>1.4</v>
      </c>
      <c r="CI89">
        <f t="shared" si="272"/>
        <v>7.2</v>
      </c>
      <c r="CJ89">
        <f t="shared" si="272"/>
        <v>5763.3</v>
      </c>
      <c r="CK89">
        <f t="shared" si="272"/>
        <v>6190</v>
      </c>
      <c r="CL89">
        <f t="shared" si="272"/>
        <v>5.5</v>
      </c>
      <c r="CM89">
        <f t="shared" si="272"/>
        <v>0</v>
      </c>
      <c r="CN89">
        <f t="shared" si="272"/>
        <v>0.5</v>
      </c>
      <c r="CO89">
        <f t="shared" si="272"/>
        <v>0.5</v>
      </c>
      <c r="CP89">
        <f t="shared" si="272"/>
        <v>0</v>
      </c>
      <c r="CQ89">
        <f t="shared" si="272"/>
        <v>0.2</v>
      </c>
      <c r="CR89">
        <f t="shared" si="272"/>
        <v>3.4</v>
      </c>
      <c r="CS89">
        <f t="shared" si="272"/>
        <v>0.4</v>
      </c>
      <c r="CT89">
        <f t="shared" si="272"/>
        <v>0.2</v>
      </c>
      <c r="CU89">
        <f t="shared" si="272"/>
        <v>0</v>
      </c>
      <c r="CV89">
        <f t="shared" si="272"/>
        <v>0.2</v>
      </c>
      <c r="CW89">
        <f t="shared" si="272"/>
        <v>2.2999999999999998</v>
      </c>
      <c r="CX89">
        <f t="shared" si="272"/>
        <v>4.8</v>
      </c>
      <c r="CY89">
        <f t="shared" si="272"/>
        <v>0.2</v>
      </c>
      <c r="CZ89">
        <f t="shared" si="272"/>
        <v>0.4</v>
      </c>
      <c r="DA89">
        <f t="shared" si="272"/>
        <v>0</v>
      </c>
      <c r="DB89">
        <f t="shared" si="272"/>
        <v>0.9</v>
      </c>
      <c r="DC89">
        <f t="shared" si="272"/>
        <v>6.4</v>
      </c>
      <c r="DD89">
        <f t="shared" si="272"/>
        <v>0</v>
      </c>
      <c r="DE89">
        <f t="shared" si="272"/>
        <v>0</v>
      </c>
      <c r="DF89">
        <f t="shared" si="272"/>
        <v>0</v>
      </c>
      <c r="DG89">
        <f t="shared" si="272"/>
        <v>0</v>
      </c>
      <c r="DH89">
        <f t="shared" si="272"/>
        <v>9.4</v>
      </c>
      <c r="DI89">
        <f t="shared" si="272"/>
        <v>0.2</v>
      </c>
      <c r="DJ89">
        <f t="shared" si="272"/>
        <v>0</v>
      </c>
      <c r="DK89">
        <f t="shared" si="272"/>
        <v>0</v>
      </c>
      <c r="DL89">
        <f t="shared" si="272"/>
        <v>9.1999999999999993</v>
      </c>
      <c r="DM89">
        <f t="shared" si="272"/>
        <v>3.2</v>
      </c>
      <c r="DN89">
        <f t="shared" si="272"/>
        <v>2.7</v>
      </c>
      <c r="DO89">
        <f t="shared" si="272"/>
        <v>0</v>
      </c>
      <c r="DP89">
        <f t="shared" si="272"/>
        <v>1.2</v>
      </c>
      <c r="DQ89">
        <f t="shared" si="272"/>
        <v>0</v>
      </c>
      <c r="DR89">
        <f t="shared" si="272"/>
        <v>5.3</v>
      </c>
      <c r="DS89">
        <f t="shared" si="272"/>
        <v>1.2</v>
      </c>
      <c r="DT89">
        <f t="shared" si="272"/>
        <v>0</v>
      </c>
      <c r="DU89">
        <f t="shared" si="272"/>
        <v>9.5</v>
      </c>
      <c r="DV89">
        <f t="shared" si="272"/>
        <v>226.5</v>
      </c>
      <c r="DW89">
        <f t="shared" si="272"/>
        <v>0.2</v>
      </c>
      <c r="DX89">
        <f t="shared" si="272"/>
        <v>0.7</v>
      </c>
      <c r="DY89">
        <f t="shared" si="272"/>
        <v>0.2</v>
      </c>
      <c r="DZ89">
        <f t="shared" si="272"/>
        <v>0</v>
      </c>
      <c r="EA89">
        <f t="shared" si="272"/>
        <v>0.7</v>
      </c>
      <c r="EB89">
        <f t="shared" si="272"/>
        <v>0.2</v>
      </c>
      <c r="EC89">
        <f t="shared" ref="EC89:FE89" si="273">ROUND(EC88/566*100,1)</f>
        <v>0.2</v>
      </c>
      <c r="ED89">
        <f t="shared" si="273"/>
        <v>0.2</v>
      </c>
      <c r="EE89">
        <f t="shared" si="273"/>
        <v>0</v>
      </c>
      <c r="EF89">
        <f t="shared" si="273"/>
        <v>0.2</v>
      </c>
      <c r="EG89">
        <f t="shared" si="273"/>
        <v>7.6</v>
      </c>
      <c r="EH89">
        <f t="shared" si="273"/>
        <v>0.5</v>
      </c>
      <c r="EI89">
        <f t="shared" si="273"/>
        <v>0.4</v>
      </c>
      <c r="EJ89">
        <f t="shared" si="273"/>
        <v>0.4</v>
      </c>
      <c r="EK89">
        <f t="shared" si="273"/>
        <v>0.4</v>
      </c>
      <c r="EL89">
        <f t="shared" si="273"/>
        <v>0.4</v>
      </c>
      <c r="EM89">
        <f t="shared" si="273"/>
        <v>0.2</v>
      </c>
      <c r="EN89">
        <f t="shared" si="273"/>
        <v>0</v>
      </c>
      <c r="EO89">
        <f t="shared" si="273"/>
        <v>6.4</v>
      </c>
      <c r="EP89">
        <f t="shared" si="273"/>
        <v>0.7</v>
      </c>
      <c r="EQ89">
        <f t="shared" si="273"/>
        <v>3.2</v>
      </c>
      <c r="ER89">
        <f t="shared" si="273"/>
        <v>2.2999999999999998</v>
      </c>
      <c r="ES89">
        <f t="shared" si="273"/>
        <v>5.5</v>
      </c>
      <c r="ET89">
        <f t="shared" si="273"/>
        <v>0</v>
      </c>
      <c r="EU89">
        <f t="shared" si="273"/>
        <v>0.2</v>
      </c>
      <c r="EV89">
        <f t="shared" si="273"/>
        <v>0.4</v>
      </c>
      <c r="EW89">
        <f t="shared" si="273"/>
        <v>7.1</v>
      </c>
      <c r="EX89">
        <f t="shared" si="273"/>
        <v>1.6</v>
      </c>
      <c r="EY89">
        <f t="shared" si="273"/>
        <v>3.4</v>
      </c>
      <c r="EZ89">
        <f t="shared" si="273"/>
        <v>4.8</v>
      </c>
      <c r="FA89">
        <f t="shared" si="273"/>
        <v>3.5</v>
      </c>
      <c r="FB89">
        <f t="shared" si="273"/>
        <v>1.2</v>
      </c>
      <c r="FC89">
        <f t="shared" si="273"/>
        <v>4.0999999999999996</v>
      </c>
      <c r="FD89">
        <f t="shared" si="273"/>
        <v>0.9</v>
      </c>
      <c r="FE89">
        <f t="shared" si="273"/>
        <v>0</v>
      </c>
    </row>
    <row r="90" spans="1:161" x14ac:dyDescent="0.25">
      <c r="A90" s="198"/>
      <c r="B90" s="44" t="s">
        <v>405</v>
      </c>
      <c r="C90" s="44"/>
      <c r="D90" s="51" t="str">
        <f>IF(D$2="Scale",_xlfn.TEXTJOIN("",1,Calculations!D80," [", Calculations!D81,";",Calculations!D82,"]"),_xlfn.TEXTJOIN("",1,D88," (", D89,"%)"))</f>
        <v>52 [46,8;57]</v>
      </c>
      <c r="E90" s="152" t="str">
        <f>IF(E$2="Scale",_xlfn.TEXTJOIN("",1,Calculations!E80," [", Calculations!E81,";",Calculations!E82,"]"),_xlfn.TEXTJOIN("",1,E88," (", E89,"%)"))</f>
        <v>24 (4,2%)</v>
      </c>
      <c r="F90" s="152" t="str">
        <f>IF(F$2="Scale",_xlfn.TEXTJOIN("",1,Calculations!F80," [", Calculations!F81,";",Calculations!F82,"]"),_xlfn.TEXTJOIN("",1,F88," (", F89,"%)"))</f>
        <v>11 (1,9%)</v>
      </c>
      <c r="G90" s="152" t="str">
        <f>IF(G$2="Scale",_xlfn.TEXTJOIN("",1,Calculations!G80," [", Calculations!G81,";",Calculations!G82,"]"),_xlfn.TEXTJOIN("",1,G88," (", G89,"%)"))</f>
        <v>12 (2,1%)</v>
      </c>
      <c r="H90" s="152" t="str">
        <f>IF(H$2="Scale",_xlfn.TEXTJOIN("",1,Calculations!H80," [", Calculations!H81,";",Calculations!H82,"]"),_xlfn.TEXTJOIN("",1,H88," (", H89,"%)"))</f>
        <v>8 (1,4%)</v>
      </c>
      <c r="I90" s="152" t="str">
        <f>IF(I$2="Scale",_xlfn.TEXTJOIN("",1,Calculations!I80," [", Calculations!I81,";",Calculations!I82,"]"),_xlfn.TEXTJOIN("",1,I88," (", I89,"%)"))</f>
        <v>41 (7,2%)</v>
      </c>
      <c r="J90" s="152" t="str">
        <f>IF(J$2="Scale",_xlfn.TEXTJOIN("",1,Calculations!J80," [", Calculations!J81,";",Calculations!J82,"]"),_xlfn.TEXTJOIN("",1,J88," (", J89,"%)"))</f>
        <v>53 (9,4%)</v>
      </c>
      <c r="K90" s="152" t="str">
        <f>IF(K$2="Scale",_xlfn.TEXTJOIN("",1,Calculations!K80," [", Calculations!K81,";",Calculations!K82,"]"),_xlfn.TEXTJOIN("",1,K88," (", K89,"%)"))</f>
        <v>170 [166,8;175]</v>
      </c>
      <c r="L90" s="152" t="str">
        <f>IF(L$2="Scale",_xlfn.TEXTJOIN("",1,Calculations!L80," [", Calculations!L81,";",Calculations!L82,"]"),_xlfn.TEXTJOIN("",1,L88," (", L89,"%)"))</f>
        <v>81 [75;90]</v>
      </c>
      <c r="M90" s="152" t="str">
        <f>IF(M$2="Scale",_xlfn.TEXTJOIN("",1,Calculations!M80," [", Calculations!M81,";",Calculations!M82,"]"),_xlfn.TEXTJOIN("",1,M88," (", M89,"%)"))</f>
        <v>28,2 [25,4;30,1]</v>
      </c>
      <c r="N90" s="152" t="str">
        <f>IF(N$2="Scale",_xlfn.TEXTJOIN("",1,Calculations!N80," [", Calculations!N81,";",Calculations!N82,"]"),_xlfn.TEXTJOIN("",1,N88," (", N89,"%)"))</f>
        <v>14 (2,5%)</v>
      </c>
      <c r="O90" s="152" t="str">
        <f>IF(O$2="Scale",_xlfn.TEXTJOIN("",1,Calculations!O80," [", Calculations!O81,";",Calculations!O82,"]"),_xlfn.TEXTJOIN("",1,O88," (", O89,"%)"))</f>
        <v>37 (6,5%)</v>
      </c>
      <c r="P90" s="152" t="str">
        <f>IF(P$2="Scale",_xlfn.TEXTJOIN("",1,Calculations!P80," [", Calculations!P81,";",Calculations!P82,"]"),_xlfn.TEXTJOIN("",1,P88," (", P89,"%)"))</f>
        <v>4 (0,7%)</v>
      </c>
      <c r="Q90" s="152" t="str">
        <f>IF(Q$2="Scale",_xlfn.TEXTJOIN("",1,Calculations!Q80," [", Calculations!Q81,";",Calculations!Q82,"]"),_xlfn.TEXTJOIN("",1,Q88," (", Q89,"%)"))</f>
        <v>50 (8,8%)</v>
      </c>
      <c r="R90" s="152" t="str">
        <f>IF(R$2="Scale",_xlfn.TEXTJOIN("",1,Calculations!R80," [", Calculations!R81,";",Calculations!R82,"]"),_xlfn.TEXTJOIN("",1,R88," (", R89,"%)"))</f>
        <v>4 (0,7%)</v>
      </c>
      <c r="S90" s="152" t="str">
        <f>IF(S$2="Scale",_xlfn.TEXTJOIN("",1,Calculations!S80," [", Calculations!S81,";",Calculations!S82,"]"),_xlfn.TEXTJOIN("",1,S88," (", S89,"%)"))</f>
        <v>38 (6,7%)</v>
      </c>
      <c r="T90" s="152" t="str">
        <f>IF(T$2="Scale",_xlfn.TEXTJOIN("",1,Calculations!T80," [", Calculations!T81,";",Calculations!T82,"]"),_xlfn.TEXTJOIN("",1,T88," (", T89,"%)"))</f>
        <v>19 (3,4%)</v>
      </c>
      <c r="U90" s="152" t="str">
        <f>IF(U$2="Scale",_xlfn.TEXTJOIN("",1,Calculations!U80," [", Calculations!U81,";",Calculations!U82,"]"),_xlfn.TEXTJOIN("",1,U88," (", U89,"%)"))</f>
        <v>14 (2,5%)</v>
      </c>
      <c r="V90" s="152" t="str">
        <f>IF(V$2="Scale",_xlfn.TEXTJOIN("",1,Calculations!V80," [", Calculations!V81,";",Calculations!V82,"]"),_xlfn.TEXTJOIN("",1,V88," (", V89,"%)"))</f>
        <v>9 (1,6%)</v>
      </c>
      <c r="W90" s="152" t="str">
        <f>IF(W$2="Scale",_xlfn.TEXTJOIN("",1,Calculations!W80," [", Calculations!W81,";",Calculations!W82,"]"),_xlfn.TEXTJOIN("",1,W88," (", W89,"%)"))</f>
        <v>4 (0,7%)</v>
      </c>
      <c r="X90" s="152" t="str">
        <f>IF(X$2="Scale",_xlfn.TEXTJOIN("",1,Calculations!X80," [", Calculations!X81,";",Calculations!X82,"]"),_xlfn.TEXTJOIN("",1,X88," (", X89,"%)"))</f>
        <v>47 (8,3%)</v>
      </c>
      <c r="Y90" s="152" t="str">
        <f>IF(Y$2="Scale",_xlfn.TEXTJOIN("",1,Calculations!Y80," [", Calculations!Y81,";",Calculations!Y82,"]"),_xlfn.TEXTJOIN("",1,Y88," (", Y89,"%)"))</f>
        <v>1 (0,2%)</v>
      </c>
      <c r="Z90" s="152" t="str">
        <f>IF(Z$2="Scale",_xlfn.TEXTJOIN("",1,Calculations!Z80," [", Calculations!Z81,";",Calculations!Z82,"]"),_xlfn.TEXTJOIN("",1,Z88," (", Z89,"%)"))</f>
        <v>21 (3,7%)</v>
      </c>
      <c r="AA90" s="152" t="str">
        <f>IF(AA$2="Scale",_xlfn.TEXTJOIN("",1,Calculations!AA80," [", Calculations!AA81,";",Calculations!AA82,"]"),_xlfn.TEXTJOIN("",1,AA88," (", AA89,"%)"))</f>
        <v>19 (3,4%)</v>
      </c>
      <c r="AB90" s="152" t="str">
        <f>IF(AB$2="Scale",_xlfn.TEXTJOIN("",1,Calculations!AB80," [", Calculations!AB81,";",Calculations!AB82,"]"),_xlfn.TEXTJOIN("",1,AB88," (", AB89,"%)"))</f>
        <v>4 (0,7%)</v>
      </c>
      <c r="AC90" s="152" t="str">
        <f>IF(AC$2="Scale",_xlfn.TEXTJOIN("",1,Calculations!AC80," [", Calculations!AC81,";",Calculations!AC82,"]"),_xlfn.TEXTJOIN("",1,AC88," (", AC89,"%)"))</f>
        <v>1 (0,2%)</v>
      </c>
      <c r="AD90" s="152" t="str">
        <f>IF(AD$2="Scale",_xlfn.TEXTJOIN("",1,Calculations!AD80," [", Calculations!AD81,";",Calculations!AD82,"]"),_xlfn.TEXTJOIN("",1,AD88," (", AD89,"%)"))</f>
        <v>0 (0%)</v>
      </c>
      <c r="AE90" s="152" t="str">
        <f>IF(AE$2="Scale",_xlfn.TEXTJOIN("",1,Calculations!AE80," [", Calculations!AE81,";",Calculations!AE82,"]"),_xlfn.TEXTJOIN("",1,AE88," (", AE89,"%)"))</f>
        <v>4 (0,7%)</v>
      </c>
      <c r="AF90" s="152" t="str">
        <f>IF(AF$2="Scale",_xlfn.TEXTJOIN("",1,Calculations!AF80," [", Calculations!AF81,";",Calculations!AF82,"]"),_xlfn.TEXTJOIN("",1,AF88," (", AF89,"%)"))</f>
        <v>1 (0,2%)</v>
      </c>
      <c r="AG90" s="152" t="str">
        <f>IF(AG$2="Scale",_xlfn.TEXTJOIN("",1,Calculations!AG80," [", Calculations!AG81,";",Calculations!AG82,"]"),_xlfn.TEXTJOIN("",1,AG88," (", AG89,"%)"))</f>
        <v>1 (0,2%)</v>
      </c>
      <c r="AH90" s="152" t="str">
        <f>IF(AH$2="Scale",_xlfn.TEXTJOIN("",1,Calculations!AH80," [", Calculations!AH81,";",Calculations!AH82,"]"),_xlfn.TEXTJOIN("",1,AH88," (", AH89,"%)"))</f>
        <v>2 (0,4%)</v>
      </c>
      <c r="AI90" s="152" t="str">
        <f>IF(AI$2="Scale",_xlfn.TEXTJOIN("",1,Calculations!AI80," [", Calculations!AI81,";",Calculations!AI82,"]"),_xlfn.TEXTJOIN("",1,AI88," (", AI89,"%)"))</f>
        <v>1 (0,2%)</v>
      </c>
      <c r="AJ90" s="152" t="str">
        <f>IF(AJ$2="Scale",_xlfn.TEXTJOIN("",1,Calculations!AJ80," [", Calculations!AJ81,";",Calculations!AJ82,"]"),_xlfn.TEXTJOIN("",1,AJ88," (", AJ89,"%)"))</f>
        <v>4 (0,7%)</v>
      </c>
      <c r="AK90" s="152" t="str">
        <f>IF(AK$2="Scale",_xlfn.TEXTJOIN("",1,Calculations!AK80," [", Calculations!AK81,";",Calculations!AK82,"]"),_xlfn.TEXTJOIN("",1,AK88," (", AK89,"%)"))</f>
        <v>1 (0,2%)</v>
      </c>
      <c r="AL90" s="152" t="str">
        <f>IF(AL$2="Scale",_xlfn.TEXTJOIN("",1,Calculations!AL80," [", Calculations!AL81,";",Calculations!AL82,"]"),_xlfn.TEXTJOIN("",1,AL88," (", AL89,"%)"))</f>
        <v>0 (0%)</v>
      </c>
      <c r="AM90" s="152" t="str">
        <f>IF(AM$2="Scale",_xlfn.TEXTJOIN("",1,Calculations!AM80," [", Calculations!AM81,";",Calculations!AM82,"]"),_xlfn.TEXTJOIN("",1,AM88," (", AM89,"%)"))</f>
        <v>3 (0,5%)</v>
      </c>
      <c r="AN90" s="152" t="str">
        <f>IF(AN$2="Scale",_xlfn.TEXTJOIN("",1,Calculations!AN80," [", Calculations!AN81,";",Calculations!AN82,"]"),_xlfn.TEXTJOIN("",1,AN88," (", AN89,"%)"))</f>
        <v>17 (3%)</v>
      </c>
      <c r="AO90" s="152" t="str">
        <f>IF(AO$2="Scale",_xlfn.TEXTJOIN("",1,Calculations!AO80," [", Calculations!AO81,";",Calculations!AO82,"]"),_xlfn.TEXTJOIN("",1,AO88," (", AO89,"%)"))</f>
        <v>19 (3,4%)</v>
      </c>
      <c r="AP90" s="152" t="str">
        <f>IF(AP$2="Scale",_xlfn.TEXTJOIN("",1,Calculations!AP80," [", Calculations!AP81,";",Calculations!AP82,"]"),_xlfn.TEXTJOIN("",1,AP88," (", AP89,"%)"))</f>
        <v>3 (0,5%)</v>
      </c>
      <c r="AQ90" s="152" t="str">
        <f>IF(AQ$2="Scale",_xlfn.TEXTJOIN("",1,Calculations!AQ80," [", Calculations!AQ81,";",Calculations!AQ82,"]"),_xlfn.TEXTJOIN("",1,AQ88," (", AQ89,"%)"))</f>
        <v>1 (0,2%)</v>
      </c>
      <c r="AR90" s="152" t="str">
        <f>IF(AR$2="Scale",_xlfn.TEXTJOIN("",1,Calculations!AR80," [", Calculations!AR81,";",Calculations!AR82,"]"),_xlfn.TEXTJOIN("",1,AR88," (", AR89,"%)"))</f>
        <v>4 (0,7%)</v>
      </c>
      <c r="AS90" s="152" t="str">
        <f>IF(AS$2="Scale",_xlfn.TEXTJOIN("",1,Calculations!AS80," [", Calculations!AS81,";",Calculations!AS82,"]"),_xlfn.TEXTJOIN("",1,AS88," (", AS89,"%)"))</f>
        <v>12 (2,1%)</v>
      </c>
      <c r="AT90" s="152" t="str">
        <f>IF(AT$2="Scale",_xlfn.TEXTJOIN("",1,Calculations!AT80," [", Calculations!AT81,";",Calculations!AT82,"]"),_xlfn.TEXTJOIN("",1,AT88," (", AT89,"%)"))</f>
        <v>35 (6,2%)</v>
      </c>
      <c r="AU90" s="152" t="str">
        <f>IF(AU$2="Scale",_xlfn.TEXTJOIN("",1,Calculations!AU80," [", Calculations!AU81,";",Calculations!AU82,"]"),_xlfn.TEXTJOIN("",1,AU88," (", AU89,"%)"))</f>
        <v>5 (0,9%)</v>
      </c>
      <c r="AV90" s="152" t="str">
        <f>IF(AV$2="Scale",_xlfn.TEXTJOIN("",1,Calculations!AV80," [", Calculations!AV81,";",Calculations!AV82,"]"),_xlfn.TEXTJOIN("",1,AV88," (", AV89,"%)"))</f>
        <v>3 (0,5%)</v>
      </c>
      <c r="AW90" s="152" t="str">
        <f>IF(AW$2="Scale",_xlfn.TEXTJOIN("",1,Calculations!AW80," [", Calculations!AW81,";",Calculations!AW82,"]"),_xlfn.TEXTJOIN("",1,AW88," (", AW89,"%)"))</f>
        <v>3 (0,5%)</v>
      </c>
      <c r="AX90" s="152" t="str">
        <f>IF(AX$2="Scale",_xlfn.TEXTJOIN("",1,Calculations!AX80," [", Calculations!AX81,";",Calculations!AX82,"]"),_xlfn.TEXTJOIN("",1,AX88," (", AX89,"%)"))</f>
        <v>46 (8,1%)</v>
      </c>
      <c r="AY90" s="152" t="str">
        <f>IF(AY$2="Scale",_xlfn.TEXTJOIN("",1,Calculations!AY80," [", Calculations!AY81,";",Calculations!AY82,"]"),_xlfn.TEXTJOIN("",1,AY88," (", AY89,"%)"))</f>
        <v>6 (1,1%)</v>
      </c>
      <c r="AZ90" s="152" t="str">
        <f>IF(AZ$2="Scale",_xlfn.TEXTJOIN("",1,Calculations!AZ80," [", Calculations!AZ81,";",Calculations!AZ82,"]"),_xlfn.TEXTJOIN("",1,AZ88," (", AZ89,"%)"))</f>
        <v>49 (8,7%)</v>
      </c>
      <c r="BA90" s="152" t="str">
        <f>IF(BA$2="Scale",_xlfn.TEXTJOIN("",1,Calculations!BA80," [", Calculations!BA81,";",Calculations!BA82,"]"),_xlfn.TEXTJOIN("",1,BA88," (", BA89,"%)"))</f>
        <v>27 [21;34,6]</v>
      </c>
      <c r="BB90" s="152" t="str">
        <f>IF(BB$2="Scale",_xlfn.TEXTJOIN("",1,Calculations!BB80," [", Calculations!BB81,";",Calculations!BB82,"]"),_xlfn.TEXTJOIN("",1,BB88," (", BB89,"%)"))</f>
        <v>0,9 [0,7;1,4]</v>
      </c>
      <c r="BC90" s="152" t="str">
        <f>IF(BC$2="Scale",_xlfn.TEXTJOIN("",1,Calculations!BC80," [", Calculations!BC81,";",Calculations!BC82,"]"),_xlfn.TEXTJOIN("",1,BC88," (", BC89,"%)"))</f>
        <v>3,2 [2,9;3,7]</v>
      </c>
      <c r="BD90" s="152" t="str">
        <f>IF(BD$2="Scale",_xlfn.TEXTJOIN("",1,Calculations!BD80," [", Calculations!BD81,";",Calculations!BD82,"]"),_xlfn.TEXTJOIN("",1,BD88," (", BD89,"%)"))</f>
        <v>0 (0%)</v>
      </c>
      <c r="BE90" s="152" t="str">
        <f>IF(BE$2="Scale",_xlfn.TEXTJOIN("",1,Calculations!BE80," [", Calculations!BE81,";",Calculations!BE82,"]"),_xlfn.TEXTJOIN("",1,BE88," (", BE89,"%)"))</f>
        <v>11 (1,9%)</v>
      </c>
      <c r="BF90" s="152" t="str">
        <f>IF(BF$2="Scale",_xlfn.TEXTJOIN("",1,Calculations!BF80," [", Calculations!BF81,";",Calculations!BF82,"]"),_xlfn.TEXTJOIN("",1,BF88," (", BF89,"%)"))</f>
        <v>44 (7,8%)</v>
      </c>
      <c r="BG90" s="152" t="str">
        <f>IF(BG$2="Scale",_xlfn.TEXTJOIN("",1,Calculations!BG80," [", Calculations!BG81,";",Calculations!BG82,"]"),_xlfn.TEXTJOIN("",1,BG88," (", BG89,"%)"))</f>
        <v>1,1 [1;1,2]</v>
      </c>
      <c r="BH90" s="152" t="str">
        <f>IF(BH$2="Scale",_xlfn.TEXTJOIN("",1,Calculations!BH80," [", Calculations!BH81,";",Calculations!BH82,"]"),_xlfn.TEXTJOIN("",1,BH88," (", BH89,"%)"))</f>
        <v>168 [142,3;175,6]</v>
      </c>
      <c r="BI90" s="152" t="str">
        <f>IF(BI$2="Scale",_xlfn.TEXTJOIN("",1,Calculations!BI80," [", Calculations!BI81,";",Calculations!BI82,"]"),_xlfn.TEXTJOIN("",1,BI88," (", BI89,"%)"))</f>
        <v>48 (8,5%)</v>
      </c>
      <c r="BJ90" s="152" t="str">
        <f>IF(BJ$2="Scale",_xlfn.TEXTJOIN("",1,Calculations!BJ80," [", Calculations!BJ81,";",Calculations!BJ82,"]"),_xlfn.TEXTJOIN("",1,BJ88," (", BJ89,"%)"))</f>
        <v>106 [84;127,5]</v>
      </c>
      <c r="BK90" s="152" t="str">
        <f>IF(BK$2="Scale",_xlfn.TEXTJOIN("",1,Calculations!BK80," [", Calculations!BK81,";",Calculations!BK82,"]"),_xlfn.TEXTJOIN("",1,BK88," (", BK89,"%)"))</f>
        <v>72 [57,8;91,8]</v>
      </c>
      <c r="BL90" s="152" t="str">
        <f>IF(BL$2="Scale",_xlfn.TEXTJOIN("",1,Calculations!BL80," [", Calculations!BL81,";",Calculations!BL82,"]"),_xlfn.TEXTJOIN("",1,BL88," (", BL89,"%)"))</f>
        <v>34,2 [32,6;35,1]</v>
      </c>
      <c r="BM90" s="152" t="str">
        <f>IF(BM$2="Scale",_xlfn.TEXTJOIN("",1,Calculations!BM80," [", Calculations!BM81,";",Calculations!BM82,"]"),_xlfn.TEXTJOIN("",1,BM88," (", BM89,"%)"))</f>
        <v>0 (0%)</v>
      </c>
      <c r="BN90" s="152" t="str">
        <f>IF(BN$2="Scale",_xlfn.TEXTJOIN("",1,Calculations!BN80," [", Calculations!BN81,";",Calculations!BN82,"]"),_xlfn.TEXTJOIN("",1,BN88," (", BN89,"%)"))</f>
        <v>2 [2;3]</v>
      </c>
      <c r="BO90" s="152" t="str">
        <f>IF(BO$2="Scale",_xlfn.TEXTJOIN("",1,Calculations!BO80," [", Calculations!BO81,";",Calculations!BO82,"]"),_xlfn.TEXTJOIN("",1,BO88," (", BO89,"%)"))</f>
        <v>7 (1,2%)</v>
      </c>
      <c r="BP90" s="152" t="str">
        <f>IF(BP$2="Scale",_xlfn.TEXTJOIN("",1,Calculations!BP80," [", Calculations!BP81,";",Calculations!BP82,"]"),_xlfn.TEXTJOIN("",1,BP88," (", BP89,"%)"))</f>
        <v>2 (0,4%)</v>
      </c>
      <c r="BQ90" s="152" t="str">
        <f>IF(BQ$2="Scale",_xlfn.TEXTJOIN("",1,Calculations!BQ80," [", Calculations!BQ81,";",Calculations!BQ82,"]"),_xlfn.TEXTJOIN("",1,BQ88," (", BQ89,"%)"))</f>
        <v>27 (4,8%)</v>
      </c>
      <c r="BR90" s="152" t="str">
        <f>IF(BR$2="Scale",_xlfn.TEXTJOIN("",1,Calculations!BR80," [", Calculations!BR81,";",Calculations!BR82,"]"),_xlfn.TEXTJOIN("",1,BR88," (", BR89,"%)"))</f>
        <v>15 (2,7%)</v>
      </c>
      <c r="BS90" s="152" t="str">
        <f>IF(BS$2="Scale",_xlfn.TEXTJOIN("",1,Calculations!BS80," [", Calculations!BS81,";",Calculations!BS82,"]"),_xlfn.TEXTJOIN("",1,BS88," (", BS89,"%)"))</f>
        <v>4 (0,7%)</v>
      </c>
      <c r="BT90" s="152" t="str">
        <f>IF(BT$2="Scale",_xlfn.TEXTJOIN("",1,Calculations!BT80," [", Calculations!BT81,";",Calculations!BT82,"]"),_xlfn.TEXTJOIN("",1,BT88," (", BT89,"%)"))</f>
        <v>44 (7,8%)</v>
      </c>
      <c r="BU90" s="152" t="str">
        <f>IF(BU$2="Scale",_xlfn.TEXTJOIN("",1,Calculations!BU80," [", Calculations!BU81,";",Calculations!BU82,"]"),_xlfn.TEXTJOIN("",1,BU88," (", BU89,"%)"))</f>
        <v>0 (0%)</v>
      </c>
      <c r="BV90" s="152" t="str">
        <f>IF(BV$2="Scale",_xlfn.TEXTJOIN("",1,Calculations!BV80," [", Calculations!BV81,";",Calculations!BV82,"]"),_xlfn.TEXTJOIN("",1,BV88," (", BV89,"%)"))</f>
        <v>0 (0%)</v>
      </c>
      <c r="BW90" s="152" t="str">
        <f>IF(BW$2="Scale",_xlfn.TEXTJOIN("",1,Calculations!BW80," [", Calculations!BW81,";",Calculations!BW82,"]"),_xlfn.TEXTJOIN("",1,BW88," (", BW89,"%)"))</f>
        <v>7 (1,2%)</v>
      </c>
      <c r="BX90" s="152" t="str">
        <f>IF(BX$2="Scale",_xlfn.TEXTJOIN("",1,Calculations!BX80," [", Calculations!BX81,";",Calculations!BX82,"]"),_xlfn.TEXTJOIN("",1,BX88," (", BX89,"%)"))</f>
        <v>0 (0%)</v>
      </c>
      <c r="BY90" s="152" t="str">
        <f>IF(BY$2="Scale",_xlfn.TEXTJOIN("",1,Calculations!BY80," [", Calculations!BY81,";",Calculations!BY82,"]"),_xlfn.TEXTJOIN("",1,BY88," (", BY89,"%)"))</f>
        <v>3 [3;4]</v>
      </c>
      <c r="BZ90" s="152" t="str">
        <f>IF(BZ$2="Scale",_xlfn.TEXTJOIN("",1,Calculations!BZ80," [", Calculations!BZ81,";",Calculations!BZ82,"]"),_xlfn.TEXTJOIN("",1,BZ88," (", BZ89,"%)"))</f>
        <v>0 (0%)</v>
      </c>
      <c r="CA90" s="152" t="str">
        <f>IF(CA$2="Scale",_xlfn.TEXTJOIN("",1,Calculations!CA80," [", Calculations!CA81,";",Calculations!CA82,"]"),_xlfn.TEXTJOIN("",1,CA88," (", CA89,"%)"))</f>
        <v>12 (2,1%)</v>
      </c>
      <c r="CB90" s="152" t="str">
        <f>IF(CB$2="Scale",_xlfn.TEXTJOIN("",1,Calculations!CB80," [", Calculations!CB81,";",Calculations!CB82,"]"),_xlfn.TEXTJOIN("",1,CB88," (", CB89,"%)"))</f>
        <v>34 (6%)</v>
      </c>
      <c r="CC90" s="152" t="str">
        <f>IF(CC$2="Scale",_xlfn.TEXTJOIN("",1,Calculations!CC80," [", Calculations!CC81,";",Calculations!CC82,"]"),_xlfn.TEXTJOIN("",1,CC88," (", CC89,"%)"))</f>
        <v>7 (1,2%)</v>
      </c>
      <c r="CD90" s="152" t="str">
        <f>IF(CD$2="Scale",_xlfn.TEXTJOIN("",1,Calculations!CD80," [", Calculations!CD81,";",Calculations!CD82,"]"),_xlfn.TEXTJOIN("",1,CD88," (", CD89,"%)"))</f>
        <v>12 (2,1%)</v>
      </c>
      <c r="CE90" s="152" t="str">
        <f>IF(CE$2="Scale",_xlfn.TEXTJOIN("",1,Calculations!CE80," [", Calculations!CE81,";",Calculations!CE82,"]"),_xlfn.TEXTJOIN("",1,CE88," (", CE89,"%)"))</f>
        <v>5 (0,9%)</v>
      </c>
      <c r="CF90" s="152" t="str">
        <f>IF(CF$2="Scale",_xlfn.TEXTJOIN("",1,Calculations!CF80," [", Calculations!CF81,";",Calculations!CF82,"]"),_xlfn.TEXTJOIN("",1,CF88," (", CF89,"%)"))</f>
        <v>0 (0%)</v>
      </c>
      <c r="CG90" s="152" t="str">
        <f>IF(CG$2="Scale",_xlfn.TEXTJOIN("",1,Calculations!CG80," [", Calculations!CG81,";",Calculations!CG82,"]"),_xlfn.TEXTJOIN("",1,CG88," (", CG89,"%)"))</f>
        <v>34 (6%)</v>
      </c>
      <c r="CH90" s="152" t="str">
        <f>IF(CH$2="Scale",_xlfn.TEXTJOIN("",1,Calculations!CH80," [", Calculations!CH81,";",Calculations!CH82,"]"),_xlfn.TEXTJOIN("",1,CH88," (", CH89,"%)"))</f>
        <v>8 (1,4%)</v>
      </c>
      <c r="CI90" s="152" t="str">
        <f>IF(CI$2="Scale",_xlfn.TEXTJOIN("",1,Calculations!CI80," [", Calculations!CI81,";",Calculations!CI82,"]"),_xlfn.TEXTJOIN("",1,CI88," (", CI89,"%)"))</f>
        <v>41 (7,2%)</v>
      </c>
      <c r="CJ90" s="152" t="str">
        <f>IF(CJ$2="Scale",_xlfn.TEXTJOIN("",1,Calculations!CJ80," [", Calculations!CJ81,";",Calculations!CJ82,"]"),_xlfn.TEXTJOIN("",1,CJ88," (", CJ89,"%)"))</f>
        <v>700 [500;800]</v>
      </c>
      <c r="CK90" s="152" t="str">
        <f>IF(CK$2="Scale",_xlfn.TEXTJOIN("",1,Calculations!CK80," [", Calculations!CK81,";",Calculations!CK82,"]"),_xlfn.TEXTJOIN("",1,CK88," (", CK89,"%)"))</f>
        <v>615 [505;727,5]</v>
      </c>
      <c r="CL90" s="152" t="str">
        <f>IF(CL$2="Scale",_xlfn.TEXTJOIN("",1,Calculations!CL80," [", Calculations!CL81,";",Calculations!CL82,"]"),_xlfn.TEXTJOIN("",1,CL88," (", CL89,"%)"))</f>
        <v>31 (5,5%)</v>
      </c>
      <c r="CM90" s="152" t="str">
        <f>IF(CM$2="Scale",_xlfn.TEXTJOIN("",1,Calculations!CM80," [", Calculations!CM81,";",Calculations!CM82,"]"),_xlfn.TEXTJOIN("",1,CM88," (", CM89,"%)"))</f>
        <v>0 (0%)</v>
      </c>
      <c r="CN90" s="152" t="str">
        <f>IF(CN$2="Scale",_xlfn.TEXTJOIN("",1,Calculations!CN80," [", Calculations!CN81,";",Calculations!CN82,"]"),_xlfn.TEXTJOIN("",1,CN88," (", CN89,"%)"))</f>
        <v>3 (0,5%)</v>
      </c>
      <c r="CO90" s="152" t="str">
        <f>IF(CO$2="Scale",_xlfn.TEXTJOIN("",1,Calculations!CO80," [", Calculations!CO81,";",Calculations!CO82,"]"),_xlfn.TEXTJOIN("",1,CO88," (", CO89,"%)"))</f>
        <v>3 (0,5%)</v>
      </c>
      <c r="CP90" s="152" t="str">
        <f>IF(CP$2="Scale",_xlfn.TEXTJOIN("",1,Calculations!CP80," [", Calculations!CP81,";",Calculations!CP82,"]"),_xlfn.TEXTJOIN("",1,CP88," (", CP89,"%)"))</f>
        <v>0 (0%)</v>
      </c>
      <c r="CQ90" s="152" t="str">
        <f>IF(CQ$2="Scale",_xlfn.TEXTJOIN("",1,Calculations!CQ80," [", Calculations!CQ81,";",Calculations!CQ82,"]"),_xlfn.TEXTJOIN("",1,CQ88," (", CQ89,"%)"))</f>
        <v>1 (0,2%)</v>
      </c>
      <c r="CR90" s="152" t="str">
        <f>IF(CR$2="Scale",_xlfn.TEXTJOIN("",1,Calculations!CR80," [", Calculations!CR81,";",Calculations!CR82,"]"),_xlfn.TEXTJOIN("",1,CR88," (", CR89,"%)"))</f>
        <v>19 (3,4%)</v>
      </c>
      <c r="CS90" s="152" t="str">
        <f>IF(CS$2="Scale",_xlfn.TEXTJOIN("",1,Calculations!CS80," [", Calculations!CS81,";",Calculations!CS82,"]"),_xlfn.TEXTJOIN("",1,CS88," (", CS89,"%)"))</f>
        <v>2 (0,4%)</v>
      </c>
      <c r="CT90" s="152" t="str">
        <f>IF(CT$2="Scale",_xlfn.TEXTJOIN("",1,Calculations!CT80," [", Calculations!CT81,";",Calculations!CT82,"]"),_xlfn.TEXTJOIN("",1,CT88," (", CT89,"%)"))</f>
        <v>1 (0,2%)</v>
      </c>
      <c r="CU90" s="152" t="str">
        <f>IF(CU$2="Scale",_xlfn.TEXTJOIN("",1,Calculations!CU80," [", Calculations!CU81,";",Calculations!CU82,"]"),_xlfn.TEXTJOIN("",1,CU88," (", CU89,"%)"))</f>
        <v>0 (0%)</v>
      </c>
      <c r="CV90" s="152" t="str">
        <f>IF(CV$2="Scale",_xlfn.TEXTJOIN("",1,Calculations!CV80," [", Calculations!CV81,";",Calculations!CV82,"]"),_xlfn.TEXTJOIN("",1,CV88," (", CV89,"%)"))</f>
        <v>1 (0,2%)</v>
      </c>
      <c r="CW90" s="152" t="str">
        <f>IF(CW$2="Scale",_xlfn.TEXTJOIN("",1,Calculations!CW80," [", Calculations!CW81,";",Calculations!CW82,"]"),_xlfn.TEXTJOIN("",1,CW88," (", CW89,"%)"))</f>
        <v>13 (2,3%)</v>
      </c>
      <c r="CX90" s="152" t="str">
        <f>IF(CX$2="Scale",_xlfn.TEXTJOIN("",1,Calculations!CX80," [", Calculations!CX81,";",Calculations!CX82,"]"),_xlfn.TEXTJOIN("",1,CX88," (", CX89,"%)"))</f>
        <v>27 (4,8%)</v>
      </c>
      <c r="CY90" s="152" t="str">
        <f>IF(CY$2="Scale",_xlfn.TEXTJOIN("",1,Calculations!CY80," [", Calculations!CY81,";",Calculations!CY82,"]"),_xlfn.TEXTJOIN("",1,CY88," (", CY89,"%)"))</f>
        <v>1 (0,2%)</v>
      </c>
      <c r="CZ90" s="152" t="str">
        <f>IF(CZ$2="Scale",_xlfn.TEXTJOIN("",1,Calculations!CZ80," [", Calculations!CZ81,";",Calculations!CZ82,"]"),_xlfn.TEXTJOIN("",1,CZ88," (", CZ89,"%)"))</f>
        <v>2 (0,4%)</v>
      </c>
      <c r="DA90" s="152" t="str">
        <f>IF(DA$2="Scale",_xlfn.TEXTJOIN("",1,Calculations!DA80," [", Calculations!DA81,";",Calculations!DA82,"]"),_xlfn.TEXTJOIN("",1,DA88," (", DA89,"%)"))</f>
        <v>0 (0%)</v>
      </c>
      <c r="DB90" s="152" t="str">
        <f>IF(DB$2="Scale",_xlfn.TEXTJOIN("",1,Calculations!DB80," [", Calculations!DB81,";",Calculations!DB82,"]"),_xlfn.TEXTJOIN("",1,DB88," (", DB89,"%)"))</f>
        <v>5 (0,9%)</v>
      </c>
      <c r="DC90" s="152" t="str">
        <f>IF(DC$2="Scale",_xlfn.TEXTJOIN("",1,Calculations!DC80," [", Calculations!DC81,";",Calculations!DC82,"]"),_xlfn.TEXTJOIN("",1,DC88," (", DC89,"%)"))</f>
        <v>36 (6,4%)</v>
      </c>
      <c r="DD90" s="152" t="str">
        <f>IF(DD$2="Scale",_xlfn.TEXTJOIN("",1,Calculations!DD80," [", Calculations!DD81,";",Calculations!DD82,"]"),_xlfn.TEXTJOIN("",1,DD88," (", DD89,"%)"))</f>
        <v>0 (0%)</v>
      </c>
      <c r="DE90" s="152" t="str">
        <f>IF(DE$2="Scale",_xlfn.TEXTJOIN("",1,Calculations!DE80," [", Calculations!DE81,";",Calculations!DE82,"]"),_xlfn.TEXTJOIN("",1,DE88," (", DE89,"%)"))</f>
        <v>0 (0%)</v>
      </c>
      <c r="DF90" s="152" t="str">
        <f>IF(DF$2="Scale",_xlfn.TEXTJOIN("",1,Calculations!DF80," [", Calculations!DF81,";",Calculations!DF82,"]"),_xlfn.TEXTJOIN("",1,DF88," (", DF89,"%)"))</f>
        <v>0 (0%)</v>
      </c>
      <c r="DG90" s="152" t="str">
        <f>IF(DG$2="Scale",_xlfn.TEXTJOIN("",1,Calculations!DG80," [", Calculations!DG81,";",Calculations!DG82,"]"),_xlfn.TEXTJOIN("",1,DG88," (", DG89,"%)"))</f>
        <v>0 (0%)</v>
      </c>
      <c r="DH90" s="152" t="str">
        <f>IF(DH$2="Scale",_xlfn.TEXTJOIN("",1,Calculations!DH80," [", Calculations!DH81,";",Calculations!DH82,"]"),_xlfn.TEXTJOIN("",1,DH88," (", DH89,"%)"))</f>
        <v>53 (9,4%)</v>
      </c>
      <c r="DI90" s="152" t="str">
        <f>IF(DI$2="Scale",_xlfn.TEXTJOIN("",1,Calculations!DI80," [", Calculations!DI81,";",Calculations!DI82,"]"),_xlfn.TEXTJOIN("",1,DI88," (", DI89,"%)"))</f>
        <v>1 (0,2%)</v>
      </c>
      <c r="DJ90" s="152" t="str">
        <f>IF(DJ$2="Scale",_xlfn.TEXTJOIN("",1,Calculations!DJ80," [", Calculations!DJ81,";",Calculations!DJ82,"]"),_xlfn.TEXTJOIN("",1,DJ88," (", DJ89,"%)"))</f>
        <v>0 (0%)</v>
      </c>
      <c r="DK90" s="152" t="str">
        <f>IF(DK$2="Scale",_xlfn.TEXTJOIN("",1,Calculations!DK80," [", Calculations!DK81,";",Calculations!DK82,"]"),_xlfn.TEXTJOIN("",1,DK88," (", DK89,"%)"))</f>
        <v>0 (0%)</v>
      </c>
      <c r="DL90" s="152" t="str">
        <f>IF(DL$2="Scale",_xlfn.TEXTJOIN("",1,Calculations!DL80," [", Calculations!DL81,";",Calculations!DL82,"]"),_xlfn.TEXTJOIN("",1,DL88," (", DL89,"%)"))</f>
        <v>52 (9,2%)</v>
      </c>
      <c r="DM90" s="152" t="str">
        <f>IF(DM$2="Scale",_xlfn.TEXTJOIN("",1,Calculations!DM80," [", Calculations!DM81,";",Calculations!DM82,"]"),_xlfn.TEXTJOIN("",1,DM88," (", DM89,"%)"))</f>
        <v>18 (3,2%)</v>
      </c>
      <c r="DN90" s="152" t="str">
        <f>IF(DN$2="Scale",_xlfn.TEXTJOIN("",1,Calculations!DN80," [", Calculations!DN81,";",Calculations!DN82,"]"),_xlfn.TEXTJOIN("",1,DN88," (", DN89,"%)"))</f>
        <v>15 (2,7%)</v>
      </c>
      <c r="DO90" s="152" t="str">
        <f>IF(DO$2="Scale",_xlfn.TEXTJOIN("",1,Calculations!DO80," [", Calculations!DO81,";",Calculations!DO82,"]"),_xlfn.TEXTJOIN("",1,DO88," (", DO89,"%)"))</f>
        <v>0 (0%)</v>
      </c>
      <c r="DP90" s="152" t="str">
        <f>IF(DP$2="Scale",_xlfn.TEXTJOIN("",1,Calculations!DP80," [", Calculations!DP81,";",Calculations!DP82,"]"),_xlfn.TEXTJOIN("",1,DP88," (", DP89,"%)"))</f>
        <v>7 (1,2%)</v>
      </c>
      <c r="DQ90" s="152" t="str">
        <f>IF(DQ$2="Scale",_xlfn.TEXTJOIN("",1,Calculations!DQ80," [", Calculations!DQ81,";",Calculations!DQ82,"]"),_xlfn.TEXTJOIN("",1,DQ88," (", DQ89,"%)"))</f>
        <v>0 (0%)</v>
      </c>
      <c r="DR90" s="152" t="str">
        <f>IF(DR$2="Scale",_xlfn.TEXTJOIN("",1,Calculations!DR80," [", Calculations!DR81,";",Calculations!DR82,"]"),_xlfn.TEXTJOIN("",1,DR88," (", DR89,"%)"))</f>
        <v>30 (5,3%)</v>
      </c>
      <c r="DS90" s="152" t="str">
        <f>IF(DS$2="Scale",_xlfn.TEXTJOIN("",1,Calculations!DS80," [", Calculations!DS81,";",Calculations!DS82,"]"),_xlfn.TEXTJOIN("",1,DS88," (", DS89,"%)"))</f>
        <v>7 (1,2%)</v>
      </c>
      <c r="DT90" s="152" t="str">
        <f>IF(DT$2="Scale",_xlfn.TEXTJOIN("",1,Calculations!DT80," [", Calculations!DT81,";",Calculations!DT82,"]"),_xlfn.TEXTJOIN("",1,DT88," (", DT89,"%)"))</f>
        <v>0 (0%)</v>
      </c>
      <c r="DU90" s="152" t="str">
        <f>IF(DU$2="Scale",_xlfn.TEXTJOIN("",1,Calculations!DU80," [", Calculations!DU81,";",Calculations!DU82,"]"),_xlfn.TEXTJOIN("",1,DU88," (", DU89,"%)"))</f>
        <v>54 (9,5%)</v>
      </c>
      <c r="DV90" s="152" t="str">
        <f>IF(DV$2="Scale",_xlfn.TEXTJOIN("",1,Calculations!DV80," [", Calculations!DV81,";",Calculations!DV82,"]"),_xlfn.TEXTJOIN("",1,DV88," (", DV89,"%)"))</f>
        <v>21,5 [16,8;29,3]</v>
      </c>
      <c r="DW90" s="152" t="str">
        <f>IF(DW$2="Scale",_xlfn.TEXTJOIN("",1,Calculations!DW80," [", Calculations!DW81,";",Calculations!DW82,"]"),_xlfn.TEXTJOIN("",1,DW88," (", DW89,"%)"))</f>
        <v>1 (0,2%)</v>
      </c>
      <c r="DX90" s="152" t="str">
        <f>IF(DX$2="Scale",_xlfn.TEXTJOIN("",1,Calculations!DX80," [", Calculations!DX81,";",Calculations!DX82,"]"),_xlfn.TEXTJOIN("",1,DX88," (", DX89,"%)"))</f>
        <v>4 (0,7%)</v>
      </c>
      <c r="DY90" s="152" t="str">
        <f>IF(DY$2="Scale",_xlfn.TEXTJOIN("",1,Calculations!DY80," [", Calculations!DY81,";",Calculations!DY82,"]"),_xlfn.TEXTJOIN("",1,DY88," (", DY89,"%)"))</f>
        <v>1 (0,2%)</v>
      </c>
      <c r="DZ90" s="152" t="str">
        <f>IF(DZ$2="Scale",_xlfn.TEXTJOIN("",1,Calculations!DZ80," [", Calculations!DZ81,";",Calculations!DZ82,"]"),_xlfn.TEXTJOIN("",1,DZ88," (", DZ89,"%)"))</f>
        <v>0 (0%)</v>
      </c>
      <c r="EA90" s="152" t="str">
        <f>IF(EA$2="Scale",_xlfn.TEXTJOIN("",1,Calculations!EA80," [", Calculations!EA81,";",Calculations!EA82,"]"),_xlfn.TEXTJOIN("",1,EA88," (", EA89,"%)"))</f>
        <v>4 (0,7%)</v>
      </c>
      <c r="EB90" s="152" t="str">
        <f>IF(EB$2="Scale",_xlfn.TEXTJOIN("",1,Calculations!EB80," [", Calculations!EB81,";",Calculations!EB82,"]"),_xlfn.TEXTJOIN("",1,EB88," (", EB89,"%)"))</f>
        <v>1 (0,2%)</v>
      </c>
      <c r="EC90" s="152" t="str">
        <f>IF(EC$2="Scale",_xlfn.TEXTJOIN("",1,Calculations!EC80," [", Calculations!EC81,";",Calculations!EC82,"]"),_xlfn.TEXTJOIN("",1,EC88," (", EC89,"%)"))</f>
        <v>1 (0,2%)</v>
      </c>
      <c r="ED90" s="152" t="str">
        <f>IF(ED$2="Scale",_xlfn.TEXTJOIN("",1,Calculations!ED80," [", Calculations!ED81,";",Calculations!ED82,"]"),_xlfn.TEXTJOIN("",1,ED88," (", ED89,"%)"))</f>
        <v>1 (0,2%)</v>
      </c>
      <c r="EE90" s="152" t="str">
        <f>IF(EE$2="Scale",_xlfn.TEXTJOIN("",1,Calculations!EE80," [", Calculations!EE81,";",Calculations!EE82,"]"),_xlfn.TEXTJOIN("",1,EE88," (", EE89,"%)"))</f>
        <v>0 (0%)</v>
      </c>
      <c r="EF90" s="152" t="str">
        <f>IF(EF$2="Scale",_xlfn.TEXTJOIN("",1,Calculations!EF80," [", Calculations!EF81,";",Calculations!EF82,"]"),_xlfn.TEXTJOIN("",1,EF88," (", EF89,"%)"))</f>
        <v>1 (0,2%)</v>
      </c>
      <c r="EG90" s="152" t="str">
        <f>IF(EG$2="Scale",_xlfn.TEXTJOIN("",1,Calculations!EG80," [", Calculations!EG81,";",Calculations!EG82,"]"),_xlfn.TEXTJOIN("",1,EG88," (", EG89,"%)"))</f>
        <v>43 (7,6%)</v>
      </c>
      <c r="EH90" s="152" t="str">
        <f>IF(EH$2="Scale",_xlfn.TEXTJOIN("",1,Calculations!EH80," [", Calculations!EH81,";",Calculations!EH82,"]"),_xlfn.TEXTJOIN("",1,EH88," (", EH89,"%)"))</f>
        <v>3 (0,5%)</v>
      </c>
      <c r="EI90" s="152" t="str">
        <f>IF(EI$2="Scale",_xlfn.TEXTJOIN("",1,Calculations!EI80," [", Calculations!EI81,";",Calculations!EI82,"]"),_xlfn.TEXTJOIN("",1,EI88," (", EI89,"%)"))</f>
        <v>2 (0,4%)</v>
      </c>
      <c r="EJ90" s="152" t="str">
        <f>IF(EJ$2="Scale",_xlfn.TEXTJOIN("",1,Calculations!EJ80," [", Calculations!EJ81,";",Calculations!EJ82,"]"),_xlfn.TEXTJOIN("",1,EJ88," (", EJ89,"%)"))</f>
        <v>2 (0,4%)</v>
      </c>
      <c r="EK90" s="152" t="str">
        <f>IF(EK$2="Scale",_xlfn.TEXTJOIN("",1,Calculations!EK80," [", Calculations!EK81,";",Calculations!EK82,"]"),_xlfn.TEXTJOIN("",1,EK88," (", EK89,"%)"))</f>
        <v>2 (0,4%)</v>
      </c>
      <c r="EL90" s="152" t="str">
        <f>IF(EL$2="Scale",_xlfn.TEXTJOIN("",1,Calculations!EL80," [", Calculations!EL81,";",Calculations!EL82,"]"),_xlfn.TEXTJOIN("",1,EL88," (", EL89,"%)"))</f>
        <v>2 (0,4%)</v>
      </c>
      <c r="EM90" s="152" t="str">
        <f>IF(EM$2="Scale",_xlfn.TEXTJOIN("",1,Calculations!EM80," [", Calculations!EM81,";",Calculations!EM82,"]"),_xlfn.TEXTJOIN("",1,EM88," (", EM89,"%)"))</f>
        <v>1 (0,2%)</v>
      </c>
      <c r="EN90" s="152" t="str">
        <f>IF(EN$2="Scale",_xlfn.TEXTJOIN("",1,Calculations!EN80," [", Calculations!EN81,";",Calculations!EN82,"]"),_xlfn.TEXTJOIN("",1,EN88," (", EN89,"%)"))</f>
        <v>0 (0%)</v>
      </c>
      <c r="EO90" s="152" t="str">
        <f>IF(EO$2="Scale",_xlfn.TEXTJOIN("",1,Calculations!EO80," [", Calculations!EO81,";",Calculations!EO82,"]"),_xlfn.TEXTJOIN("",1,EO88," (", EO89,"%)"))</f>
        <v>36 (6,4%)</v>
      </c>
      <c r="EP90" s="152" t="str">
        <f>IF(EP$2="Scale",_xlfn.TEXTJOIN("",1,Calculations!EP80," [", Calculations!EP81,";",Calculations!EP82,"]"),_xlfn.TEXTJOIN("",1,EP88," (", EP89,"%)"))</f>
        <v>4 (0,7%)</v>
      </c>
      <c r="EQ90" s="152" t="str">
        <f>IF(EQ$2="Scale",_xlfn.TEXTJOIN("",1,Calculations!EQ80," [", Calculations!EQ81,";",Calculations!EQ82,"]"),_xlfn.TEXTJOIN("",1,EQ88," (", EQ89,"%)"))</f>
        <v>18 (3,2%)</v>
      </c>
      <c r="ER90" s="152" t="str">
        <f>IF(ER$2="Scale",_xlfn.TEXTJOIN("",1,Calculations!ER80," [", Calculations!ER81,";",Calculations!ER82,"]"),_xlfn.TEXTJOIN("",1,ER88," (", ER89,"%)"))</f>
        <v>13 (2,3%)</v>
      </c>
      <c r="ES90" s="152" t="str">
        <f>IF(ES$2="Scale",_xlfn.TEXTJOIN("",1,Calculations!ES80," [", Calculations!ES81,";",Calculations!ES82,"]"),_xlfn.TEXTJOIN("",1,ES88," (", ES89,"%)"))</f>
        <v>31 (5,5%)</v>
      </c>
      <c r="ET90" s="152" t="str">
        <f>IF(ET$2="Scale",_xlfn.TEXTJOIN("",1,Calculations!ET80," [", Calculations!ET81,";",Calculations!ET82,"]"),_xlfn.TEXTJOIN("",1,ET88," (", ET89,"%)"))</f>
        <v>0 (0%)</v>
      </c>
      <c r="EU90" s="152" t="str">
        <f>IF(EU$2="Scale",_xlfn.TEXTJOIN("",1,Calculations!EU80," [", Calculations!EU81,";",Calculations!EU82,"]"),_xlfn.TEXTJOIN("",1,EU88," (", EU89,"%)"))</f>
        <v>1 (0,2%)</v>
      </c>
      <c r="EV90" s="152" t="str">
        <f>IF(EV$2="Scale",_xlfn.TEXTJOIN("",1,Calculations!EV80," [", Calculations!EV81,";",Calculations!EV82,"]"),_xlfn.TEXTJOIN("",1,EV88," (", EV89,"%)"))</f>
        <v>2 (0,4%)</v>
      </c>
      <c r="EW90" s="152" t="str">
        <f>IF(EW$2="Scale",_xlfn.TEXTJOIN("",1,Calculations!EW80," [", Calculations!EW81,";",Calculations!EW82,"]"),_xlfn.TEXTJOIN("",1,EW88," (", EW89,"%)"))</f>
        <v>40 (7,1%)</v>
      </c>
      <c r="EX90" s="152" t="str">
        <f>IF(EX$2="Scale",_xlfn.TEXTJOIN("",1,Calculations!EX80," [", Calculations!EX81,";",Calculations!EX82,"]"),_xlfn.TEXTJOIN("",1,EX88," (", EX89,"%)"))</f>
        <v>9 (1,6%)</v>
      </c>
      <c r="EY90" s="152" t="str">
        <f>IF(EY$2="Scale",_xlfn.TEXTJOIN("",1,Calculations!EY80," [", Calculations!EY81,";",Calculations!EY82,"]"),_xlfn.TEXTJOIN("",1,EY88," (", EY89,"%)"))</f>
        <v>19 (3,4%)</v>
      </c>
      <c r="EZ90" s="152" t="str">
        <f>IF(EZ$2="Scale",_xlfn.TEXTJOIN("",1,Calculations!EZ80," [", Calculations!EZ81,";",Calculations!EZ82,"]"),_xlfn.TEXTJOIN("",1,EZ88," (", EZ89,"%)"))</f>
        <v>27 (4,8%)</v>
      </c>
      <c r="FA90" s="152" t="str">
        <f>IF(FA$2="Scale",_xlfn.TEXTJOIN("",1,Calculations!FA80," [", Calculations!FA81,";",Calculations!FA82,"]"),_xlfn.TEXTJOIN("",1,FA88," (", FA89,"%)"))</f>
        <v>20 (3,5%)</v>
      </c>
      <c r="FB90" s="152" t="str">
        <f>IF(FB$2="Scale",_xlfn.TEXTJOIN("",1,Calculations!FB80," [", Calculations!FB81,";",Calculations!FB82,"]"),_xlfn.TEXTJOIN("",1,FB88," (", FB89,"%)"))</f>
        <v>7 (1,2%)</v>
      </c>
      <c r="FC90" s="152" t="str">
        <f>IF(FC$2="Scale",_xlfn.TEXTJOIN("",1,Calculations!FC80," [", Calculations!FC81,";",Calculations!FC82,"]"),_xlfn.TEXTJOIN("",1,FC88," (", FC89,"%)"))</f>
        <v>23 (4,1%)</v>
      </c>
      <c r="FD90" s="152" t="str">
        <f>IF(FD$2="Scale",_xlfn.TEXTJOIN("",1,Calculations!FD80," [", Calculations!FD81,";",Calculations!FD82,"]"),_xlfn.TEXTJOIN("",1,FD88," (", FD89,"%)"))</f>
        <v>5 (0,9%)</v>
      </c>
      <c r="FE90" s="152" t="str">
        <f>IF(FE$2="Scale",_xlfn.TEXTJOIN("",1,Calculations!FE80," [", Calculations!FE81,";",Calculations!FE82,"]"),_xlfn.TEXTJOIN("",1,FE88," (", FE89,"%)"))</f>
        <v>0 (0%)</v>
      </c>
    </row>
    <row r="91" spans="1:161" ht="15" customHeight="1" x14ac:dyDescent="0.25">
      <c r="A91" s="151"/>
      <c r="B91" s="44"/>
      <c r="C91" s="44"/>
      <c r="D91" s="152"/>
      <c r="E91" s="152"/>
      <c r="F91" s="152"/>
      <c r="G91" s="152"/>
      <c r="H91" s="152"/>
      <c r="I91" s="152"/>
      <c r="J91" s="152"/>
      <c r="K91" s="152"/>
      <c r="L91" s="152"/>
      <c r="M91" s="152"/>
      <c r="N91" s="152"/>
      <c r="O91" s="152"/>
      <c r="P91" s="152"/>
      <c r="Q91" s="152"/>
      <c r="R91" s="152"/>
      <c r="S91" s="152"/>
      <c r="T91" s="152"/>
      <c r="U91" s="152"/>
      <c r="V91" s="152"/>
      <c r="W91" s="152"/>
      <c r="X91" s="152"/>
      <c r="Y91" s="152"/>
      <c r="Z91" s="152"/>
      <c r="AA91" s="152"/>
      <c r="AB91" s="152"/>
      <c r="AC91" s="152"/>
      <c r="AD91" s="152"/>
      <c r="AE91" s="152"/>
      <c r="AF91" s="152"/>
      <c r="AG91" s="152"/>
      <c r="AH91" s="152"/>
      <c r="AI91" s="152"/>
      <c r="AJ91" s="152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52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</row>
    <row r="92" spans="1:161" x14ac:dyDescent="0.25">
      <c r="A92" s="151"/>
      <c r="B92" s="44"/>
      <c r="C92" s="44"/>
      <c r="D92" s="152"/>
      <c r="E92" s="152"/>
      <c r="F92" s="152"/>
      <c r="G92" s="152"/>
      <c r="H92" s="152"/>
      <c r="I92" s="152"/>
      <c r="J92" s="152"/>
      <c r="K92" s="152"/>
      <c r="L92" s="152"/>
      <c r="M92" s="152"/>
      <c r="N92" s="152"/>
      <c r="O92" s="152"/>
      <c r="P92" s="152"/>
      <c r="Q92" s="152"/>
      <c r="R92" s="152"/>
      <c r="S92" s="152"/>
      <c r="T92" s="152"/>
      <c r="U92" s="152"/>
      <c r="V92" s="152"/>
      <c r="W92" s="152"/>
      <c r="X92" s="152"/>
      <c r="Y92" s="152"/>
      <c r="Z92" s="152"/>
      <c r="AA92" s="152"/>
      <c r="AB92" s="152"/>
      <c r="AC92" s="152"/>
      <c r="AD92" s="152"/>
      <c r="AE92" s="152"/>
      <c r="AF92" s="152"/>
      <c r="AG92" s="152"/>
      <c r="AH92" s="152"/>
      <c r="AI92" s="152"/>
      <c r="AJ92" s="152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  <c r="BK92" s="152"/>
      <c r="BL92" s="152"/>
      <c r="BM92" s="152"/>
      <c r="BN92" s="152"/>
      <c r="BO92" s="152"/>
      <c r="BP92" s="152"/>
      <c r="BQ92" s="152"/>
      <c r="BR92" s="152"/>
      <c r="BS92" s="152"/>
      <c r="BT92" s="152"/>
      <c r="BU92" s="152"/>
      <c r="BV92" s="152"/>
      <c r="BW92" s="152"/>
      <c r="BX92" s="152"/>
      <c r="BY92" s="152"/>
      <c r="BZ92" s="152"/>
      <c r="CA92" s="152"/>
      <c r="CB92" s="152"/>
      <c r="CC92" s="152"/>
      <c r="CD92" s="152"/>
      <c r="CE92" s="152"/>
      <c r="CF92" s="152"/>
      <c r="CG92" s="152"/>
      <c r="CH92" s="152"/>
      <c r="CI92" s="152"/>
      <c r="CJ92" s="152"/>
      <c r="CK92" s="152"/>
      <c r="CL92" s="152"/>
      <c r="CM92" s="152"/>
      <c r="CN92" s="152"/>
      <c r="CO92" s="152"/>
      <c r="CP92" s="152"/>
      <c r="CQ92" s="152"/>
      <c r="CR92" s="152"/>
      <c r="CS92" s="152"/>
      <c r="CT92" s="152"/>
      <c r="CU92" s="152"/>
      <c r="CV92" s="152"/>
      <c r="CW92" s="152"/>
      <c r="CX92" s="152"/>
      <c r="CY92" s="152"/>
      <c r="CZ92" s="152"/>
      <c r="DA92" s="152"/>
      <c r="DB92" s="152"/>
      <c r="DC92" s="152"/>
      <c r="DD92" s="152"/>
      <c r="DE92" s="152"/>
      <c r="DF92" s="152"/>
      <c r="DG92" s="152"/>
      <c r="DH92" s="152"/>
      <c r="DI92" s="152"/>
      <c r="DJ92" s="152"/>
      <c r="DK92" s="152"/>
      <c r="DL92" s="152"/>
      <c r="DM92" s="152"/>
      <c r="DN92" s="152"/>
      <c r="DO92" s="152"/>
      <c r="DP92" s="152"/>
      <c r="DQ92" s="152"/>
      <c r="DR92" s="152"/>
      <c r="DS92" s="152"/>
      <c r="DT92" s="152"/>
      <c r="DU92" s="152"/>
      <c r="DV92" s="152"/>
      <c r="DW92" s="152"/>
      <c r="DX92" s="152"/>
      <c r="DY92" s="152"/>
      <c r="DZ92" s="152"/>
      <c r="EA92" s="152"/>
      <c r="EB92" s="152"/>
      <c r="EC92" s="152"/>
      <c r="ED92" s="152"/>
      <c r="EE92" s="152"/>
      <c r="EF92" s="152"/>
      <c r="EG92" s="152"/>
      <c r="EH92" s="152"/>
      <c r="EI92" s="152"/>
      <c r="EJ92" s="152"/>
      <c r="EK92" s="152"/>
      <c r="EL92" s="152"/>
      <c r="EM92" s="152"/>
      <c r="EN92" s="152"/>
      <c r="EO92" s="152"/>
      <c r="EP92" s="152"/>
      <c r="EQ92" s="152"/>
      <c r="ER92" s="152"/>
      <c r="ES92" s="152"/>
      <c r="ET92" s="152"/>
      <c r="EU92" s="152"/>
      <c r="EV92" s="152"/>
      <c r="EW92" s="152"/>
      <c r="EX92" s="152"/>
      <c r="EY92" s="152"/>
      <c r="EZ92" s="152"/>
      <c r="FA92" s="152"/>
      <c r="FB92" s="152"/>
      <c r="FC92" s="152"/>
      <c r="FD92" s="152"/>
      <c r="FE92" s="152"/>
    </row>
    <row r="93" spans="1:161" x14ac:dyDescent="0.25">
      <c r="A93" s="198" t="s">
        <v>615</v>
      </c>
      <c r="B93" t="s">
        <v>385</v>
      </c>
      <c r="C93">
        <v>2</v>
      </c>
      <c r="D93" cm="1">
        <f t="array" ref="D93">ROUND(QUARTILE(IF(Sum!$FI$2:$FI$153=1,Sum!B$2:B$153),$C93),1)</f>
        <v>53</v>
      </c>
      <c r="E93" cm="1">
        <f t="array" ref="E93">ROUND(QUARTILE(IF(Sum!$FI$2:$FI$153=1,Sum!C$2:C$153),$C93),1)</f>
        <v>0</v>
      </c>
      <c r="F93" cm="1">
        <f t="array" ref="F93">ROUND(QUARTILE(IF(Sum!$FI$2:$FI$153=1,Sum!D$2:D$153),$C93),1)</f>
        <v>0</v>
      </c>
      <c r="G93" cm="1">
        <f t="array" ref="G93">ROUND(QUARTILE(IF(Sum!$FI$2:$FI$153=1,Sum!E$2:E$153),$C93),1)</f>
        <v>0</v>
      </c>
      <c r="H93" cm="1">
        <f t="array" ref="H93">ROUND(QUARTILE(IF(Sum!$FI$2:$FI$153=1,Sum!F$2:F$153),$C93),1)</f>
        <v>0</v>
      </c>
      <c r="I93" cm="1">
        <f t="array" ref="I93">ROUND(QUARTILE(IF(Sum!$FI$2:$FI$153=1,Sum!G$2:G$153),$C93),1)</f>
        <v>1</v>
      </c>
      <c r="J93" cm="1">
        <f t="array" ref="J93">ROUND(QUARTILE(IF(Sum!$FI$2:$FI$153=1,Sum!H$2:H$153),$C93),1)</f>
        <v>1</v>
      </c>
      <c r="K93" cm="1">
        <f t="array" ref="K93">ROUND(QUARTILE(IF(Sum!$FI$2:$FI$153=1,Sum!I$2:I$153),$C93),1)</f>
        <v>172</v>
      </c>
      <c r="L93" cm="1">
        <f t="array" ref="L93">ROUND(QUARTILE(IF(Sum!$FI$2:$FI$153=1,Sum!J$2:J$153),$C93),1)</f>
        <v>80</v>
      </c>
      <c r="M93" cm="1">
        <f t="array" ref="M93">ROUND(QUARTILE(IF(Sum!$FI$2:$FI$153=1,Sum!K$2:K$153),$C93),1)</f>
        <v>28</v>
      </c>
      <c r="N93" cm="1">
        <f t="array" ref="N93">ROUND(QUARTILE(IF(Sum!$FI$2:$FI$153=1,Sum!L$2:L$153),$C93),1)</f>
        <v>0</v>
      </c>
      <c r="O93" cm="1">
        <f t="array" ref="O93">ROUND(QUARTILE(IF(Sum!$FI$2:$FI$153=1,Sum!M$2:M$153),$C93),1)</f>
        <v>1</v>
      </c>
      <c r="P93" cm="1">
        <f t="array" ref="P93">ROUND(QUARTILE(IF(Sum!$FI$2:$FI$153=1,Sum!N$2:N$153),$C93),1)</f>
        <v>0</v>
      </c>
      <c r="Q93" cm="1">
        <f t="array" ref="Q93">ROUND(QUARTILE(IF(Sum!$FI$2:$FI$153=1,Sum!O$2:O$153),$C93),1)</f>
        <v>1</v>
      </c>
      <c r="R93" cm="1">
        <f t="array" ref="R93">ROUND(QUARTILE(IF(Sum!$FI$2:$FI$153=1,Sum!P$2:P$153),$C93),1)</f>
        <v>0</v>
      </c>
      <c r="S93" cm="1">
        <f t="array" ref="S93">ROUND(QUARTILE(IF(Sum!$FI$2:$FI$153=1,Sum!Q$2:Q$153),$C93),1)</f>
        <v>1</v>
      </c>
      <c r="T93" cm="1">
        <f t="array" ref="T93">ROUND(QUARTILE(IF(Sum!$FI$2:$FI$153=1,Sum!R$2:R$153),$C93),1)</f>
        <v>0</v>
      </c>
      <c r="U93" cm="1">
        <f t="array" ref="U93">ROUND(QUARTILE(IF(Sum!$FI$2:$FI$153=1,Sum!S$2:S$153),$C93),1)</f>
        <v>0</v>
      </c>
      <c r="V93" cm="1">
        <f t="array" ref="V93">ROUND(QUARTILE(IF(Sum!$FI$2:$FI$153=1,Sum!T$2:T$153),$C93),1)</f>
        <v>0</v>
      </c>
      <c r="W93" cm="1">
        <f t="array" ref="W93">ROUND(QUARTILE(IF(Sum!$FI$2:$FI$153=1,Sum!U$2:U$153),$C93),1)</f>
        <v>0</v>
      </c>
      <c r="X93" cm="1">
        <f t="array" ref="X93">ROUND(QUARTILE(IF(Sum!$FI$2:$FI$153=1,Sum!V$2:V$153),$C93),1)</f>
        <v>1</v>
      </c>
      <c r="Y93" cm="1">
        <f t="array" ref="Y93">ROUND(QUARTILE(IF(Sum!$FI$2:$FI$153=1,Sum!W$2:W$153),$C93),1)</f>
        <v>0</v>
      </c>
      <c r="Z93" cm="1">
        <f t="array" ref="Z93">ROUND(QUARTILE(IF(Sum!$FI$2:$FI$153=1,Sum!X$2:X$153),$C93),1)</f>
        <v>0</v>
      </c>
      <c r="AA93" cm="1">
        <f t="array" ref="AA93">ROUND(QUARTILE(IF(Sum!$FI$2:$FI$153=1,Sum!Y$2:Y$153),$C93),1)</f>
        <v>0</v>
      </c>
      <c r="AB93" cm="1">
        <f t="array" ref="AB93">ROUND(QUARTILE(IF(Sum!$FI$2:$FI$153=1,Sum!Z$2:Z$153),$C93),1)</f>
        <v>0</v>
      </c>
      <c r="AC93" cm="1">
        <f t="array" ref="AC93">ROUND(QUARTILE(IF(Sum!$FI$2:$FI$153=1,Sum!AA$2:AA$153),$C93),1)</f>
        <v>0</v>
      </c>
      <c r="AD93" cm="1">
        <f t="array" ref="AD93">ROUND(QUARTILE(IF(Sum!$FI$2:$FI$153=1,Sum!AB$2:AB$153),$C93),1)</f>
        <v>0</v>
      </c>
      <c r="AE93" cm="1">
        <f t="array" ref="AE93">ROUND(QUARTILE(IF(Sum!$FI$2:$FI$153=1,Sum!AC$2:AC$153),$C93),1)</f>
        <v>0</v>
      </c>
      <c r="AF93" cm="1">
        <f t="array" ref="AF93">ROUND(QUARTILE(IF(Sum!$FI$2:$FI$153=1,Sum!AD$2:AD$153),$C93),1)</f>
        <v>0</v>
      </c>
      <c r="AG93" cm="1">
        <f t="array" ref="AG93">ROUND(QUARTILE(IF(Sum!$FI$2:$FI$153=1,Sum!AE$2:AE$153),$C93),1)</f>
        <v>0</v>
      </c>
      <c r="AH93" cm="1">
        <f t="array" ref="AH93">ROUND(QUARTILE(IF(Sum!$FI$2:$FI$153=1,Sum!AF$2:AF$153),$C93),1)</f>
        <v>0</v>
      </c>
      <c r="AI93" cm="1">
        <f t="array" ref="AI93">ROUND(QUARTILE(IF(Sum!$FI$2:$FI$153=1,Sum!AG$2:AG$153),$C93),1)</f>
        <v>0</v>
      </c>
      <c r="AJ93" cm="1">
        <f t="array" ref="AJ93">ROUND(QUARTILE(IF(Sum!$FI$2:$FI$153=1,Sum!AH$2:AH$153),$C93),1)</f>
        <v>0</v>
      </c>
      <c r="AK93" cm="1">
        <f t="array" ref="AK93">ROUND(QUARTILE(IF(Sum!$FI$2:$FI$153=1,Sum!AI$2:AI$153),$C93),1)</f>
        <v>0</v>
      </c>
      <c r="AL93" cm="1">
        <f t="array" ref="AL93">ROUND(QUARTILE(IF(Sum!$FI$2:$FI$153=1,Sum!AJ$2:AJ$153),$C93),1)</f>
        <v>0</v>
      </c>
      <c r="AM93" cm="1">
        <f t="array" ref="AM93">ROUND(QUARTILE(IF(Sum!$FI$2:$FI$153=1,Sum!AK$2:AK$153),$C93),1)</f>
        <v>0</v>
      </c>
      <c r="AN93" cm="1">
        <f t="array" ref="AN93">ROUND(QUARTILE(IF(Sum!$FI$2:$FI$153=1,Sum!AL$2:AL$153),$C93),1)</f>
        <v>0</v>
      </c>
      <c r="AO93" cm="1">
        <f t="array" ref="AO93">ROUND(QUARTILE(IF(Sum!$FI$2:$FI$153=1,Sum!AM$2:AM$153),$C93),1)</f>
        <v>0</v>
      </c>
      <c r="AP93" cm="1">
        <f t="array" ref="AP93">ROUND(QUARTILE(IF(Sum!$FI$2:$FI$153=1,Sum!AN$2:AN$153),$C93),1)</f>
        <v>0</v>
      </c>
      <c r="AQ93" cm="1">
        <f t="array" ref="AQ93">ROUND(QUARTILE(IF(Sum!$FI$2:$FI$153=1,Sum!AO$2:AO$153),$C93),1)</f>
        <v>0</v>
      </c>
      <c r="AR93" cm="1">
        <f t="array" ref="AR93">ROUND(QUARTILE(IF(Sum!$FI$2:$FI$153=1,Sum!AP$2:AP$153),$C93),1)</f>
        <v>0</v>
      </c>
      <c r="AS93" cm="1">
        <f t="array" ref="AS93">ROUND(QUARTILE(IF(Sum!$FI$2:$FI$153=1,Sum!AQ$2:AQ$153),$C93),1)</f>
        <v>0</v>
      </c>
      <c r="AT93" cm="1">
        <f t="array" ref="AT93">ROUND(QUARTILE(IF(Sum!$FI$2:$FI$153=1,Sum!AR$2:AR$153),$C93),1)</f>
        <v>1</v>
      </c>
      <c r="AU93" cm="1">
        <f t="array" ref="AU93">ROUND(QUARTILE(IF(Sum!$FI$2:$FI$153=1,Sum!AS$2:AS$153),$C93),1)</f>
        <v>0</v>
      </c>
      <c r="AV93" cm="1">
        <f t="array" ref="AV93">ROUND(QUARTILE(IF(Sum!$FI$2:$FI$153=1,Sum!AT$2:AT$153),$C93),1)</f>
        <v>0</v>
      </c>
      <c r="AW93" cm="1">
        <f t="array" ref="AW93">ROUND(QUARTILE(IF(Sum!$FI$2:$FI$153=1,Sum!AU$2:AU$153),$C93),1)</f>
        <v>0</v>
      </c>
      <c r="AX93" cm="1">
        <f t="array" ref="AX93">ROUND(QUARTILE(IF(Sum!$FI$2:$FI$153=1,Sum!AV$2:AV$153),$C93),1)</f>
        <v>1</v>
      </c>
      <c r="AY93" cm="1">
        <f t="array" ref="AY93">ROUND(QUARTILE(IF(Sum!$FI$2:$FI$153=1,Sum!AW$2:AW$153),$C93),1)</f>
        <v>0</v>
      </c>
      <c r="AZ93" cm="1">
        <f t="array" ref="AZ93">ROUND(QUARTILE(IF(Sum!$FI$2:$FI$153=1,Sum!AX$2:AX$153),$C93),1)</f>
        <v>1</v>
      </c>
      <c r="BA93" cm="1">
        <f t="array" ref="BA93">ROUND(QUARTILE(IF(Sum!$FI$2:$FI$153=1,Sum!AY$2:AY$153),$C93),1)</f>
        <v>28</v>
      </c>
      <c r="BB93" cm="1">
        <f t="array" ref="BB93">ROUND(QUARTILE(IF(Sum!$FI$2:$FI$153=1,Sum!AZ$2:AZ$153),$C93),1)</f>
        <v>1.1000000000000001</v>
      </c>
      <c r="BC93" cm="1">
        <f t="array" ref="BC93">ROUND(QUARTILE(IF(Sum!$FI$2:$FI$153=1,Sum!BA$2:BA$153),$C93),1)</f>
        <v>3</v>
      </c>
      <c r="BD93" cm="1">
        <f t="array" ref="BD93">ROUND(QUARTILE(IF(Sum!$FI$2:$FI$153=1,Sum!BB$2:BB$153),$C93),1)</f>
        <v>0</v>
      </c>
      <c r="BE93" cm="1">
        <f t="array" ref="BE93">ROUND(QUARTILE(IF(Sum!$FI$2:$FI$153=1,Sum!BC$2:BC$153),$C93),1)</f>
        <v>0</v>
      </c>
      <c r="BF93" cm="1">
        <f t="array" ref="BF93">ROUND(QUARTILE(IF(Sum!$FI$2:$FI$153=1,Sum!BD$2:BD$153),$C93),1)</f>
        <v>1</v>
      </c>
      <c r="BG93" cm="1">
        <f t="array" ref="BG93">ROUND(QUARTILE(IF(Sum!$FI$2:$FI$153=1,Sum!BE$2:BE$153),$C93),1)</f>
        <v>1.1000000000000001</v>
      </c>
      <c r="BH93" cm="1">
        <f t="array" ref="BH93">ROUND(QUARTILE(IF(Sum!$FI$2:$FI$153=1,Sum!BF$2:BF$153),$C93),1)</f>
        <v>175.6</v>
      </c>
      <c r="BI93" cm="1">
        <f t="array" ref="BI93">ROUND(QUARTILE(IF(Sum!$FI$2:$FI$153=1,Sum!BG$2:BG$153),$C93),1)</f>
        <v>1</v>
      </c>
      <c r="BJ93" cm="1">
        <f t="array" ref="BJ93">ROUND(QUARTILE(IF(Sum!$FI$2:$FI$153=1,Sum!BH$2:BH$153),$C93),1)</f>
        <v>103</v>
      </c>
      <c r="BK93" cm="1">
        <f t="array" ref="BK93">ROUND(QUARTILE(IF(Sum!$FI$2:$FI$153=1,Sum!BI$2:BI$153),$C93),1)</f>
        <v>70</v>
      </c>
      <c r="BL93" cm="1">
        <f t="array" ref="BL93">ROUND(QUARTILE(IF(Sum!$FI$2:$FI$153=1,Sum!BJ$2:BJ$153),$C93),1)</f>
        <v>34</v>
      </c>
      <c r="BM93" cm="1">
        <f t="array" ref="BM93">ROUND(QUARTILE(IF(Sum!$FI$2:$FI$153=1,Sum!BK$2:BK$153),$C93),1)</f>
        <v>0</v>
      </c>
      <c r="BN93" cm="1">
        <f t="array" ref="BN93">ROUND(QUARTILE(IF(Sum!$FI$2:$FI$153=1,Sum!BL$2:BL$153),$C93),1)</f>
        <v>2</v>
      </c>
      <c r="BO93" cm="1">
        <f t="array" ref="BO93">ROUND(QUARTILE(IF(Sum!$FI$2:$FI$153=1,Sum!BM$2:BM$153),$C93),1)</f>
        <v>0</v>
      </c>
      <c r="BP93" cm="1">
        <f t="array" ref="BP93">ROUND(QUARTILE(IF(Sum!$FI$2:$FI$153=1,Sum!BN$2:BN$153),$C93),1)</f>
        <v>0</v>
      </c>
      <c r="BQ93" cm="1">
        <f t="array" ref="BQ93">ROUND(QUARTILE(IF(Sum!$FI$2:$FI$153=1,Sum!BO$2:BO$153),$C93),1)</f>
        <v>1</v>
      </c>
      <c r="BR93" cm="1">
        <f t="array" ref="BR93">ROUND(QUARTILE(IF(Sum!$FI$2:$FI$153=1,Sum!BP$2:BP$153),$C93),1)</f>
        <v>0</v>
      </c>
      <c r="BS93" cm="1">
        <f t="array" ref="BS93">ROUND(QUARTILE(IF(Sum!$FI$2:$FI$153=1,Sum!BQ$2:BQ$153),$C93),1)</f>
        <v>0</v>
      </c>
      <c r="BT93" cm="1">
        <f t="array" ref="BT93">ROUND(QUARTILE(IF(Sum!$FI$2:$FI$153=1,Sum!BR$2:BR$153),$C93),1)</f>
        <v>1</v>
      </c>
      <c r="BU93" cm="1">
        <f t="array" ref="BU93">ROUND(QUARTILE(IF(Sum!$FI$2:$FI$153=1,Sum!BS$2:BS$153),$C93),1)</f>
        <v>0</v>
      </c>
      <c r="BV93" cm="1">
        <f t="array" ref="BV93">ROUND(QUARTILE(IF(Sum!$FI$2:$FI$153=1,Sum!BT$2:BT$153),$C93),1)</f>
        <v>0</v>
      </c>
      <c r="BW93" cm="1">
        <f t="array" ref="BW93">ROUND(QUARTILE(IF(Sum!$FI$2:$FI$153=1,Sum!BU$2:BU$153),$C93),1)</f>
        <v>0</v>
      </c>
      <c r="BX93" cm="1">
        <f t="array" ref="BX93">ROUND(QUARTILE(IF(Sum!$FI$2:$FI$153=1,Sum!BV$2:BV$153),$C93),1)</f>
        <v>0</v>
      </c>
      <c r="BY93" cm="1">
        <f t="array" ref="BY93">ROUND(QUARTILE(IF(Sum!$FI$2:$FI$153=1,Sum!BW$2:BW$153),$C93),1)</f>
        <v>3</v>
      </c>
      <c r="BZ93" cm="1">
        <f t="array" ref="BZ93">ROUND(QUARTILE(IF(Sum!$FI$2:$FI$153=1,Sum!BX$2:BX$153),$C93),1)</f>
        <v>0</v>
      </c>
      <c r="CA93" cm="1">
        <f t="array" ref="CA93">ROUND(QUARTILE(IF(Sum!$FI$2:$FI$153=1,Sum!BY$2:BY$153),$C93),1)</f>
        <v>0</v>
      </c>
      <c r="CB93" cm="1">
        <f t="array" ref="CB93">ROUND(QUARTILE(IF(Sum!$FI$2:$FI$153=1,Sum!BZ$2:BZ$153),$C93),1)</f>
        <v>1</v>
      </c>
      <c r="CC93" cm="1">
        <f t="array" ref="CC93">ROUND(QUARTILE(IF(Sum!$FI$2:$FI$153=1,Sum!CA$2:CA$153),$C93),1)</f>
        <v>0</v>
      </c>
      <c r="CD93" cm="1">
        <f t="array" ref="CD93">ROUND(QUARTILE(IF(Sum!$FI$2:$FI$153=1,Sum!CB$2:CB$153),$C93),1)</f>
        <v>0</v>
      </c>
      <c r="CE93" cm="1">
        <f t="array" ref="CE93">ROUND(QUARTILE(IF(Sum!$FI$2:$FI$153=1,Sum!CC$2:CC$153),$C93),1)</f>
        <v>0</v>
      </c>
      <c r="CF93" cm="1">
        <f t="array" ref="CF93">ROUND(QUARTILE(IF(Sum!$FI$2:$FI$153=1,Sum!CD$2:CD$153),$C93),1)</f>
        <v>0</v>
      </c>
      <c r="CG93" cm="1">
        <f t="array" ref="CG93">ROUND(QUARTILE(IF(Sum!$FI$2:$FI$153=1,Sum!CE$2:CE$153),$C93),1)</f>
        <v>0</v>
      </c>
      <c r="CH93" cm="1">
        <f t="array" ref="CH93">ROUND(QUARTILE(IF(Sum!$FI$2:$FI$153=1,Sum!CF$2:CF$153),$C93),1)</f>
        <v>0</v>
      </c>
      <c r="CI93" cm="1">
        <f t="array" ref="CI93">ROUND(QUARTILE(IF(Sum!$FI$2:$FI$153=1,Sum!CG$2:CG$153),$C93),1)</f>
        <v>1</v>
      </c>
      <c r="CJ93" cm="1">
        <f t="array" ref="CJ93">ROUND(QUARTILE(IF(Sum!$FI$2:$FI$153=1,Sum!CH$2:CH$153),$C93),1)</f>
        <v>500</v>
      </c>
      <c r="CK93" cm="1">
        <f t="array" ref="CK93">ROUND(QUARTILE(IF(Sum!$FI$2:$FI$153=1,Sum!CI$2:CI$153),$C93),1)</f>
        <v>630</v>
      </c>
      <c r="CL93" cm="1">
        <f t="array" ref="CL93">ROUND(QUARTILE(IF(Sum!$FI$2:$FI$153=1,Sum!CJ$2:CJ$153),$C93),1)</f>
        <v>1</v>
      </c>
      <c r="CM93" cm="1">
        <f t="array" ref="CM93">ROUND(QUARTILE(IF(Sum!$FI$2:$FI$153=1,Sum!CK$2:CK$153),$C93),1)</f>
        <v>0</v>
      </c>
      <c r="CN93" cm="1">
        <f t="array" ref="CN93">ROUND(QUARTILE(IF(Sum!$FI$2:$FI$153=1,Sum!CL$2:CL$153),$C93),1)</f>
        <v>0</v>
      </c>
      <c r="CO93" cm="1">
        <f t="array" ref="CO93">ROUND(QUARTILE(IF(Sum!$FI$2:$FI$153=1,Sum!CM$2:CM$153),$C93),1)</f>
        <v>0</v>
      </c>
      <c r="CP93" cm="1">
        <f t="array" ref="CP93">ROUND(QUARTILE(IF(Sum!$FI$2:$FI$153=1,Sum!CN$2:CN$153),$C93),1)</f>
        <v>0</v>
      </c>
      <c r="CQ93" cm="1">
        <f t="array" ref="CQ93">ROUND(QUARTILE(IF(Sum!$FI$2:$FI$153=1,Sum!CO$2:CO$153),$C93),1)</f>
        <v>0</v>
      </c>
      <c r="CR93" cm="1">
        <f t="array" ref="CR93">ROUND(QUARTILE(IF(Sum!$FI$2:$FI$153=1,Sum!CP$2:CP$153),$C93),1)</f>
        <v>0</v>
      </c>
      <c r="CS93" cm="1">
        <f t="array" ref="CS93">ROUND(QUARTILE(IF(Sum!$FI$2:$FI$153=1,Sum!CQ$2:CQ$153),$C93),1)</f>
        <v>0</v>
      </c>
      <c r="CT93" cm="1">
        <f t="array" ref="CT93">ROUND(QUARTILE(IF(Sum!$FI$2:$FI$153=1,Sum!CR$2:CR$153),$C93),1)</f>
        <v>0</v>
      </c>
      <c r="CU93" cm="1">
        <f t="array" ref="CU93">ROUND(QUARTILE(IF(Sum!$FI$2:$FI$153=1,Sum!CS$2:CS$153),$C93),1)</f>
        <v>0</v>
      </c>
      <c r="CV93" cm="1">
        <f t="array" ref="CV93">ROUND(QUARTILE(IF(Sum!$FI$2:$FI$153=1,Sum!CT$2:CT$153),$C93),1)</f>
        <v>0</v>
      </c>
      <c r="CW93" cm="1">
        <f t="array" ref="CW93">ROUND(QUARTILE(IF(Sum!$FI$2:$FI$153=1,Sum!CU$2:CU$153),$C93),1)</f>
        <v>0</v>
      </c>
      <c r="CX93" cm="1">
        <f t="array" ref="CX93">ROUND(QUARTILE(IF(Sum!$FI$2:$FI$153=1,Sum!CV$2:CV$153),$C93),1)</f>
        <v>0</v>
      </c>
      <c r="CY93" cm="1">
        <f t="array" ref="CY93">ROUND(QUARTILE(IF(Sum!$FI$2:$FI$153=1,Sum!CW$2:CW$153),$C93),1)</f>
        <v>0</v>
      </c>
      <c r="CZ93" cm="1">
        <f t="array" ref="CZ93">ROUND(QUARTILE(IF(Sum!$FI$2:$FI$153=1,Sum!CX$2:CX$153),$C93),1)</f>
        <v>0</v>
      </c>
      <c r="DA93" cm="1">
        <f t="array" ref="DA93">ROUND(QUARTILE(IF(Sum!$FI$2:$FI$153=1,Sum!CY$2:CY$153),$C93),1)</f>
        <v>0</v>
      </c>
      <c r="DB93" cm="1">
        <f t="array" ref="DB93">ROUND(QUARTILE(IF(Sum!$FI$2:$FI$153=1,Sum!CZ$2:CZ$153),$C93),1)</f>
        <v>0</v>
      </c>
      <c r="DC93" cm="1">
        <f t="array" ref="DC93">ROUND(QUARTILE(IF(Sum!$FI$2:$FI$153=1,Sum!DA$2:DA$153),$C93),1)</f>
        <v>1</v>
      </c>
      <c r="DD93" cm="1">
        <f t="array" ref="DD93">ROUND(QUARTILE(IF(Sum!$FI$2:$FI$153=1,Sum!DB$2:DB$153),$C93),1)</f>
        <v>0</v>
      </c>
      <c r="DE93" cm="1">
        <f t="array" ref="DE93">ROUND(QUARTILE(IF(Sum!$FI$2:$FI$153=1,Sum!DC$2:DC$153),$C93),1)</f>
        <v>0</v>
      </c>
      <c r="DF93" cm="1">
        <f t="array" ref="DF93">ROUND(QUARTILE(IF(Sum!$FI$2:$FI$153=1,Sum!DD$2:DD$153),$C93),1)</f>
        <v>0</v>
      </c>
      <c r="DG93" cm="1">
        <f t="array" ref="DG93">ROUND(QUARTILE(IF(Sum!$FI$2:$FI$153=1,Sum!DE$2:DE$153),$C93),1)</f>
        <v>0</v>
      </c>
      <c r="DH93" cm="1">
        <f t="array" ref="DH93">ROUND(QUARTILE(IF(Sum!$FI$2:$FI$153=1,Sum!DF$2:DF$153),$C93),1)</f>
        <v>1</v>
      </c>
      <c r="DI93" cm="1">
        <f t="array" ref="DI93">ROUND(QUARTILE(IF(Sum!$FI$2:$FI$153=1,Sum!DG$2:DG$153),$C93),1)</f>
        <v>0</v>
      </c>
      <c r="DJ93" cm="1">
        <f t="array" ref="DJ93">ROUND(QUARTILE(IF(Sum!$FI$2:$FI$153=1,Sum!DH$2:DH$153),$C93),1)</f>
        <v>0</v>
      </c>
      <c r="DK93" cm="1">
        <f t="array" ref="DK93">ROUND(QUARTILE(IF(Sum!$FI$2:$FI$153=1,Sum!DI$2:DI$153),$C93),1)</f>
        <v>0</v>
      </c>
      <c r="DL93" cm="1">
        <f t="array" ref="DL93">ROUND(QUARTILE(IF(Sum!$FI$2:$FI$153=1,Sum!DJ$2:DJ$153),$C93),1)</f>
        <v>1</v>
      </c>
      <c r="DM93" cm="1">
        <f t="array" ref="DM93">ROUND(QUARTILE(IF(Sum!$FI$2:$FI$153=1,Sum!DK$2:DK$153),$C93),1)</f>
        <v>0</v>
      </c>
      <c r="DN93" cm="1">
        <f t="array" ref="DN93">ROUND(QUARTILE(IF(Sum!$FI$2:$FI$153=1,Sum!DL$2:DL$153),$C93),1)</f>
        <v>0</v>
      </c>
      <c r="DO93" cm="1">
        <f t="array" ref="DO93">ROUND(QUARTILE(IF(Sum!$FI$2:$FI$153=1,Sum!DM$2:DM$153),$C93),1)</f>
        <v>0</v>
      </c>
      <c r="DP93" cm="1">
        <f t="array" ref="DP93">ROUND(QUARTILE(IF(Sum!$FI$2:$FI$153=1,Sum!DN$2:DN$153),$C93),1)</f>
        <v>0</v>
      </c>
      <c r="DQ93" cm="1">
        <f t="array" ref="DQ93">ROUND(QUARTILE(IF(Sum!$FI$2:$FI$153=1,Sum!DO$2:DO$153),$C93),1)</f>
        <v>0</v>
      </c>
      <c r="DR93" cm="1">
        <f t="array" ref="DR93">ROUND(QUARTILE(IF(Sum!$FI$2:$FI$153=1,Sum!DP$2:DP$153),$C93),1)</f>
        <v>0</v>
      </c>
      <c r="DS93" cm="1">
        <f t="array" ref="DS93">ROUND(QUARTILE(IF(Sum!$FI$2:$FI$153=1,Sum!DQ$2:DQ$153),$C93),1)</f>
        <v>0</v>
      </c>
      <c r="DT93" cm="1">
        <f t="array" ref="DT93">ROUND(QUARTILE(IF(Sum!$FI$2:$FI$153=1,Sum!DR$2:DR$153),$C93),1)</f>
        <v>0</v>
      </c>
      <c r="DU93" cm="1">
        <f t="array" ref="DU93">ROUND(QUARTILE(IF(Sum!$FI$2:$FI$153=1,Sum!DS$2:DS$153),$C93),1)</f>
        <v>1</v>
      </c>
      <c r="DV93" cm="1">
        <f t="array" ref="DV93">ROUND(QUARTILE(IF(Sum!$FI$2:$FI$153=1,Sum!DT$2:DT$153),$C93),1)</f>
        <v>19</v>
      </c>
      <c r="DW93" cm="1">
        <f t="array" ref="DW93">ROUND(QUARTILE(IF(Sum!$FI$2:$FI$153=1,Sum!DU$2:DU$153),$C93),1)</f>
        <v>0</v>
      </c>
      <c r="DX93" cm="1">
        <f t="array" ref="DX93">ROUND(QUARTILE(IF(Sum!$FI$2:$FI$153=1,Sum!DV$2:DV$153),$C93),1)</f>
        <v>0</v>
      </c>
      <c r="DY93" cm="1">
        <f t="array" ref="DY93">ROUND(QUARTILE(IF(Sum!$FI$2:$FI$153=1,Sum!DW$2:DW$153),$C93),1)</f>
        <v>0</v>
      </c>
      <c r="DZ93" cm="1">
        <f t="array" ref="DZ93">ROUND(QUARTILE(IF(Sum!$FI$2:$FI$153=1,Sum!DX$2:DX$153),$C93),1)</f>
        <v>0</v>
      </c>
      <c r="EA93" cm="1">
        <f t="array" ref="EA93">ROUND(QUARTILE(IF(Sum!$FI$2:$FI$153=1,Sum!DY$2:DY$153),$C93),1)</f>
        <v>0</v>
      </c>
      <c r="EB93" cm="1">
        <f t="array" ref="EB93">ROUND(QUARTILE(IF(Sum!$FI$2:$FI$153=1,Sum!DZ$2:DZ$153),$C93),1)</f>
        <v>0</v>
      </c>
      <c r="EC93" cm="1">
        <f t="array" ref="EC93">ROUND(QUARTILE(IF(Sum!$FI$2:$FI$153=1,Sum!EA$2:EA$153),$C93),1)</f>
        <v>0</v>
      </c>
      <c r="ED93" cm="1">
        <f t="array" ref="ED93">ROUND(QUARTILE(IF(Sum!$FI$2:$FI$153=1,Sum!EB$2:EB$153),$C93),1)</f>
        <v>0</v>
      </c>
      <c r="EE93" cm="1">
        <f t="array" ref="EE93">ROUND(QUARTILE(IF(Sum!$FI$2:$FI$153=1,Sum!EC$2:EC$153),$C93),1)</f>
        <v>0</v>
      </c>
      <c r="EF93" cm="1">
        <f t="array" ref="EF93">ROUND(QUARTILE(IF(Sum!$FI$2:$FI$153=1,Sum!ED$2:ED$153),$C93),1)</f>
        <v>0</v>
      </c>
      <c r="EG93" cm="1">
        <f t="array" ref="EG93">ROUND(QUARTILE(IF(Sum!$FI$2:$FI$153=1,Sum!EE$2:EE$153),$C93),1)</f>
        <v>1</v>
      </c>
      <c r="EH93" cm="1">
        <f t="array" ref="EH93">ROUND(QUARTILE(IF(Sum!$FI$2:$FI$153=1,Sum!EF$2:EF$153),$C93),1)</f>
        <v>0</v>
      </c>
      <c r="EI93" cm="1">
        <f t="array" ref="EI93">ROUND(QUARTILE(IF(Sum!$FI$2:$FI$153=1,Sum!EG$2:EG$153),$C93),1)</f>
        <v>0</v>
      </c>
      <c r="EJ93" cm="1">
        <f t="array" ref="EJ93">ROUND(QUARTILE(IF(Sum!$FI$2:$FI$153=1,Sum!EH$2:EH$153),$C93),1)</f>
        <v>0</v>
      </c>
      <c r="EK93" cm="1">
        <f t="array" ref="EK93">ROUND(QUARTILE(IF(Sum!$FI$2:$FI$153=1,Sum!EI$2:EI$153),$C93),1)</f>
        <v>0</v>
      </c>
      <c r="EL93" cm="1">
        <f t="array" ref="EL93">ROUND(QUARTILE(IF(Sum!$FI$2:$FI$153=1,Sum!EJ$2:EJ$153),$C93),1)</f>
        <v>0</v>
      </c>
      <c r="EM93" cm="1">
        <f t="array" ref="EM93">ROUND(QUARTILE(IF(Sum!$FI$2:$FI$153=1,Sum!EK$2:EK$153),$C93),1)</f>
        <v>0</v>
      </c>
      <c r="EN93" cm="1">
        <f t="array" ref="EN93">ROUND(QUARTILE(IF(Sum!$FI$2:$FI$153=1,Sum!EL$2:EL$153),$C93),1)</f>
        <v>0</v>
      </c>
      <c r="EO93" cm="1">
        <f t="array" ref="EO93">ROUND(QUARTILE(IF(Sum!$FI$2:$FI$153=1,Sum!EM$2:EM$153),$C93),1)</f>
        <v>1</v>
      </c>
      <c r="EP93" cm="1">
        <f t="array" ref="EP93">ROUND(QUARTILE(IF(Sum!$FI$2:$FI$153=1,Sum!EN$2:EN$153),$C93),1)</f>
        <v>0</v>
      </c>
      <c r="EQ93" cm="1">
        <f t="array" ref="EQ93">ROUND(QUARTILE(IF(Sum!$FI$2:$FI$153=1,Sum!EO$2:EO$153),$C93),1)</f>
        <v>0</v>
      </c>
      <c r="ER93" cm="1">
        <f t="array" ref="ER93">ROUND(QUARTILE(IF(Sum!$FI$2:$FI$153=1,Sum!EP$2:EP$153),$C93),1)</f>
        <v>0</v>
      </c>
      <c r="ES93" cm="1">
        <f t="array" ref="ES93">ROUND(QUARTILE(IF(Sum!$FI$2:$FI$153=1,Sum!EQ$2:EQ$153),$C93),1)</f>
        <v>1</v>
      </c>
      <c r="ET93" cm="1">
        <f t="array" ref="ET93">ROUND(QUARTILE(IF(Sum!$FI$2:$FI$153=1,Sum!ER$2:ER$153),$C93),1)</f>
        <v>0</v>
      </c>
      <c r="EU93" cm="1">
        <f t="array" ref="EU93">ROUND(QUARTILE(IF(Sum!$FI$2:$FI$153=1,Sum!ES$2:ES$153),$C93),1)</f>
        <v>0</v>
      </c>
      <c r="EV93" cm="1">
        <f t="array" ref="EV93">ROUND(QUARTILE(IF(Sum!$FI$2:$FI$153=1,Sum!ET$2:ET$153),$C93),1)</f>
        <v>0</v>
      </c>
      <c r="EW93" cm="1">
        <f t="array" ref="EW93">ROUND(QUARTILE(IF(Sum!$FI$2:$FI$153=1,Sum!EU$2:EU$153),$C93),1)</f>
        <v>1</v>
      </c>
      <c r="EX93" cm="1">
        <f t="array" ref="EX93">ROUND(QUARTILE(IF(Sum!$FI$2:$FI$153=1,Sum!EV$2:EV$153),$C93),1)</f>
        <v>0</v>
      </c>
      <c r="EY93" cm="1">
        <f t="array" ref="EY93">ROUND(QUARTILE(IF(Sum!$FI$2:$FI$153=1,Sum!EW$2:EW$153),$C93),1)</f>
        <v>0</v>
      </c>
      <c r="EZ93" cm="1">
        <f t="array" ref="EZ93">ROUND(QUARTILE(IF(Sum!$FI$2:$FI$153=1,Sum!EX$2:EX$153),$C93),1)</f>
        <v>0</v>
      </c>
      <c r="FA93" cm="1">
        <f t="array" ref="FA93">ROUND(QUARTILE(IF(Sum!$FI$2:$FI$153=1,Sum!EY$2:EY$153),$C93),1)</f>
        <v>0</v>
      </c>
      <c r="FB93" cm="1">
        <f t="array" ref="FB93">ROUND(QUARTILE(IF(Sum!$FI$2:$FI$153=1,Sum!EZ$2:EZ$153),$C93),1)</f>
        <v>0</v>
      </c>
      <c r="FC93" cm="1">
        <f t="array" ref="FC93">ROUND(QUARTILE(IF(Sum!$FI$2:$FI$153=1,Sum!FA$2:FA$153),$C93),1)</f>
        <v>0</v>
      </c>
      <c r="FD93" cm="1">
        <f t="array" ref="FD93">ROUND(QUARTILE(IF(Sum!$FI$2:$FI$153=1,Sum!FB$2:FB$153),$C93),1)</f>
        <v>0</v>
      </c>
      <c r="FE93" cm="1">
        <f t="array" ref="FE93">ROUND(QUARTILE(IF(Sum!$FI$2:$FI$153=1,Sum!FC$2:FC$153),$C93),1)</f>
        <v>0</v>
      </c>
    </row>
    <row r="94" spans="1:161" x14ac:dyDescent="0.25">
      <c r="A94" s="198"/>
      <c r="B94" t="s">
        <v>384</v>
      </c>
      <c r="C94">
        <v>1</v>
      </c>
      <c r="D94" cm="1">
        <f t="array" ref="D94">ROUND(QUARTILE(IF(Sum!$FI$2:$FI$153=1,Sum!B$2:B$153),$C94),1)</f>
        <v>49</v>
      </c>
      <c r="E94" cm="1">
        <f t="array" ref="E94">ROUND(QUARTILE(IF(Sum!$FI$2:$FI$153=1,Sum!C$2:C$153),$C94),1)</f>
        <v>0</v>
      </c>
      <c r="F94" cm="1">
        <f t="array" ref="F94">ROUND(QUARTILE(IF(Sum!$FI$2:$FI$153=1,Sum!D$2:D$153),$C94),1)</f>
        <v>0</v>
      </c>
      <c r="G94" cm="1">
        <f t="array" ref="G94">ROUND(QUARTILE(IF(Sum!$FI$2:$FI$153=1,Sum!E$2:E$153),$C94),1)</f>
        <v>0</v>
      </c>
      <c r="H94" cm="1">
        <f t="array" ref="H94">ROUND(QUARTILE(IF(Sum!$FI$2:$FI$153=1,Sum!F$2:F$153),$C94),1)</f>
        <v>0</v>
      </c>
      <c r="I94" cm="1">
        <f t="array" ref="I94">ROUND(QUARTILE(IF(Sum!$FI$2:$FI$153=1,Sum!G$2:G$153),$C94),1)</f>
        <v>0</v>
      </c>
      <c r="J94" cm="1">
        <f t="array" ref="J94">ROUND(QUARTILE(IF(Sum!$FI$2:$FI$153=1,Sum!H$2:H$153),$C94),1)</f>
        <v>1</v>
      </c>
      <c r="K94" cm="1">
        <f t="array" ref="K94">ROUND(QUARTILE(IF(Sum!$FI$2:$FI$153=1,Sum!I$2:I$153),$C94),1)</f>
        <v>169.5</v>
      </c>
      <c r="L94" cm="1">
        <f t="array" ref="L94">ROUND(QUARTILE(IF(Sum!$FI$2:$FI$153=1,Sum!J$2:J$153),$C94),1)</f>
        <v>76</v>
      </c>
      <c r="M94" cm="1">
        <f t="array" ref="M94">ROUND(QUARTILE(IF(Sum!$FI$2:$FI$153=1,Sum!K$2:K$153),$C94),1)</f>
        <v>26</v>
      </c>
      <c r="N94" cm="1">
        <f t="array" ref="N94">ROUND(QUARTILE(IF(Sum!$FI$2:$FI$153=1,Sum!L$2:L$153),$C94),1)</f>
        <v>0</v>
      </c>
      <c r="O94" cm="1">
        <f t="array" ref="O94">ROUND(QUARTILE(IF(Sum!$FI$2:$FI$153=1,Sum!M$2:M$153),$C94),1)</f>
        <v>0</v>
      </c>
      <c r="P94" cm="1">
        <f t="array" ref="P94">ROUND(QUARTILE(IF(Sum!$FI$2:$FI$153=1,Sum!N$2:N$153),$C94),1)</f>
        <v>0</v>
      </c>
      <c r="Q94" cm="1">
        <f t="array" ref="Q94">ROUND(QUARTILE(IF(Sum!$FI$2:$FI$153=1,Sum!O$2:O$153),$C94),1)</f>
        <v>1</v>
      </c>
      <c r="R94" cm="1">
        <f t="array" ref="R94">ROUND(QUARTILE(IF(Sum!$FI$2:$FI$153=1,Sum!P$2:P$153),$C94),1)</f>
        <v>0</v>
      </c>
      <c r="S94" cm="1">
        <f t="array" ref="S94">ROUND(QUARTILE(IF(Sum!$FI$2:$FI$153=1,Sum!Q$2:Q$153),$C94),1)</f>
        <v>0.5</v>
      </c>
      <c r="T94" cm="1">
        <f t="array" ref="T94">ROUND(QUARTILE(IF(Sum!$FI$2:$FI$153=1,Sum!R$2:R$153),$C94),1)</f>
        <v>0</v>
      </c>
      <c r="U94" cm="1">
        <f t="array" ref="U94">ROUND(QUARTILE(IF(Sum!$FI$2:$FI$153=1,Sum!S$2:S$153),$C94),1)</f>
        <v>0</v>
      </c>
      <c r="V94" cm="1">
        <f t="array" ref="V94">ROUND(QUARTILE(IF(Sum!$FI$2:$FI$153=1,Sum!T$2:T$153),$C94),1)</f>
        <v>0</v>
      </c>
      <c r="W94" cm="1">
        <f t="array" ref="W94">ROUND(QUARTILE(IF(Sum!$FI$2:$FI$153=1,Sum!U$2:U$153),$C94),1)</f>
        <v>0</v>
      </c>
      <c r="X94" cm="1">
        <f t="array" ref="X94">ROUND(QUARTILE(IF(Sum!$FI$2:$FI$153=1,Sum!V$2:V$153),$C94),1)</f>
        <v>1</v>
      </c>
      <c r="Y94" cm="1">
        <f t="array" ref="Y94">ROUND(QUARTILE(IF(Sum!$FI$2:$FI$153=1,Sum!W$2:W$153),$C94),1)</f>
        <v>0</v>
      </c>
      <c r="Z94" cm="1">
        <f t="array" ref="Z94">ROUND(QUARTILE(IF(Sum!$FI$2:$FI$153=1,Sum!X$2:X$153),$C94),1)</f>
        <v>0</v>
      </c>
      <c r="AA94" cm="1">
        <f t="array" ref="AA94">ROUND(QUARTILE(IF(Sum!$FI$2:$FI$153=1,Sum!Y$2:Y$153),$C94),1)</f>
        <v>0</v>
      </c>
      <c r="AB94" cm="1">
        <f t="array" ref="AB94">ROUND(QUARTILE(IF(Sum!$FI$2:$FI$153=1,Sum!Z$2:Z$153),$C94),1)</f>
        <v>0</v>
      </c>
      <c r="AC94" cm="1">
        <f t="array" ref="AC94">ROUND(QUARTILE(IF(Sum!$FI$2:$FI$153=1,Sum!AA$2:AA$153),$C94),1)</f>
        <v>0</v>
      </c>
      <c r="AD94" cm="1">
        <f t="array" ref="AD94">ROUND(QUARTILE(IF(Sum!$FI$2:$FI$153=1,Sum!AB$2:AB$153),$C94),1)</f>
        <v>0</v>
      </c>
      <c r="AE94" cm="1">
        <f t="array" ref="AE94">ROUND(QUARTILE(IF(Sum!$FI$2:$FI$153=1,Sum!AC$2:AC$153),$C94),1)</f>
        <v>0</v>
      </c>
      <c r="AF94" cm="1">
        <f t="array" ref="AF94">ROUND(QUARTILE(IF(Sum!$FI$2:$FI$153=1,Sum!AD$2:AD$153),$C94),1)</f>
        <v>0</v>
      </c>
      <c r="AG94" cm="1">
        <f t="array" ref="AG94">ROUND(QUARTILE(IF(Sum!$FI$2:$FI$153=1,Sum!AE$2:AE$153),$C94),1)</f>
        <v>0</v>
      </c>
      <c r="AH94" cm="1">
        <f t="array" ref="AH94">ROUND(QUARTILE(IF(Sum!$FI$2:$FI$153=1,Sum!AF$2:AF$153),$C94),1)</f>
        <v>0</v>
      </c>
      <c r="AI94" cm="1">
        <f t="array" ref="AI94">ROUND(QUARTILE(IF(Sum!$FI$2:$FI$153=1,Sum!AG$2:AG$153),$C94),1)</f>
        <v>0</v>
      </c>
      <c r="AJ94" cm="1">
        <f t="array" ref="AJ94">ROUND(QUARTILE(IF(Sum!$FI$2:$FI$153=1,Sum!AH$2:AH$153),$C94),1)</f>
        <v>0</v>
      </c>
      <c r="AK94" cm="1">
        <f t="array" ref="AK94">ROUND(QUARTILE(IF(Sum!$FI$2:$FI$153=1,Sum!AI$2:AI$153),$C94),1)</f>
        <v>0</v>
      </c>
      <c r="AL94" cm="1">
        <f t="array" ref="AL94">ROUND(QUARTILE(IF(Sum!$FI$2:$FI$153=1,Sum!AJ$2:AJ$153),$C94),1)</f>
        <v>0</v>
      </c>
      <c r="AM94" cm="1">
        <f t="array" ref="AM94">ROUND(QUARTILE(IF(Sum!$FI$2:$FI$153=1,Sum!AK$2:AK$153),$C94),1)</f>
        <v>0</v>
      </c>
      <c r="AN94" cm="1">
        <f t="array" ref="AN94">ROUND(QUARTILE(IF(Sum!$FI$2:$FI$153=1,Sum!AL$2:AL$153),$C94),1)</f>
        <v>0</v>
      </c>
      <c r="AO94" cm="1">
        <f t="array" ref="AO94">ROUND(QUARTILE(IF(Sum!$FI$2:$FI$153=1,Sum!AM$2:AM$153),$C94),1)</f>
        <v>0</v>
      </c>
      <c r="AP94" cm="1">
        <f t="array" ref="AP94">ROUND(QUARTILE(IF(Sum!$FI$2:$FI$153=1,Sum!AN$2:AN$153),$C94),1)</f>
        <v>0</v>
      </c>
      <c r="AQ94" cm="1">
        <f t="array" ref="AQ94">ROUND(QUARTILE(IF(Sum!$FI$2:$FI$153=1,Sum!AO$2:AO$153),$C94),1)</f>
        <v>0</v>
      </c>
      <c r="AR94" cm="1">
        <f t="array" ref="AR94">ROUND(QUARTILE(IF(Sum!$FI$2:$FI$153=1,Sum!AP$2:AP$153),$C94),1)</f>
        <v>0</v>
      </c>
      <c r="AS94" cm="1">
        <f t="array" ref="AS94">ROUND(QUARTILE(IF(Sum!$FI$2:$FI$153=1,Sum!AQ$2:AQ$153),$C94),1)</f>
        <v>0</v>
      </c>
      <c r="AT94" cm="1">
        <f t="array" ref="AT94">ROUND(QUARTILE(IF(Sum!$FI$2:$FI$153=1,Sum!AR$2:AR$153),$C94),1)</f>
        <v>0</v>
      </c>
      <c r="AU94" cm="1">
        <f t="array" ref="AU94">ROUND(QUARTILE(IF(Sum!$FI$2:$FI$153=1,Sum!AS$2:AS$153),$C94),1)</f>
        <v>0</v>
      </c>
      <c r="AV94" cm="1">
        <f t="array" ref="AV94">ROUND(QUARTILE(IF(Sum!$FI$2:$FI$153=1,Sum!AT$2:AT$153),$C94),1)</f>
        <v>0</v>
      </c>
      <c r="AW94" cm="1">
        <f t="array" ref="AW94">ROUND(QUARTILE(IF(Sum!$FI$2:$FI$153=1,Sum!AU$2:AU$153),$C94),1)</f>
        <v>0</v>
      </c>
      <c r="AX94" cm="1">
        <f t="array" ref="AX94">ROUND(QUARTILE(IF(Sum!$FI$2:$FI$153=1,Sum!AV$2:AV$153),$C94),1)</f>
        <v>1</v>
      </c>
      <c r="AY94" cm="1">
        <f t="array" ref="AY94">ROUND(QUARTILE(IF(Sum!$FI$2:$FI$153=1,Sum!AW$2:AW$153),$C94),1)</f>
        <v>0</v>
      </c>
      <c r="AZ94" cm="1">
        <f t="array" ref="AZ94">ROUND(QUARTILE(IF(Sum!$FI$2:$FI$153=1,Sum!AX$2:AX$153),$C94),1)</f>
        <v>1</v>
      </c>
      <c r="BA94" cm="1">
        <f t="array" ref="BA94">ROUND(QUARTILE(IF(Sum!$FI$2:$FI$153=1,Sum!AY$2:AY$153),$C94),1)</f>
        <v>23.3</v>
      </c>
      <c r="BB94" cm="1">
        <f t="array" ref="BB94">ROUND(QUARTILE(IF(Sum!$FI$2:$FI$153=1,Sum!AZ$2:AZ$153),$C94),1)</f>
        <v>0.7</v>
      </c>
      <c r="BC94" cm="1">
        <f t="array" ref="BC94">ROUND(QUARTILE(IF(Sum!$FI$2:$FI$153=1,Sum!BA$2:BA$153),$C94),1)</f>
        <v>2.8</v>
      </c>
      <c r="BD94" cm="1">
        <f t="array" ref="BD94">ROUND(QUARTILE(IF(Sum!$FI$2:$FI$153=1,Sum!BB$2:BB$153),$C94),1)</f>
        <v>0</v>
      </c>
      <c r="BE94" cm="1">
        <f t="array" ref="BE94">ROUND(QUARTILE(IF(Sum!$FI$2:$FI$153=1,Sum!BC$2:BC$153),$C94),1)</f>
        <v>0</v>
      </c>
      <c r="BF94" cm="1">
        <f t="array" ref="BF94">ROUND(QUARTILE(IF(Sum!$FI$2:$FI$153=1,Sum!BD$2:BD$153),$C94),1)</f>
        <v>1</v>
      </c>
      <c r="BG94" cm="1">
        <f t="array" ref="BG94">ROUND(QUARTILE(IF(Sum!$FI$2:$FI$153=1,Sum!BE$2:BE$153),$C94),1)</f>
        <v>1</v>
      </c>
      <c r="BH94" cm="1">
        <f t="array" ref="BH94">ROUND(QUARTILE(IF(Sum!$FI$2:$FI$153=1,Sum!BF$2:BF$153),$C94),1)</f>
        <v>158</v>
      </c>
      <c r="BI94" cm="1">
        <f t="array" ref="BI94">ROUND(QUARTILE(IF(Sum!$FI$2:$FI$153=1,Sum!BG$2:BG$153),$C94),1)</f>
        <v>1</v>
      </c>
      <c r="BJ94" cm="1">
        <f t="array" ref="BJ94">ROUND(QUARTILE(IF(Sum!$FI$2:$FI$153=1,Sum!BH$2:BH$153),$C94),1)</f>
        <v>88</v>
      </c>
      <c r="BK94" cm="1">
        <f t="array" ref="BK94">ROUND(QUARTILE(IF(Sum!$FI$2:$FI$153=1,Sum!BI$2:BI$153),$C94),1)</f>
        <v>53.5</v>
      </c>
      <c r="BL94" cm="1">
        <f t="array" ref="BL94">ROUND(QUARTILE(IF(Sum!$FI$2:$FI$153=1,Sum!BJ$2:BJ$153),$C94),1)</f>
        <v>32.200000000000003</v>
      </c>
      <c r="BM94" cm="1">
        <f t="array" ref="BM94">ROUND(QUARTILE(IF(Sum!$FI$2:$FI$153=1,Sum!BK$2:BK$153),$C94),1)</f>
        <v>0</v>
      </c>
      <c r="BN94" cm="1">
        <f t="array" ref="BN94">ROUND(QUARTILE(IF(Sum!$FI$2:$FI$153=1,Sum!BL$2:BL$153),$C94),1)</f>
        <v>2</v>
      </c>
      <c r="BO94" cm="1">
        <f t="array" ref="BO94">ROUND(QUARTILE(IF(Sum!$FI$2:$FI$153=1,Sum!BM$2:BM$153),$C94),1)</f>
        <v>0</v>
      </c>
      <c r="BP94" cm="1">
        <f t="array" ref="BP94">ROUND(QUARTILE(IF(Sum!$FI$2:$FI$153=1,Sum!BN$2:BN$153),$C94),1)</f>
        <v>0</v>
      </c>
      <c r="BQ94" cm="1">
        <f t="array" ref="BQ94">ROUND(QUARTILE(IF(Sum!$FI$2:$FI$153=1,Sum!BO$2:BO$153),$C94),1)</f>
        <v>0</v>
      </c>
      <c r="BR94" cm="1">
        <f t="array" ref="BR94">ROUND(QUARTILE(IF(Sum!$FI$2:$FI$153=1,Sum!BP$2:BP$153),$C94),1)</f>
        <v>0</v>
      </c>
      <c r="BS94" cm="1">
        <f t="array" ref="BS94">ROUND(QUARTILE(IF(Sum!$FI$2:$FI$153=1,Sum!BQ$2:BQ$153),$C94),1)</f>
        <v>0</v>
      </c>
      <c r="BT94" cm="1">
        <f t="array" ref="BT94">ROUND(QUARTILE(IF(Sum!$FI$2:$FI$153=1,Sum!BR$2:BR$153),$C94),1)</f>
        <v>1</v>
      </c>
      <c r="BU94" cm="1">
        <f t="array" ref="BU94">ROUND(QUARTILE(IF(Sum!$FI$2:$FI$153=1,Sum!BS$2:BS$153),$C94),1)</f>
        <v>0</v>
      </c>
      <c r="BV94" cm="1">
        <f t="array" ref="BV94">ROUND(QUARTILE(IF(Sum!$FI$2:$FI$153=1,Sum!BT$2:BT$153),$C94),1)</f>
        <v>0</v>
      </c>
      <c r="BW94" cm="1">
        <f t="array" ref="BW94">ROUND(QUARTILE(IF(Sum!$FI$2:$FI$153=1,Sum!BU$2:BU$153),$C94),1)</f>
        <v>0</v>
      </c>
      <c r="BX94" cm="1">
        <f t="array" ref="BX94">ROUND(QUARTILE(IF(Sum!$FI$2:$FI$153=1,Sum!BV$2:BV$153),$C94),1)</f>
        <v>0</v>
      </c>
      <c r="BY94" cm="1">
        <f t="array" ref="BY94">ROUND(QUARTILE(IF(Sum!$FI$2:$FI$153=1,Sum!BW$2:BW$153),$C94),1)</f>
        <v>3</v>
      </c>
      <c r="BZ94" cm="1">
        <f t="array" ref="BZ94">ROUND(QUARTILE(IF(Sum!$FI$2:$FI$153=1,Sum!BX$2:BX$153),$C94),1)</f>
        <v>0</v>
      </c>
      <c r="CA94" cm="1">
        <f t="array" ref="CA94">ROUND(QUARTILE(IF(Sum!$FI$2:$FI$153=1,Sum!BY$2:BY$153),$C94),1)</f>
        <v>0</v>
      </c>
      <c r="CB94" cm="1">
        <f t="array" ref="CB94">ROUND(QUARTILE(IF(Sum!$FI$2:$FI$153=1,Sum!BZ$2:BZ$153),$C94),1)</f>
        <v>0</v>
      </c>
      <c r="CC94" cm="1">
        <f t="array" ref="CC94">ROUND(QUARTILE(IF(Sum!$FI$2:$FI$153=1,Sum!CA$2:CA$153),$C94),1)</f>
        <v>0</v>
      </c>
      <c r="CD94" cm="1">
        <f t="array" ref="CD94">ROUND(QUARTILE(IF(Sum!$FI$2:$FI$153=1,Sum!CB$2:CB$153),$C94),1)</f>
        <v>0</v>
      </c>
      <c r="CE94" cm="1">
        <f t="array" ref="CE94">ROUND(QUARTILE(IF(Sum!$FI$2:$FI$153=1,Sum!CC$2:CC$153),$C94),1)</f>
        <v>0</v>
      </c>
      <c r="CF94" cm="1">
        <f t="array" ref="CF94">ROUND(QUARTILE(IF(Sum!$FI$2:$FI$153=1,Sum!CD$2:CD$153),$C94),1)</f>
        <v>0</v>
      </c>
      <c r="CG94" cm="1">
        <f t="array" ref="CG94">ROUND(QUARTILE(IF(Sum!$FI$2:$FI$153=1,Sum!CE$2:CE$153),$C94),1)</f>
        <v>0</v>
      </c>
      <c r="CH94" cm="1">
        <f t="array" ref="CH94">ROUND(QUARTILE(IF(Sum!$FI$2:$FI$153=1,Sum!CF$2:CF$153),$C94),1)</f>
        <v>0</v>
      </c>
      <c r="CI94" cm="1">
        <f t="array" ref="CI94">ROUND(QUARTILE(IF(Sum!$FI$2:$FI$153=1,Sum!CG$2:CG$153),$C94),1)</f>
        <v>1</v>
      </c>
      <c r="CJ94" cm="1">
        <f t="array" ref="CJ94">ROUND(QUARTILE(IF(Sum!$FI$2:$FI$153=1,Sum!CH$2:CH$153),$C94),1)</f>
        <v>500</v>
      </c>
      <c r="CK94" cm="1">
        <f t="array" ref="CK94">ROUND(QUARTILE(IF(Sum!$FI$2:$FI$153=1,Sum!CI$2:CI$153),$C94),1)</f>
        <v>442.5</v>
      </c>
      <c r="CL94" cm="1">
        <f t="array" ref="CL94">ROUND(QUARTILE(IF(Sum!$FI$2:$FI$153=1,Sum!CJ$2:CJ$153),$C94),1)</f>
        <v>0</v>
      </c>
      <c r="CM94" cm="1">
        <f t="array" ref="CM94">ROUND(QUARTILE(IF(Sum!$FI$2:$FI$153=1,Sum!CK$2:CK$153),$C94),1)</f>
        <v>0</v>
      </c>
      <c r="CN94" cm="1">
        <f t="array" ref="CN94">ROUND(QUARTILE(IF(Sum!$FI$2:$FI$153=1,Sum!CL$2:CL$153),$C94),1)</f>
        <v>0</v>
      </c>
      <c r="CO94" cm="1">
        <f t="array" ref="CO94">ROUND(QUARTILE(IF(Sum!$FI$2:$FI$153=1,Sum!CM$2:CM$153),$C94),1)</f>
        <v>0</v>
      </c>
      <c r="CP94" cm="1">
        <f t="array" ref="CP94">ROUND(QUARTILE(IF(Sum!$FI$2:$FI$153=1,Sum!CN$2:CN$153),$C94),1)</f>
        <v>0</v>
      </c>
      <c r="CQ94" cm="1">
        <f t="array" ref="CQ94">ROUND(QUARTILE(IF(Sum!$FI$2:$FI$153=1,Sum!CO$2:CO$153),$C94),1)</f>
        <v>0</v>
      </c>
      <c r="CR94" cm="1">
        <f t="array" ref="CR94">ROUND(QUARTILE(IF(Sum!$FI$2:$FI$153=1,Sum!CP$2:CP$153),$C94),1)</f>
        <v>0</v>
      </c>
      <c r="CS94" cm="1">
        <f t="array" ref="CS94">ROUND(QUARTILE(IF(Sum!$FI$2:$FI$153=1,Sum!CQ$2:CQ$153),$C94),1)</f>
        <v>0</v>
      </c>
      <c r="CT94" cm="1">
        <f t="array" ref="CT94">ROUND(QUARTILE(IF(Sum!$FI$2:$FI$153=1,Sum!CR$2:CR$153),$C94),1)</f>
        <v>0</v>
      </c>
      <c r="CU94" cm="1">
        <f t="array" ref="CU94">ROUND(QUARTILE(IF(Sum!$FI$2:$FI$153=1,Sum!CS$2:CS$153),$C94),1)</f>
        <v>0</v>
      </c>
      <c r="CV94" cm="1">
        <f t="array" ref="CV94">ROUND(QUARTILE(IF(Sum!$FI$2:$FI$153=1,Sum!CT$2:CT$153),$C94),1)</f>
        <v>0</v>
      </c>
      <c r="CW94" cm="1">
        <f t="array" ref="CW94">ROUND(QUARTILE(IF(Sum!$FI$2:$FI$153=1,Sum!CU$2:CU$153),$C94),1)</f>
        <v>0</v>
      </c>
      <c r="CX94" cm="1">
        <f t="array" ref="CX94">ROUND(QUARTILE(IF(Sum!$FI$2:$FI$153=1,Sum!CV$2:CV$153),$C94),1)</f>
        <v>0</v>
      </c>
      <c r="CY94" cm="1">
        <f t="array" ref="CY94">ROUND(QUARTILE(IF(Sum!$FI$2:$FI$153=1,Sum!CW$2:CW$153),$C94),1)</f>
        <v>0</v>
      </c>
      <c r="CZ94" cm="1">
        <f t="array" ref="CZ94">ROUND(QUARTILE(IF(Sum!$FI$2:$FI$153=1,Sum!CX$2:CX$153),$C94),1)</f>
        <v>0</v>
      </c>
      <c r="DA94" cm="1">
        <f t="array" ref="DA94">ROUND(QUARTILE(IF(Sum!$FI$2:$FI$153=1,Sum!CY$2:CY$153),$C94),1)</f>
        <v>0</v>
      </c>
      <c r="DB94" cm="1">
        <f t="array" ref="DB94">ROUND(QUARTILE(IF(Sum!$FI$2:$FI$153=1,Sum!CZ$2:CZ$153),$C94),1)</f>
        <v>0</v>
      </c>
      <c r="DC94" cm="1">
        <f t="array" ref="DC94">ROUND(QUARTILE(IF(Sum!$FI$2:$FI$153=1,Sum!DA$2:DA$153),$C94),1)</f>
        <v>0</v>
      </c>
      <c r="DD94" cm="1">
        <f t="array" ref="DD94">ROUND(QUARTILE(IF(Sum!$FI$2:$FI$153=1,Sum!DB$2:DB$153),$C94),1)</f>
        <v>0</v>
      </c>
      <c r="DE94" cm="1">
        <f t="array" ref="DE94">ROUND(QUARTILE(IF(Sum!$FI$2:$FI$153=1,Sum!DC$2:DC$153),$C94),1)</f>
        <v>0</v>
      </c>
      <c r="DF94" cm="1">
        <f t="array" ref="DF94">ROUND(QUARTILE(IF(Sum!$FI$2:$FI$153=1,Sum!DD$2:DD$153),$C94),1)</f>
        <v>0</v>
      </c>
      <c r="DG94" cm="1">
        <f t="array" ref="DG94">ROUND(QUARTILE(IF(Sum!$FI$2:$FI$153=1,Sum!DE$2:DE$153),$C94),1)</f>
        <v>0</v>
      </c>
      <c r="DH94" cm="1">
        <f t="array" ref="DH94">ROUND(QUARTILE(IF(Sum!$FI$2:$FI$153=1,Sum!DF$2:DF$153),$C94),1)</f>
        <v>1</v>
      </c>
      <c r="DI94" cm="1">
        <f t="array" ref="DI94">ROUND(QUARTILE(IF(Sum!$FI$2:$FI$153=1,Sum!DG$2:DG$153),$C94),1)</f>
        <v>0</v>
      </c>
      <c r="DJ94" cm="1">
        <f t="array" ref="DJ94">ROUND(QUARTILE(IF(Sum!$FI$2:$FI$153=1,Sum!DH$2:DH$153),$C94),1)</f>
        <v>0</v>
      </c>
      <c r="DK94" cm="1">
        <f t="array" ref="DK94">ROUND(QUARTILE(IF(Sum!$FI$2:$FI$153=1,Sum!DI$2:DI$153),$C94),1)</f>
        <v>0</v>
      </c>
      <c r="DL94" cm="1">
        <f t="array" ref="DL94">ROUND(QUARTILE(IF(Sum!$FI$2:$FI$153=1,Sum!DJ$2:DJ$153),$C94),1)</f>
        <v>1</v>
      </c>
      <c r="DM94" cm="1">
        <f t="array" ref="DM94">ROUND(QUARTILE(IF(Sum!$FI$2:$FI$153=1,Sum!DK$2:DK$153),$C94),1)</f>
        <v>0</v>
      </c>
      <c r="DN94" cm="1">
        <f t="array" ref="DN94">ROUND(QUARTILE(IF(Sum!$FI$2:$FI$153=1,Sum!DL$2:DL$153),$C94),1)</f>
        <v>0</v>
      </c>
      <c r="DO94" cm="1">
        <f t="array" ref="DO94">ROUND(QUARTILE(IF(Sum!$FI$2:$FI$153=1,Sum!DM$2:DM$153),$C94),1)</f>
        <v>0</v>
      </c>
      <c r="DP94" cm="1">
        <f t="array" ref="DP94">ROUND(QUARTILE(IF(Sum!$FI$2:$FI$153=1,Sum!DN$2:DN$153),$C94),1)</f>
        <v>0</v>
      </c>
      <c r="DQ94" cm="1">
        <f t="array" ref="DQ94">ROUND(QUARTILE(IF(Sum!$FI$2:$FI$153=1,Sum!DO$2:DO$153),$C94),1)</f>
        <v>0</v>
      </c>
      <c r="DR94" cm="1">
        <f t="array" ref="DR94">ROUND(QUARTILE(IF(Sum!$FI$2:$FI$153=1,Sum!DP$2:DP$153),$C94),1)</f>
        <v>0</v>
      </c>
      <c r="DS94" cm="1">
        <f t="array" ref="DS94">ROUND(QUARTILE(IF(Sum!$FI$2:$FI$153=1,Sum!DQ$2:DQ$153),$C94),1)</f>
        <v>0</v>
      </c>
      <c r="DT94" cm="1">
        <f t="array" ref="DT94">ROUND(QUARTILE(IF(Sum!$FI$2:$FI$153=1,Sum!DR$2:DR$153),$C94),1)</f>
        <v>0</v>
      </c>
      <c r="DU94" cm="1">
        <f t="array" ref="DU94">ROUND(QUARTILE(IF(Sum!$FI$2:$FI$153=1,Sum!DS$2:DS$153),$C94),1)</f>
        <v>1</v>
      </c>
      <c r="DV94" cm="1">
        <f t="array" ref="DV94">ROUND(QUARTILE(IF(Sum!$FI$2:$FI$153=1,Sum!DT$2:DT$153),$C94),1)</f>
        <v>15.5</v>
      </c>
      <c r="DW94" cm="1">
        <f t="array" ref="DW94">ROUND(QUARTILE(IF(Sum!$FI$2:$FI$153=1,Sum!DU$2:DU$153),$C94),1)</f>
        <v>0</v>
      </c>
      <c r="DX94" cm="1">
        <f t="array" ref="DX94">ROUND(QUARTILE(IF(Sum!$FI$2:$FI$153=1,Sum!DV$2:DV$153),$C94),1)</f>
        <v>0</v>
      </c>
      <c r="DY94" cm="1">
        <f t="array" ref="DY94">ROUND(QUARTILE(IF(Sum!$FI$2:$FI$153=1,Sum!DW$2:DW$153),$C94),1)</f>
        <v>0</v>
      </c>
      <c r="DZ94" cm="1">
        <f t="array" ref="DZ94">ROUND(QUARTILE(IF(Sum!$FI$2:$FI$153=1,Sum!DX$2:DX$153),$C94),1)</f>
        <v>0</v>
      </c>
      <c r="EA94" cm="1">
        <f t="array" ref="EA94">ROUND(QUARTILE(IF(Sum!$FI$2:$FI$153=1,Sum!DY$2:DY$153),$C94),1)</f>
        <v>0</v>
      </c>
      <c r="EB94" cm="1">
        <f t="array" ref="EB94">ROUND(QUARTILE(IF(Sum!$FI$2:$FI$153=1,Sum!DZ$2:DZ$153),$C94),1)</f>
        <v>0</v>
      </c>
      <c r="EC94" cm="1">
        <f t="array" ref="EC94">ROUND(QUARTILE(IF(Sum!$FI$2:$FI$153=1,Sum!EA$2:EA$153),$C94),1)</f>
        <v>0</v>
      </c>
      <c r="ED94" cm="1">
        <f t="array" ref="ED94">ROUND(QUARTILE(IF(Sum!$FI$2:$FI$153=1,Sum!EB$2:EB$153),$C94),1)</f>
        <v>0</v>
      </c>
      <c r="EE94" cm="1">
        <f t="array" ref="EE94">ROUND(QUARTILE(IF(Sum!$FI$2:$FI$153=1,Sum!EC$2:EC$153),$C94),1)</f>
        <v>0</v>
      </c>
      <c r="EF94" cm="1">
        <f t="array" ref="EF94">ROUND(QUARTILE(IF(Sum!$FI$2:$FI$153=1,Sum!ED$2:ED$153),$C94),1)</f>
        <v>0</v>
      </c>
      <c r="EG94" cm="1">
        <f t="array" ref="EG94">ROUND(QUARTILE(IF(Sum!$FI$2:$FI$153=1,Sum!EE$2:EE$153),$C94),1)</f>
        <v>0</v>
      </c>
      <c r="EH94" cm="1">
        <f t="array" ref="EH94">ROUND(QUARTILE(IF(Sum!$FI$2:$FI$153=1,Sum!EF$2:EF$153),$C94),1)</f>
        <v>0</v>
      </c>
      <c r="EI94" cm="1">
        <f t="array" ref="EI94">ROUND(QUARTILE(IF(Sum!$FI$2:$FI$153=1,Sum!EG$2:EG$153),$C94),1)</f>
        <v>0</v>
      </c>
      <c r="EJ94" cm="1">
        <f t="array" ref="EJ94">ROUND(QUARTILE(IF(Sum!$FI$2:$FI$153=1,Sum!EH$2:EH$153),$C94),1)</f>
        <v>0</v>
      </c>
      <c r="EK94" cm="1">
        <f t="array" ref="EK94">ROUND(QUARTILE(IF(Sum!$FI$2:$FI$153=1,Sum!EI$2:EI$153),$C94),1)</f>
        <v>0</v>
      </c>
      <c r="EL94" cm="1">
        <f t="array" ref="EL94">ROUND(QUARTILE(IF(Sum!$FI$2:$FI$153=1,Sum!EJ$2:EJ$153),$C94),1)</f>
        <v>0</v>
      </c>
      <c r="EM94" cm="1">
        <f t="array" ref="EM94">ROUND(QUARTILE(IF(Sum!$FI$2:$FI$153=1,Sum!EK$2:EK$153),$C94),1)</f>
        <v>0</v>
      </c>
      <c r="EN94" cm="1">
        <f t="array" ref="EN94">ROUND(QUARTILE(IF(Sum!$FI$2:$FI$153=1,Sum!EL$2:EL$153),$C94),1)</f>
        <v>0</v>
      </c>
      <c r="EO94" cm="1">
        <f t="array" ref="EO94">ROUND(QUARTILE(IF(Sum!$FI$2:$FI$153=1,Sum!EM$2:EM$153),$C94),1)</f>
        <v>0</v>
      </c>
      <c r="EP94" cm="1">
        <f t="array" ref="EP94">ROUND(QUARTILE(IF(Sum!$FI$2:$FI$153=1,Sum!EN$2:EN$153),$C94),1)</f>
        <v>0</v>
      </c>
      <c r="EQ94" cm="1">
        <f t="array" ref="EQ94">ROUND(QUARTILE(IF(Sum!$FI$2:$FI$153=1,Sum!EO$2:EO$153),$C94),1)</f>
        <v>0</v>
      </c>
      <c r="ER94" cm="1">
        <f t="array" ref="ER94">ROUND(QUARTILE(IF(Sum!$FI$2:$FI$153=1,Sum!EP$2:EP$153),$C94),1)</f>
        <v>0</v>
      </c>
      <c r="ES94" cm="1">
        <f t="array" ref="ES94">ROUND(QUARTILE(IF(Sum!$FI$2:$FI$153=1,Sum!EQ$2:EQ$153),$C94),1)</f>
        <v>0</v>
      </c>
      <c r="ET94" cm="1">
        <f t="array" ref="ET94">ROUND(QUARTILE(IF(Sum!$FI$2:$FI$153=1,Sum!ER$2:ER$153),$C94),1)</f>
        <v>0</v>
      </c>
      <c r="EU94" cm="1">
        <f t="array" ref="EU94">ROUND(QUARTILE(IF(Sum!$FI$2:$FI$153=1,Sum!ES$2:ES$153),$C94),1)</f>
        <v>0</v>
      </c>
      <c r="EV94" cm="1">
        <f t="array" ref="EV94">ROUND(QUARTILE(IF(Sum!$FI$2:$FI$153=1,Sum!ET$2:ET$153),$C94),1)</f>
        <v>0</v>
      </c>
      <c r="EW94" cm="1">
        <f t="array" ref="EW94">ROUND(QUARTILE(IF(Sum!$FI$2:$FI$153=1,Sum!EU$2:EU$153),$C94),1)</f>
        <v>1</v>
      </c>
      <c r="EX94" cm="1">
        <f t="array" ref="EX94">ROUND(QUARTILE(IF(Sum!$FI$2:$FI$153=1,Sum!EV$2:EV$153),$C94),1)</f>
        <v>0</v>
      </c>
      <c r="EY94" cm="1">
        <f t="array" ref="EY94">ROUND(QUARTILE(IF(Sum!$FI$2:$FI$153=1,Sum!EW$2:EW$153),$C94),1)</f>
        <v>0</v>
      </c>
      <c r="EZ94" cm="1">
        <f t="array" ref="EZ94">ROUND(QUARTILE(IF(Sum!$FI$2:$FI$153=1,Sum!EX$2:EX$153),$C94),1)</f>
        <v>0</v>
      </c>
      <c r="FA94" cm="1">
        <f t="array" ref="FA94">ROUND(QUARTILE(IF(Sum!$FI$2:$FI$153=1,Sum!EY$2:EY$153),$C94),1)</f>
        <v>0</v>
      </c>
      <c r="FB94" cm="1">
        <f t="array" ref="FB94">ROUND(QUARTILE(IF(Sum!$FI$2:$FI$153=1,Sum!EZ$2:EZ$153),$C94),1)</f>
        <v>0</v>
      </c>
      <c r="FC94" cm="1">
        <f t="array" ref="FC94">ROUND(QUARTILE(IF(Sum!$FI$2:$FI$153=1,Sum!FA$2:FA$153),$C94),1)</f>
        <v>0</v>
      </c>
      <c r="FD94" cm="1">
        <f t="array" ref="FD94">ROUND(QUARTILE(IF(Sum!$FI$2:$FI$153=1,Sum!FB$2:FB$153),$C94),1)</f>
        <v>0</v>
      </c>
      <c r="FE94" cm="1">
        <f t="array" ref="FE94">ROUND(QUARTILE(IF(Sum!$FI$2:$FI$153=1,Sum!FC$2:FC$153),$C94),1)</f>
        <v>0</v>
      </c>
    </row>
    <row r="95" spans="1:161" x14ac:dyDescent="0.25">
      <c r="A95" s="198"/>
      <c r="B95" t="s">
        <v>386</v>
      </c>
      <c r="C95">
        <v>3</v>
      </c>
      <c r="D95" cm="1">
        <f t="array" ref="D95">ROUND(QUARTILE(IF(Sum!$FI$2:$FI$153=1,Sum!B$2:B$153),$C95),1)</f>
        <v>57</v>
      </c>
      <c r="E95" cm="1">
        <f t="array" ref="E95">ROUND(QUARTILE(IF(Sum!$FI$2:$FI$153=1,Sum!C$2:C$153),$C95),1)</f>
        <v>1</v>
      </c>
      <c r="F95" cm="1">
        <f t="array" ref="F95">ROUND(QUARTILE(IF(Sum!$FI$2:$FI$153=1,Sum!D$2:D$153),$C95),1)</f>
        <v>0.5</v>
      </c>
      <c r="G95" cm="1">
        <f t="array" ref="G95">ROUND(QUARTILE(IF(Sum!$FI$2:$FI$153=1,Sum!E$2:E$153),$C95),1)</f>
        <v>1</v>
      </c>
      <c r="H95" cm="1">
        <f t="array" ref="H95">ROUND(QUARTILE(IF(Sum!$FI$2:$FI$153=1,Sum!F$2:F$153),$C95),1)</f>
        <v>0</v>
      </c>
      <c r="I95" cm="1">
        <f t="array" ref="I95">ROUND(QUARTILE(IF(Sum!$FI$2:$FI$153=1,Sum!G$2:G$153),$C95),1)</f>
        <v>1</v>
      </c>
      <c r="J95" cm="1">
        <f t="array" ref="J95">ROUND(QUARTILE(IF(Sum!$FI$2:$FI$153=1,Sum!H$2:H$153),$C95),1)</f>
        <v>1</v>
      </c>
      <c r="K95" cm="1">
        <f t="array" ref="K95">ROUND(QUARTILE(IF(Sum!$FI$2:$FI$153=1,Sum!I$2:I$153),$C95),1)</f>
        <v>175</v>
      </c>
      <c r="L95" cm="1">
        <f t="array" ref="L95">ROUND(QUARTILE(IF(Sum!$FI$2:$FI$153=1,Sum!J$2:J$153),$C95),1)</f>
        <v>93.5</v>
      </c>
      <c r="M95" cm="1">
        <f t="array" ref="M95">ROUND(QUARTILE(IF(Sum!$FI$2:$FI$153=1,Sum!K$2:K$153),$C95),1)</f>
        <v>31.6</v>
      </c>
      <c r="N95" cm="1">
        <f t="array" ref="N95">ROUND(QUARTILE(IF(Sum!$FI$2:$FI$153=1,Sum!L$2:L$153),$C95),1)</f>
        <v>0</v>
      </c>
      <c r="O95" cm="1">
        <f t="array" ref="O95">ROUND(QUARTILE(IF(Sum!$FI$2:$FI$153=1,Sum!M$2:M$153),$C95),1)</f>
        <v>1</v>
      </c>
      <c r="P95" cm="1">
        <f t="array" ref="P95">ROUND(QUARTILE(IF(Sum!$FI$2:$FI$153=1,Sum!N$2:N$153),$C95),1)</f>
        <v>0</v>
      </c>
      <c r="Q95" cm="1">
        <f t="array" ref="Q95">ROUND(QUARTILE(IF(Sum!$FI$2:$FI$153=1,Sum!O$2:O$153),$C95),1)</f>
        <v>1</v>
      </c>
      <c r="R95" cm="1">
        <f t="array" ref="R95">ROUND(QUARTILE(IF(Sum!$FI$2:$FI$153=1,Sum!P$2:P$153),$C95),1)</f>
        <v>0</v>
      </c>
      <c r="S95" cm="1">
        <f t="array" ref="S95">ROUND(QUARTILE(IF(Sum!$FI$2:$FI$153=1,Sum!Q$2:Q$153),$C95),1)</f>
        <v>1</v>
      </c>
      <c r="T95" cm="1">
        <f t="array" ref="T95">ROUND(QUARTILE(IF(Sum!$FI$2:$FI$153=1,Sum!R$2:R$153),$C95),1)</f>
        <v>1</v>
      </c>
      <c r="U95" cm="1">
        <f t="array" ref="U95">ROUND(QUARTILE(IF(Sum!$FI$2:$FI$153=1,Sum!S$2:S$153),$C95),1)</f>
        <v>0</v>
      </c>
      <c r="V95" cm="1">
        <f t="array" ref="V95">ROUND(QUARTILE(IF(Sum!$FI$2:$FI$153=1,Sum!T$2:T$153),$C95),1)</f>
        <v>0</v>
      </c>
      <c r="W95" cm="1">
        <f t="array" ref="W95">ROUND(QUARTILE(IF(Sum!$FI$2:$FI$153=1,Sum!U$2:U$153),$C95),1)</f>
        <v>0</v>
      </c>
      <c r="X95" cm="1">
        <f t="array" ref="X95">ROUND(QUARTILE(IF(Sum!$FI$2:$FI$153=1,Sum!V$2:V$153),$C95),1)</f>
        <v>1</v>
      </c>
      <c r="Y95" cm="1">
        <f t="array" ref="Y95">ROUND(QUARTILE(IF(Sum!$FI$2:$FI$153=1,Sum!W$2:W$153),$C95),1)</f>
        <v>0</v>
      </c>
      <c r="Z95" cm="1">
        <f t="array" ref="Z95">ROUND(QUARTILE(IF(Sum!$FI$2:$FI$153=1,Sum!X$2:X$153),$C95),1)</f>
        <v>1</v>
      </c>
      <c r="AA95" cm="1">
        <f t="array" ref="AA95">ROUND(QUARTILE(IF(Sum!$FI$2:$FI$153=1,Sum!Y$2:Y$153),$C95),1)</f>
        <v>0</v>
      </c>
      <c r="AB95" cm="1">
        <f t="array" ref="AB95">ROUND(QUARTILE(IF(Sum!$FI$2:$FI$153=1,Sum!Z$2:Z$153),$C95),1)</f>
        <v>0</v>
      </c>
      <c r="AC95" cm="1">
        <f t="array" ref="AC95">ROUND(QUARTILE(IF(Sum!$FI$2:$FI$153=1,Sum!AA$2:AA$153),$C95),1)</f>
        <v>0</v>
      </c>
      <c r="AD95" cm="1">
        <f t="array" ref="AD95">ROUND(QUARTILE(IF(Sum!$FI$2:$FI$153=1,Sum!AB$2:AB$153),$C95),1)</f>
        <v>0</v>
      </c>
      <c r="AE95" cm="1">
        <f t="array" ref="AE95">ROUND(QUARTILE(IF(Sum!$FI$2:$FI$153=1,Sum!AC$2:AC$153),$C95),1)</f>
        <v>0</v>
      </c>
      <c r="AF95" cm="1">
        <f t="array" ref="AF95">ROUND(QUARTILE(IF(Sum!$FI$2:$FI$153=1,Sum!AD$2:AD$153),$C95),1)</f>
        <v>0</v>
      </c>
      <c r="AG95" cm="1">
        <f t="array" ref="AG95">ROUND(QUARTILE(IF(Sum!$FI$2:$FI$153=1,Sum!AE$2:AE$153),$C95),1)</f>
        <v>0</v>
      </c>
      <c r="AH95" cm="1">
        <f t="array" ref="AH95">ROUND(QUARTILE(IF(Sum!$FI$2:$FI$153=1,Sum!AF$2:AF$153),$C95),1)</f>
        <v>0</v>
      </c>
      <c r="AI95" cm="1">
        <f t="array" ref="AI95">ROUND(QUARTILE(IF(Sum!$FI$2:$FI$153=1,Sum!AG$2:AG$153),$C95),1)</f>
        <v>0</v>
      </c>
      <c r="AJ95" cm="1">
        <f t="array" ref="AJ95">ROUND(QUARTILE(IF(Sum!$FI$2:$FI$153=1,Sum!AH$2:AH$153),$C95),1)</f>
        <v>0</v>
      </c>
      <c r="AK95" cm="1">
        <f t="array" ref="AK95">ROUND(QUARTILE(IF(Sum!$FI$2:$FI$153=1,Sum!AI$2:AI$153),$C95),1)</f>
        <v>0</v>
      </c>
      <c r="AL95" cm="1">
        <f t="array" ref="AL95">ROUND(QUARTILE(IF(Sum!$FI$2:$FI$153=1,Sum!AJ$2:AJ$153),$C95),1)</f>
        <v>0</v>
      </c>
      <c r="AM95" cm="1">
        <f t="array" ref="AM95">ROUND(QUARTILE(IF(Sum!$FI$2:$FI$153=1,Sum!AK$2:AK$153),$C95),1)</f>
        <v>0</v>
      </c>
      <c r="AN95" cm="1">
        <f t="array" ref="AN95">ROUND(QUARTILE(IF(Sum!$FI$2:$FI$153=1,Sum!AL$2:AL$153),$C95),1)</f>
        <v>1</v>
      </c>
      <c r="AO95" cm="1">
        <f t="array" ref="AO95">ROUND(QUARTILE(IF(Sum!$FI$2:$FI$153=1,Sum!AM$2:AM$153),$C95),1)</f>
        <v>1</v>
      </c>
      <c r="AP95" cm="1">
        <f t="array" ref="AP95">ROUND(QUARTILE(IF(Sum!$FI$2:$FI$153=1,Sum!AN$2:AN$153),$C95),1)</f>
        <v>0</v>
      </c>
      <c r="AQ95" cm="1">
        <f t="array" ref="AQ95">ROUND(QUARTILE(IF(Sum!$FI$2:$FI$153=1,Sum!AO$2:AO$153),$C95),1)</f>
        <v>0</v>
      </c>
      <c r="AR95" cm="1">
        <f t="array" ref="AR95">ROUND(QUARTILE(IF(Sum!$FI$2:$FI$153=1,Sum!AP$2:AP$153),$C95),1)</f>
        <v>0</v>
      </c>
      <c r="AS95" cm="1">
        <f t="array" ref="AS95">ROUND(QUARTILE(IF(Sum!$FI$2:$FI$153=1,Sum!AQ$2:AQ$153),$C95),1)</f>
        <v>0</v>
      </c>
      <c r="AT95" cm="1">
        <f t="array" ref="AT95">ROUND(QUARTILE(IF(Sum!$FI$2:$FI$153=1,Sum!AR$2:AR$153),$C95),1)</f>
        <v>1</v>
      </c>
      <c r="AU95" cm="1">
        <f t="array" ref="AU95">ROUND(QUARTILE(IF(Sum!$FI$2:$FI$153=1,Sum!AS$2:AS$153),$C95),1)</f>
        <v>0</v>
      </c>
      <c r="AV95" cm="1">
        <f t="array" ref="AV95">ROUND(QUARTILE(IF(Sum!$FI$2:$FI$153=1,Sum!AT$2:AT$153),$C95),1)</f>
        <v>0</v>
      </c>
      <c r="AW95" cm="1">
        <f t="array" ref="AW95">ROUND(QUARTILE(IF(Sum!$FI$2:$FI$153=1,Sum!AU$2:AU$153),$C95),1)</f>
        <v>0</v>
      </c>
      <c r="AX95" cm="1">
        <f t="array" ref="AX95">ROUND(QUARTILE(IF(Sum!$FI$2:$FI$153=1,Sum!AV$2:AV$153),$C95),1)</f>
        <v>1</v>
      </c>
      <c r="AY95" cm="1">
        <f t="array" ref="AY95">ROUND(QUARTILE(IF(Sum!$FI$2:$FI$153=1,Sum!AW$2:AW$153),$C95),1)</f>
        <v>0</v>
      </c>
      <c r="AZ95" cm="1">
        <f t="array" ref="AZ95">ROUND(QUARTILE(IF(Sum!$FI$2:$FI$153=1,Sum!AX$2:AX$153),$C95),1)</f>
        <v>1</v>
      </c>
      <c r="BA95" cm="1">
        <f t="array" ref="BA95">ROUND(QUARTILE(IF(Sum!$FI$2:$FI$153=1,Sum!AY$2:AY$153),$C95),1)</f>
        <v>33.5</v>
      </c>
      <c r="BB95" cm="1">
        <f t="array" ref="BB95">ROUND(QUARTILE(IF(Sum!$FI$2:$FI$153=1,Sum!AZ$2:AZ$153),$C95),1)</f>
        <v>1.5</v>
      </c>
      <c r="BC95" cm="1">
        <f t="array" ref="BC95">ROUND(QUARTILE(IF(Sum!$FI$2:$FI$153=1,Sum!BA$2:BA$153),$C95),1)</f>
        <v>3.5</v>
      </c>
      <c r="BD95" cm="1">
        <f t="array" ref="BD95">ROUND(QUARTILE(IF(Sum!$FI$2:$FI$153=1,Sum!BB$2:BB$153),$C95),1)</f>
        <v>0</v>
      </c>
      <c r="BE95" cm="1">
        <f t="array" ref="BE95">ROUND(QUARTILE(IF(Sum!$FI$2:$FI$153=1,Sum!BC$2:BC$153),$C95),1)</f>
        <v>0</v>
      </c>
      <c r="BF95" cm="1">
        <f t="array" ref="BF95">ROUND(QUARTILE(IF(Sum!$FI$2:$FI$153=1,Sum!BD$2:BD$153),$C95),1)</f>
        <v>1</v>
      </c>
      <c r="BG95" cm="1">
        <f t="array" ref="BG95">ROUND(QUARTILE(IF(Sum!$FI$2:$FI$153=1,Sum!BE$2:BE$153),$C95),1)</f>
        <v>1.2</v>
      </c>
      <c r="BH95" cm="1">
        <f t="array" ref="BH95">ROUND(QUARTILE(IF(Sum!$FI$2:$FI$153=1,Sum!BF$2:BF$153),$C95),1)</f>
        <v>186.5</v>
      </c>
      <c r="BI95" cm="1">
        <f t="array" ref="BI95">ROUND(QUARTILE(IF(Sum!$FI$2:$FI$153=1,Sum!BG$2:BG$153),$C95),1)</f>
        <v>1</v>
      </c>
      <c r="BJ95" cm="1">
        <f t="array" ref="BJ95">ROUND(QUARTILE(IF(Sum!$FI$2:$FI$153=1,Sum!BH$2:BH$153),$C95),1)</f>
        <v>115.5</v>
      </c>
      <c r="BK95" cm="1">
        <f t="array" ref="BK95">ROUND(QUARTILE(IF(Sum!$FI$2:$FI$153=1,Sum!BI$2:BI$153),$C95),1)</f>
        <v>83</v>
      </c>
      <c r="BL95" cm="1">
        <f t="array" ref="BL95">ROUND(QUARTILE(IF(Sum!$FI$2:$FI$153=1,Sum!BJ$2:BJ$153),$C95),1)</f>
        <v>34.9</v>
      </c>
      <c r="BM95" cm="1">
        <f t="array" ref="BM95">ROUND(QUARTILE(IF(Sum!$FI$2:$FI$153=1,Sum!BK$2:BK$153),$C95),1)</f>
        <v>0</v>
      </c>
      <c r="BN95" cm="1">
        <f t="array" ref="BN95">ROUND(QUARTILE(IF(Sum!$FI$2:$FI$153=1,Sum!BL$2:BL$153),$C95),1)</f>
        <v>3</v>
      </c>
      <c r="BO95" cm="1">
        <f t="array" ref="BO95">ROUND(QUARTILE(IF(Sum!$FI$2:$FI$153=1,Sum!BM$2:BM$153),$C95),1)</f>
        <v>0</v>
      </c>
      <c r="BP95" cm="1">
        <f t="array" ref="BP95">ROUND(QUARTILE(IF(Sum!$FI$2:$FI$153=1,Sum!BN$2:BN$153),$C95),1)</f>
        <v>0</v>
      </c>
      <c r="BQ95" cm="1">
        <f t="array" ref="BQ95">ROUND(QUARTILE(IF(Sum!$FI$2:$FI$153=1,Sum!BO$2:BO$153),$C95),1)</f>
        <v>1</v>
      </c>
      <c r="BR95" cm="1">
        <f t="array" ref="BR95">ROUND(QUARTILE(IF(Sum!$FI$2:$FI$153=1,Sum!BP$2:BP$153),$C95),1)</f>
        <v>0</v>
      </c>
      <c r="BS95" cm="1">
        <f t="array" ref="BS95">ROUND(QUARTILE(IF(Sum!$FI$2:$FI$153=1,Sum!BQ$2:BQ$153),$C95),1)</f>
        <v>0</v>
      </c>
      <c r="BT95" cm="1">
        <f t="array" ref="BT95">ROUND(QUARTILE(IF(Sum!$FI$2:$FI$153=1,Sum!BR$2:BR$153),$C95),1)</f>
        <v>1</v>
      </c>
      <c r="BU95" cm="1">
        <f t="array" ref="BU95">ROUND(QUARTILE(IF(Sum!$FI$2:$FI$153=1,Sum!BS$2:BS$153),$C95),1)</f>
        <v>0</v>
      </c>
      <c r="BV95" cm="1">
        <f t="array" ref="BV95">ROUND(QUARTILE(IF(Sum!$FI$2:$FI$153=1,Sum!BT$2:BT$153),$C95),1)</f>
        <v>0</v>
      </c>
      <c r="BW95" cm="1">
        <f t="array" ref="BW95">ROUND(QUARTILE(IF(Sum!$FI$2:$FI$153=1,Sum!BU$2:BU$153),$C95),1)</f>
        <v>0</v>
      </c>
      <c r="BX95" cm="1">
        <f t="array" ref="BX95">ROUND(QUARTILE(IF(Sum!$FI$2:$FI$153=1,Sum!BV$2:BV$153),$C95),1)</f>
        <v>0</v>
      </c>
      <c r="BY95" cm="1">
        <f t="array" ref="BY95">ROUND(QUARTILE(IF(Sum!$FI$2:$FI$153=1,Sum!BW$2:BW$153),$C95),1)</f>
        <v>3.5</v>
      </c>
      <c r="BZ95" cm="1">
        <f t="array" ref="BZ95">ROUND(QUARTILE(IF(Sum!$FI$2:$FI$153=1,Sum!BX$2:BX$153),$C95),1)</f>
        <v>0</v>
      </c>
      <c r="CA95" cm="1">
        <f t="array" ref="CA95">ROUND(QUARTILE(IF(Sum!$FI$2:$FI$153=1,Sum!BY$2:BY$153),$C95),1)</f>
        <v>0</v>
      </c>
      <c r="CB95" cm="1">
        <f t="array" ref="CB95">ROUND(QUARTILE(IF(Sum!$FI$2:$FI$153=1,Sum!BZ$2:BZ$153),$C95),1)</f>
        <v>1</v>
      </c>
      <c r="CC95" cm="1">
        <f t="array" ref="CC95">ROUND(QUARTILE(IF(Sum!$FI$2:$FI$153=1,Sum!CA$2:CA$153),$C95),1)</f>
        <v>0</v>
      </c>
      <c r="CD95" cm="1">
        <f t="array" ref="CD95">ROUND(QUARTILE(IF(Sum!$FI$2:$FI$153=1,Sum!CB$2:CB$153),$C95),1)</f>
        <v>0</v>
      </c>
      <c r="CE95" cm="1">
        <f t="array" ref="CE95">ROUND(QUARTILE(IF(Sum!$FI$2:$FI$153=1,Sum!CC$2:CC$153),$C95),1)</f>
        <v>0</v>
      </c>
      <c r="CF95" cm="1">
        <f t="array" ref="CF95">ROUND(QUARTILE(IF(Sum!$FI$2:$FI$153=1,Sum!CD$2:CD$153),$C95),1)</f>
        <v>0</v>
      </c>
      <c r="CG95" cm="1">
        <f t="array" ref="CG95">ROUND(QUARTILE(IF(Sum!$FI$2:$FI$153=1,Sum!CE$2:CE$153),$C95),1)</f>
        <v>1</v>
      </c>
      <c r="CH95" cm="1">
        <f t="array" ref="CH95">ROUND(QUARTILE(IF(Sum!$FI$2:$FI$153=1,Sum!CF$2:CF$153),$C95),1)</f>
        <v>0</v>
      </c>
      <c r="CI95" cm="1">
        <f t="array" ref="CI95">ROUND(QUARTILE(IF(Sum!$FI$2:$FI$153=1,Sum!CG$2:CG$153),$C95),1)</f>
        <v>1</v>
      </c>
      <c r="CJ95" cm="1">
        <f t="array" ref="CJ95">ROUND(QUARTILE(IF(Sum!$FI$2:$FI$153=1,Sum!CH$2:CH$153),$C95),1)</f>
        <v>700</v>
      </c>
      <c r="CK95" cm="1">
        <f t="array" ref="CK95">ROUND(QUARTILE(IF(Sum!$FI$2:$FI$153=1,Sum!CI$2:CI$153),$C95),1)</f>
        <v>760</v>
      </c>
      <c r="CL95" cm="1">
        <f t="array" ref="CL95">ROUND(QUARTILE(IF(Sum!$FI$2:$FI$153=1,Sum!CJ$2:CJ$153),$C95),1)</f>
        <v>1</v>
      </c>
      <c r="CM95" cm="1">
        <f t="array" ref="CM95">ROUND(QUARTILE(IF(Sum!$FI$2:$FI$153=1,Sum!CK$2:CK$153),$C95),1)</f>
        <v>0</v>
      </c>
      <c r="CN95" cm="1">
        <f t="array" ref="CN95">ROUND(QUARTILE(IF(Sum!$FI$2:$FI$153=1,Sum!CL$2:CL$153),$C95),1)</f>
        <v>0</v>
      </c>
      <c r="CO95" cm="1">
        <f t="array" ref="CO95">ROUND(QUARTILE(IF(Sum!$FI$2:$FI$153=1,Sum!CM$2:CM$153),$C95),1)</f>
        <v>0</v>
      </c>
      <c r="CP95" cm="1">
        <f t="array" ref="CP95">ROUND(QUARTILE(IF(Sum!$FI$2:$FI$153=1,Sum!CN$2:CN$153),$C95),1)</f>
        <v>0</v>
      </c>
      <c r="CQ95" cm="1">
        <f t="array" ref="CQ95">ROUND(QUARTILE(IF(Sum!$FI$2:$FI$153=1,Sum!CO$2:CO$153),$C95),1)</f>
        <v>0</v>
      </c>
      <c r="CR95" cm="1">
        <f t="array" ref="CR95">ROUND(QUARTILE(IF(Sum!$FI$2:$FI$153=1,Sum!CP$2:CP$153),$C95),1)</f>
        <v>0.5</v>
      </c>
      <c r="CS95" cm="1">
        <f t="array" ref="CS95">ROUND(QUARTILE(IF(Sum!$FI$2:$FI$153=1,Sum!CQ$2:CQ$153),$C95),1)</f>
        <v>0</v>
      </c>
      <c r="CT95" cm="1">
        <f t="array" ref="CT95">ROUND(QUARTILE(IF(Sum!$FI$2:$FI$153=1,Sum!CR$2:CR$153),$C95),1)</f>
        <v>0</v>
      </c>
      <c r="CU95" cm="1">
        <f t="array" ref="CU95">ROUND(QUARTILE(IF(Sum!$FI$2:$FI$153=1,Sum!CS$2:CS$153),$C95),1)</f>
        <v>0</v>
      </c>
      <c r="CV95" cm="1">
        <f t="array" ref="CV95">ROUND(QUARTILE(IF(Sum!$FI$2:$FI$153=1,Sum!CT$2:CT$153),$C95),1)</f>
        <v>0</v>
      </c>
      <c r="CW95" cm="1">
        <f t="array" ref="CW95">ROUND(QUARTILE(IF(Sum!$FI$2:$FI$153=1,Sum!CU$2:CU$153),$C95),1)</f>
        <v>1</v>
      </c>
      <c r="CX95" cm="1">
        <f t="array" ref="CX95">ROUND(QUARTILE(IF(Sum!$FI$2:$FI$153=1,Sum!CV$2:CV$153),$C95),1)</f>
        <v>1</v>
      </c>
      <c r="CY95" cm="1">
        <f t="array" ref="CY95">ROUND(QUARTILE(IF(Sum!$FI$2:$FI$153=1,Sum!CW$2:CW$153),$C95),1)</f>
        <v>0</v>
      </c>
      <c r="CZ95" cm="1">
        <f t="array" ref="CZ95">ROUND(QUARTILE(IF(Sum!$FI$2:$FI$153=1,Sum!CX$2:CX$153),$C95),1)</f>
        <v>0</v>
      </c>
      <c r="DA95" cm="1">
        <f t="array" ref="DA95">ROUND(QUARTILE(IF(Sum!$FI$2:$FI$153=1,Sum!CY$2:CY$153),$C95),1)</f>
        <v>0</v>
      </c>
      <c r="DB95" cm="1">
        <f t="array" ref="DB95">ROUND(QUARTILE(IF(Sum!$FI$2:$FI$153=1,Sum!CZ$2:CZ$153),$C95),1)</f>
        <v>0</v>
      </c>
      <c r="DC95" cm="1">
        <f t="array" ref="DC95">ROUND(QUARTILE(IF(Sum!$FI$2:$FI$153=1,Sum!DA$2:DA$153),$C95),1)</f>
        <v>1</v>
      </c>
      <c r="DD95" cm="1">
        <f t="array" ref="DD95">ROUND(QUARTILE(IF(Sum!$FI$2:$FI$153=1,Sum!DB$2:DB$153),$C95),1)</f>
        <v>0</v>
      </c>
      <c r="DE95" cm="1">
        <f t="array" ref="DE95">ROUND(QUARTILE(IF(Sum!$FI$2:$FI$153=1,Sum!DC$2:DC$153),$C95),1)</f>
        <v>0</v>
      </c>
      <c r="DF95" cm="1">
        <f t="array" ref="DF95">ROUND(QUARTILE(IF(Sum!$FI$2:$FI$153=1,Sum!DD$2:DD$153),$C95),1)</f>
        <v>0</v>
      </c>
      <c r="DG95" cm="1">
        <f t="array" ref="DG95">ROUND(QUARTILE(IF(Sum!$FI$2:$FI$153=1,Sum!DE$2:DE$153),$C95),1)</f>
        <v>0</v>
      </c>
      <c r="DH95" cm="1">
        <f t="array" ref="DH95">ROUND(QUARTILE(IF(Sum!$FI$2:$FI$153=1,Sum!DF$2:DF$153),$C95),1)</f>
        <v>1</v>
      </c>
      <c r="DI95" cm="1">
        <f t="array" ref="DI95">ROUND(QUARTILE(IF(Sum!$FI$2:$FI$153=1,Sum!DG$2:DG$153),$C95),1)</f>
        <v>0</v>
      </c>
      <c r="DJ95" cm="1">
        <f t="array" ref="DJ95">ROUND(QUARTILE(IF(Sum!$FI$2:$FI$153=1,Sum!DH$2:DH$153),$C95),1)</f>
        <v>0</v>
      </c>
      <c r="DK95" cm="1">
        <f t="array" ref="DK95">ROUND(QUARTILE(IF(Sum!$FI$2:$FI$153=1,Sum!DI$2:DI$153),$C95),1)</f>
        <v>0</v>
      </c>
      <c r="DL95" cm="1">
        <f t="array" ref="DL95">ROUND(QUARTILE(IF(Sum!$FI$2:$FI$153=1,Sum!DJ$2:DJ$153),$C95),1)</f>
        <v>1</v>
      </c>
      <c r="DM95" cm="1">
        <f t="array" ref="DM95">ROUND(QUARTILE(IF(Sum!$FI$2:$FI$153=1,Sum!DK$2:DK$153),$C95),1)</f>
        <v>0.5</v>
      </c>
      <c r="DN95" cm="1">
        <f t="array" ref="DN95">ROUND(QUARTILE(IF(Sum!$FI$2:$FI$153=1,Sum!DL$2:DL$153),$C95),1)</f>
        <v>1</v>
      </c>
      <c r="DO95" cm="1">
        <f t="array" ref="DO95">ROUND(QUARTILE(IF(Sum!$FI$2:$FI$153=1,Sum!DM$2:DM$153),$C95),1)</f>
        <v>0</v>
      </c>
      <c r="DP95" cm="1">
        <f t="array" ref="DP95">ROUND(QUARTILE(IF(Sum!$FI$2:$FI$153=1,Sum!DN$2:DN$153),$C95),1)</f>
        <v>0</v>
      </c>
      <c r="DQ95" cm="1">
        <f t="array" ref="DQ95">ROUND(QUARTILE(IF(Sum!$FI$2:$FI$153=1,Sum!DO$2:DO$153),$C95),1)</f>
        <v>0</v>
      </c>
      <c r="DR95" cm="1">
        <f t="array" ref="DR95">ROUND(QUARTILE(IF(Sum!$FI$2:$FI$153=1,Sum!DP$2:DP$153),$C95),1)</f>
        <v>1</v>
      </c>
      <c r="DS95" cm="1">
        <f t="array" ref="DS95">ROUND(QUARTILE(IF(Sum!$FI$2:$FI$153=1,Sum!DQ$2:DQ$153),$C95),1)</f>
        <v>0</v>
      </c>
      <c r="DT95" cm="1">
        <f t="array" ref="DT95">ROUND(QUARTILE(IF(Sum!$FI$2:$FI$153=1,Sum!DR$2:DR$153),$C95),1)</f>
        <v>0</v>
      </c>
      <c r="DU95" cm="1">
        <f t="array" ref="DU95">ROUND(QUARTILE(IF(Sum!$FI$2:$FI$153=1,Sum!DS$2:DS$153),$C95),1)</f>
        <v>1</v>
      </c>
      <c r="DV95" cm="1">
        <f t="array" ref="DV95">ROUND(QUARTILE(IF(Sum!$FI$2:$FI$153=1,Sum!DT$2:DT$153),$C95),1)</f>
        <v>25.5</v>
      </c>
      <c r="DW95" cm="1">
        <f t="array" ref="DW95">ROUND(QUARTILE(IF(Sum!$FI$2:$FI$153=1,Sum!DU$2:DU$153),$C95),1)</f>
        <v>0</v>
      </c>
      <c r="DX95" cm="1">
        <f t="array" ref="DX95">ROUND(QUARTILE(IF(Sum!$FI$2:$FI$153=1,Sum!DV$2:DV$153),$C95),1)</f>
        <v>0</v>
      </c>
      <c r="DY95" cm="1">
        <f t="array" ref="DY95">ROUND(QUARTILE(IF(Sum!$FI$2:$FI$153=1,Sum!DW$2:DW$153),$C95),1)</f>
        <v>0</v>
      </c>
      <c r="DZ95" cm="1">
        <f t="array" ref="DZ95">ROUND(QUARTILE(IF(Sum!$FI$2:$FI$153=1,Sum!DX$2:DX$153),$C95),1)</f>
        <v>0</v>
      </c>
      <c r="EA95" cm="1">
        <f t="array" ref="EA95">ROUND(QUARTILE(IF(Sum!$FI$2:$FI$153=1,Sum!DY$2:DY$153),$C95),1)</f>
        <v>0</v>
      </c>
      <c r="EB95" cm="1">
        <f t="array" ref="EB95">ROUND(QUARTILE(IF(Sum!$FI$2:$FI$153=1,Sum!DZ$2:DZ$153),$C95),1)</f>
        <v>0</v>
      </c>
      <c r="EC95" cm="1">
        <f t="array" ref="EC95">ROUND(QUARTILE(IF(Sum!$FI$2:$FI$153=1,Sum!EA$2:EA$153),$C95),1)</f>
        <v>0</v>
      </c>
      <c r="ED95" cm="1">
        <f t="array" ref="ED95">ROUND(QUARTILE(IF(Sum!$FI$2:$FI$153=1,Sum!EB$2:EB$153),$C95),1)</f>
        <v>0</v>
      </c>
      <c r="EE95" cm="1">
        <f t="array" ref="EE95">ROUND(QUARTILE(IF(Sum!$FI$2:$FI$153=1,Sum!EC$2:EC$153),$C95),1)</f>
        <v>0</v>
      </c>
      <c r="EF95" cm="1">
        <f t="array" ref="EF95">ROUND(QUARTILE(IF(Sum!$FI$2:$FI$153=1,Sum!ED$2:ED$153),$C95),1)</f>
        <v>0</v>
      </c>
      <c r="EG95" cm="1">
        <f t="array" ref="EG95">ROUND(QUARTILE(IF(Sum!$FI$2:$FI$153=1,Sum!EE$2:EE$153),$C95),1)</f>
        <v>1</v>
      </c>
      <c r="EH95" cm="1">
        <f t="array" ref="EH95">ROUND(QUARTILE(IF(Sum!$FI$2:$FI$153=1,Sum!EF$2:EF$153),$C95),1)</f>
        <v>0</v>
      </c>
      <c r="EI95" cm="1">
        <f t="array" ref="EI95">ROUND(QUARTILE(IF(Sum!$FI$2:$FI$153=1,Sum!EG$2:EG$153),$C95),1)</f>
        <v>0</v>
      </c>
      <c r="EJ95" cm="1">
        <f t="array" ref="EJ95">ROUND(QUARTILE(IF(Sum!$FI$2:$FI$153=1,Sum!EH$2:EH$153),$C95),1)</f>
        <v>0</v>
      </c>
      <c r="EK95" cm="1">
        <f t="array" ref="EK95">ROUND(QUARTILE(IF(Sum!$FI$2:$FI$153=1,Sum!EI$2:EI$153),$C95),1)</f>
        <v>0</v>
      </c>
      <c r="EL95" cm="1">
        <f t="array" ref="EL95">ROUND(QUARTILE(IF(Sum!$FI$2:$FI$153=1,Sum!EJ$2:EJ$153),$C95),1)</f>
        <v>0</v>
      </c>
      <c r="EM95" cm="1">
        <f t="array" ref="EM95">ROUND(QUARTILE(IF(Sum!$FI$2:$FI$153=1,Sum!EK$2:EK$153),$C95),1)</f>
        <v>0</v>
      </c>
      <c r="EN95" cm="1">
        <f t="array" ref="EN95">ROUND(QUARTILE(IF(Sum!$FI$2:$FI$153=1,Sum!EL$2:EL$153),$C95),1)</f>
        <v>0</v>
      </c>
      <c r="EO95" cm="1">
        <f t="array" ref="EO95">ROUND(QUARTILE(IF(Sum!$FI$2:$FI$153=1,Sum!EM$2:EM$153),$C95),1)</f>
        <v>1</v>
      </c>
      <c r="EP95" cm="1">
        <f t="array" ref="EP95">ROUND(QUARTILE(IF(Sum!$FI$2:$FI$153=1,Sum!EN$2:EN$153),$C95),1)</f>
        <v>0</v>
      </c>
      <c r="EQ95" cm="1">
        <f t="array" ref="EQ95">ROUND(QUARTILE(IF(Sum!$FI$2:$FI$153=1,Sum!EO$2:EO$153),$C95),1)</f>
        <v>1</v>
      </c>
      <c r="ER95" cm="1">
        <f t="array" ref="ER95">ROUND(QUARTILE(IF(Sum!$FI$2:$FI$153=1,Sum!EP$2:EP$153),$C95),1)</f>
        <v>0</v>
      </c>
      <c r="ES95" cm="1">
        <f t="array" ref="ES95">ROUND(QUARTILE(IF(Sum!$FI$2:$FI$153=1,Sum!EQ$2:EQ$153),$C95),1)</f>
        <v>1</v>
      </c>
      <c r="ET95" cm="1">
        <f t="array" ref="ET95">ROUND(QUARTILE(IF(Sum!$FI$2:$FI$153=1,Sum!ER$2:ER$153),$C95),1)</f>
        <v>0</v>
      </c>
      <c r="EU95" cm="1">
        <f t="array" ref="EU95">ROUND(QUARTILE(IF(Sum!$FI$2:$FI$153=1,Sum!ES$2:ES$153),$C95),1)</f>
        <v>0</v>
      </c>
      <c r="EV95" cm="1">
        <f t="array" ref="EV95">ROUND(QUARTILE(IF(Sum!$FI$2:$FI$153=1,Sum!ET$2:ET$153),$C95),1)</f>
        <v>0</v>
      </c>
      <c r="EW95" cm="1">
        <f t="array" ref="EW95">ROUND(QUARTILE(IF(Sum!$FI$2:$FI$153=1,Sum!EU$2:EU$153),$C95),1)</f>
        <v>1</v>
      </c>
      <c r="EX95" cm="1">
        <f t="array" ref="EX95">ROUND(QUARTILE(IF(Sum!$FI$2:$FI$153=1,Sum!EV$2:EV$153),$C95),1)</f>
        <v>0</v>
      </c>
      <c r="EY95" cm="1">
        <f t="array" ref="EY95">ROUND(QUARTILE(IF(Sum!$FI$2:$FI$153=1,Sum!EW$2:EW$153),$C95),1)</f>
        <v>1</v>
      </c>
      <c r="EZ95" cm="1">
        <f t="array" ref="EZ95">ROUND(QUARTILE(IF(Sum!$FI$2:$FI$153=1,Sum!EX$2:EX$153),$C95),1)</f>
        <v>1</v>
      </c>
      <c r="FA95" cm="1">
        <f t="array" ref="FA95">ROUND(QUARTILE(IF(Sum!$FI$2:$FI$153=1,Sum!EY$2:EY$153),$C95),1)</f>
        <v>1</v>
      </c>
      <c r="FB95" cm="1">
        <f t="array" ref="FB95">ROUND(QUARTILE(IF(Sum!$FI$2:$FI$153=1,Sum!EZ$2:EZ$153),$C95),1)</f>
        <v>0</v>
      </c>
      <c r="FC95" cm="1">
        <f t="array" ref="FC95">ROUND(QUARTILE(IF(Sum!$FI$2:$FI$153=1,Sum!FA$2:FA$153),$C95),1)</f>
        <v>1</v>
      </c>
      <c r="FD95" cm="1">
        <f t="array" ref="FD95">ROUND(QUARTILE(IF(Sum!$FI$2:$FI$153=1,Sum!FB$2:FB$153),$C95),1)</f>
        <v>0</v>
      </c>
      <c r="FE95" cm="1">
        <f t="array" ref="FE95">ROUND(QUARTILE(IF(Sum!$FI$2:$FI$153=1,Sum!FC$2:FC$153),$C95),1)</f>
        <v>0</v>
      </c>
    </row>
    <row r="96" spans="1:161" x14ac:dyDescent="0.25">
      <c r="A96" s="198"/>
      <c r="B96" t="s">
        <v>383</v>
      </c>
      <c r="C96">
        <v>0</v>
      </c>
      <c r="D96" cm="1">
        <f t="array" ref="D96">ROUND(QUARTILE(IF(Sum!$FI$2:$FI$153=1,Sum!B$2:B$153),$C96),1)</f>
        <v>38</v>
      </c>
      <c r="E96" cm="1">
        <f t="array" ref="E96">ROUND(QUARTILE(IF(Sum!$FI$2:$FI$153=1,Sum!C$2:C$153),$C96),1)</f>
        <v>0</v>
      </c>
      <c r="F96" cm="1">
        <f t="array" ref="F96">ROUND(QUARTILE(IF(Sum!$FI$2:$FI$153=1,Sum!D$2:D$153),$C96),1)</f>
        <v>0</v>
      </c>
      <c r="G96" cm="1">
        <f t="array" ref="G96">ROUND(QUARTILE(IF(Sum!$FI$2:$FI$153=1,Sum!E$2:E$153),$C96),1)</f>
        <v>0</v>
      </c>
      <c r="H96" cm="1">
        <f t="array" ref="H96">ROUND(QUARTILE(IF(Sum!$FI$2:$FI$153=1,Sum!F$2:F$153),$C96),1)</f>
        <v>0</v>
      </c>
      <c r="I96" cm="1">
        <f t="array" ref="I96">ROUND(QUARTILE(IF(Sum!$FI$2:$FI$153=1,Sum!G$2:G$153),$C96),1)</f>
        <v>0</v>
      </c>
      <c r="J96" cm="1">
        <f t="array" ref="J96">ROUND(QUARTILE(IF(Sum!$FI$2:$FI$153=1,Sum!H$2:H$153),$C96),1)</f>
        <v>0</v>
      </c>
      <c r="K96" cm="1">
        <f t="array" ref="K96">ROUND(QUARTILE(IF(Sum!$FI$2:$FI$153=1,Sum!I$2:I$153),$C96),1)</f>
        <v>155</v>
      </c>
      <c r="L96" cm="1">
        <f t="array" ref="L96">ROUND(QUARTILE(IF(Sum!$FI$2:$FI$153=1,Sum!J$2:J$153),$C96),1)</f>
        <v>62</v>
      </c>
      <c r="M96" cm="1">
        <f t="array" ref="M96">ROUND(QUARTILE(IF(Sum!$FI$2:$FI$153=1,Sum!K$2:K$153),$C96),1)</f>
        <v>19.399999999999999</v>
      </c>
      <c r="N96" cm="1">
        <f t="array" ref="N96">ROUND(QUARTILE(IF(Sum!$FI$2:$FI$153=1,Sum!L$2:L$153),$C96),1)</f>
        <v>0</v>
      </c>
      <c r="O96" cm="1">
        <f t="array" ref="O96">ROUND(QUARTILE(IF(Sum!$FI$2:$FI$153=1,Sum!M$2:M$153),$C96),1)</f>
        <v>0</v>
      </c>
      <c r="P96" cm="1">
        <f t="array" ref="P96">ROUND(QUARTILE(IF(Sum!$FI$2:$FI$153=1,Sum!N$2:N$153),$C96),1)</f>
        <v>0</v>
      </c>
      <c r="Q96" cm="1">
        <f t="array" ref="Q96">ROUND(QUARTILE(IF(Sum!$FI$2:$FI$153=1,Sum!O$2:O$153),$C96),1)</f>
        <v>0</v>
      </c>
      <c r="R96" cm="1">
        <f t="array" ref="R96">ROUND(QUARTILE(IF(Sum!$FI$2:$FI$153=1,Sum!P$2:P$153),$C96),1)</f>
        <v>0</v>
      </c>
      <c r="S96" cm="1">
        <f t="array" ref="S96">ROUND(QUARTILE(IF(Sum!$FI$2:$FI$153=1,Sum!Q$2:Q$153),$C96),1)</f>
        <v>0</v>
      </c>
      <c r="T96" cm="1">
        <f t="array" ref="T96">ROUND(QUARTILE(IF(Sum!$FI$2:$FI$153=1,Sum!R$2:R$153),$C96),1)</f>
        <v>0</v>
      </c>
      <c r="U96" cm="1">
        <f t="array" ref="U96">ROUND(QUARTILE(IF(Sum!$FI$2:$FI$153=1,Sum!S$2:S$153),$C96),1)</f>
        <v>0</v>
      </c>
      <c r="V96" cm="1">
        <f t="array" ref="V96">ROUND(QUARTILE(IF(Sum!$FI$2:$FI$153=1,Sum!T$2:T$153),$C96),1)</f>
        <v>0</v>
      </c>
      <c r="W96" cm="1">
        <f t="array" ref="W96">ROUND(QUARTILE(IF(Sum!$FI$2:$FI$153=1,Sum!U$2:U$153),$C96),1)</f>
        <v>0</v>
      </c>
      <c r="X96" cm="1">
        <f t="array" ref="X96">ROUND(QUARTILE(IF(Sum!$FI$2:$FI$153=1,Sum!V$2:V$153),$C96),1)</f>
        <v>0</v>
      </c>
      <c r="Y96" cm="1">
        <f t="array" ref="Y96">ROUND(QUARTILE(IF(Sum!$FI$2:$FI$153=1,Sum!W$2:W$153),$C96),1)</f>
        <v>0</v>
      </c>
      <c r="Z96" cm="1">
        <f t="array" ref="Z96">ROUND(QUARTILE(IF(Sum!$FI$2:$FI$153=1,Sum!X$2:X$153),$C96),1)</f>
        <v>0</v>
      </c>
      <c r="AA96" cm="1">
        <f t="array" ref="AA96">ROUND(QUARTILE(IF(Sum!$FI$2:$FI$153=1,Sum!Y$2:Y$153),$C96),1)</f>
        <v>0</v>
      </c>
      <c r="AB96" cm="1">
        <f t="array" ref="AB96">ROUND(QUARTILE(IF(Sum!$FI$2:$FI$153=1,Sum!Z$2:Z$153),$C96),1)</f>
        <v>0</v>
      </c>
      <c r="AC96" cm="1">
        <f t="array" ref="AC96">ROUND(QUARTILE(IF(Sum!$FI$2:$FI$153=1,Sum!AA$2:AA$153),$C96),1)</f>
        <v>0</v>
      </c>
      <c r="AD96" cm="1">
        <f t="array" ref="AD96">ROUND(QUARTILE(IF(Sum!$FI$2:$FI$153=1,Sum!AB$2:AB$153),$C96),1)</f>
        <v>0</v>
      </c>
      <c r="AE96" cm="1">
        <f t="array" ref="AE96">ROUND(QUARTILE(IF(Sum!$FI$2:$FI$153=1,Sum!AC$2:AC$153),$C96),1)</f>
        <v>0</v>
      </c>
      <c r="AF96" cm="1">
        <f t="array" ref="AF96">ROUND(QUARTILE(IF(Sum!$FI$2:$FI$153=1,Sum!AD$2:AD$153),$C96),1)</f>
        <v>0</v>
      </c>
      <c r="AG96" cm="1">
        <f t="array" ref="AG96">ROUND(QUARTILE(IF(Sum!$FI$2:$FI$153=1,Sum!AE$2:AE$153),$C96),1)</f>
        <v>0</v>
      </c>
      <c r="AH96" cm="1">
        <f t="array" ref="AH96">ROUND(QUARTILE(IF(Sum!$FI$2:$FI$153=1,Sum!AF$2:AF$153),$C96),1)</f>
        <v>0</v>
      </c>
      <c r="AI96" cm="1">
        <f t="array" ref="AI96">ROUND(QUARTILE(IF(Sum!$FI$2:$FI$153=1,Sum!AG$2:AG$153),$C96),1)</f>
        <v>0</v>
      </c>
      <c r="AJ96" cm="1">
        <f t="array" ref="AJ96">ROUND(QUARTILE(IF(Sum!$FI$2:$FI$153=1,Sum!AH$2:AH$153),$C96),1)</f>
        <v>0</v>
      </c>
      <c r="AK96" cm="1">
        <f t="array" ref="AK96">ROUND(QUARTILE(IF(Sum!$FI$2:$FI$153=1,Sum!AI$2:AI$153),$C96),1)</f>
        <v>0</v>
      </c>
      <c r="AL96" cm="1">
        <f t="array" ref="AL96">ROUND(QUARTILE(IF(Sum!$FI$2:$FI$153=1,Sum!AJ$2:AJ$153),$C96),1)</f>
        <v>0</v>
      </c>
      <c r="AM96" cm="1">
        <f t="array" ref="AM96">ROUND(QUARTILE(IF(Sum!$FI$2:$FI$153=1,Sum!AK$2:AK$153),$C96),1)</f>
        <v>0</v>
      </c>
      <c r="AN96" cm="1">
        <f t="array" ref="AN96">ROUND(QUARTILE(IF(Sum!$FI$2:$FI$153=1,Sum!AL$2:AL$153),$C96),1)</f>
        <v>0</v>
      </c>
      <c r="AO96" cm="1">
        <f t="array" ref="AO96">ROUND(QUARTILE(IF(Sum!$FI$2:$FI$153=1,Sum!AM$2:AM$153),$C96),1)</f>
        <v>0</v>
      </c>
      <c r="AP96" cm="1">
        <f t="array" ref="AP96">ROUND(QUARTILE(IF(Sum!$FI$2:$FI$153=1,Sum!AN$2:AN$153),$C96),1)</f>
        <v>0</v>
      </c>
      <c r="AQ96" cm="1">
        <f t="array" ref="AQ96">ROUND(QUARTILE(IF(Sum!$FI$2:$FI$153=1,Sum!AO$2:AO$153),$C96),1)</f>
        <v>0</v>
      </c>
      <c r="AR96" cm="1">
        <f t="array" ref="AR96">ROUND(QUARTILE(IF(Sum!$FI$2:$FI$153=1,Sum!AP$2:AP$153),$C96),1)</f>
        <v>0</v>
      </c>
      <c r="AS96" cm="1">
        <f t="array" ref="AS96">ROUND(QUARTILE(IF(Sum!$FI$2:$FI$153=1,Sum!AQ$2:AQ$153),$C96),1)</f>
        <v>0</v>
      </c>
      <c r="AT96" cm="1">
        <f t="array" ref="AT96">ROUND(QUARTILE(IF(Sum!$FI$2:$FI$153=1,Sum!AR$2:AR$153),$C96),1)</f>
        <v>0</v>
      </c>
      <c r="AU96" cm="1">
        <f t="array" ref="AU96">ROUND(QUARTILE(IF(Sum!$FI$2:$FI$153=1,Sum!AS$2:AS$153),$C96),1)</f>
        <v>0</v>
      </c>
      <c r="AV96" cm="1">
        <f t="array" ref="AV96">ROUND(QUARTILE(IF(Sum!$FI$2:$FI$153=1,Sum!AT$2:AT$153),$C96),1)</f>
        <v>0</v>
      </c>
      <c r="AW96" cm="1">
        <f t="array" ref="AW96">ROUND(QUARTILE(IF(Sum!$FI$2:$FI$153=1,Sum!AU$2:AU$153),$C96),1)</f>
        <v>0</v>
      </c>
      <c r="AX96" cm="1">
        <f t="array" ref="AX96">ROUND(QUARTILE(IF(Sum!$FI$2:$FI$153=1,Sum!AV$2:AV$153),$C96),1)</f>
        <v>0</v>
      </c>
      <c r="AY96" cm="1">
        <f t="array" ref="AY96">ROUND(QUARTILE(IF(Sum!$FI$2:$FI$153=1,Sum!AW$2:AW$153),$C96),1)</f>
        <v>0</v>
      </c>
      <c r="AZ96" cm="1">
        <f t="array" ref="AZ96">ROUND(QUARTILE(IF(Sum!$FI$2:$FI$153=1,Sum!AX$2:AX$153),$C96),1)</f>
        <v>0</v>
      </c>
      <c r="BA96" cm="1">
        <f t="array" ref="BA96">ROUND(QUARTILE(IF(Sum!$FI$2:$FI$153=1,Sum!AY$2:AY$153),$C96),1)</f>
        <v>12</v>
      </c>
      <c r="BB96" cm="1">
        <f t="array" ref="BB96">ROUND(QUARTILE(IF(Sum!$FI$2:$FI$153=1,Sum!AZ$2:AZ$153),$C96),1)</f>
        <v>0.6</v>
      </c>
      <c r="BC96" cm="1">
        <f t="array" ref="BC96">ROUND(QUARTILE(IF(Sum!$FI$2:$FI$153=1,Sum!BA$2:BA$153),$C96),1)</f>
        <v>1.7</v>
      </c>
      <c r="BD96" cm="1">
        <f t="array" ref="BD96">ROUND(QUARTILE(IF(Sum!$FI$2:$FI$153=1,Sum!BB$2:BB$153),$C96),1)</f>
        <v>0</v>
      </c>
      <c r="BE96" cm="1">
        <f t="array" ref="BE96">ROUND(QUARTILE(IF(Sum!$FI$2:$FI$153=1,Sum!BC$2:BC$153),$C96),1)</f>
        <v>0</v>
      </c>
      <c r="BF96" cm="1">
        <f t="array" ref="BF96">ROUND(QUARTILE(IF(Sum!$FI$2:$FI$153=1,Sum!BD$2:BD$153),$C96),1)</f>
        <v>0</v>
      </c>
      <c r="BG96" cm="1">
        <f t="array" ref="BG96">ROUND(QUARTILE(IF(Sum!$FI$2:$FI$153=1,Sum!BE$2:BE$153),$C96),1)</f>
        <v>0.8</v>
      </c>
      <c r="BH96" cm="1">
        <f t="array" ref="BH96">ROUND(QUARTILE(IF(Sum!$FI$2:$FI$153=1,Sum!BF$2:BF$153),$C96),1)</f>
        <v>118</v>
      </c>
      <c r="BI96" cm="1">
        <f t="array" ref="BI96">ROUND(QUARTILE(IF(Sum!$FI$2:$FI$153=1,Sum!BG$2:BG$153),$C96),1)</f>
        <v>0</v>
      </c>
      <c r="BJ96" cm="1">
        <f t="array" ref="BJ96">ROUND(QUARTILE(IF(Sum!$FI$2:$FI$153=1,Sum!BH$2:BH$153),$C96),1)</f>
        <v>0</v>
      </c>
      <c r="BK96" cm="1">
        <f t="array" ref="BK96">ROUND(QUARTILE(IF(Sum!$FI$2:$FI$153=1,Sum!BI$2:BI$153),$C96),1)</f>
        <v>0</v>
      </c>
      <c r="BL96" cm="1">
        <f t="array" ref="BL96">ROUND(QUARTILE(IF(Sum!$FI$2:$FI$153=1,Sum!BJ$2:BJ$153),$C96),1)</f>
        <v>0</v>
      </c>
      <c r="BM96" cm="1">
        <f t="array" ref="BM96">ROUND(QUARTILE(IF(Sum!$FI$2:$FI$153=1,Sum!BK$2:BK$153),$C96),1)</f>
        <v>0</v>
      </c>
      <c r="BN96" cm="1">
        <f t="array" ref="BN96">ROUND(QUARTILE(IF(Sum!$FI$2:$FI$153=1,Sum!BL$2:BL$153),$C96),1)</f>
        <v>0</v>
      </c>
      <c r="BO96" cm="1">
        <f t="array" ref="BO96">ROUND(QUARTILE(IF(Sum!$FI$2:$FI$153=1,Sum!BM$2:BM$153),$C96),1)</f>
        <v>0</v>
      </c>
      <c r="BP96" cm="1">
        <f t="array" ref="BP96">ROUND(QUARTILE(IF(Sum!$FI$2:$FI$153=1,Sum!BN$2:BN$153),$C96),1)</f>
        <v>0</v>
      </c>
      <c r="BQ96" cm="1">
        <f t="array" ref="BQ96">ROUND(QUARTILE(IF(Sum!$FI$2:$FI$153=1,Sum!BO$2:BO$153),$C96),1)</f>
        <v>0</v>
      </c>
      <c r="BR96" cm="1">
        <f t="array" ref="BR96">ROUND(QUARTILE(IF(Sum!$FI$2:$FI$153=1,Sum!BP$2:BP$153),$C96),1)</f>
        <v>0</v>
      </c>
      <c r="BS96" cm="1">
        <f t="array" ref="BS96">ROUND(QUARTILE(IF(Sum!$FI$2:$FI$153=1,Sum!BQ$2:BQ$153),$C96),1)</f>
        <v>0</v>
      </c>
      <c r="BT96" cm="1">
        <f t="array" ref="BT96">ROUND(QUARTILE(IF(Sum!$FI$2:$FI$153=1,Sum!BR$2:BR$153),$C96),1)</f>
        <v>0</v>
      </c>
      <c r="BU96" cm="1">
        <f t="array" ref="BU96">ROUND(QUARTILE(IF(Sum!$FI$2:$FI$153=1,Sum!BS$2:BS$153),$C96),1)</f>
        <v>0</v>
      </c>
      <c r="BV96" cm="1">
        <f t="array" ref="BV96">ROUND(QUARTILE(IF(Sum!$FI$2:$FI$153=1,Sum!BT$2:BT$153),$C96),1)</f>
        <v>0</v>
      </c>
      <c r="BW96" cm="1">
        <f t="array" ref="BW96">ROUND(QUARTILE(IF(Sum!$FI$2:$FI$153=1,Sum!BU$2:BU$153),$C96),1)</f>
        <v>0</v>
      </c>
      <c r="BX96" cm="1">
        <f t="array" ref="BX96">ROUND(QUARTILE(IF(Sum!$FI$2:$FI$153=1,Sum!BV$2:BV$153),$C96),1)</f>
        <v>0</v>
      </c>
      <c r="BY96" cm="1">
        <f t="array" ref="BY96">ROUND(QUARTILE(IF(Sum!$FI$2:$FI$153=1,Sum!BW$2:BW$153),$C96),1)</f>
        <v>2</v>
      </c>
      <c r="BZ96" cm="1">
        <f t="array" ref="BZ96">ROUND(QUARTILE(IF(Sum!$FI$2:$FI$153=1,Sum!BX$2:BX$153),$C96),1)</f>
        <v>0</v>
      </c>
      <c r="CA96" cm="1">
        <f t="array" ref="CA96">ROUND(QUARTILE(IF(Sum!$FI$2:$FI$153=1,Sum!BY$2:BY$153),$C96),1)</f>
        <v>0</v>
      </c>
      <c r="CB96" cm="1">
        <f t="array" ref="CB96">ROUND(QUARTILE(IF(Sum!$FI$2:$FI$153=1,Sum!BZ$2:BZ$153),$C96),1)</f>
        <v>0</v>
      </c>
      <c r="CC96" cm="1">
        <f t="array" ref="CC96">ROUND(QUARTILE(IF(Sum!$FI$2:$FI$153=1,Sum!CA$2:CA$153),$C96),1)</f>
        <v>0</v>
      </c>
      <c r="CD96" cm="1">
        <f t="array" ref="CD96">ROUND(QUARTILE(IF(Sum!$FI$2:$FI$153=1,Sum!CB$2:CB$153),$C96),1)</f>
        <v>0</v>
      </c>
      <c r="CE96" cm="1">
        <f t="array" ref="CE96">ROUND(QUARTILE(IF(Sum!$FI$2:$FI$153=1,Sum!CC$2:CC$153),$C96),1)</f>
        <v>0</v>
      </c>
      <c r="CF96" cm="1">
        <f t="array" ref="CF96">ROUND(QUARTILE(IF(Sum!$FI$2:$FI$153=1,Sum!CD$2:CD$153),$C96),1)</f>
        <v>0</v>
      </c>
      <c r="CG96" cm="1">
        <f t="array" ref="CG96">ROUND(QUARTILE(IF(Sum!$FI$2:$FI$153=1,Sum!CE$2:CE$153),$C96),1)</f>
        <v>0</v>
      </c>
      <c r="CH96" cm="1">
        <f t="array" ref="CH96">ROUND(QUARTILE(IF(Sum!$FI$2:$FI$153=1,Sum!CF$2:CF$153),$C96),1)</f>
        <v>0</v>
      </c>
      <c r="CI96" cm="1">
        <f t="array" ref="CI96">ROUND(QUARTILE(IF(Sum!$FI$2:$FI$153=1,Sum!CG$2:CG$153),$C96),1)</f>
        <v>0</v>
      </c>
      <c r="CJ96" cm="1">
        <f t="array" ref="CJ96">ROUND(QUARTILE(IF(Sum!$FI$2:$FI$153=1,Sum!CH$2:CH$153),$C96),1)</f>
        <v>350</v>
      </c>
      <c r="CK96" cm="1">
        <f t="array" ref="CK96">ROUND(QUARTILE(IF(Sum!$FI$2:$FI$153=1,Sum!CI$2:CI$153),$C96),1)</f>
        <v>240</v>
      </c>
      <c r="CL96" cm="1">
        <f t="array" ref="CL96">ROUND(QUARTILE(IF(Sum!$FI$2:$FI$153=1,Sum!CJ$2:CJ$153),$C96),1)</f>
        <v>0</v>
      </c>
      <c r="CM96" cm="1">
        <f t="array" ref="CM96">ROUND(QUARTILE(IF(Sum!$FI$2:$FI$153=1,Sum!CK$2:CK$153),$C96),1)</f>
        <v>0</v>
      </c>
      <c r="CN96" cm="1">
        <f t="array" ref="CN96">ROUND(QUARTILE(IF(Sum!$FI$2:$FI$153=1,Sum!CL$2:CL$153),$C96),1)</f>
        <v>0</v>
      </c>
      <c r="CO96" cm="1">
        <f t="array" ref="CO96">ROUND(QUARTILE(IF(Sum!$FI$2:$FI$153=1,Sum!CM$2:CM$153),$C96),1)</f>
        <v>0</v>
      </c>
      <c r="CP96" cm="1">
        <f t="array" ref="CP96">ROUND(QUARTILE(IF(Sum!$FI$2:$FI$153=1,Sum!CN$2:CN$153),$C96),1)</f>
        <v>0</v>
      </c>
      <c r="CQ96" cm="1">
        <f t="array" ref="CQ96">ROUND(QUARTILE(IF(Sum!$FI$2:$FI$153=1,Sum!CO$2:CO$153),$C96),1)</f>
        <v>0</v>
      </c>
      <c r="CR96" cm="1">
        <f t="array" ref="CR96">ROUND(QUARTILE(IF(Sum!$FI$2:$FI$153=1,Sum!CP$2:CP$153),$C96),1)</f>
        <v>0</v>
      </c>
      <c r="CS96" cm="1">
        <f t="array" ref="CS96">ROUND(QUARTILE(IF(Sum!$FI$2:$FI$153=1,Sum!CQ$2:CQ$153),$C96),1)</f>
        <v>0</v>
      </c>
      <c r="CT96" cm="1">
        <f t="array" ref="CT96">ROUND(QUARTILE(IF(Sum!$FI$2:$FI$153=1,Sum!CR$2:CR$153),$C96),1)</f>
        <v>0</v>
      </c>
      <c r="CU96" cm="1">
        <f t="array" ref="CU96">ROUND(QUARTILE(IF(Sum!$FI$2:$FI$153=1,Sum!CS$2:CS$153),$C96),1)</f>
        <v>0</v>
      </c>
      <c r="CV96" cm="1">
        <f t="array" ref="CV96">ROUND(QUARTILE(IF(Sum!$FI$2:$FI$153=1,Sum!CT$2:CT$153),$C96),1)</f>
        <v>0</v>
      </c>
      <c r="CW96" cm="1">
        <f t="array" ref="CW96">ROUND(QUARTILE(IF(Sum!$FI$2:$FI$153=1,Sum!CU$2:CU$153),$C96),1)</f>
        <v>0</v>
      </c>
      <c r="CX96" cm="1">
        <f t="array" ref="CX96">ROUND(QUARTILE(IF(Sum!$FI$2:$FI$153=1,Sum!CV$2:CV$153),$C96),1)</f>
        <v>0</v>
      </c>
      <c r="CY96" cm="1">
        <f t="array" ref="CY96">ROUND(QUARTILE(IF(Sum!$FI$2:$FI$153=1,Sum!CW$2:CW$153),$C96),1)</f>
        <v>0</v>
      </c>
      <c r="CZ96" cm="1">
        <f t="array" ref="CZ96">ROUND(QUARTILE(IF(Sum!$FI$2:$FI$153=1,Sum!CX$2:CX$153),$C96),1)</f>
        <v>0</v>
      </c>
      <c r="DA96" cm="1">
        <f t="array" ref="DA96">ROUND(QUARTILE(IF(Sum!$FI$2:$FI$153=1,Sum!CY$2:CY$153),$C96),1)</f>
        <v>0</v>
      </c>
      <c r="DB96" cm="1">
        <f t="array" ref="DB96">ROUND(QUARTILE(IF(Sum!$FI$2:$FI$153=1,Sum!CZ$2:CZ$153),$C96),1)</f>
        <v>0</v>
      </c>
      <c r="DC96" cm="1">
        <f t="array" ref="DC96">ROUND(QUARTILE(IF(Sum!$FI$2:$FI$153=1,Sum!DA$2:DA$153),$C96),1)</f>
        <v>0</v>
      </c>
      <c r="DD96" cm="1">
        <f t="array" ref="DD96">ROUND(QUARTILE(IF(Sum!$FI$2:$FI$153=1,Sum!DB$2:DB$153),$C96),1)</f>
        <v>0</v>
      </c>
      <c r="DE96" cm="1">
        <f t="array" ref="DE96">ROUND(QUARTILE(IF(Sum!$FI$2:$FI$153=1,Sum!DC$2:DC$153),$C96),1)</f>
        <v>0</v>
      </c>
      <c r="DF96" cm="1">
        <f t="array" ref="DF96">ROUND(QUARTILE(IF(Sum!$FI$2:$FI$153=1,Sum!DD$2:DD$153),$C96),1)</f>
        <v>0</v>
      </c>
      <c r="DG96" cm="1">
        <f t="array" ref="DG96">ROUND(QUARTILE(IF(Sum!$FI$2:$FI$153=1,Sum!DE$2:DE$153),$C96),1)</f>
        <v>0</v>
      </c>
      <c r="DH96" cm="1">
        <f t="array" ref="DH96">ROUND(QUARTILE(IF(Sum!$FI$2:$FI$153=1,Sum!DF$2:DF$153),$C96),1)</f>
        <v>0</v>
      </c>
      <c r="DI96" cm="1">
        <f t="array" ref="DI96">ROUND(QUARTILE(IF(Sum!$FI$2:$FI$153=1,Sum!DG$2:DG$153),$C96),1)</f>
        <v>0</v>
      </c>
      <c r="DJ96" cm="1">
        <f t="array" ref="DJ96">ROUND(QUARTILE(IF(Sum!$FI$2:$FI$153=1,Sum!DH$2:DH$153),$C96),1)</f>
        <v>0</v>
      </c>
      <c r="DK96" cm="1">
        <f t="array" ref="DK96">ROUND(QUARTILE(IF(Sum!$FI$2:$FI$153=1,Sum!DI$2:DI$153),$C96),1)</f>
        <v>0</v>
      </c>
      <c r="DL96" cm="1">
        <f t="array" ref="DL96">ROUND(QUARTILE(IF(Sum!$FI$2:$FI$153=1,Sum!DJ$2:DJ$153),$C96),1)</f>
        <v>0</v>
      </c>
      <c r="DM96" cm="1">
        <f t="array" ref="DM96">ROUND(QUARTILE(IF(Sum!$FI$2:$FI$153=1,Sum!DK$2:DK$153),$C96),1)</f>
        <v>0</v>
      </c>
      <c r="DN96" cm="1">
        <f t="array" ref="DN96">ROUND(QUARTILE(IF(Sum!$FI$2:$FI$153=1,Sum!DL$2:DL$153),$C96),1)</f>
        <v>0</v>
      </c>
      <c r="DO96" cm="1">
        <f t="array" ref="DO96">ROUND(QUARTILE(IF(Sum!$FI$2:$FI$153=1,Sum!DM$2:DM$153),$C96),1)</f>
        <v>0</v>
      </c>
      <c r="DP96" cm="1">
        <f t="array" ref="DP96">ROUND(QUARTILE(IF(Sum!$FI$2:$FI$153=1,Sum!DN$2:DN$153),$C96),1)</f>
        <v>0</v>
      </c>
      <c r="DQ96" cm="1">
        <f t="array" ref="DQ96">ROUND(QUARTILE(IF(Sum!$FI$2:$FI$153=1,Sum!DO$2:DO$153),$C96),1)</f>
        <v>0</v>
      </c>
      <c r="DR96" cm="1">
        <f t="array" ref="DR96">ROUND(QUARTILE(IF(Sum!$FI$2:$FI$153=1,Sum!DP$2:DP$153),$C96),1)</f>
        <v>0</v>
      </c>
      <c r="DS96" cm="1">
        <f t="array" ref="DS96">ROUND(QUARTILE(IF(Sum!$FI$2:$FI$153=1,Sum!DQ$2:DQ$153),$C96),1)</f>
        <v>0</v>
      </c>
      <c r="DT96" cm="1">
        <f t="array" ref="DT96">ROUND(QUARTILE(IF(Sum!$FI$2:$FI$153=1,Sum!DR$2:DR$153),$C96),1)</f>
        <v>0</v>
      </c>
      <c r="DU96" cm="1">
        <f t="array" ref="DU96">ROUND(QUARTILE(IF(Sum!$FI$2:$FI$153=1,Sum!DS$2:DS$153),$C96),1)</f>
        <v>1</v>
      </c>
      <c r="DV96" cm="1">
        <f t="array" ref="DV96">ROUND(QUARTILE(IF(Sum!$FI$2:$FI$153=1,Sum!DT$2:DT$153),$C96),1)</f>
        <v>9</v>
      </c>
      <c r="DW96" cm="1">
        <f t="array" ref="DW96">ROUND(QUARTILE(IF(Sum!$FI$2:$FI$153=1,Sum!DU$2:DU$153),$C96),1)</f>
        <v>0</v>
      </c>
      <c r="DX96" cm="1">
        <f t="array" ref="DX96">ROUND(QUARTILE(IF(Sum!$FI$2:$FI$153=1,Sum!DV$2:DV$153),$C96),1)</f>
        <v>0</v>
      </c>
      <c r="DY96" cm="1">
        <f t="array" ref="DY96">ROUND(QUARTILE(IF(Sum!$FI$2:$FI$153=1,Sum!DW$2:DW$153),$C96),1)</f>
        <v>0</v>
      </c>
      <c r="DZ96" cm="1">
        <f t="array" ref="DZ96">ROUND(QUARTILE(IF(Sum!$FI$2:$FI$153=1,Sum!DX$2:DX$153),$C96),1)</f>
        <v>0</v>
      </c>
      <c r="EA96" cm="1">
        <f t="array" ref="EA96">ROUND(QUARTILE(IF(Sum!$FI$2:$FI$153=1,Sum!DY$2:DY$153),$C96),1)</f>
        <v>0</v>
      </c>
      <c r="EB96" cm="1">
        <f t="array" ref="EB96">ROUND(QUARTILE(IF(Sum!$FI$2:$FI$153=1,Sum!DZ$2:DZ$153),$C96),1)</f>
        <v>0</v>
      </c>
      <c r="EC96" cm="1">
        <f t="array" ref="EC96">ROUND(QUARTILE(IF(Sum!$FI$2:$FI$153=1,Sum!EA$2:EA$153),$C96),1)</f>
        <v>0</v>
      </c>
      <c r="ED96" cm="1">
        <f t="array" ref="ED96">ROUND(QUARTILE(IF(Sum!$FI$2:$FI$153=1,Sum!EB$2:EB$153),$C96),1)</f>
        <v>0</v>
      </c>
      <c r="EE96" cm="1">
        <f t="array" ref="EE96">ROUND(QUARTILE(IF(Sum!$FI$2:$FI$153=1,Sum!EC$2:EC$153),$C96),1)</f>
        <v>0</v>
      </c>
      <c r="EF96" cm="1">
        <f t="array" ref="EF96">ROUND(QUARTILE(IF(Sum!$FI$2:$FI$153=1,Sum!ED$2:ED$153),$C96),1)</f>
        <v>0</v>
      </c>
      <c r="EG96" cm="1">
        <f t="array" ref="EG96">ROUND(QUARTILE(IF(Sum!$FI$2:$FI$153=1,Sum!EE$2:EE$153),$C96),1)</f>
        <v>0</v>
      </c>
      <c r="EH96" cm="1">
        <f t="array" ref="EH96">ROUND(QUARTILE(IF(Sum!$FI$2:$FI$153=1,Sum!EF$2:EF$153),$C96),1)</f>
        <v>0</v>
      </c>
      <c r="EI96" cm="1">
        <f t="array" ref="EI96">ROUND(QUARTILE(IF(Sum!$FI$2:$FI$153=1,Sum!EG$2:EG$153),$C96),1)</f>
        <v>0</v>
      </c>
      <c r="EJ96" cm="1">
        <f t="array" ref="EJ96">ROUND(QUARTILE(IF(Sum!$FI$2:$FI$153=1,Sum!EH$2:EH$153),$C96),1)</f>
        <v>0</v>
      </c>
      <c r="EK96" cm="1">
        <f t="array" ref="EK96">ROUND(QUARTILE(IF(Sum!$FI$2:$FI$153=1,Sum!EI$2:EI$153),$C96),1)</f>
        <v>0</v>
      </c>
      <c r="EL96" cm="1">
        <f t="array" ref="EL96">ROUND(QUARTILE(IF(Sum!$FI$2:$FI$153=1,Sum!EJ$2:EJ$153),$C96),1)</f>
        <v>0</v>
      </c>
      <c r="EM96" cm="1">
        <f t="array" ref="EM96">ROUND(QUARTILE(IF(Sum!$FI$2:$FI$153=1,Sum!EK$2:EK$153),$C96),1)</f>
        <v>0</v>
      </c>
      <c r="EN96" cm="1">
        <f t="array" ref="EN96">ROUND(QUARTILE(IF(Sum!$FI$2:$FI$153=1,Sum!EL$2:EL$153),$C96),1)</f>
        <v>0</v>
      </c>
      <c r="EO96" cm="1">
        <f t="array" ref="EO96">ROUND(QUARTILE(IF(Sum!$FI$2:$FI$153=1,Sum!EM$2:EM$153),$C96),1)</f>
        <v>0</v>
      </c>
      <c r="EP96" cm="1">
        <f t="array" ref="EP96">ROUND(QUARTILE(IF(Sum!$FI$2:$FI$153=1,Sum!EN$2:EN$153),$C96),1)</f>
        <v>0</v>
      </c>
      <c r="EQ96" cm="1">
        <f t="array" ref="EQ96">ROUND(QUARTILE(IF(Sum!$FI$2:$FI$153=1,Sum!EO$2:EO$153),$C96),1)</f>
        <v>0</v>
      </c>
      <c r="ER96" cm="1">
        <f t="array" ref="ER96">ROUND(QUARTILE(IF(Sum!$FI$2:$FI$153=1,Sum!EP$2:EP$153),$C96),1)</f>
        <v>0</v>
      </c>
      <c r="ES96" cm="1">
        <f t="array" ref="ES96">ROUND(QUARTILE(IF(Sum!$FI$2:$FI$153=1,Sum!EQ$2:EQ$153),$C96),1)</f>
        <v>0</v>
      </c>
      <c r="ET96" cm="1">
        <f t="array" ref="ET96">ROUND(QUARTILE(IF(Sum!$FI$2:$FI$153=1,Sum!ER$2:ER$153),$C96),1)</f>
        <v>0</v>
      </c>
      <c r="EU96" cm="1">
        <f t="array" ref="EU96">ROUND(QUARTILE(IF(Sum!$FI$2:$FI$153=1,Sum!ES$2:ES$153),$C96),1)</f>
        <v>0</v>
      </c>
      <c r="EV96" cm="1">
        <f t="array" ref="EV96">ROUND(QUARTILE(IF(Sum!$FI$2:$FI$153=1,Sum!ET$2:ET$153),$C96),1)</f>
        <v>0</v>
      </c>
      <c r="EW96" cm="1">
        <f t="array" ref="EW96">ROUND(QUARTILE(IF(Sum!$FI$2:$FI$153=1,Sum!EU$2:EU$153),$C96),1)</f>
        <v>0</v>
      </c>
      <c r="EX96" cm="1">
        <f t="array" ref="EX96">ROUND(QUARTILE(IF(Sum!$FI$2:$FI$153=1,Sum!EV$2:EV$153),$C96),1)</f>
        <v>0</v>
      </c>
      <c r="EY96" cm="1">
        <f t="array" ref="EY96">ROUND(QUARTILE(IF(Sum!$FI$2:$FI$153=1,Sum!EW$2:EW$153),$C96),1)</f>
        <v>0</v>
      </c>
      <c r="EZ96" cm="1">
        <f t="array" ref="EZ96">ROUND(QUARTILE(IF(Sum!$FI$2:$FI$153=1,Sum!EX$2:EX$153),$C96),1)</f>
        <v>0</v>
      </c>
      <c r="FA96" cm="1">
        <f t="array" ref="FA96">ROUND(QUARTILE(IF(Sum!$FI$2:$FI$153=1,Sum!EY$2:EY$153),$C96),1)</f>
        <v>0</v>
      </c>
      <c r="FB96" cm="1">
        <f t="array" ref="FB96">ROUND(QUARTILE(IF(Sum!$FI$2:$FI$153=1,Sum!EZ$2:EZ$153),$C96),1)</f>
        <v>0</v>
      </c>
      <c r="FC96" cm="1">
        <f t="array" ref="FC96">ROUND(QUARTILE(IF(Sum!$FI$2:$FI$153=1,Sum!FA$2:FA$153),$C96),1)</f>
        <v>0</v>
      </c>
      <c r="FD96" cm="1">
        <f t="array" ref="FD96">ROUND(QUARTILE(IF(Sum!$FI$2:$FI$153=1,Sum!FB$2:FB$153),$C96),1)</f>
        <v>0</v>
      </c>
      <c r="FE96" cm="1">
        <f t="array" ref="FE96">ROUND(QUARTILE(IF(Sum!$FI$2:$FI$153=1,Sum!FC$2:FC$153),$C96),1)</f>
        <v>0</v>
      </c>
    </row>
    <row r="97" spans="1:161" x14ac:dyDescent="0.25">
      <c r="A97" s="198"/>
      <c r="B97" t="s">
        <v>387</v>
      </c>
      <c r="C97">
        <v>4</v>
      </c>
      <c r="D97" cm="1">
        <f t="array" ref="D97">ROUND(QUARTILE(IF(Sum!$FI$2:$FI$153=1,Sum!B$2:B$153),$C97),1)</f>
        <v>67</v>
      </c>
      <c r="E97" cm="1">
        <f t="array" ref="E97">ROUND(QUARTILE(IF(Sum!$FI$2:$FI$153=1,Sum!C$2:C$153),$C97),1)</f>
        <v>1</v>
      </c>
      <c r="F97" cm="1">
        <f t="array" ref="F97">ROUND(QUARTILE(IF(Sum!$FI$2:$FI$153=1,Sum!D$2:D$153),$C97),1)</f>
        <v>1</v>
      </c>
      <c r="G97" cm="1">
        <f t="array" ref="G97">ROUND(QUARTILE(IF(Sum!$FI$2:$FI$153=1,Sum!E$2:E$153),$C97),1)</f>
        <v>1</v>
      </c>
      <c r="H97" cm="1">
        <f t="array" ref="H97">ROUND(QUARTILE(IF(Sum!$FI$2:$FI$153=1,Sum!F$2:F$153),$C97),1)</f>
        <v>1</v>
      </c>
      <c r="I97" cm="1">
        <f t="array" ref="I97">ROUND(QUARTILE(IF(Sum!$FI$2:$FI$153=1,Sum!G$2:G$153),$C97),1)</f>
        <v>1</v>
      </c>
      <c r="J97" cm="1">
        <f t="array" ref="J97">ROUND(QUARTILE(IF(Sum!$FI$2:$FI$153=1,Sum!H$2:H$153),$C97),1)</f>
        <v>1</v>
      </c>
      <c r="K97" cm="1">
        <f t="array" ref="K97">ROUND(QUARTILE(IF(Sum!$FI$2:$FI$153=1,Sum!I$2:I$153),$C97),1)</f>
        <v>196</v>
      </c>
      <c r="L97" cm="1">
        <f t="array" ref="L97">ROUND(QUARTILE(IF(Sum!$FI$2:$FI$153=1,Sum!J$2:J$153),$C97),1)</f>
        <v>110</v>
      </c>
      <c r="M97" cm="1">
        <f t="array" ref="M97">ROUND(QUARTILE(IF(Sum!$FI$2:$FI$153=1,Sum!K$2:K$153),$C97),1)</f>
        <v>35.5</v>
      </c>
      <c r="N97" cm="1">
        <f t="array" ref="N97">ROUND(QUARTILE(IF(Sum!$FI$2:$FI$153=1,Sum!L$2:L$153),$C97),1)</f>
        <v>1</v>
      </c>
      <c r="O97" cm="1">
        <f t="array" ref="O97">ROUND(QUARTILE(IF(Sum!$FI$2:$FI$153=1,Sum!M$2:M$153),$C97),1)</f>
        <v>1</v>
      </c>
      <c r="P97" cm="1">
        <f t="array" ref="P97">ROUND(QUARTILE(IF(Sum!$FI$2:$FI$153=1,Sum!N$2:N$153),$C97),1)</f>
        <v>1</v>
      </c>
      <c r="Q97" cm="1">
        <f t="array" ref="Q97">ROUND(QUARTILE(IF(Sum!$FI$2:$FI$153=1,Sum!O$2:O$153),$C97),1)</f>
        <v>1</v>
      </c>
      <c r="R97" cm="1">
        <f t="array" ref="R97">ROUND(QUARTILE(IF(Sum!$FI$2:$FI$153=1,Sum!P$2:P$153),$C97),1)</f>
        <v>1</v>
      </c>
      <c r="S97" cm="1">
        <f t="array" ref="S97">ROUND(QUARTILE(IF(Sum!$FI$2:$FI$153=1,Sum!Q$2:Q$153),$C97),1)</f>
        <v>1</v>
      </c>
      <c r="T97" cm="1">
        <f t="array" ref="T97">ROUND(QUARTILE(IF(Sum!$FI$2:$FI$153=1,Sum!R$2:R$153),$C97),1)</f>
        <v>1</v>
      </c>
      <c r="U97" cm="1">
        <f t="array" ref="U97">ROUND(QUARTILE(IF(Sum!$FI$2:$FI$153=1,Sum!S$2:S$153),$C97),1)</f>
        <v>1</v>
      </c>
      <c r="V97" cm="1">
        <f t="array" ref="V97">ROUND(QUARTILE(IF(Sum!$FI$2:$FI$153=1,Sum!T$2:T$153),$C97),1)</f>
        <v>1</v>
      </c>
      <c r="W97" cm="1">
        <f t="array" ref="W97">ROUND(QUARTILE(IF(Sum!$FI$2:$FI$153=1,Sum!U$2:U$153),$C97),1)</f>
        <v>1</v>
      </c>
      <c r="X97" cm="1">
        <f t="array" ref="X97">ROUND(QUARTILE(IF(Sum!$FI$2:$FI$153=1,Sum!V$2:V$153),$C97),1)</f>
        <v>1</v>
      </c>
      <c r="Y97" cm="1">
        <f t="array" ref="Y97">ROUND(QUARTILE(IF(Sum!$FI$2:$FI$153=1,Sum!W$2:W$153),$C97),1)</f>
        <v>1</v>
      </c>
      <c r="Z97" cm="1">
        <f t="array" ref="Z97">ROUND(QUARTILE(IF(Sum!$FI$2:$FI$153=1,Sum!X$2:X$153),$C97),1)</f>
        <v>1</v>
      </c>
      <c r="AA97" cm="1">
        <f t="array" ref="AA97">ROUND(QUARTILE(IF(Sum!$FI$2:$FI$153=1,Sum!Y$2:Y$153),$C97),1)</f>
        <v>1</v>
      </c>
      <c r="AB97" cm="1">
        <f t="array" ref="AB97">ROUND(QUARTILE(IF(Sum!$FI$2:$FI$153=1,Sum!Z$2:Z$153),$C97),1)</f>
        <v>1</v>
      </c>
      <c r="AC97" cm="1">
        <f t="array" ref="AC97">ROUND(QUARTILE(IF(Sum!$FI$2:$FI$153=1,Sum!AA$2:AA$153),$C97),1)</f>
        <v>1</v>
      </c>
      <c r="AD97" cm="1">
        <f t="array" ref="AD97">ROUND(QUARTILE(IF(Sum!$FI$2:$FI$153=1,Sum!AB$2:AB$153),$C97),1)</f>
        <v>0</v>
      </c>
      <c r="AE97" cm="1">
        <f t="array" ref="AE97">ROUND(QUARTILE(IF(Sum!$FI$2:$FI$153=1,Sum!AC$2:AC$153),$C97),1)</f>
        <v>1</v>
      </c>
      <c r="AF97" cm="1">
        <f t="array" ref="AF97">ROUND(QUARTILE(IF(Sum!$FI$2:$FI$153=1,Sum!AD$2:AD$153),$C97),1)</f>
        <v>1</v>
      </c>
      <c r="AG97" cm="1">
        <f t="array" ref="AG97">ROUND(QUARTILE(IF(Sum!$FI$2:$FI$153=1,Sum!AE$2:AE$153),$C97),1)</f>
        <v>1</v>
      </c>
      <c r="AH97" cm="1">
        <f t="array" ref="AH97">ROUND(QUARTILE(IF(Sum!$FI$2:$FI$153=1,Sum!AF$2:AF$153),$C97),1)</f>
        <v>1</v>
      </c>
      <c r="AI97" cm="1">
        <f t="array" ref="AI97">ROUND(QUARTILE(IF(Sum!$FI$2:$FI$153=1,Sum!AG$2:AG$153),$C97),1)</f>
        <v>0</v>
      </c>
      <c r="AJ97" cm="1">
        <f t="array" ref="AJ97">ROUND(QUARTILE(IF(Sum!$FI$2:$FI$153=1,Sum!AH$2:AH$153),$C97),1)</f>
        <v>1</v>
      </c>
      <c r="AK97" cm="1">
        <f t="array" ref="AK97">ROUND(QUARTILE(IF(Sum!$FI$2:$FI$153=1,Sum!AI$2:AI$153),$C97),1)</f>
        <v>1</v>
      </c>
      <c r="AL97" cm="1">
        <f t="array" ref="AL97">ROUND(QUARTILE(IF(Sum!$FI$2:$FI$153=1,Sum!AJ$2:AJ$153),$C97),1)</f>
        <v>0</v>
      </c>
      <c r="AM97" cm="1">
        <f t="array" ref="AM97">ROUND(QUARTILE(IF(Sum!$FI$2:$FI$153=1,Sum!AK$2:AK$153),$C97),1)</f>
        <v>1</v>
      </c>
      <c r="AN97" cm="1">
        <f t="array" ref="AN97">ROUND(QUARTILE(IF(Sum!$FI$2:$FI$153=1,Sum!AL$2:AL$153),$C97),1)</f>
        <v>1</v>
      </c>
      <c r="AO97" cm="1">
        <f t="array" ref="AO97">ROUND(QUARTILE(IF(Sum!$FI$2:$FI$153=1,Sum!AM$2:AM$153),$C97),1)</f>
        <v>1</v>
      </c>
      <c r="AP97" cm="1">
        <f t="array" ref="AP97">ROUND(QUARTILE(IF(Sum!$FI$2:$FI$153=1,Sum!AN$2:AN$153),$C97),1)</f>
        <v>1</v>
      </c>
      <c r="AQ97" cm="1">
        <f t="array" ref="AQ97">ROUND(QUARTILE(IF(Sum!$FI$2:$FI$153=1,Sum!AO$2:AO$153),$C97),1)</f>
        <v>1</v>
      </c>
      <c r="AR97" cm="1">
        <f t="array" ref="AR97">ROUND(QUARTILE(IF(Sum!$FI$2:$FI$153=1,Sum!AP$2:AP$153),$C97),1)</f>
        <v>1</v>
      </c>
      <c r="AS97" cm="1">
        <f t="array" ref="AS97">ROUND(QUARTILE(IF(Sum!$FI$2:$FI$153=1,Sum!AQ$2:AQ$153),$C97),1)</f>
        <v>1</v>
      </c>
      <c r="AT97" cm="1">
        <f t="array" ref="AT97">ROUND(QUARTILE(IF(Sum!$FI$2:$FI$153=1,Sum!AR$2:AR$153),$C97),1)</f>
        <v>1</v>
      </c>
      <c r="AU97" cm="1">
        <f t="array" ref="AU97">ROUND(QUARTILE(IF(Sum!$FI$2:$FI$153=1,Sum!AS$2:AS$153),$C97),1)</f>
        <v>1</v>
      </c>
      <c r="AV97" cm="1">
        <f t="array" ref="AV97">ROUND(QUARTILE(IF(Sum!$FI$2:$FI$153=1,Sum!AT$2:AT$153),$C97),1)</f>
        <v>1</v>
      </c>
      <c r="AW97" cm="1">
        <f t="array" ref="AW97">ROUND(QUARTILE(IF(Sum!$FI$2:$FI$153=1,Sum!AU$2:AU$153),$C97),1)</f>
        <v>1</v>
      </c>
      <c r="AX97" cm="1">
        <f t="array" ref="AX97">ROUND(QUARTILE(IF(Sum!$FI$2:$FI$153=1,Sum!AV$2:AV$153),$C97),1)</f>
        <v>1</v>
      </c>
      <c r="AY97" cm="1">
        <f t="array" ref="AY97">ROUND(QUARTILE(IF(Sum!$FI$2:$FI$153=1,Sum!AW$2:AW$153),$C97),1)</f>
        <v>1</v>
      </c>
      <c r="AZ97" cm="1">
        <f t="array" ref="AZ97">ROUND(QUARTILE(IF(Sum!$FI$2:$FI$153=1,Sum!AX$2:AX$153),$C97),1)</f>
        <v>1</v>
      </c>
      <c r="BA97" cm="1">
        <f t="array" ref="BA97">ROUND(QUARTILE(IF(Sum!$FI$2:$FI$153=1,Sum!AY$2:AY$153),$C97),1)</f>
        <v>51.5</v>
      </c>
      <c r="BB97" cm="1">
        <f t="array" ref="BB97">ROUND(QUARTILE(IF(Sum!$FI$2:$FI$153=1,Sum!AZ$2:AZ$153),$C97),1)</f>
        <v>4.4000000000000004</v>
      </c>
      <c r="BC97" cm="1">
        <f t="array" ref="BC97">ROUND(QUARTILE(IF(Sum!$FI$2:$FI$153=1,Sum!BA$2:BA$153),$C97),1)</f>
        <v>5.7</v>
      </c>
      <c r="BD97" cm="1">
        <f t="array" ref="BD97">ROUND(QUARTILE(IF(Sum!$FI$2:$FI$153=1,Sum!BB$2:BB$153),$C97),1)</f>
        <v>0</v>
      </c>
      <c r="BE97" cm="1">
        <f t="array" ref="BE97">ROUND(QUARTILE(IF(Sum!$FI$2:$FI$153=1,Sum!BC$2:BC$153),$C97),1)</f>
        <v>1</v>
      </c>
      <c r="BF97" cm="1">
        <f t="array" ref="BF97">ROUND(QUARTILE(IF(Sum!$FI$2:$FI$153=1,Sum!BD$2:BD$153),$C97),1)</f>
        <v>1</v>
      </c>
      <c r="BG97" cm="1">
        <f t="array" ref="BG97">ROUND(QUARTILE(IF(Sum!$FI$2:$FI$153=1,Sum!BE$2:BE$153),$C97),1)</f>
        <v>1.4</v>
      </c>
      <c r="BH97" cm="1">
        <f t="array" ref="BH97">ROUND(QUARTILE(IF(Sum!$FI$2:$FI$153=1,Sum!BF$2:BF$153),$C97),1)</f>
        <v>335</v>
      </c>
      <c r="BI97" cm="1">
        <f t="array" ref="BI97">ROUND(QUARTILE(IF(Sum!$FI$2:$FI$153=1,Sum!BG$2:BG$153),$C97),1)</f>
        <v>1</v>
      </c>
      <c r="BJ97" cm="1">
        <f t="array" ref="BJ97">ROUND(QUARTILE(IF(Sum!$FI$2:$FI$153=1,Sum!BH$2:BH$153),$C97),1)</f>
        <v>182</v>
      </c>
      <c r="BK97" cm="1">
        <f t="array" ref="BK97">ROUND(QUARTILE(IF(Sum!$FI$2:$FI$153=1,Sum!BI$2:BI$153),$C97),1)</f>
        <v>143</v>
      </c>
      <c r="BL97" cm="1">
        <f t="array" ref="BL97">ROUND(QUARTILE(IF(Sum!$FI$2:$FI$153=1,Sum!BJ$2:BJ$153),$C97),1)</f>
        <v>36.5</v>
      </c>
      <c r="BM97" cm="1">
        <f t="array" ref="BM97">ROUND(QUARTILE(IF(Sum!$FI$2:$FI$153=1,Sum!BK$2:BK$153),$C97),1)</f>
        <v>0</v>
      </c>
      <c r="BN97" cm="1">
        <f t="array" ref="BN97">ROUND(QUARTILE(IF(Sum!$FI$2:$FI$153=1,Sum!BL$2:BL$153),$C97),1)</f>
        <v>4</v>
      </c>
      <c r="BO97" cm="1">
        <f t="array" ref="BO97">ROUND(QUARTILE(IF(Sum!$FI$2:$FI$153=1,Sum!BM$2:BM$153),$C97),1)</f>
        <v>1</v>
      </c>
      <c r="BP97" cm="1">
        <f t="array" ref="BP97">ROUND(QUARTILE(IF(Sum!$FI$2:$FI$153=1,Sum!BN$2:BN$153),$C97),1)</f>
        <v>1</v>
      </c>
      <c r="BQ97" cm="1">
        <f t="array" ref="BQ97">ROUND(QUARTILE(IF(Sum!$FI$2:$FI$153=1,Sum!BO$2:BO$153),$C97),1)</f>
        <v>1</v>
      </c>
      <c r="BR97" cm="1">
        <f t="array" ref="BR97">ROUND(QUARTILE(IF(Sum!$FI$2:$FI$153=1,Sum!BP$2:BP$153),$C97),1)</f>
        <v>1</v>
      </c>
      <c r="BS97" cm="1">
        <f t="array" ref="BS97">ROUND(QUARTILE(IF(Sum!$FI$2:$FI$153=1,Sum!BQ$2:BQ$153),$C97),1)</f>
        <v>1</v>
      </c>
      <c r="BT97" cm="1">
        <f t="array" ref="BT97">ROUND(QUARTILE(IF(Sum!$FI$2:$FI$153=1,Sum!BR$2:BR$153),$C97),1)</f>
        <v>1</v>
      </c>
      <c r="BU97" cm="1">
        <f t="array" ref="BU97">ROUND(QUARTILE(IF(Sum!$FI$2:$FI$153=1,Sum!BS$2:BS$153),$C97),1)</f>
        <v>0</v>
      </c>
      <c r="BV97" cm="1">
        <f t="array" ref="BV97">ROUND(QUARTILE(IF(Sum!$FI$2:$FI$153=1,Sum!BT$2:BT$153),$C97),1)</f>
        <v>0</v>
      </c>
      <c r="BW97" cm="1">
        <f t="array" ref="BW97">ROUND(QUARTILE(IF(Sum!$FI$2:$FI$153=1,Sum!BU$2:BU$153),$C97),1)</f>
        <v>1</v>
      </c>
      <c r="BX97" cm="1">
        <f t="array" ref="BX97">ROUND(QUARTILE(IF(Sum!$FI$2:$FI$153=1,Sum!BV$2:BV$153),$C97),1)</f>
        <v>1</v>
      </c>
      <c r="BY97" cm="1">
        <f t="array" ref="BY97">ROUND(QUARTILE(IF(Sum!$FI$2:$FI$153=1,Sum!BW$2:BW$153),$C97),1)</f>
        <v>5</v>
      </c>
      <c r="BZ97" cm="1">
        <f t="array" ref="BZ97">ROUND(QUARTILE(IF(Sum!$FI$2:$FI$153=1,Sum!BX$2:BX$153),$C97),1)</f>
        <v>0</v>
      </c>
      <c r="CA97" cm="1">
        <f t="array" ref="CA97">ROUND(QUARTILE(IF(Sum!$FI$2:$FI$153=1,Sum!BY$2:BY$153),$C97),1)</f>
        <v>1</v>
      </c>
      <c r="CB97" cm="1">
        <f t="array" ref="CB97">ROUND(QUARTILE(IF(Sum!$FI$2:$FI$153=1,Sum!BZ$2:BZ$153),$C97),1)</f>
        <v>1</v>
      </c>
      <c r="CC97" cm="1">
        <f t="array" ref="CC97">ROUND(QUARTILE(IF(Sum!$FI$2:$FI$153=1,Sum!CA$2:CA$153),$C97),1)</f>
        <v>1</v>
      </c>
      <c r="CD97" cm="1">
        <f t="array" ref="CD97">ROUND(QUARTILE(IF(Sum!$FI$2:$FI$153=1,Sum!CB$2:CB$153),$C97),1)</f>
        <v>1</v>
      </c>
      <c r="CE97" cm="1">
        <f t="array" ref="CE97">ROUND(QUARTILE(IF(Sum!$FI$2:$FI$153=1,Sum!CC$2:CC$153),$C97),1)</f>
        <v>1</v>
      </c>
      <c r="CF97" cm="1">
        <f t="array" ref="CF97">ROUND(QUARTILE(IF(Sum!$FI$2:$FI$153=1,Sum!CD$2:CD$153),$C97),1)</f>
        <v>1</v>
      </c>
      <c r="CG97" cm="1">
        <f t="array" ref="CG97">ROUND(QUARTILE(IF(Sum!$FI$2:$FI$153=1,Sum!CE$2:CE$153),$C97),1)</f>
        <v>1</v>
      </c>
      <c r="CH97" cm="1">
        <f t="array" ref="CH97">ROUND(QUARTILE(IF(Sum!$FI$2:$FI$153=1,Sum!CF$2:CF$153),$C97),1)</f>
        <v>1</v>
      </c>
      <c r="CI97" cm="1">
        <f t="array" ref="CI97">ROUND(QUARTILE(IF(Sum!$FI$2:$FI$153=1,Sum!CG$2:CG$153),$C97),1)</f>
        <v>1</v>
      </c>
      <c r="CJ97" cm="1">
        <f t="array" ref="CJ97">ROUND(QUARTILE(IF(Sum!$FI$2:$FI$153=1,Sum!CH$2:CH$153),$C97),1)</f>
        <v>1200</v>
      </c>
      <c r="CK97" cm="1">
        <f t="array" ref="CK97">ROUND(QUARTILE(IF(Sum!$FI$2:$FI$153=1,Sum!CI$2:CI$153),$C97),1)</f>
        <v>1920</v>
      </c>
      <c r="CL97" cm="1">
        <f t="array" ref="CL97">ROUND(QUARTILE(IF(Sum!$FI$2:$FI$153=1,Sum!CJ$2:CJ$153),$C97),1)</f>
        <v>1</v>
      </c>
      <c r="CM97" cm="1">
        <f t="array" ref="CM97">ROUND(QUARTILE(IF(Sum!$FI$2:$FI$153=1,Sum!CK$2:CK$153),$C97),1)</f>
        <v>0</v>
      </c>
      <c r="CN97" cm="1">
        <f t="array" ref="CN97">ROUND(QUARTILE(IF(Sum!$FI$2:$FI$153=1,Sum!CL$2:CL$153),$C97),1)</f>
        <v>1</v>
      </c>
      <c r="CO97" cm="1">
        <f t="array" ref="CO97">ROUND(QUARTILE(IF(Sum!$FI$2:$FI$153=1,Sum!CM$2:CM$153),$C97),1)</f>
        <v>1</v>
      </c>
      <c r="CP97" cm="1">
        <f t="array" ref="CP97">ROUND(QUARTILE(IF(Sum!$FI$2:$FI$153=1,Sum!CN$2:CN$153),$C97),1)</f>
        <v>0</v>
      </c>
      <c r="CQ97" cm="1">
        <f t="array" ref="CQ97">ROUND(QUARTILE(IF(Sum!$FI$2:$FI$153=1,Sum!CO$2:CO$153),$C97),1)</f>
        <v>1</v>
      </c>
      <c r="CR97" cm="1">
        <f t="array" ref="CR97">ROUND(QUARTILE(IF(Sum!$FI$2:$FI$153=1,Sum!CP$2:CP$153),$C97),1)</f>
        <v>1</v>
      </c>
      <c r="CS97" cm="1">
        <f t="array" ref="CS97">ROUND(QUARTILE(IF(Sum!$FI$2:$FI$153=1,Sum!CQ$2:CQ$153),$C97),1)</f>
        <v>1</v>
      </c>
      <c r="CT97" cm="1">
        <f t="array" ref="CT97">ROUND(QUARTILE(IF(Sum!$FI$2:$FI$153=1,Sum!CR$2:CR$153),$C97),1)</f>
        <v>1</v>
      </c>
      <c r="CU97" cm="1">
        <f t="array" ref="CU97">ROUND(QUARTILE(IF(Sum!$FI$2:$FI$153=1,Sum!CS$2:CS$153),$C97),1)</f>
        <v>0</v>
      </c>
      <c r="CV97" cm="1">
        <f t="array" ref="CV97">ROUND(QUARTILE(IF(Sum!$FI$2:$FI$153=1,Sum!CT$2:CT$153),$C97),1)</f>
        <v>1</v>
      </c>
      <c r="CW97" cm="1">
        <f t="array" ref="CW97">ROUND(QUARTILE(IF(Sum!$FI$2:$FI$153=1,Sum!CU$2:CU$153),$C97),1)</f>
        <v>1</v>
      </c>
      <c r="CX97" cm="1">
        <f t="array" ref="CX97">ROUND(QUARTILE(IF(Sum!$FI$2:$FI$153=1,Sum!CV$2:CV$153),$C97),1)</f>
        <v>1</v>
      </c>
      <c r="CY97" cm="1">
        <f t="array" ref="CY97">ROUND(QUARTILE(IF(Sum!$FI$2:$FI$153=1,Sum!CW$2:CW$153),$C97),1)</f>
        <v>1</v>
      </c>
      <c r="CZ97" cm="1">
        <f t="array" ref="CZ97">ROUND(QUARTILE(IF(Sum!$FI$2:$FI$153=1,Sum!CX$2:CX$153),$C97),1)</f>
        <v>1</v>
      </c>
      <c r="DA97" cm="1">
        <f t="array" ref="DA97">ROUND(QUARTILE(IF(Sum!$FI$2:$FI$153=1,Sum!CY$2:CY$153),$C97),1)</f>
        <v>1</v>
      </c>
      <c r="DB97" cm="1">
        <f t="array" ref="DB97">ROUND(QUARTILE(IF(Sum!$FI$2:$FI$153=1,Sum!CZ$2:CZ$153),$C97),1)</f>
        <v>1</v>
      </c>
      <c r="DC97" cm="1">
        <f t="array" ref="DC97">ROUND(QUARTILE(IF(Sum!$FI$2:$FI$153=1,Sum!DA$2:DA$153),$C97),1)</f>
        <v>1</v>
      </c>
      <c r="DD97" cm="1">
        <f t="array" ref="DD97">ROUND(QUARTILE(IF(Sum!$FI$2:$FI$153=1,Sum!DB$2:DB$153),$C97),1)</f>
        <v>0</v>
      </c>
      <c r="DE97" cm="1">
        <f t="array" ref="DE97">ROUND(QUARTILE(IF(Sum!$FI$2:$FI$153=1,Sum!DC$2:DC$153),$C97),1)</f>
        <v>1</v>
      </c>
      <c r="DF97" cm="1">
        <f t="array" ref="DF97">ROUND(QUARTILE(IF(Sum!$FI$2:$FI$153=1,Sum!DD$2:DD$153),$C97),1)</f>
        <v>0</v>
      </c>
      <c r="DG97" cm="1">
        <f t="array" ref="DG97">ROUND(QUARTILE(IF(Sum!$FI$2:$FI$153=1,Sum!DE$2:DE$153),$C97),1)</f>
        <v>1</v>
      </c>
      <c r="DH97" cm="1">
        <f t="array" ref="DH97">ROUND(QUARTILE(IF(Sum!$FI$2:$FI$153=1,Sum!DF$2:DF$153),$C97),1)</f>
        <v>1</v>
      </c>
      <c r="DI97" cm="1">
        <f t="array" ref="DI97">ROUND(QUARTILE(IF(Sum!$FI$2:$FI$153=1,Sum!DG$2:DG$153),$C97),1)</f>
        <v>0</v>
      </c>
      <c r="DJ97" cm="1">
        <f t="array" ref="DJ97">ROUND(QUARTILE(IF(Sum!$FI$2:$FI$153=1,Sum!DH$2:DH$153),$C97),1)</f>
        <v>1</v>
      </c>
      <c r="DK97" cm="1">
        <f t="array" ref="DK97">ROUND(QUARTILE(IF(Sum!$FI$2:$FI$153=1,Sum!DI$2:DI$153),$C97),1)</f>
        <v>1</v>
      </c>
      <c r="DL97" cm="1">
        <f t="array" ref="DL97">ROUND(QUARTILE(IF(Sum!$FI$2:$FI$153=1,Sum!DJ$2:DJ$153),$C97),1)</f>
        <v>1</v>
      </c>
      <c r="DM97" cm="1">
        <f t="array" ref="DM97">ROUND(QUARTILE(IF(Sum!$FI$2:$FI$153=1,Sum!DK$2:DK$153),$C97),1)</f>
        <v>1</v>
      </c>
      <c r="DN97" cm="1">
        <f t="array" ref="DN97">ROUND(QUARTILE(IF(Sum!$FI$2:$FI$153=1,Sum!DL$2:DL$153),$C97),1)</f>
        <v>1</v>
      </c>
      <c r="DO97" cm="1">
        <f t="array" ref="DO97">ROUND(QUARTILE(IF(Sum!$FI$2:$FI$153=1,Sum!DM$2:DM$153),$C97),1)</f>
        <v>0</v>
      </c>
      <c r="DP97" cm="1">
        <f t="array" ref="DP97">ROUND(QUARTILE(IF(Sum!$FI$2:$FI$153=1,Sum!DN$2:DN$153),$C97),1)</f>
        <v>1</v>
      </c>
      <c r="DQ97" cm="1">
        <f t="array" ref="DQ97">ROUND(QUARTILE(IF(Sum!$FI$2:$FI$153=1,Sum!DO$2:DO$153),$C97),1)</f>
        <v>0</v>
      </c>
      <c r="DR97" cm="1">
        <f t="array" ref="DR97">ROUND(QUARTILE(IF(Sum!$FI$2:$FI$153=1,Sum!DP$2:DP$153),$C97),1)</f>
        <v>1</v>
      </c>
      <c r="DS97" cm="1">
        <f t="array" ref="DS97">ROUND(QUARTILE(IF(Sum!$FI$2:$FI$153=1,Sum!DQ$2:DQ$153),$C97),1)</f>
        <v>1</v>
      </c>
      <c r="DT97" cm="1">
        <f t="array" ref="DT97">ROUND(QUARTILE(IF(Sum!$FI$2:$FI$153=1,Sum!DR$2:DR$153),$C97),1)</f>
        <v>1</v>
      </c>
      <c r="DU97" cm="1">
        <f t="array" ref="DU97">ROUND(QUARTILE(IF(Sum!$FI$2:$FI$153=1,Sum!DS$2:DS$153),$C97),1)</f>
        <v>1</v>
      </c>
      <c r="DV97" cm="1">
        <f t="array" ref="DV97">ROUND(QUARTILE(IF(Sum!$FI$2:$FI$153=1,Sum!DT$2:DT$153),$C97),1)</f>
        <v>57</v>
      </c>
      <c r="DW97" cm="1">
        <f t="array" ref="DW97">ROUND(QUARTILE(IF(Sum!$FI$2:$FI$153=1,Sum!DU$2:DU$153),$C97),1)</f>
        <v>1</v>
      </c>
      <c r="DX97" cm="1">
        <f t="array" ref="DX97">ROUND(QUARTILE(IF(Sum!$FI$2:$FI$153=1,Sum!DV$2:DV$153),$C97),1)</f>
        <v>1</v>
      </c>
      <c r="DY97" cm="1">
        <f t="array" ref="DY97">ROUND(QUARTILE(IF(Sum!$FI$2:$FI$153=1,Sum!DW$2:DW$153),$C97),1)</f>
        <v>1</v>
      </c>
      <c r="DZ97" cm="1">
        <f t="array" ref="DZ97">ROUND(QUARTILE(IF(Sum!$FI$2:$FI$153=1,Sum!DX$2:DX$153),$C97),1)</f>
        <v>0</v>
      </c>
      <c r="EA97" cm="1">
        <f t="array" ref="EA97">ROUND(QUARTILE(IF(Sum!$FI$2:$FI$153=1,Sum!DY$2:DY$153),$C97),1)</f>
        <v>1</v>
      </c>
      <c r="EB97" cm="1">
        <f t="array" ref="EB97">ROUND(QUARTILE(IF(Sum!$FI$2:$FI$153=1,Sum!DZ$2:DZ$153),$C97),1)</f>
        <v>1</v>
      </c>
      <c r="EC97" cm="1">
        <f t="array" ref="EC97">ROUND(QUARTILE(IF(Sum!$FI$2:$FI$153=1,Sum!EA$2:EA$153),$C97),1)</f>
        <v>1</v>
      </c>
      <c r="ED97" cm="1">
        <f t="array" ref="ED97">ROUND(QUARTILE(IF(Sum!$FI$2:$FI$153=1,Sum!EB$2:EB$153),$C97),1)</f>
        <v>0</v>
      </c>
      <c r="EE97" cm="1">
        <f t="array" ref="EE97">ROUND(QUARTILE(IF(Sum!$FI$2:$FI$153=1,Sum!EC$2:EC$153),$C97),1)</f>
        <v>1</v>
      </c>
      <c r="EF97" cm="1">
        <f t="array" ref="EF97">ROUND(QUARTILE(IF(Sum!$FI$2:$FI$153=1,Sum!ED$2:ED$153),$C97),1)</f>
        <v>1</v>
      </c>
      <c r="EG97" cm="1">
        <f t="array" ref="EG97">ROUND(QUARTILE(IF(Sum!$FI$2:$FI$153=1,Sum!EE$2:EE$153),$C97),1)</f>
        <v>1</v>
      </c>
      <c r="EH97" cm="1">
        <f t="array" ref="EH97">ROUND(QUARTILE(IF(Sum!$FI$2:$FI$153=1,Sum!EF$2:EF$153),$C97),1)</f>
        <v>1</v>
      </c>
      <c r="EI97" cm="1">
        <f t="array" ref="EI97">ROUND(QUARTILE(IF(Sum!$FI$2:$FI$153=1,Sum!EG$2:EG$153),$C97),1)</f>
        <v>1</v>
      </c>
      <c r="EJ97" cm="1">
        <f t="array" ref="EJ97">ROUND(QUARTILE(IF(Sum!$FI$2:$FI$153=1,Sum!EH$2:EH$153),$C97),1)</f>
        <v>1</v>
      </c>
      <c r="EK97" cm="1">
        <f t="array" ref="EK97">ROUND(QUARTILE(IF(Sum!$FI$2:$FI$153=1,Sum!EI$2:EI$153),$C97),1)</f>
        <v>1</v>
      </c>
      <c r="EL97" cm="1">
        <f t="array" ref="EL97">ROUND(QUARTILE(IF(Sum!$FI$2:$FI$153=1,Sum!EJ$2:EJ$153),$C97),1)</f>
        <v>1</v>
      </c>
      <c r="EM97" cm="1">
        <f t="array" ref="EM97">ROUND(QUARTILE(IF(Sum!$FI$2:$FI$153=1,Sum!EK$2:EK$153),$C97),1)</f>
        <v>1</v>
      </c>
      <c r="EN97" cm="1">
        <f t="array" ref="EN97">ROUND(QUARTILE(IF(Sum!$FI$2:$FI$153=1,Sum!EL$2:EL$153),$C97),1)</f>
        <v>1</v>
      </c>
      <c r="EO97" cm="1">
        <f t="array" ref="EO97">ROUND(QUARTILE(IF(Sum!$FI$2:$FI$153=1,Sum!EM$2:EM$153),$C97),1)</f>
        <v>1</v>
      </c>
      <c r="EP97" cm="1">
        <f t="array" ref="EP97">ROUND(QUARTILE(IF(Sum!$FI$2:$FI$153=1,Sum!EN$2:EN$153),$C97),1)</f>
        <v>1</v>
      </c>
      <c r="EQ97" cm="1">
        <f t="array" ref="EQ97">ROUND(QUARTILE(IF(Sum!$FI$2:$FI$153=1,Sum!EO$2:EO$153),$C97),1)</f>
        <v>1</v>
      </c>
      <c r="ER97" cm="1">
        <f t="array" ref="ER97">ROUND(QUARTILE(IF(Sum!$FI$2:$FI$153=1,Sum!EP$2:EP$153),$C97),1)</f>
        <v>1</v>
      </c>
      <c r="ES97" cm="1">
        <f t="array" ref="ES97">ROUND(QUARTILE(IF(Sum!$FI$2:$FI$153=1,Sum!EQ$2:EQ$153),$C97),1)</f>
        <v>1</v>
      </c>
      <c r="ET97" cm="1">
        <f t="array" ref="ET97">ROUND(QUARTILE(IF(Sum!$FI$2:$FI$153=1,Sum!ER$2:ER$153),$C97),1)</f>
        <v>1</v>
      </c>
      <c r="EU97" cm="1">
        <f t="array" ref="EU97">ROUND(QUARTILE(IF(Sum!$FI$2:$FI$153=1,Sum!ES$2:ES$153),$C97),1)</f>
        <v>1</v>
      </c>
      <c r="EV97" cm="1">
        <f t="array" ref="EV97">ROUND(QUARTILE(IF(Sum!$FI$2:$FI$153=1,Sum!ET$2:ET$153),$C97),1)</f>
        <v>1</v>
      </c>
      <c r="EW97" cm="1">
        <f t="array" ref="EW97">ROUND(QUARTILE(IF(Sum!$FI$2:$FI$153=1,Sum!EU$2:EU$153),$C97),1)</f>
        <v>1</v>
      </c>
      <c r="EX97" cm="1">
        <f t="array" ref="EX97">ROUND(QUARTILE(IF(Sum!$FI$2:$FI$153=1,Sum!EV$2:EV$153),$C97),1)</f>
        <v>1</v>
      </c>
      <c r="EY97" cm="1">
        <f t="array" ref="EY97">ROUND(QUARTILE(IF(Sum!$FI$2:$FI$153=1,Sum!EW$2:EW$153),$C97),1)</f>
        <v>1</v>
      </c>
      <c r="EZ97" cm="1">
        <f t="array" ref="EZ97">ROUND(QUARTILE(IF(Sum!$FI$2:$FI$153=1,Sum!EX$2:EX$153),$C97),1)</f>
        <v>1</v>
      </c>
      <c r="FA97" cm="1">
        <f t="array" ref="FA97">ROUND(QUARTILE(IF(Sum!$FI$2:$FI$153=1,Sum!EY$2:EY$153),$C97),1)</f>
        <v>1</v>
      </c>
      <c r="FB97" cm="1">
        <f t="array" ref="FB97">ROUND(QUARTILE(IF(Sum!$FI$2:$FI$153=1,Sum!EZ$2:EZ$153),$C97),1)</f>
        <v>1</v>
      </c>
      <c r="FC97" cm="1">
        <f t="array" ref="FC97">ROUND(QUARTILE(IF(Sum!$FI$2:$FI$153=1,Sum!FA$2:FA$153),$C97),1)</f>
        <v>1</v>
      </c>
      <c r="FD97" cm="1">
        <f t="array" ref="FD97">ROUND(QUARTILE(IF(Sum!$FI$2:$FI$153=1,Sum!FB$2:FB$153),$C97),1)</f>
        <v>1</v>
      </c>
      <c r="FE97" cm="1">
        <f t="array" ref="FE97">ROUND(QUARTILE(IF(Sum!$FI$2:$FI$153=1,Sum!FC$2:FC$153),$C97),1)</f>
        <v>0</v>
      </c>
    </row>
    <row r="98" spans="1:161" x14ac:dyDescent="0.25">
      <c r="A98" s="198"/>
      <c r="B98" s="44" t="s">
        <v>385</v>
      </c>
      <c r="C98" s="44">
        <v>2</v>
      </c>
      <c r="D98" cm="1">
        <f t="array" ref="D98">ROUND(QUARTILE(IF(Sum!$FI$2:$FI$153=1,Sum!B$2:B$153),$C98),1)</f>
        <v>53</v>
      </c>
      <c r="E98" cm="1">
        <f t="array" ref="E98">ROUND(QUARTILE(IF(Sum!$FI$2:$FI$153=1,Sum!C$2:C$153),$C98),1)</f>
        <v>0</v>
      </c>
      <c r="F98" cm="1">
        <f t="array" ref="F98">ROUND(QUARTILE(IF(Sum!$FI$2:$FI$153=1,Sum!D$2:D$153),$C98),1)</f>
        <v>0</v>
      </c>
      <c r="G98" cm="1">
        <f t="array" ref="G98">ROUND(QUARTILE(IF(Sum!$FI$2:$FI$153=1,Sum!E$2:E$153),$C98),1)</f>
        <v>0</v>
      </c>
      <c r="H98" cm="1">
        <f t="array" ref="H98">ROUND(QUARTILE(IF(Sum!$FI$2:$FI$153=1,Sum!F$2:F$153),$C98),1)</f>
        <v>0</v>
      </c>
      <c r="I98" cm="1">
        <f t="array" ref="I98">ROUND(QUARTILE(IF(Sum!$FI$2:$FI$153=1,Sum!G$2:G$153),$C98),1)</f>
        <v>1</v>
      </c>
      <c r="J98" cm="1">
        <f t="array" ref="J98">ROUND(QUARTILE(IF(Sum!$FI$2:$FI$153=1,Sum!H$2:H$153),$C98),1)</f>
        <v>1</v>
      </c>
      <c r="K98" cm="1">
        <f t="array" ref="K98">ROUND(QUARTILE(IF(Sum!$FI$2:$FI$153=1,Sum!I$2:I$153),$C98),1)</f>
        <v>172</v>
      </c>
      <c r="L98" cm="1">
        <f t="array" ref="L98">ROUND(QUARTILE(IF(Sum!$FI$2:$FI$153=1,Sum!J$2:J$153),$C98),1)</f>
        <v>80</v>
      </c>
      <c r="M98" cm="1">
        <f t="array" ref="M98">ROUND(QUARTILE(IF(Sum!$FI$2:$FI$153=1,Sum!K$2:K$153),$C98),1)</f>
        <v>28</v>
      </c>
      <c r="N98" cm="1">
        <f t="array" ref="N98">ROUND(QUARTILE(IF(Sum!$FI$2:$FI$153=1,Sum!L$2:L$153),$C98),1)</f>
        <v>0</v>
      </c>
      <c r="O98" cm="1">
        <f t="array" ref="O98">ROUND(QUARTILE(IF(Sum!$FI$2:$FI$153=1,Sum!M$2:M$153),$C98),1)</f>
        <v>1</v>
      </c>
      <c r="P98" cm="1">
        <f t="array" ref="P98">ROUND(QUARTILE(IF(Sum!$FI$2:$FI$153=1,Sum!N$2:N$153),$C98),1)</f>
        <v>0</v>
      </c>
      <c r="Q98" cm="1">
        <f t="array" ref="Q98">ROUND(QUARTILE(IF(Sum!$FI$2:$FI$153=1,Sum!O$2:O$153),$C98),1)</f>
        <v>1</v>
      </c>
      <c r="R98" cm="1">
        <f t="array" ref="R98">ROUND(QUARTILE(IF(Sum!$FI$2:$FI$153=1,Sum!P$2:P$153),$C98),1)</f>
        <v>0</v>
      </c>
      <c r="S98" cm="1">
        <f t="array" ref="S98">ROUND(QUARTILE(IF(Sum!$FI$2:$FI$153=1,Sum!Q$2:Q$153),$C98),1)</f>
        <v>1</v>
      </c>
      <c r="T98" cm="1">
        <f t="array" ref="T98">ROUND(QUARTILE(IF(Sum!$FI$2:$FI$153=1,Sum!R$2:R$153),$C98),1)</f>
        <v>0</v>
      </c>
      <c r="U98" cm="1">
        <f t="array" ref="U98">ROUND(QUARTILE(IF(Sum!$FI$2:$FI$153=1,Sum!S$2:S$153),$C98),1)</f>
        <v>0</v>
      </c>
      <c r="V98" cm="1">
        <f t="array" ref="V98">ROUND(QUARTILE(IF(Sum!$FI$2:$FI$153=1,Sum!T$2:T$153),$C98),1)</f>
        <v>0</v>
      </c>
      <c r="W98" cm="1">
        <f t="array" ref="W98">ROUND(QUARTILE(IF(Sum!$FI$2:$FI$153=1,Sum!U$2:U$153),$C98),1)</f>
        <v>0</v>
      </c>
      <c r="X98" cm="1">
        <f t="array" ref="X98">ROUND(QUARTILE(IF(Sum!$FI$2:$FI$153=1,Sum!V$2:V$153),$C98),1)</f>
        <v>1</v>
      </c>
      <c r="Y98" cm="1">
        <f t="array" ref="Y98">ROUND(QUARTILE(IF(Sum!$FI$2:$FI$153=1,Sum!W$2:W$153),$C98),1)</f>
        <v>0</v>
      </c>
      <c r="Z98" cm="1">
        <f t="array" ref="Z98">ROUND(QUARTILE(IF(Sum!$FI$2:$FI$153=1,Sum!X$2:X$153),$C98),1)</f>
        <v>0</v>
      </c>
      <c r="AA98" cm="1">
        <f t="array" ref="AA98">ROUND(QUARTILE(IF(Sum!$FI$2:$FI$153=1,Sum!Y$2:Y$153),$C98),1)</f>
        <v>0</v>
      </c>
      <c r="AB98" cm="1">
        <f t="array" ref="AB98">ROUND(QUARTILE(IF(Sum!$FI$2:$FI$153=1,Sum!Z$2:Z$153),$C98),1)</f>
        <v>0</v>
      </c>
      <c r="AC98" cm="1">
        <f t="array" ref="AC98">ROUND(QUARTILE(IF(Sum!$FI$2:$FI$153=1,Sum!AA$2:AA$153),$C98),1)</f>
        <v>0</v>
      </c>
      <c r="AD98" cm="1">
        <f t="array" ref="AD98">ROUND(QUARTILE(IF(Sum!$FI$2:$FI$153=1,Sum!AB$2:AB$153),$C98),1)</f>
        <v>0</v>
      </c>
      <c r="AE98" cm="1">
        <f t="array" ref="AE98">ROUND(QUARTILE(IF(Sum!$FI$2:$FI$153=1,Sum!AC$2:AC$153),$C98),1)</f>
        <v>0</v>
      </c>
      <c r="AF98" cm="1">
        <f t="array" ref="AF98">ROUND(QUARTILE(IF(Sum!$FI$2:$FI$153=1,Sum!AD$2:AD$153),$C98),1)</f>
        <v>0</v>
      </c>
      <c r="AG98" cm="1">
        <f t="array" ref="AG98">ROUND(QUARTILE(IF(Sum!$FI$2:$FI$153=1,Sum!AE$2:AE$153),$C98),1)</f>
        <v>0</v>
      </c>
      <c r="AH98" cm="1">
        <f t="array" ref="AH98">ROUND(QUARTILE(IF(Sum!$FI$2:$FI$153=1,Sum!AF$2:AF$153),$C98),1)</f>
        <v>0</v>
      </c>
      <c r="AI98" cm="1">
        <f t="array" ref="AI98">ROUND(QUARTILE(IF(Sum!$FI$2:$FI$153=1,Sum!AG$2:AG$153),$C98),1)</f>
        <v>0</v>
      </c>
      <c r="AJ98" cm="1">
        <f t="array" ref="AJ98">ROUND(QUARTILE(IF(Sum!$FI$2:$FI$153=1,Sum!AH$2:AH$153),$C98),1)</f>
        <v>0</v>
      </c>
      <c r="AK98" cm="1">
        <f t="array" ref="AK98">ROUND(QUARTILE(IF(Sum!$FI$2:$FI$153=1,Sum!AI$2:AI$153),$C98),1)</f>
        <v>0</v>
      </c>
      <c r="AL98" cm="1">
        <f t="array" ref="AL98">ROUND(QUARTILE(IF(Sum!$FI$2:$FI$153=1,Sum!AJ$2:AJ$153),$C98),1)</f>
        <v>0</v>
      </c>
      <c r="AM98" cm="1">
        <f t="array" ref="AM98">ROUND(QUARTILE(IF(Sum!$FI$2:$FI$153=1,Sum!AK$2:AK$153),$C98),1)</f>
        <v>0</v>
      </c>
      <c r="AN98" cm="1">
        <f t="array" ref="AN98">ROUND(QUARTILE(IF(Sum!$FI$2:$FI$153=1,Sum!AL$2:AL$153),$C98),1)</f>
        <v>0</v>
      </c>
      <c r="AO98" cm="1">
        <f t="array" ref="AO98">ROUND(QUARTILE(IF(Sum!$FI$2:$FI$153=1,Sum!AM$2:AM$153),$C98),1)</f>
        <v>0</v>
      </c>
      <c r="AP98" cm="1">
        <f t="array" ref="AP98">ROUND(QUARTILE(IF(Sum!$FI$2:$FI$153=1,Sum!AN$2:AN$153),$C98),1)</f>
        <v>0</v>
      </c>
      <c r="AQ98" cm="1">
        <f t="array" ref="AQ98">ROUND(QUARTILE(IF(Sum!$FI$2:$FI$153=1,Sum!AO$2:AO$153),$C98),1)</f>
        <v>0</v>
      </c>
      <c r="AR98" cm="1">
        <f t="array" ref="AR98">ROUND(QUARTILE(IF(Sum!$FI$2:$FI$153=1,Sum!AP$2:AP$153),$C98),1)</f>
        <v>0</v>
      </c>
      <c r="AS98" cm="1">
        <f t="array" ref="AS98">ROUND(QUARTILE(IF(Sum!$FI$2:$FI$153=1,Sum!AQ$2:AQ$153),$C98),1)</f>
        <v>0</v>
      </c>
      <c r="AT98" cm="1">
        <f t="array" ref="AT98">ROUND(QUARTILE(IF(Sum!$FI$2:$FI$153=1,Sum!AR$2:AR$153),$C98),1)</f>
        <v>1</v>
      </c>
      <c r="AU98" cm="1">
        <f t="array" ref="AU98">ROUND(QUARTILE(IF(Sum!$FI$2:$FI$153=1,Sum!AS$2:AS$153),$C98),1)</f>
        <v>0</v>
      </c>
      <c r="AV98" cm="1">
        <f t="array" ref="AV98">ROUND(QUARTILE(IF(Sum!$FI$2:$FI$153=1,Sum!AT$2:AT$153),$C98),1)</f>
        <v>0</v>
      </c>
      <c r="AW98" cm="1">
        <f t="array" ref="AW98">ROUND(QUARTILE(IF(Sum!$FI$2:$FI$153=1,Sum!AU$2:AU$153),$C98),1)</f>
        <v>0</v>
      </c>
      <c r="AX98" cm="1">
        <f t="array" ref="AX98">ROUND(QUARTILE(IF(Sum!$FI$2:$FI$153=1,Sum!AV$2:AV$153),$C98),1)</f>
        <v>1</v>
      </c>
      <c r="AY98" cm="1">
        <f t="array" ref="AY98">ROUND(QUARTILE(IF(Sum!$FI$2:$FI$153=1,Sum!AW$2:AW$153),$C98),1)</f>
        <v>0</v>
      </c>
      <c r="AZ98" cm="1">
        <f t="array" ref="AZ98">ROUND(QUARTILE(IF(Sum!$FI$2:$FI$153=1,Sum!AX$2:AX$153),$C98),1)</f>
        <v>1</v>
      </c>
      <c r="BA98" cm="1">
        <f t="array" ref="BA98">ROUND(QUARTILE(IF(Sum!$FI$2:$FI$153=1,Sum!AY$2:AY$153),$C98),1)</f>
        <v>28</v>
      </c>
      <c r="BB98" cm="1">
        <f t="array" ref="BB98">ROUND(QUARTILE(IF(Sum!$FI$2:$FI$153=1,Sum!AZ$2:AZ$153),$C98),1)</f>
        <v>1.1000000000000001</v>
      </c>
      <c r="BC98" cm="1">
        <f t="array" ref="BC98">ROUND(QUARTILE(IF(Sum!$FI$2:$FI$153=1,Sum!BA$2:BA$153),$C98),1)</f>
        <v>3</v>
      </c>
      <c r="BD98" cm="1">
        <f t="array" ref="BD98">ROUND(QUARTILE(IF(Sum!$FI$2:$FI$153=1,Sum!BB$2:BB$153),$C98),1)</f>
        <v>0</v>
      </c>
      <c r="BE98" cm="1">
        <f t="array" ref="BE98">ROUND(QUARTILE(IF(Sum!$FI$2:$FI$153=1,Sum!BC$2:BC$153),$C98),1)</f>
        <v>0</v>
      </c>
      <c r="BF98" cm="1">
        <f t="array" ref="BF98">ROUND(QUARTILE(IF(Sum!$FI$2:$FI$153=1,Sum!BD$2:BD$153),$C98),1)</f>
        <v>1</v>
      </c>
      <c r="BG98" cm="1">
        <f t="array" ref="BG98">ROUND(QUARTILE(IF(Sum!$FI$2:$FI$153=1,Sum!BE$2:BE$153),$C98),1)</f>
        <v>1.1000000000000001</v>
      </c>
      <c r="BH98" cm="1">
        <f t="array" ref="BH98">ROUND(QUARTILE(IF(Sum!$FI$2:$FI$153=1,Sum!BF$2:BF$153),$C98),1)</f>
        <v>175.6</v>
      </c>
      <c r="BI98" cm="1">
        <f t="array" ref="BI98">ROUND(QUARTILE(IF(Sum!$FI$2:$FI$153=1,Sum!BG$2:BG$153),$C98),1)</f>
        <v>1</v>
      </c>
      <c r="BJ98" cm="1">
        <f t="array" ref="BJ98">ROUND(QUARTILE(IF(Sum!$FI$2:$FI$153=1,Sum!BH$2:BH$153),$C98),1)</f>
        <v>103</v>
      </c>
      <c r="BK98" cm="1">
        <f t="array" ref="BK98">ROUND(QUARTILE(IF(Sum!$FI$2:$FI$153=1,Sum!BI$2:BI$153),$C98),1)</f>
        <v>70</v>
      </c>
      <c r="BL98" cm="1">
        <f t="array" ref="BL98">ROUND(QUARTILE(IF(Sum!$FI$2:$FI$153=1,Sum!BJ$2:BJ$153),$C98),1)</f>
        <v>34</v>
      </c>
      <c r="BM98" cm="1">
        <f t="array" ref="BM98">ROUND(QUARTILE(IF(Sum!$FI$2:$FI$153=1,Sum!BK$2:BK$153),$C98),1)</f>
        <v>0</v>
      </c>
      <c r="BN98" cm="1">
        <f t="array" ref="BN98">ROUND(QUARTILE(IF(Sum!$FI$2:$FI$153=1,Sum!BL$2:BL$153),$C98),1)</f>
        <v>2</v>
      </c>
      <c r="BO98" cm="1">
        <f t="array" ref="BO98">ROUND(QUARTILE(IF(Sum!$FI$2:$FI$153=1,Sum!BM$2:BM$153),$C98),1)</f>
        <v>0</v>
      </c>
      <c r="BP98" cm="1">
        <f t="array" ref="BP98">ROUND(QUARTILE(IF(Sum!$FI$2:$FI$153=1,Sum!BN$2:BN$153),$C98),1)</f>
        <v>0</v>
      </c>
      <c r="BQ98" cm="1">
        <f t="array" ref="BQ98">ROUND(QUARTILE(IF(Sum!$FI$2:$FI$153=1,Sum!BO$2:BO$153),$C98),1)</f>
        <v>1</v>
      </c>
      <c r="BR98" cm="1">
        <f t="array" ref="BR98">ROUND(QUARTILE(IF(Sum!$FI$2:$FI$153=1,Sum!BP$2:BP$153),$C98),1)</f>
        <v>0</v>
      </c>
      <c r="BS98" cm="1">
        <f t="array" ref="BS98">ROUND(QUARTILE(IF(Sum!$FI$2:$FI$153=1,Sum!BQ$2:BQ$153),$C98),1)</f>
        <v>0</v>
      </c>
      <c r="BT98" cm="1">
        <f t="array" ref="BT98">ROUND(QUARTILE(IF(Sum!$FI$2:$FI$153=1,Sum!BR$2:BR$153),$C98),1)</f>
        <v>1</v>
      </c>
      <c r="BU98" cm="1">
        <f t="array" ref="BU98">ROUND(QUARTILE(IF(Sum!$FI$2:$FI$153=1,Sum!BS$2:BS$153),$C98),1)</f>
        <v>0</v>
      </c>
      <c r="BV98" cm="1">
        <f t="array" ref="BV98">ROUND(QUARTILE(IF(Sum!$FI$2:$FI$153=1,Sum!BT$2:BT$153),$C98),1)</f>
        <v>0</v>
      </c>
      <c r="BW98" cm="1">
        <f t="array" ref="BW98">ROUND(QUARTILE(IF(Sum!$FI$2:$FI$153=1,Sum!BU$2:BU$153),$C98),1)</f>
        <v>0</v>
      </c>
      <c r="BX98" cm="1">
        <f t="array" ref="BX98">ROUND(QUARTILE(IF(Sum!$FI$2:$FI$153=1,Sum!BV$2:BV$153),$C98),1)</f>
        <v>0</v>
      </c>
      <c r="BY98" cm="1">
        <f t="array" ref="BY98">ROUND(QUARTILE(IF(Sum!$FI$2:$FI$153=1,Sum!BW$2:BW$153),$C98),1)</f>
        <v>3</v>
      </c>
      <c r="BZ98" cm="1">
        <f t="array" ref="BZ98">ROUND(QUARTILE(IF(Sum!$FI$2:$FI$153=1,Sum!BX$2:BX$153),$C98),1)</f>
        <v>0</v>
      </c>
      <c r="CA98" cm="1">
        <f t="array" ref="CA98">ROUND(QUARTILE(IF(Sum!$FI$2:$FI$153=1,Sum!BY$2:BY$153),$C98),1)</f>
        <v>0</v>
      </c>
      <c r="CB98" cm="1">
        <f t="array" ref="CB98">ROUND(QUARTILE(IF(Sum!$FI$2:$FI$153=1,Sum!BZ$2:BZ$153),$C98),1)</f>
        <v>1</v>
      </c>
      <c r="CC98" cm="1">
        <f t="array" ref="CC98">ROUND(QUARTILE(IF(Sum!$FI$2:$FI$153=1,Sum!CA$2:CA$153),$C98),1)</f>
        <v>0</v>
      </c>
      <c r="CD98" cm="1">
        <f t="array" ref="CD98">ROUND(QUARTILE(IF(Sum!$FI$2:$FI$153=1,Sum!CB$2:CB$153),$C98),1)</f>
        <v>0</v>
      </c>
      <c r="CE98" cm="1">
        <f t="array" ref="CE98">ROUND(QUARTILE(IF(Sum!$FI$2:$FI$153=1,Sum!CC$2:CC$153),$C98),1)</f>
        <v>0</v>
      </c>
      <c r="CF98" cm="1">
        <f t="array" ref="CF98">ROUND(QUARTILE(IF(Sum!$FI$2:$FI$153=1,Sum!CD$2:CD$153),$C98),1)</f>
        <v>0</v>
      </c>
      <c r="CG98" cm="1">
        <f t="array" ref="CG98">ROUND(QUARTILE(IF(Sum!$FI$2:$FI$153=1,Sum!CE$2:CE$153),$C98),1)</f>
        <v>0</v>
      </c>
      <c r="CH98" cm="1">
        <f t="array" ref="CH98">ROUND(QUARTILE(IF(Sum!$FI$2:$FI$153=1,Sum!CF$2:CF$153),$C98),1)</f>
        <v>0</v>
      </c>
      <c r="CI98" cm="1">
        <f t="array" ref="CI98">ROUND(QUARTILE(IF(Sum!$FI$2:$FI$153=1,Sum!CG$2:CG$153),$C98),1)</f>
        <v>1</v>
      </c>
      <c r="CJ98" cm="1">
        <f t="array" ref="CJ98">ROUND(QUARTILE(IF(Sum!$FI$2:$FI$153=1,Sum!CH$2:CH$153),$C98),1)</f>
        <v>500</v>
      </c>
      <c r="CK98" cm="1">
        <f t="array" ref="CK98">ROUND(QUARTILE(IF(Sum!$FI$2:$FI$153=1,Sum!CI$2:CI$153),$C98),1)</f>
        <v>630</v>
      </c>
      <c r="CL98" cm="1">
        <f t="array" ref="CL98">ROUND(QUARTILE(IF(Sum!$FI$2:$FI$153=1,Sum!CJ$2:CJ$153),$C98),1)</f>
        <v>1</v>
      </c>
      <c r="CM98" cm="1">
        <f t="array" ref="CM98">ROUND(QUARTILE(IF(Sum!$FI$2:$FI$153=1,Sum!CK$2:CK$153),$C98),1)</f>
        <v>0</v>
      </c>
      <c r="CN98" cm="1">
        <f t="array" ref="CN98">ROUND(QUARTILE(IF(Sum!$FI$2:$FI$153=1,Sum!CL$2:CL$153),$C98),1)</f>
        <v>0</v>
      </c>
      <c r="CO98" cm="1">
        <f t="array" ref="CO98">ROUND(QUARTILE(IF(Sum!$FI$2:$FI$153=1,Sum!CM$2:CM$153),$C98),1)</f>
        <v>0</v>
      </c>
      <c r="CP98" cm="1">
        <f t="array" ref="CP98">ROUND(QUARTILE(IF(Sum!$FI$2:$FI$153=1,Sum!CN$2:CN$153),$C98),1)</f>
        <v>0</v>
      </c>
      <c r="CQ98" cm="1">
        <f t="array" ref="CQ98">ROUND(QUARTILE(IF(Sum!$FI$2:$FI$153=1,Sum!CO$2:CO$153),$C98),1)</f>
        <v>0</v>
      </c>
      <c r="CR98" cm="1">
        <f t="array" ref="CR98">ROUND(QUARTILE(IF(Sum!$FI$2:$FI$153=1,Sum!CP$2:CP$153),$C98),1)</f>
        <v>0</v>
      </c>
      <c r="CS98" cm="1">
        <f t="array" ref="CS98">ROUND(QUARTILE(IF(Sum!$FI$2:$FI$153=1,Sum!CQ$2:CQ$153),$C98),1)</f>
        <v>0</v>
      </c>
      <c r="CT98" cm="1">
        <f t="array" ref="CT98">ROUND(QUARTILE(IF(Sum!$FI$2:$FI$153=1,Sum!CR$2:CR$153),$C98),1)</f>
        <v>0</v>
      </c>
      <c r="CU98" cm="1">
        <f t="array" ref="CU98">ROUND(QUARTILE(IF(Sum!$FI$2:$FI$153=1,Sum!CS$2:CS$153),$C98),1)</f>
        <v>0</v>
      </c>
      <c r="CV98" cm="1">
        <f t="array" ref="CV98">ROUND(QUARTILE(IF(Sum!$FI$2:$FI$153=1,Sum!CT$2:CT$153),$C98),1)</f>
        <v>0</v>
      </c>
      <c r="CW98" cm="1">
        <f t="array" ref="CW98">ROUND(QUARTILE(IF(Sum!$FI$2:$FI$153=1,Sum!CU$2:CU$153),$C98),1)</f>
        <v>0</v>
      </c>
      <c r="CX98" cm="1">
        <f t="array" ref="CX98">ROUND(QUARTILE(IF(Sum!$FI$2:$FI$153=1,Sum!CV$2:CV$153),$C98),1)</f>
        <v>0</v>
      </c>
      <c r="CY98" cm="1">
        <f t="array" ref="CY98">ROUND(QUARTILE(IF(Sum!$FI$2:$FI$153=1,Sum!CW$2:CW$153),$C98),1)</f>
        <v>0</v>
      </c>
      <c r="CZ98" cm="1">
        <f t="array" ref="CZ98">ROUND(QUARTILE(IF(Sum!$FI$2:$FI$153=1,Sum!CX$2:CX$153),$C98),1)</f>
        <v>0</v>
      </c>
      <c r="DA98" cm="1">
        <f t="array" ref="DA98">ROUND(QUARTILE(IF(Sum!$FI$2:$FI$153=1,Sum!CY$2:CY$153),$C98),1)</f>
        <v>0</v>
      </c>
      <c r="DB98" cm="1">
        <f t="array" ref="DB98">ROUND(QUARTILE(IF(Sum!$FI$2:$FI$153=1,Sum!CZ$2:CZ$153),$C98),1)</f>
        <v>0</v>
      </c>
      <c r="DC98" cm="1">
        <f t="array" ref="DC98">ROUND(QUARTILE(IF(Sum!$FI$2:$FI$153=1,Sum!DA$2:DA$153),$C98),1)</f>
        <v>1</v>
      </c>
      <c r="DD98" cm="1">
        <f t="array" ref="DD98">ROUND(QUARTILE(IF(Sum!$FI$2:$FI$153=1,Sum!DB$2:DB$153),$C98),1)</f>
        <v>0</v>
      </c>
      <c r="DE98" cm="1">
        <f t="array" ref="DE98">ROUND(QUARTILE(IF(Sum!$FI$2:$FI$153=1,Sum!DC$2:DC$153),$C98),1)</f>
        <v>0</v>
      </c>
      <c r="DF98" cm="1">
        <f t="array" ref="DF98">ROUND(QUARTILE(IF(Sum!$FI$2:$FI$153=1,Sum!DD$2:DD$153),$C98),1)</f>
        <v>0</v>
      </c>
      <c r="DG98" cm="1">
        <f t="array" ref="DG98">ROUND(QUARTILE(IF(Sum!$FI$2:$FI$153=1,Sum!DE$2:DE$153),$C98),1)</f>
        <v>0</v>
      </c>
      <c r="DH98" cm="1">
        <f t="array" ref="DH98">ROUND(QUARTILE(IF(Sum!$FI$2:$FI$153=1,Sum!DF$2:DF$153),$C98),1)</f>
        <v>1</v>
      </c>
      <c r="DI98" cm="1">
        <f t="array" ref="DI98">ROUND(QUARTILE(IF(Sum!$FI$2:$FI$153=1,Sum!DG$2:DG$153),$C98),1)</f>
        <v>0</v>
      </c>
      <c r="DJ98" cm="1">
        <f t="array" ref="DJ98">ROUND(QUARTILE(IF(Sum!$FI$2:$FI$153=1,Sum!DH$2:DH$153),$C98),1)</f>
        <v>0</v>
      </c>
      <c r="DK98" cm="1">
        <f t="array" ref="DK98">ROUND(QUARTILE(IF(Sum!$FI$2:$FI$153=1,Sum!DI$2:DI$153),$C98),1)</f>
        <v>0</v>
      </c>
      <c r="DL98" cm="1">
        <f t="array" ref="DL98">ROUND(QUARTILE(IF(Sum!$FI$2:$FI$153=1,Sum!DJ$2:DJ$153),$C98),1)</f>
        <v>1</v>
      </c>
      <c r="DM98" cm="1">
        <f t="array" ref="DM98">ROUND(QUARTILE(IF(Sum!$FI$2:$FI$153=1,Sum!DK$2:DK$153),$C98),1)</f>
        <v>0</v>
      </c>
      <c r="DN98" cm="1">
        <f t="array" ref="DN98">ROUND(QUARTILE(IF(Sum!$FI$2:$FI$153=1,Sum!DL$2:DL$153),$C98),1)</f>
        <v>0</v>
      </c>
      <c r="DO98" cm="1">
        <f t="array" ref="DO98">ROUND(QUARTILE(IF(Sum!$FI$2:$FI$153=1,Sum!DM$2:DM$153),$C98),1)</f>
        <v>0</v>
      </c>
      <c r="DP98" cm="1">
        <f t="array" ref="DP98">ROUND(QUARTILE(IF(Sum!$FI$2:$FI$153=1,Sum!DN$2:DN$153),$C98),1)</f>
        <v>0</v>
      </c>
      <c r="DQ98" cm="1">
        <f t="array" ref="DQ98">ROUND(QUARTILE(IF(Sum!$FI$2:$FI$153=1,Sum!DO$2:DO$153),$C98),1)</f>
        <v>0</v>
      </c>
      <c r="DR98" cm="1">
        <f t="array" ref="DR98">ROUND(QUARTILE(IF(Sum!$FI$2:$FI$153=1,Sum!DP$2:DP$153),$C98),1)</f>
        <v>0</v>
      </c>
      <c r="DS98" cm="1">
        <f t="array" ref="DS98">ROUND(QUARTILE(IF(Sum!$FI$2:$FI$153=1,Sum!DQ$2:DQ$153),$C98),1)</f>
        <v>0</v>
      </c>
      <c r="DT98" cm="1">
        <f t="array" ref="DT98">ROUND(QUARTILE(IF(Sum!$FI$2:$FI$153=1,Sum!DR$2:DR$153),$C98),1)</f>
        <v>0</v>
      </c>
      <c r="DU98" cm="1">
        <f t="array" ref="DU98">ROUND(QUARTILE(IF(Sum!$FI$2:$FI$153=1,Sum!DS$2:DS$153),$C98),1)</f>
        <v>1</v>
      </c>
      <c r="DV98" cm="1">
        <f t="array" ref="DV98">ROUND(QUARTILE(IF(Sum!$FI$2:$FI$153=1,Sum!DT$2:DT$153),$C98),1)</f>
        <v>19</v>
      </c>
      <c r="DW98" cm="1">
        <f t="array" ref="DW98">ROUND(QUARTILE(IF(Sum!$FI$2:$FI$153=1,Sum!DU$2:DU$153),$C98),1)</f>
        <v>0</v>
      </c>
      <c r="DX98" cm="1">
        <f t="array" ref="DX98">ROUND(QUARTILE(IF(Sum!$FI$2:$FI$153=1,Sum!DV$2:DV$153),$C98),1)</f>
        <v>0</v>
      </c>
      <c r="DY98" cm="1">
        <f t="array" ref="DY98">ROUND(QUARTILE(IF(Sum!$FI$2:$FI$153=1,Sum!DW$2:DW$153),$C98),1)</f>
        <v>0</v>
      </c>
      <c r="DZ98" cm="1">
        <f t="array" ref="DZ98">ROUND(QUARTILE(IF(Sum!$FI$2:$FI$153=1,Sum!DX$2:DX$153),$C98),1)</f>
        <v>0</v>
      </c>
      <c r="EA98" cm="1">
        <f t="array" ref="EA98">ROUND(QUARTILE(IF(Sum!$FI$2:$FI$153=1,Sum!DY$2:DY$153),$C98),1)</f>
        <v>0</v>
      </c>
      <c r="EB98" cm="1">
        <f t="array" ref="EB98">ROUND(QUARTILE(IF(Sum!$FI$2:$FI$153=1,Sum!DZ$2:DZ$153),$C98),1)</f>
        <v>0</v>
      </c>
      <c r="EC98" cm="1">
        <f t="array" ref="EC98">ROUND(QUARTILE(IF(Sum!$FI$2:$FI$153=1,Sum!EA$2:EA$153),$C98),1)</f>
        <v>0</v>
      </c>
      <c r="ED98" cm="1">
        <f t="array" ref="ED98">ROUND(QUARTILE(IF(Sum!$FI$2:$FI$153=1,Sum!EB$2:EB$153),$C98),1)</f>
        <v>0</v>
      </c>
      <c r="EE98" cm="1">
        <f t="array" ref="EE98">ROUND(QUARTILE(IF(Sum!$FI$2:$FI$153=1,Sum!EC$2:EC$153),$C98),1)</f>
        <v>0</v>
      </c>
      <c r="EF98" cm="1">
        <f t="array" ref="EF98">ROUND(QUARTILE(IF(Sum!$FI$2:$FI$153=1,Sum!ED$2:ED$153),$C98),1)</f>
        <v>0</v>
      </c>
      <c r="EG98" cm="1">
        <f t="array" ref="EG98">ROUND(QUARTILE(IF(Sum!$FI$2:$FI$153=1,Sum!EE$2:EE$153),$C98),1)</f>
        <v>1</v>
      </c>
      <c r="EH98" cm="1">
        <f t="array" ref="EH98">ROUND(QUARTILE(IF(Sum!$FI$2:$FI$153=1,Sum!EF$2:EF$153),$C98),1)</f>
        <v>0</v>
      </c>
      <c r="EI98" cm="1">
        <f t="array" ref="EI98">ROUND(QUARTILE(IF(Sum!$FI$2:$FI$153=1,Sum!EG$2:EG$153),$C98),1)</f>
        <v>0</v>
      </c>
      <c r="EJ98" cm="1">
        <f t="array" ref="EJ98">ROUND(QUARTILE(IF(Sum!$FI$2:$FI$153=1,Sum!EH$2:EH$153),$C98),1)</f>
        <v>0</v>
      </c>
      <c r="EK98" cm="1">
        <f t="array" ref="EK98">ROUND(QUARTILE(IF(Sum!$FI$2:$FI$153=1,Sum!EI$2:EI$153),$C98),1)</f>
        <v>0</v>
      </c>
      <c r="EL98" cm="1">
        <f t="array" ref="EL98">ROUND(QUARTILE(IF(Sum!$FI$2:$FI$153=1,Sum!EJ$2:EJ$153),$C98),1)</f>
        <v>0</v>
      </c>
      <c r="EM98" cm="1">
        <f t="array" ref="EM98">ROUND(QUARTILE(IF(Sum!$FI$2:$FI$153=1,Sum!EK$2:EK$153),$C98),1)</f>
        <v>0</v>
      </c>
      <c r="EN98" cm="1">
        <f t="array" ref="EN98">ROUND(QUARTILE(IF(Sum!$FI$2:$FI$153=1,Sum!EL$2:EL$153),$C98),1)</f>
        <v>0</v>
      </c>
      <c r="EO98" cm="1">
        <f t="array" ref="EO98">ROUND(QUARTILE(IF(Sum!$FI$2:$FI$153=1,Sum!EM$2:EM$153),$C98),1)</f>
        <v>1</v>
      </c>
      <c r="EP98" cm="1">
        <f t="array" ref="EP98">ROUND(QUARTILE(IF(Sum!$FI$2:$FI$153=1,Sum!EN$2:EN$153),$C98),1)</f>
        <v>0</v>
      </c>
      <c r="EQ98" cm="1">
        <f t="array" ref="EQ98">ROUND(QUARTILE(IF(Sum!$FI$2:$FI$153=1,Sum!EO$2:EO$153),$C98),1)</f>
        <v>0</v>
      </c>
      <c r="ER98" cm="1">
        <f t="array" ref="ER98">ROUND(QUARTILE(IF(Sum!$FI$2:$FI$153=1,Sum!EP$2:EP$153),$C98),1)</f>
        <v>0</v>
      </c>
      <c r="ES98" cm="1">
        <f t="array" ref="ES98">ROUND(QUARTILE(IF(Sum!$FI$2:$FI$153=1,Sum!EQ$2:EQ$153),$C98),1)</f>
        <v>1</v>
      </c>
      <c r="ET98" cm="1">
        <f t="array" ref="ET98">ROUND(QUARTILE(IF(Sum!$FI$2:$FI$153=1,Sum!ER$2:ER$153),$C98),1)</f>
        <v>0</v>
      </c>
      <c r="EU98" cm="1">
        <f t="array" ref="EU98">ROUND(QUARTILE(IF(Sum!$FI$2:$FI$153=1,Sum!ES$2:ES$153),$C98),1)</f>
        <v>0</v>
      </c>
      <c r="EV98" cm="1">
        <f t="array" ref="EV98">ROUND(QUARTILE(IF(Sum!$FI$2:$FI$153=1,Sum!ET$2:ET$153),$C98),1)</f>
        <v>0</v>
      </c>
      <c r="EW98" cm="1">
        <f t="array" ref="EW98">ROUND(QUARTILE(IF(Sum!$FI$2:$FI$153=1,Sum!EU$2:EU$153),$C98),1)</f>
        <v>1</v>
      </c>
      <c r="EX98" cm="1">
        <f t="array" ref="EX98">ROUND(QUARTILE(IF(Sum!$FI$2:$FI$153=1,Sum!EV$2:EV$153),$C98),1)</f>
        <v>0</v>
      </c>
      <c r="EY98" cm="1">
        <f t="array" ref="EY98">ROUND(QUARTILE(IF(Sum!$FI$2:$FI$153=1,Sum!EW$2:EW$153),$C98),1)</f>
        <v>0</v>
      </c>
      <c r="EZ98" cm="1">
        <f t="array" ref="EZ98">ROUND(QUARTILE(IF(Sum!$FI$2:$FI$153=1,Sum!EX$2:EX$153),$C98),1)</f>
        <v>0</v>
      </c>
      <c r="FA98" cm="1">
        <f t="array" ref="FA98">ROUND(QUARTILE(IF(Sum!$FI$2:$FI$153=1,Sum!EY$2:EY$153),$C98),1)</f>
        <v>0</v>
      </c>
      <c r="FB98" cm="1">
        <f t="array" ref="FB98">ROUND(QUARTILE(IF(Sum!$FI$2:$FI$153=1,Sum!EZ$2:EZ$153),$C98),1)</f>
        <v>0</v>
      </c>
      <c r="FC98" cm="1">
        <f t="array" ref="FC98">ROUND(QUARTILE(IF(Sum!$FI$2:$FI$153=1,Sum!FA$2:FA$153),$C98),1)</f>
        <v>0</v>
      </c>
      <c r="FD98" cm="1">
        <f t="array" ref="FD98">ROUND(QUARTILE(IF(Sum!$FI$2:$FI$153=1,Sum!FB$2:FB$153),$C98),1)</f>
        <v>0</v>
      </c>
      <c r="FE98" cm="1">
        <f t="array" ref="FE98">ROUND(QUARTILE(IF(Sum!$FI$2:$FI$153=1,Sum!FC$2:FC$153),$C98),1)</f>
        <v>0</v>
      </c>
    </row>
    <row r="99" spans="1:161" x14ac:dyDescent="0.25">
      <c r="A99" s="198"/>
      <c r="B99" s="44" t="s">
        <v>384</v>
      </c>
      <c r="C99" s="44">
        <v>1</v>
      </c>
      <c r="D99" cm="1">
        <f t="array" ref="D99">ROUND(QUARTILE(IF(Sum!$FI$2:$FI$153=1,Sum!B$2:B$153),$C99),1)</f>
        <v>49</v>
      </c>
      <c r="E99" cm="1">
        <f t="array" ref="E99">ROUND(QUARTILE(IF(Sum!$FI$2:$FI$153=1,Sum!C$2:C$153),$C99),1)</f>
        <v>0</v>
      </c>
      <c r="F99" cm="1">
        <f t="array" ref="F99">ROUND(QUARTILE(IF(Sum!$FI$2:$FI$153=1,Sum!D$2:D$153),$C99),1)</f>
        <v>0</v>
      </c>
      <c r="G99" cm="1">
        <f t="array" ref="G99">ROUND(QUARTILE(IF(Sum!$FI$2:$FI$153=1,Sum!E$2:E$153),$C99),1)</f>
        <v>0</v>
      </c>
      <c r="H99" cm="1">
        <f t="array" ref="H99">ROUND(QUARTILE(IF(Sum!$FI$2:$FI$153=1,Sum!F$2:F$153),$C99),1)</f>
        <v>0</v>
      </c>
      <c r="I99" cm="1">
        <f t="array" ref="I99">ROUND(QUARTILE(IF(Sum!$FI$2:$FI$153=1,Sum!G$2:G$153),$C99),1)</f>
        <v>0</v>
      </c>
      <c r="J99" cm="1">
        <f t="array" ref="J99">ROUND(QUARTILE(IF(Sum!$FI$2:$FI$153=1,Sum!H$2:H$153),$C99),1)</f>
        <v>1</v>
      </c>
      <c r="K99" cm="1">
        <f t="array" ref="K99">ROUND(QUARTILE(IF(Sum!$FI$2:$FI$153=1,Sum!I$2:I$153),$C99),1)</f>
        <v>169.5</v>
      </c>
      <c r="L99" cm="1">
        <f t="array" ref="L99">ROUND(QUARTILE(IF(Sum!$FI$2:$FI$153=1,Sum!J$2:J$153),$C99),1)</f>
        <v>76</v>
      </c>
      <c r="M99" cm="1">
        <f t="array" ref="M99">ROUND(QUARTILE(IF(Sum!$FI$2:$FI$153=1,Sum!K$2:K$153),$C99),1)</f>
        <v>26</v>
      </c>
      <c r="N99" cm="1">
        <f t="array" ref="N99">ROUND(QUARTILE(IF(Sum!$FI$2:$FI$153=1,Sum!L$2:L$153),$C99),1)</f>
        <v>0</v>
      </c>
      <c r="O99" cm="1">
        <f t="array" ref="O99">ROUND(QUARTILE(IF(Sum!$FI$2:$FI$153=1,Sum!M$2:M$153),$C99),1)</f>
        <v>0</v>
      </c>
      <c r="P99" cm="1">
        <f t="array" ref="P99">ROUND(QUARTILE(IF(Sum!$FI$2:$FI$153=1,Sum!N$2:N$153),$C99),1)</f>
        <v>0</v>
      </c>
      <c r="Q99" cm="1">
        <f t="array" ref="Q99">ROUND(QUARTILE(IF(Sum!$FI$2:$FI$153=1,Sum!O$2:O$153),$C99),1)</f>
        <v>1</v>
      </c>
      <c r="R99" cm="1">
        <f t="array" ref="R99">ROUND(QUARTILE(IF(Sum!$FI$2:$FI$153=1,Sum!P$2:P$153),$C99),1)</f>
        <v>0</v>
      </c>
      <c r="S99" cm="1">
        <f t="array" ref="S99">ROUND(QUARTILE(IF(Sum!$FI$2:$FI$153=1,Sum!Q$2:Q$153),$C99),1)</f>
        <v>0.5</v>
      </c>
      <c r="T99" cm="1">
        <f t="array" ref="T99">ROUND(QUARTILE(IF(Sum!$FI$2:$FI$153=1,Sum!R$2:R$153),$C99),1)</f>
        <v>0</v>
      </c>
      <c r="U99" cm="1">
        <f t="array" ref="U99">ROUND(QUARTILE(IF(Sum!$FI$2:$FI$153=1,Sum!S$2:S$153),$C99),1)</f>
        <v>0</v>
      </c>
      <c r="V99" cm="1">
        <f t="array" ref="V99">ROUND(QUARTILE(IF(Sum!$FI$2:$FI$153=1,Sum!T$2:T$153),$C99),1)</f>
        <v>0</v>
      </c>
      <c r="W99" cm="1">
        <f t="array" ref="W99">ROUND(QUARTILE(IF(Sum!$FI$2:$FI$153=1,Sum!U$2:U$153),$C99),1)</f>
        <v>0</v>
      </c>
      <c r="X99" cm="1">
        <f t="array" ref="X99">ROUND(QUARTILE(IF(Sum!$FI$2:$FI$153=1,Sum!V$2:V$153),$C99),1)</f>
        <v>1</v>
      </c>
      <c r="Y99" cm="1">
        <f t="array" ref="Y99">ROUND(QUARTILE(IF(Sum!$FI$2:$FI$153=1,Sum!W$2:W$153),$C99),1)</f>
        <v>0</v>
      </c>
      <c r="Z99" cm="1">
        <f t="array" ref="Z99">ROUND(QUARTILE(IF(Sum!$FI$2:$FI$153=1,Sum!X$2:X$153),$C99),1)</f>
        <v>0</v>
      </c>
      <c r="AA99" cm="1">
        <f t="array" ref="AA99">ROUND(QUARTILE(IF(Sum!$FI$2:$FI$153=1,Sum!Y$2:Y$153),$C99),1)</f>
        <v>0</v>
      </c>
      <c r="AB99" cm="1">
        <f t="array" ref="AB99">ROUND(QUARTILE(IF(Sum!$FI$2:$FI$153=1,Sum!Z$2:Z$153),$C99),1)</f>
        <v>0</v>
      </c>
      <c r="AC99" cm="1">
        <f t="array" ref="AC99">ROUND(QUARTILE(IF(Sum!$FI$2:$FI$153=1,Sum!AA$2:AA$153),$C99),1)</f>
        <v>0</v>
      </c>
      <c r="AD99" cm="1">
        <f t="array" ref="AD99">ROUND(QUARTILE(IF(Sum!$FI$2:$FI$153=1,Sum!AB$2:AB$153),$C99),1)</f>
        <v>0</v>
      </c>
      <c r="AE99" cm="1">
        <f t="array" ref="AE99">ROUND(QUARTILE(IF(Sum!$FI$2:$FI$153=1,Sum!AC$2:AC$153),$C99),1)</f>
        <v>0</v>
      </c>
      <c r="AF99" cm="1">
        <f t="array" ref="AF99">ROUND(QUARTILE(IF(Sum!$FI$2:$FI$153=1,Sum!AD$2:AD$153),$C99),1)</f>
        <v>0</v>
      </c>
      <c r="AG99" cm="1">
        <f t="array" ref="AG99">ROUND(QUARTILE(IF(Sum!$FI$2:$FI$153=1,Sum!AE$2:AE$153),$C99),1)</f>
        <v>0</v>
      </c>
      <c r="AH99" cm="1">
        <f t="array" ref="AH99">ROUND(QUARTILE(IF(Sum!$FI$2:$FI$153=1,Sum!AF$2:AF$153),$C99),1)</f>
        <v>0</v>
      </c>
      <c r="AI99" cm="1">
        <f t="array" ref="AI99">ROUND(QUARTILE(IF(Sum!$FI$2:$FI$153=1,Sum!AG$2:AG$153),$C99),1)</f>
        <v>0</v>
      </c>
      <c r="AJ99" cm="1">
        <f t="array" ref="AJ99">ROUND(QUARTILE(IF(Sum!$FI$2:$FI$153=1,Sum!AH$2:AH$153),$C99),1)</f>
        <v>0</v>
      </c>
      <c r="AK99" cm="1">
        <f t="array" ref="AK99">ROUND(QUARTILE(IF(Sum!$FI$2:$FI$153=1,Sum!AI$2:AI$153),$C99),1)</f>
        <v>0</v>
      </c>
      <c r="AL99" cm="1">
        <f t="array" ref="AL99">ROUND(QUARTILE(IF(Sum!$FI$2:$FI$153=1,Sum!AJ$2:AJ$153),$C99),1)</f>
        <v>0</v>
      </c>
      <c r="AM99" cm="1">
        <f t="array" ref="AM99">ROUND(QUARTILE(IF(Sum!$FI$2:$FI$153=1,Sum!AK$2:AK$153),$C99),1)</f>
        <v>0</v>
      </c>
      <c r="AN99" cm="1">
        <f t="array" ref="AN99">ROUND(QUARTILE(IF(Sum!$FI$2:$FI$153=1,Sum!AL$2:AL$153),$C99),1)</f>
        <v>0</v>
      </c>
      <c r="AO99" cm="1">
        <f t="array" ref="AO99">ROUND(QUARTILE(IF(Sum!$FI$2:$FI$153=1,Sum!AM$2:AM$153),$C99),1)</f>
        <v>0</v>
      </c>
      <c r="AP99" cm="1">
        <f t="array" ref="AP99">ROUND(QUARTILE(IF(Sum!$FI$2:$FI$153=1,Sum!AN$2:AN$153),$C99),1)</f>
        <v>0</v>
      </c>
      <c r="AQ99" cm="1">
        <f t="array" ref="AQ99">ROUND(QUARTILE(IF(Sum!$FI$2:$FI$153=1,Sum!AO$2:AO$153),$C99),1)</f>
        <v>0</v>
      </c>
      <c r="AR99" cm="1">
        <f t="array" ref="AR99">ROUND(QUARTILE(IF(Sum!$FI$2:$FI$153=1,Sum!AP$2:AP$153),$C99),1)</f>
        <v>0</v>
      </c>
      <c r="AS99" cm="1">
        <f t="array" ref="AS99">ROUND(QUARTILE(IF(Sum!$FI$2:$FI$153=1,Sum!AQ$2:AQ$153),$C99),1)</f>
        <v>0</v>
      </c>
      <c r="AT99" cm="1">
        <f t="array" ref="AT99">ROUND(QUARTILE(IF(Sum!$FI$2:$FI$153=1,Sum!AR$2:AR$153),$C99),1)</f>
        <v>0</v>
      </c>
      <c r="AU99" cm="1">
        <f t="array" ref="AU99">ROUND(QUARTILE(IF(Sum!$FI$2:$FI$153=1,Sum!AS$2:AS$153),$C99),1)</f>
        <v>0</v>
      </c>
      <c r="AV99" cm="1">
        <f t="array" ref="AV99">ROUND(QUARTILE(IF(Sum!$FI$2:$FI$153=1,Sum!AT$2:AT$153),$C99),1)</f>
        <v>0</v>
      </c>
      <c r="AW99" cm="1">
        <f t="array" ref="AW99">ROUND(QUARTILE(IF(Sum!$FI$2:$FI$153=1,Sum!AU$2:AU$153),$C99),1)</f>
        <v>0</v>
      </c>
      <c r="AX99" cm="1">
        <f t="array" ref="AX99">ROUND(QUARTILE(IF(Sum!$FI$2:$FI$153=1,Sum!AV$2:AV$153),$C99),1)</f>
        <v>1</v>
      </c>
      <c r="AY99" cm="1">
        <f t="array" ref="AY99">ROUND(QUARTILE(IF(Sum!$FI$2:$FI$153=1,Sum!AW$2:AW$153),$C99),1)</f>
        <v>0</v>
      </c>
      <c r="AZ99" cm="1">
        <f t="array" ref="AZ99">ROUND(QUARTILE(IF(Sum!$FI$2:$FI$153=1,Sum!AX$2:AX$153),$C99),1)</f>
        <v>1</v>
      </c>
      <c r="BA99" cm="1">
        <f t="array" ref="BA99">ROUND(QUARTILE(IF(Sum!$FI$2:$FI$153=1,Sum!AY$2:AY$153),$C99),1)</f>
        <v>23.3</v>
      </c>
      <c r="BB99" cm="1">
        <f t="array" ref="BB99">ROUND(QUARTILE(IF(Sum!$FI$2:$FI$153=1,Sum!AZ$2:AZ$153),$C99),1)</f>
        <v>0.7</v>
      </c>
      <c r="BC99" cm="1">
        <f t="array" ref="BC99">ROUND(QUARTILE(IF(Sum!$FI$2:$FI$153=1,Sum!BA$2:BA$153),$C99),1)</f>
        <v>2.8</v>
      </c>
      <c r="BD99" cm="1">
        <f t="array" ref="BD99">ROUND(QUARTILE(IF(Sum!$FI$2:$FI$153=1,Sum!BB$2:BB$153),$C99),1)</f>
        <v>0</v>
      </c>
      <c r="BE99" cm="1">
        <f t="array" ref="BE99">ROUND(QUARTILE(IF(Sum!$FI$2:$FI$153=1,Sum!BC$2:BC$153),$C99),1)</f>
        <v>0</v>
      </c>
      <c r="BF99" cm="1">
        <f t="array" ref="BF99">ROUND(QUARTILE(IF(Sum!$FI$2:$FI$153=1,Sum!BD$2:BD$153),$C99),1)</f>
        <v>1</v>
      </c>
      <c r="BG99" cm="1">
        <f t="array" ref="BG99">ROUND(QUARTILE(IF(Sum!$FI$2:$FI$153=1,Sum!BE$2:BE$153),$C99),1)</f>
        <v>1</v>
      </c>
      <c r="BH99" cm="1">
        <f t="array" ref="BH99">ROUND(QUARTILE(IF(Sum!$FI$2:$FI$153=1,Sum!BF$2:BF$153),$C99),1)</f>
        <v>158</v>
      </c>
      <c r="BI99" cm="1">
        <f t="array" ref="BI99">ROUND(QUARTILE(IF(Sum!$FI$2:$FI$153=1,Sum!BG$2:BG$153),$C99),1)</f>
        <v>1</v>
      </c>
      <c r="BJ99" cm="1">
        <f t="array" ref="BJ99">ROUND(QUARTILE(IF(Sum!$FI$2:$FI$153=1,Sum!BH$2:BH$153),$C99),1)</f>
        <v>88</v>
      </c>
      <c r="BK99" cm="1">
        <f t="array" ref="BK99">ROUND(QUARTILE(IF(Sum!$FI$2:$FI$153=1,Sum!BI$2:BI$153),$C99),1)</f>
        <v>53.5</v>
      </c>
      <c r="BL99" cm="1">
        <f t="array" ref="BL99">ROUND(QUARTILE(IF(Sum!$FI$2:$FI$153=1,Sum!BJ$2:BJ$153),$C99),1)</f>
        <v>32.200000000000003</v>
      </c>
      <c r="BM99" cm="1">
        <f t="array" ref="BM99">ROUND(QUARTILE(IF(Sum!$FI$2:$FI$153=1,Sum!BK$2:BK$153),$C99),1)</f>
        <v>0</v>
      </c>
      <c r="BN99" cm="1">
        <f t="array" ref="BN99">ROUND(QUARTILE(IF(Sum!$FI$2:$FI$153=1,Sum!BL$2:BL$153),$C99),1)</f>
        <v>2</v>
      </c>
      <c r="BO99" cm="1">
        <f t="array" ref="BO99">ROUND(QUARTILE(IF(Sum!$FI$2:$FI$153=1,Sum!BM$2:BM$153),$C99),1)</f>
        <v>0</v>
      </c>
      <c r="BP99" cm="1">
        <f t="array" ref="BP99">ROUND(QUARTILE(IF(Sum!$FI$2:$FI$153=1,Sum!BN$2:BN$153),$C99),1)</f>
        <v>0</v>
      </c>
      <c r="BQ99" cm="1">
        <f t="array" ref="BQ99">ROUND(QUARTILE(IF(Sum!$FI$2:$FI$153=1,Sum!BO$2:BO$153),$C99),1)</f>
        <v>0</v>
      </c>
      <c r="BR99" cm="1">
        <f t="array" ref="BR99">ROUND(QUARTILE(IF(Sum!$FI$2:$FI$153=1,Sum!BP$2:BP$153),$C99),1)</f>
        <v>0</v>
      </c>
      <c r="BS99" cm="1">
        <f t="array" ref="BS99">ROUND(QUARTILE(IF(Sum!$FI$2:$FI$153=1,Sum!BQ$2:BQ$153),$C99),1)</f>
        <v>0</v>
      </c>
      <c r="BT99" cm="1">
        <f t="array" ref="BT99">ROUND(QUARTILE(IF(Sum!$FI$2:$FI$153=1,Sum!BR$2:BR$153),$C99),1)</f>
        <v>1</v>
      </c>
      <c r="BU99" cm="1">
        <f t="array" ref="BU99">ROUND(QUARTILE(IF(Sum!$FI$2:$FI$153=1,Sum!BS$2:BS$153),$C99),1)</f>
        <v>0</v>
      </c>
      <c r="BV99" cm="1">
        <f t="array" ref="BV99">ROUND(QUARTILE(IF(Sum!$FI$2:$FI$153=1,Sum!BT$2:BT$153),$C99),1)</f>
        <v>0</v>
      </c>
      <c r="BW99" cm="1">
        <f t="array" ref="BW99">ROUND(QUARTILE(IF(Sum!$FI$2:$FI$153=1,Sum!BU$2:BU$153),$C99),1)</f>
        <v>0</v>
      </c>
      <c r="BX99" cm="1">
        <f t="array" ref="BX99">ROUND(QUARTILE(IF(Sum!$FI$2:$FI$153=1,Sum!BV$2:BV$153),$C99),1)</f>
        <v>0</v>
      </c>
      <c r="BY99" cm="1">
        <f t="array" ref="BY99">ROUND(QUARTILE(IF(Sum!$FI$2:$FI$153=1,Sum!BW$2:BW$153),$C99),1)</f>
        <v>3</v>
      </c>
      <c r="BZ99" cm="1">
        <f t="array" ref="BZ99">ROUND(QUARTILE(IF(Sum!$FI$2:$FI$153=1,Sum!BX$2:BX$153),$C99),1)</f>
        <v>0</v>
      </c>
      <c r="CA99" cm="1">
        <f t="array" ref="CA99">ROUND(QUARTILE(IF(Sum!$FI$2:$FI$153=1,Sum!BY$2:BY$153),$C99),1)</f>
        <v>0</v>
      </c>
      <c r="CB99" cm="1">
        <f t="array" ref="CB99">ROUND(QUARTILE(IF(Sum!$FI$2:$FI$153=1,Sum!BZ$2:BZ$153),$C99),1)</f>
        <v>0</v>
      </c>
      <c r="CC99" cm="1">
        <f t="array" ref="CC99">ROUND(QUARTILE(IF(Sum!$FI$2:$FI$153=1,Sum!CA$2:CA$153),$C99),1)</f>
        <v>0</v>
      </c>
      <c r="CD99" cm="1">
        <f t="array" ref="CD99">ROUND(QUARTILE(IF(Sum!$FI$2:$FI$153=1,Sum!CB$2:CB$153),$C99),1)</f>
        <v>0</v>
      </c>
      <c r="CE99" cm="1">
        <f t="array" ref="CE99">ROUND(QUARTILE(IF(Sum!$FI$2:$FI$153=1,Sum!CC$2:CC$153),$C99),1)</f>
        <v>0</v>
      </c>
      <c r="CF99" cm="1">
        <f t="array" ref="CF99">ROUND(QUARTILE(IF(Sum!$FI$2:$FI$153=1,Sum!CD$2:CD$153),$C99),1)</f>
        <v>0</v>
      </c>
      <c r="CG99" cm="1">
        <f t="array" ref="CG99">ROUND(QUARTILE(IF(Sum!$FI$2:$FI$153=1,Sum!CE$2:CE$153),$C99),1)</f>
        <v>0</v>
      </c>
      <c r="CH99" cm="1">
        <f t="array" ref="CH99">ROUND(QUARTILE(IF(Sum!$FI$2:$FI$153=1,Sum!CF$2:CF$153),$C99),1)</f>
        <v>0</v>
      </c>
      <c r="CI99" cm="1">
        <f t="array" ref="CI99">ROUND(QUARTILE(IF(Sum!$FI$2:$FI$153=1,Sum!CG$2:CG$153),$C99),1)</f>
        <v>1</v>
      </c>
      <c r="CJ99" cm="1">
        <f t="array" ref="CJ99">ROUND(QUARTILE(IF(Sum!$FI$2:$FI$153=1,Sum!CH$2:CH$153),$C99),1)</f>
        <v>500</v>
      </c>
      <c r="CK99" cm="1">
        <f t="array" ref="CK99">ROUND(QUARTILE(IF(Sum!$FI$2:$FI$153=1,Sum!CI$2:CI$153),$C99),1)</f>
        <v>442.5</v>
      </c>
      <c r="CL99" cm="1">
        <f t="array" ref="CL99">ROUND(QUARTILE(IF(Sum!$FI$2:$FI$153=1,Sum!CJ$2:CJ$153),$C99),1)</f>
        <v>0</v>
      </c>
      <c r="CM99" cm="1">
        <f t="array" ref="CM99">ROUND(QUARTILE(IF(Sum!$FI$2:$FI$153=1,Sum!CK$2:CK$153),$C99),1)</f>
        <v>0</v>
      </c>
      <c r="CN99" cm="1">
        <f t="array" ref="CN99">ROUND(QUARTILE(IF(Sum!$FI$2:$FI$153=1,Sum!CL$2:CL$153),$C99),1)</f>
        <v>0</v>
      </c>
      <c r="CO99" cm="1">
        <f t="array" ref="CO99">ROUND(QUARTILE(IF(Sum!$FI$2:$FI$153=1,Sum!CM$2:CM$153),$C99),1)</f>
        <v>0</v>
      </c>
      <c r="CP99" cm="1">
        <f t="array" ref="CP99">ROUND(QUARTILE(IF(Sum!$FI$2:$FI$153=1,Sum!CN$2:CN$153),$C99),1)</f>
        <v>0</v>
      </c>
      <c r="CQ99" cm="1">
        <f t="array" ref="CQ99">ROUND(QUARTILE(IF(Sum!$FI$2:$FI$153=1,Sum!CO$2:CO$153),$C99),1)</f>
        <v>0</v>
      </c>
      <c r="CR99" cm="1">
        <f t="array" ref="CR99">ROUND(QUARTILE(IF(Sum!$FI$2:$FI$153=1,Sum!CP$2:CP$153),$C99),1)</f>
        <v>0</v>
      </c>
      <c r="CS99" cm="1">
        <f t="array" ref="CS99">ROUND(QUARTILE(IF(Sum!$FI$2:$FI$153=1,Sum!CQ$2:CQ$153),$C99),1)</f>
        <v>0</v>
      </c>
      <c r="CT99" cm="1">
        <f t="array" ref="CT99">ROUND(QUARTILE(IF(Sum!$FI$2:$FI$153=1,Sum!CR$2:CR$153),$C99),1)</f>
        <v>0</v>
      </c>
      <c r="CU99" cm="1">
        <f t="array" ref="CU99">ROUND(QUARTILE(IF(Sum!$FI$2:$FI$153=1,Sum!CS$2:CS$153),$C99),1)</f>
        <v>0</v>
      </c>
      <c r="CV99" cm="1">
        <f t="array" ref="CV99">ROUND(QUARTILE(IF(Sum!$FI$2:$FI$153=1,Sum!CT$2:CT$153),$C99),1)</f>
        <v>0</v>
      </c>
      <c r="CW99" cm="1">
        <f t="array" ref="CW99">ROUND(QUARTILE(IF(Sum!$FI$2:$FI$153=1,Sum!CU$2:CU$153),$C99),1)</f>
        <v>0</v>
      </c>
      <c r="CX99" cm="1">
        <f t="array" ref="CX99">ROUND(QUARTILE(IF(Sum!$FI$2:$FI$153=1,Sum!CV$2:CV$153),$C99),1)</f>
        <v>0</v>
      </c>
      <c r="CY99" cm="1">
        <f t="array" ref="CY99">ROUND(QUARTILE(IF(Sum!$FI$2:$FI$153=1,Sum!CW$2:CW$153),$C99),1)</f>
        <v>0</v>
      </c>
      <c r="CZ99" cm="1">
        <f t="array" ref="CZ99">ROUND(QUARTILE(IF(Sum!$FI$2:$FI$153=1,Sum!CX$2:CX$153),$C99),1)</f>
        <v>0</v>
      </c>
      <c r="DA99" cm="1">
        <f t="array" ref="DA99">ROUND(QUARTILE(IF(Sum!$FI$2:$FI$153=1,Sum!CY$2:CY$153),$C99),1)</f>
        <v>0</v>
      </c>
      <c r="DB99" cm="1">
        <f t="array" ref="DB99">ROUND(QUARTILE(IF(Sum!$FI$2:$FI$153=1,Sum!CZ$2:CZ$153),$C99),1)</f>
        <v>0</v>
      </c>
      <c r="DC99" cm="1">
        <f t="array" ref="DC99">ROUND(QUARTILE(IF(Sum!$FI$2:$FI$153=1,Sum!DA$2:DA$153),$C99),1)</f>
        <v>0</v>
      </c>
      <c r="DD99" cm="1">
        <f t="array" ref="DD99">ROUND(QUARTILE(IF(Sum!$FI$2:$FI$153=1,Sum!DB$2:DB$153),$C99),1)</f>
        <v>0</v>
      </c>
      <c r="DE99" cm="1">
        <f t="array" ref="DE99">ROUND(QUARTILE(IF(Sum!$FI$2:$FI$153=1,Sum!DC$2:DC$153),$C99),1)</f>
        <v>0</v>
      </c>
      <c r="DF99" cm="1">
        <f t="array" ref="DF99">ROUND(QUARTILE(IF(Sum!$FI$2:$FI$153=1,Sum!DD$2:DD$153),$C99),1)</f>
        <v>0</v>
      </c>
      <c r="DG99" cm="1">
        <f t="array" ref="DG99">ROUND(QUARTILE(IF(Sum!$FI$2:$FI$153=1,Sum!DE$2:DE$153),$C99),1)</f>
        <v>0</v>
      </c>
      <c r="DH99" cm="1">
        <f t="array" ref="DH99">ROUND(QUARTILE(IF(Sum!$FI$2:$FI$153=1,Sum!DF$2:DF$153),$C99),1)</f>
        <v>1</v>
      </c>
      <c r="DI99" cm="1">
        <f t="array" ref="DI99">ROUND(QUARTILE(IF(Sum!$FI$2:$FI$153=1,Sum!DG$2:DG$153),$C99),1)</f>
        <v>0</v>
      </c>
      <c r="DJ99" cm="1">
        <f t="array" ref="DJ99">ROUND(QUARTILE(IF(Sum!$FI$2:$FI$153=1,Sum!DH$2:DH$153),$C99),1)</f>
        <v>0</v>
      </c>
      <c r="DK99" cm="1">
        <f t="array" ref="DK99">ROUND(QUARTILE(IF(Sum!$FI$2:$FI$153=1,Sum!DI$2:DI$153),$C99),1)</f>
        <v>0</v>
      </c>
      <c r="DL99" cm="1">
        <f t="array" ref="DL99">ROUND(QUARTILE(IF(Sum!$FI$2:$FI$153=1,Sum!DJ$2:DJ$153),$C99),1)</f>
        <v>1</v>
      </c>
      <c r="DM99" cm="1">
        <f t="array" ref="DM99">ROUND(QUARTILE(IF(Sum!$FI$2:$FI$153=1,Sum!DK$2:DK$153),$C99),1)</f>
        <v>0</v>
      </c>
      <c r="DN99" cm="1">
        <f t="array" ref="DN99">ROUND(QUARTILE(IF(Sum!$FI$2:$FI$153=1,Sum!DL$2:DL$153),$C99),1)</f>
        <v>0</v>
      </c>
      <c r="DO99" cm="1">
        <f t="array" ref="DO99">ROUND(QUARTILE(IF(Sum!$FI$2:$FI$153=1,Sum!DM$2:DM$153),$C99),1)</f>
        <v>0</v>
      </c>
      <c r="DP99" cm="1">
        <f t="array" ref="DP99">ROUND(QUARTILE(IF(Sum!$FI$2:$FI$153=1,Sum!DN$2:DN$153),$C99),1)</f>
        <v>0</v>
      </c>
      <c r="DQ99" cm="1">
        <f t="array" ref="DQ99">ROUND(QUARTILE(IF(Sum!$FI$2:$FI$153=1,Sum!DO$2:DO$153),$C99),1)</f>
        <v>0</v>
      </c>
      <c r="DR99" cm="1">
        <f t="array" ref="DR99">ROUND(QUARTILE(IF(Sum!$FI$2:$FI$153=1,Sum!DP$2:DP$153),$C99),1)</f>
        <v>0</v>
      </c>
      <c r="DS99" cm="1">
        <f t="array" ref="DS99">ROUND(QUARTILE(IF(Sum!$FI$2:$FI$153=1,Sum!DQ$2:DQ$153),$C99),1)</f>
        <v>0</v>
      </c>
      <c r="DT99" cm="1">
        <f t="array" ref="DT99">ROUND(QUARTILE(IF(Sum!$FI$2:$FI$153=1,Sum!DR$2:DR$153),$C99),1)</f>
        <v>0</v>
      </c>
      <c r="DU99" cm="1">
        <f t="array" ref="DU99">ROUND(QUARTILE(IF(Sum!$FI$2:$FI$153=1,Sum!DS$2:DS$153),$C99),1)</f>
        <v>1</v>
      </c>
      <c r="DV99" cm="1">
        <f t="array" ref="DV99">ROUND(QUARTILE(IF(Sum!$FI$2:$FI$153=1,Sum!DT$2:DT$153),$C99),1)</f>
        <v>15.5</v>
      </c>
      <c r="DW99" cm="1">
        <f t="array" ref="DW99">ROUND(QUARTILE(IF(Sum!$FI$2:$FI$153=1,Sum!DU$2:DU$153),$C99),1)</f>
        <v>0</v>
      </c>
      <c r="DX99" cm="1">
        <f t="array" ref="DX99">ROUND(QUARTILE(IF(Sum!$FI$2:$FI$153=1,Sum!DV$2:DV$153),$C99),1)</f>
        <v>0</v>
      </c>
      <c r="DY99" cm="1">
        <f t="array" ref="DY99">ROUND(QUARTILE(IF(Sum!$FI$2:$FI$153=1,Sum!DW$2:DW$153),$C99),1)</f>
        <v>0</v>
      </c>
      <c r="DZ99" cm="1">
        <f t="array" ref="DZ99">ROUND(QUARTILE(IF(Sum!$FI$2:$FI$153=1,Sum!DX$2:DX$153),$C99),1)</f>
        <v>0</v>
      </c>
      <c r="EA99" cm="1">
        <f t="array" ref="EA99">ROUND(QUARTILE(IF(Sum!$FI$2:$FI$153=1,Sum!DY$2:DY$153),$C99),1)</f>
        <v>0</v>
      </c>
      <c r="EB99" cm="1">
        <f t="array" ref="EB99">ROUND(QUARTILE(IF(Sum!$FI$2:$FI$153=1,Sum!DZ$2:DZ$153),$C99),1)</f>
        <v>0</v>
      </c>
      <c r="EC99" cm="1">
        <f t="array" ref="EC99">ROUND(QUARTILE(IF(Sum!$FI$2:$FI$153=1,Sum!EA$2:EA$153),$C99),1)</f>
        <v>0</v>
      </c>
      <c r="ED99" cm="1">
        <f t="array" ref="ED99">ROUND(QUARTILE(IF(Sum!$FI$2:$FI$153=1,Sum!EB$2:EB$153),$C99),1)</f>
        <v>0</v>
      </c>
      <c r="EE99" cm="1">
        <f t="array" ref="EE99">ROUND(QUARTILE(IF(Sum!$FI$2:$FI$153=1,Sum!EC$2:EC$153),$C99),1)</f>
        <v>0</v>
      </c>
      <c r="EF99" cm="1">
        <f t="array" ref="EF99">ROUND(QUARTILE(IF(Sum!$FI$2:$FI$153=1,Sum!ED$2:ED$153),$C99),1)</f>
        <v>0</v>
      </c>
      <c r="EG99" cm="1">
        <f t="array" ref="EG99">ROUND(QUARTILE(IF(Sum!$FI$2:$FI$153=1,Sum!EE$2:EE$153),$C99),1)</f>
        <v>0</v>
      </c>
      <c r="EH99" cm="1">
        <f t="array" ref="EH99">ROUND(QUARTILE(IF(Sum!$FI$2:$FI$153=1,Sum!EF$2:EF$153),$C99),1)</f>
        <v>0</v>
      </c>
      <c r="EI99" cm="1">
        <f t="array" ref="EI99">ROUND(QUARTILE(IF(Sum!$FI$2:$FI$153=1,Sum!EG$2:EG$153),$C99),1)</f>
        <v>0</v>
      </c>
      <c r="EJ99" cm="1">
        <f t="array" ref="EJ99">ROUND(QUARTILE(IF(Sum!$FI$2:$FI$153=1,Sum!EH$2:EH$153),$C99),1)</f>
        <v>0</v>
      </c>
      <c r="EK99" cm="1">
        <f t="array" ref="EK99">ROUND(QUARTILE(IF(Sum!$FI$2:$FI$153=1,Sum!EI$2:EI$153),$C99),1)</f>
        <v>0</v>
      </c>
      <c r="EL99" cm="1">
        <f t="array" ref="EL99">ROUND(QUARTILE(IF(Sum!$FI$2:$FI$153=1,Sum!EJ$2:EJ$153),$C99),1)</f>
        <v>0</v>
      </c>
      <c r="EM99" cm="1">
        <f t="array" ref="EM99">ROUND(QUARTILE(IF(Sum!$FI$2:$FI$153=1,Sum!EK$2:EK$153),$C99),1)</f>
        <v>0</v>
      </c>
      <c r="EN99" cm="1">
        <f t="array" ref="EN99">ROUND(QUARTILE(IF(Sum!$FI$2:$FI$153=1,Sum!EL$2:EL$153),$C99),1)</f>
        <v>0</v>
      </c>
      <c r="EO99" cm="1">
        <f t="array" ref="EO99">ROUND(QUARTILE(IF(Sum!$FI$2:$FI$153=1,Sum!EM$2:EM$153),$C99),1)</f>
        <v>0</v>
      </c>
      <c r="EP99" cm="1">
        <f t="array" ref="EP99">ROUND(QUARTILE(IF(Sum!$FI$2:$FI$153=1,Sum!EN$2:EN$153),$C99),1)</f>
        <v>0</v>
      </c>
      <c r="EQ99" cm="1">
        <f t="array" ref="EQ99">ROUND(QUARTILE(IF(Sum!$FI$2:$FI$153=1,Sum!EO$2:EO$153),$C99),1)</f>
        <v>0</v>
      </c>
      <c r="ER99" cm="1">
        <f t="array" ref="ER99">ROUND(QUARTILE(IF(Sum!$FI$2:$FI$153=1,Sum!EP$2:EP$153),$C99),1)</f>
        <v>0</v>
      </c>
      <c r="ES99" cm="1">
        <f t="array" ref="ES99">ROUND(QUARTILE(IF(Sum!$FI$2:$FI$153=1,Sum!EQ$2:EQ$153),$C99),1)</f>
        <v>0</v>
      </c>
      <c r="ET99" cm="1">
        <f t="array" ref="ET99">ROUND(QUARTILE(IF(Sum!$FI$2:$FI$153=1,Sum!ER$2:ER$153),$C99),1)</f>
        <v>0</v>
      </c>
      <c r="EU99" cm="1">
        <f t="array" ref="EU99">ROUND(QUARTILE(IF(Sum!$FI$2:$FI$153=1,Sum!ES$2:ES$153),$C99),1)</f>
        <v>0</v>
      </c>
      <c r="EV99" cm="1">
        <f t="array" ref="EV99">ROUND(QUARTILE(IF(Sum!$FI$2:$FI$153=1,Sum!ET$2:ET$153),$C99),1)</f>
        <v>0</v>
      </c>
      <c r="EW99" cm="1">
        <f t="array" ref="EW99">ROUND(QUARTILE(IF(Sum!$FI$2:$FI$153=1,Sum!EU$2:EU$153),$C99),1)</f>
        <v>1</v>
      </c>
      <c r="EX99" cm="1">
        <f t="array" ref="EX99">ROUND(QUARTILE(IF(Sum!$FI$2:$FI$153=1,Sum!EV$2:EV$153),$C99),1)</f>
        <v>0</v>
      </c>
      <c r="EY99" cm="1">
        <f t="array" ref="EY99">ROUND(QUARTILE(IF(Sum!$FI$2:$FI$153=1,Sum!EW$2:EW$153),$C99),1)</f>
        <v>0</v>
      </c>
      <c r="EZ99" cm="1">
        <f t="array" ref="EZ99">ROUND(QUARTILE(IF(Sum!$FI$2:$FI$153=1,Sum!EX$2:EX$153),$C99),1)</f>
        <v>0</v>
      </c>
      <c r="FA99" cm="1">
        <f t="array" ref="FA99">ROUND(QUARTILE(IF(Sum!$FI$2:$FI$153=1,Sum!EY$2:EY$153),$C99),1)</f>
        <v>0</v>
      </c>
      <c r="FB99" cm="1">
        <f t="array" ref="FB99">ROUND(QUARTILE(IF(Sum!$FI$2:$FI$153=1,Sum!EZ$2:EZ$153),$C99),1)</f>
        <v>0</v>
      </c>
      <c r="FC99" cm="1">
        <f t="array" ref="FC99">ROUND(QUARTILE(IF(Sum!$FI$2:$FI$153=1,Sum!FA$2:FA$153),$C99),1)</f>
        <v>0</v>
      </c>
      <c r="FD99" cm="1">
        <f t="array" ref="FD99">ROUND(QUARTILE(IF(Sum!$FI$2:$FI$153=1,Sum!FB$2:FB$153),$C99),1)</f>
        <v>0</v>
      </c>
      <c r="FE99" cm="1">
        <f t="array" ref="FE99">ROUND(QUARTILE(IF(Sum!$FI$2:$FI$153=1,Sum!FC$2:FC$153),$C99),1)</f>
        <v>0</v>
      </c>
    </row>
    <row r="100" spans="1:161" x14ac:dyDescent="0.25">
      <c r="A100" s="198"/>
      <c r="B100" s="44" t="s">
        <v>386</v>
      </c>
      <c r="C100" s="44">
        <v>3</v>
      </c>
      <c r="D100" cm="1">
        <f t="array" ref="D100">ROUND(QUARTILE(IF(Sum!$FI$2:$FI$153=1,Sum!B$2:B$153),$C100),1)</f>
        <v>57</v>
      </c>
      <c r="E100" cm="1">
        <f t="array" ref="E100">ROUND(QUARTILE(IF(Sum!$FI$2:$FI$153=1,Sum!C$2:C$153),$C100),1)</f>
        <v>1</v>
      </c>
      <c r="F100" cm="1">
        <f t="array" ref="F100">ROUND(QUARTILE(IF(Sum!$FI$2:$FI$153=1,Sum!D$2:D$153),$C100),1)</f>
        <v>0.5</v>
      </c>
      <c r="G100" cm="1">
        <f t="array" ref="G100">ROUND(QUARTILE(IF(Sum!$FI$2:$FI$153=1,Sum!E$2:E$153),$C100),1)</f>
        <v>1</v>
      </c>
      <c r="H100" cm="1">
        <f t="array" ref="H100">ROUND(QUARTILE(IF(Sum!$FI$2:$FI$153=1,Sum!F$2:F$153),$C100),1)</f>
        <v>0</v>
      </c>
      <c r="I100" cm="1">
        <f t="array" ref="I100">ROUND(QUARTILE(IF(Sum!$FI$2:$FI$153=1,Sum!G$2:G$153),$C100),1)</f>
        <v>1</v>
      </c>
      <c r="J100" cm="1">
        <f t="array" ref="J100">ROUND(QUARTILE(IF(Sum!$FI$2:$FI$153=1,Sum!H$2:H$153),$C100),1)</f>
        <v>1</v>
      </c>
      <c r="K100" cm="1">
        <f t="array" ref="K100">ROUND(QUARTILE(IF(Sum!$FI$2:$FI$153=1,Sum!I$2:I$153),$C100),1)</f>
        <v>175</v>
      </c>
      <c r="L100" cm="1">
        <f t="array" ref="L100">ROUND(QUARTILE(IF(Sum!$FI$2:$FI$153=1,Sum!J$2:J$153),$C100),1)</f>
        <v>93.5</v>
      </c>
      <c r="M100" cm="1">
        <f t="array" ref="M100">ROUND(QUARTILE(IF(Sum!$FI$2:$FI$153=1,Sum!K$2:K$153),$C100),1)</f>
        <v>31.6</v>
      </c>
      <c r="N100" cm="1">
        <f t="array" ref="N100">ROUND(QUARTILE(IF(Sum!$FI$2:$FI$153=1,Sum!L$2:L$153),$C100),1)</f>
        <v>0</v>
      </c>
      <c r="O100" cm="1">
        <f t="array" ref="O100">ROUND(QUARTILE(IF(Sum!$FI$2:$FI$153=1,Sum!M$2:M$153),$C100),1)</f>
        <v>1</v>
      </c>
      <c r="P100" cm="1">
        <f t="array" ref="P100">ROUND(QUARTILE(IF(Sum!$FI$2:$FI$153=1,Sum!N$2:N$153),$C100),1)</f>
        <v>0</v>
      </c>
      <c r="Q100" cm="1">
        <f t="array" ref="Q100">ROUND(QUARTILE(IF(Sum!$FI$2:$FI$153=1,Sum!O$2:O$153),$C100),1)</f>
        <v>1</v>
      </c>
      <c r="R100" cm="1">
        <f t="array" ref="R100">ROUND(QUARTILE(IF(Sum!$FI$2:$FI$153=1,Sum!P$2:P$153),$C100),1)</f>
        <v>0</v>
      </c>
      <c r="S100" cm="1">
        <f t="array" ref="S100">ROUND(QUARTILE(IF(Sum!$FI$2:$FI$153=1,Sum!Q$2:Q$153),$C100),1)</f>
        <v>1</v>
      </c>
      <c r="T100" cm="1">
        <f t="array" ref="T100">ROUND(QUARTILE(IF(Sum!$FI$2:$FI$153=1,Sum!R$2:R$153),$C100),1)</f>
        <v>1</v>
      </c>
      <c r="U100" cm="1">
        <f t="array" ref="U100">ROUND(QUARTILE(IF(Sum!$FI$2:$FI$153=1,Sum!S$2:S$153),$C100),1)</f>
        <v>0</v>
      </c>
      <c r="V100" cm="1">
        <f t="array" ref="V100">ROUND(QUARTILE(IF(Sum!$FI$2:$FI$153=1,Sum!T$2:T$153),$C100),1)</f>
        <v>0</v>
      </c>
      <c r="W100" cm="1">
        <f t="array" ref="W100">ROUND(QUARTILE(IF(Sum!$FI$2:$FI$153=1,Sum!U$2:U$153),$C100),1)</f>
        <v>0</v>
      </c>
      <c r="X100" cm="1">
        <f t="array" ref="X100">ROUND(QUARTILE(IF(Sum!$FI$2:$FI$153=1,Sum!V$2:V$153),$C100),1)</f>
        <v>1</v>
      </c>
      <c r="Y100" cm="1">
        <f t="array" ref="Y100">ROUND(QUARTILE(IF(Sum!$FI$2:$FI$153=1,Sum!W$2:W$153),$C100),1)</f>
        <v>0</v>
      </c>
      <c r="Z100" cm="1">
        <f t="array" ref="Z100">ROUND(QUARTILE(IF(Sum!$FI$2:$FI$153=1,Sum!X$2:X$153),$C100),1)</f>
        <v>1</v>
      </c>
      <c r="AA100" cm="1">
        <f t="array" ref="AA100">ROUND(QUARTILE(IF(Sum!$FI$2:$FI$153=1,Sum!Y$2:Y$153),$C100),1)</f>
        <v>0</v>
      </c>
      <c r="AB100" cm="1">
        <f t="array" ref="AB100">ROUND(QUARTILE(IF(Sum!$FI$2:$FI$153=1,Sum!Z$2:Z$153),$C100),1)</f>
        <v>0</v>
      </c>
      <c r="AC100" cm="1">
        <f t="array" ref="AC100">ROUND(QUARTILE(IF(Sum!$FI$2:$FI$153=1,Sum!AA$2:AA$153),$C100),1)</f>
        <v>0</v>
      </c>
      <c r="AD100" cm="1">
        <f t="array" ref="AD100">ROUND(QUARTILE(IF(Sum!$FI$2:$FI$153=1,Sum!AB$2:AB$153),$C100),1)</f>
        <v>0</v>
      </c>
      <c r="AE100" cm="1">
        <f t="array" ref="AE100">ROUND(QUARTILE(IF(Sum!$FI$2:$FI$153=1,Sum!AC$2:AC$153),$C100),1)</f>
        <v>0</v>
      </c>
      <c r="AF100" cm="1">
        <f t="array" ref="AF100">ROUND(QUARTILE(IF(Sum!$FI$2:$FI$153=1,Sum!AD$2:AD$153),$C100),1)</f>
        <v>0</v>
      </c>
      <c r="AG100" cm="1">
        <f t="array" ref="AG100">ROUND(QUARTILE(IF(Sum!$FI$2:$FI$153=1,Sum!AE$2:AE$153),$C100),1)</f>
        <v>0</v>
      </c>
      <c r="AH100" cm="1">
        <f t="array" ref="AH100">ROUND(QUARTILE(IF(Sum!$FI$2:$FI$153=1,Sum!AF$2:AF$153),$C100),1)</f>
        <v>0</v>
      </c>
      <c r="AI100" cm="1">
        <f t="array" ref="AI100">ROUND(QUARTILE(IF(Sum!$FI$2:$FI$153=1,Sum!AG$2:AG$153),$C100),1)</f>
        <v>0</v>
      </c>
      <c r="AJ100" cm="1">
        <f t="array" ref="AJ100">ROUND(QUARTILE(IF(Sum!$FI$2:$FI$153=1,Sum!AH$2:AH$153),$C100),1)</f>
        <v>0</v>
      </c>
      <c r="AK100" cm="1">
        <f t="array" ref="AK100">ROUND(QUARTILE(IF(Sum!$FI$2:$FI$153=1,Sum!AI$2:AI$153),$C100),1)</f>
        <v>0</v>
      </c>
      <c r="AL100" cm="1">
        <f t="array" ref="AL100">ROUND(QUARTILE(IF(Sum!$FI$2:$FI$153=1,Sum!AJ$2:AJ$153),$C100),1)</f>
        <v>0</v>
      </c>
      <c r="AM100" cm="1">
        <f t="array" ref="AM100">ROUND(QUARTILE(IF(Sum!$FI$2:$FI$153=1,Sum!AK$2:AK$153),$C100),1)</f>
        <v>0</v>
      </c>
      <c r="AN100" cm="1">
        <f t="array" ref="AN100">ROUND(QUARTILE(IF(Sum!$FI$2:$FI$153=1,Sum!AL$2:AL$153),$C100),1)</f>
        <v>1</v>
      </c>
      <c r="AO100" cm="1">
        <f t="array" ref="AO100">ROUND(QUARTILE(IF(Sum!$FI$2:$FI$153=1,Sum!AM$2:AM$153),$C100),1)</f>
        <v>1</v>
      </c>
      <c r="AP100" cm="1">
        <f t="array" ref="AP100">ROUND(QUARTILE(IF(Sum!$FI$2:$FI$153=1,Sum!AN$2:AN$153),$C100),1)</f>
        <v>0</v>
      </c>
      <c r="AQ100" cm="1">
        <f t="array" ref="AQ100">ROUND(QUARTILE(IF(Sum!$FI$2:$FI$153=1,Sum!AO$2:AO$153),$C100),1)</f>
        <v>0</v>
      </c>
      <c r="AR100" cm="1">
        <f t="array" ref="AR100">ROUND(QUARTILE(IF(Sum!$FI$2:$FI$153=1,Sum!AP$2:AP$153),$C100),1)</f>
        <v>0</v>
      </c>
      <c r="AS100" cm="1">
        <f t="array" ref="AS100">ROUND(QUARTILE(IF(Sum!$FI$2:$FI$153=1,Sum!AQ$2:AQ$153),$C100),1)</f>
        <v>0</v>
      </c>
      <c r="AT100" cm="1">
        <f t="array" ref="AT100">ROUND(QUARTILE(IF(Sum!$FI$2:$FI$153=1,Sum!AR$2:AR$153),$C100),1)</f>
        <v>1</v>
      </c>
      <c r="AU100" cm="1">
        <f t="array" ref="AU100">ROUND(QUARTILE(IF(Sum!$FI$2:$FI$153=1,Sum!AS$2:AS$153),$C100),1)</f>
        <v>0</v>
      </c>
      <c r="AV100" cm="1">
        <f t="array" ref="AV100">ROUND(QUARTILE(IF(Sum!$FI$2:$FI$153=1,Sum!AT$2:AT$153),$C100),1)</f>
        <v>0</v>
      </c>
      <c r="AW100" cm="1">
        <f t="array" ref="AW100">ROUND(QUARTILE(IF(Sum!$FI$2:$FI$153=1,Sum!AU$2:AU$153),$C100),1)</f>
        <v>0</v>
      </c>
      <c r="AX100" cm="1">
        <f t="array" ref="AX100">ROUND(QUARTILE(IF(Sum!$FI$2:$FI$153=1,Sum!AV$2:AV$153),$C100),1)</f>
        <v>1</v>
      </c>
      <c r="AY100" cm="1">
        <f t="array" ref="AY100">ROUND(QUARTILE(IF(Sum!$FI$2:$FI$153=1,Sum!AW$2:AW$153),$C100),1)</f>
        <v>0</v>
      </c>
      <c r="AZ100" cm="1">
        <f t="array" ref="AZ100">ROUND(QUARTILE(IF(Sum!$FI$2:$FI$153=1,Sum!AX$2:AX$153),$C100),1)</f>
        <v>1</v>
      </c>
      <c r="BA100" cm="1">
        <f t="array" ref="BA100">ROUND(QUARTILE(IF(Sum!$FI$2:$FI$153=1,Sum!AY$2:AY$153),$C100),1)</f>
        <v>33.5</v>
      </c>
      <c r="BB100" cm="1">
        <f t="array" ref="BB100">ROUND(QUARTILE(IF(Sum!$FI$2:$FI$153=1,Sum!AZ$2:AZ$153),$C100),1)</f>
        <v>1.5</v>
      </c>
      <c r="BC100" cm="1">
        <f t="array" ref="BC100">ROUND(QUARTILE(IF(Sum!$FI$2:$FI$153=1,Sum!BA$2:BA$153),$C100),1)</f>
        <v>3.5</v>
      </c>
      <c r="BD100" cm="1">
        <f t="array" ref="BD100">ROUND(QUARTILE(IF(Sum!$FI$2:$FI$153=1,Sum!BB$2:BB$153),$C100),1)</f>
        <v>0</v>
      </c>
      <c r="BE100" cm="1">
        <f t="array" ref="BE100">ROUND(QUARTILE(IF(Sum!$FI$2:$FI$153=1,Sum!BC$2:BC$153),$C100),1)</f>
        <v>0</v>
      </c>
      <c r="BF100" cm="1">
        <f t="array" ref="BF100">ROUND(QUARTILE(IF(Sum!$FI$2:$FI$153=1,Sum!BD$2:BD$153),$C100),1)</f>
        <v>1</v>
      </c>
      <c r="BG100" cm="1">
        <f t="array" ref="BG100">ROUND(QUARTILE(IF(Sum!$FI$2:$FI$153=1,Sum!BE$2:BE$153),$C100),1)</f>
        <v>1.2</v>
      </c>
      <c r="BH100" cm="1">
        <f t="array" ref="BH100">ROUND(QUARTILE(IF(Sum!$FI$2:$FI$153=1,Sum!BF$2:BF$153),$C100),1)</f>
        <v>186.5</v>
      </c>
      <c r="BI100" cm="1">
        <f t="array" ref="BI100">ROUND(QUARTILE(IF(Sum!$FI$2:$FI$153=1,Sum!BG$2:BG$153),$C100),1)</f>
        <v>1</v>
      </c>
      <c r="BJ100" cm="1">
        <f t="array" ref="BJ100">ROUND(QUARTILE(IF(Sum!$FI$2:$FI$153=1,Sum!BH$2:BH$153),$C100),1)</f>
        <v>115.5</v>
      </c>
      <c r="BK100" cm="1">
        <f t="array" ref="BK100">ROUND(QUARTILE(IF(Sum!$FI$2:$FI$153=1,Sum!BI$2:BI$153),$C100),1)</f>
        <v>83</v>
      </c>
      <c r="BL100" cm="1">
        <f t="array" ref="BL100">ROUND(QUARTILE(IF(Sum!$FI$2:$FI$153=1,Sum!BJ$2:BJ$153),$C100),1)</f>
        <v>34.9</v>
      </c>
      <c r="BM100" cm="1">
        <f t="array" ref="BM100">ROUND(QUARTILE(IF(Sum!$FI$2:$FI$153=1,Sum!BK$2:BK$153),$C100),1)</f>
        <v>0</v>
      </c>
      <c r="BN100" cm="1">
        <f t="array" ref="BN100">ROUND(QUARTILE(IF(Sum!$FI$2:$FI$153=1,Sum!BL$2:BL$153),$C100),1)</f>
        <v>3</v>
      </c>
      <c r="BO100" cm="1">
        <f t="array" ref="BO100">ROUND(QUARTILE(IF(Sum!$FI$2:$FI$153=1,Sum!BM$2:BM$153),$C100),1)</f>
        <v>0</v>
      </c>
      <c r="BP100" cm="1">
        <f t="array" ref="BP100">ROUND(QUARTILE(IF(Sum!$FI$2:$FI$153=1,Sum!BN$2:BN$153),$C100),1)</f>
        <v>0</v>
      </c>
      <c r="BQ100" cm="1">
        <f t="array" ref="BQ100">ROUND(QUARTILE(IF(Sum!$FI$2:$FI$153=1,Sum!BO$2:BO$153),$C100),1)</f>
        <v>1</v>
      </c>
      <c r="BR100" cm="1">
        <f t="array" ref="BR100">ROUND(QUARTILE(IF(Sum!$FI$2:$FI$153=1,Sum!BP$2:BP$153),$C100),1)</f>
        <v>0</v>
      </c>
      <c r="BS100" cm="1">
        <f t="array" ref="BS100">ROUND(QUARTILE(IF(Sum!$FI$2:$FI$153=1,Sum!BQ$2:BQ$153),$C100),1)</f>
        <v>0</v>
      </c>
      <c r="BT100" cm="1">
        <f t="array" ref="BT100">ROUND(QUARTILE(IF(Sum!$FI$2:$FI$153=1,Sum!BR$2:BR$153),$C100),1)</f>
        <v>1</v>
      </c>
      <c r="BU100" cm="1">
        <f t="array" ref="BU100">ROUND(QUARTILE(IF(Sum!$FI$2:$FI$153=1,Sum!BS$2:BS$153),$C100),1)</f>
        <v>0</v>
      </c>
      <c r="BV100" cm="1">
        <f t="array" ref="BV100">ROUND(QUARTILE(IF(Sum!$FI$2:$FI$153=1,Sum!BT$2:BT$153),$C100),1)</f>
        <v>0</v>
      </c>
      <c r="BW100" cm="1">
        <f t="array" ref="BW100">ROUND(QUARTILE(IF(Sum!$FI$2:$FI$153=1,Sum!BU$2:BU$153),$C100),1)</f>
        <v>0</v>
      </c>
      <c r="BX100" cm="1">
        <f t="array" ref="BX100">ROUND(QUARTILE(IF(Sum!$FI$2:$FI$153=1,Sum!BV$2:BV$153),$C100),1)</f>
        <v>0</v>
      </c>
      <c r="BY100" cm="1">
        <f t="array" ref="BY100">ROUND(QUARTILE(IF(Sum!$FI$2:$FI$153=1,Sum!BW$2:BW$153),$C100),1)</f>
        <v>3.5</v>
      </c>
      <c r="BZ100" cm="1">
        <f t="array" ref="BZ100">ROUND(QUARTILE(IF(Sum!$FI$2:$FI$153=1,Sum!BX$2:BX$153),$C100),1)</f>
        <v>0</v>
      </c>
      <c r="CA100" cm="1">
        <f t="array" ref="CA100">ROUND(QUARTILE(IF(Sum!$FI$2:$FI$153=1,Sum!BY$2:BY$153),$C100),1)</f>
        <v>0</v>
      </c>
      <c r="CB100" cm="1">
        <f t="array" ref="CB100">ROUND(QUARTILE(IF(Sum!$FI$2:$FI$153=1,Sum!BZ$2:BZ$153),$C100),1)</f>
        <v>1</v>
      </c>
      <c r="CC100" cm="1">
        <f t="array" ref="CC100">ROUND(QUARTILE(IF(Sum!$FI$2:$FI$153=1,Sum!CA$2:CA$153),$C100),1)</f>
        <v>0</v>
      </c>
      <c r="CD100" cm="1">
        <f t="array" ref="CD100">ROUND(QUARTILE(IF(Sum!$FI$2:$FI$153=1,Sum!CB$2:CB$153),$C100),1)</f>
        <v>0</v>
      </c>
      <c r="CE100" cm="1">
        <f t="array" ref="CE100">ROUND(QUARTILE(IF(Sum!$FI$2:$FI$153=1,Sum!CC$2:CC$153),$C100),1)</f>
        <v>0</v>
      </c>
      <c r="CF100" cm="1">
        <f t="array" ref="CF100">ROUND(QUARTILE(IF(Sum!$FI$2:$FI$153=1,Sum!CD$2:CD$153),$C100),1)</f>
        <v>0</v>
      </c>
      <c r="CG100" cm="1">
        <f t="array" ref="CG100">ROUND(QUARTILE(IF(Sum!$FI$2:$FI$153=1,Sum!CE$2:CE$153),$C100),1)</f>
        <v>1</v>
      </c>
      <c r="CH100" cm="1">
        <f t="array" ref="CH100">ROUND(QUARTILE(IF(Sum!$FI$2:$FI$153=1,Sum!CF$2:CF$153),$C100),1)</f>
        <v>0</v>
      </c>
      <c r="CI100" cm="1">
        <f t="array" ref="CI100">ROUND(QUARTILE(IF(Sum!$FI$2:$FI$153=1,Sum!CG$2:CG$153),$C100),1)</f>
        <v>1</v>
      </c>
      <c r="CJ100" cm="1">
        <f t="array" ref="CJ100">ROUND(QUARTILE(IF(Sum!$FI$2:$FI$153=1,Sum!CH$2:CH$153),$C100),1)</f>
        <v>700</v>
      </c>
      <c r="CK100" cm="1">
        <f t="array" ref="CK100">ROUND(QUARTILE(IF(Sum!$FI$2:$FI$153=1,Sum!CI$2:CI$153),$C100),1)</f>
        <v>760</v>
      </c>
      <c r="CL100" cm="1">
        <f t="array" ref="CL100">ROUND(QUARTILE(IF(Sum!$FI$2:$FI$153=1,Sum!CJ$2:CJ$153),$C100),1)</f>
        <v>1</v>
      </c>
      <c r="CM100" cm="1">
        <f t="array" ref="CM100">ROUND(QUARTILE(IF(Sum!$FI$2:$FI$153=1,Sum!CK$2:CK$153),$C100),1)</f>
        <v>0</v>
      </c>
      <c r="CN100" cm="1">
        <f t="array" ref="CN100">ROUND(QUARTILE(IF(Sum!$FI$2:$FI$153=1,Sum!CL$2:CL$153),$C100),1)</f>
        <v>0</v>
      </c>
      <c r="CO100" cm="1">
        <f t="array" ref="CO100">ROUND(QUARTILE(IF(Sum!$FI$2:$FI$153=1,Sum!CM$2:CM$153),$C100),1)</f>
        <v>0</v>
      </c>
      <c r="CP100" cm="1">
        <f t="array" ref="CP100">ROUND(QUARTILE(IF(Sum!$FI$2:$FI$153=1,Sum!CN$2:CN$153),$C100),1)</f>
        <v>0</v>
      </c>
      <c r="CQ100" cm="1">
        <f t="array" ref="CQ100">ROUND(QUARTILE(IF(Sum!$FI$2:$FI$153=1,Sum!CO$2:CO$153),$C100),1)</f>
        <v>0</v>
      </c>
      <c r="CR100" cm="1">
        <f t="array" ref="CR100">ROUND(QUARTILE(IF(Sum!$FI$2:$FI$153=1,Sum!CP$2:CP$153),$C100),1)</f>
        <v>0.5</v>
      </c>
      <c r="CS100" cm="1">
        <f t="array" ref="CS100">ROUND(QUARTILE(IF(Sum!$FI$2:$FI$153=1,Sum!CQ$2:CQ$153),$C100),1)</f>
        <v>0</v>
      </c>
      <c r="CT100" cm="1">
        <f t="array" ref="CT100">ROUND(QUARTILE(IF(Sum!$FI$2:$FI$153=1,Sum!CR$2:CR$153),$C100),1)</f>
        <v>0</v>
      </c>
      <c r="CU100" cm="1">
        <f t="array" ref="CU100">ROUND(QUARTILE(IF(Sum!$FI$2:$FI$153=1,Sum!CS$2:CS$153),$C100),1)</f>
        <v>0</v>
      </c>
      <c r="CV100" cm="1">
        <f t="array" ref="CV100">ROUND(QUARTILE(IF(Sum!$FI$2:$FI$153=1,Sum!CT$2:CT$153),$C100),1)</f>
        <v>0</v>
      </c>
      <c r="CW100" cm="1">
        <f t="array" ref="CW100">ROUND(QUARTILE(IF(Sum!$FI$2:$FI$153=1,Sum!CU$2:CU$153),$C100),1)</f>
        <v>1</v>
      </c>
      <c r="CX100" cm="1">
        <f t="array" ref="CX100">ROUND(QUARTILE(IF(Sum!$FI$2:$FI$153=1,Sum!CV$2:CV$153),$C100),1)</f>
        <v>1</v>
      </c>
      <c r="CY100" cm="1">
        <f t="array" ref="CY100">ROUND(QUARTILE(IF(Sum!$FI$2:$FI$153=1,Sum!CW$2:CW$153),$C100),1)</f>
        <v>0</v>
      </c>
      <c r="CZ100" cm="1">
        <f t="array" ref="CZ100">ROUND(QUARTILE(IF(Sum!$FI$2:$FI$153=1,Sum!CX$2:CX$153),$C100),1)</f>
        <v>0</v>
      </c>
      <c r="DA100" cm="1">
        <f t="array" ref="DA100">ROUND(QUARTILE(IF(Sum!$FI$2:$FI$153=1,Sum!CY$2:CY$153),$C100),1)</f>
        <v>0</v>
      </c>
      <c r="DB100" cm="1">
        <f t="array" ref="DB100">ROUND(QUARTILE(IF(Sum!$FI$2:$FI$153=1,Sum!CZ$2:CZ$153),$C100),1)</f>
        <v>0</v>
      </c>
      <c r="DC100" cm="1">
        <f t="array" ref="DC100">ROUND(QUARTILE(IF(Sum!$FI$2:$FI$153=1,Sum!DA$2:DA$153),$C100),1)</f>
        <v>1</v>
      </c>
      <c r="DD100" cm="1">
        <f t="array" ref="DD100">ROUND(QUARTILE(IF(Sum!$FI$2:$FI$153=1,Sum!DB$2:DB$153),$C100),1)</f>
        <v>0</v>
      </c>
      <c r="DE100" cm="1">
        <f t="array" ref="DE100">ROUND(QUARTILE(IF(Sum!$FI$2:$FI$153=1,Sum!DC$2:DC$153),$C100),1)</f>
        <v>0</v>
      </c>
      <c r="DF100" cm="1">
        <f t="array" ref="DF100">ROUND(QUARTILE(IF(Sum!$FI$2:$FI$153=1,Sum!DD$2:DD$153),$C100),1)</f>
        <v>0</v>
      </c>
      <c r="DG100" cm="1">
        <f t="array" ref="DG100">ROUND(QUARTILE(IF(Sum!$FI$2:$FI$153=1,Sum!DE$2:DE$153),$C100),1)</f>
        <v>0</v>
      </c>
      <c r="DH100" cm="1">
        <f t="array" ref="DH100">ROUND(QUARTILE(IF(Sum!$FI$2:$FI$153=1,Sum!DF$2:DF$153),$C100),1)</f>
        <v>1</v>
      </c>
      <c r="DI100" cm="1">
        <f t="array" ref="DI100">ROUND(QUARTILE(IF(Sum!$FI$2:$FI$153=1,Sum!DG$2:DG$153),$C100),1)</f>
        <v>0</v>
      </c>
      <c r="DJ100" cm="1">
        <f t="array" ref="DJ100">ROUND(QUARTILE(IF(Sum!$FI$2:$FI$153=1,Sum!DH$2:DH$153),$C100),1)</f>
        <v>0</v>
      </c>
      <c r="DK100" cm="1">
        <f t="array" ref="DK100">ROUND(QUARTILE(IF(Sum!$FI$2:$FI$153=1,Sum!DI$2:DI$153),$C100),1)</f>
        <v>0</v>
      </c>
      <c r="DL100" cm="1">
        <f t="array" ref="DL100">ROUND(QUARTILE(IF(Sum!$FI$2:$FI$153=1,Sum!DJ$2:DJ$153),$C100),1)</f>
        <v>1</v>
      </c>
      <c r="DM100" cm="1">
        <f t="array" ref="DM100">ROUND(QUARTILE(IF(Sum!$FI$2:$FI$153=1,Sum!DK$2:DK$153),$C100),1)</f>
        <v>0.5</v>
      </c>
      <c r="DN100" cm="1">
        <f t="array" ref="DN100">ROUND(QUARTILE(IF(Sum!$FI$2:$FI$153=1,Sum!DL$2:DL$153),$C100),1)</f>
        <v>1</v>
      </c>
      <c r="DO100" cm="1">
        <f t="array" ref="DO100">ROUND(QUARTILE(IF(Sum!$FI$2:$FI$153=1,Sum!DM$2:DM$153),$C100),1)</f>
        <v>0</v>
      </c>
      <c r="DP100" cm="1">
        <f t="array" ref="DP100">ROUND(QUARTILE(IF(Sum!$FI$2:$FI$153=1,Sum!DN$2:DN$153),$C100),1)</f>
        <v>0</v>
      </c>
      <c r="DQ100" cm="1">
        <f t="array" ref="DQ100">ROUND(QUARTILE(IF(Sum!$FI$2:$FI$153=1,Sum!DO$2:DO$153),$C100),1)</f>
        <v>0</v>
      </c>
      <c r="DR100" cm="1">
        <f t="array" ref="DR100">ROUND(QUARTILE(IF(Sum!$FI$2:$FI$153=1,Sum!DP$2:DP$153),$C100),1)</f>
        <v>1</v>
      </c>
      <c r="DS100" cm="1">
        <f t="array" ref="DS100">ROUND(QUARTILE(IF(Sum!$FI$2:$FI$153=1,Sum!DQ$2:DQ$153),$C100),1)</f>
        <v>0</v>
      </c>
      <c r="DT100" cm="1">
        <f t="array" ref="DT100">ROUND(QUARTILE(IF(Sum!$FI$2:$FI$153=1,Sum!DR$2:DR$153),$C100),1)</f>
        <v>0</v>
      </c>
      <c r="DU100" cm="1">
        <f t="array" ref="DU100">ROUND(QUARTILE(IF(Sum!$FI$2:$FI$153=1,Sum!DS$2:DS$153),$C100),1)</f>
        <v>1</v>
      </c>
      <c r="DV100" cm="1">
        <f t="array" ref="DV100">ROUND(QUARTILE(IF(Sum!$FI$2:$FI$153=1,Sum!DT$2:DT$153),$C100),1)</f>
        <v>25.5</v>
      </c>
      <c r="DW100" cm="1">
        <f t="array" ref="DW100">ROUND(QUARTILE(IF(Sum!$FI$2:$FI$153=1,Sum!DU$2:DU$153),$C100),1)</f>
        <v>0</v>
      </c>
      <c r="DX100" cm="1">
        <f t="array" ref="DX100">ROUND(QUARTILE(IF(Sum!$FI$2:$FI$153=1,Sum!DV$2:DV$153),$C100),1)</f>
        <v>0</v>
      </c>
      <c r="DY100" cm="1">
        <f t="array" ref="DY100">ROUND(QUARTILE(IF(Sum!$FI$2:$FI$153=1,Sum!DW$2:DW$153),$C100),1)</f>
        <v>0</v>
      </c>
      <c r="DZ100" cm="1">
        <f t="array" ref="DZ100">ROUND(QUARTILE(IF(Sum!$FI$2:$FI$153=1,Sum!DX$2:DX$153),$C100),1)</f>
        <v>0</v>
      </c>
      <c r="EA100" cm="1">
        <f t="array" ref="EA100">ROUND(QUARTILE(IF(Sum!$FI$2:$FI$153=1,Sum!DY$2:DY$153),$C100),1)</f>
        <v>0</v>
      </c>
      <c r="EB100" cm="1">
        <f t="array" ref="EB100">ROUND(QUARTILE(IF(Sum!$FI$2:$FI$153=1,Sum!DZ$2:DZ$153),$C100),1)</f>
        <v>0</v>
      </c>
      <c r="EC100" cm="1">
        <f t="array" ref="EC100">ROUND(QUARTILE(IF(Sum!$FI$2:$FI$153=1,Sum!EA$2:EA$153),$C100),1)</f>
        <v>0</v>
      </c>
      <c r="ED100" cm="1">
        <f t="array" ref="ED100">ROUND(QUARTILE(IF(Sum!$FI$2:$FI$153=1,Sum!EB$2:EB$153),$C100),1)</f>
        <v>0</v>
      </c>
      <c r="EE100" cm="1">
        <f t="array" ref="EE100">ROUND(QUARTILE(IF(Sum!$FI$2:$FI$153=1,Sum!EC$2:EC$153),$C100),1)</f>
        <v>0</v>
      </c>
      <c r="EF100" cm="1">
        <f t="array" ref="EF100">ROUND(QUARTILE(IF(Sum!$FI$2:$FI$153=1,Sum!ED$2:ED$153),$C100),1)</f>
        <v>0</v>
      </c>
      <c r="EG100" cm="1">
        <f t="array" ref="EG100">ROUND(QUARTILE(IF(Sum!$FI$2:$FI$153=1,Sum!EE$2:EE$153),$C100),1)</f>
        <v>1</v>
      </c>
      <c r="EH100" cm="1">
        <f t="array" ref="EH100">ROUND(QUARTILE(IF(Sum!$FI$2:$FI$153=1,Sum!EF$2:EF$153),$C100),1)</f>
        <v>0</v>
      </c>
      <c r="EI100" cm="1">
        <f t="array" ref="EI100">ROUND(QUARTILE(IF(Sum!$FI$2:$FI$153=1,Sum!EG$2:EG$153),$C100),1)</f>
        <v>0</v>
      </c>
      <c r="EJ100" cm="1">
        <f t="array" ref="EJ100">ROUND(QUARTILE(IF(Sum!$FI$2:$FI$153=1,Sum!EH$2:EH$153),$C100),1)</f>
        <v>0</v>
      </c>
      <c r="EK100" cm="1">
        <f t="array" ref="EK100">ROUND(QUARTILE(IF(Sum!$FI$2:$FI$153=1,Sum!EI$2:EI$153),$C100),1)</f>
        <v>0</v>
      </c>
      <c r="EL100" cm="1">
        <f t="array" ref="EL100">ROUND(QUARTILE(IF(Sum!$FI$2:$FI$153=1,Sum!EJ$2:EJ$153),$C100),1)</f>
        <v>0</v>
      </c>
      <c r="EM100" cm="1">
        <f t="array" ref="EM100">ROUND(QUARTILE(IF(Sum!$FI$2:$FI$153=1,Sum!EK$2:EK$153),$C100),1)</f>
        <v>0</v>
      </c>
      <c r="EN100" cm="1">
        <f t="array" ref="EN100">ROUND(QUARTILE(IF(Sum!$FI$2:$FI$153=1,Sum!EL$2:EL$153),$C100),1)</f>
        <v>0</v>
      </c>
      <c r="EO100" cm="1">
        <f t="array" ref="EO100">ROUND(QUARTILE(IF(Sum!$FI$2:$FI$153=1,Sum!EM$2:EM$153),$C100),1)</f>
        <v>1</v>
      </c>
      <c r="EP100" cm="1">
        <f t="array" ref="EP100">ROUND(QUARTILE(IF(Sum!$FI$2:$FI$153=1,Sum!EN$2:EN$153),$C100),1)</f>
        <v>0</v>
      </c>
      <c r="EQ100" cm="1">
        <f t="array" ref="EQ100">ROUND(QUARTILE(IF(Sum!$FI$2:$FI$153=1,Sum!EO$2:EO$153),$C100),1)</f>
        <v>1</v>
      </c>
      <c r="ER100" cm="1">
        <f t="array" ref="ER100">ROUND(QUARTILE(IF(Sum!$FI$2:$FI$153=1,Sum!EP$2:EP$153),$C100),1)</f>
        <v>0</v>
      </c>
      <c r="ES100" cm="1">
        <f t="array" ref="ES100">ROUND(QUARTILE(IF(Sum!$FI$2:$FI$153=1,Sum!EQ$2:EQ$153),$C100),1)</f>
        <v>1</v>
      </c>
      <c r="ET100" cm="1">
        <f t="array" ref="ET100">ROUND(QUARTILE(IF(Sum!$FI$2:$FI$153=1,Sum!ER$2:ER$153),$C100),1)</f>
        <v>0</v>
      </c>
      <c r="EU100" cm="1">
        <f t="array" ref="EU100">ROUND(QUARTILE(IF(Sum!$FI$2:$FI$153=1,Sum!ES$2:ES$153),$C100),1)</f>
        <v>0</v>
      </c>
      <c r="EV100" cm="1">
        <f t="array" ref="EV100">ROUND(QUARTILE(IF(Sum!$FI$2:$FI$153=1,Sum!ET$2:ET$153),$C100),1)</f>
        <v>0</v>
      </c>
      <c r="EW100" cm="1">
        <f t="array" ref="EW100">ROUND(QUARTILE(IF(Sum!$FI$2:$FI$153=1,Sum!EU$2:EU$153),$C100),1)</f>
        <v>1</v>
      </c>
      <c r="EX100" cm="1">
        <f t="array" ref="EX100">ROUND(QUARTILE(IF(Sum!$FI$2:$FI$153=1,Sum!EV$2:EV$153),$C100),1)</f>
        <v>0</v>
      </c>
      <c r="EY100" cm="1">
        <f t="array" ref="EY100">ROUND(QUARTILE(IF(Sum!$FI$2:$FI$153=1,Sum!EW$2:EW$153),$C100),1)</f>
        <v>1</v>
      </c>
      <c r="EZ100" cm="1">
        <f t="array" ref="EZ100">ROUND(QUARTILE(IF(Sum!$FI$2:$FI$153=1,Sum!EX$2:EX$153),$C100),1)</f>
        <v>1</v>
      </c>
      <c r="FA100" cm="1">
        <f t="array" ref="FA100">ROUND(QUARTILE(IF(Sum!$FI$2:$FI$153=1,Sum!EY$2:EY$153),$C100),1)</f>
        <v>1</v>
      </c>
      <c r="FB100" cm="1">
        <f t="array" ref="FB100">ROUND(QUARTILE(IF(Sum!$FI$2:$FI$153=1,Sum!EZ$2:EZ$153),$C100),1)</f>
        <v>0</v>
      </c>
      <c r="FC100" cm="1">
        <f t="array" ref="FC100">ROUND(QUARTILE(IF(Sum!$FI$2:$FI$153=1,Sum!FA$2:FA$153),$C100),1)</f>
        <v>1</v>
      </c>
      <c r="FD100" cm="1">
        <f t="array" ref="FD100">ROUND(QUARTILE(IF(Sum!$FI$2:$FI$153=1,Sum!FB$2:FB$153),$C100),1)</f>
        <v>0</v>
      </c>
      <c r="FE100" cm="1">
        <f t="array" ref="FE100">ROUND(QUARTILE(IF(Sum!$FI$2:$FI$153=1,Sum!FC$2:FC$153),$C100),1)</f>
        <v>0</v>
      </c>
    </row>
    <row r="101" spans="1:161" x14ac:dyDescent="0.25">
      <c r="A101" s="198"/>
      <c r="B101" s="44" t="s">
        <v>383</v>
      </c>
      <c r="C101" s="44">
        <v>0</v>
      </c>
      <c r="D101" cm="1">
        <f t="array" ref="D101">ROUND(QUARTILE(IF(Sum!$FI$2:$FI$153=1,Sum!B$2:B$153),$C101),1)</f>
        <v>38</v>
      </c>
      <c r="E101" cm="1">
        <f t="array" ref="E101">ROUND(QUARTILE(IF(Sum!$FI$2:$FI$153=1,Sum!C$2:C$153),$C101),1)</f>
        <v>0</v>
      </c>
      <c r="F101" cm="1">
        <f t="array" ref="F101">ROUND(QUARTILE(IF(Sum!$FI$2:$FI$153=1,Sum!D$2:D$153),$C101),1)</f>
        <v>0</v>
      </c>
      <c r="G101" cm="1">
        <f t="array" ref="G101">ROUND(QUARTILE(IF(Sum!$FI$2:$FI$153=1,Sum!E$2:E$153),$C101),1)</f>
        <v>0</v>
      </c>
      <c r="H101" cm="1">
        <f t="array" ref="H101">ROUND(QUARTILE(IF(Sum!$FI$2:$FI$153=1,Sum!F$2:F$153),$C101),1)</f>
        <v>0</v>
      </c>
      <c r="I101" cm="1">
        <f t="array" ref="I101">ROUND(QUARTILE(IF(Sum!$FI$2:$FI$153=1,Sum!G$2:G$153),$C101),1)</f>
        <v>0</v>
      </c>
      <c r="J101" cm="1">
        <f t="array" ref="J101">ROUND(QUARTILE(IF(Sum!$FI$2:$FI$153=1,Sum!H$2:H$153),$C101),1)</f>
        <v>0</v>
      </c>
      <c r="K101" cm="1">
        <f t="array" ref="K101">ROUND(QUARTILE(IF(Sum!$FI$2:$FI$153=1,Sum!I$2:I$153),$C101),1)</f>
        <v>155</v>
      </c>
      <c r="L101" cm="1">
        <f t="array" ref="L101">ROUND(QUARTILE(IF(Sum!$FI$2:$FI$153=1,Sum!J$2:J$153),$C101),1)</f>
        <v>62</v>
      </c>
      <c r="M101" cm="1">
        <f t="array" ref="M101">ROUND(QUARTILE(IF(Sum!$FI$2:$FI$153=1,Sum!K$2:K$153),$C101),1)</f>
        <v>19.399999999999999</v>
      </c>
      <c r="N101" cm="1">
        <f t="array" ref="N101">ROUND(QUARTILE(IF(Sum!$FI$2:$FI$153=1,Sum!L$2:L$153),$C101),1)</f>
        <v>0</v>
      </c>
      <c r="O101" cm="1">
        <f t="array" ref="O101">ROUND(QUARTILE(IF(Sum!$FI$2:$FI$153=1,Sum!M$2:M$153),$C101),1)</f>
        <v>0</v>
      </c>
      <c r="P101" cm="1">
        <f t="array" ref="P101">ROUND(QUARTILE(IF(Sum!$FI$2:$FI$153=1,Sum!N$2:N$153),$C101),1)</f>
        <v>0</v>
      </c>
      <c r="Q101" cm="1">
        <f t="array" ref="Q101">ROUND(QUARTILE(IF(Sum!$FI$2:$FI$153=1,Sum!O$2:O$153),$C101),1)</f>
        <v>0</v>
      </c>
      <c r="R101" cm="1">
        <f t="array" ref="R101">ROUND(QUARTILE(IF(Sum!$FI$2:$FI$153=1,Sum!P$2:P$153),$C101),1)</f>
        <v>0</v>
      </c>
      <c r="S101" cm="1">
        <f t="array" ref="S101">ROUND(QUARTILE(IF(Sum!$FI$2:$FI$153=1,Sum!Q$2:Q$153),$C101),1)</f>
        <v>0</v>
      </c>
      <c r="T101" cm="1">
        <f t="array" ref="T101">ROUND(QUARTILE(IF(Sum!$FI$2:$FI$153=1,Sum!R$2:R$153),$C101),1)</f>
        <v>0</v>
      </c>
      <c r="U101" cm="1">
        <f t="array" ref="U101">ROUND(QUARTILE(IF(Sum!$FI$2:$FI$153=1,Sum!S$2:S$153),$C101),1)</f>
        <v>0</v>
      </c>
      <c r="V101" cm="1">
        <f t="array" ref="V101">ROUND(QUARTILE(IF(Sum!$FI$2:$FI$153=1,Sum!T$2:T$153),$C101),1)</f>
        <v>0</v>
      </c>
      <c r="W101" cm="1">
        <f t="array" ref="W101">ROUND(QUARTILE(IF(Sum!$FI$2:$FI$153=1,Sum!U$2:U$153),$C101),1)</f>
        <v>0</v>
      </c>
      <c r="X101" cm="1">
        <f t="array" ref="X101">ROUND(QUARTILE(IF(Sum!$FI$2:$FI$153=1,Sum!V$2:V$153),$C101),1)</f>
        <v>0</v>
      </c>
      <c r="Y101" cm="1">
        <f t="array" ref="Y101">ROUND(QUARTILE(IF(Sum!$FI$2:$FI$153=1,Sum!W$2:W$153),$C101),1)</f>
        <v>0</v>
      </c>
      <c r="Z101" cm="1">
        <f t="array" ref="Z101">ROUND(QUARTILE(IF(Sum!$FI$2:$FI$153=1,Sum!X$2:X$153),$C101),1)</f>
        <v>0</v>
      </c>
      <c r="AA101" cm="1">
        <f t="array" ref="AA101">ROUND(QUARTILE(IF(Sum!$FI$2:$FI$153=1,Sum!Y$2:Y$153),$C101),1)</f>
        <v>0</v>
      </c>
      <c r="AB101" cm="1">
        <f t="array" ref="AB101">ROUND(QUARTILE(IF(Sum!$FI$2:$FI$153=1,Sum!Z$2:Z$153),$C101),1)</f>
        <v>0</v>
      </c>
      <c r="AC101" cm="1">
        <f t="array" ref="AC101">ROUND(QUARTILE(IF(Sum!$FI$2:$FI$153=1,Sum!AA$2:AA$153),$C101),1)</f>
        <v>0</v>
      </c>
      <c r="AD101" cm="1">
        <f t="array" ref="AD101">ROUND(QUARTILE(IF(Sum!$FI$2:$FI$153=1,Sum!AB$2:AB$153),$C101),1)</f>
        <v>0</v>
      </c>
      <c r="AE101" cm="1">
        <f t="array" ref="AE101">ROUND(QUARTILE(IF(Sum!$FI$2:$FI$153=1,Sum!AC$2:AC$153),$C101),1)</f>
        <v>0</v>
      </c>
      <c r="AF101" cm="1">
        <f t="array" ref="AF101">ROUND(QUARTILE(IF(Sum!$FI$2:$FI$153=1,Sum!AD$2:AD$153),$C101),1)</f>
        <v>0</v>
      </c>
      <c r="AG101" cm="1">
        <f t="array" ref="AG101">ROUND(QUARTILE(IF(Sum!$FI$2:$FI$153=1,Sum!AE$2:AE$153),$C101),1)</f>
        <v>0</v>
      </c>
      <c r="AH101" cm="1">
        <f t="array" ref="AH101">ROUND(QUARTILE(IF(Sum!$FI$2:$FI$153=1,Sum!AF$2:AF$153),$C101),1)</f>
        <v>0</v>
      </c>
      <c r="AI101" cm="1">
        <f t="array" ref="AI101">ROUND(QUARTILE(IF(Sum!$FI$2:$FI$153=1,Sum!AG$2:AG$153),$C101),1)</f>
        <v>0</v>
      </c>
      <c r="AJ101" cm="1">
        <f t="array" ref="AJ101">ROUND(QUARTILE(IF(Sum!$FI$2:$FI$153=1,Sum!AH$2:AH$153),$C101),1)</f>
        <v>0</v>
      </c>
      <c r="AK101" cm="1">
        <f t="array" ref="AK101">ROUND(QUARTILE(IF(Sum!$FI$2:$FI$153=1,Sum!AI$2:AI$153),$C101),1)</f>
        <v>0</v>
      </c>
      <c r="AL101" cm="1">
        <f t="array" ref="AL101">ROUND(QUARTILE(IF(Sum!$FI$2:$FI$153=1,Sum!AJ$2:AJ$153),$C101),1)</f>
        <v>0</v>
      </c>
      <c r="AM101" cm="1">
        <f t="array" ref="AM101">ROUND(QUARTILE(IF(Sum!$FI$2:$FI$153=1,Sum!AK$2:AK$153),$C101),1)</f>
        <v>0</v>
      </c>
      <c r="AN101" cm="1">
        <f t="array" ref="AN101">ROUND(QUARTILE(IF(Sum!$FI$2:$FI$153=1,Sum!AL$2:AL$153),$C101),1)</f>
        <v>0</v>
      </c>
      <c r="AO101" cm="1">
        <f t="array" ref="AO101">ROUND(QUARTILE(IF(Sum!$FI$2:$FI$153=1,Sum!AM$2:AM$153),$C101),1)</f>
        <v>0</v>
      </c>
      <c r="AP101" cm="1">
        <f t="array" ref="AP101">ROUND(QUARTILE(IF(Sum!$FI$2:$FI$153=1,Sum!AN$2:AN$153),$C101),1)</f>
        <v>0</v>
      </c>
      <c r="AQ101" cm="1">
        <f t="array" ref="AQ101">ROUND(QUARTILE(IF(Sum!$FI$2:$FI$153=1,Sum!AO$2:AO$153),$C101),1)</f>
        <v>0</v>
      </c>
      <c r="AR101" cm="1">
        <f t="array" ref="AR101">ROUND(QUARTILE(IF(Sum!$FI$2:$FI$153=1,Sum!AP$2:AP$153),$C101),1)</f>
        <v>0</v>
      </c>
      <c r="AS101" cm="1">
        <f t="array" ref="AS101">ROUND(QUARTILE(IF(Sum!$FI$2:$FI$153=1,Sum!AQ$2:AQ$153),$C101),1)</f>
        <v>0</v>
      </c>
      <c r="AT101" cm="1">
        <f t="array" ref="AT101">ROUND(QUARTILE(IF(Sum!$FI$2:$FI$153=1,Sum!AR$2:AR$153),$C101),1)</f>
        <v>0</v>
      </c>
      <c r="AU101" cm="1">
        <f t="array" ref="AU101">ROUND(QUARTILE(IF(Sum!$FI$2:$FI$153=1,Sum!AS$2:AS$153),$C101),1)</f>
        <v>0</v>
      </c>
      <c r="AV101" cm="1">
        <f t="array" ref="AV101">ROUND(QUARTILE(IF(Sum!$FI$2:$FI$153=1,Sum!AT$2:AT$153),$C101),1)</f>
        <v>0</v>
      </c>
      <c r="AW101" cm="1">
        <f t="array" ref="AW101">ROUND(QUARTILE(IF(Sum!$FI$2:$FI$153=1,Sum!AU$2:AU$153),$C101),1)</f>
        <v>0</v>
      </c>
      <c r="AX101" cm="1">
        <f t="array" ref="AX101">ROUND(QUARTILE(IF(Sum!$FI$2:$FI$153=1,Sum!AV$2:AV$153),$C101),1)</f>
        <v>0</v>
      </c>
      <c r="AY101" cm="1">
        <f t="array" ref="AY101">ROUND(QUARTILE(IF(Sum!$FI$2:$FI$153=1,Sum!AW$2:AW$153),$C101),1)</f>
        <v>0</v>
      </c>
      <c r="AZ101" cm="1">
        <f t="array" ref="AZ101">ROUND(QUARTILE(IF(Sum!$FI$2:$FI$153=1,Sum!AX$2:AX$153),$C101),1)</f>
        <v>0</v>
      </c>
      <c r="BA101" cm="1">
        <f t="array" ref="BA101">ROUND(QUARTILE(IF(Sum!$FI$2:$FI$153=1,Sum!AY$2:AY$153),$C101),1)</f>
        <v>12</v>
      </c>
      <c r="BB101" cm="1">
        <f t="array" ref="BB101">ROUND(QUARTILE(IF(Sum!$FI$2:$FI$153=1,Sum!AZ$2:AZ$153),$C101),1)</f>
        <v>0.6</v>
      </c>
      <c r="BC101" cm="1">
        <f t="array" ref="BC101">ROUND(QUARTILE(IF(Sum!$FI$2:$FI$153=1,Sum!BA$2:BA$153),$C101),1)</f>
        <v>1.7</v>
      </c>
      <c r="BD101" cm="1">
        <f t="array" ref="BD101">ROUND(QUARTILE(IF(Sum!$FI$2:$FI$153=1,Sum!BB$2:BB$153),$C101),1)</f>
        <v>0</v>
      </c>
      <c r="BE101" cm="1">
        <f t="array" ref="BE101">ROUND(QUARTILE(IF(Sum!$FI$2:$FI$153=1,Sum!BC$2:BC$153),$C101),1)</f>
        <v>0</v>
      </c>
      <c r="BF101" cm="1">
        <f t="array" ref="BF101">ROUND(QUARTILE(IF(Sum!$FI$2:$FI$153=1,Sum!BD$2:BD$153),$C101),1)</f>
        <v>0</v>
      </c>
      <c r="BG101" cm="1">
        <f t="array" ref="BG101">ROUND(QUARTILE(IF(Sum!$FI$2:$FI$153=1,Sum!BE$2:BE$153),$C101),1)</f>
        <v>0.8</v>
      </c>
      <c r="BH101" cm="1">
        <f t="array" ref="BH101">ROUND(QUARTILE(IF(Sum!$FI$2:$FI$153=1,Sum!BF$2:BF$153),$C101),1)</f>
        <v>118</v>
      </c>
      <c r="BI101" cm="1">
        <f t="array" ref="BI101">ROUND(QUARTILE(IF(Sum!$FI$2:$FI$153=1,Sum!BG$2:BG$153),$C101),1)</f>
        <v>0</v>
      </c>
      <c r="BJ101" cm="1">
        <f t="array" ref="BJ101">ROUND(QUARTILE(IF(Sum!$FI$2:$FI$153=1,Sum!BH$2:BH$153),$C101),1)</f>
        <v>0</v>
      </c>
      <c r="BK101" cm="1">
        <f t="array" ref="BK101">ROUND(QUARTILE(IF(Sum!$FI$2:$FI$153=1,Sum!BI$2:BI$153),$C101),1)</f>
        <v>0</v>
      </c>
      <c r="BL101" cm="1">
        <f t="array" ref="BL101">ROUND(QUARTILE(IF(Sum!$FI$2:$FI$153=1,Sum!BJ$2:BJ$153),$C101),1)</f>
        <v>0</v>
      </c>
      <c r="BM101" cm="1">
        <f t="array" ref="BM101">ROUND(QUARTILE(IF(Sum!$FI$2:$FI$153=1,Sum!BK$2:BK$153),$C101),1)</f>
        <v>0</v>
      </c>
      <c r="BN101" cm="1">
        <f t="array" ref="BN101">ROUND(QUARTILE(IF(Sum!$FI$2:$FI$153=1,Sum!BL$2:BL$153),$C101),1)</f>
        <v>0</v>
      </c>
      <c r="BO101" cm="1">
        <f t="array" ref="BO101">ROUND(QUARTILE(IF(Sum!$FI$2:$FI$153=1,Sum!BM$2:BM$153),$C101),1)</f>
        <v>0</v>
      </c>
      <c r="BP101" cm="1">
        <f t="array" ref="BP101">ROUND(QUARTILE(IF(Sum!$FI$2:$FI$153=1,Sum!BN$2:BN$153),$C101),1)</f>
        <v>0</v>
      </c>
      <c r="BQ101" cm="1">
        <f t="array" ref="BQ101">ROUND(QUARTILE(IF(Sum!$FI$2:$FI$153=1,Sum!BO$2:BO$153),$C101),1)</f>
        <v>0</v>
      </c>
      <c r="BR101" cm="1">
        <f t="array" ref="BR101">ROUND(QUARTILE(IF(Sum!$FI$2:$FI$153=1,Sum!BP$2:BP$153),$C101),1)</f>
        <v>0</v>
      </c>
      <c r="BS101" cm="1">
        <f t="array" ref="BS101">ROUND(QUARTILE(IF(Sum!$FI$2:$FI$153=1,Sum!BQ$2:BQ$153),$C101),1)</f>
        <v>0</v>
      </c>
      <c r="BT101" cm="1">
        <f t="array" ref="BT101">ROUND(QUARTILE(IF(Sum!$FI$2:$FI$153=1,Sum!BR$2:BR$153),$C101),1)</f>
        <v>0</v>
      </c>
      <c r="BU101" cm="1">
        <f t="array" ref="BU101">ROUND(QUARTILE(IF(Sum!$FI$2:$FI$153=1,Sum!BS$2:BS$153),$C101),1)</f>
        <v>0</v>
      </c>
      <c r="BV101" cm="1">
        <f t="array" ref="BV101">ROUND(QUARTILE(IF(Sum!$FI$2:$FI$153=1,Sum!BT$2:BT$153),$C101),1)</f>
        <v>0</v>
      </c>
      <c r="BW101" cm="1">
        <f t="array" ref="BW101">ROUND(QUARTILE(IF(Sum!$FI$2:$FI$153=1,Sum!BU$2:BU$153),$C101),1)</f>
        <v>0</v>
      </c>
      <c r="BX101" cm="1">
        <f t="array" ref="BX101">ROUND(QUARTILE(IF(Sum!$FI$2:$FI$153=1,Sum!BV$2:BV$153),$C101),1)</f>
        <v>0</v>
      </c>
      <c r="BY101" cm="1">
        <f t="array" ref="BY101">ROUND(QUARTILE(IF(Sum!$FI$2:$FI$153=1,Sum!BW$2:BW$153),$C101),1)</f>
        <v>2</v>
      </c>
      <c r="BZ101" cm="1">
        <f t="array" ref="BZ101">ROUND(QUARTILE(IF(Sum!$FI$2:$FI$153=1,Sum!BX$2:BX$153),$C101),1)</f>
        <v>0</v>
      </c>
      <c r="CA101" cm="1">
        <f t="array" ref="CA101">ROUND(QUARTILE(IF(Sum!$FI$2:$FI$153=1,Sum!BY$2:BY$153),$C101),1)</f>
        <v>0</v>
      </c>
      <c r="CB101" cm="1">
        <f t="array" ref="CB101">ROUND(QUARTILE(IF(Sum!$FI$2:$FI$153=1,Sum!BZ$2:BZ$153),$C101),1)</f>
        <v>0</v>
      </c>
      <c r="CC101" cm="1">
        <f t="array" ref="CC101">ROUND(QUARTILE(IF(Sum!$FI$2:$FI$153=1,Sum!CA$2:CA$153),$C101),1)</f>
        <v>0</v>
      </c>
      <c r="CD101" cm="1">
        <f t="array" ref="CD101">ROUND(QUARTILE(IF(Sum!$FI$2:$FI$153=1,Sum!CB$2:CB$153),$C101),1)</f>
        <v>0</v>
      </c>
      <c r="CE101" cm="1">
        <f t="array" ref="CE101">ROUND(QUARTILE(IF(Sum!$FI$2:$FI$153=1,Sum!CC$2:CC$153),$C101),1)</f>
        <v>0</v>
      </c>
      <c r="CF101" cm="1">
        <f t="array" ref="CF101">ROUND(QUARTILE(IF(Sum!$FI$2:$FI$153=1,Sum!CD$2:CD$153),$C101),1)</f>
        <v>0</v>
      </c>
      <c r="CG101" cm="1">
        <f t="array" ref="CG101">ROUND(QUARTILE(IF(Sum!$FI$2:$FI$153=1,Sum!CE$2:CE$153),$C101),1)</f>
        <v>0</v>
      </c>
      <c r="CH101" cm="1">
        <f t="array" ref="CH101">ROUND(QUARTILE(IF(Sum!$FI$2:$FI$153=1,Sum!CF$2:CF$153),$C101),1)</f>
        <v>0</v>
      </c>
      <c r="CI101" cm="1">
        <f t="array" ref="CI101">ROUND(QUARTILE(IF(Sum!$FI$2:$FI$153=1,Sum!CG$2:CG$153),$C101),1)</f>
        <v>0</v>
      </c>
      <c r="CJ101" cm="1">
        <f t="array" ref="CJ101">ROUND(QUARTILE(IF(Sum!$FI$2:$FI$153=1,Sum!CH$2:CH$153),$C101),1)</f>
        <v>350</v>
      </c>
      <c r="CK101" cm="1">
        <f t="array" ref="CK101">ROUND(QUARTILE(IF(Sum!$FI$2:$FI$153=1,Sum!CI$2:CI$153),$C101),1)</f>
        <v>240</v>
      </c>
      <c r="CL101" cm="1">
        <f t="array" ref="CL101">ROUND(QUARTILE(IF(Sum!$FI$2:$FI$153=1,Sum!CJ$2:CJ$153),$C101),1)</f>
        <v>0</v>
      </c>
      <c r="CM101" cm="1">
        <f t="array" ref="CM101">ROUND(QUARTILE(IF(Sum!$FI$2:$FI$153=1,Sum!CK$2:CK$153),$C101),1)</f>
        <v>0</v>
      </c>
      <c r="CN101" cm="1">
        <f t="array" ref="CN101">ROUND(QUARTILE(IF(Sum!$FI$2:$FI$153=1,Sum!CL$2:CL$153),$C101),1)</f>
        <v>0</v>
      </c>
      <c r="CO101" cm="1">
        <f t="array" ref="CO101">ROUND(QUARTILE(IF(Sum!$FI$2:$FI$153=1,Sum!CM$2:CM$153),$C101),1)</f>
        <v>0</v>
      </c>
      <c r="CP101" cm="1">
        <f t="array" ref="CP101">ROUND(QUARTILE(IF(Sum!$FI$2:$FI$153=1,Sum!CN$2:CN$153),$C101),1)</f>
        <v>0</v>
      </c>
      <c r="CQ101" cm="1">
        <f t="array" ref="CQ101">ROUND(QUARTILE(IF(Sum!$FI$2:$FI$153=1,Sum!CO$2:CO$153),$C101),1)</f>
        <v>0</v>
      </c>
      <c r="CR101" cm="1">
        <f t="array" ref="CR101">ROUND(QUARTILE(IF(Sum!$FI$2:$FI$153=1,Sum!CP$2:CP$153),$C101),1)</f>
        <v>0</v>
      </c>
      <c r="CS101" cm="1">
        <f t="array" ref="CS101">ROUND(QUARTILE(IF(Sum!$FI$2:$FI$153=1,Sum!CQ$2:CQ$153),$C101),1)</f>
        <v>0</v>
      </c>
      <c r="CT101" cm="1">
        <f t="array" ref="CT101">ROUND(QUARTILE(IF(Sum!$FI$2:$FI$153=1,Sum!CR$2:CR$153),$C101),1)</f>
        <v>0</v>
      </c>
      <c r="CU101" cm="1">
        <f t="array" ref="CU101">ROUND(QUARTILE(IF(Sum!$FI$2:$FI$153=1,Sum!CS$2:CS$153),$C101),1)</f>
        <v>0</v>
      </c>
      <c r="CV101" cm="1">
        <f t="array" ref="CV101">ROUND(QUARTILE(IF(Sum!$FI$2:$FI$153=1,Sum!CT$2:CT$153),$C101),1)</f>
        <v>0</v>
      </c>
      <c r="CW101" cm="1">
        <f t="array" ref="CW101">ROUND(QUARTILE(IF(Sum!$FI$2:$FI$153=1,Sum!CU$2:CU$153),$C101),1)</f>
        <v>0</v>
      </c>
      <c r="CX101" cm="1">
        <f t="array" ref="CX101">ROUND(QUARTILE(IF(Sum!$FI$2:$FI$153=1,Sum!CV$2:CV$153),$C101),1)</f>
        <v>0</v>
      </c>
      <c r="CY101" cm="1">
        <f t="array" ref="CY101">ROUND(QUARTILE(IF(Sum!$FI$2:$FI$153=1,Sum!CW$2:CW$153),$C101),1)</f>
        <v>0</v>
      </c>
      <c r="CZ101" cm="1">
        <f t="array" ref="CZ101">ROUND(QUARTILE(IF(Sum!$FI$2:$FI$153=1,Sum!CX$2:CX$153),$C101),1)</f>
        <v>0</v>
      </c>
      <c r="DA101" cm="1">
        <f t="array" ref="DA101">ROUND(QUARTILE(IF(Sum!$FI$2:$FI$153=1,Sum!CY$2:CY$153),$C101),1)</f>
        <v>0</v>
      </c>
      <c r="DB101" cm="1">
        <f t="array" ref="DB101">ROUND(QUARTILE(IF(Sum!$FI$2:$FI$153=1,Sum!CZ$2:CZ$153),$C101),1)</f>
        <v>0</v>
      </c>
      <c r="DC101" cm="1">
        <f t="array" ref="DC101">ROUND(QUARTILE(IF(Sum!$FI$2:$FI$153=1,Sum!DA$2:DA$153),$C101),1)</f>
        <v>0</v>
      </c>
      <c r="DD101" cm="1">
        <f t="array" ref="DD101">ROUND(QUARTILE(IF(Sum!$FI$2:$FI$153=1,Sum!DB$2:DB$153),$C101),1)</f>
        <v>0</v>
      </c>
      <c r="DE101" cm="1">
        <f t="array" ref="DE101">ROUND(QUARTILE(IF(Sum!$FI$2:$FI$153=1,Sum!DC$2:DC$153),$C101),1)</f>
        <v>0</v>
      </c>
      <c r="DF101" cm="1">
        <f t="array" ref="DF101">ROUND(QUARTILE(IF(Sum!$FI$2:$FI$153=1,Sum!DD$2:DD$153),$C101),1)</f>
        <v>0</v>
      </c>
      <c r="DG101" cm="1">
        <f t="array" ref="DG101">ROUND(QUARTILE(IF(Sum!$FI$2:$FI$153=1,Sum!DE$2:DE$153),$C101),1)</f>
        <v>0</v>
      </c>
      <c r="DH101" cm="1">
        <f t="array" ref="DH101">ROUND(QUARTILE(IF(Sum!$FI$2:$FI$153=1,Sum!DF$2:DF$153),$C101),1)</f>
        <v>0</v>
      </c>
      <c r="DI101" cm="1">
        <f t="array" ref="DI101">ROUND(QUARTILE(IF(Sum!$FI$2:$FI$153=1,Sum!DG$2:DG$153),$C101),1)</f>
        <v>0</v>
      </c>
      <c r="DJ101" cm="1">
        <f t="array" ref="DJ101">ROUND(QUARTILE(IF(Sum!$FI$2:$FI$153=1,Sum!DH$2:DH$153),$C101),1)</f>
        <v>0</v>
      </c>
      <c r="DK101" cm="1">
        <f t="array" ref="DK101">ROUND(QUARTILE(IF(Sum!$FI$2:$FI$153=1,Sum!DI$2:DI$153),$C101),1)</f>
        <v>0</v>
      </c>
      <c r="DL101" cm="1">
        <f t="array" ref="DL101">ROUND(QUARTILE(IF(Sum!$FI$2:$FI$153=1,Sum!DJ$2:DJ$153),$C101),1)</f>
        <v>0</v>
      </c>
      <c r="DM101" cm="1">
        <f t="array" ref="DM101">ROUND(QUARTILE(IF(Sum!$FI$2:$FI$153=1,Sum!DK$2:DK$153),$C101),1)</f>
        <v>0</v>
      </c>
      <c r="DN101" cm="1">
        <f t="array" ref="DN101">ROUND(QUARTILE(IF(Sum!$FI$2:$FI$153=1,Sum!DL$2:DL$153),$C101),1)</f>
        <v>0</v>
      </c>
      <c r="DO101" cm="1">
        <f t="array" ref="DO101">ROUND(QUARTILE(IF(Sum!$FI$2:$FI$153=1,Sum!DM$2:DM$153),$C101),1)</f>
        <v>0</v>
      </c>
      <c r="DP101" cm="1">
        <f t="array" ref="DP101">ROUND(QUARTILE(IF(Sum!$FI$2:$FI$153=1,Sum!DN$2:DN$153),$C101),1)</f>
        <v>0</v>
      </c>
      <c r="DQ101" cm="1">
        <f t="array" ref="DQ101">ROUND(QUARTILE(IF(Sum!$FI$2:$FI$153=1,Sum!DO$2:DO$153),$C101),1)</f>
        <v>0</v>
      </c>
      <c r="DR101" cm="1">
        <f t="array" ref="DR101">ROUND(QUARTILE(IF(Sum!$FI$2:$FI$153=1,Sum!DP$2:DP$153),$C101),1)</f>
        <v>0</v>
      </c>
      <c r="DS101" cm="1">
        <f t="array" ref="DS101">ROUND(QUARTILE(IF(Sum!$FI$2:$FI$153=1,Sum!DQ$2:DQ$153),$C101),1)</f>
        <v>0</v>
      </c>
      <c r="DT101" cm="1">
        <f t="array" ref="DT101">ROUND(QUARTILE(IF(Sum!$FI$2:$FI$153=1,Sum!DR$2:DR$153),$C101),1)</f>
        <v>0</v>
      </c>
      <c r="DU101" cm="1">
        <f t="array" ref="DU101">ROUND(QUARTILE(IF(Sum!$FI$2:$FI$153=1,Sum!DS$2:DS$153),$C101),1)</f>
        <v>1</v>
      </c>
      <c r="DV101" cm="1">
        <f t="array" ref="DV101">ROUND(QUARTILE(IF(Sum!$FI$2:$FI$153=1,Sum!DT$2:DT$153),$C101),1)</f>
        <v>9</v>
      </c>
      <c r="DW101" cm="1">
        <f t="array" ref="DW101">ROUND(QUARTILE(IF(Sum!$FI$2:$FI$153=1,Sum!DU$2:DU$153),$C101),1)</f>
        <v>0</v>
      </c>
      <c r="DX101" cm="1">
        <f t="array" ref="DX101">ROUND(QUARTILE(IF(Sum!$FI$2:$FI$153=1,Sum!DV$2:DV$153),$C101),1)</f>
        <v>0</v>
      </c>
      <c r="DY101" cm="1">
        <f t="array" ref="DY101">ROUND(QUARTILE(IF(Sum!$FI$2:$FI$153=1,Sum!DW$2:DW$153),$C101),1)</f>
        <v>0</v>
      </c>
      <c r="DZ101" cm="1">
        <f t="array" ref="DZ101">ROUND(QUARTILE(IF(Sum!$FI$2:$FI$153=1,Sum!DX$2:DX$153),$C101),1)</f>
        <v>0</v>
      </c>
      <c r="EA101" cm="1">
        <f t="array" ref="EA101">ROUND(QUARTILE(IF(Sum!$FI$2:$FI$153=1,Sum!DY$2:DY$153),$C101),1)</f>
        <v>0</v>
      </c>
      <c r="EB101" cm="1">
        <f t="array" ref="EB101">ROUND(QUARTILE(IF(Sum!$FI$2:$FI$153=1,Sum!DZ$2:DZ$153),$C101),1)</f>
        <v>0</v>
      </c>
      <c r="EC101" cm="1">
        <f t="array" ref="EC101">ROUND(QUARTILE(IF(Sum!$FI$2:$FI$153=1,Sum!EA$2:EA$153),$C101),1)</f>
        <v>0</v>
      </c>
      <c r="ED101" cm="1">
        <f t="array" ref="ED101">ROUND(QUARTILE(IF(Sum!$FI$2:$FI$153=1,Sum!EB$2:EB$153),$C101),1)</f>
        <v>0</v>
      </c>
      <c r="EE101" cm="1">
        <f t="array" ref="EE101">ROUND(QUARTILE(IF(Sum!$FI$2:$FI$153=1,Sum!EC$2:EC$153),$C101),1)</f>
        <v>0</v>
      </c>
      <c r="EF101" cm="1">
        <f t="array" ref="EF101">ROUND(QUARTILE(IF(Sum!$FI$2:$FI$153=1,Sum!ED$2:ED$153),$C101),1)</f>
        <v>0</v>
      </c>
      <c r="EG101" cm="1">
        <f t="array" ref="EG101">ROUND(QUARTILE(IF(Sum!$FI$2:$FI$153=1,Sum!EE$2:EE$153),$C101),1)</f>
        <v>0</v>
      </c>
      <c r="EH101" cm="1">
        <f t="array" ref="EH101">ROUND(QUARTILE(IF(Sum!$FI$2:$FI$153=1,Sum!EF$2:EF$153),$C101),1)</f>
        <v>0</v>
      </c>
      <c r="EI101" cm="1">
        <f t="array" ref="EI101">ROUND(QUARTILE(IF(Sum!$FI$2:$FI$153=1,Sum!EG$2:EG$153),$C101),1)</f>
        <v>0</v>
      </c>
      <c r="EJ101" cm="1">
        <f t="array" ref="EJ101">ROUND(QUARTILE(IF(Sum!$FI$2:$FI$153=1,Sum!EH$2:EH$153),$C101),1)</f>
        <v>0</v>
      </c>
      <c r="EK101" cm="1">
        <f t="array" ref="EK101">ROUND(QUARTILE(IF(Sum!$FI$2:$FI$153=1,Sum!EI$2:EI$153),$C101),1)</f>
        <v>0</v>
      </c>
      <c r="EL101" cm="1">
        <f t="array" ref="EL101">ROUND(QUARTILE(IF(Sum!$FI$2:$FI$153=1,Sum!EJ$2:EJ$153),$C101),1)</f>
        <v>0</v>
      </c>
      <c r="EM101" cm="1">
        <f t="array" ref="EM101">ROUND(QUARTILE(IF(Sum!$FI$2:$FI$153=1,Sum!EK$2:EK$153),$C101),1)</f>
        <v>0</v>
      </c>
      <c r="EN101" cm="1">
        <f t="array" ref="EN101">ROUND(QUARTILE(IF(Sum!$FI$2:$FI$153=1,Sum!EL$2:EL$153),$C101),1)</f>
        <v>0</v>
      </c>
      <c r="EO101" cm="1">
        <f t="array" ref="EO101">ROUND(QUARTILE(IF(Sum!$FI$2:$FI$153=1,Sum!EM$2:EM$153),$C101),1)</f>
        <v>0</v>
      </c>
      <c r="EP101" cm="1">
        <f t="array" ref="EP101">ROUND(QUARTILE(IF(Sum!$FI$2:$FI$153=1,Sum!EN$2:EN$153),$C101),1)</f>
        <v>0</v>
      </c>
      <c r="EQ101" cm="1">
        <f t="array" ref="EQ101">ROUND(QUARTILE(IF(Sum!$FI$2:$FI$153=1,Sum!EO$2:EO$153),$C101),1)</f>
        <v>0</v>
      </c>
      <c r="ER101" cm="1">
        <f t="array" ref="ER101">ROUND(QUARTILE(IF(Sum!$FI$2:$FI$153=1,Sum!EP$2:EP$153),$C101),1)</f>
        <v>0</v>
      </c>
      <c r="ES101" cm="1">
        <f t="array" ref="ES101">ROUND(QUARTILE(IF(Sum!$FI$2:$FI$153=1,Sum!EQ$2:EQ$153),$C101),1)</f>
        <v>0</v>
      </c>
      <c r="ET101" cm="1">
        <f t="array" ref="ET101">ROUND(QUARTILE(IF(Sum!$FI$2:$FI$153=1,Sum!ER$2:ER$153),$C101),1)</f>
        <v>0</v>
      </c>
      <c r="EU101" cm="1">
        <f t="array" ref="EU101">ROUND(QUARTILE(IF(Sum!$FI$2:$FI$153=1,Sum!ES$2:ES$153),$C101),1)</f>
        <v>0</v>
      </c>
      <c r="EV101" cm="1">
        <f t="array" ref="EV101">ROUND(QUARTILE(IF(Sum!$FI$2:$FI$153=1,Sum!ET$2:ET$153),$C101),1)</f>
        <v>0</v>
      </c>
      <c r="EW101" cm="1">
        <f t="array" ref="EW101">ROUND(QUARTILE(IF(Sum!$FI$2:$FI$153=1,Sum!EU$2:EU$153),$C101),1)</f>
        <v>0</v>
      </c>
      <c r="EX101" cm="1">
        <f t="array" ref="EX101">ROUND(QUARTILE(IF(Sum!$FI$2:$FI$153=1,Sum!EV$2:EV$153),$C101),1)</f>
        <v>0</v>
      </c>
      <c r="EY101" cm="1">
        <f t="array" ref="EY101">ROUND(QUARTILE(IF(Sum!$FI$2:$FI$153=1,Sum!EW$2:EW$153),$C101),1)</f>
        <v>0</v>
      </c>
      <c r="EZ101" cm="1">
        <f t="array" ref="EZ101">ROUND(QUARTILE(IF(Sum!$FI$2:$FI$153=1,Sum!EX$2:EX$153),$C101),1)</f>
        <v>0</v>
      </c>
      <c r="FA101" cm="1">
        <f t="array" ref="FA101">ROUND(QUARTILE(IF(Sum!$FI$2:$FI$153=1,Sum!EY$2:EY$153),$C101),1)</f>
        <v>0</v>
      </c>
      <c r="FB101" cm="1">
        <f t="array" ref="FB101">ROUND(QUARTILE(IF(Sum!$FI$2:$FI$153=1,Sum!EZ$2:EZ$153),$C101),1)</f>
        <v>0</v>
      </c>
      <c r="FC101" cm="1">
        <f t="array" ref="FC101">ROUND(QUARTILE(IF(Sum!$FI$2:$FI$153=1,Sum!FA$2:FA$153),$C101),1)</f>
        <v>0</v>
      </c>
      <c r="FD101" cm="1">
        <f t="array" ref="FD101">ROUND(QUARTILE(IF(Sum!$FI$2:$FI$153=1,Sum!FB$2:FB$153),$C101),1)</f>
        <v>0</v>
      </c>
      <c r="FE101" cm="1">
        <f t="array" ref="FE101">ROUND(QUARTILE(IF(Sum!$FI$2:$FI$153=1,Sum!FC$2:FC$153),$C101),1)</f>
        <v>0</v>
      </c>
    </row>
    <row r="102" spans="1:161" x14ac:dyDescent="0.25">
      <c r="A102" s="198"/>
      <c r="B102" s="44" t="s">
        <v>387</v>
      </c>
      <c r="C102" s="44">
        <v>4</v>
      </c>
      <c r="D102" cm="1">
        <f t="array" ref="D102">ROUND(QUARTILE(IF(Sum!$FI$2:$FI$153=1,Sum!B$2:B$153),$C102),1)</f>
        <v>67</v>
      </c>
      <c r="E102" cm="1">
        <f t="array" ref="E102">ROUND(QUARTILE(IF(Sum!$FI$2:$FI$153=1,Sum!C$2:C$153),$C102),1)</f>
        <v>1</v>
      </c>
      <c r="F102" cm="1">
        <f t="array" ref="F102">ROUND(QUARTILE(IF(Sum!$FI$2:$FI$153=1,Sum!D$2:D$153),$C102),1)</f>
        <v>1</v>
      </c>
      <c r="G102" cm="1">
        <f t="array" ref="G102">ROUND(QUARTILE(IF(Sum!$FI$2:$FI$153=1,Sum!E$2:E$153),$C102),1)</f>
        <v>1</v>
      </c>
      <c r="H102" cm="1">
        <f t="array" ref="H102">ROUND(QUARTILE(IF(Sum!$FI$2:$FI$153=1,Sum!F$2:F$153),$C102),1)</f>
        <v>1</v>
      </c>
      <c r="I102" cm="1">
        <f t="array" ref="I102">ROUND(QUARTILE(IF(Sum!$FI$2:$FI$153=1,Sum!G$2:G$153),$C102),1)</f>
        <v>1</v>
      </c>
      <c r="J102" cm="1">
        <f t="array" ref="J102">ROUND(QUARTILE(IF(Sum!$FI$2:$FI$153=1,Sum!H$2:H$153),$C102),1)</f>
        <v>1</v>
      </c>
      <c r="K102" cm="1">
        <f t="array" ref="K102">ROUND(QUARTILE(IF(Sum!$FI$2:$FI$153=1,Sum!I$2:I$153),$C102),1)</f>
        <v>196</v>
      </c>
      <c r="L102" cm="1">
        <f t="array" ref="L102">ROUND(QUARTILE(IF(Sum!$FI$2:$FI$153=1,Sum!J$2:J$153),$C102),1)</f>
        <v>110</v>
      </c>
      <c r="M102" cm="1">
        <f t="array" ref="M102">ROUND(QUARTILE(IF(Sum!$FI$2:$FI$153=1,Sum!K$2:K$153),$C102),1)</f>
        <v>35.5</v>
      </c>
      <c r="N102" cm="1">
        <f t="array" ref="N102">ROUND(QUARTILE(IF(Sum!$FI$2:$FI$153=1,Sum!L$2:L$153),$C102),1)</f>
        <v>1</v>
      </c>
      <c r="O102" cm="1">
        <f t="array" ref="O102">ROUND(QUARTILE(IF(Sum!$FI$2:$FI$153=1,Sum!M$2:M$153),$C102),1)</f>
        <v>1</v>
      </c>
      <c r="P102" cm="1">
        <f t="array" ref="P102">ROUND(QUARTILE(IF(Sum!$FI$2:$FI$153=1,Sum!N$2:N$153),$C102),1)</f>
        <v>1</v>
      </c>
      <c r="Q102" cm="1">
        <f t="array" ref="Q102">ROUND(QUARTILE(IF(Sum!$FI$2:$FI$153=1,Sum!O$2:O$153),$C102),1)</f>
        <v>1</v>
      </c>
      <c r="R102" cm="1">
        <f t="array" ref="R102">ROUND(QUARTILE(IF(Sum!$FI$2:$FI$153=1,Sum!P$2:P$153),$C102),1)</f>
        <v>1</v>
      </c>
      <c r="S102" cm="1">
        <f t="array" ref="S102">ROUND(QUARTILE(IF(Sum!$FI$2:$FI$153=1,Sum!Q$2:Q$153),$C102),1)</f>
        <v>1</v>
      </c>
      <c r="T102" cm="1">
        <f t="array" ref="T102">ROUND(QUARTILE(IF(Sum!$FI$2:$FI$153=1,Sum!R$2:R$153),$C102),1)</f>
        <v>1</v>
      </c>
      <c r="U102" cm="1">
        <f t="array" ref="U102">ROUND(QUARTILE(IF(Sum!$FI$2:$FI$153=1,Sum!S$2:S$153),$C102),1)</f>
        <v>1</v>
      </c>
      <c r="V102" cm="1">
        <f t="array" ref="V102">ROUND(QUARTILE(IF(Sum!$FI$2:$FI$153=1,Sum!T$2:T$153),$C102),1)</f>
        <v>1</v>
      </c>
      <c r="W102" cm="1">
        <f t="array" ref="W102">ROUND(QUARTILE(IF(Sum!$FI$2:$FI$153=1,Sum!U$2:U$153),$C102),1)</f>
        <v>1</v>
      </c>
      <c r="X102" cm="1">
        <f t="array" ref="X102">ROUND(QUARTILE(IF(Sum!$FI$2:$FI$153=1,Sum!V$2:V$153),$C102),1)</f>
        <v>1</v>
      </c>
      <c r="Y102" cm="1">
        <f t="array" ref="Y102">ROUND(QUARTILE(IF(Sum!$FI$2:$FI$153=1,Sum!W$2:W$153),$C102),1)</f>
        <v>1</v>
      </c>
      <c r="Z102" cm="1">
        <f t="array" ref="Z102">ROUND(QUARTILE(IF(Sum!$FI$2:$FI$153=1,Sum!X$2:X$153),$C102),1)</f>
        <v>1</v>
      </c>
      <c r="AA102" cm="1">
        <f t="array" ref="AA102">ROUND(QUARTILE(IF(Sum!$FI$2:$FI$153=1,Sum!Y$2:Y$153),$C102),1)</f>
        <v>1</v>
      </c>
      <c r="AB102" cm="1">
        <f t="array" ref="AB102">ROUND(QUARTILE(IF(Sum!$FI$2:$FI$153=1,Sum!Z$2:Z$153),$C102),1)</f>
        <v>1</v>
      </c>
      <c r="AC102" cm="1">
        <f t="array" ref="AC102">ROUND(QUARTILE(IF(Sum!$FI$2:$FI$153=1,Sum!AA$2:AA$153),$C102),1)</f>
        <v>1</v>
      </c>
      <c r="AD102" cm="1">
        <f t="array" ref="AD102">ROUND(QUARTILE(IF(Sum!$FI$2:$FI$153=1,Sum!AB$2:AB$153),$C102),1)</f>
        <v>0</v>
      </c>
      <c r="AE102" cm="1">
        <f t="array" ref="AE102">ROUND(QUARTILE(IF(Sum!$FI$2:$FI$153=1,Sum!AC$2:AC$153),$C102),1)</f>
        <v>1</v>
      </c>
      <c r="AF102" cm="1">
        <f t="array" ref="AF102">ROUND(QUARTILE(IF(Sum!$FI$2:$FI$153=1,Sum!AD$2:AD$153),$C102),1)</f>
        <v>1</v>
      </c>
      <c r="AG102" cm="1">
        <f t="array" ref="AG102">ROUND(QUARTILE(IF(Sum!$FI$2:$FI$153=1,Sum!AE$2:AE$153),$C102),1)</f>
        <v>1</v>
      </c>
      <c r="AH102" cm="1">
        <f t="array" ref="AH102">ROUND(QUARTILE(IF(Sum!$FI$2:$FI$153=1,Sum!AF$2:AF$153),$C102),1)</f>
        <v>1</v>
      </c>
      <c r="AI102" cm="1">
        <f t="array" ref="AI102">ROUND(QUARTILE(IF(Sum!$FI$2:$FI$153=1,Sum!AG$2:AG$153),$C102),1)</f>
        <v>0</v>
      </c>
      <c r="AJ102" cm="1">
        <f t="array" ref="AJ102">ROUND(QUARTILE(IF(Sum!$FI$2:$FI$153=1,Sum!AH$2:AH$153),$C102),1)</f>
        <v>1</v>
      </c>
      <c r="AK102" cm="1">
        <f t="array" ref="AK102">ROUND(QUARTILE(IF(Sum!$FI$2:$FI$153=1,Sum!AI$2:AI$153),$C102),1)</f>
        <v>1</v>
      </c>
      <c r="AL102" cm="1">
        <f t="array" ref="AL102">ROUND(QUARTILE(IF(Sum!$FI$2:$FI$153=1,Sum!AJ$2:AJ$153),$C102),1)</f>
        <v>0</v>
      </c>
      <c r="AM102" cm="1">
        <f t="array" ref="AM102">ROUND(QUARTILE(IF(Sum!$FI$2:$FI$153=1,Sum!AK$2:AK$153),$C102),1)</f>
        <v>1</v>
      </c>
      <c r="AN102" cm="1">
        <f t="array" ref="AN102">ROUND(QUARTILE(IF(Sum!$FI$2:$FI$153=1,Sum!AL$2:AL$153),$C102),1)</f>
        <v>1</v>
      </c>
      <c r="AO102" cm="1">
        <f t="array" ref="AO102">ROUND(QUARTILE(IF(Sum!$FI$2:$FI$153=1,Sum!AM$2:AM$153),$C102),1)</f>
        <v>1</v>
      </c>
      <c r="AP102" cm="1">
        <f t="array" ref="AP102">ROUND(QUARTILE(IF(Sum!$FI$2:$FI$153=1,Sum!AN$2:AN$153),$C102),1)</f>
        <v>1</v>
      </c>
      <c r="AQ102" cm="1">
        <f t="array" ref="AQ102">ROUND(QUARTILE(IF(Sum!$FI$2:$FI$153=1,Sum!AO$2:AO$153),$C102),1)</f>
        <v>1</v>
      </c>
      <c r="AR102" cm="1">
        <f t="array" ref="AR102">ROUND(QUARTILE(IF(Sum!$FI$2:$FI$153=1,Sum!AP$2:AP$153),$C102),1)</f>
        <v>1</v>
      </c>
      <c r="AS102" cm="1">
        <f t="array" ref="AS102">ROUND(QUARTILE(IF(Sum!$FI$2:$FI$153=1,Sum!AQ$2:AQ$153),$C102),1)</f>
        <v>1</v>
      </c>
      <c r="AT102" cm="1">
        <f t="array" ref="AT102">ROUND(QUARTILE(IF(Sum!$FI$2:$FI$153=1,Sum!AR$2:AR$153),$C102),1)</f>
        <v>1</v>
      </c>
      <c r="AU102" cm="1">
        <f t="array" ref="AU102">ROUND(QUARTILE(IF(Sum!$FI$2:$FI$153=1,Sum!AS$2:AS$153),$C102),1)</f>
        <v>1</v>
      </c>
      <c r="AV102" cm="1">
        <f t="array" ref="AV102">ROUND(QUARTILE(IF(Sum!$FI$2:$FI$153=1,Sum!AT$2:AT$153),$C102),1)</f>
        <v>1</v>
      </c>
      <c r="AW102" cm="1">
        <f t="array" ref="AW102">ROUND(QUARTILE(IF(Sum!$FI$2:$FI$153=1,Sum!AU$2:AU$153),$C102),1)</f>
        <v>1</v>
      </c>
      <c r="AX102" cm="1">
        <f t="array" ref="AX102">ROUND(QUARTILE(IF(Sum!$FI$2:$FI$153=1,Sum!AV$2:AV$153),$C102),1)</f>
        <v>1</v>
      </c>
      <c r="AY102" cm="1">
        <f t="array" ref="AY102">ROUND(QUARTILE(IF(Sum!$FI$2:$FI$153=1,Sum!AW$2:AW$153),$C102),1)</f>
        <v>1</v>
      </c>
      <c r="AZ102" cm="1">
        <f t="array" ref="AZ102">ROUND(QUARTILE(IF(Sum!$FI$2:$FI$153=1,Sum!AX$2:AX$153),$C102),1)</f>
        <v>1</v>
      </c>
      <c r="BA102" cm="1">
        <f t="array" ref="BA102">ROUND(QUARTILE(IF(Sum!$FI$2:$FI$153=1,Sum!AY$2:AY$153),$C102),1)</f>
        <v>51.5</v>
      </c>
      <c r="BB102" cm="1">
        <f t="array" ref="BB102">ROUND(QUARTILE(IF(Sum!$FI$2:$FI$153=1,Sum!AZ$2:AZ$153),$C102),1)</f>
        <v>4.4000000000000004</v>
      </c>
      <c r="BC102" cm="1">
        <f t="array" ref="BC102">ROUND(QUARTILE(IF(Sum!$FI$2:$FI$153=1,Sum!BA$2:BA$153),$C102),1)</f>
        <v>5.7</v>
      </c>
      <c r="BD102" cm="1">
        <f t="array" ref="BD102">ROUND(QUARTILE(IF(Sum!$FI$2:$FI$153=1,Sum!BB$2:BB$153),$C102),1)</f>
        <v>0</v>
      </c>
      <c r="BE102" cm="1">
        <f t="array" ref="BE102">ROUND(QUARTILE(IF(Sum!$FI$2:$FI$153=1,Sum!BC$2:BC$153),$C102),1)</f>
        <v>1</v>
      </c>
      <c r="BF102" cm="1">
        <f t="array" ref="BF102">ROUND(QUARTILE(IF(Sum!$FI$2:$FI$153=1,Sum!BD$2:BD$153),$C102),1)</f>
        <v>1</v>
      </c>
      <c r="BG102" cm="1">
        <f t="array" ref="BG102">ROUND(QUARTILE(IF(Sum!$FI$2:$FI$153=1,Sum!BE$2:BE$153),$C102),1)</f>
        <v>1.4</v>
      </c>
      <c r="BH102" cm="1">
        <f t="array" ref="BH102">ROUND(QUARTILE(IF(Sum!$FI$2:$FI$153=1,Sum!BF$2:BF$153),$C102),1)</f>
        <v>335</v>
      </c>
      <c r="BI102" cm="1">
        <f t="array" ref="BI102">ROUND(QUARTILE(IF(Sum!$FI$2:$FI$153=1,Sum!BG$2:BG$153),$C102),1)</f>
        <v>1</v>
      </c>
      <c r="BJ102" cm="1">
        <f t="array" ref="BJ102">ROUND(QUARTILE(IF(Sum!$FI$2:$FI$153=1,Sum!BH$2:BH$153),$C102),1)</f>
        <v>182</v>
      </c>
      <c r="BK102" cm="1">
        <f t="array" ref="BK102">ROUND(QUARTILE(IF(Sum!$FI$2:$FI$153=1,Sum!BI$2:BI$153),$C102),1)</f>
        <v>143</v>
      </c>
      <c r="BL102" cm="1">
        <f t="array" ref="BL102">ROUND(QUARTILE(IF(Sum!$FI$2:$FI$153=1,Sum!BJ$2:BJ$153),$C102),1)</f>
        <v>36.5</v>
      </c>
      <c r="BM102" cm="1">
        <f t="array" ref="BM102">ROUND(QUARTILE(IF(Sum!$FI$2:$FI$153=1,Sum!BK$2:BK$153),$C102),1)</f>
        <v>0</v>
      </c>
      <c r="BN102" cm="1">
        <f t="array" ref="BN102">ROUND(QUARTILE(IF(Sum!$FI$2:$FI$153=1,Sum!BL$2:BL$153),$C102),1)</f>
        <v>4</v>
      </c>
      <c r="BO102" cm="1">
        <f t="array" ref="BO102">ROUND(QUARTILE(IF(Sum!$FI$2:$FI$153=1,Sum!BM$2:BM$153),$C102),1)</f>
        <v>1</v>
      </c>
      <c r="BP102" cm="1">
        <f t="array" ref="BP102">ROUND(QUARTILE(IF(Sum!$FI$2:$FI$153=1,Sum!BN$2:BN$153),$C102),1)</f>
        <v>1</v>
      </c>
      <c r="BQ102" cm="1">
        <f t="array" ref="BQ102">ROUND(QUARTILE(IF(Sum!$FI$2:$FI$153=1,Sum!BO$2:BO$153),$C102),1)</f>
        <v>1</v>
      </c>
      <c r="BR102" cm="1">
        <f t="array" ref="BR102">ROUND(QUARTILE(IF(Sum!$FI$2:$FI$153=1,Sum!BP$2:BP$153),$C102),1)</f>
        <v>1</v>
      </c>
      <c r="BS102" cm="1">
        <f t="array" ref="BS102">ROUND(QUARTILE(IF(Sum!$FI$2:$FI$153=1,Sum!BQ$2:BQ$153),$C102),1)</f>
        <v>1</v>
      </c>
      <c r="BT102" cm="1">
        <f t="array" ref="BT102">ROUND(QUARTILE(IF(Sum!$FI$2:$FI$153=1,Sum!BR$2:BR$153),$C102),1)</f>
        <v>1</v>
      </c>
      <c r="BU102" cm="1">
        <f t="array" ref="BU102">ROUND(QUARTILE(IF(Sum!$FI$2:$FI$153=1,Sum!BS$2:BS$153),$C102),1)</f>
        <v>0</v>
      </c>
      <c r="BV102" cm="1">
        <f t="array" ref="BV102">ROUND(QUARTILE(IF(Sum!$FI$2:$FI$153=1,Sum!BT$2:BT$153),$C102),1)</f>
        <v>0</v>
      </c>
      <c r="BW102" cm="1">
        <f t="array" ref="BW102">ROUND(QUARTILE(IF(Sum!$FI$2:$FI$153=1,Sum!BU$2:BU$153),$C102),1)</f>
        <v>1</v>
      </c>
      <c r="BX102" cm="1">
        <f t="array" ref="BX102">ROUND(QUARTILE(IF(Sum!$FI$2:$FI$153=1,Sum!BV$2:BV$153),$C102),1)</f>
        <v>1</v>
      </c>
      <c r="BY102" cm="1">
        <f t="array" ref="BY102">ROUND(QUARTILE(IF(Sum!$FI$2:$FI$153=1,Sum!BW$2:BW$153),$C102),1)</f>
        <v>5</v>
      </c>
      <c r="BZ102" cm="1">
        <f t="array" ref="BZ102">ROUND(QUARTILE(IF(Sum!$FI$2:$FI$153=1,Sum!BX$2:BX$153),$C102),1)</f>
        <v>0</v>
      </c>
      <c r="CA102" cm="1">
        <f t="array" ref="CA102">ROUND(QUARTILE(IF(Sum!$FI$2:$FI$153=1,Sum!BY$2:BY$153),$C102),1)</f>
        <v>1</v>
      </c>
      <c r="CB102" cm="1">
        <f t="array" ref="CB102">ROUND(QUARTILE(IF(Sum!$FI$2:$FI$153=1,Sum!BZ$2:BZ$153),$C102),1)</f>
        <v>1</v>
      </c>
      <c r="CC102" cm="1">
        <f t="array" ref="CC102">ROUND(QUARTILE(IF(Sum!$FI$2:$FI$153=1,Sum!CA$2:CA$153),$C102),1)</f>
        <v>1</v>
      </c>
      <c r="CD102" cm="1">
        <f t="array" ref="CD102">ROUND(QUARTILE(IF(Sum!$FI$2:$FI$153=1,Sum!CB$2:CB$153),$C102),1)</f>
        <v>1</v>
      </c>
      <c r="CE102" cm="1">
        <f t="array" ref="CE102">ROUND(QUARTILE(IF(Sum!$FI$2:$FI$153=1,Sum!CC$2:CC$153),$C102),1)</f>
        <v>1</v>
      </c>
      <c r="CF102" cm="1">
        <f t="array" ref="CF102">ROUND(QUARTILE(IF(Sum!$FI$2:$FI$153=1,Sum!CD$2:CD$153),$C102),1)</f>
        <v>1</v>
      </c>
      <c r="CG102" cm="1">
        <f t="array" ref="CG102">ROUND(QUARTILE(IF(Sum!$FI$2:$FI$153=1,Sum!CE$2:CE$153),$C102),1)</f>
        <v>1</v>
      </c>
      <c r="CH102" cm="1">
        <f t="array" ref="CH102">ROUND(QUARTILE(IF(Sum!$FI$2:$FI$153=1,Sum!CF$2:CF$153),$C102),1)</f>
        <v>1</v>
      </c>
      <c r="CI102" cm="1">
        <f t="array" ref="CI102">ROUND(QUARTILE(IF(Sum!$FI$2:$FI$153=1,Sum!CG$2:CG$153),$C102),1)</f>
        <v>1</v>
      </c>
      <c r="CJ102" cm="1">
        <f t="array" ref="CJ102">ROUND(QUARTILE(IF(Sum!$FI$2:$FI$153=1,Sum!CH$2:CH$153),$C102),1)</f>
        <v>1200</v>
      </c>
      <c r="CK102" cm="1">
        <f t="array" ref="CK102">ROUND(QUARTILE(IF(Sum!$FI$2:$FI$153=1,Sum!CI$2:CI$153),$C102),1)</f>
        <v>1920</v>
      </c>
      <c r="CL102" cm="1">
        <f t="array" ref="CL102">ROUND(QUARTILE(IF(Sum!$FI$2:$FI$153=1,Sum!CJ$2:CJ$153),$C102),1)</f>
        <v>1</v>
      </c>
      <c r="CM102" cm="1">
        <f t="array" ref="CM102">ROUND(QUARTILE(IF(Sum!$FI$2:$FI$153=1,Sum!CK$2:CK$153),$C102),1)</f>
        <v>0</v>
      </c>
      <c r="CN102" cm="1">
        <f t="array" ref="CN102">ROUND(QUARTILE(IF(Sum!$FI$2:$FI$153=1,Sum!CL$2:CL$153),$C102),1)</f>
        <v>1</v>
      </c>
      <c r="CO102" cm="1">
        <f t="array" ref="CO102">ROUND(QUARTILE(IF(Sum!$FI$2:$FI$153=1,Sum!CM$2:CM$153),$C102),1)</f>
        <v>1</v>
      </c>
      <c r="CP102" cm="1">
        <f t="array" ref="CP102">ROUND(QUARTILE(IF(Sum!$FI$2:$FI$153=1,Sum!CN$2:CN$153),$C102),1)</f>
        <v>0</v>
      </c>
      <c r="CQ102" cm="1">
        <f t="array" ref="CQ102">ROUND(QUARTILE(IF(Sum!$FI$2:$FI$153=1,Sum!CO$2:CO$153),$C102),1)</f>
        <v>1</v>
      </c>
      <c r="CR102" cm="1">
        <f t="array" ref="CR102">ROUND(QUARTILE(IF(Sum!$FI$2:$FI$153=1,Sum!CP$2:CP$153),$C102),1)</f>
        <v>1</v>
      </c>
      <c r="CS102" cm="1">
        <f t="array" ref="CS102">ROUND(QUARTILE(IF(Sum!$FI$2:$FI$153=1,Sum!CQ$2:CQ$153),$C102),1)</f>
        <v>1</v>
      </c>
      <c r="CT102" cm="1">
        <f t="array" ref="CT102">ROUND(QUARTILE(IF(Sum!$FI$2:$FI$153=1,Sum!CR$2:CR$153),$C102),1)</f>
        <v>1</v>
      </c>
      <c r="CU102" cm="1">
        <f t="array" ref="CU102">ROUND(QUARTILE(IF(Sum!$FI$2:$FI$153=1,Sum!CS$2:CS$153),$C102),1)</f>
        <v>0</v>
      </c>
      <c r="CV102" cm="1">
        <f t="array" ref="CV102">ROUND(QUARTILE(IF(Sum!$FI$2:$FI$153=1,Sum!CT$2:CT$153),$C102),1)</f>
        <v>1</v>
      </c>
      <c r="CW102" cm="1">
        <f t="array" ref="CW102">ROUND(QUARTILE(IF(Sum!$FI$2:$FI$153=1,Sum!CU$2:CU$153),$C102),1)</f>
        <v>1</v>
      </c>
      <c r="CX102" cm="1">
        <f t="array" ref="CX102">ROUND(QUARTILE(IF(Sum!$FI$2:$FI$153=1,Sum!CV$2:CV$153),$C102),1)</f>
        <v>1</v>
      </c>
      <c r="CY102" cm="1">
        <f t="array" ref="CY102">ROUND(QUARTILE(IF(Sum!$FI$2:$FI$153=1,Sum!CW$2:CW$153),$C102),1)</f>
        <v>1</v>
      </c>
      <c r="CZ102" cm="1">
        <f t="array" ref="CZ102">ROUND(QUARTILE(IF(Sum!$FI$2:$FI$153=1,Sum!CX$2:CX$153),$C102),1)</f>
        <v>1</v>
      </c>
      <c r="DA102" cm="1">
        <f t="array" ref="DA102">ROUND(QUARTILE(IF(Sum!$FI$2:$FI$153=1,Sum!CY$2:CY$153),$C102),1)</f>
        <v>1</v>
      </c>
      <c r="DB102" cm="1">
        <f t="array" ref="DB102">ROUND(QUARTILE(IF(Sum!$FI$2:$FI$153=1,Sum!CZ$2:CZ$153),$C102),1)</f>
        <v>1</v>
      </c>
      <c r="DC102" cm="1">
        <f t="array" ref="DC102">ROUND(QUARTILE(IF(Sum!$FI$2:$FI$153=1,Sum!DA$2:DA$153),$C102),1)</f>
        <v>1</v>
      </c>
      <c r="DD102" cm="1">
        <f t="array" ref="DD102">ROUND(QUARTILE(IF(Sum!$FI$2:$FI$153=1,Sum!DB$2:DB$153),$C102),1)</f>
        <v>0</v>
      </c>
      <c r="DE102" cm="1">
        <f t="array" ref="DE102">ROUND(QUARTILE(IF(Sum!$FI$2:$FI$153=1,Sum!DC$2:DC$153),$C102),1)</f>
        <v>1</v>
      </c>
      <c r="DF102" cm="1">
        <f t="array" ref="DF102">ROUND(QUARTILE(IF(Sum!$FI$2:$FI$153=1,Sum!DD$2:DD$153),$C102),1)</f>
        <v>0</v>
      </c>
      <c r="DG102" cm="1">
        <f t="array" ref="DG102">ROUND(QUARTILE(IF(Sum!$FI$2:$FI$153=1,Sum!DE$2:DE$153),$C102),1)</f>
        <v>1</v>
      </c>
      <c r="DH102" cm="1">
        <f t="array" ref="DH102">ROUND(QUARTILE(IF(Sum!$FI$2:$FI$153=1,Sum!DF$2:DF$153),$C102),1)</f>
        <v>1</v>
      </c>
      <c r="DI102" cm="1">
        <f t="array" ref="DI102">ROUND(QUARTILE(IF(Sum!$FI$2:$FI$153=1,Sum!DG$2:DG$153),$C102),1)</f>
        <v>0</v>
      </c>
      <c r="DJ102" cm="1">
        <f t="array" ref="DJ102">ROUND(QUARTILE(IF(Sum!$FI$2:$FI$153=1,Sum!DH$2:DH$153),$C102),1)</f>
        <v>1</v>
      </c>
      <c r="DK102" cm="1">
        <f t="array" ref="DK102">ROUND(QUARTILE(IF(Sum!$FI$2:$FI$153=1,Sum!DI$2:DI$153),$C102),1)</f>
        <v>1</v>
      </c>
      <c r="DL102" cm="1">
        <f t="array" ref="DL102">ROUND(QUARTILE(IF(Sum!$FI$2:$FI$153=1,Sum!DJ$2:DJ$153),$C102),1)</f>
        <v>1</v>
      </c>
      <c r="DM102" cm="1">
        <f t="array" ref="DM102">ROUND(QUARTILE(IF(Sum!$FI$2:$FI$153=1,Sum!DK$2:DK$153),$C102),1)</f>
        <v>1</v>
      </c>
      <c r="DN102" cm="1">
        <f t="array" ref="DN102">ROUND(QUARTILE(IF(Sum!$FI$2:$FI$153=1,Sum!DL$2:DL$153),$C102),1)</f>
        <v>1</v>
      </c>
      <c r="DO102" cm="1">
        <f t="array" ref="DO102">ROUND(QUARTILE(IF(Sum!$FI$2:$FI$153=1,Sum!DM$2:DM$153),$C102),1)</f>
        <v>0</v>
      </c>
      <c r="DP102" cm="1">
        <f t="array" ref="DP102">ROUND(QUARTILE(IF(Sum!$FI$2:$FI$153=1,Sum!DN$2:DN$153),$C102),1)</f>
        <v>1</v>
      </c>
      <c r="DQ102" cm="1">
        <f t="array" ref="DQ102">ROUND(QUARTILE(IF(Sum!$FI$2:$FI$153=1,Sum!DO$2:DO$153),$C102),1)</f>
        <v>0</v>
      </c>
      <c r="DR102" cm="1">
        <f t="array" ref="DR102">ROUND(QUARTILE(IF(Sum!$FI$2:$FI$153=1,Sum!DP$2:DP$153),$C102),1)</f>
        <v>1</v>
      </c>
      <c r="DS102" cm="1">
        <f t="array" ref="DS102">ROUND(QUARTILE(IF(Sum!$FI$2:$FI$153=1,Sum!DQ$2:DQ$153),$C102),1)</f>
        <v>1</v>
      </c>
      <c r="DT102" cm="1">
        <f t="array" ref="DT102">ROUND(QUARTILE(IF(Sum!$FI$2:$FI$153=1,Sum!DR$2:DR$153),$C102),1)</f>
        <v>1</v>
      </c>
      <c r="DU102" cm="1">
        <f t="array" ref="DU102">ROUND(QUARTILE(IF(Sum!$FI$2:$FI$153=1,Sum!DS$2:DS$153),$C102),1)</f>
        <v>1</v>
      </c>
      <c r="DV102" cm="1">
        <f t="array" ref="DV102">ROUND(QUARTILE(IF(Sum!$FI$2:$FI$153=1,Sum!DT$2:DT$153),$C102),1)</f>
        <v>57</v>
      </c>
      <c r="DW102" cm="1">
        <f t="array" ref="DW102">ROUND(QUARTILE(IF(Sum!$FI$2:$FI$153=1,Sum!DU$2:DU$153),$C102),1)</f>
        <v>1</v>
      </c>
      <c r="DX102" cm="1">
        <f t="array" ref="DX102">ROUND(QUARTILE(IF(Sum!$FI$2:$FI$153=1,Sum!DV$2:DV$153),$C102),1)</f>
        <v>1</v>
      </c>
      <c r="DY102" cm="1">
        <f t="array" ref="DY102">ROUND(QUARTILE(IF(Sum!$FI$2:$FI$153=1,Sum!DW$2:DW$153),$C102),1)</f>
        <v>1</v>
      </c>
      <c r="DZ102" cm="1">
        <f t="array" ref="DZ102">ROUND(QUARTILE(IF(Sum!$FI$2:$FI$153=1,Sum!DX$2:DX$153),$C102),1)</f>
        <v>0</v>
      </c>
      <c r="EA102" cm="1">
        <f t="array" ref="EA102">ROUND(QUARTILE(IF(Sum!$FI$2:$FI$153=1,Sum!DY$2:DY$153),$C102),1)</f>
        <v>1</v>
      </c>
      <c r="EB102" cm="1">
        <f t="array" ref="EB102">ROUND(QUARTILE(IF(Sum!$FI$2:$FI$153=1,Sum!DZ$2:DZ$153),$C102),1)</f>
        <v>1</v>
      </c>
      <c r="EC102" cm="1">
        <f t="array" ref="EC102">ROUND(QUARTILE(IF(Sum!$FI$2:$FI$153=1,Sum!EA$2:EA$153),$C102),1)</f>
        <v>1</v>
      </c>
      <c r="ED102" cm="1">
        <f t="array" ref="ED102">ROUND(QUARTILE(IF(Sum!$FI$2:$FI$153=1,Sum!EB$2:EB$153),$C102),1)</f>
        <v>0</v>
      </c>
      <c r="EE102" cm="1">
        <f t="array" ref="EE102">ROUND(QUARTILE(IF(Sum!$FI$2:$FI$153=1,Sum!EC$2:EC$153),$C102),1)</f>
        <v>1</v>
      </c>
      <c r="EF102" cm="1">
        <f t="array" ref="EF102">ROUND(QUARTILE(IF(Sum!$FI$2:$FI$153=1,Sum!ED$2:ED$153),$C102),1)</f>
        <v>1</v>
      </c>
      <c r="EG102" cm="1">
        <f t="array" ref="EG102">ROUND(QUARTILE(IF(Sum!$FI$2:$FI$153=1,Sum!EE$2:EE$153),$C102),1)</f>
        <v>1</v>
      </c>
      <c r="EH102" cm="1">
        <f t="array" ref="EH102">ROUND(QUARTILE(IF(Sum!$FI$2:$FI$153=1,Sum!EF$2:EF$153),$C102),1)</f>
        <v>1</v>
      </c>
      <c r="EI102" cm="1">
        <f t="array" ref="EI102">ROUND(QUARTILE(IF(Sum!$FI$2:$FI$153=1,Sum!EG$2:EG$153),$C102),1)</f>
        <v>1</v>
      </c>
      <c r="EJ102" cm="1">
        <f t="array" ref="EJ102">ROUND(QUARTILE(IF(Sum!$FI$2:$FI$153=1,Sum!EH$2:EH$153),$C102),1)</f>
        <v>1</v>
      </c>
      <c r="EK102" cm="1">
        <f t="array" ref="EK102">ROUND(QUARTILE(IF(Sum!$FI$2:$FI$153=1,Sum!EI$2:EI$153),$C102),1)</f>
        <v>1</v>
      </c>
      <c r="EL102" cm="1">
        <f t="array" ref="EL102">ROUND(QUARTILE(IF(Sum!$FI$2:$FI$153=1,Sum!EJ$2:EJ$153),$C102),1)</f>
        <v>1</v>
      </c>
      <c r="EM102" cm="1">
        <f t="array" ref="EM102">ROUND(QUARTILE(IF(Sum!$FI$2:$FI$153=1,Sum!EK$2:EK$153),$C102),1)</f>
        <v>1</v>
      </c>
      <c r="EN102" cm="1">
        <f t="array" ref="EN102">ROUND(QUARTILE(IF(Sum!$FI$2:$FI$153=1,Sum!EL$2:EL$153),$C102),1)</f>
        <v>1</v>
      </c>
      <c r="EO102" cm="1">
        <f t="array" ref="EO102">ROUND(QUARTILE(IF(Sum!$FI$2:$FI$153=1,Sum!EM$2:EM$153),$C102),1)</f>
        <v>1</v>
      </c>
      <c r="EP102" cm="1">
        <f t="array" ref="EP102">ROUND(QUARTILE(IF(Sum!$FI$2:$FI$153=1,Sum!EN$2:EN$153),$C102),1)</f>
        <v>1</v>
      </c>
      <c r="EQ102" cm="1">
        <f t="array" ref="EQ102">ROUND(QUARTILE(IF(Sum!$FI$2:$FI$153=1,Sum!EO$2:EO$153),$C102),1)</f>
        <v>1</v>
      </c>
      <c r="ER102" cm="1">
        <f t="array" ref="ER102">ROUND(QUARTILE(IF(Sum!$FI$2:$FI$153=1,Sum!EP$2:EP$153),$C102),1)</f>
        <v>1</v>
      </c>
      <c r="ES102" cm="1">
        <f t="array" ref="ES102">ROUND(QUARTILE(IF(Sum!$FI$2:$FI$153=1,Sum!EQ$2:EQ$153),$C102),1)</f>
        <v>1</v>
      </c>
      <c r="ET102" cm="1">
        <f t="array" ref="ET102">ROUND(QUARTILE(IF(Sum!$FI$2:$FI$153=1,Sum!ER$2:ER$153),$C102),1)</f>
        <v>1</v>
      </c>
      <c r="EU102" cm="1">
        <f t="array" ref="EU102">ROUND(QUARTILE(IF(Sum!$FI$2:$FI$153=1,Sum!ES$2:ES$153),$C102),1)</f>
        <v>1</v>
      </c>
      <c r="EV102" cm="1">
        <f t="array" ref="EV102">ROUND(QUARTILE(IF(Sum!$FI$2:$FI$153=1,Sum!ET$2:ET$153),$C102),1)</f>
        <v>1</v>
      </c>
      <c r="EW102" cm="1">
        <f t="array" ref="EW102">ROUND(QUARTILE(IF(Sum!$FI$2:$FI$153=1,Sum!EU$2:EU$153),$C102),1)</f>
        <v>1</v>
      </c>
      <c r="EX102" cm="1">
        <f t="array" ref="EX102">ROUND(QUARTILE(IF(Sum!$FI$2:$FI$153=1,Sum!EV$2:EV$153),$C102),1)</f>
        <v>1</v>
      </c>
      <c r="EY102" cm="1">
        <f t="array" ref="EY102">ROUND(QUARTILE(IF(Sum!$FI$2:$FI$153=1,Sum!EW$2:EW$153),$C102),1)</f>
        <v>1</v>
      </c>
      <c r="EZ102" cm="1">
        <f t="array" ref="EZ102">ROUND(QUARTILE(IF(Sum!$FI$2:$FI$153=1,Sum!EX$2:EX$153),$C102),1)</f>
        <v>1</v>
      </c>
      <c r="FA102" cm="1">
        <f t="array" ref="FA102">ROUND(QUARTILE(IF(Sum!$FI$2:$FI$153=1,Sum!EY$2:EY$153),$C102),1)</f>
        <v>1</v>
      </c>
      <c r="FB102" cm="1">
        <f t="array" ref="FB102">ROUND(QUARTILE(IF(Sum!$FI$2:$FI$153=1,Sum!EZ$2:EZ$153),$C102),1)</f>
        <v>1</v>
      </c>
      <c r="FC102" cm="1">
        <f t="array" ref="FC102">ROUND(QUARTILE(IF(Sum!$FI$2:$FI$153=1,Sum!FA$2:FA$153),$C102),1)</f>
        <v>1</v>
      </c>
      <c r="FD102" cm="1">
        <f t="array" ref="FD102">ROUND(QUARTILE(IF(Sum!$FI$2:$FI$153=1,Sum!FB$2:FB$153),$C102),1)</f>
        <v>1</v>
      </c>
      <c r="FE102" cm="1">
        <f t="array" ref="FE102">ROUND(QUARTILE(IF(Sum!$FI$2:$FI$153=1,Sum!FC$2:FC$153),$C102),1)</f>
        <v>0</v>
      </c>
    </row>
    <row r="103" spans="1:161" x14ac:dyDescent="0.25">
      <c r="A103" s="198"/>
      <c r="B103" t="s">
        <v>388</v>
      </c>
      <c r="D103">
        <f>SUMIF(Sum!$FI$2:$FI$153,"=1",Sum!B$2:B$153)</f>
        <v>3374</v>
      </c>
      <c r="E103">
        <f>SUMIF(Sum!$FI$2:$FI$153,"=1",Sum!C$2:C$153)</f>
        <v>17</v>
      </c>
      <c r="F103">
        <f>SUMIF(Sum!$FI$2:$FI$153,"=1",Sum!D$2:D$153)</f>
        <v>16</v>
      </c>
      <c r="G103">
        <f>SUMIF(Sum!$FI$2:$FI$153,"=1",Sum!E$2:E$153)</f>
        <v>17</v>
      </c>
      <c r="H103">
        <f>SUMIF(Sum!$FI$2:$FI$153,"=1",Sum!F$2:F$153)</f>
        <v>13</v>
      </c>
      <c r="I103">
        <f>SUMIF(Sum!$FI$2:$FI$153,"=1",Sum!G$2:G$153)</f>
        <v>39</v>
      </c>
      <c r="J103">
        <f>SUMIF(Sum!$FI$2:$FI$153,"=1",Sum!H$2:H$153)</f>
        <v>60</v>
      </c>
      <c r="K103">
        <f>SUMIF(Sum!$FI$2:$FI$153,"=1",Sum!I$2:I$153)</f>
        <v>10814</v>
      </c>
      <c r="L103">
        <f>SUMIF(Sum!$FI$2:$FI$153,"=1",Sum!J$2:J$153)</f>
        <v>5311</v>
      </c>
      <c r="M103">
        <f>SUMIF(Sum!$FI$2:$FI$153,"=1",Sum!K$2:K$153)</f>
        <v>1800.6700000000003</v>
      </c>
      <c r="N103">
        <f>SUMIF(Sum!$FI$2:$FI$153,"=1",Sum!L$2:L$153)</f>
        <v>15</v>
      </c>
      <c r="O103">
        <f>SUMIF(Sum!$FI$2:$FI$153,"=1",Sum!M$2:M$153)</f>
        <v>42</v>
      </c>
      <c r="P103">
        <f>SUMIF(Sum!$FI$2:$FI$153,"=1",Sum!N$2:N$153)</f>
        <v>6</v>
      </c>
      <c r="Q103">
        <f>SUMIF(Sum!$FI$2:$FI$153,"=1",Sum!O$2:O$153)</f>
        <v>59</v>
      </c>
      <c r="R103">
        <f>SUMIF(Sum!$FI$2:$FI$153,"=1",Sum!P$2:P$153)</f>
        <v>7</v>
      </c>
      <c r="S103">
        <f>SUMIF(Sum!$FI$2:$FI$153,"=1",Sum!Q$2:Q$153)</f>
        <v>47</v>
      </c>
      <c r="T103">
        <f>SUMIF(Sum!$FI$2:$FI$153,"=1",Sum!R$2:R$153)</f>
        <v>17</v>
      </c>
      <c r="U103">
        <f>SUMIF(Sum!$FI$2:$FI$153,"=1",Sum!S$2:S$153)</f>
        <v>15</v>
      </c>
      <c r="V103">
        <f>SUMIF(Sum!$FI$2:$FI$153,"=1",Sum!T$2:T$153)</f>
        <v>15</v>
      </c>
      <c r="W103">
        <f>SUMIF(Sum!$FI$2:$FI$153,"=1",Sum!U$2:U$153)</f>
        <v>5</v>
      </c>
      <c r="X103">
        <f>SUMIF(Sum!$FI$2:$FI$153,"=1",Sum!V$2:V$153)</f>
        <v>50</v>
      </c>
      <c r="Y103">
        <f>SUMIF(Sum!$FI$2:$FI$153,"=1",Sum!W$2:W$153)</f>
        <v>1</v>
      </c>
      <c r="Z103">
        <f>SUMIF(Sum!$FI$2:$FI$153,"=1",Sum!X$2:X$153)</f>
        <v>23</v>
      </c>
      <c r="AA103">
        <f>SUMIF(Sum!$FI$2:$FI$153,"=1",Sum!Y$2:Y$153)</f>
        <v>12</v>
      </c>
      <c r="AB103">
        <f>SUMIF(Sum!$FI$2:$FI$153,"=1",Sum!Z$2:Z$153)</f>
        <v>4</v>
      </c>
      <c r="AC103">
        <f>SUMIF(Sum!$FI$2:$FI$153,"=1",Sum!AA$2:AA$153)</f>
        <v>1</v>
      </c>
      <c r="AD103">
        <f>SUMIF(Sum!$FI$2:$FI$153,"=1",Sum!AB$2:AB$153)</f>
        <v>0</v>
      </c>
      <c r="AE103">
        <f>SUMIF(Sum!$FI$2:$FI$153,"=1",Sum!AC$2:AC$153)</f>
        <v>6</v>
      </c>
      <c r="AF103">
        <f>SUMIF(Sum!$FI$2:$FI$153,"=1",Sum!AD$2:AD$153)</f>
        <v>2</v>
      </c>
      <c r="AG103">
        <f>SUMIF(Sum!$FI$2:$FI$153,"=1",Sum!AE$2:AE$153)</f>
        <v>3</v>
      </c>
      <c r="AH103">
        <f>SUMIF(Sum!$FI$2:$FI$153,"=1",Sum!AF$2:AF$153)</f>
        <v>1</v>
      </c>
      <c r="AI103">
        <f>SUMIF(Sum!$FI$2:$FI$153,"=1",Sum!AG$2:AG$153)</f>
        <v>0</v>
      </c>
      <c r="AJ103">
        <f>SUMIF(Sum!$FI$2:$FI$153,"=1",Sum!AH$2:AH$153)</f>
        <v>5</v>
      </c>
      <c r="AK103">
        <f>SUMIF(Sum!$FI$2:$FI$153,"=1",Sum!AI$2:AI$153)</f>
        <v>3</v>
      </c>
      <c r="AL103">
        <f>SUMIF(Sum!$FI$2:$FI$153,"=1",Sum!AJ$2:AJ$153)</f>
        <v>0</v>
      </c>
      <c r="AM103">
        <f>SUMIF(Sum!$FI$2:$FI$153,"=1",Sum!AK$2:AK$153)</f>
        <v>7</v>
      </c>
      <c r="AN103">
        <f>SUMIF(Sum!$FI$2:$FI$153,"=1",Sum!AL$2:AL$153)</f>
        <v>22</v>
      </c>
      <c r="AO103">
        <f>SUMIF(Sum!$FI$2:$FI$153,"=1",Sum!AM$2:AM$153)</f>
        <v>24</v>
      </c>
      <c r="AP103">
        <f>SUMIF(Sum!$FI$2:$FI$153,"=1",Sum!AN$2:AN$153)</f>
        <v>4</v>
      </c>
      <c r="AQ103">
        <f>SUMIF(Sum!$FI$2:$FI$153,"=1",Sum!AO$2:AO$153)</f>
        <v>1</v>
      </c>
      <c r="AR103">
        <f>SUMIF(Sum!$FI$2:$FI$153,"=1",Sum!AP$2:AP$153)</f>
        <v>5</v>
      </c>
      <c r="AS103">
        <f>SUMIF(Sum!$FI$2:$FI$153,"=1",Sum!AQ$2:AQ$153)</f>
        <v>13</v>
      </c>
      <c r="AT103">
        <f>SUMIF(Sum!$FI$2:$FI$153,"=1",Sum!AR$2:AR$153)</f>
        <v>41</v>
      </c>
      <c r="AU103">
        <f>SUMIF(Sum!$FI$2:$FI$153,"=1",Sum!AS$2:AS$153)</f>
        <v>2</v>
      </c>
      <c r="AV103">
        <f>SUMIF(Sum!$FI$2:$FI$153,"=1",Sum!AT$2:AT$153)</f>
        <v>7</v>
      </c>
      <c r="AW103">
        <f>SUMIF(Sum!$FI$2:$FI$153,"=1",Sum!AU$2:AU$153)</f>
        <v>6</v>
      </c>
      <c r="AX103">
        <f>SUMIF(Sum!$FI$2:$FI$153,"=1",Sum!AV$2:AV$153)</f>
        <v>48</v>
      </c>
      <c r="AY103">
        <f>SUMIF(Sum!$FI$2:$FI$153,"=1",Sum!AW$2:AW$153)</f>
        <v>9</v>
      </c>
      <c r="AZ103">
        <f>SUMIF(Sum!$FI$2:$FI$153,"=1",Sum!AX$2:AX$153)</f>
        <v>54</v>
      </c>
      <c r="BA103">
        <f>SUMIF(Sum!$FI$2:$FI$153,"=1",Sum!AY$2:AY$153)</f>
        <v>1781</v>
      </c>
      <c r="BB103">
        <f>SUMIF(Sum!$FI$2:$FI$153,"=1",Sum!AZ$2:AZ$153)</f>
        <v>77.040000000000006</v>
      </c>
      <c r="BC103">
        <f>SUMIF(Sum!$FI$2:$FI$153,"=1",Sum!BA$2:BA$153)</f>
        <v>198.93000000000004</v>
      </c>
      <c r="BD103">
        <f>SUMIF(Sum!$FI$2:$FI$153,"=1",Sum!BB$2:BB$153)</f>
        <v>0</v>
      </c>
      <c r="BE103">
        <f>SUMIF(Sum!$FI$2:$FI$153,"=1",Sum!BC$2:BC$153)</f>
        <v>13</v>
      </c>
      <c r="BF103">
        <f>SUMIF(Sum!$FI$2:$FI$153,"=1",Sum!BD$2:BD$153)</f>
        <v>50</v>
      </c>
      <c r="BG103">
        <f>SUMIF(Sum!$FI$2:$FI$153,"=1",Sum!BE$2:BE$153)</f>
        <v>71.741891891891896</v>
      </c>
      <c r="BH103">
        <f>SUMIF(Sum!$FI$2:$FI$153,"=1",Sum!BF$2:BF$153)</f>
        <v>11259.156862745103</v>
      </c>
      <c r="BI103">
        <f>SUMIF(Sum!$FI$2:$FI$153,"=1",Sum!BG$2:BG$153)</f>
        <v>57</v>
      </c>
      <c r="BJ103">
        <f>SUMIF(Sum!$FI$2:$FI$153,"=1",Sum!BH$2:BH$153)</f>
        <v>6124</v>
      </c>
      <c r="BK103">
        <f>SUMIF(Sum!$FI$2:$FI$153,"=1",Sum!BI$2:BI$153)</f>
        <v>4285</v>
      </c>
      <c r="BL103">
        <f>SUMIF(Sum!$FI$2:$FI$153,"=1",Sum!BJ$2:BJ$153)</f>
        <v>1925.8999999999999</v>
      </c>
      <c r="BM103">
        <f>SUMIF(Sum!$FI$2:$FI$153,"=1",Sum!BK$2:BK$153)</f>
        <v>0</v>
      </c>
      <c r="BN103">
        <f>SUMIF(Sum!$FI$2:$FI$153,"=1",Sum!BL$2:BL$153)</f>
        <v>134</v>
      </c>
      <c r="BO103">
        <f>SUMIF(Sum!$FI$2:$FI$153,"=1",Sum!BM$2:BM$153)</f>
        <v>7</v>
      </c>
      <c r="BP103">
        <f>SUMIF(Sum!$FI$2:$FI$153,"=1",Sum!BN$2:BN$153)</f>
        <v>3</v>
      </c>
      <c r="BQ103">
        <f>SUMIF(Sum!$FI$2:$FI$153,"=1",Sum!BO$2:BO$153)</f>
        <v>33</v>
      </c>
      <c r="BR103">
        <f>SUMIF(Sum!$FI$2:$FI$153,"=1",Sum!BP$2:BP$153)</f>
        <v>15</v>
      </c>
      <c r="BS103">
        <f>SUMIF(Sum!$FI$2:$FI$153,"=1",Sum!BQ$2:BQ$153)</f>
        <v>5</v>
      </c>
      <c r="BT103">
        <f>SUMIF(Sum!$FI$2:$FI$153,"=1",Sum!BR$2:BR$153)</f>
        <v>51</v>
      </c>
      <c r="BU103">
        <f>SUMIF(Sum!$FI$2:$FI$153,"=1",Sum!BS$2:BS$153)</f>
        <v>0</v>
      </c>
      <c r="BV103">
        <f>SUMIF(Sum!$FI$2:$FI$153,"=1",Sum!BT$2:BT$153)</f>
        <v>0</v>
      </c>
      <c r="BW103">
        <f>SUMIF(Sum!$FI$2:$FI$153,"=1",Sum!BU$2:BU$153)</f>
        <v>7</v>
      </c>
      <c r="BX103">
        <f>SUMIF(Sum!$FI$2:$FI$153,"=1",Sum!BV$2:BV$153)</f>
        <v>1</v>
      </c>
      <c r="BY103">
        <f>SUMIF(Sum!$FI$2:$FI$153,"=1",Sum!BW$2:BW$153)</f>
        <v>194</v>
      </c>
      <c r="BZ103">
        <f>SUMIF(Sum!$FI$2:$FI$153,"=1",Sum!BX$2:BX$153)</f>
        <v>0</v>
      </c>
      <c r="CA103">
        <f>SUMIF(Sum!$FI$2:$FI$153,"=1",Sum!BY$2:BY$153)</f>
        <v>12</v>
      </c>
      <c r="CB103">
        <f>SUMIF(Sum!$FI$2:$FI$153,"=1",Sum!BZ$2:BZ$153)</f>
        <v>35</v>
      </c>
      <c r="CC103">
        <f>SUMIF(Sum!$FI$2:$FI$153,"=1",Sum!CA$2:CA$153)</f>
        <v>15</v>
      </c>
      <c r="CD103">
        <f>SUMIF(Sum!$FI$2:$FI$153,"=1",Sum!CB$2:CB$153)</f>
        <v>12</v>
      </c>
      <c r="CE103">
        <f>SUMIF(Sum!$FI$2:$FI$153,"=1",Sum!CC$2:CC$153)</f>
        <v>14</v>
      </c>
      <c r="CF103">
        <f>SUMIF(Sum!$FI$2:$FI$153,"=1",Sum!CD$2:CD$153)</f>
        <v>2</v>
      </c>
      <c r="CG103">
        <f>SUMIF(Sum!$FI$2:$FI$153,"=1",Sum!CE$2:CE$153)</f>
        <v>29</v>
      </c>
      <c r="CH103">
        <f>SUMIF(Sum!$FI$2:$FI$153,"=1",Sum!CF$2:CF$153)</f>
        <v>9</v>
      </c>
      <c r="CI103">
        <f>SUMIF(Sum!$FI$2:$FI$153,"=1",Sum!CG$2:CG$153)</f>
        <v>54</v>
      </c>
      <c r="CJ103">
        <f>SUMIF(Sum!$FI$2:$FI$153,"=1",Sum!CH$2:CH$153)</f>
        <v>38550</v>
      </c>
      <c r="CK103">
        <f>SUMIF(Sum!$FI$2:$FI$153,"=1",Sum!CI$2:CI$153)</f>
        <v>44935</v>
      </c>
      <c r="CL103">
        <f>SUMIF(Sum!$FI$2:$FI$153,"=1",Sum!CJ$2:CJ$153)</f>
        <v>39</v>
      </c>
      <c r="CM103">
        <f>SUMIF(Sum!$FI$2:$FI$153,"=1",Sum!CK$2:CK$153)</f>
        <v>0</v>
      </c>
      <c r="CN103">
        <f>SUMIF(Sum!$FI$2:$FI$153,"=1",Sum!CL$2:CL$153)</f>
        <v>2</v>
      </c>
      <c r="CO103">
        <f>SUMIF(Sum!$FI$2:$FI$153,"=1",Sum!CM$2:CM$153)</f>
        <v>3</v>
      </c>
      <c r="CP103">
        <f>SUMIF(Sum!$FI$2:$FI$153,"=1",Sum!CN$2:CN$153)</f>
        <v>0</v>
      </c>
      <c r="CQ103">
        <f>SUMIF(Sum!$FI$2:$FI$153,"=1",Sum!CO$2:CO$153)</f>
        <v>1</v>
      </c>
      <c r="CR103">
        <f>SUMIF(Sum!$FI$2:$FI$153,"=1",Sum!CP$2:CP$153)</f>
        <v>16</v>
      </c>
      <c r="CS103">
        <f>SUMIF(Sum!$FI$2:$FI$153,"=1",Sum!CQ$2:CQ$153)</f>
        <v>2</v>
      </c>
      <c r="CT103">
        <f>SUMIF(Sum!$FI$2:$FI$153,"=1",Sum!CR$2:CR$153)</f>
        <v>2</v>
      </c>
      <c r="CU103">
        <f>SUMIF(Sum!$FI$2:$FI$153,"=1",Sum!CS$2:CS$153)</f>
        <v>0</v>
      </c>
      <c r="CV103">
        <f>SUMIF(Sum!$FI$2:$FI$153,"=1",Sum!CT$2:CT$153)</f>
        <v>1</v>
      </c>
      <c r="CW103">
        <f>SUMIF(Sum!$FI$2:$FI$153,"=1",Sum!CU$2:CU$153)</f>
        <v>17</v>
      </c>
      <c r="CX103">
        <f>SUMIF(Sum!$FI$2:$FI$153,"=1",Sum!CV$2:CV$153)</f>
        <v>28</v>
      </c>
      <c r="CY103">
        <f>SUMIF(Sum!$FI$2:$FI$153,"=1",Sum!CW$2:CW$153)</f>
        <v>2</v>
      </c>
      <c r="CZ103">
        <f>SUMIF(Sum!$FI$2:$FI$153,"=1",Sum!CX$2:CX$153)</f>
        <v>2</v>
      </c>
      <c r="DA103">
        <f>SUMIF(Sum!$FI$2:$FI$153,"=1",Sum!CY$2:CY$153)</f>
        <v>2</v>
      </c>
      <c r="DB103">
        <f>SUMIF(Sum!$FI$2:$FI$153,"=1",Sum!CZ$2:CZ$153)</f>
        <v>6</v>
      </c>
      <c r="DC103">
        <f>SUMIF(Sum!$FI$2:$FI$153,"=1",Sum!DA$2:DA$153)</f>
        <v>38</v>
      </c>
      <c r="DD103">
        <f>SUMIF(Sum!$FI$2:$FI$153,"=1",Sum!DB$2:DB$153)</f>
        <v>0</v>
      </c>
      <c r="DE103">
        <f>SUMIF(Sum!$FI$2:$FI$153,"=1",Sum!DC$2:DC$153)</f>
        <v>1</v>
      </c>
      <c r="DF103">
        <f>SUMIF(Sum!$FI$2:$FI$153,"=1",Sum!DD$2:DD$153)</f>
        <v>0</v>
      </c>
      <c r="DG103">
        <f>SUMIF(Sum!$FI$2:$FI$153,"=1",Sum!DE$2:DE$153)</f>
        <v>1</v>
      </c>
      <c r="DH103">
        <f>SUMIF(Sum!$FI$2:$FI$153,"=1",Sum!DF$2:DF$153)</f>
        <v>61</v>
      </c>
      <c r="DI103">
        <f>SUMIF(Sum!$FI$2:$FI$153,"=1",Sum!DG$2:DG$153)</f>
        <v>0</v>
      </c>
      <c r="DJ103">
        <f>SUMIF(Sum!$FI$2:$FI$153,"=1",Sum!DH$2:DH$153)</f>
        <v>1</v>
      </c>
      <c r="DK103">
        <f>SUMIF(Sum!$FI$2:$FI$153,"=1",Sum!DI$2:DI$153)</f>
        <v>1</v>
      </c>
      <c r="DL103">
        <f>SUMIF(Sum!$FI$2:$FI$153,"=1",Sum!DJ$2:DJ$153)</f>
        <v>59</v>
      </c>
      <c r="DM103">
        <f>SUMIF(Sum!$FI$2:$FI$153,"=1",Sum!DK$2:DK$153)</f>
        <v>16</v>
      </c>
      <c r="DN103">
        <f>SUMIF(Sum!$FI$2:$FI$153,"=1",Sum!DL$2:DL$153)</f>
        <v>27</v>
      </c>
      <c r="DO103">
        <f>SUMIF(Sum!$FI$2:$FI$153,"=1",Sum!DM$2:DM$153)</f>
        <v>0</v>
      </c>
      <c r="DP103">
        <f>SUMIF(Sum!$FI$2:$FI$153,"=1",Sum!DN$2:DN$153)</f>
        <v>13</v>
      </c>
      <c r="DQ103">
        <f>SUMIF(Sum!$FI$2:$FI$153,"=1",Sum!DO$2:DO$153)</f>
        <v>0</v>
      </c>
      <c r="DR103">
        <f>SUMIF(Sum!$FI$2:$FI$153,"=1",Sum!DP$2:DP$153)</f>
        <v>31</v>
      </c>
      <c r="DS103">
        <f>SUMIF(Sum!$FI$2:$FI$153,"=1",Sum!DQ$2:DQ$153)</f>
        <v>12</v>
      </c>
      <c r="DT103">
        <f>SUMIF(Sum!$FI$2:$FI$153,"=1",Sum!DR$2:DR$153)</f>
        <v>1</v>
      </c>
      <c r="DU103">
        <f>SUMIF(Sum!$FI$2:$FI$153,"=1",Sum!DS$2:DS$153)</f>
        <v>63</v>
      </c>
      <c r="DV103">
        <f>SUMIF(Sum!$FI$2:$FI$153,"=1",Sum!DT$2:DT$153)</f>
        <v>1377</v>
      </c>
      <c r="DW103">
        <f>SUMIF(Sum!$FI$2:$FI$153,"=1",Sum!DU$2:DU$153)</f>
        <v>4</v>
      </c>
      <c r="DX103">
        <f>SUMIF(Sum!$FI$2:$FI$153,"=1",Sum!DV$2:DV$153)</f>
        <v>8</v>
      </c>
      <c r="DY103">
        <f>SUMIF(Sum!$FI$2:$FI$153,"=1",Sum!DW$2:DW$153)</f>
        <v>1</v>
      </c>
      <c r="DZ103">
        <f>SUMIF(Sum!$FI$2:$FI$153,"=1",Sum!DX$2:DX$153)</f>
        <v>0</v>
      </c>
      <c r="EA103">
        <f>SUMIF(Sum!$FI$2:$FI$153,"=1",Sum!DY$2:DY$153)</f>
        <v>6</v>
      </c>
      <c r="EB103">
        <f>SUMIF(Sum!$FI$2:$FI$153,"=1",Sum!DZ$2:DZ$153)</f>
        <v>1</v>
      </c>
      <c r="EC103">
        <f>SUMIF(Sum!$FI$2:$FI$153,"=1",Sum!EA$2:EA$153)</f>
        <v>1</v>
      </c>
      <c r="ED103">
        <f>SUMIF(Sum!$FI$2:$FI$153,"=1",Sum!EB$2:EB$153)</f>
        <v>0</v>
      </c>
      <c r="EE103">
        <f>SUMIF(Sum!$FI$2:$FI$153,"=1",Sum!EC$2:EC$153)</f>
        <v>1</v>
      </c>
      <c r="EF103">
        <f>SUMIF(Sum!$FI$2:$FI$153,"=1",Sum!ED$2:ED$153)</f>
        <v>1</v>
      </c>
      <c r="EG103">
        <f>SUMIF(Sum!$FI$2:$FI$153,"=1",Sum!EE$2:EE$153)</f>
        <v>43</v>
      </c>
      <c r="EH103">
        <f>SUMIF(Sum!$FI$2:$FI$153,"=1",Sum!EF$2:EF$153)</f>
        <v>8</v>
      </c>
      <c r="EI103">
        <f>SUMIF(Sum!$FI$2:$FI$153,"=1",Sum!EG$2:EG$153)</f>
        <v>3</v>
      </c>
      <c r="EJ103">
        <f>SUMIF(Sum!$FI$2:$FI$153,"=1",Sum!EH$2:EH$153)</f>
        <v>5</v>
      </c>
      <c r="EK103">
        <f>SUMIF(Sum!$FI$2:$FI$153,"=1",Sum!EI$2:EI$153)</f>
        <v>4</v>
      </c>
      <c r="EL103">
        <f>SUMIF(Sum!$FI$2:$FI$153,"=1",Sum!EJ$2:EJ$153)</f>
        <v>2</v>
      </c>
      <c r="EM103">
        <f>SUMIF(Sum!$FI$2:$FI$153,"=1",Sum!EK$2:EK$153)</f>
        <v>1</v>
      </c>
      <c r="EN103">
        <f>SUMIF(Sum!$FI$2:$FI$153,"=1",Sum!EL$2:EL$153)</f>
        <v>1</v>
      </c>
      <c r="EO103">
        <f>SUMIF(Sum!$FI$2:$FI$153,"=1",Sum!EM$2:EM$153)</f>
        <v>42</v>
      </c>
      <c r="EP103">
        <f>SUMIF(Sum!$FI$2:$FI$153,"=1",Sum!EN$2:EN$153)</f>
        <v>6</v>
      </c>
      <c r="EQ103">
        <f>SUMIF(Sum!$FI$2:$FI$153,"=1",Sum!EO$2:EO$153)</f>
        <v>23</v>
      </c>
      <c r="ER103">
        <f>SUMIF(Sum!$FI$2:$FI$153,"=1",Sum!EP$2:EP$153)</f>
        <v>13</v>
      </c>
      <c r="ES103">
        <f>SUMIF(Sum!$FI$2:$FI$153,"=1",Sum!EQ$2:EQ$153)</f>
        <v>36</v>
      </c>
      <c r="ET103">
        <f>SUMIF(Sum!$FI$2:$FI$153,"=1",Sum!ER$2:ER$153)</f>
        <v>2</v>
      </c>
      <c r="EU103">
        <f>SUMIF(Sum!$FI$2:$FI$153,"=1",Sum!ES$2:ES$153)</f>
        <v>2</v>
      </c>
      <c r="EV103">
        <f>SUMIF(Sum!$FI$2:$FI$153,"=1",Sum!ET$2:ET$153)</f>
        <v>5</v>
      </c>
      <c r="EW103">
        <f>SUMIF(Sum!$FI$2:$FI$153,"=1",Sum!EU$2:EU$153)</f>
        <v>52</v>
      </c>
      <c r="EX103">
        <f>SUMIF(Sum!$FI$2:$FI$153,"=1",Sum!EV$2:EV$153)</f>
        <v>10</v>
      </c>
      <c r="EY103">
        <f>SUMIF(Sum!$FI$2:$FI$153,"=1",Sum!EW$2:EW$153)</f>
        <v>27</v>
      </c>
      <c r="EZ103">
        <f>SUMIF(Sum!$FI$2:$FI$153,"=1",Sum!EX$2:EX$153)</f>
        <v>26</v>
      </c>
      <c r="FA103">
        <f>SUMIF(Sum!$FI$2:$FI$153,"=1",Sum!EY$2:EY$153)</f>
        <v>19</v>
      </c>
      <c r="FB103">
        <f>SUMIF(Sum!$FI$2:$FI$153,"=1",Sum!EZ$2:EZ$153)</f>
        <v>8</v>
      </c>
      <c r="FC103">
        <f>SUMIF(Sum!$FI$2:$FI$153,"=1",Sum!FA$2:FA$153)</f>
        <v>25</v>
      </c>
      <c r="FD103">
        <f>SUMIF(Sum!$FI$2:$FI$153,"=1",Sum!FB$2:FB$153)</f>
        <v>11</v>
      </c>
      <c r="FE103">
        <f>SUMIF(Sum!$FI$2:$FI$153,"=1",Sum!FC$2:FC$153)</f>
        <v>0</v>
      </c>
    </row>
    <row r="104" spans="1:161" x14ac:dyDescent="0.25">
      <c r="A104" s="198"/>
      <c r="B104" t="s">
        <v>389</v>
      </c>
      <c r="D104">
        <f>ROUND(D103/96*100,1)</f>
        <v>3514.6</v>
      </c>
      <c r="E104">
        <f t="shared" ref="E104:BP104" si="274">ROUND(E103/96*100,1)</f>
        <v>17.7</v>
      </c>
      <c r="F104">
        <f t="shared" si="274"/>
        <v>16.7</v>
      </c>
      <c r="G104">
        <f t="shared" si="274"/>
        <v>17.7</v>
      </c>
      <c r="H104">
        <f t="shared" si="274"/>
        <v>13.5</v>
      </c>
      <c r="I104">
        <f t="shared" si="274"/>
        <v>40.6</v>
      </c>
      <c r="J104">
        <f t="shared" si="274"/>
        <v>62.5</v>
      </c>
      <c r="K104">
        <f t="shared" si="274"/>
        <v>11264.6</v>
      </c>
      <c r="L104">
        <f t="shared" si="274"/>
        <v>5532.3</v>
      </c>
      <c r="M104">
        <f t="shared" si="274"/>
        <v>1875.7</v>
      </c>
      <c r="N104">
        <f t="shared" si="274"/>
        <v>15.6</v>
      </c>
      <c r="O104">
        <f t="shared" si="274"/>
        <v>43.8</v>
      </c>
      <c r="P104">
        <f t="shared" si="274"/>
        <v>6.3</v>
      </c>
      <c r="Q104">
        <f t="shared" si="274"/>
        <v>61.5</v>
      </c>
      <c r="R104">
        <f t="shared" si="274"/>
        <v>7.3</v>
      </c>
      <c r="S104">
        <f t="shared" si="274"/>
        <v>49</v>
      </c>
      <c r="T104">
        <f t="shared" si="274"/>
        <v>17.7</v>
      </c>
      <c r="U104">
        <f t="shared" si="274"/>
        <v>15.6</v>
      </c>
      <c r="V104">
        <f t="shared" si="274"/>
        <v>15.6</v>
      </c>
      <c r="W104">
        <f t="shared" si="274"/>
        <v>5.2</v>
      </c>
      <c r="X104">
        <f t="shared" si="274"/>
        <v>52.1</v>
      </c>
      <c r="Y104">
        <f t="shared" si="274"/>
        <v>1</v>
      </c>
      <c r="Z104">
        <f t="shared" si="274"/>
        <v>24</v>
      </c>
      <c r="AA104">
        <f t="shared" si="274"/>
        <v>12.5</v>
      </c>
      <c r="AB104">
        <f t="shared" si="274"/>
        <v>4.2</v>
      </c>
      <c r="AC104">
        <f t="shared" si="274"/>
        <v>1</v>
      </c>
      <c r="AD104">
        <f t="shared" si="274"/>
        <v>0</v>
      </c>
      <c r="AE104">
        <f t="shared" si="274"/>
        <v>6.3</v>
      </c>
      <c r="AF104">
        <f t="shared" si="274"/>
        <v>2.1</v>
      </c>
      <c r="AG104">
        <f t="shared" si="274"/>
        <v>3.1</v>
      </c>
      <c r="AH104">
        <f t="shared" si="274"/>
        <v>1</v>
      </c>
      <c r="AI104">
        <f t="shared" si="274"/>
        <v>0</v>
      </c>
      <c r="AJ104">
        <f t="shared" si="274"/>
        <v>5.2</v>
      </c>
      <c r="AK104">
        <f t="shared" si="274"/>
        <v>3.1</v>
      </c>
      <c r="AL104">
        <f t="shared" si="274"/>
        <v>0</v>
      </c>
      <c r="AM104">
        <f t="shared" si="274"/>
        <v>7.3</v>
      </c>
      <c r="AN104">
        <f t="shared" si="274"/>
        <v>22.9</v>
      </c>
      <c r="AO104">
        <f t="shared" si="274"/>
        <v>25</v>
      </c>
      <c r="AP104">
        <f t="shared" si="274"/>
        <v>4.2</v>
      </c>
      <c r="AQ104">
        <f t="shared" si="274"/>
        <v>1</v>
      </c>
      <c r="AR104">
        <f t="shared" si="274"/>
        <v>5.2</v>
      </c>
      <c r="AS104">
        <f t="shared" si="274"/>
        <v>13.5</v>
      </c>
      <c r="AT104">
        <f t="shared" si="274"/>
        <v>42.7</v>
      </c>
      <c r="AU104">
        <f t="shared" si="274"/>
        <v>2.1</v>
      </c>
      <c r="AV104">
        <f t="shared" si="274"/>
        <v>7.3</v>
      </c>
      <c r="AW104">
        <f t="shared" si="274"/>
        <v>6.3</v>
      </c>
      <c r="AX104">
        <f t="shared" si="274"/>
        <v>50</v>
      </c>
      <c r="AY104">
        <f t="shared" si="274"/>
        <v>9.4</v>
      </c>
      <c r="AZ104">
        <f t="shared" si="274"/>
        <v>56.3</v>
      </c>
      <c r="BA104">
        <f t="shared" si="274"/>
        <v>1855.2</v>
      </c>
      <c r="BB104">
        <f t="shared" si="274"/>
        <v>80.3</v>
      </c>
      <c r="BC104">
        <f t="shared" si="274"/>
        <v>207.2</v>
      </c>
      <c r="BD104">
        <f t="shared" si="274"/>
        <v>0</v>
      </c>
      <c r="BE104">
        <f t="shared" si="274"/>
        <v>13.5</v>
      </c>
      <c r="BF104">
        <f t="shared" si="274"/>
        <v>52.1</v>
      </c>
      <c r="BG104">
        <f t="shared" si="274"/>
        <v>74.7</v>
      </c>
      <c r="BH104">
        <f t="shared" si="274"/>
        <v>11728.3</v>
      </c>
      <c r="BI104">
        <f t="shared" si="274"/>
        <v>59.4</v>
      </c>
      <c r="BJ104">
        <f t="shared" si="274"/>
        <v>6379.2</v>
      </c>
      <c r="BK104">
        <f t="shared" si="274"/>
        <v>4463.5</v>
      </c>
      <c r="BL104">
        <f t="shared" si="274"/>
        <v>2006.1</v>
      </c>
      <c r="BM104">
        <f t="shared" si="274"/>
        <v>0</v>
      </c>
      <c r="BN104">
        <f t="shared" si="274"/>
        <v>139.6</v>
      </c>
      <c r="BO104">
        <f t="shared" si="274"/>
        <v>7.3</v>
      </c>
      <c r="BP104">
        <f t="shared" si="274"/>
        <v>3.1</v>
      </c>
      <c r="BQ104">
        <f t="shared" ref="BQ104:EB104" si="275">ROUND(BQ103/96*100,1)</f>
        <v>34.4</v>
      </c>
      <c r="BR104">
        <f t="shared" si="275"/>
        <v>15.6</v>
      </c>
      <c r="BS104">
        <f t="shared" si="275"/>
        <v>5.2</v>
      </c>
      <c r="BT104">
        <f t="shared" si="275"/>
        <v>53.1</v>
      </c>
      <c r="BU104">
        <f t="shared" si="275"/>
        <v>0</v>
      </c>
      <c r="BV104">
        <f t="shared" si="275"/>
        <v>0</v>
      </c>
      <c r="BW104">
        <f t="shared" si="275"/>
        <v>7.3</v>
      </c>
      <c r="BX104">
        <f t="shared" si="275"/>
        <v>1</v>
      </c>
      <c r="BY104">
        <f t="shared" si="275"/>
        <v>202.1</v>
      </c>
      <c r="BZ104">
        <f t="shared" si="275"/>
        <v>0</v>
      </c>
      <c r="CA104">
        <f t="shared" si="275"/>
        <v>12.5</v>
      </c>
      <c r="CB104">
        <f t="shared" si="275"/>
        <v>36.5</v>
      </c>
      <c r="CC104">
        <f t="shared" si="275"/>
        <v>15.6</v>
      </c>
      <c r="CD104">
        <f t="shared" si="275"/>
        <v>12.5</v>
      </c>
      <c r="CE104">
        <f t="shared" si="275"/>
        <v>14.6</v>
      </c>
      <c r="CF104">
        <f t="shared" si="275"/>
        <v>2.1</v>
      </c>
      <c r="CG104">
        <f t="shared" si="275"/>
        <v>30.2</v>
      </c>
      <c r="CH104">
        <f t="shared" si="275"/>
        <v>9.4</v>
      </c>
      <c r="CI104">
        <f t="shared" si="275"/>
        <v>56.3</v>
      </c>
      <c r="CJ104">
        <f t="shared" si="275"/>
        <v>40156.300000000003</v>
      </c>
      <c r="CK104">
        <f t="shared" si="275"/>
        <v>46807.3</v>
      </c>
      <c r="CL104">
        <f t="shared" si="275"/>
        <v>40.6</v>
      </c>
      <c r="CM104">
        <f t="shared" si="275"/>
        <v>0</v>
      </c>
      <c r="CN104">
        <f t="shared" si="275"/>
        <v>2.1</v>
      </c>
      <c r="CO104">
        <f t="shared" si="275"/>
        <v>3.1</v>
      </c>
      <c r="CP104">
        <f t="shared" si="275"/>
        <v>0</v>
      </c>
      <c r="CQ104">
        <f t="shared" si="275"/>
        <v>1</v>
      </c>
      <c r="CR104">
        <f t="shared" si="275"/>
        <v>16.7</v>
      </c>
      <c r="CS104">
        <f t="shared" si="275"/>
        <v>2.1</v>
      </c>
      <c r="CT104">
        <f t="shared" si="275"/>
        <v>2.1</v>
      </c>
      <c r="CU104">
        <f t="shared" si="275"/>
        <v>0</v>
      </c>
      <c r="CV104">
        <f t="shared" si="275"/>
        <v>1</v>
      </c>
      <c r="CW104">
        <f t="shared" si="275"/>
        <v>17.7</v>
      </c>
      <c r="CX104">
        <f t="shared" si="275"/>
        <v>29.2</v>
      </c>
      <c r="CY104">
        <f t="shared" si="275"/>
        <v>2.1</v>
      </c>
      <c r="CZ104">
        <f t="shared" si="275"/>
        <v>2.1</v>
      </c>
      <c r="DA104">
        <f t="shared" si="275"/>
        <v>2.1</v>
      </c>
      <c r="DB104">
        <f t="shared" si="275"/>
        <v>6.3</v>
      </c>
      <c r="DC104">
        <f t="shared" si="275"/>
        <v>39.6</v>
      </c>
      <c r="DD104">
        <f t="shared" si="275"/>
        <v>0</v>
      </c>
      <c r="DE104">
        <f t="shared" si="275"/>
        <v>1</v>
      </c>
      <c r="DF104">
        <f t="shared" si="275"/>
        <v>0</v>
      </c>
      <c r="DG104">
        <f t="shared" si="275"/>
        <v>1</v>
      </c>
      <c r="DH104">
        <f t="shared" si="275"/>
        <v>63.5</v>
      </c>
      <c r="DI104">
        <f t="shared" si="275"/>
        <v>0</v>
      </c>
      <c r="DJ104">
        <f t="shared" si="275"/>
        <v>1</v>
      </c>
      <c r="DK104">
        <f t="shared" si="275"/>
        <v>1</v>
      </c>
      <c r="DL104">
        <f t="shared" si="275"/>
        <v>61.5</v>
      </c>
      <c r="DM104">
        <f t="shared" si="275"/>
        <v>16.7</v>
      </c>
      <c r="DN104">
        <f t="shared" si="275"/>
        <v>28.1</v>
      </c>
      <c r="DO104">
        <f t="shared" si="275"/>
        <v>0</v>
      </c>
      <c r="DP104">
        <f t="shared" si="275"/>
        <v>13.5</v>
      </c>
      <c r="DQ104">
        <f t="shared" si="275"/>
        <v>0</v>
      </c>
      <c r="DR104">
        <f t="shared" si="275"/>
        <v>32.299999999999997</v>
      </c>
      <c r="DS104">
        <f t="shared" si="275"/>
        <v>12.5</v>
      </c>
      <c r="DT104">
        <f t="shared" si="275"/>
        <v>1</v>
      </c>
      <c r="DU104">
        <f t="shared" si="275"/>
        <v>65.599999999999994</v>
      </c>
      <c r="DV104">
        <f t="shared" si="275"/>
        <v>1434.4</v>
      </c>
      <c r="DW104">
        <f t="shared" si="275"/>
        <v>4.2</v>
      </c>
      <c r="DX104">
        <f t="shared" si="275"/>
        <v>8.3000000000000007</v>
      </c>
      <c r="DY104">
        <f t="shared" si="275"/>
        <v>1</v>
      </c>
      <c r="DZ104">
        <f t="shared" si="275"/>
        <v>0</v>
      </c>
      <c r="EA104">
        <f t="shared" si="275"/>
        <v>6.3</v>
      </c>
      <c r="EB104">
        <f t="shared" si="275"/>
        <v>1</v>
      </c>
      <c r="EC104">
        <f t="shared" ref="EC104:FE104" si="276">ROUND(EC103/96*100,1)</f>
        <v>1</v>
      </c>
      <c r="ED104">
        <f t="shared" si="276"/>
        <v>0</v>
      </c>
      <c r="EE104">
        <f t="shared" si="276"/>
        <v>1</v>
      </c>
      <c r="EF104">
        <f t="shared" si="276"/>
        <v>1</v>
      </c>
      <c r="EG104">
        <f t="shared" si="276"/>
        <v>44.8</v>
      </c>
      <c r="EH104">
        <f t="shared" si="276"/>
        <v>8.3000000000000007</v>
      </c>
      <c r="EI104">
        <f t="shared" si="276"/>
        <v>3.1</v>
      </c>
      <c r="EJ104">
        <f t="shared" si="276"/>
        <v>5.2</v>
      </c>
      <c r="EK104">
        <f t="shared" si="276"/>
        <v>4.2</v>
      </c>
      <c r="EL104">
        <f t="shared" si="276"/>
        <v>2.1</v>
      </c>
      <c r="EM104">
        <f t="shared" si="276"/>
        <v>1</v>
      </c>
      <c r="EN104">
        <f t="shared" si="276"/>
        <v>1</v>
      </c>
      <c r="EO104">
        <f t="shared" si="276"/>
        <v>43.8</v>
      </c>
      <c r="EP104">
        <f t="shared" si="276"/>
        <v>6.3</v>
      </c>
      <c r="EQ104">
        <f t="shared" si="276"/>
        <v>24</v>
      </c>
      <c r="ER104">
        <f t="shared" si="276"/>
        <v>13.5</v>
      </c>
      <c r="ES104">
        <f t="shared" si="276"/>
        <v>37.5</v>
      </c>
      <c r="ET104">
        <f t="shared" si="276"/>
        <v>2.1</v>
      </c>
      <c r="EU104">
        <f t="shared" si="276"/>
        <v>2.1</v>
      </c>
      <c r="EV104">
        <f t="shared" si="276"/>
        <v>5.2</v>
      </c>
      <c r="EW104">
        <f t="shared" si="276"/>
        <v>54.2</v>
      </c>
      <c r="EX104">
        <f t="shared" si="276"/>
        <v>10.4</v>
      </c>
      <c r="EY104">
        <f t="shared" si="276"/>
        <v>28.1</v>
      </c>
      <c r="EZ104">
        <f t="shared" si="276"/>
        <v>27.1</v>
      </c>
      <c r="FA104">
        <f t="shared" si="276"/>
        <v>19.8</v>
      </c>
      <c r="FB104">
        <f t="shared" si="276"/>
        <v>8.3000000000000007</v>
      </c>
      <c r="FC104">
        <f t="shared" si="276"/>
        <v>26</v>
      </c>
      <c r="FD104">
        <f t="shared" si="276"/>
        <v>11.5</v>
      </c>
      <c r="FE104">
        <f t="shared" si="276"/>
        <v>0</v>
      </c>
    </row>
    <row r="105" spans="1:161" x14ac:dyDescent="0.25">
      <c r="A105" s="198"/>
      <c r="B105" t="s">
        <v>404</v>
      </c>
      <c r="D105" s="152" t="str">
        <f>IF(D$2="Scale",_xlfn.TEXTJOIN("",1,Calculations!D93," [", Calculations!D94,";",Calculations!D95,"]"),_xlfn.TEXTJOIN("",1,D103," (", D104,"%)"))</f>
        <v>53 [49;57]</v>
      </c>
      <c r="E105" s="152" t="str">
        <f>IF(E$2="Scale",_xlfn.TEXTJOIN("",1,Calculations!E93," [", Calculations!E94,";",Calculations!E95,"]"),_xlfn.TEXTJOIN("",1,E103," (", E104,"%)"))</f>
        <v>17 (17,7%)</v>
      </c>
      <c r="F105" s="152" t="str">
        <f>IF(F$2="Scale",_xlfn.TEXTJOIN("",1,Calculations!F93," [", Calculations!F94,";",Calculations!F95,"]"),_xlfn.TEXTJOIN("",1,F103," (", F104,"%)"))</f>
        <v>16 (16,7%)</v>
      </c>
      <c r="G105" s="152" t="str">
        <f>IF(G$2="Scale",_xlfn.TEXTJOIN("",1,Calculations!G93," [", Calculations!G94,";",Calculations!G95,"]"),_xlfn.TEXTJOIN("",1,G103," (", G104,"%)"))</f>
        <v>17 (17,7%)</v>
      </c>
      <c r="H105" s="152" t="str">
        <f>IF(H$2="Scale",_xlfn.TEXTJOIN("",1,Calculations!H93," [", Calculations!H94,";",Calculations!H95,"]"),_xlfn.TEXTJOIN("",1,H103," (", H104,"%)"))</f>
        <v>13 (13,5%)</v>
      </c>
      <c r="I105" s="152" t="str">
        <f>IF(I$2="Scale",_xlfn.TEXTJOIN("",1,Calculations!I93," [", Calculations!I94,";",Calculations!I95,"]"),_xlfn.TEXTJOIN("",1,I103," (", I104,"%)"))</f>
        <v>39 (40,6%)</v>
      </c>
      <c r="J105" s="152" t="str">
        <f>IF(J$2="Scale",_xlfn.TEXTJOIN("",1,Calculations!J93," [", Calculations!J94,";",Calculations!J95,"]"),_xlfn.TEXTJOIN("",1,J103," (", J104,"%)"))</f>
        <v>60 (62,5%)</v>
      </c>
      <c r="K105" s="152" t="str">
        <f>IF(K$2="Scale",_xlfn.TEXTJOIN("",1,Calculations!K93," [", Calculations!K94,";",Calculations!K95,"]"),_xlfn.TEXTJOIN("",1,K103," (", K104,"%)"))</f>
        <v>172 [169,5;175]</v>
      </c>
      <c r="L105" s="152" t="str">
        <f>IF(L$2="Scale",_xlfn.TEXTJOIN("",1,Calculations!L93," [", Calculations!L94,";",Calculations!L95,"]"),_xlfn.TEXTJOIN("",1,L103," (", L104,"%)"))</f>
        <v>80 [76;93,5]</v>
      </c>
      <c r="M105" s="152" t="str">
        <f>IF(M$2="Scale",_xlfn.TEXTJOIN("",1,Calculations!M93," [", Calculations!M94,";",Calculations!M95,"]"),_xlfn.TEXTJOIN("",1,M103," (", M104,"%)"))</f>
        <v>28 [26;31,6]</v>
      </c>
      <c r="N105" s="152" t="str">
        <f>IF(N$2="Scale",_xlfn.TEXTJOIN("",1,Calculations!N93," [", Calculations!N94,";",Calculations!N95,"]"),_xlfn.TEXTJOIN("",1,N103," (", N104,"%)"))</f>
        <v>15 (15,6%)</v>
      </c>
      <c r="O105" s="152" t="str">
        <f>IF(O$2="Scale",_xlfn.TEXTJOIN("",1,Calculations!O93," [", Calculations!O94,";",Calculations!O95,"]"),_xlfn.TEXTJOIN("",1,O103," (", O104,"%)"))</f>
        <v>42 (43,8%)</v>
      </c>
      <c r="P105" s="152" t="str">
        <f>IF(P$2="Scale",_xlfn.TEXTJOIN("",1,Calculations!P93," [", Calculations!P94,";",Calculations!P95,"]"),_xlfn.TEXTJOIN("",1,P103," (", P104,"%)"))</f>
        <v>6 (6,3%)</v>
      </c>
      <c r="Q105" s="152" t="str">
        <f>IF(Q$2="Scale",_xlfn.TEXTJOIN("",1,Calculations!Q93," [", Calculations!Q94,";",Calculations!Q95,"]"),_xlfn.TEXTJOIN("",1,Q103," (", Q104,"%)"))</f>
        <v>59 (61,5%)</v>
      </c>
      <c r="R105" s="152" t="str">
        <f>IF(R$2="Scale",_xlfn.TEXTJOIN("",1,Calculations!R93," [", Calculations!R94,";",Calculations!R95,"]"),_xlfn.TEXTJOIN("",1,R103," (", R104,"%)"))</f>
        <v>7 (7,3%)</v>
      </c>
      <c r="S105" s="152" t="str">
        <f>IF(S$2="Scale",_xlfn.TEXTJOIN("",1,Calculations!S93," [", Calculations!S94,";",Calculations!S95,"]"),_xlfn.TEXTJOIN("",1,S103," (", S104,"%)"))</f>
        <v>47 (49%)</v>
      </c>
      <c r="T105" s="152" t="str">
        <f>IF(T$2="Scale",_xlfn.TEXTJOIN("",1,Calculations!T93," [", Calculations!T94,";",Calculations!T95,"]"),_xlfn.TEXTJOIN("",1,T103," (", T104,"%)"))</f>
        <v>17 (17,7%)</v>
      </c>
      <c r="U105" s="152" t="str">
        <f>IF(U$2="Scale",_xlfn.TEXTJOIN("",1,Calculations!U93," [", Calculations!U94,";",Calculations!U95,"]"),_xlfn.TEXTJOIN("",1,U103," (", U104,"%)"))</f>
        <v>15 (15,6%)</v>
      </c>
      <c r="V105" s="152" t="str">
        <f>IF(V$2="Scale",_xlfn.TEXTJOIN("",1,Calculations!V93," [", Calculations!V94,";",Calculations!V95,"]"),_xlfn.TEXTJOIN("",1,V103," (", V104,"%)"))</f>
        <v>15 (15,6%)</v>
      </c>
      <c r="W105" s="152" t="str">
        <f>IF(W$2="Scale",_xlfn.TEXTJOIN("",1,Calculations!W93," [", Calculations!W94,";",Calculations!W95,"]"),_xlfn.TEXTJOIN("",1,W103," (", W104,"%)"))</f>
        <v>5 (5,2%)</v>
      </c>
      <c r="X105" s="152" t="str">
        <f>IF(X$2="Scale",_xlfn.TEXTJOIN("",1,Calculations!X93," [", Calculations!X94,";",Calculations!X95,"]"),_xlfn.TEXTJOIN("",1,X103," (", X104,"%)"))</f>
        <v>50 (52,1%)</v>
      </c>
      <c r="Y105" s="152" t="str">
        <f>IF(Y$2="Scale",_xlfn.TEXTJOIN("",1,Calculations!Y93," [", Calculations!Y94,";",Calculations!Y95,"]"),_xlfn.TEXTJOIN("",1,Y103," (", Y104,"%)"))</f>
        <v>1 (1%)</v>
      </c>
      <c r="Z105" s="152" t="str">
        <f>IF(Z$2="Scale",_xlfn.TEXTJOIN("",1,Calculations!Z93," [", Calculations!Z94,";",Calculations!Z95,"]"),_xlfn.TEXTJOIN("",1,Z103," (", Z104,"%)"))</f>
        <v>23 (24%)</v>
      </c>
      <c r="AA105" s="152" t="str">
        <f>IF(AA$2="Scale",_xlfn.TEXTJOIN("",1,Calculations!AA93," [", Calculations!AA94,";",Calculations!AA95,"]"),_xlfn.TEXTJOIN("",1,AA103," (", AA104,"%)"))</f>
        <v>12 (12,5%)</v>
      </c>
      <c r="AB105" s="152" t="str">
        <f>IF(AB$2="Scale",_xlfn.TEXTJOIN("",1,Calculations!AB93," [", Calculations!AB94,";",Calculations!AB95,"]"),_xlfn.TEXTJOIN("",1,AB103," (", AB104,"%)"))</f>
        <v>4 (4,2%)</v>
      </c>
      <c r="AC105" s="152" t="str">
        <f>IF(AC$2="Scale",_xlfn.TEXTJOIN("",1,Calculations!AC93," [", Calculations!AC94,";",Calculations!AC95,"]"),_xlfn.TEXTJOIN("",1,AC103," (", AC104,"%)"))</f>
        <v>1 (1%)</v>
      </c>
      <c r="AD105" s="152" t="str">
        <f>IF(AD$2="Scale",_xlfn.TEXTJOIN("",1,Calculations!AD93," [", Calculations!AD94,";",Calculations!AD95,"]"),_xlfn.TEXTJOIN("",1,AD103," (", AD104,"%)"))</f>
        <v>0 (0%)</v>
      </c>
      <c r="AE105" s="152" t="str">
        <f>IF(AE$2="Scale",_xlfn.TEXTJOIN("",1,Calculations!AE93," [", Calculations!AE94,";",Calculations!AE95,"]"),_xlfn.TEXTJOIN("",1,AE103," (", AE104,"%)"))</f>
        <v>6 (6,3%)</v>
      </c>
      <c r="AF105" s="152" t="str">
        <f>IF(AF$2="Scale",_xlfn.TEXTJOIN("",1,Calculations!AF93," [", Calculations!AF94,";",Calculations!AF95,"]"),_xlfn.TEXTJOIN("",1,AF103," (", AF104,"%)"))</f>
        <v>2 (2,1%)</v>
      </c>
      <c r="AG105" s="152" t="str">
        <f>IF(AG$2="Scale",_xlfn.TEXTJOIN("",1,Calculations!AG93," [", Calculations!AG94,";",Calculations!AG95,"]"),_xlfn.TEXTJOIN("",1,AG103," (", AG104,"%)"))</f>
        <v>3 (3,1%)</v>
      </c>
      <c r="AH105" s="152" t="str">
        <f>IF(AH$2="Scale",_xlfn.TEXTJOIN("",1,Calculations!AH93," [", Calculations!AH94,";",Calculations!AH95,"]"),_xlfn.TEXTJOIN("",1,AH103," (", AH104,"%)"))</f>
        <v>1 (1%)</v>
      </c>
      <c r="AI105" s="152" t="str">
        <f>IF(AI$2="Scale",_xlfn.TEXTJOIN("",1,Calculations!AI93," [", Calculations!AI94,";",Calculations!AI95,"]"),_xlfn.TEXTJOIN("",1,AI103," (", AI104,"%)"))</f>
        <v>0 (0%)</v>
      </c>
      <c r="AJ105" s="152" t="str">
        <f>IF(AJ$2="Scale",_xlfn.TEXTJOIN("",1,Calculations!AJ93," [", Calculations!AJ94,";",Calculations!AJ95,"]"),_xlfn.TEXTJOIN("",1,AJ103," (", AJ104,"%)"))</f>
        <v>5 (5,2%)</v>
      </c>
      <c r="AK105" s="152" t="str">
        <f>IF(AK$2="Scale",_xlfn.TEXTJOIN("",1,Calculations!AK93," [", Calculations!AK94,";",Calculations!AK95,"]"),_xlfn.TEXTJOIN("",1,AK103," (", AK104,"%)"))</f>
        <v>3 (3,1%)</v>
      </c>
      <c r="AL105" s="152" t="str">
        <f>IF(AL$2="Scale",_xlfn.TEXTJOIN("",1,Calculations!AL93," [", Calculations!AL94,";",Calculations!AL95,"]"),_xlfn.TEXTJOIN("",1,AL103," (", AL104,"%)"))</f>
        <v>0 (0%)</v>
      </c>
      <c r="AM105" s="152" t="str">
        <f>IF(AM$2="Scale",_xlfn.TEXTJOIN("",1,Calculations!AM93," [", Calculations!AM94,";",Calculations!AM95,"]"),_xlfn.TEXTJOIN("",1,AM103," (", AM104,"%)"))</f>
        <v>7 (7,3%)</v>
      </c>
      <c r="AN105" s="152" t="str">
        <f>IF(AN$2="Scale",_xlfn.TEXTJOIN("",1,Calculations!AN93," [", Calculations!AN94,";",Calculations!AN95,"]"),_xlfn.TEXTJOIN("",1,AN103," (", AN104,"%)"))</f>
        <v>22 (22,9%)</v>
      </c>
      <c r="AO105" s="152" t="str">
        <f>IF(AO$2="Scale",_xlfn.TEXTJOIN("",1,Calculations!AO93," [", Calculations!AO94,";",Calculations!AO95,"]"),_xlfn.TEXTJOIN("",1,AO103," (", AO104,"%)"))</f>
        <v>24 (25%)</v>
      </c>
      <c r="AP105" s="152" t="str">
        <f>IF(AP$2="Scale",_xlfn.TEXTJOIN("",1,Calculations!AP93," [", Calculations!AP94,";",Calculations!AP95,"]"),_xlfn.TEXTJOIN("",1,AP103," (", AP104,"%)"))</f>
        <v>4 (4,2%)</v>
      </c>
      <c r="AQ105" s="152" t="str">
        <f>IF(AQ$2="Scale",_xlfn.TEXTJOIN("",1,Calculations!AQ93," [", Calculations!AQ94,";",Calculations!AQ95,"]"),_xlfn.TEXTJOIN("",1,AQ103," (", AQ104,"%)"))</f>
        <v>1 (1%)</v>
      </c>
      <c r="AR105" s="152" t="str">
        <f>IF(AR$2="Scale",_xlfn.TEXTJOIN("",1,Calculations!AR93," [", Calculations!AR94,";",Calculations!AR95,"]"),_xlfn.TEXTJOIN("",1,AR103," (", AR104,"%)"))</f>
        <v>5 (5,2%)</v>
      </c>
      <c r="AS105" s="152" t="str">
        <f>IF(AS$2="Scale",_xlfn.TEXTJOIN("",1,Calculations!AS93," [", Calculations!AS94,";",Calculations!AS95,"]"),_xlfn.TEXTJOIN("",1,AS103," (", AS104,"%)"))</f>
        <v>13 (13,5%)</v>
      </c>
      <c r="AT105" s="152" t="str">
        <f>IF(AT$2="Scale",_xlfn.TEXTJOIN("",1,Calculations!AT93," [", Calculations!AT94,";",Calculations!AT95,"]"),_xlfn.TEXTJOIN("",1,AT103," (", AT104,"%)"))</f>
        <v>41 (42,7%)</v>
      </c>
      <c r="AU105" s="152" t="str">
        <f>IF(AU$2="Scale",_xlfn.TEXTJOIN("",1,Calculations!AU93," [", Calculations!AU94,";",Calculations!AU95,"]"),_xlfn.TEXTJOIN("",1,AU103," (", AU104,"%)"))</f>
        <v>2 (2,1%)</v>
      </c>
      <c r="AV105" s="152" t="str">
        <f>IF(AV$2="Scale",_xlfn.TEXTJOIN("",1,Calculations!AV93," [", Calculations!AV94,";",Calculations!AV95,"]"),_xlfn.TEXTJOIN("",1,AV103," (", AV104,"%)"))</f>
        <v>7 (7,3%)</v>
      </c>
      <c r="AW105" s="152" t="str">
        <f>IF(AW$2="Scale",_xlfn.TEXTJOIN("",1,Calculations!AW93," [", Calculations!AW94,";",Calculations!AW95,"]"),_xlfn.TEXTJOIN("",1,AW103," (", AW104,"%)"))</f>
        <v>6 (6,3%)</v>
      </c>
      <c r="AX105" s="152" t="str">
        <f>IF(AX$2="Scale",_xlfn.TEXTJOIN("",1,Calculations!AX93," [", Calculations!AX94,";",Calculations!AX95,"]"),_xlfn.TEXTJOIN("",1,AX103," (", AX104,"%)"))</f>
        <v>48 (50%)</v>
      </c>
      <c r="AY105" s="152" t="str">
        <f>IF(AY$2="Scale",_xlfn.TEXTJOIN("",1,Calculations!AY93," [", Calculations!AY94,";",Calculations!AY95,"]"),_xlfn.TEXTJOIN("",1,AY103," (", AY104,"%)"))</f>
        <v>9 (9,4%)</v>
      </c>
      <c r="AZ105" s="152" t="str">
        <f>IF(AZ$2="Scale",_xlfn.TEXTJOIN("",1,Calculations!AZ93," [", Calculations!AZ94,";",Calculations!AZ95,"]"),_xlfn.TEXTJOIN("",1,AZ103," (", AZ104,"%)"))</f>
        <v>54 (56,3%)</v>
      </c>
      <c r="BA105" s="152" t="str">
        <f>IF(BA$2="Scale",_xlfn.TEXTJOIN("",1,Calculations!BA93," [", Calculations!BA94,";",Calculations!BA95,"]"),_xlfn.TEXTJOIN("",1,BA103," (", BA104,"%)"))</f>
        <v>28 [23,3;33,5]</v>
      </c>
      <c r="BB105" s="152" t="str">
        <f>IF(BB$2="Scale",_xlfn.TEXTJOIN("",1,Calculations!BB93," [", Calculations!BB94,";",Calculations!BB95,"]"),_xlfn.TEXTJOIN("",1,BB103," (", BB104,"%)"))</f>
        <v>1,1 [0,7;1,5]</v>
      </c>
      <c r="BC105" s="152" t="str">
        <f>IF(BC$2="Scale",_xlfn.TEXTJOIN("",1,Calculations!BC93," [", Calculations!BC94,";",Calculations!BC95,"]"),_xlfn.TEXTJOIN("",1,BC103," (", BC104,"%)"))</f>
        <v>3 [2,8;3,5]</v>
      </c>
      <c r="BD105" s="152" t="str">
        <f>IF(BD$2="Scale",_xlfn.TEXTJOIN("",1,Calculations!BD93," [", Calculations!BD94,";",Calculations!BD95,"]"),_xlfn.TEXTJOIN("",1,BD103," (", BD104,"%)"))</f>
        <v>0 (0%)</v>
      </c>
      <c r="BE105" s="152" t="str">
        <f>IF(BE$2="Scale",_xlfn.TEXTJOIN("",1,Calculations!BE93," [", Calculations!BE94,";",Calculations!BE95,"]"),_xlfn.TEXTJOIN("",1,BE103," (", BE104,"%)"))</f>
        <v>13 (13,5%)</v>
      </c>
      <c r="BF105" s="152" t="str">
        <f>IF(BF$2="Scale",_xlfn.TEXTJOIN("",1,Calculations!BF93," [", Calculations!BF94,";",Calculations!BF95,"]"),_xlfn.TEXTJOIN("",1,BF103," (", BF104,"%)"))</f>
        <v>50 (52,1%)</v>
      </c>
      <c r="BG105" s="152" t="str">
        <f>IF(BG$2="Scale",_xlfn.TEXTJOIN("",1,Calculations!BG93," [", Calculations!BG94,";",Calculations!BG95,"]"),_xlfn.TEXTJOIN("",1,BG103," (", BG104,"%)"))</f>
        <v>1,1 [1;1,2]</v>
      </c>
      <c r="BH105" s="152" t="str">
        <f>IF(BH$2="Scale",_xlfn.TEXTJOIN("",1,Calculations!BH93," [", Calculations!BH94,";",Calculations!BH95,"]"),_xlfn.TEXTJOIN("",1,BH103," (", BH104,"%)"))</f>
        <v>175,6 [158;186,5]</v>
      </c>
      <c r="BI105" s="152" t="str">
        <f>IF(BI$2="Scale",_xlfn.TEXTJOIN("",1,Calculations!BI93," [", Calculations!BI94,";",Calculations!BI95,"]"),_xlfn.TEXTJOIN("",1,BI103," (", BI104,"%)"))</f>
        <v>57 (59,4%)</v>
      </c>
      <c r="BJ105" s="152" t="str">
        <f>IF(BJ$2="Scale",_xlfn.TEXTJOIN("",1,Calculations!BJ93," [", Calculations!BJ94,";",Calculations!BJ95,"]"),_xlfn.TEXTJOIN("",1,BJ103," (", BJ104,"%)"))</f>
        <v>103 [88;115,5]</v>
      </c>
      <c r="BK105" s="152" t="str">
        <f>IF(BK$2="Scale",_xlfn.TEXTJOIN("",1,Calculations!BK93," [", Calculations!BK94,";",Calculations!BK95,"]"),_xlfn.TEXTJOIN("",1,BK103," (", BK104,"%)"))</f>
        <v>70 [53,5;83]</v>
      </c>
      <c r="BL105" s="152" t="str">
        <f>IF(BL$2="Scale",_xlfn.TEXTJOIN("",1,Calculations!BL93," [", Calculations!BL94,";",Calculations!BL95,"]"),_xlfn.TEXTJOIN("",1,BL103," (", BL104,"%)"))</f>
        <v>34 [32,2;34,9]</v>
      </c>
      <c r="BM105" s="152" t="str">
        <f>IF(BM$2="Scale",_xlfn.TEXTJOIN("",1,Calculations!BM93," [", Calculations!BM94,";",Calculations!BM95,"]"),_xlfn.TEXTJOIN("",1,BM103," (", BM104,"%)"))</f>
        <v>0 (0%)</v>
      </c>
      <c r="BN105" s="152" t="str">
        <f>IF(BN$2="Scale",_xlfn.TEXTJOIN("",1,Calculations!BN93," [", Calculations!BN94,";",Calculations!BN95,"]"),_xlfn.TEXTJOIN("",1,BN103," (", BN104,"%)"))</f>
        <v>2 [2;3]</v>
      </c>
      <c r="BO105" s="152" t="str">
        <f>IF(BO$2="Scale",_xlfn.TEXTJOIN("",1,Calculations!BO93," [", Calculations!BO94,";",Calculations!BO95,"]"),_xlfn.TEXTJOIN("",1,BO103," (", BO104,"%)"))</f>
        <v>7 (7,3%)</v>
      </c>
      <c r="BP105" s="152" t="str">
        <f>IF(BP$2="Scale",_xlfn.TEXTJOIN("",1,Calculations!BP93," [", Calculations!BP94,";",Calculations!BP95,"]"),_xlfn.TEXTJOIN("",1,BP103," (", BP104,"%)"))</f>
        <v>3 (3,1%)</v>
      </c>
      <c r="BQ105" s="152" t="str">
        <f>IF(BQ$2="Scale",_xlfn.TEXTJOIN("",1,Calculations!BQ93," [", Calculations!BQ94,";",Calculations!BQ95,"]"),_xlfn.TEXTJOIN("",1,BQ103," (", BQ104,"%)"))</f>
        <v>33 (34,4%)</v>
      </c>
      <c r="BR105" s="152" t="str">
        <f>IF(BR$2="Scale",_xlfn.TEXTJOIN("",1,Calculations!BR93," [", Calculations!BR94,";",Calculations!BR95,"]"),_xlfn.TEXTJOIN("",1,BR103," (", BR104,"%)"))</f>
        <v>15 (15,6%)</v>
      </c>
      <c r="BS105" s="152" t="str">
        <f>IF(BS$2="Scale",_xlfn.TEXTJOIN("",1,Calculations!BS93," [", Calculations!BS94,";",Calculations!BS95,"]"),_xlfn.TEXTJOIN("",1,BS103," (", BS104,"%)"))</f>
        <v>5 (5,2%)</v>
      </c>
      <c r="BT105" s="152" t="str">
        <f>IF(BT$2="Scale",_xlfn.TEXTJOIN("",1,Calculations!BT93," [", Calculations!BT94,";",Calculations!BT95,"]"),_xlfn.TEXTJOIN("",1,BT103," (", BT104,"%)"))</f>
        <v>51 (53,1%)</v>
      </c>
      <c r="BU105" s="152" t="str">
        <f>IF(BU$2="Scale",_xlfn.TEXTJOIN("",1,Calculations!BU93," [", Calculations!BU94,";",Calculations!BU95,"]"),_xlfn.TEXTJOIN("",1,BU103," (", BU104,"%)"))</f>
        <v>0 (0%)</v>
      </c>
      <c r="BV105" s="152" t="str">
        <f>IF(BV$2="Scale",_xlfn.TEXTJOIN("",1,Calculations!BV93," [", Calculations!BV94,";",Calculations!BV95,"]"),_xlfn.TEXTJOIN("",1,BV103," (", BV104,"%)"))</f>
        <v>0 (0%)</v>
      </c>
      <c r="BW105" s="152" t="str">
        <f>IF(BW$2="Scale",_xlfn.TEXTJOIN("",1,Calculations!BW93," [", Calculations!BW94,";",Calculations!BW95,"]"),_xlfn.TEXTJOIN("",1,BW103," (", BW104,"%)"))</f>
        <v>7 (7,3%)</v>
      </c>
      <c r="BX105" s="152" t="str">
        <f>IF(BX$2="Scale",_xlfn.TEXTJOIN("",1,Calculations!BX93," [", Calculations!BX94,";",Calculations!BX95,"]"),_xlfn.TEXTJOIN("",1,BX103," (", BX104,"%)"))</f>
        <v>1 (1%)</v>
      </c>
      <c r="BY105" s="152" t="str">
        <f>IF(BY$2="Scale",_xlfn.TEXTJOIN("",1,Calculations!BY93," [", Calculations!BY94,";",Calculations!BY95,"]"),_xlfn.TEXTJOIN("",1,BY103," (", BY104,"%)"))</f>
        <v>3 [3;3,5]</v>
      </c>
      <c r="BZ105" s="152" t="str">
        <f>IF(BZ$2="Scale",_xlfn.TEXTJOIN("",1,Calculations!BZ93," [", Calculations!BZ94,";",Calculations!BZ95,"]"),_xlfn.TEXTJOIN("",1,BZ103," (", BZ104,"%)"))</f>
        <v>0 (0%)</v>
      </c>
      <c r="CA105" s="152" t="str">
        <f>IF(CA$2="Scale",_xlfn.TEXTJOIN("",1,Calculations!CA93," [", Calculations!CA94,";",Calculations!CA95,"]"),_xlfn.TEXTJOIN("",1,CA103," (", CA104,"%)"))</f>
        <v>12 (12,5%)</v>
      </c>
      <c r="CB105" s="152" t="str">
        <f>IF(CB$2="Scale",_xlfn.TEXTJOIN("",1,Calculations!CB93," [", Calculations!CB94,";",Calculations!CB95,"]"),_xlfn.TEXTJOIN("",1,CB103," (", CB104,"%)"))</f>
        <v>35 (36,5%)</v>
      </c>
      <c r="CC105" s="152" t="str">
        <f>IF(CC$2="Scale",_xlfn.TEXTJOIN("",1,Calculations!CC93," [", Calculations!CC94,";",Calculations!CC95,"]"),_xlfn.TEXTJOIN("",1,CC103," (", CC104,"%)"))</f>
        <v>15 (15,6%)</v>
      </c>
      <c r="CD105" s="152" t="str">
        <f>IF(CD$2="Scale",_xlfn.TEXTJOIN("",1,Calculations!CD93," [", Calculations!CD94,";",Calculations!CD95,"]"),_xlfn.TEXTJOIN("",1,CD103," (", CD104,"%)"))</f>
        <v>12 (12,5%)</v>
      </c>
      <c r="CE105" s="152" t="str">
        <f>IF(CE$2="Scale",_xlfn.TEXTJOIN("",1,Calculations!CE93," [", Calculations!CE94,";",Calculations!CE95,"]"),_xlfn.TEXTJOIN("",1,CE103," (", CE104,"%)"))</f>
        <v>14 (14,6%)</v>
      </c>
      <c r="CF105" s="152" t="str">
        <f>IF(CF$2="Scale",_xlfn.TEXTJOIN("",1,Calculations!CF93," [", Calculations!CF94,";",Calculations!CF95,"]"),_xlfn.TEXTJOIN("",1,CF103," (", CF104,"%)"))</f>
        <v>2 (2,1%)</v>
      </c>
      <c r="CG105" s="152" t="str">
        <f>IF(CG$2="Scale",_xlfn.TEXTJOIN("",1,Calculations!CG93," [", Calculations!CG94,";",Calculations!CG95,"]"),_xlfn.TEXTJOIN("",1,CG103," (", CG104,"%)"))</f>
        <v>29 (30,2%)</v>
      </c>
      <c r="CH105" s="152" t="str">
        <f>IF(CH$2="Scale",_xlfn.TEXTJOIN("",1,Calculations!CH93," [", Calculations!CH94,";",Calculations!CH95,"]"),_xlfn.TEXTJOIN("",1,CH103," (", CH104,"%)"))</f>
        <v>9 (9,4%)</v>
      </c>
      <c r="CI105" s="152" t="str">
        <f>IF(CI$2="Scale",_xlfn.TEXTJOIN("",1,Calculations!CI93," [", Calculations!CI94,";",Calculations!CI95,"]"),_xlfn.TEXTJOIN("",1,CI103," (", CI104,"%)"))</f>
        <v>54 (56,3%)</v>
      </c>
      <c r="CJ105" s="152" t="str">
        <f>IF(CJ$2="Scale",_xlfn.TEXTJOIN("",1,Calculations!CJ93," [", Calculations!CJ94,";",Calculations!CJ95,"]"),_xlfn.TEXTJOIN("",1,CJ103," (", CJ104,"%)"))</f>
        <v>500 [500;700]</v>
      </c>
      <c r="CK105" s="152" t="str">
        <f>IF(CK$2="Scale",_xlfn.TEXTJOIN("",1,Calculations!CK93," [", Calculations!CK94,";",Calculations!CK95,"]"),_xlfn.TEXTJOIN("",1,CK103," (", CK104,"%)"))</f>
        <v>630 [442,5;760]</v>
      </c>
      <c r="CL105" s="152" t="str">
        <f>IF(CL$2="Scale",_xlfn.TEXTJOIN("",1,Calculations!CL93," [", Calculations!CL94,";",Calculations!CL95,"]"),_xlfn.TEXTJOIN("",1,CL103," (", CL104,"%)"))</f>
        <v>39 (40,6%)</v>
      </c>
      <c r="CM105" s="152" t="str">
        <f>IF(CM$2="Scale",_xlfn.TEXTJOIN("",1,Calculations!CM93," [", Calculations!CM94,";",Calculations!CM95,"]"),_xlfn.TEXTJOIN("",1,CM103," (", CM104,"%)"))</f>
        <v>0 (0%)</v>
      </c>
      <c r="CN105" s="152" t="str">
        <f>IF(CN$2="Scale",_xlfn.TEXTJOIN("",1,Calculations!CN93," [", Calculations!CN94,";",Calculations!CN95,"]"),_xlfn.TEXTJOIN("",1,CN103," (", CN104,"%)"))</f>
        <v>2 (2,1%)</v>
      </c>
      <c r="CO105" s="152" t="str">
        <f>IF(CO$2="Scale",_xlfn.TEXTJOIN("",1,Calculations!CO93," [", Calculations!CO94,";",Calculations!CO95,"]"),_xlfn.TEXTJOIN("",1,CO103," (", CO104,"%)"))</f>
        <v>3 (3,1%)</v>
      </c>
      <c r="CP105" s="152" t="str">
        <f>IF(CP$2="Scale",_xlfn.TEXTJOIN("",1,Calculations!CP93," [", Calculations!CP94,";",Calculations!CP95,"]"),_xlfn.TEXTJOIN("",1,CP103," (", CP104,"%)"))</f>
        <v>0 (0%)</v>
      </c>
      <c r="CQ105" s="152" t="str">
        <f>IF(CQ$2="Scale",_xlfn.TEXTJOIN("",1,Calculations!CQ93," [", Calculations!CQ94,";",Calculations!CQ95,"]"),_xlfn.TEXTJOIN("",1,CQ103," (", CQ104,"%)"))</f>
        <v>1 (1%)</v>
      </c>
      <c r="CR105" s="152" t="str">
        <f>IF(CR$2="Scale",_xlfn.TEXTJOIN("",1,Calculations!CR93," [", Calculations!CR94,";",Calculations!CR95,"]"),_xlfn.TEXTJOIN("",1,CR103," (", CR104,"%)"))</f>
        <v>16 (16,7%)</v>
      </c>
      <c r="CS105" s="152" t="str">
        <f>IF(CS$2="Scale",_xlfn.TEXTJOIN("",1,Calculations!CS93," [", Calculations!CS94,";",Calculations!CS95,"]"),_xlfn.TEXTJOIN("",1,CS103," (", CS104,"%)"))</f>
        <v>2 (2,1%)</v>
      </c>
      <c r="CT105" s="152" t="str">
        <f>IF(CT$2="Scale",_xlfn.TEXTJOIN("",1,Calculations!CT93," [", Calculations!CT94,";",Calculations!CT95,"]"),_xlfn.TEXTJOIN("",1,CT103," (", CT104,"%)"))</f>
        <v>2 (2,1%)</v>
      </c>
      <c r="CU105" s="152" t="str">
        <f>IF(CU$2="Scale",_xlfn.TEXTJOIN("",1,Calculations!CU93," [", Calculations!CU94,";",Calculations!CU95,"]"),_xlfn.TEXTJOIN("",1,CU103," (", CU104,"%)"))</f>
        <v>0 (0%)</v>
      </c>
      <c r="CV105" s="152" t="str">
        <f>IF(CV$2="Scale",_xlfn.TEXTJOIN("",1,Calculations!CV93," [", Calculations!CV94,";",Calculations!CV95,"]"),_xlfn.TEXTJOIN("",1,CV103," (", CV104,"%)"))</f>
        <v>1 (1%)</v>
      </c>
      <c r="CW105" s="152" t="str">
        <f>IF(CW$2="Scale",_xlfn.TEXTJOIN("",1,Calculations!CW93," [", Calculations!CW94,";",Calculations!CW95,"]"),_xlfn.TEXTJOIN("",1,CW103," (", CW104,"%)"))</f>
        <v>17 (17,7%)</v>
      </c>
      <c r="CX105" s="152" t="str">
        <f>IF(CX$2="Scale",_xlfn.TEXTJOIN("",1,Calculations!CX93," [", Calculations!CX94,";",Calculations!CX95,"]"),_xlfn.TEXTJOIN("",1,CX103," (", CX104,"%)"))</f>
        <v>28 (29,2%)</v>
      </c>
      <c r="CY105" s="152" t="str">
        <f>IF(CY$2="Scale",_xlfn.TEXTJOIN("",1,Calculations!CY93," [", Calculations!CY94,";",Calculations!CY95,"]"),_xlfn.TEXTJOIN("",1,CY103," (", CY104,"%)"))</f>
        <v>2 (2,1%)</v>
      </c>
      <c r="CZ105" s="152" t="str">
        <f>IF(CZ$2="Scale",_xlfn.TEXTJOIN("",1,Calculations!CZ93," [", Calculations!CZ94,";",Calculations!CZ95,"]"),_xlfn.TEXTJOIN("",1,CZ103," (", CZ104,"%)"))</f>
        <v>2 (2,1%)</v>
      </c>
      <c r="DA105" s="152" t="str">
        <f>IF(DA$2="Scale",_xlfn.TEXTJOIN("",1,Calculations!DA93," [", Calculations!DA94,";",Calculations!DA95,"]"),_xlfn.TEXTJOIN("",1,DA103," (", DA104,"%)"))</f>
        <v>2 (2,1%)</v>
      </c>
      <c r="DB105" s="152" t="str">
        <f>IF(DB$2="Scale",_xlfn.TEXTJOIN("",1,Calculations!DB93," [", Calculations!DB94,";",Calculations!DB95,"]"),_xlfn.TEXTJOIN("",1,DB103," (", DB104,"%)"))</f>
        <v>6 (6,3%)</v>
      </c>
      <c r="DC105" s="152" t="str">
        <f>IF(DC$2="Scale",_xlfn.TEXTJOIN("",1,Calculations!DC93," [", Calculations!DC94,";",Calculations!DC95,"]"),_xlfn.TEXTJOIN("",1,DC103," (", DC104,"%)"))</f>
        <v>38 (39,6%)</v>
      </c>
      <c r="DD105" s="152" t="str">
        <f>IF(DD$2="Scale",_xlfn.TEXTJOIN("",1,Calculations!DD93," [", Calculations!DD94,";",Calculations!DD95,"]"),_xlfn.TEXTJOIN("",1,DD103," (", DD104,"%)"))</f>
        <v>0 (0%)</v>
      </c>
      <c r="DE105" s="152" t="str">
        <f>IF(DE$2="Scale",_xlfn.TEXTJOIN("",1,Calculations!DE93," [", Calculations!DE94,";",Calculations!DE95,"]"),_xlfn.TEXTJOIN("",1,DE103," (", DE104,"%)"))</f>
        <v>1 (1%)</v>
      </c>
      <c r="DF105" s="152" t="str">
        <f>IF(DF$2="Scale",_xlfn.TEXTJOIN("",1,Calculations!DF93," [", Calculations!DF94,";",Calculations!DF95,"]"),_xlfn.TEXTJOIN("",1,DF103," (", DF104,"%)"))</f>
        <v>0 (0%)</v>
      </c>
      <c r="DG105" s="152" t="str">
        <f>IF(DG$2="Scale",_xlfn.TEXTJOIN("",1,Calculations!DG93," [", Calculations!DG94,";",Calculations!DG95,"]"),_xlfn.TEXTJOIN("",1,DG103," (", DG104,"%)"))</f>
        <v>1 (1%)</v>
      </c>
      <c r="DH105" s="152" t="str">
        <f>IF(DH$2="Scale",_xlfn.TEXTJOIN("",1,Calculations!DH93," [", Calculations!DH94,";",Calculations!DH95,"]"),_xlfn.TEXTJOIN("",1,DH103," (", DH104,"%)"))</f>
        <v>61 (63,5%)</v>
      </c>
      <c r="DI105" s="152" t="str">
        <f>IF(DI$2="Scale",_xlfn.TEXTJOIN("",1,Calculations!DI93," [", Calculations!DI94,";",Calculations!DI95,"]"),_xlfn.TEXTJOIN("",1,DI103," (", DI104,"%)"))</f>
        <v>0 (0%)</v>
      </c>
      <c r="DJ105" s="152" t="str">
        <f>IF(DJ$2="Scale",_xlfn.TEXTJOIN("",1,Calculations!DJ93," [", Calculations!DJ94,";",Calculations!DJ95,"]"),_xlfn.TEXTJOIN("",1,DJ103," (", DJ104,"%)"))</f>
        <v>1 (1%)</v>
      </c>
      <c r="DK105" s="152" t="str">
        <f>IF(DK$2="Scale",_xlfn.TEXTJOIN("",1,Calculations!DK93," [", Calculations!DK94,";",Calculations!DK95,"]"),_xlfn.TEXTJOIN("",1,DK103," (", DK104,"%)"))</f>
        <v>1 (1%)</v>
      </c>
      <c r="DL105" s="152" t="str">
        <f>IF(DL$2="Scale",_xlfn.TEXTJOIN("",1,Calculations!DL93," [", Calculations!DL94,";",Calculations!DL95,"]"),_xlfn.TEXTJOIN("",1,DL103," (", DL104,"%)"))</f>
        <v>59 (61,5%)</v>
      </c>
      <c r="DM105" s="152" t="str">
        <f>IF(DM$2="Scale",_xlfn.TEXTJOIN("",1,Calculations!DM93," [", Calculations!DM94,";",Calculations!DM95,"]"),_xlfn.TEXTJOIN("",1,DM103," (", DM104,"%)"))</f>
        <v>16 (16,7%)</v>
      </c>
      <c r="DN105" s="152" t="str">
        <f>IF(DN$2="Scale",_xlfn.TEXTJOIN("",1,Calculations!DN93," [", Calculations!DN94,";",Calculations!DN95,"]"),_xlfn.TEXTJOIN("",1,DN103," (", DN104,"%)"))</f>
        <v>27 (28,1%)</v>
      </c>
      <c r="DO105" s="152" t="str">
        <f>IF(DO$2="Scale",_xlfn.TEXTJOIN("",1,Calculations!DO93," [", Calculations!DO94,";",Calculations!DO95,"]"),_xlfn.TEXTJOIN("",1,DO103," (", DO104,"%)"))</f>
        <v>0 (0%)</v>
      </c>
      <c r="DP105" s="152" t="str">
        <f>IF(DP$2="Scale",_xlfn.TEXTJOIN("",1,Calculations!DP93," [", Calculations!DP94,";",Calculations!DP95,"]"),_xlfn.TEXTJOIN("",1,DP103," (", DP104,"%)"))</f>
        <v>13 (13,5%)</v>
      </c>
      <c r="DQ105" s="152" t="str">
        <f>IF(DQ$2="Scale",_xlfn.TEXTJOIN("",1,Calculations!DQ93," [", Calculations!DQ94,";",Calculations!DQ95,"]"),_xlfn.TEXTJOIN("",1,DQ103," (", DQ104,"%)"))</f>
        <v>0 (0%)</v>
      </c>
      <c r="DR105" s="152" t="str">
        <f>IF(DR$2="Scale",_xlfn.TEXTJOIN("",1,Calculations!DR93," [", Calculations!DR94,";",Calculations!DR95,"]"),_xlfn.TEXTJOIN("",1,DR103," (", DR104,"%)"))</f>
        <v>31 (32,3%)</v>
      </c>
      <c r="DS105" s="152" t="str">
        <f>IF(DS$2="Scale",_xlfn.TEXTJOIN("",1,Calculations!DS93," [", Calculations!DS94,";",Calculations!DS95,"]"),_xlfn.TEXTJOIN("",1,DS103," (", DS104,"%)"))</f>
        <v>12 (12,5%)</v>
      </c>
      <c r="DT105" s="152" t="str">
        <f>IF(DT$2="Scale",_xlfn.TEXTJOIN("",1,Calculations!DT93," [", Calculations!DT94,";",Calculations!DT95,"]"),_xlfn.TEXTJOIN("",1,DT103," (", DT104,"%)"))</f>
        <v>1 (1%)</v>
      </c>
      <c r="DU105" s="152" t="str">
        <f>IF(DU$2="Scale",_xlfn.TEXTJOIN("",1,Calculations!DU93," [", Calculations!DU94,";",Calculations!DU95,"]"),_xlfn.TEXTJOIN("",1,DU103," (", DU104,"%)"))</f>
        <v>63 (65,6%)</v>
      </c>
      <c r="DV105" s="152" t="str">
        <f>IF(DV$2="Scale",_xlfn.TEXTJOIN("",1,Calculations!DV93," [", Calculations!DV94,";",Calculations!DV95,"]"),_xlfn.TEXTJOIN("",1,DV103," (", DV104,"%)"))</f>
        <v>19 [15,5;25,5]</v>
      </c>
      <c r="DW105" s="152" t="str">
        <f>IF(DW$2="Scale",_xlfn.TEXTJOIN("",1,Calculations!DW93," [", Calculations!DW94,";",Calculations!DW95,"]"),_xlfn.TEXTJOIN("",1,DW103," (", DW104,"%)"))</f>
        <v>4 (4,2%)</v>
      </c>
      <c r="DX105" s="152" t="str">
        <f>IF(DX$2="Scale",_xlfn.TEXTJOIN("",1,Calculations!DX93," [", Calculations!DX94,";",Calculations!DX95,"]"),_xlfn.TEXTJOIN("",1,DX103," (", DX104,"%)"))</f>
        <v>8 (8,3%)</v>
      </c>
      <c r="DY105" s="152" t="str">
        <f>IF(DY$2="Scale",_xlfn.TEXTJOIN("",1,Calculations!DY93," [", Calculations!DY94,";",Calculations!DY95,"]"),_xlfn.TEXTJOIN("",1,DY103," (", DY104,"%)"))</f>
        <v>1 (1%)</v>
      </c>
      <c r="DZ105" s="152" t="str">
        <f>IF(DZ$2="Scale",_xlfn.TEXTJOIN("",1,Calculations!DZ93," [", Calculations!DZ94,";",Calculations!DZ95,"]"),_xlfn.TEXTJOIN("",1,DZ103," (", DZ104,"%)"))</f>
        <v>0 (0%)</v>
      </c>
      <c r="EA105" s="152" t="str">
        <f>IF(EA$2="Scale",_xlfn.TEXTJOIN("",1,Calculations!EA93," [", Calculations!EA94,";",Calculations!EA95,"]"),_xlfn.TEXTJOIN("",1,EA103," (", EA104,"%)"))</f>
        <v>6 (6,3%)</v>
      </c>
      <c r="EB105" s="152" t="str">
        <f>IF(EB$2="Scale",_xlfn.TEXTJOIN("",1,Calculations!EB93," [", Calculations!EB94,";",Calculations!EB95,"]"),_xlfn.TEXTJOIN("",1,EB103," (", EB104,"%)"))</f>
        <v>1 (1%)</v>
      </c>
      <c r="EC105" s="152" t="str">
        <f>IF(EC$2="Scale",_xlfn.TEXTJOIN("",1,Calculations!EC93," [", Calculations!EC94,";",Calculations!EC95,"]"),_xlfn.TEXTJOIN("",1,EC103," (", EC104,"%)"))</f>
        <v>1 (1%)</v>
      </c>
      <c r="ED105" s="152" t="str">
        <f>IF(ED$2="Scale",_xlfn.TEXTJOIN("",1,Calculations!ED93," [", Calculations!ED94,";",Calculations!ED95,"]"),_xlfn.TEXTJOIN("",1,ED103," (", ED104,"%)"))</f>
        <v>0 (0%)</v>
      </c>
      <c r="EE105" s="152" t="str">
        <f>IF(EE$2="Scale",_xlfn.TEXTJOIN("",1,Calculations!EE93," [", Calculations!EE94,";",Calculations!EE95,"]"),_xlfn.TEXTJOIN("",1,EE103," (", EE104,"%)"))</f>
        <v>1 (1%)</v>
      </c>
      <c r="EF105" s="152" t="str">
        <f>IF(EF$2="Scale",_xlfn.TEXTJOIN("",1,Calculations!EF93," [", Calculations!EF94,";",Calculations!EF95,"]"),_xlfn.TEXTJOIN("",1,EF103," (", EF104,"%)"))</f>
        <v>1 (1%)</v>
      </c>
      <c r="EG105" s="152" t="str">
        <f>IF(EG$2="Scale",_xlfn.TEXTJOIN("",1,Calculations!EG93," [", Calculations!EG94,";",Calculations!EG95,"]"),_xlfn.TEXTJOIN("",1,EG103," (", EG104,"%)"))</f>
        <v>43 (44,8%)</v>
      </c>
      <c r="EH105" s="152" t="str">
        <f>IF(EH$2="Scale",_xlfn.TEXTJOIN("",1,Calculations!EH93," [", Calculations!EH94,";",Calculations!EH95,"]"),_xlfn.TEXTJOIN("",1,EH103," (", EH104,"%)"))</f>
        <v>8 (8,3%)</v>
      </c>
      <c r="EI105" s="152" t="str">
        <f>IF(EI$2="Scale",_xlfn.TEXTJOIN("",1,Calculations!EI93," [", Calculations!EI94,";",Calculations!EI95,"]"),_xlfn.TEXTJOIN("",1,EI103," (", EI104,"%)"))</f>
        <v>3 (3,1%)</v>
      </c>
      <c r="EJ105" s="152" t="str">
        <f>IF(EJ$2="Scale",_xlfn.TEXTJOIN("",1,Calculations!EJ93," [", Calculations!EJ94,";",Calculations!EJ95,"]"),_xlfn.TEXTJOIN("",1,EJ103," (", EJ104,"%)"))</f>
        <v>5 (5,2%)</v>
      </c>
      <c r="EK105" s="152" t="str">
        <f>IF(EK$2="Scale",_xlfn.TEXTJOIN("",1,Calculations!EK93," [", Calculations!EK94,";",Calculations!EK95,"]"),_xlfn.TEXTJOIN("",1,EK103," (", EK104,"%)"))</f>
        <v>4 (4,2%)</v>
      </c>
      <c r="EL105" s="152" t="str">
        <f>IF(EL$2="Scale",_xlfn.TEXTJOIN("",1,Calculations!EL93," [", Calculations!EL94,";",Calculations!EL95,"]"),_xlfn.TEXTJOIN("",1,EL103," (", EL104,"%)"))</f>
        <v>2 (2,1%)</v>
      </c>
      <c r="EM105" s="152" t="str">
        <f>IF(EM$2="Scale",_xlfn.TEXTJOIN("",1,Calculations!EM93," [", Calculations!EM94,";",Calculations!EM95,"]"),_xlfn.TEXTJOIN("",1,EM103," (", EM104,"%)"))</f>
        <v>1 (1%)</v>
      </c>
      <c r="EN105" s="152" t="str">
        <f>IF(EN$2="Scale",_xlfn.TEXTJOIN("",1,Calculations!EN93," [", Calculations!EN94,";",Calculations!EN95,"]"),_xlfn.TEXTJOIN("",1,EN103," (", EN104,"%)"))</f>
        <v>1 (1%)</v>
      </c>
      <c r="EO105" s="152" t="str">
        <f>IF(EO$2="Scale",_xlfn.TEXTJOIN("",1,Calculations!EO93," [", Calculations!EO94,";",Calculations!EO95,"]"),_xlfn.TEXTJOIN("",1,EO103," (", EO104,"%)"))</f>
        <v>42 (43,8%)</v>
      </c>
      <c r="EP105" s="152" t="str">
        <f>IF(EP$2="Scale",_xlfn.TEXTJOIN("",1,Calculations!EP93," [", Calculations!EP94,";",Calculations!EP95,"]"),_xlfn.TEXTJOIN("",1,EP103," (", EP104,"%)"))</f>
        <v>6 (6,3%)</v>
      </c>
      <c r="EQ105" s="152" t="str">
        <f>IF(EQ$2="Scale",_xlfn.TEXTJOIN("",1,Calculations!EQ93," [", Calculations!EQ94,";",Calculations!EQ95,"]"),_xlfn.TEXTJOIN("",1,EQ103," (", EQ104,"%)"))</f>
        <v>23 (24%)</v>
      </c>
      <c r="ER105" s="152" t="str">
        <f>IF(ER$2="Scale",_xlfn.TEXTJOIN("",1,Calculations!ER93," [", Calculations!ER94,";",Calculations!ER95,"]"),_xlfn.TEXTJOIN("",1,ER103," (", ER104,"%)"))</f>
        <v>13 (13,5%)</v>
      </c>
      <c r="ES105" s="152" t="str">
        <f>IF(ES$2="Scale",_xlfn.TEXTJOIN("",1,Calculations!ES93," [", Calculations!ES94,";",Calculations!ES95,"]"),_xlfn.TEXTJOIN("",1,ES103," (", ES104,"%)"))</f>
        <v>36 (37,5%)</v>
      </c>
      <c r="ET105" s="152" t="str">
        <f>IF(ET$2="Scale",_xlfn.TEXTJOIN("",1,Calculations!ET93," [", Calculations!ET94,";",Calculations!ET95,"]"),_xlfn.TEXTJOIN("",1,ET103," (", ET104,"%)"))</f>
        <v>2 (2,1%)</v>
      </c>
      <c r="EU105" s="152" t="str">
        <f>IF(EU$2="Scale",_xlfn.TEXTJOIN("",1,Calculations!EU93," [", Calculations!EU94,";",Calculations!EU95,"]"),_xlfn.TEXTJOIN("",1,EU103," (", EU104,"%)"))</f>
        <v>2 (2,1%)</v>
      </c>
      <c r="EV105" s="152" t="str">
        <f>IF(EV$2="Scale",_xlfn.TEXTJOIN("",1,Calculations!EV93," [", Calculations!EV94,";",Calculations!EV95,"]"),_xlfn.TEXTJOIN("",1,EV103," (", EV104,"%)"))</f>
        <v>5 (5,2%)</v>
      </c>
      <c r="EW105" s="152" t="str">
        <f>IF(EW$2="Scale",_xlfn.TEXTJOIN("",1,Calculations!EW93," [", Calculations!EW94,";",Calculations!EW95,"]"),_xlfn.TEXTJOIN("",1,EW103," (", EW104,"%)"))</f>
        <v>52 (54,2%)</v>
      </c>
      <c r="EX105" s="152" t="str">
        <f>IF(EX$2="Scale",_xlfn.TEXTJOIN("",1,Calculations!EX93," [", Calculations!EX94,";",Calculations!EX95,"]"),_xlfn.TEXTJOIN("",1,EX103," (", EX104,"%)"))</f>
        <v>10 (10,4%)</v>
      </c>
      <c r="EY105" s="152" t="str">
        <f>IF(EY$2="Scale",_xlfn.TEXTJOIN("",1,Calculations!EY93," [", Calculations!EY94,";",Calculations!EY95,"]"),_xlfn.TEXTJOIN("",1,EY103," (", EY104,"%)"))</f>
        <v>27 (28,1%)</v>
      </c>
      <c r="EZ105" s="152" t="str">
        <f>IF(EZ$2="Scale",_xlfn.TEXTJOIN("",1,Calculations!EZ93," [", Calculations!EZ94,";",Calculations!EZ95,"]"),_xlfn.TEXTJOIN("",1,EZ103," (", EZ104,"%)"))</f>
        <v>26 (27,1%)</v>
      </c>
      <c r="FA105" s="152" t="str">
        <f>IF(FA$2="Scale",_xlfn.TEXTJOIN("",1,Calculations!FA93," [", Calculations!FA94,";",Calculations!FA95,"]"),_xlfn.TEXTJOIN("",1,FA103," (", FA104,"%)"))</f>
        <v>19 (19,8%)</v>
      </c>
      <c r="FB105" s="152" t="str">
        <f>IF(FB$2="Scale",_xlfn.TEXTJOIN("",1,Calculations!FB93," [", Calculations!FB94,";",Calculations!FB95,"]"),_xlfn.TEXTJOIN("",1,FB103," (", FB104,"%)"))</f>
        <v>8 (8,3%)</v>
      </c>
      <c r="FC105" s="152" t="str">
        <f>IF(FC$2="Scale",_xlfn.TEXTJOIN("",1,Calculations!FC93," [", Calculations!FC94,";",Calculations!FC95,"]"),_xlfn.TEXTJOIN("",1,FC103," (", FC104,"%)"))</f>
        <v>25 (26%)</v>
      </c>
      <c r="FD105" s="152" t="str">
        <f>IF(FD$2="Scale",_xlfn.TEXTJOIN("",1,Calculations!FD93," [", Calculations!FD94,";",Calculations!FD95,"]"),_xlfn.TEXTJOIN("",1,FD103," (", FD104,"%)"))</f>
        <v>11 (11,5%)</v>
      </c>
      <c r="FE105" s="152" t="str">
        <f>IF(FE$2="Scale",_xlfn.TEXTJOIN("",1,Calculations!FE93," [", Calculations!FE94,";",Calculations!FE95,"]"),_xlfn.TEXTJOIN("",1,FE103," (", FE104,"%)"))</f>
        <v>0 (0%)</v>
      </c>
    </row>
    <row r="106" spans="1:161" x14ac:dyDescent="0.25">
      <c r="A106" s="198"/>
      <c r="B106" s="44" t="s">
        <v>390</v>
      </c>
      <c r="C106" s="44"/>
      <c r="D106">
        <f>SUMIF(Sum!$FI$4:$FI$155,"=0",Sum!B$2:B$153)</f>
        <v>4624</v>
      </c>
      <c r="E106">
        <f>SUMIF(Sum!$FI$4:$FI$155,"=0",Sum!C$2:C$153)</f>
        <v>30</v>
      </c>
      <c r="F106">
        <f>SUMIF(Sum!$FI$4:$FI$155,"=0",Sum!D$2:D$153)</f>
        <v>22</v>
      </c>
      <c r="G106">
        <f>SUMIF(Sum!$FI$4:$FI$155,"=0",Sum!E$2:E$153)</f>
        <v>20</v>
      </c>
      <c r="H106">
        <f>SUMIF(Sum!$FI$4:$FI$155,"=0",Sum!F$2:F$153)</f>
        <v>16</v>
      </c>
      <c r="I106">
        <f>SUMIF(Sum!$FI$4:$FI$155,"=0",Sum!G$2:G$153)</f>
        <v>60</v>
      </c>
      <c r="J106">
        <f>SUMIF(Sum!$FI$4:$FI$155,"=0",Sum!H$2:H$153)</f>
        <v>85</v>
      </c>
      <c r="K106">
        <f>SUMIF(Sum!$FI$4:$FI$155,"=0",Sum!I$2:I$153)</f>
        <v>15082</v>
      </c>
      <c r="L106">
        <f>SUMIF(Sum!$FI$4:$FI$155,"=0",Sum!J$2:J$153)</f>
        <v>7339</v>
      </c>
      <c r="M106">
        <f>SUMIF(Sum!$FI$4:$FI$155,"=0",Sum!K$2:K$153)</f>
        <v>2492.9700000000007</v>
      </c>
      <c r="N106">
        <f>SUMIF(Sum!$FI$4:$FI$155,"=0",Sum!L$2:L$153)</f>
        <v>21</v>
      </c>
      <c r="O106">
        <f>SUMIF(Sum!$FI$4:$FI$155,"=0",Sum!M$2:M$153)</f>
        <v>59</v>
      </c>
      <c r="P106">
        <f>SUMIF(Sum!$FI$4:$FI$155,"=0",Sum!N$2:N$153)</f>
        <v>8</v>
      </c>
      <c r="Q106">
        <f>SUMIF(Sum!$FI$4:$FI$155,"=0",Sum!O$2:O$153)</f>
        <v>80</v>
      </c>
      <c r="R106">
        <f>SUMIF(Sum!$FI$4:$FI$155,"=0",Sum!P$2:P$153)</f>
        <v>9</v>
      </c>
      <c r="S106">
        <f>SUMIF(Sum!$FI$4:$FI$155,"=0",Sum!Q$2:Q$153)</f>
        <v>63</v>
      </c>
      <c r="T106">
        <f>SUMIF(Sum!$FI$4:$FI$155,"=0",Sum!R$2:R$153)</f>
        <v>27</v>
      </c>
      <c r="U106">
        <f>SUMIF(Sum!$FI$4:$FI$155,"=0",Sum!S$2:S$153)</f>
        <v>19</v>
      </c>
      <c r="V106">
        <f>SUMIF(Sum!$FI$4:$FI$155,"=0",Sum!T$2:T$153)</f>
        <v>14</v>
      </c>
      <c r="W106">
        <f>SUMIF(Sum!$FI$4:$FI$155,"=0",Sum!U$2:U$153)</f>
        <v>6</v>
      </c>
      <c r="X106">
        <f>SUMIF(Sum!$FI$4:$FI$155,"=0",Sum!V$2:V$153)</f>
        <v>71</v>
      </c>
      <c r="Y106">
        <f>SUMIF(Sum!$FI$4:$FI$155,"=0",Sum!W$2:W$153)</f>
        <v>1</v>
      </c>
      <c r="Z106">
        <f>SUMIF(Sum!$FI$4:$FI$155,"=0",Sum!X$2:X$153)</f>
        <v>32</v>
      </c>
      <c r="AA106">
        <f>SUMIF(Sum!$FI$4:$FI$155,"=0",Sum!Y$2:Y$153)</f>
        <v>24</v>
      </c>
      <c r="AB106">
        <f>SUMIF(Sum!$FI$4:$FI$155,"=0",Sum!Z$2:Z$153)</f>
        <v>6</v>
      </c>
      <c r="AC106">
        <f>SUMIF(Sum!$FI$4:$FI$155,"=0",Sum!AA$2:AA$153)</f>
        <v>1</v>
      </c>
      <c r="AD106">
        <f>SUMIF(Sum!$FI$4:$FI$155,"=0",Sum!AB$2:AB$153)</f>
        <v>0</v>
      </c>
      <c r="AE106">
        <f>SUMIF(Sum!$FI$4:$FI$155,"=0",Sum!AC$2:AC$153)</f>
        <v>5</v>
      </c>
      <c r="AF106">
        <f>SUMIF(Sum!$FI$4:$FI$155,"=0",Sum!AD$2:AD$153)</f>
        <v>2</v>
      </c>
      <c r="AG106">
        <f>SUMIF(Sum!$FI$4:$FI$155,"=0",Sum!AE$2:AE$153)</f>
        <v>4</v>
      </c>
      <c r="AH106">
        <f>SUMIF(Sum!$FI$4:$FI$155,"=0",Sum!AF$2:AF$153)</f>
        <v>2</v>
      </c>
      <c r="AI106">
        <f>SUMIF(Sum!$FI$4:$FI$155,"=0",Sum!AG$2:AG$153)</f>
        <v>1</v>
      </c>
      <c r="AJ106">
        <f>SUMIF(Sum!$FI$4:$FI$155,"=0",Sum!AH$2:AH$153)</f>
        <v>6</v>
      </c>
      <c r="AK106">
        <f>SUMIF(Sum!$FI$4:$FI$155,"=0",Sum!AI$2:AI$153)</f>
        <v>3</v>
      </c>
      <c r="AL106">
        <f>SUMIF(Sum!$FI$4:$FI$155,"=0",Sum!AJ$2:AJ$153)</f>
        <v>0</v>
      </c>
      <c r="AM106">
        <f>SUMIF(Sum!$FI$4:$FI$155,"=0",Sum!AK$2:AK$153)</f>
        <v>6</v>
      </c>
      <c r="AN106">
        <f>SUMIF(Sum!$FI$4:$FI$155,"=0",Sum!AL$2:AL$153)</f>
        <v>27</v>
      </c>
      <c r="AO106">
        <f>SUMIF(Sum!$FI$4:$FI$155,"=0",Sum!AM$2:AM$153)</f>
        <v>30</v>
      </c>
      <c r="AP106">
        <f>SUMIF(Sum!$FI$4:$FI$155,"=0",Sum!AN$2:AN$153)</f>
        <v>4</v>
      </c>
      <c r="AQ106">
        <f>SUMIF(Sum!$FI$4:$FI$155,"=0",Sum!AO$2:AO$153)</f>
        <v>1</v>
      </c>
      <c r="AR106">
        <f>SUMIF(Sum!$FI$4:$FI$155,"=0",Sum!AP$2:AP$153)</f>
        <v>5</v>
      </c>
      <c r="AS106">
        <f>SUMIF(Sum!$FI$4:$FI$155,"=0",Sum!AQ$2:AQ$153)</f>
        <v>20</v>
      </c>
      <c r="AT106">
        <f>SUMIF(Sum!$FI$4:$FI$155,"=0",Sum!AR$2:AR$153)</f>
        <v>48</v>
      </c>
      <c r="AU106">
        <f>SUMIF(Sum!$FI$4:$FI$155,"=0",Sum!AS$2:AS$153)</f>
        <v>9</v>
      </c>
      <c r="AV106">
        <f>SUMIF(Sum!$FI$4:$FI$155,"=0",Sum!AT$2:AT$153)</f>
        <v>11</v>
      </c>
      <c r="AW106">
        <f>SUMIF(Sum!$FI$4:$FI$155,"=0",Sum!AU$2:AU$153)</f>
        <v>6</v>
      </c>
      <c r="AX106">
        <f>SUMIF(Sum!$FI$4:$FI$155,"=0",Sum!AV$2:AV$153)</f>
        <v>72</v>
      </c>
      <c r="AY106">
        <f>SUMIF(Sum!$FI$4:$FI$155,"=0",Sum!AW$2:AW$153)</f>
        <v>10</v>
      </c>
      <c r="AZ106">
        <f>SUMIF(Sum!$FI$4:$FI$155,"=0",Sum!AX$2:AX$153)</f>
        <v>78</v>
      </c>
      <c r="BA106">
        <f>SUMIF(Sum!$FI$4:$FI$155,"=0",Sum!AY$2:AY$153)</f>
        <v>2496.5</v>
      </c>
      <c r="BB106">
        <f>SUMIF(Sum!$FI$4:$FI$155,"=0",Sum!AZ$2:AZ$153)</f>
        <v>98.45999999999998</v>
      </c>
      <c r="BC106">
        <f>SUMIF(Sum!$FI$4:$FI$155,"=0",Sum!BA$2:BA$153)</f>
        <v>288.97933333333333</v>
      </c>
      <c r="BD106">
        <f>SUMIF(Sum!$FI$4:$FI$155,"=0",Sum!BB$2:BB$153)</f>
        <v>0</v>
      </c>
      <c r="BE106">
        <f>SUMIF(Sum!$FI$4:$FI$155,"=0",Sum!BC$2:BC$153)</f>
        <v>14</v>
      </c>
      <c r="BF106">
        <f>SUMIF(Sum!$FI$4:$FI$155,"=0",Sum!BD$2:BD$153)</f>
        <v>74</v>
      </c>
      <c r="BG106">
        <f>SUMIF(Sum!$FI$4:$FI$155,"=0",Sum!BE$2:BE$153)</f>
        <v>98.9</v>
      </c>
      <c r="BH106">
        <f>SUMIF(Sum!$FI$4:$FI$155,"=0",Sum!BF$2:BF$153)</f>
        <v>15088.93137254903</v>
      </c>
      <c r="BI106">
        <f>SUMIF(Sum!$FI$4:$FI$155,"=0",Sum!BG$2:BG$153)</f>
        <v>78</v>
      </c>
      <c r="BJ106">
        <f>SUMIF(Sum!$FI$4:$FI$155,"=0",Sum!BH$2:BH$153)</f>
        <v>8298</v>
      </c>
      <c r="BK106">
        <f>SUMIF(Sum!$FI$4:$FI$155,"=0",Sum!BI$2:BI$153)</f>
        <v>5860</v>
      </c>
      <c r="BL106">
        <f>SUMIF(Sum!$FI$4:$FI$155,"=0",Sum!BJ$2:BJ$153)</f>
        <v>2684.0000000000014</v>
      </c>
      <c r="BM106">
        <f>SUMIF(Sum!$FI$4:$FI$155,"=0",Sum!BK$2:BK$153)</f>
        <v>0</v>
      </c>
      <c r="BN106">
        <f>SUMIF(Sum!$FI$4:$FI$155,"=0",Sum!BL$2:BL$153)</f>
        <v>185</v>
      </c>
      <c r="BO106">
        <f>SUMIF(Sum!$FI$4:$FI$155,"=0",Sum!BM$2:BM$153)</f>
        <v>10</v>
      </c>
      <c r="BP106">
        <f>SUMIF(Sum!$FI$4:$FI$155,"=0",Sum!BN$2:BN$153)</f>
        <v>3</v>
      </c>
      <c r="BQ106">
        <f>SUMIF(Sum!$FI$4:$FI$155,"=0",Sum!BO$2:BO$153)</f>
        <v>46</v>
      </c>
      <c r="BR106">
        <f>SUMIF(Sum!$FI$4:$FI$155,"=0",Sum!BP$2:BP$153)</f>
        <v>26</v>
      </c>
      <c r="BS106">
        <f>SUMIF(Sum!$FI$4:$FI$155,"=0",Sum!BQ$2:BQ$153)</f>
        <v>3</v>
      </c>
      <c r="BT106">
        <f>SUMIF(Sum!$FI$4:$FI$155,"=0",Sum!BR$2:BR$153)</f>
        <v>75</v>
      </c>
      <c r="BU106">
        <f>SUMIF(Sum!$FI$4:$FI$155,"=0",Sum!BS$2:BS$153)</f>
        <v>0</v>
      </c>
      <c r="BV106">
        <f>SUMIF(Sum!$FI$4:$FI$155,"=0",Sum!BT$2:BT$153)</f>
        <v>0</v>
      </c>
      <c r="BW106">
        <f>SUMIF(Sum!$FI$4:$FI$155,"=0",Sum!BU$2:BU$153)</f>
        <v>8</v>
      </c>
      <c r="BX106">
        <f>SUMIF(Sum!$FI$4:$FI$155,"=0",Sum!BV$2:BV$153)</f>
        <v>0</v>
      </c>
      <c r="BY106">
        <f>SUMIF(Sum!$FI$4:$FI$155,"=0",Sum!BW$2:BW$153)</f>
        <v>268</v>
      </c>
      <c r="BZ106">
        <f>SUMIF(Sum!$FI$4:$FI$155,"=0",Sum!BX$2:BX$153)</f>
        <v>0</v>
      </c>
      <c r="CA106">
        <f>SUMIF(Sum!$FI$4:$FI$155,"=0",Sum!BY$2:BY$153)</f>
        <v>18</v>
      </c>
      <c r="CB106">
        <f>SUMIF(Sum!$FI$4:$FI$155,"=0",Sum!BZ$2:BZ$153)</f>
        <v>50</v>
      </c>
      <c r="CC106">
        <f>SUMIF(Sum!$FI$4:$FI$155,"=0",Sum!CA$2:CA$153)</f>
        <v>18</v>
      </c>
      <c r="CD106">
        <f>SUMIF(Sum!$FI$4:$FI$155,"=0",Sum!CB$2:CB$153)</f>
        <v>18</v>
      </c>
      <c r="CE106">
        <f>SUMIF(Sum!$FI$4:$FI$155,"=0",Sum!CC$2:CC$153)</f>
        <v>14</v>
      </c>
      <c r="CF106">
        <f>SUMIF(Sum!$FI$4:$FI$155,"=0",Sum!CD$2:CD$153)</f>
        <v>0</v>
      </c>
      <c r="CG106">
        <f>SUMIF(Sum!$FI$4:$FI$155,"=0",Sum!CE$2:CE$153)</f>
        <v>49</v>
      </c>
      <c r="CH106">
        <f>SUMIF(Sum!$FI$4:$FI$155,"=0",Sum!CF$2:CF$153)</f>
        <v>11</v>
      </c>
      <c r="CI106">
        <f>SUMIF(Sum!$FI$4:$FI$155,"=0",Sum!CG$2:CG$153)</f>
        <v>70</v>
      </c>
      <c r="CJ106">
        <f>SUMIF(Sum!$FI$4:$FI$155,"=0",Sum!CH$2:CH$153)</f>
        <v>53220.469798657716</v>
      </c>
      <c r="CK106">
        <f>SUMIF(Sum!$FI$4:$FI$155,"=0",Sum!CI$2:CI$153)</f>
        <v>57538.310810810814</v>
      </c>
      <c r="CL106">
        <f>SUMIF(Sum!$FI$4:$FI$155,"=0",Sum!CJ$2:CJ$153)</f>
        <v>53</v>
      </c>
      <c r="CM106">
        <f>SUMIF(Sum!$FI$4:$FI$155,"=0",Sum!CK$2:CK$153)</f>
        <v>0</v>
      </c>
      <c r="CN106">
        <f>SUMIF(Sum!$FI$4:$FI$155,"=0",Sum!CL$2:CL$153)</f>
        <v>3</v>
      </c>
      <c r="CO106">
        <f>SUMIF(Sum!$FI$4:$FI$155,"=0",Sum!CM$2:CM$153)</f>
        <v>2</v>
      </c>
      <c r="CP106">
        <f>SUMIF(Sum!$FI$4:$FI$155,"=0",Sum!CN$2:CN$153)</f>
        <v>0</v>
      </c>
      <c r="CQ106">
        <f>SUMIF(Sum!$FI$4:$FI$155,"=0",Sum!CO$2:CO$153)</f>
        <v>1</v>
      </c>
      <c r="CR106">
        <f>SUMIF(Sum!$FI$4:$FI$155,"=0",Sum!CP$2:CP$153)</f>
        <v>25</v>
      </c>
      <c r="CS106">
        <f>SUMIF(Sum!$FI$4:$FI$155,"=0",Sum!CQ$2:CQ$153)</f>
        <v>4</v>
      </c>
      <c r="CT106">
        <f>SUMIF(Sum!$FI$4:$FI$155,"=0",Sum!CR$2:CR$153)</f>
        <v>1</v>
      </c>
      <c r="CU106">
        <f>SUMIF(Sum!$FI$4:$FI$155,"=0",Sum!CS$2:CS$153)</f>
        <v>0</v>
      </c>
      <c r="CV106">
        <f>SUMIF(Sum!$FI$4:$FI$155,"=0",Sum!CT$2:CT$153)</f>
        <v>0</v>
      </c>
      <c r="CW106">
        <f>SUMIF(Sum!$FI$4:$FI$155,"=0",Sum!CU$2:CU$153)</f>
        <v>16</v>
      </c>
      <c r="CX106">
        <f>SUMIF(Sum!$FI$4:$FI$155,"=0",Sum!CV$2:CV$153)</f>
        <v>39</v>
      </c>
      <c r="CY106">
        <f>SUMIF(Sum!$FI$4:$FI$155,"=0",Sum!CW$2:CW$153)</f>
        <v>3</v>
      </c>
      <c r="CZ106">
        <f>SUMIF(Sum!$FI$4:$FI$155,"=0",Sum!CX$2:CX$153)</f>
        <v>4</v>
      </c>
      <c r="DA106">
        <f>SUMIF(Sum!$FI$4:$FI$155,"=0",Sum!CY$2:CY$153)</f>
        <v>0</v>
      </c>
      <c r="DB106">
        <f>SUMIF(Sum!$FI$4:$FI$155,"=0",Sum!CZ$2:CZ$153)</f>
        <v>9</v>
      </c>
      <c r="DC106">
        <f>SUMIF(Sum!$FI$4:$FI$155,"=0",Sum!DA$2:DA$153)</f>
        <v>51</v>
      </c>
      <c r="DD106">
        <f>SUMIF(Sum!$FI$4:$FI$155,"=0",Sum!DB$2:DB$153)</f>
        <v>1</v>
      </c>
      <c r="DE106">
        <f>SUMIF(Sum!$FI$4:$FI$155,"=0",Sum!DC$2:DC$153)</f>
        <v>0</v>
      </c>
      <c r="DF106">
        <f>SUMIF(Sum!$FI$4:$FI$155,"=0",Sum!DD$2:DD$153)</f>
        <v>0</v>
      </c>
      <c r="DG106">
        <f>SUMIF(Sum!$FI$4:$FI$155,"=0",Sum!DE$2:DE$153)</f>
        <v>1</v>
      </c>
      <c r="DH106">
        <f>SUMIF(Sum!$FI$4:$FI$155,"=0",Sum!DF$2:DF$153)</f>
        <v>86</v>
      </c>
      <c r="DI106">
        <f>SUMIF(Sum!$FI$4:$FI$155,"=0",Sum!DG$2:DG$153)</f>
        <v>1</v>
      </c>
      <c r="DJ106">
        <f>SUMIF(Sum!$FI$4:$FI$155,"=0",Sum!DH$2:DH$153)</f>
        <v>0</v>
      </c>
      <c r="DK106">
        <f>SUMIF(Sum!$FI$4:$FI$155,"=0",Sum!DI$2:DI$153)</f>
        <v>0</v>
      </c>
      <c r="DL106">
        <f>SUMIF(Sum!$FI$4:$FI$155,"=0",Sum!DJ$2:DJ$153)</f>
        <v>85</v>
      </c>
      <c r="DM106">
        <f>SUMIF(Sum!$FI$4:$FI$155,"=0",Sum!DK$2:DK$153)</f>
        <v>27</v>
      </c>
      <c r="DN106">
        <f>SUMIF(Sum!$FI$4:$FI$155,"=0",Sum!DL$2:DL$153)</f>
        <v>27</v>
      </c>
      <c r="DO106">
        <f>SUMIF(Sum!$FI$4:$FI$155,"=0",Sum!DM$2:DM$153)</f>
        <v>0</v>
      </c>
      <c r="DP106">
        <f>SUMIF(Sum!$FI$4:$FI$155,"=0",Sum!DN$2:DN$153)</f>
        <v>14</v>
      </c>
      <c r="DQ106">
        <f>SUMIF(Sum!$FI$4:$FI$155,"=0",Sum!DO$2:DO$153)</f>
        <v>0</v>
      </c>
      <c r="DR106">
        <f>SUMIF(Sum!$FI$4:$FI$155,"=0",Sum!DP$2:DP$153)</f>
        <v>46</v>
      </c>
      <c r="DS106">
        <f>SUMIF(Sum!$FI$4:$FI$155,"=0",Sum!DQ$2:DQ$153)</f>
        <v>9</v>
      </c>
      <c r="DT106">
        <f>SUMIF(Sum!$FI$4:$FI$155,"=0",Sum!DR$2:DR$153)</f>
        <v>0</v>
      </c>
      <c r="DU106">
        <f>SUMIF(Sum!$FI$4:$FI$155,"=0",Sum!DS$2:DS$153)</f>
        <v>87</v>
      </c>
      <c r="DV106">
        <f>SUMIF(Sum!$FI$4:$FI$155,"=0",Sum!DT$2:DT$153)</f>
        <v>1920</v>
      </c>
      <c r="DW106">
        <f>SUMIF(Sum!$FI$4:$FI$155,"=0",Sum!DU$2:DU$153)</f>
        <v>2</v>
      </c>
      <c r="DX106">
        <f>SUMIF(Sum!$FI$4:$FI$155,"=0",Sum!DV$2:DV$153)</f>
        <v>10</v>
      </c>
      <c r="DY106">
        <f>SUMIF(Sum!$FI$4:$FI$155,"=0",Sum!DW$2:DW$153)</f>
        <v>2</v>
      </c>
      <c r="DZ106">
        <f>SUMIF(Sum!$FI$4:$FI$155,"=0",Sum!DX$2:DX$153)</f>
        <v>0</v>
      </c>
      <c r="EA106">
        <f>SUMIF(Sum!$FI$4:$FI$155,"=0",Sum!DY$2:DY$153)</f>
        <v>6</v>
      </c>
      <c r="EB106">
        <f>SUMIF(Sum!$FI$4:$FI$155,"=0",Sum!DZ$2:DZ$153)</f>
        <v>1</v>
      </c>
      <c r="EC106">
        <f>SUMIF(Sum!$FI$4:$FI$155,"=0",Sum!EA$2:EA$153)</f>
        <v>1</v>
      </c>
      <c r="ED106">
        <f>SUMIF(Sum!$FI$4:$FI$155,"=0",Sum!EB$2:EB$153)</f>
        <v>1</v>
      </c>
      <c r="EE106">
        <f>SUMIF(Sum!$FI$4:$FI$155,"=0",Sum!EC$2:EC$153)</f>
        <v>1</v>
      </c>
      <c r="EF106">
        <f>SUMIF(Sum!$FI$4:$FI$155,"=0",Sum!ED$2:ED$153)</f>
        <v>1</v>
      </c>
      <c r="EG106">
        <f>SUMIF(Sum!$FI$4:$FI$155,"=0",Sum!EE$2:EE$153)</f>
        <v>63</v>
      </c>
      <c r="EH106">
        <f>SUMIF(Sum!$FI$4:$FI$155,"=0",Sum!EF$2:EF$153)</f>
        <v>8</v>
      </c>
      <c r="EI106">
        <f>SUMIF(Sum!$FI$4:$FI$155,"=0",Sum!EG$2:EG$153)</f>
        <v>4</v>
      </c>
      <c r="EJ106">
        <f>SUMIF(Sum!$FI$4:$FI$155,"=0",Sum!EH$2:EH$153)</f>
        <v>3</v>
      </c>
      <c r="EK106">
        <f>SUMIF(Sum!$FI$4:$FI$155,"=0",Sum!EI$2:EI$153)</f>
        <v>3</v>
      </c>
      <c r="EL106">
        <f>SUMIF(Sum!$FI$4:$FI$155,"=0",Sum!EJ$2:EJ$153)</f>
        <v>2</v>
      </c>
      <c r="EM106">
        <f>SUMIF(Sum!$FI$4:$FI$155,"=0",Sum!EK$2:EK$153)</f>
        <v>2</v>
      </c>
      <c r="EN106">
        <f>SUMIF(Sum!$FI$4:$FI$155,"=0",Sum!EL$2:EL$153)</f>
        <v>1</v>
      </c>
      <c r="EO106">
        <f>SUMIF(Sum!$FI$4:$FI$155,"=0",Sum!EM$2:EM$153)</f>
        <v>60</v>
      </c>
      <c r="EP106">
        <f>SUMIF(Sum!$FI$4:$FI$155,"=0",Sum!EN$2:EN$153)</f>
        <v>4</v>
      </c>
      <c r="EQ106">
        <f>SUMIF(Sum!$FI$4:$FI$155,"=0",Sum!EO$2:EO$153)</f>
        <v>34</v>
      </c>
      <c r="ER106">
        <f>SUMIF(Sum!$FI$4:$FI$155,"=0",Sum!EP$2:EP$153)</f>
        <v>15</v>
      </c>
      <c r="ES106">
        <f>SUMIF(Sum!$FI$4:$FI$155,"=0",Sum!EQ$2:EQ$153)</f>
        <v>49</v>
      </c>
      <c r="ET106">
        <f>SUMIF(Sum!$FI$4:$FI$155,"=0",Sum!ER$2:ER$153)</f>
        <v>1</v>
      </c>
      <c r="EU106">
        <f>SUMIF(Sum!$FI$4:$FI$155,"=0",Sum!ES$2:ES$153)</f>
        <v>1</v>
      </c>
      <c r="EV106">
        <f>SUMIF(Sum!$FI$4:$FI$155,"=0",Sum!ET$2:ET$153)</f>
        <v>3</v>
      </c>
      <c r="EW106">
        <f>SUMIF(Sum!$FI$4:$FI$155,"=0",Sum!EU$2:EU$153)</f>
        <v>62</v>
      </c>
      <c r="EX106">
        <f>SUMIF(Sum!$FI$4:$FI$155,"=0",Sum!EV$2:EV$153)</f>
        <v>10</v>
      </c>
      <c r="EY106">
        <f>SUMIF(Sum!$FI$4:$FI$155,"=0",Sum!EW$2:EW$153)</f>
        <v>32</v>
      </c>
      <c r="EZ106">
        <f>SUMIF(Sum!$FI$4:$FI$155,"=0",Sum!EX$2:EX$153)</f>
        <v>46</v>
      </c>
      <c r="FA106">
        <f>SUMIF(Sum!$FI$4:$FI$155,"=0",Sum!EY$2:EY$153)</f>
        <v>31</v>
      </c>
      <c r="FB106">
        <f>SUMIF(Sum!$FI$4:$FI$155,"=0",Sum!EZ$2:EZ$153)</f>
        <v>14</v>
      </c>
      <c r="FC106">
        <f>SUMIF(Sum!$FI$4:$FI$155,"=0",Sum!FA$2:FA$153)</f>
        <v>32</v>
      </c>
      <c r="FD106">
        <f>SUMIF(Sum!$FI$4:$FI$155,"=0",Sum!FB$2:FB$153)</f>
        <v>10</v>
      </c>
      <c r="FE106">
        <f>SUMIF(Sum!$FI$4:$FI$155,"=0",Sum!FC$2:FC$153)</f>
        <v>1</v>
      </c>
    </row>
    <row r="107" spans="1:161" x14ac:dyDescent="0.25">
      <c r="A107" s="198"/>
      <c r="B107" s="44" t="s">
        <v>389</v>
      </c>
      <c r="C107" s="44"/>
      <c r="D107">
        <f>ROUND(D106/566*100,1)</f>
        <v>817</v>
      </c>
      <c r="E107">
        <f t="shared" ref="E107:BP107" si="277">ROUND(E106/566*100,1)</f>
        <v>5.3</v>
      </c>
      <c r="F107">
        <f t="shared" si="277"/>
        <v>3.9</v>
      </c>
      <c r="G107">
        <f t="shared" si="277"/>
        <v>3.5</v>
      </c>
      <c r="H107">
        <f t="shared" si="277"/>
        <v>2.8</v>
      </c>
      <c r="I107">
        <f t="shared" si="277"/>
        <v>10.6</v>
      </c>
      <c r="J107">
        <f t="shared" si="277"/>
        <v>15</v>
      </c>
      <c r="K107">
        <f t="shared" si="277"/>
        <v>2664.7</v>
      </c>
      <c r="L107">
        <f t="shared" si="277"/>
        <v>1296.5999999999999</v>
      </c>
      <c r="M107">
        <f t="shared" si="277"/>
        <v>440.5</v>
      </c>
      <c r="N107">
        <f t="shared" si="277"/>
        <v>3.7</v>
      </c>
      <c r="O107">
        <f t="shared" si="277"/>
        <v>10.4</v>
      </c>
      <c r="P107">
        <f t="shared" si="277"/>
        <v>1.4</v>
      </c>
      <c r="Q107">
        <f t="shared" si="277"/>
        <v>14.1</v>
      </c>
      <c r="R107">
        <f t="shared" si="277"/>
        <v>1.6</v>
      </c>
      <c r="S107">
        <f t="shared" si="277"/>
        <v>11.1</v>
      </c>
      <c r="T107">
        <f t="shared" si="277"/>
        <v>4.8</v>
      </c>
      <c r="U107">
        <f t="shared" si="277"/>
        <v>3.4</v>
      </c>
      <c r="V107">
        <f t="shared" si="277"/>
        <v>2.5</v>
      </c>
      <c r="W107">
        <f t="shared" si="277"/>
        <v>1.1000000000000001</v>
      </c>
      <c r="X107">
        <f t="shared" si="277"/>
        <v>12.5</v>
      </c>
      <c r="Y107">
        <f t="shared" si="277"/>
        <v>0.2</v>
      </c>
      <c r="Z107">
        <f t="shared" si="277"/>
        <v>5.7</v>
      </c>
      <c r="AA107">
        <f t="shared" si="277"/>
        <v>4.2</v>
      </c>
      <c r="AB107">
        <f t="shared" si="277"/>
        <v>1.1000000000000001</v>
      </c>
      <c r="AC107">
        <f t="shared" si="277"/>
        <v>0.2</v>
      </c>
      <c r="AD107">
        <f t="shared" si="277"/>
        <v>0</v>
      </c>
      <c r="AE107">
        <f t="shared" si="277"/>
        <v>0.9</v>
      </c>
      <c r="AF107">
        <f t="shared" si="277"/>
        <v>0.4</v>
      </c>
      <c r="AG107">
        <f t="shared" si="277"/>
        <v>0.7</v>
      </c>
      <c r="AH107">
        <f t="shared" si="277"/>
        <v>0.4</v>
      </c>
      <c r="AI107">
        <f t="shared" si="277"/>
        <v>0.2</v>
      </c>
      <c r="AJ107">
        <f t="shared" si="277"/>
        <v>1.1000000000000001</v>
      </c>
      <c r="AK107">
        <f t="shared" si="277"/>
        <v>0.5</v>
      </c>
      <c r="AL107">
        <f t="shared" si="277"/>
        <v>0</v>
      </c>
      <c r="AM107">
        <f t="shared" si="277"/>
        <v>1.1000000000000001</v>
      </c>
      <c r="AN107">
        <f t="shared" si="277"/>
        <v>4.8</v>
      </c>
      <c r="AO107">
        <f t="shared" si="277"/>
        <v>5.3</v>
      </c>
      <c r="AP107">
        <f t="shared" si="277"/>
        <v>0.7</v>
      </c>
      <c r="AQ107">
        <f t="shared" si="277"/>
        <v>0.2</v>
      </c>
      <c r="AR107">
        <f t="shared" si="277"/>
        <v>0.9</v>
      </c>
      <c r="AS107">
        <f t="shared" si="277"/>
        <v>3.5</v>
      </c>
      <c r="AT107">
        <f t="shared" si="277"/>
        <v>8.5</v>
      </c>
      <c r="AU107">
        <f t="shared" si="277"/>
        <v>1.6</v>
      </c>
      <c r="AV107">
        <f t="shared" si="277"/>
        <v>1.9</v>
      </c>
      <c r="AW107">
        <f t="shared" si="277"/>
        <v>1.1000000000000001</v>
      </c>
      <c r="AX107">
        <f t="shared" si="277"/>
        <v>12.7</v>
      </c>
      <c r="AY107">
        <f t="shared" si="277"/>
        <v>1.8</v>
      </c>
      <c r="AZ107">
        <f t="shared" si="277"/>
        <v>13.8</v>
      </c>
      <c r="BA107">
        <f t="shared" si="277"/>
        <v>441.1</v>
      </c>
      <c r="BB107">
        <f t="shared" si="277"/>
        <v>17.399999999999999</v>
      </c>
      <c r="BC107">
        <f t="shared" si="277"/>
        <v>51.1</v>
      </c>
      <c r="BD107">
        <f t="shared" si="277"/>
        <v>0</v>
      </c>
      <c r="BE107">
        <f t="shared" si="277"/>
        <v>2.5</v>
      </c>
      <c r="BF107">
        <f t="shared" si="277"/>
        <v>13.1</v>
      </c>
      <c r="BG107">
        <f t="shared" si="277"/>
        <v>17.5</v>
      </c>
      <c r="BH107">
        <f t="shared" si="277"/>
        <v>2665.9</v>
      </c>
      <c r="BI107">
        <f t="shared" si="277"/>
        <v>13.8</v>
      </c>
      <c r="BJ107">
        <f t="shared" si="277"/>
        <v>1466.1</v>
      </c>
      <c r="BK107">
        <f t="shared" si="277"/>
        <v>1035.3</v>
      </c>
      <c r="BL107">
        <f t="shared" si="277"/>
        <v>474.2</v>
      </c>
      <c r="BM107">
        <f t="shared" si="277"/>
        <v>0</v>
      </c>
      <c r="BN107">
        <f t="shared" si="277"/>
        <v>32.700000000000003</v>
      </c>
      <c r="BO107">
        <f t="shared" si="277"/>
        <v>1.8</v>
      </c>
      <c r="BP107">
        <f t="shared" si="277"/>
        <v>0.5</v>
      </c>
      <c r="BQ107">
        <f t="shared" ref="BQ107:EB107" si="278">ROUND(BQ106/566*100,1)</f>
        <v>8.1</v>
      </c>
      <c r="BR107">
        <f t="shared" si="278"/>
        <v>4.5999999999999996</v>
      </c>
      <c r="BS107">
        <f t="shared" si="278"/>
        <v>0.5</v>
      </c>
      <c r="BT107">
        <f t="shared" si="278"/>
        <v>13.3</v>
      </c>
      <c r="BU107">
        <f t="shared" si="278"/>
        <v>0</v>
      </c>
      <c r="BV107">
        <f t="shared" si="278"/>
        <v>0</v>
      </c>
      <c r="BW107">
        <f t="shared" si="278"/>
        <v>1.4</v>
      </c>
      <c r="BX107">
        <f t="shared" si="278"/>
        <v>0</v>
      </c>
      <c r="BY107">
        <f t="shared" si="278"/>
        <v>47.3</v>
      </c>
      <c r="BZ107">
        <f t="shared" si="278"/>
        <v>0</v>
      </c>
      <c r="CA107">
        <f t="shared" si="278"/>
        <v>3.2</v>
      </c>
      <c r="CB107">
        <f t="shared" si="278"/>
        <v>8.8000000000000007</v>
      </c>
      <c r="CC107">
        <f t="shared" si="278"/>
        <v>3.2</v>
      </c>
      <c r="CD107">
        <f t="shared" si="278"/>
        <v>3.2</v>
      </c>
      <c r="CE107">
        <f t="shared" si="278"/>
        <v>2.5</v>
      </c>
      <c r="CF107">
        <f t="shared" si="278"/>
        <v>0</v>
      </c>
      <c r="CG107">
        <f t="shared" si="278"/>
        <v>8.6999999999999993</v>
      </c>
      <c r="CH107">
        <f t="shared" si="278"/>
        <v>1.9</v>
      </c>
      <c r="CI107">
        <f t="shared" si="278"/>
        <v>12.4</v>
      </c>
      <c r="CJ107">
        <f t="shared" si="278"/>
        <v>9402.9</v>
      </c>
      <c r="CK107">
        <f t="shared" si="278"/>
        <v>10165.799999999999</v>
      </c>
      <c r="CL107">
        <f t="shared" si="278"/>
        <v>9.4</v>
      </c>
      <c r="CM107">
        <f t="shared" si="278"/>
        <v>0</v>
      </c>
      <c r="CN107">
        <f t="shared" si="278"/>
        <v>0.5</v>
      </c>
      <c r="CO107">
        <f t="shared" si="278"/>
        <v>0.4</v>
      </c>
      <c r="CP107">
        <f t="shared" si="278"/>
        <v>0</v>
      </c>
      <c r="CQ107">
        <f t="shared" si="278"/>
        <v>0.2</v>
      </c>
      <c r="CR107">
        <f t="shared" si="278"/>
        <v>4.4000000000000004</v>
      </c>
      <c r="CS107">
        <f t="shared" si="278"/>
        <v>0.7</v>
      </c>
      <c r="CT107">
        <f t="shared" si="278"/>
        <v>0.2</v>
      </c>
      <c r="CU107">
        <f t="shared" si="278"/>
        <v>0</v>
      </c>
      <c r="CV107">
        <f t="shared" si="278"/>
        <v>0</v>
      </c>
      <c r="CW107">
        <f t="shared" si="278"/>
        <v>2.8</v>
      </c>
      <c r="CX107">
        <f t="shared" si="278"/>
        <v>6.9</v>
      </c>
      <c r="CY107">
        <f t="shared" si="278"/>
        <v>0.5</v>
      </c>
      <c r="CZ107">
        <f t="shared" si="278"/>
        <v>0.7</v>
      </c>
      <c r="DA107">
        <f t="shared" si="278"/>
        <v>0</v>
      </c>
      <c r="DB107">
        <f t="shared" si="278"/>
        <v>1.6</v>
      </c>
      <c r="DC107">
        <f t="shared" si="278"/>
        <v>9</v>
      </c>
      <c r="DD107">
        <f t="shared" si="278"/>
        <v>0.2</v>
      </c>
      <c r="DE107">
        <f t="shared" si="278"/>
        <v>0</v>
      </c>
      <c r="DF107">
        <f t="shared" si="278"/>
        <v>0</v>
      </c>
      <c r="DG107">
        <f t="shared" si="278"/>
        <v>0.2</v>
      </c>
      <c r="DH107">
        <f t="shared" si="278"/>
        <v>15.2</v>
      </c>
      <c r="DI107">
        <f t="shared" si="278"/>
        <v>0.2</v>
      </c>
      <c r="DJ107">
        <f t="shared" si="278"/>
        <v>0</v>
      </c>
      <c r="DK107">
        <f t="shared" si="278"/>
        <v>0</v>
      </c>
      <c r="DL107">
        <f t="shared" si="278"/>
        <v>15</v>
      </c>
      <c r="DM107">
        <f t="shared" si="278"/>
        <v>4.8</v>
      </c>
      <c r="DN107">
        <f t="shared" si="278"/>
        <v>4.8</v>
      </c>
      <c r="DO107">
        <f t="shared" si="278"/>
        <v>0</v>
      </c>
      <c r="DP107">
        <f t="shared" si="278"/>
        <v>2.5</v>
      </c>
      <c r="DQ107">
        <f t="shared" si="278"/>
        <v>0</v>
      </c>
      <c r="DR107">
        <f t="shared" si="278"/>
        <v>8.1</v>
      </c>
      <c r="DS107">
        <f t="shared" si="278"/>
        <v>1.6</v>
      </c>
      <c r="DT107">
        <f t="shared" si="278"/>
        <v>0</v>
      </c>
      <c r="DU107">
        <f t="shared" si="278"/>
        <v>15.4</v>
      </c>
      <c r="DV107">
        <f t="shared" si="278"/>
        <v>339.2</v>
      </c>
      <c r="DW107">
        <f t="shared" si="278"/>
        <v>0.4</v>
      </c>
      <c r="DX107">
        <f t="shared" si="278"/>
        <v>1.8</v>
      </c>
      <c r="DY107">
        <f t="shared" si="278"/>
        <v>0.4</v>
      </c>
      <c r="DZ107">
        <f t="shared" si="278"/>
        <v>0</v>
      </c>
      <c r="EA107">
        <f t="shared" si="278"/>
        <v>1.1000000000000001</v>
      </c>
      <c r="EB107">
        <f t="shared" si="278"/>
        <v>0.2</v>
      </c>
      <c r="EC107">
        <f t="shared" ref="EC107:FE107" si="279">ROUND(EC106/566*100,1)</f>
        <v>0.2</v>
      </c>
      <c r="ED107">
        <f t="shared" si="279"/>
        <v>0.2</v>
      </c>
      <c r="EE107">
        <f t="shared" si="279"/>
        <v>0.2</v>
      </c>
      <c r="EF107">
        <f t="shared" si="279"/>
        <v>0.2</v>
      </c>
      <c r="EG107">
        <f t="shared" si="279"/>
        <v>11.1</v>
      </c>
      <c r="EH107">
        <f t="shared" si="279"/>
        <v>1.4</v>
      </c>
      <c r="EI107">
        <f t="shared" si="279"/>
        <v>0.7</v>
      </c>
      <c r="EJ107">
        <f t="shared" si="279"/>
        <v>0.5</v>
      </c>
      <c r="EK107">
        <f t="shared" si="279"/>
        <v>0.5</v>
      </c>
      <c r="EL107">
        <f t="shared" si="279"/>
        <v>0.4</v>
      </c>
      <c r="EM107">
        <f t="shared" si="279"/>
        <v>0.4</v>
      </c>
      <c r="EN107">
        <f t="shared" si="279"/>
        <v>0.2</v>
      </c>
      <c r="EO107">
        <f t="shared" si="279"/>
        <v>10.6</v>
      </c>
      <c r="EP107">
        <f t="shared" si="279"/>
        <v>0.7</v>
      </c>
      <c r="EQ107">
        <f t="shared" si="279"/>
        <v>6</v>
      </c>
      <c r="ER107">
        <f t="shared" si="279"/>
        <v>2.7</v>
      </c>
      <c r="ES107">
        <f t="shared" si="279"/>
        <v>8.6999999999999993</v>
      </c>
      <c r="ET107">
        <f t="shared" si="279"/>
        <v>0.2</v>
      </c>
      <c r="EU107">
        <f t="shared" si="279"/>
        <v>0.2</v>
      </c>
      <c r="EV107">
        <f t="shared" si="279"/>
        <v>0.5</v>
      </c>
      <c r="EW107">
        <f t="shared" si="279"/>
        <v>11</v>
      </c>
      <c r="EX107">
        <f t="shared" si="279"/>
        <v>1.8</v>
      </c>
      <c r="EY107">
        <f t="shared" si="279"/>
        <v>5.7</v>
      </c>
      <c r="EZ107">
        <f t="shared" si="279"/>
        <v>8.1</v>
      </c>
      <c r="FA107">
        <f t="shared" si="279"/>
        <v>5.5</v>
      </c>
      <c r="FB107">
        <f t="shared" si="279"/>
        <v>2.5</v>
      </c>
      <c r="FC107">
        <f t="shared" si="279"/>
        <v>5.7</v>
      </c>
      <c r="FD107">
        <f t="shared" si="279"/>
        <v>1.8</v>
      </c>
      <c r="FE107">
        <f t="shared" si="279"/>
        <v>0.2</v>
      </c>
    </row>
    <row r="108" spans="1:161" x14ac:dyDescent="0.25">
      <c r="A108" s="198"/>
      <c r="B108" s="44" t="s">
        <v>405</v>
      </c>
      <c r="C108" s="44"/>
      <c r="D108" s="152" t="str">
        <f>IF(D$2="Scale",_xlfn.TEXTJOIN("",1,Calculations!D98," [", Calculations!D99,";",Calculations!D100,"]"),_xlfn.TEXTJOIN("",1,D106," (", D107,"%)"))</f>
        <v>53 [49;57]</v>
      </c>
      <c r="E108" s="152" t="str">
        <f>IF(E$2="Scale",_xlfn.TEXTJOIN("",1,Calculations!E98," [", Calculations!E99,";",Calculations!E100,"]"),_xlfn.TEXTJOIN("",1,E106," (", E107,"%)"))</f>
        <v>30 (5,3%)</v>
      </c>
      <c r="F108" s="152" t="str">
        <f>IF(F$2="Scale",_xlfn.TEXTJOIN("",1,Calculations!F98," [", Calculations!F99,";",Calculations!F100,"]"),_xlfn.TEXTJOIN("",1,F106," (", F107,"%)"))</f>
        <v>22 (3,9%)</v>
      </c>
      <c r="G108" s="152" t="str">
        <f>IF(G$2="Scale",_xlfn.TEXTJOIN("",1,Calculations!G98," [", Calculations!G99,";",Calculations!G100,"]"),_xlfn.TEXTJOIN("",1,G106," (", G107,"%)"))</f>
        <v>20 (3,5%)</v>
      </c>
      <c r="H108" s="152" t="str">
        <f>IF(H$2="Scale",_xlfn.TEXTJOIN("",1,Calculations!H98," [", Calculations!H99,";",Calculations!H100,"]"),_xlfn.TEXTJOIN("",1,H106," (", H107,"%)"))</f>
        <v>16 (2,8%)</v>
      </c>
      <c r="I108" s="152" t="str">
        <f>IF(I$2="Scale",_xlfn.TEXTJOIN("",1,Calculations!I98," [", Calculations!I99,";",Calculations!I100,"]"),_xlfn.TEXTJOIN("",1,I106," (", I107,"%)"))</f>
        <v>60 (10,6%)</v>
      </c>
      <c r="J108" s="152" t="str">
        <f>IF(J$2="Scale",_xlfn.TEXTJOIN("",1,Calculations!J98," [", Calculations!J99,";",Calculations!J100,"]"),_xlfn.TEXTJOIN("",1,J106," (", J107,"%)"))</f>
        <v>85 (15%)</v>
      </c>
      <c r="K108" s="152" t="str">
        <f>IF(K$2="Scale",_xlfn.TEXTJOIN("",1,Calculations!K98," [", Calculations!K99,";",Calculations!K100,"]"),_xlfn.TEXTJOIN("",1,K106," (", K107,"%)"))</f>
        <v>172 [169,5;175]</v>
      </c>
      <c r="L108" s="152" t="str">
        <f>IF(L$2="Scale",_xlfn.TEXTJOIN("",1,Calculations!L98," [", Calculations!L99,";",Calculations!L100,"]"),_xlfn.TEXTJOIN("",1,L106," (", L107,"%)"))</f>
        <v>80 [76;93,5]</v>
      </c>
      <c r="M108" s="152" t="str">
        <f>IF(M$2="Scale",_xlfn.TEXTJOIN("",1,Calculations!M98," [", Calculations!M99,";",Calculations!M100,"]"),_xlfn.TEXTJOIN("",1,M106," (", M107,"%)"))</f>
        <v>28 [26;31,6]</v>
      </c>
      <c r="N108" s="152" t="str">
        <f>IF(N$2="Scale",_xlfn.TEXTJOIN("",1,Calculations!N98," [", Calculations!N99,";",Calculations!N100,"]"),_xlfn.TEXTJOIN("",1,N106," (", N107,"%)"))</f>
        <v>21 (3,7%)</v>
      </c>
      <c r="O108" s="152" t="str">
        <f>IF(O$2="Scale",_xlfn.TEXTJOIN("",1,Calculations!O98," [", Calculations!O99,";",Calculations!O100,"]"),_xlfn.TEXTJOIN("",1,O106," (", O107,"%)"))</f>
        <v>59 (10,4%)</v>
      </c>
      <c r="P108" s="152" t="str">
        <f>IF(P$2="Scale",_xlfn.TEXTJOIN("",1,Calculations!P98," [", Calculations!P99,";",Calculations!P100,"]"),_xlfn.TEXTJOIN("",1,P106," (", P107,"%)"))</f>
        <v>8 (1,4%)</v>
      </c>
      <c r="Q108" s="152" t="str">
        <f>IF(Q$2="Scale",_xlfn.TEXTJOIN("",1,Calculations!Q98," [", Calculations!Q99,";",Calculations!Q100,"]"),_xlfn.TEXTJOIN("",1,Q106," (", Q107,"%)"))</f>
        <v>80 (14,1%)</v>
      </c>
      <c r="R108" s="152" t="str">
        <f>IF(R$2="Scale",_xlfn.TEXTJOIN("",1,Calculations!R98," [", Calculations!R99,";",Calculations!R100,"]"),_xlfn.TEXTJOIN("",1,R106," (", R107,"%)"))</f>
        <v>9 (1,6%)</v>
      </c>
      <c r="S108" s="152" t="str">
        <f>IF(S$2="Scale",_xlfn.TEXTJOIN("",1,Calculations!S98," [", Calculations!S99,";",Calculations!S100,"]"),_xlfn.TEXTJOIN("",1,S106," (", S107,"%)"))</f>
        <v>63 (11,1%)</v>
      </c>
      <c r="T108" s="152" t="str">
        <f>IF(T$2="Scale",_xlfn.TEXTJOIN("",1,Calculations!T98," [", Calculations!T99,";",Calculations!T100,"]"),_xlfn.TEXTJOIN("",1,T106," (", T107,"%)"))</f>
        <v>27 (4,8%)</v>
      </c>
      <c r="U108" s="152" t="str">
        <f>IF(U$2="Scale",_xlfn.TEXTJOIN("",1,Calculations!U98," [", Calculations!U99,";",Calculations!U100,"]"),_xlfn.TEXTJOIN("",1,U106," (", U107,"%)"))</f>
        <v>19 (3,4%)</v>
      </c>
      <c r="V108" s="152" t="str">
        <f>IF(V$2="Scale",_xlfn.TEXTJOIN("",1,Calculations!V98," [", Calculations!V99,";",Calculations!V100,"]"),_xlfn.TEXTJOIN("",1,V106," (", V107,"%)"))</f>
        <v>14 (2,5%)</v>
      </c>
      <c r="W108" s="152" t="str">
        <f>IF(W$2="Scale",_xlfn.TEXTJOIN("",1,Calculations!W98," [", Calculations!W99,";",Calculations!W100,"]"),_xlfn.TEXTJOIN("",1,W106," (", W107,"%)"))</f>
        <v>6 (1,1%)</v>
      </c>
      <c r="X108" s="152" t="str">
        <f>IF(X$2="Scale",_xlfn.TEXTJOIN("",1,Calculations!X98," [", Calculations!X99,";",Calculations!X100,"]"),_xlfn.TEXTJOIN("",1,X106," (", X107,"%)"))</f>
        <v>71 (12,5%)</v>
      </c>
      <c r="Y108" s="152" t="str">
        <f>IF(Y$2="Scale",_xlfn.TEXTJOIN("",1,Calculations!Y98," [", Calculations!Y99,";",Calculations!Y100,"]"),_xlfn.TEXTJOIN("",1,Y106," (", Y107,"%)"))</f>
        <v>1 (0,2%)</v>
      </c>
      <c r="Z108" s="152" t="str">
        <f>IF(Z$2="Scale",_xlfn.TEXTJOIN("",1,Calculations!Z98," [", Calculations!Z99,";",Calculations!Z100,"]"),_xlfn.TEXTJOIN("",1,Z106," (", Z107,"%)"))</f>
        <v>32 (5,7%)</v>
      </c>
      <c r="AA108" s="152" t="str">
        <f>IF(AA$2="Scale",_xlfn.TEXTJOIN("",1,Calculations!AA98," [", Calculations!AA99,";",Calculations!AA100,"]"),_xlfn.TEXTJOIN("",1,AA106," (", AA107,"%)"))</f>
        <v>24 (4,2%)</v>
      </c>
      <c r="AB108" s="152" t="str">
        <f>IF(AB$2="Scale",_xlfn.TEXTJOIN("",1,Calculations!AB98," [", Calculations!AB99,";",Calculations!AB100,"]"),_xlfn.TEXTJOIN("",1,AB106," (", AB107,"%)"))</f>
        <v>6 (1,1%)</v>
      </c>
      <c r="AC108" s="152" t="str">
        <f>IF(AC$2="Scale",_xlfn.TEXTJOIN("",1,Calculations!AC98," [", Calculations!AC99,";",Calculations!AC100,"]"),_xlfn.TEXTJOIN("",1,AC106," (", AC107,"%)"))</f>
        <v>1 (0,2%)</v>
      </c>
      <c r="AD108" s="152" t="str">
        <f>IF(AD$2="Scale",_xlfn.TEXTJOIN("",1,Calculations!AD98," [", Calculations!AD99,";",Calculations!AD100,"]"),_xlfn.TEXTJOIN("",1,AD106," (", AD107,"%)"))</f>
        <v>0 (0%)</v>
      </c>
      <c r="AE108" s="152" t="str">
        <f>IF(AE$2="Scale",_xlfn.TEXTJOIN("",1,Calculations!AE98," [", Calculations!AE99,";",Calculations!AE100,"]"),_xlfn.TEXTJOIN("",1,AE106," (", AE107,"%)"))</f>
        <v>5 (0,9%)</v>
      </c>
      <c r="AF108" s="152" t="str">
        <f>IF(AF$2="Scale",_xlfn.TEXTJOIN("",1,Calculations!AF98," [", Calculations!AF99,";",Calculations!AF100,"]"),_xlfn.TEXTJOIN("",1,AF106," (", AF107,"%)"))</f>
        <v>2 (0,4%)</v>
      </c>
      <c r="AG108" s="152" t="str">
        <f>IF(AG$2="Scale",_xlfn.TEXTJOIN("",1,Calculations!AG98," [", Calculations!AG99,";",Calculations!AG100,"]"),_xlfn.TEXTJOIN("",1,AG106," (", AG107,"%)"))</f>
        <v>4 (0,7%)</v>
      </c>
      <c r="AH108" s="152" t="str">
        <f>IF(AH$2="Scale",_xlfn.TEXTJOIN("",1,Calculations!AH98," [", Calculations!AH99,";",Calculations!AH100,"]"),_xlfn.TEXTJOIN("",1,AH106," (", AH107,"%)"))</f>
        <v>2 (0,4%)</v>
      </c>
      <c r="AI108" s="152" t="str">
        <f>IF(AI$2="Scale",_xlfn.TEXTJOIN("",1,Calculations!AI98," [", Calculations!AI99,";",Calculations!AI100,"]"),_xlfn.TEXTJOIN("",1,AI106," (", AI107,"%)"))</f>
        <v>1 (0,2%)</v>
      </c>
      <c r="AJ108" s="152" t="str">
        <f>IF(AJ$2="Scale",_xlfn.TEXTJOIN("",1,Calculations!AJ98," [", Calculations!AJ99,";",Calculations!AJ100,"]"),_xlfn.TEXTJOIN("",1,AJ106," (", AJ107,"%)"))</f>
        <v>6 (1,1%)</v>
      </c>
      <c r="AK108" s="152" t="str">
        <f>IF(AK$2="Scale",_xlfn.TEXTJOIN("",1,Calculations!AK98," [", Calculations!AK99,";",Calculations!AK100,"]"),_xlfn.TEXTJOIN("",1,AK106," (", AK107,"%)"))</f>
        <v>3 (0,5%)</v>
      </c>
      <c r="AL108" s="152" t="str">
        <f>IF(AL$2="Scale",_xlfn.TEXTJOIN("",1,Calculations!AL98," [", Calculations!AL99,";",Calculations!AL100,"]"),_xlfn.TEXTJOIN("",1,AL106," (", AL107,"%)"))</f>
        <v>0 (0%)</v>
      </c>
      <c r="AM108" s="152" t="str">
        <f>IF(AM$2="Scale",_xlfn.TEXTJOIN("",1,Calculations!AM98," [", Calculations!AM99,";",Calculations!AM100,"]"),_xlfn.TEXTJOIN("",1,AM106," (", AM107,"%)"))</f>
        <v>6 (1,1%)</v>
      </c>
      <c r="AN108" s="152" t="str">
        <f>IF(AN$2="Scale",_xlfn.TEXTJOIN("",1,Calculations!AN98," [", Calculations!AN99,";",Calculations!AN100,"]"),_xlfn.TEXTJOIN("",1,AN106," (", AN107,"%)"))</f>
        <v>27 (4,8%)</v>
      </c>
      <c r="AO108" s="152" t="str">
        <f>IF(AO$2="Scale",_xlfn.TEXTJOIN("",1,Calculations!AO98," [", Calculations!AO99,";",Calculations!AO100,"]"),_xlfn.TEXTJOIN("",1,AO106," (", AO107,"%)"))</f>
        <v>30 (5,3%)</v>
      </c>
      <c r="AP108" s="152" t="str">
        <f>IF(AP$2="Scale",_xlfn.TEXTJOIN("",1,Calculations!AP98," [", Calculations!AP99,";",Calculations!AP100,"]"),_xlfn.TEXTJOIN("",1,AP106," (", AP107,"%)"))</f>
        <v>4 (0,7%)</v>
      </c>
      <c r="AQ108" s="152" t="str">
        <f>IF(AQ$2="Scale",_xlfn.TEXTJOIN("",1,Calculations!AQ98," [", Calculations!AQ99,";",Calculations!AQ100,"]"),_xlfn.TEXTJOIN("",1,AQ106," (", AQ107,"%)"))</f>
        <v>1 (0,2%)</v>
      </c>
      <c r="AR108" s="152" t="str">
        <f>IF(AR$2="Scale",_xlfn.TEXTJOIN("",1,Calculations!AR98," [", Calculations!AR99,";",Calculations!AR100,"]"),_xlfn.TEXTJOIN("",1,AR106," (", AR107,"%)"))</f>
        <v>5 (0,9%)</v>
      </c>
      <c r="AS108" s="152" t="str">
        <f>IF(AS$2="Scale",_xlfn.TEXTJOIN("",1,Calculations!AS98," [", Calculations!AS99,";",Calculations!AS100,"]"),_xlfn.TEXTJOIN("",1,AS106," (", AS107,"%)"))</f>
        <v>20 (3,5%)</v>
      </c>
      <c r="AT108" s="152" t="str">
        <f>IF(AT$2="Scale",_xlfn.TEXTJOIN("",1,Calculations!AT98," [", Calculations!AT99,";",Calculations!AT100,"]"),_xlfn.TEXTJOIN("",1,AT106," (", AT107,"%)"))</f>
        <v>48 (8,5%)</v>
      </c>
      <c r="AU108" s="152" t="str">
        <f>IF(AU$2="Scale",_xlfn.TEXTJOIN("",1,Calculations!AU98," [", Calculations!AU99,";",Calculations!AU100,"]"),_xlfn.TEXTJOIN("",1,AU106," (", AU107,"%)"))</f>
        <v>9 (1,6%)</v>
      </c>
      <c r="AV108" s="152" t="str">
        <f>IF(AV$2="Scale",_xlfn.TEXTJOIN("",1,Calculations!AV98," [", Calculations!AV99,";",Calculations!AV100,"]"),_xlfn.TEXTJOIN("",1,AV106," (", AV107,"%)"))</f>
        <v>11 (1,9%)</v>
      </c>
      <c r="AW108" s="152" t="str">
        <f>IF(AW$2="Scale",_xlfn.TEXTJOIN("",1,Calculations!AW98," [", Calculations!AW99,";",Calculations!AW100,"]"),_xlfn.TEXTJOIN("",1,AW106," (", AW107,"%)"))</f>
        <v>6 (1,1%)</v>
      </c>
      <c r="AX108" s="152" t="str">
        <f>IF(AX$2="Scale",_xlfn.TEXTJOIN("",1,Calculations!AX98," [", Calculations!AX99,";",Calculations!AX100,"]"),_xlfn.TEXTJOIN("",1,AX106," (", AX107,"%)"))</f>
        <v>72 (12,7%)</v>
      </c>
      <c r="AY108" s="152" t="str">
        <f>IF(AY$2="Scale",_xlfn.TEXTJOIN("",1,Calculations!AY98," [", Calculations!AY99,";",Calculations!AY100,"]"),_xlfn.TEXTJOIN("",1,AY106," (", AY107,"%)"))</f>
        <v>10 (1,8%)</v>
      </c>
      <c r="AZ108" s="152" t="str">
        <f>IF(AZ$2="Scale",_xlfn.TEXTJOIN("",1,Calculations!AZ98," [", Calculations!AZ99,";",Calculations!AZ100,"]"),_xlfn.TEXTJOIN("",1,AZ106," (", AZ107,"%)"))</f>
        <v>78 (13,8%)</v>
      </c>
      <c r="BA108" s="152" t="str">
        <f>IF(BA$2="Scale",_xlfn.TEXTJOIN("",1,Calculations!BA98," [", Calculations!BA99,";",Calculations!BA100,"]"),_xlfn.TEXTJOIN("",1,BA106," (", BA107,"%)"))</f>
        <v>28 [23,3;33,5]</v>
      </c>
      <c r="BB108" s="152" t="str">
        <f>IF(BB$2="Scale",_xlfn.TEXTJOIN("",1,Calculations!BB98," [", Calculations!BB99,";",Calculations!BB100,"]"),_xlfn.TEXTJOIN("",1,BB106," (", BB107,"%)"))</f>
        <v>1,1 [0,7;1,5]</v>
      </c>
      <c r="BC108" s="152" t="str">
        <f>IF(BC$2="Scale",_xlfn.TEXTJOIN("",1,Calculations!BC98," [", Calculations!BC99,";",Calculations!BC100,"]"),_xlfn.TEXTJOIN("",1,BC106," (", BC107,"%)"))</f>
        <v>3 [2,8;3,5]</v>
      </c>
      <c r="BD108" s="152" t="str">
        <f>IF(BD$2="Scale",_xlfn.TEXTJOIN("",1,Calculations!BD98," [", Calculations!BD99,";",Calculations!BD100,"]"),_xlfn.TEXTJOIN("",1,BD106," (", BD107,"%)"))</f>
        <v>0 (0%)</v>
      </c>
      <c r="BE108" s="152" t="str">
        <f>IF(BE$2="Scale",_xlfn.TEXTJOIN("",1,Calculations!BE98," [", Calculations!BE99,";",Calculations!BE100,"]"),_xlfn.TEXTJOIN("",1,BE106," (", BE107,"%)"))</f>
        <v>14 (2,5%)</v>
      </c>
      <c r="BF108" s="152" t="str">
        <f>IF(BF$2="Scale",_xlfn.TEXTJOIN("",1,Calculations!BF98," [", Calculations!BF99,";",Calculations!BF100,"]"),_xlfn.TEXTJOIN("",1,BF106," (", BF107,"%)"))</f>
        <v>74 (13,1%)</v>
      </c>
      <c r="BG108" s="152" t="str">
        <f>IF(BG$2="Scale",_xlfn.TEXTJOIN("",1,Calculations!BG98," [", Calculations!BG99,";",Calculations!BG100,"]"),_xlfn.TEXTJOIN("",1,BG106," (", BG107,"%)"))</f>
        <v>1,1 [1;1,2]</v>
      </c>
      <c r="BH108" s="152" t="str">
        <f>IF(BH$2="Scale",_xlfn.TEXTJOIN("",1,Calculations!BH98," [", Calculations!BH99,";",Calculations!BH100,"]"),_xlfn.TEXTJOIN("",1,BH106," (", BH107,"%)"))</f>
        <v>175,6 [158;186,5]</v>
      </c>
      <c r="BI108" s="152" t="str">
        <f>IF(BI$2="Scale",_xlfn.TEXTJOIN("",1,Calculations!BI98," [", Calculations!BI99,";",Calculations!BI100,"]"),_xlfn.TEXTJOIN("",1,BI106," (", BI107,"%)"))</f>
        <v>78 (13,8%)</v>
      </c>
      <c r="BJ108" s="152" t="str">
        <f>IF(BJ$2="Scale",_xlfn.TEXTJOIN("",1,Calculations!BJ98," [", Calculations!BJ99,";",Calculations!BJ100,"]"),_xlfn.TEXTJOIN("",1,BJ106," (", BJ107,"%)"))</f>
        <v>103 [88;115,5]</v>
      </c>
      <c r="BK108" s="152" t="str">
        <f>IF(BK$2="Scale",_xlfn.TEXTJOIN("",1,Calculations!BK98," [", Calculations!BK99,";",Calculations!BK100,"]"),_xlfn.TEXTJOIN("",1,BK106," (", BK107,"%)"))</f>
        <v>70 [53,5;83]</v>
      </c>
      <c r="BL108" s="152" t="str">
        <f>IF(BL$2="Scale",_xlfn.TEXTJOIN("",1,Calculations!BL98," [", Calculations!BL99,";",Calculations!BL100,"]"),_xlfn.TEXTJOIN("",1,BL106," (", BL107,"%)"))</f>
        <v>34 [32,2;34,9]</v>
      </c>
      <c r="BM108" s="152" t="str">
        <f>IF(BM$2="Scale",_xlfn.TEXTJOIN("",1,Calculations!BM98," [", Calculations!BM99,";",Calculations!BM100,"]"),_xlfn.TEXTJOIN("",1,BM106," (", BM107,"%)"))</f>
        <v>0 (0%)</v>
      </c>
      <c r="BN108" s="152" t="str">
        <f>IF(BN$2="Scale",_xlfn.TEXTJOIN("",1,Calculations!BN98," [", Calculations!BN99,";",Calculations!BN100,"]"),_xlfn.TEXTJOIN("",1,BN106," (", BN107,"%)"))</f>
        <v>2 [2;3]</v>
      </c>
      <c r="BO108" s="152" t="str">
        <f>IF(BO$2="Scale",_xlfn.TEXTJOIN("",1,Calculations!BO98," [", Calculations!BO99,";",Calculations!BO100,"]"),_xlfn.TEXTJOIN("",1,BO106," (", BO107,"%)"))</f>
        <v>10 (1,8%)</v>
      </c>
      <c r="BP108" s="152" t="str">
        <f>IF(BP$2="Scale",_xlfn.TEXTJOIN("",1,Calculations!BP98," [", Calculations!BP99,";",Calculations!BP100,"]"),_xlfn.TEXTJOIN("",1,BP106," (", BP107,"%)"))</f>
        <v>3 (0,5%)</v>
      </c>
      <c r="BQ108" s="152" t="str">
        <f>IF(BQ$2="Scale",_xlfn.TEXTJOIN("",1,Calculations!BQ98," [", Calculations!BQ99,";",Calculations!BQ100,"]"),_xlfn.TEXTJOIN("",1,BQ106," (", BQ107,"%)"))</f>
        <v>46 (8,1%)</v>
      </c>
      <c r="BR108" s="152" t="str">
        <f>IF(BR$2="Scale",_xlfn.TEXTJOIN("",1,Calculations!BR98," [", Calculations!BR99,";",Calculations!BR100,"]"),_xlfn.TEXTJOIN("",1,BR106," (", BR107,"%)"))</f>
        <v>26 (4,6%)</v>
      </c>
      <c r="BS108" s="152" t="str">
        <f>IF(BS$2="Scale",_xlfn.TEXTJOIN("",1,Calculations!BS98," [", Calculations!BS99,";",Calculations!BS100,"]"),_xlfn.TEXTJOIN("",1,BS106," (", BS107,"%)"))</f>
        <v>3 (0,5%)</v>
      </c>
      <c r="BT108" s="152" t="str">
        <f>IF(BT$2="Scale",_xlfn.TEXTJOIN("",1,Calculations!BT98," [", Calculations!BT99,";",Calculations!BT100,"]"),_xlfn.TEXTJOIN("",1,BT106," (", BT107,"%)"))</f>
        <v>75 (13,3%)</v>
      </c>
      <c r="BU108" s="152" t="str">
        <f>IF(BU$2="Scale",_xlfn.TEXTJOIN("",1,Calculations!BU98," [", Calculations!BU99,";",Calculations!BU100,"]"),_xlfn.TEXTJOIN("",1,BU106," (", BU107,"%)"))</f>
        <v>0 (0%)</v>
      </c>
      <c r="BV108" s="152" t="str">
        <f>IF(BV$2="Scale",_xlfn.TEXTJOIN("",1,Calculations!BV98," [", Calculations!BV99,";",Calculations!BV100,"]"),_xlfn.TEXTJOIN("",1,BV106," (", BV107,"%)"))</f>
        <v>0 (0%)</v>
      </c>
      <c r="BW108" s="152" t="str">
        <f>IF(BW$2="Scale",_xlfn.TEXTJOIN("",1,Calculations!BW98," [", Calculations!BW99,";",Calculations!BW100,"]"),_xlfn.TEXTJOIN("",1,BW106," (", BW107,"%)"))</f>
        <v>8 (1,4%)</v>
      </c>
      <c r="BX108" s="152" t="str">
        <f>IF(BX$2="Scale",_xlfn.TEXTJOIN("",1,Calculations!BX98," [", Calculations!BX99,";",Calculations!BX100,"]"),_xlfn.TEXTJOIN("",1,BX106," (", BX107,"%)"))</f>
        <v>0 (0%)</v>
      </c>
      <c r="BY108" s="152" t="str">
        <f>IF(BY$2="Scale",_xlfn.TEXTJOIN("",1,Calculations!BY98," [", Calculations!BY99,";",Calculations!BY100,"]"),_xlfn.TEXTJOIN("",1,BY106," (", BY107,"%)"))</f>
        <v>3 [3;3,5]</v>
      </c>
      <c r="BZ108" s="152" t="str">
        <f>IF(BZ$2="Scale",_xlfn.TEXTJOIN("",1,Calculations!BZ98," [", Calculations!BZ99,";",Calculations!BZ100,"]"),_xlfn.TEXTJOIN("",1,BZ106," (", BZ107,"%)"))</f>
        <v>0 (0%)</v>
      </c>
      <c r="CA108" s="152" t="str">
        <f>IF(CA$2="Scale",_xlfn.TEXTJOIN("",1,Calculations!CA98," [", Calculations!CA99,";",Calculations!CA100,"]"),_xlfn.TEXTJOIN("",1,CA106," (", CA107,"%)"))</f>
        <v>18 (3,2%)</v>
      </c>
      <c r="CB108" s="152" t="str">
        <f>IF(CB$2="Scale",_xlfn.TEXTJOIN("",1,Calculations!CB98," [", Calculations!CB99,";",Calculations!CB100,"]"),_xlfn.TEXTJOIN("",1,CB106," (", CB107,"%)"))</f>
        <v>50 (8,8%)</v>
      </c>
      <c r="CC108" s="152" t="str">
        <f>IF(CC$2="Scale",_xlfn.TEXTJOIN("",1,Calculations!CC98," [", Calculations!CC99,";",Calculations!CC100,"]"),_xlfn.TEXTJOIN("",1,CC106," (", CC107,"%)"))</f>
        <v>18 (3,2%)</v>
      </c>
      <c r="CD108" s="152" t="str">
        <f>IF(CD$2="Scale",_xlfn.TEXTJOIN("",1,Calculations!CD98," [", Calculations!CD99,";",Calculations!CD100,"]"),_xlfn.TEXTJOIN("",1,CD106," (", CD107,"%)"))</f>
        <v>18 (3,2%)</v>
      </c>
      <c r="CE108" s="152" t="str">
        <f>IF(CE$2="Scale",_xlfn.TEXTJOIN("",1,Calculations!CE98," [", Calculations!CE99,";",Calculations!CE100,"]"),_xlfn.TEXTJOIN("",1,CE106," (", CE107,"%)"))</f>
        <v>14 (2,5%)</v>
      </c>
      <c r="CF108" s="152" t="str">
        <f>IF(CF$2="Scale",_xlfn.TEXTJOIN("",1,Calculations!CF98," [", Calculations!CF99,";",Calculations!CF100,"]"),_xlfn.TEXTJOIN("",1,CF106," (", CF107,"%)"))</f>
        <v>0 (0%)</v>
      </c>
      <c r="CG108" s="152" t="str">
        <f>IF(CG$2="Scale",_xlfn.TEXTJOIN("",1,Calculations!CG98," [", Calculations!CG99,";",Calculations!CG100,"]"),_xlfn.TEXTJOIN("",1,CG106," (", CG107,"%)"))</f>
        <v>49 (8,7%)</v>
      </c>
      <c r="CH108" s="152" t="str">
        <f>IF(CH$2="Scale",_xlfn.TEXTJOIN("",1,Calculations!CH98," [", Calculations!CH99,";",Calculations!CH100,"]"),_xlfn.TEXTJOIN("",1,CH106," (", CH107,"%)"))</f>
        <v>11 (1,9%)</v>
      </c>
      <c r="CI108" s="152" t="str">
        <f>IF(CI$2="Scale",_xlfn.TEXTJOIN("",1,Calculations!CI98," [", Calculations!CI99,";",Calculations!CI100,"]"),_xlfn.TEXTJOIN("",1,CI106," (", CI107,"%)"))</f>
        <v>70 (12,4%)</v>
      </c>
      <c r="CJ108" s="152" t="str">
        <f>IF(CJ$2="Scale",_xlfn.TEXTJOIN("",1,Calculations!CJ98," [", Calculations!CJ99,";",Calculations!CJ100,"]"),_xlfn.TEXTJOIN("",1,CJ106," (", CJ107,"%)"))</f>
        <v>500 [500;700]</v>
      </c>
      <c r="CK108" s="152" t="str">
        <f>IF(CK$2="Scale",_xlfn.TEXTJOIN("",1,Calculations!CK98," [", Calculations!CK99,";",Calculations!CK100,"]"),_xlfn.TEXTJOIN("",1,CK106," (", CK107,"%)"))</f>
        <v>630 [442,5;760]</v>
      </c>
      <c r="CL108" s="152" t="str">
        <f>IF(CL$2="Scale",_xlfn.TEXTJOIN("",1,Calculations!CL98," [", Calculations!CL99,";",Calculations!CL100,"]"),_xlfn.TEXTJOIN("",1,CL106," (", CL107,"%)"))</f>
        <v>53 (9,4%)</v>
      </c>
      <c r="CM108" s="152" t="str">
        <f>IF(CM$2="Scale",_xlfn.TEXTJOIN("",1,Calculations!CM98," [", Calculations!CM99,";",Calculations!CM100,"]"),_xlfn.TEXTJOIN("",1,CM106," (", CM107,"%)"))</f>
        <v>0 (0%)</v>
      </c>
      <c r="CN108" s="152" t="str">
        <f>IF(CN$2="Scale",_xlfn.TEXTJOIN("",1,Calculations!CN98," [", Calculations!CN99,";",Calculations!CN100,"]"),_xlfn.TEXTJOIN("",1,CN106," (", CN107,"%)"))</f>
        <v>3 (0,5%)</v>
      </c>
      <c r="CO108" s="152" t="str">
        <f>IF(CO$2="Scale",_xlfn.TEXTJOIN("",1,Calculations!CO98," [", Calculations!CO99,";",Calculations!CO100,"]"),_xlfn.TEXTJOIN("",1,CO106," (", CO107,"%)"))</f>
        <v>2 (0,4%)</v>
      </c>
      <c r="CP108" s="152" t="str">
        <f>IF(CP$2="Scale",_xlfn.TEXTJOIN("",1,Calculations!CP98," [", Calculations!CP99,";",Calculations!CP100,"]"),_xlfn.TEXTJOIN("",1,CP106," (", CP107,"%)"))</f>
        <v>0 (0%)</v>
      </c>
      <c r="CQ108" s="152" t="str">
        <f>IF(CQ$2="Scale",_xlfn.TEXTJOIN("",1,Calculations!CQ98," [", Calculations!CQ99,";",Calculations!CQ100,"]"),_xlfn.TEXTJOIN("",1,CQ106," (", CQ107,"%)"))</f>
        <v>1 (0,2%)</v>
      </c>
      <c r="CR108" s="152" t="str">
        <f>IF(CR$2="Scale",_xlfn.TEXTJOIN("",1,Calculations!CR98," [", Calculations!CR99,";",Calculations!CR100,"]"),_xlfn.TEXTJOIN("",1,CR106," (", CR107,"%)"))</f>
        <v>25 (4,4%)</v>
      </c>
      <c r="CS108" s="152" t="str">
        <f>IF(CS$2="Scale",_xlfn.TEXTJOIN("",1,Calculations!CS98," [", Calculations!CS99,";",Calculations!CS100,"]"),_xlfn.TEXTJOIN("",1,CS106," (", CS107,"%)"))</f>
        <v>4 (0,7%)</v>
      </c>
      <c r="CT108" s="152" t="str">
        <f>IF(CT$2="Scale",_xlfn.TEXTJOIN("",1,Calculations!CT98," [", Calculations!CT99,";",Calculations!CT100,"]"),_xlfn.TEXTJOIN("",1,CT106," (", CT107,"%)"))</f>
        <v>1 (0,2%)</v>
      </c>
      <c r="CU108" s="152" t="str">
        <f>IF(CU$2="Scale",_xlfn.TEXTJOIN("",1,Calculations!CU98," [", Calculations!CU99,";",Calculations!CU100,"]"),_xlfn.TEXTJOIN("",1,CU106," (", CU107,"%)"))</f>
        <v>0 (0%)</v>
      </c>
      <c r="CV108" s="152" t="str">
        <f>IF(CV$2="Scale",_xlfn.TEXTJOIN("",1,Calculations!CV98," [", Calculations!CV99,";",Calculations!CV100,"]"),_xlfn.TEXTJOIN("",1,CV106," (", CV107,"%)"))</f>
        <v>0 (0%)</v>
      </c>
      <c r="CW108" s="152" t="str">
        <f>IF(CW$2="Scale",_xlfn.TEXTJOIN("",1,Calculations!CW98," [", Calculations!CW99,";",Calculations!CW100,"]"),_xlfn.TEXTJOIN("",1,CW106," (", CW107,"%)"))</f>
        <v>16 (2,8%)</v>
      </c>
      <c r="CX108" s="152" t="str">
        <f>IF(CX$2="Scale",_xlfn.TEXTJOIN("",1,Calculations!CX98," [", Calculations!CX99,";",Calculations!CX100,"]"),_xlfn.TEXTJOIN("",1,CX106," (", CX107,"%)"))</f>
        <v>39 (6,9%)</v>
      </c>
      <c r="CY108" s="152" t="str">
        <f>IF(CY$2="Scale",_xlfn.TEXTJOIN("",1,Calculations!CY98," [", Calculations!CY99,";",Calculations!CY100,"]"),_xlfn.TEXTJOIN("",1,CY106," (", CY107,"%)"))</f>
        <v>3 (0,5%)</v>
      </c>
      <c r="CZ108" s="152" t="str">
        <f>IF(CZ$2="Scale",_xlfn.TEXTJOIN("",1,Calculations!CZ98," [", Calculations!CZ99,";",Calculations!CZ100,"]"),_xlfn.TEXTJOIN("",1,CZ106," (", CZ107,"%)"))</f>
        <v>4 (0,7%)</v>
      </c>
      <c r="DA108" s="152" t="str">
        <f>IF(DA$2="Scale",_xlfn.TEXTJOIN("",1,Calculations!DA98," [", Calculations!DA99,";",Calculations!DA100,"]"),_xlfn.TEXTJOIN("",1,DA106," (", DA107,"%)"))</f>
        <v>0 (0%)</v>
      </c>
      <c r="DB108" s="152" t="str">
        <f>IF(DB$2="Scale",_xlfn.TEXTJOIN("",1,Calculations!DB98," [", Calculations!DB99,";",Calculations!DB100,"]"),_xlfn.TEXTJOIN("",1,DB106," (", DB107,"%)"))</f>
        <v>9 (1,6%)</v>
      </c>
      <c r="DC108" s="152" t="str">
        <f>IF(DC$2="Scale",_xlfn.TEXTJOIN("",1,Calculations!DC98," [", Calculations!DC99,";",Calculations!DC100,"]"),_xlfn.TEXTJOIN("",1,DC106," (", DC107,"%)"))</f>
        <v>51 (9%)</v>
      </c>
      <c r="DD108" s="152" t="str">
        <f>IF(DD$2="Scale",_xlfn.TEXTJOIN("",1,Calculations!DD98," [", Calculations!DD99,";",Calculations!DD100,"]"),_xlfn.TEXTJOIN("",1,DD106," (", DD107,"%)"))</f>
        <v>1 (0,2%)</v>
      </c>
      <c r="DE108" s="152" t="str">
        <f>IF(DE$2="Scale",_xlfn.TEXTJOIN("",1,Calculations!DE98," [", Calculations!DE99,";",Calculations!DE100,"]"),_xlfn.TEXTJOIN("",1,DE106," (", DE107,"%)"))</f>
        <v>0 (0%)</v>
      </c>
      <c r="DF108" s="152" t="str">
        <f>IF(DF$2="Scale",_xlfn.TEXTJOIN("",1,Calculations!DF98," [", Calculations!DF99,";",Calculations!DF100,"]"),_xlfn.TEXTJOIN("",1,DF106," (", DF107,"%)"))</f>
        <v>0 (0%)</v>
      </c>
      <c r="DG108" s="152" t="str">
        <f>IF(DG$2="Scale",_xlfn.TEXTJOIN("",1,Calculations!DG98," [", Calculations!DG99,";",Calculations!DG100,"]"),_xlfn.TEXTJOIN("",1,DG106," (", DG107,"%)"))</f>
        <v>1 (0,2%)</v>
      </c>
      <c r="DH108" s="152" t="str">
        <f>IF(DH$2="Scale",_xlfn.TEXTJOIN("",1,Calculations!DH98," [", Calculations!DH99,";",Calculations!DH100,"]"),_xlfn.TEXTJOIN("",1,DH106," (", DH107,"%)"))</f>
        <v>86 (15,2%)</v>
      </c>
      <c r="DI108" s="152" t="str">
        <f>IF(DI$2="Scale",_xlfn.TEXTJOIN("",1,Calculations!DI98," [", Calculations!DI99,";",Calculations!DI100,"]"),_xlfn.TEXTJOIN("",1,DI106," (", DI107,"%)"))</f>
        <v>1 (0,2%)</v>
      </c>
      <c r="DJ108" s="152" t="str">
        <f>IF(DJ$2="Scale",_xlfn.TEXTJOIN("",1,Calculations!DJ98," [", Calculations!DJ99,";",Calculations!DJ100,"]"),_xlfn.TEXTJOIN("",1,DJ106," (", DJ107,"%)"))</f>
        <v>0 (0%)</v>
      </c>
      <c r="DK108" s="152" t="str">
        <f>IF(DK$2="Scale",_xlfn.TEXTJOIN("",1,Calculations!DK98," [", Calculations!DK99,";",Calculations!DK100,"]"),_xlfn.TEXTJOIN("",1,DK106," (", DK107,"%)"))</f>
        <v>0 (0%)</v>
      </c>
      <c r="DL108" s="152" t="str">
        <f>IF(DL$2="Scale",_xlfn.TEXTJOIN("",1,Calculations!DL98," [", Calculations!DL99,";",Calculations!DL100,"]"),_xlfn.TEXTJOIN("",1,DL106," (", DL107,"%)"))</f>
        <v>85 (15%)</v>
      </c>
      <c r="DM108" s="152" t="str">
        <f>IF(DM$2="Scale",_xlfn.TEXTJOIN("",1,Calculations!DM98," [", Calculations!DM99,";",Calculations!DM100,"]"),_xlfn.TEXTJOIN("",1,DM106," (", DM107,"%)"))</f>
        <v>27 (4,8%)</v>
      </c>
      <c r="DN108" s="152" t="str">
        <f>IF(DN$2="Scale",_xlfn.TEXTJOIN("",1,Calculations!DN98," [", Calculations!DN99,";",Calculations!DN100,"]"),_xlfn.TEXTJOIN("",1,DN106," (", DN107,"%)"))</f>
        <v>27 (4,8%)</v>
      </c>
      <c r="DO108" s="152" t="str">
        <f>IF(DO$2="Scale",_xlfn.TEXTJOIN("",1,Calculations!DO98," [", Calculations!DO99,";",Calculations!DO100,"]"),_xlfn.TEXTJOIN("",1,DO106," (", DO107,"%)"))</f>
        <v>0 (0%)</v>
      </c>
      <c r="DP108" s="152" t="str">
        <f>IF(DP$2="Scale",_xlfn.TEXTJOIN("",1,Calculations!DP98," [", Calculations!DP99,";",Calculations!DP100,"]"),_xlfn.TEXTJOIN("",1,DP106," (", DP107,"%)"))</f>
        <v>14 (2,5%)</v>
      </c>
      <c r="DQ108" s="152" t="str">
        <f>IF(DQ$2="Scale",_xlfn.TEXTJOIN("",1,Calculations!DQ98," [", Calculations!DQ99,";",Calculations!DQ100,"]"),_xlfn.TEXTJOIN("",1,DQ106," (", DQ107,"%)"))</f>
        <v>0 (0%)</v>
      </c>
      <c r="DR108" s="152" t="str">
        <f>IF(DR$2="Scale",_xlfn.TEXTJOIN("",1,Calculations!DR98," [", Calculations!DR99,";",Calculations!DR100,"]"),_xlfn.TEXTJOIN("",1,DR106," (", DR107,"%)"))</f>
        <v>46 (8,1%)</v>
      </c>
      <c r="DS108" s="152" t="str">
        <f>IF(DS$2="Scale",_xlfn.TEXTJOIN("",1,Calculations!DS98," [", Calculations!DS99,";",Calculations!DS100,"]"),_xlfn.TEXTJOIN("",1,DS106," (", DS107,"%)"))</f>
        <v>9 (1,6%)</v>
      </c>
      <c r="DT108" s="152" t="str">
        <f>IF(DT$2="Scale",_xlfn.TEXTJOIN("",1,Calculations!DT98," [", Calculations!DT99,";",Calculations!DT100,"]"),_xlfn.TEXTJOIN("",1,DT106," (", DT107,"%)"))</f>
        <v>0 (0%)</v>
      </c>
      <c r="DU108" s="152" t="str">
        <f>IF(DU$2="Scale",_xlfn.TEXTJOIN("",1,Calculations!DU98," [", Calculations!DU99,";",Calculations!DU100,"]"),_xlfn.TEXTJOIN("",1,DU106," (", DU107,"%)"))</f>
        <v>87 (15,4%)</v>
      </c>
      <c r="DV108" s="152" t="str">
        <f>IF(DV$2="Scale",_xlfn.TEXTJOIN("",1,Calculations!DV98," [", Calculations!DV99,";",Calculations!DV100,"]"),_xlfn.TEXTJOIN("",1,DV106," (", DV107,"%)"))</f>
        <v>19 [15,5;25,5]</v>
      </c>
      <c r="DW108" s="152" t="str">
        <f>IF(DW$2="Scale",_xlfn.TEXTJOIN("",1,Calculations!DW98," [", Calculations!DW99,";",Calculations!DW100,"]"),_xlfn.TEXTJOIN("",1,DW106," (", DW107,"%)"))</f>
        <v>2 (0,4%)</v>
      </c>
      <c r="DX108" s="152" t="str">
        <f>IF(DX$2="Scale",_xlfn.TEXTJOIN("",1,Calculations!DX98," [", Calculations!DX99,";",Calculations!DX100,"]"),_xlfn.TEXTJOIN("",1,DX106," (", DX107,"%)"))</f>
        <v>10 (1,8%)</v>
      </c>
      <c r="DY108" s="152" t="str">
        <f>IF(DY$2="Scale",_xlfn.TEXTJOIN("",1,Calculations!DY98," [", Calculations!DY99,";",Calculations!DY100,"]"),_xlfn.TEXTJOIN("",1,DY106," (", DY107,"%)"))</f>
        <v>2 (0,4%)</v>
      </c>
      <c r="DZ108" s="152" t="str">
        <f>IF(DZ$2="Scale",_xlfn.TEXTJOIN("",1,Calculations!DZ98," [", Calculations!DZ99,";",Calculations!DZ100,"]"),_xlfn.TEXTJOIN("",1,DZ106," (", DZ107,"%)"))</f>
        <v>0 (0%)</v>
      </c>
      <c r="EA108" s="152" t="str">
        <f>IF(EA$2="Scale",_xlfn.TEXTJOIN("",1,Calculations!EA98," [", Calculations!EA99,";",Calculations!EA100,"]"),_xlfn.TEXTJOIN("",1,EA106," (", EA107,"%)"))</f>
        <v>6 (1,1%)</v>
      </c>
      <c r="EB108" s="152" t="str">
        <f>IF(EB$2="Scale",_xlfn.TEXTJOIN("",1,Calculations!EB98," [", Calculations!EB99,";",Calculations!EB100,"]"),_xlfn.TEXTJOIN("",1,EB106," (", EB107,"%)"))</f>
        <v>1 (0,2%)</v>
      </c>
      <c r="EC108" s="152" t="str">
        <f>IF(EC$2="Scale",_xlfn.TEXTJOIN("",1,Calculations!EC98," [", Calculations!EC99,";",Calculations!EC100,"]"),_xlfn.TEXTJOIN("",1,EC106," (", EC107,"%)"))</f>
        <v>1 (0,2%)</v>
      </c>
      <c r="ED108" s="152" t="str">
        <f>IF(ED$2="Scale",_xlfn.TEXTJOIN("",1,Calculations!ED98," [", Calculations!ED99,";",Calculations!ED100,"]"),_xlfn.TEXTJOIN("",1,ED106," (", ED107,"%)"))</f>
        <v>1 (0,2%)</v>
      </c>
      <c r="EE108" s="152" t="str">
        <f>IF(EE$2="Scale",_xlfn.TEXTJOIN("",1,Calculations!EE98," [", Calculations!EE99,";",Calculations!EE100,"]"),_xlfn.TEXTJOIN("",1,EE106," (", EE107,"%)"))</f>
        <v>1 (0,2%)</v>
      </c>
      <c r="EF108" s="152" t="str">
        <f>IF(EF$2="Scale",_xlfn.TEXTJOIN("",1,Calculations!EF98," [", Calculations!EF99,";",Calculations!EF100,"]"),_xlfn.TEXTJOIN("",1,EF106," (", EF107,"%)"))</f>
        <v>1 (0,2%)</v>
      </c>
      <c r="EG108" s="152" t="str">
        <f>IF(EG$2="Scale",_xlfn.TEXTJOIN("",1,Calculations!EG98," [", Calculations!EG99,";",Calculations!EG100,"]"),_xlfn.TEXTJOIN("",1,EG106," (", EG107,"%)"))</f>
        <v>63 (11,1%)</v>
      </c>
      <c r="EH108" s="152" t="str">
        <f>IF(EH$2="Scale",_xlfn.TEXTJOIN("",1,Calculations!EH98," [", Calculations!EH99,";",Calculations!EH100,"]"),_xlfn.TEXTJOIN("",1,EH106," (", EH107,"%)"))</f>
        <v>8 (1,4%)</v>
      </c>
      <c r="EI108" s="152" t="str">
        <f>IF(EI$2="Scale",_xlfn.TEXTJOIN("",1,Calculations!EI98," [", Calculations!EI99,";",Calculations!EI100,"]"),_xlfn.TEXTJOIN("",1,EI106," (", EI107,"%)"))</f>
        <v>4 (0,7%)</v>
      </c>
      <c r="EJ108" s="152" t="str">
        <f>IF(EJ$2="Scale",_xlfn.TEXTJOIN("",1,Calculations!EJ98," [", Calculations!EJ99,";",Calculations!EJ100,"]"),_xlfn.TEXTJOIN("",1,EJ106," (", EJ107,"%)"))</f>
        <v>3 (0,5%)</v>
      </c>
      <c r="EK108" s="152" t="str">
        <f>IF(EK$2="Scale",_xlfn.TEXTJOIN("",1,Calculations!EK98," [", Calculations!EK99,";",Calculations!EK100,"]"),_xlfn.TEXTJOIN("",1,EK106," (", EK107,"%)"))</f>
        <v>3 (0,5%)</v>
      </c>
      <c r="EL108" s="152" t="str">
        <f>IF(EL$2="Scale",_xlfn.TEXTJOIN("",1,Calculations!EL98," [", Calculations!EL99,";",Calculations!EL100,"]"),_xlfn.TEXTJOIN("",1,EL106," (", EL107,"%)"))</f>
        <v>2 (0,4%)</v>
      </c>
      <c r="EM108" s="152" t="str">
        <f>IF(EM$2="Scale",_xlfn.TEXTJOIN("",1,Calculations!EM98," [", Calculations!EM99,";",Calculations!EM100,"]"),_xlfn.TEXTJOIN("",1,EM106," (", EM107,"%)"))</f>
        <v>2 (0,4%)</v>
      </c>
      <c r="EN108" s="152" t="str">
        <f>IF(EN$2="Scale",_xlfn.TEXTJOIN("",1,Calculations!EN98," [", Calculations!EN99,";",Calculations!EN100,"]"),_xlfn.TEXTJOIN("",1,EN106," (", EN107,"%)"))</f>
        <v>1 (0,2%)</v>
      </c>
      <c r="EO108" s="152" t="str">
        <f>IF(EO$2="Scale",_xlfn.TEXTJOIN("",1,Calculations!EO98," [", Calculations!EO99,";",Calculations!EO100,"]"),_xlfn.TEXTJOIN("",1,EO106," (", EO107,"%)"))</f>
        <v>60 (10,6%)</v>
      </c>
      <c r="EP108" s="152" t="str">
        <f>IF(EP$2="Scale",_xlfn.TEXTJOIN("",1,Calculations!EP98," [", Calculations!EP99,";",Calculations!EP100,"]"),_xlfn.TEXTJOIN("",1,EP106," (", EP107,"%)"))</f>
        <v>4 (0,7%)</v>
      </c>
      <c r="EQ108" s="152" t="str">
        <f>IF(EQ$2="Scale",_xlfn.TEXTJOIN("",1,Calculations!EQ98," [", Calculations!EQ99,";",Calculations!EQ100,"]"),_xlfn.TEXTJOIN("",1,EQ106," (", EQ107,"%)"))</f>
        <v>34 (6%)</v>
      </c>
      <c r="ER108" s="152" t="str">
        <f>IF(ER$2="Scale",_xlfn.TEXTJOIN("",1,Calculations!ER98," [", Calculations!ER99,";",Calculations!ER100,"]"),_xlfn.TEXTJOIN("",1,ER106," (", ER107,"%)"))</f>
        <v>15 (2,7%)</v>
      </c>
      <c r="ES108" s="152" t="str">
        <f>IF(ES$2="Scale",_xlfn.TEXTJOIN("",1,Calculations!ES98," [", Calculations!ES99,";",Calculations!ES100,"]"),_xlfn.TEXTJOIN("",1,ES106," (", ES107,"%)"))</f>
        <v>49 (8,7%)</v>
      </c>
      <c r="ET108" s="152" t="str">
        <f>IF(ET$2="Scale",_xlfn.TEXTJOIN("",1,Calculations!ET98," [", Calculations!ET99,";",Calculations!ET100,"]"),_xlfn.TEXTJOIN("",1,ET106," (", ET107,"%)"))</f>
        <v>1 (0,2%)</v>
      </c>
      <c r="EU108" s="152" t="str">
        <f>IF(EU$2="Scale",_xlfn.TEXTJOIN("",1,Calculations!EU98," [", Calculations!EU99,";",Calculations!EU100,"]"),_xlfn.TEXTJOIN("",1,EU106," (", EU107,"%)"))</f>
        <v>1 (0,2%)</v>
      </c>
      <c r="EV108" s="152" t="str">
        <f>IF(EV$2="Scale",_xlfn.TEXTJOIN("",1,Calculations!EV98," [", Calculations!EV99,";",Calculations!EV100,"]"),_xlfn.TEXTJOIN("",1,EV106," (", EV107,"%)"))</f>
        <v>3 (0,5%)</v>
      </c>
      <c r="EW108" s="152" t="str">
        <f>IF(EW$2="Scale",_xlfn.TEXTJOIN("",1,Calculations!EW98," [", Calculations!EW99,";",Calculations!EW100,"]"),_xlfn.TEXTJOIN("",1,EW106," (", EW107,"%)"))</f>
        <v>62 (11%)</v>
      </c>
      <c r="EX108" s="152" t="str">
        <f>IF(EX$2="Scale",_xlfn.TEXTJOIN("",1,Calculations!EX98," [", Calculations!EX99,";",Calculations!EX100,"]"),_xlfn.TEXTJOIN("",1,EX106," (", EX107,"%)"))</f>
        <v>10 (1,8%)</v>
      </c>
      <c r="EY108" s="152" t="str">
        <f>IF(EY$2="Scale",_xlfn.TEXTJOIN("",1,Calculations!EY98," [", Calculations!EY99,";",Calculations!EY100,"]"),_xlfn.TEXTJOIN("",1,EY106," (", EY107,"%)"))</f>
        <v>32 (5,7%)</v>
      </c>
      <c r="EZ108" s="152" t="str">
        <f>IF(EZ$2="Scale",_xlfn.TEXTJOIN("",1,Calculations!EZ98," [", Calculations!EZ99,";",Calculations!EZ100,"]"),_xlfn.TEXTJOIN("",1,EZ106," (", EZ107,"%)"))</f>
        <v>46 (8,1%)</v>
      </c>
      <c r="FA108" s="152" t="str">
        <f>IF(FA$2="Scale",_xlfn.TEXTJOIN("",1,Calculations!FA98," [", Calculations!FA99,";",Calculations!FA100,"]"),_xlfn.TEXTJOIN("",1,FA106," (", FA107,"%)"))</f>
        <v>31 (5,5%)</v>
      </c>
      <c r="FB108" s="152" t="str">
        <f>IF(FB$2="Scale",_xlfn.TEXTJOIN("",1,Calculations!FB98," [", Calculations!FB99,";",Calculations!FB100,"]"),_xlfn.TEXTJOIN("",1,FB106," (", FB107,"%)"))</f>
        <v>14 (2,5%)</v>
      </c>
      <c r="FC108" s="152" t="str">
        <f>IF(FC$2="Scale",_xlfn.TEXTJOIN("",1,Calculations!FC98," [", Calculations!FC99,";",Calculations!FC100,"]"),_xlfn.TEXTJOIN("",1,FC106," (", FC107,"%)"))</f>
        <v>32 (5,7%)</v>
      </c>
      <c r="FD108" s="152" t="str">
        <f>IF(FD$2="Scale",_xlfn.TEXTJOIN("",1,Calculations!FD98," [", Calculations!FD99,";",Calculations!FD100,"]"),_xlfn.TEXTJOIN("",1,FD106," (", FD107,"%)"))</f>
        <v>10 (1,8%)</v>
      </c>
      <c r="FE108" s="152" t="str">
        <f>IF(FE$2="Scale",_xlfn.TEXTJOIN("",1,Calculations!FE98," [", Calculations!FE99,";",Calculations!FE100,"]"),_xlfn.TEXTJOIN("",1,FE106," (", FE107,"%)"))</f>
        <v>1 (0,2%)</v>
      </c>
    </row>
    <row r="109" spans="1:161" x14ac:dyDescent="0.25">
      <c r="A109" s="151"/>
      <c r="B109" s="44"/>
      <c r="C109" s="44"/>
      <c r="D109" s="152"/>
      <c r="E109" s="152"/>
      <c r="F109" s="152"/>
      <c r="G109" s="152"/>
      <c r="H109" s="152"/>
      <c r="I109" s="152"/>
      <c r="J109" s="152"/>
      <c r="K109" s="152"/>
      <c r="L109" s="152"/>
      <c r="M109" s="152"/>
      <c r="N109" s="152"/>
      <c r="O109" s="152"/>
      <c r="P109" s="152"/>
      <c r="Q109" s="152"/>
      <c r="R109" s="152"/>
      <c r="S109" s="152"/>
      <c r="T109" s="152"/>
      <c r="U109" s="152"/>
      <c r="V109" s="152"/>
      <c r="W109" s="152"/>
      <c r="X109" s="152"/>
      <c r="Y109" s="152"/>
      <c r="Z109" s="152"/>
      <c r="AA109" s="152"/>
      <c r="AB109" s="152"/>
      <c r="AC109" s="152"/>
      <c r="AD109" s="152"/>
      <c r="AE109" s="152"/>
      <c r="AF109" s="152"/>
      <c r="AG109" s="152"/>
      <c r="AH109" s="152"/>
      <c r="AI109" s="152"/>
      <c r="AJ109" s="152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52"/>
      <c r="AX109" s="152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  <c r="BK109" s="152"/>
      <c r="BL109" s="152"/>
      <c r="BM109" s="152"/>
      <c r="BN109" s="152"/>
      <c r="BO109" s="152"/>
      <c r="BP109" s="152"/>
      <c r="BQ109" s="152"/>
      <c r="BR109" s="152"/>
      <c r="BS109" s="152"/>
      <c r="BT109" s="152"/>
      <c r="BU109" s="152"/>
      <c r="BV109" s="152"/>
      <c r="BW109" s="152"/>
      <c r="BX109" s="152"/>
      <c r="BY109" s="152"/>
      <c r="BZ109" s="152"/>
      <c r="CA109" s="152"/>
      <c r="CB109" s="152"/>
      <c r="CC109" s="152"/>
      <c r="CD109" s="152"/>
      <c r="CE109" s="152"/>
      <c r="CF109" s="152"/>
      <c r="CG109" s="152"/>
      <c r="CH109" s="152"/>
      <c r="CI109" s="152"/>
      <c r="CJ109" s="152"/>
      <c r="CK109" s="152"/>
      <c r="CL109" s="152"/>
      <c r="CM109" s="152"/>
      <c r="CN109" s="152"/>
      <c r="CO109" s="152"/>
      <c r="CP109" s="152"/>
      <c r="CQ109" s="152"/>
      <c r="CR109" s="152"/>
      <c r="CS109" s="152"/>
      <c r="CT109" s="152"/>
      <c r="CU109" s="152"/>
      <c r="CV109" s="152"/>
      <c r="CW109" s="152"/>
      <c r="CX109" s="152"/>
      <c r="CY109" s="152"/>
      <c r="CZ109" s="152"/>
      <c r="DA109" s="152"/>
      <c r="DB109" s="152"/>
      <c r="DC109" s="152"/>
      <c r="DD109" s="152"/>
      <c r="DE109" s="152"/>
      <c r="DF109" s="152"/>
      <c r="DG109" s="152"/>
      <c r="DH109" s="152"/>
      <c r="DI109" s="152"/>
      <c r="DJ109" s="152"/>
      <c r="DK109" s="152"/>
      <c r="DL109" s="152"/>
      <c r="DM109" s="152"/>
      <c r="DN109" s="152"/>
      <c r="DO109" s="152"/>
      <c r="DP109" s="152"/>
      <c r="DQ109" s="152"/>
      <c r="DR109" s="152"/>
      <c r="DS109" s="152"/>
      <c r="DT109" s="152"/>
      <c r="DU109" s="152"/>
      <c r="DV109" s="152"/>
      <c r="DW109" s="152"/>
      <c r="DX109" s="152"/>
      <c r="DY109" s="152"/>
      <c r="DZ109" s="152"/>
      <c r="EA109" s="152"/>
      <c r="EB109" s="152"/>
      <c r="EC109" s="152"/>
      <c r="ED109" s="152"/>
      <c r="EE109" s="152"/>
      <c r="EF109" s="152"/>
      <c r="EG109" s="152"/>
      <c r="EH109" s="152"/>
      <c r="EI109" s="152"/>
      <c r="EJ109" s="152"/>
      <c r="EK109" s="152"/>
      <c r="EL109" s="152"/>
      <c r="EM109" s="152"/>
      <c r="EN109" s="152"/>
      <c r="EO109" s="152"/>
      <c r="EP109" s="152"/>
      <c r="EQ109" s="152"/>
      <c r="ER109" s="152"/>
      <c r="ES109" s="152"/>
      <c r="ET109" s="152"/>
      <c r="EU109" s="152"/>
      <c r="EV109" s="152"/>
      <c r="EW109" s="152"/>
      <c r="EX109" s="152"/>
      <c r="EY109" s="152"/>
      <c r="EZ109" s="152"/>
      <c r="FA109" s="152"/>
      <c r="FB109" s="152"/>
      <c r="FC109" s="152"/>
      <c r="FD109" s="152"/>
      <c r="FE109" s="152"/>
    </row>
    <row r="110" spans="1:161" x14ac:dyDescent="0.25">
      <c r="A110" s="151"/>
      <c r="B110" s="44"/>
      <c r="C110" s="44"/>
      <c r="D110" s="152"/>
      <c r="E110" s="152"/>
      <c r="F110" s="152"/>
      <c r="G110" s="152"/>
      <c r="H110" s="152"/>
      <c r="I110" s="152"/>
      <c r="J110" s="152"/>
      <c r="K110" s="152"/>
      <c r="L110" s="152"/>
      <c r="M110" s="152"/>
      <c r="N110" s="152"/>
      <c r="O110" s="152"/>
      <c r="P110" s="152"/>
      <c r="Q110" s="152"/>
      <c r="R110" s="152"/>
      <c r="S110" s="152"/>
      <c r="T110" s="152"/>
      <c r="U110" s="152"/>
      <c r="V110" s="152"/>
      <c r="W110" s="152"/>
      <c r="X110" s="152"/>
      <c r="Y110" s="152"/>
      <c r="Z110" s="152"/>
      <c r="AA110" s="152"/>
      <c r="AB110" s="152"/>
      <c r="AC110" s="152"/>
      <c r="AD110" s="152"/>
      <c r="AE110" s="152"/>
      <c r="AF110" s="152"/>
      <c r="AG110" s="152"/>
      <c r="AH110" s="152"/>
      <c r="AI110" s="152"/>
      <c r="AJ110" s="152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52"/>
      <c r="AX110" s="152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  <c r="BK110" s="152"/>
      <c r="BL110" s="152"/>
      <c r="BM110" s="152"/>
      <c r="BN110" s="152"/>
      <c r="BO110" s="152"/>
      <c r="BP110" s="152"/>
      <c r="BQ110" s="152"/>
      <c r="BR110" s="152"/>
      <c r="BS110" s="152"/>
      <c r="BT110" s="152"/>
      <c r="BU110" s="152"/>
      <c r="BV110" s="152"/>
      <c r="BW110" s="152"/>
      <c r="BX110" s="152"/>
      <c r="BY110" s="152"/>
      <c r="BZ110" s="152"/>
      <c r="CA110" s="152"/>
      <c r="CB110" s="152"/>
      <c r="CC110" s="152"/>
      <c r="CD110" s="152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52"/>
      <c r="CO110" s="152"/>
      <c r="CP110" s="152"/>
      <c r="CQ110" s="152"/>
      <c r="CR110" s="152"/>
      <c r="CS110" s="152"/>
      <c r="CT110" s="152"/>
      <c r="CU110" s="152"/>
      <c r="CV110" s="152"/>
      <c r="CW110" s="152"/>
      <c r="CX110" s="152"/>
      <c r="CY110" s="152"/>
      <c r="CZ110" s="152"/>
      <c r="DA110" s="152"/>
      <c r="DB110" s="152"/>
      <c r="DC110" s="152"/>
      <c r="DD110" s="152"/>
      <c r="DE110" s="152"/>
      <c r="DF110" s="152"/>
      <c r="DG110" s="152"/>
      <c r="DH110" s="152"/>
      <c r="DI110" s="152"/>
      <c r="DJ110" s="152"/>
      <c r="DK110" s="152"/>
      <c r="DL110" s="152"/>
      <c r="DM110" s="152"/>
      <c r="DN110" s="152"/>
      <c r="DO110" s="152"/>
      <c r="DP110" s="152"/>
      <c r="DQ110" s="152"/>
      <c r="DR110" s="152"/>
      <c r="DS110" s="152"/>
      <c r="DT110" s="152"/>
      <c r="DU110" s="152"/>
      <c r="DV110" s="152"/>
      <c r="DW110" s="152"/>
      <c r="DX110" s="152"/>
      <c r="DY110" s="152"/>
      <c r="DZ110" s="152"/>
      <c r="EA110" s="152"/>
      <c r="EB110" s="152"/>
      <c r="EC110" s="152"/>
      <c r="ED110" s="152"/>
      <c r="EE110" s="152"/>
      <c r="EF110" s="152"/>
      <c r="EG110" s="152"/>
      <c r="EH110" s="152"/>
      <c r="EI110" s="152"/>
      <c r="EJ110" s="152"/>
      <c r="EK110" s="152"/>
      <c r="EL110" s="152"/>
      <c r="EM110" s="152"/>
      <c r="EN110" s="152"/>
      <c r="EO110" s="152"/>
      <c r="EP110" s="152"/>
      <c r="EQ110" s="152"/>
      <c r="ER110" s="152"/>
      <c r="ES110" s="152"/>
      <c r="ET110" s="152"/>
      <c r="EU110" s="152"/>
      <c r="EV110" s="152"/>
      <c r="EW110" s="152"/>
      <c r="EX110" s="152"/>
      <c r="EY110" s="152"/>
      <c r="EZ110" s="152"/>
      <c r="FA110" s="152"/>
      <c r="FB110" s="152"/>
      <c r="FC110" s="152"/>
      <c r="FD110" s="152"/>
      <c r="FE110" s="152"/>
    </row>
    <row r="111" spans="1:161" x14ac:dyDescent="0.25">
      <c r="B111" s="58"/>
      <c r="C111" s="58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59"/>
      <c r="FE111" s="59"/>
    </row>
    <row r="112" spans="1:161" x14ac:dyDescent="0.25"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</row>
    <row r="113" spans="1:167" x14ac:dyDescent="0.25">
      <c r="A113" s="198" t="s">
        <v>599</v>
      </c>
      <c r="B113" t="s">
        <v>385</v>
      </c>
      <c r="C113">
        <v>2</v>
      </c>
      <c r="D113">
        <f>ROUND(QUARTILE(Sum!B$2:B$153,$C113),1)</f>
        <v>53</v>
      </c>
      <c r="E113">
        <f>ROUND(QUARTILE(Sum!C$2:C$153,$C113),1)</f>
        <v>0</v>
      </c>
      <c r="F113">
        <f>ROUND(QUARTILE(Sum!D$2:D$153,$C113),1)</f>
        <v>0</v>
      </c>
      <c r="G113">
        <f>ROUND(QUARTILE(Sum!E$2:E$153,$C113),1)</f>
        <v>0</v>
      </c>
      <c r="H113">
        <f>ROUND(QUARTILE(Sum!F$2:F$153,$C113),1)</f>
        <v>0</v>
      </c>
      <c r="I113">
        <f>ROUND(QUARTILE(Sum!G$2:G$153,$C113),1)</f>
        <v>1</v>
      </c>
      <c r="J113">
        <f>ROUND(QUARTILE(Sum!H$2:H$153,$C113),1)</f>
        <v>1</v>
      </c>
      <c r="K113">
        <f>ROUND(QUARTILE(Sum!I$2:I$153,$C113),1)</f>
        <v>172</v>
      </c>
      <c r="L113">
        <f>ROUND(QUARTILE(Sum!J$2:J$153,$C113),1)</f>
        <v>80</v>
      </c>
      <c r="M113">
        <f>ROUND(QUARTILE(Sum!K$2:K$153,$C113),1)</f>
        <v>28</v>
      </c>
      <c r="N113">
        <f>ROUND(QUARTILE(Sum!L$2:L$153,$C113),1)</f>
        <v>0</v>
      </c>
      <c r="O113">
        <f>ROUND(QUARTILE(Sum!M$2:M$153,$C113),1)</f>
        <v>1</v>
      </c>
      <c r="P113">
        <f>ROUND(QUARTILE(Sum!N$2:N$153,$C113),1)</f>
        <v>0</v>
      </c>
      <c r="Q113">
        <f>ROUND(QUARTILE(Sum!O$2:O$153,$C113),1)</f>
        <v>1</v>
      </c>
      <c r="R113">
        <f>ROUND(QUARTILE(Sum!P$2:P$153,$C113),1)</f>
        <v>0</v>
      </c>
      <c r="S113">
        <f>ROUND(QUARTILE(Sum!Q$2:Q$153,$C113),1)</f>
        <v>1</v>
      </c>
      <c r="T113">
        <f>ROUND(QUARTILE(Sum!R$2:R$153,$C113),1)</f>
        <v>0</v>
      </c>
      <c r="U113">
        <f>ROUND(QUARTILE(Sum!S$2:S$153,$C113),1)</f>
        <v>0</v>
      </c>
      <c r="V113">
        <f>ROUND(QUARTILE(Sum!T$2:T$153,$C113),1)</f>
        <v>0</v>
      </c>
      <c r="W113">
        <f>ROUND(QUARTILE(Sum!U$2:U$153,$C113),1)</f>
        <v>0</v>
      </c>
      <c r="X113">
        <f>ROUND(QUARTILE(Sum!V$2:V$153,$C113),1)</f>
        <v>1</v>
      </c>
      <c r="Y113">
        <f>ROUND(QUARTILE(Sum!W$2:W$153,$C113),1)</f>
        <v>0</v>
      </c>
      <c r="Z113">
        <f>ROUND(QUARTILE(Sum!X$2:X$153,$C113),1)</f>
        <v>0</v>
      </c>
      <c r="AA113">
        <f>ROUND(QUARTILE(Sum!Y$2:Y$153,$C113),1)</f>
        <v>0</v>
      </c>
      <c r="AB113">
        <f>ROUND(QUARTILE(Sum!Z$2:Z$153,$C113),1)</f>
        <v>0</v>
      </c>
      <c r="AC113">
        <f>ROUND(QUARTILE(Sum!AA$2:AA$153,$C113),1)</f>
        <v>0</v>
      </c>
      <c r="AD113">
        <f>ROUND(QUARTILE(Sum!AB$2:AB$153,$C113),1)</f>
        <v>0</v>
      </c>
      <c r="AE113">
        <f>ROUND(QUARTILE(Sum!AC$2:AC$153,$C113),1)</f>
        <v>0</v>
      </c>
      <c r="AF113">
        <f>ROUND(QUARTILE(Sum!AD$2:AD$153,$C113),1)</f>
        <v>0</v>
      </c>
      <c r="AG113">
        <f>ROUND(QUARTILE(Sum!AE$2:AE$153,$C113),1)</f>
        <v>0</v>
      </c>
      <c r="AH113">
        <f>ROUND(QUARTILE(Sum!AF$2:AF$153,$C113),1)</f>
        <v>0</v>
      </c>
      <c r="AI113">
        <f>ROUND(QUARTILE(Sum!AG$2:AG$153,$C113),1)</f>
        <v>0</v>
      </c>
      <c r="AJ113">
        <f>ROUND(QUARTILE(Sum!AH$2:AH$153,$C113),1)</f>
        <v>0</v>
      </c>
      <c r="AK113">
        <f>ROUND(QUARTILE(Sum!AI$2:AI$153,$C113),1)</f>
        <v>0</v>
      </c>
      <c r="AL113">
        <f>ROUND(QUARTILE(Sum!AJ$2:AJ$153,$C113),1)</f>
        <v>0</v>
      </c>
      <c r="AM113">
        <f>ROUND(QUARTILE(Sum!AK$2:AK$153,$C113),1)</f>
        <v>0</v>
      </c>
      <c r="AN113">
        <f>ROUND(QUARTILE(Sum!AL$2:AL$153,$C113),1)</f>
        <v>0</v>
      </c>
      <c r="AO113">
        <f>ROUND(QUARTILE(Sum!AM$2:AM$153,$C113),1)</f>
        <v>0</v>
      </c>
      <c r="AP113">
        <f>ROUND(QUARTILE(Sum!AN$2:AN$153,$C113),1)</f>
        <v>0</v>
      </c>
      <c r="AQ113">
        <f>ROUND(QUARTILE(Sum!AO$2:AO$153,$C113),1)</f>
        <v>0</v>
      </c>
      <c r="AR113">
        <f>ROUND(QUARTILE(Sum!AP$2:AP$153,$C113),1)</f>
        <v>0</v>
      </c>
      <c r="AS113">
        <f>ROUND(QUARTILE(Sum!AQ$2:AQ$153,$C113),1)</f>
        <v>0</v>
      </c>
      <c r="AT113">
        <f>ROUND(QUARTILE(Sum!AR$2:AR$153,$C113),1)</f>
        <v>1</v>
      </c>
      <c r="AU113">
        <f>ROUND(QUARTILE(Sum!AS$2:AS$153,$C113),1)</f>
        <v>0</v>
      </c>
      <c r="AV113">
        <f>ROUND(QUARTILE(Sum!AT$2:AT$153,$C113),1)</f>
        <v>0</v>
      </c>
      <c r="AW113">
        <f>ROUND(QUARTILE(Sum!AU$2:AU$153,$C113),1)</f>
        <v>0</v>
      </c>
      <c r="AX113">
        <f>ROUND(QUARTILE(Sum!AV$2:AV$153,$C113),1)</f>
        <v>1</v>
      </c>
      <c r="AY113">
        <f>ROUND(QUARTILE(Sum!AW$2:AW$153,$C113),1)</f>
        <v>0</v>
      </c>
      <c r="AZ113">
        <f>ROUND(QUARTILE(Sum!AX$2:AX$153,$C113),1)</f>
        <v>1</v>
      </c>
      <c r="BA113">
        <f>ROUND(QUARTILE(Sum!AY$2:AY$153,$C113),1)</f>
        <v>28</v>
      </c>
      <c r="BB113">
        <f>ROUND(QUARTILE(Sum!AZ$2:AZ$153,$C113),1)</f>
        <v>1.1000000000000001</v>
      </c>
      <c r="BC113">
        <f>ROUND(QUARTILE(Sum!BA$2:BA$153,$C113),1)</f>
        <v>3.2</v>
      </c>
      <c r="BD113">
        <f>ROUND(QUARTILE(Sum!BB$2:BB$153,$C113),1)</f>
        <v>0</v>
      </c>
      <c r="BE113">
        <f>ROUND(QUARTILE(Sum!BC$2:BC$153,$C113),1)</f>
        <v>0</v>
      </c>
      <c r="BF113">
        <f>ROUND(QUARTILE(Sum!BD$2:BD$153,$C113),1)</f>
        <v>1</v>
      </c>
      <c r="BG113">
        <f>ROUND(QUARTILE(Sum!BE$2:BE$153,$C113),1)</f>
        <v>1.1000000000000001</v>
      </c>
      <c r="BH113">
        <f>ROUND(QUARTILE(Sum!BF$2:BF$153,$C113),1)</f>
        <v>175.6</v>
      </c>
      <c r="BI113">
        <f>ROUND(QUARTILE(Sum!BG$2:BG$153,$C113),1)</f>
        <v>1</v>
      </c>
      <c r="BJ113">
        <f>ROUND(QUARTILE(Sum!BH$2:BH$153,$C113),1)</f>
        <v>103</v>
      </c>
      <c r="BK113">
        <f>ROUND(QUARTILE(Sum!BI$2:BI$153,$C113),1)</f>
        <v>70</v>
      </c>
      <c r="BL113">
        <f>ROUND(QUARTILE(Sum!BJ$2:BJ$153,$C113),1)</f>
        <v>34.200000000000003</v>
      </c>
      <c r="BM113">
        <f>ROUND(QUARTILE(Sum!BK$2:BK$153,$C113),1)</f>
        <v>0</v>
      </c>
      <c r="BN113">
        <f>ROUND(QUARTILE(Sum!BL$2:BL$153,$C113),1)</f>
        <v>2</v>
      </c>
      <c r="BO113">
        <f>ROUND(QUARTILE(Sum!BM$2:BM$153,$C113),1)</f>
        <v>0</v>
      </c>
      <c r="BP113">
        <f>ROUND(QUARTILE(Sum!BN$2:BN$153,$C113),1)</f>
        <v>0</v>
      </c>
      <c r="BQ113">
        <f>ROUND(QUARTILE(Sum!BO$2:BO$153,$C113),1)</f>
        <v>1</v>
      </c>
      <c r="BR113">
        <f>ROUND(QUARTILE(Sum!BP$2:BP$153,$C113),1)</f>
        <v>0</v>
      </c>
      <c r="BS113">
        <f>ROUND(QUARTILE(Sum!BQ$2:BQ$153,$C113),1)</f>
        <v>0</v>
      </c>
      <c r="BT113">
        <f>ROUND(QUARTILE(Sum!BR$2:BR$153,$C113),1)</f>
        <v>1</v>
      </c>
      <c r="BU113">
        <f>ROUND(QUARTILE(Sum!BS$2:BS$153,$C113),1)</f>
        <v>0</v>
      </c>
      <c r="BV113">
        <f>ROUND(QUARTILE(Sum!BT$2:BT$153,$C113),1)</f>
        <v>0</v>
      </c>
      <c r="BW113">
        <f>ROUND(QUARTILE(Sum!BU$2:BU$153,$C113),1)</f>
        <v>0</v>
      </c>
      <c r="BX113">
        <f>ROUND(QUARTILE(Sum!BV$2:BV$153,$C113),1)</f>
        <v>0</v>
      </c>
      <c r="BY113">
        <f>ROUND(QUARTILE(Sum!BW$2:BW$153,$C113),1)</f>
        <v>3</v>
      </c>
      <c r="BZ113">
        <f>ROUND(QUARTILE(Sum!BX$2:BX$153,$C113),1)</f>
        <v>0</v>
      </c>
      <c r="CA113">
        <f>ROUND(QUARTILE(Sum!BY$2:BY$153,$C113),1)</f>
        <v>0</v>
      </c>
      <c r="CB113">
        <f>ROUND(QUARTILE(Sum!BZ$2:BZ$153,$C113),1)</f>
        <v>1</v>
      </c>
      <c r="CC113">
        <f>ROUND(QUARTILE(Sum!CA$2:CA$153,$C113),1)</f>
        <v>0</v>
      </c>
      <c r="CD113">
        <f>ROUND(QUARTILE(Sum!CB$2:CB$153,$C113),1)</f>
        <v>0</v>
      </c>
      <c r="CE113">
        <f>ROUND(QUARTILE(Sum!CC$2:CC$153,$C113),1)</f>
        <v>0</v>
      </c>
      <c r="CF113">
        <f>ROUND(QUARTILE(Sum!CD$2:CD$153,$C113),1)</f>
        <v>0</v>
      </c>
      <c r="CG113">
        <f>ROUND(QUARTILE(Sum!CE$2:CE$153,$C113),1)</f>
        <v>1</v>
      </c>
      <c r="CH113">
        <f>ROUND(QUARTILE(Sum!CF$2:CF$153,$C113),1)</f>
        <v>0</v>
      </c>
      <c r="CI113">
        <f>ROUND(QUARTILE(Sum!CG$2:CG$153,$C113),1)</f>
        <v>1</v>
      </c>
      <c r="CJ113">
        <f>ROUND(QUARTILE(Sum!CH$2:CH$153,$C113),1)</f>
        <v>550</v>
      </c>
      <c r="CK113">
        <f>ROUND(QUARTILE(Sum!CI$2:CI$153,$C113),1)</f>
        <v>630</v>
      </c>
      <c r="CL113">
        <f>ROUND(QUARTILE(Sum!CJ$2:CJ$153,$C113),1)</f>
        <v>1</v>
      </c>
      <c r="CM113">
        <f>ROUND(QUARTILE(Sum!CK$2:CK$153,$C113),1)</f>
        <v>0</v>
      </c>
      <c r="CN113">
        <f>ROUND(QUARTILE(Sum!CL$2:CL$153,$C113),1)</f>
        <v>0</v>
      </c>
      <c r="CO113">
        <f>ROUND(QUARTILE(Sum!CM$2:CM$153,$C113),1)</f>
        <v>0</v>
      </c>
      <c r="CP113">
        <f>ROUND(QUARTILE(Sum!CN$2:CN$153,$C113),1)</f>
        <v>0</v>
      </c>
      <c r="CQ113">
        <f>ROUND(QUARTILE(Sum!CO$2:CO$153,$C113),1)</f>
        <v>0</v>
      </c>
      <c r="CR113">
        <f>ROUND(QUARTILE(Sum!CP$2:CP$153,$C113),1)</f>
        <v>0</v>
      </c>
      <c r="CS113">
        <f>ROUND(QUARTILE(Sum!CQ$2:CQ$153,$C113),1)</f>
        <v>0</v>
      </c>
      <c r="CT113">
        <f>ROUND(QUARTILE(Sum!CR$2:CR$153,$C113),1)</f>
        <v>0</v>
      </c>
      <c r="CU113">
        <f>ROUND(QUARTILE(Sum!CS$2:CS$153,$C113),1)</f>
        <v>0</v>
      </c>
      <c r="CV113">
        <f>ROUND(QUARTILE(Sum!CT$2:CT$153,$C113),1)</f>
        <v>0</v>
      </c>
      <c r="CW113">
        <f>ROUND(QUARTILE(Sum!CU$2:CU$153,$C113),1)</f>
        <v>0</v>
      </c>
      <c r="CX113">
        <f>ROUND(QUARTILE(Sum!CV$2:CV$153,$C113),1)</f>
        <v>0</v>
      </c>
      <c r="CY113">
        <f>ROUND(QUARTILE(Sum!CW$2:CW$153,$C113),1)</f>
        <v>0</v>
      </c>
      <c r="CZ113">
        <f>ROUND(QUARTILE(Sum!CX$2:CX$153,$C113),1)</f>
        <v>0</v>
      </c>
      <c r="DA113">
        <f>ROUND(QUARTILE(Sum!CY$2:CY$153,$C113),1)</f>
        <v>0</v>
      </c>
      <c r="DB113">
        <f>ROUND(QUARTILE(Sum!CZ$2:CZ$153,$C113),1)</f>
        <v>0</v>
      </c>
      <c r="DC113">
        <f>ROUND(QUARTILE(Sum!DA$2:DA$153,$C113),1)</f>
        <v>1</v>
      </c>
      <c r="DD113">
        <f>ROUND(QUARTILE(Sum!DB$2:DB$153,$C113),1)</f>
        <v>0</v>
      </c>
      <c r="DE113">
        <f>ROUND(QUARTILE(Sum!DC$2:DC$153,$C113),1)</f>
        <v>0</v>
      </c>
      <c r="DF113">
        <f>ROUND(QUARTILE(Sum!DD$2:DD$153,$C113),1)</f>
        <v>0</v>
      </c>
      <c r="DG113">
        <f>ROUND(QUARTILE(Sum!DE$2:DE$153,$C113),1)</f>
        <v>0</v>
      </c>
      <c r="DH113">
        <f>ROUND(QUARTILE(Sum!DF$2:DF$153,$C113),1)</f>
        <v>1</v>
      </c>
      <c r="DI113">
        <f>ROUND(QUARTILE(Sum!DG$2:DG$153,$C113),1)</f>
        <v>0</v>
      </c>
      <c r="DJ113">
        <f>ROUND(QUARTILE(Sum!DH$2:DH$153,$C113),1)</f>
        <v>0</v>
      </c>
      <c r="DK113">
        <f>ROUND(QUARTILE(Sum!DI$2:DI$153,$C113),1)</f>
        <v>0</v>
      </c>
      <c r="DL113">
        <f>ROUND(QUARTILE(Sum!DJ$2:DJ$153,$C113),1)</f>
        <v>1</v>
      </c>
      <c r="DM113">
        <f>ROUND(QUARTILE(Sum!DK$2:DK$153,$C113),1)</f>
        <v>0</v>
      </c>
      <c r="DN113">
        <f>ROUND(QUARTILE(Sum!DL$2:DL$153,$C113),1)</f>
        <v>0</v>
      </c>
      <c r="DO113">
        <f>ROUND(QUARTILE(Sum!DM$2:DM$153,$C113),1)</f>
        <v>0</v>
      </c>
      <c r="DP113">
        <f>ROUND(QUARTILE(Sum!DN$2:DN$153,$C113),1)</f>
        <v>0</v>
      </c>
      <c r="DQ113">
        <f>ROUND(QUARTILE(Sum!DO$2:DO$153,$C113),1)</f>
        <v>0</v>
      </c>
      <c r="DR113">
        <f>ROUND(QUARTILE(Sum!DP$2:DP$153,$C113),1)</f>
        <v>0.5</v>
      </c>
      <c r="DS113">
        <f>ROUND(QUARTILE(Sum!DQ$2:DQ$153,$C113),1)</f>
        <v>0</v>
      </c>
      <c r="DT113">
        <f>ROUND(QUARTILE(Sum!DR$2:DR$153,$C113),1)</f>
        <v>0</v>
      </c>
      <c r="DU113">
        <f>ROUND(QUARTILE(Sum!DS$2:DS$153,$C113),1)</f>
        <v>1</v>
      </c>
      <c r="DV113">
        <f>ROUND(QUARTILE(Sum!DT$2:DT$153,$C113),1)</f>
        <v>21</v>
      </c>
      <c r="DW113">
        <f>ROUND(QUARTILE(Sum!DU$2:DU$153,$C113),1)</f>
        <v>0</v>
      </c>
      <c r="DX113">
        <f>ROUND(QUARTILE(Sum!DV$2:DV$153,$C113),1)</f>
        <v>0</v>
      </c>
      <c r="DY113">
        <f>ROUND(QUARTILE(Sum!DW$2:DW$153,$C113),1)</f>
        <v>0</v>
      </c>
      <c r="DZ113">
        <f>ROUND(QUARTILE(Sum!DX$2:DX$153,$C113),1)</f>
        <v>0</v>
      </c>
      <c r="EA113">
        <f>ROUND(QUARTILE(Sum!DY$2:DY$153,$C113),1)</f>
        <v>0</v>
      </c>
      <c r="EB113">
        <f>ROUND(QUARTILE(Sum!DZ$2:DZ$153,$C113),1)</f>
        <v>0</v>
      </c>
      <c r="EC113">
        <f>ROUND(QUARTILE(Sum!EA$2:EA$153,$C113),1)</f>
        <v>0</v>
      </c>
      <c r="ED113">
        <f>ROUND(QUARTILE(Sum!EB$2:EB$153,$C113),1)</f>
        <v>0</v>
      </c>
      <c r="EE113">
        <f>ROUND(QUARTILE(Sum!EC$2:EC$153,$C113),1)</f>
        <v>0</v>
      </c>
      <c r="EF113">
        <f>ROUND(QUARTILE(Sum!ED$2:ED$153,$C113),1)</f>
        <v>0</v>
      </c>
      <c r="EG113">
        <f>ROUND(QUARTILE(Sum!EE$2:EE$153,$C113),1)</f>
        <v>1</v>
      </c>
      <c r="EH113">
        <f>ROUND(QUARTILE(Sum!EF$2:EF$153,$C113),1)</f>
        <v>0</v>
      </c>
      <c r="EI113">
        <f>ROUND(QUARTILE(Sum!EG$2:EG$153,$C113),1)</f>
        <v>0</v>
      </c>
      <c r="EJ113">
        <f>ROUND(QUARTILE(Sum!EH$2:EH$153,$C113),1)</f>
        <v>0</v>
      </c>
      <c r="EK113">
        <f>ROUND(QUARTILE(Sum!EI$2:EI$153,$C113),1)</f>
        <v>0</v>
      </c>
      <c r="EL113">
        <f>ROUND(QUARTILE(Sum!EJ$2:EJ$153,$C113),1)</f>
        <v>0</v>
      </c>
      <c r="EM113">
        <f>ROUND(QUARTILE(Sum!EK$2:EK$153,$C113),1)</f>
        <v>0</v>
      </c>
      <c r="EN113">
        <f>ROUND(QUARTILE(Sum!EL$2:EL$153,$C113),1)</f>
        <v>0</v>
      </c>
      <c r="EO113">
        <f>ROUND(QUARTILE(Sum!EM$2:EM$153,$C113),1)</f>
        <v>1</v>
      </c>
      <c r="EP113">
        <f>ROUND(QUARTILE(Sum!EN$2:EN$153,$C113),1)</f>
        <v>0</v>
      </c>
      <c r="EQ113">
        <f>ROUND(QUARTILE(Sum!EO$2:EO$153,$C113),1)</f>
        <v>0</v>
      </c>
      <c r="ER113">
        <f>ROUND(QUARTILE(Sum!EP$2:EP$153,$C113),1)</f>
        <v>0</v>
      </c>
      <c r="ES113">
        <f>ROUND(QUARTILE(Sum!EQ$2:EQ$153,$C113),1)</f>
        <v>1</v>
      </c>
      <c r="ET113">
        <f>ROUND(QUARTILE(Sum!ER$2:ER$153,$C113),1)</f>
        <v>0</v>
      </c>
      <c r="EU113">
        <f>ROUND(QUARTILE(Sum!ES$2:ES$153,$C113),1)</f>
        <v>0</v>
      </c>
      <c r="EV113">
        <f>ROUND(QUARTILE(Sum!ET$2:ET$153,$C113),1)</f>
        <v>0</v>
      </c>
      <c r="EW113">
        <f>ROUND(QUARTILE(Sum!EU$2:EU$153,$C113),1)</f>
        <v>1</v>
      </c>
      <c r="EX113">
        <f>ROUND(QUARTILE(Sum!EV$2:EV$153,$C113),1)</f>
        <v>0</v>
      </c>
      <c r="EY113">
        <f>ROUND(QUARTILE(Sum!EW$2:EW$153,$C113),1)</f>
        <v>0</v>
      </c>
      <c r="EZ113">
        <f>ROUND(QUARTILE(Sum!EX$2:EX$153,$C113),1)</f>
        <v>0</v>
      </c>
      <c r="FA113">
        <f>ROUND(QUARTILE(Sum!EY$2:EY$153,$C113),1)</f>
        <v>0</v>
      </c>
      <c r="FB113">
        <f>ROUND(QUARTILE(Sum!EZ$2:EZ$153,$C113),1)</f>
        <v>0</v>
      </c>
      <c r="FC113">
        <f>ROUND(QUARTILE(Sum!EW$2:EW$153,$C113),1)</f>
        <v>0</v>
      </c>
      <c r="FD113">
        <f>ROUND(QUARTILE(Sum!EX$2:EX$153,$C113),1)</f>
        <v>0</v>
      </c>
      <c r="FE113">
        <f>ROUND(QUARTILE(Sum!EY$2:EY$153,$C113),1)</f>
        <v>0</v>
      </c>
      <c r="FF113">
        <f>ROUND(QUARTILE(Sum!EZ$2:EZ$153,$C113),1)</f>
        <v>0</v>
      </c>
      <c r="FG113">
        <f>ROUND(QUARTILE(Sum!FA$2:FA$153,$C113),1)</f>
        <v>0</v>
      </c>
      <c r="FH113">
        <f>ROUND(QUARTILE(Sum!FB$2:FB$153,$C113),1)</f>
        <v>0</v>
      </c>
      <c r="FI113">
        <f>ROUND(QUARTILE(Sum!FC$2:FC$153,$C113),1)</f>
        <v>0</v>
      </c>
      <c r="FJ113">
        <f>ROUND(QUARTILE(Sum!FD$2:FD$153,$C113),1)</f>
        <v>0</v>
      </c>
      <c r="FK113">
        <f>ROUND(QUARTILE(Sum!FE$2:FE$153,$C113),1)</f>
        <v>0</v>
      </c>
    </row>
    <row r="114" spans="1:167" x14ac:dyDescent="0.25">
      <c r="A114" s="198"/>
      <c r="B114" t="s">
        <v>384</v>
      </c>
      <c r="C114">
        <v>1</v>
      </c>
      <c r="D114">
        <f>ROUND(QUARTILE(Sum!B$2:B$153,$C114),1)</f>
        <v>49</v>
      </c>
      <c r="E114">
        <f>ROUND(QUARTILE(Sum!C$2:C$153,$C114),1)</f>
        <v>0</v>
      </c>
      <c r="F114">
        <f>ROUND(QUARTILE(Sum!D$2:D$153,$C114),1)</f>
        <v>0</v>
      </c>
      <c r="G114">
        <f>ROUND(QUARTILE(Sum!E$2:E$153,$C114),1)</f>
        <v>0</v>
      </c>
      <c r="H114">
        <f>ROUND(QUARTILE(Sum!F$2:F$153,$C114),1)</f>
        <v>0</v>
      </c>
      <c r="I114">
        <f>ROUND(QUARTILE(Sum!G$2:G$153,$C114),1)</f>
        <v>0</v>
      </c>
      <c r="J114">
        <f>ROUND(QUARTILE(Sum!H$2:H$153,$C114),1)</f>
        <v>1</v>
      </c>
      <c r="K114">
        <f>ROUND(QUARTILE(Sum!I$2:I$153,$C114),1)</f>
        <v>168</v>
      </c>
      <c r="L114">
        <f>ROUND(QUARTILE(Sum!J$2:J$153,$C114),1)</f>
        <v>75</v>
      </c>
      <c r="M114">
        <f>ROUND(QUARTILE(Sum!K$2:K$153,$C114),1)</f>
        <v>25.6</v>
      </c>
      <c r="N114">
        <f>ROUND(QUARTILE(Sum!L$2:L$153,$C114),1)</f>
        <v>0</v>
      </c>
      <c r="O114">
        <f>ROUND(QUARTILE(Sum!M$2:M$153,$C114),1)</f>
        <v>0</v>
      </c>
      <c r="P114">
        <f>ROUND(QUARTILE(Sum!N$2:N$153,$C114),1)</f>
        <v>0</v>
      </c>
      <c r="Q114">
        <f>ROUND(QUARTILE(Sum!O$2:O$153,$C114),1)</f>
        <v>1</v>
      </c>
      <c r="R114">
        <f>ROUND(QUARTILE(Sum!P$2:P$153,$C114),1)</f>
        <v>0</v>
      </c>
      <c r="S114">
        <f>ROUND(QUARTILE(Sum!Q$2:Q$153,$C114),1)</f>
        <v>0</v>
      </c>
      <c r="T114">
        <f>ROUND(QUARTILE(Sum!R$2:R$153,$C114),1)</f>
        <v>0</v>
      </c>
      <c r="U114">
        <f>ROUND(QUARTILE(Sum!S$2:S$153,$C114),1)</f>
        <v>0</v>
      </c>
      <c r="V114">
        <f>ROUND(QUARTILE(Sum!T$2:T$153,$C114),1)</f>
        <v>0</v>
      </c>
      <c r="W114">
        <f>ROUND(QUARTILE(Sum!U$2:U$153,$C114),1)</f>
        <v>0</v>
      </c>
      <c r="X114">
        <f>ROUND(QUARTILE(Sum!V$2:V$153,$C114),1)</f>
        <v>1</v>
      </c>
      <c r="Y114">
        <f>ROUND(QUARTILE(Sum!W$2:W$153,$C114),1)</f>
        <v>0</v>
      </c>
      <c r="Z114">
        <f>ROUND(QUARTILE(Sum!X$2:X$153,$C114),1)</f>
        <v>0</v>
      </c>
      <c r="AA114">
        <f>ROUND(QUARTILE(Sum!Y$2:Y$153,$C114),1)</f>
        <v>0</v>
      </c>
      <c r="AB114">
        <f>ROUND(QUARTILE(Sum!Z$2:Z$153,$C114),1)</f>
        <v>0</v>
      </c>
      <c r="AC114">
        <f>ROUND(QUARTILE(Sum!AA$2:AA$153,$C114),1)</f>
        <v>0</v>
      </c>
      <c r="AD114">
        <f>ROUND(QUARTILE(Sum!AB$2:AB$153,$C114),1)</f>
        <v>0</v>
      </c>
      <c r="AE114">
        <f>ROUND(QUARTILE(Sum!AC$2:AC$153,$C114),1)</f>
        <v>0</v>
      </c>
      <c r="AF114">
        <f>ROUND(QUARTILE(Sum!AD$2:AD$153,$C114),1)</f>
        <v>0</v>
      </c>
      <c r="AG114">
        <f>ROUND(QUARTILE(Sum!AE$2:AE$153,$C114),1)</f>
        <v>0</v>
      </c>
      <c r="AH114">
        <f>ROUND(QUARTILE(Sum!AF$2:AF$153,$C114),1)</f>
        <v>0</v>
      </c>
      <c r="AI114">
        <f>ROUND(QUARTILE(Sum!AG$2:AG$153,$C114),1)</f>
        <v>0</v>
      </c>
      <c r="AJ114">
        <f>ROUND(QUARTILE(Sum!AH$2:AH$153,$C114),1)</f>
        <v>0</v>
      </c>
      <c r="AK114">
        <f>ROUND(QUARTILE(Sum!AI$2:AI$153,$C114),1)</f>
        <v>0</v>
      </c>
      <c r="AL114">
        <f>ROUND(QUARTILE(Sum!AJ$2:AJ$153,$C114),1)</f>
        <v>0</v>
      </c>
      <c r="AM114">
        <f>ROUND(QUARTILE(Sum!AK$2:AK$153,$C114),1)</f>
        <v>0</v>
      </c>
      <c r="AN114">
        <f>ROUND(QUARTILE(Sum!AL$2:AL$153,$C114),1)</f>
        <v>0</v>
      </c>
      <c r="AO114">
        <f>ROUND(QUARTILE(Sum!AM$2:AM$153,$C114),1)</f>
        <v>0</v>
      </c>
      <c r="AP114">
        <f>ROUND(QUARTILE(Sum!AN$2:AN$153,$C114),1)</f>
        <v>0</v>
      </c>
      <c r="AQ114">
        <f>ROUND(QUARTILE(Sum!AO$2:AO$153,$C114),1)</f>
        <v>0</v>
      </c>
      <c r="AR114">
        <f>ROUND(QUARTILE(Sum!AP$2:AP$153,$C114),1)</f>
        <v>0</v>
      </c>
      <c r="AS114">
        <f>ROUND(QUARTILE(Sum!AQ$2:AQ$153,$C114),1)</f>
        <v>0</v>
      </c>
      <c r="AT114">
        <f>ROUND(QUARTILE(Sum!AR$2:AR$153,$C114),1)</f>
        <v>0</v>
      </c>
      <c r="AU114">
        <f>ROUND(QUARTILE(Sum!AS$2:AS$153,$C114),1)</f>
        <v>0</v>
      </c>
      <c r="AV114">
        <f>ROUND(QUARTILE(Sum!AT$2:AT$153,$C114),1)</f>
        <v>0</v>
      </c>
      <c r="AW114">
        <f>ROUND(QUARTILE(Sum!AU$2:AU$153,$C114),1)</f>
        <v>0</v>
      </c>
      <c r="AX114">
        <f>ROUND(QUARTILE(Sum!AV$2:AV$153,$C114),1)</f>
        <v>1</v>
      </c>
      <c r="AY114">
        <f>ROUND(QUARTILE(Sum!AW$2:AW$153,$C114),1)</f>
        <v>0</v>
      </c>
      <c r="AZ114">
        <f>ROUND(QUARTILE(Sum!AX$2:AX$153,$C114),1)</f>
        <v>1</v>
      </c>
      <c r="BA114">
        <f>ROUND(QUARTILE(Sum!AY$2:AY$153,$C114),1)</f>
        <v>21.9</v>
      </c>
      <c r="BB114">
        <f>ROUND(QUARTILE(Sum!AZ$2:AZ$153,$C114),1)</f>
        <v>0.7</v>
      </c>
      <c r="BC114">
        <f>ROUND(QUARTILE(Sum!BA$2:BA$153,$C114),1)</f>
        <v>2.8</v>
      </c>
      <c r="BD114">
        <f>ROUND(QUARTILE(Sum!BB$2:BB$153,$C114),1)</f>
        <v>0</v>
      </c>
      <c r="BE114">
        <f>ROUND(QUARTILE(Sum!BC$2:BC$153,$C114),1)</f>
        <v>0</v>
      </c>
      <c r="BF114">
        <f>ROUND(QUARTILE(Sum!BD$2:BD$153,$C114),1)</f>
        <v>1</v>
      </c>
      <c r="BG114">
        <f>ROUND(QUARTILE(Sum!BE$2:BE$153,$C114),1)</f>
        <v>1</v>
      </c>
      <c r="BH114">
        <f>ROUND(QUARTILE(Sum!BF$2:BF$153,$C114),1)</f>
        <v>150</v>
      </c>
      <c r="BI114">
        <f>ROUND(QUARTILE(Sum!BG$2:BG$153,$C114),1)</f>
        <v>1</v>
      </c>
      <c r="BJ114">
        <f>ROUND(QUARTILE(Sum!BH$2:BH$153,$C114),1)</f>
        <v>86</v>
      </c>
      <c r="BK114">
        <f>ROUND(QUARTILE(Sum!BI$2:BI$153,$C114),1)</f>
        <v>57</v>
      </c>
      <c r="BL114">
        <f>ROUND(QUARTILE(Sum!BJ$2:BJ$153,$C114),1)</f>
        <v>32.299999999999997</v>
      </c>
      <c r="BM114">
        <f>ROUND(QUARTILE(Sum!BK$2:BK$153,$C114),1)</f>
        <v>0</v>
      </c>
      <c r="BN114">
        <f>ROUND(QUARTILE(Sum!BL$2:BL$153,$C114),1)</f>
        <v>2</v>
      </c>
      <c r="BO114">
        <f>ROUND(QUARTILE(Sum!BM$2:BM$153,$C114),1)</f>
        <v>0</v>
      </c>
      <c r="BP114">
        <f>ROUND(QUARTILE(Sum!BN$2:BN$153,$C114),1)</f>
        <v>0</v>
      </c>
      <c r="BQ114">
        <f>ROUND(QUARTILE(Sum!BO$2:BO$153,$C114),1)</f>
        <v>0</v>
      </c>
      <c r="BR114">
        <f>ROUND(QUARTILE(Sum!BP$2:BP$153,$C114),1)</f>
        <v>0</v>
      </c>
      <c r="BS114">
        <f>ROUND(QUARTILE(Sum!BQ$2:BQ$153,$C114),1)</f>
        <v>0</v>
      </c>
      <c r="BT114">
        <f>ROUND(QUARTILE(Sum!BR$2:BR$153,$C114),1)</f>
        <v>1</v>
      </c>
      <c r="BU114">
        <f>ROUND(QUARTILE(Sum!BS$2:BS$153,$C114),1)</f>
        <v>0</v>
      </c>
      <c r="BV114">
        <f>ROUND(QUARTILE(Sum!BT$2:BT$153,$C114),1)</f>
        <v>0</v>
      </c>
      <c r="BW114">
        <f>ROUND(QUARTILE(Sum!BU$2:BU$153,$C114),1)</f>
        <v>0</v>
      </c>
      <c r="BX114">
        <f>ROUND(QUARTILE(Sum!BV$2:BV$153,$C114),1)</f>
        <v>0</v>
      </c>
      <c r="BY114">
        <f>ROUND(QUARTILE(Sum!BW$2:BW$153,$C114),1)</f>
        <v>3</v>
      </c>
      <c r="BZ114">
        <f>ROUND(QUARTILE(Sum!BX$2:BX$153,$C114),1)</f>
        <v>0</v>
      </c>
      <c r="CA114">
        <f>ROUND(QUARTILE(Sum!BY$2:BY$153,$C114),1)</f>
        <v>0</v>
      </c>
      <c r="CB114">
        <f>ROUND(QUARTILE(Sum!BZ$2:BZ$153,$C114),1)</f>
        <v>0</v>
      </c>
      <c r="CC114">
        <f>ROUND(QUARTILE(Sum!CA$2:CA$153,$C114),1)</f>
        <v>0</v>
      </c>
      <c r="CD114">
        <f>ROUND(QUARTILE(Sum!CB$2:CB$153,$C114),1)</f>
        <v>0</v>
      </c>
      <c r="CE114">
        <f>ROUND(QUARTILE(Sum!CC$2:CC$153,$C114),1)</f>
        <v>0</v>
      </c>
      <c r="CF114">
        <f>ROUND(QUARTILE(Sum!CD$2:CD$153,$C114),1)</f>
        <v>0</v>
      </c>
      <c r="CG114">
        <f>ROUND(QUARTILE(Sum!CE$2:CE$153,$C114),1)</f>
        <v>0</v>
      </c>
      <c r="CH114">
        <f>ROUND(QUARTILE(Sum!CF$2:CF$153,$C114),1)</f>
        <v>0</v>
      </c>
      <c r="CI114">
        <f>ROUND(QUARTILE(Sum!CG$2:CG$153,$C114),1)</f>
        <v>1</v>
      </c>
      <c r="CJ114">
        <f>ROUND(QUARTILE(Sum!CH$2:CH$153,$C114),1)</f>
        <v>500</v>
      </c>
      <c r="CK114">
        <f>ROUND(QUARTILE(Sum!CI$2:CI$153,$C114),1)</f>
        <v>463.8</v>
      </c>
      <c r="CL114">
        <f>ROUND(QUARTILE(Sum!CJ$2:CJ$153,$C114),1)</f>
        <v>0</v>
      </c>
      <c r="CM114">
        <f>ROUND(QUARTILE(Sum!CK$2:CK$153,$C114),1)</f>
        <v>0</v>
      </c>
      <c r="CN114">
        <f>ROUND(QUARTILE(Sum!CL$2:CL$153,$C114),1)</f>
        <v>0</v>
      </c>
      <c r="CO114">
        <f>ROUND(QUARTILE(Sum!CM$2:CM$153,$C114),1)</f>
        <v>0</v>
      </c>
      <c r="CP114">
        <f>ROUND(QUARTILE(Sum!CN$2:CN$153,$C114),1)</f>
        <v>0</v>
      </c>
      <c r="CQ114">
        <f>ROUND(QUARTILE(Sum!CO$2:CO$153,$C114),1)</f>
        <v>0</v>
      </c>
      <c r="CR114">
        <f>ROUND(QUARTILE(Sum!CP$2:CP$153,$C114),1)</f>
        <v>0</v>
      </c>
      <c r="CS114">
        <f>ROUND(QUARTILE(Sum!CQ$2:CQ$153,$C114),1)</f>
        <v>0</v>
      </c>
      <c r="CT114">
        <f>ROUND(QUARTILE(Sum!CR$2:CR$153,$C114),1)</f>
        <v>0</v>
      </c>
      <c r="CU114">
        <f>ROUND(QUARTILE(Sum!CS$2:CS$153,$C114),1)</f>
        <v>0</v>
      </c>
      <c r="CV114">
        <f>ROUND(QUARTILE(Sum!CT$2:CT$153,$C114),1)</f>
        <v>0</v>
      </c>
      <c r="CW114">
        <f>ROUND(QUARTILE(Sum!CU$2:CU$153,$C114),1)</f>
        <v>0</v>
      </c>
      <c r="CX114">
        <f>ROUND(QUARTILE(Sum!CV$2:CV$153,$C114),1)</f>
        <v>0</v>
      </c>
      <c r="CY114">
        <f>ROUND(QUARTILE(Sum!CW$2:CW$153,$C114),1)</f>
        <v>0</v>
      </c>
      <c r="CZ114">
        <f>ROUND(QUARTILE(Sum!CX$2:CX$153,$C114),1)</f>
        <v>0</v>
      </c>
      <c r="DA114">
        <f>ROUND(QUARTILE(Sum!CY$2:CY$153,$C114),1)</f>
        <v>0</v>
      </c>
      <c r="DB114">
        <f>ROUND(QUARTILE(Sum!CZ$2:CZ$153,$C114),1)</f>
        <v>0</v>
      </c>
      <c r="DC114">
        <f>ROUND(QUARTILE(Sum!DA$2:DA$153,$C114),1)</f>
        <v>0</v>
      </c>
      <c r="DD114">
        <f>ROUND(QUARTILE(Sum!DB$2:DB$153,$C114),1)</f>
        <v>0</v>
      </c>
      <c r="DE114">
        <f>ROUND(QUARTILE(Sum!DC$2:DC$153,$C114),1)</f>
        <v>0</v>
      </c>
      <c r="DF114">
        <f>ROUND(QUARTILE(Sum!DD$2:DD$153,$C114),1)</f>
        <v>0</v>
      </c>
      <c r="DG114">
        <f>ROUND(QUARTILE(Sum!DE$2:DE$153,$C114),1)</f>
        <v>0</v>
      </c>
      <c r="DH114">
        <f>ROUND(QUARTILE(Sum!DF$2:DF$153,$C114),1)</f>
        <v>1</v>
      </c>
      <c r="DI114">
        <f>ROUND(QUARTILE(Sum!DG$2:DG$153,$C114),1)</f>
        <v>0</v>
      </c>
      <c r="DJ114">
        <f>ROUND(QUARTILE(Sum!DH$2:DH$153,$C114),1)</f>
        <v>0</v>
      </c>
      <c r="DK114">
        <f>ROUND(QUARTILE(Sum!DI$2:DI$153,$C114),1)</f>
        <v>0</v>
      </c>
      <c r="DL114">
        <f>ROUND(QUARTILE(Sum!DJ$2:DJ$153,$C114),1)</f>
        <v>1</v>
      </c>
      <c r="DM114">
        <f>ROUND(QUARTILE(Sum!DK$2:DK$153,$C114),1)</f>
        <v>0</v>
      </c>
      <c r="DN114">
        <f>ROUND(QUARTILE(Sum!DL$2:DL$153,$C114),1)</f>
        <v>0</v>
      </c>
      <c r="DO114">
        <f>ROUND(QUARTILE(Sum!DM$2:DM$153,$C114),1)</f>
        <v>0</v>
      </c>
      <c r="DP114">
        <f>ROUND(QUARTILE(Sum!DN$2:DN$153,$C114),1)</f>
        <v>0</v>
      </c>
      <c r="DQ114">
        <f>ROUND(QUARTILE(Sum!DO$2:DO$153,$C114),1)</f>
        <v>0</v>
      </c>
      <c r="DR114">
        <f>ROUND(QUARTILE(Sum!DP$2:DP$153,$C114),1)</f>
        <v>0</v>
      </c>
      <c r="DS114">
        <f>ROUND(QUARTILE(Sum!DQ$2:DQ$153,$C114),1)</f>
        <v>0</v>
      </c>
      <c r="DT114">
        <f>ROUND(QUARTILE(Sum!DR$2:DR$153,$C114),1)</f>
        <v>0</v>
      </c>
      <c r="DU114">
        <f>ROUND(QUARTILE(Sum!DS$2:DS$153,$C114),1)</f>
        <v>1</v>
      </c>
      <c r="DV114">
        <f>ROUND(QUARTILE(Sum!DT$2:DT$153,$C114),1)</f>
        <v>16</v>
      </c>
      <c r="DW114">
        <f>ROUND(QUARTILE(Sum!DU$2:DU$153,$C114),1)</f>
        <v>0</v>
      </c>
      <c r="DX114">
        <f>ROUND(QUARTILE(Sum!DV$2:DV$153,$C114),1)</f>
        <v>0</v>
      </c>
      <c r="DY114">
        <f>ROUND(QUARTILE(Sum!DW$2:DW$153,$C114),1)</f>
        <v>0</v>
      </c>
      <c r="DZ114">
        <f>ROUND(QUARTILE(Sum!DX$2:DX$153,$C114),1)</f>
        <v>0</v>
      </c>
      <c r="EA114">
        <f>ROUND(QUARTILE(Sum!DY$2:DY$153,$C114),1)</f>
        <v>0</v>
      </c>
      <c r="EB114">
        <f>ROUND(QUARTILE(Sum!DZ$2:DZ$153,$C114),1)</f>
        <v>0</v>
      </c>
      <c r="EC114">
        <f>ROUND(QUARTILE(Sum!EA$2:EA$153,$C114),1)</f>
        <v>0</v>
      </c>
      <c r="ED114">
        <f>ROUND(QUARTILE(Sum!EB$2:EB$153,$C114),1)</f>
        <v>0</v>
      </c>
      <c r="EE114">
        <f>ROUND(QUARTILE(Sum!EC$2:EC$153,$C114),1)</f>
        <v>0</v>
      </c>
      <c r="EF114">
        <f>ROUND(QUARTILE(Sum!ED$2:ED$153,$C114),1)</f>
        <v>0</v>
      </c>
      <c r="EG114">
        <f>ROUND(QUARTILE(Sum!EE$2:EE$153,$C114),1)</f>
        <v>0</v>
      </c>
      <c r="EH114">
        <f>ROUND(QUARTILE(Sum!EF$2:EF$153,$C114),1)</f>
        <v>0</v>
      </c>
      <c r="EI114">
        <f>ROUND(QUARTILE(Sum!EG$2:EG$153,$C114),1)</f>
        <v>0</v>
      </c>
      <c r="EJ114">
        <f>ROUND(QUARTILE(Sum!EH$2:EH$153,$C114),1)</f>
        <v>0</v>
      </c>
      <c r="EK114">
        <f>ROUND(QUARTILE(Sum!EI$2:EI$153,$C114),1)</f>
        <v>0</v>
      </c>
      <c r="EL114">
        <f>ROUND(QUARTILE(Sum!EJ$2:EJ$153,$C114),1)</f>
        <v>0</v>
      </c>
      <c r="EM114">
        <f>ROUND(QUARTILE(Sum!EK$2:EK$153,$C114),1)</f>
        <v>0</v>
      </c>
      <c r="EN114">
        <f>ROUND(QUARTILE(Sum!EL$2:EL$153,$C114),1)</f>
        <v>0</v>
      </c>
      <c r="EO114">
        <f>ROUND(QUARTILE(Sum!EM$2:EM$153,$C114),1)</f>
        <v>0</v>
      </c>
      <c r="EP114">
        <f>ROUND(QUARTILE(Sum!EN$2:EN$153,$C114),1)</f>
        <v>0</v>
      </c>
      <c r="EQ114">
        <f>ROUND(QUARTILE(Sum!EO$2:EO$153,$C114),1)</f>
        <v>0</v>
      </c>
      <c r="ER114">
        <f>ROUND(QUARTILE(Sum!EP$2:EP$153,$C114),1)</f>
        <v>0</v>
      </c>
      <c r="ES114">
        <f>ROUND(QUARTILE(Sum!EQ$2:EQ$153,$C114),1)</f>
        <v>0</v>
      </c>
      <c r="ET114">
        <f>ROUND(QUARTILE(Sum!ER$2:ER$153,$C114),1)</f>
        <v>0</v>
      </c>
      <c r="EU114">
        <f>ROUND(QUARTILE(Sum!ES$2:ES$153,$C114),1)</f>
        <v>0</v>
      </c>
      <c r="EV114">
        <f>ROUND(QUARTILE(Sum!ET$2:ET$153,$C114),1)</f>
        <v>0</v>
      </c>
      <c r="EW114">
        <f>ROUND(QUARTILE(Sum!EU$2:EU$153,$C114),1)</f>
        <v>0</v>
      </c>
      <c r="EX114">
        <f>ROUND(QUARTILE(Sum!EV$2:EV$153,$C114),1)</f>
        <v>0</v>
      </c>
      <c r="EY114">
        <f>ROUND(QUARTILE(Sum!EW$2:EW$153,$C114),1)</f>
        <v>0</v>
      </c>
      <c r="EZ114">
        <f>ROUND(QUARTILE(Sum!EX$2:EX$153,$C114),1)</f>
        <v>0</v>
      </c>
      <c r="FA114">
        <f>ROUND(QUARTILE(Sum!EY$2:EY$153,$C114),1)</f>
        <v>0</v>
      </c>
      <c r="FB114">
        <f>ROUND(QUARTILE(Sum!EZ$2:EZ$153,$C114),1)</f>
        <v>0</v>
      </c>
      <c r="FC114">
        <f>ROUND(QUARTILE(Sum!EW$2:EW$153,$C114),1)</f>
        <v>0</v>
      </c>
      <c r="FD114">
        <f>ROUND(QUARTILE(Sum!EX$2:EX$153,$C114),1)</f>
        <v>0</v>
      </c>
      <c r="FE114">
        <f>ROUND(QUARTILE(Sum!EY$2:EY$153,$C114),1)</f>
        <v>0</v>
      </c>
      <c r="FF114">
        <f>ROUND(QUARTILE(Sum!EZ$2:EZ$153,$C114),1)</f>
        <v>0</v>
      </c>
      <c r="FG114">
        <f>ROUND(QUARTILE(Sum!FA$2:FA$153,$C114),1)</f>
        <v>0</v>
      </c>
      <c r="FH114">
        <f>ROUND(QUARTILE(Sum!FB$2:FB$153,$C114),1)</f>
        <v>0</v>
      </c>
      <c r="FI114">
        <f>ROUND(QUARTILE(Sum!FC$2:FC$153,$C114),1)</f>
        <v>0</v>
      </c>
      <c r="FJ114">
        <f>ROUND(QUARTILE(Sum!FD$2:FD$153,$C114),1)</f>
        <v>0</v>
      </c>
      <c r="FK114">
        <f>ROUND(QUARTILE(Sum!FE$2:FE$153,$C114),1)</f>
        <v>0</v>
      </c>
    </row>
    <row r="115" spans="1:167" x14ac:dyDescent="0.25">
      <c r="A115" s="198"/>
      <c r="B115" t="s">
        <v>386</v>
      </c>
      <c r="C115">
        <v>3</v>
      </c>
      <c r="D115">
        <f>ROUND(QUARTILE(Sum!B$2:B$153,$C115),1)</f>
        <v>58</v>
      </c>
      <c r="E115">
        <f>ROUND(QUARTILE(Sum!C$2:C$153,$C115),1)</f>
        <v>1</v>
      </c>
      <c r="F115">
        <f>ROUND(QUARTILE(Sum!D$2:D$153,$C115),1)</f>
        <v>0.3</v>
      </c>
      <c r="G115">
        <f>ROUND(QUARTILE(Sum!E$2:E$153,$C115),1)</f>
        <v>0.3</v>
      </c>
      <c r="H115">
        <f>ROUND(QUARTILE(Sum!F$2:F$153,$C115),1)</f>
        <v>0</v>
      </c>
      <c r="I115">
        <f>ROUND(QUARTILE(Sum!G$2:G$153,$C115),1)</f>
        <v>1</v>
      </c>
      <c r="J115">
        <f>ROUND(QUARTILE(Sum!H$2:H$153,$C115),1)</f>
        <v>1</v>
      </c>
      <c r="K115">
        <f>ROUND(QUARTILE(Sum!I$2:I$153,$C115),1)</f>
        <v>175</v>
      </c>
      <c r="L115">
        <f>ROUND(QUARTILE(Sum!J$2:J$153,$C115),1)</f>
        <v>93</v>
      </c>
      <c r="M115">
        <f>ROUND(QUARTILE(Sum!K$2:K$153,$C115),1)</f>
        <v>30.7</v>
      </c>
      <c r="N115">
        <f>ROUND(QUARTILE(Sum!L$2:L$153,$C115),1)</f>
        <v>1</v>
      </c>
      <c r="O115">
        <f>ROUND(QUARTILE(Sum!M$2:M$153,$C115),1)</f>
        <v>1</v>
      </c>
      <c r="P115">
        <f>ROUND(QUARTILE(Sum!N$2:N$153,$C115),1)</f>
        <v>0</v>
      </c>
      <c r="Q115">
        <f>ROUND(QUARTILE(Sum!O$2:O$153,$C115),1)</f>
        <v>1</v>
      </c>
      <c r="R115">
        <f>ROUND(QUARTILE(Sum!P$2:P$153,$C115),1)</f>
        <v>0</v>
      </c>
      <c r="S115">
        <f>ROUND(QUARTILE(Sum!Q$2:Q$153,$C115),1)</f>
        <v>1</v>
      </c>
      <c r="T115">
        <f>ROUND(QUARTILE(Sum!R$2:R$153,$C115),1)</f>
        <v>1</v>
      </c>
      <c r="U115">
        <f>ROUND(QUARTILE(Sum!S$2:S$153,$C115),1)</f>
        <v>0</v>
      </c>
      <c r="V115">
        <f>ROUND(QUARTILE(Sum!T$2:T$153,$C115),1)</f>
        <v>0</v>
      </c>
      <c r="W115">
        <f>ROUND(QUARTILE(Sum!U$2:U$153,$C115),1)</f>
        <v>0</v>
      </c>
      <c r="X115">
        <f>ROUND(QUARTILE(Sum!V$2:V$153,$C115),1)</f>
        <v>1</v>
      </c>
      <c r="Y115">
        <f>ROUND(QUARTILE(Sum!W$2:W$153,$C115),1)</f>
        <v>0</v>
      </c>
      <c r="Z115">
        <f>ROUND(QUARTILE(Sum!X$2:X$153,$C115),1)</f>
        <v>1</v>
      </c>
      <c r="AA115">
        <f>ROUND(QUARTILE(Sum!Y$2:Y$153,$C115),1)</f>
        <v>0</v>
      </c>
      <c r="AB115">
        <f>ROUND(QUARTILE(Sum!Z$2:Z$153,$C115),1)</f>
        <v>0</v>
      </c>
      <c r="AC115">
        <f>ROUND(QUARTILE(Sum!AA$2:AA$153,$C115),1)</f>
        <v>0</v>
      </c>
      <c r="AD115">
        <f>ROUND(QUARTILE(Sum!AB$2:AB$153,$C115),1)</f>
        <v>0</v>
      </c>
      <c r="AE115">
        <f>ROUND(QUARTILE(Sum!AC$2:AC$153,$C115),1)</f>
        <v>0</v>
      </c>
      <c r="AF115">
        <f>ROUND(QUARTILE(Sum!AD$2:AD$153,$C115),1)</f>
        <v>0</v>
      </c>
      <c r="AG115">
        <f>ROUND(QUARTILE(Sum!AE$2:AE$153,$C115),1)</f>
        <v>0</v>
      </c>
      <c r="AH115">
        <f>ROUND(QUARTILE(Sum!AF$2:AF$153,$C115),1)</f>
        <v>0</v>
      </c>
      <c r="AI115">
        <f>ROUND(QUARTILE(Sum!AG$2:AG$153,$C115),1)</f>
        <v>0</v>
      </c>
      <c r="AJ115">
        <f>ROUND(QUARTILE(Sum!AH$2:AH$153,$C115),1)</f>
        <v>0</v>
      </c>
      <c r="AK115">
        <f>ROUND(QUARTILE(Sum!AI$2:AI$153,$C115),1)</f>
        <v>0</v>
      </c>
      <c r="AL115">
        <f>ROUND(QUARTILE(Sum!AJ$2:AJ$153,$C115),1)</f>
        <v>0</v>
      </c>
      <c r="AM115">
        <f>ROUND(QUARTILE(Sum!AK$2:AK$153,$C115),1)</f>
        <v>0</v>
      </c>
      <c r="AN115">
        <f>ROUND(QUARTILE(Sum!AL$2:AL$153,$C115),1)</f>
        <v>1</v>
      </c>
      <c r="AO115">
        <f>ROUND(QUARTILE(Sum!AM$2:AM$153,$C115),1)</f>
        <v>1</v>
      </c>
      <c r="AP115">
        <f>ROUND(QUARTILE(Sum!AN$2:AN$153,$C115),1)</f>
        <v>0</v>
      </c>
      <c r="AQ115">
        <f>ROUND(QUARTILE(Sum!AO$2:AO$153,$C115),1)</f>
        <v>0</v>
      </c>
      <c r="AR115">
        <f>ROUND(QUARTILE(Sum!AP$2:AP$153,$C115),1)</f>
        <v>0</v>
      </c>
      <c r="AS115">
        <f>ROUND(QUARTILE(Sum!AQ$2:AQ$153,$C115),1)</f>
        <v>0</v>
      </c>
      <c r="AT115">
        <f>ROUND(QUARTILE(Sum!AR$2:AR$153,$C115),1)</f>
        <v>1</v>
      </c>
      <c r="AU115">
        <f>ROUND(QUARTILE(Sum!AS$2:AS$153,$C115),1)</f>
        <v>0</v>
      </c>
      <c r="AV115">
        <f>ROUND(QUARTILE(Sum!AT$2:AT$153,$C115),1)</f>
        <v>0</v>
      </c>
      <c r="AW115">
        <f>ROUND(QUARTILE(Sum!AU$2:AU$153,$C115),1)</f>
        <v>0</v>
      </c>
      <c r="AX115">
        <f>ROUND(QUARTILE(Sum!AV$2:AV$153,$C115),1)</f>
        <v>1</v>
      </c>
      <c r="AY115">
        <f>ROUND(QUARTILE(Sum!AW$2:AW$153,$C115),1)</f>
        <v>0</v>
      </c>
      <c r="AZ115">
        <f>ROUND(QUARTILE(Sum!AX$2:AX$153,$C115),1)</f>
        <v>1</v>
      </c>
      <c r="BA115">
        <f>ROUND(QUARTILE(Sum!AY$2:AY$153,$C115),1)</f>
        <v>34.5</v>
      </c>
      <c r="BB115">
        <f>ROUND(QUARTILE(Sum!AZ$2:AZ$153,$C115),1)</f>
        <v>1.5</v>
      </c>
      <c r="BC115">
        <f>ROUND(QUARTILE(Sum!BA$2:BA$153,$C115),1)</f>
        <v>3.6</v>
      </c>
      <c r="BD115">
        <f>ROUND(QUARTILE(Sum!BB$2:BB$153,$C115),1)</f>
        <v>0</v>
      </c>
      <c r="BE115">
        <f>ROUND(QUARTILE(Sum!BC$2:BC$153,$C115),1)</f>
        <v>0</v>
      </c>
      <c r="BF115">
        <f>ROUND(QUARTILE(Sum!BD$2:BD$153,$C115),1)</f>
        <v>1</v>
      </c>
      <c r="BG115">
        <f>ROUND(QUARTILE(Sum!BE$2:BE$153,$C115),1)</f>
        <v>1.2</v>
      </c>
      <c r="BH115">
        <f>ROUND(QUARTILE(Sum!BF$2:BF$153,$C115),1)</f>
        <v>181.5</v>
      </c>
      <c r="BI115">
        <f>ROUND(QUARTILE(Sum!BG$2:BG$153,$C115),1)</f>
        <v>1</v>
      </c>
      <c r="BJ115">
        <f>ROUND(QUARTILE(Sum!BH$2:BH$153,$C115),1)</f>
        <v>120.3</v>
      </c>
      <c r="BK115">
        <f>ROUND(QUARTILE(Sum!BI$2:BI$153,$C115),1)</f>
        <v>85</v>
      </c>
      <c r="BL115">
        <f>ROUND(QUARTILE(Sum!BJ$2:BJ$153,$C115),1)</f>
        <v>35.1</v>
      </c>
      <c r="BM115">
        <f>ROUND(QUARTILE(Sum!BK$2:BK$153,$C115),1)</f>
        <v>0</v>
      </c>
      <c r="BN115">
        <f>ROUND(QUARTILE(Sum!BL$2:BL$153,$C115),1)</f>
        <v>3</v>
      </c>
      <c r="BO115">
        <f>ROUND(QUARTILE(Sum!BM$2:BM$153,$C115),1)</f>
        <v>0</v>
      </c>
      <c r="BP115">
        <f>ROUND(QUARTILE(Sum!BN$2:BN$153,$C115),1)</f>
        <v>0</v>
      </c>
      <c r="BQ115">
        <f>ROUND(QUARTILE(Sum!BO$2:BO$153,$C115),1)</f>
        <v>1</v>
      </c>
      <c r="BR115">
        <f>ROUND(QUARTILE(Sum!BP$2:BP$153,$C115),1)</f>
        <v>1</v>
      </c>
      <c r="BS115">
        <f>ROUND(QUARTILE(Sum!BQ$2:BQ$153,$C115),1)</f>
        <v>0</v>
      </c>
      <c r="BT115">
        <f>ROUND(QUARTILE(Sum!BR$2:BR$153,$C115),1)</f>
        <v>1</v>
      </c>
      <c r="BU115">
        <f>ROUND(QUARTILE(Sum!BS$2:BS$153,$C115),1)</f>
        <v>0</v>
      </c>
      <c r="BV115">
        <f>ROUND(QUARTILE(Sum!BT$2:BT$153,$C115),1)</f>
        <v>0</v>
      </c>
      <c r="BW115">
        <f>ROUND(QUARTILE(Sum!BU$2:BU$153,$C115),1)</f>
        <v>0</v>
      </c>
      <c r="BX115">
        <f>ROUND(QUARTILE(Sum!BV$2:BV$153,$C115),1)</f>
        <v>0</v>
      </c>
      <c r="BY115">
        <f>ROUND(QUARTILE(Sum!BW$2:BW$153,$C115),1)</f>
        <v>4</v>
      </c>
      <c r="BZ115">
        <f>ROUND(QUARTILE(Sum!BX$2:BX$153,$C115),1)</f>
        <v>0</v>
      </c>
      <c r="CA115">
        <f>ROUND(QUARTILE(Sum!BY$2:BY$153,$C115),1)</f>
        <v>0</v>
      </c>
      <c r="CB115">
        <f>ROUND(QUARTILE(Sum!BZ$2:BZ$153,$C115),1)</f>
        <v>1</v>
      </c>
      <c r="CC115">
        <f>ROUND(QUARTILE(Sum!CA$2:CA$153,$C115),1)</f>
        <v>0</v>
      </c>
      <c r="CD115">
        <f>ROUND(QUARTILE(Sum!CB$2:CB$153,$C115),1)</f>
        <v>0</v>
      </c>
      <c r="CE115">
        <f>ROUND(QUARTILE(Sum!CC$2:CC$153,$C115),1)</f>
        <v>0</v>
      </c>
      <c r="CF115">
        <f>ROUND(QUARTILE(Sum!CD$2:CD$153,$C115),1)</f>
        <v>0</v>
      </c>
      <c r="CG115">
        <f>ROUND(QUARTILE(Sum!CE$2:CE$153,$C115),1)</f>
        <v>1</v>
      </c>
      <c r="CH115">
        <f>ROUND(QUARTILE(Sum!CF$2:CF$153,$C115),1)</f>
        <v>0</v>
      </c>
      <c r="CI115">
        <f>ROUND(QUARTILE(Sum!CG$2:CG$153,$C115),1)</f>
        <v>1</v>
      </c>
      <c r="CJ115">
        <f>ROUND(QUARTILE(Sum!CH$2:CH$153,$C115),1)</f>
        <v>700</v>
      </c>
      <c r="CK115">
        <f>ROUND(QUARTILE(Sum!CI$2:CI$153,$C115),1)</f>
        <v>758.8</v>
      </c>
      <c r="CL115">
        <f>ROUND(QUARTILE(Sum!CJ$2:CJ$153,$C115),1)</f>
        <v>1</v>
      </c>
      <c r="CM115">
        <f>ROUND(QUARTILE(Sum!CK$2:CK$153,$C115),1)</f>
        <v>0</v>
      </c>
      <c r="CN115">
        <f>ROUND(QUARTILE(Sum!CL$2:CL$153,$C115),1)</f>
        <v>0</v>
      </c>
      <c r="CO115">
        <f>ROUND(QUARTILE(Sum!CM$2:CM$153,$C115),1)</f>
        <v>0</v>
      </c>
      <c r="CP115">
        <f>ROUND(QUARTILE(Sum!CN$2:CN$153,$C115),1)</f>
        <v>0</v>
      </c>
      <c r="CQ115">
        <f>ROUND(QUARTILE(Sum!CO$2:CO$153,$C115),1)</f>
        <v>0</v>
      </c>
      <c r="CR115">
        <f>ROUND(QUARTILE(Sum!CP$2:CP$153,$C115),1)</f>
        <v>0.3</v>
      </c>
      <c r="CS115">
        <f>ROUND(QUARTILE(Sum!CQ$2:CQ$153,$C115),1)</f>
        <v>0</v>
      </c>
      <c r="CT115">
        <f>ROUND(QUARTILE(Sum!CR$2:CR$153,$C115),1)</f>
        <v>0</v>
      </c>
      <c r="CU115">
        <f>ROUND(QUARTILE(Sum!CS$2:CS$153,$C115),1)</f>
        <v>0</v>
      </c>
      <c r="CV115">
        <f>ROUND(QUARTILE(Sum!CT$2:CT$153,$C115),1)</f>
        <v>0</v>
      </c>
      <c r="CW115">
        <f>ROUND(QUARTILE(Sum!CU$2:CU$153,$C115),1)</f>
        <v>0</v>
      </c>
      <c r="CX115">
        <f>ROUND(QUARTILE(Sum!CV$2:CV$153,$C115),1)</f>
        <v>1</v>
      </c>
      <c r="CY115">
        <f>ROUND(QUARTILE(Sum!CW$2:CW$153,$C115),1)</f>
        <v>0</v>
      </c>
      <c r="CZ115">
        <f>ROUND(QUARTILE(Sum!CX$2:CX$153,$C115),1)</f>
        <v>0</v>
      </c>
      <c r="DA115">
        <f>ROUND(QUARTILE(Sum!CY$2:CY$153,$C115),1)</f>
        <v>0</v>
      </c>
      <c r="DB115">
        <f>ROUND(QUARTILE(Sum!CZ$2:CZ$153,$C115),1)</f>
        <v>0</v>
      </c>
      <c r="DC115">
        <f>ROUND(QUARTILE(Sum!DA$2:DA$153,$C115),1)</f>
        <v>1</v>
      </c>
      <c r="DD115">
        <f>ROUND(QUARTILE(Sum!DB$2:DB$153,$C115),1)</f>
        <v>0</v>
      </c>
      <c r="DE115">
        <f>ROUND(QUARTILE(Sum!DC$2:DC$153,$C115),1)</f>
        <v>0</v>
      </c>
      <c r="DF115">
        <f>ROUND(QUARTILE(Sum!DD$2:DD$153,$C115),1)</f>
        <v>0</v>
      </c>
      <c r="DG115">
        <f>ROUND(QUARTILE(Sum!DE$2:DE$153,$C115),1)</f>
        <v>0</v>
      </c>
      <c r="DH115">
        <f>ROUND(QUARTILE(Sum!DF$2:DF$153,$C115),1)</f>
        <v>1</v>
      </c>
      <c r="DI115">
        <f>ROUND(QUARTILE(Sum!DG$2:DG$153,$C115),1)</f>
        <v>0</v>
      </c>
      <c r="DJ115">
        <f>ROUND(QUARTILE(Sum!DH$2:DH$153,$C115),1)</f>
        <v>0</v>
      </c>
      <c r="DK115">
        <f>ROUND(QUARTILE(Sum!DI$2:DI$153,$C115),1)</f>
        <v>0</v>
      </c>
      <c r="DL115">
        <f>ROUND(QUARTILE(Sum!DJ$2:DJ$153,$C115),1)</f>
        <v>1</v>
      </c>
      <c r="DM115">
        <f>ROUND(QUARTILE(Sum!DK$2:DK$153,$C115),1)</f>
        <v>1</v>
      </c>
      <c r="DN115">
        <f>ROUND(QUARTILE(Sum!DL$2:DL$153,$C115),1)</f>
        <v>1</v>
      </c>
      <c r="DO115">
        <f>ROUND(QUARTILE(Sum!DM$2:DM$153,$C115),1)</f>
        <v>0</v>
      </c>
      <c r="DP115">
        <f>ROUND(QUARTILE(Sum!DN$2:DN$153,$C115),1)</f>
        <v>0</v>
      </c>
      <c r="DQ115">
        <f>ROUND(QUARTILE(Sum!DO$2:DO$153,$C115),1)</f>
        <v>0</v>
      </c>
      <c r="DR115">
        <f>ROUND(QUARTILE(Sum!DP$2:DP$153,$C115),1)</f>
        <v>1</v>
      </c>
      <c r="DS115">
        <f>ROUND(QUARTILE(Sum!DQ$2:DQ$153,$C115),1)</f>
        <v>0</v>
      </c>
      <c r="DT115">
        <f>ROUND(QUARTILE(Sum!DR$2:DR$153,$C115),1)</f>
        <v>0</v>
      </c>
      <c r="DU115">
        <f>ROUND(QUARTILE(Sum!DS$2:DS$153,$C115),1)</f>
        <v>1</v>
      </c>
      <c r="DV115">
        <f>ROUND(QUARTILE(Sum!DT$2:DT$153,$C115),1)</f>
        <v>28</v>
      </c>
      <c r="DW115">
        <f>ROUND(QUARTILE(Sum!DU$2:DU$153,$C115),1)</f>
        <v>0</v>
      </c>
      <c r="DX115">
        <f>ROUND(QUARTILE(Sum!DV$2:DV$153,$C115),1)</f>
        <v>0</v>
      </c>
      <c r="DY115">
        <f>ROUND(QUARTILE(Sum!DW$2:DW$153,$C115),1)</f>
        <v>0</v>
      </c>
      <c r="DZ115">
        <f>ROUND(QUARTILE(Sum!DX$2:DX$153,$C115),1)</f>
        <v>0</v>
      </c>
      <c r="EA115">
        <f>ROUND(QUARTILE(Sum!DY$2:DY$153,$C115),1)</f>
        <v>0</v>
      </c>
      <c r="EB115">
        <f>ROUND(QUARTILE(Sum!DZ$2:DZ$153,$C115),1)</f>
        <v>0</v>
      </c>
      <c r="EC115">
        <f>ROUND(QUARTILE(Sum!EA$2:EA$153,$C115),1)</f>
        <v>0</v>
      </c>
      <c r="ED115">
        <f>ROUND(QUARTILE(Sum!EB$2:EB$153,$C115),1)</f>
        <v>0</v>
      </c>
      <c r="EE115">
        <f>ROUND(QUARTILE(Sum!EC$2:EC$153,$C115),1)</f>
        <v>0</v>
      </c>
      <c r="EF115">
        <f>ROUND(QUARTILE(Sum!ED$2:ED$153,$C115),1)</f>
        <v>0</v>
      </c>
      <c r="EG115">
        <f>ROUND(QUARTILE(Sum!EE$2:EE$153,$C115),1)</f>
        <v>1</v>
      </c>
      <c r="EH115">
        <f>ROUND(QUARTILE(Sum!EF$2:EF$153,$C115),1)</f>
        <v>0</v>
      </c>
      <c r="EI115">
        <f>ROUND(QUARTILE(Sum!EG$2:EG$153,$C115),1)</f>
        <v>0</v>
      </c>
      <c r="EJ115">
        <f>ROUND(QUARTILE(Sum!EH$2:EH$153,$C115),1)</f>
        <v>0</v>
      </c>
      <c r="EK115">
        <f>ROUND(QUARTILE(Sum!EI$2:EI$153,$C115),1)</f>
        <v>0</v>
      </c>
      <c r="EL115">
        <f>ROUND(QUARTILE(Sum!EJ$2:EJ$153,$C115),1)</f>
        <v>0</v>
      </c>
      <c r="EM115">
        <f>ROUND(QUARTILE(Sum!EK$2:EK$153,$C115),1)</f>
        <v>0</v>
      </c>
      <c r="EN115">
        <f>ROUND(QUARTILE(Sum!EL$2:EL$153,$C115),1)</f>
        <v>0</v>
      </c>
      <c r="EO115">
        <f>ROUND(QUARTILE(Sum!EM$2:EM$153,$C115),1)</f>
        <v>1</v>
      </c>
      <c r="EP115">
        <f>ROUND(QUARTILE(Sum!EN$2:EN$153,$C115),1)</f>
        <v>0</v>
      </c>
      <c r="EQ115">
        <f>ROUND(QUARTILE(Sum!EO$2:EO$153,$C115),1)</f>
        <v>1</v>
      </c>
      <c r="ER115">
        <f>ROUND(QUARTILE(Sum!EP$2:EP$153,$C115),1)</f>
        <v>0</v>
      </c>
      <c r="ES115">
        <f>ROUND(QUARTILE(Sum!EQ$2:EQ$153,$C115),1)</f>
        <v>1</v>
      </c>
      <c r="ET115">
        <f>ROUND(QUARTILE(Sum!ER$2:ER$153,$C115),1)</f>
        <v>0</v>
      </c>
      <c r="EU115">
        <f>ROUND(QUARTILE(Sum!ES$2:ES$153,$C115),1)</f>
        <v>0</v>
      </c>
      <c r="EV115">
        <f>ROUND(QUARTILE(Sum!ET$2:ET$153,$C115),1)</f>
        <v>0</v>
      </c>
      <c r="EW115">
        <f>ROUND(QUARTILE(Sum!EU$2:EU$153,$C115),1)</f>
        <v>1</v>
      </c>
      <c r="EX115">
        <f>ROUND(QUARTILE(Sum!EV$2:EV$153,$C115),1)</f>
        <v>0</v>
      </c>
      <c r="EY115">
        <f>ROUND(QUARTILE(Sum!EW$2:EW$153,$C115),1)</f>
        <v>1</v>
      </c>
      <c r="EZ115">
        <f>ROUND(QUARTILE(Sum!EX$2:EX$153,$C115),1)</f>
        <v>1</v>
      </c>
      <c r="FA115">
        <f>ROUND(QUARTILE(Sum!EY$2:EY$153,$C115),1)</f>
        <v>1</v>
      </c>
      <c r="FB115">
        <f>ROUND(QUARTILE(Sum!EZ$2:EZ$153,$C115),1)</f>
        <v>0</v>
      </c>
      <c r="FC115">
        <f>ROUND(QUARTILE(Sum!EW$2:EW$153,$C115),1)</f>
        <v>1</v>
      </c>
      <c r="FD115">
        <f>ROUND(QUARTILE(Sum!EX$2:EX$153,$C115),1)</f>
        <v>1</v>
      </c>
      <c r="FE115">
        <f>ROUND(QUARTILE(Sum!EY$2:EY$153,$C115),1)</f>
        <v>1</v>
      </c>
      <c r="FF115">
        <f>ROUND(QUARTILE(Sum!EZ$2:EZ$153,$C115),1)</f>
        <v>0</v>
      </c>
      <c r="FG115">
        <f>ROUND(QUARTILE(Sum!FA$2:FA$153,$C115),1)</f>
        <v>1</v>
      </c>
      <c r="FH115">
        <f>ROUND(QUARTILE(Sum!FB$2:FB$153,$C115),1)</f>
        <v>0</v>
      </c>
      <c r="FI115">
        <f>ROUND(QUARTILE(Sum!FC$2:FC$153,$C115),1)</f>
        <v>0</v>
      </c>
      <c r="FJ115">
        <f>ROUND(QUARTILE(Sum!FD$2:FD$153,$C115),1)</f>
        <v>0</v>
      </c>
      <c r="FK115">
        <f>ROUND(QUARTILE(Sum!FE$2:FE$153,$C115),1)</f>
        <v>1</v>
      </c>
    </row>
    <row r="116" spans="1:167" x14ac:dyDescent="0.25">
      <c r="A116" s="198"/>
      <c r="B116" t="s">
        <v>383</v>
      </c>
      <c r="C116">
        <v>0</v>
      </c>
      <c r="D116">
        <f>ROUND(QUARTILE(Sum!B$2:B$153,$C116),1)</f>
        <v>38</v>
      </c>
      <c r="E116">
        <f>ROUND(QUARTILE(Sum!C$2:C$153,$C116),1)</f>
        <v>0</v>
      </c>
      <c r="F116">
        <f>ROUND(QUARTILE(Sum!D$2:D$153,$C116),1)</f>
        <v>0</v>
      </c>
      <c r="G116">
        <f>ROUND(QUARTILE(Sum!E$2:E$153,$C116),1)</f>
        <v>0</v>
      </c>
      <c r="H116">
        <f>ROUND(QUARTILE(Sum!F$2:F$153,$C116),1)</f>
        <v>0</v>
      </c>
      <c r="I116">
        <f>ROUND(QUARTILE(Sum!G$2:G$153,$C116),1)</f>
        <v>0</v>
      </c>
      <c r="J116">
        <f>ROUND(QUARTILE(Sum!H$2:H$153,$C116),1)</f>
        <v>0</v>
      </c>
      <c r="K116">
        <f>ROUND(QUARTILE(Sum!I$2:I$153,$C116),1)</f>
        <v>154</v>
      </c>
      <c r="L116">
        <f>ROUND(QUARTILE(Sum!J$2:J$153,$C116),1)</f>
        <v>56</v>
      </c>
      <c r="M116">
        <f>ROUND(QUARTILE(Sum!K$2:K$153,$C116),1)</f>
        <v>19.399999999999999</v>
      </c>
      <c r="N116">
        <f>ROUND(QUARTILE(Sum!L$2:L$153,$C116),1)</f>
        <v>0</v>
      </c>
      <c r="O116">
        <f>ROUND(QUARTILE(Sum!M$2:M$153,$C116),1)</f>
        <v>0</v>
      </c>
      <c r="P116">
        <f>ROUND(QUARTILE(Sum!N$2:N$153,$C116),1)</f>
        <v>0</v>
      </c>
      <c r="Q116">
        <f>ROUND(QUARTILE(Sum!O$2:O$153,$C116),1)</f>
        <v>0</v>
      </c>
      <c r="R116">
        <f>ROUND(QUARTILE(Sum!P$2:P$153,$C116),1)</f>
        <v>0</v>
      </c>
      <c r="S116">
        <f>ROUND(QUARTILE(Sum!Q$2:Q$153,$C116),1)</f>
        <v>0</v>
      </c>
      <c r="T116">
        <f>ROUND(QUARTILE(Sum!R$2:R$153,$C116),1)</f>
        <v>0</v>
      </c>
      <c r="U116">
        <f>ROUND(QUARTILE(Sum!S$2:S$153,$C116),1)</f>
        <v>0</v>
      </c>
      <c r="V116">
        <f>ROUND(QUARTILE(Sum!T$2:T$153,$C116),1)</f>
        <v>0</v>
      </c>
      <c r="W116">
        <f>ROUND(QUARTILE(Sum!U$2:U$153,$C116),1)</f>
        <v>0</v>
      </c>
      <c r="X116">
        <f>ROUND(QUARTILE(Sum!V$2:V$153,$C116),1)</f>
        <v>0</v>
      </c>
      <c r="Y116">
        <f>ROUND(QUARTILE(Sum!W$2:W$153,$C116),1)</f>
        <v>0</v>
      </c>
      <c r="Z116">
        <f>ROUND(QUARTILE(Sum!X$2:X$153,$C116),1)</f>
        <v>0</v>
      </c>
      <c r="AA116">
        <f>ROUND(QUARTILE(Sum!Y$2:Y$153,$C116),1)</f>
        <v>0</v>
      </c>
      <c r="AB116">
        <f>ROUND(QUARTILE(Sum!Z$2:Z$153,$C116),1)</f>
        <v>0</v>
      </c>
      <c r="AC116">
        <f>ROUND(QUARTILE(Sum!AA$2:AA$153,$C116),1)</f>
        <v>0</v>
      </c>
      <c r="AD116">
        <f>ROUND(QUARTILE(Sum!AB$2:AB$153,$C116),1)</f>
        <v>0</v>
      </c>
      <c r="AE116">
        <f>ROUND(QUARTILE(Sum!AC$2:AC$153,$C116),1)</f>
        <v>0</v>
      </c>
      <c r="AF116">
        <f>ROUND(QUARTILE(Sum!AD$2:AD$153,$C116),1)</f>
        <v>0</v>
      </c>
      <c r="AG116">
        <f>ROUND(QUARTILE(Sum!AE$2:AE$153,$C116),1)</f>
        <v>0</v>
      </c>
      <c r="AH116">
        <f>ROUND(QUARTILE(Sum!AF$2:AF$153,$C116),1)</f>
        <v>0</v>
      </c>
      <c r="AI116">
        <f>ROUND(QUARTILE(Sum!AG$2:AG$153,$C116),1)</f>
        <v>0</v>
      </c>
      <c r="AJ116">
        <f>ROUND(QUARTILE(Sum!AH$2:AH$153,$C116),1)</f>
        <v>0</v>
      </c>
      <c r="AK116">
        <f>ROUND(QUARTILE(Sum!AI$2:AI$153,$C116),1)</f>
        <v>0</v>
      </c>
      <c r="AL116">
        <f>ROUND(QUARTILE(Sum!AJ$2:AJ$153,$C116),1)</f>
        <v>0</v>
      </c>
      <c r="AM116">
        <f>ROUND(QUARTILE(Sum!AK$2:AK$153,$C116),1)</f>
        <v>0</v>
      </c>
      <c r="AN116">
        <f>ROUND(QUARTILE(Sum!AL$2:AL$153,$C116),1)</f>
        <v>0</v>
      </c>
      <c r="AO116">
        <f>ROUND(QUARTILE(Sum!AM$2:AM$153,$C116),1)</f>
        <v>0</v>
      </c>
      <c r="AP116">
        <f>ROUND(QUARTILE(Sum!AN$2:AN$153,$C116),1)</f>
        <v>0</v>
      </c>
      <c r="AQ116">
        <f>ROUND(QUARTILE(Sum!AO$2:AO$153,$C116),1)</f>
        <v>0</v>
      </c>
      <c r="AR116">
        <f>ROUND(QUARTILE(Sum!AP$2:AP$153,$C116),1)</f>
        <v>0</v>
      </c>
      <c r="AS116">
        <f>ROUND(QUARTILE(Sum!AQ$2:AQ$153,$C116),1)</f>
        <v>0</v>
      </c>
      <c r="AT116">
        <f>ROUND(QUARTILE(Sum!AR$2:AR$153,$C116),1)</f>
        <v>0</v>
      </c>
      <c r="AU116">
        <f>ROUND(QUARTILE(Sum!AS$2:AS$153,$C116),1)</f>
        <v>0</v>
      </c>
      <c r="AV116">
        <f>ROUND(QUARTILE(Sum!AT$2:AT$153,$C116),1)</f>
        <v>0</v>
      </c>
      <c r="AW116">
        <f>ROUND(QUARTILE(Sum!AU$2:AU$153,$C116),1)</f>
        <v>0</v>
      </c>
      <c r="AX116">
        <f>ROUND(QUARTILE(Sum!AV$2:AV$153,$C116),1)</f>
        <v>0</v>
      </c>
      <c r="AY116">
        <f>ROUND(QUARTILE(Sum!AW$2:AW$153,$C116),1)</f>
        <v>0</v>
      </c>
      <c r="AZ116">
        <f>ROUND(QUARTILE(Sum!AX$2:AX$153,$C116),1)</f>
        <v>0</v>
      </c>
      <c r="BA116">
        <f>ROUND(QUARTILE(Sum!AY$2:AY$153,$C116),1)</f>
        <v>11</v>
      </c>
      <c r="BB116">
        <f>ROUND(QUARTILE(Sum!AZ$2:AZ$153,$C116),1)</f>
        <v>0.5</v>
      </c>
      <c r="BC116">
        <f>ROUND(QUARTILE(Sum!BA$2:BA$153,$C116),1)</f>
        <v>1.7</v>
      </c>
      <c r="BD116">
        <f>ROUND(QUARTILE(Sum!BB$2:BB$153,$C116),1)</f>
        <v>0</v>
      </c>
      <c r="BE116">
        <f>ROUND(QUARTILE(Sum!BC$2:BC$153,$C116),1)</f>
        <v>0</v>
      </c>
      <c r="BF116">
        <f>ROUND(QUARTILE(Sum!BD$2:BD$153,$C116),1)</f>
        <v>0</v>
      </c>
      <c r="BG116">
        <f>ROUND(QUARTILE(Sum!BE$2:BE$153,$C116),1)</f>
        <v>0.6</v>
      </c>
      <c r="BH116">
        <f>ROUND(QUARTILE(Sum!BF$2:BF$153,$C116),1)</f>
        <v>104</v>
      </c>
      <c r="BI116">
        <f>ROUND(QUARTILE(Sum!BG$2:BG$153,$C116),1)</f>
        <v>0</v>
      </c>
      <c r="BJ116">
        <f>ROUND(QUARTILE(Sum!BH$2:BH$153,$C116),1)</f>
        <v>0</v>
      </c>
      <c r="BK116">
        <f>ROUND(QUARTILE(Sum!BI$2:BI$153,$C116),1)</f>
        <v>0</v>
      </c>
      <c r="BL116">
        <f>ROUND(QUARTILE(Sum!BJ$2:BJ$153,$C116),1)</f>
        <v>0</v>
      </c>
      <c r="BM116">
        <f>ROUND(QUARTILE(Sum!BK$2:BK$153,$C116),1)</f>
        <v>0</v>
      </c>
      <c r="BN116">
        <f>ROUND(QUARTILE(Sum!BL$2:BL$153,$C116),1)</f>
        <v>0</v>
      </c>
      <c r="BO116">
        <f>ROUND(QUARTILE(Sum!BM$2:BM$153,$C116),1)</f>
        <v>0</v>
      </c>
      <c r="BP116">
        <f>ROUND(QUARTILE(Sum!BN$2:BN$153,$C116),1)</f>
        <v>0</v>
      </c>
      <c r="BQ116">
        <f>ROUND(QUARTILE(Sum!BO$2:BO$153,$C116),1)</f>
        <v>0</v>
      </c>
      <c r="BR116">
        <f>ROUND(QUARTILE(Sum!BP$2:BP$153,$C116),1)</f>
        <v>0</v>
      </c>
      <c r="BS116">
        <f>ROUND(QUARTILE(Sum!BQ$2:BQ$153,$C116),1)</f>
        <v>0</v>
      </c>
      <c r="BT116">
        <f>ROUND(QUARTILE(Sum!BR$2:BR$153,$C116),1)</f>
        <v>0</v>
      </c>
      <c r="BU116">
        <f>ROUND(QUARTILE(Sum!BS$2:BS$153,$C116),1)</f>
        <v>0</v>
      </c>
      <c r="BV116">
        <f>ROUND(QUARTILE(Sum!BT$2:BT$153,$C116),1)</f>
        <v>0</v>
      </c>
      <c r="BW116">
        <f>ROUND(QUARTILE(Sum!BU$2:BU$153,$C116),1)</f>
        <v>0</v>
      </c>
      <c r="BX116">
        <f>ROUND(QUARTILE(Sum!BV$2:BV$153,$C116),1)</f>
        <v>0</v>
      </c>
      <c r="BY116">
        <f>ROUND(QUARTILE(Sum!BW$2:BW$153,$C116),1)</f>
        <v>2</v>
      </c>
      <c r="BZ116">
        <f>ROUND(QUARTILE(Sum!BX$2:BX$153,$C116),1)</f>
        <v>0</v>
      </c>
      <c r="CA116">
        <f>ROUND(QUARTILE(Sum!BY$2:BY$153,$C116),1)</f>
        <v>0</v>
      </c>
      <c r="CB116">
        <f>ROUND(QUARTILE(Sum!BZ$2:BZ$153,$C116),1)</f>
        <v>0</v>
      </c>
      <c r="CC116">
        <f>ROUND(QUARTILE(Sum!CA$2:CA$153,$C116),1)</f>
        <v>0</v>
      </c>
      <c r="CD116">
        <f>ROUND(QUARTILE(Sum!CB$2:CB$153,$C116),1)</f>
        <v>0</v>
      </c>
      <c r="CE116">
        <f>ROUND(QUARTILE(Sum!CC$2:CC$153,$C116),1)</f>
        <v>0</v>
      </c>
      <c r="CF116">
        <f>ROUND(QUARTILE(Sum!CD$2:CD$153,$C116),1)</f>
        <v>0</v>
      </c>
      <c r="CG116">
        <f>ROUND(QUARTILE(Sum!CE$2:CE$153,$C116),1)</f>
        <v>0</v>
      </c>
      <c r="CH116">
        <f>ROUND(QUARTILE(Sum!CF$2:CF$153,$C116),1)</f>
        <v>0</v>
      </c>
      <c r="CI116">
        <f>ROUND(QUARTILE(Sum!CG$2:CG$153,$C116),1)</f>
        <v>0</v>
      </c>
      <c r="CJ116">
        <f>ROUND(QUARTILE(Sum!CH$2:CH$153,$C116),1)</f>
        <v>300</v>
      </c>
      <c r="CK116">
        <f>ROUND(QUARTILE(Sum!CI$2:CI$153,$C116),1)</f>
        <v>240</v>
      </c>
      <c r="CL116">
        <f>ROUND(QUARTILE(Sum!CJ$2:CJ$153,$C116),1)</f>
        <v>0</v>
      </c>
      <c r="CM116">
        <f>ROUND(QUARTILE(Sum!CK$2:CK$153,$C116),1)</f>
        <v>0</v>
      </c>
      <c r="CN116">
        <f>ROUND(QUARTILE(Sum!CL$2:CL$153,$C116),1)</f>
        <v>0</v>
      </c>
      <c r="CO116">
        <f>ROUND(QUARTILE(Sum!CM$2:CM$153,$C116),1)</f>
        <v>0</v>
      </c>
      <c r="CP116">
        <f>ROUND(QUARTILE(Sum!CN$2:CN$153,$C116),1)</f>
        <v>0</v>
      </c>
      <c r="CQ116">
        <f>ROUND(QUARTILE(Sum!CO$2:CO$153,$C116),1)</f>
        <v>0</v>
      </c>
      <c r="CR116">
        <f>ROUND(QUARTILE(Sum!CP$2:CP$153,$C116),1)</f>
        <v>0</v>
      </c>
      <c r="CS116">
        <f>ROUND(QUARTILE(Sum!CQ$2:CQ$153,$C116),1)</f>
        <v>0</v>
      </c>
      <c r="CT116">
        <f>ROUND(QUARTILE(Sum!CR$2:CR$153,$C116),1)</f>
        <v>0</v>
      </c>
      <c r="CU116">
        <f>ROUND(QUARTILE(Sum!CS$2:CS$153,$C116),1)</f>
        <v>0</v>
      </c>
      <c r="CV116">
        <f>ROUND(QUARTILE(Sum!CT$2:CT$153,$C116),1)</f>
        <v>0</v>
      </c>
      <c r="CW116">
        <f>ROUND(QUARTILE(Sum!CU$2:CU$153,$C116),1)</f>
        <v>0</v>
      </c>
      <c r="CX116">
        <f>ROUND(QUARTILE(Sum!CV$2:CV$153,$C116),1)</f>
        <v>0</v>
      </c>
      <c r="CY116">
        <f>ROUND(QUARTILE(Sum!CW$2:CW$153,$C116),1)</f>
        <v>0</v>
      </c>
      <c r="CZ116">
        <f>ROUND(QUARTILE(Sum!CX$2:CX$153,$C116),1)</f>
        <v>0</v>
      </c>
      <c r="DA116">
        <f>ROUND(QUARTILE(Sum!CY$2:CY$153,$C116),1)</f>
        <v>0</v>
      </c>
      <c r="DB116">
        <f>ROUND(QUARTILE(Sum!CZ$2:CZ$153,$C116),1)</f>
        <v>0</v>
      </c>
      <c r="DC116">
        <f>ROUND(QUARTILE(Sum!DA$2:DA$153,$C116),1)</f>
        <v>0</v>
      </c>
      <c r="DD116">
        <f>ROUND(QUARTILE(Sum!DB$2:DB$153,$C116),1)</f>
        <v>0</v>
      </c>
      <c r="DE116">
        <f>ROUND(QUARTILE(Sum!DC$2:DC$153,$C116),1)</f>
        <v>0</v>
      </c>
      <c r="DF116">
        <f>ROUND(QUARTILE(Sum!DD$2:DD$153,$C116),1)</f>
        <v>0</v>
      </c>
      <c r="DG116">
        <f>ROUND(QUARTILE(Sum!DE$2:DE$153,$C116),1)</f>
        <v>0</v>
      </c>
      <c r="DH116">
        <f>ROUND(QUARTILE(Sum!DF$2:DF$153,$C116),1)</f>
        <v>0</v>
      </c>
      <c r="DI116">
        <f>ROUND(QUARTILE(Sum!DG$2:DG$153,$C116),1)</f>
        <v>0</v>
      </c>
      <c r="DJ116">
        <f>ROUND(QUARTILE(Sum!DH$2:DH$153,$C116),1)</f>
        <v>0</v>
      </c>
      <c r="DK116">
        <f>ROUND(QUARTILE(Sum!DI$2:DI$153,$C116),1)</f>
        <v>0</v>
      </c>
      <c r="DL116">
        <f>ROUND(QUARTILE(Sum!DJ$2:DJ$153,$C116),1)</f>
        <v>0</v>
      </c>
      <c r="DM116">
        <f>ROUND(QUARTILE(Sum!DK$2:DK$153,$C116),1)</f>
        <v>0</v>
      </c>
      <c r="DN116">
        <f>ROUND(QUARTILE(Sum!DL$2:DL$153,$C116),1)</f>
        <v>0</v>
      </c>
      <c r="DO116">
        <f>ROUND(QUARTILE(Sum!DM$2:DM$153,$C116),1)</f>
        <v>0</v>
      </c>
      <c r="DP116">
        <f>ROUND(QUARTILE(Sum!DN$2:DN$153,$C116),1)</f>
        <v>0</v>
      </c>
      <c r="DQ116">
        <f>ROUND(QUARTILE(Sum!DO$2:DO$153,$C116),1)</f>
        <v>0</v>
      </c>
      <c r="DR116">
        <f>ROUND(QUARTILE(Sum!DP$2:DP$153,$C116),1)</f>
        <v>0</v>
      </c>
      <c r="DS116">
        <f>ROUND(QUARTILE(Sum!DQ$2:DQ$153,$C116),1)</f>
        <v>0</v>
      </c>
      <c r="DT116">
        <f>ROUND(QUARTILE(Sum!DR$2:DR$153,$C116),1)</f>
        <v>0</v>
      </c>
      <c r="DU116">
        <f>ROUND(QUARTILE(Sum!DS$2:DS$153,$C116),1)</f>
        <v>0</v>
      </c>
      <c r="DV116">
        <f>ROUND(QUARTILE(Sum!DT$2:DT$153,$C116),1)</f>
        <v>8</v>
      </c>
      <c r="DW116">
        <f>ROUND(QUARTILE(Sum!DU$2:DU$153,$C116),1)</f>
        <v>0</v>
      </c>
      <c r="DX116">
        <f>ROUND(QUARTILE(Sum!DV$2:DV$153,$C116),1)</f>
        <v>0</v>
      </c>
      <c r="DY116">
        <f>ROUND(QUARTILE(Sum!DW$2:DW$153,$C116),1)</f>
        <v>0</v>
      </c>
      <c r="DZ116">
        <f>ROUND(QUARTILE(Sum!DX$2:DX$153,$C116),1)</f>
        <v>0</v>
      </c>
      <c r="EA116">
        <f>ROUND(QUARTILE(Sum!DY$2:DY$153,$C116),1)</f>
        <v>0</v>
      </c>
      <c r="EB116">
        <f>ROUND(QUARTILE(Sum!DZ$2:DZ$153,$C116),1)</f>
        <v>0</v>
      </c>
      <c r="EC116">
        <f>ROUND(QUARTILE(Sum!EA$2:EA$153,$C116),1)</f>
        <v>0</v>
      </c>
      <c r="ED116">
        <f>ROUND(QUARTILE(Sum!EB$2:EB$153,$C116),1)</f>
        <v>0</v>
      </c>
      <c r="EE116">
        <f>ROUND(QUARTILE(Sum!EC$2:EC$153,$C116),1)</f>
        <v>0</v>
      </c>
      <c r="EF116">
        <f>ROUND(QUARTILE(Sum!ED$2:ED$153,$C116),1)</f>
        <v>0</v>
      </c>
      <c r="EG116">
        <f>ROUND(QUARTILE(Sum!EE$2:EE$153,$C116),1)</f>
        <v>0</v>
      </c>
      <c r="EH116">
        <f>ROUND(QUARTILE(Sum!EF$2:EF$153,$C116),1)</f>
        <v>0</v>
      </c>
      <c r="EI116">
        <f>ROUND(QUARTILE(Sum!EG$2:EG$153,$C116),1)</f>
        <v>0</v>
      </c>
      <c r="EJ116">
        <f>ROUND(QUARTILE(Sum!EH$2:EH$153,$C116),1)</f>
        <v>0</v>
      </c>
      <c r="EK116">
        <f>ROUND(QUARTILE(Sum!EI$2:EI$153,$C116),1)</f>
        <v>0</v>
      </c>
      <c r="EL116">
        <f>ROUND(QUARTILE(Sum!EJ$2:EJ$153,$C116),1)</f>
        <v>0</v>
      </c>
      <c r="EM116">
        <f>ROUND(QUARTILE(Sum!EK$2:EK$153,$C116),1)</f>
        <v>0</v>
      </c>
      <c r="EN116">
        <f>ROUND(QUARTILE(Sum!EL$2:EL$153,$C116),1)</f>
        <v>0</v>
      </c>
      <c r="EO116">
        <f>ROUND(QUARTILE(Sum!EM$2:EM$153,$C116),1)</f>
        <v>0</v>
      </c>
      <c r="EP116">
        <f>ROUND(QUARTILE(Sum!EN$2:EN$153,$C116),1)</f>
        <v>0</v>
      </c>
      <c r="EQ116">
        <f>ROUND(QUARTILE(Sum!EO$2:EO$153,$C116),1)</f>
        <v>0</v>
      </c>
      <c r="ER116">
        <f>ROUND(QUARTILE(Sum!EP$2:EP$153,$C116),1)</f>
        <v>0</v>
      </c>
      <c r="ES116">
        <f>ROUND(QUARTILE(Sum!EQ$2:EQ$153,$C116),1)</f>
        <v>0</v>
      </c>
      <c r="ET116">
        <f>ROUND(QUARTILE(Sum!ER$2:ER$153,$C116),1)</f>
        <v>0</v>
      </c>
      <c r="EU116">
        <f>ROUND(QUARTILE(Sum!ES$2:ES$153,$C116),1)</f>
        <v>0</v>
      </c>
      <c r="EV116">
        <f>ROUND(QUARTILE(Sum!ET$2:ET$153,$C116),1)</f>
        <v>0</v>
      </c>
      <c r="EW116">
        <f>ROUND(QUARTILE(Sum!EU$2:EU$153,$C116),1)</f>
        <v>0</v>
      </c>
      <c r="EX116">
        <f>ROUND(QUARTILE(Sum!EV$2:EV$153,$C116),1)</f>
        <v>0</v>
      </c>
      <c r="EY116">
        <f>ROUND(QUARTILE(Sum!EW$2:EW$153,$C116),1)</f>
        <v>0</v>
      </c>
      <c r="EZ116">
        <f>ROUND(QUARTILE(Sum!EX$2:EX$153,$C116),1)</f>
        <v>0</v>
      </c>
      <c r="FA116">
        <f>ROUND(QUARTILE(Sum!EY$2:EY$153,$C116),1)</f>
        <v>0</v>
      </c>
      <c r="FB116">
        <f>ROUND(QUARTILE(Sum!EZ$2:EZ$153,$C116),1)</f>
        <v>0</v>
      </c>
      <c r="FC116">
        <f>ROUND(QUARTILE(Sum!EW$2:EW$153,$C116),1)</f>
        <v>0</v>
      </c>
      <c r="FD116">
        <f>ROUND(QUARTILE(Sum!EX$2:EX$153,$C116),1)</f>
        <v>0</v>
      </c>
      <c r="FE116">
        <f>ROUND(QUARTILE(Sum!EY$2:EY$153,$C116),1)</f>
        <v>0</v>
      </c>
      <c r="FF116">
        <f>ROUND(QUARTILE(Sum!EZ$2:EZ$153,$C116),1)</f>
        <v>0</v>
      </c>
      <c r="FG116">
        <f>ROUND(QUARTILE(Sum!FA$2:FA$153,$C116),1)</f>
        <v>0</v>
      </c>
      <c r="FH116">
        <f>ROUND(QUARTILE(Sum!FB$2:FB$153,$C116),1)</f>
        <v>0</v>
      </c>
      <c r="FI116">
        <f>ROUND(QUARTILE(Sum!FC$2:FC$153,$C116),1)</f>
        <v>0</v>
      </c>
      <c r="FJ116">
        <f>ROUND(QUARTILE(Sum!FD$2:FD$153,$C116),1)</f>
        <v>0</v>
      </c>
      <c r="FK116">
        <f>ROUND(QUARTILE(Sum!FE$2:FE$153,$C116),1)</f>
        <v>0</v>
      </c>
    </row>
    <row r="117" spans="1:167" x14ac:dyDescent="0.25">
      <c r="A117" s="198"/>
      <c r="B117" t="s">
        <v>387</v>
      </c>
      <c r="C117">
        <v>4</v>
      </c>
      <c r="D117">
        <f>ROUND(QUARTILE(Sum!B$2:B$153,$C117),1)</f>
        <v>69</v>
      </c>
      <c r="E117">
        <f>ROUND(QUARTILE(Sum!C$2:C$153,$C117),1)</f>
        <v>1</v>
      </c>
      <c r="F117">
        <f>ROUND(QUARTILE(Sum!D$2:D$153,$C117),1)</f>
        <v>1</v>
      </c>
      <c r="G117">
        <f>ROUND(QUARTILE(Sum!E$2:E$153,$C117),1)</f>
        <v>1</v>
      </c>
      <c r="H117">
        <f>ROUND(QUARTILE(Sum!F$2:F$153,$C117),1)</f>
        <v>1</v>
      </c>
      <c r="I117">
        <f>ROUND(QUARTILE(Sum!G$2:G$153,$C117),1)</f>
        <v>1</v>
      </c>
      <c r="J117">
        <f>ROUND(QUARTILE(Sum!H$2:H$153,$C117),1)</f>
        <v>1</v>
      </c>
      <c r="K117">
        <f>ROUND(QUARTILE(Sum!I$2:I$153,$C117),1)</f>
        <v>196</v>
      </c>
      <c r="L117">
        <f>ROUND(QUARTILE(Sum!J$2:J$153,$C117),1)</f>
        <v>115</v>
      </c>
      <c r="M117">
        <f>ROUND(QUARTILE(Sum!K$2:K$153,$C117),1)</f>
        <v>38.4</v>
      </c>
      <c r="N117">
        <f>ROUND(QUARTILE(Sum!L$2:L$153,$C117),1)</f>
        <v>1</v>
      </c>
      <c r="O117">
        <f>ROUND(QUARTILE(Sum!M$2:M$153,$C117),1)</f>
        <v>1</v>
      </c>
      <c r="P117">
        <f>ROUND(QUARTILE(Sum!N$2:N$153,$C117),1)</f>
        <v>1</v>
      </c>
      <c r="Q117">
        <f>ROUND(QUARTILE(Sum!O$2:O$153,$C117),1)</f>
        <v>1</v>
      </c>
      <c r="R117">
        <f>ROUND(QUARTILE(Sum!P$2:P$153,$C117),1)</f>
        <v>1</v>
      </c>
      <c r="S117">
        <f>ROUND(QUARTILE(Sum!Q$2:Q$153,$C117),1)</f>
        <v>1</v>
      </c>
      <c r="T117">
        <f>ROUND(QUARTILE(Sum!R$2:R$153,$C117),1)</f>
        <v>1</v>
      </c>
      <c r="U117">
        <f>ROUND(QUARTILE(Sum!S$2:S$153,$C117),1)</f>
        <v>1</v>
      </c>
      <c r="V117">
        <f>ROUND(QUARTILE(Sum!T$2:T$153,$C117),1)</f>
        <v>1</v>
      </c>
      <c r="W117">
        <f>ROUND(QUARTILE(Sum!U$2:U$153,$C117),1)</f>
        <v>1</v>
      </c>
      <c r="X117">
        <f>ROUND(QUARTILE(Sum!V$2:V$153,$C117),1)</f>
        <v>1</v>
      </c>
      <c r="Y117">
        <f>ROUND(QUARTILE(Sum!W$2:W$153,$C117),1)</f>
        <v>1</v>
      </c>
      <c r="Z117">
        <f>ROUND(QUARTILE(Sum!X$2:X$153,$C117),1)</f>
        <v>1</v>
      </c>
      <c r="AA117">
        <f>ROUND(QUARTILE(Sum!Y$2:Y$153,$C117),1)</f>
        <v>1</v>
      </c>
      <c r="AB117">
        <f>ROUND(QUARTILE(Sum!Z$2:Z$153,$C117),1)</f>
        <v>1</v>
      </c>
      <c r="AC117">
        <f>ROUND(QUARTILE(Sum!AA$2:AA$153,$C117),1)</f>
        <v>1</v>
      </c>
      <c r="AD117">
        <f>ROUND(QUARTILE(Sum!AB$2:AB$153,$C117),1)</f>
        <v>0</v>
      </c>
      <c r="AE117">
        <f>ROUND(QUARTILE(Sum!AC$2:AC$153,$C117),1)</f>
        <v>1</v>
      </c>
      <c r="AF117">
        <f>ROUND(QUARTILE(Sum!AD$2:AD$153,$C117),1)</f>
        <v>1</v>
      </c>
      <c r="AG117">
        <f>ROUND(QUARTILE(Sum!AE$2:AE$153,$C117),1)</f>
        <v>1</v>
      </c>
      <c r="AH117">
        <f>ROUND(QUARTILE(Sum!AF$2:AF$153,$C117),1)</f>
        <v>1</v>
      </c>
      <c r="AI117">
        <f>ROUND(QUARTILE(Sum!AG$2:AG$153,$C117),1)</f>
        <v>1</v>
      </c>
      <c r="AJ117">
        <f>ROUND(QUARTILE(Sum!AH$2:AH$153,$C117),1)</f>
        <v>1</v>
      </c>
      <c r="AK117">
        <f>ROUND(QUARTILE(Sum!AI$2:AI$153,$C117),1)</f>
        <v>1</v>
      </c>
      <c r="AL117">
        <f>ROUND(QUARTILE(Sum!AJ$2:AJ$153,$C117),1)</f>
        <v>0</v>
      </c>
      <c r="AM117">
        <f>ROUND(QUARTILE(Sum!AK$2:AK$153,$C117),1)</f>
        <v>1</v>
      </c>
      <c r="AN117">
        <f>ROUND(QUARTILE(Sum!AL$2:AL$153,$C117),1)</f>
        <v>1</v>
      </c>
      <c r="AO117">
        <f>ROUND(QUARTILE(Sum!AM$2:AM$153,$C117),1)</f>
        <v>1</v>
      </c>
      <c r="AP117">
        <f>ROUND(QUARTILE(Sum!AN$2:AN$153,$C117),1)</f>
        <v>1</v>
      </c>
      <c r="AQ117">
        <f>ROUND(QUARTILE(Sum!AO$2:AO$153,$C117),1)</f>
        <v>1</v>
      </c>
      <c r="AR117">
        <f>ROUND(QUARTILE(Sum!AP$2:AP$153,$C117),1)</f>
        <v>1</v>
      </c>
      <c r="AS117">
        <f>ROUND(QUARTILE(Sum!AQ$2:AQ$153,$C117),1)</f>
        <v>1</v>
      </c>
      <c r="AT117">
        <f>ROUND(QUARTILE(Sum!AR$2:AR$153,$C117),1)</f>
        <v>1</v>
      </c>
      <c r="AU117">
        <f>ROUND(QUARTILE(Sum!AS$2:AS$153,$C117),1)</f>
        <v>1</v>
      </c>
      <c r="AV117">
        <f>ROUND(QUARTILE(Sum!AT$2:AT$153,$C117),1)</f>
        <v>1</v>
      </c>
      <c r="AW117">
        <f>ROUND(QUARTILE(Sum!AU$2:AU$153,$C117),1)</f>
        <v>1</v>
      </c>
      <c r="AX117">
        <f>ROUND(QUARTILE(Sum!AV$2:AV$153,$C117),1)</f>
        <v>1</v>
      </c>
      <c r="AY117">
        <f>ROUND(QUARTILE(Sum!AW$2:AW$153,$C117),1)</f>
        <v>1</v>
      </c>
      <c r="AZ117">
        <f>ROUND(QUARTILE(Sum!AX$2:AX$153,$C117),1)</f>
        <v>1</v>
      </c>
      <c r="BA117">
        <f>ROUND(QUARTILE(Sum!AY$2:AY$153,$C117),1)</f>
        <v>56</v>
      </c>
      <c r="BB117">
        <f>ROUND(QUARTILE(Sum!AZ$2:AZ$153,$C117),1)</f>
        <v>4.4000000000000004</v>
      </c>
      <c r="BC117">
        <f>ROUND(QUARTILE(Sum!BA$2:BA$153,$C117),1)</f>
        <v>5.7</v>
      </c>
      <c r="BD117">
        <f>ROUND(QUARTILE(Sum!BB$2:BB$153,$C117),1)</f>
        <v>0</v>
      </c>
      <c r="BE117">
        <f>ROUND(QUARTILE(Sum!BC$2:BC$153,$C117),1)</f>
        <v>1</v>
      </c>
      <c r="BF117">
        <f>ROUND(QUARTILE(Sum!BD$2:BD$153,$C117),1)</f>
        <v>1</v>
      </c>
      <c r="BG117">
        <f>ROUND(QUARTILE(Sum!BE$2:BE$153,$C117),1)</f>
        <v>2.2000000000000002</v>
      </c>
      <c r="BH117">
        <f>ROUND(QUARTILE(Sum!BF$2:BF$153,$C117),1)</f>
        <v>367</v>
      </c>
      <c r="BI117">
        <f>ROUND(QUARTILE(Sum!BG$2:BG$153,$C117),1)</f>
        <v>1</v>
      </c>
      <c r="BJ117">
        <f>ROUND(QUARTILE(Sum!BH$2:BH$153,$C117),1)</f>
        <v>182</v>
      </c>
      <c r="BK117">
        <f>ROUND(QUARTILE(Sum!BI$2:BI$153,$C117),1)</f>
        <v>143</v>
      </c>
      <c r="BL117">
        <f>ROUND(QUARTILE(Sum!BJ$2:BJ$153,$C117),1)</f>
        <v>36.5</v>
      </c>
      <c r="BM117">
        <f>ROUND(QUARTILE(Sum!BK$2:BK$153,$C117),1)</f>
        <v>1</v>
      </c>
      <c r="BN117">
        <f>ROUND(QUARTILE(Sum!BL$2:BL$153,$C117),1)</f>
        <v>4</v>
      </c>
      <c r="BO117">
        <f>ROUND(QUARTILE(Sum!BM$2:BM$153,$C117),1)</f>
        <v>1</v>
      </c>
      <c r="BP117">
        <f>ROUND(QUARTILE(Sum!BN$2:BN$153,$C117),1)</f>
        <v>1</v>
      </c>
      <c r="BQ117">
        <f>ROUND(QUARTILE(Sum!BO$2:BO$153,$C117),1)</f>
        <v>1</v>
      </c>
      <c r="BR117">
        <f>ROUND(QUARTILE(Sum!BP$2:BP$153,$C117),1)</f>
        <v>1</v>
      </c>
      <c r="BS117">
        <f>ROUND(QUARTILE(Sum!BQ$2:BQ$153,$C117),1)</f>
        <v>1</v>
      </c>
      <c r="BT117">
        <f>ROUND(QUARTILE(Sum!BR$2:BR$153,$C117),1)</f>
        <v>1</v>
      </c>
      <c r="BU117">
        <f>ROUND(QUARTILE(Sum!BS$2:BS$153,$C117),1)</f>
        <v>0</v>
      </c>
      <c r="BV117">
        <f>ROUND(QUARTILE(Sum!BT$2:BT$153,$C117),1)</f>
        <v>0</v>
      </c>
      <c r="BW117">
        <f>ROUND(QUARTILE(Sum!BU$2:BU$153,$C117),1)</f>
        <v>1</v>
      </c>
      <c r="BX117">
        <f>ROUND(QUARTILE(Sum!BV$2:BV$153,$C117),1)</f>
        <v>1</v>
      </c>
      <c r="BY117">
        <f>ROUND(QUARTILE(Sum!BW$2:BW$153,$C117),1)</f>
        <v>5</v>
      </c>
      <c r="BZ117">
        <f>ROUND(QUARTILE(Sum!BX$2:BX$153,$C117),1)</f>
        <v>0</v>
      </c>
      <c r="CA117">
        <f>ROUND(QUARTILE(Sum!BY$2:BY$153,$C117),1)</f>
        <v>1</v>
      </c>
      <c r="CB117">
        <f>ROUND(QUARTILE(Sum!BZ$2:BZ$153,$C117),1)</f>
        <v>1</v>
      </c>
      <c r="CC117">
        <f>ROUND(QUARTILE(Sum!CA$2:CA$153,$C117),1)</f>
        <v>1</v>
      </c>
      <c r="CD117">
        <f>ROUND(QUARTILE(Sum!CB$2:CB$153,$C117),1)</f>
        <v>1</v>
      </c>
      <c r="CE117">
        <f>ROUND(QUARTILE(Sum!CC$2:CC$153,$C117),1)</f>
        <v>1</v>
      </c>
      <c r="CF117">
        <f>ROUND(QUARTILE(Sum!CD$2:CD$153,$C117),1)</f>
        <v>1</v>
      </c>
      <c r="CG117">
        <f>ROUND(QUARTILE(Sum!CE$2:CE$153,$C117),1)</f>
        <v>1</v>
      </c>
      <c r="CH117">
        <f>ROUND(QUARTILE(Sum!CF$2:CF$153,$C117),1)</f>
        <v>1</v>
      </c>
      <c r="CI117">
        <f>ROUND(QUARTILE(Sum!CG$2:CG$153,$C117),1)</f>
        <v>1</v>
      </c>
      <c r="CJ117">
        <f>ROUND(QUARTILE(Sum!CH$2:CH$153,$C117),1)</f>
        <v>1300</v>
      </c>
      <c r="CK117">
        <f>ROUND(QUARTILE(Sum!CI$2:CI$153,$C117),1)</f>
        <v>3060</v>
      </c>
      <c r="CL117">
        <f>ROUND(QUARTILE(Sum!CJ$2:CJ$153,$C117),1)</f>
        <v>1</v>
      </c>
      <c r="CM117">
        <f>ROUND(QUARTILE(Sum!CK$2:CK$153,$C117),1)</f>
        <v>0</v>
      </c>
      <c r="CN117">
        <f>ROUND(QUARTILE(Sum!CL$2:CL$153,$C117),1)</f>
        <v>1</v>
      </c>
      <c r="CO117">
        <f>ROUND(QUARTILE(Sum!CM$2:CM$153,$C117),1)</f>
        <v>1</v>
      </c>
      <c r="CP117">
        <f>ROUND(QUARTILE(Sum!CN$2:CN$153,$C117),1)</f>
        <v>0</v>
      </c>
      <c r="CQ117">
        <f>ROUND(QUARTILE(Sum!CO$2:CO$153,$C117),1)</f>
        <v>1</v>
      </c>
      <c r="CR117">
        <f>ROUND(QUARTILE(Sum!CP$2:CP$153,$C117),1)</f>
        <v>1</v>
      </c>
      <c r="CS117">
        <f>ROUND(QUARTILE(Sum!CQ$2:CQ$153,$C117),1)</f>
        <v>1</v>
      </c>
      <c r="CT117">
        <f>ROUND(QUARTILE(Sum!CR$2:CR$153,$C117),1)</f>
        <v>1</v>
      </c>
      <c r="CU117">
        <f>ROUND(QUARTILE(Sum!CS$2:CS$153,$C117),1)</f>
        <v>0</v>
      </c>
      <c r="CV117">
        <f>ROUND(QUARTILE(Sum!CT$2:CT$153,$C117),1)</f>
        <v>1</v>
      </c>
      <c r="CW117">
        <f>ROUND(QUARTILE(Sum!CU$2:CU$153,$C117),1)</f>
        <v>1</v>
      </c>
      <c r="CX117">
        <f>ROUND(QUARTILE(Sum!CV$2:CV$153,$C117),1)</f>
        <v>1</v>
      </c>
      <c r="CY117">
        <f>ROUND(QUARTILE(Sum!CW$2:CW$153,$C117),1)</f>
        <v>1</v>
      </c>
      <c r="CZ117">
        <f>ROUND(QUARTILE(Sum!CX$2:CX$153,$C117),1)</f>
        <v>1</v>
      </c>
      <c r="DA117">
        <f>ROUND(QUARTILE(Sum!CY$2:CY$153,$C117),1)</f>
        <v>1</v>
      </c>
      <c r="DB117">
        <f>ROUND(QUARTILE(Sum!CZ$2:CZ$153,$C117),1)</f>
        <v>1</v>
      </c>
      <c r="DC117">
        <f>ROUND(QUARTILE(Sum!DA$2:DA$153,$C117),1)</f>
        <v>1</v>
      </c>
      <c r="DD117">
        <f>ROUND(QUARTILE(Sum!DB$2:DB$153,$C117),1)</f>
        <v>1</v>
      </c>
      <c r="DE117">
        <f>ROUND(QUARTILE(Sum!DC$2:DC$153,$C117),1)</f>
        <v>1</v>
      </c>
      <c r="DF117">
        <f>ROUND(QUARTILE(Sum!DD$2:DD$153,$C117),1)</f>
        <v>0</v>
      </c>
      <c r="DG117">
        <f>ROUND(QUARTILE(Sum!DE$2:DE$153,$C117),1)</f>
        <v>1</v>
      </c>
      <c r="DH117">
        <f>ROUND(QUARTILE(Sum!DF$2:DF$153,$C117),1)</f>
        <v>1</v>
      </c>
      <c r="DI117">
        <f>ROUND(QUARTILE(Sum!DG$2:DG$153,$C117),1)</f>
        <v>1</v>
      </c>
      <c r="DJ117">
        <f>ROUND(QUARTILE(Sum!DH$2:DH$153,$C117),1)</f>
        <v>1</v>
      </c>
      <c r="DK117">
        <f>ROUND(QUARTILE(Sum!DI$2:DI$153,$C117),1)</f>
        <v>1</v>
      </c>
      <c r="DL117">
        <f>ROUND(QUARTILE(Sum!DJ$2:DJ$153,$C117),1)</f>
        <v>1</v>
      </c>
      <c r="DM117">
        <f>ROUND(QUARTILE(Sum!DK$2:DK$153,$C117),1)</f>
        <v>1</v>
      </c>
      <c r="DN117">
        <f>ROUND(QUARTILE(Sum!DL$2:DL$153,$C117),1)</f>
        <v>1</v>
      </c>
      <c r="DO117">
        <f>ROUND(QUARTILE(Sum!DM$2:DM$153,$C117),1)</f>
        <v>0</v>
      </c>
      <c r="DP117">
        <f>ROUND(QUARTILE(Sum!DN$2:DN$153,$C117),1)</f>
        <v>1</v>
      </c>
      <c r="DQ117">
        <f>ROUND(QUARTILE(Sum!DO$2:DO$153,$C117),1)</f>
        <v>0</v>
      </c>
      <c r="DR117">
        <f>ROUND(QUARTILE(Sum!DP$2:DP$153,$C117),1)</f>
        <v>1</v>
      </c>
      <c r="DS117">
        <f>ROUND(QUARTILE(Sum!DQ$2:DQ$153,$C117),1)</f>
        <v>1</v>
      </c>
      <c r="DT117">
        <f>ROUND(QUARTILE(Sum!DR$2:DR$153,$C117),1)</f>
        <v>1</v>
      </c>
      <c r="DU117">
        <f>ROUND(QUARTILE(Sum!DS$2:DS$153,$C117),1)</f>
        <v>1</v>
      </c>
      <c r="DV117">
        <f>ROUND(QUARTILE(Sum!DT$2:DT$153,$C117),1)</f>
        <v>57</v>
      </c>
      <c r="DW117">
        <f>ROUND(QUARTILE(Sum!DU$2:DU$153,$C117),1)</f>
        <v>1</v>
      </c>
      <c r="DX117">
        <f>ROUND(QUARTILE(Sum!DV$2:DV$153,$C117),1)</f>
        <v>1</v>
      </c>
      <c r="DY117">
        <f>ROUND(QUARTILE(Sum!DW$2:DW$153,$C117),1)</f>
        <v>1</v>
      </c>
      <c r="DZ117">
        <f>ROUND(QUARTILE(Sum!DX$2:DX$153,$C117),1)</f>
        <v>1</v>
      </c>
      <c r="EA117">
        <f>ROUND(QUARTILE(Sum!DY$2:DY$153,$C117),1)</f>
        <v>1</v>
      </c>
      <c r="EB117">
        <f>ROUND(QUARTILE(Sum!DZ$2:DZ$153,$C117),1)</f>
        <v>1</v>
      </c>
      <c r="EC117">
        <f>ROUND(QUARTILE(Sum!EA$2:EA$153,$C117),1)</f>
        <v>1</v>
      </c>
      <c r="ED117">
        <f>ROUND(QUARTILE(Sum!EB$2:EB$153,$C117),1)</f>
        <v>1</v>
      </c>
      <c r="EE117">
        <f>ROUND(QUARTILE(Sum!EC$2:EC$153,$C117),1)</f>
        <v>1</v>
      </c>
      <c r="EF117">
        <f>ROUND(QUARTILE(Sum!ED$2:ED$153,$C117),1)</f>
        <v>1</v>
      </c>
      <c r="EG117">
        <f>ROUND(QUARTILE(Sum!EE$2:EE$153,$C117),1)</f>
        <v>1</v>
      </c>
      <c r="EH117">
        <f>ROUND(QUARTILE(Sum!EF$2:EF$153,$C117),1)</f>
        <v>1</v>
      </c>
      <c r="EI117">
        <f>ROUND(QUARTILE(Sum!EG$2:EG$153,$C117),1)</f>
        <v>1</v>
      </c>
      <c r="EJ117">
        <f>ROUND(QUARTILE(Sum!EH$2:EH$153,$C117),1)</f>
        <v>1</v>
      </c>
      <c r="EK117">
        <f>ROUND(QUARTILE(Sum!EI$2:EI$153,$C117),1)</f>
        <v>1</v>
      </c>
      <c r="EL117">
        <f>ROUND(QUARTILE(Sum!EJ$2:EJ$153,$C117),1)</f>
        <v>1</v>
      </c>
      <c r="EM117">
        <f>ROUND(QUARTILE(Sum!EK$2:EK$153,$C117),1)</f>
        <v>1</v>
      </c>
      <c r="EN117">
        <f>ROUND(QUARTILE(Sum!EL$2:EL$153,$C117),1)</f>
        <v>1</v>
      </c>
      <c r="EO117">
        <f>ROUND(QUARTILE(Sum!EM$2:EM$153,$C117),1)</f>
        <v>1</v>
      </c>
      <c r="EP117">
        <f>ROUND(QUARTILE(Sum!EN$2:EN$153,$C117),1)</f>
        <v>1</v>
      </c>
      <c r="EQ117">
        <f>ROUND(QUARTILE(Sum!EO$2:EO$153,$C117),1)</f>
        <v>1</v>
      </c>
      <c r="ER117">
        <f>ROUND(QUARTILE(Sum!EP$2:EP$153,$C117),1)</f>
        <v>1</v>
      </c>
      <c r="ES117">
        <f>ROUND(QUARTILE(Sum!EQ$2:EQ$153,$C117),1)</f>
        <v>1</v>
      </c>
      <c r="ET117">
        <f>ROUND(QUARTILE(Sum!ER$2:ER$153,$C117),1)</f>
        <v>1</v>
      </c>
      <c r="EU117">
        <f>ROUND(QUARTILE(Sum!ES$2:ES$153,$C117),1)</f>
        <v>1</v>
      </c>
      <c r="EV117">
        <f>ROUND(QUARTILE(Sum!ET$2:ET$153,$C117),1)</f>
        <v>1</v>
      </c>
      <c r="EW117">
        <f>ROUND(QUARTILE(Sum!EU$2:EU$153,$C117),1)</f>
        <v>1</v>
      </c>
      <c r="EX117">
        <f>ROUND(QUARTILE(Sum!EV$2:EV$153,$C117),1)</f>
        <v>1</v>
      </c>
      <c r="EY117">
        <f>ROUND(QUARTILE(Sum!EW$2:EW$153,$C117),1)</f>
        <v>1</v>
      </c>
      <c r="EZ117">
        <f>ROUND(QUARTILE(Sum!EX$2:EX$153,$C117),1)</f>
        <v>1</v>
      </c>
      <c r="FA117">
        <f>ROUND(QUARTILE(Sum!EY$2:EY$153,$C117),1)</f>
        <v>1</v>
      </c>
      <c r="FB117">
        <f>ROUND(QUARTILE(Sum!EZ$2:EZ$153,$C117),1)</f>
        <v>1</v>
      </c>
      <c r="FC117">
        <f>ROUND(QUARTILE(Sum!EW$2:EW$153,$C117),1)</f>
        <v>1</v>
      </c>
      <c r="FD117">
        <f>ROUND(QUARTILE(Sum!EX$2:EX$153,$C117),1)</f>
        <v>1</v>
      </c>
      <c r="FE117">
        <f>ROUND(QUARTILE(Sum!EY$2:EY$153,$C117),1)</f>
        <v>1</v>
      </c>
      <c r="FF117">
        <f>ROUND(QUARTILE(Sum!EZ$2:EZ$153,$C117),1)</f>
        <v>1</v>
      </c>
      <c r="FG117">
        <f>ROUND(QUARTILE(Sum!FA$2:FA$153,$C117),1)</f>
        <v>1</v>
      </c>
      <c r="FH117">
        <f>ROUND(QUARTILE(Sum!FB$2:FB$153,$C117),1)</f>
        <v>1</v>
      </c>
      <c r="FI117">
        <f>ROUND(QUARTILE(Sum!FC$2:FC$153,$C117),1)</f>
        <v>1</v>
      </c>
      <c r="FJ117">
        <f>ROUND(QUARTILE(Sum!FD$2:FD$153,$C117),1)</f>
        <v>1</v>
      </c>
      <c r="FK117">
        <f>ROUND(QUARTILE(Sum!FE$2:FE$153,$C117),1)</f>
        <v>1</v>
      </c>
    </row>
    <row r="118" spans="1:167" x14ac:dyDescent="0.25">
      <c r="A118" s="198"/>
      <c r="B118" t="s">
        <v>600</v>
      </c>
      <c r="D118">
        <f>SUM(Sum!B$2:B$153)</f>
        <v>8142</v>
      </c>
      <c r="E118">
        <f>SUM(Sum!C$2:C$153)</f>
        <v>43</v>
      </c>
      <c r="F118">
        <f>SUM(Sum!D$2:D$153)</f>
        <v>38</v>
      </c>
      <c r="G118">
        <f>SUM(Sum!E$2:E$153)</f>
        <v>38</v>
      </c>
      <c r="H118">
        <f>SUM(Sum!F$2:F$153)</f>
        <v>33</v>
      </c>
      <c r="I118">
        <f>SUM(Sum!G$2:G$153)</f>
        <v>93</v>
      </c>
      <c r="J118">
        <f>SUM(Sum!H$2:H$153)</f>
        <v>142</v>
      </c>
      <c r="K118">
        <f>SUM(Sum!I$2:I$153)</f>
        <v>26037</v>
      </c>
      <c r="L118">
        <f>SUM(Sum!J$2:J$153)</f>
        <v>12668</v>
      </c>
      <c r="M118">
        <f>SUM(Sum!K$2:K$153)</f>
        <v>4307.6699999999992</v>
      </c>
      <c r="N118">
        <f>SUM(Sum!L$2:L$153)</f>
        <v>42</v>
      </c>
      <c r="O118">
        <f>SUM(Sum!M$2:M$153)</f>
        <v>93</v>
      </c>
      <c r="P118">
        <f>SUM(Sum!N$2:N$153)</f>
        <v>17</v>
      </c>
      <c r="Q118">
        <f>SUM(Sum!O$2:O$153)</f>
        <v>141</v>
      </c>
      <c r="R118">
        <f>SUM(Sum!P$2:P$153)</f>
        <v>18</v>
      </c>
      <c r="S118">
        <f>SUM(Sum!Q$2:Q$153)</f>
        <v>109</v>
      </c>
      <c r="T118">
        <f>SUM(Sum!R$2:R$153)</f>
        <v>45</v>
      </c>
      <c r="U118">
        <f>SUM(Sum!S$2:S$153)</f>
        <v>34</v>
      </c>
      <c r="V118">
        <f>SUM(Sum!T$2:T$153)</f>
        <v>27</v>
      </c>
      <c r="W118">
        <f>SUM(Sum!U$2:U$153)</f>
        <v>11</v>
      </c>
      <c r="X118">
        <f>SUM(Sum!V$2:V$153)</f>
        <v>122</v>
      </c>
      <c r="Y118">
        <f>SUM(Sum!W$2:W$153)</f>
        <v>3</v>
      </c>
      <c r="Z118">
        <f>SUM(Sum!X$2:X$153)</f>
        <v>53</v>
      </c>
      <c r="AA118">
        <f>SUM(Sum!Y$2:Y$153)</f>
        <v>36</v>
      </c>
      <c r="AB118">
        <f>SUM(Sum!Z$2:Z$153)</f>
        <v>8</v>
      </c>
      <c r="AC118">
        <f>SUM(Sum!AA$2:AA$153)</f>
        <v>1</v>
      </c>
      <c r="AD118">
        <f>SUM(Sum!AB$2:AB$153)</f>
        <v>0</v>
      </c>
      <c r="AE118">
        <f>SUM(Sum!AC$2:AC$153)</f>
        <v>8</v>
      </c>
      <c r="AF118">
        <f>SUM(Sum!AD$2:AD$153)</f>
        <v>3</v>
      </c>
      <c r="AG118">
        <f>SUM(Sum!AE$2:AE$153)</f>
        <v>9</v>
      </c>
      <c r="AH118">
        <f>SUM(Sum!AF$2:AF$153)</f>
        <v>3</v>
      </c>
      <c r="AI118">
        <f>SUM(Sum!AG$2:AG$153)</f>
        <v>2</v>
      </c>
      <c r="AJ118">
        <f>SUM(Sum!AH$2:AH$153)</f>
        <v>8</v>
      </c>
      <c r="AK118">
        <f>SUM(Sum!AI$2:AI$153)</f>
        <v>6</v>
      </c>
      <c r="AL118">
        <f>SUM(Sum!AJ$2:AJ$153)</f>
        <v>0</v>
      </c>
      <c r="AM118">
        <f>SUM(Sum!AK$2:AK$153)</f>
        <v>11</v>
      </c>
      <c r="AN118">
        <f>SUM(Sum!AL$2:AL$153)</f>
        <v>52</v>
      </c>
      <c r="AO118">
        <f>SUM(Sum!AM$2:AM$153)</f>
        <v>56</v>
      </c>
      <c r="AP118">
        <f>SUM(Sum!AN$2:AN$153)</f>
        <v>11</v>
      </c>
      <c r="AQ118">
        <f>SUM(Sum!AO$2:AO$153)</f>
        <v>1</v>
      </c>
      <c r="AR118">
        <f>SUM(Sum!AP$2:AP$153)</f>
        <v>12</v>
      </c>
      <c r="AS118">
        <f>SUM(Sum!AQ$2:AQ$153)</f>
        <v>33</v>
      </c>
      <c r="AT118">
        <f>SUM(Sum!AR$2:AR$153)</f>
        <v>88</v>
      </c>
      <c r="AU118">
        <f>SUM(Sum!AS$2:AS$153)</f>
        <v>13</v>
      </c>
      <c r="AV118">
        <f>SUM(Sum!AT$2:AT$153)</f>
        <v>18</v>
      </c>
      <c r="AW118">
        <f>SUM(Sum!AU$2:AU$153)</f>
        <v>10</v>
      </c>
      <c r="AX118">
        <f>SUM(Sum!AV$2:AV$153)</f>
        <v>121</v>
      </c>
      <c r="AY118">
        <f>SUM(Sum!AW$2:AW$153)</f>
        <v>21</v>
      </c>
      <c r="AZ118">
        <f>SUM(Sum!AX$2:AX$153)</f>
        <v>131</v>
      </c>
      <c r="BA118">
        <f>SUM(Sum!AY$2:AY$153)</f>
        <v>4345</v>
      </c>
      <c r="BB118">
        <f>SUM(Sum!AZ$2:AZ$153)</f>
        <v>179.90000000000006</v>
      </c>
      <c r="BC118">
        <f>SUM(Sum!BA$2:BA$153)</f>
        <v>493.9493333333333</v>
      </c>
      <c r="BD118">
        <f>SUM(Sum!BB$2:BB$153)</f>
        <v>0</v>
      </c>
      <c r="BE118">
        <f>SUM(Sum!BC$2:BC$153)</f>
        <v>29</v>
      </c>
      <c r="BF118">
        <f>SUM(Sum!BD$2:BD$153)</f>
        <v>123</v>
      </c>
      <c r="BG118">
        <f>SUM(Sum!BE$2:BE$153)</f>
        <v>170.38378378378374</v>
      </c>
      <c r="BH118">
        <f>SUM(Sum!BF$2:BF$153)</f>
        <v>26690.9019607843</v>
      </c>
      <c r="BI118">
        <f>SUM(Sum!BG$2:BG$153)</f>
        <v>136</v>
      </c>
      <c r="BJ118">
        <f>SUM(Sum!BH$2:BH$153)</f>
        <v>14906.133333333335</v>
      </c>
      <c r="BK118">
        <f>SUM(Sum!BI$2:BI$153)</f>
        <v>10449.493333333334</v>
      </c>
      <c r="BL118">
        <f>SUM(Sum!BJ$2:BJ$153)</f>
        <v>4629.0079999999989</v>
      </c>
      <c r="BM118">
        <f>SUM(Sum!BK$2:BK$153)</f>
        <v>1</v>
      </c>
      <c r="BN118">
        <f>SUM(Sum!BL$2:BL$153)</f>
        <v>328.32</v>
      </c>
      <c r="BO118">
        <f>SUM(Sum!BM$2:BM$153)</f>
        <v>19</v>
      </c>
      <c r="BP118">
        <f>SUM(Sum!BN$2:BN$153)</f>
        <v>4</v>
      </c>
      <c r="BQ118">
        <f>SUM(Sum!BO$2:BO$153)</f>
        <v>77</v>
      </c>
      <c r="BR118">
        <f>SUM(Sum!BP$2:BP$153)</f>
        <v>42</v>
      </c>
      <c r="BS118">
        <f>SUM(Sum!BQ$2:BQ$153)</f>
        <v>10</v>
      </c>
      <c r="BT118">
        <f>SUM(Sum!BR$2:BR$153)</f>
        <v>123</v>
      </c>
      <c r="BU118">
        <f>SUM(Sum!BS$2:BS$153)</f>
        <v>0</v>
      </c>
      <c r="BV118">
        <f>SUM(Sum!BT$2:BT$153)</f>
        <v>0</v>
      </c>
      <c r="BW118">
        <f>SUM(Sum!BU$2:BU$153)</f>
        <v>13</v>
      </c>
      <c r="BX118">
        <f>SUM(Sum!BV$2:BV$153)</f>
        <v>1</v>
      </c>
      <c r="BY118">
        <f>SUM(Sum!BW$2:BW$153)</f>
        <v>473</v>
      </c>
      <c r="BZ118">
        <f>SUM(Sum!BX$2:BX$153)</f>
        <v>0</v>
      </c>
      <c r="CA118">
        <f>SUM(Sum!BY$2:BY$153)</f>
        <v>28</v>
      </c>
      <c r="CB118">
        <f>SUM(Sum!BZ$2:BZ$153)</f>
        <v>83</v>
      </c>
      <c r="CC118">
        <f>SUM(Sum!CA$2:CA$153)</f>
        <v>37</v>
      </c>
      <c r="CD118">
        <f>SUM(Sum!CB$2:CB$153)</f>
        <v>28</v>
      </c>
      <c r="CE118">
        <f>SUM(Sum!CC$2:CC$153)</f>
        <v>24</v>
      </c>
      <c r="CF118">
        <f>SUM(Sum!CD$2:CD$153)</f>
        <v>3</v>
      </c>
      <c r="CG118">
        <f>SUM(Sum!CE$2:CE$153)</f>
        <v>78</v>
      </c>
      <c r="CH118">
        <f>SUM(Sum!CF$2:CF$153)</f>
        <v>21</v>
      </c>
      <c r="CI118">
        <f>SUM(Sum!CG$2:CG$153)</f>
        <v>126</v>
      </c>
      <c r="CJ118">
        <f>SUM(Sum!CH$2:CH$153)</f>
        <v>94311.409395973169</v>
      </c>
      <c r="CK118">
        <f>SUM(Sum!CI$2:CI$153)</f>
        <v>107943.62162162161</v>
      </c>
      <c r="CL118">
        <f>SUM(Sum!CJ$2:CJ$153)</f>
        <v>98</v>
      </c>
      <c r="CM118">
        <f>SUM(Sum!CK$2:CK$153)</f>
        <v>0</v>
      </c>
      <c r="CN118">
        <f>SUM(Sum!CL$2:CL$153)</f>
        <v>8</v>
      </c>
      <c r="CO118">
        <f>SUM(Sum!CM$2:CM$153)</f>
        <v>4</v>
      </c>
      <c r="CP118">
        <f>SUM(Sum!CN$2:CN$153)</f>
        <v>0</v>
      </c>
      <c r="CQ118">
        <f>SUM(Sum!CO$2:CO$153)</f>
        <v>2</v>
      </c>
      <c r="CR118">
        <f>SUM(Sum!CP$2:CP$153)</f>
        <v>38</v>
      </c>
      <c r="CS118">
        <f>SUM(Sum!CQ$2:CQ$153)</f>
        <v>6</v>
      </c>
      <c r="CT118">
        <f>SUM(Sum!CR$2:CR$153)</f>
        <v>3</v>
      </c>
      <c r="CU118">
        <f>SUM(Sum!CS$2:CS$153)</f>
        <v>0</v>
      </c>
      <c r="CV118">
        <f>SUM(Sum!CT$2:CT$153)</f>
        <v>1</v>
      </c>
      <c r="CW118">
        <f>SUM(Sum!CU$2:CU$153)</f>
        <v>30</v>
      </c>
      <c r="CX118">
        <f>SUM(Sum!CV$2:CV$153)</f>
        <v>69</v>
      </c>
      <c r="CY118">
        <f>SUM(Sum!CW$2:CW$153)</f>
        <v>5</v>
      </c>
      <c r="CZ118">
        <f>SUM(Sum!CX$2:CX$153)</f>
        <v>7</v>
      </c>
      <c r="DA118">
        <f>SUM(Sum!CY$2:CY$153)</f>
        <v>3</v>
      </c>
      <c r="DB118">
        <f>SUM(Sum!CZ$2:CZ$153)</f>
        <v>18</v>
      </c>
      <c r="DC118">
        <f>SUM(Sum!DA$2:DA$153)</f>
        <v>88</v>
      </c>
      <c r="DD118">
        <f>SUM(Sum!DB$2:DB$153)</f>
        <v>1</v>
      </c>
      <c r="DE118">
        <f>SUM(Sum!DC$2:DC$153)</f>
        <v>1</v>
      </c>
      <c r="DF118">
        <f>SUM(Sum!DD$2:DD$153)</f>
        <v>0</v>
      </c>
      <c r="DG118">
        <f>SUM(Sum!DE$2:DE$153)</f>
        <v>2</v>
      </c>
      <c r="DH118">
        <f>SUM(Sum!DF$2:DF$153)</f>
        <v>148</v>
      </c>
      <c r="DI118">
        <f>SUM(Sum!DG$2:DG$153)</f>
        <v>1</v>
      </c>
      <c r="DJ118">
        <f>SUM(Sum!DH$2:DH$153)</f>
        <v>1</v>
      </c>
      <c r="DK118">
        <f>SUM(Sum!DI$2:DI$153)</f>
        <v>1</v>
      </c>
      <c r="DL118">
        <f>SUM(Sum!DJ$2:DJ$153)</f>
        <v>147</v>
      </c>
      <c r="DM118">
        <f>SUM(Sum!DK$2:DK$153)</f>
        <v>39</v>
      </c>
      <c r="DN118">
        <f>SUM(Sum!DL$2:DL$153)</f>
        <v>59</v>
      </c>
      <c r="DO118">
        <f>SUM(Sum!DM$2:DM$153)</f>
        <v>0</v>
      </c>
      <c r="DP118">
        <f>SUM(Sum!DN$2:DN$153)</f>
        <v>28</v>
      </c>
      <c r="DQ118">
        <f>SUM(Sum!DO$2:DO$153)</f>
        <v>0</v>
      </c>
      <c r="DR118">
        <f>SUM(Sum!DP$2:DP$153)</f>
        <v>76</v>
      </c>
      <c r="DS118">
        <f>SUM(Sum!DQ$2:DQ$153)</f>
        <v>17</v>
      </c>
      <c r="DT118">
        <f>SUM(Sum!DR$2:DR$153)</f>
        <v>1</v>
      </c>
      <c r="DU118">
        <f>SUM(Sum!DS$2:DS$153)</f>
        <v>151</v>
      </c>
      <c r="DV118">
        <f>SUM(Sum!DT$2:DT$153)</f>
        <v>3384</v>
      </c>
      <c r="DW118">
        <f>SUM(Sum!DU$2:DU$153)</f>
        <v>8</v>
      </c>
      <c r="DX118">
        <f>SUM(Sum!DV$2:DV$153)</f>
        <v>19</v>
      </c>
      <c r="DY118">
        <f>SUM(Sum!DW$2:DW$153)</f>
        <v>4</v>
      </c>
      <c r="DZ118">
        <f>SUM(Sum!DX$2:DX$153)</f>
        <v>1</v>
      </c>
      <c r="EA118">
        <f>SUM(Sum!DY$2:DY$153)</f>
        <v>11</v>
      </c>
      <c r="EB118">
        <f>SUM(Sum!DZ$2:DZ$153)</f>
        <v>1</v>
      </c>
      <c r="EC118">
        <f>SUM(Sum!EA$2:EA$153)</f>
        <v>1</v>
      </c>
      <c r="ED118">
        <f>SUM(Sum!EB$2:EB$153)</f>
        <v>1</v>
      </c>
      <c r="EE118">
        <f>SUM(Sum!EC$2:EC$153)</f>
        <v>1</v>
      </c>
      <c r="EF118">
        <f>SUM(Sum!ED$2:ED$153)</f>
        <v>2</v>
      </c>
      <c r="EG118">
        <f>SUM(Sum!EE$2:EE$153)</f>
        <v>108</v>
      </c>
      <c r="EH118">
        <f>SUM(Sum!EF$2:EF$153)</f>
        <v>12</v>
      </c>
      <c r="EI118">
        <f>SUM(Sum!EG$2:EG$153)</f>
        <v>5</v>
      </c>
      <c r="EJ118">
        <f>SUM(Sum!EH$2:EH$153)</f>
        <v>6</v>
      </c>
      <c r="EK118">
        <f>SUM(Sum!EI$2:EI$153)</f>
        <v>7</v>
      </c>
      <c r="EL118">
        <f>SUM(Sum!EJ$2:EJ$153)</f>
        <v>5</v>
      </c>
      <c r="EM118">
        <f>SUM(Sum!EK$2:EK$153)</f>
        <v>2</v>
      </c>
      <c r="EN118">
        <f>SUM(Sum!EL$2:EL$153)</f>
        <v>1</v>
      </c>
      <c r="EO118">
        <f>SUM(Sum!EM$2:EM$153)</f>
        <v>107</v>
      </c>
      <c r="EP118">
        <f>SUM(Sum!EN$2:EN$153)</f>
        <v>9</v>
      </c>
      <c r="EQ118">
        <f>SUM(Sum!EO$2:EO$153)</f>
        <v>54</v>
      </c>
      <c r="ER118">
        <f>SUM(Sum!EP$2:EP$153)</f>
        <v>24</v>
      </c>
      <c r="ES118">
        <f>SUM(Sum!EQ$2:EQ$153)</f>
        <v>78</v>
      </c>
      <c r="ET118">
        <f>SUM(Sum!ER$2:ER$153)</f>
        <v>2</v>
      </c>
      <c r="EU118">
        <f>SUM(Sum!ES$2:ES$153)</f>
        <v>2</v>
      </c>
      <c r="EV118">
        <f>SUM(Sum!ET$2:ET$153)</f>
        <v>6</v>
      </c>
      <c r="EW118">
        <f>SUM(Sum!EU$2:EU$153)</f>
        <v>111</v>
      </c>
      <c r="EX118">
        <f>SUM(Sum!EV$2:EV$153)</f>
        <v>18</v>
      </c>
      <c r="EY118">
        <f>SUM(Sum!EW$2:EW$153)</f>
        <v>65</v>
      </c>
      <c r="EZ118">
        <f>SUM(Sum!EX$2:EX$153)</f>
        <v>69</v>
      </c>
      <c r="FA118">
        <f>SUM(Sum!EY$2:EY$153)</f>
        <v>50</v>
      </c>
      <c r="FB118">
        <f>SUM(Sum!EZ$2:EZ$153)</f>
        <v>21</v>
      </c>
      <c r="FC118">
        <f>SUM(Sum!FA$2:FA$153)</f>
        <v>57</v>
      </c>
      <c r="FD118">
        <f>SUM(Sum!FB$2:FB$153)</f>
        <v>23</v>
      </c>
      <c r="FE118">
        <f>SUM(Sum!FC$2:FC$153)</f>
        <v>1</v>
      </c>
      <c r="FF118">
        <f>SUM(Sum!FD$2:FD$153)</f>
        <v>26</v>
      </c>
      <c r="FG118">
        <f>SUM(Sum!FE$2:FE$153)</f>
        <v>51</v>
      </c>
      <c r="FH118">
        <f>SUM(Sum!FF$2:FF$153)</f>
        <v>27</v>
      </c>
      <c r="FI118">
        <f>SUM(Sum!FG$2:FG$153)</f>
        <v>40</v>
      </c>
      <c r="FJ118">
        <f>SUM(Sum!FH$2:FH$153)</f>
        <v>96</v>
      </c>
      <c r="FK118">
        <f>SUM(Sum!FI$2:FI$153)</f>
        <v>63</v>
      </c>
    </row>
    <row r="119" spans="1:167" x14ac:dyDescent="0.25">
      <c r="A119" s="198"/>
      <c r="B119" t="s">
        <v>389</v>
      </c>
      <c r="D119">
        <f>ROUND(D118/152*100,1)</f>
        <v>5356.6</v>
      </c>
      <c r="E119">
        <f>ROUND(E118/152*100,1)</f>
        <v>28.3</v>
      </c>
      <c r="F119">
        <f t="shared" ref="F119:BP119" si="280">ROUND(F118/152*100,1)</f>
        <v>25</v>
      </c>
      <c r="G119">
        <f t="shared" si="280"/>
        <v>25</v>
      </c>
      <c r="H119">
        <f t="shared" si="280"/>
        <v>21.7</v>
      </c>
      <c r="I119">
        <f t="shared" si="280"/>
        <v>61.2</v>
      </c>
      <c r="J119">
        <f t="shared" si="280"/>
        <v>93.4</v>
      </c>
      <c r="K119">
        <f t="shared" si="280"/>
        <v>17129.599999999999</v>
      </c>
      <c r="L119">
        <f t="shared" si="280"/>
        <v>8334.2000000000007</v>
      </c>
      <c r="M119">
        <f t="shared" si="280"/>
        <v>2834</v>
      </c>
      <c r="N119">
        <f t="shared" si="280"/>
        <v>27.6</v>
      </c>
      <c r="O119">
        <f t="shared" si="280"/>
        <v>61.2</v>
      </c>
      <c r="P119">
        <f t="shared" si="280"/>
        <v>11.2</v>
      </c>
      <c r="Q119">
        <f t="shared" si="280"/>
        <v>92.8</v>
      </c>
      <c r="R119">
        <f t="shared" si="280"/>
        <v>11.8</v>
      </c>
      <c r="S119">
        <f t="shared" si="280"/>
        <v>71.7</v>
      </c>
      <c r="T119">
        <f t="shared" si="280"/>
        <v>29.6</v>
      </c>
      <c r="U119">
        <f t="shared" si="280"/>
        <v>22.4</v>
      </c>
      <c r="V119">
        <f t="shared" si="280"/>
        <v>17.8</v>
      </c>
      <c r="W119">
        <f t="shared" si="280"/>
        <v>7.2</v>
      </c>
      <c r="X119">
        <f t="shared" si="280"/>
        <v>80.3</v>
      </c>
      <c r="Y119">
        <f t="shared" si="280"/>
        <v>2</v>
      </c>
      <c r="Z119">
        <f t="shared" si="280"/>
        <v>34.9</v>
      </c>
      <c r="AA119">
        <f t="shared" si="280"/>
        <v>23.7</v>
      </c>
      <c r="AB119">
        <f t="shared" si="280"/>
        <v>5.3</v>
      </c>
      <c r="AC119">
        <f t="shared" si="280"/>
        <v>0.7</v>
      </c>
      <c r="AD119">
        <f t="shared" si="280"/>
        <v>0</v>
      </c>
      <c r="AE119">
        <f t="shared" si="280"/>
        <v>5.3</v>
      </c>
      <c r="AF119">
        <f t="shared" si="280"/>
        <v>2</v>
      </c>
      <c r="AG119">
        <f t="shared" si="280"/>
        <v>5.9</v>
      </c>
      <c r="AH119">
        <f t="shared" si="280"/>
        <v>2</v>
      </c>
      <c r="AI119">
        <f t="shared" si="280"/>
        <v>1.3</v>
      </c>
      <c r="AJ119">
        <f t="shared" si="280"/>
        <v>5.3</v>
      </c>
      <c r="AK119">
        <f t="shared" si="280"/>
        <v>3.9</v>
      </c>
      <c r="AL119">
        <f t="shared" si="280"/>
        <v>0</v>
      </c>
      <c r="AM119">
        <f t="shared" si="280"/>
        <v>7.2</v>
      </c>
      <c r="AN119">
        <f t="shared" si="280"/>
        <v>34.200000000000003</v>
      </c>
      <c r="AO119">
        <f t="shared" si="280"/>
        <v>36.799999999999997</v>
      </c>
      <c r="AP119">
        <f t="shared" si="280"/>
        <v>7.2</v>
      </c>
      <c r="AQ119">
        <f t="shared" si="280"/>
        <v>0.7</v>
      </c>
      <c r="AR119">
        <f t="shared" si="280"/>
        <v>7.9</v>
      </c>
      <c r="AS119">
        <f t="shared" si="280"/>
        <v>21.7</v>
      </c>
      <c r="AT119">
        <f t="shared" si="280"/>
        <v>57.9</v>
      </c>
      <c r="AU119">
        <f t="shared" si="280"/>
        <v>8.6</v>
      </c>
      <c r="AV119">
        <f t="shared" si="280"/>
        <v>11.8</v>
      </c>
      <c r="AW119">
        <f t="shared" si="280"/>
        <v>6.6</v>
      </c>
      <c r="AX119">
        <f t="shared" si="280"/>
        <v>79.599999999999994</v>
      </c>
      <c r="AY119">
        <f t="shared" si="280"/>
        <v>13.8</v>
      </c>
      <c r="AZ119">
        <f t="shared" si="280"/>
        <v>86.2</v>
      </c>
      <c r="BA119">
        <f t="shared" si="280"/>
        <v>2858.6</v>
      </c>
      <c r="BB119">
        <f t="shared" si="280"/>
        <v>118.4</v>
      </c>
      <c r="BC119">
        <f t="shared" si="280"/>
        <v>325</v>
      </c>
      <c r="BD119">
        <f t="shared" si="280"/>
        <v>0</v>
      </c>
      <c r="BE119">
        <f t="shared" si="280"/>
        <v>19.100000000000001</v>
      </c>
      <c r="BF119">
        <f t="shared" si="280"/>
        <v>80.900000000000006</v>
      </c>
      <c r="BG119">
        <f t="shared" si="280"/>
        <v>112.1</v>
      </c>
      <c r="BH119">
        <f t="shared" si="280"/>
        <v>17559.8</v>
      </c>
      <c r="BI119">
        <f t="shared" si="280"/>
        <v>89.5</v>
      </c>
      <c r="BJ119">
        <f t="shared" si="280"/>
        <v>9806.7000000000007</v>
      </c>
      <c r="BK119">
        <f t="shared" si="280"/>
        <v>6874.7</v>
      </c>
      <c r="BL119">
        <f t="shared" si="280"/>
        <v>3045.4</v>
      </c>
      <c r="BM119">
        <f t="shared" si="280"/>
        <v>0.7</v>
      </c>
      <c r="BN119">
        <f t="shared" si="280"/>
        <v>216</v>
      </c>
      <c r="BO119">
        <f t="shared" si="280"/>
        <v>12.5</v>
      </c>
      <c r="BP119">
        <f t="shared" si="280"/>
        <v>2.6</v>
      </c>
      <c r="BQ119">
        <f t="shared" ref="BQ119:EB119" si="281">ROUND(BQ118/152*100,1)</f>
        <v>50.7</v>
      </c>
      <c r="BR119">
        <f t="shared" si="281"/>
        <v>27.6</v>
      </c>
      <c r="BS119">
        <f t="shared" si="281"/>
        <v>6.6</v>
      </c>
      <c r="BT119">
        <f t="shared" si="281"/>
        <v>80.900000000000006</v>
      </c>
      <c r="BU119">
        <f t="shared" si="281"/>
        <v>0</v>
      </c>
      <c r="BV119">
        <f t="shared" si="281"/>
        <v>0</v>
      </c>
      <c r="BW119">
        <f t="shared" si="281"/>
        <v>8.6</v>
      </c>
      <c r="BX119">
        <f t="shared" si="281"/>
        <v>0.7</v>
      </c>
      <c r="BY119">
        <f t="shared" si="281"/>
        <v>311.2</v>
      </c>
      <c r="BZ119">
        <f t="shared" si="281"/>
        <v>0</v>
      </c>
      <c r="CA119">
        <f t="shared" si="281"/>
        <v>18.399999999999999</v>
      </c>
      <c r="CB119">
        <f t="shared" si="281"/>
        <v>54.6</v>
      </c>
      <c r="CC119">
        <f t="shared" si="281"/>
        <v>24.3</v>
      </c>
      <c r="CD119">
        <f t="shared" si="281"/>
        <v>18.399999999999999</v>
      </c>
      <c r="CE119">
        <f t="shared" si="281"/>
        <v>15.8</v>
      </c>
      <c r="CF119">
        <f t="shared" si="281"/>
        <v>2</v>
      </c>
      <c r="CG119">
        <f t="shared" si="281"/>
        <v>51.3</v>
      </c>
      <c r="CH119">
        <f t="shared" si="281"/>
        <v>13.8</v>
      </c>
      <c r="CI119">
        <f t="shared" si="281"/>
        <v>82.9</v>
      </c>
      <c r="CJ119">
        <f t="shared" si="281"/>
        <v>62047</v>
      </c>
      <c r="CK119">
        <f t="shared" si="281"/>
        <v>71015.5</v>
      </c>
      <c r="CL119">
        <f t="shared" si="281"/>
        <v>64.5</v>
      </c>
      <c r="CM119">
        <f t="shared" si="281"/>
        <v>0</v>
      </c>
      <c r="CN119">
        <f t="shared" si="281"/>
        <v>5.3</v>
      </c>
      <c r="CO119">
        <f t="shared" si="281"/>
        <v>2.6</v>
      </c>
      <c r="CP119">
        <f t="shared" si="281"/>
        <v>0</v>
      </c>
      <c r="CQ119">
        <f t="shared" si="281"/>
        <v>1.3</v>
      </c>
      <c r="CR119">
        <f t="shared" si="281"/>
        <v>25</v>
      </c>
      <c r="CS119">
        <f t="shared" si="281"/>
        <v>3.9</v>
      </c>
      <c r="CT119">
        <f t="shared" si="281"/>
        <v>2</v>
      </c>
      <c r="CU119">
        <f t="shared" si="281"/>
        <v>0</v>
      </c>
      <c r="CV119">
        <f t="shared" si="281"/>
        <v>0.7</v>
      </c>
      <c r="CW119">
        <f t="shared" si="281"/>
        <v>19.7</v>
      </c>
      <c r="CX119">
        <f t="shared" si="281"/>
        <v>45.4</v>
      </c>
      <c r="CY119">
        <f t="shared" si="281"/>
        <v>3.3</v>
      </c>
      <c r="CZ119">
        <f t="shared" si="281"/>
        <v>4.5999999999999996</v>
      </c>
      <c r="DA119">
        <f t="shared" si="281"/>
        <v>2</v>
      </c>
      <c r="DB119">
        <f t="shared" si="281"/>
        <v>11.8</v>
      </c>
      <c r="DC119">
        <f t="shared" si="281"/>
        <v>57.9</v>
      </c>
      <c r="DD119">
        <f t="shared" si="281"/>
        <v>0.7</v>
      </c>
      <c r="DE119">
        <f t="shared" si="281"/>
        <v>0.7</v>
      </c>
      <c r="DF119">
        <f t="shared" si="281"/>
        <v>0</v>
      </c>
      <c r="DG119">
        <f t="shared" si="281"/>
        <v>1.3</v>
      </c>
      <c r="DH119">
        <f t="shared" si="281"/>
        <v>97.4</v>
      </c>
      <c r="DI119">
        <f t="shared" si="281"/>
        <v>0.7</v>
      </c>
      <c r="DJ119">
        <f t="shared" si="281"/>
        <v>0.7</v>
      </c>
      <c r="DK119">
        <f t="shared" si="281"/>
        <v>0.7</v>
      </c>
      <c r="DL119">
        <f t="shared" si="281"/>
        <v>96.7</v>
      </c>
      <c r="DM119">
        <f t="shared" si="281"/>
        <v>25.7</v>
      </c>
      <c r="DN119">
        <f t="shared" si="281"/>
        <v>38.799999999999997</v>
      </c>
      <c r="DO119">
        <f t="shared" si="281"/>
        <v>0</v>
      </c>
      <c r="DP119">
        <f t="shared" si="281"/>
        <v>18.399999999999999</v>
      </c>
      <c r="DQ119">
        <f t="shared" si="281"/>
        <v>0</v>
      </c>
      <c r="DR119">
        <f t="shared" si="281"/>
        <v>50</v>
      </c>
      <c r="DS119">
        <f t="shared" si="281"/>
        <v>11.2</v>
      </c>
      <c r="DT119">
        <f t="shared" si="281"/>
        <v>0.7</v>
      </c>
      <c r="DU119">
        <f t="shared" si="281"/>
        <v>99.3</v>
      </c>
      <c r="DV119">
        <f t="shared" si="281"/>
        <v>2226.3000000000002</v>
      </c>
      <c r="DW119">
        <f t="shared" si="281"/>
        <v>5.3</v>
      </c>
      <c r="DX119">
        <f t="shared" si="281"/>
        <v>12.5</v>
      </c>
      <c r="DY119">
        <f t="shared" si="281"/>
        <v>2.6</v>
      </c>
      <c r="DZ119">
        <f t="shared" si="281"/>
        <v>0.7</v>
      </c>
      <c r="EA119">
        <f t="shared" si="281"/>
        <v>7.2</v>
      </c>
      <c r="EB119">
        <f t="shared" si="281"/>
        <v>0.7</v>
      </c>
      <c r="EC119">
        <f t="shared" ref="EC119:FE119" si="282">ROUND(EC118/152*100,1)</f>
        <v>0.7</v>
      </c>
      <c r="ED119">
        <f t="shared" si="282"/>
        <v>0.7</v>
      </c>
      <c r="EE119">
        <f t="shared" si="282"/>
        <v>0.7</v>
      </c>
      <c r="EF119">
        <f t="shared" si="282"/>
        <v>1.3</v>
      </c>
      <c r="EG119">
        <f t="shared" si="282"/>
        <v>71.099999999999994</v>
      </c>
      <c r="EH119">
        <f t="shared" si="282"/>
        <v>7.9</v>
      </c>
      <c r="EI119">
        <f t="shared" si="282"/>
        <v>3.3</v>
      </c>
      <c r="EJ119">
        <f t="shared" si="282"/>
        <v>3.9</v>
      </c>
      <c r="EK119">
        <f t="shared" si="282"/>
        <v>4.5999999999999996</v>
      </c>
      <c r="EL119">
        <f t="shared" si="282"/>
        <v>3.3</v>
      </c>
      <c r="EM119">
        <f t="shared" si="282"/>
        <v>1.3</v>
      </c>
      <c r="EN119">
        <f t="shared" si="282"/>
        <v>0.7</v>
      </c>
      <c r="EO119">
        <f t="shared" si="282"/>
        <v>70.400000000000006</v>
      </c>
      <c r="EP119">
        <f t="shared" si="282"/>
        <v>5.9</v>
      </c>
      <c r="EQ119">
        <f t="shared" si="282"/>
        <v>35.5</v>
      </c>
      <c r="ER119">
        <f t="shared" si="282"/>
        <v>15.8</v>
      </c>
      <c r="ES119">
        <f t="shared" si="282"/>
        <v>51.3</v>
      </c>
      <c r="ET119">
        <f t="shared" si="282"/>
        <v>1.3</v>
      </c>
      <c r="EU119">
        <f t="shared" si="282"/>
        <v>1.3</v>
      </c>
      <c r="EV119">
        <f t="shared" si="282"/>
        <v>3.9</v>
      </c>
      <c r="EW119">
        <f t="shared" si="282"/>
        <v>73</v>
      </c>
      <c r="EX119">
        <f t="shared" si="282"/>
        <v>11.8</v>
      </c>
      <c r="EY119">
        <f t="shared" si="282"/>
        <v>42.8</v>
      </c>
      <c r="EZ119">
        <f t="shared" si="282"/>
        <v>45.4</v>
      </c>
      <c r="FA119">
        <f t="shared" si="282"/>
        <v>32.9</v>
      </c>
      <c r="FB119">
        <f t="shared" si="282"/>
        <v>13.8</v>
      </c>
      <c r="FC119">
        <f t="shared" si="282"/>
        <v>37.5</v>
      </c>
      <c r="FD119">
        <f t="shared" si="282"/>
        <v>15.1</v>
      </c>
      <c r="FE119">
        <f t="shared" si="282"/>
        <v>0.7</v>
      </c>
      <c r="FF119">
        <f t="shared" ref="FF119" si="283">ROUND(FF118/152*100,1)</f>
        <v>17.100000000000001</v>
      </c>
      <c r="FG119">
        <f t="shared" ref="FG119" si="284">ROUND(FG118/152*100,1)</f>
        <v>33.6</v>
      </c>
      <c r="FH119">
        <f t="shared" ref="FH119" si="285">ROUND(FH118/152*100,1)</f>
        <v>17.8</v>
      </c>
      <c r="FI119">
        <f t="shared" ref="FI119" si="286">ROUND(FI118/152*100,1)</f>
        <v>26.3</v>
      </c>
      <c r="FJ119">
        <f t="shared" ref="FJ119" si="287">ROUND(FJ118/152*100,1)</f>
        <v>63.2</v>
      </c>
      <c r="FK119">
        <f t="shared" ref="FK119" si="288">ROUND(FK118/152*100,1)</f>
        <v>41.4</v>
      </c>
    </row>
    <row r="120" spans="1:167" x14ac:dyDescent="0.25">
      <c r="A120" s="198"/>
      <c r="B120" t="s">
        <v>404</v>
      </c>
      <c r="D120" s="149" t="str">
        <f>IF(D$2="Scale",_xlfn.TEXTJOIN("",1,Calculations!D113," [", Calculations!D114,";",Calculations!D115,"]"),_xlfn.TEXTJOIN("",1,D118," (", D119,"%)"))</f>
        <v>53 [49;58]</v>
      </c>
      <c r="E120" s="152" t="str">
        <f>IF(E$2="Scale",_xlfn.TEXTJOIN("",1,Calculations!E113," [", Calculations!E114,";",Calculations!E115,"]"),_xlfn.TEXTJOIN("",1,E118," (", E119,"%)"))</f>
        <v>43 (28,3%)</v>
      </c>
      <c r="F120" s="152" t="str">
        <f>IF(F$2="Scale",_xlfn.TEXTJOIN("",1,Calculations!F113," [", Calculations!F114,";",Calculations!F115,"]"),_xlfn.TEXTJOIN("",1,F118," (", F119,"%)"))</f>
        <v>38 (25%)</v>
      </c>
      <c r="G120" s="152" t="str">
        <f>IF(G$2="Scale",_xlfn.TEXTJOIN("",1,Calculations!G113," [", Calculations!G114,";",Calculations!G115,"]"),_xlfn.TEXTJOIN("",1,G118," (", G119,"%)"))</f>
        <v>38 (25%)</v>
      </c>
      <c r="H120" s="152" t="str">
        <f>IF(H$2="Scale",_xlfn.TEXTJOIN("",1,Calculations!H113," [", Calculations!H114,";",Calculations!H115,"]"),_xlfn.TEXTJOIN("",1,H118," (", H119,"%)"))</f>
        <v>33 (21,7%)</v>
      </c>
      <c r="I120" s="152" t="str">
        <f>IF(I$2="Scale",_xlfn.TEXTJOIN("",1,Calculations!I113," [", Calculations!I114,";",Calculations!I115,"]"),_xlfn.TEXTJOIN("",1,I118," (", I119,"%)"))</f>
        <v>93 (61,2%)</v>
      </c>
      <c r="J120" s="152" t="str">
        <f>IF(J$2="Scale",_xlfn.TEXTJOIN("",1,Calculations!J113," [", Calculations!J114,";",Calculations!J115,"]"),_xlfn.TEXTJOIN("",1,J118," (", J119,"%)"))</f>
        <v>142 (93,4%)</v>
      </c>
      <c r="K120" s="152" t="str">
        <f>IF(K$2="Scale",_xlfn.TEXTJOIN("",1,Calculations!K113," [", Calculations!K114,";",Calculations!K115,"]"),_xlfn.TEXTJOIN("",1,K118," (", K119,"%)"))</f>
        <v>172 [168;175]</v>
      </c>
      <c r="L120" s="152" t="str">
        <f>IF(L$2="Scale",_xlfn.TEXTJOIN("",1,Calculations!L113," [", Calculations!L114,";",Calculations!L115,"]"),_xlfn.TEXTJOIN("",1,L118," (", L119,"%)"))</f>
        <v>80 [75;93]</v>
      </c>
      <c r="M120" s="152" t="str">
        <f>IF(M$2="Scale",_xlfn.TEXTJOIN("",1,Calculations!M113," [", Calculations!M114,";",Calculations!M115,"]"),_xlfn.TEXTJOIN("",1,M118," (", M119,"%)"))</f>
        <v>28 [25,6;30,7]</v>
      </c>
      <c r="N120" s="152" t="str">
        <f>IF(N$2="Scale",_xlfn.TEXTJOIN("",1,Calculations!N113," [", Calculations!N114,";",Calculations!N115,"]"),_xlfn.TEXTJOIN("",1,N118," (", N119,"%)"))</f>
        <v>42 (27,6%)</v>
      </c>
      <c r="O120" s="152" t="str">
        <f>IF(O$2="Scale",_xlfn.TEXTJOIN("",1,Calculations!O113," [", Calculations!O114,";",Calculations!O115,"]"),_xlfn.TEXTJOIN("",1,O118," (", O119,"%)"))</f>
        <v>93 (61,2%)</v>
      </c>
      <c r="P120" s="152" t="str">
        <f>IF(P$2="Scale",_xlfn.TEXTJOIN("",1,Calculations!P113," [", Calculations!P114,";",Calculations!P115,"]"),_xlfn.TEXTJOIN("",1,P118," (", P119,"%)"))</f>
        <v>17 (11,2%)</v>
      </c>
      <c r="Q120" s="152" t="str">
        <f>IF(Q$2="Scale",_xlfn.TEXTJOIN("",1,Calculations!Q113," [", Calculations!Q114,";",Calculations!Q115,"]"),_xlfn.TEXTJOIN("",1,Q118," (", Q119,"%)"))</f>
        <v>141 (92,8%)</v>
      </c>
      <c r="R120" s="152" t="str">
        <f>IF(R$2="Scale",_xlfn.TEXTJOIN("",1,Calculations!R113," [", Calculations!R114,";",Calculations!R115,"]"),_xlfn.TEXTJOIN("",1,R118," (", R119,"%)"))</f>
        <v>18 (11,8%)</v>
      </c>
      <c r="S120" s="152" t="str">
        <f>IF(S$2="Scale",_xlfn.TEXTJOIN("",1,Calculations!S113," [", Calculations!S114,";",Calculations!S115,"]"),_xlfn.TEXTJOIN("",1,S118," (", S119,"%)"))</f>
        <v>109 (71,7%)</v>
      </c>
      <c r="T120" s="152" t="str">
        <f>IF(T$2="Scale",_xlfn.TEXTJOIN("",1,Calculations!T113," [", Calculations!T114,";",Calculations!T115,"]"),_xlfn.TEXTJOIN("",1,T118," (", T119,"%)"))</f>
        <v>45 (29,6%)</v>
      </c>
      <c r="U120" s="152" t="str">
        <f>IF(U$2="Scale",_xlfn.TEXTJOIN("",1,Calculations!U113," [", Calculations!U114,";",Calculations!U115,"]"),_xlfn.TEXTJOIN("",1,U118," (", U119,"%)"))</f>
        <v>34 (22,4%)</v>
      </c>
      <c r="V120" s="152" t="str">
        <f>IF(V$2="Scale",_xlfn.TEXTJOIN("",1,Calculations!V113," [", Calculations!V114,";",Calculations!V115,"]"),_xlfn.TEXTJOIN("",1,V118," (", V119,"%)"))</f>
        <v>27 (17,8%)</v>
      </c>
      <c r="W120" s="152" t="str">
        <f>IF(W$2="Scale",_xlfn.TEXTJOIN("",1,Calculations!W113," [", Calculations!W114,";",Calculations!W115,"]"),_xlfn.TEXTJOIN("",1,W118," (", W119,"%)"))</f>
        <v>11 (7,2%)</v>
      </c>
      <c r="X120" s="152" t="str">
        <f>IF(X$2="Scale",_xlfn.TEXTJOIN("",1,Calculations!X113," [", Calculations!X114,";",Calculations!X115,"]"),_xlfn.TEXTJOIN("",1,X118," (", X119,"%)"))</f>
        <v>122 (80,3%)</v>
      </c>
      <c r="Y120" s="152" t="str">
        <f>IF(Y$2="Scale",_xlfn.TEXTJOIN("",1,Calculations!Y113," [", Calculations!Y114,";",Calculations!Y115,"]"),_xlfn.TEXTJOIN("",1,Y118," (", Y119,"%)"))</f>
        <v>3 (2%)</v>
      </c>
      <c r="Z120" s="152" t="str">
        <f>IF(Z$2="Scale",_xlfn.TEXTJOIN("",1,Calculations!Z113," [", Calculations!Z114,";",Calculations!Z115,"]"),_xlfn.TEXTJOIN("",1,Z118," (", Z119,"%)"))</f>
        <v>53 (34,9%)</v>
      </c>
      <c r="AA120" s="152" t="str">
        <f>IF(AA$2="Scale",_xlfn.TEXTJOIN("",1,Calculations!AA113," [", Calculations!AA114,";",Calculations!AA115,"]"),_xlfn.TEXTJOIN("",1,AA118," (", AA119,"%)"))</f>
        <v>36 (23,7%)</v>
      </c>
      <c r="AB120" s="152" t="str">
        <f>IF(AB$2="Scale",_xlfn.TEXTJOIN("",1,Calculations!AB113," [", Calculations!AB114,";",Calculations!AB115,"]"),_xlfn.TEXTJOIN("",1,AB118," (", AB119,"%)"))</f>
        <v>8 (5,3%)</v>
      </c>
      <c r="AC120" s="152" t="str">
        <f>IF(AC$2="Scale",_xlfn.TEXTJOIN("",1,Calculations!AC113," [", Calculations!AC114,";",Calculations!AC115,"]"),_xlfn.TEXTJOIN("",1,AC118," (", AC119,"%)"))</f>
        <v>1 (0,7%)</v>
      </c>
      <c r="AD120" s="152" t="str">
        <f>IF(AD$2="Scale",_xlfn.TEXTJOIN("",1,Calculations!AD113," [", Calculations!AD114,";",Calculations!AD115,"]"),_xlfn.TEXTJOIN("",1,AD118," (", AD119,"%)"))</f>
        <v>0 (0%)</v>
      </c>
      <c r="AE120" s="152" t="str">
        <f>IF(AE$2="Scale",_xlfn.TEXTJOIN("",1,Calculations!AE113," [", Calculations!AE114,";",Calculations!AE115,"]"),_xlfn.TEXTJOIN("",1,AE118," (", AE119,"%)"))</f>
        <v>8 (5,3%)</v>
      </c>
      <c r="AF120" s="152" t="str">
        <f>IF(AF$2="Scale",_xlfn.TEXTJOIN("",1,Calculations!AF113," [", Calculations!AF114,";",Calculations!AF115,"]"),_xlfn.TEXTJOIN("",1,AF118," (", AF119,"%)"))</f>
        <v>3 (2%)</v>
      </c>
      <c r="AG120" s="152" t="str">
        <f>IF(AG$2="Scale",_xlfn.TEXTJOIN("",1,Calculations!AG113," [", Calculations!AG114,";",Calculations!AG115,"]"),_xlfn.TEXTJOIN("",1,AG118," (", AG119,"%)"))</f>
        <v>9 (5,9%)</v>
      </c>
      <c r="AH120" s="152" t="str">
        <f>IF(AH$2="Scale",_xlfn.TEXTJOIN("",1,Calculations!AH113," [", Calculations!AH114,";",Calculations!AH115,"]"),_xlfn.TEXTJOIN("",1,AH118," (", AH119,"%)"))</f>
        <v>3 (2%)</v>
      </c>
      <c r="AI120" s="152" t="str">
        <f>IF(AI$2="Scale",_xlfn.TEXTJOIN("",1,Calculations!AI113," [", Calculations!AI114,";",Calculations!AI115,"]"),_xlfn.TEXTJOIN("",1,AI118," (", AI119,"%)"))</f>
        <v>2 (1,3%)</v>
      </c>
      <c r="AJ120" s="152" t="str">
        <f>IF(AJ$2="Scale",_xlfn.TEXTJOIN("",1,Calculations!AJ113," [", Calculations!AJ114,";",Calculations!AJ115,"]"),_xlfn.TEXTJOIN("",1,AJ118," (", AJ119,"%)"))</f>
        <v>8 (5,3%)</v>
      </c>
      <c r="AK120" s="152" t="str">
        <f>IF(AK$2="Scale",_xlfn.TEXTJOIN("",1,Calculations!AK113," [", Calculations!AK114,";",Calculations!AK115,"]"),_xlfn.TEXTJOIN("",1,AK118," (", AK119,"%)"))</f>
        <v>6 (3,9%)</v>
      </c>
      <c r="AL120" s="152" t="str">
        <f>IF(AL$2="Scale",_xlfn.TEXTJOIN("",1,Calculations!AL113," [", Calculations!AL114,";",Calculations!AL115,"]"),_xlfn.TEXTJOIN("",1,AL118," (", AL119,"%)"))</f>
        <v>0 (0%)</v>
      </c>
      <c r="AM120" s="152" t="str">
        <f>IF(AM$2="Scale",_xlfn.TEXTJOIN("",1,Calculations!AM113," [", Calculations!AM114,";",Calculations!AM115,"]"),_xlfn.TEXTJOIN("",1,AM118," (", AM119,"%)"))</f>
        <v>11 (7,2%)</v>
      </c>
      <c r="AN120" s="152" t="str">
        <f>IF(AN$2="Scale",_xlfn.TEXTJOIN("",1,Calculations!AN113," [", Calculations!AN114,";",Calculations!AN115,"]"),_xlfn.TEXTJOIN("",1,AN118," (", AN119,"%)"))</f>
        <v>52 (34,2%)</v>
      </c>
      <c r="AO120" s="152" t="str">
        <f>IF(AO$2="Scale",_xlfn.TEXTJOIN("",1,Calculations!AO113," [", Calculations!AO114,";",Calculations!AO115,"]"),_xlfn.TEXTJOIN("",1,AO118," (", AO119,"%)"))</f>
        <v>56 (36,8%)</v>
      </c>
      <c r="AP120" s="152" t="str">
        <f>IF(AP$2="Scale",_xlfn.TEXTJOIN("",1,Calculations!AP113," [", Calculations!AP114,";",Calculations!AP115,"]"),_xlfn.TEXTJOIN("",1,AP118," (", AP119,"%)"))</f>
        <v>11 (7,2%)</v>
      </c>
      <c r="AQ120" s="152" t="str">
        <f>IF(AQ$2="Scale",_xlfn.TEXTJOIN("",1,Calculations!AQ113," [", Calculations!AQ114,";",Calculations!AQ115,"]"),_xlfn.TEXTJOIN("",1,AQ118," (", AQ119,"%)"))</f>
        <v>1 (0,7%)</v>
      </c>
      <c r="AR120" s="152" t="str">
        <f>IF(AR$2="Scale",_xlfn.TEXTJOIN("",1,Calculations!AR113," [", Calculations!AR114,";",Calculations!AR115,"]"),_xlfn.TEXTJOIN("",1,AR118," (", AR119,"%)"))</f>
        <v>12 (7,9%)</v>
      </c>
      <c r="AS120" s="152" t="str">
        <f>IF(AS$2="Scale",_xlfn.TEXTJOIN("",1,Calculations!AS113," [", Calculations!AS114,";",Calculations!AS115,"]"),_xlfn.TEXTJOIN("",1,AS118," (", AS119,"%)"))</f>
        <v>33 (21,7%)</v>
      </c>
      <c r="AT120" s="152" t="str">
        <f>IF(AT$2="Scale",_xlfn.TEXTJOIN("",1,Calculations!AT113," [", Calculations!AT114,";",Calculations!AT115,"]"),_xlfn.TEXTJOIN("",1,AT118," (", AT119,"%)"))</f>
        <v>88 (57,9%)</v>
      </c>
      <c r="AU120" s="152" t="str">
        <f>IF(AU$2="Scale",_xlfn.TEXTJOIN("",1,Calculations!AU113," [", Calculations!AU114,";",Calculations!AU115,"]"),_xlfn.TEXTJOIN("",1,AU118," (", AU119,"%)"))</f>
        <v>13 (8,6%)</v>
      </c>
      <c r="AV120" s="152" t="str">
        <f>IF(AV$2="Scale",_xlfn.TEXTJOIN("",1,Calculations!AV113," [", Calculations!AV114,";",Calculations!AV115,"]"),_xlfn.TEXTJOIN("",1,AV118," (", AV119,"%)"))</f>
        <v>18 (11,8%)</v>
      </c>
      <c r="AW120" s="152" t="str">
        <f>IF(AW$2="Scale",_xlfn.TEXTJOIN("",1,Calculations!AW113," [", Calculations!AW114,";",Calculations!AW115,"]"),_xlfn.TEXTJOIN("",1,AW118," (", AW119,"%)"))</f>
        <v>10 (6,6%)</v>
      </c>
      <c r="AX120" s="152" t="str">
        <f>IF(AX$2="Scale",_xlfn.TEXTJOIN("",1,Calculations!AX113," [", Calculations!AX114,";",Calculations!AX115,"]"),_xlfn.TEXTJOIN("",1,AX118," (", AX119,"%)"))</f>
        <v>121 (79,6%)</v>
      </c>
      <c r="AY120" s="152" t="str">
        <f>IF(AY$2="Scale",_xlfn.TEXTJOIN("",1,Calculations!AY113," [", Calculations!AY114,";",Calculations!AY115,"]"),_xlfn.TEXTJOIN("",1,AY118," (", AY119,"%)"))</f>
        <v>21 (13,8%)</v>
      </c>
      <c r="AZ120" s="152" t="str">
        <f>IF(AZ$2="Scale",_xlfn.TEXTJOIN("",1,Calculations!AZ113," [", Calculations!AZ114,";",Calculations!AZ115,"]"),_xlfn.TEXTJOIN("",1,AZ118," (", AZ119,"%)"))</f>
        <v>131 (86,2%)</v>
      </c>
      <c r="BA120" s="152" t="str">
        <f>IF(BA$2="Scale",_xlfn.TEXTJOIN("",1,Calculations!BA113," [", Calculations!BA114,";",Calculations!BA115,"]"),_xlfn.TEXTJOIN("",1,BA118," (", BA119,"%)"))</f>
        <v>28 [21,9;34,5]</v>
      </c>
      <c r="BB120" s="152" t="str">
        <f>IF(BB$2="Scale",_xlfn.TEXTJOIN("",1,Calculations!BB113," [", Calculations!BB114,";",Calculations!BB115,"]"),_xlfn.TEXTJOIN("",1,BB118," (", BB119,"%)"))</f>
        <v>1,1 [0,7;1,5]</v>
      </c>
      <c r="BC120" s="152" t="str">
        <f>IF(BC$2="Scale",_xlfn.TEXTJOIN("",1,Calculations!BC113," [", Calculations!BC114,";",Calculations!BC115,"]"),_xlfn.TEXTJOIN("",1,BC118," (", BC119,"%)"))</f>
        <v>3,2 [2,8;3,6]</v>
      </c>
      <c r="BD120" s="152" t="str">
        <f>IF(BD$2="Scale",_xlfn.TEXTJOIN("",1,Calculations!BD113," [", Calculations!BD114,";",Calculations!BD115,"]"),_xlfn.TEXTJOIN("",1,BD118," (", BD119,"%)"))</f>
        <v>0 (0%)</v>
      </c>
      <c r="BE120" s="152" t="str">
        <f>IF(BE$2="Scale",_xlfn.TEXTJOIN("",1,Calculations!BE113," [", Calculations!BE114,";",Calculations!BE115,"]"),_xlfn.TEXTJOIN("",1,BE118," (", BE119,"%)"))</f>
        <v>29 (19,1%)</v>
      </c>
      <c r="BF120" s="152" t="str">
        <f>IF(BF$2="Scale",_xlfn.TEXTJOIN("",1,Calculations!BF113," [", Calculations!BF114,";",Calculations!BF115,"]"),_xlfn.TEXTJOIN("",1,BF118," (", BF119,"%)"))</f>
        <v>123 (80,9%)</v>
      </c>
      <c r="BG120" s="152" t="str">
        <f>IF(BG$2="Scale",_xlfn.TEXTJOIN("",1,Calculations!BG113," [", Calculations!BG114,";",Calculations!BG115,"]"),_xlfn.TEXTJOIN("",1,BG118," (", BG119,"%)"))</f>
        <v>1,1 [1;1,2]</v>
      </c>
      <c r="BH120" s="152" t="str">
        <f>IF(BH$2="Scale",_xlfn.TEXTJOIN("",1,Calculations!BH113," [", Calculations!BH114,";",Calculations!BH115,"]"),_xlfn.TEXTJOIN("",1,BH118," (", BH119,"%)"))</f>
        <v>175,6 [150;181,5]</v>
      </c>
      <c r="BI120" s="152" t="str">
        <f>IF(BI$2="Scale",_xlfn.TEXTJOIN("",1,Calculations!BI113," [", Calculations!BI114,";",Calculations!BI115,"]"),_xlfn.TEXTJOIN("",1,BI118," (", BI119,"%)"))</f>
        <v>136 (89,5%)</v>
      </c>
      <c r="BJ120" s="152" t="str">
        <f>IF(BJ$2="Scale",_xlfn.TEXTJOIN("",1,Calculations!BJ113," [", Calculations!BJ114,";",Calculations!BJ115,"]"),_xlfn.TEXTJOIN("",1,BJ118," (", BJ119,"%)"))</f>
        <v>103 [86;120,3]</v>
      </c>
      <c r="BK120" s="152" t="str">
        <f>IF(BK$2="Scale",_xlfn.TEXTJOIN("",1,Calculations!BK113," [", Calculations!BK114,";",Calculations!BK115,"]"),_xlfn.TEXTJOIN("",1,BK118," (", BK119,"%)"))</f>
        <v>70 [57;85]</v>
      </c>
      <c r="BL120" s="152" t="str">
        <f>IF(BL$2="Scale",_xlfn.TEXTJOIN("",1,Calculations!BL113," [", Calculations!BL114,";",Calculations!BL115,"]"),_xlfn.TEXTJOIN("",1,BL118," (", BL119,"%)"))</f>
        <v>34,2 [32,3;35,1]</v>
      </c>
      <c r="BM120" s="152" t="str">
        <f>IF(BM$2="Scale",_xlfn.TEXTJOIN("",1,Calculations!BM113," [", Calculations!BM114,";",Calculations!BM115,"]"),_xlfn.TEXTJOIN("",1,BM118," (", BM119,"%)"))</f>
        <v>1 (0,7%)</v>
      </c>
      <c r="BN120" s="152" t="str">
        <f>IF(BN$2="Scale",_xlfn.TEXTJOIN("",1,Calculations!BN113," [", Calculations!BN114,";",Calculations!BN115,"]"),_xlfn.TEXTJOIN("",1,BN118," (", BN119,"%)"))</f>
        <v>2 [2;3]</v>
      </c>
      <c r="BO120" s="152" t="str">
        <f>IF(BO$2="Scale",_xlfn.TEXTJOIN("",1,Calculations!BO113," [", Calculations!BO114,";",Calculations!BO115,"]"),_xlfn.TEXTJOIN("",1,BO118," (", BO119,"%)"))</f>
        <v>19 (12,5%)</v>
      </c>
      <c r="BP120" s="152" t="str">
        <f>IF(BP$2="Scale",_xlfn.TEXTJOIN("",1,Calculations!BP113," [", Calculations!BP114,";",Calculations!BP115,"]"),_xlfn.TEXTJOIN("",1,BP118," (", BP119,"%)"))</f>
        <v>4 (2,6%)</v>
      </c>
      <c r="BQ120" s="152" t="str">
        <f>IF(BQ$2="Scale",_xlfn.TEXTJOIN("",1,Calculations!BQ113," [", Calculations!BQ114,";",Calculations!BQ115,"]"),_xlfn.TEXTJOIN("",1,BQ118," (", BQ119,"%)"))</f>
        <v>77 (50,7%)</v>
      </c>
      <c r="BR120" s="152" t="str">
        <f>IF(BR$2="Scale",_xlfn.TEXTJOIN("",1,Calculations!BR113," [", Calculations!BR114,";",Calculations!BR115,"]"),_xlfn.TEXTJOIN("",1,BR118," (", BR119,"%)"))</f>
        <v>42 (27,6%)</v>
      </c>
      <c r="BS120" s="152" t="str">
        <f>IF(BS$2="Scale",_xlfn.TEXTJOIN("",1,Calculations!BS113," [", Calculations!BS114,";",Calculations!BS115,"]"),_xlfn.TEXTJOIN("",1,BS118," (", BS119,"%)"))</f>
        <v>10 (6,6%)</v>
      </c>
      <c r="BT120" s="152" t="str">
        <f>IF(BT$2="Scale",_xlfn.TEXTJOIN("",1,Calculations!BT113," [", Calculations!BT114,";",Calculations!BT115,"]"),_xlfn.TEXTJOIN("",1,BT118," (", BT119,"%)"))</f>
        <v>123 (80,9%)</v>
      </c>
      <c r="BU120" s="152" t="str">
        <f>IF(BU$2="Scale",_xlfn.TEXTJOIN("",1,Calculations!BU113," [", Calculations!BU114,";",Calculations!BU115,"]"),_xlfn.TEXTJOIN("",1,BU118," (", BU119,"%)"))</f>
        <v>0 (0%)</v>
      </c>
      <c r="BV120" s="152" t="str">
        <f>IF(BV$2="Scale",_xlfn.TEXTJOIN("",1,Calculations!BV113," [", Calculations!BV114,";",Calculations!BV115,"]"),_xlfn.TEXTJOIN("",1,BV118," (", BV119,"%)"))</f>
        <v>0 (0%)</v>
      </c>
      <c r="BW120" s="152" t="str">
        <f>IF(BW$2="Scale",_xlfn.TEXTJOIN("",1,Calculations!BW113," [", Calculations!BW114,";",Calculations!BW115,"]"),_xlfn.TEXTJOIN("",1,BW118," (", BW119,"%)"))</f>
        <v>13 (8,6%)</v>
      </c>
      <c r="BX120" s="152" t="str">
        <f>IF(BX$2="Scale",_xlfn.TEXTJOIN("",1,Calculations!BX113," [", Calculations!BX114,";",Calculations!BX115,"]"),_xlfn.TEXTJOIN("",1,BX118," (", BX119,"%)"))</f>
        <v>1 (0,7%)</v>
      </c>
      <c r="BY120" s="152" t="str">
        <f>IF(BY$2="Scale",_xlfn.TEXTJOIN("",1,Calculations!BY113," [", Calculations!BY114,";",Calculations!BY115,"]"),_xlfn.TEXTJOIN("",1,BY118," (", BY119,"%)"))</f>
        <v>3 [3;4]</v>
      </c>
      <c r="BZ120" s="152" t="str">
        <f>IF(BZ$2="Scale",_xlfn.TEXTJOIN("",1,Calculations!BZ113," [", Calculations!BZ114,";",Calculations!BZ115,"]"),_xlfn.TEXTJOIN("",1,BZ118," (", BZ119,"%)"))</f>
        <v>0 (0%)</v>
      </c>
      <c r="CA120" s="152" t="str">
        <f>IF(CA$2="Scale",_xlfn.TEXTJOIN("",1,Calculations!CA113," [", Calculations!CA114,";",Calculations!CA115,"]"),_xlfn.TEXTJOIN("",1,CA118," (", CA119,"%)"))</f>
        <v>28 (18,4%)</v>
      </c>
      <c r="CB120" s="152" t="str">
        <f>IF(CB$2="Scale",_xlfn.TEXTJOIN("",1,Calculations!CB113," [", Calculations!CB114,";",Calculations!CB115,"]"),_xlfn.TEXTJOIN("",1,CB118," (", CB119,"%)"))</f>
        <v>83 (54,6%)</v>
      </c>
      <c r="CC120" s="152" t="str">
        <f>IF(CC$2="Scale",_xlfn.TEXTJOIN("",1,Calculations!CC113," [", Calculations!CC114,";",Calculations!CC115,"]"),_xlfn.TEXTJOIN("",1,CC118," (", CC119,"%)"))</f>
        <v>37 (24,3%)</v>
      </c>
      <c r="CD120" s="152" t="str">
        <f>IF(CD$2="Scale",_xlfn.TEXTJOIN("",1,Calculations!CD113," [", Calculations!CD114,";",Calculations!CD115,"]"),_xlfn.TEXTJOIN("",1,CD118," (", CD119,"%)"))</f>
        <v>28 (18,4%)</v>
      </c>
      <c r="CE120" s="152" t="str">
        <f>IF(CE$2="Scale",_xlfn.TEXTJOIN("",1,Calculations!CE113," [", Calculations!CE114,";",Calculations!CE115,"]"),_xlfn.TEXTJOIN("",1,CE118," (", CE119,"%)"))</f>
        <v>24 (15,8%)</v>
      </c>
      <c r="CF120" s="152" t="str">
        <f>IF(CF$2="Scale",_xlfn.TEXTJOIN("",1,Calculations!CF113," [", Calculations!CF114,";",Calculations!CF115,"]"),_xlfn.TEXTJOIN("",1,CF118," (", CF119,"%)"))</f>
        <v>3 (2%)</v>
      </c>
      <c r="CG120" s="152" t="str">
        <f>IF(CG$2="Scale",_xlfn.TEXTJOIN("",1,Calculations!CG113," [", Calculations!CG114,";",Calculations!CG115,"]"),_xlfn.TEXTJOIN("",1,CG118," (", CG119,"%)"))</f>
        <v>78 (51,3%)</v>
      </c>
      <c r="CH120" s="152" t="str">
        <f>IF(CH$2="Scale",_xlfn.TEXTJOIN("",1,Calculations!CH113," [", Calculations!CH114,";",Calculations!CH115,"]"),_xlfn.TEXTJOIN("",1,CH118," (", CH119,"%)"))</f>
        <v>21 (13,8%)</v>
      </c>
      <c r="CI120" s="152" t="str">
        <f>IF(CI$2="Scale",_xlfn.TEXTJOIN("",1,Calculations!CI113," [", Calculations!CI114,";",Calculations!CI115,"]"),_xlfn.TEXTJOIN("",1,CI118," (", CI119,"%)"))</f>
        <v>126 (82,9%)</v>
      </c>
      <c r="CJ120" s="152" t="str">
        <f>IF(CJ$2="Scale",_xlfn.TEXTJOIN("",1,Calculations!CJ113," [", Calculations!CJ114,";",Calculations!CJ115,"]"),_xlfn.TEXTJOIN("",1,CJ118," (", CJ119,"%)"))</f>
        <v>550 [500;700]</v>
      </c>
      <c r="CK120" s="152" t="str">
        <f>IF(CK$2="Scale",_xlfn.TEXTJOIN("",1,Calculations!CK113," [", Calculations!CK114,";",Calculations!CK115,"]"),_xlfn.TEXTJOIN("",1,CK118," (", CK119,"%)"))</f>
        <v>630 [463,8;758,8]</v>
      </c>
      <c r="CL120" s="152" t="str">
        <f>IF(CL$2="Scale",_xlfn.TEXTJOIN("",1,Calculations!CL113," [", Calculations!CL114,";",Calculations!CL115,"]"),_xlfn.TEXTJOIN("",1,CL118," (", CL119,"%)"))</f>
        <v>98 (64,5%)</v>
      </c>
      <c r="CM120" s="152" t="str">
        <f>IF(CM$2="Scale",_xlfn.TEXTJOIN("",1,Calculations!CM113," [", Calculations!CM114,";",Calculations!CM115,"]"),_xlfn.TEXTJOIN("",1,CM118," (", CM119,"%)"))</f>
        <v>0 (0%)</v>
      </c>
      <c r="CN120" s="152" t="str">
        <f>IF(CN$2="Scale",_xlfn.TEXTJOIN("",1,Calculations!CN113," [", Calculations!CN114,";",Calculations!CN115,"]"),_xlfn.TEXTJOIN("",1,CN118," (", CN119,"%)"))</f>
        <v>8 (5,3%)</v>
      </c>
      <c r="CO120" s="152" t="str">
        <f>IF(CO$2="Scale",_xlfn.TEXTJOIN("",1,Calculations!CO113," [", Calculations!CO114,";",Calculations!CO115,"]"),_xlfn.TEXTJOIN("",1,CO118," (", CO119,"%)"))</f>
        <v>4 (2,6%)</v>
      </c>
      <c r="CP120" s="152" t="str">
        <f>IF(CP$2="Scale",_xlfn.TEXTJOIN("",1,Calculations!CP113," [", Calculations!CP114,";",Calculations!CP115,"]"),_xlfn.TEXTJOIN("",1,CP118," (", CP119,"%)"))</f>
        <v>0 (0%)</v>
      </c>
      <c r="CQ120" s="152" t="str">
        <f>IF(CQ$2="Scale",_xlfn.TEXTJOIN("",1,Calculations!CQ113," [", Calculations!CQ114,";",Calculations!CQ115,"]"),_xlfn.TEXTJOIN("",1,CQ118," (", CQ119,"%)"))</f>
        <v>2 (1,3%)</v>
      </c>
      <c r="CR120" s="152" t="str">
        <f>IF(CR$2="Scale",_xlfn.TEXTJOIN("",1,Calculations!CR113," [", Calculations!CR114,";",Calculations!CR115,"]"),_xlfn.TEXTJOIN("",1,CR118," (", CR119,"%)"))</f>
        <v>38 (25%)</v>
      </c>
      <c r="CS120" s="152" t="str">
        <f>IF(CS$2="Scale",_xlfn.TEXTJOIN("",1,Calculations!CS113," [", Calculations!CS114,";",Calculations!CS115,"]"),_xlfn.TEXTJOIN("",1,CS118," (", CS119,"%)"))</f>
        <v>6 (3,9%)</v>
      </c>
      <c r="CT120" s="152" t="str">
        <f>IF(CT$2="Scale",_xlfn.TEXTJOIN("",1,Calculations!CT113," [", Calculations!CT114,";",Calculations!CT115,"]"),_xlfn.TEXTJOIN("",1,CT118," (", CT119,"%)"))</f>
        <v>3 (2%)</v>
      </c>
      <c r="CU120" s="152" t="str">
        <f>IF(CU$2="Scale",_xlfn.TEXTJOIN("",1,Calculations!CU113," [", Calculations!CU114,";",Calculations!CU115,"]"),_xlfn.TEXTJOIN("",1,CU118," (", CU119,"%)"))</f>
        <v>0 (0%)</v>
      </c>
      <c r="CV120" s="152" t="str">
        <f>IF(CV$2="Scale",_xlfn.TEXTJOIN("",1,Calculations!CV113," [", Calculations!CV114,";",Calculations!CV115,"]"),_xlfn.TEXTJOIN("",1,CV118," (", CV119,"%)"))</f>
        <v>1 (0,7%)</v>
      </c>
      <c r="CW120" s="152" t="str">
        <f>IF(CW$2="Scale",_xlfn.TEXTJOIN("",1,Calculations!CW113," [", Calculations!CW114,";",Calculations!CW115,"]"),_xlfn.TEXTJOIN("",1,CW118," (", CW119,"%)"))</f>
        <v>30 (19,7%)</v>
      </c>
      <c r="CX120" s="152" t="str">
        <f>IF(CX$2="Scale",_xlfn.TEXTJOIN("",1,Calculations!CX113," [", Calculations!CX114,";",Calculations!CX115,"]"),_xlfn.TEXTJOIN("",1,CX118," (", CX119,"%)"))</f>
        <v>69 (45,4%)</v>
      </c>
      <c r="CY120" s="152" t="str">
        <f>IF(CY$2="Scale",_xlfn.TEXTJOIN("",1,Calculations!CY113," [", Calculations!CY114,";",Calculations!CY115,"]"),_xlfn.TEXTJOIN("",1,CY118," (", CY119,"%)"))</f>
        <v>5 (3,3%)</v>
      </c>
      <c r="CZ120" s="152" t="str">
        <f>IF(CZ$2="Scale",_xlfn.TEXTJOIN("",1,Calculations!CZ113," [", Calculations!CZ114,";",Calculations!CZ115,"]"),_xlfn.TEXTJOIN("",1,CZ118," (", CZ119,"%)"))</f>
        <v>7 (4,6%)</v>
      </c>
      <c r="DA120" s="152" t="str">
        <f>IF(DA$2="Scale",_xlfn.TEXTJOIN("",1,Calculations!DA113," [", Calculations!DA114,";",Calculations!DA115,"]"),_xlfn.TEXTJOIN("",1,DA118," (", DA119,"%)"))</f>
        <v>3 (2%)</v>
      </c>
      <c r="DB120" s="152" t="str">
        <f>IF(DB$2="Scale",_xlfn.TEXTJOIN("",1,Calculations!DB113," [", Calculations!DB114,";",Calculations!DB115,"]"),_xlfn.TEXTJOIN("",1,DB118," (", DB119,"%)"))</f>
        <v>18 (11,8%)</v>
      </c>
      <c r="DC120" s="152" t="str">
        <f>IF(DC$2="Scale",_xlfn.TEXTJOIN("",1,Calculations!DC113," [", Calculations!DC114,";",Calculations!DC115,"]"),_xlfn.TEXTJOIN("",1,DC118," (", DC119,"%)"))</f>
        <v>88 (57,9%)</v>
      </c>
      <c r="DD120" s="152" t="str">
        <f>IF(DD$2="Scale",_xlfn.TEXTJOIN("",1,Calculations!DD113," [", Calculations!DD114,";",Calculations!DD115,"]"),_xlfn.TEXTJOIN("",1,DD118," (", DD119,"%)"))</f>
        <v>1 (0,7%)</v>
      </c>
      <c r="DE120" s="152" t="str">
        <f>IF(DE$2="Scale",_xlfn.TEXTJOIN("",1,Calculations!DE113," [", Calculations!DE114,";",Calculations!DE115,"]"),_xlfn.TEXTJOIN("",1,DE118," (", DE119,"%)"))</f>
        <v>1 (0,7%)</v>
      </c>
      <c r="DF120" s="152" t="str">
        <f>IF(DF$2="Scale",_xlfn.TEXTJOIN("",1,Calculations!DF113," [", Calculations!DF114,";",Calculations!DF115,"]"),_xlfn.TEXTJOIN("",1,DF118," (", DF119,"%)"))</f>
        <v>0 (0%)</v>
      </c>
      <c r="DG120" s="152" t="str">
        <f>IF(DG$2="Scale",_xlfn.TEXTJOIN("",1,Calculations!DG113," [", Calculations!DG114,";",Calculations!DG115,"]"),_xlfn.TEXTJOIN("",1,DG118," (", DG119,"%)"))</f>
        <v>2 (1,3%)</v>
      </c>
      <c r="DH120" s="152" t="str">
        <f>IF(DH$2="Scale",_xlfn.TEXTJOIN("",1,Calculations!DH113," [", Calculations!DH114,";",Calculations!DH115,"]"),_xlfn.TEXTJOIN("",1,DH118," (", DH119,"%)"))</f>
        <v>148 (97,4%)</v>
      </c>
      <c r="DI120" s="152" t="str">
        <f>IF(DI$2="Scale",_xlfn.TEXTJOIN("",1,Calculations!DI113," [", Calculations!DI114,";",Calculations!DI115,"]"),_xlfn.TEXTJOIN("",1,DI118," (", DI119,"%)"))</f>
        <v>1 (0,7%)</v>
      </c>
      <c r="DJ120" s="152" t="str">
        <f>IF(DJ$2="Scale",_xlfn.TEXTJOIN("",1,Calculations!DJ113," [", Calculations!DJ114,";",Calculations!DJ115,"]"),_xlfn.TEXTJOIN("",1,DJ118," (", DJ119,"%)"))</f>
        <v>1 (0,7%)</v>
      </c>
      <c r="DK120" s="152" t="str">
        <f>IF(DK$2="Scale",_xlfn.TEXTJOIN("",1,Calculations!DK113," [", Calculations!DK114,";",Calculations!DK115,"]"),_xlfn.TEXTJOIN("",1,DK118," (", DK119,"%)"))</f>
        <v>1 (0,7%)</v>
      </c>
      <c r="DL120" s="152" t="str">
        <f>IF(DL$2="Scale",_xlfn.TEXTJOIN("",1,Calculations!DL113," [", Calculations!DL114,";",Calculations!DL115,"]"),_xlfn.TEXTJOIN("",1,DL118," (", DL119,"%)"))</f>
        <v>147 (96,7%)</v>
      </c>
      <c r="DM120" s="152" t="str">
        <f>IF(DM$2="Scale",_xlfn.TEXTJOIN("",1,Calculations!DM113," [", Calculations!DM114,";",Calculations!DM115,"]"),_xlfn.TEXTJOIN("",1,DM118," (", DM119,"%)"))</f>
        <v>39 (25,7%)</v>
      </c>
      <c r="DN120" s="152" t="str">
        <f>IF(DN$2="Scale",_xlfn.TEXTJOIN("",1,Calculations!DN113," [", Calculations!DN114,";",Calculations!DN115,"]"),_xlfn.TEXTJOIN("",1,DN118," (", DN119,"%)"))</f>
        <v>59 (38,8%)</v>
      </c>
      <c r="DO120" s="152" t="str">
        <f>IF(DO$2="Scale",_xlfn.TEXTJOIN("",1,Calculations!DO113," [", Calculations!DO114,";",Calculations!DO115,"]"),_xlfn.TEXTJOIN("",1,DO118," (", DO119,"%)"))</f>
        <v>0 (0%)</v>
      </c>
      <c r="DP120" s="152" t="str">
        <f>IF(DP$2="Scale",_xlfn.TEXTJOIN("",1,Calculations!DP113," [", Calculations!DP114,";",Calculations!DP115,"]"),_xlfn.TEXTJOIN("",1,DP118," (", DP119,"%)"))</f>
        <v>28 (18,4%)</v>
      </c>
      <c r="DQ120" s="152" t="str">
        <f>IF(DQ$2="Scale",_xlfn.TEXTJOIN("",1,Calculations!DQ113," [", Calculations!DQ114,";",Calculations!DQ115,"]"),_xlfn.TEXTJOIN("",1,DQ118," (", DQ119,"%)"))</f>
        <v>0 (0%)</v>
      </c>
      <c r="DR120" s="152" t="str">
        <f>IF(DR$2="Scale",_xlfn.TEXTJOIN("",1,Calculations!DR113," [", Calculations!DR114,";",Calculations!DR115,"]"),_xlfn.TEXTJOIN("",1,DR118," (", DR119,"%)"))</f>
        <v>76 (50%)</v>
      </c>
      <c r="DS120" s="152" t="str">
        <f>IF(DS$2="Scale",_xlfn.TEXTJOIN("",1,Calculations!DS113," [", Calculations!DS114,";",Calculations!DS115,"]"),_xlfn.TEXTJOIN("",1,DS118," (", DS119,"%)"))</f>
        <v>17 (11,2%)</v>
      </c>
      <c r="DT120" s="152" t="str">
        <f>IF(DT$2="Scale",_xlfn.TEXTJOIN("",1,Calculations!DT113," [", Calculations!DT114,";",Calculations!DT115,"]"),_xlfn.TEXTJOIN("",1,DT118," (", DT119,"%)"))</f>
        <v>1 (0,7%)</v>
      </c>
      <c r="DU120" s="152" t="str">
        <f>IF(DU$2="Scale",_xlfn.TEXTJOIN("",1,Calculations!DU113," [", Calculations!DU114,";",Calculations!DU115,"]"),_xlfn.TEXTJOIN("",1,DU118," (", DU119,"%)"))</f>
        <v>151 (99,3%)</v>
      </c>
      <c r="DV120" s="152" t="str">
        <f>IF(DV$2="Scale",_xlfn.TEXTJOIN("",1,Calculations!DV113," [", Calculations!DV114,";",Calculations!DV115,"]"),_xlfn.TEXTJOIN("",1,DV118," (", DV119,"%)"))</f>
        <v>21 [16;28]</v>
      </c>
      <c r="DW120" s="152" t="str">
        <f>IF(DW$2="Scale",_xlfn.TEXTJOIN("",1,Calculations!DW113," [", Calculations!DW114,";",Calculations!DW115,"]"),_xlfn.TEXTJOIN("",1,DW118," (", DW119,"%)"))</f>
        <v>8 (5,3%)</v>
      </c>
      <c r="DX120" s="152" t="str">
        <f>IF(DX$2="Scale",_xlfn.TEXTJOIN("",1,Calculations!DX113," [", Calculations!DX114,";",Calculations!DX115,"]"),_xlfn.TEXTJOIN("",1,DX118," (", DX119,"%)"))</f>
        <v>19 (12,5%)</v>
      </c>
      <c r="DY120" s="152" t="str">
        <f>IF(DY$2="Scale",_xlfn.TEXTJOIN("",1,Calculations!DY113," [", Calculations!DY114,";",Calculations!DY115,"]"),_xlfn.TEXTJOIN("",1,DY118," (", DY119,"%)"))</f>
        <v>4 (2,6%)</v>
      </c>
      <c r="DZ120" s="152" t="str">
        <f>IF(DZ$2="Scale",_xlfn.TEXTJOIN("",1,Calculations!DZ113," [", Calculations!DZ114,";",Calculations!DZ115,"]"),_xlfn.TEXTJOIN("",1,DZ118," (", DZ119,"%)"))</f>
        <v>1 (0,7%)</v>
      </c>
      <c r="EA120" s="152" t="str">
        <f>IF(EA$2="Scale",_xlfn.TEXTJOIN("",1,Calculations!EA113," [", Calculations!EA114,";",Calculations!EA115,"]"),_xlfn.TEXTJOIN("",1,EA118," (", EA119,"%)"))</f>
        <v>11 (7,2%)</v>
      </c>
      <c r="EB120" s="152" t="str">
        <f>IF(EB$2="Scale",_xlfn.TEXTJOIN("",1,Calculations!EB113," [", Calculations!EB114,";",Calculations!EB115,"]"),_xlfn.TEXTJOIN("",1,EB118," (", EB119,"%)"))</f>
        <v>1 (0,7%)</v>
      </c>
      <c r="EC120" s="152" t="str">
        <f>IF(EC$2="Scale",_xlfn.TEXTJOIN("",1,Calculations!EC113," [", Calculations!EC114,";",Calculations!EC115,"]"),_xlfn.TEXTJOIN("",1,EC118," (", EC119,"%)"))</f>
        <v>1 (0,7%)</v>
      </c>
      <c r="ED120" s="152" t="str">
        <f>IF(ED$2="Scale",_xlfn.TEXTJOIN("",1,Calculations!ED113," [", Calculations!ED114,";",Calculations!ED115,"]"),_xlfn.TEXTJOIN("",1,ED118," (", ED119,"%)"))</f>
        <v>1 (0,7%)</v>
      </c>
      <c r="EE120" s="152" t="str">
        <f>IF(EE$2="Scale",_xlfn.TEXTJOIN("",1,Calculations!EE113," [", Calculations!EE114,";",Calculations!EE115,"]"),_xlfn.TEXTJOIN("",1,EE118," (", EE119,"%)"))</f>
        <v>1 (0,7%)</v>
      </c>
      <c r="EF120" s="152" t="str">
        <f>IF(EF$2="Scale",_xlfn.TEXTJOIN("",1,Calculations!EF113," [", Calculations!EF114,";",Calculations!EF115,"]"),_xlfn.TEXTJOIN("",1,EF118," (", EF119,"%)"))</f>
        <v>2 (1,3%)</v>
      </c>
      <c r="EG120" s="152" t="str">
        <f>IF(EG$2="Scale",_xlfn.TEXTJOIN("",1,Calculations!EG113," [", Calculations!EG114,";",Calculations!EG115,"]"),_xlfn.TEXTJOIN("",1,EG118," (", EG119,"%)"))</f>
        <v>108 (71,1%)</v>
      </c>
      <c r="EH120" s="152" t="str">
        <f>IF(EH$2="Scale",_xlfn.TEXTJOIN("",1,Calculations!EH113," [", Calculations!EH114,";",Calculations!EH115,"]"),_xlfn.TEXTJOIN("",1,EH118," (", EH119,"%)"))</f>
        <v>12 (7,9%)</v>
      </c>
      <c r="EI120" s="152" t="str">
        <f>IF(EI$2="Scale",_xlfn.TEXTJOIN("",1,Calculations!EI113," [", Calculations!EI114,";",Calculations!EI115,"]"),_xlfn.TEXTJOIN("",1,EI118," (", EI119,"%)"))</f>
        <v>5 (3,3%)</v>
      </c>
      <c r="EJ120" s="152" t="str">
        <f>IF(EJ$2="Scale",_xlfn.TEXTJOIN("",1,Calculations!EJ113," [", Calculations!EJ114,";",Calculations!EJ115,"]"),_xlfn.TEXTJOIN("",1,EJ118," (", EJ119,"%)"))</f>
        <v>6 (3,9%)</v>
      </c>
      <c r="EK120" s="152" t="str">
        <f>IF(EK$2="Scale",_xlfn.TEXTJOIN("",1,Calculations!EK113," [", Calculations!EK114,";",Calculations!EK115,"]"),_xlfn.TEXTJOIN("",1,EK118," (", EK119,"%)"))</f>
        <v>7 (4,6%)</v>
      </c>
      <c r="EL120" s="152" t="str">
        <f>IF(EL$2="Scale",_xlfn.TEXTJOIN("",1,Calculations!EL113," [", Calculations!EL114,";",Calculations!EL115,"]"),_xlfn.TEXTJOIN("",1,EL118," (", EL119,"%)"))</f>
        <v>5 (3,3%)</v>
      </c>
      <c r="EM120" s="152" t="str">
        <f>IF(EM$2="Scale",_xlfn.TEXTJOIN("",1,Calculations!EM113," [", Calculations!EM114,";",Calculations!EM115,"]"),_xlfn.TEXTJOIN("",1,EM118," (", EM119,"%)"))</f>
        <v>2 (1,3%)</v>
      </c>
      <c r="EN120" s="152" t="str">
        <f>IF(EN$2="Scale",_xlfn.TEXTJOIN("",1,Calculations!EN113," [", Calculations!EN114,";",Calculations!EN115,"]"),_xlfn.TEXTJOIN("",1,EN118," (", EN119,"%)"))</f>
        <v>1 (0,7%)</v>
      </c>
      <c r="EO120" s="152" t="str">
        <f>IF(EO$2="Scale",_xlfn.TEXTJOIN("",1,Calculations!EO113," [", Calculations!EO114,";",Calculations!EO115,"]"),_xlfn.TEXTJOIN("",1,EO118," (", EO119,"%)"))</f>
        <v>107 (70,4%)</v>
      </c>
      <c r="EP120" s="152" t="str">
        <f>IF(EP$2="Scale",_xlfn.TEXTJOIN("",1,Calculations!EP113," [", Calculations!EP114,";",Calculations!EP115,"]"),_xlfn.TEXTJOIN("",1,EP118," (", EP119,"%)"))</f>
        <v>9 (5,9%)</v>
      </c>
      <c r="EQ120" s="152" t="str">
        <f>IF(EQ$2="Scale",_xlfn.TEXTJOIN("",1,Calculations!EQ113," [", Calculations!EQ114,";",Calculations!EQ115,"]"),_xlfn.TEXTJOIN("",1,EQ118," (", EQ119,"%)"))</f>
        <v>54 (35,5%)</v>
      </c>
      <c r="ER120" s="152" t="str">
        <f>IF(ER$2="Scale",_xlfn.TEXTJOIN("",1,Calculations!ER113," [", Calculations!ER114,";",Calculations!ER115,"]"),_xlfn.TEXTJOIN("",1,ER118," (", ER119,"%)"))</f>
        <v>24 (15,8%)</v>
      </c>
      <c r="ES120" s="152" t="str">
        <f>IF(ES$2="Scale",_xlfn.TEXTJOIN("",1,Calculations!ES113," [", Calculations!ES114,";",Calculations!ES115,"]"),_xlfn.TEXTJOIN("",1,ES118," (", ES119,"%)"))</f>
        <v>78 (51,3%)</v>
      </c>
      <c r="ET120" s="152" t="str">
        <f>IF(ET$2="Scale",_xlfn.TEXTJOIN("",1,Calculations!ET113," [", Calculations!ET114,";",Calculations!ET115,"]"),_xlfn.TEXTJOIN("",1,ET118," (", ET119,"%)"))</f>
        <v>2 (1,3%)</v>
      </c>
      <c r="EU120" s="152" t="str">
        <f>IF(EU$2="Scale",_xlfn.TEXTJOIN("",1,Calculations!EU113," [", Calculations!EU114,";",Calculations!EU115,"]"),_xlfn.TEXTJOIN("",1,EU118," (", EU119,"%)"))</f>
        <v>2 (1,3%)</v>
      </c>
      <c r="EV120" s="152" t="str">
        <f>IF(EV$2="Scale",_xlfn.TEXTJOIN("",1,Calculations!EV113," [", Calculations!EV114,";",Calculations!EV115,"]"),_xlfn.TEXTJOIN("",1,EV118," (", EV119,"%)"))</f>
        <v>6 (3,9%)</v>
      </c>
      <c r="EW120" s="152" t="str">
        <f>IF(EW$2="Scale",_xlfn.TEXTJOIN("",1,Calculations!EW113," [", Calculations!EW114,";",Calculations!EW115,"]"),_xlfn.TEXTJOIN("",1,EW118," (", EW119,"%)"))</f>
        <v>111 (73%)</v>
      </c>
      <c r="EX120" s="152" t="str">
        <f>IF(EX$2="Scale",_xlfn.TEXTJOIN("",1,Calculations!EX113," [", Calculations!EX114,";",Calculations!EX115,"]"),_xlfn.TEXTJOIN("",1,EX118," (", EX119,"%)"))</f>
        <v>18 (11,8%)</v>
      </c>
      <c r="EY120" s="152" t="str">
        <f>IF(EY$2="Scale",_xlfn.TEXTJOIN("",1,Calculations!EY113," [", Calculations!EY114,";",Calculations!EY115,"]"),_xlfn.TEXTJOIN("",1,EY118," (", EY119,"%)"))</f>
        <v>65 (42,8%)</v>
      </c>
      <c r="EZ120" s="152" t="str">
        <f>IF(EZ$2="Scale",_xlfn.TEXTJOIN("",1,Calculations!EZ113," [", Calculations!EZ114,";",Calculations!EZ115,"]"),_xlfn.TEXTJOIN("",1,EZ118," (", EZ119,"%)"))</f>
        <v>69 (45,4%)</v>
      </c>
      <c r="FA120" s="152" t="str">
        <f>IF(FA$2="Scale",_xlfn.TEXTJOIN("",1,Calculations!FA113," [", Calculations!FA114,";",Calculations!FA115,"]"),_xlfn.TEXTJOIN("",1,FA118," (", FA119,"%)"))</f>
        <v>50 (32,9%)</v>
      </c>
      <c r="FB120" s="152" t="str">
        <f>IF(FB$2="Scale",_xlfn.TEXTJOIN("",1,Calculations!FB113," [", Calculations!FB114,";",Calculations!FB115,"]"),_xlfn.TEXTJOIN("",1,FB118," (", FB119,"%)"))</f>
        <v>21 (13,8%)</v>
      </c>
      <c r="FC120" s="149" t="str">
        <f>IF(FC$2="Scale",_xlfn.TEXTJOIN("",1,Calculations!FC113," [", Calculations!FC114,";",Calculations!FC115,"]"),_xlfn.TEXTJOIN("",1,FC118," (", FC119,"%)"))</f>
        <v>57 (37,5%)</v>
      </c>
      <c r="FD120" s="149" t="str">
        <f>IF(FD$2="Scale",_xlfn.TEXTJOIN("",1,Calculations!FD113," [", Calculations!FD114,";",Calculations!FD115,"]"),_xlfn.TEXTJOIN("",1,FD118," (", FD119,"%)"))</f>
        <v>23 (15,1%)</v>
      </c>
      <c r="FE120" s="149" t="str">
        <f>IF(FE$2="Scale",_xlfn.TEXTJOIN("",1,Calculations!FE113," [", Calculations!FE114,";",Calculations!FE115,"]"),_xlfn.TEXTJOIN("",1,FE118," (", FE119,"%)"))</f>
        <v>1 (0,7%)</v>
      </c>
      <c r="FF120" s="152" t="str">
        <f>IF(FF$2="Scale",_xlfn.TEXTJOIN("",1,Calculations!FF113," [", Calculations!FF114,";",Calculations!FF115,"]"),_xlfn.TEXTJOIN("",1,FF118," (", FF119,"%)"))</f>
        <v>26 (17,1%)</v>
      </c>
      <c r="FG120" s="152" t="str">
        <f>IF(FG$2="Scale",_xlfn.TEXTJOIN("",1,Calculations!FG113," [", Calculations!FG114,";",Calculations!FG115,"]"),_xlfn.TEXTJOIN("",1,FG118," (", FG119,"%)"))</f>
        <v>51 (33,6%)</v>
      </c>
      <c r="FH120" s="152" t="str">
        <f>IF(FH$2="Scale",_xlfn.TEXTJOIN("",1,Calculations!FH113," [", Calculations!FH114,";",Calculations!FH115,"]"),_xlfn.TEXTJOIN("",1,FH118," (", FH119,"%)"))</f>
        <v>27 (17,8%)</v>
      </c>
      <c r="FI120" s="152" t="str">
        <f>IF(FI$2="Scale",_xlfn.TEXTJOIN("",1,Calculations!FI113," [", Calculations!FI114,";",Calculations!FI115,"]"),_xlfn.TEXTJOIN("",1,FI118," (", FI119,"%)"))</f>
        <v>40 (26,3%)</v>
      </c>
      <c r="FJ120" s="152" t="str">
        <f>IF(FJ$2="Scale",_xlfn.TEXTJOIN("",1,Calculations!FJ113," [", Calculations!FJ114,";",Calculations!FJ115,"]"),_xlfn.TEXTJOIN("",1,FJ118," (", FJ119,"%)"))</f>
        <v>96 (63,2%)</v>
      </c>
      <c r="FK120" s="152" t="str">
        <f>IF(FK$2="Scale",_xlfn.TEXTJOIN("",1,Calculations!FK113," [", Calculations!FK114,";",Calculations!FK115,"]"),_xlfn.TEXTJOIN("",1,FK118," (", FK119,"%)"))</f>
        <v>63 (41,4%)</v>
      </c>
    </row>
  </sheetData>
  <mergeCells count="7">
    <mergeCell ref="A113:A120"/>
    <mergeCell ref="A3:A18"/>
    <mergeCell ref="A21:A36"/>
    <mergeCell ref="A39:A54"/>
    <mergeCell ref="A57:A72"/>
    <mergeCell ref="A75:A90"/>
    <mergeCell ref="A93:A108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1F1C-90D1-464F-8360-EC0ADE5717E8}">
  <dimension ref="A1:AI331"/>
  <sheetViews>
    <sheetView zoomScale="70" zoomScaleNormal="70" workbookViewId="0">
      <selection activeCell="D9" sqref="D9"/>
    </sheetView>
  </sheetViews>
  <sheetFormatPr defaultRowHeight="15" x14ac:dyDescent="0.25"/>
  <cols>
    <col min="2" max="2" width="5.42578125" bestFit="1" customWidth="1"/>
    <col min="3" max="3" width="5.28515625" bestFit="1" customWidth="1"/>
    <col min="4" max="4" width="25.5703125" bestFit="1" customWidth="1"/>
    <col min="5" max="5" width="35.7109375" customWidth="1"/>
    <col min="6" max="6" width="11.140625" style="48" customWidth="1"/>
    <col min="7" max="7" width="7.7109375" style="48" customWidth="1"/>
    <col min="8" max="8" width="11.5703125" style="48" customWidth="1"/>
    <col min="9" max="9" width="10.5703125" style="48" customWidth="1"/>
    <col min="10" max="10" width="14.85546875" style="48" customWidth="1"/>
    <col min="11" max="11" width="11.140625" style="43" customWidth="1"/>
    <col min="12" max="12" width="7.7109375" style="43" customWidth="1"/>
    <col min="13" max="13" width="11.5703125" style="43" customWidth="1"/>
    <col min="14" max="14" width="10.5703125" style="43" customWidth="1"/>
    <col min="15" max="15" width="14.85546875" style="48" customWidth="1"/>
    <col min="16" max="16" width="11.140625" style="43" customWidth="1"/>
    <col min="17" max="17" width="7.7109375" style="43" customWidth="1"/>
    <col min="18" max="18" width="11.5703125" style="43" customWidth="1"/>
    <col min="19" max="19" width="10.5703125" style="43" customWidth="1"/>
    <col min="20" max="20" width="14.85546875" style="48" customWidth="1"/>
    <col min="21" max="21" width="11.140625" style="43" customWidth="1"/>
    <col min="22" max="22" width="7.7109375" style="43" customWidth="1"/>
    <col min="23" max="23" width="11.5703125" style="43" customWidth="1"/>
    <col min="24" max="24" width="10.5703125" style="43" customWidth="1"/>
    <col min="25" max="25" width="14.85546875" style="48" customWidth="1"/>
    <col min="26" max="26" width="11.140625" style="43" bestFit="1" customWidth="1"/>
    <col min="27" max="27" width="7.7109375" style="43" bestFit="1" customWidth="1"/>
    <col min="28" max="28" width="11.5703125" style="43" bestFit="1" customWidth="1"/>
    <col min="29" max="29" width="10.5703125" style="43" bestFit="1" customWidth="1"/>
    <col min="30" max="30" width="14.85546875" style="48" bestFit="1" customWidth="1"/>
    <col min="31" max="31" width="11.140625" style="43" bestFit="1" customWidth="1"/>
    <col min="32" max="32" width="7.7109375" style="43" bestFit="1" customWidth="1"/>
    <col min="33" max="33" width="11.5703125" style="43" bestFit="1" customWidth="1"/>
    <col min="34" max="34" width="10.5703125" style="43" bestFit="1" customWidth="1"/>
    <col min="35" max="35" width="15.85546875" style="43" bestFit="1" customWidth="1"/>
  </cols>
  <sheetData>
    <row r="1" spans="1:35" x14ac:dyDescent="0.25">
      <c r="F1" s="200" t="s">
        <v>99</v>
      </c>
      <c r="G1" s="200"/>
      <c r="H1" s="200"/>
      <c r="I1" s="200"/>
      <c r="J1" s="200"/>
      <c r="K1" s="201" t="s">
        <v>42</v>
      </c>
      <c r="L1" s="201"/>
      <c r="M1" s="201"/>
      <c r="N1" s="201"/>
      <c r="O1" s="201"/>
      <c r="P1" s="200" t="s">
        <v>45</v>
      </c>
      <c r="Q1" s="200"/>
      <c r="R1" s="200"/>
      <c r="S1" s="200"/>
      <c r="T1" s="200"/>
      <c r="U1" s="201" t="s">
        <v>128</v>
      </c>
      <c r="V1" s="201"/>
      <c r="W1" s="201"/>
      <c r="X1" s="201"/>
      <c r="Y1" s="201"/>
      <c r="Z1" s="202" t="s">
        <v>98</v>
      </c>
      <c r="AA1" s="202"/>
      <c r="AB1" s="202"/>
      <c r="AC1" s="202"/>
      <c r="AD1" s="202"/>
      <c r="AE1" s="199" t="s">
        <v>615</v>
      </c>
      <c r="AF1" s="199"/>
      <c r="AG1" s="199"/>
      <c r="AH1" s="199"/>
      <c r="AI1" s="199"/>
    </row>
    <row r="2" spans="1:35" x14ac:dyDescent="0.25">
      <c r="B2" s="14"/>
      <c r="C2" s="30"/>
      <c r="D2" s="14" t="s">
        <v>129</v>
      </c>
      <c r="E2" s="45" t="s">
        <v>413</v>
      </c>
      <c r="F2" s="130" t="s">
        <v>414</v>
      </c>
      <c r="G2" s="130" t="s">
        <v>415</v>
      </c>
      <c r="H2" s="130" t="s">
        <v>473</v>
      </c>
      <c r="I2" s="130" t="s">
        <v>474</v>
      </c>
      <c r="J2" s="130"/>
      <c r="K2" s="47" t="s">
        <v>414</v>
      </c>
      <c r="L2" s="47" t="s">
        <v>415</v>
      </c>
      <c r="M2" s="47" t="s">
        <v>473</v>
      </c>
      <c r="N2" s="47" t="s">
        <v>474</v>
      </c>
      <c r="O2" s="47"/>
      <c r="P2" s="130" t="s">
        <v>414</v>
      </c>
      <c r="Q2" s="130" t="s">
        <v>415</v>
      </c>
      <c r="R2" s="130" t="s">
        <v>473</v>
      </c>
      <c r="S2" s="130" t="s">
        <v>474</v>
      </c>
      <c r="T2" s="130"/>
      <c r="U2" s="47" t="s">
        <v>414</v>
      </c>
      <c r="V2" s="47" t="s">
        <v>415</v>
      </c>
      <c r="W2" s="47" t="s">
        <v>473</v>
      </c>
      <c r="X2" s="47" t="s">
        <v>474</v>
      </c>
      <c r="Y2" s="47"/>
      <c r="Z2" s="130" t="s">
        <v>414</v>
      </c>
      <c r="AA2" s="130" t="s">
        <v>415</v>
      </c>
      <c r="AB2" s="130" t="s">
        <v>473</v>
      </c>
      <c r="AC2" s="130" t="s">
        <v>474</v>
      </c>
      <c r="AD2" s="130"/>
      <c r="AE2" s="47" t="s">
        <v>414</v>
      </c>
      <c r="AF2" s="47" t="s">
        <v>415</v>
      </c>
      <c r="AG2" s="47" t="s">
        <v>473</v>
      </c>
      <c r="AH2" s="47" t="s">
        <v>474</v>
      </c>
      <c r="AI2" s="47"/>
    </row>
    <row r="3" spans="1:35" x14ac:dyDescent="0.25">
      <c r="A3" s="45">
        <v>1</v>
      </c>
      <c r="B3" s="166" t="s">
        <v>175</v>
      </c>
      <c r="C3" s="169" t="s">
        <v>179</v>
      </c>
      <c r="D3" s="16" t="s">
        <v>169</v>
      </c>
      <c r="E3" s="45"/>
      <c r="F3" s="130"/>
      <c r="G3" s="130"/>
      <c r="H3" s="130"/>
      <c r="I3" s="130"/>
      <c r="J3" s="130"/>
      <c r="K3" s="47"/>
      <c r="L3" s="47"/>
      <c r="M3" s="47"/>
      <c r="N3" s="47"/>
      <c r="O3" s="47"/>
      <c r="P3" s="130"/>
      <c r="Q3" s="130"/>
      <c r="R3" s="130"/>
      <c r="S3" s="130"/>
      <c r="T3" s="130"/>
      <c r="U3" s="47"/>
      <c r="V3" s="47"/>
      <c r="W3" s="47"/>
      <c r="X3" s="47"/>
      <c r="Y3" s="47"/>
      <c r="Z3" s="130"/>
      <c r="AA3" s="130"/>
      <c r="AB3" s="130"/>
      <c r="AC3" s="130"/>
      <c r="AD3" s="130"/>
      <c r="AE3" s="47"/>
      <c r="AF3" s="47"/>
      <c r="AG3" s="47"/>
      <c r="AH3" s="47"/>
      <c r="AI3" s="47"/>
    </row>
    <row r="4" spans="1:35" x14ac:dyDescent="0.25">
      <c r="A4" s="45">
        <v>2</v>
      </c>
      <c r="B4" s="167"/>
      <c r="C4" s="170"/>
      <c r="D4" s="16" t="s">
        <v>11</v>
      </c>
      <c r="E4" s="45"/>
      <c r="F4" s="131">
        <v>0.97399999999999998</v>
      </c>
      <c r="G4" s="131"/>
      <c r="H4" s="131">
        <v>0.90900000000000003</v>
      </c>
      <c r="I4" s="131">
        <v>1.042</v>
      </c>
      <c r="J4" s="132" t="str">
        <f>IF(F4&gt;0,_xlfn.TEXTJOIN("",1,ROUND(F4,2)," (",ROUND(H4,2),";",ROUND(I4,2),")"),"")</f>
        <v>0,97 (0,91;1,04)</v>
      </c>
      <c r="K4" s="138">
        <v>0.97259947801895297</v>
      </c>
      <c r="L4" s="138"/>
      <c r="M4" s="138">
        <v>0.91422149171383016</v>
      </c>
      <c r="N4" s="139">
        <v>1.0347052144545745</v>
      </c>
      <c r="O4" s="50" t="str">
        <f>IF(K4&gt;0,_xlfn.TEXTJOIN("",1,ROUND(K4,2)," (",ROUND(M4,2),";",ROUND(N4,2),")"),"")</f>
        <v>0,97 (0,91;1,03)</v>
      </c>
      <c r="P4" s="131">
        <v>0.99761981482951056</v>
      </c>
      <c r="Q4" s="131"/>
      <c r="R4" s="131">
        <v>0.92155172002548513</v>
      </c>
      <c r="S4" s="137">
        <v>1.079966835624748</v>
      </c>
      <c r="T4" s="132" t="str">
        <f>IF(P4&gt;0,_xlfn.TEXTJOIN("",1,ROUND(P4,2)," (",ROUND(R4,2),";",ROUND(S4,2),")"),"")</f>
        <v>1 (0,92;1,08)</v>
      </c>
      <c r="U4" s="138">
        <v>1.0771790055095087</v>
      </c>
      <c r="V4" s="138"/>
      <c r="W4" s="138">
        <v>1.001404785955428</v>
      </c>
      <c r="X4" s="139">
        <v>1.158686902822631</v>
      </c>
      <c r="Y4" s="47"/>
      <c r="Z4" s="131">
        <v>1.0236102431450287</v>
      </c>
      <c r="AA4" s="131"/>
      <c r="AB4" s="131">
        <v>0.96192165893140558</v>
      </c>
      <c r="AC4" s="137">
        <v>1.0892549514223397</v>
      </c>
      <c r="AD4" s="132" t="str">
        <f>IF(Z4&gt;0,_xlfn.TEXTJOIN("",1,ROUND(Z4,2)," (",ROUND(AB4,2),";",ROUND(AC4,2),")"),"")</f>
        <v>1,02 (0,96;1,09)</v>
      </c>
      <c r="AE4" s="138">
        <v>1.0236102431450287</v>
      </c>
      <c r="AF4" s="138"/>
      <c r="AG4" s="138">
        <v>0.96192165893140558</v>
      </c>
      <c r="AH4" s="139">
        <v>1.0892549514223397</v>
      </c>
      <c r="AI4" s="50" t="str">
        <f>IF(AE4&gt;0,_xlfn.TEXTJOIN("",1,ROUND(AE4,2)," (",ROUND(AG4,2),";",ROUND(AH4,2),")"),"")</f>
        <v>1,02 (0,96;1,09)</v>
      </c>
    </row>
    <row r="5" spans="1:35" x14ac:dyDescent="0.25">
      <c r="A5" s="45">
        <v>3</v>
      </c>
      <c r="B5" s="167"/>
      <c r="C5" s="170"/>
      <c r="D5" s="18" t="s">
        <v>12</v>
      </c>
      <c r="E5" s="49" t="s">
        <v>408</v>
      </c>
      <c r="F5" s="132">
        <v>2.6267281105990778</v>
      </c>
      <c r="G5" s="132">
        <v>3.2883368622324313E-2</v>
      </c>
      <c r="H5" s="132">
        <v>1.099</v>
      </c>
      <c r="I5" s="132">
        <v>6.2770000000000001</v>
      </c>
      <c r="J5" s="132" t="str">
        <f>IF(F5&gt;0,_xlfn.TEXTJOIN("",1,ROUND(F5,2)," (",ROUND(H5,2),";",ROUND(I5,2),")"),"")</f>
        <v>2,63 (1,1;6,28)</v>
      </c>
      <c r="K5" s="50">
        <v>0.80964912280701751</v>
      </c>
      <c r="L5" s="50">
        <v>0.70358990274225097</v>
      </c>
      <c r="M5" s="50">
        <v>0.378</v>
      </c>
      <c r="N5" s="50">
        <v>1.7330000000000001</v>
      </c>
      <c r="O5" s="50" t="str">
        <f>IF(K5&gt;0,_xlfn.TEXTJOIN("",1,ROUND(K5,2)," (",ROUND(M5,2),";",ROUND(N5,2),")"),"")</f>
        <v>0,81 (0,38;1,73)</v>
      </c>
      <c r="P5" s="132">
        <v>0.3835005574136009</v>
      </c>
      <c r="Q5" s="132">
        <v>0.1023474016832845</v>
      </c>
      <c r="R5" s="132">
        <v>0.124</v>
      </c>
      <c r="S5" s="132">
        <v>1.1839999999999999</v>
      </c>
      <c r="T5" s="132" t="str">
        <f>IF(P5&gt;0,_xlfn.TEXTJOIN("",1,ROUND(P5,2)," (",ROUND(R5,2),";",ROUND(S5,2),")"),"")</f>
        <v>0,38 (0,12;1,18)</v>
      </c>
      <c r="U5" s="50">
        <v>0.55000000000000004</v>
      </c>
      <c r="V5" s="50">
        <v>0.22135417870155369</v>
      </c>
      <c r="W5" s="50">
        <v>0.23</v>
      </c>
      <c r="X5" s="50">
        <v>1.3149999999999999</v>
      </c>
      <c r="Y5" s="50" t="str">
        <f>IF(U5&gt;0,_xlfn.TEXTJOIN("",1,ROUND(U5,2)," (",ROUND(W5,2),";",ROUND(X5,2),")"),"")</f>
        <v>0,55 (0,23;1,32)</v>
      </c>
      <c r="Z5" s="132">
        <v>0.64912280701754388</v>
      </c>
      <c r="AA5" s="132">
        <v>0.26566554406187781</v>
      </c>
      <c r="AB5" s="132">
        <v>0.316</v>
      </c>
      <c r="AC5" s="132">
        <v>1.335</v>
      </c>
      <c r="AD5" s="132" t="str">
        <f>IF(Z5&gt;0,_xlfn.TEXTJOIN("",1,ROUND(Z5,2)," (",ROUND(AB5,2),";",ROUND(AC5,2),")"),"")</f>
        <v>0,65 (0,32;1,34)</v>
      </c>
      <c r="AE5" s="50">
        <v>0.64912280701754388</v>
      </c>
      <c r="AF5" s="50">
        <v>0.26566554406187781</v>
      </c>
      <c r="AG5" s="50">
        <v>0.316</v>
      </c>
      <c r="AH5" s="50">
        <v>1.335</v>
      </c>
      <c r="AI5" s="50" t="str">
        <f>IF(AE5&gt;0,_xlfn.TEXTJOIN("",1,ROUND(AE5,2)," (",ROUND(AG5,2),";",ROUND(AH5,2),")"),"")</f>
        <v>0,65 (0,32;1,34)</v>
      </c>
    </row>
    <row r="6" spans="1:35" x14ac:dyDescent="0.25">
      <c r="A6" s="45">
        <v>4</v>
      </c>
      <c r="B6" s="167"/>
      <c r="C6" s="170"/>
      <c r="D6" s="18" t="s">
        <v>13</v>
      </c>
      <c r="E6" s="49" t="s">
        <v>409</v>
      </c>
      <c r="F6" s="132">
        <v>0.49197860962566847</v>
      </c>
      <c r="G6" s="132">
        <v>0.31945830830921929</v>
      </c>
      <c r="H6" s="132">
        <v>0.158</v>
      </c>
      <c r="I6" s="132">
        <v>1.532</v>
      </c>
      <c r="J6" s="132" t="str">
        <f t="shared" ref="J6:J73" si="0">IF(F6&gt;0,_xlfn.TEXTJOIN("",1,ROUND(F6,2)," (",ROUND(H6,2),";",ROUND(I6,2),")"),"")</f>
        <v>0,49 (0,16;1,53)</v>
      </c>
      <c r="K6" s="50">
        <v>1.04</v>
      </c>
      <c r="L6" s="50">
        <v>1</v>
      </c>
      <c r="M6" s="50">
        <v>0.47899999999999998</v>
      </c>
      <c r="N6" s="50">
        <v>2.258</v>
      </c>
      <c r="O6" s="50" t="str">
        <f t="shared" ref="O6:O73" si="1">IF(K6&gt;0,_xlfn.TEXTJOIN("",1,ROUND(K6,2)," (",ROUND(M6,2),";",ROUND(N6,2),")"),"")</f>
        <v>1,04 (0,48;2,26)</v>
      </c>
      <c r="P6" s="132">
        <v>2.03781512605042</v>
      </c>
      <c r="Q6" s="132">
        <v>0.14098265456167419</v>
      </c>
      <c r="R6" s="132">
        <v>0.83899999999999997</v>
      </c>
      <c r="S6" s="132">
        <v>4.9480000000000004</v>
      </c>
      <c r="T6" s="132" t="str">
        <f t="shared" ref="T6:T73" si="2">IF(P6&gt;0,_xlfn.TEXTJOIN("",1,ROUND(P6,2)," (",ROUND(R6,2),";",ROUND(S6,2),")"),"")</f>
        <v>2,04 (0,84;4,95)</v>
      </c>
      <c r="U6" s="50">
        <v>0.83092324805339268</v>
      </c>
      <c r="V6" s="50">
        <v>0.83196324856727211</v>
      </c>
      <c r="W6" s="50">
        <v>0.35399999999999998</v>
      </c>
      <c r="X6" s="50">
        <v>1.952</v>
      </c>
      <c r="Y6" s="50" t="str">
        <f t="shared" ref="Y6:Y73" si="3">IF(U6&gt;0,_xlfn.TEXTJOIN("",1,ROUND(U6,2)," (",ROUND(W6,2),";",ROUND(X6,2),")"),"")</f>
        <v>0,83 (0,35;1,95)</v>
      </c>
      <c r="Z6" s="132">
        <v>0.8611872146118722</v>
      </c>
      <c r="AA6" s="132">
        <v>0.70216170268784484</v>
      </c>
      <c r="AB6" s="132">
        <v>0.40500000000000003</v>
      </c>
      <c r="AC6" s="132">
        <v>1.8320000000000001</v>
      </c>
      <c r="AD6" s="132" t="str">
        <f t="shared" ref="AD6:AD73" si="4">IF(Z6&gt;0,_xlfn.TEXTJOIN("",1,ROUND(Z6,2)," (",ROUND(AB6,2),";",ROUND(AC6,2),")"),"")</f>
        <v>0,86 (0,41;1,83)</v>
      </c>
      <c r="AE6" s="50">
        <v>0.8611872146118722</v>
      </c>
      <c r="AF6" s="50">
        <v>0.70216170268784484</v>
      </c>
      <c r="AG6" s="50">
        <v>0.40500000000000003</v>
      </c>
      <c r="AH6" s="50">
        <v>1.8320000000000001</v>
      </c>
      <c r="AI6" s="50" t="str">
        <f t="shared" ref="AI6:AI8" si="5">IF(AE6&gt;0,_xlfn.TEXTJOIN("",1,ROUND(AE6,2)," (",ROUND(AG6,2),";",ROUND(AH6,2),")"),"")</f>
        <v>0,86 (0,41;1,83)</v>
      </c>
    </row>
    <row r="7" spans="1:35" x14ac:dyDescent="0.25">
      <c r="A7" s="45">
        <v>5</v>
      </c>
      <c r="B7" s="167"/>
      <c r="C7" s="170"/>
      <c r="D7" s="18" t="s">
        <v>14</v>
      </c>
      <c r="E7" s="49" t="s">
        <v>410</v>
      </c>
      <c r="F7" s="132">
        <v>0.67099567099567103</v>
      </c>
      <c r="G7" s="132">
        <v>0.61998731948959818</v>
      </c>
      <c r="H7" s="132">
        <v>0.23400000000000001</v>
      </c>
      <c r="I7" s="132">
        <v>1.923</v>
      </c>
      <c r="J7" s="132" t="str">
        <f t="shared" si="0"/>
        <v>0,67 (0,23;1,92)</v>
      </c>
      <c r="K7" s="50">
        <v>1.6415584415584421</v>
      </c>
      <c r="L7" s="50">
        <v>0.2350722241982181</v>
      </c>
      <c r="M7" s="50">
        <v>0.77</v>
      </c>
      <c r="N7" s="50">
        <v>3.5</v>
      </c>
      <c r="O7" s="50" t="str">
        <f t="shared" si="1"/>
        <v>1,64 (0,77;3,5)</v>
      </c>
      <c r="P7" s="132">
        <v>1.0612903225806449</v>
      </c>
      <c r="Q7" s="132">
        <v>1</v>
      </c>
      <c r="R7" s="132">
        <v>0.41</v>
      </c>
      <c r="S7" s="132">
        <v>2.7490000000000001</v>
      </c>
      <c r="T7" s="132" t="str">
        <f t="shared" si="2"/>
        <v>1,06 (0,41;2,75)</v>
      </c>
      <c r="U7" s="50">
        <v>0.68333333333333335</v>
      </c>
      <c r="V7" s="50">
        <v>0.52399099444391095</v>
      </c>
      <c r="W7" s="50">
        <v>0.28299999999999997</v>
      </c>
      <c r="X7" s="50">
        <v>1.6479999999999999</v>
      </c>
      <c r="Y7" s="50" t="str">
        <f t="shared" si="3"/>
        <v>0,68 (0,28;1,65)</v>
      </c>
      <c r="Z7" s="132">
        <v>1.1646803900325029</v>
      </c>
      <c r="AA7" s="132">
        <v>0.84629084512214758</v>
      </c>
      <c r="AB7" s="132">
        <v>0.53900000000000003</v>
      </c>
      <c r="AC7" s="132">
        <v>2.5150000000000001</v>
      </c>
      <c r="AD7" s="132" t="str">
        <f t="shared" si="4"/>
        <v>1,16 (0,54;2,52)</v>
      </c>
      <c r="AE7" s="50">
        <v>1.1646803900325029</v>
      </c>
      <c r="AF7" s="50">
        <v>0.84629084512214758</v>
      </c>
      <c r="AG7" s="50">
        <v>0.53900000000000003</v>
      </c>
      <c r="AH7" s="50">
        <v>2.5150000000000001</v>
      </c>
      <c r="AI7" s="50" t="str">
        <f t="shared" si="5"/>
        <v>1,16 (0,54;2,52)</v>
      </c>
    </row>
    <row r="8" spans="1:35" x14ac:dyDescent="0.25">
      <c r="A8" s="45">
        <v>6</v>
      </c>
      <c r="B8" s="167"/>
      <c r="C8" s="170"/>
      <c r="D8" s="18" t="s">
        <v>15</v>
      </c>
      <c r="E8" s="49" t="s">
        <v>411</v>
      </c>
      <c r="F8" s="132">
        <v>0.83333333333333337</v>
      </c>
      <c r="G8" s="132">
        <v>1</v>
      </c>
      <c r="H8" s="132">
        <v>0.28799999999999998</v>
      </c>
      <c r="I8" s="132">
        <v>2.41</v>
      </c>
      <c r="J8" s="132" t="str">
        <f t="shared" si="0"/>
        <v>0,83 (0,29;2,41)</v>
      </c>
      <c r="K8" s="50">
        <v>0.6875</v>
      </c>
      <c r="L8" s="50">
        <v>0.53227418777355995</v>
      </c>
      <c r="M8" s="50">
        <v>0.29299999999999998</v>
      </c>
      <c r="N8" s="50">
        <v>1.6140000000000001</v>
      </c>
      <c r="O8" s="50" t="str">
        <f t="shared" si="1"/>
        <v>0,69 (0,29;1,61)</v>
      </c>
      <c r="P8" s="132">
        <v>1.037037037037037</v>
      </c>
      <c r="Q8" s="132">
        <v>1</v>
      </c>
      <c r="R8" s="132">
        <v>0.38100000000000001</v>
      </c>
      <c r="S8" s="132">
        <v>2.8260000000000001</v>
      </c>
      <c r="T8" s="132" t="str">
        <f t="shared" si="2"/>
        <v>1,04 (0,38;2,83)</v>
      </c>
      <c r="U8" s="50">
        <v>3.1333333333333329</v>
      </c>
      <c r="V8" s="50">
        <v>7.2060104746006961E-3</v>
      </c>
      <c r="W8" s="50">
        <v>1.387</v>
      </c>
      <c r="X8" s="50">
        <v>7.0780000000000003</v>
      </c>
      <c r="Y8" s="50" t="str">
        <f t="shared" si="3"/>
        <v>3,13 (1,39;7,08)</v>
      </c>
      <c r="Z8" s="132">
        <v>1.7407407407407409</v>
      </c>
      <c r="AA8" s="132">
        <v>0.22614956272816569</v>
      </c>
      <c r="AB8" s="132">
        <v>0.74399999999999999</v>
      </c>
      <c r="AC8" s="132">
        <v>4.0720000000000001</v>
      </c>
      <c r="AD8" s="132" t="str">
        <f t="shared" si="4"/>
        <v>1,74 (0,74;4,07)</v>
      </c>
      <c r="AE8" s="50">
        <v>1.7407407407407409</v>
      </c>
      <c r="AF8" s="50">
        <v>0.22614956272816569</v>
      </c>
      <c r="AG8" s="50">
        <v>0.74399999999999999</v>
      </c>
      <c r="AH8" s="50">
        <v>4.0720000000000001</v>
      </c>
      <c r="AI8" s="50" t="str">
        <f t="shared" si="5"/>
        <v>1,74 (0,74;4,07)</v>
      </c>
    </row>
    <row r="9" spans="1:35" x14ac:dyDescent="0.25">
      <c r="A9" s="45">
        <v>7</v>
      </c>
      <c r="B9" s="167"/>
      <c r="C9" s="170"/>
      <c r="D9" s="154" t="s">
        <v>619</v>
      </c>
      <c r="E9" s="49"/>
      <c r="F9" s="132"/>
      <c r="G9" s="132"/>
      <c r="H9" s="132"/>
      <c r="I9" s="132"/>
      <c r="J9" s="132"/>
      <c r="K9" s="50"/>
      <c r="L9" s="50"/>
      <c r="M9" s="50"/>
      <c r="N9" s="50"/>
      <c r="O9" s="50"/>
      <c r="P9" s="132"/>
      <c r="Q9" s="132"/>
      <c r="R9" s="132"/>
      <c r="S9" s="132"/>
      <c r="T9" s="132"/>
      <c r="U9" s="50"/>
      <c r="V9" s="50"/>
      <c r="W9" s="50"/>
      <c r="X9" s="50"/>
      <c r="Y9" s="50"/>
      <c r="Z9" s="132"/>
      <c r="AA9" s="132"/>
      <c r="AB9" s="132"/>
      <c r="AC9" s="132"/>
      <c r="AD9" s="132"/>
      <c r="AE9" s="50"/>
      <c r="AF9" s="50"/>
      <c r="AG9" s="50"/>
      <c r="AH9" s="50"/>
      <c r="AI9" s="50"/>
    </row>
    <row r="10" spans="1:35" x14ac:dyDescent="0.25">
      <c r="A10" s="45">
        <v>8</v>
      </c>
      <c r="B10" s="167"/>
      <c r="C10" s="170"/>
      <c r="D10" s="16" t="s">
        <v>16</v>
      </c>
      <c r="E10" s="49" t="s">
        <v>412</v>
      </c>
      <c r="F10" s="132">
        <v>0.81355932203389836</v>
      </c>
      <c r="G10" s="132">
        <v>0.68067007572187044</v>
      </c>
      <c r="H10" s="132">
        <v>0.16300000000000001</v>
      </c>
      <c r="I10" s="132">
        <v>4.0720000000000001</v>
      </c>
      <c r="J10" s="132" t="str">
        <f t="shared" si="0"/>
        <v>0,81 (0,16;4,07)</v>
      </c>
      <c r="K10" s="50">
        <v>4.8913043478260869</v>
      </c>
      <c r="L10" s="50">
        <v>0.16564242221986339</v>
      </c>
      <c r="M10" s="50">
        <v>0.60199999999999998</v>
      </c>
      <c r="N10" s="50">
        <v>39.725000000000001</v>
      </c>
      <c r="O10" s="50" t="str">
        <f t="shared" si="1"/>
        <v>4,89 (0,6;39,73)</v>
      </c>
      <c r="P10" s="132" t="s">
        <v>472</v>
      </c>
      <c r="Q10" s="132">
        <v>0.21018034467285879</v>
      </c>
      <c r="R10" s="132"/>
      <c r="S10" s="132" t="s">
        <v>472</v>
      </c>
      <c r="T10" s="132" t="e">
        <f t="shared" si="2"/>
        <v>#VALUE!</v>
      </c>
      <c r="U10" s="50">
        <v>3.407766990291262</v>
      </c>
      <c r="V10" s="50">
        <v>0.45639481682966998</v>
      </c>
      <c r="W10" s="50">
        <v>0.41799999999999998</v>
      </c>
      <c r="X10" s="50">
        <v>27.79</v>
      </c>
      <c r="Y10" s="50" t="str">
        <f t="shared" si="3"/>
        <v>3,41 (0,42;27,79)</v>
      </c>
      <c r="Z10" s="132">
        <v>2.76</v>
      </c>
      <c r="AA10" s="132">
        <v>0.17313411892141611</v>
      </c>
      <c r="AB10" s="132">
        <v>0.74399999999999999</v>
      </c>
      <c r="AC10" s="132">
        <v>10.241</v>
      </c>
      <c r="AD10" s="132" t="str">
        <f t="shared" si="4"/>
        <v>2,76 (0,74;10,24)</v>
      </c>
      <c r="AE10" s="50">
        <v>2.76</v>
      </c>
      <c r="AF10" s="50">
        <v>0.17313411892141611</v>
      </c>
      <c r="AG10" s="50">
        <v>0.74399999999999999</v>
      </c>
      <c r="AH10" s="50">
        <v>10.241</v>
      </c>
      <c r="AI10" s="50" t="str">
        <f t="shared" ref="AI10:AI40" si="6">IF(AE10&gt;0,_xlfn.TEXTJOIN("",1,ROUND(AE10,2)," (",ROUND(AG10,2),";",ROUND(AH10,2),")"),"")</f>
        <v>2,76 (0,74;10,24)</v>
      </c>
    </row>
    <row r="11" spans="1:35" x14ac:dyDescent="0.25">
      <c r="A11" s="45">
        <v>9</v>
      </c>
      <c r="B11" s="167"/>
      <c r="C11" s="170"/>
      <c r="D11" s="16" t="s">
        <v>17</v>
      </c>
      <c r="E11" s="49"/>
      <c r="F11" s="131">
        <v>1</v>
      </c>
      <c r="G11" s="131"/>
      <c r="H11" s="131">
        <v>0.93600000000000005</v>
      </c>
      <c r="I11" s="131">
        <v>1.069</v>
      </c>
      <c r="J11" s="132" t="str">
        <f t="shared" si="0"/>
        <v>1 (0,94;1,07)</v>
      </c>
      <c r="K11" s="140">
        <v>1.0043652860448162</v>
      </c>
      <c r="L11" s="140"/>
      <c r="M11" s="140">
        <v>0.97418218393598488</v>
      </c>
      <c r="N11" s="141">
        <v>1.0354835516866445</v>
      </c>
      <c r="O11" s="50" t="str">
        <f t="shared" si="1"/>
        <v>1 (0,97;1,04)</v>
      </c>
      <c r="P11" s="133">
        <v>0.98480258572067536</v>
      </c>
      <c r="Q11" s="133"/>
      <c r="R11" s="133">
        <v>0.94551169251119338</v>
      </c>
      <c r="S11" s="134">
        <v>1.025726218431346</v>
      </c>
      <c r="T11" s="132" t="str">
        <f t="shared" si="2"/>
        <v>0,98 (0,95;1,03)</v>
      </c>
      <c r="U11" s="140">
        <v>0.97329426707779643</v>
      </c>
      <c r="V11" s="140"/>
      <c r="W11" s="140">
        <v>0.9392704784318433</v>
      </c>
      <c r="X11" s="141">
        <v>1.008550520940539</v>
      </c>
      <c r="Y11" s="50" t="str">
        <f t="shared" si="3"/>
        <v>0,97 (0,94;1,01)</v>
      </c>
      <c r="Z11" s="133">
        <v>0.99535685372366534</v>
      </c>
      <c r="AA11" s="133"/>
      <c r="AB11" s="133">
        <v>0.96508403400835596</v>
      </c>
      <c r="AC11" s="134">
        <v>1.0265792732470964</v>
      </c>
      <c r="AD11" s="132" t="str">
        <f t="shared" si="4"/>
        <v>1 (0,97;1,03)</v>
      </c>
      <c r="AE11" s="140">
        <v>0.99535685372366534</v>
      </c>
      <c r="AF11" s="140"/>
      <c r="AG11" s="140">
        <v>0.96508403400835596</v>
      </c>
      <c r="AH11" s="141">
        <v>1.0265792732470964</v>
      </c>
      <c r="AI11" s="50" t="str">
        <f t="shared" si="6"/>
        <v>1 (0,97;1,03)</v>
      </c>
    </row>
    <row r="12" spans="1:35" x14ac:dyDescent="0.25">
      <c r="A12" s="45">
        <v>10</v>
      </c>
      <c r="B12" s="167"/>
      <c r="C12" s="170"/>
      <c r="D12" s="16" t="s">
        <v>18</v>
      </c>
      <c r="E12" s="49"/>
      <c r="F12" s="131">
        <v>0.95099999999999996</v>
      </c>
      <c r="G12" s="131"/>
      <c r="H12" s="131">
        <v>0.80400000000000005</v>
      </c>
      <c r="I12" s="131">
        <v>1.1240000000000001</v>
      </c>
      <c r="J12" s="132" t="str">
        <f t="shared" si="0"/>
        <v>0,95 (0,8;1,12)</v>
      </c>
      <c r="K12" s="140">
        <v>1.0378371673386768</v>
      </c>
      <c r="L12" s="140"/>
      <c r="M12" s="140">
        <v>0.97117324681907957</v>
      </c>
      <c r="N12" s="141">
        <v>1.1090770770688492</v>
      </c>
      <c r="O12" s="50" t="str">
        <f t="shared" si="1"/>
        <v>1,04 (0,97;1,11)</v>
      </c>
      <c r="P12" s="133">
        <v>1.0158174991862392</v>
      </c>
      <c r="Q12" s="133"/>
      <c r="R12" s="133">
        <v>0.92972080002974999</v>
      </c>
      <c r="S12" s="134">
        <v>1.1098871743215444</v>
      </c>
      <c r="T12" s="132" t="str">
        <f t="shared" si="2"/>
        <v>1,02 (0,93;1,11)</v>
      </c>
      <c r="U12" s="140">
        <v>1.0151577295938581</v>
      </c>
      <c r="V12" s="140"/>
      <c r="W12" s="140">
        <v>0.94475424774900796</v>
      </c>
      <c r="X12" s="141">
        <v>1.0908077083639012</v>
      </c>
      <c r="Y12" s="50" t="str">
        <f t="shared" si="3"/>
        <v>1,02 (0,94;1,09)</v>
      </c>
      <c r="Z12" s="133">
        <v>1.0108619741666747</v>
      </c>
      <c r="AA12" s="133"/>
      <c r="AB12" s="133">
        <v>0.94715435925387548</v>
      </c>
      <c r="AC12" s="134">
        <v>1.0788546986376191</v>
      </c>
      <c r="AD12" s="132" t="str">
        <f t="shared" si="4"/>
        <v>1,01 (0,95;1,08)</v>
      </c>
      <c r="AE12" s="140">
        <v>1.0108619741666747</v>
      </c>
      <c r="AF12" s="140"/>
      <c r="AG12" s="140">
        <v>0.94715435925387548</v>
      </c>
      <c r="AH12" s="141">
        <v>1.0788546986376191</v>
      </c>
      <c r="AI12" s="50" t="str">
        <f t="shared" si="6"/>
        <v>1,01 (0,95;1,08)</v>
      </c>
    </row>
    <row r="13" spans="1:35" x14ac:dyDescent="0.25">
      <c r="A13" s="45">
        <v>11</v>
      </c>
      <c r="B13" s="167"/>
      <c r="C13" s="170"/>
      <c r="D13" s="16" t="s">
        <v>19</v>
      </c>
      <c r="E13" s="49"/>
      <c r="F13" s="131">
        <v>1.1533424439324953</v>
      </c>
      <c r="G13" s="131"/>
      <c r="H13" s="131">
        <v>0.68673640031930172</v>
      </c>
      <c r="I13" s="131">
        <v>1.9369859998067644</v>
      </c>
      <c r="J13" s="132" t="str">
        <f t="shared" si="0"/>
        <v>1,15 (0,69;1,94)</v>
      </c>
      <c r="K13" s="140">
        <v>0.9329199951829783</v>
      </c>
      <c r="L13" s="140"/>
      <c r="M13" s="140">
        <v>0.77205430832028465</v>
      </c>
      <c r="N13" s="141">
        <v>1.1273037505687362</v>
      </c>
      <c r="O13" s="50" t="str">
        <f t="shared" si="1"/>
        <v>0,93 (0,77;1,13)</v>
      </c>
      <c r="P13" s="133">
        <v>0.85862318398893245</v>
      </c>
      <c r="Q13" s="133"/>
      <c r="R13" s="133">
        <v>0.66828856167012762</v>
      </c>
      <c r="S13" s="134">
        <v>1.1031668269779489</v>
      </c>
      <c r="T13" s="132" t="str">
        <f t="shared" si="2"/>
        <v>0,86 (0,67;1,1)</v>
      </c>
      <c r="U13" s="140">
        <v>0.93186668148591123</v>
      </c>
      <c r="V13" s="140"/>
      <c r="W13" s="140">
        <v>0.75896549029256977</v>
      </c>
      <c r="X13" s="141">
        <v>1.14415678073692</v>
      </c>
      <c r="Y13" s="50" t="str">
        <f t="shared" si="3"/>
        <v>0,93 (0,76;1,14)</v>
      </c>
      <c r="Z13" s="133">
        <v>1.0097031823894886</v>
      </c>
      <c r="AA13" s="133"/>
      <c r="AB13" s="133">
        <v>0.83960001418905228</v>
      </c>
      <c r="AC13" s="134">
        <v>1.2142692940663775</v>
      </c>
      <c r="AD13" s="132" t="str">
        <f t="shared" si="4"/>
        <v>1,01 (0,84;1,21)</v>
      </c>
      <c r="AE13" s="140">
        <v>1.0097031823894886</v>
      </c>
      <c r="AF13" s="140"/>
      <c r="AG13" s="140">
        <v>0.83960001418905228</v>
      </c>
      <c r="AH13" s="141">
        <v>1.2142692940663775</v>
      </c>
      <c r="AI13" s="50" t="str">
        <f t="shared" si="6"/>
        <v>1,01 (0,84;1,21)</v>
      </c>
    </row>
    <row r="14" spans="1:35" x14ac:dyDescent="0.25">
      <c r="A14" s="45">
        <v>12</v>
      </c>
      <c r="B14" s="167"/>
      <c r="C14" s="170"/>
      <c r="D14" s="18" t="s">
        <v>20</v>
      </c>
      <c r="E14" s="49" t="s">
        <v>416</v>
      </c>
      <c r="F14" s="132">
        <v>0.75</v>
      </c>
      <c r="G14" s="132">
        <v>0.63819657287313836</v>
      </c>
      <c r="H14" s="132">
        <v>0.27800000000000002</v>
      </c>
      <c r="I14" s="132">
        <v>2.02</v>
      </c>
      <c r="J14" s="132" t="str">
        <f t="shared" si="0"/>
        <v>0,75 (0,28;2,02)</v>
      </c>
      <c r="K14" s="50">
        <v>0.52591463414634143</v>
      </c>
      <c r="L14" s="50">
        <v>0.12861555534620811</v>
      </c>
      <c r="M14" s="50">
        <v>0.23400000000000001</v>
      </c>
      <c r="N14" s="50">
        <v>1.18</v>
      </c>
      <c r="O14" s="50" t="str">
        <f t="shared" si="1"/>
        <v>0,53 (0,23;1,18)</v>
      </c>
      <c r="P14" s="132">
        <v>1.126934984520124</v>
      </c>
      <c r="Q14" s="132">
        <v>0.81468227030247253</v>
      </c>
      <c r="R14" s="132">
        <v>0.45100000000000001</v>
      </c>
      <c r="S14" s="132">
        <v>2.8140000000000001</v>
      </c>
      <c r="T14" s="132" t="str">
        <f t="shared" si="2"/>
        <v>1,13 (0,45;2,81)</v>
      </c>
      <c r="U14" s="50">
        <v>1.378033205619412</v>
      </c>
      <c r="V14" s="50">
        <v>0.41866487009665698</v>
      </c>
      <c r="W14" s="50">
        <v>0.628</v>
      </c>
      <c r="X14" s="50">
        <v>3.0219999999999998</v>
      </c>
      <c r="Y14" s="50" t="str">
        <f t="shared" si="3"/>
        <v>1,38 (0,63;3,02)</v>
      </c>
      <c r="Z14" s="132">
        <v>0.70370370370370372</v>
      </c>
      <c r="AA14" s="132">
        <v>0.35350001908269912</v>
      </c>
      <c r="AB14" s="132">
        <v>0.34</v>
      </c>
      <c r="AC14" s="132">
        <v>1.4550000000000001</v>
      </c>
      <c r="AD14" s="132" t="str">
        <f t="shared" si="4"/>
        <v>0,7 (0,34;1,46)</v>
      </c>
      <c r="AE14" s="50">
        <v>0.70370370370370372</v>
      </c>
      <c r="AF14" s="50">
        <v>0.35350001908269912</v>
      </c>
      <c r="AG14" s="50">
        <v>0.34</v>
      </c>
      <c r="AH14" s="50">
        <v>1.4550000000000001</v>
      </c>
      <c r="AI14" s="50" t="str">
        <f t="shared" si="6"/>
        <v>0,7 (0,34;1,46)</v>
      </c>
    </row>
    <row r="15" spans="1:35" x14ac:dyDescent="0.25">
      <c r="A15" s="45">
        <v>13</v>
      </c>
      <c r="B15" s="167"/>
      <c r="C15" s="170"/>
      <c r="D15" s="18" t="s">
        <v>21</v>
      </c>
      <c r="E15" s="49" t="s">
        <v>417</v>
      </c>
      <c r="F15" s="132">
        <v>1.53</v>
      </c>
      <c r="G15" s="132">
        <v>0.38669727977592311</v>
      </c>
      <c r="H15" s="132">
        <v>0.61899999999999999</v>
      </c>
      <c r="I15" s="132">
        <v>3.7839999999999998</v>
      </c>
      <c r="J15" s="132" t="str">
        <f t="shared" si="0"/>
        <v>1,53 (0,62;3,78)</v>
      </c>
      <c r="K15" s="50">
        <v>1.852631578947368</v>
      </c>
      <c r="L15" s="50">
        <v>0.11315652980093149</v>
      </c>
      <c r="M15" s="50">
        <v>0.90200000000000002</v>
      </c>
      <c r="N15" s="50">
        <v>3.8039999999999998</v>
      </c>
      <c r="O15" s="50" t="str">
        <f t="shared" si="1"/>
        <v>1,85 (0,9;3,8)</v>
      </c>
      <c r="P15" s="132">
        <v>0.75320512820512819</v>
      </c>
      <c r="Q15" s="132">
        <v>0.52090575003528938</v>
      </c>
      <c r="R15" s="132">
        <v>0.32500000000000001</v>
      </c>
      <c r="S15" s="132">
        <v>1.746</v>
      </c>
      <c r="T15" s="132" t="str">
        <f t="shared" si="2"/>
        <v>0,75 (0,33;1,75)</v>
      </c>
      <c r="U15" s="50">
        <v>0.53424657534246578</v>
      </c>
      <c r="V15" s="50">
        <v>0.12986999392019999</v>
      </c>
      <c r="W15" s="50">
        <v>0.25700000000000001</v>
      </c>
      <c r="X15" s="50">
        <v>1.1100000000000001</v>
      </c>
      <c r="Y15" s="50" t="str">
        <f t="shared" si="3"/>
        <v>0,53 (0,26;1,11)</v>
      </c>
      <c r="Z15" s="132">
        <v>1.031796502384738</v>
      </c>
      <c r="AA15" s="132">
        <v>1</v>
      </c>
      <c r="AB15" s="132">
        <v>0.52500000000000002</v>
      </c>
      <c r="AC15" s="132">
        <v>2.028</v>
      </c>
      <c r="AD15" s="132" t="str">
        <f t="shared" si="4"/>
        <v>1,03 (0,53;2,03)</v>
      </c>
      <c r="AE15" s="50">
        <v>1.031796502384738</v>
      </c>
      <c r="AF15" s="50">
        <v>1</v>
      </c>
      <c r="AG15" s="50">
        <v>0.52500000000000002</v>
      </c>
      <c r="AH15" s="50">
        <v>2.028</v>
      </c>
      <c r="AI15" s="50" t="str">
        <f t="shared" si="6"/>
        <v>1,03 (0,53;2,03)</v>
      </c>
    </row>
    <row r="16" spans="1:35" x14ac:dyDescent="0.25">
      <c r="A16" s="45">
        <v>14</v>
      </c>
      <c r="B16" s="168"/>
      <c r="C16" s="171"/>
      <c r="D16" s="18" t="s">
        <v>22</v>
      </c>
      <c r="E16" s="49" t="s">
        <v>418</v>
      </c>
      <c r="F16" s="132">
        <v>0.6166666666666667</v>
      </c>
      <c r="G16" s="132">
        <v>0.7385215436978807</v>
      </c>
      <c r="H16" s="132">
        <v>0.13200000000000001</v>
      </c>
      <c r="I16" s="132">
        <v>2.8759999999999999</v>
      </c>
      <c r="J16" s="132" t="str">
        <f t="shared" si="0"/>
        <v>0,62 (0,13;2,88)</v>
      </c>
      <c r="K16" s="50">
        <v>0.8061594202898551</v>
      </c>
      <c r="L16" s="50">
        <v>0.79111013399732577</v>
      </c>
      <c r="M16" s="50">
        <v>0.26800000000000002</v>
      </c>
      <c r="N16" s="50">
        <v>2.427</v>
      </c>
      <c r="O16" s="50" t="str">
        <f t="shared" si="1"/>
        <v>0,81 (0,27;2,43)</v>
      </c>
      <c r="P16" s="132">
        <v>1.4983277591973241</v>
      </c>
      <c r="Q16" s="132">
        <v>0.50632867450159846</v>
      </c>
      <c r="R16" s="132">
        <v>0.44800000000000001</v>
      </c>
      <c r="S16" s="132">
        <v>5.01</v>
      </c>
      <c r="T16" s="132" t="str">
        <f t="shared" si="2"/>
        <v>1,5 (0,45;5,01)</v>
      </c>
      <c r="U16" s="50">
        <v>2.163636363636364</v>
      </c>
      <c r="V16" s="50">
        <v>0.15172913435028379</v>
      </c>
      <c r="W16" s="50">
        <v>0.76300000000000001</v>
      </c>
      <c r="X16" s="50">
        <v>6.1369999999999996</v>
      </c>
      <c r="Y16" s="50" t="str">
        <f t="shared" si="3"/>
        <v>2,16 (0,76;6,14)</v>
      </c>
      <c r="Z16" s="132">
        <v>2.036144578313253</v>
      </c>
      <c r="AA16" s="132">
        <v>0.29160188808573889</v>
      </c>
      <c r="AB16" s="132">
        <v>0.63</v>
      </c>
      <c r="AC16" s="132">
        <v>6.5810000000000004</v>
      </c>
      <c r="AD16" s="132" t="str">
        <f t="shared" si="4"/>
        <v>2,04 (0,63;6,58)</v>
      </c>
      <c r="AE16" s="50">
        <v>2.036144578313253</v>
      </c>
      <c r="AF16" s="50">
        <v>0.29160188808573889</v>
      </c>
      <c r="AG16" s="50">
        <v>0.63</v>
      </c>
      <c r="AH16" s="50">
        <v>6.5810000000000004</v>
      </c>
      <c r="AI16" s="50" t="str">
        <f t="shared" si="6"/>
        <v>2,04 (0,63;6,58)</v>
      </c>
    </row>
    <row r="17" spans="1:35" x14ac:dyDescent="0.25">
      <c r="A17" s="45">
        <v>15</v>
      </c>
      <c r="B17" s="175" t="s">
        <v>175</v>
      </c>
      <c r="C17" s="172" t="s">
        <v>1</v>
      </c>
      <c r="D17" s="20" t="s">
        <v>23</v>
      </c>
      <c r="E17" s="49" t="s">
        <v>419</v>
      </c>
      <c r="F17" s="132">
        <v>0.51977401129943501</v>
      </c>
      <c r="G17" s="132">
        <v>0.40136883209268948</v>
      </c>
      <c r="H17" s="132">
        <v>0.128</v>
      </c>
      <c r="I17" s="132">
        <v>2.1080000000000001</v>
      </c>
      <c r="J17" s="132" t="str">
        <f t="shared" si="0"/>
        <v>0,52 (0,13;2,11)</v>
      </c>
      <c r="K17" s="50">
        <v>0.875</v>
      </c>
      <c r="L17" s="50">
        <v>1</v>
      </c>
      <c r="M17" s="50">
        <v>0.24399999999999999</v>
      </c>
      <c r="N17" s="50">
        <v>3.1389999999999998</v>
      </c>
      <c r="O17" s="50" t="str">
        <f t="shared" si="1"/>
        <v>0,88 (0,24;3,14)</v>
      </c>
      <c r="P17" s="132">
        <v>2.2608695652173911</v>
      </c>
      <c r="Q17" s="132">
        <v>0.68990622795828505</v>
      </c>
      <c r="R17" s="132">
        <v>0.27700000000000002</v>
      </c>
      <c r="S17" s="132">
        <v>18.449000000000002</v>
      </c>
      <c r="T17" s="132" t="str">
        <f t="shared" si="2"/>
        <v>2,26 (0,28;18,45)</v>
      </c>
      <c r="U17" s="50">
        <v>1.660194174757281</v>
      </c>
      <c r="V17" s="50">
        <v>0.72856229391629168</v>
      </c>
      <c r="W17" s="50">
        <v>0.34300000000000003</v>
      </c>
      <c r="X17" s="50">
        <v>8.0340000000000007</v>
      </c>
      <c r="Y17" s="50" t="str">
        <f t="shared" si="3"/>
        <v>1,66 (0,34;8,03)</v>
      </c>
      <c r="Z17" s="132">
        <v>2.1840000000000002</v>
      </c>
      <c r="AA17" s="132">
        <v>0.2147049476143652</v>
      </c>
      <c r="AB17" s="132">
        <v>0.63500000000000001</v>
      </c>
      <c r="AC17" s="132">
        <v>7.5170000000000003</v>
      </c>
      <c r="AD17" s="132" t="str">
        <f t="shared" si="4"/>
        <v>2,18 (0,64;7,52)</v>
      </c>
      <c r="AE17" s="50">
        <v>2.1840000000000002</v>
      </c>
      <c r="AF17" s="50">
        <v>0.2147049476143652</v>
      </c>
      <c r="AG17" s="50">
        <v>0.63500000000000001</v>
      </c>
      <c r="AH17" s="50">
        <v>7.5170000000000003</v>
      </c>
      <c r="AI17" s="50" t="str">
        <f t="shared" si="6"/>
        <v>2,18 (0,64;7,52)</v>
      </c>
    </row>
    <row r="18" spans="1:35" x14ac:dyDescent="0.25">
      <c r="A18" s="45">
        <v>16</v>
      </c>
      <c r="B18" s="176"/>
      <c r="C18" s="173"/>
      <c r="D18" s="20" t="s">
        <v>24</v>
      </c>
      <c r="E18" s="49" t="s">
        <v>420</v>
      </c>
      <c r="F18" s="132">
        <v>1.454545454545455</v>
      </c>
      <c r="G18" s="132">
        <v>0.51394060289617127</v>
      </c>
      <c r="H18" s="132">
        <v>0.437</v>
      </c>
      <c r="I18" s="132">
        <v>4.8369999999999997</v>
      </c>
      <c r="J18" s="132" t="str">
        <f t="shared" si="0"/>
        <v>1,45 (0,44;4,84)</v>
      </c>
      <c r="K18" s="50">
        <v>0.52887537993920974</v>
      </c>
      <c r="L18" s="50">
        <v>0.42552791748141738</v>
      </c>
      <c r="M18" s="50">
        <v>0.16500000000000001</v>
      </c>
      <c r="N18" s="50">
        <v>1.698</v>
      </c>
      <c r="O18" s="50" t="str">
        <f t="shared" si="1"/>
        <v>0,53 (0,17;1,7)</v>
      </c>
      <c r="P18" s="132">
        <v>1.9580419580419579</v>
      </c>
      <c r="Q18" s="132">
        <v>0.31998169464362142</v>
      </c>
      <c r="R18" s="132">
        <v>0.63400000000000001</v>
      </c>
      <c r="S18" s="132">
        <v>6.05</v>
      </c>
      <c r="T18" s="132" t="str">
        <f t="shared" si="2"/>
        <v>1,96 (0,63;6,05)</v>
      </c>
      <c r="U18" s="50">
        <v>3.32258064516129</v>
      </c>
      <c r="V18" s="50">
        <v>2.226261892060712E-2</v>
      </c>
      <c r="W18" s="50">
        <v>1.2130000000000001</v>
      </c>
      <c r="X18" s="50">
        <v>9.0990000000000002</v>
      </c>
      <c r="Y18" s="50" t="str">
        <f t="shared" si="3"/>
        <v>3,32 (1,21;9,1)</v>
      </c>
      <c r="Z18" s="132">
        <v>3.2716049382716048</v>
      </c>
      <c r="AA18" s="132">
        <v>7.0680520577941566E-2</v>
      </c>
      <c r="AB18" s="132">
        <v>0.90300000000000002</v>
      </c>
      <c r="AC18" s="132">
        <v>11.85</v>
      </c>
      <c r="AD18" s="132" t="str">
        <f t="shared" si="4"/>
        <v>3,27 (0,9;11,85)</v>
      </c>
      <c r="AE18" s="50">
        <v>3.2716049382716048</v>
      </c>
      <c r="AF18" s="50">
        <v>7.0680520577941566E-2</v>
      </c>
      <c r="AG18" s="50">
        <v>0.90300000000000002</v>
      </c>
      <c r="AH18" s="50">
        <v>11.85</v>
      </c>
      <c r="AI18" s="50" t="str">
        <f t="shared" si="6"/>
        <v>3,27 (0,9;11,85)</v>
      </c>
    </row>
    <row r="19" spans="1:35" x14ac:dyDescent="0.25">
      <c r="A19" s="45">
        <v>17</v>
      </c>
      <c r="B19" s="176"/>
      <c r="C19" s="173"/>
      <c r="D19" s="20" t="s">
        <v>25</v>
      </c>
      <c r="E19" s="49" t="s">
        <v>421</v>
      </c>
      <c r="F19" s="132">
        <v>1.8136363636363639</v>
      </c>
      <c r="G19" s="132">
        <v>0.34156410036659851</v>
      </c>
      <c r="H19" s="132">
        <v>0.63700000000000001</v>
      </c>
      <c r="I19" s="132">
        <v>5.1669999999999998</v>
      </c>
      <c r="J19" s="132" t="str">
        <f t="shared" si="0"/>
        <v>1,81 (0,64;5,17)</v>
      </c>
      <c r="K19" s="50">
        <v>1.064484126984127</v>
      </c>
      <c r="L19" s="50">
        <v>1</v>
      </c>
      <c r="M19" s="50">
        <v>0.502</v>
      </c>
      <c r="N19" s="50">
        <v>2.2559999999999998</v>
      </c>
      <c r="O19" s="50" t="str">
        <f t="shared" si="1"/>
        <v>1,06 (0,5;2,26)</v>
      </c>
      <c r="P19" s="132">
        <v>0.60978260869565215</v>
      </c>
      <c r="Q19" s="132">
        <v>0.34552513584026762</v>
      </c>
      <c r="R19" s="132">
        <v>0.254</v>
      </c>
      <c r="S19" s="132">
        <v>1.4650000000000001</v>
      </c>
      <c r="T19" s="132" t="str">
        <f t="shared" si="2"/>
        <v>0,61 (0,25;1,47)</v>
      </c>
      <c r="U19" s="50">
        <v>0.55555555555555558</v>
      </c>
      <c r="V19" s="50">
        <v>0.15402234556246699</v>
      </c>
      <c r="W19" s="50">
        <v>0.25700000000000001</v>
      </c>
      <c r="X19" s="50">
        <v>1.2</v>
      </c>
      <c r="Y19" s="50" t="str">
        <f t="shared" si="3"/>
        <v>0,56 (0,26;1,2)</v>
      </c>
      <c r="Z19" s="132">
        <v>0.88850174216027877</v>
      </c>
      <c r="AA19" s="132">
        <v>0.85255073089646205</v>
      </c>
      <c r="AB19" s="132">
        <v>0.42499999999999999</v>
      </c>
      <c r="AC19" s="132">
        <v>1.857</v>
      </c>
      <c r="AD19" s="132" t="str">
        <f t="shared" si="4"/>
        <v>0,89 (0,43;1,86)</v>
      </c>
      <c r="AE19" s="50">
        <v>0.88850174216027877</v>
      </c>
      <c r="AF19" s="50">
        <v>0.85255073089646205</v>
      </c>
      <c r="AG19" s="50">
        <v>0.42499999999999999</v>
      </c>
      <c r="AH19" s="50">
        <v>1.857</v>
      </c>
      <c r="AI19" s="50" t="str">
        <f t="shared" si="6"/>
        <v>0,89 (0,43;1,86)</v>
      </c>
    </row>
    <row r="20" spans="1:35" x14ac:dyDescent="0.25">
      <c r="A20" s="45">
        <v>18</v>
      </c>
      <c r="B20" s="176"/>
      <c r="C20" s="173"/>
      <c r="D20" s="20" t="s">
        <v>26</v>
      </c>
      <c r="E20" s="49" t="s">
        <v>422</v>
      </c>
      <c r="F20" s="132">
        <v>0.85318559556786699</v>
      </c>
      <c r="G20" s="132">
        <v>0.8175069399433561</v>
      </c>
      <c r="H20" s="132">
        <v>0.33100000000000002</v>
      </c>
      <c r="I20" s="132">
        <v>2.198</v>
      </c>
      <c r="J20" s="132" t="str">
        <f t="shared" si="0"/>
        <v>0,85 (0,33;2,2)</v>
      </c>
      <c r="K20" s="50">
        <v>0.85440278988666085</v>
      </c>
      <c r="L20" s="50">
        <v>0.71118071406829264</v>
      </c>
      <c r="M20" s="50">
        <v>0.40500000000000003</v>
      </c>
      <c r="N20" s="50">
        <v>1.802</v>
      </c>
      <c r="O20" s="50" t="str">
        <f t="shared" si="1"/>
        <v>0,85 (0,41;1,8)</v>
      </c>
      <c r="P20" s="132">
        <v>1.001422475106686</v>
      </c>
      <c r="Q20" s="132">
        <v>1</v>
      </c>
      <c r="R20" s="132">
        <v>0.40300000000000002</v>
      </c>
      <c r="S20" s="132">
        <v>2.4900000000000002</v>
      </c>
      <c r="T20" s="132" t="str">
        <f t="shared" si="2"/>
        <v>1 (0,4;2,49)</v>
      </c>
      <c r="U20" s="50">
        <v>0.33031674208144801</v>
      </c>
      <c r="V20" s="50">
        <v>2.545686202176687E-2</v>
      </c>
      <c r="W20" s="50">
        <v>0.128</v>
      </c>
      <c r="X20" s="50">
        <v>0.85499999999999998</v>
      </c>
      <c r="Y20" s="50" t="str">
        <f t="shared" si="3"/>
        <v>0,33 (0,13;0,86)</v>
      </c>
      <c r="Z20" s="132">
        <v>0.55555555555555558</v>
      </c>
      <c r="AA20" s="132">
        <v>0.14018357752903449</v>
      </c>
      <c r="AB20" s="132">
        <v>0.27300000000000002</v>
      </c>
      <c r="AC20" s="132">
        <v>1.1319999999999999</v>
      </c>
      <c r="AD20" s="132" t="str">
        <f t="shared" si="4"/>
        <v>0,56 (0,27;1,13)</v>
      </c>
      <c r="AE20" s="50">
        <v>0.55555555555555558</v>
      </c>
      <c r="AF20" s="50">
        <v>0.14018357752903449</v>
      </c>
      <c r="AG20" s="50">
        <v>0.27300000000000002</v>
      </c>
      <c r="AH20" s="50">
        <v>1.1319999999999999</v>
      </c>
      <c r="AI20" s="50" t="str">
        <f t="shared" si="6"/>
        <v>0,56 (0,27;1,13)</v>
      </c>
    </row>
    <row r="21" spans="1:35" x14ac:dyDescent="0.25">
      <c r="A21" s="45">
        <v>19</v>
      </c>
      <c r="B21" s="176"/>
      <c r="C21" s="173"/>
      <c r="D21" s="20" t="s">
        <v>27</v>
      </c>
      <c r="E21" s="49" t="s">
        <v>423</v>
      </c>
      <c r="F21" s="132">
        <v>0.79638752052545159</v>
      </c>
      <c r="G21" s="132">
        <v>0.7995918718668158</v>
      </c>
      <c r="H21" s="132">
        <v>0.27600000000000002</v>
      </c>
      <c r="I21" s="132">
        <v>2.298</v>
      </c>
      <c r="J21" s="132" t="str">
        <f t="shared" si="0"/>
        <v>0,8 (0,28;2,3)</v>
      </c>
      <c r="K21" s="50">
        <v>1.104895104895105</v>
      </c>
      <c r="L21" s="50">
        <v>0.83827375026472617</v>
      </c>
      <c r="M21" s="50">
        <v>0.496</v>
      </c>
      <c r="N21" s="50">
        <v>2.4620000000000002</v>
      </c>
      <c r="O21" s="50" t="str">
        <f t="shared" si="1"/>
        <v>1,1 (0,5;2,46)</v>
      </c>
      <c r="P21" s="132">
        <v>0.98979591836734693</v>
      </c>
      <c r="Q21" s="132">
        <v>1</v>
      </c>
      <c r="R21" s="132">
        <v>0.36399999999999999</v>
      </c>
      <c r="S21" s="132">
        <v>2.6909999999999998</v>
      </c>
      <c r="T21" s="132" t="str">
        <f t="shared" si="2"/>
        <v>0,99 (0,36;2,69)</v>
      </c>
      <c r="U21" s="50">
        <v>1.2222222222222221</v>
      </c>
      <c r="V21" s="50">
        <v>0.66192105051318451</v>
      </c>
      <c r="W21" s="50">
        <v>0.52400000000000002</v>
      </c>
      <c r="X21" s="50">
        <v>2.8490000000000002</v>
      </c>
      <c r="Y21" s="50" t="str">
        <f t="shared" si="3"/>
        <v>1,22 (0,52;2,85)</v>
      </c>
      <c r="Z21" s="132">
        <v>1.0900900900900901</v>
      </c>
      <c r="AA21" s="132">
        <v>1</v>
      </c>
      <c r="AB21" s="132">
        <v>0.49199999999999999</v>
      </c>
      <c r="AC21" s="132">
        <v>2.4169999999999998</v>
      </c>
      <c r="AD21" s="132" t="str">
        <f t="shared" si="4"/>
        <v>1,09 (0,49;2,42)</v>
      </c>
      <c r="AE21" s="50">
        <v>1.0900900900900901</v>
      </c>
      <c r="AF21" s="50">
        <v>1</v>
      </c>
      <c r="AG21" s="50">
        <v>0.49199999999999999</v>
      </c>
      <c r="AH21" s="50">
        <v>2.4169999999999998</v>
      </c>
      <c r="AI21" s="50" t="str">
        <f t="shared" si="6"/>
        <v>1,09 (0,49;2,42)</v>
      </c>
    </row>
    <row r="22" spans="1:35" x14ac:dyDescent="0.25">
      <c r="A22" s="45">
        <v>20</v>
      </c>
      <c r="B22" s="176"/>
      <c r="C22" s="174"/>
      <c r="D22" s="20" t="s">
        <v>28</v>
      </c>
      <c r="E22" s="49" t="s">
        <v>424</v>
      </c>
      <c r="F22" s="132">
        <v>0.81422924901185767</v>
      </c>
      <c r="G22" s="132">
        <v>1</v>
      </c>
      <c r="H22" s="132">
        <v>0.25600000000000001</v>
      </c>
      <c r="I22" s="132">
        <v>2.59</v>
      </c>
      <c r="J22" s="132" t="str">
        <f t="shared" si="0"/>
        <v>0,81 (0,26;2,59)</v>
      </c>
      <c r="K22" s="50">
        <v>2.1259398496240598</v>
      </c>
      <c r="L22" s="50">
        <v>0.1140935937797755</v>
      </c>
      <c r="M22" s="50">
        <v>0.91300000000000003</v>
      </c>
      <c r="N22" s="50">
        <v>4.952</v>
      </c>
      <c r="O22" s="50" t="str">
        <f t="shared" si="1"/>
        <v>2,13 (0,91;4,95)</v>
      </c>
      <c r="P22" s="132">
        <v>1.4149659863945581</v>
      </c>
      <c r="Q22" s="132">
        <v>0.57871953400048337</v>
      </c>
      <c r="R22" s="132">
        <v>0.51</v>
      </c>
      <c r="S22" s="132">
        <v>3.9289999999999998</v>
      </c>
      <c r="T22" s="132" t="str">
        <f t="shared" si="2"/>
        <v>1,41 (0,51;3,93)</v>
      </c>
      <c r="U22" s="50">
        <v>1.2236842105263159</v>
      </c>
      <c r="V22" s="50">
        <v>0.63830365071407336</v>
      </c>
      <c r="W22" s="50">
        <v>0.48799999999999999</v>
      </c>
      <c r="X22" s="50">
        <v>3.0659999999999998</v>
      </c>
      <c r="Y22" s="50" t="str">
        <f t="shared" si="3"/>
        <v>1,22 (0,49;3,07)</v>
      </c>
      <c r="Z22" s="132">
        <v>1.8421052631578949</v>
      </c>
      <c r="AA22" s="132">
        <v>0.27148199986728477</v>
      </c>
      <c r="AB22" s="132">
        <v>0.72499999999999998</v>
      </c>
      <c r="AC22" s="132">
        <v>4.681</v>
      </c>
      <c r="AD22" s="132" t="str">
        <f t="shared" si="4"/>
        <v>1,84 (0,73;4,68)</v>
      </c>
      <c r="AE22" s="50">
        <v>1.8421052631578949</v>
      </c>
      <c r="AF22" s="50">
        <v>0.27148199986728477</v>
      </c>
      <c r="AG22" s="50">
        <v>0.72499999999999998</v>
      </c>
      <c r="AH22" s="50">
        <v>4.681</v>
      </c>
      <c r="AI22" s="50" t="str">
        <f t="shared" si="6"/>
        <v>1,84 (0,73;4,68)</v>
      </c>
    </row>
    <row r="23" spans="1:35" x14ac:dyDescent="0.25">
      <c r="A23" s="45">
        <v>21</v>
      </c>
      <c r="B23" s="176"/>
      <c r="C23" s="172" t="s">
        <v>181</v>
      </c>
      <c r="D23" s="20" t="s">
        <v>29</v>
      </c>
      <c r="E23" s="49" t="s">
        <v>475</v>
      </c>
      <c r="F23" s="132">
        <v>1.923913043478261</v>
      </c>
      <c r="G23" s="132">
        <v>0.40136883209268948</v>
      </c>
      <c r="H23" s="132">
        <v>0.47399999999999998</v>
      </c>
      <c r="I23" s="132">
        <v>7.8029999999999999</v>
      </c>
      <c r="J23" s="132" t="str">
        <f t="shared" si="0"/>
        <v>1,92 (0,47;7,8)</v>
      </c>
      <c r="K23" s="50">
        <v>1.142857142857143</v>
      </c>
      <c r="L23" s="50">
        <v>1</v>
      </c>
      <c r="M23" s="50">
        <v>0.31900000000000001</v>
      </c>
      <c r="N23" s="50">
        <v>4.0999999999999996</v>
      </c>
      <c r="O23" s="50" t="str">
        <f t="shared" si="1"/>
        <v>1,14 (0,32;4,1)</v>
      </c>
      <c r="P23" s="132">
        <v>0.44230769230769229</v>
      </c>
      <c r="Q23" s="132">
        <v>0.68990622795828505</v>
      </c>
      <c r="R23" s="132">
        <v>5.3999999999999999E-2</v>
      </c>
      <c r="S23" s="132">
        <v>3.609</v>
      </c>
      <c r="T23" s="132" t="str">
        <f t="shared" si="2"/>
        <v>0,44 (0,05;3,61)</v>
      </c>
      <c r="U23" s="50">
        <v>1.0540540540540539</v>
      </c>
      <c r="V23" s="50">
        <v>1</v>
      </c>
      <c r="W23" s="50">
        <v>0.26500000000000001</v>
      </c>
      <c r="X23" s="50">
        <v>4.1849999999999996</v>
      </c>
      <c r="Y23" s="50" t="str">
        <f t="shared" si="3"/>
        <v>1,05 (0,27;4,19)</v>
      </c>
      <c r="Z23" s="132">
        <v>1.606060606060606</v>
      </c>
      <c r="AA23" s="132">
        <v>0.74705458559673865</v>
      </c>
      <c r="AB23" s="132">
        <v>0.40799999999999997</v>
      </c>
      <c r="AC23" s="132">
        <v>6.32</v>
      </c>
      <c r="AD23" s="132" t="str">
        <f t="shared" si="4"/>
        <v>1,61 (0,41;6,32)</v>
      </c>
      <c r="AE23" s="50">
        <v>1.606060606060606</v>
      </c>
      <c r="AF23" s="50">
        <v>0.74705458559673865</v>
      </c>
      <c r="AG23" s="50">
        <v>0.40799999999999997</v>
      </c>
      <c r="AH23" s="50">
        <v>6.32</v>
      </c>
      <c r="AI23" s="50" t="str">
        <f t="shared" si="6"/>
        <v>1,61 (0,41;6,32)</v>
      </c>
    </row>
    <row r="24" spans="1:35" x14ac:dyDescent="0.25">
      <c r="A24" s="45">
        <v>22</v>
      </c>
      <c r="B24" s="176"/>
      <c r="C24" s="173"/>
      <c r="D24" s="20" t="s">
        <v>30</v>
      </c>
      <c r="E24" s="49" t="s">
        <v>425</v>
      </c>
      <c r="F24" s="132">
        <v>2.0909090909090908</v>
      </c>
      <c r="G24" s="132">
        <v>0.29397434500304759</v>
      </c>
      <c r="H24" s="132">
        <v>0.58399999999999996</v>
      </c>
      <c r="I24" s="132">
        <v>7.492</v>
      </c>
      <c r="J24" s="132" t="str">
        <f t="shared" si="0"/>
        <v>2,09 (0,58;7,49)</v>
      </c>
      <c r="K24" s="50">
        <v>0.84257206208425717</v>
      </c>
      <c r="L24" s="50">
        <v>0.67276653455931434</v>
      </c>
      <c r="M24" s="50">
        <v>0.36599999999999999</v>
      </c>
      <c r="N24" s="50">
        <v>1.9390000000000001</v>
      </c>
      <c r="O24" s="50" t="str">
        <f t="shared" si="1"/>
        <v>0,84 (0,37;1,94)</v>
      </c>
      <c r="P24" s="132">
        <v>0.64425770308123254</v>
      </c>
      <c r="Q24" s="132">
        <v>0.42457987961662808</v>
      </c>
      <c r="R24" s="132">
        <v>0.24399999999999999</v>
      </c>
      <c r="S24" s="132">
        <v>1.704</v>
      </c>
      <c r="T24" s="132" t="str">
        <f t="shared" si="2"/>
        <v>0,64 (0,24;1,7)</v>
      </c>
      <c r="U24" s="50">
        <v>2.0114942528735629</v>
      </c>
      <c r="V24" s="50">
        <v>0.24791288707596931</v>
      </c>
      <c r="W24" s="50">
        <v>0.71299999999999997</v>
      </c>
      <c r="X24" s="50">
        <v>5.6749999999999998</v>
      </c>
      <c r="Y24" s="50" t="str">
        <f t="shared" si="3"/>
        <v>2,01 (0,71;5,68)</v>
      </c>
      <c r="Z24" s="132">
        <v>0.99064327485380121</v>
      </c>
      <c r="AA24" s="132">
        <v>1</v>
      </c>
      <c r="AB24" s="132">
        <v>0.433</v>
      </c>
      <c r="AC24" s="132">
        <v>2.2690000000000001</v>
      </c>
      <c r="AD24" s="132" t="str">
        <f t="shared" si="4"/>
        <v>0,99 (0,43;2,27)</v>
      </c>
      <c r="AE24" s="50">
        <v>0.99064327485380121</v>
      </c>
      <c r="AF24" s="50">
        <v>1</v>
      </c>
      <c r="AG24" s="50">
        <v>0.433</v>
      </c>
      <c r="AH24" s="50">
        <v>2.2690000000000001</v>
      </c>
      <c r="AI24" s="50" t="str">
        <f t="shared" si="6"/>
        <v>0,99 (0,43;2,27)</v>
      </c>
    </row>
    <row r="25" spans="1:35" x14ac:dyDescent="0.25">
      <c r="A25" s="45">
        <v>23</v>
      </c>
      <c r="B25" s="176"/>
      <c r="C25" s="173"/>
      <c r="D25" s="20" t="s">
        <v>31</v>
      </c>
      <c r="E25" s="49" t="s">
        <v>476</v>
      </c>
      <c r="F25" s="132">
        <v>0</v>
      </c>
      <c r="G25" s="132">
        <v>1</v>
      </c>
      <c r="H25" s="132">
        <v>0</v>
      </c>
      <c r="I25" s="132"/>
      <c r="J25" s="132" t="str">
        <f t="shared" si="0"/>
        <v/>
      </c>
      <c r="K25" s="50">
        <v>0.99</v>
      </c>
      <c r="L25" s="50">
        <v>1</v>
      </c>
      <c r="M25" s="50">
        <v>8.7999999999999995E-2</v>
      </c>
      <c r="N25" s="50">
        <v>11.183</v>
      </c>
      <c r="O25" s="50" t="str">
        <f t="shared" si="1"/>
        <v>0,99 (0,09;11,18)</v>
      </c>
      <c r="P25" s="132">
        <v>2.365384615384615</v>
      </c>
      <c r="Q25" s="132">
        <v>0.44623562216800278</v>
      </c>
      <c r="R25" s="132">
        <v>0.20699999999999999</v>
      </c>
      <c r="S25" s="132">
        <v>27.07</v>
      </c>
      <c r="T25" s="132" t="str">
        <f t="shared" si="2"/>
        <v>2,37 (0,21;27,07)</v>
      </c>
      <c r="U25" s="50">
        <v>0</v>
      </c>
      <c r="V25" s="50">
        <v>0.56667828511676555</v>
      </c>
      <c r="W25" s="50">
        <v>0</v>
      </c>
      <c r="X25" s="50"/>
      <c r="Y25" s="50" t="str">
        <f t="shared" si="3"/>
        <v/>
      </c>
      <c r="Z25" s="132">
        <v>0.28421052631578952</v>
      </c>
      <c r="AA25" s="132">
        <v>0.55496688741721867</v>
      </c>
      <c r="AB25" s="132">
        <v>2.5000000000000001E-2</v>
      </c>
      <c r="AC25" s="132">
        <v>3.2080000000000002</v>
      </c>
      <c r="AD25" s="132" t="str">
        <f t="shared" si="4"/>
        <v>0,28 (0,03;3,21)</v>
      </c>
      <c r="AE25" s="50">
        <v>0.28421052631578952</v>
      </c>
      <c r="AF25" s="50">
        <v>0.55496688741721867</v>
      </c>
      <c r="AG25" s="50">
        <v>2.5000000000000001E-2</v>
      </c>
      <c r="AH25" s="50">
        <v>3.2080000000000002</v>
      </c>
      <c r="AI25" s="50" t="str">
        <f t="shared" si="6"/>
        <v>0,28 (0,03;3,21)</v>
      </c>
    </row>
    <row r="26" spans="1:35" x14ac:dyDescent="0.25">
      <c r="A26" s="45">
        <v>24</v>
      </c>
      <c r="B26" s="176"/>
      <c r="C26" s="173"/>
      <c r="D26" s="20" t="s">
        <v>32</v>
      </c>
      <c r="E26" s="49" t="s">
        <v>426</v>
      </c>
      <c r="F26" s="132">
        <v>1.206395348837209</v>
      </c>
      <c r="G26" s="132">
        <v>0.65895801419825339</v>
      </c>
      <c r="H26" s="132">
        <v>0.505</v>
      </c>
      <c r="I26" s="132">
        <v>2.8839999999999999</v>
      </c>
      <c r="J26" s="132" t="str">
        <f t="shared" si="0"/>
        <v>1,21 (0,51;2,88)</v>
      </c>
      <c r="K26" s="50">
        <v>0.79073359073359073</v>
      </c>
      <c r="L26" s="50">
        <v>0.5906212761800177</v>
      </c>
      <c r="M26" s="50">
        <v>0.38600000000000001</v>
      </c>
      <c r="N26" s="50">
        <v>1.619</v>
      </c>
      <c r="O26" s="50" t="str">
        <f t="shared" si="1"/>
        <v>0,79 (0,39;1,62)</v>
      </c>
      <c r="P26" s="132">
        <v>0.60108695652173916</v>
      </c>
      <c r="Q26" s="132">
        <v>0.37429593875625589</v>
      </c>
      <c r="R26" s="132">
        <v>0.23599999999999999</v>
      </c>
      <c r="S26" s="132">
        <v>1.53</v>
      </c>
      <c r="T26" s="132" t="str">
        <f t="shared" si="2"/>
        <v>0,6 (0,24;1,53)</v>
      </c>
      <c r="U26" s="50">
        <v>0.53488372093023251</v>
      </c>
      <c r="V26" s="50">
        <v>0.17570813021290721</v>
      </c>
      <c r="W26" s="50">
        <v>0.23799999999999999</v>
      </c>
      <c r="X26" s="50">
        <v>1.2030000000000001</v>
      </c>
      <c r="Y26" s="50" t="str">
        <f t="shared" si="3"/>
        <v>0,53 (0,24;1,2)</v>
      </c>
      <c r="Z26" s="132">
        <v>0.73706293706293702</v>
      </c>
      <c r="AA26" s="132">
        <v>0.38506366310466728</v>
      </c>
      <c r="AB26" s="132">
        <v>0.371</v>
      </c>
      <c r="AC26" s="132">
        <v>1.464</v>
      </c>
      <c r="AD26" s="132" t="str">
        <f t="shared" si="4"/>
        <v>0,74 (0,37;1,46)</v>
      </c>
      <c r="AE26" s="50">
        <v>0.73706293706293702</v>
      </c>
      <c r="AF26" s="50">
        <v>0.38506366310466728</v>
      </c>
      <c r="AG26" s="50">
        <v>0.371</v>
      </c>
      <c r="AH26" s="50">
        <v>1.464</v>
      </c>
      <c r="AI26" s="50" t="str">
        <f t="shared" si="6"/>
        <v>0,74 (0,37;1,46)</v>
      </c>
    </row>
    <row r="27" spans="1:35" x14ac:dyDescent="0.25">
      <c r="A27" s="45">
        <v>25</v>
      </c>
      <c r="B27" s="176"/>
      <c r="C27" s="173"/>
      <c r="D27" s="20" t="s">
        <v>33</v>
      </c>
      <c r="E27" s="49" t="s">
        <v>427</v>
      </c>
      <c r="F27" s="132">
        <v>0.72964669738863286</v>
      </c>
      <c r="G27" s="132">
        <v>0.8001534915518238</v>
      </c>
      <c r="H27" s="132">
        <v>0.254</v>
      </c>
      <c r="I27" s="132">
        <v>2.0979999999999999</v>
      </c>
      <c r="J27" s="132" t="str">
        <f t="shared" si="0"/>
        <v>0,73 (0,25;2,1)</v>
      </c>
      <c r="K27" s="50">
        <v>0.58730158730158732</v>
      </c>
      <c r="L27" s="50">
        <v>0.23312977495297121</v>
      </c>
      <c r="M27" s="50">
        <v>0.253</v>
      </c>
      <c r="N27" s="50">
        <v>1.3660000000000001</v>
      </c>
      <c r="O27" s="50" t="str">
        <f t="shared" si="1"/>
        <v>0,59 (0,25;1,37)</v>
      </c>
      <c r="P27" s="132">
        <v>0.90476190476190477</v>
      </c>
      <c r="Q27" s="132">
        <v>1</v>
      </c>
      <c r="R27" s="132">
        <v>0.33400000000000002</v>
      </c>
      <c r="S27" s="132">
        <v>2.4489999999999998</v>
      </c>
      <c r="T27" s="132" t="str">
        <f t="shared" si="2"/>
        <v>0,9 (0,33;2,45)</v>
      </c>
      <c r="U27" s="50">
        <v>0.60710553814002088</v>
      </c>
      <c r="V27" s="50">
        <v>0.38666644803013539</v>
      </c>
      <c r="W27" s="50">
        <v>0.24199999999999999</v>
      </c>
      <c r="X27" s="50">
        <v>1.5209999999999999</v>
      </c>
      <c r="Y27" s="50" t="str">
        <f t="shared" si="3"/>
        <v>0,61 (0,24;1,52)</v>
      </c>
      <c r="Z27" s="132">
        <v>0.65789473684210531</v>
      </c>
      <c r="AA27" s="132">
        <v>0.3244438726065112</v>
      </c>
      <c r="AB27" s="132">
        <v>0.307</v>
      </c>
      <c r="AC27" s="132">
        <v>1.4079999999999999</v>
      </c>
      <c r="AD27" s="132" t="str">
        <f t="shared" si="4"/>
        <v>0,66 (0,31;1,41)</v>
      </c>
      <c r="AE27" s="50">
        <v>0.65789473684210531</v>
      </c>
      <c r="AF27" s="50">
        <v>0.3244438726065112</v>
      </c>
      <c r="AG27" s="50">
        <v>0.307</v>
      </c>
      <c r="AH27" s="50">
        <v>1.4079999999999999</v>
      </c>
      <c r="AI27" s="50" t="str">
        <f t="shared" si="6"/>
        <v>0,66 (0,31;1,41)</v>
      </c>
    </row>
    <row r="28" spans="1:35" x14ac:dyDescent="0.25">
      <c r="A28" s="45">
        <v>26</v>
      </c>
      <c r="B28" s="176"/>
      <c r="C28" s="173"/>
      <c r="D28" s="20" t="s">
        <v>34</v>
      </c>
      <c r="E28" s="49" t="s">
        <v>477</v>
      </c>
      <c r="F28" s="132">
        <v>3.1565217391304352</v>
      </c>
      <c r="G28" s="132">
        <v>0.13787742762045291</v>
      </c>
      <c r="H28" s="132">
        <v>0.70499999999999996</v>
      </c>
      <c r="I28" s="132">
        <v>14.135</v>
      </c>
      <c r="J28" s="132" t="str">
        <f t="shared" si="0"/>
        <v>3,16 (0,71;14,14)</v>
      </c>
      <c r="K28" s="50">
        <v>0.26857142857142863</v>
      </c>
      <c r="L28" s="50">
        <v>0.26861732042050951</v>
      </c>
      <c r="M28" s="50">
        <v>3.2000000000000001E-2</v>
      </c>
      <c r="N28" s="50">
        <v>2.2450000000000001</v>
      </c>
      <c r="O28" s="50" t="str">
        <f t="shared" si="1"/>
        <v>0,27 (0,03;2,25)</v>
      </c>
      <c r="P28" s="132">
        <v>0.64835164835164838</v>
      </c>
      <c r="Q28" s="132">
        <v>1</v>
      </c>
      <c r="R28" s="132">
        <v>7.5999999999999998E-2</v>
      </c>
      <c r="S28" s="132">
        <v>5.4989999999999997</v>
      </c>
      <c r="T28" s="132" t="str">
        <f t="shared" si="2"/>
        <v>0,65 (0,08;5,5)</v>
      </c>
      <c r="U28" s="50">
        <v>0.92982456140350878</v>
      </c>
      <c r="V28" s="50">
        <v>1</v>
      </c>
      <c r="W28" s="50">
        <v>0.18</v>
      </c>
      <c r="X28" s="50">
        <v>4.806</v>
      </c>
      <c r="Y28" s="50" t="str">
        <f t="shared" si="3"/>
        <v>0,93 (0,18;4,81)</v>
      </c>
      <c r="Z28" s="132">
        <v>0.97069597069597069</v>
      </c>
      <c r="AA28" s="132">
        <v>1</v>
      </c>
      <c r="AB28" s="132">
        <v>0.223</v>
      </c>
      <c r="AC28" s="132">
        <v>4.226</v>
      </c>
      <c r="AD28" s="132" t="str">
        <f t="shared" si="4"/>
        <v>0,97 (0,22;4,23)</v>
      </c>
      <c r="AE28" s="50">
        <v>0.97069597069597069</v>
      </c>
      <c r="AF28" s="50">
        <v>1</v>
      </c>
      <c r="AG28" s="50">
        <v>0.223</v>
      </c>
      <c r="AH28" s="50">
        <v>4.226</v>
      </c>
      <c r="AI28" s="50" t="str">
        <f t="shared" si="6"/>
        <v>0,97 (0,22;4,23)</v>
      </c>
    </row>
    <row r="29" spans="1:35" x14ac:dyDescent="0.25">
      <c r="A29" s="45">
        <v>27</v>
      </c>
      <c r="B29" s="176"/>
      <c r="C29" s="173"/>
      <c r="D29" s="20" t="s">
        <v>35</v>
      </c>
      <c r="E29" s="49" t="s">
        <v>478</v>
      </c>
      <c r="F29" s="132" t="s">
        <v>472</v>
      </c>
      <c r="G29" s="132">
        <v>0.17105263157894729</v>
      </c>
      <c r="H29" s="132"/>
      <c r="I29" s="132" t="s">
        <v>472</v>
      </c>
      <c r="J29" s="132" t="e">
        <f t="shared" si="0"/>
        <v>#VALUE!</v>
      </c>
      <c r="K29" s="50" t="s">
        <v>472</v>
      </c>
      <c r="L29" s="50">
        <v>0.33552631578947367</v>
      </c>
      <c r="M29" s="50"/>
      <c r="N29" s="50" t="s">
        <v>472</v>
      </c>
      <c r="O29" s="50" t="e">
        <f t="shared" si="1"/>
        <v>#VALUE!</v>
      </c>
      <c r="P29" s="132">
        <v>0</v>
      </c>
      <c r="Q29" s="132">
        <v>1</v>
      </c>
      <c r="R29" s="132">
        <v>0</v>
      </c>
      <c r="S29" s="132"/>
      <c r="T29" s="132" t="str">
        <f t="shared" si="2"/>
        <v/>
      </c>
      <c r="U29" s="50">
        <v>0</v>
      </c>
      <c r="V29" s="50">
        <v>1</v>
      </c>
      <c r="W29" s="50">
        <v>0</v>
      </c>
      <c r="X29" s="50"/>
      <c r="Y29" s="50" t="str">
        <f t="shared" si="3"/>
        <v/>
      </c>
      <c r="Z29" s="132" t="s">
        <v>472</v>
      </c>
      <c r="AA29" s="132">
        <v>1</v>
      </c>
      <c r="AB29" s="132"/>
      <c r="AC29" s="132" t="s">
        <v>472</v>
      </c>
      <c r="AD29" s="132" t="e">
        <f t="shared" si="4"/>
        <v>#VALUE!</v>
      </c>
      <c r="AE29" s="50" t="s">
        <v>472</v>
      </c>
      <c r="AF29" s="50">
        <v>1</v>
      </c>
      <c r="AG29" s="50"/>
      <c r="AH29" s="50" t="s">
        <v>472</v>
      </c>
      <c r="AI29" s="50" t="e">
        <f t="shared" si="6"/>
        <v>#VALUE!</v>
      </c>
    </row>
    <row r="30" spans="1:35" x14ac:dyDescent="0.25">
      <c r="A30" s="45">
        <v>28</v>
      </c>
      <c r="B30" s="176"/>
      <c r="C30" s="173"/>
      <c r="D30" s="20" t="s">
        <v>36</v>
      </c>
      <c r="E30" s="49" t="s">
        <v>479</v>
      </c>
      <c r="F30" s="132"/>
      <c r="G30" s="132">
        <v>1</v>
      </c>
      <c r="H30" s="132"/>
      <c r="I30" s="132"/>
      <c r="J30" s="132" t="str">
        <f t="shared" si="0"/>
        <v/>
      </c>
      <c r="K30" s="50"/>
      <c r="L30" s="50">
        <v>1</v>
      </c>
      <c r="M30" s="50"/>
      <c r="N30" s="50"/>
      <c r="O30" s="50" t="str">
        <f t="shared" si="1"/>
        <v/>
      </c>
      <c r="P30" s="132"/>
      <c r="Q30" s="132">
        <v>1</v>
      </c>
      <c r="R30" s="132"/>
      <c r="S30" s="132"/>
      <c r="T30" s="132" t="str">
        <f t="shared" si="2"/>
        <v/>
      </c>
      <c r="U30" s="50"/>
      <c r="V30" s="50">
        <v>1</v>
      </c>
      <c r="W30" s="50"/>
      <c r="X30" s="50"/>
      <c r="Y30" s="50" t="str">
        <f t="shared" si="3"/>
        <v/>
      </c>
      <c r="Z30" s="132"/>
      <c r="AA30" s="132">
        <v>1</v>
      </c>
      <c r="AB30" s="132"/>
      <c r="AC30" s="132"/>
      <c r="AD30" s="132" t="str">
        <f t="shared" si="4"/>
        <v/>
      </c>
      <c r="AE30" s="50"/>
      <c r="AF30" s="50">
        <v>1</v>
      </c>
      <c r="AG30" s="50"/>
      <c r="AH30" s="50"/>
      <c r="AI30" s="50" t="str">
        <f t="shared" si="6"/>
        <v/>
      </c>
    </row>
    <row r="31" spans="1:35" x14ac:dyDescent="0.25">
      <c r="A31" s="45">
        <v>29</v>
      </c>
      <c r="B31" s="176"/>
      <c r="C31" s="173"/>
      <c r="D31" s="20" t="s">
        <v>37</v>
      </c>
      <c r="E31" s="49" t="s">
        <v>480</v>
      </c>
      <c r="F31" s="132">
        <v>3.1565217391304352</v>
      </c>
      <c r="G31" s="132">
        <v>0.13787742762045291</v>
      </c>
      <c r="H31" s="132">
        <v>0.70499999999999996</v>
      </c>
      <c r="I31" s="132">
        <v>14.135</v>
      </c>
      <c r="J31" s="132" t="str">
        <f t="shared" si="0"/>
        <v>3,16 (0,71;14,14)</v>
      </c>
      <c r="K31" s="50">
        <v>2.063829787234043</v>
      </c>
      <c r="L31" s="50">
        <v>0.44274195220961809</v>
      </c>
      <c r="M31" s="50">
        <v>0.49399999999999999</v>
      </c>
      <c r="N31" s="50">
        <v>8.6159999999999997</v>
      </c>
      <c r="O31" s="50" t="str">
        <f t="shared" si="1"/>
        <v>2,06 (0,49;8,62)</v>
      </c>
      <c r="P31" s="132">
        <v>0.64835164835164838</v>
      </c>
      <c r="Q31" s="132">
        <v>1</v>
      </c>
      <c r="R31" s="132">
        <v>7.5999999999999998E-2</v>
      </c>
      <c r="S31" s="132">
        <v>5.4989999999999997</v>
      </c>
      <c r="T31" s="132" t="str">
        <f t="shared" si="2"/>
        <v>0,65 (0,08;5,5)</v>
      </c>
      <c r="U31" s="50">
        <v>0.92982456140350878</v>
      </c>
      <c r="V31" s="50">
        <v>1</v>
      </c>
      <c r="W31" s="50">
        <v>0.18</v>
      </c>
      <c r="X31" s="50">
        <v>4.806</v>
      </c>
      <c r="Y31" s="50" t="str">
        <f t="shared" si="3"/>
        <v>0,93 (0,18;4,81)</v>
      </c>
      <c r="Z31" s="132">
        <v>4.3258426966292136</v>
      </c>
      <c r="AA31" s="132">
        <v>0.25898672634162029</v>
      </c>
      <c r="AB31" s="132">
        <v>0.51800000000000002</v>
      </c>
      <c r="AC31" s="132">
        <v>36.116</v>
      </c>
      <c r="AD31" s="132" t="str">
        <f t="shared" si="4"/>
        <v>4,33 (0,52;36,12)</v>
      </c>
      <c r="AE31" s="50">
        <v>4.3258426966292136</v>
      </c>
      <c r="AF31" s="50">
        <v>0.25898672634162029</v>
      </c>
      <c r="AG31" s="50">
        <v>0.51800000000000002</v>
      </c>
      <c r="AH31" s="50">
        <v>36.116</v>
      </c>
      <c r="AI31" s="50" t="str">
        <f t="shared" si="6"/>
        <v>4,33 (0,52;36,12)</v>
      </c>
    </row>
    <row r="32" spans="1:35" x14ac:dyDescent="0.25">
      <c r="A32" s="45">
        <v>30</v>
      </c>
      <c r="B32" s="176"/>
      <c r="C32" s="173"/>
      <c r="D32" s="20" t="s">
        <v>38</v>
      </c>
      <c r="E32" s="49" t="s">
        <v>481</v>
      </c>
      <c r="F32" s="132">
        <v>2.48</v>
      </c>
      <c r="G32" s="132">
        <v>0.43272917392819787</v>
      </c>
      <c r="H32" s="132">
        <v>0.216</v>
      </c>
      <c r="I32" s="132">
        <v>28.414999999999999</v>
      </c>
      <c r="J32" s="132" t="str">
        <f t="shared" si="0"/>
        <v>2,48 (0,22;28,42)</v>
      </c>
      <c r="K32" s="50">
        <v>4.0816326530612246</v>
      </c>
      <c r="L32" s="50">
        <v>0.26071802021610319</v>
      </c>
      <c r="M32" s="50">
        <v>0.36099999999999999</v>
      </c>
      <c r="N32" s="50">
        <v>46.118000000000002</v>
      </c>
      <c r="O32" s="50" t="str">
        <f t="shared" si="1"/>
        <v>4,08 (0,36;46,12)</v>
      </c>
      <c r="P32" s="132">
        <v>0</v>
      </c>
      <c r="Q32" s="132">
        <v>1</v>
      </c>
      <c r="R32" s="132">
        <v>0</v>
      </c>
      <c r="S32" s="132"/>
      <c r="T32" s="132" t="str">
        <f t="shared" si="2"/>
        <v/>
      </c>
      <c r="U32" s="50">
        <v>0</v>
      </c>
      <c r="V32" s="50">
        <v>0.56667828511676555</v>
      </c>
      <c r="W32" s="50">
        <v>0</v>
      </c>
      <c r="X32" s="50"/>
      <c r="Y32" s="50" t="str">
        <f t="shared" si="3"/>
        <v/>
      </c>
      <c r="Z32" s="132">
        <v>1.1702127659574471</v>
      </c>
      <c r="AA32" s="132">
        <v>1</v>
      </c>
      <c r="AB32" s="132">
        <v>0.104</v>
      </c>
      <c r="AC32" s="132">
        <v>13.206</v>
      </c>
      <c r="AD32" s="132" t="str">
        <f t="shared" si="4"/>
        <v>1,17 (0,1;13,21)</v>
      </c>
      <c r="AE32" s="50">
        <v>1.1702127659574471</v>
      </c>
      <c r="AF32" s="50">
        <v>1</v>
      </c>
      <c r="AG32" s="50">
        <v>0.104</v>
      </c>
      <c r="AH32" s="50">
        <v>13.206</v>
      </c>
      <c r="AI32" s="50" t="str">
        <f t="shared" si="6"/>
        <v>1,17 (0,1;13,21)</v>
      </c>
    </row>
    <row r="33" spans="1:35" x14ac:dyDescent="0.25">
      <c r="A33" s="45">
        <v>31</v>
      </c>
      <c r="B33" s="176"/>
      <c r="C33" s="173"/>
      <c r="D33" s="20" t="s">
        <v>39</v>
      </c>
      <c r="E33" s="49" t="s">
        <v>482</v>
      </c>
      <c r="F33" s="132">
        <v>0.59</v>
      </c>
      <c r="G33" s="132">
        <v>1</v>
      </c>
      <c r="H33" s="132">
        <v>7.0999999999999994E-2</v>
      </c>
      <c r="I33" s="132">
        <v>4.931</v>
      </c>
      <c r="J33" s="132" t="str">
        <f t="shared" si="0"/>
        <v>0,59 (0,07;4,93)</v>
      </c>
      <c r="K33" s="50">
        <v>0.54810495626822153</v>
      </c>
      <c r="L33" s="50">
        <v>0.71849851194094116</v>
      </c>
      <c r="M33" s="50">
        <v>0.11</v>
      </c>
      <c r="N33" s="50">
        <v>2.7389999999999999</v>
      </c>
      <c r="O33" s="50" t="str">
        <f t="shared" si="1"/>
        <v>0,55 (0,11;2,74)</v>
      </c>
      <c r="P33" s="132">
        <v>0</v>
      </c>
      <c r="Q33" s="132">
        <v>0.36275123403891679</v>
      </c>
      <c r="R33" s="132">
        <v>0</v>
      </c>
      <c r="S33" s="132"/>
      <c r="T33" s="132" t="str">
        <f t="shared" si="2"/>
        <v/>
      </c>
      <c r="U33" s="50">
        <v>0.78947368421052633</v>
      </c>
      <c r="V33" s="50">
        <v>1</v>
      </c>
      <c r="W33" s="50">
        <v>0.157</v>
      </c>
      <c r="X33" s="50">
        <v>3.968</v>
      </c>
      <c r="Y33" s="50" t="str">
        <f t="shared" si="3"/>
        <v>0,79 (0,16;3,97)</v>
      </c>
      <c r="Z33" s="132">
        <v>0.44347826086956521</v>
      </c>
      <c r="AA33" s="132">
        <v>0.29067106054008718</v>
      </c>
      <c r="AB33" s="132">
        <v>0.114</v>
      </c>
      <c r="AC33" s="132">
        <v>1.7250000000000001</v>
      </c>
      <c r="AD33" s="132" t="str">
        <f t="shared" si="4"/>
        <v>0,44 (0,11;1,73)</v>
      </c>
      <c r="AE33" s="50">
        <v>0.44347826086956521</v>
      </c>
      <c r="AF33" s="50">
        <v>0.29067106054008718</v>
      </c>
      <c r="AG33" s="50">
        <v>0.114</v>
      </c>
      <c r="AH33" s="50">
        <v>1.7250000000000001</v>
      </c>
      <c r="AI33" s="50" t="str">
        <f t="shared" si="6"/>
        <v>0,44 (0,11;1,73)</v>
      </c>
    </row>
    <row r="34" spans="1:35" x14ac:dyDescent="0.25">
      <c r="A34" s="45">
        <v>32</v>
      </c>
      <c r="B34" s="176"/>
      <c r="C34" s="173"/>
      <c r="D34" s="20" t="s">
        <v>40</v>
      </c>
      <c r="E34" s="49" t="s">
        <v>483</v>
      </c>
      <c r="F34" s="132">
        <v>0</v>
      </c>
      <c r="G34" s="132">
        <v>1</v>
      </c>
      <c r="H34" s="132">
        <v>0</v>
      </c>
      <c r="I34" s="132"/>
      <c r="J34" s="132" t="str">
        <f t="shared" si="0"/>
        <v/>
      </c>
      <c r="K34" s="50">
        <v>0.99</v>
      </c>
      <c r="L34" s="50">
        <v>1</v>
      </c>
      <c r="M34" s="50">
        <v>8.7999999999999995E-2</v>
      </c>
      <c r="N34" s="50">
        <v>11.183</v>
      </c>
      <c r="O34" s="50" t="str">
        <f t="shared" si="1"/>
        <v>0,99 (0,09;11,18)</v>
      </c>
      <c r="P34" s="132">
        <v>9.92</v>
      </c>
      <c r="Q34" s="132">
        <v>8.1561519693272924E-2</v>
      </c>
      <c r="R34" s="132">
        <v>0.86599999999999999</v>
      </c>
      <c r="S34" s="132">
        <v>113.66</v>
      </c>
      <c r="T34" s="132" t="str">
        <f t="shared" si="2"/>
        <v>9,92 (0,87;113,66)</v>
      </c>
      <c r="U34" s="50">
        <v>1.4102564102564099</v>
      </c>
      <c r="V34" s="50">
        <v>1</v>
      </c>
      <c r="W34" s="50">
        <v>0.124</v>
      </c>
      <c r="X34" s="50">
        <v>15.989000000000001</v>
      </c>
      <c r="Y34" s="50" t="str">
        <f t="shared" si="3"/>
        <v>1,41 (0,12;15,99)</v>
      </c>
      <c r="Z34" s="132" t="s">
        <v>472</v>
      </c>
      <c r="AA34" s="132">
        <v>0.2973161380271872</v>
      </c>
      <c r="AB34" s="132"/>
      <c r="AC34" s="132" t="s">
        <v>472</v>
      </c>
      <c r="AD34" s="132" t="e">
        <f t="shared" si="4"/>
        <v>#VALUE!</v>
      </c>
      <c r="AE34" s="50" t="s">
        <v>472</v>
      </c>
      <c r="AF34" s="50">
        <v>0.2973161380271872</v>
      </c>
      <c r="AG34" s="50"/>
      <c r="AH34" s="50" t="s">
        <v>472</v>
      </c>
      <c r="AI34" s="50" t="e">
        <f t="shared" si="6"/>
        <v>#VALUE!</v>
      </c>
    </row>
    <row r="35" spans="1:35" x14ac:dyDescent="0.25">
      <c r="A35" s="45">
        <v>33</v>
      </c>
      <c r="B35" s="176"/>
      <c r="C35" s="174"/>
      <c r="D35" s="20" t="s">
        <v>41</v>
      </c>
      <c r="E35" s="49" t="s">
        <v>484</v>
      </c>
      <c r="F35" s="132">
        <v>0</v>
      </c>
      <c r="G35" s="132">
        <v>1</v>
      </c>
      <c r="H35" s="132">
        <v>0</v>
      </c>
      <c r="I35" s="132"/>
      <c r="J35" s="132" t="str">
        <f t="shared" si="0"/>
        <v/>
      </c>
      <c r="K35" s="50">
        <v>0</v>
      </c>
      <c r="L35" s="50">
        <v>0.55115022655977697</v>
      </c>
      <c r="M35" s="50">
        <v>0</v>
      </c>
      <c r="N35" s="50"/>
      <c r="O35" s="50" t="str">
        <f t="shared" si="1"/>
        <v/>
      </c>
      <c r="P35" s="132">
        <v>0</v>
      </c>
      <c r="Q35" s="132">
        <v>1</v>
      </c>
      <c r="R35" s="132">
        <v>0</v>
      </c>
      <c r="S35" s="132"/>
      <c r="T35" s="132" t="str">
        <f t="shared" si="2"/>
        <v/>
      </c>
      <c r="U35" s="50">
        <v>0</v>
      </c>
      <c r="V35" s="50">
        <v>1</v>
      </c>
      <c r="W35" s="50">
        <v>0</v>
      </c>
      <c r="X35" s="50"/>
      <c r="Y35" s="50" t="str">
        <f t="shared" si="3"/>
        <v/>
      </c>
      <c r="Z35" s="132">
        <v>0</v>
      </c>
      <c r="AA35" s="132">
        <v>0.13419309864064141</v>
      </c>
      <c r="AB35" s="132">
        <v>0</v>
      </c>
      <c r="AC35" s="132"/>
      <c r="AD35" s="132" t="str">
        <f t="shared" si="4"/>
        <v/>
      </c>
      <c r="AE35" s="50">
        <v>0</v>
      </c>
      <c r="AF35" s="50">
        <v>0.13419309864064141</v>
      </c>
      <c r="AG35" s="50">
        <v>0</v>
      </c>
      <c r="AH35" s="50"/>
      <c r="AI35" s="50" t="str">
        <f t="shared" si="6"/>
        <v/>
      </c>
    </row>
    <row r="36" spans="1:35" x14ac:dyDescent="0.25">
      <c r="A36" s="45">
        <v>34</v>
      </c>
      <c r="B36" s="176"/>
      <c r="C36" s="172" t="s">
        <v>180</v>
      </c>
      <c r="D36" s="20" t="s">
        <v>42</v>
      </c>
      <c r="E36" s="49" t="s">
        <v>485</v>
      </c>
      <c r="F36" s="132">
        <v>3.1565217391304352</v>
      </c>
      <c r="G36" s="132">
        <v>0.13787742762045291</v>
      </c>
      <c r="H36" s="132">
        <v>0.70499999999999996</v>
      </c>
      <c r="I36" s="132">
        <v>14.135</v>
      </c>
      <c r="J36" s="132" t="str">
        <f t="shared" si="0"/>
        <v>3,16 (0,71;14,14)</v>
      </c>
      <c r="K36" s="50">
        <v>2.063829787234043</v>
      </c>
      <c r="L36" s="50">
        <v>0.44274195220961809</v>
      </c>
      <c r="M36" s="50">
        <v>0.49399999999999999</v>
      </c>
      <c r="N36" s="50">
        <v>8.6159999999999997</v>
      </c>
      <c r="O36" s="50" t="str">
        <f t="shared" si="1"/>
        <v>2,06 (0,49;8,62)</v>
      </c>
      <c r="P36" s="132">
        <v>0.64835164835164838</v>
      </c>
      <c r="Q36" s="132">
        <v>1</v>
      </c>
      <c r="R36" s="132">
        <v>7.5999999999999998E-2</v>
      </c>
      <c r="S36" s="132">
        <v>5.4989999999999997</v>
      </c>
      <c r="T36" s="132" t="str">
        <f t="shared" si="2"/>
        <v>0,65 (0,08;5,5)</v>
      </c>
      <c r="U36" s="50">
        <v>3</v>
      </c>
      <c r="V36" s="50">
        <v>0.208046425867805</v>
      </c>
      <c r="W36" s="50">
        <v>0.71299999999999997</v>
      </c>
      <c r="X36" s="50">
        <v>12.616</v>
      </c>
      <c r="Y36" s="50" t="str">
        <f t="shared" si="3"/>
        <v>3 (0,71;12,62)</v>
      </c>
      <c r="Z36" s="132" t="s">
        <v>472</v>
      </c>
      <c r="AA36" s="132">
        <v>2.6671132912697251E-2</v>
      </c>
      <c r="AB36" s="132"/>
      <c r="AC36" s="132" t="s">
        <v>472</v>
      </c>
      <c r="AD36" s="132" t="e">
        <f t="shared" si="4"/>
        <v>#VALUE!</v>
      </c>
      <c r="AE36" s="50" t="s">
        <v>472</v>
      </c>
      <c r="AF36" s="50">
        <v>2.6671132912697251E-2</v>
      </c>
      <c r="AG36" s="50"/>
      <c r="AH36" s="50" t="s">
        <v>472</v>
      </c>
      <c r="AI36" s="50" t="e">
        <f t="shared" si="6"/>
        <v>#VALUE!</v>
      </c>
    </row>
    <row r="37" spans="1:35" x14ac:dyDescent="0.25">
      <c r="A37" s="45">
        <v>35</v>
      </c>
      <c r="B37" s="176"/>
      <c r="C37" s="173"/>
      <c r="D37" s="20" t="s">
        <v>43</v>
      </c>
      <c r="E37" s="49" t="s">
        <v>486</v>
      </c>
      <c r="F37" s="132">
        <v>2.541666666666667</v>
      </c>
      <c r="G37" s="132">
        <v>0.27260578692747611</v>
      </c>
      <c r="H37" s="132">
        <v>0.44</v>
      </c>
      <c r="I37" s="132">
        <v>14.669</v>
      </c>
      <c r="J37" s="132" t="str">
        <f t="shared" si="0"/>
        <v>2,54 (0,44;14,67)</v>
      </c>
      <c r="K37" s="50">
        <v>0.38400000000000001</v>
      </c>
      <c r="L37" s="50">
        <v>0.66415648187177201</v>
      </c>
      <c r="M37" s="50">
        <v>4.3999999999999997E-2</v>
      </c>
      <c r="N37" s="50">
        <v>3.3769999999999998</v>
      </c>
      <c r="O37" s="50" t="str">
        <f t="shared" si="1"/>
        <v>0,38 (0,04;3,38)</v>
      </c>
      <c r="P37" s="132">
        <v>2.42</v>
      </c>
      <c r="Q37" s="132">
        <v>0.2888618033791569</v>
      </c>
      <c r="R37" s="132">
        <v>0.42</v>
      </c>
      <c r="S37" s="132">
        <v>13.943</v>
      </c>
      <c r="T37" s="132" t="str">
        <f t="shared" si="2"/>
        <v>2,42 (0,42;13,94)</v>
      </c>
      <c r="U37" s="50">
        <v>6.1111111111111107</v>
      </c>
      <c r="V37" s="50">
        <v>4.1651374981745211E-2</v>
      </c>
      <c r="W37" s="50">
        <v>1.0740000000000001</v>
      </c>
      <c r="X37" s="50">
        <v>34.768999999999998</v>
      </c>
      <c r="Y37" s="50" t="str">
        <f t="shared" si="3"/>
        <v>6,11 (1,07;34,77)</v>
      </c>
      <c r="Z37" s="132">
        <v>3.0219780219780219</v>
      </c>
      <c r="AA37" s="132">
        <v>0.41443986957120871</v>
      </c>
      <c r="AB37" s="132">
        <v>0.34399999999999997</v>
      </c>
      <c r="AC37" s="132">
        <v>26.547000000000001</v>
      </c>
      <c r="AD37" s="132" t="str">
        <f t="shared" si="4"/>
        <v>3,02 (0,34;26,55)</v>
      </c>
      <c r="AE37" s="50">
        <v>3.0219780219780219</v>
      </c>
      <c r="AF37" s="50">
        <v>0.41443986957120871</v>
      </c>
      <c r="AG37" s="50">
        <v>0.34399999999999997</v>
      </c>
      <c r="AH37" s="50">
        <v>26.547000000000001</v>
      </c>
      <c r="AI37" s="50" t="str">
        <f t="shared" si="6"/>
        <v>3,02 (0,34;26,55)</v>
      </c>
    </row>
    <row r="38" spans="1:35" x14ac:dyDescent="0.25">
      <c r="A38" s="45">
        <v>36</v>
      </c>
      <c r="B38" s="176"/>
      <c r="C38" s="173"/>
      <c r="D38" s="20" t="s">
        <v>44</v>
      </c>
      <c r="E38" s="49" t="s">
        <v>487</v>
      </c>
      <c r="F38" s="132"/>
      <c r="G38" s="132">
        <v>1</v>
      </c>
      <c r="H38" s="132"/>
      <c r="I38" s="132"/>
      <c r="J38" s="132" t="str">
        <f t="shared" si="0"/>
        <v/>
      </c>
      <c r="K38" s="50"/>
      <c r="L38" s="50">
        <v>1</v>
      </c>
      <c r="M38" s="50"/>
      <c r="N38" s="50"/>
      <c r="O38" s="50" t="str">
        <f t="shared" si="1"/>
        <v/>
      </c>
      <c r="P38" s="132"/>
      <c r="Q38" s="132">
        <v>1</v>
      </c>
      <c r="R38" s="132"/>
      <c r="S38" s="132"/>
      <c r="T38" s="132" t="str">
        <f t="shared" si="2"/>
        <v/>
      </c>
      <c r="U38" s="50"/>
      <c r="V38" s="50">
        <v>1</v>
      </c>
      <c r="W38" s="50"/>
      <c r="X38" s="50"/>
      <c r="Y38" s="50" t="str">
        <f t="shared" si="3"/>
        <v/>
      </c>
      <c r="Z38" s="132"/>
      <c r="AA38" s="132">
        <v>1</v>
      </c>
      <c r="AB38" s="132"/>
      <c r="AC38" s="132"/>
      <c r="AD38" s="132" t="str">
        <f t="shared" si="4"/>
        <v/>
      </c>
      <c r="AE38" s="50"/>
      <c r="AF38" s="50">
        <v>1</v>
      </c>
      <c r="AG38" s="50"/>
      <c r="AH38" s="50"/>
      <c r="AI38" s="50" t="str">
        <f t="shared" si="6"/>
        <v/>
      </c>
    </row>
    <row r="39" spans="1:35" x14ac:dyDescent="0.25">
      <c r="A39" s="45">
        <v>37</v>
      </c>
      <c r="B39" s="176"/>
      <c r="C39" s="173"/>
      <c r="D39" s="20" t="s">
        <v>45</v>
      </c>
      <c r="E39" s="49" t="s">
        <v>488</v>
      </c>
      <c r="F39" s="132">
        <v>1.923913043478261</v>
      </c>
      <c r="G39" s="132">
        <v>0.40136883209268948</v>
      </c>
      <c r="H39" s="132">
        <v>0.47399999999999998</v>
      </c>
      <c r="I39" s="132">
        <v>7.8029999999999999</v>
      </c>
      <c r="J39" s="132" t="str">
        <f t="shared" si="0"/>
        <v>1,92 (0,47;7,8)</v>
      </c>
      <c r="K39" s="50">
        <v>1.142857142857143</v>
      </c>
      <c r="L39" s="50">
        <v>1</v>
      </c>
      <c r="M39" s="50">
        <v>0.31900000000000001</v>
      </c>
      <c r="N39" s="50">
        <v>4.0999999999999996</v>
      </c>
      <c r="O39" s="50" t="str">
        <f t="shared" si="1"/>
        <v>1,14 (0,32;4,1)</v>
      </c>
      <c r="P39" s="132">
        <v>6.8571428571428568</v>
      </c>
      <c r="Q39" s="132">
        <v>4.5514140914567017E-3</v>
      </c>
      <c r="R39" s="132">
        <v>1.9179999999999999</v>
      </c>
      <c r="S39" s="132">
        <v>24.52</v>
      </c>
      <c r="T39" s="132" t="str">
        <f t="shared" si="2"/>
        <v>6,86 (1,92;24,52)</v>
      </c>
      <c r="U39" s="50">
        <v>2.5238095238095242</v>
      </c>
      <c r="V39" s="50">
        <v>0.1588379056416816</v>
      </c>
      <c r="W39" s="50">
        <v>0.72499999999999998</v>
      </c>
      <c r="X39" s="50">
        <v>8.7810000000000006</v>
      </c>
      <c r="Y39" s="50" t="str">
        <f t="shared" si="3"/>
        <v>2,52 (0,73;8,78)</v>
      </c>
      <c r="Z39" s="132">
        <v>6.3953488372093021</v>
      </c>
      <c r="AA39" s="132">
        <v>5.55221563886606E-2</v>
      </c>
      <c r="AB39" s="132">
        <v>0.79600000000000004</v>
      </c>
      <c r="AC39" s="132">
        <v>51.362000000000002</v>
      </c>
      <c r="AD39" s="132" t="str">
        <f t="shared" si="4"/>
        <v>6,4 (0,8;51,36)</v>
      </c>
      <c r="AE39" s="50">
        <v>6.3953488372093021</v>
      </c>
      <c r="AF39" s="50">
        <v>5.55221563886606E-2</v>
      </c>
      <c r="AG39" s="50">
        <v>0.79600000000000004</v>
      </c>
      <c r="AH39" s="50">
        <v>51.362000000000002</v>
      </c>
      <c r="AI39" s="50" t="str">
        <f t="shared" si="6"/>
        <v>6,4 (0,8;51,36)</v>
      </c>
    </row>
    <row r="40" spans="1:35" x14ac:dyDescent="0.25">
      <c r="A40" s="45">
        <v>38</v>
      </c>
      <c r="B40" s="176"/>
      <c r="C40" s="173"/>
      <c r="D40" s="20" t="s">
        <v>46</v>
      </c>
      <c r="E40" s="49" t="s">
        <v>428</v>
      </c>
      <c r="F40" s="132">
        <v>1.842857142857143</v>
      </c>
      <c r="G40" s="132">
        <v>0.17741153755617031</v>
      </c>
      <c r="H40" s="132">
        <v>0.78200000000000003</v>
      </c>
      <c r="I40" s="132">
        <v>4.3440000000000003</v>
      </c>
      <c r="J40" s="132" t="str">
        <f t="shared" si="0"/>
        <v>1,84 (0,78;4,34)</v>
      </c>
      <c r="K40" s="50">
        <v>0.72072072072072069</v>
      </c>
      <c r="L40" s="50">
        <v>0.46941471578502642</v>
      </c>
      <c r="M40" s="50">
        <v>0.34899999999999998</v>
      </c>
      <c r="N40" s="50">
        <v>1.4890000000000001</v>
      </c>
      <c r="O40" s="50" t="str">
        <f t="shared" si="1"/>
        <v>0,72 (0,35;1,49)</v>
      </c>
      <c r="P40" s="132">
        <v>2.9729729729729728</v>
      </c>
      <c r="Q40" s="132">
        <v>1.371887022487272E-2</v>
      </c>
      <c r="R40" s="132">
        <v>1.27</v>
      </c>
      <c r="S40" s="132">
        <v>6.9610000000000003</v>
      </c>
      <c r="T40" s="132" t="str">
        <f t="shared" si="2"/>
        <v>2,97 (1,27;6,96)</v>
      </c>
      <c r="U40" s="50">
        <v>1.407407407407407</v>
      </c>
      <c r="V40" s="50">
        <v>0.43812132678970878</v>
      </c>
      <c r="W40" s="50">
        <v>0.66700000000000004</v>
      </c>
      <c r="X40" s="50">
        <v>2.9689999999999999</v>
      </c>
      <c r="Y40" s="50" t="str">
        <f t="shared" si="3"/>
        <v>1,41 (0,67;2,97)</v>
      </c>
      <c r="Z40" s="132">
        <v>1.316297010607522</v>
      </c>
      <c r="AA40" s="132">
        <v>0.48249832331289139</v>
      </c>
      <c r="AB40" s="132">
        <v>0.65</v>
      </c>
      <c r="AC40" s="132">
        <v>2.6640000000000001</v>
      </c>
      <c r="AD40" s="132" t="str">
        <f t="shared" si="4"/>
        <v>1,32 (0,65;2,66)</v>
      </c>
      <c r="AE40" s="50">
        <v>1.316297010607522</v>
      </c>
      <c r="AF40" s="50">
        <v>0.48249832331289139</v>
      </c>
      <c r="AG40" s="50">
        <v>0.65</v>
      </c>
      <c r="AH40" s="50">
        <v>2.6640000000000001</v>
      </c>
      <c r="AI40" s="50" t="str">
        <f t="shared" si="6"/>
        <v>1,32 (0,65;2,66)</v>
      </c>
    </row>
    <row r="41" spans="1:35" x14ac:dyDescent="0.25">
      <c r="A41" s="45">
        <v>39</v>
      </c>
      <c r="B41" s="176"/>
      <c r="C41" s="173"/>
      <c r="D41" s="156" t="s">
        <v>609</v>
      </c>
      <c r="E41" s="49"/>
      <c r="F41" s="132"/>
      <c r="G41" s="132"/>
      <c r="H41" s="132"/>
      <c r="I41" s="132"/>
      <c r="J41" s="132"/>
      <c r="K41" s="50"/>
      <c r="L41" s="50"/>
      <c r="M41" s="50"/>
      <c r="N41" s="50"/>
      <c r="O41" s="50"/>
      <c r="P41" s="132"/>
      <c r="Q41" s="132"/>
      <c r="R41" s="132"/>
      <c r="S41" s="132"/>
      <c r="T41" s="132"/>
      <c r="U41" s="50"/>
      <c r="V41" s="50"/>
      <c r="W41" s="50"/>
      <c r="X41" s="50"/>
      <c r="Y41" s="50"/>
      <c r="Z41" s="132"/>
      <c r="AA41" s="132"/>
      <c r="AB41" s="132"/>
      <c r="AC41" s="132"/>
      <c r="AD41" s="132"/>
      <c r="AE41" s="50"/>
      <c r="AF41" s="50"/>
      <c r="AG41" s="50"/>
      <c r="AH41" s="50"/>
      <c r="AI41" s="50"/>
    </row>
    <row r="42" spans="1:35" x14ac:dyDescent="0.25">
      <c r="A42" s="45">
        <v>40</v>
      </c>
      <c r="B42" s="176"/>
      <c r="C42" s="173"/>
      <c r="D42" s="20" t="s">
        <v>47</v>
      </c>
      <c r="E42" s="49" t="s">
        <v>489</v>
      </c>
      <c r="F42" s="132">
        <v>1.083333333333333</v>
      </c>
      <c r="G42" s="132">
        <v>1</v>
      </c>
      <c r="H42" s="132">
        <v>0.22</v>
      </c>
      <c r="I42" s="132">
        <v>5.3330000000000002</v>
      </c>
      <c r="J42" s="132" t="str">
        <f t="shared" si="0"/>
        <v>1,08 (0,22;5,33)</v>
      </c>
      <c r="K42" s="50">
        <v>0.41723356009070289</v>
      </c>
      <c r="L42" s="50">
        <v>0.33647167048081977</v>
      </c>
      <c r="M42" s="50">
        <v>8.6999999999999994E-2</v>
      </c>
      <c r="N42" s="50">
        <v>2.0070000000000001</v>
      </c>
      <c r="O42" s="50" t="str">
        <f t="shared" si="1"/>
        <v>0,42 (0,09;2,01)</v>
      </c>
      <c r="P42" s="132">
        <v>2.931677018633541</v>
      </c>
      <c r="Q42" s="132">
        <v>0.1072897448852452</v>
      </c>
      <c r="R42" s="132">
        <v>0.79300000000000004</v>
      </c>
      <c r="S42" s="132">
        <v>10.835000000000001</v>
      </c>
      <c r="T42" s="132" t="str">
        <f t="shared" si="2"/>
        <v>2,93 (0,79;10,84)</v>
      </c>
      <c r="U42" s="50">
        <v>2.5238095238095242</v>
      </c>
      <c r="V42" s="50">
        <v>0.1588379056416816</v>
      </c>
      <c r="W42" s="50">
        <v>0.72499999999999998</v>
      </c>
      <c r="X42" s="50">
        <v>8.7810000000000006</v>
      </c>
      <c r="Y42" s="50" t="str">
        <f t="shared" si="3"/>
        <v>2,52 (0,73;8,78)</v>
      </c>
      <c r="Z42" s="132">
        <v>1.02247191011236</v>
      </c>
      <c r="AA42" s="132">
        <v>1</v>
      </c>
      <c r="AB42" s="132">
        <v>0.28599999999999998</v>
      </c>
      <c r="AC42" s="132">
        <v>3.66</v>
      </c>
      <c r="AD42" s="132" t="str">
        <f t="shared" si="4"/>
        <v>1,02 (0,29;3,66)</v>
      </c>
      <c r="AE42" s="50">
        <v>1.02247191011236</v>
      </c>
      <c r="AF42" s="50">
        <v>1</v>
      </c>
      <c r="AG42" s="50">
        <v>0.28599999999999998</v>
      </c>
      <c r="AH42" s="50">
        <v>3.66</v>
      </c>
      <c r="AI42" s="50" t="str">
        <f t="shared" ref="AI42:AI51" si="7">IF(AE42&gt;0,_xlfn.TEXTJOIN("",1,ROUND(AE42,2)," (",ROUND(AG42,2),";",ROUND(AH42,2),")"),"")</f>
        <v>1,02 (0,29;3,66)</v>
      </c>
    </row>
    <row r="43" spans="1:35" x14ac:dyDescent="0.25">
      <c r="A43" s="45">
        <v>41</v>
      </c>
      <c r="B43" s="176"/>
      <c r="C43" s="173"/>
      <c r="D43" s="20" t="s">
        <v>48</v>
      </c>
      <c r="E43" s="49" t="s">
        <v>490</v>
      </c>
      <c r="F43" s="132">
        <v>0</v>
      </c>
      <c r="G43" s="132">
        <v>1</v>
      </c>
      <c r="H43" s="132">
        <v>0</v>
      </c>
      <c r="I43" s="132"/>
      <c r="J43" s="132" t="str">
        <f t="shared" si="0"/>
        <v/>
      </c>
      <c r="K43" s="50" t="s">
        <v>472</v>
      </c>
      <c r="L43" s="50">
        <v>0.33552631578947367</v>
      </c>
      <c r="M43" s="50"/>
      <c r="N43" s="50" t="s">
        <v>472</v>
      </c>
      <c r="O43" s="50" t="e">
        <f t="shared" si="1"/>
        <v>#VALUE!</v>
      </c>
      <c r="P43" s="132" t="s">
        <v>472</v>
      </c>
      <c r="Q43" s="132">
        <v>0.17763157894736839</v>
      </c>
      <c r="R43" s="132"/>
      <c r="S43" s="132" t="s">
        <v>472</v>
      </c>
      <c r="T43" s="132" t="e">
        <f t="shared" si="2"/>
        <v>#VALUE!</v>
      </c>
      <c r="U43" s="50">
        <v>0</v>
      </c>
      <c r="V43" s="50">
        <v>1</v>
      </c>
      <c r="W43" s="50">
        <v>0</v>
      </c>
      <c r="X43" s="50"/>
      <c r="Y43" s="50" t="str">
        <f t="shared" si="3"/>
        <v/>
      </c>
      <c r="Z43" s="132" t="s">
        <v>472</v>
      </c>
      <c r="AA43" s="132">
        <v>1</v>
      </c>
      <c r="AB43" s="132"/>
      <c r="AC43" s="132" t="s">
        <v>472</v>
      </c>
      <c r="AD43" s="132" t="e">
        <f t="shared" si="4"/>
        <v>#VALUE!</v>
      </c>
      <c r="AE43" s="50" t="s">
        <v>472</v>
      </c>
      <c r="AF43" s="50">
        <v>1</v>
      </c>
      <c r="AG43" s="50"/>
      <c r="AH43" s="50" t="s">
        <v>472</v>
      </c>
      <c r="AI43" s="50" t="e">
        <f t="shared" si="7"/>
        <v>#VALUE!</v>
      </c>
    </row>
    <row r="44" spans="1:35" x14ac:dyDescent="0.25">
      <c r="A44" s="45">
        <v>42</v>
      </c>
      <c r="B44" s="176"/>
      <c r="C44" s="174"/>
      <c r="D44" s="158" t="s">
        <v>221</v>
      </c>
      <c r="E44" s="49" t="s">
        <v>429</v>
      </c>
      <c r="F44" s="132">
        <v>1.490683229813665</v>
      </c>
      <c r="G44" s="132">
        <v>0.38135421880947029</v>
      </c>
      <c r="H44" s="132">
        <v>0.63600000000000001</v>
      </c>
      <c r="I44" s="132">
        <v>3.4950000000000001</v>
      </c>
      <c r="J44" s="132" t="str">
        <f t="shared" si="0"/>
        <v>1,49 (0,64;3,5)</v>
      </c>
      <c r="K44" s="50">
        <v>0.73170731707317072</v>
      </c>
      <c r="L44" s="50">
        <v>0.47975546734684188</v>
      </c>
      <c r="M44" s="50">
        <v>0.36199999999999999</v>
      </c>
      <c r="N44" s="50">
        <v>1.4810000000000001</v>
      </c>
      <c r="O44" s="50" t="str">
        <f t="shared" si="1"/>
        <v>0,73 (0,36;1,48)</v>
      </c>
      <c r="P44" s="132">
        <v>4.25</v>
      </c>
      <c r="Q44" s="132">
        <v>1.7693259457330481E-3</v>
      </c>
      <c r="R44" s="132">
        <v>1.756</v>
      </c>
      <c r="S44" s="132">
        <v>10.288</v>
      </c>
      <c r="T44" s="132" t="str">
        <f t="shared" si="2"/>
        <v>4,25 (1,76;10,29)</v>
      </c>
      <c r="U44" s="50">
        <v>1.4727272727272731</v>
      </c>
      <c r="V44" s="50">
        <v>0.3448869880948815</v>
      </c>
      <c r="W44" s="50">
        <v>0.70799999999999996</v>
      </c>
      <c r="X44" s="50">
        <v>3.0659999999999998</v>
      </c>
      <c r="Y44" s="50" t="str">
        <f t="shared" si="3"/>
        <v>1,47 (0,71;3,07)</v>
      </c>
      <c r="Z44" s="132">
        <v>1.5079365079365079</v>
      </c>
      <c r="AA44" s="132">
        <v>0.29970117520209172</v>
      </c>
      <c r="AB44" s="132">
        <v>0.755</v>
      </c>
      <c r="AC44" s="132">
        <v>3.0129999999999999</v>
      </c>
      <c r="AD44" s="132" t="str">
        <f t="shared" si="4"/>
        <v>1,51 (0,76;3,01)</v>
      </c>
      <c r="AE44" s="50">
        <v>1.5079365079365079</v>
      </c>
      <c r="AF44" s="50">
        <v>0.29970117520209172</v>
      </c>
      <c r="AG44" s="50">
        <v>0.755</v>
      </c>
      <c r="AH44" s="50">
        <v>3.0129999999999999</v>
      </c>
      <c r="AI44" s="50" t="str">
        <f t="shared" si="7"/>
        <v>1,51 (0,76;3,01)</v>
      </c>
    </row>
    <row r="45" spans="1:35" x14ac:dyDescent="0.25">
      <c r="A45" s="45">
        <v>43</v>
      </c>
      <c r="B45" s="176"/>
      <c r="C45" s="172" t="s">
        <v>400</v>
      </c>
      <c r="D45" s="21" t="s">
        <v>49</v>
      </c>
      <c r="E45" s="49" t="s">
        <v>430</v>
      </c>
      <c r="F45" s="132">
        <v>0.83333333333333337</v>
      </c>
      <c r="G45" s="132">
        <v>1</v>
      </c>
      <c r="H45" s="132">
        <v>0.28799999999999998</v>
      </c>
      <c r="I45" s="132">
        <v>2.41</v>
      </c>
      <c r="J45" s="132" t="str">
        <f t="shared" si="0"/>
        <v>0,83 (0,29;2,41)</v>
      </c>
      <c r="K45" s="50">
        <v>0.98750000000000004</v>
      </c>
      <c r="L45" s="50">
        <v>1</v>
      </c>
      <c r="M45" s="50">
        <v>0.436</v>
      </c>
      <c r="N45" s="50">
        <v>2.2370000000000001</v>
      </c>
      <c r="O45" s="50" t="str">
        <f t="shared" si="1"/>
        <v>0,99 (0,44;2,24)</v>
      </c>
      <c r="P45" s="132">
        <v>0.57571214392803594</v>
      </c>
      <c r="Q45" s="132">
        <v>0.44432291744889801</v>
      </c>
      <c r="R45" s="132">
        <v>0.184</v>
      </c>
      <c r="S45" s="132">
        <v>1.8</v>
      </c>
      <c r="T45" s="132" t="str">
        <f t="shared" si="2"/>
        <v>0,58 (0,18;1,8)</v>
      </c>
      <c r="U45" s="50">
        <v>1.064516129032258</v>
      </c>
      <c r="V45" s="50">
        <v>1</v>
      </c>
      <c r="W45" s="50">
        <v>0.44700000000000001</v>
      </c>
      <c r="X45" s="50">
        <v>2.5369999999999999</v>
      </c>
      <c r="Y45" s="50" t="str">
        <f t="shared" si="3"/>
        <v>1,06 (0,45;2,54)</v>
      </c>
      <c r="Z45" s="132">
        <v>1.0266666666666671</v>
      </c>
      <c r="AA45" s="132">
        <v>1</v>
      </c>
      <c r="AB45" s="132">
        <v>0.46100000000000002</v>
      </c>
      <c r="AC45" s="132">
        <v>2.2869999999999999</v>
      </c>
      <c r="AD45" s="132" t="str">
        <f t="shared" si="4"/>
        <v>1,03 (0,46;2,29)</v>
      </c>
      <c r="AE45" s="50">
        <v>1.0266666666666671</v>
      </c>
      <c r="AF45" s="50">
        <v>1</v>
      </c>
      <c r="AG45" s="50">
        <v>0.46100000000000002</v>
      </c>
      <c r="AH45" s="50">
        <v>2.2869999999999999</v>
      </c>
      <c r="AI45" s="50" t="str">
        <f t="shared" si="7"/>
        <v>1,03 (0,46;2,29)</v>
      </c>
    </row>
    <row r="46" spans="1:35" x14ac:dyDescent="0.25">
      <c r="A46" s="45">
        <v>44</v>
      </c>
      <c r="B46" s="176"/>
      <c r="C46" s="173"/>
      <c r="D46" s="21" t="s">
        <v>50</v>
      </c>
      <c r="E46" s="49" t="s">
        <v>431</v>
      </c>
      <c r="F46" s="132">
        <v>2.2422360248447211</v>
      </c>
      <c r="G46" s="132">
        <v>0.12570880849404709</v>
      </c>
      <c r="H46" s="132">
        <v>0.88</v>
      </c>
      <c r="I46" s="132">
        <v>5.7110000000000003</v>
      </c>
      <c r="J46" s="132" t="str">
        <f t="shared" si="0"/>
        <v>2,24 (0,88;5,71)</v>
      </c>
      <c r="K46" s="50">
        <v>1.533333333333333</v>
      </c>
      <c r="L46" s="50">
        <v>0.29660889293406822</v>
      </c>
      <c r="M46" s="50">
        <v>0.76500000000000001</v>
      </c>
      <c r="N46" s="50">
        <v>3.073</v>
      </c>
      <c r="O46" s="50" t="str">
        <f t="shared" si="1"/>
        <v>1,53 (0,77;3,07)</v>
      </c>
      <c r="P46" s="132">
        <v>1.0707070707070709</v>
      </c>
      <c r="Q46" s="132">
        <v>1</v>
      </c>
      <c r="R46" s="132">
        <v>0.46</v>
      </c>
      <c r="S46" s="132">
        <v>2.4940000000000002</v>
      </c>
      <c r="T46" s="132" t="str">
        <f t="shared" si="2"/>
        <v>1,07 (0,46;2,49)</v>
      </c>
      <c r="U46" s="50">
        <v>0.97828054298642531</v>
      </c>
      <c r="V46" s="50">
        <v>1</v>
      </c>
      <c r="W46" s="50">
        <v>0.47099999999999997</v>
      </c>
      <c r="X46" s="50">
        <v>2.0310000000000001</v>
      </c>
      <c r="Y46" s="50" t="str">
        <f t="shared" si="3"/>
        <v>0,98 (0,47;2,03)</v>
      </c>
      <c r="Z46" s="132">
        <v>1.05</v>
      </c>
      <c r="AA46" s="132">
        <v>1</v>
      </c>
      <c r="AB46" s="132">
        <v>0.53900000000000003</v>
      </c>
      <c r="AC46" s="132">
        <v>2.0459999999999998</v>
      </c>
      <c r="AD46" s="132" t="str">
        <f t="shared" si="4"/>
        <v>1,05 (0,54;2,05)</v>
      </c>
      <c r="AE46" s="50">
        <v>1.05</v>
      </c>
      <c r="AF46" s="50">
        <v>1</v>
      </c>
      <c r="AG46" s="50">
        <v>0.53900000000000003</v>
      </c>
      <c r="AH46" s="50">
        <v>2.0459999999999998</v>
      </c>
      <c r="AI46" s="50" t="str">
        <f t="shared" si="7"/>
        <v>1,05 (0,54;2,05)</v>
      </c>
    </row>
    <row r="47" spans="1:35" x14ac:dyDescent="0.25">
      <c r="A47" s="45">
        <v>45</v>
      </c>
      <c r="B47" s="176"/>
      <c r="C47" s="173"/>
      <c r="D47" s="21" t="s">
        <v>51</v>
      </c>
      <c r="E47" s="49" t="s">
        <v>491</v>
      </c>
      <c r="F47" s="132">
        <v>0.38</v>
      </c>
      <c r="G47" s="132">
        <v>0.69850328288916452</v>
      </c>
      <c r="H47" s="132">
        <v>4.7E-2</v>
      </c>
      <c r="I47" s="132">
        <v>3.0579999999999998</v>
      </c>
      <c r="J47" s="132" t="str">
        <f t="shared" si="0"/>
        <v>0,38 (0,05;3,06)</v>
      </c>
      <c r="K47" s="50">
        <v>0.14833333333333329</v>
      </c>
      <c r="L47" s="50">
        <v>6.1277800522166442E-2</v>
      </c>
      <c r="M47" s="50">
        <v>1.9E-2</v>
      </c>
      <c r="N47" s="50">
        <v>1.175</v>
      </c>
      <c r="O47" s="50" t="str">
        <f t="shared" si="1"/>
        <v>0,15 (0,02;1,18)</v>
      </c>
      <c r="P47" s="132">
        <v>2.2415458937198069</v>
      </c>
      <c r="Q47" s="132">
        <v>0.24874307027602241</v>
      </c>
      <c r="R47" s="132">
        <v>0.63600000000000001</v>
      </c>
      <c r="S47" s="132">
        <v>7.9020000000000001</v>
      </c>
      <c r="T47" s="132" t="str">
        <f t="shared" si="2"/>
        <v>2,24 (0,64;7,9)</v>
      </c>
      <c r="U47" s="50">
        <v>0.82702702702702702</v>
      </c>
      <c r="V47" s="50">
        <v>1</v>
      </c>
      <c r="W47" s="50">
        <v>0.216</v>
      </c>
      <c r="X47" s="50">
        <v>3.1709999999999998</v>
      </c>
      <c r="Y47" s="50" t="str">
        <f t="shared" si="3"/>
        <v>0,83 (0,22;3,17)</v>
      </c>
      <c r="Z47" s="132">
        <v>0.92727272727272725</v>
      </c>
      <c r="AA47" s="132">
        <v>1</v>
      </c>
      <c r="AB47" s="132">
        <v>0.28799999999999998</v>
      </c>
      <c r="AC47" s="132">
        <v>2.9860000000000002</v>
      </c>
      <c r="AD47" s="132" t="str">
        <f t="shared" si="4"/>
        <v>0,93 (0,29;2,99)</v>
      </c>
      <c r="AE47" s="50">
        <v>0.92727272727272725</v>
      </c>
      <c r="AF47" s="50">
        <v>1</v>
      </c>
      <c r="AG47" s="50">
        <v>0.28799999999999998</v>
      </c>
      <c r="AH47" s="50">
        <v>2.9860000000000002</v>
      </c>
      <c r="AI47" s="50" t="str">
        <f t="shared" si="7"/>
        <v>0,93 (0,29;2,99)</v>
      </c>
    </row>
    <row r="48" spans="1:35" x14ac:dyDescent="0.25">
      <c r="A48" s="45">
        <v>46</v>
      </c>
      <c r="B48" s="176"/>
      <c r="C48" s="173"/>
      <c r="D48" s="21" t="s">
        <v>52</v>
      </c>
      <c r="E48" s="49" t="s">
        <v>432</v>
      </c>
      <c r="F48" s="132">
        <v>0.25647058823529412</v>
      </c>
      <c r="G48" s="132">
        <v>0.31347378639787971</v>
      </c>
      <c r="H48" s="132">
        <v>3.3000000000000002E-2</v>
      </c>
      <c r="I48" s="132">
        <v>2.0190000000000001</v>
      </c>
      <c r="J48" s="132" t="str">
        <f t="shared" si="0"/>
        <v>0,26 (0,03;2,02)</v>
      </c>
      <c r="K48" s="50">
        <v>0.98888888888888893</v>
      </c>
      <c r="L48" s="50">
        <v>1</v>
      </c>
      <c r="M48" s="50">
        <v>0.34799999999999998</v>
      </c>
      <c r="N48" s="50">
        <v>2.8079999999999998</v>
      </c>
      <c r="O48" s="50" t="str">
        <f t="shared" si="1"/>
        <v>0,99 (0,35;2,81)</v>
      </c>
      <c r="P48" s="132">
        <v>0.91666666666666663</v>
      </c>
      <c r="Q48" s="132">
        <v>1</v>
      </c>
      <c r="R48" s="132">
        <v>0.246</v>
      </c>
      <c r="S48" s="132">
        <v>3.4169999999999998</v>
      </c>
      <c r="T48" s="132" t="str">
        <f t="shared" si="2"/>
        <v>0,92 (0,25;3,42)</v>
      </c>
      <c r="U48" s="50">
        <v>1.087912087912088</v>
      </c>
      <c r="V48" s="50">
        <v>1</v>
      </c>
      <c r="W48" s="50">
        <v>0.36199999999999999</v>
      </c>
      <c r="X48" s="50">
        <v>3.2719999999999998</v>
      </c>
      <c r="Y48" s="50" t="str">
        <f t="shared" si="3"/>
        <v>1,09 (0,36;3,27)</v>
      </c>
      <c r="Z48" s="132">
        <v>0.90588235294117647</v>
      </c>
      <c r="AA48" s="132">
        <v>1</v>
      </c>
      <c r="AB48" s="132">
        <v>0.33</v>
      </c>
      <c r="AC48" s="132">
        <v>2.4889999999999999</v>
      </c>
      <c r="AD48" s="132" t="str">
        <f t="shared" si="4"/>
        <v>0,91 (0,33;2,49)</v>
      </c>
      <c r="AE48" s="50">
        <v>0.90588235294117647</v>
      </c>
      <c r="AF48" s="50">
        <v>1</v>
      </c>
      <c r="AG48" s="50">
        <v>0.33</v>
      </c>
      <c r="AH48" s="50">
        <v>2.4889999999999999</v>
      </c>
      <c r="AI48" s="50" t="str">
        <f t="shared" si="7"/>
        <v>0,91 (0,33;2,49)</v>
      </c>
    </row>
    <row r="49" spans="1:35" x14ac:dyDescent="0.25">
      <c r="A49" s="45">
        <v>47</v>
      </c>
      <c r="B49" s="176"/>
      <c r="C49" s="173"/>
      <c r="D49" s="21" t="s">
        <v>53</v>
      </c>
      <c r="E49" s="49" t="s">
        <v>492</v>
      </c>
      <c r="F49" s="132">
        <v>1.229166666666667</v>
      </c>
      <c r="G49" s="132">
        <v>0.68067007572187044</v>
      </c>
      <c r="H49" s="132">
        <v>0.246</v>
      </c>
      <c r="I49" s="132">
        <v>6.1520000000000001</v>
      </c>
      <c r="J49" s="132" t="str">
        <f t="shared" si="0"/>
        <v>1,23 (0,25;6,15)</v>
      </c>
      <c r="K49" s="50">
        <v>2.0869565217391299</v>
      </c>
      <c r="L49" s="50">
        <v>0.30442462437485401</v>
      </c>
      <c r="M49" s="50">
        <v>0.57499999999999996</v>
      </c>
      <c r="N49" s="50">
        <v>7.57</v>
      </c>
      <c r="O49" s="50" t="str">
        <f t="shared" si="1"/>
        <v>2,09 (0,58;7,57)</v>
      </c>
      <c r="P49" s="132">
        <v>0.49572649572649569</v>
      </c>
      <c r="Q49" s="132">
        <v>1</v>
      </c>
      <c r="R49" s="132">
        <v>0.06</v>
      </c>
      <c r="S49" s="132">
        <v>4.0860000000000003</v>
      </c>
      <c r="T49" s="132" t="str">
        <f t="shared" si="2"/>
        <v>0,5 (0,06;4,09)</v>
      </c>
      <c r="U49" s="50">
        <v>0</v>
      </c>
      <c r="V49" s="50">
        <v>6.3542834536196399E-2</v>
      </c>
      <c r="W49" s="50">
        <v>0</v>
      </c>
      <c r="X49" s="50"/>
      <c r="Y49" s="50" t="str">
        <f t="shared" si="3"/>
        <v/>
      </c>
      <c r="Z49" s="132">
        <v>1.3895131086142321</v>
      </c>
      <c r="AA49" s="132">
        <v>0.74603258392238225</v>
      </c>
      <c r="AB49" s="132">
        <v>0.34399999999999997</v>
      </c>
      <c r="AC49" s="132">
        <v>5.6050000000000004</v>
      </c>
      <c r="AD49" s="132" t="str">
        <f t="shared" si="4"/>
        <v>1,39 (0,34;5,61)</v>
      </c>
      <c r="AE49" s="50">
        <v>1.3895131086142321</v>
      </c>
      <c r="AF49" s="50">
        <v>0.74603258392238225</v>
      </c>
      <c r="AG49" s="50">
        <v>0.34399999999999997</v>
      </c>
      <c r="AH49" s="50">
        <v>5.6050000000000004</v>
      </c>
      <c r="AI49" s="50" t="str">
        <f t="shared" si="7"/>
        <v>1,39 (0,34;5,61)</v>
      </c>
    </row>
    <row r="50" spans="1:35" x14ac:dyDescent="0.25">
      <c r="A50" s="45">
        <v>48</v>
      </c>
      <c r="B50" s="176"/>
      <c r="C50" s="173"/>
      <c r="D50" s="21" t="s">
        <v>54</v>
      </c>
      <c r="E50" s="49" t="s">
        <v>433</v>
      </c>
      <c r="F50" s="132">
        <v>0.50242718446601942</v>
      </c>
      <c r="G50" s="132">
        <v>0.18116265638228821</v>
      </c>
      <c r="H50" s="132">
        <v>0.19500000000000001</v>
      </c>
      <c r="I50" s="132">
        <v>1.296</v>
      </c>
      <c r="J50" s="132" t="str">
        <f t="shared" si="0"/>
        <v>0,5 (0,2;1,3)</v>
      </c>
      <c r="K50" s="50">
        <v>1.0762499999999999</v>
      </c>
      <c r="L50" s="50">
        <v>1</v>
      </c>
      <c r="M50" s="50">
        <v>0.46400000000000002</v>
      </c>
      <c r="N50" s="50">
        <v>2.4980000000000002</v>
      </c>
      <c r="O50" s="50" t="str">
        <f t="shared" si="1"/>
        <v>1,08 (0,46;2,5)</v>
      </c>
      <c r="P50" s="132">
        <v>1.5841836734693879</v>
      </c>
      <c r="Q50" s="132">
        <v>0.59963921675211596</v>
      </c>
      <c r="R50" s="132">
        <v>0.505</v>
      </c>
      <c r="S50" s="132">
        <v>4.9740000000000002</v>
      </c>
      <c r="T50" s="132" t="str">
        <f t="shared" si="2"/>
        <v>1,58 (0,51;4,97)</v>
      </c>
      <c r="U50" s="50">
        <v>1.033707865168539</v>
      </c>
      <c r="V50" s="50">
        <v>1</v>
      </c>
      <c r="W50" s="50">
        <v>0.42</v>
      </c>
      <c r="X50" s="50">
        <v>2.5430000000000001</v>
      </c>
      <c r="Y50" s="50" t="str">
        <f t="shared" si="3"/>
        <v>1,03 (0,42;2,54)</v>
      </c>
      <c r="Z50" s="132">
        <v>0.92888888888888888</v>
      </c>
      <c r="AA50" s="132">
        <v>1</v>
      </c>
      <c r="AB50" s="132">
        <v>0.40799999999999997</v>
      </c>
      <c r="AC50" s="132">
        <v>2.1150000000000002</v>
      </c>
      <c r="AD50" s="132" t="str">
        <f t="shared" si="4"/>
        <v>0,93 (0,41;2,12)</v>
      </c>
      <c r="AE50" s="50">
        <v>0.92888888888888888</v>
      </c>
      <c r="AF50" s="50">
        <v>1</v>
      </c>
      <c r="AG50" s="50">
        <v>0.40799999999999997</v>
      </c>
      <c r="AH50" s="50">
        <v>2.1150000000000002</v>
      </c>
      <c r="AI50" s="50" t="str">
        <f t="shared" si="7"/>
        <v>0,93 (0,41;2,12)</v>
      </c>
    </row>
    <row r="51" spans="1:35" x14ac:dyDescent="0.25">
      <c r="A51" s="45">
        <v>49</v>
      </c>
      <c r="B51" s="176"/>
      <c r="C51" s="173"/>
      <c r="D51" s="21" t="s">
        <v>55</v>
      </c>
      <c r="E51" s="49" t="s">
        <v>434</v>
      </c>
      <c r="F51" s="132">
        <v>2.2200000000000002</v>
      </c>
      <c r="G51" s="132">
        <v>0.20650272782952059</v>
      </c>
      <c r="H51" s="132">
        <v>0.76900000000000002</v>
      </c>
      <c r="I51" s="132">
        <v>6.4059999999999997</v>
      </c>
      <c r="J51" s="132" t="str">
        <f t="shared" si="0"/>
        <v>2,22 (0,77;6,41)</v>
      </c>
      <c r="K51" s="50">
        <v>0.57744565217391308</v>
      </c>
      <c r="L51" s="50">
        <v>0.45560229168258481</v>
      </c>
      <c r="M51" s="50">
        <v>0.19900000000000001</v>
      </c>
      <c r="N51" s="50">
        <v>1.677</v>
      </c>
      <c r="O51" s="50" t="str">
        <f t="shared" si="1"/>
        <v>0,58 (0,2;1,68)</v>
      </c>
      <c r="P51" s="132">
        <v>0.74305555555555558</v>
      </c>
      <c r="Q51" s="132">
        <v>1</v>
      </c>
      <c r="R51" s="132">
        <v>0.20300000000000001</v>
      </c>
      <c r="S51" s="132">
        <v>2.726</v>
      </c>
      <c r="T51" s="132" t="str">
        <f t="shared" si="2"/>
        <v>0,74 (0,2;2,73)</v>
      </c>
      <c r="U51" s="50">
        <v>1.903846153846154</v>
      </c>
      <c r="V51" s="50">
        <v>0.19202238162145971</v>
      </c>
      <c r="W51" s="50">
        <v>0.72399999999999998</v>
      </c>
      <c r="X51" s="50">
        <v>5.0060000000000002</v>
      </c>
      <c r="Y51" s="50" t="str">
        <f t="shared" si="3"/>
        <v>1,9 (0,72;5,01)</v>
      </c>
      <c r="Z51" s="132">
        <v>0.93975903614457834</v>
      </c>
      <c r="AA51" s="132">
        <v>1</v>
      </c>
      <c r="AB51" s="132">
        <v>0.36399999999999999</v>
      </c>
      <c r="AC51" s="132">
        <v>2.4289999999999998</v>
      </c>
      <c r="AD51" s="132" t="str">
        <f t="shared" si="4"/>
        <v>0,94 (0,36;2,43)</v>
      </c>
      <c r="AE51" s="50">
        <v>0.93975903614457834</v>
      </c>
      <c r="AF51" s="50">
        <v>1</v>
      </c>
      <c r="AG51" s="50">
        <v>0.36399999999999999</v>
      </c>
      <c r="AH51" s="50">
        <v>2.4289999999999998</v>
      </c>
      <c r="AI51" s="50" t="str">
        <f t="shared" si="7"/>
        <v>0,94 (0,36;2,43)</v>
      </c>
    </row>
    <row r="52" spans="1:35" x14ac:dyDescent="0.25">
      <c r="A52" s="45">
        <v>50</v>
      </c>
      <c r="B52" s="176"/>
      <c r="C52" s="173"/>
      <c r="D52" s="156" t="s">
        <v>601</v>
      </c>
      <c r="E52" s="49"/>
      <c r="F52" s="160"/>
      <c r="G52" s="160"/>
      <c r="H52" s="160"/>
      <c r="I52" s="160"/>
      <c r="J52" s="132"/>
      <c r="K52" s="65"/>
      <c r="L52" s="65"/>
      <c r="M52" s="65"/>
      <c r="N52" s="65"/>
      <c r="O52" s="50"/>
      <c r="P52" s="160"/>
      <c r="Q52" s="160"/>
      <c r="R52" s="160"/>
      <c r="S52" s="160"/>
      <c r="T52" s="132"/>
      <c r="U52" s="65"/>
      <c r="V52" s="65"/>
      <c r="W52" s="65"/>
      <c r="X52" s="65"/>
      <c r="Y52" s="50"/>
      <c r="Z52" s="160"/>
      <c r="AA52" s="160"/>
      <c r="AB52" s="160"/>
      <c r="AC52" s="160"/>
      <c r="AD52" s="132"/>
      <c r="AE52" s="65"/>
      <c r="AF52" s="65"/>
      <c r="AG52" s="65"/>
      <c r="AH52" s="65"/>
      <c r="AI52" s="50"/>
    </row>
    <row r="53" spans="1:35" x14ac:dyDescent="0.25">
      <c r="A53" s="45">
        <v>51</v>
      </c>
      <c r="B53" s="176"/>
      <c r="C53" s="173"/>
      <c r="D53" s="20" t="s">
        <v>56</v>
      </c>
      <c r="E53" s="49"/>
      <c r="F53" s="131">
        <v>1.1399060240902275</v>
      </c>
      <c r="G53" s="131"/>
      <c r="H53" s="131">
        <v>0.68191594377218301</v>
      </c>
      <c r="I53" s="131">
        <v>1.9054925399886145</v>
      </c>
      <c r="J53" s="132" t="str">
        <f t="shared" si="0"/>
        <v>1,14 (0,68;1,91)</v>
      </c>
      <c r="K53" s="140">
        <v>1.002637049104725</v>
      </c>
      <c r="L53" s="140"/>
      <c r="M53" s="140">
        <v>0.9630469247073441</v>
      </c>
      <c r="N53" s="141">
        <v>1.0438546933140571</v>
      </c>
      <c r="O53" s="50" t="str">
        <f t="shared" si="1"/>
        <v>1 (0,96;1,04)</v>
      </c>
      <c r="P53" s="133">
        <v>0.97729976984838496</v>
      </c>
      <c r="Q53" s="133"/>
      <c r="R53" s="133">
        <v>0.92674214010943201</v>
      </c>
      <c r="S53" s="134">
        <v>1.0306155281046396</v>
      </c>
      <c r="T53" s="132" t="str">
        <f t="shared" si="2"/>
        <v>0,98 (0,93;1,03)</v>
      </c>
      <c r="U53" s="140">
        <v>0.99127594289258436</v>
      </c>
      <c r="V53" s="140"/>
      <c r="W53" s="140">
        <v>0.94685174474119749</v>
      </c>
      <c r="X53" s="141">
        <v>1.0377844265642275</v>
      </c>
      <c r="Y53" s="50" t="str">
        <f t="shared" si="3"/>
        <v>0,99 (0,95;1,04)</v>
      </c>
      <c r="Z53" s="133">
        <v>1.0004689994818223</v>
      </c>
      <c r="AA53" s="133"/>
      <c r="AB53" s="133">
        <v>0.96058078188931528</v>
      </c>
      <c r="AC53" s="134">
        <v>1.0420135794883034</v>
      </c>
      <c r="AD53" s="132" t="str">
        <f t="shared" si="4"/>
        <v>1 (0,96;1,04)</v>
      </c>
      <c r="AE53" s="140">
        <v>1.0004689994818223</v>
      </c>
      <c r="AF53" s="140"/>
      <c r="AG53" s="140">
        <v>0.96058078188931528</v>
      </c>
      <c r="AH53" s="141">
        <v>1.0420135794883034</v>
      </c>
      <c r="AI53" s="50" t="str">
        <f t="shared" ref="AI53:AI71" si="8">IF(AE53&gt;0,_xlfn.TEXTJOIN("",1,ROUND(AE53,2)," (",ROUND(AG53,2),";",ROUND(AH53,2),")"),"")</f>
        <v>1 (0,96;1,04)</v>
      </c>
    </row>
    <row r="54" spans="1:35" x14ac:dyDescent="0.25">
      <c r="A54" s="45">
        <v>52</v>
      </c>
      <c r="B54" s="176"/>
      <c r="C54" s="174"/>
      <c r="D54" s="20" t="s">
        <v>63</v>
      </c>
      <c r="E54" s="49"/>
      <c r="F54" s="131">
        <v>0.97514955216915911</v>
      </c>
      <c r="G54" s="131"/>
      <c r="H54" s="131">
        <v>0.92810480336456691</v>
      </c>
      <c r="I54" s="131">
        <v>1.0245789544978616</v>
      </c>
      <c r="J54" s="132" t="str">
        <f t="shared" si="0"/>
        <v>0,98 (0,93;1,02)</v>
      </c>
      <c r="K54" s="140">
        <v>1.0881476887494146</v>
      </c>
      <c r="L54" s="140"/>
      <c r="M54" s="140">
        <v>0.57458781868805919</v>
      </c>
      <c r="N54" s="141">
        <v>2.0607213623745753</v>
      </c>
      <c r="O54" s="50" t="str">
        <f t="shared" si="1"/>
        <v>1,09 (0,57;2,06)</v>
      </c>
      <c r="P54" s="133">
        <v>1.3459156699774493</v>
      </c>
      <c r="Q54" s="133"/>
      <c r="R54" s="133">
        <v>0.6220199724518104</v>
      </c>
      <c r="S54" s="134">
        <v>2.9122682082868123</v>
      </c>
      <c r="T54" s="132" t="str">
        <f t="shared" si="2"/>
        <v>1,35 (0,62;2,91)</v>
      </c>
      <c r="U54" s="140">
        <v>1.2930830349814946</v>
      </c>
      <c r="V54" s="140"/>
      <c r="W54" s="140">
        <v>0.64219770473569071</v>
      </c>
      <c r="X54" s="141">
        <v>2.6036588468423827</v>
      </c>
      <c r="Y54" s="50" t="str">
        <f t="shared" si="3"/>
        <v>1,29 (0,64;2,6)</v>
      </c>
      <c r="Z54" s="133">
        <v>1.1292939819504828</v>
      </c>
      <c r="AA54" s="133"/>
      <c r="AB54" s="133">
        <v>0.58528527617580617</v>
      </c>
      <c r="AC54" s="134">
        <v>2.178945805714247</v>
      </c>
      <c r="AD54" s="132" t="str">
        <f t="shared" si="4"/>
        <v>1,13 (0,59;2,18)</v>
      </c>
      <c r="AE54" s="140">
        <v>1.1292939819504828</v>
      </c>
      <c r="AF54" s="140"/>
      <c r="AG54" s="140">
        <v>0.58528527617580617</v>
      </c>
      <c r="AH54" s="141">
        <v>2.178945805714247</v>
      </c>
      <c r="AI54" s="50" t="str">
        <f t="shared" si="8"/>
        <v>1,13 (0,59;2,18)</v>
      </c>
    </row>
    <row r="55" spans="1:35" ht="23.25" x14ac:dyDescent="0.25">
      <c r="A55" s="45">
        <v>53</v>
      </c>
      <c r="B55" s="176"/>
      <c r="C55" s="33" t="s">
        <v>2</v>
      </c>
      <c r="D55" s="20" t="s">
        <v>57</v>
      </c>
      <c r="E55" s="49"/>
      <c r="F55" s="131">
        <v>1.4497174552953536</v>
      </c>
      <c r="G55" s="131"/>
      <c r="H55" s="131">
        <v>0.70779557158668205</v>
      </c>
      <c r="I55" s="131">
        <v>2.9693329324972297</v>
      </c>
      <c r="J55" s="132" t="str">
        <f t="shared" si="0"/>
        <v>1,45 (0,71;2,97)</v>
      </c>
      <c r="K55" s="140">
        <v>0.59734448584872635</v>
      </c>
      <c r="L55" s="140"/>
      <c r="M55" s="140">
        <v>0.36446586484593646</v>
      </c>
      <c r="N55" s="141">
        <v>0.97902291871616287</v>
      </c>
      <c r="O55" s="50" t="str">
        <f t="shared" si="1"/>
        <v>0,6 (0,36;0,98)</v>
      </c>
      <c r="P55" s="133">
        <v>1.0347544404748081</v>
      </c>
      <c r="Q55" s="133"/>
      <c r="R55" s="133">
        <v>0.56332669364624377</v>
      </c>
      <c r="S55" s="134">
        <v>1.9007030274953007</v>
      </c>
      <c r="T55" s="132" t="str">
        <f t="shared" si="2"/>
        <v>1,03 (0,56;1,9)</v>
      </c>
      <c r="U55" s="140">
        <v>1.2041921884796598</v>
      </c>
      <c r="V55" s="140"/>
      <c r="W55" s="140">
        <v>0.72330315029359171</v>
      </c>
      <c r="X55" s="141">
        <v>2.0048009278085397</v>
      </c>
      <c r="Y55" s="50" t="str">
        <f t="shared" si="3"/>
        <v>1,2 (0,72;2)</v>
      </c>
      <c r="Z55" s="133">
        <v>0.70138738691757796</v>
      </c>
      <c r="AA55" s="133"/>
      <c r="AB55" s="133">
        <v>0.43336751486139496</v>
      </c>
      <c r="AC55" s="134">
        <v>1.1351664572375897</v>
      </c>
      <c r="AD55" s="132" t="str">
        <f t="shared" si="4"/>
        <v>0,7 (0,43;1,14)</v>
      </c>
      <c r="AE55" s="140">
        <v>0.70138738691757796</v>
      </c>
      <c r="AF55" s="140"/>
      <c r="AG55" s="140">
        <v>0.43336751486139496</v>
      </c>
      <c r="AH55" s="141">
        <v>1.1351664572375897</v>
      </c>
      <c r="AI55" s="50" t="str">
        <f t="shared" si="8"/>
        <v>0,7 (0,43;1,14)</v>
      </c>
    </row>
    <row r="56" spans="1:35" x14ac:dyDescent="0.25">
      <c r="A56" s="45">
        <v>54</v>
      </c>
      <c r="B56" s="176"/>
      <c r="C56" s="172" t="s">
        <v>401</v>
      </c>
      <c r="D56" s="21" t="s">
        <v>58</v>
      </c>
      <c r="E56" s="49" t="s">
        <v>493</v>
      </c>
      <c r="F56" s="132">
        <v>0.88153035086341514</v>
      </c>
      <c r="G56" s="132"/>
      <c r="H56" s="132">
        <v>0.48015713043760555</v>
      </c>
      <c r="I56" s="132">
        <v>1.6184197010365051</v>
      </c>
      <c r="J56" s="132" t="str">
        <f t="shared" si="0"/>
        <v>0,88 (0,48;1,62)</v>
      </c>
      <c r="K56" s="50"/>
      <c r="L56" s="50">
        <v>1</v>
      </c>
      <c r="M56" s="50"/>
      <c r="N56" s="50"/>
      <c r="O56" s="50" t="str">
        <f t="shared" si="1"/>
        <v/>
      </c>
      <c r="P56" s="132"/>
      <c r="Q56" s="132">
        <v>1</v>
      </c>
      <c r="R56" s="132"/>
      <c r="S56" s="132"/>
      <c r="T56" s="132" t="str">
        <f t="shared" si="2"/>
        <v/>
      </c>
      <c r="U56" s="50"/>
      <c r="V56" s="50">
        <v>1</v>
      </c>
      <c r="W56" s="50"/>
      <c r="X56" s="50"/>
      <c r="Y56" s="50" t="str">
        <f t="shared" si="3"/>
        <v/>
      </c>
      <c r="Z56" s="132"/>
      <c r="AA56" s="132">
        <v>1</v>
      </c>
      <c r="AB56" s="132"/>
      <c r="AC56" s="132"/>
      <c r="AD56" s="132" t="str">
        <f t="shared" si="4"/>
        <v/>
      </c>
      <c r="AE56" s="50"/>
      <c r="AF56" s="50">
        <v>1</v>
      </c>
      <c r="AG56" s="50"/>
      <c r="AH56" s="50"/>
      <c r="AI56" s="50" t="str">
        <f t="shared" si="8"/>
        <v/>
      </c>
    </row>
    <row r="57" spans="1:35" x14ac:dyDescent="0.25">
      <c r="A57" s="45">
        <v>55</v>
      </c>
      <c r="B57" s="176"/>
      <c r="C57" s="173"/>
      <c r="D57" s="21" t="s">
        <v>59</v>
      </c>
      <c r="E57" s="49" t="s">
        <v>435</v>
      </c>
      <c r="F57" s="132">
        <v>2.2222222222222219</v>
      </c>
      <c r="G57" s="132">
        <v>0.1056808772079066</v>
      </c>
      <c r="H57" s="132">
        <v>0.85499999999999998</v>
      </c>
      <c r="I57" s="132">
        <v>5.7779999999999996</v>
      </c>
      <c r="J57" s="132" t="str">
        <f t="shared" si="0"/>
        <v>2,22 (0,86;5,78)</v>
      </c>
      <c r="K57" s="50">
        <v>1.0526315789473679</v>
      </c>
      <c r="L57" s="50">
        <v>1</v>
      </c>
      <c r="M57" s="50">
        <v>0.44900000000000001</v>
      </c>
      <c r="N57" s="50">
        <v>2.4689999999999999</v>
      </c>
      <c r="O57" s="50" t="str">
        <f t="shared" si="1"/>
        <v>1,05 (0,45;2,47)</v>
      </c>
      <c r="P57" s="132">
        <v>1.2670807453416151</v>
      </c>
      <c r="Q57" s="132">
        <v>0.60023473508985226</v>
      </c>
      <c r="R57" s="132">
        <v>0.46</v>
      </c>
      <c r="S57" s="132">
        <v>3.492</v>
      </c>
      <c r="T57" s="132" t="str">
        <f t="shared" si="2"/>
        <v>1,27 (0,46;3,49)</v>
      </c>
      <c r="U57" s="50">
        <v>1.631578947368421</v>
      </c>
      <c r="V57" s="50">
        <v>0.347874462059302</v>
      </c>
      <c r="W57" s="50">
        <v>0.68400000000000005</v>
      </c>
      <c r="X57" s="50">
        <v>3.8919999999999999</v>
      </c>
      <c r="Y57" s="50" t="str">
        <f t="shared" si="3"/>
        <v>1,63 (0,68;3,89)</v>
      </c>
      <c r="Z57" s="132">
        <v>2.0810810810810811</v>
      </c>
      <c r="AA57" s="132">
        <v>0.13710339118852449</v>
      </c>
      <c r="AB57" s="132">
        <v>0.82599999999999996</v>
      </c>
      <c r="AC57" s="132">
        <v>5.2430000000000003</v>
      </c>
      <c r="AD57" s="132" t="str">
        <f t="shared" si="4"/>
        <v>2,08 (0,83;5,24)</v>
      </c>
      <c r="AE57" s="50">
        <v>2.0810810810810811</v>
      </c>
      <c r="AF57" s="50">
        <v>0.13710339118852449</v>
      </c>
      <c r="AG57" s="50">
        <v>0.82599999999999996</v>
      </c>
      <c r="AH57" s="50">
        <v>5.2430000000000003</v>
      </c>
      <c r="AI57" s="50" t="str">
        <f t="shared" si="8"/>
        <v>2,08 (0,83;5,24)</v>
      </c>
    </row>
    <row r="58" spans="1:35" x14ac:dyDescent="0.25">
      <c r="A58" s="45">
        <v>56</v>
      </c>
      <c r="B58" s="176"/>
      <c r="C58" s="173"/>
      <c r="D58" s="21" t="s">
        <v>60</v>
      </c>
      <c r="E58" s="49" t="s">
        <v>436</v>
      </c>
      <c r="F58" s="132">
        <v>0.45</v>
      </c>
      <c r="G58" s="132">
        <v>0.1056808772079066</v>
      </c>
      <c r="H58" s="132">
        <v>0.17299999999999999</v>
      </c>
      <c r="I58" s="132">
        <v>1.17</v>
      </c>
      <c r="J58" s="132" t="str">
        <f t="shared" si="0"/>
        <v>0,45 (0,17;1,17)</v>
      </c>
      <c r="K58" s="50">
        <v>0.95</v>
      </c>
      <c r="L58" s="50">
        <v>1</v>
      </c>
      <c r="M58" s="50">
        <v>0.40500000000000003</v>
      </c>
      <c r="N58" s="50">
        <v>2.2280000000000002</v>
      </c>
      <c r="O58" s="50" t="str">
        <f t="shared" si="1"/>
        <v>0,95 (0,41;2,23)</v>
      </c>
      <c r="P58" s="132">
        <v>0.78921568627450978</v>
      </c>
      <c r="Q58" s="132">
        <v>0.60023473508985237</v>
      </c>
      <c r="R58" s="132">
        <v>0.28599999999999998</v>
      </c>
      <c r="S58" s="132">
        <v>2.1749999999999998</v>
      </c>
      <c r="T58" s="132" t="str">
        <f t="shared" si="2"/>
        <v>0,79 (0,29;2,18)</v>
      </c>
      <c r="U58" s="50">
        <v>0.61290322580645162</v>
      </c>
      <c r="V58" s="50">
        <v>0.347874462059302</v>
      </c>
      <c r="W58" s="50">
        <v>0.25700000000000001</v>
      </c>
      <c r="X58" s="50">
        <v>1.462</v>
      </c>
      <c r="Y58" s="50" t="str">
        <f t="shared" si="3"/>
        <v>0,61 (0,26;1,46)</v>
      </c>
      <c r="Z58" s="132">
        <v>0.48051948051948051</v>
      </c>
      <c r="AA58" s="132">
        <v>0.13710339118852449</v>
      </c>
      <c r="AB58" s="132">
        <v>0.191</v>
      </c>
      <c r="AC58" s="132">
        <v>1.2110000000000001</v>
      </c>
      <c r="AD58" s="132" t="str">
        <f t="shared" si="4"/>
        <v>0,48 (0,19;1,21)</v>
      </c>
      <c r="AE58" s="50">
        <v>0.48051948051948051</v>
      </c>
      <c r="AF58" s="50">
        <v>0.13710339118852449</v>
      </c>
      <c r="AG58" s="50">
        <v>0.191</v>
      </c>
      <c r="AH58" s="50">
        <v>1.2110000000000001</v>
      </c>
      <c r="AI58" s="50" t="str">
        <f t="shared" si="8"/>
        <v>0,48 (0,19;1,21)</v>
      </c>
    </row>
    <row r="59" spans="1:35" x14ac:dyDescent="0.25">
      <c r="A59" s="45">
        <v>57</v>
      </c>
      <c r="B59" s="176"/>
      <c r="C59" s="173"/>
      <c r="D59" s="20" t="s">
        <v>61</v>
      </c>
      <c r="E59" s="49"/>
      <c r="F59" s="131">
        <v>0.69762994576717796</v>
      </c>
      <c r="G59" s="131"/>
      <c r="H59" s="131">
        <v>3.3085807234058177E-2</v>
      </c>
      <c r="I59" s="131">
        <v>14.70985845344963</v>
      </c>
      <c r="J59" s="132" t="str">
        <f t="shared" si="0"/>
        <v>0,7 (0,03;14,71)</v>
      </c>
      <c r="K59" s="140">
        <v>3.7458760927337575</v>
      </c>
      <c r="L59" s="140"/>
      <c r="M59" s="140">
        <v>0.36394634881214133</v>
      </c>
      <c r="N59" s="141">
        <v>38.554000467132099</v>
      </c>
      <c r="O59" s="50" t="str">
        <f t="shared" si="1"/>
        <v>3,75 (0,36;38,55)</v>
      </c>
      <c r="P59" s="133">
        <v>207.88706129392227</v>
      </c>
      <c r="Q59" s="133"/>
      <c r="R59" s="133">
        <v>7.535527569473107</v>
      </c>
      <c r="S59" s="134">
        <v>5735.1034622310872</v>
      </c>
      <c r="T59" s="132" t="str">
        <f t="shared" si="2"/>
        <v>207,89 (7,54;5735,1)</v>
      </c>
      <c r="U59" s="140">
        <v>1.1758835031807293</v>
      </c>
      <c r="V59" s="140"/>
      <c r="W59" s="140">
        <v>6.6511663659245726E-2</v>
      </c>
      <c r="X59" s="141">
        <v>20.78886524529711</v>
      </c>
      <c r="Y59" s="50" t="str">
        <f t="shared" si="3"/>
        <v>1,18 (0,07;20,79)</v>
      </c>
      <c r="Z59" s="133">
        <v>2.8125090359821354</v>
      </c>
      <c r="AA59" s="133"/>
      <c r="AB59" s="133">
        <v>0.26249322413224146</v>
      </c>
      <c r="AC59" s="134">
        <v>30.134900066967361</v>
      </c>
      <c r="AD59" s="132" t="str">
        <f t="shared" si="4"/>
        <v>2,81 (0,26;30,13)</v>
      </c>
      <c r="AE59" s="140">
        <v>2.8125090359821354</v>
      </c>
      <c r="AF59" s="140"/>
      <c r="AG59" s="140">
        <v>0.26249322413224146</v>
      </c>
      <c r="AH59" s="141">
        <v>30.134900066967361</v>
      </c>
      <c r="AI59" s="50" t="str">
        <f t="shared" si="8"/>
        <v>2,81 (0,26;30,13)</v>
      </c>
    </row>
    <row r="60" spans="1:35" x14ac:dyDescent="0.25">
      <c r="A60" s="45">
        <v>58</v>
      </c>
      <c r="B60" s="177"/>
      <c r="C60" s="174"/>
      <c r="D60" s="20" t="s">
        <v>62</v>
      </c>
      <c r="E60" s="49"/>
      <c r="F60" s="131">
        <v>1.0094845797022836</v>
      </c>
      <c r="G60" s="131"/>
      <c r="H60" s="131">
        <v>0.99828565704494732</v>
      </c>
      <c r="I60" s="131">
        <v>1.0208091336033427</v>
      </c>
      <c r="J60" s="132" t="str">
        <f t="shared" si="0"/>
        <v>1,01 (1;1,02)</v>
      </c>
      <c r="K60" s="140">
        <v>0.99636351926387623</v>
      </c>
      <c r="L60" s="140"/>
      <c r="M60" s="140">
        <v>0.98623409211503288</v>
      </c>
      <c r="N60" s="141">
        <v>1.0065969838772366</v>
      </c>
      <c r="O60" s="50" t="str">
        <f t="shared" si="1"/>
        <v>1 (0,99;1,01)</v>
      </c>
      <c r="P60" s="133">
        <v>1.0069678808197242</v>
      </c>
      <c r="Q60" s="133"/>
      <c r="R60" s="133">
        <v>0.99442653866328601</v>
      </c>
      <c r="S60" s="134">
        <v>1.01966738977579</v>
      </c>
      <c r="T60" s="132" t="str">
        <f t="shared" si="2"/>
        <v>1,01 (0,99;1,02)</v>
      </c>
      <c r="U60" s="140">
        <v>1.014884624526974</v>
      </c>
      <c r="V60" s="140"/>
      <c r="W60" s="140">
        <v>1.0029425107258787</v>
      </c>
      <c r="X60" s="141">
        <v>1.0269689339978243</v>
      </c>
      <c r="Y60" s="50" t="str">
        <f t="shared" si="3"/>
        <v>1,01 (1;1,03)</v>
      </c>
      <c r="Z60" s="133">
        <v>1.0097596052769964</v>
      </c>
      <c r="AA60" s="133"/>
      <c r="AB60" s="133">
        <v>0.99928001213479489</v>
      </c>
      <c r="AC60" s="134">
        <v>1.0203490994190101</v>
      </c>
      <c r="AD60" s="132" t="str">
        <f t="shared" si="4"/>
        <v>1,01 (1;1,02)</v>
      </c>
      <c r="AE60" s="140">
        <v>1.0097596052769964</v>
      </c>
      <c r="AF60" s="140"/>
      <c r="AG60" s="140">
        <v>0.99928001213479489</v>
      </c>
      <c r="AH60" s="141">
        <v>1.0203490994190101</v>
      </c>
      <c r="AI60" s="50" t="str">
        <f t="shared" si="8"/>
        <v>1,01 (1;1,02)</v>
      </c>
    </row>
    <row r="61" spans="1:35" x14ac:dyDescent="0.25">
      <c r="A61" s="45">
        <v>59</v>
      </c>
      <c r="B61" s="181" t="s">
        <v>176</v>
      </c>
      <c r="C61" s="37"/>
      <c r="D61" s="22" t="s">
        <v>64</v>
      </c>
      <c r="E61" s="49" t="s">
        <v>437</v>
      </c>
      <c r="F61" s="132">
        <v>1.5</v>
      </c>
      <c r="G61" s="132">
        <v>1</v>
      </c>
      <c r="H61" s="132">
        <v>0.32</v>
      </c>
      <c r="I61" s="132">
        <v>7.0380000000000003</v>
      </c>
      <c r="J61" s="132" t="str">
        <f t="shared" si="0"/>
        <v>1,5 (0,32;7,04)</v>
      </c>
      <c r="K61" s="50">
        <v>1.584269662921348</v>
      </c>
      <c r="L61" s="50">
        <v>0.5800245790065679</v>
      </c>
      <c r="M61" s="50">
        <v>0.48399999999999999</v>
      </c>
      <c r="N61" s="50">
        <v>5.1840000000000002</v>
      </c>
      <c r="O61" s="50" t="str">
        <f t="shared" si="1"/>
        <v>1,58 (0,48;5,18)</v>
      </c>
      <c r="P61" s="132">
        <v>0.61061946902654862</v>
      </c>
      <c r="Q61" s="132">
        <v>0.48750222564784579</v>
      </c>
      <c r="R61" s="132">
        <v>0.18099999999999999</v>
      </c>
      <c r="S61" s="132">
        <v>2.0619999999999998</v>
      </c>
      <c r="T61" s="132" t="str">
        <f t="shared" si="2"/>
        <v>0,61 (0,18;2,06)</v>
      </c>
      <c r="U61" s="50">
        <v>1.61952861952862</v>
      </c>
      <c r="V61" s="50">
        <v>0.56274169750675285</v>
      </c>
      <c r="W61" s="50">
        <v>0.437</v>
      </c>
      <c r="X61" s="50">
        <v>6.008</v>
      </c>
      <c r="Y61" s="50" t="str">
        <f t="shared" si="3"/>
        <v>1,62 (0,44;6,01)</v>
      </c>
      <c r="Z61" s="132">
        <v>1.3809523809523809</v>
      </c>
      <c r="AA61" s="132">
        <v>0.58951846451281553</v>
      </c>
      <c r="AB61" s="132">
        <v>0.48399999999999999</v>
      </c>
      <c r="AC61" s="132">
        <v>3.9380000000000002</v>
      </c>
      <c r="AD61" s="132" t="str">
        <f t="shared" si="4"/>
        <v>1,38 (0,48;3,94)</v>
      </c>
      <c r="AE61" s="50">
        <v>1.3809523809523809</v>
      </c>
      <c r="AF61" s="50">
        <v>0.58951846451281553</v>
      </c>
      <c r="AG61" s="50">
        <v>0.48399999999999999</v>
      </c>
      <c r="AH61" s="50">
        <v>3.9380000000000002</v>
      </c>
      <c r="AI61" s="50" t="str">
        <f t="shared" si="8"/>
        <v>1,38 (0,48;3,94)</v>
      </c>
    </row>
    <row r="62" spans="1:35" x14ac:dyDescent="0.25">
      <c r="A62" s="45">
        <v>60</v>
      </c>
      <c r="B62" s="182"/>
      <c r="C62" s="38"/>
      <c r="D62" s="22" t="s">
        <v>65</v>
      </c>
      <c r="E62" s="49"/>
      <c r="F62" s="131">
        <v>1.0200095287080195</v>
      </c>
      <c r="G62" s="131"/>
      <c r="H62" s="131">
        <v>0.98232685013366317</v>
      </c>
      <c r="I62" s="131">
        <v>1.0591377386392202</v>
      </c>
      <c r="J62" s="132" t="str">
        <f t="shared" si="0"/>
        <v>1,02 (0,98;1,06)</v>
      </c>
      <c r="K62" s="140">
        <v>0.97699480128072747</v>
      </c>
      <c r="L62" s="140"/>
      <c r="M62" s="140">
        <v>0.9401352904826954</v>
      </c>
      <c r="N62" s="141">
        <v>1.0152994482735436</v>
      </c>
      <c r="O62" s="50" t="str">
        <f t="shared" si="1"/>
        <v>0,98 (0,94;1,02)</v>
      </c>
      <c r="P62" s="133">
        <v>0.98909821160092026</v>
      </c>
      <c r="Q62" s="133"/>
      <c r="R62" s="133">
        <v>0.93736740588552392</v>
      </c>
      <c r="S62" s="134">
        <v>1.0436839024373072</v>
      </c>
      <c r="T62" s="132" t="str">
        <f t="shared" si="2"/>
        <v>0,99 (0,94;1,04)</v>
      </c>
      <c r="U62" s="140">
        <v>1.0384147030761122</v>
      </c>
      <c r="V62" s="140"/>
      <c r="W62" s="140">
        <v>0.997830748211047</v>
      </c>
      <c r="X62" s="141">
        <v>1.0806492959831924</v>
      </c>
      <c r="Y62" s="50" t="str">
        <f t="shared" si="3"/>
        <v>1,04 (1;1,08)</v>
      </c>
      <c r="Z62" s="133">
        <v>1.0073350350175296</v>
      </c>
      <c r="AA62" s="133"/>
      <c r="AB62" s="133">
        <v>0.97117064955422761</v>
      </c>
      <c r="AC62" s="134">
        <v>1.0448461073648914</v>
      </c>
      <c r="AD62" s="132" t="str">
        <f t="shared" si="4"/>
        <v>1,01 (0,97;1,04)</v>
      </c>
      <c r="AE62" s="140">
        <v>1.0073350350175296</v>
      </c>
      <c r="AF62" s="140"/>
      <c r="AG62" s="140">
        <v>0.97117064955422761</v>
      </c>
      <c r="AH62" s="141">
        <v>1.0448461073648914</v>
      </c>
      <c r="AI62" s="50" t="str">
        <f t="shared" si="8"/>
        <v>1,01 (0,97;1,04)</v>
      </c>
    </row>
    <row r="63" spans="1:35" x14ac:dyDescent="0.25">
      <c r="A63" s="45">
        <v>61</v>
      </c>
      <c r="B63" s="182"/>
      <c r="C63" s="38"/>
      <c r="D63" s="22" t="s">
        <v>66</v>
      </c>
      <c r="E63" s="49"/>
      <c r="F63" s="131">
        <v>0.99070372968923748</v>
      </c>
      <c r="G63" s="131"/>
      <c r="H63" s="131">
        <v>0.94147291395474464</v>
      </c>
      <c r="I63" s="131">
        <v>1.042508887374475</v>
      </c>
      <c r="J63" s="132" t="str">
        <f t="shared" si="0"/>
        <v>0,99 (0,94;1,04)</v>
      </c>
      <c r="K63" s="140">
        <v>1.0192526856962392</v>
      </c>
      <c r="L63" s="140"/>
      <c r="M63" s="140">
        <v>0.96869749037855057</v>
      </c>
      <c r="N63" s="141">
        <v>1.0724462978561258</v>
      </c>
      <c r="O63" s="50" t="str">
        <f t="shared" si="1"/>
        <v>1,02 (0,97;1,07)</v>
      </c>
      <c r="P63" s="133">
        <v>1.0155956812946876</v>
      </c>
      <c r="Q63" s="133"/>
      <c r="R63" s="133">
        <v>0.9494674301329511</v>
      </c>
      <c r="S63" s="134">
        <v>1.0863296150348116</v>
      </c>
      <c r="T63" s="132" t="str">
        <f t="shared" si="2"/>
        <v>1,02 (0,95;1,09)</v>
      </c>
      <c r="U63" s="140">
        <v>0.98196628343476988</v>
      </c>
      <c r="V63" s="140"/>
      <c r="W63" s="140">
        <v>0.93415548085371569</v>
      </c>
      <c r="X63" s="141">
        <v>1.0322240800016169</v>
      </c>
      <c r="Y63" s="50" t="str">
        <f t="shared" si="3"/>
        <v>0,98 (0,93;1,03)</v>
      </c>
      <c r="Z63" s="133">
        <v>0.98769282381948631</v>
      </c>
      <c r="AA63" s="133"/>
      <c r="AB63" s="133">
        <v>0.94209271942521833</v>
      </c>
      <c r="AC63" s="134">
        <v>1.0355001096067247</v>
      </c>
      <c r="AD63" s="132" t="str">
        <f t="shared" si="4"/>
        <v>0,99 (0,94;1,04)</v>
      </c>
      <c r="AE63" s="140">
        <v>0.98769282381948631</v>
      </c>
      <c r="AF63" s="140"/>
      <c r="AG63" s="140">
        <v>0.94209271942521833</v>
      </c>
      <c r="AH63" s="141">
        <v>1.0355001096067247</v>
      </c>
      <c r="AI63" s="50" t="str">
        <f t="shared" si="8"/>
        <v>0,99 (0,94;1,04)</v>
      </c>
    </row>
    <row r="64" spans="1:35" x14ac:dyDescent="0.25">
      <c r="A64" s="45">
        <v>62</v>
      </c>
      <c r="B64" s="182"/>
      <c r="C64" s="38"/>
      <c r="D64" s="22" t="s">
        <v>67</v>
      </c>
      <c r="E64" s="49"/>
      <c r="F64" s="131">
        <v>1.005397459144368</v>
      </c>
      <c r="G64" s="131"/>
      <c r="H64" s="131">
        <v>0.92955416914752176</v>
      </c>
      <c r="I64" s="131">
        <v>1.0874288819348317</v>
      </c>
      <c r="J64" s="132" t="str">
        <f t="shared" si="0"/>
        <v>1,01 (0,93;1,09)</v>
      </c>
      <c r="K64" s="140">
        <v>1.0372502854593553</v>
      </c>
      <c r="L64" s="140"/>
      <c r="M64" s="140">
        <v>0.97557565627317466</v>
      </c>
      <c r="N64" s="141">
        <v>1.1028239048066721</v>
      </c>
      <c r="O64" s="50" t="str">
        <f t="shared" si="1"/>
        <v>1,04 (0,98;1,1)</v>
      </c>
      <c r="P64" s="133">
        <v>1.0012053462742785</v>
      </c>
      <c r="Q64" s="133"/>
      <c r="R64" s="133">
        <v>0.92620281918178593</v>
      </c>
      <c r="S64" s="134">
        <v>1.0822814664867202</v>
      </c>
      <c r="T64" s="132" t="str">
        <f t="shared" si="2"/>
        <v>1 (0,93;1,08)</v>
      </c>
      <c r="U64" s="140">
        <v>0.98654715875979382</v>
      </c>
      <c r="V64" s="140"/>
      <c r="W64" s="140">
        <v>0.91931780298005494</v>
      </c>
      <c r="X64" s="141">
        <v>1.0586929713555624</v>
      </c>
      <c r="Y64" s="50" t="str">
        <f t="shared" si="3"/>
        <v>0,99 (0,92;1,06)</v>
      </c>
      <c r="Z64" s="133">
        <v>1.0346520565564146</v>
      </c>
      <c r="AA64" s="133"/>
      <c r="AB64" s="133">
        <v>0.97247751652731307</v>
      </c>
      <c r="AC64" s="134">
        <v>1.1008016740162361</v>
      </c>
      <c r="AD64" s="132" t="str">
        <f t="shared" si="4"/>
        <v>1,03 (0,97;1,1)</v>
      </c>
      <c r="AE64" s="140">
        <v>1.0346520565564146</v>
      </c>
      <c r="AF64" s="140"/>
      <c r="AG64" s="140">
        <v>0.97247751652731307</v>
      </c>
      <c r="AH64" s="141">
        <v>1.1008016740162361</v>
      </c>
      <c r="AI64" s="50" t="str">
        <f t="shared" si="8"/>
        <v>1,03 (0,97;1,1)</v>
      </c>
    </row>
    <row r="65" spans="1:35" x14ac:dyDescent="0.25">
      <c r="A65" s="45">
        <v>63</v>
      </c>
      <c r="B65" s="182"/>
      <c r="C65" s="38"/>
      <c r="D65" s="22" t="s">
        <v>68</v>
      </c>
      <c r="E65" s="49" t="s">
        <v>494</v>
      </c>
      <c r="F65" s="132">
        <v>0</v>
      </c>
      <c r="G65" s="132">
        <v>1</v>
      </c>
      <c r="H65" s="132">
        <v>0</v>
      </c>
      <c r="I65" s="132"/>
      <c r="J65" s="132" t="str">
        <f t="shared" si="0"/>
        <v/>
      </c>
      <c r="K65" s="50">
        <v>0</v>
      </c>
      <c r="L65" s="50">
        <v>1</v>
      </c>
      <c r="M65" s="50">
        <v>0</v>
      </c>
      <c r="N65" s="50"/>
      <c r="O65" s="50" t="str">
        <f t="shared" si="1"/>
        <v/>
      </c>
      <c r="P65" s="132">
        <v>0</v>
      </c>
      <c r="Q65" s="132">
        <v>1</v>
      </c>
      <c r="R65" s="132">
        <v>0</v>
      </c>
      <c r="S65" s="132"/>
      <c r="T65" s="132" t="str">
        <f t="shared" si="2"/>
        <v/>
      </c>
      <c r="U65" s="50">
        <v>0</v>
      </c>
      <c r="V65" s="50">
        <v>1</v>
      </c>
      <c r="W65" s="50">
        <v>0</v>
      </c>
      <c r="X65" s="50"/>
      <c r="Y65" s="50" t="str">
        <f t="shared" si="3"/>
        <v/>
      </c>
      <c r="Z65" s="132">
        <v>0</v>
      </c>
      <c r="AA65" s="132">
        <v>0.36842105263157893</v>
      </c>
      <c r="AB65" s="132">
        <v>0</v>
      </c>
      <c r="AC65" s="132"/>
      <c r="AD65" s="132" t="str">
        <f t="shared" si="4"/>
        <v/>
      </c>
      <c r="AE65" s="50">
        <v>0</v>
      </c>
      <c r="AF65" s="50">
        <v>0.36842105263157893</v>
      </c>
      <c r="AG65" s="50">
        <v>0</v>
      </c>
      <c r="AH65" s="50"/>
      <c r="AI65" s="50" t="str">
        <f t="shared" si="8"/>
        <v/>
      </c>
    </row>
    <row r="66" spans="1:35" x14ac:dyDescent="0.25">
      <c r="A66" s="45">
        <v>64</v>
      </c>
      <c r="B66" s="182"/>
      <c r="C66" s="38"/>
      <c r="D66" s="22" t="s">
        <v>69</v>
      </c>
      <c r="E66" s="49"/>
      <c r="F66" s="131">
        <v>0.62087887907612893</v>
      </c>
      <c r="G66" s="131"/>
      <c r="H66" s="131">
        <v>0.20608320289022564</v>
      </c>
      <c r="I66" s="131">
        <v>1.8705579934535941</v>
      </c>
      <c r="J66" s="132" t="str">
        <f t="shared" si="0"/>
        <v>0,62 (0,21;1,87)</v>
      </c>
      <c r="K66" s="140">
        <v>1.1604740796190023</v>
      </c>
      <c r="L66" s="140"/>
      <c r="M66" s="140">
        <v>0.49072698196549946</v>
      </c>
      <c r="N66" s="141">
        <v>2.7442959913752003</v>
      </c>
      <c r="O66" s="50" t="str">
        <f t="shared" si="1"/>
        <v>1,16 (0,49;2,74)</v>
      </c>
      <c r="P66" s="133">
        <v>1.0302812433890058</v>
      </c>
      <c r="Q66" s="133"/>
      <c r="R66" s="133">
        <v>0.32188879057692515</v>
      </c>
      <c r="S66" s="134">
        <v>3.297658916847316</v>
      </c>
      <c r="T66" s="132" t="str">
        <f t="shared" si="2"/>
        <v>1,03 (0,32;3,3)</v>
      </c>
      <c r="U66" s="140">
        <v>0.55159870949297618</v>
      </c>
      <c r="V66" s="140"/>
      <c r="W66" s="140">
        <v>0.20904066318608391</v>
      </c>
      <c r="X66" s="141">
        <v>1.4555117252162055</v>
      </c>
      <c r="Y66" s="50" t="str">
        <f t="shared" si="3"/>
        <v>0,55 (0,21;1,46)</v>
      </c>
      <c r="Z66" s="133">
        <v>0.83919280433401322</v>
      </c>
      <c r="AA66" s="133"/>
      <c r="AB66" s="133">
        <v>0.35884096319922826</v>
      </c>
      <c r="AC66" s="134">
        <v>1.9625534291495847</v>
      </c>
      <c r="AD66" s="132" t="str">
        <f t="shared" si="4"/>
        <v>0,84 (0,36;1,96)</v>
      </c>
      <c r="AE66" s="140">
        <v>0.83919280433401322</v>
      </c>
      <c r="AF66" s="140"/>
      <c r="AG66" s="140">
        <v>0.35884096319922826</v>
      </c>
      <c r="AH66" s="141">
        <v>1.9625534291495847</v>
      </c>
      <c r="AI66" s="50" t="str">
        <f t="shared" si="8"/>
        <v>0,84 (0,36;1,96)</v>
      </c>
    </row>
    <row r="67" spans="1:35" x14ac:dyDescent="0.25">
      <c r="A67" s="45">
        <v>65</v>
      </c>
      <c r="B67" s="182"/>
      <c r="C67" s="38"/>
      <c r="D67" s="22" t="s">
        <v>391</v>
      </c>
      <c r="E67" s="49" t="s">
        <v>438</v>
      </c>
      <c r="F67" s="132">
        <v>0.89673913043478259</v>
      </c>
      <c r="G67" s="132">
        <v>1</v>
      </c>
      <c r="H67" s="132">
        <v>0.24099999999999999</v>
      </c>
      <c r="I67" s="132">
        <v>3.3319999999999999</v>
      </c>
      <c r="J67" s="132" t="str">
        <f t="shared" si="0"/>
        <v>0,9 (0,24;3,33)</v>
      </c>
      <c r="K67" s="50">
        <v>0.4879432624113475</v>
      </c>
      <c r="L67" s="50">
        <v>0.3009389531463938</v>
      </c>
      <c r="M67" s="50">
        <v>0.153</v>
      </c>
      <c r="N67" s="50">
        <v>1.5549999999999999</v>
      </c>
      <c r="O67" s="50" t="str">
        <f t="shared" si="1"/>
        <v>0,49 (0,15;1,56)</v>
      </c>
      <c r="P67" s="132">
        <v>1.801948051948052</v>
      </c>
      <c r="Q67" s="132">
        <v>0.33551750943887121</v>
      </c>
      <c r="R67" s="132">
        <v>0.58899999999999997</v>
      </c>
      <c r="S67" s="132">
        <v>5.5170000000000003</v>
      </c>
      <c r="T67" s="132" t="str">
        <f t="shared" si="2"/>
        <v>1,8 (0,59;5,52)</v>
      </c>
      <c r="U67" s="50">
        <v>1.343891402714932</v>
      </c>
      <c r="V67" s="50">
        <v>0.58396758310244379</v>
      </c>
      <c r="W67" s="50">
        <v>0.47399999999999998</v>
      </c>
      <c r="X67" s="50">
        <v>3.8130000000000002</v>
      </c>
      <c r="Y67" s="50" t="str">
        <f t="shared" si="3"/>
        <v>1,34 (0,47;3,81)</v>
      </c>
      <c r="Z67" s="132">
        <v>1</v>
      </c>
      <c r="AA67" s="132">
        <v>1</v>
      </c>
      <c r="AB67" s="132">
        <v>0.36899999999999999</v>
      </c>
      <c r="AC67" s="132">
        <v>2.7090000000000001</v>
      </c>
      <c r="AD67" s="132" t="str">
        <f t="shared" si="4"/>
        <v>1 (0,37;2,71)</v>
      </c>
      <c r="AE67" s="50">
        <v>1</v>
      </c>
      <c r="AF67" s="50">
        <v>1</v>
      </c>
      <c r="AG67" s="50">
        <v>0.36899999999999999</v>
      </c>
      <c r="AH67" s="50">
        <v>2.7090000000000001</v>
      </c>
      <c r="AI67" s="50" t="str">
        <f t="shared" si="8"/>
        <v>1 (0,37;2,71)</v>
      </c>
    </row>
    <row r="68" spans="1:35" x14ac:dyDescent="0.25">
      <c r="A68" s="45">
        <v>66</v>
      </c>
      <c r="B68" s="182"/>
      <c r="C68" s="38"/>
      <c r="D68" s="22" t="s">
        <v>392</v>
      </c>
      <c r="E68" s="49" t="s">
        <v>495</v>
      </c>
      <c r="F68" s="132">
        <v>5.166666666666667</v>
      </c>
      <c r="G68" s="132">
        <v>0.13576860725973791</v>
      </c>
      <c r="H68" s="132">
        <v>0.69399999999999995</v>
      </c>
      <c r="I68" s="132">
        <v>38.488999999999997</v>
      </c>
      <c r="J68" s="132" t="str">
        <f t="shared" si="0"/>
        <v>5,17 (0,69;38,49)</v>
      </c>
      <c r="K68" s="50">
        <v>2.0204081632653059</v>
      </c>
      <c r="L68" s="50">
        <v>0.60236127453617838</v>
      </c>
      <c r="M68" s="50">
        <v>0.27600000000000002</v>
      </c>
      <c r="N68" s="50">
        <v>14.776</v>
      </c>
      <c r="O68" s="50" t="str">
        <f t="shared" si="1"/>
        <v>2,02 (0,28;14,78)</v>
      </c>
      <c r="P68" s="132">
        <v>0</v>
      </c>
      <c r="Q68" s="132">
        <v>1</v>
      </c>
      <c r="R68" s="132">
        <v>0</v>
      </c>
      <c r="S68" s="132"/>
      <c r="T68" s="132" t="str">
        <f t="shared" si="2"/>
        <v/>
      </c>
      <c r="U68" s="50">
        <v>0.93162393162393164</v>
      </c>
      <c r="V68" s="50">
        <v>1</v>
      </c>
      <c r="W68" s="50">
        <v>9.4E-2</v>
      </c>
      <c r="X68" s="50">
        <v>9.2230000000000008</v>
      </c>
      <c r="Y68" s="50" t="str">
        <f t="shared" si="3"/>
        <v>0,93 (0,09;9,22)</v>
      </c>
      <c r="Z68" s="132">
        <v>1.774193548387097</v>
      </c>
      <c r="AA68" s="132">
        <v>1</v>
      </c>
      <c r="AB68" s="132">
        <v>0.18</v>
      </c>
      <c r="AC68" s="132">
        <v>17.478999999999999</v>
      </c>
      <c r="AD68" s="132" t="str">
        <f t="shared" si="4"/>
        <v>1,77 (0,18;17,48)</v>
      </c>
      <c r="AE68" s="50">
        <v>1.774193548387097</v>
      </c>
      <c r="AF68" s="50">
        <v>1</v>
      </c>
      <c r="AG68" s="50">
        <v>0.18</v>
      </c>
      <c r="AH68" s="50">
        <v>17.478999999999999</v>
      </c>
      <c r="AI68" s="50" t="str">
        <f t="shared" si="8"/>
        <v>1,77 (0,18;17,48)</v>
      </c>
    </row>
    <row r="69" spans="1:35" x14ac:dyDescent="0.25">
      <c r="A69" s="45">
        <v>67</v>
      </c>
      <c r="B69" s="182"/>
      <c r="C69" s="38"/>
      <c r="D69" s="22" t="s">
        <v>393</v>
      </c>
      <c r="E69" s="49" t="s">
        <v>439</v>
      </c>
      <c r="F69" s="132">
        <v>0.66666666666666663</v>
      </c>
      <c r="G69" s="132">
        <v>0.39381880597127972</v>
      </c>
      <c r="H69" s="132">
        <v>0.28399999999999997</v>
      </c>
      <c r="I69" s="132">
        <v>1.5640000000000001</v>
      </c>
      <c r="J69" s="132" t="str">
        <f t="shared" si="0"/>
        <v>0,67 (0,28;1,56)</v>
      </c>
      <c r="K69" s="50">
        <v>1.2919254658385091</v>
      </c>
      <c r="L69" s="50">
        <v>0.49505790896497859</v>
      </c>
      <c r="M69" s="50">
        <v>0.65700000000000003</v>
      </c>
      <c r="N69" s="50">
        <v>2.5390000000000001</v>
      </c>
      <c r="O69" s="50" t="str">
        <f t="shared" si="1"/>
        <v>1,29 (0,66;2,54)</v>
      </c>
      <c r="P69" s="132">
        <v>0.61458333333333337</v>
      </c>
      <c r="Q69" s="132">
        <v>0.29295344166141568</v>
      </c>
      <c r="R69" s="132">
        <v>0.26400000000000001</v>
      </c>
      <c r="S69" s="132">
        <v>1.43</v>
      </c>
      <c r="T69" s="132" t="str">
        <f t="shared" si="2"/>
        <v>0,61 (0,26;1,43)</v>
      </c>
      <c r="U69" s="50">
        <v>0.73497688751926038</v>
      </c>
      <c r="V69" s="50">
        <v>0.46314054513970893</v>
      </c>
      <c r="W69" s="50">
        <v>0.35599999999999998</v>
      </c>
      <c r="X69" s="50">
        <v>1.518</v>
      </c>
      <c r="Y69" s="50" t="str">
        <f t="shared" si="3"/>
        <v>0,73 (0,36;1,52)</v>
      </c>
      <c r="Z69" s="132">
        <v>1.167471819645733</v>
      </c>
      <c r="AA69" s="132">
        <v>0.73703500068417305</v>
      </c>
      <c r="AB69" s="132">
        <v>0.60399999999999998</v>
      </c>
      <c r="AC69" s="132">
        <v>2.258</v>
      </c>
      <c r="AD69" s="132" t="str">
        <f t="shared" si="4"/>
        <v>1,17 (0,6;2,26)</v>
      </c>
      <c r="AE69" s="50">
        <v>1.167471819645733</v>
      </c>
      <c r="AF69" s="50">
        <v>0.73703500068417305</v>
      </c>
      <c r="AG69" s="50">
        <v>0.60399999999999998</v>
      </c>
      <c r="AH69" s="50">
        <v>2.258</v>
      </c>
      <c r="AI69" s="50" t="str">
        <f t="shared" si="8"/>
        <v>1,17 (0,6;2,26)</v>
      </c>
    </row>
    <row r="70" spans="1:35" x14ac:dyDescent="0.25">
      <c r="A70" s="45">
        <v>68</v>
      </c>
      <c r="B70" s="182"/>
      <c r="C70" s="38"/>
      <c r="D70" s="22" t="s">
        <v>394</v>
      </c>
      <c r="E70" s="49" t="s">
        <v>440</v>
      </c>
      <c r="F70" s="132">
        <v>0.75</v>
      </c>
      <c r="G70" s="132">
        <v>0.63819657287313836</v>
      </c>
      <c r="H70" s="132">
        <v>0.27800000000000002</v>
      </c>
      <c r="I70" s="132">
        <v>2.02</v>
      </c>
      <c r="J70" s="132" t="str">
        <f t="shared" si="0"/>
        <v>0,75 (0,28;2,02)</v>
      </c>
      <c r="K70" s="50">
        <v>0.98648648648648651</v>
      </c>
      <c r="L70" s="50">
        <v>1</v>
      </c>
      <c r="M70" s="50">
        <v>0.46400000000000002</v>
      </c>
      <c r="N70" s="50">
        <v>2.0960000000000001</v>
      </c>
      <c r="O70" s="50" t="str">
        <f t="shared" si="1"/>
        <v>0,99 (0,46;2,1)</v>
      </c>
      <c r="P70" s="132">
        <v>1.7095588235294119</v>
      </c>
      <c r="Q70" s="132">
        <v>0.24172791295578991</v>
      </c>
      <c r="R70" s="132">
        <v>0.71</v>
      </c>
      <c r="S70" s="132">
        <v>4.1150000000000002</v>
      </c>
      <c r="T70" s="132" t="str">
        <f t="shared" si="2"/>
        <v>1,71 (0,71;4,12)</v>
      </c>
      <c r="U70" s="50">
        <v>1.171428571428571</v>
      </c>
      <c r="V70" s="50">
        <v>0.68581042861240771</v>
      </c>
      <c r="W70" s="50">
        <v>0.52900000000000003</v>
      </c>
      <c r="X70" s="50">
        <v>2.5939999999999999</v>
      </c>
      <c r="Y70" s="50" t="str">
        <f t="shared" si="3"/>
        <v>1,17 (0,53;2,59)</v>
      </c>
      <c r="Z70" s="132">
        <v>0.9285714285714286</v>
      </c>
      <c r="AA70" s="132">
        <v>0.85280163719669533</v>
      </c>
      <c r="AB70" s="132">
        <v>0.44600000000000001</v>
      </c>
      <c r="AC70" s="132">
        <v>1.9350000000000001</v>
      </c>
      <c r="AD70" s="132" t="str">
        <f t="shared" si="4"/>
        <v>0,93 (0,45;1,94)</v>
      </c>
      <c r="AE70" s="50">
        <v>0.9285714285714286</v>
      </c>
      <c r="AF70" s="50">
        <v>0.85280163719669533</v>
      </c>
      <c r="AG70" s="50">
        <v>0.44600000000000001</v>
      </c>
      <c r="AH70" s="50">
        <v>1.9350000000000001</v>
      </c>
      <c r="AI70" s="50" t="str">
        <f t="shared" si="8"/>
        <v>0,93 (0,45;1,94)</v>
      </c>
    </row>
    <row r="71" spans="1:35" x14ac:dyDescent="0.25">
      <c r="A71" s="45">
        <v>69</v>
      </c>
      <c r="B71" s="182"/>
      <c r="C71" s="38"/>
      <c r="D71" s="22" t="s">
        <v>395</v>
      </c>
      <c r="E71" s="49" t="s">
        <v>496</v>
      </c>
      <c r="F71" s="132">
        <v>3.6363636363636358</v>
      </c>
      <c r="G71" s="132">
        <v>6.879009604681964E-2</v>
      </c>
      <c r="H71" s="132">
        <v>0.94799999999999995</v>
      </c>
      <c r="I71" s="132">
        <v>13.948</v>
      </c>
      <c r="J71" s="132" t="str">
        <f t="shared" si="0"/>
        <v>3,64 (0,95;13,95)</v>
      </c>
      <c r="K71" s="50">
        <v>0.8392857142857143</v>
      </c>
      <c r="L71" s="50">
        <v>1</v>
      </c>
      <c r="M71" s="50">
        <v>0.20799999999999999</v>
      </c>
      <c r="N71" s="50">
        <v>3.3919999999999999</v>
      </c>
      <c r="O71" s="50" t="str">
        <f t="shared" si="1"/>
        <v>0,84 (0,21;3,39)</v>
      </c>
      <c r="P71" s="132">
        <v>0.49572649572649569</v>
      </c>
      <c r="Q71" s="132">
        <v>1</v>
      </c>
      <c r="R71" s="132">
        <v>0.06</v>
      </c>
      <c r="S71" s="132">
        <v>4.0860000000000003</v>
      </c>
      <c r="T71" s="132" t="str">
        <f t="shared" si="2"/>
        <v>0,5 (0,06;4,09)</v>
      </c>
      <c r="U71" s="50">
        <v>1.216216216216216</v>
      </c>
      <c r="V71" s="50">
        <v>0.72336731389555098</v>
      </c>
      <c r="W71" s="50">
        <v>0.29899999999999999</v>
      </c>
      <c r="X71" s="50">
        <v>4.9489999999999998</v>
      </c>
      <c r="Y71" s="50" t="str">
        <f t="shared" si="3"/>
        <v>1,22 (0,3;4,95)</v>
      </c>
      <c r="Z71" s="132">
        <v>0.56043956043956045</v>
      </c>
      <c r="AA71" s="132">
        <v>0.49959519904922189</v>
      </c>
      <c r="AB71" s="132">
        <v>0.155</v>
      </c>
      <c r="AC71" s="132">
        <v>2.028</v>
      </c>
      <c r="AD71" s="132" t="str">
        <f t="shared" si="4"/>
        <v>0,56 (0,16;2,03)</v>
      </c>
      <c r="AE71" s="50">
        <v>0.56043956043956045</v>
      </c>
      <c r="AF71" s="50">
        <v>0.49959519904922189</v>
      </c>
      <c r="AG71" s="50">
        <v>0.155</v>
      </c>
      <c r="AH71" s="50">
        <v>2.028</v>
      </c>
      <c r="AI71" s="50" t="str">
        <f t="shared" si="8"/>
        <v>0,56 (0,16;2,03)</v>
      </c>
    </row>
    <row r="72" spans="1:35" x14ac:dyDescent="0.25">
      <c r="A72" s="45">
        <v>70</v>
      </c>
      <c r="B72" s="182"/>
      <c r="C72" s="38"/>
      <c r="D72" s="155" t="s">
        <v>602</v>
      </c>
      <c r="E72" s="49"/>
      <c r="F72" s="132"/>
      <c r="G72" s="132"/>
      <c r="H72" s="132"/>
      <c r="I72" s="132"/>
      <c r="J72" s="132"/>
      <c r="K72" s="50"/>
      <c r="L72" s="50"/>
      <c r="M72" s="50"/>
      <c r="N72" s="50"/>
      <c r="O72" s="50"/>
      <c r="P72" s="132"/>
      <c r="Q72" s="132"/>
      <c r="R72" s="132"/>
      <c r="S72" s="132"/>
      <c r="T72" s="132"/>
      <c r="U72" s="50"/>
      <c r="V72" s="50"/>
      <c r="W72" s="50"/>
      <c r="X72" s="50"/>
      <c r="Y72" s="50"/>
      <c r="Z72" s="132"/>
      <c r="AA72" s="132"/>
      <c r="AB72" s="132"/>
      <c r="AC72" s="132"/>
      <c r="AD72" s="132"/>
      <c r="AE72" s="50"/>
      <c r="AF72" s="50"/>
      <c r="AG72" s="50"/>
      <c r="AH72" s="50"/>
      <c r="AI72" s="50"/>
    </row>
    <row r="73" spans="1:35" x14ac:dyDescent="0.25">
      <c r="A73" s="45">
        <v>71</v>
      </c>
      <c r="B73" s="182"/>
      <c r="C73" s="38"/>
      <c r="D73" s="22" t="s">
        <v>43</v>
      </c>
      <c r="E73" s="49" t="s">
        <v>497</v>
      </c>
      <c r="F73" s="132"/>
      <c r="G73" s="132">
        <v>1</v>
      </c>
      <c r="H73" s="132"/>
      <c r="I73" s="132"/>
      <c r="J73" s="132" t="str">
        <f t="shared" si="0"/>
        <v/>
      </c>
      <c r="K73" s="50"/>
      <c r="L73" s="50">
        <v>1</v>
      </c>
      <c r="M73" s="50"/>
      <c r="N73" s="50"/>
      <c r="O73" s="50" t="str">
        <f t="shared" si="1"/>
        <v/>
      </c>
      <c r="P73" s="132"/>
      <c r="Q73" s="132">
        <v>1</v>
      </c>
      <c r="R73" s="132"/>
      <c r="S73" s="132"/>
      <c r="T73" s="132" t="str">
        <f t="shared" si="2"/>
        <v/>
      </c>
      <c r="U73" s="50"/>
      <c r="V73" s="50">
        <v>1</v>
      </c>
      <c r="W73" s="50"/>
      <c r="X73" s="50"/>
      <c r="Y73" s="50" t="str">
        <f t="shared" si="3"/>
        <v/>
      </c>
      <c r="Z73" s="132"/>
      <c r="AA73" s="132">
        <v>1</v>
      </c>
      <c r="AB73" s="132"/>
      <c r="AC73" s="132"/>
      <c r="AD73" s="132" t="str">
        <f t="shared" si="4"/>
        <v/>
      </c>
      <c r="AE73" s="50"/>
      <c r="AF73" s="50">
        <v>1</v>
      </c>
      <c r="AG73" s="50"/>
      <c r="AH73" s="50"/>
      <c r="AI73" s="50" t="str">
        <f t="shared" ref="AI73:AI81" si="9">IF(AE73&gt;0,_xlfn.TEXTJOIN("",1,ROUND(AE73,2)," (",ROUND(AG73,2),";",ROUND(AH73,2),")"),"")</f>
        <v/>
      </c>
    </row>
    <row r="74" spans="1:35" x14ac:dyDescent="0.25">
      <c r="A74" s="45">
        <v>72</v>
      </c>
      <c r="B74" s="182"/>
      <c r="C74" s="38"/>
      <c r="D74" s="22" t="s">
        <v>70</v>
      </c>
      <c r="E74" s="49" t="s">
        <v>498</v>
      </c>
      <c r="F74" s="132"/>
      <c r="G74" s="132">
        <v>1</v>
      </c>
      <c r="H74" s="132"/>
      <c r="I74" s="132"/>
      <c r="J74" s="132" t="str">
        <f t="shared" ref="J74:J138" si="10">IF(F74&gt;0,_xlfn.TEXTJOIN("",1,ROUND(F74,2)," (",ROUND(H74,2),";",ROUND(I74,2),")"),"")</f>
        <v/>
      </c>
      <c r="K74" s="50"/>
      <c r="L74" s="50">
        <v>1</v>
      </c>
      <c r="M74" s="50"/>
      <c r="N74" s="50"/>
      <c r="O74" s="50" t="str">
        <f t="shared" ref="O74:O138" si="11">IF(K74&gt;0,_xlfn.TEXTJOIN("",1,ROUND(K74,2)," (",ROUND(M74,2),";",ROUND(N74,2),")"),"")</f>
        <v/>
      </c>
      <c r="P74" s="132"/>
      <c r="Q74" s="132">
        <v>1</v>
      </c>
      <c r="R74" s="132"/>
      <c r="S74" s="132"/>
      <c r="T74" s="132" t="str">
        <f t="shared" ref="T74:T138" si="12">IF(P74&gt;0,_xlfn.TEXTJOIN("",1,ROUND(P74,2)," (",ROUND(R74,2),";",ROUND(S74,2),")"),"")</f>
        <v/>
      </c>
      <c r="U74" s="50"/>
      <c r="V74" s="50">
        <v>1</v>
      </c>
      <c r="W74" s="50"/>
      <c r="X74" s="50"/>
      <c r="Y74" s="50" t="str">
        <f t="shared" ref="Y74:Y138" si="13">IF(U74&gt;0,_xlfn.TEXTJOIN("",1,ROUND(U74,2)," (",ROUND(W74,2),";",ROUND(X74,2),")"),"")</f>
        <v/>
      </c>
      <c r="Z74" s="132"/>
      <c r="AA74" s="132">
        <v>1</v>
      </c>
      <c r="AB74" s="132"/>
      <c r="AC74" s="132"/>
      <c r="AD74" s="132" t="str">
        <f t="shared" ref="AD74:AD138" si="14">IF(Z74&gt;0,_xlfn.TEXTJOIN("",1,ROUND(Z74,2)," (",ROUND(AB74,2),";",ROUND(AC74,2),")"),"")</f>
        <v/>
      </c>
      <c r="AE74" s="50"/>
      <c r="AF74" s="50">
        <v>1</v>
      </c>
      <c r="AG74" s="50"/>
      <c r="AH74" s="50"/>
      <c r="AI74" s="50" t="str">
        <f t="shared" si="9"/>
        <v/>
      </c>
    </row>
    <row r="75" spans="1:35" x14ac:dyDescent="0.25">
      <c r="A75" s="45">
        <v>73</v>
      </c>
      <c r="B75" s="182"/>
      <c r="C75" s="38"/>
      <c r="D75" s="22" t="s">
        <v>71</v>
      </c>
      <c r="E75" s="49" t="s">
        <v>499</v>
      </c>
      <c r="F75" s="132">
        <v>3.5119047619047619</v>
      </c>
      <c r="G75" s="132">
        <v>4.8267229021089E-2</v>
      </c>
      <c r="H75" s="132">
        <v>1.0469999999999999</v>
      </c>
      <c r="I75" s="132">
        <v>11.776999999999999</v>
      </c>
      <c r="J75" s="132" t="str">
        <f t="shared" si="10"/>
        <v>3,51 (1,05;11,78)</v>
      </c>
      <c r="K75" s="50">
        <v>1.790476190476191</v>
      </c>
      <c r="L75" s="50">
        <v>0.36224552688507461</v>
      </c>
      <c r="M75" s="50">
        <v>0.56899999999999995</v>
      </c>
      <c r="N75" s="50">
        <v>5.6369999999999996</v>
      </c>
      <c r="O75" s="50" t="str">
        <f t="shared" si="11"/>
        <v>1,79 (0,57;5,64)</v>
      </c>
      <c r="P75" s="132">
        <v>1.4375</v>
      </c>
      <c r="Q75" s="132">
        <v>0.70281037884789077</v>
      </c>
      <c r="R75" s="132">
        <v>0.36799999999999999</v>
      </c>
      <c r="S75" s="132">
        <v>5.6180000000000003</v>
      </c>
      <c r="T75" s="132" t="str">
        <f t="shared" si="12"/>
        <v>1,44 (0,37;5,62)</v>
      </c>
      <c r="U75" s="50">
        <v>1.857142857142857</v>
      </c>
      <c r="V75" s="50">
        <v>0.32849302268923808</v>
      </c>
      <c r="W75" s="50">
        <v>0.56999999999999995</v>
      </c>
      <c r="X75" s="50">
        <v>6.0510000000000002</v>
      </c>
      <c r="Y75" s="50" t="str">
        <f t="shared" si="13"/>
        <v>1,86 (0,57;6,05)</v>
      </c>
      <c r="Z75" s="132">
        <v>2.054263565891473</v>
      </c>
      <c r="AA75" s="132">
        <v>0.37456961152071161</v>
      </c>
      <c r="AB75" s="132">
        <v>0.54100000000000004</v>
      </c>
      <c r="AC75" s="132">
        <v>7.8049999999999997</v>
      </c>
      <c r="AD75" s="132" t="str">
        <f t="shared" si="14"/>
        <v>2,05 (0,54;7,81)</v>
      </c>
      <c r="AE75" s="50">
        <v>2.054263565891473</v>
      </c>
      <c r="AF75" s="50">
        <v>0.37456961152071161</v>
      </c>
      <c r="AG75" s="50">
        <v>0.54100000000000004</v>
      </c>
      <c r="AH75" s="50">
        <v>7.8049999999999997</v>
      </c>
      <c r="AI75" s="50" t="str">
        <f t="shared" si="9"/>
        <v>2,05 (0,54;7,81)</v>
      </c>
    </row>
    <row r="76" spans="1:35" x14ac:dyDescent="0.25">
      <c r="A76" s="45">
        <v>74</v>
      </c>
      <c r="B76" s="182"/>
      <c r="C76" s="38"/>
      <c r="D76" s="22" t="s">
        <v>72</v>
      </c>
      <c r="E76" s="49" t="s">
        <v>500</v>
      </c>
      <c r="F76" s="132" t="s">
        <v>472</v>
      </c>
      <c r="G76" s="132">
        <v>0.17105263157894729</v>
      </c>
      <c r="H76" s="132"/>
      <c r="I76" s="132" t="s">
        <v>472</v>
      </c>
      <c r="J76" s="132" t="e">
        <f t="shared" si="10"/>
        <v>#VALUE!</v>
      </c>
      <c r="K76" s="50">
        <v>0</v>
      </c>
      <c r="L76" s="50">
        <v>1</v>
      </c>
      <c r="M76" s="50">
        <v>0</v>
      </c>
      <c r="N76" s="50"/>
      <c r="O76" s="50" t="str">
        <f t="shared" si="11"/>
        <v/>
      </c>
      <c r="P76" s="132">
        <v>0</v>
      </c>
      <c r="Q76" s="132">
        <v>1</v>
      </c>
      <c r="R76" s="132">
        <v>0</v>
      </c>
      <c r="S76" s="132"/>
      <c r="T76" s="132" t="str">
        <f t="shared" si="12"/>
        <v/>
      </c>
      <c r="U76" s="50" t="s">
        <v>472</v>
      </c>
      <c r="V76" s="50">
        <v>0.26315789473684209</v>
      </c>
      <c r="W76" s="50"/>
      <c r="X76" s="50" t="s">
        <v>472</v>
      </c>
      <c r="Y76" s="50" t="e">
        <f t="shared" si="13"/>
        <v>#VALUE!</v>
      </c>
      <c r="Z76" s="132" t="s">
        <v>472</v>
      </c>
      <c r="AA76" s="132">
        <v>1</v>
      </c>
      <c r="AB76" s="132"/>
      <c r="AC76" s="132" t="s">
        <v>472</v>
      </c>
      <c r="AD76" s="132" t="e">
        <f t="shared" si="14"/>
        <v>#VALUE!</v>
      </c>
      <c r="AE76" s="50" t="s">
        <v>472</v>
      </c>
      <c r="AF76" s="50">
        <v>1</v>
      </c>
      <c r="AG76" s="50"/>
      <c r="AH76" s="50" t="s">
        <v>472</v>
      </c>
      <c r="AI76" s="50" t="e">
        <f t="shared" si="9"/>
        <v>#VALUE!</v>
      </c>
    </row>
    <row r="77" spans="1:35" x14ac:dyDescent="0.25">
      <c r="A77" s="45">
        <v>75</v>
      </c>
      <c r="B77" s="182"/>
      <c r="C77" s="38"/>
      <c r="D77" s="22" t="s">
        <v>73</v>
      </c>
      <c r="E77" s="49"/>
      <c r="F77" s="133">
        <v>0.60978038712886362</v>
      </c>
      <c r="G77" s="133"/>
      <c r="H77" s="133">
        <v>0.2638425930993929</v>
      </c>
      <c r="I77" s="134">
        <v>1.4092952777603758</v>
      </c>
      <c r="J77" s="132" t="str">
        <f t="shared" si="10"/>
        <v>0,61 (0,26;1,41)</v>
      </c>
      <c r="K77" s="140">
        <v>0.78500000000000003</v>
      </c>
      <c r="L77" s="140"/>
      <c r="M77" s="140">
        <v>0.41599999999999998</v>
      </c>
      <c r="N77" s="140">
        <v>1.484</v>
      </c>
      <c r="O77" s="50" t="str">
        <f t="shared" si="11"/>
        <v>0,79 (0,42;1,48)</v>
      </c>
      <c r="P77" s="133">
        <v>0.51971839525897268</v>
      </c>
      <c r="Q77" s="133"/>
      <c r="R77" s="133">
        <v>0.20712601526220459</v>
      </c>
      <c r="S77" s="134">
        <v>1.3040718715542712</v>
      </c>
      <c r="T77" s="132" t="str">
        <f t="shared" si="12"/>
        <v>0,52 (0,21;1,3)</v>
      </c>
      <c r="U77" s="140">
        <v>0.64017027625117562</v>
      </c>
      <c r="V77" s="140"/>
      <c r="W77" s="140">
        <v>0.29595988067040718</v>
      </c>
      <c r="X77" s="141">
        <v>1.384707892391321</v>
      </c>
      <c r="Y77" s="50" t="str">
        <f t="shared" si="13"/>
        <v>0,64 (0,3;1,38)</v>
      </c>
      <c r="Z77" s="133">
        <v>0.69110544040068844</v>
      </c>
      <c r="AA77" s="133"/>
      <c r="AB77" s="133">
        <v>0.37043649155300329</v>
      </c>
      <c r="AC77" s="134">
        <v>1.2893619841529278</v>
      </c>
      <c r="AD77" s="132" t="str">
        <f t="shared" si="14"/>
        <v>0,69 (0,37;1,29)</v>
      </c>
      <c r="AE77" s="140">
        <v>0.69110544040068844</v>
      </c>
      <c r="AF77" s="140"/>
      <c r="AG77" s="140">
        <v>0.37043649155300329</v>
      </c>
      <c r="AH77" s="141">
        <v>1.2893619841529278</v>
      </c>
      <c r="AI77" s="50" t="str">
        <f t="shared" si="9"/>
        <v>0,69 (0,37;1,29)</v>
      </c>
    </row>
    <row r="78" spans="1:35" x14ac:dyDescent="0.25">
      <c r="A78" s="45">
        <v>76</v>
      </c>
      <c r="B78" s="182"/>
      <c r="C78" s="38"/>
      <c r="D78" s="22" t="s">
        <v>396</v>
      </c>
      <c r="E78" s="49" t="s">
        <v>501</v>
      </c>
      <c r="F78" s="132"/>
      <c r="G78" s="132">
        <v>1</v>
      </c>
      <c r="H78" s="132"/>
      <c r="I78" s="132"/>
      <c r="J78" s="132" t="str">
        <f t="shared" si="10"/>
        <v/>
      </c>
      <c r="K78" s="50"/>
      <c r="L78" s="50">
        <v>1</v>
      </c>
      <c r="M78" s="50"/>
      <c r="N78" s="50"/>
      <c r="O78" s="50" t="str">
        <f t="shared" si="11"/>
        <v/>
      </c>
      <c r="P78" s="132"/>
      <c r="Q78" s="132">
        <v>1</v>
      </c>
      <c r="R78" s="132"/>
      <c r="S78" s="132"/>
      <c r="T78" s="132" t="str">
        <f t="shared" si="12"/>
        <v/>
      </c>
      <c r="U78" s="50"/>
      <c r="V78" s="50">
        <v>1</v>
      </c>
      <c r="W78" s="50"/>
      <c r="X78" s="50"/>
      <c r="Y78" s="50" t="str">
        <f t="shared" si="13"/>
        <v/>
      </c>
      <c r="Z78" s="132"/>
      <c r="AA78" s="132">
        <v>1</v>
      </c>
      <c r="AB78" s="132"/>
      <c r="AC78" s="132"/>
      <c r="AD78" s="132" t="str">
        <f t="shared" si="14"/>
        <v/>
      </c>
      <c r="AE78" s="50"/>
      <c r="AF78" s="50">
        <v>1</v>
      </c>
      <c r="AG78" s="50"/>
      <c r="AH78" s="50"/>
      <c r="AI78" s="50" t="str">
        <f t="shared" si="9"/>
        <v/>
      </c>
    </row>
    <row r="79" spans="1:35" x14ac:dyDescent="0.25">
      <c r="A79" s="45">
        <v>77</v>
      </c>
      <c r="B79" s="182"/>
      <c r="C79" s="38"/>
      <c r="D79" s="22" t="s">
        <v>397</v>
      </c>
      <c r="E79" s="49" t="s">
        <v>441</v>
      </c>
      <c r="F79" s="132">
        <v>1.066252587991718</v>
      </c>
      <c r="G79" s="132">
        <v>1</v>
      </c>
      <c r="H79" s="132">
        <v>0.36399999999999999</v>
      </c>
      <c r="I79" s="132">
        <v>3.1240000000000001</v>
      </c>
      <c r="J79" s="132" t="str">
        <f t="shared" si="10"/>
        <v>1,07 (0,36;3,12)</v>
      </c>
      <c r="K79" s="50">
        <v>1.358823529411765</v>
      </c>
      <c r="L79" s="50">
        <v>0.51035020686165433</v>
      </c>
      <c r="M79" s="50">
        <v>0.58299999999999996</v>
      </c>
      <c r="N79" s="50">
        <v>3.169</v>
      </c>
      <c r="O79" s="50" t="str">
        <f t="shared" si="11"/>
        <v>1,36 (0,58;3,17)</v>
      </c>
      <c r="P79" s="132">
        <v>1.0079051383399209</v>
      </c>
      <c r="Q79" s="132">
        <v>1</v>
      </c>
      <c r="R79" s="132">
        <v>0.34499999999999997</v>
      </c>
      <c r="S79" s="132">
        <v>2.9420000000000002</v>
      </c>
      <c r="T79" s="132" t="str">
        <f t="shared" si="12"/>
        <v>1,01 (0,35;2,94)</v>
      </c>
      <c r="U79" s="50">
        <v>0.91919191919191923</v>
      </c>
      <c r="V79" s="50">
        <v>1</v>
      </c>
      <c r="W79" s="50">
        <v>0.35799999999999998</v>
      </c>
      <c r="X79" s="50">
        <v>2.3620000000000001</v>
      </c>
      <c r="Y79" s="50" t="str">
        <f t="shared" si="13"/>
        <v>0,92 (0,36;2,36)</v>
      </c>
      <c r="Z79" s="132">
        <v>1.061538461538462</v>
      </c>
      <c r="AA79" s="132">
        <v>1</v>
      </c>
      <c r="AB79" s="132">
        <v>0.45200000000000001</v>
      </c>
      <c r="AC79" s="132">
        <v>2.4950000000000001</v>
      </c>
      <c r="AD79" s="132" t="str">
        <f t="shared" si="14"/>
        <v>1,06 (0,45;2,5)</v>
      </c>
      <c r="AE79" s="50">
        <v>1.061538461538462</v>
      </c>
      <c r="AF79" s="50">
        <v>1</v>
      </c>
      <c r="AG79" s="50">
        <v>0.45200000000000001</v>
      </c>
      <c r="AH79" s="50">
        <v>2.4950000000000001</v>
      </c>
      <c r="AI79" s="50" t="str">
        <f t="shared" si="9"/>
        <v>1,06 (0,45;2,5)</v>
      </c>
    </row>
    <row r="80" spans="1:35" x14ac:dyDescent="0.25">
      <c r="A80" s="45">
        <v>78</v>
      </c>
      <c r="B80" s="182"/>
      <c r="C80" s="38"/>
      <c r="D80" s="22" t="s">
        <v>398</v>
      </c>
      <c r="E80" s="49" t="s">
        <v>442</v>
      </c>
      <c r="F80" s="132">
        <v>1.4089552238805969</v>
      </c>
      <c r="G80" s="132">
        <v>0.51888815879071881</v>
      </c>
      <c r="H80" s="132">
        <v>0.59399999999999997</v>
      </c>
      <c r="I80" s="132">
        <v>3.343</v>
      </c>
      <c r="J80" s="132" t="str">
        <f t="shared" si="10"/>
        <v>1,41 (0,59;3,34)</v>
      </c>
      <c r="K80" s="50">
        <v>0.80280701754385964</v>
      </c>
      <c r="L80" s="50">
        <v>0.60541219754786935</v>
      </c>
      <c r="M80" s="50">
        <v>0.40899999999999997</v>
      </c>
      <c r="N80" s="50">
        <v>1.577</v>
      </c>
      <c r="O80" s="50" t="str">
        <f t="shared" si="11"/>
        <v>0,8 (0,41;1,58)</v>
      </c>
      <c r="P80" s="132">
        <v>1.846153846153846</v>
      </c>
      <c r="Q80" s="132">
        <v>0.20311839745386209</v>
      </c>
      <c r="R80" s="132">
        <v>0.77100000000000002</v>
      </c>
      <c r="S80" s="132">
        <v>4.423</v>
      </c>
      <c r="T80" s="132" t="str">
        <f t="shared" si="12"/>
        <v>1,85 (0,77;4,42)</v>
      </c>
      <c r="U80" s="50">
        <v>1.347457627118644</v>
      </c>
      <c r="V80" s="50">
        <v>0.46355149969318138</v>
      </c>
      <c r="W80" s="50">
        <v>0.64700000000000002</v>
      </c>
      <c r="X80" s="50">
        <v>2.8050000000000002</v>
      </c>
      <c r="Y80" s="50" t="str">
        <f t="shared" si="13"/>
        <v>1,35 (0,65;2,81)</v>
      </c>
      <c r="Z80" s="132">
        <v>1.6863905325443791</v>
      </c>
      <c r="AA80" s="132">
        <v>0.13202073129105851</v>
      </c>
      <c r="AB80" s="132">
        <v>0.86799999999999999</v>
      </c>
      <c r="AC80" s="132">
        <v>3.278</v>
      </c>
      <c r="AD80" s="132" t="str">
        <f t="shared" si="14"/>
        <v>1,69 (0,87;3,28)</v>
      </c>
      <c r="AE80" s="50">
        <v>1.6863905325443791</v>
      </c>
      <c r="AF80" s="50">
        <v>0.13202073129105851</v>
      </c>
      <c r="AG80" s="50">
        <v>0.86799999999999999</v>
      </c>
      <c r="AH80" s="50">
        <v>3.278</v>
      </c>
      <c r="AI80" s="50" t="str">
        <f t="shared" si="9"/>
        <v>1,69 (0,87;3,28)</v>
      </c>
    </row>
    <row r="81" spans="1:35" x14ac:dyDescent="0.25">
      <c r="A81" s="45">
        <v>79</v>
      </c>
      <c r="B81" s="182"/>
      <c r="C81" s="38"/>
      <c r="D81" s="22" t="s">
        <v>399</v>
      </c>
      <c r="E81" s="49" t="s">
        <v>443</v>
      </c>
      <c r="F81" s="132">
        <v>0.69940476190476186</v>
      </c>
      <c r="G81" s="132">
        <v>0.62047264858348128</v>
      </c>
      <c r="H81" s="132">
        <v>0.24399999999999999</v>
      </c>
      <c r="I81" s="132">
        <v>2.008</v>
      </c>
      <c r="J81" s="132" t="str">
        <f t="shared" si="10"/>
        <v>0,7 (0,24;2,01)</v>
      </c>
      <c r="K81" s="50">
        <v>1.0975877192982459</v>
      </c>
      <c r="L81" s="50">
        <v>0.84291317950172573</v>
      </c>
      <c r="M81" s="50">
        <v>0.504</v>
      </c>
      <c r="N81" s="50">
        <v>2.3919999999999999</v>
      </c>
      <c r="O81" s="50" t="str">
        <f t="shared" si="11"/>
        <v>1,1 (0,5;2,39)</v>
      </c>
      <c r="P81" s="132">
        <v>0.48484848484848492</v>
      </c>
      <c r="Q81" s="132">
        <v>0.32165647092599459</v>
      </c>
      <c r="R81" s="132">
        <v>0.156</v>
      </c>
      <c r="S81" s="132">
        <v>1.5069999999999999</v>
      </c>
      <c r="T81" s="132" t="str">
        <f t="shared" si="12"/>
        <v>0,48 (0,16;1,51)</v>
      </c>
      <c r="U81" s="50">
        <v>0.71551724137931039</v>
      </c>
      <c r="V81" s="50">
        <v>0.52500701566498842</v>
      </c>
      <c r="W81" s="50">
        <v>0.29599999999999999</v>
      </c>
      <c r="X81" s="50">
        <v>1.73</v>
      </c>
      <c r="Y81" s="50" t="str">
        <f t="shared" si="13"/>
        <v>0,72 (0,3;1,73)</v>
      </c>
      <c r="Z81" s="132">
        <v>0.5209235209235209</v>
      </c>
      <c r="AA81" s="132">
        <v>0.1165400434465353</v>
      </c>
      <c r="AB81" s="132">
        <v>0.245</v>
      </c>
      <c r="AC81" s="132">
        <v>1.1060000000000001</v>
      </c>
      <c r="AD81" s="132" t="str">
        <f t="shared" si="14"/>
        <v>0,52 (0,25;1,11)</v>
      </c>
      <c r="AE81" s="50">
        <v>0.5209235209235209</v>
      </c>
      <c r="AF81" s="50">
        <v>0.1165400434465353</v>
      </c>
      <c r="AG81" s="50">
        <v>0.245</v>
      </c>
      <c r="AH81" s="50">
        <v>1.1060000000000001</v>
      </c>
      <c r="AI81" s="50" t="str">
        <f t="shared" si="9"/>
        <v>0,52 (0,25;1,11)</v>
      </c>
    </row>
    <row r="82" spans="1:35" x14ac:dyDescent="0.25">
      <c r="A82" s="45">
        <v>80</v>
      </c>
      <c r="B82" s="182"/>
      <c r="C82" s="38"/>
      <c r="D82" s="155" t="s">
        <v>603</v>
      </c>
      <c r="E82" s="49"/>
      <c r="F82" s="132"/>
      <c r="G82" s="132"/>
      <c r="H82" s="132"/>
      <c r="I82" s="132"/>
      <c r="J82" s="132"/>
      <c r="K82" s="50"/>
      <c r="L82" s="50"/>
      <c r="M82" s="50"/>
      <c r="N82" s="50"/>
      <c r="O82" s="50"/>
      <c r="P82" s="132"/>
      <c r="Q82" s="132"/>
      <c r="R82" s="132"/>
      <c r="S82" s="132"/>
      <c r="T82" s="132"/>
      <c r="U82" s="50"/>
      <c r="V82" s="50"/>
      <c r="W82" s="50"/>
      <c r="X82" s="50"/>
      <c r="Y82" s="50"/>
      <c r="Z82" s="132"/>
      <c r="AA82" s="132"/>
      <c r="AB82" s="132"/>
      <c r="AC82" s="132"/>
      <c r="AD82" s="132"/>
      <c r="AE82" s="50"/>
      <c r="AF82" s="50"/>
      <c r="AG82" s="50"/>
      <c r="AH82" s="50"/>
      <c r="AI82" s="50"/>
    </row>
    <row r="83" spans="1:35" x14ac:dyDescent="0.25">
      <c r="A83" s="45">
        <v>81</v>
      </c>
      <c r="B83" s="182"/>
      <c r="C83" s="38"/>
      <c r="D83" s="22" t="s">
        <v>74</v>
      </c>
      <c r="E83" s="49" t="s">
        <v>444</v>
      </c>
      <c r="F83" s="132">
        <v>2.3622291021671828</v>
      </c>
      <c r="G83" s="132">
        <v>0.13447668544689029</v>
      </c>
      <c r="H83" s="132">
        <v>0.86399999999999999</v>
      </c>
      <c r="I83" s="132">
        <v>6.46</v>
      </c>
      <c r="J83" s="132" t="str">
        <f t="shared" si="10"/>
        <v>2,36 (0,86;6,46)</v>
      </c>
      <c r="K83" s="50">
        <v>2.2820512820512819</v>
      </c>
      <c r="L83" s="50">
        <v>9.7169845934039406E-2</v>
      </c>
      <c r="M83" s="50">
        <v>0.94299999999999995</v>
      </c>
      <c r="N83" s="50">
        <v>5.5250000000000004</v>
      </c>
      <c r="O83" s="50" t="str">
        <f t="shared" si="11"/>
        <v>2,28 (0,94;5,53)</v>
      </c>
      <c r="P83" s="132">
        <v>0.37454545454545463</v>
      </c>
      <c r="Q83" s="132">
        <v>0.25155736629186642</v>
      </c>
      <c r="R83" s="132">
        <v>8.3000000000000004E-2</v>
      </c>
      <c r="S83" s="132">
        <v>1.6990000000000001</v>
      </c>
      <c r="T83" s="132" t="str">
        <f t="shared" si="12"/>
        <v>0,37 (0,08;1,7)</v>
      </c>
      <c r="U83" s="50">
        <v>0.51111111111111107</v>
      </c>
      <c r="V83" s="50">
        <v>0.31658442556846639</v>
      </c>
      <c r="W83" s="50">
        <v>0.16300000000000001</v>
      </c>
      <c r="X83" s="50">
        <v>1.599</v>
      </c>
      <c r="Y83" s="50" t="str">
        <f t="shared" si="13"/>
        <v>0,51 (0,16;1,6)</v>
      </c>
      <c r="Z83" s="132">
        <v>1.2</v>
      </c>
      <c r="AA83" s="132">
        <v>0.81917924855884183</v>
      </c>
      <c r="AB83" s="132">
        <v>0.47799999999999998</v>
      </c>
      <c r="AC83" s="132">
        <v>3.0139999999999998</v>
      </c>
      <c r="AD83" s="132" t="str">
        <f t="shared" si="14"/>
        <v>1,2 (0,48;3,01)</v>
      </c>
      <c r="AE83" s="50">
        <v>1.2</v>
      </c>
      <c r="AF83" s="50">
        <v>0.81917924855884183</v>
      </c>
      <c r="AG83" s="50">
        <v>0.47799999999999998</v>
      </c>
      <c r="AH83" s="50">
        <v>3.0139999999999998</v>
      </c>
      <c r="AI83" s="50" t="str">
        <f t="shared" ref="AI83:AI147" si="15">IF(AE83&gt;0,_xlfn.TEXTJOIN("",1,ROUND(AE83,2)," (",ROUND(AG83,2),";",ROUND(AH83,2),")"),"")</f>
        <v>1,2 (0,48;3,01)</v>
      </c>
    </row>
    <row r="84" spans="1:35" x14ac:dyDescent="0.25">
      <c r="A84" s="45">
        <v>82</v>
      </c>
      <c r="B84" s="182"/>
      <c r="C84" s="38"/>
      <c r="D84" s="22" t="s">
        <v>75</v>
      </c>
      <c r="E84" s="49" t="s">
        <v>502</v>
      </c>
      <c r="F84" s="132">
        <v>2.48</v>
      </c>
      <c r="G84" s="132">
        <v>0.43272917392819787</v>
      </c>
      <c r="H84" s="132">
        <v>0.216</v>
      </c>
      <c r="I84" s="132">
        <v>28.414999999999999</v>
      </c>
      <c r="J84" s="132" t="str">
        <f t="shared" si="10"/>
        <v>2,48 (0,22;28,42)</v>
      </c>
      <c r="K84" s="50">
        <v>4.0816326530612246</v>
      </c>
      <c r="L84" s="50">
        <v>0.26071802021610319</v>
      </c>
      <c r="M84" s="50">
        <v>0.36099999999999999</v>
      </c>
      <c r="N84" s="50">
        <v>46.118000000000002</v>
      </c>
      <c r="O84" s="50" t="str">
        <f t="shared" si="11"/>
        <v>4,08 (0,36;46,12)</v>
      </c>
      <c r="P84" s="132">
        <v>2.365384615384615</v>
      </c>
      <c r="Q84" s="132">
        <v>0.44623562216800278</v>
      </c>
      <c r="R84" s="132">
        <v>0.20699999999999999</v>
      </c>
      <c r="S84" s="132">
        <v>27.07</v>
      </c>
      <c r="T84" s="132" t="str">
        <f t="shared" si="12"/>
        <v>2,37 (0,21;27,07)</v>
      </c>
      <c r="U84" s="50">
        <v>5.8421052631578947</v>
      </c>
      <c r="V84" s="50">
        <v>0.1694667131404671</v>
      </c>
      <c r="W84" s="50">
        <v>0.51500000000000001</v>
      </c>
      <c r="X84" s="50">
        <v>66.266999999999996</v>
      </c>
      <c r="Y84" s="50" t="str">
        <f t="shared" si="13"/>
        <v>5,84 (0,52;66,27)</v>
      </c>
      <c r="Z84" s="132" t="s">
        <v>472</v>
      </c>
      <c r="AA84" s="132">
        <v>0.2973161380271872</v>
      </c>
      <c r="AB84" s="132"/>
      <c r="AC84" s="132" t="s">
        <v>472</v>
      </c>
      <c r="AD84" s="132" t="e">
        <f t="shared" si="14"/>
        <v>#VALUE!</v>
      </c>
      <c r="AE84" s="50" t="s">
        <v>472</v>
      </c>
      <c r="AF84" s="50">
        <v>0.2973161380271872</v>
      </c>
      <c r="AG84" s="50"/>
      <c r="AH84" s="50" t="s">
        <v>472</v>
      </c>
      <c r="AI84" s="50" t="e">
        <f t="shared" si="15"/>
        <v>#VALUE!</v>
      </c>
    </row>
    <row r="85" spans="1:35" x14ac:dyDescent="0.25">
      <c r="A85" s="45">
        <v>83</v>
      </c>
      <c r="B85" s="182"/>
      <c r="C85" s="38"/>
      <c r="D85" s="22" t="s">
        <v>76</v>
      </c>
      <c r="E85" s="49" t="s">
        <v>445</v>
      </c>
      <c r="F85" s="132">
        <v>0.28539659006671608</v>
      </c>
      <c r="G85" s="132">
        <v>8.9638313096017073E-3</v>
      </c>
      <c r="H85" s="132">
        <v>0.112</v>
      </c>
      <c r="I85" s="132">
        <v>0.72699999999999998</v>
      </c>
      <c r="J85" s="132" t="str">
        <f t="shared" si="10"/>
        <v>0,29 (0,11;0,73)</v>
      </c>
      <c r="K85" s="50">
        <v>0.77366255144032925</v>
      </c>
      <c r="L85" s="50">
        <v>0.49474440755497001</v>
      </c>
      <c r="M85" s="50">
        <v>0.39400000000000002</v>
      </c>
      <c r="N85" s="50">
        <v>1.5189999999999999</v>
      </c>
      <c r="O85" s="50" t="str">
        <f t="shared" si="11"/>
        <v>0,77 (0,39;1,52)</v>
      </c>
      <c r="P85" s="132">
        <v>0.7151515151515152</v>
      </c>
      <c r="Q85" s="132">
        <v>0.52547926784955423</v>
      </c>
      <c r="R85" s="132">
        <v>0.31</v>
      </c>
      <c r="S85" s="132">
        <v>1.651</v>
      </c>
      <c r="T85" s="132" t="str">
        <f t="shared" si="12"/>
        <v>0,72 (0,31;1,65)</v>
      </c>
      <c r="U85" s="50">
        <v>0.40384615384615391</v>
      </c>
      <c r="V85" s="50">
        <v>1.7699844582186E-2</v>
      </c>
      <c r="W85" s="50">
        <v>0.191</v>
      </c>
      <c r="X85" s="50">
        <v>0.85499999999999998</v>
      </c>
      <c r="Y85" s="50" t="str">
        <f t="shared" si="13"/>
        <v>0,4 (0,19;0,86)</v>
      </c>
      <c r="Z85" s="132">
        <v>0.54751131221719462</v>
      </c>
      <c r="AA85" s="132">
        <v>9.317960363788208E-2</v>
      </c>
      <c r="AB85" s="132">
        <v>0.28000000000000003</v>
      </c>
      <c r="AC85" s="132">
        <v>1.07</v>
      </c>
      <c r="AD85" s="132" t="str">
        <f t="shared" si="14"/>
        <v>0,55 (0,28;1,07)</v>
      </c>
      <c r="AE85" s="50">
        <v>0.54751131221719462</v>
      </c>
      <c r="AF85" s="50">
        <v>9.317960363788208E-2</v>
      </c>
      <c r="AG85" s="50">
        <v>0.28000000000000003</v>
      </c>
      <c r="AH85" s="50">
        <v>1.07</v>
      </c>
      <c r="AI85" s="50" t="str">
        <f t="shared" si="15"/>
        <v>0,55 (0,28;1,07)</v>
      </c>
    </row>
    <row r="86" spans="1:35" x14ac:dyDescent="0.25">
      <c r="A86" s="45">
        <v>84</v>
      </c>
      <c r="B86" s="182"/>
      <c r="C86" s="38"/>
      <c r="D86" s="22" t="s">
        <v>77</v>
      </c>
      <c r="E86" s="49" t="s">
        <v>446</v>
      </c>
      <c r="F86" s="132">
        <v>0.21199999999999999</v>
      </c>
      <c r="G86" s="132">
        <v>0.1283106959217292</v>
      </c>
      <c r="H86" s="132">
        <v>2.7E-2</v>
      </c>
      <c r="I86" s="132">
        <v>1.655</v>
      </c>
      <c r="J86" s="132" t="str">
        <f t="shared" si="10"/>
        <v>0,21 (0,03;1,66)</v>
      </c>
      <c r="K86" s="50">
        <v>1.589285714285714</v>
      </c>
      <c r="L86" s="50">
        <v>0.33161103440758072</v>
      </c>
      <c r="M86" s="50">
        <v>0.621</v>
      </c>
      <c r="N86" s="50">
        <v>4.0640000000000001</v>
      </c>
      <c r="O86" s="50" t="str">
        <f t="shared" si="11"/>
        <v>1,59 (0,62;4,06)</v>
      </c>
      <c r="P86" s="132">
        <v>1.1048593350383631</v>
      </c>
      <c r="Q86" s="132">
        <v>1</v>
      </c>
      <c r="R86" s="132">
        <v>0.34</v>
      </c>
      <c r="S86" s="132">
        <v>3.59</v>
      </c>
      <c r="T86" s="132" t="str">
        <f t="shared" si="12"/>
        <v>1,1 (0,34;3,59)</v>
      </c>
      <c r="U86" s="50">
        <v>0.25761772853185588</v>
      </c>
      <c r="V86" s="50">
        <v>6.5916521121032134E-2</v>
      </c>
      <c r="W86" s="50">
        <v>5.7000000000000002E-2</v>
      </c>
      <c r="X86" s="50">
        <v>1.1599999999999999</v>
      </c>
      <c r="Y86" s="50" t="str">
        <f t="shared" si="13"/>
        <v>0,26 (0,06;1,16)</v>
      </c>
      <c r="Z86" s="132">
        <v>0.59529411764705886</v>
      </c>
      <c r="AA86" s="132">
        <v>0.33119380376606478</v>
      </c>
      <c r="AB86" s="132">
        <v>0.23499999999999999</v>
      </c>
      <c r="AC86" s="132">
        <v>1.5069999999999999</v>
      </c>
      <c r="AD86" s="132" t="str">
        <f t="shared" si="14"/>
        <v>0,6 (0,24;1,51)</v>
      </c>
      <c r="AE86" s="50">
        <v>0.59529411764705886</v>
      </c>
      <c r="AF86" s="50">
        <v>0.33119380376606478</v>
      </c>
      <c r="AG86" s="50">
        <v>0.23499999999999999</v>
      </c>
      <c r="AH86" s="50">
        <v>1.5069999999999999</v>
      </c>
      <c r="AI86" s="50" t="str">
        <f t="shared" si="15"/>
        <v>0,6 (0,24;1,51)</v>
      </c>
    </row>
    <row r="87" spans="1:35" x14ac:dyDescent="0.25">
      <c r="A87" s="45">
        <v>85</v>
      </c>
      <c r="B87" s="182"/>
      <c r="C87" s="38"/>
      <c r="D87" s="22" t="s">
        <v>78</v>
      </c>
      <c r="E87" s="49" t="s">
        <v>447</v>
      </c>
      <c r="F87" s="132">
        <v>6.1881188118811883</v>
      </c>
      <c r="G87" s="132">
        <v>4.9360179156392688E-2</v>
      </c>
      <c r="H87" s="132">
        <v>0.8</v>
      </c>
      <c r="I87" s="132">
        <v>47.887</v>
      </c>
      <c r="J87" s="132" t="str">
        <f t="shared" si="10"/>
        <v>6,19 (0,8;47,89)</v>
      </c>
      <c r="K87" s="50">
        <v>0.94444444444444442</v>
      </c>
      <c r="L87" s="50">
        <v>1</v>
      </c>
      <c r="M87" s="50">
        <v>0.38800000000000001</v>
      </c>
      <c r="N87" s="50">
        <v>2.2970000000000002</v>
      </c>
      <c r="O87" s="50" t="str">
        <f t="shared" si="11"/>
        <v>0,94 (0,39;2,3)</v>
      </c>
      <c r="P87" s="132">
        <v>0.88846153846153841</v>
      </c>
      <c r="Q87" s="132">
        <v>0.78344139519181955</v>
      </c>
      <c r="R87" s="132">
        <v>0.30199999999999999</v>
      </c>
      <c r="S87" s="132">
        <v>2.6120000000000001</v>
      </c>
      <c r="T87" s="132" t="str">
        <f t="shared" si="12"/>
        <v>0,89 (0,3;2,61)</v>
      </c>
      <c r="U87" s="50">
        <v>1.615384615384615</v>
      </c>
      <c r="V87" s="50">
        <v>0.4673077383760938</v>
      </c>
      <c r="W87" s="50">
        <v>0.56499999999999995</v>
      </c>
      <c r="X87" s="50">
        <v>4.6180000000000003</v>
      </c>
      <c r="Y87" s="50" t="str">
        <f t="shared" si="13"/>
        <v>1,62 (0,57;4,62)</v>
      </c>
      <c r="Z87" s="132">
        <v>1.0869565217391299</v>
      </c>
      <c r="AA87" s="132">
        <v>0.82775205963088783</v>
      </c>
      <c r="AB87" s="132">
        <v>0.45600000000000002</v>
      </c>
      <c r="AC87" s="132">
        <v>2.593</v>
      </c>
      <c r="AD87" s="132" t="str">
        <f t="shared" si="14"/>
        <v>1,09 (0,46;2,59)</v>
      </c>
      <c r="AE87" s="50">
        <v>1.0869565217391299</v>
      </c>
      <c r="AF87" s="50">
        <v>0.82775205963088783</v>
      </c>
      <c r="AG87" s="50">
        <v>0.45600000000000002</v>
      </c>
      <c r="AH87" s="50">
        <v>2.593</v>
      </c>
      <c r="AI87" s="50" t="str">
        <f t="shared" si="15"/>
        <v>1,09 (0,46;2,59)</v>
      </c>
    </row>
    <row r="88" spans="1:35" x14ac:dyDescent="0.25">
      <c r="A88" s="45">
        <v>86</v>
      </c>
      <c r="B88" s="183"/>
      <c r="C88" s="39"/>
      <c r="D88" s="22" t="s">
        <v>79</v>
      </c>
      <c r="E88" s="49"/>
      <c r="F88" s="133">
        <v>0.99983529904723834</v>
      </c>
      <c r="G88" s="133"/>
      <c r="H88" s="133">
        <v>0.99677313250376764</v>
      </c>
      <c r="I88" s="133">
        <v>1.0029068728105008</v>
      </c>
      <c r="J88" s="132" t="str">
        <f t="shared" si="10"/>
        <v>1 (1;1)</v>
      </c>
      <c r="K88" s="140">
        <v>0.99836383691252539</v>
      </c>
      <c r="L88" s="140"/>
      <c r="M88" s="140">
        <v>0.9959000815029313</v>
      </c>
      <c r="N88" s="141">
        <v>1.0008336874021693</v>
      </c>
      <c r="O88" s="50" t="str">
        <f t="shared" si="11"/>
        <v>1 (1;1)</v>
      </c>
      <c r="P88" s="133">
        <v>0.99810063842784602</v>
      </c>
      <c r="Q88" s="133"/>
      <c r="R88" s="133">
        <v>0.99457243596021572</v>
      </c>
      <c r="S88" s="134">
        <v>1.0016413570403064</v>
      </c>
      <c r="T88" s="132" t="str">
        <f t="shared" si="12"/>
        <v>1 (0,99;1)</v>
      </c>
      <c r="U88" s="140">
        <v>0.99731970540079429</v>
      </c>
      <c r="V88" s="140"/>
      <c r="W88" s="140">
        <v>0.99400203764252315</v>
      </c>
      <c r="X88" s="141">
        <v>1.0006484464958771</v>
      </c>
      <c r="Y88" s="50" t="str">
        <f t="shared" si="13"/>
        <v>1 (0,99;1)</v>
      </c>
      <c r="Z88" s="133">
        <v>0.99678409396665257</v>
      </c>
      <c r="AA88" s="133"/>
      <c r="AB88" s="133">
        <v>0.9943193017872709</v>
      </c>
      <c r="AC88" s="134">
        <v>0.99925499605507118</v>
      </c>
      <c r="AD88" s="132" t="str">
        <f t="shared" si="14"/>
        <v>1 (0,99;1)</v>
      </c>
      <c r="AE88" s="140">
        <v>0.99678409396665257</v>
      </c>
      <c r="AF88" s="140"/>
      <c r="AG88" s="140">
        <v>0.9943193017872709</v>
      </c>
      <c r="AH88" s="141">
        <v>0.99925499605507118</v>
      </c>
      <c r="AI88" s="50" t="str">
        <f t="shared" si="15"/>
        <v>1 (0,99;1)</v>
      </c>
    </row>
    <row r="89" spans="1:35" x14ac:dyDescent="0.25">
      <c r="A89" s="45">
        <v>87</v>
      </c>
      <c r="B89" s="187" t="s">
        <v>177</v>
      </c>
      <c r="C89" s="190" t="s">
        <v>3</v>
      </c>
      <c r="D89" s="23" t="s">
        <v>80</v>
      </c>
      <c r="E89" s="49"/>
      <c r="F89" s="133">
        <v>1.0003295867849995</v>
      </c>
      <c r="G89" s="133"/>
      <c r="H89" s="133">
        <v>0.99901634936887929</v>
      </c>
      <c r="I89" s="133">
        <v>1.0016445504916975</v>
      </c>
      <c r="J89" s="132" t="str">
        <f t="shared" si="10"/>
        <v>1 (1;1)</v>
      </c>
      <c r="K89" s="140">
        <v>0.99980509340043955</v>
      </c>
      <c r="L89" s="140"/>
      <c r="M89" s="140">
        <v>0.99864963293214681</v>
      </c>
      <c r="N89" s="141">
        <v>1.0009618907629241</v>
      </c>
      <c r="O89" s="50" t="str">
        <f t="shared" si="11"/>
        <v>1 (1;1)</v>
      </c>
      <c r="P89" s="133">
        <v>1.0000253663834686</v>
      </c>
      <c r="Q89" s="133"/>
      <c r="R89" s="133">
        <v>0.99866584636064115</v>
      </c>
      <c r="S89" s="134">
        <v>1.0013867371701919</v>
      </c>
      <c r="T89" s="132" t="str">
        <f t="shared" si="12"/>
        <v>1 (1;1)</v>
      </c>
      <c r="U89" s="140">
        <v>1.0000447033339335</v>
      </c>
      <c r="V89" s="140"/>
      <c r="W89" s="140">
        <v>0.9988697061419658</v>
      </c>
      <c r="X89" s="141">
        <v>1.0012210827065728</v>
      </c>
      <c r="Y89" s="50" t="str">
        <f t="shared" si="13"/>
        <v>1 (1;1)</v>
      </c>
      <c r="Z89" s="133">
        <v>0.99985051252941182</v>
      </c>
      <c r="AA89" s="133"/>
      <c r="AB89" s="133">
        <v>0.99878617844364714</v>
      </c>
      <c r="AC89" s="134">
        <v>1.0009159807989192</v>
      </c>
      <c r="AD89" s="132" t="str">
        <f t="shared" si="14"/>
        <v>1 (1;1)</v>
      </c>
      <c r="AE89" s="140">
        <v>0.99985051252941182</v>
      </c>
      <c r="AF89" s="140"/>
      <c r="AG89" s="140">
        <v>0.99878617844364714</v>
      </c>
      <c r="AH89" s="141">
        <v>1.0009159807989192</v>
      </c>
      <c r="AI89" s="50" t="str">
        <f t="shared" si="15"/>
        <v>1 (1;1)</v>
      </c>
    </row>
    <row r="90" spans="1:35" x14ac:dyDescent="0.25">
      <c r="A90" s="45">
        <v>88</v>
      </c>
      <c r="B90" s="188"/>
      <c r="C90" s="191"/>
      <c r="D90" s="23" t="s">
        <v>81</v>
      </c>
      <c r="E90" s="49" t="s">
        <v>448</v>
      </c>
      <c r="F90" s="132">
        <v>0.85853658536585364</v>
      </c>
      <c r="G90" s="132">
        <v>0.82262932662319321</v>
      </c>
      <c r="H90" s="132">
        <v>0.35899999999999999</v>
      </c>
      <c r="I90" s="132">
        <v>2.0510000000000002</v>
      </c>
      <c r="J90" s="132" t="str">
        <f t="shared" si="10"/>
        <v>0,86 (0,36;2,05)</v>
      </c>
      <c r="K90" s="50">
        <v>0.61133069828721998</v>
      </c>
      <c r="L90" s="50">
        <v>0.20898738908162251</v>
      </c>
      <c r="M90" s="50">
        <v>0.30499999999999999</v>
      </c>
      <c r="N90" s="50">
        <v>1.2250000000000001</v>
      </c>
      <c r="O90" s="50" t="str">
        <f t="shared" si="11"/>
        <v>0,61 (0,31;1,23)</v>
      </c>
      <c r="P90" s="132">
        <v>0.92345679012345683</v>
      </c>
      <c r="Q90" s="132">
        <v>1</v>
      </c>
      <c r="R90" s="132">
        <v>0.39</v>
      </c>
      <c r="S90" s="132">
        <v>2.1890000000000001</v>
      </c>
      <c r="T90" s="132" t="str">
        <f t="shared" si="12"/>
        <v>0,92 (0,39;2,19)</v>
      </c>
      <c r="U90" s="50">
        <v>1.642951251646904</v>
      </c>
      <c r="V90" s="50">
        <v>0.25170878923097362</v>
      </c>
      <c r="W90" s="50">
        <v>0.74399999999999999</v>
      </c>
      <c r="X90" s="50">
        <v>3.6259999999999999</v>
      </c>
      <c r="Y90" s="50" t="str">
        <f t="shared" si="13"/>
        <v>1,64 (0,74;3,63)</v>
      </c>
      <c r="Z90" s="132">
        <v>0.89498069498069499</v>
      </c>
      <c r="AA90" s="132">
        <v>0.8608474465731486</v>
      </c>
      <c r="AB90" s="132">
        <v>0.44800000000000001</v>
      </c>
      <c r="AC90" s="132">
        <v>1.788</v>
      </c>
      <c r="AD90" s="132" t="str">
        <f t="shared" si="14"/>
        <v>0,89 (0,45;1,79)</v>
      </c>
      <c r="AE90" s="50">
        <v>0.89498069498069499</v>
      </c>
      <c r="AF90" s="50">
        <v>0.8608474465731486</v>
      </c>
      <c r="AG90" s="50">
        <v>0.44800000000000001</v>
      </c>
      <c r="AH90" s="50">
        <v>1.788</v>
      </c>
      <c r="AI90" s="50" t="str">
        <f t="shared" si="15"/>
        <v>0,89 (0,45;1,79)</v>
      </c>
    </row>
    <row r="91" spans="1:35" x14ac:dyDescent="0.25">
      <c r="A91" s="45">
        <v>89</v>
      </c>
      <c r="B91" s="188"/>
      <c r="C91" s="191"/>
      <c r="D91" s="23" t="s">
        <v>82</v>
      </c>
      <c r="E91" s="49" t="s">
        <v>503</v>
      </c>
      <c r="F91" s="132"/>
      <c r="G91" s="132">
        <v>1</v>
      </c>
      <c r="H91" s="132"/>
      <c r="I91" s="132"/>
      <c r="J91" s="132" t="str">
        <f t="shared" si="10"/>
        <v/>
      </c>
      <c r="K91" s="50"/>
      <c r="L91" s="50">
        <v>1</v>
      </c>
      <c r="M91" s="50"/>
      <c r="N91" s="50"/>
      <c r="O91" s="50" t="str">
        <f t="shared" si="11"/>
        <v/>
      </c>
      <c r="P91" s="132"/>
      <c r="Q91" s="132">
        <v>1</v>
      </c>
      <c r="R91" s="132"/>
      <c r="S91" s="132"/>
      <c r="T91" s="132" t="str">
        <f t="shared" si="12"/>
        <v/>
      </c>
      <c r="U91" s="50"/>
      <c r="V91" s="50">
        <v>1</v>
      </c>
      <c r="W91" s="50"/>
      <c r="X91" s="50"/>
      <c r="Y91" s="50" t="str">
        <f t="shared" si="13"/>
        <v/>
      </c>
      <c r="Z91" s="132"/>
      <c r="AA91" s="132">
        <v>1</v>
      </c>
      <c r="AB91" s="132"/>
      <c r="AC91" s="132"/>
      <c r="AD91" s="132" t="str">
        <f t="shared" si="14"/>
        <v/>
      </c>
      <c r="AE91" s="50"/>
      <c r="AF91" s="50">
        <v>1</v>
      </c>
      <c r="AG91" s="50"/>
      <c r="AH91" s="50"/>
      <c r="AI91" s="50" t="str">
        <f t="shared" si="15"/>
        <v/>
      </c>
    </row>
    <row r="92" spans="1:35" x14ac:dyDescent="0.25">
      <c r="A92" s="45">
        <v>90</v>
      </c>
      <c r="B92" s="188"/>
      <c r="C92" s="191"/>
      <c r="D92" s="23" t="s">
        <v>83</v>
      </c>
      <c r="E92" s="49" t="s">
        <v>504</v>
      </c>
      <c r="F92" s="132">
        <v>0.68</v>
      </c>
      <c r="G92" s="132">
        <v>1</v>
      </c>
      <c r="H92" s="132">
        <v>0.08</v>
      </c>
      <c r="I92" s="132">
        <v>5.7750000000000004</v>
      </c>
      <c r="J92" s="132" t="str">
        <f t="shared" si="10"/>
        <v>0,68 (0,08;5,78)</v>
      </c>
      <c r="K92" s="50">
        <v>0.6462585034013606</v>
      </c>
      <c r="L92" s="50">
        <v>0.71849851194094094</v>
      </c>
      <c r="M92" s="50">
        <v>0.126</v>
      </c>
      <c r="N92" s="50">
        <v>3.3220000000000001</v>
      </c>
      <c r="O92" s="50" t="str">
        <f t="shared" si="11"/>
        <v>0,65 (0,13;3,32)</v>
      </c>
      <c r="P92" s="132">
        <v>1.5866666666666669</v>
      </c>
      <c r="Q92" s="132">
        <v>0.63257728809451053</v>
      </c>
      <c r="R92" s="132">
        <v>0.30199999999999999</v>
      </c>
      <c r="S92" s="132">
        <v>8.3230000000000004</v>
      </c>
      <c r="T92" s="132" t="str">
        <f t="shared" si="12"/>
        <v>1,59 (0,3;8,32)</v>
      </c>
      <c r="U92" s="50">
        <v>0.92982456140350878</v>
      </c>
      <c r="V92" s="50">
        <v>1</v>
      </c>
      <c r="W92" s="50">
        <v>0.18</v>
      </c>
      <c r="X92" s="50">
        <v>4.806</v>
      </c>
      <c r="Y92" s="50" t="str">
        <f t="shared" si="13"/>
        <v>0,93 (0,18;4,81)</v>
      </c>
      <c r="Z92" s="132">
        <v>0.32903225806451608</v>
      </c>
      <c r="AA92" s="132">
        <v>0.1450778906669152</v>
      </c>
      <c r="AB92" s="132">
        <v>7.5999999999999998E-2</v>
      </c>
      <c r="AC92" s="132">
        <v>1.4330000000000001</v>
      </c>
      <c r="AD92" s="132" t="str">
        <f t="shared" si="14"/>
        <v>0,33 (0,08;1,43)</v>
      </c>
      <c r="AE92" s="50">
        <v>0.32903225806451608</v>
      </c>
      <c r="AF92" s="50">
        <v>0.1450778906669152</v>
      </c>
      <c r="AG92" s="50">
        <v>7.5999999999999998E-2</v>
      </c>
      <c r="AH92" s="50">
        <v>1.4330000000000001</v>
      </c>
      <c r="AI92" s="50" t="str">
        <f t="shared" si="15"/>
        <v>0,33 (0,08;1,43)</v>
      </c>
    </row>
    <row r="93" spans="1:35" x14ac:dyDescent="0.25">
      <c r="A93" s="45">
        <v>91</v>
      </c>
      <c r="B93" s="188"/>
      <c r="C93" s="191"/>
      <c r="D93" s="23" t="s">
        <v>84</v>
      </c>
      <c r="E93" s="49" t="s">
        <v>505</v>
      </c>
      <c r="F93" s="132">
        <v>5.166666666666667</v>
      </c>
      <c r="G93" s="132">
        <v>0.13576860725973791</v>
      </c>
      <c r="H93" s="132">
        <v>0.69399999999999995</v>
      </c>
      <c r="I93" s="132">
        <v>38.488999999999997</v>
      </c>
      <c r="J93" s="132" t="str">
        <f t="shared" si="10"/>
        <v>5,17 (0,69;38,49)</v>
      </c>
      <c r="K93" s="50">
        <v>6.25</v>
      </c>
      <c r="L93" s="50">
        <v>0.1100972908737464</v>
      </c>
      <c r="M93" s="50">
        <v>0.63300000000000001</v>
      </c>
      <c r="N93" s="50">
        <v>61.670999999999999</v>
      </c>
      <c r="O93" s="50" t="str">
        <f t="shared" si="11"/>
        <v>6,25 (0,63;61,67)</v>
      </c>
      <c r="P93" s="132">
        <v>1.5641025641025641</v>
      </c>
      <c r="Q93" s="132">
        <v>0.54658218727849894</v>
      </c>
      <c r="R93" s="132">
        <v>0.156</v>
      </c>
      <c r="S93" s="132">
        <v>15.638999999999999</v>
      </c>
      <c r="T93" s="132" t="str">
        <f t="shared" si="12"/>
        <v>1,56 (0,16;15,64)</v>
      </c>
      <c r="U93" s="50">
        <v>0.93162393162393164</v>
      </c>
      <c r="V93" s="50">
        <v>1</v>
      </c>
      <c r="W93" s="50">
        <v>9.4E-2</v>
      </c>
      <c r="X93" s="50">
        <v>9.2230000000000008</v>
      </c>
      <c r="Y93" s="50" t="str">
        <f t="shared" si="13"/>
        <v>0,93 (0,09;9,22)</v>
      </c>
      <c r="Z93" s="132" t="s">
        <v>472</v>
      </c>
      <c r="AA93" s="132">
        <v>0.29710653806835852</v>
      </c>
      <c r="AB93" s="132"/>
      <c r="AC93" s="132" t="s">
        <v>472</v>
      </c>
      <c r="AD93" s="132" t="e">
        <f t="shared" si="14"/>
        <v>#VALUE!</v>
      </c>
      <c r="AE93" s="50" t="s">
        <v>472</v>
      </c>
      <c r="AF93" s="50">
        <v>0.29710653806835852</v>
      </c>
      <c r="AG93" s="50"/>
      <c r="AH93" s="50" t="s">
        <v>472</v>
      </c>
      <c r="AI93" s="50" t="e">
        <f t="shared" si="15"/>
        <v>#VALUE!</v>
      </c>
    </row>
    <row r="94" spans="1:35" x14ac:dyDescent="0.25">
      <c r="A94" s="45">
        <v>92</v>
      </c>
      <c r="B94" s="188"/>
      <c r="C94" s="191"/>
      <c r="D94" s="23" t="s">
        <v>85</v>
      </c>
      <c r="E94" s="49" t="s">
        <v>506</v>
      </c>
      <c r="F94" s="132"/>
      <c r="G94" s="132">
        <v>1</v>
      </c>
      <c r="H94" s="132"/>
      <c r="I94" s="132"/>
      <c r="J94" s="132" t="str">
        <f t="shared" si="10"/>
        <v/>
      </c>
      <c r="K94" s="50"/>
      <c r="L94" s="50">
        <v>1</v>
      </c>
      <c r="M94" s="50"/>
      <c r="N94" s="50"/>
      <c r="O94" s="50" t="str">
        <f t="shared" si="11"/>
        <v/>
      </c>
      <c r="P94" s="132"/>
      <c r="Q94" s="132">
        <v>1</v>
      </c>
      <c r="R94" s="132"/>
      <c r="S94" s="132"/>
      <c r="T94" s="132" t="str">
        <f t="shared" si="12"/>
        <v/>
      </c>
      <c r="U94" s="50"/>
      <c r="V94" s="50">
        <v>1</v>
      </c>
      <c r="W94" s="50"/>
      <c r="X94" s="50"/>
      <c r="Y94" s="50" t="str">
        <f t="shared" si="13"/>
        <v/>
      </c>
      <c r="Z94" s="132"/>
      <c r="AA94" s="132">
        <v>1</v>
      </c>
      <c r="AB94" s="132"/>
      <c r="AC94" s="132"/>
      <c r="AD94" s="132" t="str">
        <f t="shared" si="14"/>
        <v/>
      </c>
      <c r="AE94" s="50"/>
      <c r="AF94" s="50">
        <v>1</v>
      </c>
      <c r="AG94" s="50"/>
      <c r="AH94" s="50"/>
      <c r="AI94" s="50" t="str">
        <f t="shared" si="15"/>
        <v/>
      </c>
    </row>
    <row r="95" spans="1:35" x14ac:dyDescent="0.25">
      <c r="A95" s="45">
        <v>93</v>
      </c>
      <c r="B95" s="188"/>
      <c r="C95" s="192"/>
      <c r="D95" s="23" t="s">
        <v>86</v>
      </c>
      <c r="E95" s="49" t="s">
        <v>507</v>
      </c>
      <c r="F95" s="132">
        <v>5</v>
      </c>
      <c r="G95" s="132">
        <v>0.31378529104217501</v>
      </c>
      <c r="H95" s="132">
        <v>0.30299999999999999</v>
      </c>
      <c r="I95" s="132">
        <v>82.629000000000005</v>
      </c>
      <c r="J95" s="132" t="str">
        <f t="shared" si="10"/>
        <v>5 (0,3;82,63)</v>
      </c>
      <c r="K95" s="50">
        <v>2</v>
      </c>
      <c r="L95" s="50">
        <v>1</v>
      </c>
      <c r="M95" s="50">
        <v>0.123</v>
      </c>
      <c r="N95" s="50">
        <v>32.646000000000001</v>
      </c>
      <c r="O95" s="50" t="str">
        <f t="shared" si="11"/>
        <v>2 (0,12;32,65)</v>
      </c>
      <c r="P95" s="132">
        <v>0</v>
      </c>
      <c r="Q95" s="132">
        <v>1</v>
      </c>
      <c r="R95" s="132">
        <v>0</v>
      </c>
      <c r="S95" s="132"/>
      <c r="T95" s="132" t="str">
        <f t="shared" si="12"/>
        <v/>
      </c>
      <c r="U95" s="50">
        <v>0</v>
      </c>
      <c r="V95" s="50">
        <v>1</v>
      </c>
      <c r="W95" s="50">
        <v>0</v>
      </c>
      <c r="X95" s="50"/>
      <c r="Y95" s="50" t="str">
        <f t="shared" si="13"/>
        <v/>
      </c>
      <c r="Z95" s="132">
        <v>0.57894736842105265</v>
      </c>
      <c r="AA95" s="132">
        <v>1</v>
      </c>
      <c r="AB95" s="132">
        <v>3.5000000000000003E-2</v>
      </c>
      <c r="AC95" s="132">
        <v>9.4420000000000002</v>
      </c>
      <c r="AD95" s="132" t="str">
        <f t="shared" si="14"/>
        <v>0,58 (0,04;9,44)</v>
      </c>
      <c r="AE95" s="50">
        <v>0.57894736842105265</v>
      </c>
      <c r="AF95" s="50">
        <v>1</v>
      </c>
      <c r="AG95" s="50">
        <v>3.5000000000000003E-2</v>
      </c>
      <c r="AH95" s="50">
        <v>9.4420000000000002</v>
      </c>
      <c r="AI95" s="50" t="str">
        <f t="shared" si="15"/>
        <v>0,58 (0,04;9,44)</v>
      </c>
    </row>
    <row r="96" spans="1:35" x14ac:dyDescent="0.25">
      <c r="A96" s="45">
        <v>94</v>
      </c>
      <c r="B96" s="188"/>
      <c r="C96" s="190" t="s">
        <v>4</v>
      </c>
      <c r="D96" s="23" t="s">
        <v>87</v>
      </c>
      <c r="E96" s="49" t="s">
        <v>449</v>
      </c>
      <c r="F96" s="132">
        <v>1.4222222222222221</v>
      </c>
      <c r="G96" s="132">
        <v>0.46238772645776771</v>
      </c>
      <c r="H96" s="132">
        <v>0.56200000000000006</v>
      </c>
      <c r="I96" s="132">
        <v>3.5979999999999999</v>
      </c>
      <c r="J96" s="132" t="str">
        <f t="shared" si="10"/>
        <v>1,42 (0,56;3,6)</v>
      </c>
      <c r="K96" s="50">
        <v>1.04</v>
      </c>
      <c r="L96" s="50">
        <v>1</v>
      </c>
      <c r="M96" s="50">
        <v>0.47899999999999998</v>
      </c>
      <c r="N96" s="50">
        <v>2.258</v>
      </c>
      <c r="O96" s="50" t="str">
        <f t="shared" si="11"/>
        <v>1,04 (0,48;2,26)</v>
      </c>
      <c r="P96" s="132">
        <v>0.63360881542699721</v>
      </c>
      <c r="Q96" s="132">
        <v>0.46981263129665318</v>
      </c>
      <c r="R96" s="132">
        <v>0.222</v>
      </c>
      <c r="S96" s="132">
        <v>1.8089999999999999</v>
      </c>
      <c r="T96" s="132" t="str">
        <f t="shared" si="12"/>
        <v>0,63 (0,22;1,81)</v>
      </c>
      <c r="U96" s="50">
        <v>0.83092324805339268</v>
      </c>
      <c r="V96" s="50">
        <v>0.83196324856727211</v>
      </c>
      <c r="W96" s="50">
        <v>0.35399999999999998</v>
      </c>
      <c r="X96" s="50">
        <v>1.952</v>
      </c>
      <c r="Y96" s="50" t="str">
        <f t="shared" si="13"/>
        <v>0,83 (0,35;1,95)</v>
      </c>
      <c r="Z96" s="132">
        <v>0.7432432432432432</v>
      </c>
      <c r="AA96" s="132">
        <v>0.44437904335990919</v>
      </c>
      <c r="AB96" s="132">
        <v>0.35099999999999998</v>
      </c>
      <c r="AC96" s="132">
        <v>1.5740000000000001</v>
      </c>
      <c r="AD96" s="132" t="str">
        <f t="shared" si="14"/>
        <v>0,74 (0,35;1,57)</v>
      </c>
      <c r="AE96" s="50">
        <v>0.7432432432432432</v>
      </c>
      <c r="AF96" s="50">
        <v>0.44437904335990919</v>
      </c>
      <c r="AG96" s="50">
        <v>0.35099999999999998</v>
      </c>
      <c r="AH96" s="50">
        <v>1.5740000000000001</v>
      </c>
      <c r="AI96" s="50" t="str">
        <f t="shared" si="15"/>
        <v>0,74 (0,35;1,57)</v>
      </c>
    </row>
    <row r="97" spans="1:35" x14ac:dyDescent="0.25">
      <c r="A97" s="45">
        <v>95</v>
      </c>
      <c r="B97" s="188"/>
      <c r="C97" s="191"/>
      <c r="D97" s="23" t="s">
        <v>88</v>
      </c>
      <c r="E97" s="49" t="s">
        <v>508</v>
      </c>
      <c r="F97" s="132">
        <v>0.96799999999999997</v>
      </c>
      <c r="G97" s="132">
        <v>1</v>
      </c>
      <c r="H97" s="132">
        <v>0.108</v>
      </c>
      <c r="I97" s="132">
        <v>8.6479999999999997</v>
      </c>
      <c r="J97" s="132" t="str">
        <f t="shared" si="10"/>
        <v>0,97 (0,11;8,65)</v>
      </c>
      <c r="K97" s="50">
        <v>0.98979591836734693</v>
      </c>
      <c r="L97" s="50">
        <v>1</v>
      </c>
      <c r="M97" s="50">
        <v>0.17499999999999999</v>
      </c>
      <c r="N97" s="50">
        <v>5.593</v>
      </c>
      <c r="O97" s="50" t="str">
        <f t="shared" si="11"/>
        <v>0,99 (0,18;5,59)</v>
      </c>
      <c r="P97" s="132">
        <v>0</v>
      </c>
      <c r="Q97" s="132">
        <v>0.59147380194121779</v>
      </c>
      <c r="R97" s="132">
        <v>0</v>
      </c>
      <c r="S97" s="132"/>
      <c r="T97" s="132" t="str">
        <f t="shared" si="12"/>
        <v/>
      </c>
      <c r="U97" s="50">
        <v>0.54871794871794877</v>
      </c>
      <c r="V97" s="50">
        <v>1</v>
      </c>
      <c r="W97" s="50">
        <v>6.2E-2</v>
      </c>
      <c r="X97" s="50">
        <v>4.8449999999999998</v>
      </c>
      <c r="Y97" s="50" t="str">
        <f t="shared" si="13"/>
        <v>0,55 (0,06;4,85)</v>
      </c>
      <c r="Z97" s="132">
        <v>0.56989247311827962</v>
      </c>
      <c r="AA97" s="132">
        <v>0.66995701739468116</v>
      </c>
      <c r="AB97" s="132">
        <v>0.111</v>
      </c>
      <c r="AC97" s="132">
        <v>2.9249999999999998</v>
      </c>
      <c r="AD97" s="132" t="str">
        <f t="shared" si="14"/>
        <v>0,57 (0,11;2,93)</v>
      </c>
      <c r="AE97" s="50">
        <v>0.56989247311827962</v>
      </c>
      <c r="AF97" s="50">
        <v>0.66995701739468116</v>
      </c>
      <c r="AG97" s="50">
        <v>0.111</v>
      </c>
      <c r="AH97" s="50">
        <v>2.9249999999999998</v>
      </c>
      <c r="AI97" s="50" t="str">
        <f t="shared" si="15"/>
        <v>0,57 (0,11;2,93)</v>
      </c>
    </row>
    <row r="98" spans="1:35" x14ac:dyDescent="0.25">
      <c r="A98" s="45">
        <v>96</v>
      </c>
      <c r="B98" s="188"/>
      <c r="C98" s="191"/>
      <c r="D98" s="23" t="s">
        <v>89</v>
      </c>
      <c r="E98" s="49" t="s">
        <v>509</v>
      </c>
      <c r="F98" s="132">
        <v>2.48</v>
      </c>
      <c r="G98" s="132">
        <v>0.43272917392819787</v>
      </c>
      <c r="H98" s="132">
        <v>0.216</v>
      </c>
      <c r="I98" s="132">
        <v>28.414999999999999</v>
      </c>
      <c r="J98" s="132" t="str">
        <f t="shared" si="10"/>
        <v>2,48 (0,22;28,42)</v>
      </c>
      <c r="K98" s="50">
        <v>4.0816326530612246</v>
      </c>
      <c r="L98" s="50">
        <v>0.26071802021610319</v>
      </c>
      <c r="M98" s="50">
        <v>0.36099999999999999</v>
      </c>
      <c r="N98" s="50">
        <v>46.118000000000002</v>
      </c>
      <c r="O98" s="50" t="str">
        <f t="shared" si="11"/>
        <v>4,08 (0,36;46,12)</v>
      </c>
      <c r="P98" s="132">
        <v>0</v>
      </c>
      <c r="Q98" s="132">
        <v>1</v>
      </c>
      <c r="R98" s="132">
        <v>0</v>
      </c>
      <c r="S98" s="132"/>
      <c r="T98" s="132" t="str">
        <f t="shared" si="12"/>
        <v/>
      </c>
      <c r="U98" s="50">
        <v>0</v>
      </c>
      <c r="V98" s="50">
        <v>0.56667828511676555</v>
      </c>
      <c r="W98" s="50">
        <v>0</v>
      </c>
      <c r="X98" s="50"/>
      <c r="Y98" s="50" t="str">
        <f t="shared" si="13"/>
        <v/>
      </c>
      <c r="Z98" s="132">
        <v>1.1702127659574471</v>
      </c>
      <c r="AA98" s="132">
        <v>1</v>
      </c>
      <c r="AB98" s="132">
        <v>0.104</v>
      </c>
      <c r="AC98" s="132">
        <v>13.206</v>
      </c>
      <c r="AD98" s="132" t="str">
        <f t="shared" si="14"/>
        <v>1,17 (0,1;13,21)</v>
      </c>
      <c r="AE98" s="50">
        <v>1.1702127659574471</v>
      </c>
      <c r="AF98" s="50">
        <v>1</v>
      </c>
      <c r="AG98" s="50">
        <v>0.104</v>
      </c>
      <c r="AH98" s="50">
        <v>13.206</v>
      </c>
      <c r="AI98" s="50" t="str">
        <f t="shared" si="15"/>
        <v>1,17 (0,1;13,21)</v>
      </c>
    </row>
    <row r="99" spans="1:35" x14ac:dyDescent="0.25">
      <c r="A99" s="45">
        <v>97</v>
      </c>
      <c r="B99" s="188"/>
      <c r="C99" s="191"/>
      <c r="D99" s="23" t="s">
        <v>90</v>
      </c>
      <c r="E99" s="49" t="s">
        <v>510</v>
      </c>
      <c r="F99" s="132"/>
      <c r="G99" s="132">
        <v>1</v>
      </c>
      <c r="H99" s="132"/>
      <c r="I99" s="132"/>
      <c r="J99" s="132" t="str">
        <f t="shared" si="10"/>
        <v/>
      </c>
      <c r="K99" s="50"/>
      <c r="L99" s="50">
        <v>1</v>
      </c>
      <c r="M99" s="50"/>
      <c r="N99" s="50"/>
      <c r="O99" s="50" t="str">
        <f t="shared" si="11"/>
        <v/>
      </c>
      <c r="P99" s="132"/>
      <c r="Q99" s="132">
        <v>1</v>
      </c>
      <c r="R99" s="132"/>
      <c r="S99" s="132"/>
      <c r="T99" s="132" t="str">
        <f t="shared" si="12"/>
        <v/>
      </c>
      <c r="U99" s="50"/>
      <c r="V99" s="50">
        <v>1</v>
      </c>
      <c r="W99" s="50"/>
      <c r="X99" s="50"/>
      <c r="Y99" s="50" t="str">
        <f t="shared" si="13"/>
        <v/>
      </c>
      <c r="Z99" s="132"/>
      <c r="AA99" s="132">
        <v>1</v>
      </c>
      <c r="AB99" s="132"/>
      <c r="AC99" s="132"/>
      <c r="AD99" s="132" t="str">
        <f t="shared" si="14"/>
        <v/>
      </c>
      <c r="AE99" s="50"/>
      <c r="AF99" s="50">
        <v>1</v>
      </c>
      <c r="AG99" s="50"/>
      <c r="AH99" s="50"/>
      <c r="AI99" s="50" t="str">
        <f t="shared" si="15"/>
        <v/>
      </c>
    </row>
    <row r="100" spans="1:35" x14ac:dyDescent="0.25">
      <c r="A100" s="45">
        <v>98</v>
      </c>
      <c r="B100" s="188"/>
      <c r="C100" s="191"/>
      <c r="D100" s="23" t="s">
        <v>91</v>
      </c>
      <c r="E100" s="49" t="s">
        <v>511</v>
      </c>
      <c r="F100" s="132" t="s">
        <v>472</v>
      </c>
      <c r="G100" s="132">
        <v>0.17105263157894729</v>
      </c>
      <c r="H100" s="132"/>
      <c r="I100" s="132" t="s">
        <v>472</v>
      </c>
      <c r="J100" s="132" t="e">
        <f t="shared" si="10"/>
        <v>#VALUE!</v>
      </c>
      <c r="K100" s="50" t="s">
        <v>472</v>
      </c>
      <c r="L100" s="50">
        <v>0.33552631578947367</v>
      </c>
      <c r="M100" s="50"/>
      <c r="N100" s="50" t="s">
        <v>472</v>
      </c>
      <c r="O100" s="50" t="e">
        <f t="shared" si="11"/>
        <v>#VALUE!</v>
      </c>
      <c r="P100" s="132">
        <v>0</v>
      </c>
      <c r="Q100" s="132">
        <v>1</v>
      </c>
      <c r="R100" s="132">
        <v>0</v>
      </c>
      <c r="S100" s="132"/>
      <c r="T100" s="132" t="str">
        <f t="shared" si="12"/>
        <v/>
      </c>
      <c r="U100" s="50">
        <v>0</v>
      </c>
      <c r="V100" s="50">
        <v>1</v>
      </c>
      <c r="W100" s="50">
        <v>0</v>
      </c>
      <c r="X100" s="50"/>
      <c r="Y100" s="50" t="str">
        <f t="shared" si="13"/>
        <v/>
      </c>
      <c r="Z100" s="132" t="s">
        <v>472</v>
      </c>
      <c r="AA100" s="132">
        <v>1</v>
      </c>
      <c r="AB100" s="132"/>
      <c r="AC100" s="132" t="s">
        <v>472</v>
      </c>
      <c r="AD100" s="132" t="e">
        <f t="shared" si="14"/>
        <v>#VALUE!</v>
      </c>
      <c r="AE100" s="50" t="s">
        <v>472</v>
      </c>
      <c r="AF100" s="50">
        <v>1</v>
      </c>
      <c r="AG100" s="50"/>
      <c r="AH100" s="50" t="s">
        <v>472</v>
      </c>
      <c r="AI100" s="50" t="e">
        <f t="shared" si="15"/>
        <v>#VALUE!</v>
      </c>
    </row>
    <row r="101" spans="1:35" x14ac:dyDescent="0.25">
      <c r="A101" s="45">
        <v>99</v>
      </c>
      <c r="B101" s="188"/>
      <c r="C101" s="191"/>
      <c r="D101" s="23" t="s">
        <v>92</v>
      </c>
      <c r="E101" s="49" t="s">
        <v>450</v>
      </c>
      <c r="F101" s="132">
        <v>0.96190476190476193</v>
      </c>
      <c r="G101" s="132">
        <v>1</v>
      </c>
      <c r="H101" s="132">
        <v>0.33</v>
      </c>
      <c r="I101" s="132">
        <v>2.802</v>
      </c>
      <c r="J101" s="132" t="str">
        <f t="shared" si="10"/>
        <v>0,96 (0,33;2,8)</v>
      </c>
      <c r="K101" s="50">
        <v>2.0101351351351351</v>
      </c>
      <c r="L101" s="50">
        <v>0.12960955690226289</v>
      </c>
      <c r="M101" s="50">
        <v>0.89</v>
      </c>
      <c r="N101" s="50">
        <v>4.5389999999999997</v>
      </c>
      <c r="O101" s="50" t="str">
        <f t="shared" si="11"/>
        <v>2,01 (0,89;4,54)</v>
      </c>
      <c r="P101" s="132">
        <v>1.2023809523809521</v>
      </c>
      <c r="Q101" s="132">
        <v>0.79027671400490673</v>
      </c>
      <c r="R101" s="132">
        <v>0.438</v>
      </c>
      <c r="S101" s="132">
        <v>3.3029999999999999</v>
      </c>
      <c r="T101" s="132" t="str">
        <f t="shared" si="12"/>
        <v>1,2 (0,44;3,3)</v>
      </c>
      <c r="U101" s="50">
        <v>1.856624319419238</v>
      </c>
      <c r="V101" s="50">
        <v>0.16853332174660671</v>
      </c>
      <c r="W101" s="50">
        <v>0.79200000000000004</v>
      </c>
      <c r="X101" s="50">
        <v>4.351</v>
      </c>
      <c r="Y101" s="50" t="str">
        <f t="shared" si="13"/>
        <v>1,86 (0,79;4,35)</v>
      </c>
      <c r="Z101" s="132">
        <v>2.205479452054794</v>
      </c>
      <c r="AA101" s="132">
        <v>9.5687124449967825E-2</v>
      </c>
      <c r="AB101" s="132">
        <v>0.879</v>
      </c>
      <c r="AC101" s="132">
        <v>5.5359999999999996</v>
      </c>
      <c r="AD101" s="132" t="str">
        <f t="shared" si="14"/>
        <v>2,21 (0,88;5,54)</v>
      </c>
      <c r="AE101" s="50">
        <v>2.205479452054794</v>
      </c>
      <c r="AF101" s="50">
        <v>9.5687124449967825E-2</v>
      </c>
      <c r="AG101" s="50">
        <v>0.879</v>
      </c>
      <c r="AH101" s="50">
        <v>5.5359999999999996</v>
      </c>
      <c r="AI101" s="50" t="str">
        <f t="shared" si="15"/>
        <v>2,21 (0,88;5,54)</v>
      </c>
    </row>
    <row r="102" spans="1:35" x14ac:dyDescent="0.25">
      <c r="A102" s="45">
        <v>100</v>
      </c>
      <c r="B102" s="188"/>
      <c r="C102" s="191"/>
      <c r="D102" s="23" t="s">
        <v>93</v>
      </c>
      <c r="E102" s="49" t="s">
        <v>451</v>
      </c>
      <c r="F102" s="132">
        <v>0.85977011494252875</v>
      </c>
      <c r="G102" s="132">
        <v>0.82991451225065704</v>
      </c>
      <c r="H102" s="132">
        <v>0.36599999999999999</v>
      </c>
      <c r="I102" s="132">
        <v>2.0179999999999998</v>
      </c>
      <c r="J102" s="132" t="str">
        <f t="shared" si="10"/>
        <v>0,86 (0,37;2,02)</v>
      </c>
      <c r="K102" s="50">
        <v>0.9821428571428571</v>
      </c>
      <c r="L102" s="50">
        <v>1</v>
      </c>
      <c r="M102" s="50">
        <v>0.499</v>
      </c>
      <c r="N102" s="50">
        <v>1.9319999999999999</v>
      </c>
      <c r="O102" s="50" t="str">
        <f t="shared" si="11"/>
        <v>0,98 (0,5;1,93)</v>
      </c>
      <c r="P102" s="132">
        <v>0.44176013805004322</v>
      </c>
      <c r="Q102" s="132">
        <v>8.8640741679160542E-2</v>
      </c>
      <c r="R102" s="132">
        <v>0.18</v>
      </c>
      <c r="S102" s="132">
        <v>1.0840000000000001</v>
      </c>
      <c r="T102" s="132" t="str">
        <f t="shared" si="12"/>
        <v>0,44 (0,18;1,08)</v>
      </c>
      <c r="U102" s="50">
        <v>1.121904761904762</v>
      </c>
      <c r="V102" s="50">
        <v>0.85359897935182727</v>
      </c>
      <c r="W102" s="50">
        <v>0.54400000000000004</v>
      </c>
      <c r="X102" s="50">
        <v>2.3140000000000001</v>
      </c>
      <c r="Y102" s="50" t="str">
        <f t="shared" si="13"/>
        <v>1,12 (0,54;2,31)</v>
      </c>
      <c r="Z102" s="132">
        <v>0.74545454545454548</v>
      </c>
      <c r="AA102" s="132">
        <v>0.40312893098041619</v>
      </c>
      <c r="AB102" s="132">
        <v>0.38500000000000001</v>
      </c>
      <c r="AC102" s="132">
        <v>1.4450000000000001</v>
      </c>
      <c r="AD102" s="132" t="str">
        <f t="shared" si="14"/>
        <v>0,75 (0,39;1,45)</v>
      </c>
      <c r="AE102" s="50">
        <v>0.74545454545454548</v>
      </c>
      <c r="AF102" s="50">
        <v>0.40312893098041619</v>
      </c>
      <c r="AG102" s="50">
        <v>0.38500000000000001</v>
      </c>
      <c r="AH102" s="50">
        <v>1.4450000000000001</v>
      </c>
      <c r="AI102" s="50" t="str">
        <f t="shared" si="15"/>
        <v>0,75 (0,39;1,45)</v>
      </c>
    </row>
    <row r="103" spans="1:35" x14ac:dyDescent="0.25">
      <c r="A103" s="45">
        <v>101</v>
      </c>
      <c r="B103" s="188"/>
      <c r="C103" s="191"/>
      <c r="D103" s="23" t="s">
        <v>94</v>
      </c>
      <c r="E103" s="49" t="s">
        <v>512</v>
      </c>
      <c r="F103" s="132">
        <v>0</v>
      </c>
      <c r="G103" s="132">
        <v>0.58866948535787622</v>
      </c>
      <c r="H103" s="132">
        <v>0</v>
      </c>
      <c r="I103" s="132"/>
      <c r="J103" s="132" t="str">
        <f t="shared" si="10"/>
        <v/>
      </c>
      <c r="K103" s="50">
        <v>1.333333333333333</v>
      </c>
      <c r="L103" s="50">
        <v>1</v>
      </c>
      <c r="M103" s="50">
        <v>0.216</v>
      </c>
      <c r="N103" s="50">
        <v>8.2439999999999998</v>
      </c>
      <c r="O103" s="50" t="str">
        <f t="shared" si="11"/>
        <v>1,33 (0,22;8,24)</v>
      </c>
      <c r="P103" s="132">
        <v>0</v>
      </c>
      <c r="Q103" s="132">
        <v>0.58640942758511727</v>
      </c>
      <c r="R103" s="132">
        <v>0</v>
      </c>
      <c r="S103" s="132"/>
      <c r="T103" s="132" t="str">
        <f t="shared" si="12"/>
        <v/>
      </c>
      <c r="U103" s="50">
        <v>1.9122807017543859</v>
      </c>
      <c r="V103" s="50">
        <v>0.60732757713208285</v>
      </c>
      <c r="W103" s="50">
        <v>0.308</v>
      </c>
      <c r="X103" s="50">
        <v>11.884</v>
      </c>
      <c r="Y103" s="50" t="str">
        <f t="shared" si="13"/>
        <v>1,91 (0,31;11,88)</v>
      </c>
      <c r="Z103" s="132">
        <v>0.87096774193548387</v>
      </c>
      <c r="AA103" s="132">
        <v>1</v>
      </c>
      <c r="AB103" s="132">
        <v>0.14099999999999999</v>
      </c>
      <c r="AC103" s="132">
        <v>5.3780000000000001</v>
      </c>
      <c r="AD103" s="132" t="str">
        <f t="shared" si="14"/>
        <v>0,87 (0,14;5,38)</v>
      </c>
      <c r="AE103" s="50">
        <v>0.87096774193548387</v>
      </c>
      <c r="AF103" s="50">
        <v>1</v>
      </c>
      <c r="AG103" s="50">
        <v>0.14099999999999999</v>
      </c>
      <c r="AH103" s="50">
        <v>5.3780000000000001</v>
      </c>
      <c r="AI103" s="50" t="str">
        <f t="shared" si="15"/>
        <v>0,87 (0,14;5,38)</v>
      </c>
    </row>
    <row r="104" spans="1:35" x14ac:dyDescent="0.25">
      <c r="A104" s="45">
        <v>102</v>
      </c>
      <c r="B104" s="188"/>
      <c r="C104" s="191"/>
      <c r="D104" s="23" t="s">
        <v>95</v>
      </c>
      <c r="E104" s="49" t="s">
        <v>513</v>
      </c>
      <c r="F104" s="132">
        <v>2.0166666666666671</v>
      </c>
      <c r="G104" s="132">
        <v>0.34275161134226367</v>
      </c>
      <c r="H104" s="132">
        <v>0.36899999999999999</v>
      </c>
      <c r="I104" s="132">
        <v>11.01</v>
      </c>
      <c r="J104" s="132" t="str">
        <f t="shared" si="10"/>
        <v>2,02 (0,37;11,01)</v>
      </c>
      <c r="K104" s="50">
        <v>0.78367346938775506</v>
      </c>
      <c r="L104" s="50">
        <v>1</v>
      </c>
      <c r="M104" s="50">
        <v>0.14699999999999999</v>
      </c>
      <c r="N104" s="50">
        <v>4.1859999999999999</v>
      </c>
      <c r="O104" s="50" t="str">
        <f t="shared" si="11"/>
        <v>0,78 (0,15;4,19)</v>
      </c>
      <c r="P104" s="132">
        <v>0.76282051282051277</v>
      </c>
      <c r="Q104" s="132">
        <v>1</v>
      </c>
      <c r="R104" s="132">
        <v>8.7999999999999995E-2</v>
      </c>
      <c r="S104" s="132">
        <v>6.609</v>
      </c>
      <c r="T104" s="132" t="str">
        <f t="shared" si="12"/>
        <v>0,76 (0,09;6,61)</v>
      </c>
      <c r="U104" s="50">
        <v>0</v>
      </c>
      <c r="V104" s="50">
        <v>0.19052616389615709</v>
      </c>
      <c r="W104" s="50">
        <v>0</v>
      </c>
      <c r="X104" s="50"/>
      <c r="Y104" s="50" t="str">
        <f t="shared" si="13"/>
        <v/>
      </c>
      <c r="Z104" s="132">
        <v>0.41935483870967738</v>
      </c>
      <c r="AA104" s="132">
        <v>0.42400717830249862</v>
      </c>
      <c r="AB104" s="132">
        <v>0.09</v>
      </c>
      <c r="AC104" s="132">
        <v>1.946</v>
      </c>
      <c r="AD104" s="132" t="str">
        <f t="shared" si="14"/>
        <v>0,42 (0,09;1,95)</v>
      </c>
      <c r="AE104" s="50">
        <v>0.41935483870967738</v>
      </c>
      <c r="AF104" s="50">
        <v>0.42400717830249862</v>
      </c>
      <c r="AG104" s="50">
        <v>0.09</v>
      </c>
      <c r="AH104" s="50">
        <v>1.946</v>
      </c>
      <c r="AI104" s="50" t="str">
        <f t="shared" si="15"/>
        <v>0,42 (0,09;1,95)</v>
      </c>
    </row>
    <row r="105" spans="1:35" x14ac:dyDescent="0.25">
      <c r="A105" s="45">
        <v>103</v>
      </c>
      <c r="B105" s="188"/>
      <c r="C105" s="191"/>
      <c r="D105" s="23" t="s">
        <v>96</v>
      </c>
      <c r="E105" s="49" t="s">
        <v>514</v>
      </c>
      <c r="F105" s="132">
        <v>2.48</v>
      </c>
      <c r="G105" s="132">
        <v>0.43272917392819787</v>
      </c>
      <c r="H105" s="132">
        <v>0.216</v>
      </c>
      <c r="I105" s="132">
        <v>28.414999999999999</v>
      </c>
      <c r="J105" s="132" t="str">
        <f t="shared" si="10"/>
        <v>2,48 (0,22;28,42)</v>
      </c>
      <c r="K105" s="50">
        <v>4.0816326530612246</v>
      </c>
      <c r="L105" s="50">
        <v>0.26071802021610319</v>
      </c>
      <c r="M105" s="50">
        <v>0.36099999999999999</v>
      </c>
      <c r="N105" s="50">
        <v>46.118000000000002</v>
      </c>
      <c r="O105" s="50" t="str">
        <f t="shared" si="11"/>
        <v>4,08 (0,36;46,12)</v>
      </c>
      <c r="P105" s="132">
        <v>0</v>
      </c>
      <c r="Q105" s="132">
        <v>1</v>
      </c>
      <c r="R105" s="132">
        <v>0</v>
      </c>
      <c r="S105" s="132"/>
      <c r="T105" s="132" t="str">
        <f t="shared" si="12"/>
        <v/>
      </c>
      <c r="U105" s="50">
        <v>0</v>
      </c>
      <c r="V105" s="50">
        <v>0.56667828511676555</v>
      </c>
      <c r="W105" s="50">
        <v>0</v>
      </c>
      <c r="X105" s="50"/>
      <c r="Y105" s="50" t="str">
        <f t="shared" si="13"/>
        <v/>
      </c>
      <c r="Z105" s="132">
        <v>1.1702127659574471</v>
      </c>
      <c r="AA105" s="132">
        <v>1</v>
      </c>
      <c r="AB105" s="132">
        <v>0.104</v>
      </c>
      <c r="AC105" s="132">
        <v>13.206</v>
      </c>
      <c r="AD105" s="132" t="str">
        <f t="shared" si="14"/>
        <v>1,17 (0,1;13,21)</v>
      </c>
      <c r="AE105" s="50">
        <v>1.1702127659574471</v>
      </c>
      <c r="AF105" s="50">
        <v>1</v>
      </c>
      <c r="AG105" s="50">
        <v>0.104</v>
      </c>
      <c r="AH105" s="50">
        <v>13.206</v>
      </c>
      <c r="AI105" s="50" t="str">
        <f t="shared" si="15"/>
        <v>1,17 (0,1;13,21)</v>
      </c>
    </row>
    <row r="106" spans="1:35" x14ac:dyDescent="0.25">
      <c r="A106" s="45">
        <v>104</v>
      </c>
      <c r="B106" s="188"/>
      <c r="C106" s="191"/>
      <c r="D106" s="23" t="s">
        <v>97</v>
      </c>
      <c r="E106" s="49" t="s">
        <v>452</v>
      </c>
      <c r="F106" s="132">
        <v>0.9652173913043478</v>
      </c>
      <c r="G106" s="132">
        <v>1</v>
      </c>
      <c r="H106" s="132">
        <v>0.25800000000000001</v>
      </c>
      <c r="I106" s="132">
        <v>3.6080000000000001</v>
      </c>
      <c r="J106" s="132" t="str">
        <f t="shared" si="10"/>
        <v>0,97 (0,26;3,61)</v>
      </c>
      <c r="K106" s="50">
        <v>0.73578595317725748</v>
      </c>
      <c r="L106" s="50">
        <v>0.79111013399732555</v>
      </c>
      <c r="M106" s="50">
        <v>0.247</v>
      </c>
      <c r="N106" s="50">
        <v>2.1909999999999998</v>
      </c>
      <c r="O106" s="50" t="str">
        <f t="shared" si="11"/>
        <v>0,74 (0,25;2,19)</v>
      </c>
      <c r="P106" s="132">
        <v>0.91666666666666663</v>
      </c>
      <c r="Q106" s="132">
        <v>1</v>
      </c>
      <c r="R106" s="132">
        <v>0.246</v>
      </c>
      <c r="S106" s="132">
        <v>3.4169999999999998</v>
      </c>
      <c r="T106" s="132" t="str">
        <f t="shared" si="12"/>
        <v>0,92 (0,25;3,42)</v>
      </c>
      <c r="U106" s="50">
        <v>0.5243243243243243</v>
      </c>
      <c r="V106" s="50">
        <v>0.40385242915615099</v>
      </c>
      <c r="W106" s="50">
        <v>0.14299999999999999</v>
      </c>
      <c r="X106" s="50">
        <v>1.917</v>
      </c>
      <c r="Y106" s="50" t="str">
        <f t="shared" si="13"/>
        <v>0,52 (0,14;1,92)</v>
      </c>
      <c r="Z106" s="132">
        <v>0.41818181818181821</v>
      </c>
      <c r="AA106" s="132">
        <v>0.1166219772899893</v>
      </c>
      <c r="AB106" s="132">
        <v>0.154</v>
      </c>
      <c r="AC106" s="132">
        <v>1.1319999999999999</v>
      </c>
      <c r="AD106" s="132" t="str">
        <f t="shared" si="14"/>
        <v>0,42 (0,15;1,13)</v>
      </c>
      <c r="AE106" s="50">
        <v>0.41818181818181821</v>
      </c>
      <c r="AF106" s="50">
        <v>0.1166219772899893</v>
      </c>
      <c r="AG106" s="50">
        <v>0.154</v>
      </c>
      <c r="AH106" s="50">
        <v>1.1319999999999999</v>
      </c>
      <c r="AI106" s="50" t="str">
        <f t="shared" si="15"/>
        <v>0,42 (0,15;1,13)</v>
      </c>
    </row>
    <row r="107" spans="1:35" x14ac:dyDescent="0.25">
      <c r="A107" s="45">
        <v>105</v>
      </c>
      <c r="B107" s="188"/>
      <c r="C107" s="192"/>
      <c r="D107" s="23" t="s">
        <v>98</v>
      </c>
      <c r="E107" s="49" t="s">
        <v>453</v>
      </c>
      <c r="F107" s="132">
        <v>0.68</v>
      </c>
      <c r="G107" s="132">
        <v>0.39057523682305229</v>
      </c>
      <c r="H107" s="132">
        <v>0.29099999999999998</v>
      </c>
      <c r="I107" s="132">
        <v>1.5860000000000001</v>
      </c>
      <c r="J107" s="132" t="str">
        <f t="shared" si="10"/>
        <v>0,68 (0,29;1,59)</v>
      </c>
      <c r="K107" s="50">
        <v>1.533333333333333</v>
      </c>
      <c r="L107" s="50">
        <v>0.29660889293406822</v>
      </c>
      <c r="M107" s="50">
        <v>0.76500000000000001</v>
      </c>
      <c r="N107" s="50">
        <v>3.073</v>
      </c>
      <c r="O107" s="50" t="str">
        <f t="shared" si="11"/>
        <v>1,53 (0,77;3,07)</v>
      </c>
      <c r="P107" s="132">
        <v>0.29113924050632911</v>
      </c>
      <c r="Q107" s="132">
        <v>5.3663341636322297E-3</v>
      </c>
      <c r="R107" s="132">
        <v>0.121</v>
      </c>
      <c r="S107" s="132">
        <v>0.70099999999999996</v>
      </c>
      <c r="T107" s="132" t="str">
        <f t="shared" si="12"/>
        <v>0,29 (0,12;0,7)</v>
      </c>
      <c r="U107" s="50">
        <v>0.56383712905452033</v>
      </c>
      <c r="V107" s="50">
        <v>0.1380170190971011</v>
      </c>
      <c r="W107" s="50">
        <v>0.27200000000000002</v>
      </c>
      <c r="X107" s="50">
        <v>1.1679999999999999</v>
      </c>
      <c r="Y107" s="50" t="str">
        <f t="shared" si="13"/>
        <v>0,56 (0,27;1,17)</v>
      </c>
      <c r="Z107" s="132">
        <v>0.51487414187643021</v>
      </c>
      <c r="AA107" s="132">
        <v>6.3184595292267554E-2</v>
      </c>
      <c r="AB107" s="132">
        <v>0.25800000000000001</v>
      </c>
      <c r="AC107" s="132">
        <v>1.026</v>
      </c>
      <c r="AD107" s="132" t="str">
        <f t="shared" si="14"/>
        <v>0,51 (0,26;1,03)</v>
      </c>
      <c r="AE107" s="50">
        <v>0.51487414187643021</v>
      </c>
      <c r="AF107" s="50">
        <v>6.3184595292267554E-2</v>
      </c>
      <c r="AG107" s="50">
        <v>0.25800000000000001</v>
      </c>
      <c r="AH107" s="50">
        <v>1.026</v>
      </c>
      <c r="AI107" s="50" t="str">
        <f t="shared" si="15"/>
        <v>0,51 (0,26;1,03)</v>
      </c>
    </row>
    <row r="108" spans="1:35" x14ac:dyDescent="0.25">
      <c r="A108" s="45">
        <v>106</v>
      </c>
      <c r="B108" s="188"/>
      <c r="C108" s="190" t="s">
        <v>5</v>
      </c>
      <c r="D108" s="23" t="s">
        <v>99</v>
      </c>
      <c r="E108" s="49" t="s">
        <v>515</v>
      </c>
      <c r="F108" s="132">
        <v>0</v>
      </c>
      <c r="G108" s="132">
        <v>1</v>
      </c>
      <c r="H108" s="132">
        <v>0</v>
      </c>
      <c r="I108" s="132"/>
      <c r="J108" s="132" t="str">
        <f t="shared" si="10"/>
        <v/>
      </c>
      <c r="K108" s="50">
        <v>0</v>
      </c>
      <c r="L108" s="50">
        <v>1</v>
      </c>
      <c r="M108" s="50">
        <v>0</v>
      </c>
      <c r="N108" s="50"/>
      <c r="O108" s="50" t="str">
        <f t="shared" si="11"/>
        <v/>
      </c>
      <c r="P108" s="132">
        <v>0</v>
      </c>
      <c r="Q108" s="132">
        <v>1</v>
      </c>
      <c r="R108" s="132">
        <v>0</v>
      </c>
      <c r="S108" s="132"/>
      <c r="T108" s="132" t="str">
        <f t="shared" si="12"/>
        <v/>
      </c>
      <c r="U108" s="50">
        <v>0</v>
      </c>
      <c r="V108" s="50">
        <v>1</v>
      </c>
      <c r="W108" s="50">
        <v>0</v>
      </c>
      <c r="X108" s="50"/>
      <c r="Y108" s="50" t="str">
        <f t="shared" si="13"/>
        <v/>
      </c>
      <c r="Z108" s="132">
        <v>0</v>
      </c>
      <c r="AA108" s="132">
        <v>0.36842105263157893</v>
      </c>
      <c r="AB108" s="132">
        <v>0</v>
      </c>
      <c r="AC108" s="132"/>
      <c r="AD108" s="132" t="str">
        <f t="shared" si="14"/>
        <v/>
      </c>
      <c r="AE108" s="50">
        <v>0</v>
      </c>
      <c r="AF108" s="50">
        <v>0.36842105263157893</v>
      </c>
      <c r="AG108" s="50">
        <v>0</v>
      </c>
      <c r="AH108" s="50"/>
      <c r="AI108" s="50" t="str">
        <f t="shared" si="15"/>
        <v/>
      </c>
    </row>
    <row r="109" spans="1:35" x14ac:dyDescent="0.25">
      <c r="A109" s="45">
        <v>107</v>
      </c>
      <c r="B109" s="188"/>
      <c r="C109" s="191"/>
      <c r="D109" s="23" t="s">
        <v>100</v>
      </c>
      <c r="E109" s="49" t="s">
        <v>516</v>
      </c>
      <c r="F109" s="132" t="s">
        <v>472</v>
      </c>
      <c r="G109" s="132">
        <v>0.17105263157894729</v>
      </c>
      <c r="H109" s="132"/>
      <c r="I109" s="132" t="s">
        <v>472</v>
      </c>
      <c r="J109" s="132" t="e">
        <f t="shared" si="10"/>
        <v>#VALUE!</v>
      </c>
      <c r="K109" s="50">
        <v>0</v>
      </c>
      <c r="L109" s="50">
        <v>1</v>
      </c>
      <c r="M109" s="50">
        <v>0</v>
      </c>
      <c r="N109" s="50"/>
      <c r="O109" s="50" t="str">
        <f t="shared" si="11"/>
        <v/>
      </c>
      <c r="P109" s="132">
        <v>0</v>
      </c>
      <c r="Q109" s="132">
        <v>1</v>
      </c>
      <c r="R109" s="132">
        <v>0</v>
      </c>
      <c r="S109" s="132"/>
      <c r="T109" s="132" t="str">
        <f t="shared" si="12"/>
        <v/>
      </c>
      <c r="U109" s="50" t="s">
        <v>472</v>
      </c>
      <c r="V109" s="50">
        <v>0.26315789473684209</v>
      </c>
      <c r="W109" s="50"/>
      <c r="X109" s="50" t="s">
        <v>472</v>
      </c>
      <c r="Y109" s="50" t="e">
        <f t="shared" si="13"/>
        <v>#VALUE!</v>
      </c>
      <c r="Z109" s="132" t="s">
        <v>472</v>
      </c>
      <c r="AA109" s="132">
        <v>1</v>
      </c>
      <c r="AB109" s="132"/>
      <c r="AC109" s="132" t="s">
        <v>472</v>
      </c>
      <c r="AD109" s="132" t="e">
        <f t="shared" si="14"/>
        <v>#VALUE!</v>
      </c>
      <c r="AE109" s="50" t="s">
        <v>472</v>
      </c>
      <c r="AF109" s="50">
        <v>1</v>
      </c>
      <c r="AG109" s="50"/>
      <c r="AH109" s="50" t="s">
        <v>472</v>
      </c>
      <c r="AI109" s="50" t="e">
        <f t="shared" si="15"/>
        <v>#VALUE!</v>
      </c>
    </row>
    <row r="110" spans="1:35" x14ac:dyDescent="0.25">
      <c r="A110" s="45">
        <v>108</v>
      </c>
      <c r="B110" s="188"/>
      <c r="C110" s="191"/>
      <c r="D110" s="23" t="s">
        <v>42</v>
      </c>
      <c r="E110" s="49" t="s">
        <v>517</v>
      </c>
      <c r="F110" s="132"/>
      <c r="G110" s="132">
        <v>1</v>
      </c>
      <c r="H110" s="132"/>
      <c r="I110" s="132"/>
      <c r="J110" s="132" t="str">
        <f t="shared" si="10"/>
        <v/>
      </c>
      <c r="K110" s="50"/>
      <c r="L110" s="50">
        <v>1</v>
      </c>
      <c r="M110" s="50"/>
      <c r="N110" s="50"/>
      <c r="O110" s="50" t="str">
        <f t="shared" si="11"/>
        <v/>
      </c>
      <c r="P110" s="132"/>
      <c r="Q110" s="132">
        <v>1</v>
      </c>
      <c r="R110" s="132"/>
      <c r="S110" s="132"/>
      <c r="T110" s="132" t="str">
        <f t="shared" si="12"/>
        <v/>
      </c>
      <c r="U110" s="50"/>
      <c r="V110" s="50">
        <v>1</v>
      </c>
      <c r="W110" s="50"/>
      <c r="X110" s="50"/>
      <c r="Y110" s="50" t="str">
        <f t="shared" si="13"/>
        <v/>
      </c>
      <c r="Z110" s="132"/>
      <c r="AA110" s="132">
        <v>1</v>
      </c>
      <c r="AB110" s="132"/>
      <c r="AC110" s="132"/>
      <c r="AD110" s="132" t="str">
        <f t="shared" si="14"/>
        <v/>
      </c>
      <c r="AE110" s="50"/>
      <c r="AF110" s="50">
        <v>1</v>
      </c>
      <c r="AG110" s="50"/>
      <c r="AH110" s="50"/>
      <c r="AI110" s="50" t="str">
        <f t="shared" si="15"/>
        <v/>
      </c>
    </row>
    <row r="111" spans="1:35" x14ac:dyDescent="0.25">
      <c r="A111" s="45">
        <v>109</v>
      </c>
      <c r="B111" s="188"/>
      <c r="C111" s="192"/>
      <c r="D111" s="23" t="s">
        <v>98</v>
      </c>
      <c r="E111" s="49" t="s">
        <v>518</v>
      </c>
      <c r="F111" s="132">
        <v>5</v>
      </c>
      <c r="G111" s="132">
        <v>0.31378529104217501</v>
      </c>
      <c r="H111" s="132">
        <v>0.30299999999999999</v>
      </c>
      <c r="I111" s="132">
        <v>82.629000000000005</v>
      </c>
      <c r="J111" s="132" t="str">
        <f t="shared" si="10"/>
        <v>5 (0,3;82,63)</v>
      </c>
      <c r="K111" s="50">
        <v>0</v>
      </c>
      <c r="L111" s="50">
        <v>0.55115022655977697</v>
      </c>
      <c r="M111" s="50">
        <v>0</v>
      </c>
      <c r="N111" s="50"/>
      <c r="O111" s="50" t="str">
        <f t="shared" si="11"/>
        <v/>
      </c>
      <c r="P111" s="132">
        <v>0</v>
      </c>
      <c r="Q111" s="132">
        <v>1</v>
      </c>
      <c r="R111" s="132">
        <v>0</v>
      </c>
      <c r="S111" s="132"/>
      <c r="T111" s="132" t="str">
        <f t="shared" si="12"/>
        <v/>
      </c>
      <c r="U111" s="50">
        <v>2.8461538461538458</v>
      </c>
      <c r="V111" s="50">
        <v>0.45834785639595682</v>
      </c>
      <c r="W111" s="50">
        <v>0.17399999999999999</v>
      </c>
      <c r="X111" s="50">
        <v>46.606000000000002</v>
      </c>
      <c r="Y111" s="50" t="str">
        <f t="shared" si="13"/>
        <v>2,85 (0,17;46,61)</v>
      </c>
      <c r="Z111" s="132">
        <v>0.57894736842105265</v>
      </c>
      <c r="AA111" s="132">
        <v>1</v>
      </c>
      <c r="AB111" s="132">
        <v>3.5000000000000003E-2</v>
      </c>
      <c r="AC111" s="132">
        <v>9.4420000000000002</v>
      </c>
      <c r="AD111" s="132" t="str">
        <f t="shared" si="14"/>
        <v>0,58 (0,04;9,44)</v>
      </c>
      <c r="AE111" s="50">
        <v>0.57894736842105265</v>
      </c>
      <c r="AF111" s="50">
        <v>1</v>
      </c>
      <c r="AG111" s="50">
        <v>3.5000000000000003E-2</v>
      </c>
      <c r="AH111" s="50">
        <v>9.4420000000000002</v>
      </c>
      <c r="AI111" s="50" t="str">
        <f t="shared" si="15"/>
        <v>0,58 (0,04;9,44)</v>
      </c>
    </row>
    <row r="112" spans="1:35" x14ac:dyDescent="0.25">
      <c r="A112" s="45">
        <v>110</v>
      </c>
      <c r="B112" s="188"/>
      <c r="C112" s="190" t="s">
        <v>6</v>
      </c>
      <c r="D112" s="23" t="s">
        <v>101</v>
      </c>
      <c r="E112" s="49" t="s">
        <v>519</v>
      </c>
      <c r="F112" s="132">
        <v>0.6097560975609756</v>
      </c>
      <c r="G112" s="132">
        <v>0.53171602948435148</v>
      </c>
      <c r="H112" s="132">
        <v>6.0999999999999999E-2</v>
      </c>
      <c r="I112" s="132">
        <v>6.1040000000000001</v>
      </c>
      <c r="J112" s="132" t="str">
        <f t="shared" si="10"/>
        <v>0,61 (0,06;6,1)</v>
      </c>
      <c r="K112" s="50">
        <v>1.5306122448979591</v>
      </c>
      <c r="L112" s="50">
        <v>1</v>
      </c>
      <c r="M112" s="50">
        <v>0.155</v>
      </c>
      <c r="N112" s="50">
        <v>15.095000000000001</v>
      </c>
      <c r="O112" s="50" t="str">
        <f t="shared" si="11"/>
        <v>1,53 (0,16;15,1)</v>
      </c>
      <c r="P112" s="132" t="s">
        <v>472</v>
      </c>
      <c r="Q112" s="132">
        <v>1</v>
      </c>
      <c r="R112" s="132"/>
      <c r="S112" s="132" t="s">
        <v>472</v>
      </c>
      <c r="T112" s="132" t="e">
        <f t="shared" si="12"/>
        <v>#VALUE!</v>
      </c>
      <c r="U112" s="50">
        <v>0.1111111111111111</v>
      </c>
      <c r="V112" s="50">
        <v>5.6046935419351948E-2</v>
      </c>
      <c r="W112" s="50">
        <v>1.0999999999999999E-2</v>
      </c>
      <c r="X112" s="50">
        <v>1.101</v>
      </c>
      <c r="Y112" s="50" t="str">
        <f t="shared" si="13"/>
        <v>0,11 (0,01;1,1)</v>
      </c>
      <c r="Z112" s="132">
        <v>0</v>
      </c>
      <c r="AA112" s="132">
        <v>0.29710653806835852</v>
      </c>
      <c r="AB112" s="132">
        <v>0</v>
      </c>
      <c r="AC112" s="132"/>
      <c r="AD112" s="132" t="str">
        <f t="shared" si="14"/>
        <v/>
      </c>
      <c r="AE112" s="50">
        <v>0</v>
      </c>
      <c r="AF112" s="50">
        <v>0.29710653806835852</v>
      </c>
      <c r="AG112" s="50">
        <v>0</v>
      </c>
      <c r="AH112" s="50"/>
      <c r="AI112" s="50" t="str">
        <f t="shared" si="15"/>
        <v/>
      </c>
    </row>
    <row r="113" spans="1:35" x14ac:dyDescent="0.25">
      <c r="A113" s="45">
        <v>111</v>
      </c>
      <c r="B113" s="188"/>
      <c r="C113" s="191"/>
      <c r="D113" s="23" t="s">
        <v>102</v>
      </c>
      <c r="E113" s="49" t="s">
        <v>520</v>
      </c>
      <c r="F113" s="132">
        <v>0</v>
      </c>
      <c r="G113" s="132">
        <v>1</v>
      </c>
      <c r="H113" s="132">
        <v>0</v>
      </c>
      <c r="I113" s="132"/>
      <c r="J113" s="132" t="str">
        <f t="shared" si="10"/>
        <v/>
      </c>
      <c r="K113" s="50">
        <v>0</v>
      </c>
      <c r="L113" s="50">
        <v>1</v>
      </c>
      <c r="M113" s="50">
        <v>0</v>
      </c>
      <c r="N113" s="50"/>
      <c r="O113" s="50" t="str">
        <f t="shared" si="11"/>
        <v/>
      </c>
      <c r="P113" s="132">
        <v>0</v>
      </c>
      <c r="Q113" s="132">
        <v>1</v>
      </c>
      <c r="R113" s="132">
        <v>0</v>
      </c>
      <c r="S113" s="132"/>
      <c r="T113" s="132" t="str">
        <f t="shared" si="12"/>
        <v/>
      </c>
      <c r="U113" s="50" t="s">
        <v>472</v>
      </c>
      <c r="V113" s="50">
        <v>0.26315789473684209</v>
      </c>
      <c r="W113" s="50"/>
      <c r="X113" s="50" t="s">
        <v>472</v>
      </c>
      <c r="Y113" s="50" t="e">
        <f t="shared" si="13"/>
        <v>#VALUE!</v>
      </c>
      <c r="Z113" s="132" t="s">
        <v>472</v>
      </c>
      <c r="AA113" s="132">
        <v>1</v>
      </c>
      <c r="AB113" s="132"/>
      <c r="AC113" s="132" t="s">
        <v>472</v>
      </c>
      <c r="AD113" s="132" t="e">
        <f t="shared" si="14"/>
        <v>#VALUE!</v>
      </c>
      <c r="AE113" s="50" t="s">
        <v>472</v>
      </c>
      <c r="AF113" s="50">
        <v>1</v>
      </c>
      <c r="AG113" s="50"/>
      <c r="AH113" s="50" t="s">
        <v>472</v>
      </c>
      <c r="AI113" s="50" t="e">
        <f t="shared" si="15"/>
        <v>#VALUE!</v>
      </c>
    </row>
    <row r="114" spans="1:35" x14ac:dyDescent="0.25">
      <c r="A114" s="45">
        <v>112</v>
      </c>
      <c r="B114" s="188"/>
      <c r="C114" s="191"/>
      <c r="D114" s="23" t="s">
        <v>103</v>
      </c>
      <c r="E114" s="49" t="s">
        <v>521</v>
      </c>
      <c r="F114" s="132">
        <v>0</v>
      </c>
      <c r="G114" s="132">
        <v>1</v>
      </c>
      <c r="H114" s="132">
        <v>0</v>
      </c>
      <c r="I114" s="132"/>
      <c r="J114" s="132" t="str">
        <f t="shared" si="10"/>
        <v/>
      </c>
      <c r="K114" s="50" t="s">
        <v>472</v>
      </c>
      <c r="L114" s="50">
        <v>0.33552631578947367</v>
      </c>
      <c r="M114" s="50"/>
      <c r="N114" s="50" t="s">
        <v>472</v>
      </c>
      <c r="O114" s="50" t="e">
        <f t="shared" si="11"/>
        <v>#VALUE!</v>
      </c>
      <c r="P114" s="132">
        <v>0</v>
      </c>
      <c r="Q114" s="132">
        <v>1</v>
      </c>
      <c r="R114" s="132">
        <v>0</v>
      </c>
      <c r="S114" s="132"/>
      <c r="T114" s="132" t="str">
        <f t="shared" si="12"/>
        <v/>
      </c>
      <c r="U114" s="50">
        <v>0</v>
      </c>
      <c r="V114" s="50">
        <v>1</v>
      </c>
      <c r="W114" s="50">
        <v>0</v>
      </c>
      <c r="X114" s="50"/>
      <c r="Y114" s="50" t="str">
        <f t="shared" si="13"/>
        <v/>
      </c>
      <c r="Z114" s="132" t="s">
        <v>472</v>
      </c>
      <c r="AA114" s="132">
        <v>1</v>
      </c>
      <c r="AB114" s="132"/>
      <c r="AC114" s="132" t="s">
        <v>472</v>
      </c>
      <c r="AD114" s="132" t="e">
        <f t="shared" si="14"/>
        <v>#VALUE!</v>
      </c>
      <c r="AE114" s="50" t="s">
        <v>472</v>
      </c>
      <c r="AF114" s="50">
        <v>1</v>
      </c>
      <c r="AG114" s="50"/>
      <c r="AH114" s="50" t="s">
        <v>472</v>
      </c>
      <c r="AI114" s="50" t="e">
        <f t="shared" si="15"/>
        <v>#VALUE!</v>
      </c>
    </row>
    <row r="115" spans="1:35" x14ac:dyDescent="0.25">
      <c r="A115" s="45">
        <v>113</v>
      </c>
      <c r="B115" s="188"/>
      <c r="C115" s="191"/>
      <c r="D115" s="23" t="s">
        <v>104</v>
      </c>
      <c r="E115" s="49" t="s">
        <v>522</v>
      </c>
      <c r="F115" s="132" t="s">
        <v>472</v>
      </c>
      <c r="G115" s="132">
        <v>0.17105263157894729</v>
      </c>
      <c r="H115" s="132"/>
      <c r="I115" s="132" t="s">
        <v>472</v>
      </c>
      <c r="J115" s="132" t="e">
        <f t="shared" si="10"/>
        <v>#VALUE!</v>
      </c>
      <c r="K115" s="50">
        <v>0</v>
      </c>
      <c r="L115" s="50">
        <v>1</v>
      </c>
      <c r="M115" s="50">
        <v>0</v>
      </c>
      <c r="N115" s="50"/>
      <c r="O115" s="50" t="str">
        <f t="shared" si="11"/>
        <v/>
      </c>
      <c r="P115" s="132">
        <v>0</v>
      </c>
      <c r="Q115" s="132">
        <v>1</v>
      </c>
      <c r="R115" s="132">
        <v>0</v>
      </c>
      <c r="S115" s="132"/>
      <c r="T115" s="132" t="str">
        <f t="shared" si="12"/>
        <v/>
      </c>
      <c r="U115" s="50" t="s">
        <v>472</v>
      </c>
      <c r="V115" s="50">
        <v>0.26315789473684209</v>
      </c>
      <c r="W115" s="50"/>
      <c r="X115" s="50" t="s">
        <v>472</v>
      </c>
      <c r="Y115" s="50" t="e">
        <f t="shared" si="13"/>
        <v>#VALUE!</v>
      </c>
      <c r="Z115" s="132" t="s">
        <v>472</v>
      </c>
      <c r="AA115" s="132">
        <v>1</v>
      </c>
      <c r="AB115" s="132"/>
      <c r="AC115" s="132" t="s">
        <v>472</v>
      </c>
      <c r="AD115" s="132" t="e">
        <f t="shared" si="14"/>
        <v>#VALUE!</v>
      </c>
      <c r="AE115" s="50" t="s">
        <v>472</v>
      </c>
      <c r="AF115" s="50">
        <v>1</v>
      </c>
      <c r="AG115" s="50"/>
      <c r="AH115" s="50" t="s">
        <v>472</v>
      </c>
      <c r="AI115" s="50" t="e">
        <f t="shared" si="15"/>
        <v>#VALUE!</v>
      </c>
    </row>
    <row r="116" spans="1:35" x14ac:dyDescent="0.25">
      <c r="A116" s="45">
        <v>114</v>
      </c>
      <c r="B116" s="188"/>
      <c r="C116" s="191"/>
      <c r="D116" s="23" t="s">
        <v>105</v>
      </c>
      <c r="E116" s="49" t="s">
        <v>523</v>
      </c>
      <c r="F116" s="132">
        <v>0.29268292682926828</v>
      </c>
      <c r="G116" s="132">
        <v>0.20265161777065241</v>
      </c>
      <c r="H116" s="132">
        <v>4.5999999999999999E-2</v>
      </c>
      <c r="I116" s="132">
        <v>1.8460000000000001</v>
      </c>
      <c r="J116" s="132" t="str">
        <f t="shared" si="10"/>
        <v>0,29 (0,05;1,85)</v>
      </c>
      <c r="K116" s="50">
        <v>0.75</v>
      </c>
      <c r="L116" s="50">
        <v>1</v>
      </c>
      <c r="M116" s="50">
        <v>0.121</v>
      </c>
      <c r="N116" s="50">
        <v>4.6369999999999996</v>
      </c>
      <c r="O116" s="50" t="str">
        <f t="shared" si="11"/>
        <v>0,75 (0,12;4,64)</v>
      </c>
      <c r="P116" s="132">
        <v>0.85950413223140498</v>
      </c>
      <c r="Q116" s="132">
        <v>1</v>
      </c>
      <c r="R116" s="132">
        <v>9.1999999999999998E-2</v>
      </c>
      <c r="S116" s="132">
        <v>8.0090000000000003</v>
      </c>
      <c r="T116" s="132" t="str">
        <f t="shared" si="12"/>
        <v>0,86 (0,09;8,01)</v>
      </c>
      <c r="U116" s="50">
        <v>1.444444444444444</v>
      </c>
      <c r="V116" s="50">
        <v>1</v>
      </c>
      <c r="W116" s="50">
        <v>0.157</v>
      </c>
      <c r="X116" s="50">
        <v>13.321999999999999</v>
      </c>
      <c r="Y116" s="50" t="str">
        <f t="shared" si="13"/>
        <v>1,44 (0,16;13,32)</v>
      </c>
      <c r="Z116" s="132">
        <v>0.41818181818181821</v>
      </c>
      <c r="AA116" s="132">
        <v>0.6522127710180512</v>
      </c>
      <c r="AB116" s="132">
        <v>4.5999999999999999E-2</v>
      </c>
      <c r="AC116" s="132">
        <v>3.8380000000000001</v>
      </c>
      <c r="AD116" s="132" t="str">
        <f t="shared" si="14"/>
        <v>0,42 (0,05;3,84)</v>
      </c>
      <c r="AE116" s="50">
        <v>0.41818181818181821</v>
      </c>
      <c r="AF116" s="50">
        <v>0.6522127710180512</v>
      </c>
      <c r="AG116" s="50">
        <v>4.5999999999999999E-2</v>
      </c>
      <c r="AH116" s="50">
        <v>3.8380000000000001</v>
      </c>
      <c r="AI116" s="50" t="str">
        <f t="shared" si="15"/>
        <v>0,42 (0,05;3,84)</v>
      </c>
    </row>
    <row r="117" spans="1:35" x14ac:dyDescent="0.25">
      <c r="A117" s="45">
        <v>115</v>
      </c>
      <c r="B117" s="188"/>
      <c r="C117" s="191"/>
      <c r="D117" s="23" t="s">
        <v>106</v>
      </c>
      <c r="E117" s="49" t="s">
        <v>454</v>
      </c>
      <c r="F117" s="132">
        <v>2.0905172413793101</v>
      </c>
      <c r="G117" s="132">
        <v>0.13722318262101699</v>
      </c>
      <c r="H117" s="132">
        <v>0.85599999999999998</v>
      </c>
      <c r="I117" s="132">
        <v>5.1029999999999998</v>
      </c>
      <c r="J117" s="132" t="str">
        <f t="shared" si="10"/>
        <v>2,09 (0,86;5,1)</v>
      </c>
      <c r="K117" s="50">
        <v>0.71696428571428572</v>
      </c>
      <c r="L117" s="50">
        <v>0.43969171357636339</v>
      </c>
      <c r="M117" s="50">
        <v>0.32300000000000001</v>
      </c>
      <c r="N117" s="50">
        <v>1.591</v>
      </c>
      <c r="O117" s="50" t="str">
        <f t="shared" si="11"/>
        <v>0,72 (0,32;1,59)</v>
      </c>
      <c r="P117" s="132">
        <v>0.60828877005347592</v>
      </c>
      <c r="Q117" s="132">
        <v>0.46805410120323299</v>
      </c>
      <c r="R117" s="132">
        <v>0.21299999999999999</v>
      </c>
      <c r="S117" s="132">
        <v>1.7350000000000001</v>
      </c>
      <c r="T117" s="132" t="str">
        <f t="shared" si="12"/>
        <v>0,61 (0,21;1,74)</v>
      </c>
      <c r="U117" s="50">
        <v>1.1379310344827589</v>
      </c>
      <c r="V117" s="50">
        <v>0.83348808297228782</v>
      </c>
      <c r="W117" s="50">
        <v>0.504</v>
      </c>
      <c r="X117" s="50">
        <v>2.5710000000000002</v>
      </c>
      <c r="Y117" s="50" t="str">
        <f t="shared" si="13"/>
        <v>1,14 (0,5;2,57)</v>
      </c>
      <c r="Z117" s="132">
        <v>0.68203497615262321</v>
      </c>
      <c r="AA117" s="132">
        <v>0.33949092341325732</v>
      </c>
      <c r="AB117" s="132">
        <v>0.32500000000000001</v>
      </c>
      <c r="AC117" s="132">
        <v>1.4330000000000001</v>
      </c>
      <c r="AD117" s="132" t="str">
        <f t="shared" si="14"/>
        <v>0,68 (0,33;1,43)</v>
      </c>
      <c r="AE117" s="50">
        <v>0.68203497615262321</v>
      </c>
      <c r="AF117" s="50">
        <v>0.33949092341325732</v>
      </c>
      <c r="AG117" s="50">
        <v>0.32500000000000001</v>
      </c>
      <c r="AH117" s="50">
        <v>1.4330000000000001</v>
      </c>
      <c r="AI117" s="50" t="str">
        <f t="shared" si="15"/>
        <v>0,68 (0,33;1,43)</v>
      </c>
    </row>
    <row r="118" spans="1:35" x14ac:dyDescent="0.25">
      <c r="A118" s="45">
        <v>116</v>
      </c>
      <c r="B118" s="188"/>
      <c r="C118" s="191"/>
      <c r="D118" s="23" t="s">
        <v>107</v>
      </c>
      <c r="E118" s="49" t="s">
        <v>455</v>
      </c>
      <c r="F118" s="132">
        <v>0.52429149797570851</v>
      </c>
      <c r="G118" s="132">
        <v>0.19223948162159171</v>
      </c>
      <c r="H118" s="132">
        <v>0.20599999999999999</v>
      </c>
      <c r="I118" s="132">
        <v>1.337</v>
      </c>
      <c r="J118" s="132" t="str">
        <f t="shared" si="10"/>
        <v>0,52 (0,21;1,34)</v>
      </c>
      <c r="K118" s="50">
        <v>1.676190476190476</v>
      </c>
      <c r="L118" s="50">
        <v>0.16022524990949799</v>
      </c>
      <c r="M118" s="50">
        <v>0.84399999999999997</v>
      </c>
      <c r="N118" s="50">
        <v>3.3279999999999998</v>
      </c>
      <c r="O118" s="50" t="str">
        <f t="shared" si="11"/>
        <v>1,68 (0,84;3,33)</v>
      </c>
      <c r="P118" s="132">
        <v>1.102864583333333</v>
      </c>
      <c r="Q118" s="132">
        <v>0.83058395953644304</v>
      </c>
      <c r="R118" s="132">
        <v>0.47199999999999998</v>
      </c>
      <c r="S118" s="132">
        <v>2.5750000000000002</v>
      </c>
      <c r="T118" s="132" t="str">
        <f t="shared" si="12"/>
        <v>1,1 (0,47;2,58)</v>
      </c>
      <c r="U118" s="50">
        <v>1.069767441860465</v>
      </c>
      <c r="V118" s="50">
        <v>0.85261313430050412</v>
      </c>
      <c r="W118" s="50">
        <v>0.51100000000000001</v>
      </c>
      <c r="X118" s="50">
        <v>2.238</v>
      </c>
      <c r="Y118" s="50" t="str">
        <f t="shared" si="13"/>
        <v>1,07 (0,51;2,24)</v>
      </c>
      <c r="Z118" s="132">
        <v>1.390977443609023</v>
      </c>
      <c r="AA118" s="132">
        <v>0.39075293150774648</v>
      </c>
      <c r="AB118" s="132">
        <v>0.7</v>
      </c>
      <c r="AC118" s="132">
        <v>2.762</v>
      </c>
      <c r="AD118" s="132" t="str">
        <f t="shared" si="14"/>
        <v>1,39 (0,7;2,76)</v>
      </c>
      <c r="AE118" s="50">
        <v>1.390977443609023</v>
      </c>
      <c r="AF118" s="50">
        <v>0.39075293150774648</v>
      </c>
      <c r="AG118" s="50">
        <v>0.7</v>
      </c>
      <c r="AH118" s="50">
        <v>2.762</v>
      </c>
      <c r="AI118" s="50" t="str">
        <f t="shared" si="15"/>
        <v>1,39 (0,7;2,76)</v>
      </c>
    </row>
    <row r="119" spans="1:35" x14ac:dyDescent="0.25">
      <c r="A119" s="45">
        <v>117</v>
      </c>
      <c r="B119" s="188"/>
      <c r="C119" s="191"/>
      <c r="D119" s="23" t="s">
        <v>108</v>
      </c>
      <c r="E119" s="49" t="s">
        <v>524</v>
      </c>
      <c r="F119" s="132"/>
      <c r="G119" s="132">
        <v>1</v>
      </c>
      <c r="H119" s="132"/>
      <c r="I119" s="132"/>
      <c r="J119" s="132" t="str">
        <f t="shared" si="10"/>
        <v/>
      </c>
      <c r="K119" s="50"/>
      <c r="L119" s="50">
        <v>1</v>
      </c>
      <c r="M119" s="50"/>
      <c r="N119" s="50"/>
      <c r="O119" s="50" t="str">
        <f t="shared" si="11"/>
        <v/>
      </c>
      <c r="P119" s="132"/>
      <c r="Q119" s="132">
        <v>1</v>
      </c>
      <c r="R119" s="132"/>
      <c r="S119" s="132"/>
      <c r="T119" s="132" t="str">
        <f t="shared" si="12"/>
        <v/>
      </c>
      <c r="U119" s="50"/>
      <c r="V119" s="50">
        <v>1</v>
      </c>
      <c r="W119" s="50"/>
      <c r="X119" s="50"/>
      <c r="Y119" s="50" t="str">
        <f t="shared" si="13"/>
        <v/>
      </c>
      <c r="Z119" s="132"/>
      <c r="AA119" s="132">
        <v>1</v>
      </c>
      <c r="AB119" s="132"/>
      <c r="AC119" s="132"/>
      <c r="AD119" s="132" t="str">
        <f t="shared" si="14"/>
        <v/>
      </c>
      <c r="AE119" s="50"/>
      <c r="AF119" s="50">
        <v>1</v>
      </c>
      <c r="AG119" s="50"/>
      <c r="AH119" s="50"/>
      <c r="AI119" s="50" t="str">
        <f t="shared" si="15"/>
        <v/>
      </c>
    </row>
    <row r="120" spans="1:35" x14ac:dyDescent="0.25">
      <c r="A120" s="45">
        <v>118</v>
      </c>
      <c r="B120" s="188"/>
      <c r="C120" s="191"/>
      <c r="D120" s="23" t="s">
        <v>109</v>
      </c>
      <c r="E120" s="49" t="s">
        <v>456</v>
      </c>
      <c r="F120" s="132">
        <v>1.066252587991718</v>
      </c>
      <c r="G120" s="132">
        <v>1</v>
      </c>
      <c r="H120" s="132">
        <v>0.36399999999999999</v>
      </c>
      <c r="I120" s="132">
        <v>3.1240000000000001</v>
      </c>
      <c r="J120" s="132" t="str">
        <f t="shared" si="10"/>
        <v>1,07 (0,36;3,12)</v>
      </c>
      <c r="K120" s="50">
        <v>1.634615384615385</v>
      </c>
      <c r="L120" s="50">
        <v>0.2724843130944718</v>
      </c>
      <c r="M120" s="50">
        <v>0.70599999999999996</v>
      </c>
      <c r="N120" s="50">
        <v>3.7829999999999999</v>
      </c>
      <c r="O120" s="50" t="str">
        <f t="shared" si="11"/>
        <v>1,63 (0,71;3,78)</v>
      </c>
      <c r="P120" s="132">
        <v>1.337662337662338</v>
      </c>
      <c r="Q120" s="132">
        <v>0.58802644268612791</v>
      </c>
      <c r="R120" s="132">
        <v>0.48399999999999999</v>
      </c>
      <c r="S120" s="132">
        <v>3.7</v>
      </c>
      <c r="T120" s="132" t="str">
        <f t="shared" si="12"/>
        <v>1,34 (0,48;3,7)</v>
      </c>
      <c r="U120" s="50">
        <v>0.91919191919191923</v>
      </c>
      <c r="V120" s="50">
        <v>1</v>
      </c>
      <c r="W120" s="50">
        <v>0.35799999999999998</v>
      </c>
      <c r="X120" s="50">
        <v>2.3620000000000001</v>
      </c>
      <c r="Y120" s="50" t="str">
        <f t="shared" si="13"/>
        <v>0,92 (0,36;2,36)</v>
      </c>
      <c r="Z120" s="132">
        <v>1.288600288600289</v>
      </c>
      <c r="AA120" s="132">
        <v>0.66694973391757539</v>
      </c>
      <c r="AB120" s="132">
        <v>0.53900000000000003</v>
      </c>
      <c r="AC120" s="132">
        <v>3.0819999999999999</v>
      </c>
      <c r="AD120" s="132" t="str">
        <f t="shared" si="14"/>
        <v>1,29 (0,54;3,08)</v>
      </c>
      <c r="AE120" s="50">
        <v>1.288600288600289</v>
      </c>
      <c r="AF120" s="50">
        <v>0.66694973391757539</v>
      </c>
      <c r="AG120" s="50">
        <v>0.53900000000000003</v>
      </c>
      <c r="AH120" s="50">
        <v>3.0819999999999999</v>
      </c>
      <c r="AI120" s="50" t="str">
        <f t="shared" si="15"/>
        <v>1,29 (0,54;3,08)</v>
      </c>
    </row>
    <row r="121" spans="1:35" x14ac:dyDescent="0.25">
      <c r="A121" s="45">
        <v>119</v>
      </c>
      <c r="B121" s="188"/>
      <c r="C121" s="191"/>
      <c r="D121" s="23" t="s">
        <v>110</v>
      </c>
      <c r="E121" s="49" t="s">
        <v>525</v>
      </c>
      <c r="F121" s="132"/>
      <c r="G121" s="132">
        <v>1</v>
      </c>
      <c r="H121" s="132"/>
      <c r="I121" s="132"/>
      <c r="J121" s="132" t="str">
        <f t="shared" si="10"/>
        <v/>
      </c>
      <c r="K121" s="50"/>
      <c r="L121" s="50">
        <v>1</v>
      </c>
      <c r="M121" s="50"/>
      <c r="N121" s="50"/>
      <c r="O121" s="50" t="str">
        <f t="shared" si="11"/>
        <v/>
      </c>
      <c r="P121" s="132"/>
      <c r="Q121" s="132">
        <v>1</v>
      </c>
      <c r="R121" s="132"/>
      <c r="S121" s="132"/>
      <c r="T121" s="132" t="str">
        <f t="shared" si="12"/>
        <v/>
      </c>
      <c r="U121" s="50"/>
      <c r="V121" s="50">
        <v>1</v>
      </c>
      <c r="W121" s="50"/>
      <c r="X121" s="50"/>
      <c r="Y121" s="50" t="str">
        <f t="shared" si="13"/>
        <v/>
      </c>
      <c r="Z121" s="132"/>
      <c r="AA121" s="132">
        <v>1</v>
      </c>
      <c r="AB121" s="132"/>
      <c r="AC121" s="132"/>
      <c r="AD121" s="132" t="str">
        <f t="shared" si="14"/>
        <v/>
      </c>
      <c r="AE121" s="50"/>
      <c r="AF121" s="50">
        <v>1</v>
      </c>
      <c r="AG121" s="50"/>
      <c r="AH121" s="50"/>
      <c r="AI121" s="50" t="str">
        <f t="shared" si="15"/>
        <v/>
      </c>
    </row>
    <row r="122" spans="1:35" x14ac:dyDescent="0.25">
      <c r="A122" s="45">
        <v>120</v>
      </c>
      <c r="B122" s="188"/>
      <c r="C122" s="191"/>
      <c r="D122" s="23" t="s">
        <v>111</v>
      </c>
      <c r="E122" s="49" t="s">
        <v>457</v>
      </c>
      <c r="F122" s="132">
        <v>0.8303571428571429</v>
      </c>
      <c r="G122" s="132">
        <v>0.82983601922089578</v>
      </c>
      <c r="H122" s="132">
        <v>0.35599999999999998</v>
      </c>
      <c r="I122" s="132">
        <v>1.9359999999999999</v>
      </c>
      <c r="J122" s="132" t="str">
        <f t="shared" si="10"/>
        <v>0,83 (0,36;1,94)</v>
      </c>
      <c r="K122" s="50">
        <v>0.94268476621417796</v>
      </c>
      <c r="L122" s="50">
        <v>1</v>
      </c>
      <c r="M122" s="50">
        <v>0.48099999999999998</v>
      </c>
      <c r="N122" s="50">
        <v>1.849</v>
      </c>
      <c r="O122" s="50" t="str">
        <f t="shared" si="11"/>
        <v>0,94 (0,48;1,85)</v>
      </c>
      <c r="P122" s="132">
        <v>0.52584670231729058</v>
      </c>
      <c r="Q122" s="132">
        <v>0.2023677350073759</v>
      </c>
      <c r="R122" s="132">
        <v>0.223</v>
      </c>
      <c r="S122" s="132">
        <v>1.238</v>
      </c>
      <c r="T122" s="132" t="str">
        <f t="shared" si="12"/>
        <v>0,53 (0,22;1,24)</v>
      </c>
      <c r="U122" s="50">
        <v>1</v>
      </c>
      <c r="V122" s="50">
        <v>1</v>
      </c>
      <c r="W122" s="50">
        <v>0.48599999999999999</v>
      </c>
      <c r="X122" s="50">
        <v>2.0590000000000002</v>
      </c>
      <c r="Y122" s="50" t="str">
        <f t="shared" si="13"/>
        <v>1 (0,49;2,06)</v>
      </c>
      <c r="Z122" s="132">
        <v>0.89303307529908516</v>
      </c>
      <c r="AA122" s="132">
        <v>0.86656282037085341</v>
      </c>
      <c r="AB122" s="132">
        <v>0.46200000000000002</v>
      </c>
      <c r="AC122" s="132">
        <v>1.7270000000000001</v>
      </c>
      <c r="AD122" s="132" t="str">
        <f t="shared" si="14"/>
        <v>0,89 (0,46;1,73)</v>
      </c>
      <c r="AE122" s="50">
        <v>0.89303307529908516</v>
      </c>
      <c r="AF122" s="50">
        <v>0.86656282037085341</v>
      </c>
      <c r="AG122" s="50">
        <v>0.46200000000000002</v>
      </c>
      <c r="AH122" s="50">
        <v>1.7270000000000001</v>
      </c>
      <c r="AI122" s="50" t="str">
        <f t="shared" si="15"/>
        <v>0,89 (0,46;1,73)</v>
      </c>
    </row>
    <row r="123" spans="1:35" x14ac:dyDescent="0.25">
      <c r="A123" s="45">
        <v>121</v>
      </c>
      <c r="B123" s="188"/>
      <c r="C123" s="191"/>
      <c r="D123" s="23" t="s">
        <v>112</v>
      </c>
      <c r="E123" s="49" t="s">
        <v>458</v>
      </c>
      <c r="F123" s="132">
        <v>1.58041958041958</v>
      </c>
      <c r="G123" s="132">
        <v>0.49447498448256899</v>
      </c>
      <c r="H123" s="132">
        <v>0.47099999999999997</v>
      </c>
      <c r="I123" s="132">
        <v>5.3010000000000002</v>
      </c>
      <c r="J123" s="132" t="str">
        <f t="shared" si="10"/>
        <v>1,58 (0,47;5,3)</v>
      </c>
      <c r="K123" s="50">
        <v>1.9018087855297161</v>
      </c>
      <c r="L123" s="50">
        <v>0.27560707423427899</v>
      </c>
      <c r="M123" s="50">
        <v>0.68700000000000006</v>
      </c>
      <c r="N123" s="50">
        <v>5.2679999999999998</v>
      </c>
      <c r="O123" s="50" t="str">
        <f t="shared" si="11"/>
        <v>1,9 (0,69;5,27)</v>
      </c>
      <c r="P123" s="132">
        <v>0.9910714285714286</v>
      </c>
      <c r="Q123" s="132">
        <v>1</v>
      </c>
      <c r="R123" s="132">
        <v>0.26400000000000001</v>
      </c>
      <c r="S123" s="132">
        <v>3.72</v>
      </c>
      <c r="T123" s="132" t="str">
        <f t="shared" si="12"/>
        <v>0,99 (0,26;3,72)</v>
      </c>
      <c r="U123" s="50">
        <v>1.19047619047619</v>
      </c>
      <c r="V123" s="50">
        <v>0.77340177042208169</v>
      </c>
      <c r="W123" s="50">
        <v>0.39200000000000002</v>
      </c>
      <c r="X123" s="50">
        <v>3.62</v>
      </c>
      <c r="Y123" s="50" t="str">
        <f t="shared" si="13"/>
        <v>1,19 (0,39;3,62)</v>
      </c>
      <c r="Z123" s="132">
        <v>3.0162601626016259</v>
      </c>
      <c r="AA123" s="132">
        <v>0.11010334702769289</v>
      </c>
      <c r="AB123" s="132">
        <v>0.82699999999999996</v>
      </c>
      <c r="AC123" s="132">
        <v>11.000999999999999</v>
      </c>
      <c r="AD123" s="132" t="str">
        <f t="shared" si="14"/>
        <v>3,02 (0,83;11)</v>
      </c>
      <c r="AE123" s="50">
        <v>3.0162601626016259</v>
      </c>
      <c r="AF123" s="50">
        <v>0.11010334702769289</v>
      </c>
      <c r="AG123" s="50">
        <v>0.82699999999999996</v>
      </c>
      <c r="AH123" s="50">
        <v>11.000999999999999</v>
      </c>
      <c r="AI123" s="50" t="str">
        <f t="shared" si="15"/>
        <v>3,02 (0,83;11)</v>
      </c>
    </row>
    <row r="124" spans="1:35" x14ac:dyDescent="0.25">
      <c r="A124" s="45">
        <v>122</v>
      </c>
      <c r="B124" s="188"/>
      <c r="C124" s="191"/>
      <c r="D124" s="23" t="s">
        <v>113</v>
      </c>
      <c r="E124" s="49" t="s">
        <v>526</v>
      </c>
      <c r="F124" s="132" t="s">
        <v>472</v>
      </c>
      <c r="G124" s="132">
        <v>0.17105263157894729</v>
      </c>
      <c r="H124" s="132"/>
      <c r="I124" s="132" t="s">
        <v>472</v>
      </c>
      <c r="J124" s="132" t="e">
        <f t="shared" si="10"/>
        <v>#VALUE!</v>
      </c>
      <c r="K124" s="50">
        <v>0</v>
      </c>
      <c r="L124" s="50">
        <v>1</v>
      </c>
      <c r="M124" s="50">
        <v>0</v>
      </c>
      <c r="N124" s="50"/>
      <c r="O124" s="50" t="str">
        <f t="shared" si="11"/>
        <v/>
      </c>
      <c r="P124" s="132">
        <v>0</v>
      </c>
      <c r="Q124" s="132">
        <v>1</v>
      </c>
      <c r="R124" s="132">
        <v>0</v>
      </c>
      <c r="S124" s="132"/>
      <c r="T124" s="132" t="str">
        <f t="shared" si="12"/>
        <v/>
      </c>
      <c r="U124" s="50">
        <v>0</v>
      </c>
      <c r="V124" s="50">
        <v>1</v>
      </c>
      <c r="W124" s="50">
        <v>0</v>
      </c>
      <c r="X124" s="50"/>
      <c r="Y124" s="50" t="str">
        <f t="shared" si="13"/>
        <v/>
      </c>
      <c r="Z124" s="132" t="s">
        <v>472</v>
      </c>
      <c r="AA124" s="132">
        <v>1</v>
      </c>
      <c r="AB124" s="132"/>
      <c r="AC124" s="132" t="s">
        <v>472</v>
      </c>
      <c r="AD124" s="132" t="e">
        <f t="shared" si="14"/>
        <v>#VALUE!</v>
      </c>
      <c r="AE124" s="50" t="s">
        <v>472</v>
      </c>
      <c r="AF124" s="50">
        <v>1</v>
      </c>
      <c r="AG124" s="50"/>
      <c r="AH124" s="50" t="s">
        <v>472</v>
      </c>
      <c r="AI124" s="50" t="e">
        <f t="shared" si="15"/>
        <v>#VALUE!</v>
      </c>
    </row>
    <row r="125" spans="1:35" x14ac:dyDescent="0.25">
      <c r="A125" s="45">
        <v>123</v>
      </c>
      <c r="B125" s="188"/>
      <c r="C125" s="191"/>
      <c r="D125" s="23" t="s">
        <v>114</v>
      </c>
      <c r="E125" s="49" t="s">
        <v>527</v>
      </c>
      <c r="F125" s="132" t="s">
        <v>472</v>
      </c>
      <c r="G125" s="132">
        <v>1</v>
      </c>
      <c r="H125" s="132"/>
      <c r="I125" s="132" t="s">
        <v>472</v>
      </c>
      <c r="J125" s="132" t="e">
        <f t="shared" si="10"/>
        <v>#VALUE!</v>
      </c>
      <c r="K125" s="50" t="s">
        <v>472</v>
      </c>
      <c r="L125" s="50">
        <v>1</v>
      </c>
      <c r="M125" s="50"/>
      <c r="N125" s="50" t="s">
        <v>472</v>
      </c>
      <c r="O125" s="50" t="e">
        <f t="shared" si="11"/>
        <v>#VALUE!</v>
      </c>
      <c r="P125" s="132">
        <v>0</v>
      </c>
      <c r="Q125" s="132">
        <v>0.17763157894736839</v>
      </c>
      <c r="R125" s="132">
        <v>0</v>
      </c>
      <c r="S125" s="132"/>
      <c r="T125" s="132" t="str">
        <f t="shared" si="12"/>
        <v/>
      </c>
      <c r="U125" s="50" t="s">
        <v>472</v>
      </c>
      <c r="V125" s="50">
        <v>1</v>
      </c>
      <c r="W125" s="50"/>
      <c r="X125" s="50" t="s">
        <v>472</v>
      </c>
      <c r="Y125" s="50" t="e">
        <f t="shared" si="13"/>
        <v>#VALUE!</v>
      </c>
      <c r="Z125" s="132">
        <v>0</v>
      </c>
      <c r="AA125" s="132">
        <v>1</v>
      </c>
      <c r="AB125" s="132">
        <v>0</v>
      </c>
      <c r="AC125" s="132"/>
      <c r="AD125" s="132" t="str">
        <f t="shared" si="14"/>
        <v/>
      </c>
      <c r="AE125" s="50">
        <v>0</v>
      </c>
      <c r="AF125" s="50">
        <v>1</v>
      </c>
      <c r="AG125" s="50">
        <v>0</v>
      </c>
      <c r="AH125" s="50"/>
      <c r="AI125" s="50" t="str">
        <f t="shared" si="15"/>
        <v/>
      </c>
    </row>
    <row r="126" spans="1:35" x14ac:dyDescent="0.25">
      <c r="A126" s="45">
        <v>124</v>
      </c>
      <c r="B126" s="189"/>
      <c r="C126" s="192"/>
      <c r="D126" s="23" t="s">
        <v>115</v>
      </c>
      <c r="E126" s="49"/>
      <c r="F126" s="135">
        <v>0.97023290791018868</v>
      </c>
      <c r="G126" s="135"/>
      <c r="H126" s="135">
        <v>0.91567379896098655</v>
      </c>
      <c r="I126" s="136">
        <v>1.0280428430517625</v>
      </c>
      <c r="J126" s="132" t="str">
        <f t="shared" si="10"/>
        <v>0,97 (0,92;1,03)</v>
      </c>
      <c r="K126" s="142">
        <v>1.0098053926307731</v>
      </c>
      <c r="L126" s="142"/>
      <c r="M126" s="142">
        <v>0.96353121779737372</v>
      </c>
      <c r="N126" s="143">
        <v>1.0583019129543445</v>
      </c>
      <c r="O126" s="50" t="str">
        <f t="shared" si="11"/>
        <v>1,01 (0,96;1,06)</v>
      </c>
      <c r="P126" s="135">
        <v>1.0003277418311836</v>
      </c>
      <c r="Q126" s="135"/>
      <c r="R126" s="135">
        <v>0.93671419087145436</v>
      </c>
      <c r="S126" s="136">
        <v>1.0682613766597622</v>
      </c>
      <c r="T126" s="132" t="str">
        <f t="shared" si="12"/>
        <v>1 (0,94;1,07)</v>
      </c>
      <c r="U126" s="142">
        <v>0.95582481552265797</v>
      </c>
      <c r="V126" s="142"/>
      <c r="W126" s="142">
        <v>0.90408064024677748</v>
      </c>
      <c r="X126" s="143">
        <v>1.0105305182948581</v>
      </c>
      <c r="Y126" s="50" t="str">
        <f t="shared" si="13"/>
        <v>0,96 (0,9;1,01)</v>
      </c>
      <c r="Z126" s="135">
        <v>0.99258097904903386</v>
      </c>
      <c r="AA126" s="135"/>
      <c r="AB126" s="135">
        <v>0.94715483366805531</v>
      </c>
      <c r="AC126" s="136">
        <v>1.0401857911176779</v>
      </c>
      <c r="AD126" s="132" t="str">
        <f t="shared" si="14"/>
        <v>0,99 (0,95;1,04)</v>
      </c>
      <c r="AE126" s="142">
        <v>0.99258097904903386</v>
      </c>
      <c r="AF126" s="142"/>
      <c r="AG126" s="142">
        <v>0.94715483366805531</v>
      </c>
      <c r="AH126" s="143">
        <v>1.0401857911176779</v>
      </c>
      <c r="AI126" s="50" t="str">
        <f t="shared" si="15"/>
        <v>0,99 (0,95;1,04)</v>
      </c>
    </row>
    <row r="127" spans="1:35" x14ac:dyDescent="0.25">
      <c r="A127" s="45">
        <v>125</v>
      </c>
      <c r="B127" s="193" t="s">
        <v>178</v>
      </c>
      <c r="C127" s="178"/>
      <c r="D127" s="24" t="s">
        <v>116</v>
      </c>
      <c r="E127" s="49" t="s">
        <v>528</v>
      </c>
      <c r="F127" s="132">
        <v>0.68</v>
      </c>
      <c r="G127" s="132">
        <v>1</v>
      </c>
      <c r="H127" s="132">
        <v>0.08</v>
      </c>
      <c r="I127" s="132">
        <v>5.7750000000000004</v>
      </c>
      <c r="J127" s="132" t="str">
        <f t="shared" si="10"/>
        <v>0,68 (0,08;5,78)</v>
      </c>
      <c r="K127" s="50">
        <v>2.063829787234043</v>
      </c>
      <c r="L127" s="50">
        <v>0.44274195220961809</v>
      </c>
      <c r="M127" s="50">
        <v>0.49399999999999999</v>
      </c>
      <c r="N127" s="50">
        <v>8.6159999999999997</v>
      </c>
      <c r="O127" s="50" t="str">
        <f t="shared" si="11"/>
        <v>2,06 (0,49;8,62)</v>
      </c>
      <c r="P127" s="132">
        <v>0.64835164835164838</v>
      </c>
      <c r="Q127" s="132">
        <v>1</v>
      </c>
      <c r="R127" s="132">
        <v>7.5999999999999998E-2</v>
      </c>
      <c r="S127" s="132">
        <v>5.4989999999999997</v>
      </c>
      <c r="T127" s="132" t="str">
        <f t="shared" si="12"/>
        <v>0,65 (0,08;5,5)</v>
      </c>
      <c r="U127" s="50">
        <v>0.92982456140350878</v>
      </c>
      <c r="V127" s="50">
        <v>1</v>
      </c>
      <c r="W127" s="50">
        <v>0.18</v>
      </c>
      <c r="X127" s="50">
        <v>4.806</v>
      </c>
      <c r="Y127" s="50" t="str">
        <f t="shared" si="13"/>
        <v>0,93 (0,18;4,81)</v>
      </c>
      <c r="Z127" s="132">
        <v>1.8</v>
      </c>
      <c r="AA127" s="132">
        <v>0.7108468017488252</v>
      </c>
      <c r="AB127" s="132">
        <v>0.35099999999999998</v>
      </c>
      <c r="AC127" s="132">
        <v>9.2379999999999995</v>
      </c>
      <c r="AD127" s="132" t="str">
        <f t="shared" si="14"/>
        <v>1,8 (0,35;9,24)</v>
      </c>
      <c r="AE127" s="50">
        <v>1.8</v>
      </c>
      <c r="AF127" s="50">
        <v>0.7108468017488252</v>
      </c>
      <c r="AG127" s="50">
        <v>0.35099999999999998</v>
      </c>
      <c r="AH127" s="50">
        <v>9.2379999999999995</v>
      </c>
      <c r="AI127" s="50" t="str">
        <f t="shared" si="15"/>
        <v>1,8 (0,35;9,24)</v>
      </c>
    </row>
    <row r="128" spans="1:35" x14ac:dyDescent="0.25">
      <c r="A128" s="45">
        <v>126</v>
      </c>
      <c r="B128" s="194"/>
      <c r="C128" s="179"/>
      <c r="D128" s="24" t="s">
        <v>43</v>
      </c>
      <c r="E128" s="49" t="s">
        <v>459</v>
      </c>
      <c r="F128" s="132">
        <v>3.5</v>
      </c>
      <c r="G128" s="132">
        <v>2.301462570622936E-2</v>
      </c>
      <c r="H128" s="132">
        <v>1.2230000000000001</v>
      </c>
      <c r="I128" s="132">
        <v>10.013</v>
      </c>
      <c r="J128" s="132" t="str">
        <f t="shared" si="10"/>
        <v>3,5 (1,22;10,01)</v>
      </c>
      <c r="K128" s="50">
        <v>0.4879432624113475</v>
      </c>
      <c r="L128" s="50">
        <v>0.3009389531463938</v>
      </c>
      <c r="M128" s="50">
        <v>0.153</v>
      </c>
      <c r="N128" s="50">
        <v>1.5549999999999999</v>
      </c>
      <c r="O128" s="50" t="str">
        <f t="shared" si="11"/>
        <v>0,49 (0,15;1,56)</v>
      </c>
      <c r="P128" s="132">
        <v>7.5816993464052276</v>
      </c>
      <c r="Q128" s="132">
        <v>2.011717908991782E-4</v>
      </c>
      <c r="R128" s="132">
        <v>2.6949999999999998</v>
      </c>
      <c r="S128" s="132">
        <v>21.332000000000001</v>
      </c>
      <c r="T128" s="132" t="str">
        <f t="shared" si="12"/>
        <v>7,58 (2,7;21,33)</v>
      </c>
      <c r="U128" s="50">
        <v>1.343891402714932</v>
      </c>
      <c r="V128" s="50">
        <v>0.58396758310244379</v>
      </c>
      <c r="W128" s="50">
        <v>0.47399999999999998</v>
      </c>
      <c r="X128" s="50">
        <v>3.8130000000000002</v>
      </c>
      <c r="Y128" s="50" t="str">
        <f t="shared" si="13"/>
        <v>1,34 (0,47;3,81)</v>
      </c>
      <c r="Z128" s="132">
        <v>2.407407407407407</v>
      </c>
      <c r="AA128" s="132">
        <v>0.2024777803076043</v>
      </c>
      <c r="AB128" s="132">
        <v>0.75700000000000001</v>
      </c>
      <c r="AC128" s="132">
        <v>7.6539999999999999</v>
      </c>
      <c r="AD128" s="132" t="str">
        <f t="shared" si="14"/>
        <v>2,41 (0,76;7,65)</v>
      </c>
      <c r="AE128" s="50">
        <v>2.407407407407407</v>
      </c>
      <c r="AF128" s="50">
        <v>0.2024777803076043</v>
      </c>
      <c r="AG128" s="50">
        <v>0.75700000000000001</v>
      </c>
      <c r="AH128" s="50">
        <v>7.6539999999999999</v>
      </c>
      <c r="AI128" s="50" t="str">
        <f t="shared" si="15"/>
        <v>2,41 (0,76;7,65)</v>
      </c>
    </row>
    <row r="129" spans="1:35" x14ac:dyDescent="0.25">
      <c r="A129" s="45">
        <v>127</v>
      </c>
      <c r="B129" s="194"/>
      <c r="C129" s="179"/>
      <c r="D129" s="24" t="s">
        <v>117</v>
      </c>
      <c r="E129" s="49" t="s">
        <v>529</v>
      </c>
      <c r="F129" s="132">
        <v>1.64</v>
      </c>
      <c r="G129" s="132">
        <v>0.53171602948435137</v>
      </c>
      <c r="H129" s="132">
        <v>0.16400000000000001</v>
      </c>
      <c r="I129" s="132">
        <v>16.417999999999999</v>
      </c>
      <c r="J129" s="132" t="str">
        <f t="shared" si="10"/>
        <v>1,64 (0,16;16,42)</v>
      </c>
      <c r="K129" s="50">
        <v>0</v>
      </c>
      <c r="L129" s="50">
        <v>0.30111981585146469</v>
      </c>
      <c r="M129" s="50">
        <v>0</v>
      </c>
      <c r="N129" s="50"/>
      <c r="O129" s="50" t="str">
        <f t="shared" si="11"/>
        <v/>
      </c>
      <c r="P129" s="132">
        <v>15.5</v>
      </c>
      <c r="Q129" s="132">
        <v>1.792711255003146E-2</v>
      </c>
      <c r="R129" s="132">
        <v>1.546</v>
      </c>
      <c r="S129" s="132">
        <v>155.38</v>
      </c>
      <c r="T129" s="132" t="str">
        <f t="shared" si="12"/>
        <v>15,5 (1,55;155,38)</v>
      </c>
      <c r="U129" s="50">
        <v>0</v>
      </c>
      <c r="V129" s="50">
        <v>0.57346408378384051</v>
      </c>
      <c r="W129" s="50">
        <v>0</v>
      </c>
      <c r="X129" s="50"/>
      <c r="Y129" s="50" t="str">
        <f t="shared" si="13"/>
        <v/>
      </c>
      <c r="Z129" s="132">
        <v>1.774193548387097</v>
      </c>
      <c r="AA129" s="132">
        <v>1</v>
      </c>
      <c r="AB129" s="132">
        <v>0.18</v>
      </c>
      <c r="AC129" s="132">
        <v>17.478999999999999</v>
      </c>
      <c r="AD129" s="132" t="str">
        <f t="shared" si="14"/>
        <v>1,77 (0,18;17,48)</v>
      </c>
      <c r="AE129" s="50">
        <v>1.774193548387097</v>
      </c>
      <c r="AF129" s="50">
        <v>1</v>
      </c>
      <c r="AG129" s="50">
        <v>0.18</v>
      </c>
      <c r="AH129" s="50">
        <v>17.478999999999999</v>
      </c>
      <c r="AI129" s="50" t="str">
        <f t="shared" si="15"/>
        <v>1,77 (0,18;17,48)</v>
      </c>
    </row>
    <row r="130" spans="1:35" x14ac:dyDescent="0.25">
      <c r="A130" s="45">
        <v>128</v>
      </c>
      <c r="B130" s="194"/>
      <c r="C130" s="179"/>
      <c r="D130" s="24" t="s">
        <v>118</v>
      </c>
      <c r="E130" s="49" t="s">
        <v>530</v>
      </c>
      <c r="F130" s="132">
        <v>0</v>
      </c>
      <c r="G130" s="132">
        <v>1</v>
      </c>
      <c r="H130" s="132">
        <v>0</v>
      </c>
      <c r="I130" s="132"/>
      <c r="J130" s="132" t="str">
        <f t="shared" si="10"/>
        <v/>
      </c>
      <c r="K130" s="50">
        <v>0</v>
      </c>
      <c r="L130" s="50">
        <v>1</v>
      </c>
      <c r="M130" s="50">
        <v>0</v>
      </c>
      <c r="N130" s="50"/>
      <c r="O130" s="50" t="str">
        <f t="shared" si="11"/>
        <v/>
      </c>
      <c r="P130" s="132" t="s">
        <v>472</v>
      </c>
      <c r="Q130" s="132">
        <v>0.17763157894736839</v>
      </c>
      <c r="R130" s="132"/>
      <c r="S130" s="132" t="s">
        <v>472</v>
      </c>
      <c r="T130" s="132" t="e">
        <f t="shared" si="12"/>
        <v>#VALUE!</v>
      </c>
      <c r="U130" s="50">
        <v>0</v>
      </c>
      <c r="V130" s="50">
        <v>1</v>
      </c>
      <c r="W130" s="50">
        <v>0</v>
      </c>
      <c r="X130" s="50"/>
      <c r="Y130" s="50" t="str">
        <f t="shared" si="13"/>
        <v/>
      </c>
      <c r="Z130" s="132" t="s">
        <v>472</v>
      </c>
      <c r="AA130" s="132">
        <v>1</v>
      </c>
      <c r="AB130" s="132"/>
      <c r="AC130" s="132" t="s">
        <v>472</v>
      </c>
      <c r="AD130" s="132" t="e">
        <f t="shared" si="14"/>
        <v>#VALUE!</v>
      </c>
      <c r="AE130" s="50" t="s">
        <v>472</v>
      </c>
      <c r="AF130" s="50">
        <v>1</v>
      </c>
      <c r="AG130" s="50"/>
      <c r="AH130" s="50" t="s">
        <v>472</v>
      </c>
      <c r="AI130" s="50" t="e">
        <f t="shared" si="15"/>
        <v>#VALUE!</v>
      </c>
    </row>
    <row r="131" spans="1:35" x14ac:dyDescent="0.25">
      <c r="A131" s="45">
        <v>129</v>
      </c>
      <c r="B131" s="194"/>
      <c r="C131" s="179"/>
      <c r="D131" s="24" t="s">
        <v>44</v>
      </c>
      <c r="E131" s="49" t="s">
        <v>531</v>
      </c>
      <c r="F131" s="132">
        <v>1.083333333333333</v>
      </c>
      <c r="G131" s="132">
        <v>1</v>
      </c>
      <c r="H131" s="132">
        <v>0.22</v>
      </c>
      <c r="I131" s="132">
        <v>5.3330000000000002</v>
      </c>
      <c r="J131" s="132" t="str">
        <f t="shared" si="10"/>
        <v>1,08 (0,22;5,33)</v>
      </c>
      <c r="K131" s="50">
        <v>1.142857142857143</v>
      </c>
      <c r="L131" s="50">
        <v>1</v>
      </c>
      <c r="M131" s="50">
        <v>0.31900000000000001</v>
      </c>
      <c r="N131" s="50">
        <v>4.0999999999999996</v>
      </c>
      <c r="O131" s="50" t="str">
        <f t="shared" si="11"/>
        <v>1,14 (0,32;4,1)</v>
      </c>
      <c r="P131" s="132">
        <v>6.8571428571428568</v>
      </c>
      <c r="Q131" s="132">
        <v>4.5514140914567017E-3</v>
      </c>
      <c r="R131" s="132">
        <v>1.9179999999999999</v>
      </c>
      <c r="S131" s="132">
        <v>24.52</v>
      </c>
      <c r="T131" s="132" t="str">
        <f t="shared" si="12"/>
        <v>6,86 (1,92;24,52)</v>
      </c>
      <c r="U131" s="50">
        <v>0.60233918128654973</v>
      </c>
      <c r="V131" s="50">
        <v>0.72856229391629179</v>
      </c>
      <c r="W131" s="50">
        <v>0.124</v>
      </c>
      <c r="X131" s="50">
        <v>2.915</v>
      </c>
      <c r="Y131" s="50" t="str">
        <f t="shared" si="13"/>
        <v>0,6 (0,12;2,92)</v>
      </c>
      <c r="Z131" s="132">
        <v>1.02247191011236</v>
      </c>
      <c r="AA131" s="132">
        <v>1</v>
      </c>
      <c r="AB131" s="132">
        <v>0.28599999999999998</v>
      </c>
      <c r="AC131" s="132">
        <v>3.66</v>
      </c>
      <c r="AD131" s="132" t="str">
        <f t="shared" si="14"/>
        <v>1,02 (0,29;3,66)</v>
      </c>
      <c r="AE131" s="50">
        <v>1.02247191011236</v>
      </c>
      <c r="AF131" s="50">
        <v>1</v>
      </c>
      <c r="AG131" s="50">
        <v>0.28599999999999998</v>
      </c>
      <c r="AH131" s="50">
        <v>3.66</v>
      </c>
      <c r="AI131" s="50" t="str">
        <f t="shared" si="15"/>
        <v>1,02 (0,29;3,66)</v>
      </c>
    </row>
    <row r="132" spans="1:35" x14ac:dyDescent="0.25">
      <c r="A132" s="45">
        <v>130</v>
      </c>
      <c r="B132" s="194"/>
      <c r="C132" s="179"/>
      <c r="D132" s="24" t="s">
        <v>119</v>
      </c>
      <c r="E132" s="49" t="s">
        <v>532</v>
      </c>
      <c r="F132" s="132" t="s">
        <v>472</v>
      </c>
      <c r="G132" s="132">
        <v>0.17105263157894729</v>
      </c>
      <c r="H132" s="132"/>
      <c r="I132" s="132" t="s">
        <v>472</v>
      </c>
      <c r="J132" s="132" t="e">
        <f t="shared" si="10"/>
        <v>#VALUE!</v>
      </c>
      <c r="K132" s="50">
        <v>0</v>
      </c>
      <c r="L132" s="50">
        <v>1</v>
      </c>
      <c r="M132" s="50">
        <v>0</v>
      </c>
      <c r="N132" s="50"/>
      <c r="O132" s="50" t="str">
        <f t="shared" si="11"/>
        <v/>
      </c>
      <c r="P132" s="132" t="s">
        <v>472</v>
      </c>
      <c r="Q132" s="132">
        <v>0.17763157894736839</v>
      </c>
      <c r="R132" s="132"/>
      <c r="S132" s="132" t="s">
        <v>472</v>
      </c>
      <c r="T132" s="132" t="e">
        <f t="shared" si="12"/>
        <v>#VALUE!</v>
      </c>
      <c r="U132" s="50">
        <v>0</v>
      </c>
      <c r="V132" s="50">
        <v>1</v>
      </c>
      <c r="W132" s="50">
        <v>0</v>
      </c>
      <c r="X132" s="50"/>
      <c r="Y132" s="50" t="str">
        <f t="shared" si="13"/>
        <v/>
      </c>
      <c r="Z132" s="132" t="s">
        <v>472</v>
      </c>
      <c r="AA132" s="132">
        <v>1</v>
      </c>
      <c r="AB132" s="132"/>
      <c r="AC132" s="132" t="s">
        <v>472</v>
      </c>
      <c r="AD132" s="132" t="e">
        <f t="shared" si="14"/>
        <v>#VALUE!</v>
      </c>
      <c r="AE132" s="50" t="s">
        <v>472</v>
      </c>
      <c r="AF132" s="50">
        <v>1</v>
      </c>
      <c r="AG132" s="50"/>
      <c r="AH132" s="50" t="s">
        <v>472</v>
      </c>
      <c r="AI132" s="50" t="e">
        <f t="shared" si="15"/>
        <v>#VALUE!</v>
      </c>
    </row>
    <row r="133" spans="1:35" x14ac:dyDescent="0.25">
      <c r="A133" s="45">
        <v>131</v>
      </c>
      <c r="B133" s="194"/>
      <c r="C133" s="179"/>
      <c r="D133" s="24" t="s">
        <v>120</v>
      </c>
      <c r="E133" s="49" t="s">
        <v>533</v>
      </c>
      <c r="F133" s="132" t="s">
        <v>472</v>
      </c>
      <c r="G133" s="132">
        <v>0.17105263157894729</v>
      </c>
      <c r="H133" s="132"/>
      <c r="I133" s="132" t="s">
        <v>472</v>
      </c>
      <c r="J133" s="132" t="e">
        <f t="shared" si="10"/>
        <v>#VALUE!</v>
      </c>
      <c r="K133" s="50">
        <v>0</v>
      </c>
      <c r="L133" s="50">
        <v>1</v>
      </c>
      <c r="M133" s="50">
        <v>0</v>
      </c>
      <c r="N133" s="50"/>
      <c r="O133" s="50" t="str">
        <f t="shared" si="11"/>
        <v/>
      </c>
      <c r="P133" s="132">
        <v>0</v>
      </c>
      <c r="Q133" s="132">
        <v>1</v>
      </c>
      <c r="R133" s="132">
        <v>0</v>
      </c>
      <c r="S133" s="132"/>
      <c r="T133" s="132" t="str">
        <f t="shared" si="12"/>
        <v/>
      </c>
      <c r="U133" s="50">
        <v>0</v>
      </c>
      <c r="V133" s="50">
        <v>1</v>
      </c>
      <c r="W133" s="50">
        <v>0</v>
      </c>
      <c r="X133" s="50"/>
      <c r="Y133" s="50" t="str">
        <f t="shared" si="13"/>
        <v/>
      </c>
      <c r="Z133" s="132" t="s">
        <v>472</v>
      </c>
      <c r="AA133" s="132">
        <v>1</v>
      </c>
      <c r="AB133" s="132"/>
      <c r="AC133" s="132" t="s">
        <v>472</v>
      </c>
      <c r="AD133" s="132" t="e">
        <f t="shared" si="14"/>
        <v>#VALUE!</v>
      </c>
      <c r="AE133" s="50" t="s">
        <v>472</v>
      </c>
      <c r="AF133" s="50">
        <v>1</v>
      </c>
      <c r="AG133" s="50"/>
      <c r="AH133" s="50" t="s">
        <v>472</v>
      </c>
      <c r="AI133" s="50" t="e">
        <f t="shared" si="15"/>
        <v>#VALUE!</v>
      </c>
    </row>
    <row r="134" spans="1:35" x14ac:dyDescent="0.25">
      <c r="A134" s="45">
        <v>132</v>
      </c>
      <c r="B134" s="194"/>
      <c r="C134" s="179"/>
      <c r="D134" s="24" t="s">
        <v>121</v>
      </c>
      <c r="E134" s="49" t="s">
        <v>534</v>
      </c>
      <c r="F134" s="132">
        <v>0</v>
      </c>
      <c r="G134" s="132">
        <v>1</v>
      </c>
      <c r="H134" s="132">
        <v>0</v>
      </c>
      <c r="I134" s="132"/>
      <c r="J134" s="132" t="str">
        <f t="shared" si="10"/>
        <v/>
      </c>
      <c r="K134" s="50">
        <v>0</v>
      </c>
      <c r="L134" s="50">
        <v>1</v>
      </c>
      <c r="M134" s="50">
        <v>0</v>
      </c>
      <c r="N134" s="50"/>
      <c r="O134" s="50" t="str">
        <f t="shared" si="11"/>
        <v/>
      </c>
      <c r="P134" s="132">
        <v>0</v>
      </c>
      <c r="Q134" s="132">
        <v>1</v>
      </c>
      <c r="R134" s="132">
        <v>0</v>
      </c>
      <c r="S134" s="132"/>
      <c r="T134" s="132" t="str">
        <f t="shared" si="12"/>
        <v/>
      </c>
      <c r="U134" s="50" t="s">
        <v>472</v>
      </c>
      <c r="V134" s="50">
        <v>0.26315789473684209</v>
      </c>
      <c r="W134" s="50"/>
      <c r="X134" s="50" t="s">
        <v>472</v>
      </c>
      <c r="Y134" s="50" t="e">
        <f t="shared" si="13"/>
        <v>#VALUE!</v>
      </c>
      <c r="Z134" s="132" t="s">
        <v>472</v>
      </c>
      <c r="AA134" s="132">
        <v>1</v>
      </c>
      <c r="AB134" s="132"/>
      <c r="AC134" s="132" t="s">
        <v>472</v>
      </c>
      <c r="AD134" s="132" t="e">
        <f t="shared" si="14"/>
        <v>#VALUE!</v>
      </c>
      <c r="AE134" s="50" t="s">
        <v>472</v>
      </c>
      <c r="AF134" s="50">
        <v>1</v>
      </c>
      <c r="AG134" s="50"/>
      <c r="AH134" s="50" t="s">
        <v>472</v>
      </c>
      <c r="AI134" s="50" t="e">
        <f t="shared" si="15"/>
        <v>#VALUE!</v>
      </c>
    </row>
    <row r="135" spans="1:35" x14ac:dyDescent="0.25">
      <c r="A135" s="45">
        <v>133</v>
      </c>
      <c r="B135" s="194"/>
      <c r="C135" s="179"/>
      <c r="D135" s="24" t="s">
        <v>122</v>
      </c>
      <c r="E135" s="49" t="s">
        <v>535</v>
      </c>
      <c r="F135" s="132">
        <v>0</v>
      </c>
      <c r="G135" s="132">
        <v>1</v>
      </c>
      <c r="H135" s="132">
        <v>0</v>
      </c>
      <c r="I135" s="132"/>
      <c r="J135" s="132" t="str">
        <f t="shared" si="10"/>
        <v/>
      </c>
      <c r="K135" s="50" t="s">
        <v>472</v>
      </c>
      <c r="L135" s="50">
        <v>0.33552631578947367</v>
      </c>
      <c r="M135" s="50"/>
      <c r="N135" s="50" t="s">
        <v>472</v>
      </c>
      <c r="O135" s="50" t="e">
        <f t="shared" si="11"/>
        <v>#VALUE!</v>
      </c>
      <c r="P135" s="132">
        <v>0</v>
      </c>
      <c r="Q135" s="132">
        <v>1</v>
      </c>
      <c r="R135" s="132">
        <v>0</v>
      </c>
      <c r="S135" s="132"/>
      <c r="T135" s="132" t="str">
        <f t="shared" si="12"/>
        <v/>
      </c>
      <c r="U135" s="50">
        <v>0</v>
      </c>
      <c r="V135" s="50">
        <v>1</v>
      </c>
      <c r="W135" s="50">
        <v>0</v>
      </c>
      <c r="X135" s="50"/>
      <c r="Y135" s="50" t="str">
        <f t="shared" si="13"/>
        <v/>
      </c>
      <c r="Z135" s="132" t="s">
        <v>472</v>
      </c>
      <c r="AA135" s="132">
        <v>1</v>
      </c>
      <c r="AB135" s="132"/>
      <c r="AC135" s="132" t="s">
        <v>472</v>
      </c>
      <c r="AD135" s="132" t="e">
        <f t="shared" si="14"/>
        <v>#VALUE!</v>
      </c>
      <c r="AE135" s="50" t="s">
        <v>472</v>
      </c>
      <c r="AF135" s="50">
        <v>1</v>
      </c>
      <c r="AG135" s="50"/>
      <c r="AH135" s="50" t="s">
        <v>472</v>
      </c>
      <c r="AI135" s="50" t="e">
        <f t="shared" si="15"/>
        <v>#VALUE!</v>
      </c>
    </row>
    <row r="136" spans="1:35" x14ac:dyDescent="0.25">
      <c r="A136" s="45">
        <v>134</v>
      </c>
      <c r="B136" s="194"/>
      <c r="C136" s="180"/>
      <c r="D136" s="24" t="s">
        <v>123</v>
      </c>
      <c r="E136" s="49" t="s">
        <v>536</v>
      </c>
      <c r="F136" s="132">
        <v>5</v>
      </c>
      <c r="G136" s="132">
        <v>0.31378529104217501</v>
      </c>
      <c r="H136" s="132">
        <v>0.30299999999999999</v>
      </c>
      <c r="I136" s="132">
        <v>82.629000000000005</v>
      </c>
      <c r="J136" s="132" t="str">
        <f t="shared" si="10"/>
        <v>5 (0,3;82,63)</v>
      </c>
      <c r="K136" s="50">
        <v>2</v>
      </c>
      <c r="L136" s="50">
        <v>1</v>
      </c>
      <c r="M136" s="50">
        <v>0.123</v>
      </c>
      <c r="N136" s="50">
        <v>32.646000000000001</v>
      </c>
      <c r="O136" s="50" t="str">
        <f t="shared" si="11"/>
        <v>2 (0,12;32,65)</v>
      </c>
      <c r="P136" s="132">
        <v>4.7692307692307692</v>
      </c>
      <c r="Q136" s="132">
        <v>0.32467758800975949</v>
      </c>
      <c r="R136" s="132">
        <v>0.28899999999999998</v>
      </c>
      <c r="S136" s="132">
        <v>78.736000000000004</v>
      </c>
      <c r="T136" s="132" t="str">
        <f t="shared" si="12"/>
        <v>4,77 (0,29;78,74)</v>
      </c>
      <c r="U136" s="50">
        <v>0</v>
      </c>
      <c r="V136" s="50">
        <v>1</v>
      </c>
      <c r="W136" s="50">
        <v>0</v>
      </c>
      <c r="X136" s="50"/>
      <c r="Y136" s="50" t="str">
        <f t="shared" si="13"/>
        <v/>
      </c>
      <c r="Z136" s="132" t="s">
        <v>472</v>
      </c>
      <c r="AA136" s="132">
        <v>0.5315440920181248</v>
      </c>
      <c r="AB136" s="132"/>
      <c r="AC136" s="132" t="s">
        <v>472</v>
      </c>
      <c r="AD136" s="132" t="e">
        <f t="shared" si="14"/>
        <v>#VALUE!</v>
      </c>
      <c r="AE136" s="50" t="s">
        <v>472</v>
      </c>
      <c r="AF136" s="50">
        <v>0.5315440920181248</v>
      </c>
      <c r="AG136" s="50"/>
      <c r="AH136" s="50" t="s">
        <v>472</v>
      </c>
      <c r="AI136" s="50" t="e">
        <f t="shared" si="15"/>
        <v>#VALUE!</v>
      </c>
    </row>
    <row r="137" spans="1:35" x14ac:dyDescent="0.25">
      <c r="A137" s="45">
        <v>135</v>
      </c>
      <c r="B137" s="194"/>
      <c r="C137" s="178" t="s">
        <v>7</v>
      </c>
      <c r="D137" s="24" t="s">
        <v>101</v>
      </c>
      <c r="E137" s="49" t="s">
        <v>460</v>
      </c>
      <c r="F137" s="132">
        <v>0.72649572649572647</v>
      </c>
      <c r="G137" s="132">
        <v>0.4843551586166811</v>
      </c>
      <c r="H137" s="132">
        <v>0.29599999999999999</v>
      </c>
      <c r="I137" s="132">
        <v>1.782</v>
      </c>
      <c r="J137" s="132" t="str">
        <f t="shared" si="10"/>
        <v>0,73 (0,3;1,78)</v>
      </c>
      <c r="K137" s="50">
        <v>0.96666666666666667</v>
      </c>
      <c r="L137" s="50">
        <v>1</v>
      </c>
      <c r="M137" s="50">
        <v>0.46100000000000002</v>
      </c>
      <c r="N137" s="50">
        <v>2.0270000000000001</v>
      </c>
      <c r="O137" s="50" t="str">
        <f t="shared" si="11"/>
        <v>0,97 (0,46;2,03)</v>
      </c>
      <c r="P137" s="132">
        <v>0.35515548281505732</v>
      </c>
      <c r="Q137" s="132">
        <v>2.0026732655781129E-2</v>
      </c>
      <c r="R137" s="132">
        <v>0.151</v>
      </c>
      <c r="S137" s="132">
        <v>0.83699999999999997</v>
      </c>
      <c r="T137" s="132" t="str">
        <f t="shared" si="12"/>
        <v>0,36 (0,15;0,84)</v>
      </c>
      <c r="U137" s="50">
        <v>0.5</v>
      </c>
      <c r="V137" s="50">
        <v>0.1031580693849226</v>
      </c>
      <c r="W137" s="50">
        <v>0.23300000000000001</v>
      </c>
      <c r="X137" s="50">
        <v>1.073</v>
      </c>
      <c r="Y137" s="50" t="str">
        <f t="shared" si="13"/>
        <v>0,5 (0,23;1,07)</v>
      </c>
      <c r="Z137" s="132">
        <v>0.39641943734015339</v>
      </c>
      <c r="AA137" s="132">
        <v>2.602717918019844E-2</v>
      </c>
      <c r="AB137" s="132">
        <v>0.17799999999999999</v>
      </c>
      <c r="AC137" s="132">
        <v>0.88400000000000001</v>
      </c>
      <c r="AD137" s="132" t="str">
        <f t="shared" si="14"/>
        <v>0,4 (0,18;0,88)</v>
      </c>
      <c r="AE137" s="50">
        <v>0.39641943734015339</v>
      </c>
      <c r="AF137" s="50">
        <v>2.602717918019844E-2</v>
      </c>
      <c r="AG137" s="50">
        <v>0.17799999999999999</v>
      </c>
      <c r="AH137" s="50">
        <v>0.88400000000000001</v>
      </c>
      <c r="AI137" s="50" t="str">
        <f t="shared" si="15"/>
        <v>0,4 (0,18;0,88)</v>
      </c>
    </row>
    <row r="138" spans="1:35" x14ac:dyDescent="0.25">
      <c r="A138" s="45">
        <v>136</v>
      </c>
      <c r="B138" s="194"/>
      <c r="C138" s="179"/>
      <c r="D138" s="24" t="s">
        <v>124</v>
      </c>
      <c r="E138" s="49" t="s">
        <v>537</v>
      </c>
      <c r="F138" s="132">
        <v>0.96666666666666667</v>
      </c>
      <c r="G138" s="132">
        <v>1</v>
      </c>
      <c r="H138" s="132">
        <v>0.19900000000000001</v>
      </c>
      <c r="I138" s="132">
        <v>4.6959999999999997</v>
      </c>
      <c r="J138" s="132" t="str">
        <f t="shared" si="10"/>
        <v>0,97 (0,2;4,7)</v>
      </c>
      <c r="K138" s="50">
        <v>3.0545454545454551</v>
      </c>
      <c r="L138" s="50">
        <v>0.10643527650399701</v>
      </c>
      <c r="M138" s="50">
        <v>0.91800000000000004</v>
      </c>
      <c r="N138" s="50">
        <v>10.16</v>
      </c>
      <c r="O138" s="50" t="str">
        <f t="shared" si="11"/>
        <v>3,05 (0,92;10,16)</v>
      </c>
      <c r="P138" s="132">
        <v>0.92</v>
      </c>
      <c r="Q138" s="132">
        <v>1</v>
      </c>
      <c r="R138" s="132">
        <v>0.19</v>
      </c>
      <c r="S138" s="132">
        <v>4.46</v>
      </c>
      <c r="T138" s="132" t="str">
        <f t="shared" si="12"/>
        <v>0,92 (0,19;4,46)</v>
      </c>
      <c r="U138" s="50">
        <v>0</v>
      </c>
      <c r="V138" s="50">
        <v>3.6700822593795472E-2</v>
      </c>
      <c r="W138" s="50">
        <v>0</v>
      </c>
      <c r="X138" s="50"/>
      <c r="Y138" s="50" t="str">
        <f t="shared" si="13"/>
        <v/>
      </c>
      <c r="Z138" s="132">
        <v>0.80224719101123598</v>
      </c>
      <c r="AA138" s="132">
        <v>0.76050912891606126</v>
      </c>
      <c r="AB138" s="132">
        <v>0.24199999999999999</v>
      </c>
      <c r="AC138" s="132">
        <v>2.6589999999999998</v>
      </c>
      <c r="AD138" s="132" t="str">
        <f t="shared" si="14"/>
        <v>0,8 (0,24;2,66)</v>
      </c>
      <c r="AE138" s="50">
        <v>0.80224719101123598</v>
      </c>
      <c r="AF138" s="50">
        <v>0.76050912891606126</v>
      </c>
      <c r="AG138" s="50">
        <v>0.24199999999999999</v>
      </c>
      <c r="AH138" s="50">
        <v>2.6589999999999998</v>
      </c>
      <c r="AI138" s="50" t="str">
        <f t="shared" si="15"/>
        <v>0,8 (0,24;2,66)</v>
      </c>
    </row>
    <row r="139" spans="1:35" x14ac:dyDescent="0.25">
      <c r="A139" s="45">
        <v>137</v>
      </c>
      <c r="B139" s="194"/>
      <c r="C139" s="179"/>
      <c r="D139" s="24" t="s">
        <v>104</v>
      </c>
      <c r="E139" s="49" t="s">
        <v>538</v>
      </c>
      <c r="F139" s="132">
        <v>3.416666666666667</v>
      </c>
      <c r="G139" s="132">
        <v>0.20265161777065241</v>
      </c>
      <c r="H139" s="132">
        <v>0.54200000000000004</v>
      </c>
      <c r="I139" s="132">
        <v>21.553999999999998</v>
      </c>
      <c r="J139" s="132" t="str">
        <f t="shared" ref="J139:J161" si="16">IF(F139&gt;0,_xlfn.TEXTJOIN("",1,ROUND(F139,2)," (",ROUND(H139,2),";",ROUND(I139,2),")"),"")</f>
        <v>3,42 (0,54;21,55)</v>
      </c>
      <c r="K139" s="50">
        <v>1.333333333333333</v>
      </c>
      <c r="L139" s="50">
        <v>1</v>
      </c>
      <c r="M139" s="50">
        <v>0.216</v>
      </c>
      <c r="N139" s="50">
        <v>8.2439999999999998</v>
      </c>
      <c r="O139" s="50" t="str">
        <f t="shared" ref="O139:O161" si="17">IF(K139&gt;0,_xlfn.TEXTJOIN("",1,ROUND(K139,2)," (",ROUND(M139,2),";",ROUND(N139,2),")"),"")</f>
        <v>1,33 (0,22;8,24)</v>
      </c>
      <c r="P139" s="132">
        <v>3.253333333333333</v>
      </c>
      <c r="Q139" s="132">
        <v>0.21570972934659269</v>
      </c>
      <c r="R139" s="132">
        <v>0.51700000000000002</v>
      </c>
      <c r="S139" s="132">
        <v>20.49</v>
      </c>
      <c r="T139" s="132" t="str">
        <f t="shared" ref="T139:T161" si="18">IF(P139&gt;0,_xlfn.TEXTJOIN("",1,ROUND(P139,2)," (",ROUND(R139,2),";",ROUND(S139,2),")"),"")</f>
        <v>3,25 (0,52;20,49)</v>
      </c>
      <c r="U139" s="50">
        <v>1.9122807017543859</v>
      </c>
      <c r="V139" s="50">
        <v>0.60732757713208285</v>
      </c>
      <c r="W139" s="50">
        <v>0.308</v>
      </c>
      <c r="X139" s="50">
        <v>11.884</v>
      </c>
      <c r="Y139" s="50" t="str">
        <f t="shared" ref="Y139:Y161" si="19">IF(U139&gt;0,_xlfn.TEXTJOIN("",1,ROUND(U139,2)," (",ROUND(W139,2),";",ROUND(X139,2),")"),"")</f>
        <v>1,91 (0,31;11,88)</v>
      </c>
      <c r="Z139" s="132">
        <v>2.3913043478260869</v>
      </c>
      <c r="AA139" s="132">
        <v>0.6522127710180512</v>
      </c>
      <c r="AB139" s="132">
        <v>0.26100000000000001</v>
      </c>
      <c r="AC139" s="132">
        <v>21.943999999999999</v>
      </c>
      <c r="AD139" s="132" t="str">
        <f t="shared" ref="AD139:AD161" si="20">IF(Z139&gt;0,_xlfn.TEXTJOIN("",1,ROUND(Z139,2)," (",ROUND(AB139,2),";",ROUND(AC139,2),")"),"")</f>
        <v>2,39 (0,26;21,94)</v>
      </c>
      <c r="AE139" s="50">
        <v>2.3913043478260869</v>
      </c>
      <c r="AF139" s="50">
        <v>0.6522127710180512</v>
      </c>
      <c r="AG139" s="50">
        <v>0.26100000000000001</v>
      </c>
      <c r="AH139" s="50">
        <v>21.943999999999999</v>
      </c>
      <c r="AI139" s="50" t="str">
        <f t="shared" si="15"/>
        <v>2,39 (0,26;21,94)</v>
      </c>
    </row>
    <row r="140" spans="1:35" x14ac:dyDescent="0.25">
      <c r="A140" s="45">
        <v>138</v>
      </c>
      <c r="B140" s="194"/>
      <c r="C140" s="179"/>
      <c r="D140" s="24" t="s">
        <v>125</v>
      </c>
      <c r="E140" s="49" t="s">
        <v>539</v>
      </c>
      <c r="F140" s="132">
        <v>2.541666666666667</v>
      </c>
      <c r="G140" s="132">
        <v>0.27260578692747611</v>
      </c>
      <c r="H140" s="132">
        <v>0.44</v>
      </c>
      <c r="I140" s="132">
        <v>14.669</v>
      </c>
      <c r="J140" s="132" t="str">
        <f t="shared" si="16"/>
        <v>2,54 (0,44;14,67)</v>
      </c>
      <c r="K140" s="50">
        <v>4.2127659574468082</v>
      </c>
      <c r="L140" s="50">
        <v>9.7884799305447232E-2</v>
      </c>
      <c r="M140" s="50">
        <v>0.745</v>
      </c>
      <c r="N140" s="50">
        <v>23.824000000000002</v>
      </c>
      <c r="O140" s="50" t="str">
        <f t="shared" si="17"/>
        <v>4,21 (0,75;23,82)</v>
      </c>
      <c r="P140" s="132">
        <v>5.083333333333333</v>
      </c>
      <c r="Q140" s="132">
        <v>6.9405581281464138E-2</v>
      </c>
      <c r="R140" s="132">
        <v>0.96699999999999997</v>
      </c>
      <c r="S140" s="132">
        <v>26.710999999999999</v>
      </c>
      <c r="T140" s="132" t="str">
        <f t="shared" si="18"/>
        <v>5,08 (0,97;26,71)</v>
      </c>
      <c r="U140" s="50">
        <v>0</v>
      </c>
      <c r="V140" s="50">
        <v>0.34127197633178008</v>
      </c>
      <c r="W140" s="50">
        <v>0</v>
      </c>
      <c r="X140" s="50"/>
      <c r="Y140" s="50" t="str">
        <f t="shared" si="19"/>
        <v/>
      </c>
      <c r="Z140" s="132">
        <v>3.0219780219780219</v>
      </c>
      <c r="AA140" s="132">
        <v>0.41443986957120871</v>
      </c>
      <c r="AB140" s="132">
        <v>0.34399999999999997</v>
      </c>
      <c r="AC140" s="132">
        <v>26.547000000000001</v>
      </c>
      <c r="AD140" s="132" t="str">
        <f t="shared" si="20"/>
        <v>3,02 (0,34;26,55)</v>
      </c>
      <c r="AE140" s="50">
        <v>3.0219780219780219</v>
      </c>
      <c r="AF140" s="50">
        <v>0.41443986957120871</v>
      </c>
      <c r="AG140" s="50">
        <v>0.34399999999999997</v>
      </c>
      <c r="AH140" s="50">
        <v>26.547000000000001</v>
      </c>
      <c r="AI140" s="50" t="str">
        <f t="shared" si="15"/>
        <v>3,02 (0,34;26,55)</v>
      </c>
    </row>
    <row r="141" spans="1:35" x14ac:dyDescent="0.25">
      <c r="A141" s="45">
        <v>139</v>
      </c>
      <c r="B141" s="194"/>
      <c r="C141" s="179"/>
      <c r="D141" s="24" t="s">
        <v>126</v>
      </c>
      <c r="E141" s="49" t="s">
        <v>540</v>
      </c>
      <c r="F141" s="132">
        <v>0.8</v>
      </c>
      <c r="G141" s="132">
        <v>1</v>
      </c>
      <c r="H141" s="132">
        <v>9.1999999999999998E-2</v>
      </c>
      <c r="I141" s="132">
        <v>6.94</v>
      </c>
      <c r="J141" s="132" t="str">
        <f t="shared" si="16"/>
        <v>0,8 (0,09;6,94)</v>
      </c>
      <c r="K141" s="50">
        <v>2.7801418439716312</v>
      </c>
      <c r="L141" s="50">
        <v>0.22469527044268539</v>
      </c>
      <c r="M141" s="50">
        <v>0.59799999999999998</v>
      </c>
      <c r="N141" s="50">
        <v>12.927</v>
      </c>
      <c r="O141" s="50" t="str">
        <f t="shared" si="17"/>
        <v>2,78 (0,6;12,93)</v>
      </c>
      <c r="P141" s="132">
        <v>0</v>
      </c>
      <c r="Q141" s="132">
        <v>0.35363320718096802</v>
      </c>
      <c r="R141" s="132">
        <v>0</v>
      </c>
      <c r="S141" s="132"/>
      <c r="T141" s="132" t="str">
        <f t="shared" si="18"/>
        <v/>
      </c>
      <c r="U141" s="50">
        <v>0</v>
      </c>
      <c r="V141" s="50">
        <v>0.19052616389615709</v>
      </c>
      <c r="W141" s="50">
        <v>0</v>
      </c>
      <c r="X141" s="50"/>
      <c r="Y141" s="50" t="str">
        <f t="shared" si="19"/>
        <v/>
      </c>
      <c r="Z141" s="132">
        <v>0.76811594202898548</v>
      </c>
      <c r="AA141" s="132">
        <v>0.70883879342763656</v>
      </c>
      <c r="AB141" s="132">
        <v>0.16600000000000001</v>
      </c>
      <c r="AC141" s="132">
        <v>3.5640000000000001</v>
      </c>
      <c r="AD141" s="132" t="str">
        <f t="shared" si="20"/>
        <v>0,77 (0,17;3,56)</v>
      </c>
      <c r="AE141" s="50">
        <v>0.76811594202898548</v>
      </c>
      <c r="AF141" s="50">
        <v>0.70883879342763656</v>
      </c>
      <c r="AG141" s="50">
        <v>0.16600000000000001</v>
      </c>
      <c r="AH141" s="50">
        <v>3.5640000000000001</v>
      </c>
      <c r="AI141" s="50" t="str">
        <f t="shared" si="15"/>
        <v>0,77 (0,17;3,56)</v>
      </c>
    </row>
    <row r="142" spans="1:35" x14ac:dyDescent="0.25">
      <c r="A142" s="45">
        <v>140</v>
      </c>
      <c r="B142" s="194"/>
      <c r="C142" s="179"/>
      <c r="D142" s="24" t="s">
        <v>127</v>
      </c>
      <c r="E142" s="49" t="s">
        <v>541</v>
      </c>
      <c r="F142" s="132">
        <v>1.22</v>
      </c>
      <c r="G142" s="132">
        <v>1</v>
      </c>
      <c r="H142" s="132">
        <v>0.13100000000000001</v>
      </c>
      <c r="I142" s="132">
        <v>11.382</v>
      </c>
      <c r="J142" s="132" t="str">
        <f t="shared" si="16"/>
        <v>1,22 (0,13;11,38)</v>
      </c>
      <c r="K142" s="50">
        <v>1.333333333333333</v>
      </c>
      <c r="L142" s="50">
        <v>1</v>
      </c>
      <c r="M142" s="50">
        <v>0.216</v>
      </c>
      <c r="N142" s="50">
        <v>8.2439999999999998</v>
      </c>
      <c r="O142" s="50" t="str">
        <f t="shared" si="17"/>
        <v>1,33 (0,22;8,24)</v>
      </c>
      <c r="P142" s="132">
        <v>0</v>
      </c>
      <c r="Q142" s="132">
        <v>0.58640942758511727</v>
      </c>
      <c r="R142" s="132">
        <v>0</v>
      </c>
      <c r="S142" s="132"/>
      <c r="T142" s="132" t="str">
        <f t="shared" si="18"/>
        <v/>
      </c>
      <c r="U142" s="50">
        <v>0</v>
      </c>
      <c r="V142" s="50">
        <v>0.32633263232751858</v>
      </c>
      <c r="W142" s="50">
        <v>0</v>
      </c>
      <c r="X142" s="50"/>
      <c r="Y142" s="50" t="str">
        <f t="shared" si="19"/>
        <v/>
      </c>
      <c r="Z142" s="132">
        <v>0.37588652482269502</v>
      </c>
      <c r="AA142" s="132">
        <v>0.35817447742422182</v>
      </c>
      <c r="AB142" s="132">
        <v>6.0999999999999999E-2</v>
      </c>
      <c r="AC142" s="132">
        <v>2.3210000000000002</v>
      </c>
      <c r="AD142" s="132" t="str">
        <f t="shared" si="20"/>
        <v>0,38 (0,06;2,32)</v>
      </c>
      <c r="AE142" s="50">
        <v>0.37588652482269502</v>
      </c>
      <c r="AF142" s="50">
        <v>0.35817447742422182</v>
      </c>
      <c r="AG142" s="50">
        <v>6.0999999999999999E-2</v>
      </c>
      <c r="AH142" s="50">
        <v>2.3210000000000002</v>
      </c>
      <c r="AI142" s="50" t="str">
        <f t="shared" si="15"/>
        <v>0,38 (0,06;2,32)</v>
      </c>
    </row>
    <row r="143" spans="1:35" x14ac:dyDescent="0.25">
      <c r="A143" s="45">
        <v>141</v>
      </c>
      <c r="B143" s="194"/>
      <c r="C143" s="179"/>
      <c r="D143" s="24" t="s">
        <v>112</v>
      </c>
      <c r="E143" s="49" t="s">
        <v>542</v>
      </c>
      <c r="F143" s="132">
        <v>0</v>
      </c>
      <c r="G143" s="132">
        <v>1</v>
      </c>
      <c r="H143" s="132">
        <v>0</v>
      </c>
      <c r="I143" s="132"/>
      <c r="J143" s="132" t="str">
        <f t="shared" si="16"/>
        <v/>
      </c>
      <c r="K143" s="50">
        <v>2</v>
      </c>
      <c r="L143" s="50">
        <v>1</v>
      </c>
      <c r="M143" s="50">
        <v>0.123</v>
      </c>
      <c r="N143" s="50">
        <v>32.646000000000001</v>
      </c>
      <c r="O143" s="50" t="str">
        <f t="shared" si="17"/>
        <v>2 (0,12;32,65)</v>
      </c>
      <c r="P143" s="132">
        <v>0</v>
      </c>
      <c r="Q143" s="132">
        <v>1</v>
      </c>
      <c r="R143" s="132">
        <v>0</v>
      </c>
      <c r="S143" s="132"/>
      <c r="T143" s="132" t="str">
        <f t="shared" si="18"/>
        <v/>
      </c>
      <c r="U143" s="50">
        <v>0</v>
      </c>
      <c r="V143" s="50">
        <v>1</v>
      </c>
      <c r="W143" s="50">
        <v>0</v>
      </c>
      <c r="X143" s="50"/>
      <c r="Y143" s="50" t="str">
        <f t="shared" si="19"/>
        <v/>
      </c>
      <c r="Z143" s="132">
        <v>0.57894736842105265</v>
      </c>
      <c r="AA143" s="132">
        <v>1</v>
      </c>
      <c r="AB143" s="132">
        <v>3.5000000000000003E-2</v>
      </c>
      <c r="AC143" s="132">
        <v>9.4420000000000002</v>
      </c>
      <c r="AD143" s="132" t="str">
        <f t="shared" si="20"/>
        <v>0,58 (0,04;9,44)</v>
      </c>
      <c r="AE143" s="50">
        <v>0.57894736842105265</v>
      </c>
      <c r="AF143" s="50">
        <v>1</v>
      </c>
      <c r="AG143" s="50">
        <v>3.5000000000000003E-2</v>
      </c>
      <c r="AH143" s="50">
        <v>9.4420000000000002</v>
      </c>
      <c r="AI143" s="50" t="str">
        <f t="shared" si="15"/>
        <v>0,58 (0,04;9,44)</v>
      </c>
    </row>
    <row r="144" spans="1:35" x14ac:dyDescent="0.25">
      <c r="A144" s="45">
        <v>142</v>
      </c>
      <c r="B144" s="194"/>
      <c r="C144" s="179"/>
      <c r="D144" s="24" t="s">
        <v>113</v>
      </c>
      <c r="E144" s="49" t="s">
        <v>543</v>
      </c>
      <c r="F144" s="132">
        <v>0</v>
      </c>
      <c r="G144" s="132">
        <v>1</v>
      </c>
      <c r="H144" s="132">
        <v>0</v>
      </c>
      <c r="I144" s="132"/>
      <c r="J144" s="132" t="str">
        <f t="shared" si="16"/>
        <v/>
      </c>
      <c r="K144" s="50" t="s">
        <v>472</v>
      </c>
      <c r="L144" s="50">
        <v>0.33552631578947367</v>
      </c>
      <c r="M144" s="50"/>
      <c r="N144" s="50" t="s">
        <v>472</v>
      </c>
      <c r="O144" s="50" t="e">
        <f t="shared" si="17"/>
        <v>#VALUE!</v>
      </c>
      <c r="P144" s="132">
        <v>0</v>
      </c>
      <c r="Q144" s="132">
        <v>1</v>
      </c>
      <c r="R144" s="132">
        <v>0</v>
      </c>
      <c r="S144" s="132"/>
      <c r="T144" s="132" t="str">
        <f t="shared" si="18"/>
        <v/>
      </c>
      <c r="U144" s="50">
        <v>0</v>
      </c>
      <c r="V144" s="50">
        <v>1</v>
      </c>
      <c r="W144" s="50">
        <v>0</v>
      </c>
      <c r="X144" s="50"/>
      <c r="Y144" s="50" t="str">
        <f t="shared" si="19"/>
        <v/>
      </c>
      <c r="Z144" s="132" t="s">
        <v>472</v>
      </c>
      <c r="AA144" s="132">
        <v>1</v>
      </c>
      <c r="AB144" s="132"/>
      <c r="AC144" s="132" t="s">
        <v>472</v>
      </c>
      <c r="AD144" s="132" t="e">
        <f t="shared" si="20"/>
        <v>#VALUE!</v>
      </c>
      <c r="AE144" s="50" t="s">
        <v>472</v>
      </c>
      <c r="AF144" s="50">
        <v>1</v>
      </c>
      <c r="AG144" s="50"/>
      <c r="AH144" s="50" t="s">
        <v>472</v>
      </c>
      <c r="AI144" s="50" t="e">
        <f t="shared" si="15"/>
        <v>#VALUE!</v>
      </c>
    </row>
    <row r="145" spans="1:35" x14ac:dyDescent="0.25">
      <c r="A145" s="45">
        <v>143</v>
      </c>
      <c r="B145" s="194"/>
      <c r="C145" s="179"/>
      <c r="D145" s="24" t="s">
        <v>105</v>
      </c>
      <c r="E145" s="49" t="s">
        <v>461</v>
      </c>
      <c r="F145" s="132">
        <v>0.50395256916996045</v>
      </c>
      <c r="G145" s="132">
        <v>0.15613091643923441</v>
      </c>
      <c r="H145" s="132">
        <v>0.21099999999999999</v>
      </c>
      <c r="I145" s="132">
        <v>1.2050000000000001</v>
      </c>
      <c r="J145" s="132" t="str">
        <f t="shared" si="16"/>
        <v>0,5 (0,21;1,21)</v>
      </c>
      <c r="K145" s="50">
        <v>1.1704081632653061</v>
      </c>
      <c r="L145" s="50">
        <v>0.71118071406829275</v>
      </c>
      <c r="M145" s="50">
        <v>0.55500000000000005</v>
      </c>
      <c r="N145" s="50">
        <v>2.4689999999999999</v>
      </c>
      <c r="O145" s="50" t="str">
        <f t="shared" si="17"/>
        <v>1,17 (0,56;2,47)</v>
      </c>
      <c r="P145" s="132">
        <v>0.54345654345654348</v>
      </c>
      <c r="Q145" s="132">
        <v>0.170461540144067</v>
      </c>
      <c r="R145" s="132">
        <v>0.22900000000000001</v>
      </c>
      <c r="S145" s="132">
        <v>1.288</v>
      </c>
      <c r="T145" s="132" t="str">
        <f t="shared" si="18"/>
        <v>0,54 (0,23;1,29)</v>
      </c>
      <c r="U145" s="50">
        <v>0.1100082712985939</v>
      </c>
      <c r="V145" s="50">
        <v>4.0614587392268542E-8</v>
      </c>
      <c r="W145" s="50">
        <v>4.9000000000000002E-2</v>
      </c>
      <c r="X145" s="50">
        <v>0.249</v>
      </c>
      <c r="Y145" s="50" t="str">
        <f t="shared" si="19"/>
        <v>0,11 (0,05;0,25)</v>
      </c>
      <c r="Z145" s="132">
        <v>0.1372549019607843</v>
      </c>
      <c r="AA145" s="132">
        <v>1.4983219605774211E-5</v>
      </c>
      <c r="AB145" s="132">
        <v>0.05</v>
      </c>
      <c r="AC145" s="132">
        <v>0.375</v>
      </c>
      <c r="AD145" s="132" t="str">
        <f t="shared" si="20"/>
        <v>0,14 (0,05;0,38)</v>
      </c>
      <c r="AE145" s="50">
        <v>0.1372549019607843</v>
      </c>
      <c r="AF145" s="50">
        <v>1.4983219605774211E-5</v>
      </c>
      <c r="AG145" s="50">
        <v>0.05</v>
      </c>
      <c r="AH145" s="50">
        <v>0.375</v>
      </c>
      <c r="AI145" s="50" t="str">
        <f t="shared" si="15"/>
        <v>0,14 (0,05;0,38)</v>
      </c>
    </row>
    <row r="146" spans="1:35" x14ac:dyDescent="0.25">
      <c r="A146" s="45">
        <v>144</v>
      </c>
      <c r="B146" s="194"/>
      <c r="C146" s="179"/>
      <c r="D146" s="24" t="s">
        <v>106</v>
      </c>
      <c r="E146" s="49" t="s">
        <v>544</v>
      </c>
      <c r="F146" s="132">
        <v>0</v>
      </c>
      <c r="G146" s="132">
        <v>0.35903648235604868</v>
      </c>
      <c r="H146" s="132">
        <v>0</v>
      </c>
      <c r="I146" s="132"/>
      <c r="J146" s="132" t="str">
        <f t="shared" si="16"/>
        <v/>
      </c>
      <c r="K146" s="50">
        <v>4.3555555555555552</v>
      </c>
      <c r="L146" s="50">
        <v>6.1240214305552279E-2</v>
      </c>
      <c r="M146" s="50">
        <v>1.042</v>
      </c>
      <c r="N146" s="50">
        <v>18.204000000000001</v>
      </c>
      <c r="O146" s="50" t="str">
        <f t="shared" si="17"/>
        <v>4,36 (1,04;18,2)</v>
      </c>
      <c r="P146" s="132">
        <v>0.5625</v>
      </c>
      <c r="Q146" s="132">
        <v>1</v>
      </c>
      <c r="R146" s="132">
        <v>6.7000000000000004E-2</v>
      </c>
      <c r="S146" s="132">
        <v>4.6950000000000003</v>
      </c>
      <c r="T146" s="132" t="str">
        <f t="shared" si="18"/>
        <v>0,56 (0,07;4,7)</v>
      </c>
      <c r="U146" s="50">
        <v>0.33333333333333331</v>
      </c>
      <c r="V146" s="50">
        <v>0.44648939486182099</v>
      </c>
      <c r="W146" s="50">
        <v>0.04</v>
      </c>
      <c r="X146" s="50">
        <v>2.7530000000000001</v>
      </c>
      <c r="Y146" s="50" t="str">
        <f t="shared" si="19"/>
        <v>0,33 (0,04;2,75)</v>
      </c>
      <c r="Z146" s="132">
        <v>2.1235955056179781</v>
      </c>
      <c r="AA146" s="132">
        <v>0.48645187185598682</v>
      </c>
      <c r="AB146" s="132">
        <v>0.42599999999999999</v>
      </c>
      <c r="AC146" s="132">
        <v>10.597</v>
      </c>
      <c r="AD146" s="132" t="str">
        <f t="shared" si="20"/>
        <v>2,12 (0,43;10,6)</v>
      </c>
      <c r="AE146" s="50">
        <v>2.1235955056179781</v>
      </c>
      <c r="AF146" s="50">
        <v>0.48645187185598682</v>
      </c>
      <c r="AG146" s="50">
        <v>0.42599999999999999</v>
      </c>
      <c r="AH146" s="50">
        <v>10.597</v>
      </c>
      <c r="AI146" s="50" t="str">
        <f t="shared" si="15"/>
        <v>2,12 (0,43;10,6)</v>
      </c>
    </row>
    <row r="147" spans="1:35" x14ac:dyDescent="0.25">
      <c r="A147" s="45">
        <v>145</v>
      </c>
      <c r="B147" s="194"/>
      <c r="C147" s="179"/>
      <c r="D147" s="24" t="s">
        <v>107</v>
      </c>
      <c r="E147" s="49" t="s">
        <v>462</v>
      </c>
      <c r="F147" s="132">
        <v>0.77294685990338163</v>
      </c>
      <c r="G147" s="132">
        <v>0.65715546670458691</v>
      </c>
      <c r="H147" s="132">
        <v>0.312</v>
      </c>
      <c r="I147" s="132">
        <v>1.917</v>
      </c>
      <c r="J147" s="132" t="str">
        <f t="shared" si="16"/>
        <v>0,77 (0,31;1,92)</v>
      </c>
      <c r="K147" s="50">
        <v>1.4424242424242419</v>
      </c>
      <c r="L147" s="50">
        <v>0.36982548333040532</v>
      </c>
      <c r="M147" s="50">
        <v>0.71899999999999997</v>
      </c>
      <c r="N147" s="50">
        <v>2.8919999999999999</v>
      </c>
      <c r="O147" s="50" t="str">
        <f t="shared" si="17"/>
        <v>1,44 (0,72;2,89)</v>
      </c>
      <c r="P147" s="132">
        <v>0.2608695652173913</v>
      </c>
      <c r="Q147" s="132">
        <v>1.440471339382661E-2</v>
      </c>
      <c r="R147" s="132">
        <v>8.5000000000000006E-2</v>
      </c>
      <c r="S147" s="132">
        <v>0.8</v>
      </c>
      <c r="T147" s="132" t="str">
        <f t="shared" si="18"/>
        <v>0,26 (0,09;0,8)</v>
      </c>
      <c r="U147" s="50">
        <v>0.43225806451612903</v>
      </c>
      <c r="V147" s="50">
        <v>5.4666656325261492E-2</v>
      </c>
      <c r="W147" s="50">
        <v>0.188</v>
      </c>
      <c r="X147" s="50">
        <v>0.99399999999999999</v>
      </c>
      <c r="Y147" s="50" t="str">
        <f t="shared" si="19"/>
        <v>0,43 (0,19;0,99)</v>
      </c>
      <c r="Z147" s="132">
        <v>0.47511312217194568</v>
      </c>
      <c r="AA147" s="132">
        <v>3.636829839470837E-2</v>
      </c>
      <c r="AB147" s="132">
        <v>0.23899999999999999</v>
      </c>
      <c r="AC147" s="132">
        <v>0.94299999999999995</v>
      </c>
      <c r="AD147" s="132" t="str">
        <f t="shared" si="20"/>
        <v>0,48 (0,24;0,94)</v>
      </c>
      <c r="AE147" s="50">
        <v>0.47511312217194568</v>
      </c>
      <c r="AF147" s="50">
        <v>3.636829839470837E-2</v>
      </c>
      <c r="AG147" s="50">
        <v>0.23899999999999999</v>
      </c>
      <c r="AH147" s="50">
        <v>0.94299999999999995</v>
      </c>
      <c r="AI147" s="50" t="str">
        <f t="shared" si="15"/>
        <v>0,48 (0,24;0,94)</v>
      </c>
    </row>
    <row r="148" spans="1:35" x14ac:dyDescent="0.25">
      <c r="A148" s="45">
        <v>146</v>
      </c>
      <c r="B148" s="194"/>
      <c r="C148" s="179"/>
      <c r="D148" s="24" t="s">
        <v>108</v>
      </c>
      <c r="E148" s="49" t="s">
        <v>463</v>
      </c>
      <c r="F148" s="132">
        <v>2.3622291021671828</v>
      </c>
      <c r="G148" s="132">
        <v>0.13447668544689029</v>
      </c>
      <c r="H148" s="132">
        <v>0.86399999999999999</v>
      </c>
      <c r="I148" s="132">
        <v>6.46</v>
      </c>
      <c r="J148" s="132" t="str">
        <f t="shared" si="16"/>
        <v>2,36 (0,86;6,46)</v>
      </c>
      <c r="K148" s="50">
        <v>1.2285714285714291</v>
      </c>
      <c r="L148" s="50">
        <v>0.64530193585878581</v>
      </c>
      <c r="M148" s="50">
        <v>0.497</v>
      </c>
      <c r="N148" s="50">
        <v>3.0369999999999999</v>
      </c>
      <c r="O148" s="50" t="str">
        <f t="shared" si="17"/>
        <v>1,23 (0,5;3,04)</v>
      </c>
      <c r="P148" s="132">
        <v>1.6984126984126979</v>
      </c>
      <c r="Q148" s="132">
        <v>0.38104202956590572</v>
      </c>
      <c r="R148" s="132">
        <v>0.60299999999999998</v>
      </c>
      <c r="S148" s="132">
        <v>4.7839999999999998</v>
      </c>
      <c r="T148" s="132" t="str">
        <f t="shared" si="18"/>
        <v>1,7 (0,6;4,78)</v>
      </c>
      <c r="U148" s="50">
        <v>9.9219620958751392E-2</v>
      </c>
      <c r="V148" s="50">
        <v>5.1278699659777086E-3</v>
      </c>
      <c r="W148" s="50">
        <v>1.2999999999999999E-2</v>
      </c>
      <c r="X148" s="50">
        <v>0.76100000000000001</v>
      </c>
      <c r="Y148" s="50" t="str">
        <f t="shared" si="19"/>
        <v>0,1 (0,01;0,76)</v>
      </c>
      <c r="Z148" s="132">
        <v>1.2</v>
      </c>
      <c r="AA148" s="132">
        <v>0.81917924855884183</v>
      </c>
      <c r="AB148" s="132">
        <v>0.47799999999999998</v>
      </c>
      <c r="AC148" s="132">
        <v>3.0139999999999998</v>
      </c>
      <c r="AD148" s="132" t="str">
        <f t="shared" si="20"/>
        <v>1,2 (0,48;3,01)</v>
      </c>
      <c r="AE148" s="50">
        <v>1.2</v>
      </c>
      <c r="AF148" s="50">
        <v>0.81917924855884183</v>
      </c>
      <c r="AG148" s="50">
        <v>0.47799999999999998</v>
      </c>
      <c r="AH148" s="50">
        <v>3.0139999999999998</v>
      </c>
      <c r="AI148" s="50" t="str">
        <f t="shared" ref="AI148" si="21">IF(AE148&gt;0,_xlfn.TEXTJOIN("",1,ROUND(AE148,2)," (",ROUND(AG148,2),";",ROUND(AH148,2),")"),"")</f>
        <v>1,2 (0,48;3,01)</v>
      </c>
    </row>
    <row r="149" spans="1:35" x14ac:dyDescent="0.25">
      <c r="A149" s="45">
        <v>147</v>
      </c>
      <c r="B149" s="194"/>
      <c r="C149" s="179"/>
      <c r="D149" s="159" t="s">
        <v>607</v>
      </c>
      <c r="E149" s="49"/>
      <c r="F149" s="132"/>
      <c r="G149" s="132"/>
      <c r="H149" s="132"/>
      <c r="I149" s="132"/>
      <c r="J149" s="132"/>
      <c r="K149" s="50"/>
      <c r="L149" s="50"/>
      <c r="M149" s="50"/>
      <c r="N149" s="50"/>
      <c r="O149" s="50"/>
      <c r="P149" s="132"/>
      <c r="Q149" s="132"/>
      <c r="R149" s="132"/>
      <c r="S149" s="132"/>
      <c r="T149" s="132"/>
      <c r="U149" s="50"/>
      <c r="V149" s="50"/>
      <c r="W149" s="50"/>
      <c r="X149" s="50"/>
      <c r="Y149" s="50"/>
      <c r="Z149" s="132"/>
      <c r="AA149" s="132"/>
      <c r="AB149" s="132"/>
      <c r="AC149" s="132"/>
      <c r="AD149" s="132"/>
      <c r="AE149" s="50"/>
      <c r="AF149" s="50"/>
      <c r="AG149" s="50"/>
      <c r="AH149" s="50"/>
      <c r="AI149" s="50"/>
    </row>
    <row r="150" spans="1:35" x14ac:dyDescent="0.25">
      <c r="A150" s="45">
        <v>148</v>
      </c>
      <c r="B150" s="194"/>
      <c r="C150" s="179"/>
      <c r="D150" s="24" t="s">
        <v>109</v>
      </c>
      <c r="E150" s="49" t="s">
        <v>545</v>
      </c>
      <c r="F150" s="132">
        <v>0</v>
      </c>
      <c r="G150" s="132">
        <v>1</v>
      </c>
      <c r="H150" s="132">
        <v>0</v>
      </c>
      <c r="I150" s="132"/>
      <c r="J150" s="132" t="str">
        <f t="shared" si="16"/>
        <v/>
      </c>
      <c r="K150" s="50" t="s">
        <v>472</v>
      </c>
      <c r="L150" s="50">
        <v>0.1111014290693621</v>
      </c>
      <c r="M150" s="50"/>
      <c r="N150" s="50" t="s">
        <v>472</v>
      </c>
      <c r="O150" s="50" t="e">
        <f t="shared" si="17"/>
        <v>#VALUE!</v>
      </c>
      <c r="P150" s="132">
        <v>4.7692307692307692</v>
      </c>
      <c r="Q150" s="132">
        <v>0.32467758800975949</v>
      </c>
      <c r="R150" s="132">
        <v>0.28899999999999998</v>
      </c>
      <c r="S150" s="132">
        <v>78.736000000000004</v>
      </c>
      <c r="T150" s="132" t="str">
        <f t="shared" si="18"/>
        <v>4,77 (0,29;78,74)</v>
      </c>
      <c r="U150" s="50">
        <v>0</v>
      </c>
      <c r="V150" s="50">
        <v>1</v>
      </c>
      <c r="W150" s="50">
        <v>0</v>
      </c>
      <c r="X150" s="50"/>
      <c r="Y150" s="50" t="str">
        <f t="shared" si="19"/>
        <v/>
      </c>
      <c r="Z150" s="132" t="s">
        <v>472</v>
      </c>
      <c r="AA150" s="132">
        <v>0.5315440920181248</v>
      </c>
      <c r="AB150" s="132"/>
      <c r="AC150" s="132" t="s">
        <v>472</v>
      </c>
      <c r="AD150" s="132" t="e">
        <f t="shared" si="20"/>
        <v>#VALUE!</v>
      </c>
      <c r="AE150" s="50" t="s">
        <v>472</v>
      </c>
      <c r="AF150" s="50">
        <v>0.5315440920181248</v>
      </c>
      <c r="AG150" s="50"/>
      <c r="AH150" s="50" t="s">
        <v>472</v>
      </c>
      <c r="AI150" s="50" t="e">
        <f t="shared" ref="AI150:AI161" si="22">IF(AE150&gt;0,_xlfn.TEXTJOIN("",1,ROUND(AE150,2)," (",ROUND(AG150,2),";",ROUND(AH150,2),")"),"")</f>
        <v>#VALUE!</v>
      </c>
    </row>
    <row r="151" spans="1:35" x14ac:dyDescent="0.25">
      <c r="A151" s="45">
        <v>149</v>
      </c>
      <c r="B151" s="194"/>
      <c r="C151" s="179"/>
      <c r="D151" s="24" t="s">
        <v>110</v>
      </c>
      <c r="E151" s="49" t="s">
        <v>546</v>
      </c>
      <c r="F151" s="132">
        <v>0</v>
      </c>
      <c r="G151" s="132">
        <v>1</v>
      </c>
      <c r="H151" s="132">
        <v>0</v>
      </c>
      <c r="I151" s="132"/>
      <c r="J151" s="132" t="str">
        <f t="shared" si="16"/>
        <v/>
      </c>
      <c r="K151" s="50" t="s">
        <v>472</v>
      </c>
      <c r="L151" s="50">
        <v>0.1111014290693621</v>
      </c>
      <c r="M151" s="50"/>
      <c r="N151" s="50" t="s">
        <v>472</v>
      </c>
      <c r="O151" s="50" t="e">
        <f t="shared" si="17"/>
        <v>#VALUE!</v>
      </c>
      <c r="P151" s="132">
        <v>4.7692307692307692</v>
      </c>
      <c r="Q151" s="132">
        <v>0.32467758800975949</v>
      </c>
      <c r="R151" s="132">
        <v>0.28899999999999998</v>
      </c>
      <c r="S151" s="132">
        <v>78.736000000000004</v>
      </c>
      <c r="T151" s="132" t="str">
        <f t="shared" si="18"/>
        <v>4,77 (0,29;78,74)</v>
      </c>
      <c r="U151" s="50">
        <v>2.8461538461538458</v>
      </c>
      <c r="V151" s="50">
        <v>0.45834785639595682</v>
      </c>
      <c r="W151" s="50">
        <v>0.17399999999999999</v>
      </c>
      <c r="X151" s="50">
        <v>46.606000000000002</v>
      </c>
      <c r="Y151" s="50" t="str">
        <f t="shared" si="19"/>
        <v>2,85 (0,17;46,61)</v>
      </c>
      <c r="Z151" s="132">
        <v>0.57894736842105265</v>
      </c>
      <c r="AA151" s="132">
        <v>1</v>
      </c>
      <c r="AB151" s="132">
        <v>3.5000000000000003E-2</v>
      </c>
      <c r="AC151" s="132">
        <v>9.4420000000000002</v>
      </c>
      <c r="AD151" s="132" t="str">
        <f t="shared" si="20"/>
        <v>0,58 (0,04;9,44)</v>
      </c>
      <c r="AE151" s="50">
        <v>0.57894736842105265</v>
      </c>
      <c r="AF151" s="50">
        <v>1</v>
      </c>
      <c r="AG151" s="50">
        <v>3.5000000000000003E-2</v>
      </c>
      <c r="AH151" s="50">
        <v>9.4420000000000002</v>
      </c>
      <c r="AI151" s="50" t="str">
        <f t="shared" si="22"/>
        <v>0,58 (0,04;9,44)</v>
      </c>
    </row>
    <row r="152" spans="1:35" x14ac:dyDescent="0.25">
      <c r="A152" s="45">
        <v>150</v>
      </c>
      <c r="B152" s="194"/>
      <c r="C152" s="179"/>
      <c r="D152" s="24" t="s">
        <v>111</v>
      </c>
      <c r="E152" s="49" t="s">
        <v>547</v>
      </c>
      <c r="F152" s="132">
        <v>0</v>
      </c>
      <c r="G152" s="132">
        <v>0.5903483854176399</v>
      </c>
      <c r="H152" s="132">
        <v>0</v>
      </c>
      <c r="I152" s="132"/>
      <c r="J152" s="132" t="str">
        <f t="shared" si="16"/>
        <v/>
      </c>
      <c r="K152" s="50">
        <v>10.869565217391299</v>
      </c>
      <c r="L152" s="50">
        <v>1.6468188850119268E-2</v>
      </c>
      <c r="M152" s="50">
        <v>1.2350000000000001</v>
      </c>
      <c r="N152" s="50">
        <v>95.703000000000003</v>
      </c>
      <c r="O152" s="50" t="str">
        <f t="shared" si="17"/>
        <v>10,87 (1,24;95,7)</v>
      </c>
      <c r="P152" s="132">
        <v>2.42</v>
      </c>
      <c r="Q152" s="132">
        <v>0.2888618033791569</v>
      </c>
      <c r="R152" s="132">
        <v>0.42</v>
      </c>
      <c r="S152" s="132">
        <v>13.943</v>
      </c>
      <c r="T152" s="132" t="str">
        <f t="shared" si="18"/>
        <v>2,42 (0,42;13,94)</v>
      </c>
      <c r="U152" s="50">
        <v>0.54871794871794877</v>
      </c>
      <c r="V152" s="50">
        <v>1</v>
      </c>
      <c r="W152" s="50">
        <v>6.2E-2</v>
      </c>
      <c r="X152" s="50">
        <v>4.8449999999999998</v>
      </c>
      <c r="Y152" s="50" t="str">
        <f t="shared" si="19"/>
        <v>0,55 (0,06;4,85)</v>
      </c>
      <c r="Z152" s="132">
        <v>1.173913043478261</v>
      </c>
      <c r="AA152" s="132">
        <v>1</v>
      </c>
      <c r="AB152" s="132">
        <v>0.20799999999999999</v>
      </c>
      <c r="AC152" s="132">
        <v>6.6239999999999997</v>
      </c>
      <c r="AD152" s="132" t="str">
        <f t="shared" si="20"/>
        <v>1,17 (0,21;6,62)</v>
      </c>
      <c r="AE152" s="50">
        <v>1.173913043478261</v>
      </c>
      <c r="AF152" s="50">
        <v>1</v>
      </c>
      <c r="AG152" s="50">
        <v>0.20799999999999999</v>
      </c>
      <c r="AH152" s="50">
        <v>6.6239999999999997</v>
      </c>
      <c r="AI152" s="50" t="str">
        <f t="shared" si="22"/>
        <v>1,17 (0,21;6,62)</v>
      </c>
    </row>
    <row r="153" spans="1:35" x14ac:dyDescent="0.25">
      <c r="A153" s="45">
        <v>151</v>
      </c>
      <c r="B153" s="194"/>
      <c r="C153" s="179"/>
      <c r="D153" s="24" t="s">
        <v>114</v>
      </c>
      <c r="E153" s="49" t="s">
        <v>464</v>
      </c>
      <c r="F153" s="132">
        <v>1.2820512820512819</v>
      </c>
      <c r="G153" s="132">
        <v>0.80889754741336362</v>
      </c>
      <c r="H153" s="132">
        <v>0.47499999999999998</v>
      </c>
      <c r="I153" s="132">
        <v>3.4580000000000002</v>
      </c>
      <c r="J153" s="132" t="str">
        <f t="shared" si="16"/>
        <v>1,28 (0,48;3,46)</v>
      </c>
      <c r="K153" s="50">
        <v>3.1897654584221748</v>
      </c>
      <c r="L153" s="50">
        <v>1.1328991456814831E-2</v>
      </c>
      <c r="M153" s="50">
        <v>1.2989999999999999</v>
      </c>
      <c r="N153" s="50">
        <v>7.83</v>
      </c>
      <c r="O153" s="50" t="str">
        <f t="shared" si="17"/>
        <v>3,19 (1,3;7,83)</v>
      </c>
      <c r="P153" s="132">
        <v>0.85190217391304346</v>
      </c>
      <c r="Q153" s="132">
        <v>0.81162758245031541</v>
      </c>
      <c r="R153" s="132">
        <v>0.34100000000000003</v>
      </c>
      <c r="S153" s="132">
        <v>2.1309999999999998</v>
      </c>
      <c r="T153" s="132" t="str">
        <f t="shared" si="18"/>
        <v>0,85 (0,34;2,13)</v>
      </c>
      <c r="U153" s="50">
        <v>0.31585518102372029</v>
      </c>
      <c r="V153" s="50">
        <v>3.871981885460301E-3</v>
      </c>
      <c r="W153" s="50">
        <v>0.14599999999999999</v>
      </c>
      <c r="X153" s="50">
        <v>0.68500000000000005</v>
      </c>
      <c r="Y153" s="50" t="str">
        <f t="shared" si="19"/>
        <v>0,32 (0,15;0,69)</v>
      </c>
      <c r="Z153" s="132">
        <v>0.98499061913696062</v>
      </c>
      <c r="AA153" s="132">
        <v>1</v>
      </c>
      <c r="AB153" s="132">
        <v>0.46800000000000003</v>
      </c>
      <c r="AC153" s="132">
        <v>2.0710000000000002</v>
      </c>
      <c r="AD153" s="132" t="str">
        <f t="shared" si="20"/>
        <v>0,98 (0,47;2,07)</v>
      </c>
      <c r="AE153" s="50">
        <v>0.98499061913696062</v>
      </c>
      <c r="AF153" s="50">
        <v>1</v>
      </c>
      <c r="AG153" s="50">
        <v>0.46800000000000003</v>
      </c>
      <c r="AH153" s="50">
        <v>2.0710000000000002</v>
      </c>
      <c r="AI153" s="50" t="str">
        <f t="shared" si="22"/>
        <v>0,98 (0,47;2,07)</v>
      </c>
    </row>
    <row r="154" spans="1:35" ht="15.75" x14ac:dyDescent="0.25">
      <c r="A154" s="45">
        <v>152</v>
      </c>
      <c r="B154" s="194"/>
      <c r="C154" s="179"/>
      <c r="D154" s="25" t="s">
        <v>58</v>
      </c>
      <c r="E154" s="49" t="s">
        <v>465</v>
      </c>
      <c r="F154" s="132">
        <v>6.882352941176471</v>
      </c>
      <c r="G154" s="132">
        <v>5.7236789442408965E-4</v>
      </c>
      <c r="H154" s="132">
        <v>2.3969999999999998</v>
      </c>
      <c r="I154" s="132">
        <v>19.760999999999999</v>
      </c>
      <c r="J154" s="132" t="str">
        <f t="shared" si="16"/>
        <v>6,88 (2,4;19,76)</v>
      </c>
      <c r="K154" s="50">
        <v>0.98888888888888893</v>
      </c>
      <c r="L154" s="50">
        <v>1</v>
      </c>
      <c r="M154" s="50">
        <v>0.34799999999999998</v>
      </c>
      <c r="N154" s="50">
        <v>2.8079999999999998</v>
      </c>
      <c r="O154" s="50" t="str">
        <f t="shared" si="17"/>
        <v>0,99 (0,35;2,81)</v>
      </c>
      <c r="P154" s="132">
        <v>0.54500000000000004</v>
      </c>
      <c r="Q154" s="132">
        <v>0.74200792311524211</v>
      </c>
      <c r="R154" s="132">
        <v>0.11799999999999999</v>
      </c>
      <c r="S154" s="132">
        <v>2.524</v>
      </c>
      <c r="T154" s="132" t="str">
        <f t="shared" si="18"/>
        <v>0,55 (0,12;2,52)</v>
      </c>
      <c r="U154" s="50">
        <v>7.5714285714285712</v>
      </c>
      <c r="V154" s="50">
        <v>1.4725724758017151E-4</v>
      </c>
      <c r="W154" s="50">
        <v>2.6110000000000002</v>
      </c>
      <c r="X154" s="50">
        <v>21.96</v>
      </c>
      <c r="Y154" s="50" t="str">
        <f t="shared" si="19"/>
        <v>7,57 (2,61;21,96)</v>
      </c>
      <c r="Z154" s="132" t="s">
        <v>472</v>
      </c>
      <c r="AA154" s="132">
        <v>1.5762626851462529E-4</v>
      </c>
      <c r="AB154" s="132"/>
      <c r="AC154" s="132" t="s">
        <v>472</v>
      </c>
      <c r="AD154" s="132" t="e">
        <f t="shared" si="20"/>
        <v>#VALUE!</v>
      </c>
      <c r="AE154" s="50" t="s">
        <v>472</v>
      </c>
      <c r="AF154" s="50">
        <v>1.5762626851462529E-4</v>
      </c>
      <c r="AG154" s="50"/>
      <c r="AH154" s="50" t="s">
        <v>472</v>
      </c>
      <c r="AI154" s="50" t="e">
        <f t="shared" si="22"/>
        <v>#VALUE!</v>
      </c>
    </row>
    <row r="155" spans="1:35" ht="15.75" x14ac:dyDescent="0.25">
      <c r="A155" s="45">
        <v>153</v>
      </c>
      <c r="B155" s="194"/>
      <c r="C155" s="179"/>
      <c r="D155" s="25" t="s">
        <v>59</v>
      </c>
      <c r="E155" s="49" t="s">
        <v>466</v>
      </c>
      <c r="F155" s="132">
        <v>1.4230769230769229</v>
      </c>
      <c r="G155" s="132">
        <v>0.51448918492862439</v>
      </c>
      <c r="H155" s="132">
        <v>0.61</v>
      </c>
      <c r="I155" s="132">
        <v>3.3180000000000001</v>
      </c>
      <c r="J155" s="132" t="str">
        <f t="shared" si="16"/>
        <v>1,42 (0,61;3,32)</v>
      </c>
      <c r="K155" s="50">
        <v>0.80286738351254483</v>
      </c>
      <c r="L155" s="50">
        <v>0.60370346671695896</v>
      </c>
      <c r="M155" s="50">
        <v>0.40400000000000003</v>
      </c>
      <c r="N155" s="50">
        <v>1.5940000000000001</v>
      </c>
      <c r="O155" s="50" t="str">
        <f t="shared" si="17"/>
        <v>0,8 (0,4;1,59)</v>
      </c>
      <c r="P155" s="132">
        <v>0.74866310160427807</v>
      </c>
      <c r="Q155" s="132">
        <v>0.5296631767587372</v>
      </c>
      <c r="R155" s="132">
        <v>0.318</v>
      </c>
      <c r="S155" s="132">
        <v>1.764</v>
      </c>
      <c r="T155" s="132" t="str">
        <f t="shared" si="18"/>
        <v>0,75 (0,32;1,76)</v>
      </c>
      <c r="U155" s="50">
        <v>0.98550724637681164</v>
      </c>
      <c r="V155" s="50">
        <v>1</v>
      </c>
      <c r="W155" s="50">
        <v>0.47499999999999998</v>
      </c>
      <c r="X155" s="50">
        <v>2.0449999999999999</v>
      </c>
      <c r="Y155" s="50" t="str">
        <f t="shared" si="19"/>
        <v>0,99 (0,48;2,05)</v>
      </c>
      <c r="Z155" s="132">
        <v>0.70370370370370372</v>
      </c>
      <c r="AA155" s="132">
        <v>0.31315651582944942</v>
      </c>
      <c r="AB155" s="132">
        <v>0.36199999999999999</v>
      </c>
      <c r="AC155" s="132">
        <v>1.3680000000000001</v>
      </c>
      <c r="AD155" s="132" t="str">
        <f t="shared" si="20"/>
        <v>0,7 (0,36;1,37)</v>
      </c>
      <c r="AE155" s="50">
        <v>0.70370370370370372</v>
      </c>
      <c r="AF155" s="50">
        <v>0.31315651582944942</v>
      </c>
      <c r="AG155" s="50">
        <v>0.36199999999999999</v>
      </c>
      <c r="AH155" s="50">
        <v>1.3680000000000001</v>
      </c>
      <c r="AI155" s="50" t="str">
        <f t="shared" si="22"/>
        <v>0,7 (0,36;1,37)</v>
      </c>
    </row>
    <row r="156" spans="1:35" ht="15.75" x14ac:dyDescent="0.25">
      <c r="A156" s="45">
        <v>154</v>
      </c>
      <c r="B156" s="194"/>
      <c r="C156" s="180"/>
      <c r="D156" s="25" t="s">
        <v>60</v>
      </c>
      <c r="E156" s="49" t="s">
        <v>467</v>
      </c>
      <c r="F156" s="132">
        <v>0.17062937062937061</v>
      </c>
      <c r="G156" s="132">
        <v>8.990001819641735E-4</v>
      </c>
      <c r="H156" s="132">
        <v>5.6000000000000001E-2</v>
      </c>
      <c r="I156" s="132">
        <v>0.52400000000000002</v>
      </c>
      <c r="J156" s="132" t="str">
        <f t="shared" si="16"/>
        <v>0,17 (0,06;0,52)</v>
      </c>
      <c r="K156" s="50">
        <v>1.2456293706293711</v>
      </c>
      <c r="L156" s="50">
        <v>0.60541219754786946</v>
      </c>
      <c r="M156" s="50">
        <v>0.63400000000000001</v>
      </c>
      <c r="N156" s="50">
        <v>2.4470000000000001</v>
      </c>
      <c r="O156" s="50" t="str">
        <f t="shared" si="17"/>
        <v>1,25 (0,63;2,45)</v>
      </c>
      <c r="P156" s="132">
        <v>1.643518518518519</v>
      </c>
      <c r="Q156" s="132">
        <v>0.28894825726781609</v>
      </c>
      <c r="R156" s="132">
        <v>0.71099999999999997</v>
      </c>
      <c r="S156" s="132">
        <v>3.798</v>
      </c>
      <c r="T156" s="132" t="str">
        <f t="shared" si="18"/>
        <v>1,64 (0,71;3,8)</v>
      </c>
      <c r="U156" s="50">
        <v>0.35315101070154581</v>
      </c>
      <c r="V156" s="50">
        <v>9.5887193112068128E-3</v>
      </c>
      <c r="W156" s="50">
        <v>0.161</v>
      </c>
      <c r="X156" s="50">
        <v>0.77600000000000002</v>
      </c>
      <c r="Y156" s="50" t="str">
        <f t="shared" si="19"/>
        <v>0,35 (0,16;0,78)</v>
      </c>
      <c r="Z156" s="132">
        <v>0.66502463054187189</v>
      </c>
      <c r="AA156" s="132">
        <v>0.24164036665185579</v>
      </c>
      <c r="AB156" s="132">
        <v>0.34300000000000003</v>
      </c>
      <c r="AC156" s="132">
        <v>1.29</v>
      </c>
      <c r="AD156" s="132" t="str">
        <f t="shared" si="20"/>
        <v>0,67 (0,34;1,29)</v>
      </c>
      <c r="AE156" s="50">
        <v>0.66502463054187189</v>
      </c>
      <c r="AF156" s="50">
        <v>0.24164036665185579</v>
      </c>
      <c r="AG156" s="50">
        <v>0.34300000000000003</v>
      </c>
      <c r="AH156" s="50">
        <v>1.29</v>
      </c>
      <c r="AI156" s="50" t="str">
        <f t="shared" si="22"/>
        <v>0,67 (0,34;1,29)</v>
      </c>
    </row>
    <row r="157" spans="1:35" x14ac:dyDescent="0.25">
      <c r="A157" s="45">
        <v>155</v>
      </c>
      <c r="B157" s="194"/>
      <c r="C157" s="178" t="s">
        <v>8</v>
      </c>
      <c r="D157" s="24" t="s">
        <v>216</v>
      </c>
      <c r="E157" s="49" t="s">
        <v>468</v>
      </c>
      <c r="F157" s="132">
        <v>0.71113831089351287</v>
      </c>
      <c r="G157" s="132">
        <v>0.64714554580768269</v>
      </c>
      <c r="H157" s="132">
        <v>0.27700000000000002</v>
      </c>
      <c r="I157" s="132">
        <v>1.823</v>
      </c>
      <c r="J157" s="132" t="str">
        <f t="shared" si="16"/>
        <v>0,71 (0,28;1,82)</v>
      </c>
      <c r="K157" s="50">
        <v>0.68318318318318316</v>
      </c>
      <c r="L157" s="50">
        <v>0.36296846924960507</v>
      </c>
      <c r="M157" s="50">
        <v>0.32700000000000001</v>
      </c>
      <c r="N157" s="50">
        <v>1.4279999999999999</v>
      </c>
      <c r="O157" s="50" t="str">
        <f t="shared" si="17"/>
        <v>0,68 (0,33;1,43)</v>
      </c>
      <c r="P157" s="132">
        <v>0.52597402597402598</v>
      </c>
      <c r="Q157" s="132">
        <v>0.25973902350415101</v>
      </c>
      <c r="R157" s="132">
        <v>0.19800000000000001</v>
      </c>
      <c r="S157" s="132">
        <v>1.4</v>
      </c>
      <c r="T157" s="132" t="str">
        <f t="shared" si="18"/>
        <v>0,53 (0,2;1,4)</v>
      </c>
      <c r="U157" s="50">
        <v>0.97597597597597596</v>
      </c>
      <c r="V157" s="50">
        <v>1</v>
      </c>
      <c r="W157" s="50">
        <v>0.45200000000000001</v>
      </c>
      <c r="X157" s="50">
        <v>2.1080000000000001</v>
      </c>
      <c r="Y157" s="50" t="str">
        <f t="shared" si="19"/>
        <v>0,98 (0,45;2,11)</v>
      </c>
      <c r="Z157" s="132">
        <v>0.63636363636363635</v>
      </c>
      <c r="AA157" s="132">
        <v>0.2146984802941857</v>
      </c>
      <c r="AB157" s="132">
        <v>0.318</v>
      </c>
      <c r="AC157" s="132">
        <v>1.274</v>
      </c>
      <c r="AD157" s="132" t="str">
        <f t="shared" si="20"/>
        <v>0,64 (0,32;1,27)</v>
      </c>
      <c r="AE157" s="50">
        <v>0.63636363636363635</v>
      </c>
      <c r="AF157" s="50">
        <v>0.2146984802941857</v>
      </c>
      <c r="AG157" s="50">
        <v>0.318</v>
      </c>
      <c r="AH157" s="50">
        <v>1.274</v>
      </c>
      <c r="AI157" s="50" t="str">
        <f t="shared" si="22"/>
        <v>0,64 (0,32;1,27)</v>
      </c>
    </row>
    <row r="158" spans="1:35" x14ac:dyDescent="0.25">
      <c r="A158" s="45">
        <v>156</v>
      </c>
      <c r="B158" s="194"/>
      <c r="C158" s="179"/>
      <c r="D158" s="24" t="s">
        <v>217</v>
      </c>
      <c r="E158" s="49" t="s">
        <v>469</v>
      </c>
      <c r="F158" s="132">
        <v>0.4692982456140351</v>
      </c>
      <c r="G158" s="132">
        <v>0.53204173450629511</v>
      </c>
      <c r="H158" s="132">
        <v>0.10199999999999999</v>
      </c>
      <c r="I158" s="132">
        <v>2.1520000000000001</v>
      </c>
      <c r="J158" s="132" t="str">
        <f t="shared" si="16"/>
        <v>0,47 (0,1;2,15)</v>
      </c>
      <c r="K158" s="50">
        <v>0.76444444444444448</v>
      </c>
      <c r="L158" s="50">
        <v>0.80397762052983657</v>
      </c>
      <c r="M158" s="50">
        <v>0.27800000000000002</v>
      </c>
      <c r="N158" s="50">
        <v>2.105</v>
      </c>
      <c r="O158" s="50" t="str">
        <f t="shared" si="17"/>
        <v>0,76 (0,28;2,11)</v>
      </c>
      <c r="P158" s="132">
        <v>1.1048593350383631</v>
      </c>
      <c r="Q158" s="132">
        <v>1</v>
      </c>
      <c r="R158" s="132">
        <v>0.34</v>
      </c>
      <c r="S158" s="132">
        <v>3.59</v>
      </c>
      <c r="T158" s="132" t="str">
        <f t="shared" si="18"/>
        <v>1,1 (0,34;3,59)</v>
      </c>
      <c r="U158" s="50">
        <v>0.42342342342342337</v>
      </c>
      <c r="V158" s="50">
        <v>0.28451204015817899</v>
      </c>
      <c r="W158" s="50">
        <v>0.11799999999999999</v>
      </c>
      <c r="X158" s="50">
        <v>1.5229999999999999</v>
      </c>
      <c r="Y158" s="50" t="str">
        <f t="shared" si="19"/>
        <v>0,42 (0,12;1,52)</v>
      </c>
      <c r="Z158" s="132">
        <v>0.59529411764705886</v>
      </c>
      <c r="AA158" s="132">
        <v>0.33119380376606478</v>
      </c>
      <c r="AB158" s="132">
        <v>0.23499999999999999</v>
      </c>
      <c r="AC158" s="132">
        <v>1.5069999999999999</v>
      </c>
      <c r="AD158" s="132" t="str">
        <f t="shared" si="20"/>
        <v>0,6 (0,24;1,51)</v>
      </c>
      <c r="AE158" s="50">
        <v>0.59529411764705886</v>
      </c>
      <c r="AF158" s="50">
        <v>0.33119380376606478</v>
      </c>
      <c r="AG158" s="50">
        <v>0.23499999999999999</v>
      </c>
      <c r="AH158" s="50">
        <v>1.5069999999999999</v>
      </c>
      <c r="AI158" s="50" t="str">
        <f t="shared" si="22"/>
        <v>0,6 (0,24;1,51)</v>
      </c>
    </row>
    <row r="159" spans="1:35" x14ac:dyDescent="0.25">
      <c r="A159" s="45">
        <v>157</v>
      </c>
      <c r="B159" s="194"/>
      <c r="C159" s="179"/>
      <c r="D159" s="24" t="s">
        <v>49</v>
      </c>
      <c r="E159" s="49" t="s">
        <v>470</v>
      </c>
      <c r="F159" s="132">
        <v>1.863636363636364</v>
      </c>
      <c r="G159" s="132">
        <v>0.1829303928242747</v>
      </c>
      <c r="H159" s="132">
        <v>0.79500000000000004</v>
      </c>
      <c r="I159" s="132">
        <v>4.367</v>
      </c>
      <c r="J159" s="132" t="str">
        <f t="shared" si="16"/>
        <v>1,86 (0,8;4,37)</v>
      </c>
      <c r="K159" s="50">
        <v>1.430541871921182</v>
      </c>
      <c r="L159" s="50">
        <v>0.37538816941377617</v>
      </c>
      <c r="M159" s="50">
        <v>0.71799999999999997</v>
      </c>
      <c r="N159" s="50">
        <v>2.85</v>
      </c>
      <c r="O159" s="50" t="str">
        <f t="shared" si="17"/>
        <v>1,43 (0,72;2,85)</v>
      </c>
      <c r="P159" s="132">
        <v>1.4222222222222221</v>
      </c>
      <c r="Q159" s="132">
        <v>0.51138176609168229</v>
      </c>
      <c r="R159" s="132">
        <v>0.61299999999999999</v>
      </c>
      <c r="S159" s="132">
        <v>3.302</v>
      </c>
      <c r="T159" s="132" t="str">
        <f t="shared" si="18"/>
        <v>1,42 (0,61;3,3)</v>
      </c>
      <c r="U159" s="50">
        <v>1</v>
      </c>
      <c r="V159" s="50">
        <v>1</v>
      </c>
      <c r="W159" s="50">
        <v>0.47399999999999998</v>
      </c>
      <c r="X159" s="50">
        <v>2.1080000000000001</v>
      </c>
      <c r="Y159" s="50" t="str">
        <f t="shared" si="19"/>
        <v>1 (0,47;2,11)</v>
      </c>
      <c r="Z159" s="132">
        <v>1.2758620689655169</v>
      </c>
      <c r="AA159" s="132">
        <v>0.6026217484177947</v>
      </c>
      <c r="AB159" s="132">
        <v>0.64100000000000001</v>
      </c>
      <c r="AC159" s="132">
        <v>2.5390000000000001</v>
      </c>
      <c r="AD159" s="132" t="str">
        <f t="shared" si="20"/>
        <v>1,28 (0,64;2,54)</v>
      </c>
      <c r="AE159" s="50">
        <v>1.2758620689655169</v>
      </c>
      <c r="AF159" s="50">
        <v>0.6026217484177947</v>
      </c>
      <c r="AG159" s="50">
        <v>0.64100000000000001</v>
      </c>
      <c r="AH159" s="50">
        <v>2.5390000000000001</v>
      </c>
      <c r="AI159" s="50" t="str">
        <f t="shared" si="22"/>
        <v>1,28 (0,64;2,54)</v>
      </c>
    </row>
    <row r="160" spans="1:35" x14ac:dyDescent="0.25">
      <c r="A160" s="45">
        <v>158</v>
      </c>
      <c r="B160" s="194"/>
      <c r="C160" s="179"/>
      <c r="D160" s="24" t="s">
        <v>50</v>
      </c>
      <c r="E160" s="49" t="s">
        <v>471</v>
      </c>
      <c r="F160" s="132">
        <v>1.023923444976077</v>
      </c>
      <c r="G160" s="132">
        <v>1</v>
      </c>
      <c r="H160" s="132">
        <v>0.317</v>
      </c>
      <c r="I160" s="132">
        <v>3.3050000000000002</v>
      </c>
      <c r="J160" s="132" t="str">
        <f t="shared" si="16"/>
        <v>1,02 (0,32;3,31)</v>
      </c>
      <c r="K160" s="50">
        <v>1.331632653061225</v>
      </c>
      <c r="L160" s="50">
        <v>0.6326341478537425</v>
      </c>
      <c r="M160" s="50">
        <v>0.53300000000000003</v>
      </c>
      <c r="N160" s="50">
        <v>3.3239999999999998</v>
      </c>
      <c r="O160" s="50" t="str">
        <f t="shared" si="17"/>
        <v>1,33 (0,53;3,32)</v>
      </c>
      <c r="P160" s="132">
        <v>1.351010101010101</v>
      </c>
      <c r="Q160" s="132">
        <v>0.56235204040464737</v>
      </c>
      <c r="R160" s="132">
        <v>0.45300000000000001</v>
      </c>
      <c r="S160" s="132">
        <v>4.0259999999999998</v>
      </c>
      <c r="T160" s="132" t="str">
        <f t="shared" si="18"/>
        <v>1,35 (0,45;4,03)</v>
      </c>
      <c r="U160" s="50">
        <v>2.032258064516129</v>
      </c>
      <c r="V160" s="50">
        <v>0.19655268891702299</v>
      </c>
      <c r="W160" s="50">
        <v>0.80200000000000005</v>
      </c>
      <c r="X160" s="50">
        <v>5.149</v>
      </c>
      <c r="Y160" s="50" t="str">
        <f t="shared" si="19"/>
        <v>2,03 (0,8;5,15)</v>
      </c>
      <c r="Z160" s="132">
        <v>3.2077922077922079</v>
      </c>
      <c r="AA160" s="132">
        <v>3.7523293110877112E-2</v>
      </c>
      <c r="AB160" s="132">
        <v>1.032</v>
      </c>
      <c r="AC160" s="132">
        <v>9.9719999999999995</v>
      </c>
      <c r="AD160" s="132" t="str">
        <f t="shared" si="20"/>
        <v>3,21 (1,03;9,97)</v>
      </c>
      <c r="AE160" s="50">
        <v>3.2077922077922079</v>
      </c>
      <c r="AF160" s="50">
        <v>3.7523293110877112E-2</v>
      </c>
      <c r="AG160" s="50">
        <v>1.032</v>
      </c>
      <c r="AH160" s="50">
        <v>9.9719999999999995</v>
      </c>
      <c r="AI160" s="50" t="str">
        <f t="shared" si="22"/>
        <v>3,21 (1,03;9,97)</v>
      </c>
    </row>
    <row r="161" spans="1:35" x14ac:dyDescent="0.25">
      <c r="A161" s="45">
        <v>159</v>
      </c>
      <c r="B161" s="195"/>
      <c r="C161" s="180"/>
      <c r="D161" s="24" t="s">
        <v>51</v>
      </c>
      <c r="E161" s="49" t="s">
        <v>548</v>
      </c>
      <c r="F161" s="132">
        <v>0</v>
      </c>
      <c r="G161" s="132">
        <v>1</v>
      </c>
      <c r="H161" s="132">
        <v>0</v>
      </c>
      <c r="I161" s="132"/>
      <c r="J161" s="132" t="str">
        <f t="shared" si="16"/>
        <v/>
      </c>
      <c r="K161" s="50">
        <v>0</v>
      </c>
      <c r="L161" s="50">
        <v>1</v>
      </c>
      <c r="M161" s="50">
        <v>0</v>
      </c>
      <c r="N161" s="50"/>
      <c r="O161" s="50" t="str">
        <f t="shared" si="17"/>
        <v/>
      </c>
      <c r="P161" s="132">
        <v>0</v>
      </c>
      <c r="Q161" s="132">
        <v>1</v>
      </c>
      <c r="R161" s="132">
        <v>0</v>
      </c>
      <c r="S161" s="132"/>
      <c r="T161" s="132" t="str">
        <f t="shared" si="18"/>
        <v/>
      </c>
      <c r="U161" s="50">
        <v>0</v>
      </c>
      <c r="V161" s="50">
        <v>1</v>
      </c>
      <c r="W161" s="50">
        <v>0</v>
      </c>
      <c r="X161" s="50"/>
      <c r="Y161" s="50" t="str">
        <f t="shared" si="19"/>
        <v/>
      </c>
      <c r="Z161" s="132">
        <v>0</v>
      </c>
      <c r="AA161" s="132">
        <v>0.36842105263157893</v>
      </c>
      <c r="AB161" s="132">
        <v>0</v>
      </c>
      <c r="AC161" s="132"/>
      <c r="AD161" s="132" t="str">
        <f t="shared" si="20"/>
        <v/>
      </c>
      <c r="AE161" s="50">
        <v>0</v>
      </c>
      <c r="AF161" s="50">
        <v>0.36842105263157893</v>
      </c>
      <c r="AG161" s="50">
        <v>0</v>
      </c>
      <c r="AH161" s="50"/>
      <c r="AI161" s="50" t="str">
        <f t="shared" si="22"/>
        <v/>
      </c>
    </row>
    <row r="162" spans="1:35" x14ac:dyDescent="0.25">
      <c r="A162" s="46"/>
      <c r="B162" s="46"/>
      <c r="C162" s="46"/>
      <c r="D162" s="46"/>
      <c r="E162" s="46"/>
      <c r="H162" s="43"/>
      <c r="I162" s="43"/>
      <c r="J162" s="43"/>
      <c r="O162" s="43"/>
      <c r="T162" s="43"/>
      <c r="Y162" s="43"/>
      <c r="AD162" s="43"/>
    </row>
    <row r="163" spans="1:35" x14ac:dyDescent="0.25">
      <c r="A163" s="46"/>
      <c r="B163" s="46"/>
      <c r="C163" s="46"/>
      <c r="D163" s="46"/>
      <c r="E163" s="46"/>
      <c r="H163" s="43"/>
      <c r="I163" s="43"/>
      <c r="J163" s="43"/>
      <c r="O163" s="43"/>
      <c r="T163" s="43"/>
      <c r="Y163" s="43"/>
      <c r="AD163" s="43"/>
    </row>
    <row r="164" spans="1:35" x14ac:dyDescent="0.25">
      <c r="A164" s="46"/>
      <c r="B164" s="46"/>
      <c r="C164" s="46"/>
      <c r="D164" s="46"/>
      <c r="E164" s="46"/>
      <c r="H164" s="43"/>
      <c r="I164" s="43"/>
      <c r="J164" s="43"/>
      <c r="O164" s="43"/>
      <c r="T164" s="43"/>
      <c r="Y164" s="43"/>
      <c r="AD164" s="43"/>
    </row>
    <row r="165" spans="1:35" x14ac:dyDescent="0.25">
      <c r="A165" s="46"/>
      <c r="B165" s="46"/>
      <c r="C165" s="46"/>
      <c r="D165" s="46"/>
      <c r="E165" s="46"/>
      <c r="H165" s="43"/>
      <c r="I165" s="43"/>
      <c r="J165" s="43"/>
      <c r="O165" s="43"/>
      <c r="T165" s="43"/>
      <c r="Y165" s="43"/>
      <c r="AD165" s="43"/>
    </row>
    <row r="166" spans="1:35" x14ac:dyDescent="0.25">
      <c r="A166" s="46"/>
      <c r="B166" s="46"/>
      <c r="C166" s="46"/>
      <c r="D166" s="46"/>
      <c r="E166" s="46"/>
      <c r="H166" s="43"/>
      <c r="I166" s="43"/>
      <c r="J166" s="43"/>
      <c r="O166" s="43"/>
      <c r="T166" s="43"/>
      <c r="Y166" s="43"/>
      <c r="AD166" s="43"/>
    </row>
    <row r="167" spans="1:35" x14ac:dyDescent="0.25">
      <c r="A167" s="46"/>
      <c r="B167" s="46"/>
      <c r="C167" s="46"/>
      <c r="D167" s="46"/>
      <c r="E167" s="46"/>
      <c r="H167" s="43"/>
      <c r="I167" s="43"/>
      <c r="J167" s="43"/>
      <c r="O167" s="43"/>
      <c r="T167" s="43"/>
      <c r="Y167" s="43"/>
      <c r="AD167" s="43"/>
    </row>
    <row r="168" spans="1:35" x14ac:dyDescent="0.25">
      <c r="A168" s="46"/>
      <c r="B168" s="46"/>
      <c r="C168" s="46"/>
      <c r="D168" s="46"/>
      <c r="E168" s="46"/>
      <c r="H168" s="43"/>
      <c r="I168" s="43"/>
      <c r="J168" s="43"/>
      <c r="O168" s="43"/>
      <c r="T168" s="43"/>
      <c r="Y168" s="43"/>
      <c r="AD168" s="43"/>
    </row>
    <row r="169" spans="1:35" x14ac:dyDescent="0.25">
      <c r="A169" s="46"/>
      <c r="B169" s="46"/>
      <c r="C169" s="46"/>
      <c r="D169" s="46"/>
      <c r="E169" s="46"/>
      <c r="H169" s="43"/>
      <c r="I169" s="43"/>
      <c r="J169" s="43"/>
      <c r="O169" s="43"/>
      <c r="T169" s="43"/>
      <c r="Y169" s="43"/>
      <c r="AD169" s="43"/>
    </row>
    <row r="170" spans="1:35" x14ac:dyDescent="0.25">
      <c r="A170" s="46"/>
      <c r="B170" s="46"/>
      <c r="C170" s="46"/>
      <c r="D170" s="46"/>
      <c r="E170" s="46"/>
      <c r="H170" s="43"/>
      <c r="I170" s="43"/>
      <c r="J170" s="43"/>
      <c r="O170" s="43"/>
      <c r="T170" s="43"/>
      <c r="Y170" s="43"/>
      <c r="AD170" s="43"/>
    </row>
    <row r="171" spans="1:35" x14ac:dyDescent="0.25">
      <c r="A171" s="46"/>
      <c r="B171" s="46"/>
      <c r="C171" s="46"/>
      <c r="D171" s="46"/>
      <c r="E171" s="46"/>
      <c r="H171" s="43"/>
      <c r="I171" s="43"/>
      <c r="J171" s="43"/>
      <c r="O171" s="43"/>
      <c r="T171" s="43"/>
      <c r="Y171" s="43"/>
      <c r="AD171" s="43"/>
    </row>
    <row r="172" spans="1:35" x14ac:dyDescent="0.25">
      <c r="A172" s="46"/>
      <c r="B172" s="46"/>
      <c r="C172" s="46"/>
      <c r="D172" s="46"/>
      <c r="E172" s="46"/>
      <c r="H172" s="43"/>
      <c r="I172" s="43"/>
      <c r="J172" s="43"/>
      <c r="O172" s="43"/>
      <c r="T172" s="43"/>
      <c r="Y172" s="43"/>
      <c r="AD172" s="43"/>
    </row>
    <row r="173" spans="1:35" x14ac:dyDescent="0.25">
      <c r="A173" s="46"/>
      <c r="B173" s="46"/>
      <c r="C173" s="46"/>
      <c r="D173" s="46"/>
      <c r="E173" s="46"/>
      <c r="H173" s="43"/>
      <c r="I173" s="43"/>
      <c r="J173" s="43"/>
      <c r="O173" s="43"/>
      <c r="T173" s="43"/>
      <c r="Y173" s="43"/>
      <c r="AD173" s="43"/>
    </row>
    <row r="174" spans="1:35" x14ac:dyDescent="0.25">
      <c r="A174" s="46"/>
      <c r="B174" s="46"/>
      <c r="C174" s="46"/>
      <c r="D174" s="46"/>
      <c r="E174" s="46"/>
      <c r="H174" s="43"/>
      <c r="I174" s="43"/>
      <c r="J174" s="43"/>
      <c r="O174" s="43"/>
      <c r="T174" s="43"/>
      <c r="Y174" s="43"/>
      <c r="AD174" s="43"/>
    </row>
    <row r="175" spans="1:35" x14ac:dyDescent="0.25">
      <c r="A175" s="46"/>
      <c r="B175" s="46"/>
      <c r="C175" s="46"/>
      <c r="D175" s="46"/>
      <c r="E175" s="46"/>
      <c r="H175" s="43"/>
      <c r="I175" s="43"/>
      <c r="J175" s="43"/>
      <c r="O175" s="43"/>
      <c r="T175" s="43"/>
      <c r="Y175" s="43"/>
      <c r="AD175" s="43"/>
    </row>
    <row r="176" spans="1:35" x14ac:dyDescent="0.25">
      <c r="A176" s="46"/>
      <c r="B176" s="46"/>
      <c r="C176" s="46"/>
      <c r="D176" s="46"/>
      <c r="E176" s="46"/>
      <c r="H176" s="43"/>
      <c r="I176" s="43"/>
      <c r="J176" s="43"/>
      <c r="O176" s="43"/>
      <c r="T176" s="43"/>
      <c r="Y176" s="43"/>
      <c r="AD176" s="43"/>
    </row>
    <row r="177" spans="1:30" x14ac:dyDescent="0.25">
      <c r="A177" s="46"/>
      <c r="B177" s="46"/>
      <c r="C177" s="46"/>
      <c r="D177" s="46"/>
      <c r="E177" s="46"/>
      <c r="H177" s="43"/>
      <c r="I177" s="43"/>
      <c r="J177" s="43"/>
      <c r="O177" s="43"/>
      <c r="T177" s="43"/>
      <c r="Y177" s="43"/>
      <c r="AD177" s="43"/>
    </row>
    <row r="178" spans="1:30" x14ac:dyDescent="0.25">
      <c r="A178" s="46"/>
      <c r="B178" s="46"/>
      <c r="C178" s="46"/>
      <c r="D178" s="46"/>
      <c r="E178" s="46"/>
      <c r="H178" s="43"/>
      <c r="I178" s="43"/>
      <c r="J178" s="43"/>
      <c r="O178" s="43"/>
      <c r="T178" s="43"/>
      <c r="Y178" s="43"/>
      <c r="AD178" s="43"/>
    </row>
    <row r="179" spans="1:30" x14ac:dyDescent="0.25">
      <c r="A179" s="46"/>
      <c r="B179" s="46"/>
      <c r="C179" s="46"/>
      <c r="D179" s="46"/>
      <c r="E179" s="46"/>
      <c r="H179" s="43"/>
      <c r="I179" s="43"/>
      <c r="J179" s="43"/>
      <c r="O179" s="43"/>
      <c r="T179" s="43"/>
      <c r="Y179" s="43"/>
      <c r="AD179" s="43"/>
    </row>
    <row r="180" spans="1:30" x14ac:dyDescent="0.25">
      <c r="A180" s="46"/>
      <c r="B180" s="46"/>
      <c r="C180" s="46"/>
      <c r="D180" s="46"/>
      <c r="E180" s="46"/>
      <c r="H180" s="43"/>
      <c r="I180" s="43"/>
      <c r="J180" s="43"/>
      <c r="O180" s="43"/>
      <c r="T180" s="43"/>
      <c r="Y180" s="43"/>
      <c r="AD180" s="43"/>
    </row>
    <row r="181" spans="1:30" x14ac:dyDescent="0.25">
      <c r="A181" s="46"/>
      <c r="B181" s="46"/>
      <c r="C181" s="46"/>
      <c r="D181" s="46"/>
      <c r="E181" s="46"/>
      <c r="H181" s="43"/>
      <c r="I181" s="43"/>
      <c r="J181" s="43"/>
      <c r="O181" s="43"/>
      <c r="T181" s="43"/>
      <c r="Y181" s="43"/>
      <c r="AD181" s="43"/>
    </row>
    <row r="182" spans="1:30" x14ac:dyDescent="0.25">
      <c r="A182" s="46"/>
      <c r="B182" s="46"/>
      <c r="C182" s="46"/>
      <c r="D182" s="46"/>
      <c r="E182" s="46"/>
      <c r="H182" s="43"/>
      <c r="I182" s="43"/>
      <c r="J182" s="43"/>
      <c r="O182" s="43"/>
      <c r="T182" s="43"/>
      <c r="Y182" s="43"/>
      <c r="AD182" s="43"/>
    </row>
    <row r="183" spans="1:30" x14ac:dyDescent="0.25">
      <c r="A183" s="46"/>
      <c r="B183" s="46"/>
      <c r="C183" s="46"/>
      <c r="D183" s="46"/>
      <c r="E183" s="46"/>
      <c r="H183" s="43"/>
      <c r="I183" s="43"/>
      <c r="J183" s="43"/>
      <c r="O183" s="43"/>
      <c r="T183" s="43"/>
      <c r="Y183" s="43"/>
      <c r="AD183" s="43"/>
    </row>
    <row r="184" spans="1:30" x14ac:dyDescent="0.25">
      <c r="A184" s="46"/>
      <c r="B184" s="46"/>
      <c r="C184" s="46"/>
      <c r="D184" s="46"/>
      <c r="E184" s="46"/>
      <c r="H184" s="43"/>
      <c r="I184" s="43"/>
      <c r="J184" s="43"/>
      <c r="O184" s="43"/>
      <c r="T184" s="43"/>
      <c r="Y184" s="43"/>
      <c r="AD184" s="43"/>
    </row>
    <row r="185" spans="1:30" x14ac:dyDescent="0.25">
      <c r="A185" s="46"/>
      <c r="B185" s="46"/>
      <c r="C185" s="46"/>
      <c r="D185" s="46"/>
      <c r="E185" s="46"/>
      <c r="H185" s="43"/>
      <c r="I185" s="43"/>
      <c r="J185" s="43"/>
      <c r="O185" s="43"/>
      <c r="T185" s="43"/>
      <c r="Y185" s="43"/>
      <c r="AD185" s="43"/>
    </row>
    <row r="186" spans="1:30" x14ac:dyDescent="0.25">
      <c r="A186" s="46"/>
      <c r="B186" s="46"/>
      <c r="C186" s="46"/>
      <c r="D186" s="46"/>
      <c r="E186" s="46"/>
      <c r="H186" s="43"/>
      <c r="I186" s="43"/>
      <c r="J186" s="43"/>
      <c r="O186" s="43"/>
      <c r="T186" s="43"/>
      <c r="Y186" s="43"/>
      <c r="AD186" s="43"/>
    </row>
    <row r="187" spans="1:30" x14ac:dyDescent="0.25">
      <c r="A187" s="46"/>
      <c r="B187" s="46"/>
      <c r="C187" s="46"/>
      <c r="D187" s="46"/>
      <c r="E187" s="46"/>
      <c r="H187" s="43"/>
      <c r="I187" s="43"/>
      <c r="J187" s="43"/>
      <c r="O187" s="43"/>
      <c r="T187" s="43"/>
      <c r="Y187" s="43"/>
      <c r="AD187" s="43"/>
    </row>
    <row r="188" spans="1:30" x14ac:dyDescent="0.25">
      <c r="A188" s="46"/>
      <c r="B188" s="46"/>
      <c r="C188" s="46"/>
      <c r="D188" s="46"/>
      <c r="E188" s="46"/>
      <c r="H188" s="43"/>
      <c r="I188" s="43"/>
      <c r="J188" s="43"/>
      <c r="O188" s="43"/>
      <c r="T188" s="43"/>
      <c r="Y188" s="43"/>
      <c r="AD188" s="43"/>
    </row>
    <row r="189" spans="1:30" x14ac:dyDescent="0.25">
      <c r="A189" s="46"/>
      <c r="B189" s="46"/>
      <c r="C189" s="46"/>
      <c r="D189" s="46"/>
      <c r="E189" s="46"/>
      <c r="H189" s="43"/>
      <c r="I189" s="43"/>
      <c r="J189" s="43"/>
      <c r="O189" s="43"/>
      <c r="T189" s="43"/>
      <c r="Y189" s="43"/>
      <c r="AD189" s="43"/>
    </row>
    <row r="190" spans="1:30" x14ac:dyDescent="0.25">
      <c r="A190" s="46"/>
      <c r="B190" s="46"/>
      <c r="C190" s="46"/>
      <c r="D190" s="46"/>
      <c r="E190" s="46"/>
      <c r="H190" s="43"/>
      <c r="I190" s="43"/>
      <c r="J190" s="43"/>
      <c r="O190" s="43"/>
      <c r="T190" s="43"/>
      <c r="Y190" s="43"/>
      <c r="AD190" s="43"/>
    </row>
    <row r="191" spans="1:30" x14ac:dyDescent="0.25">
      <c r="A191" s="46"/>
      <c r="B191" s="46"/>
      <c r="C191" s="46"/>
      <c r="D191" s="46"/>
      <c r="E191" s="46"/>
      <c r="H191" s="43"/>
      <c r="I191" s="43"/>
      <c r="J191" s="43"/>
      <c r="O191" s="43"/>
      <c r="T191" s="43"/>
      <c r="Y191" s="43"/>
      <c r="AD191" s="43"/>
    </row>
    <row r="192" spans="1:30" x14ac:dyDescent="0.25">
      <c r="A192" s="46"/>
      <c r="B192" s="46"/>
      <c r="C192" s="46"/>
      <c r="D192" s="46"/>
      <c r="E192" s="46"/>
      <c r="H192" s="43"/>
      <c r="I192" s="43"/>
      <c r="J192" s="43"/>
      <c r="O192" s="43"/>
      <c r="T192" s="43"/>
      <c r="Y192" s="43"/>
      <c r="AD192" s="43"/>
    </row>
    <row r="193" spans="1:30" x14ac:dyDescent="0.25">
      <c r="A193" s="46"/>
      <c r="B193" s="46"/>
      <c r="C193" s="46"/>
      <c r="D193" s="46"/>
      <c r="E193" s="46"/>
      <c r="H193" s="43"/>
      <c r="I193" s="43"/>
      <c r="J193" s="43"/>
      <c r="O193" s="43"/>
      <c r="T193" s="43"/>
      <c r="Y193" s="43"/>
      <c r="AD193" s="43"/>
    </row>
    <row r="194" spans="1:30" x14ac:dyDescent="0.25">
      <c r="A194" s="46"/>
      <c r="B194" s="46"/>
      <c r="C194" s="46"/>
      <c r="D194" s="46"/>
      <c r="E194" s="46"/>
      <c r="H194" s="43"/>
      <c r="I194" s="43"/>
      <c r="J194" s="43"/>
      <c r="O194" s="43"/>
      <c r="T194" s="43"/>
      <c r="Y194" s="43"/>
      <c r="AD194" s="43"/>
    </row>
    <row r="195" spans="1:30" x14ac:dyDescent="0.25">
      <c r="A195" s="46"/>
      <c r="B195" s="46"/>
      <c r="C195" s="46"/>
      <c r="D195" s="46"/>
      <c r="E195" s="46"/>
      <c r="H195" s="43"/>
      <c r="I195" s="43"/>
      <c r="J195" s="43"/>
      <c r="O195" s="43"/>
      <c r="T195" s="43"/>
      <c r="Y195" s="43"/>
      <c r="AD195" s="43"/>
    </row>
    <row r="196" spans="1:30" x14ac:dyDescent="0.25">
      <c r="A196" s="46"/>
      <c r="B196" s="46"/>
      <c r="C196" s="46"/>
      <c r="D196" s="46"/>
      <c r="E196" s="46"/>
      <c r="H196" s="43"/>
      <c r="I196" s="43"/>
      <c r="J196" s="43"/>
      <c r="O196" s="43"/>
      <c r="T196" s="43"/>
      <c r="Y196" s="43"/>
      <c r="AD196" s="43"/>
    </row>
    <row r="197" spans="1:30" x14ac:dyDescent="0.25">
      <c r="A197" s="46"/>
      <c r="B197" s="46"/>
      <c r="C197" s="46"/>
      <c r="D197" s="46"/>
      <c r="E197" s="46"/>
      <c r="H197" s="43"/>
      <c r="I197" s="43"/>
      <c r="J197" s="43"/>
      <c r="O197" s="43"/>
      <c r="T197" s="43"/>
      <c r="Y197" s="43"/>
      <c r="AD197" s="43"/>
    </row>
    <row r="198" spans="1:30" x14ac:dyDescent="0.25">
      <c r="A198" s="46"/>
      <c r="B198" s="46"/>
      <c r="C198" s="46"/>
      <c r="D198" s="46"/>
      <c r="E198" s="46"/>
      <c r="H198" s="43"/>
      <c r="I198" s="43"/>
      <c r="J198" s="43"/>
      <c r="O198" s="43"/>
      <c r="T198" s="43"/>
      <c r="Y198" s="43"/>
      <c r="AD198" s="43"/>
    </row>
    <row r="199" spans="1:30" x14ac:dyDescent="0.25">
      <c r="A199" s="46"/>
      <c r="B199" s="46"/>
      <c r="C199" s="46"/>
      <c r="D199" s="46"/>
      <c r="E199" s="46"/>
      <c r="H199" s="43"/>
      <c r="I199" s="43"/>
      <c r="J199" s="43"/>
      <c r="O199" s="43"/>
      <c r="T199" s="43"/>
      <c r="Y199" s="43"/>
      <c r="AD199" s="43"/>
    </row>
    <row r="200" spans="1:30" x14ac:dyDescent="0.25">
      <c r="A200" s="46"/>
      <c r="B200" s="46"/>
      <c r="C200" s="46"/>
      <c r="D200" s="46"/>
      <c r="E200" s="46"/>
      <c r="H200" s="43"/>
      <c r="I200" s="43"/>
      <c r="J200" s="43"/>
      <c r="O200" s="43"/>
      <c r="T200" s="43"/>
      <c r="Y200" s="43"/>
      <c r="AD200" s="43"/>
    </row>
    <row r="201" spans="1:30" x14ac:dyDescent="0.25">
      <c r="A201" s="46"/>
      <c r="B201" s="46"/>
      <c r="C201" s="46"/>
      <c r="D201" s="46"/>
      <c r="E201" s="46"/>
      <c r="H201" s="43"/>
      <c r="I201" s="43"/>
      <c r="J201" s="43"/>
      <c r="O201" s="43"/>
      <c r="T201" s="43"/>
      <c r="Y201" s="43"/>
      <c r="AD201" s="43"/>
    </row>
    <row r="202" spans="1:30" x14ac:dyDescent="0.25">
      <c r="A202" s="46"/>
      <c r="B202" s="46"/>
      <c r="C202" s="46"/>
      <c r="D202" s="46"/>
      <c r="E202" s="46"/>
      <c r="H202" s="43"/>
      <c r="I202" s="43"/>
      <c r="J202" s="43"/>
      <c r="O202" s="43"/>
      <c r="T202" s="43"/>
      <c r="Y202" s="43"/>
      <c r="AD202" s="43"/>
    </row>
    <row r="203" spans="1:30" x14ac:dyDescent="0.25">
      <c r="A203" s="46"/>
      <c r="B203" s="46"/>
      <c r="C203" s="46"/>
      <c r="D203" s="46"/>
      <c r="E203" s="46"/>
      <c r="H203" s="43"/>
      <c r="I203" s="43"/>
      <c r="J203" s="43"/>
      <c r="O203" s="43"/>
      <c r="T203" s="43"/>
      <c r="Y203" s="43"/>
      <c r="AD203" s="43"/>
    </row>
    <row r="204" spans="1:30" x14ac:dyDescent="0.25">
      <c r="A204" s="46"/>
      <c r="B204" s="46"/>
      <c r="C204" s="46"/>
      <c r="D204" s="46"/>
      <c r="E204" s="46"/>
      <c r="H204" s="43"/>
      <c r="I204" s="43"/>
      <c r="J204" s="43"/>
      <c r="O204" s="43"/>
      <c r="T204" s="43"/>
      <c r="Y204" s="43"/>
      <c r="AD204" s="43"/>
    </row>
    <row r="205" spans="1:30" x14ac:dyDescent="0.25">
      <c r="A205" s="46"/>
      <c r="B205" s="46"/>
      <c r="C205" s="46"/>
      <c r="D205" s="46"/>
      <c r="E205" s="46"/>
      <c r="H205" s="43"/>
      <c r="I205" s="43"/>
      <c r="J205" s="43"/>
      <c r="O205" s="43"/>
      <c r="T205" s="43"/>
      <c r="Y205" s="43"/>
      <c r="AD205" s="43"/>
    </row>
    <row r="206" spans="1:30" x14ac:dyDescent="0.25">
      <c r="A206" s="46"/>
      <c r="B206" s="46"/>
      <c r="C206" s="46"/>
      <c r="D206" s="46"/>
      <c r="E206" s="46"/>
      <c r="H206" s="43"/>
      <c r="I206" s="43"/>
      <c r="J206" s="43"/>
      <c r="O206" s="43"/>
      <c r="T206" s="43"/>
      <c r="Y206" s="43"/>
      <c r="AD206" s="43"/>
    </row>
    <row r="207" spans="1:30" x14ac:dyDescent="0.25">
      <c r="A207" s="46"/>
      <c r="B207" s="46"/>
      <c r="C207" s="46"/>
      <c r="D207" s="46"/>
      <c r="E207" s="46"/>
      <c r="H207" s="43"/>
      <c r="I207" s="43"/>
      <c r="J207" s="43"/>
      <c r="O207" s="43"/>
      <c r="T207" s="43"/>
      <c r="Y207" s="43"/>
      <c r="AD207" s="43"/>
    </row>
    <row r="208" spans="1:30" x14ac:dyDescent="0.25">
      <c r="A208" s="46"/>
      <c r="B208" s="46"/>
      <c r="C208" s="46"/>
      <c r="D208" s="46"/>
      <c r="E208" s="46"/>
      <c r="H208" s="43"/>
      <c r="I208" s="43"/>
      <c r="J208" s="43"/>
      <c r="O208" s="43"/>
      <c r="T208" s="43"/>
      <c r="Y208" s="43"/>
      <c r="AD208" s="43"/>
    </row>
    <row r="209" spans="1:30" x14ac:dyDescent="0.25">
      <c r="A209" s="46"/>
      <c r="B209" s="46"/>
      <c r="C209" s="46"/>
      <c r="D209" s="46"/>
      <c r="E209" s="46"/>
      <c r="H209" s="43"/>
      <c r="I209" s="43"/>
      <c r="J209" s="43"/>
      <c r="O209" s="43"/>
      <c r="T209" s="43"/>
      <c r="Y209" s="43"/>
      <c r="AD209" s="43"/>
    </row>
    <row r="210" spans="1:30" x14ac:dyDescent="0.25">
      <c r="A210" s="46"/>
      <c r="B210" s="46"/>
      <c r="C210" s="46"/>
      <c r="D210" s="46"/>
      <c r="E210" s="46"/>
      <c r="H210" s="43"/>
      <c r="I210" s="43"/>
      <c r="J210" s="43"/>
      <c r="O210" s="43"/>
      <c r="T210" s="43"/>
      <c r="Y210" s="43"/>
      <c r="AD210" s="43"/>
    </row>
    <row r="211" spans="1:30" x14ac:dyDescent="0.25">
      <c r="A211" s="46"/>
      <c r="B211" s="46"/>
      <c r="C211" s="46"/>
      <c r="D211" s="46"/>
      <c r="E211" s="46"/>
      <c r="H211" s="43"/>
      <c r="I211" s="43"/>
      <c r="J211" s="43"/>
      <c r="O211" s="43"/>
      <c r="T211" s="43"/>
      <c r="Y211" s="43"/>
      <c r="AD211" s="43"/>
    </row>
    <row r="212" spans="1:30" x14ac:dyDescent="0.25">
      <c r="A212" s="46"/>
      <c r="B212" s="46"/>
      <c r="C212" s="46"/>
      <c r="D212" s="46"/>
      <c r="E212" s="46"/>
      <c r="H212" s="43"/>
      <c r="I212" s="43"/>
      <c r="J212" s="43"/>
      <c r="O212" s="43"/>
      <c r="T212" s="43"/>
      <c r="Y212" s="43"/>
      <c r="AD212" s="43"/>
    </row>
    <row r="213" spans="1:30" x14ac:dyDescent="0.25">
      <c r="A213" s="46"/>
      <c r="B213" s="46"/>
      <c r="C213" s="46"/>
      <c r="D213" s="46"/>
      <c r="E213" s="46"/>
      <c r="H213" s="43"/>
      <c r="I213" s="43"/>
      <c r="J213" s="43"/>
      <c r="O213" s="43"/>
      <c r="T213" s="43"/>
      <c r="Y213" s="43"/>
      <c r="AD213" s="43"/>
    </row>
    <row r="214" spans="1:30" x14ac:dyDescent="0.25">
      <c r="A214" s="46"/>
      <c r="B214" s="46"/>
      <c r="C214" s="46"/>
      <c r="D214" s="46"/>
      <c r="E214" s="46"/>
      <c r="H214" s="43"/>
      <c r="I214" s="43"/>
      <c r="J214" s="43"/>
      <c r="O214" s="43"/>
      <c r="T214" s="43"/>
      <c r="Y214" s="43"/>
      <c r="AD214" s="43"/>
    </row>
    <row r="215" spans="1:30" x14ac:dyDescent="0.25">
      <c r="A215" s="46"/>
      <c r="B215" s="46"/>
      <c r="C215" s="46"/>
      <c r="D215" s="46"/>
      <c r="E215" s="46"/>
      <c r="H215" s="43"/>
      <c r="I215" s="43"/>
      <c r="J215" s="43"/>
      <c r="O215" s="43"/>
      <c r="T215" s="43"/>
      <c r="Y215" s="43"/>
      <c r="AD215" s="43"/>
    </row>
    <row r="216" spans="1:30" x14ac:dyDescent="0.25">
      <c r="A216" s="46"/>
      <c r="B216" s="46"/>
      <c r="C216" s="46"/>
      <c r="D216" s="46"/>
      <c r="E216" s="46"/>
      <c r="H216" s="43"/>
      <c r="I216" s="43"/>
      <c r="J216" s="43"/>
      <c r="O216" s="43"/>
      <c r="T216" s="43"/>
      <c r="Y216" s="43"/>
      <c r="AD216" s="43"/>
    </row>
    <row r="217" spans="1:30" x14ac:dyDescent="0.25">
      <c r="A217" s="46"/>
      <c r="B217" s="46"/>
      <c r="C217" s="46"/>
      <c r="D217" s="46"/>
      <c r="E217" s="46"/>
      <c r="H217" s="43"/>
      <c r="I217" s="43"/>
      <c r="J217" s="43"/>
      <c r="O217" s="43"/>
      <c r="T217" s="43"/>
      <c r="Y217" s="43"/>
      <c r="AD217" s="43"/>
    </row>
    <row r="218" spans="1:30" x14ac:dyDescent="0.25">
      <c r="A218" s="46"/>
      <c r="B218" s="46"/>
      <c r="C218" s="46"/>
      <c r="D218" s="46"/>
      <c r="E218" s="46"/>
      <c r="H218" s="43"/>
      <c r="I218" s="43"/>
      <c r="J218" s="43"/>
      <c r="O218" s="43"/>
      <c r="T218" s="43"/>
      <c r="Y218" s="43"/>
      <c r="AD218" s="43"/>
    </row>
    <row r="219" spans="1:30" x14ac:dyDescent="0.25">
      <c r="A219" s="46"/>
      <c r="B219" s="46"/>
      <c r="C219" s="46"/>
      <c r="D219" s="46"/>
      <c r="E219" s="46"/>
      <c r="H219" s="43"/>
      <c r="I219" s="43"/>
      <c r="J219" s="43"/>
      <c r="O219" s="43"/>
      <c r="T219" s="43"/>
      <c r="Y219" s="43"/>
      <c r="AD219" s="43"/>
    </row>
    <row r="220" spans="1:30" x14ac:dyDescent="0.25">
      <c r="A220" s="46"/>
      <c r="B220" s="46"/>
      <c r="C220" s="46"/>
      <c r="D220" s="46"/>
      <c r="E220" s="46"/>
      <c r="H220" s="43"/>
      <c r="I220" s="43"/>
      <c r="J220" s="43"/>
      <c r="O220" s="43"/>
      <c r="T220" s="43"/>
      <c r="Y220" s="43"/>
      <c r="AD220" s="43"/>
    </row>
    <row r="221" spans="1:30" x14ac:dyDescent="0.25">
      <c r="A221" s="46"/>
      <c r="B221" s="46"/>
      <c r="C221" s="46"/>
      <c r="D221" s="46"/>
      <c r="E221" s="46"/>
      <c r="H221" s="43"/>
      <c r="I221" s="43"/>
      <c r="J221" s="43"/>
      <c r="O221" s="43"/>
      <c r="T221" s="43"/>
      <c r="Y221" s="43"/>
      <c r="AD221" s="43"/>
    </row>
    <row r="222" spans="1:30" x14ac:dyDescent="0.25">
      <c r="A222" s="46"/>
      <c r="B222" s="46"/>
      <c r="C222" s="46"/>
      <c r="D222" s="46"/>
      <c r="E222" s="46"/>
      <c r="H222" s="43"/>
      <c r="I222" s="43"/>
      <c r="J222" s="43"/>
      <c r="O222" s="43"/>
      <c r="T222" s="43"/>
      <c r="Y222" s="43"/>
      <c r="AD222" s="43"/>
    </row>
    <row r="223" spans="1:30" x14ac:dyDescent="0.25">
      <c r="A223" s="46"/>
      <c r="B223" s="46"/>
      <c r="C223" s="46"/>
      <c r="D223" s="46"/>
      <c r="E223" s="46"/>
      <c r="H223" s="43"/>
      <c r="I223" s="43"/>
      <c r="J223" s="43"/>
      <c r="O223" s="43"/>
      <c r="T223" s="43"/>
      <c r="Y223" s="43"/>
      <c r="AD223" s="43"/>
    </row>
    <row r="224" spans="1:30" x14ac:dyDescent="0.25">
      <c r="A224" s="46"/>
      <c r="B224" s="46"/>
      <c r="C224" s="46"/>
      <c r="D224" s="46"/>
      <c r="E224" s="46"/>
      <c r="H224" s="43"/>
      <c r="I224" s="43"/>
      <c r="J224" s="43"/>
      <c r="O224" s="43"/>
      <c r="T224" s="43"/>
      <c r="Y224" s="43"/>
      <c r="AD224" s="43"/>
    </row>
    <row r="225" spans="1:30" x14ac:dyDescent="0.25">
      <c r="A225" s="46"/>
      <c r="B225" s="46"/>
      <c r="C225" s="46"/>
      <c r="D225" s="46"/>
      <c r="E225" s="46"/>
      <c r="H225" s="43"/>
      <c r="I225" s="43"/>
      <c r="J225" s="43"/>
      <c r="O225" s="43"/>
      <c r="T225" s="43"/>
      <c r="Y225" s="43"/>
      <c r="AD225" s="43"/>
    </row>
    <row r="226" spans="1:30" x14ac:dyDescent="0.25">
      <c r="A226" s="46"/>
      <c r="B226" s="46"/>
      <c r="C226" s="46"/>
      <c r="D226" s="46"/>
      <c r="E226" s="46"/>
      <c r="H226" s="43"/>
      <c r="I226" s="43"/>
      <c r="J226" s="43"/>
      <c r="O226" s="43"/>
      <c r="T226" s="43"/>
      <c r="Y226" s="43"/>
      <c r="AD226" s="43"/>
    </row>
    <row r="227" spans="1:30" x14ac:dyDescent="0.25">
      <c r="A227" s="46"/>
      <c r="B227" s="46"/>
      <c r="C227" s="46"/>
      <c r="D227" s="46"/>
      <c r="E227" s="46"/>
      <c r="H227" s="43"/>
      <c r="I227" s="43"/>
      <c r="J227" s="43"/>
      <c r="O227" s="43"/>
      <c r="T227" s="43"/>
      <c r="Y227" s="43"/>
      <c r="AD227" s="43"/>
    </row>
    <row r="228" spans="1:30" x14ac:dyDescent="0.25">
      <c r="A228" s="46"/>
      <c r="B228" s="46"/>
      <c r="C228" s="46"/>
      <c r="D228" s="46"/>
      <c r="E228" s="46"/>
      <c r="H228" s="43"/>
      <c r="I228" s="43"/>
      <c r="J228" s="43"/>
      <c r="O228" s="43"/>
      <c r="T228" s="43"/>
      <c r="Y228" s="43"/>
      <c r="AD228" s="43"/>
    </row>
    <row r="229" spans="1:30" x14ac:dyDescent="0.25">
      <c r="A229" s="46"/>
      <c r="B229" s="46"/>
      <c r="C229" s="46"/>
      <c r="D229" s="46"/>
      <c r="E229" s="46"/>
      <c r="H229" s="43"/>
      <c r="I229" s="43"/>
      <c r="J229" s="43"/>
      <c r="O229" s="43"/>
      <c r="T229" s="43"/>
      <c r="Y229" s="43"/>
      <c r="AD229" s="43"/>
    </row>
    <row r="230" spans="1:30" x14ac:dyDescent="0.25">
      <c r="A230" s="46"/>
      <c r="B230" s="46"/>
      <c r="C230" s="46"/>
      <c r="D230" s="46"/>
      <c r="E230" s="46"/>
      <c r="H230" s="43"/>
      <c r="I230" s="43"/>
      <c r="J230" s="43"/>
      <c r="O230" s="43"/>
      <c r="T230" s="43"/>
      <c r="Y230" s="43"/>
      <c r="AD230" s="43"/>
    </row>
    <row r="231" spans="1:30" x14ac:dyDescent="0.25">
      <c r="A231" s="46"/>
      <c r="B231" s="46"/>
      <c r="C231" s="46"/>
      <c r="D231" s="46"/>
      <c r="E231" s="46"/>
      <c r="H231" s="43"/>
      <c r="I231" s="43"/>
      <c r="J231" s="43"/>
      <c r="O231" s="43"/>
      <c r="T231" s="43"/>
      <c r="Y231" s="43"/>
      <c r="AD231" s="43"/>
    </row>
    <row r="232" spans="1:30" x14ac:dyDescent="0.25">
      <c r="A232" s="46"/>
      <c r="B232" s="46"/>
      <c r="C232" s="46"/>
      <c r="D232" s="46"/>
      <c r="E232" s="46"/>
      <c r="H232" s="43"/>
      <c r="I232" s="43"/>
      <c r="J232" s="43"/>
      <c r="O232" s="43"/>
      <c r="T232" s="43"/>
      <c r="Y232" s="43"/>
      <c r="AD232" s="43"/>
    </row>
    <row r="233" spans="1:30" x14ac:dyDescent="0.25">
      <c r="A233" s="46"/>
      <c r="B233" s="46"/>
      <c r="C233" s="46"/>
      <c r="D233" s="46"/>
      <c r="E233" s="46"/>
      <c r="H233" s="43"/>
      <c r="I233" s="43"/>
      <c r="J233" s="43"/>
      <c r="O233" s="43"/>
      <c r="T233" s="43"/>
      <c r="Y233" s="43"/>
      <c r="AD233" s="43"/>
    </row>
    <row r="234" spans="1:30" x14ac:dyDescent="0.25">
      <c r="A234" s="46"/>
      <c r="B234" s="46"/>
      <c r="C234" s="46"/>
      <c r="D234" s="46"/>
      <c r="E234" s="46"/>
      <c r="H234" s="43"/>
      <c r="I234" s="43"/>
      <c r="J234" s="43"/>
      <c r="O234" s="43"/>
      <c r="T234" s="43"/>
      <c r="Y234" s="43"/>
      <c r="AD234" s="43"/>
    </row>
    <row r="235" spans="1:30" x14ac:dyDescent="0.25">
      <c r="A235" s="46"/>
      <c r="B235" s="46"/>
      <c r="C235" s="46"/>
      <c r="D235" s="46"/>
      <c r="E235" s="46"/>
      <c r="H235" s="43"/>
      <c r="I235" s="43"/>
      <c r="J235" s="43"/>
      <c r="O235" s="43"/>
      <c r="T235" s="43"/>
      <c r="Y235" s="43"/>
      <c r="AD235" s="43"/>
    </row>
    <row r="236" spans="1:30" x14ac:dyDescent="0.25">
      <c r="A236" s="46"/>
      <c r="B236" s="46"/>
      <c r="C236" s="46"/>
      <c r="D236" s="46"/>
      <c r="E236" s="46"/>
      <c r="H236" s="43"/>
      <c r="I236" s="43"/>
      <c r="J236" s="43"/>
      <c r="O236" s="43"/>
      <c r="T236" s="43"/>
      <c r="Y236" s="43"/>
      <c r="AD236" s="43"/>
    </row>
    <row r="237" spans="1:30" x14ac:dyDescent="0.25">
      <c r="A237" s="46"/>
      <c r="B237" s="46"/>
      <c r="C237" s="46"/>
      <c r="D237" s="46"/>
      <c r="E237" s="46"/>
      <c r="H237" s="43"/>
      <c r="I237" s="43"/>
      <c r="J237" s="43"/>
      <c r="O237" s="43"/>
      <c r="T237" s="43"/>
      <c r="Y237" s="43"/>
      <c r="AD237" s="43"/>
    </row>
    <row r="238" spans="1:30" x14ac:dyDescent="0.25">
      <c r="A238" s="46"/>
      <c r="B238" s="46"/>
      <c r="C238" s="46"/>
      <c r="D238" s="46"/>
      <c r="E238" s="46"/>
      <c r="H238" s="43"/>
      <c r="I238" s="43"/>
      <c r="J238" s="43"/>
      <c r="O238" s="43"/>
      <c r="T238" s="43"/>
      <c r="Y238" s="43"/>
      <c r="AD238" s="43"/>
    </row>
    <row r="239" spans="1:30" x14ac:dyDescent="0.25">
      <c r="A239" s="46"/>
      <c r="B239" s="46"/>
      <c r="C239" s="46"/>
      <c r="D239" s="46"/>
      <c r="E239" s="46"/>
      <c r="H239" s="43"/>
      <c r="I239" s="43"/>
      <c r="J239" s="43"/>
      <c r="O239" s="43"/>
      <c r="T239" s="43"/>
      <c r="Y239" s="43"/>
      <c r="AD239" s="43"/>
    </row>
    <row r="240" spans="1:30" x14ac:dyDescent="0.25">
      <c r="A240" s="46"/>
      <c r="B240" s="46"/>
      <c r="C240" s="46"/>
      <c r="D240" s="46"/>
      <c r="E240" s="46"/>
      <c r="H240" s="43"/>
      <c r="I240" s="43"/>
      <c r="J240" s="43"/>
      <c r="O240" s="43"/>
      <c r="T240" s="43"/>
      <c r="Y240" s="43"/>
      <c r="AD240" s="43"/>
    </row>
    <row r="241" spans="1:30" x14ac:dyDescent="0.25">
      <c r="A241" s="46"/>
      <c r="B241" s="46"/>
      <c r="C241" s="46"/>
      <c r="D241" s="46"/>
      <c r="E241" s="46"/>
      <c r="H241" s="43"/>
      <c r="I241" s="43"/>
      <c r="J241" s="43"/>
      <c r="O241" s="43"/>
      <c r="T241" s="43"/>
      <c r="Y241" s="43"/>
      <c r="AD241" s="43"/>
    </row>
    <row r="242" spans="1:30" x14ac:dyDescent="0.25">
      <c r="A242" s="46"/>
      <c r="B242" s="46"/>
      <c r="C242" s="46"/>
      <c r="D242" s="46"/>
      <c r="E242" s="46"/>
      <c r="H242" s="43"/>
      <c r="I242" s="43"/>
      <c r="J242" s="43"/>
      <c r="O242" s="43"/>
      <c r="T242" s="43"/>
      <c r="Y242" s="43"/>
      <c r="AD242" s="43"/>
    </row>
    <row r="243" spans="1:30" x14ac:dyDescent="0.25">
      <c r="A243" s="46"/>
      <c r="B243" s="46"/>
      <c r="C243" s="46"/>
      <c r="D243" s="46"/>
      <c r="E243" s="46"/>
      <c r="H243" s="43"/>
      <c r="I243" s="43"/>
      <c r="J243" s="43"/>
      <c r="O243" s="43"/>
      <c r="T243" s="43"/>
      <c r="Y243" s="43"/>
      <c r="AD243" s="43"/>
    </row>
    <row r="244" spans="1:30" x14ac:dyDescent="0.25">
      <c r="A244" s="46"/>
      <c r="B244" s="46"/>
      <c r="C244" s="46"/>
      <c r="D244" s="46"/>
      <c r="E244" s="46"/>
      <c r="H244" s="43"/>
      <c r="I244" s="43"/>
      <c r="J244" s="43"/>
      <c r="O244" s="43"/>
      <c r="T244" s="43"/>
      <c r="Y244" s="43"/>
      <c r="AD244" s="43"/>
    </row>
    <row r="245" spans="1:30" x14ac:dyDescent="0.25">
      <c r="A245" s="46"/>
      <c r="B245" s="46"/>
      <c r="C245" s="46"/>
      <c r="D245" s="46"/>
      <c r="E245" s="46"/>
      <c r="H245" s="43"/>
      <c r="I245" s="43"/>
      <c r="J245" s="43"/>
      <c r="O245" s="43"/>
      <c r="T245" s="43"/>
      <c r="Y245" s="43"/>
      <c r="AD245" s="43"/>
    </row>
    <row r="246" spans="1:30" x14ac:dyDescent="0.25">
      <c r="A246" s="46"/>
      <c r="B246" s="46"/>
      <c r="C246" s="46"/>
      <c r="D246" s="46"/>
      <c r="E246" s="46"/>
      <c r="H246" s="43"/>
      <c r="I246" s="43"/>
      <c r="J246" s="43"/>
      <c r="O246" s="43"/>
      <c r="T246" s="43"/>
      <c r="Y246" s="43"/>
      <c r="AD246" s="43"/>
    </row>
    <row r="247" spans="1:30" x14ac:dyDescent="0.25">
      <c r="A247" s="46"/>
      <c r="B247" s="46"/>
      <c r="C247" s="46"/>
      <c r="D247" s="46"/>
      <c r="E247" s="46"/>
      <c r="H247" s="43"/>
      <c r="I247" s="43"/>
      <c r="J247" s="43"/>
      <c r="O247" s="43"/>
      <c r="T247" s="43"/>
      <c r="Y247" s="43"/>
      <c r="AD247" s="43"/>
    </row>
    <row r="248" spans="1:30" x14ac:dyDescent="0.25">
      <c r="A248" s="46"/>
      <c r="B248" s="46"/>
      <c r="C248" s="46"/>
      <c r="D248" s="46"/>
      <c r="E248" s="46"/>
      <c r="H248" s="43"/>
      <c r="I248" s="43"/>
      <c r="J248" s="43"/>
      <c r="O248" s="43"/>
      <c r="T248" s="43"/>
      <c r="Y248" s="43"/>
      <c r="AD248" s="43"/>
    </row>
    <row r="249" spans="1:30" x14ac:dyDescent="0.25">
      <c r="A249" s="46"/>
      <c r="B249" s="46"/>
      <c r="C249" s="46"/>
      <c r="D249" s="46"/>
      <c r="E249" s="46"/>
      <c r="H249" s="43"/>
      <c r="I249" s="43"/>
      <c r="J249" s="43"/>
      <c r="O249" s="43"/>
      <c r="T249" s="43"/>
      <c r="Y249" s="43"/>
      <c r="AD249" s="43"/>
    </row>
    <row r="250" spans="1:30" x14ac:dyDescent="0.25">
      <c r="A250" s="46"/>
      <c r="B250" s="46"/>
      <c r="C250" s="46"/>
      <c r="D250" s="46"/>
      <c r="E250" s="46"/>
      <c r="H250" s="43"/>
      <c r="I250" s="43"/>
      <c r="J250" s="43"/>
      <c r="O250" s="43"/>
      <c r="T250" s="43"/>
      <c r="Y250" s="43"/>
      <c r="AD250" s="43"/>
    </row>
    <row r="251" spans="1:30" x14ac:dyDescent="0.25">
      <c r="A251" s="46"/>
      <c r="B251" s="46"/>
      <c r="C251" s="46"/>
      <c r="D251" s="46"/>
      <c r="E251" s="46"/>
      <c r="H251" s="43"/>
      <c r="I251" s="43"/>
      <c r="J251" s="43"/>
      <c r="O251" s="43"/>
      <c r="T251" s="43"/>
      <c r="Y251" s="43"/>
      <c r="AD251" s="43"/>
    </row>
    <row r="252" spans="1:30" x14ac:dyDescent="0.25">
      <c r="A252" s="46"/>
      <c r="B252" s="46"/>
      <c r="C252" s="46"/>
      <c r="D252" s="46"/>
      <c r="E252" s="46"/>
      <c r="H252" s="43"/>
      <c r="I252" s="43"/>
      <c r="J252" s="43"/>
      <c r="O252" s="43"/>
      <c r="T252" s="43"/>
      <c r="Y252" s="43"/>
      <c r="AD252" s="43"/>
    </row>
    <row r="253" spans="1:30" x14ac:dyDescent="0.25">
      <c r="A253" s="46"/>
      <c r="B253" s="46"/>
      <c r="C253" s="46"/>
      <c r="D253" s="46"/>
      <c r="E253" s="46"/>
      <c r="H253" s="43"/>
      <c r="I253" s="43"/>
      <c r="J253" s="43"/>
      <c r="O253" s="43"/>
      <c r="T253" s="43"/>
      <c r="Y253" s="43"/>
      <c r="AD253" s="43"/>
    </row>
    <row r="254" spans="1:30" x14ac:dyDescent="0.25">
      <c r="A254" s="46"/>
      <c r="B254" s="46"/>
      <c r="C254" s="46"/>
      <c r="D254" s="46"/>
      <c r="E254" s="46"/>
      <c r="H254" s="43"/>
      <c r="I254" s="43"/>
      <c r="J254" s="43"/>
      <c r="O254" s="43"/>
      <c r="T254" s="43"/>
      <c r="Y254" s="43"/>
      <c r="AD254" s="43"/>
    </row>
    <row r="255" spans="1:30" x14ac:dyDescent="0.25">
      <c r="A255" s="46"/>
      <c r="B255" s="46"/>
      <c r="C255" s="46"/>
      <c r="D255" s="46"/>
      <c r="E255" s="46"/>
      <c r="H255" s="43"/>
      <c r="I255" s="43"/>
      <c r="J255" s="43"/>
      <c r="O255" s="43"/>
      <c r="T255" s="43"/>
      <c r="Y255" s="43"/>
      <c r="AD255" s="43"/>
    </row>
    <row r="256" spans="1:30" x14ac:dyDescent="0.25">
      <c r="A256" s="46"/>
      <c r="B256" s="46"/>
      <c r="C256" s="46"/>
      <c r="D256" s="46"/>
      <c r="E256" s="46"/>
      <c r="H256" s="43"/>
      <c r="I256" s="43"/>
      <c r="J256" s="43"/>
      <c r="O256" s="43"/>
      <c r="T256" s="43"/>
      <c r="Y256" s="43"/>
      <c r="AD256" s="43"/>
    </row>
    <row r="257" spans="1:30" x14ac:dyDescent="0.25">
      <c r="A257" s="46"/>
      <c r="B257" s="46"/>
      <c r="C257" s="46"/>
      <c r="D257" s="46"/>
      <c r="E257" s="46"/>
      <c r="H257" s="43"/>
      <c r="I257" s="43"/>
      <c r="J257" s="43"/>
      <c r="O257" s="43"/>
      <c r="T257" s="43"/>
      <c r="Y257" s="43"/>
      <c r="AD257" s="43"/>
    </row>
    <row r="258" spans="1:30" x14ac:dyDescent="0.25">
      <c r="A258" s="46"/>
      <c r="B258" s="46"/>
      <c r="C258" s="46"/>
      <c r="D258" s="46"/>
      <c r="E258" s="46"/>
      <c r="H258" s="43"/>
      <c r="I258" s="43"/>
      <c r="J258" s="43"/>
      <c r="O258" s="43"/>
      <c r="T258" s="43"/>
      <c r="Y258" s="43"/>
      <c r="AD258" s="43"/>
    </row>
    <row r="259" spans="1:30" x14ac:dyDescent="0.25">
      <c r="A259" s="46"/>
      <c r="B259" s="46"/>
      <c r="C259" s="46"/>
      <c r="D259" s="46"/>
      <c r="E259" s="46"/>
      <c r="H259" s="43"/>
      <c r="I259" s="43"/>
      <c r="J259" s="43"/>
      <c r="O259" s="43"/>
      <c r="T259" s="43"/>
      <c r="Y259" s="43"/>
      <c r="AD259" s="43"/>
    </row>
    <row r="260" spans="1:30" x14ac:dyDescent="0.25">
      <c r="A260" s="46"/>
      <c r="B260" s="46"/>
      <c r="C260" s="46"/>
      <c r="D260" s="46"/>
      <c r="E260" s="46"/>
      <c r="H260" s="43"/>
      <c r="I260" s="43"/>
      <c r="J260" s="43"/>
      <c r="O260" s="43"/>
      <c r="T260" s="43"/>
      <c r="Y260" s="43"/>
      <c r="AD260" s="43"/>
    </row>
    <row r="261" spans="1:30" x14ac:dyDescent="0.25">
      <c r="A261" s="46"/>
      <c r="B261" s="46"/>
      <c r="C261" s="46"/>
      <c r="D261" s="46"/>
      <c r="E261" s="46"/>
      <c r="H261" s="43"/>
      <c r="I261" s="43"/>
      <c r="J261" s="43"/>
      <c r="O261" s="43"/>
      <c r="T261" s="43"/>
      <c r="Y261" s="43"/>
      <c r="AD261" s="43"/>
    </row>
    <row r="262" spans="1:30" x14ac:dyDescent="0.25">
      <c r="A262" s="46"/>
      <c r="B262" s="46"/>
      <c r="C262" s="46"/>
      <c r="D262" s="46"/>
      <c r="E262" s="46"/>
      <c r="H262" s="43"/>
      <c r="I262" s="43"/>
      <c r="J262" s="43"/>
      <c r="O262" s="43"/>
      <c r="T262" s="43"/>
      <c r="Y262" s="43"/>
      <c r="AD262" s="43"/>
    </row>
    <row r="263" spans="1:30" x14ac:dyDescent="0.25">
      <c r="A263" s="46"/>
      <c r="B263" s="46"/>
      <c r="C263" s="46"/>
      <c r="D263" s="46"/>
      <c r="E263" s="46"/>
      <c r="H263" s="43"/>
      <c r="I263" s="43"/>
      <c r="J263" s="43"/>
      <c r="O263" s="43"/>
      <c r="T263" s="43"/>
      <c r="Y263" s="43"/>
      <c r="AD263" s="43"/>
    </row>
    <row r="264" spans="1:30" x14ac:dyDescent="0.25">
      <c r="A264" s="46"/>
      <c r="B264" s="46"/>
      <c r="C264" s="46"/>
      <c r="D264" s="46"/>
      <c r="E264" s="46"/>
      <c r="H264" s="43"/>
      <c r="I264" s="43"/>
      <c r="J264" s="43"/>
      <c r="O264" s="43"/>
      <c r="T264" s="43"/>
      <c r="Y264" s="43"/>
      <c r="AD264" s="43"/>
    </row>
    <row r="265" spans="1:30" x14ac:dyDescent="0.25">
      <c r="A265" s="46"/>
      <c r="B265" s="46"/>
      <c r="C265" s="46"/>
      <c r="D265" s="46"/>
      <c r="E265" s="46"/>
      <c r="H265" s="43"/>
      <c r="I265" s="43"/>
      <c r="J265" s="43"/>
      <c r="O265" s="43"/>
      <c r="T265" s="43"/>
      <c r="Y265" s="43"/>
      <c r="AD265" s="43"/>
    </row>
    <row r="266" spans="1:30" x14ac:dyDescent="0.25">
      <c r="A266" s="46"/>
      <c r="B266" s="46"/>
      <c r="C266" s="46"/>
      <c r="D266" s="46"/>
      <c r="E266" s="46"/>
      <c r="H266" s="43"/>
      <c r="I266" s="43"/>
      <c r="J266" s="43"/>
      <c r="O266" s="43"/>
      <c r="T266" s="43"/>
      <c r="Y266" s="43"/>
      <c r="AD266" s="43"/>
    </row>
    <row r="267" spans="1:30" x14ac:dyDescent="0.25">
      <c r="A267" s="46"/>
      <c r="B267" s="46"/>
      <c r="C267" s="46"/>
      <c r="D267" s="46"/>
      <c r="E267" s="46"/>
      <c r="H267" s="43"/>
      <c r="I267" s="43"/>
      <c r="J267" s="43"/>
      <c r="O267" s="43"/>
      <c r="T267" s="43"/>
      <c r="Y267" s="43"/>
      <c r="AD267" s="43"/>
    </row>
    <row r="268" spans="1:30" x14ac:dyDescent="0.25">
      <c r="A268" s="46"/>
      <c r="B268" s="46"/>
      <c r="C268" s="46"/>
      <c r="D268" s="46"/>
      <c r="E268" s="46"/>
      <c r="H268" s="43"/>
      <c r="I268" s="43"/>
      <c r="J268" s="43"/>
      <c r="O268" s="43"/>
      <c r="T268" s="43"/>
      <c r="Y268" s="43"/>
      <c r="AD268" s="43"/>
    </row>
    <row r="269" spans="1:30" x14ac:dyDescent="0.25">
      <c r="A269" s="46"/>
      <c r="B269" s="46"/>
      <c r="C269" s="46"/>
      <c r="D269" s="46"/>
      <c r="E269" s="46"/>
      <c r="H269" s="43"/>
      <c r="I269" s="43"/>
      <c r="J269" s="43"/>
      <c r="O269" s="43"/>
      <c r="T269" s="43"/>
      <c r="Y269" s="43"/>
      <c r="AD269" s="43"/>
    </row>
    <row r="270" spans="1:30" x14ac:dyDescent="0.25">
      <c r="A270" s="46"/>
      <c r="B270" s="46"/>
      <c r="C270" s="46"/>
      <c r="D270" s="46"/>
      <c r="E270" s="46"/>
      <c r="H270" s="43"/>
      <c r="I270" s="43"/>
      <c r="J270" s="43"/>
      <c r="O270" s="43"/>
      <c r="T270" s="43"/>
      <c r="Y270" s="43"/>
      <c r="AD270" s="43"/>
    </row>
    <row r="271" spans="1:30" x14ac:dyDescent="0.25">
      <c r="A271" s="46"/>
      <c r="B271" s="46"/>
      <c r="C271" s="46"/>
      <c r="D271" s="46"/>
      <c r="E271" s="46"/>
      <c r="H271" s="43"/>
      <c r="I271" s="43"/>
      <c r="J271" s="43"/>
      <c r="O271" s="43"/>
      <c r="T271" s="43"/>
      <c r="Y271" s="43"/>
      <c r="AD271" s="43"/>
    </row>
    <row r="272" spans="1:30" x14ac:dyDescent="0.25">
      <c r="A272" s="46"/>
      <c r="B272" s="46"/>
      <c r="C272" s="46"/>
      <c r="D272" s="46"/>
      <c r="E272" s="46"/>
      <c r="H272" s="43"/>
      <c r="I272" s="43"/>
      <c r="J272" s="43"/>
      <c r="O272" s="43"/>
      <c r="T272" s="43"/>
      <c r="Y272" s="43"/>
      <c r="AD272" s="43"/>
    </row>
    <row r="273" spans="1:30" x14ac:dyDescent="0.25">
      <c r="A273" s="46"/>
      <c r="B273" s="46"/>
      <c r="C273" s="46"/>
      <c r="D273" s="46"/>
      <c r="E273" s="46"/>
      <c r="H273" s="43"/>
      <c r="I273" s="43"/>
      <c r="J273" s="43"/>
      <c r="O273" s="43"/>
      <c r="T273" s="43"/>
      <c r="Y273" s="43"/>
      <c r="AD273" s="43"/>
    </row>
    <row r="274" spans="1:30" x14ac:dyDescent="0.25">
      <c r="A274" s="46"/>
      <c r="B274" s="46"/>
      <c r="C274" s="46"/>
      <c r="D274" s="46"/>
      <c r="E274" s="46"/>
      <c r="H274" s="43"/>
      <c r="I274" s="43"/>
      <c r="J274" s="43"/>
      <c r="O274" s="43"/>
      <c r="T274" s="43"/>
      <c r="Y274" s="43"/>
      <c r="AD274" s="43"/>
    </row>
    <row r="275" spans="1:30" x14ac:dyDescent="0.25">
      <c r="A275" s="46"/>
      <c r="B275" s="46"/>
      <c r="C275" s="46"/>
      <c r="D275" s="46"/>
      <c r="E275" s="46"/>
      <c r="H275" s="43"/>
      <c r="I275" s="43"/>
      <c r="J275" s="43"/>
      <c r="O275" s="43"/>
      <c r="T275" s="43"/>
      <c r="Y275" s="43"/>
      <c r="AD275" s="43"/>
    </row>
    <row r="276" spans="1:30" x14ac:dyDescent="0.25">
      <c r="A276" s="46"/>
      <c r="B276" s="46"/>
      <c r="C276" s="46"/>
      <c r="D276" s="46"/>
      <c r="E276" s="46"/>
      <c r="H276" s="43"/>
      <c r="I276" s="43"/>
      <c r="J276" s="43"/>
      <c r="O276" s="43"/>
      <c r="T276" s="43"/>
      <c r="Y276" s="43"/>
      <c r="AD276" s="43"/>
    </row>
    <row r="277" spans="1:30" x14ac:dyDescent="0.25">
      <c r="A277" s="46"/>
      <c r="B277" s="46"/>
      <c r="C277" s="46"/>
      <c r="D277" s="46"/>
      <c r="E277" s="46"/>
      <c r="H277" s="43"/>
      <c r="I277" s="43"/>
      <c r="J277" s="43"/>
      <c r="O277" s="43"/>
      <c r="T277" s="43"/>
      <c r="Y277" s="43"/>
      <c r="AD277" s="43"/>
    </row>
    <row r="278" spans="1:30" x14ac:dyDescent="0.25">
      <c r="A278" s="46"/>
      <c r="B278" s="46"/>
      <c r="C278" s="46"/>
      <c r="D278" s="46"/>
      <c r="E278" s="46"/>
      <c r="H278" s="43"/>
      <c r="I278" s="43"/>
      <c r="J278" s="43"/>
      <c r="O278" s="43"/>
      <c r="T278" s="43"/>
      <c r="Y278" s="43"/>
      <c r="AD278" s="43"/>
    </row>
    <row r="279" spans="1:30" x14ac:dyDescent="0.25">
      <c r="A279" s="46"/>
      <c r="B279" s="46"/>
      <c r="C279" s="46"/>
      <c r="D279" s="46"/>
      <c r="E279" s="46"/>
      <c r="H279" s="43"/>
      <c r="I279" s="43"/>
      <c r="J279" s="43"/>
      <c r="O279" s="43"/>
      <c r="T279" s="43"/>
      <c r="Y279" s="43"/>
      <c r="AD279" s="43"/>
    </row>
    <row r="280" spans="1:30" x14ac:dyDescent="0.25">
      <c r="A280" s="46"/>
      <c r="B280" s="46"/>
      <c r="C280" s="46"/>
      <c r="D280" s="46"/>
      <c r="E280" s="46"/>
      <c r="H280" s="43"/>
      <c r="I280" s="43"/>
      <c r="J280" s="43"/>
      <c r="O280" s="43"/>
      <c r="T280" s="43"/>
      <c r="Y280" s="43"/>
      <c r="AD280" s="43"/>
    </row>
    <row r="281" spans="1:30" x14ac:dyDescent="0.25">
      <c r="A281" s="46"/>
      <c r="B281" s="46"/>
      <c r="C281" s="46"/>
      <c r="D281" s="46"/>
      <c r="E281" s="46"/>
      <c r="H281" s="43"/>
      <c r="I281" s="43"/>
      <c r="J281" s="43"/>
      <c r="O281" s="43"/>
      <c r="T281" s="43"/>
      <c r="Y281" s="43"/>
      <c r="AD281" s="43"/>
    </row>
    <row r="282" spans="1:30" x14ac:dyDescent="0.25">
      <c r="A282" s="46"/>
      <c r="B282" s="46"/>
      <c r="C282" s="46"/>
      <c r="D282" s="46"/>
      <c r="E282" s="46"/>
      <c r="H282" s="43"/>
      <c r="I282" s="43"/>
      <c r="J282" s="43"/>
      <c r="O282" s="43"/>
      <c r="T282" s="43"/>
      <c r="Y282" s="43"/>
      <c r="AD282" s="43"/>
    </row>
    <row r="283" spans="1:30" x14ac:dyDescent="0.25">
      <c r="A283" s="46"/>
      <c r="B283" s="46"/>
      <c r="C283" s="46"/>
      <c r="D283" s="46"/>
      <c r="E283" s="46"/>
      <c r="H283" s="43"/>
      <c r="I283" s="43"/>
      <c r="J283" s="43"/>
      <c r="O283" s="43"/>
      <c r="T283" s="43"/>
      <c r="Y283" s="43"/>
      <c r="AD283" s="43"/>
    </row>
    <row r="284" spans="1:30" x14ac:dyDescent="0.25">
      <c r="A284" s="46"/>
      <c r="B284" s="46"/>
      <c r="C284" s="46"/>
      <c r="D284" s="46"/>
      <c r="E284" s="46"/>
      <c r="H284" s="43"/>
      <c r="I284" s="43"/>
      <c r="J284" s="43"/>
      <c r="O284" s="43"/>
      <c r="T284" s="43"/>
      <c r="Y284" s="43"/>
      <c r="AD284" s="43"/>
    </row>
    <row r="285" spans="1:30" x14ac:dyDescent="0.25">
      <c r="A285" s="46"/>
      <c r="B285" s="46"/>
      <c r="C285" s="46"/>
      <c r="D285" s="46"/>
      <c r="E285" s="46"/>
      <c r="H285" s="43"/>
      <c r="I285" s="43"/>
      <c r="J285" s="43"/>
      <c r="O285" s="43"/>
      <c r="T285" s="43"/>
      <c r="Y285" s="43"/>
      <c r="AD285" s="43"/>
    </row>
    <row r="286" spans="1:30" x14ac:dyDescent="0.25">
      <c r="A286" s="46"/>
      <c r="B286" s="46"/>
      <c r="C286" s="46"/>
      <c r="D286" s="46"/>
      <c r="E286" s="46"/>
      <c r="H286" s="43"/>
      <c r="I286" s="43"/>
      <c r="J286" s="43"/>
      <c r="O286" s="43"/>
      <c r="T286" s="43"/>
      <c r="Y286" s="43"/>
      <c r="AD286" s="43"/>
    </row>
    <row r="287" spans="1:30" x14ac:dyDescent="0.25">
      <c r="A287" s="46"/>
      <c r="B287" s="46"/>
      <c r="C287" s="46"/>
      <c r="D287" s="46"/>
      <c r="E287" s="46"/>
      <c r="H287" s="43"/>
      <c r="I287" s="43"/>
      <c r="J287" s="43"/>
      <c r="O287" s="43"/>
      <c r="T287" s="43"/>
      <c r="Y287" s="43"/>
      <c r="AD287" s="43"/>
    </row>
    <row r="288" spans="1:30" x14ac:dyDescent="0.25">
      <c r="A288" s="46"/>
      <c r="B288" s="46"/>
      <c r="C288" s="46"/>
      <c r="D288" s="46"/>
      <c r="E288" s="46"/>
      <c r="H288" s="43"/>
      <c r="I288" s="43"/>
      <c r="J288" s="43"/>
      <c r="O288" s="43"/>
      <c r="T288" s="43"/>
      <c r="Y288" s="43"/>
      <c r="AD288" s="43"/>
    </row>
    <row r="289" spans="1:30" x14ac:dyDescent="0.25">
      <c r="A289" s="46"/>
      <c r="B289" s="46"/>
      <c r="C289" s="46"/>
      <c r="D289" s="46"/>
      <c r="E289" s="46"/>
      <c r="H289" s="43"/>
      <c r="I289" s="43"/>
      <c r="J289" s="43"/>
      <c r="O289" s="43"/>
      <c r="T289" s="43"/>
      <c r="Y289" s="43"/>
      <c r="AD289" s="43"/>
    </row>
    <row r="290" spans="1:30" x14ac:dyDescent="0.25">
      <c r="A290" s="46"/>
      <c r="B290" s="46"/>
      <c r="C290" s="46"/>
      <c r="D290" s="46"/>
      <c r="E290" s="46"/>
      <c r="H290" s="43"/>
      <c r="I290" s="43"/>
      <c r="J290" s="43"/>
      <c r="O290" s="43"/>
      <c r="T290" s="43"/>
      <c r="Y290" s="43"/>
      <c r="AD290" s="43"/>
    </row>
    <row r="291" spans="1:30" x14ac:dyDescent="0.25">
      <c r="A291" s="46"/>
      <c r="B291" s="46"/>
      <c r="C291" s="46"/>
      <c r="D291" s="46"/>
      <c r="E291" s="46"/>
      <c r="H291" s="43"/>
      <c r="I291" s="43"/>
      <c r="J291" s="43"/>
      <c r="O291" s="43"/>
      <c r="T291" s="43"/>
      <c r="Y291" s="43"/>
      <c r="AD291" s="43"/>
    </row>
    <row r="292" spans="1:30" x14ac:dyDescent="0.25">
      <c r="A292" s="46"/>
      <c r="B292" s="46"/>
      <c r="C292" s="46"/>
      <c r="D292" s="46"/>
      <c r="E292" s="46"/>
      <c r="H292" s="43"/>
      <c r="I292" s="43"/>
      <c r="J292" s="43"/>
      <c r="O292" s="43"/>
      <c r="T292" s="43"/>
      <c r="Y292" s="43"/>
      <c r="AD292" s="43"/>
    </row>
    <row r="293" spans="1:30" x14ac:dyDescent="0.25">
      <c r="A293" s="46"/>
      <c r="B293" s="46"/>
      <c r="C293" s="46"/>
      <c r="D293" s="46"/>
      <c r="E293" s="46"/>
      <c r="H293" s="43"/>
      <c r="I293" s="43"/>
      <c r="J293" s="43"/>
      <c r="O293" s="43"/>
      <c r="T293" s="43"/>
      <c r="Y293" s="43"/>
      <c r="AD293" s="43"/>
    </row>
    <row r="294" spans="1:30" x14ac:dyDescent="0.25">
      <c r="A294" s="46"/>
      <c r="B294" s="46"/>
      <c r="C294" s="46"/>
      <c r="D294" s="46"/>
      <c r="E294" s="46"/>
      <c r="H294" s="43"/>
      <c r="I294" s="43"/>
      <c r="J294" s="43"/>
      <c r="O294" s="43"/>
      <c r="T294" s="43"/>
      <c r="Y294" s="43"/>
      <c r="AD294" s="43"/>
    </row>
    <row r="295" spans="1:30" x14ac:dyDescent="0.25">
      <c r="A295" s="46"/>
      <c r="B295" s="46"/>
      <c r="C295" s="46"/>
      <c r="D295" s="46"/>
      <c r="E295" s="46"/>
      <c r="H295" s="43"/>
      <c r="I295" s="43"/>
      <c r="J295" s="43"/>
      <c r="O295" s="43"/>
      <c r="T295" s="43"/>
      <c r="Y295" s="43"/>
      <c r="AD295" s="43"/>
    </row>
    <row r="296" spans="1:30" x14ac:dyDescent="0.25">
      <c r="A296" s="46"/>
      <c r="B296" s="46"/>
      <c r="C296" s="46"/>
      <c r="D296" s="46"/>
      <c r="E296" s="46"/>
      <c r="H296" s="43"/>
      <c r="I296" s="43"/>
      <c r="J296" s="43"/>
      <c r="O296" s="43"/>
      <c r="T296" s="43"/>
      <c r="Y296" s="43"/>
      <c r="AD296" s="43"/>
    </row>
    <row r="297" spans="1:30" x14ac:dyDescent="0.25">
      <c r="A297" s="46"/>
      <c r="B297" s="46"/>
      <c r="C297" s="46"/>
      <c r="D297" s="46"/>
      <c r="E297" s="46"/>
      <c r="H297" s="43"/>
      <c r="I297" s="43"/>
      <c r="J297" s="43"/>
      <c r="O297" s="43"/>
      <c r="T297" s="43"/>
      <c r="Y297" s="43"/>
      <c r="AD297" s="43"/>
    </row>
    <row r="298" spans="1:30" x14ac:dyDescent="0.25">
      <c r="A298" s="46"/>
      <c r="B298" s="46"/>
      <c r="C298" s="46"/>
      <c r="D298" s="46"/>
      <c r="E298" s="46"/>
      <c r="H298" s="43"/>
      <c r="I298" s="43"/>
      <c r="J298" s="43"/>
      <c r="O298" s="43"/>
      <c r="T298" s="43"/>
      <c r="Y298" s="43"/>
      <c r="AD298" s="43"/>
    </row>
    <row r="299" spans="1:30" x14ac:dyDescent="0.25">
      <c r="A299" s="46"/>
      <c r="B299" s="46"/>
      <c r="C299" s="46"/>
      <c r="D299" s="46"/>
      <c r="E299" s="46"/>
      <c r="H299" s="43"/>
      <c r="I299" s="43"/>
      <c r="J299" s="43"/>
      <c r="O299" s="43"/>
      <c r="T299" s="43"/>
      <c r="Y299" s="43"/>
      <c r="AD299" s="43"/>
    </row>
    <row r="300" spans="1:30" x14ac:dyDescent="0.25">
      <c r="A300" s="46"/>
      <c r="B300" s="46"/>
      <c r="C300" s="46"/>
      <c r="D300" s="46"/>
      <c r="E300" s="46"/>
      <c r="H300" s="43"/>
      <c r="I300" s="43"/>
      <c r="J300" s="43"/>
      <c r="O300" s="43"/>
      <c r="T300" s="43"/>
      <c r="Y300" s="43"/>
      <c r="AD300" s="43"/>
    </row>
    <row r="301" spans="1:30" x14ac:dyDescent="0.25">
      <c r="A301" s="46"/>
      <c r="B301" s="46"/>
      <c r="C301" s="46"/>
      <c r="D301" s="46"/>
      <c r="E301" s="46"/>
      <c r="H301" s="43"/>
      <c r="I301" s="43"/>
      <c r="J301" s="43"/>
      <c r="O301" s="43"/>
      <c r="T301" s="43"/>
      <c r="Y301" s="43"/>
      <c r="AD301" s="43"/>
    </row>
    <row r="302" spans="1:30" x14ac:dyDescent="0.25">
      <c r="A302" s="46"/>
      <c r="B302" s="46"/>
      <c r="C302" s="46"/>
      <c r="D302" s="46"/>
      <c r="E302" s="46"/>
      <c r="H302" s="43"/>
      <c r="I302" s="43"/>
      <c r="J302" s="43"/>
      <c r="O302" s="43"/>
      <c r="T302" s="43"/>
      <c r="Y302" s="43"/>
      <c r="AD302" s="43"/>
    </row>
    <row r="303" spans="1:30" x14ac:dyDescent="0.25">
      <c r="A303" s="46"/>
      <c r="B303" s="46"/>
      <c r="C303" s="46"/>
      <c r="D303" s="46"/>
      <c r="E303" s="46"/>
      <c r="H303" s="43"/>
      <c r="I303" s="43"/>
      <c r="J303" s="43"/>
      <c r="O303" s="43"/>
      <c r="T303" s="43"/>
      <c r="Y303" s="43"/>
      <c r="AD303" s="43"/>
    </row>
    <row r="304" spans="1:30" x14ac:dyDescent="0.25">
      <c r="A304" s="46"/>
      <c r="B304" s="46"/>
      <c r="C304" s="46"/>
      <c r="D304" s="46"/>
      <c r="E304" s="46"/>
      <c r="H304" s="43"/>
      <c r="I304" s="43"/>
      <c r="J304" s="43"/>
      <c r="O304" s="43"/>
      <c r="T304" s="43"/>
      <c r="Y304" s="43"/>
      <c r="AD304" s="43"/>
    </row>
    <row r="305" spans="1:30" x14ac:dyDescent="0.25">
      <c r="A305" s="46"/>
      <c r="B305" s="46"/>
      <c r="C305" s="46"/>
      <c r="D305" s="46"/>
      <c r="E305" s="46"/>
      <c r="H305" s="43"/>
      <c r="I305" s="43"/>
      <c r="J305" s="43"/>
      <c r="O305" s="43"/>
      <c r="T305" s="43"/>
      <c r="Y305" s="43"/>
      <c r="AD305" s="43"/>
    </row>
    <row r="306" spans="1:30" x14ac:dyDescent="0.25">
      <c r="A306" s="46"/>
      <c r="B306" s="46"/>
      <c r="C306" s="46"/>
      <c r="D306" s="46"/>
      <c r="E306" s="46"/>
      <c r="H306" s="43"/>
      <c r="I306" s="43"/>
      <c r="J306" s="43"/>
      <c r="O306" s="43"/>
      <c r="T306" s="43"/>
      <c r="Y306" s="43"/>
      <c r="AD306" s="43"/>
    </row>
    <row r="307" spans="1:30" x14ac:dyDescent="0.25">
      <c r="A307" s="46"/>
      <c r="B307" s="46"/>
      <c r="C307" s="46"/>
      <c r="D307" s="46"/>
      <c r="E307" s="46"/>
      <c r="H307" s="43"/>
      <c r="I307" s="43"/>
      <c r="J307" s="43"/>
      <c r="O307" s="43"/>
      <c r="T307" s="43"/>
      <c r="Y307" s="43"/>
      <c r="AD307" s="43"/>
    </row>
    <row r="308" spans="1:30" x14ac:dyDescent="0.25">
      <c r="A308" s="46"/>
      <c r="B308" s="46"/>
      <c r="C308" s="46"/>
      <c r="D308" s="46"/>
      <c r="E308" s="46"/>
      <c r="H308" s="43"/>
      <c r="I308" s="43"/>
      <c r="J308" s="43"/>
      <c r="O308" s="43"/>
      <c r="T308" s="43"/>
      <c r="Y308" s="43"/>
      <c r="AD308" s="43"/>
    </row>
    <row r="309" spans="1:30" x14ac:dyDescent="0.25">
      <c r="A309" s="46"/>
      <c r="B309" s="46"/>
      <c r="C309" s="46"/>
      <c r="D309" s="46"/>
      <c r="E309" s="46"/>
      <c r="H309" s="43"/>
      <c r="I309" s="43"/>
      <c r="J309" s="43"/>
      <c r="O309" s="43"/>
      <c r="T309" s="43"/>
      <c r="Y309" s="43"/>
      <c r="AD309" s="43"/>
    </row>
    <row r="310" spans="1:30" x14ac:dyDescent="0.25">
      <c r="A310" s="46"/>
      <c r="B310" s="46"/>
      <c r="C310" s="46"/>
      <c r="D310" s="46"/>
      <c r="E310" s="46"/>
      <c r="H310" s="43"/>
      <c r="I310" s="43"/>
      <c r="J310" s="43"/>
      <c r="O310" s="43"/>
      <c r="T310" s="43"/>
      <c r="Y310" s="43"/>
      <c r="AD310" s="43"/>
    </row>
    <row r="311" spans="1:30" x14ac:dyDescent="0.25">
      <c r="A311" s="46"/>
      <c r="B311" s="46"/>
      <c r="C311" s="46"/>
      <c r="D311" s="46"/>
      <c r="E311" s="46"/>
      <c r="H311" s="43"/>
      <c r="I311" s="43"/>
      <c r="J311" s="43"/>
      <c r="O311" s="43"/>
      <c r="T311" s="43"/>
      <c r="Y311" s="43"/>
      <c r="AD311" s="43"/>
    </row>
    <row r="312" spans="1:30" x14ac:dyDescent="0.25">
      <c r="A312" s="46"/>
      <c r="B312" s="46"/>
      <c r="C312" s="46"/>
      <c r="D312" s="46"/>
      <c r="E312" s="46"/>
      <c r="H312" s="43"/>
      <c r="I312" s="43"/>
      <c r="J312" s="43"/>
      <c r="O312" s="43"/>
      <c r="T312" s="43"/>
      <c r="Y312" s="43"/>
      <c r="AD312" s="43"/>
    </row>
    <row r="313" spans="1:30" x14ac:dyDescent="0.25">
      <c r="A313" s="46"/>
      <c r="B313" s="46"/>
      <c r="C313" s="46"/>
      <c r="D313" s="46"/>
      <c r="E313" s="46"/>
      <c r="H313" s="43"/>
      <c r="I313" s="43"/>
      <c r="J313" s="43"/>
      <c r="O313" s="43"/>
      <c r="T313" s="43"/>
      <c r="Y313" s="43"/>
      <c r="AD313" s="43"/>
    </row>
    <row r="314" spans="1:30" x14ac:dyDescent="0.25">
      <c r="E314" s="46"/>
      <c r="H314" s="43"/>
      <c r="I314" s="43"/>
      <c r="J314" s="43"/>
      <c r="O314" s="43"/>
      <c r="T314" s="43"/>
      <c r="Y314" s="43"/>
      <c r="AD314" s="43"/>
    </row>
    <row r="315" spans="1:30" x14ac:dyDescent="0.25">
      <c r="E315" s="46"/>
      <c r="H315" s="43"/>
      <c r="I315" s="43"/>
      <c r="J315" s="43"/>
      <c r="O315" s="43"/>
      <c r="T315" s="43"/>
      <c r="Y315" s="43"/>
      <c r="AD315" s="43"/>
    </row>
    <row r="316" spans="1:30" x14ac:dyDescent="0.25">
      <c r="E316" s="46"/>
      <c r="H316" s="43"/>
      <c r="I316" s="43"/>
      <c r="J316" s="43"/>
      <c r="O316" s="43"/>
      <c r="T316" s="43"/>
      <c r="Y316" s="43"/>
      <c r="AD316" s="43"/>
    </row>
    <row r="317" spans="1:30" x14ac:dyDescent="0.25">
      <c r="E317" s="46"/>
      <c r="H317" s="43"/>
      <c r="I317" s="43"/>
      <c r="J317" s="43"/>
      <c r="O317" s="43"/>
      <c r="T317" s="43"/>
      <c r="Y317" s="43"/>
      <c r="AD317" s="43"/>
    </row>
    <row r="318" spans="1:30" x14ac:dyDescent="0.25">
      <c r="E318" s="46"/>
      <c r="H318" s="43"/>
      <c r="I318" s="43"/>
      <c r="J318" s="43"/>
      <c r="O318" s="43"/>
      <c r="T318" s="43"/>
      <c r="Y318" s="43"/>
      <c r="AD318" s="43"/>
    </row>
    <row r="319" spans="1:30" x14ac:dyDescent="0.25">
      <c r="E319" s="46"/>
      <c r="H319" s="43"/>
      <c r="I319" s="43"/>
      <c r="J319" s="43"/>
      <c r="O319" s="43"/>
      <c r="T319" s="43"/>
      <c r="Y319" s="43"/>
      <c r="AD319" s="43"/>
    </row>
    <row r="320" spans="1:30" x14ac:dyDescent="0.25">
      <c r="E320" s="46"/>
      <c r="H320" s="43"/>
      <c r="I320" s="43"/>
      <c r="J320" s="43"/>
      <c r="O320" s="43"/>
      <c r="T320" s="43"/>
      <c r="Y320" s="43"/>
      <c r="AD320" s="43"/>
    </row>
    <row r="321" spans="5:30" x14ac:dyDescent="0.25">
      <c r="E321" s="46"/>
      <c r="H321" s="43"/>
      <c r="I321" s="43"/>
      <c r="J321" s="43"/>
      <c r="O321" s="43"/>
      <c r="T321" s="43"/>
      <c r="Y321" s="43"/>
      <c r="AD321" s="43"/>
    </row>
    <row r="322" spans="5:30" x14ac:dyDescent="0.25">
      <c r="E322" s="46"/>
      <c r="H322" s="43"/>
      <c r="I322" s="43"/>
      <c r="J322" s="43"/>
      <c r="O322" s="43"/>
      <c r="T322" s="43"/>
      <c r="Y322" s="43"/>
      <c r="AD322" s="43"/>
    </row>
    <row r="323" spans="5:30" x14ac:dyDescent="0.25">
      <c r="E323" s="46"/>
      <c r="H323" s="43"/>
      <c r="I323" s="43"/>
      <c r="J323" s="43"/>
      <c r="O323" s="43"/>
      <c r="T323" s="43"/>
      <c r="Y323" s="43"/>
      <c r="AD323" s="43"/>
    </row>
    <row r="324" spans="5:30" x14ac:dyDescent="0.25">
      <c r="E324" s="46"/>
      <c r="H324" s="43"/>
      <c r="I324" s="43"/>
      <c r="J324" s="43"/>
      <c r="O324" s="43"/>
      <c r="T324" s="43"/>
      <c r="Y324" s="43"/>
      <c r="AD324" s="43"/>
    </row>
    <row r="325" spans="5:30" x14ac:dyDescent="0.25">
      <c r="E325" s="46"/>
      <c r="H325" s="43"/>
      <c r="I325" s="43"/>
      <c r="J325" s="43"/>
      <c r="O325" s="43"/>
      <c r="T325" s="43"/>
      <c r="Y325" s="43"/>
      <c r="AD325" s="43"/>
    </row>
    <row r="326" spans="5:30" x14ac:dyDescent="0.25">
      <c r="E326" s="46"/>
      <c r="H326" s="43"/>
      <c r="I326" s="43"/>
      <c r="J326" s="43"/>
      <c r="O326" s="43"/>
      <c r="T326" s="43"/>
      <c r="Y326" s="43"/>
      <c r="AD326" s="43"/>
    </row>
    <row r="327" spans="5:30" x14ac:dyDescent="0.25">
      <c r="E327" s="46"/>
      <c r="H327" s="43"/>
      <c r="I327" s="43"/>
      <c r="J327" s="43"/>
      <c r="O327" s="43"/>
      <c r="T327" s="43"/>
      <c r="Y327" s="43"/>
      <c r="AD327" s="43"/>
    </row>
    <row r="328" spans="5:30" x14ac:dyDescent="0.25">
      <c r="E328" s="46"/>
      <c r="H328" s="43"/>
      <c r="I328" s="43"/>
      <c r="J328" s="43"/>
      <c r="O328" s="43"/>
      <c r="T328" s="43"/>
      <c r="Y328" s="43"/>
      <c r="AD328" s="43"/>
    </row>
    <row r="329" spans="5:30" x14ac:dyDescent="0.25">
      <c r="E329" s="46"/>
      <c r="H329" s="43"/>
      <c r="I329" s="43"/>
      <c r="J329" s="43"/>
      <c r="O329" s="43"/>
      <c r="T329" s="43"/>
      <c r="Y329" s="43"/>
      <c r="AD329" s="43"/>
    </row>
    <row r="330" spans="5:30" x14ac:dyDescent="0.25">
      <c r="E330" s="46"/>
      <c r="H330" s="43"/>
      <c r="I330" s="43"/>
      <c r="J330" s="43"/>
      <c r="O330" s="43"/>
      <c r="T330" s="43"/>
      <c r="Y330" s="43"/>
      <c r="AD330" s="43"/>
    </row>
    <row r="331" spans="5:30" x14ac:dyDescent="0.25">
      <c r="E331" s="46"/>
      <c r="H331" s="43"/>
      <c r="I331" s="43"/>
      <c r="J331" s="43"/>
      <c r="O331" s="43"/>
      <c r="T331" s="43"/>
      <c r="Y331" s="43"/>
      <c r="AD331" s="43"/>
    </row>
  </sheetData>
  <mergeCells count="24">
    <mergeCell ref="F1:J1"/>
    <mergeCell ref="B89:B126"/>
    <mergeCell ref="C89:C95"/>
    <mergeCell ref="C96:C107"/>
    <mergeCell ref="C108:C111"/>
    <mergeCell ref="C112:C126"/>
    <mergeCell ref="B3:B16"/>
    <mergeCell ref="C3:C16"/>
    <mergeCell ref="B17:B60"/>
    <mergeCell ref="C17:C22"/>
    <mergeCell ref="C23:C35"/>
    <mergeCell ref="C36:C44"/>
    <mergeCell ref="C45:C54"/>
    <mergeCell ref="C56:C60"/>
    <mergeCell ref="B127:B161"/>
    <mergeCell ref="C127:C136"/>
    <mergeCell ref="C137:C156"/>
    <mergeCell ref="C157:C161"/>
    <mergeCell ref="B61:B88"/>
    <mergeCell ref="AE1:AI1"/>
    <mergeCell ref="P1:T1"/>
    <mergeCell ref="U1:Y1"/>
    <mergeCell ref="Z1:AD1"/>
    <mergeCell ref="K1:O1"/>
  </mergeCells>
  <conditionalFormatting sqref="G5:G10 L78:L161 G56:G58 G61 G65 G67:G87 G90:G161 L5:L76 Q5:Q161 V5:V161 AA5:AA161 G14:G52">
    <cfRule type="cellIs" dxfId="16" priority="7" operator="between">
      <formula>0.00001</formula>
      <formula>0.05</formula>
    </cfRule>
  </conditionalFormatting>
  <conditionalFormatting sqref="AF5:AF161">
    <cfRule type="cellIs" dxfId="15" priority="1" operator="between">
      <formula>0.00001</formula>
      <formula>0.05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46C9E-711B-45C1-B641-82BE95E46943}">
  <dimension ref="A1:AD16402"/>
  <sheetViews>
    <sheetView zoomScale="70" zoomScaleNormal="70" workbookViewId="0">
      <selection activeCell="D9" sqref="D9"/>
    </sheetView>
  </sheetViews>
  <sheetFormatPr defaultRowHeight="15" x14ac:dyDescent="0.25"/>
  <cols>
    <col min="1" max="1" width="4" bestFit="1" customWidth="1"/>
    <col min="2" max="2" width="5.140625" style="32" bestFit="1" customWidth="1"/>
    <col min="3" max="3" width="4.5703125" style="31" bestFit="1" customWidth="1"/>
    <col min="4" max="4" width="25.5703125" bestFit="1" customWidth="1"/>
    <col min="5" max="5" width="11" style="13" bestFit="1" customWidth="1"/>
    <col min="6" max="6" width="9.140625" style="13"/>
    <col min="7" max="7" width="17.42578125" style="13" bestFit="1" customWidth="1"/>
    <col min="8" max="8" width="16.28515625" style="13" bestFit="1" customWidth="1"/>
    <col min="9" max="9" width="14.85546875" style="13" bestFit="1" customWidth="1"/>
    <col min="10" max="10" width="8.42578125" style="53" customWidth="1"/>
    <col min="11" max="11" width="17.42578125" bestFit="1" customWidth="1"/>
    <col min="12" max="13" width="14.28515625" bestFit="1" customWidth="1"/>
    <col min="14" max="14" width="5.7109375" bestFit="1" customWidth="1"/>
    <col min="15" max="15" width="17.42578125" bestFit="1" customWidth="1"/>
    <col min="16" max="16" width="14.28515625" bestFit="1" customWidth="1"/>
    <col min="17" max="17" width="14.85546875" bestFit="1" customWidth="1"/>
    <col min="18" max="18" width="5.7109375" bestFit="1" customWidth="1"/>
    <col min="19" max="19" width="17.42578125" bestFit="1" customWidth="1"/>
    <col min="20" max="20" width="14.28515625" bestFit="1" customWidth="1"/>
    <col min="21" max="21" width="14.85546875" bestFit="1" customWidth="1"/>
    <col min="22" max="22" width="14.28515625" bestFit="1" customWidth="1"/>
    <col min="23" max="23" width="17.42578125" bestFit="1" customWidth="1"/>
    <col min="24" max="25" width="14.28515625" bestFit="1" customWidth="1"/>
    <col min="26" max="26" width="6.7109375" bestFit="1" customWidth="1"/>
    <col min="27" max="27" width="18.140625" bestFit="1" customWidth="1"/>
    <col min="28" max="28" width="16.28515625" bestFit="1" customWidth="1"/>
    <col min="29" max="29" width="12.5703125" bestFit="1" customWidth="1"/>
    <col min="30" max="30" width="6" bestFit="1" customWidth="1"/>
  </cols>
  <sheetData>
    <row r="1" spans="1:30" x14ac:dyDescent="0.25">
      <c r="G1" s="203" t="s">
        <v>549</v>
      </c>
      <c r="H1" s="203"/>
      <c r="I1" s="203"/>
      <c r="J1" s="203"/>
      <c r="K1" s="203" t="s">
        <v>42</v>
      </c>
      <c r="L1" s="203"/>
      <c r="M1" s="203"/>
      <c r="N1" s="203"/>
      <c r="O1" s="203" t="s">
        <v>45</v>
      </c>
      <c r="P1" s="203"/>
      <c r="Q1" s="203"/>
      <c r="R1" s="203"/>
      <c r="S1" s="203" t="s">
        <v>128</v>
      </c>
      <c r="T1" s="203"/>
      <c r="U1" s="203"/>
      <c r="V1" s="203"/>
      <c r="W1" s="203" t="s">
        <v>552</v>
      </c>
      <c r="X1" s="203"/>
      <c r="Y1" s="203"/>
      <c r="Z1" s="203"/>
      <c r="AA1" s="203" t="s">
        <v>615</v>
      </c>
      <c r="AB1" s="203"/>
      <c r="AC1" s="203"/>
      <c r="AD1" s="203"/>
    </row>
    <row r="2" spans="1:30" ht="30" x14ac:dyDescent="0.25">
      <c r="A2" s="14" t="s">
        <v>170</v>
      </c>
      <c r="B2" s="14"/>
      <c r="C2" s="30"/>
      <c r="D2" s="14" t="s">
        <v>129</v>
      </c>
      <c r="E2" s="40" t="s">
        <v>402</v>
      </c>
      <c r="F2" s="40" t="s">
        <v>218</v>
      </c>
      <c r="G2" s="36" t="s">
        <v>222</v>
      </c>
      <c r="H2" s="36" t="s">
        <v>223</v>
      </c>
      <c r="I2" s="36" t="s">
        <v>406</v>
      </c>
      <c r="J2" s="52" t="s">
        <v>407</v>
      </c>
      <c r="K2" s="36" t="s">
        <v>554</v>
      </c>
      <c r="L2" s="36" t="s">
        <v>555</v>
      </c>
      <c r="M2" s="36" t="s">
        <v>406</v>
      </c>
      <c r="N2" s="52" t="s">
        <v>407</v>
      </c>
      <c r="O2" s="36" t="s">
        <v>556</v>
      </c>
      <c r="P2" s="36" t="s">
        <v>557</v>
      </c>
      <c r="Q2" s="36" t="s">
        <v>406</v>
      </c>
      <c r="R2" s="52" t="s">
        <v>407</v>
      </c>
      <c r="S2" s="36" t="s">
        <v>558</v>
      </c>
      <c r="T2" s="36" t="s">
        <v>559</v>
      </c>
      <c r="U2" s="36" t="s">
        <v>406</v>
      </c>
      <c r="V2" s="52" t="s">
        <v>407</v>
      </c>
      <c r="W2" s="36" t="s">
        <v>560</v>
      </c>
      <c r="X2" s="36" t="s">
        <v>561</v>
      </c>
      <c r="Y2" s="36" t="s">
        <v>406</v>
      </c>
      <c r="Z2" s="52" t="s">
        <v>407</v>
      </c>
      <c r="AA2" s="36" t="s">
        <v>617</v>
      </c>
      <c r="AB2" s="36" t="s">
        <v>618</v>
      </c>
      <c r="AC2" s="36" t="s">
        <v>406</v>
      </c>
      <c r="AD2" s="52" t="s">
        <v>407</v>
      </c>
    </row>
    <row r="3" spans="1:30" x14ac:dyDescent="0.25">
      <c r="A3" s="17">
        <v>1</v>
      </c>
      <c r="B3" s="166" t="s">
        <v>175</v>
      </c>
      <c r="C3" s="169" t="s">
        <v>179</v>
      </c>
      <c r="D3" s="16" t="s">
        <v>169</v>
      </c>
      <c r="G3" s="13">
        <v>26</v>
      </c>
      <c r="H3" s="13">
        <v>126</v>
      </c>
      <c r="K3" s="13">
        <v>51</v>
      </c>
      <c r="L3" s="13">
        <v>101</v>
      </c>
      <c r="M3" s="13"/>
      <c r="N3" s="53"/>
      <c r="O3" s="13">
        <v>27</v>
      </c>
      <c r="P3" s="13">
        <v>125</v>
      </c>
      <c r="Q3" s="13"/>
      <c r="R3" s="53"/>
      <c r="S3" s="13">
        <v>40</v>
      </c>
      <c r="T3" s="13">
        <v>112</v>
      </c>
      <c r="U3" s="13"/>
      <c r="V3" s="53"/>
      <c r="W3" s="13">
        <v>96</v>
      </c>
      <c r="X3" s="13">
        <v>56</v>
      </c>
      <c r="Y3" s="13"/>
      <c r="Z3" s="53"/>
      <c r="AA3" s="13">
        <v>63</v>
      </c>
      <c r="AB3" s="13">
        <v>89</v>
      </c>
      <c r="AC3" s="13"/>
      <c r="AD3" s="53"/>
    </row>
    <row r="4" spans="1:30" x14ac:dyDescent="0.25">
      <c r="A4" s="17">
        <v>2</v>
      </c>
      <c r="B4" s="167"/>
      <c r="C4" s="170"/>
      <c r="D4" s="16" t="s">
        <v>11</v>
      </c>
      <c r="E4" s="13" t="str" cm="1">
        <f t="array" ref="E4:E161">TRANSPOSE(Calculations!D2:FE2)</f>
        <v>Scale</v>
      </c>
      <c r="F4" s="13" t="s">
        <v>220</v>
      </c>
      <c r="G4" s="13" t="str" cm="1">
        <f t="array" ref="G4:G161">TRANSPOSE(Calculations!$D15:$FE15)</f>
        <v>50,5 [47,3;56]</v>
      </c>
      <c r="H4" s="13" t="str" cm="1">
        <f t="array" ref="H4:H161">TRANSPOSE(Calculations!$D18:$FE18)</f>
        <v>53 [50;58]</v>
      </c>
      <c r="I4" s="13" t="str">
        <f>IF(AND($F4="yes",'Fisher''s exact'!J4&lt;&gt;""),'Fisher''s exact'!J4,"-")</f>
        <v>0,97 (0,91;1,04)</v>
      </c>
      <c r="J4" s="53">
        <v>0.2944</v>
      </c>
      <c r="K4" s="13" t="str" cm="1">
        <f t="array" ref="K4:K161">TRANSPOSE(Calculations!$D33:$FE33)</f>
        <v>53 [49,5;57]</v>
      </c>
      <c r="L4" s="13" t="str" cm="1">
        <f t="array" ref="L4:L161">TRANSPOSE(Calculations!$D36:$FE36)</f>
        <v>53 [48;58]</v>
      </c>
      <c r="M4" s="13" t="str">
        <f>IF(AND($F4="yes",'Fisher''s exact'!O4&lt;&gt;""),'Fisher''s exact'!O4,"-")</f>
        <v>0,97 (0,91;1,03)</v>
      </c>
      <c r="N4" s="53" t="str">
        <f>IF('Fisher''s exact'!L4&lt;&gt;"",'Fisher''s exact'!L4,"")</f>
        <v/>
      </c>
      <c r="O4" s="13" t="str" cm="1">
        <f t="array" ref="O4:O161">TRANSPOSE(Calculations!$D51:$FE51)</f>
        <v>53 [51,5;56]</v>
      </c>
      <c r="P4" s="13" t="str" cm="1">
        <f t="array" ref="P4:P161">TRANSPOSE(Calculations!$D54:$FE54)</f>
        <v>53 [48;58]</v>
      </c>
      <c r="Q4" s="13" t="str">
        <f>IF(AND($F4="yes",'Fisher''s exact'!T4&lt;&gt;""),'Fisher''s exact'!T4,"-")</f>
        <v>1 (0,92;1,08)</v>
      </c>
      <c r="R4" s="53" t="str">
        <f>IF('Fisher''s exact'!Q4&lt;&gt;"",'Fisher''s exact'!Q4,"")</f>
        <v/>
      </c>
      <c r="S4" s="13" t="str" cm="1">
        <f t="array" ref="S4:S161">TRANSPOSE(Calculations!$D69:$FE69)</f>
        <v>55 [50,8;61,3]</v>
      </c>
      <c r="T4" s="13" t="str" cm="1">
        <f t="array" ref="T4:T161">TRANSPOSE(Calculations!$D72:$FE72)</f>
        <v>53 [48,8;56,3]</v>
      </c>
      <c r="U4" s="13" t="str">
        <f>IF(AND($F4="yes",'Fisher''s exact'!Y4&lt;&gt;""),'Fisher''s exact'!Y4,"-")</f>
        <v>-</v>
      </c>
      <c r="V4" s="53" t="str">
        <f>IF('Fisher''s exact'!V4&lt;&gt;"",'Fisher''s exact'!V4,"")</f>
        <v/>
      </c>
      <c r="W4" s="13" t="str" cm="1">
        <f t="array" ref="W4:W161">TRANSPOSE(Calculations!$D87:$FE87)</f>
        <v>54 [49,8;58,3]</v>
      </c>
      <c r="X4" s="13" t="str" cm="1">
        <f t="array" ref="X4:X161">TRANSPOSE(Calculations!$D90:$FE90)</f>
        <v>52 [46,8;57]</v>
      </c>
      <c r="Y4" s="13" t="str">
        <f>IF(AND($F4="yes",'Fisher''s exact'!AD4&lt;&gt;""),'Fisher''s exact'!AD4,"-")</f>
        <v>1,02 (0,96;1,09)</v>
      </c>
      <c r="Z4" s="53" t="str">
        <f>IF('Fisher''s exact'!AA4&lt;&gt;"",'Fisher''s exact'!AA4,"")</f>
        <v/>
      </c>
      <c r="AA4" s="13" t="str" cm="1">
        <f t="array" ref="AA4:AA161">TRANSPOSE(Calculations!$D105:$FE105)</f>
        <v>53 [49;57]</v>
      </c>
      <c r="AB4" s="13" t="str" cm="1">
        <f t="array" ref="AB4:AB161">TRANSPOSE(Calculations!$D108:$FE108)</f>
        <v>53 [49;57]</v>
      </c>
      <c r="AC4" s="13">
        <f>IF(AND($F4="yes",'Fisher''s exact'!AH4&lt;&gt;""),'Fisher''s exact'!AH4,"-")</f>
        <v>1.0892549514223397</v>
      </c>
      <c r="AD4" s="53">
        <f>IF('Fisher''s exact'!AE4&lt;&gt;"",'Fisher''s exact'!AE4,"")</f>
        <v>1.0236102431450287</v>
      </c>
    </row>
    <row r="5" spans="1:30" x14ac:dyDescent="0.25">
      <c r="A5" s="17">
        <v>3</v>
      </c>
      <c r="B5" s="167"/>
      <c r="C5" s="170"/>
      <c r="D5" s="18" t="s">
        <v>12</v>
      </c>
      <c r="E5" s="13" t="str">
        <v>Nominal</v>
      </c>
      <c r="F5" s="13" t="s">
        <v>220</v>
      </c>
      <c r="G5" s="13" t="str">
        <v>12 (46,2%)</v>
      </c>
      <c r="H5" s="13" t="str">
        <v>30 (23,8%)</v>
      </c>
      <c r="I5" s="13" t="str">
        <f>IF(AND($F5="yes",'Fisher''s exact'!J5&lt;&gt;""),'Fisher''s exact'!J5,"-")</f>
        <v>2,63 (1,1;6,28)</v>
      </c>
      <c r="J5" s="53">
        <f>IF('Fisher''s exact'!G5&lt;&gt;"",'Fisher''s exact'!G5,"")</f>
        <v>3.2883368622324313E-2</v>
      </c>
      <c r="K5" s="13" t="str">
        <v>13 (25,5%)</v>
      </c>
      <c r="L5" s="13" t="str">
        <v>31 (30,7%)</v>
      </c>
      <c r="M5" s="13" t="str">
        <f>IF(AND($F5="yes",'Fisher''s exact'!O5&lt;&gt;""),'Fisher''s exact'!O5,"-")</f>
        <v>0,81 (0,38;1,73)</v>
      </c>
      <c r="N5" s="53">
        <f>IF('Fisher''s exact'!L5&lt;&gt;"",'Fisher''s exact'!L5,"")</f>
        <v>0.70358990274225097</v>
      </c>
      <c r="O5" s="13" t="str">
        <v>4 (14,8%)</v>
      </c>
      <c r="P5" s="13" t="str">
        <v>36 (28,8%)</v>
      </c>
      <c r="Q5" s="13" t="str">
        <f>IF(AND($F5="yes",'Fisher''s exact'!T5&lt;&gt;""),'Fisher''s exact'!T5,"-")</f>
        <v>0,38 (0,12;1,18)</v>
      </c>
      <c r="R5" s="53">
        <f>IF('Fisher''s exact'!Q5&lt;&gt;"",'Fisher''s exact'!Q5,"")</f>
        <v>0.1023474016832845</v>
      </c>
      <c r="S5" s="13" t="str">
        <v>8 (20%)</v>
      </c>
      <c r="T5" s="13" t="str">
        <v>36 (32,1%)</v>
      </c>
      <c r="U5" s="13" t="str">
        <f>IF(AND($F5="yes",'Fisher''s exact'!Y5&lt;&gt;""),'Fisher''s exact'!Y5,"-")</f>
        <v>0,55 (0,23;1,32)</v>
      </c>
      <c r="V5" s="53">
        <f>IF('Fisher''s exact'!V5&lt;&gt;"",'Fisher''s exact'!V5,"")</f>
        <v>0.22135417870155369</v>
      </c>
      <c r="W5" s="13" t="str">
        <v>24 (25%)</v>
      </c>
      <c r="X5" s="13" t="str">
        <v>24 (4,2%)</v>
      </c>
      <c r="Y5" s="13" t="str">
        <f>IF(AND($F5="yes",'Fisher''s exact'!AD5&lt;&gt;""),'Fisher''s exact'!AD5,"-")</f>
        <v>0,65 (0,32;1,34)</v>
      </c>
      <c r="Z5" s="53">
        <f>IF('Fisher''s exact'!AA5&lt;&gt;"",'Fisher''s exact'!AA5,"")</f>
        <v>0.26566554406187781</v>
      </c>
      <c r="AA5" s="13" t="str">
        <v>17 (17,7%)</v>
      </c>
      <c r="AB5" s="13" t="str">
        <v>30 (5,3%)</v>
      </c>
      <c r="AC5" s="13">
        <f>IF(AND($F5="yes",'Fisher''s exact'!AH5&lt;&gt;""),'Fisher''s exact'!AH5,"-")</f>
        <v>1.335</v>
      </c>
      <c r="AD5" s="53">
        <f>IF('Fisher''s exact'!AE5&lt;&gt;"",'Fisher''s exact'!AE5,"")</f>
        <v>0.64912280701754388</v>
      </c>
    </row>
    <row r="6" spans="1:30" x14ac:dyDescent="0.25">
      <c r="A6" s="17">
        <v>4</v>
      </c>
      <c r="B6" s="167"/>
      <c r="C6" s="170"/>
      <c r="D6" s="18" t="s">
        <v>13</v>
      </c>
      <c r="E6" s="13" t="str">
        <v>Nominal</v>
      </c>
      <c r="F6" s="13" t="s">
        <v>220</v>
      </c>
      <c r="G6" s="13" t="str">
        <v>4 (15,4%)</v>
      </c>
      <c r="H6" s="13" t="str">
        <v>33 (26,2%)</v>
      </c>
      <c r="I6" s="13" t="str">
        <f>IF(AND($F6="yes",'Fisher''s exact'!J6&lt;&gt;""),'Fisher''s exact'!J6,"-")</f>
        <v>0,49 (0,16;1,53)</v>
      </c>
      <c r="J6" s="53">
        <f>IF('Fisher''s exact'!G6&lt;&gt;"",'Fisher''s exact'!G6,"")</f>
        <v>0.31945830830921929</v>
      </c>
      <c r="K6" s="13" t="str">
        <v>13 (25,5%)</v>
      </c>
      <c r="L6" s="13" t="str">
        <v>26 (25,7%)</v>
      </c>
      <c r="M6" s="13" t="str">
        <f>IF(AND($F6="yes",'Fisher''s exact'!O6&lt;&gt;""),'Fisher''s exact'!O6,"-")</f>
        <v>1,04 (0,48;2,26)</v>
      </c>
      <c r="N6" s="53">
        <f>IF('Fisher''s exact'!L6&lt;&gt;"",'Fisher''s exact'!L6,"")</f>
        <v>1</v>
      </c>
      <c r="O6" s="13" t="str">
        <v>10 (37%)</v>
      </c>
      <c r="P6" s="13" t="str">
        <v>31 (24,8%)</v>
      </c>
      <c r="Q6" s="13" t="str">
        <f>IF(AND($F6="yes",'Fisher''s exact'!T6&lt;&gt;""),'Fisher''s exact'!T6,"-")</f>
        <v>2,04 (0,84;4,95)</v>
      </c>
      <c r="R6" s="53">
        <f>IF('Fisher''s exact'!Q6&lt;&gt;"",'Fisher''s exact'!Q6,"")</f>
        <v>0.14098265456167419</v>
      </c>
      <c r="S6" s="13" t="str">
        <v>9 (22,5%)</v>
      </c>
      <c r="T6" s="13" t="str">
        <v>24 (21,4%)</v>
      </c>
      <c r="U6" s="13" t="str">
        <f>IF(AND($F6="yes",'Fisher''s exact'!Y6&lt;&gt;""),'Fisher''s exact'!Y6,"-")</f>
        <v>0,83 (0,35;1,95)</v>
      </c>
      <c r="V6" s="53">
        <f>IF('Fisher''s exact'!V6&lt;&gt;"",'Fisher''s exact'!V6,"")</f>
        <v>0.83196324856727211</v>
      </c>
      <c r="W6" s="13" t="str">
        <v>23 (24%)</v>
      </c>
      <c r="X6" s="13" t="str">
        <v>11 (1,9%)</v>
      </c>
      <c r="Y6" s="13" t="str">
        <f>IF(AND($F6="yes",'Fisher''s exact'!AD6&lt;&gt;""),'Fisher''s exact'!AD6,"-")</f>
        <v>0,86 (0,41;1,83)</v>
      </c>
      <c r="Z6" s="53">
        <f>IF('Fisher''s exact'!AA6&lt;&gt;"",'Fisher''s exact'!AA6,"")</f>
        <v>0.70216170268784484</v>
      </c>
      <c r="AA6" s="13" t="str">
        <v>16 (16,7%)</v>
      </c>
      <c r="AB6" s="13" t="str">
        <v>22 (3,9%)</v>
      </c>
      <c r="AC6" s="13">
        <f>IF(AND($F6="yes",'Fisher''s exact'!AH6&lt;&gt;""),'Fisher''s exact'!AH6,"-")</f>
        <v>1.8320000000000001</v>
      </c>
      <c r="AD6" s="53">
        <f>IF('Fisher''s exact'!AE6&lt;&gt;"",'Fisher''s exact'!AE6,"")</f>
        <v>0.8611872146118722</v>
      </c>
    </row>
    <row r="7" spans="1:30" x14ac:dyDescent="0.25">
      <c r="A7" s="17">
        <v>5</v>
      </c>
      <c r="B7" s="167"/>
      <c r="C7" s="170"/>
      <c r="D7" s="18" t="s">
        <v>14</v>
      </c>
      <c r="E7" s="13" t="str">
        <v>Nominal</v>
      </c>
      <c r="F7" s="13" t="s">
        <v>220</v>
      </c>
      <c r="G7" s="13" t="str">
        <v>5 (19,2%)</v>
      </c>
      <c r="H7" s="13" t="str">
        <v>33 (26,2%)</v>
      </c>
      <c r="I7" s="13" t="str">
        <f>IF(AND($F7="yes",'Fisher''s exact'!J7&lt;&gt;""),'Fisher''s exact'!J7,"-")</f>
        <v>0,67 (0,23;1,92)</v>
      </c>
      <c r="J7" s="53">
        <f>IF('Fisher''s exact'!G7&lt;&gt;"",'Fisher''s exact'!G7,"")</f>
        <v>0.61998731948959818</v>
      </c>
      <c r="K7" s="13" t="str">
        <v>16 (31,4%)</v>
      </c>
      <c r="L7" s="13" t="str">
        <v>23 (22,8%)</v>
      </c>
      <c r="M7" s="13" t="str">
        <f>IF(AND($F7="yes",'Fisher''s exact'!O7&lt;&gt;""),'Fisher''s exact'!O7,"-")</f>
        <v>1,64 (0,77;3,5)</v>
      </c>
      <c r="N7" s="53">
        <f>IF('Fisher''s exact'!L7&lt;&gt;"",'Fisher''s exact'!L7,"")</f>
        <v>0.2350722241982181</v>
      </c>
      <c r="O7" s="13" t="str">
        <v>7 (25,9%)</v>
      </c>
      <c r="P7" s="13" t="str">
        <v>31 (24,8%)</v>
      </c>
      <c r="Q7" s="13" t="str">
        <f>IF(AND($F7="yes",'Fisher''s exact'!T7&lt;&gt;""),'Fisher''s exact'!T7,"-")</f>
        <v>1,06 (0,41;2,75)</v>
      </c>
      <c r="R7" s="53">
        <f>IF('Fisher''s exact'!Q7&lt;&gt;"",'Fisher''s exact'!Q7,"")</f>
        <v>1</v>
      </c>
      <c r="S7" s="13" t="str">
        <v>8 (20%)</v>
      </c>
      <c r="T7" s="13" t="str">
        <v>27 (24,1%)</v>
      </c>
      <c r="U7" s="13" t="str">
        <f>IF(AND($F7="yes",'Fisher''s exact'!Y7&lt;&gt;""),'Fisher''s exact'!Y7,"-")</f>
        <v>0,68 (0,28;1,65)</v>
      </c>
      <c r="V7" s="53">
        <f>IF('Fisher''s exact'!V7&lt;&gt;"",'Fisher''s exact'!V7,"")</f>
        <v>0.52399099444391095</v>
      </c>
      <c r="W7" s="13" t="str">
        <v>25 (26%)</v>
      </c>
      <c r="X7" s="13" t="str">
        <v>12 (2,1%)</v>
      </c>
      <c r="Y7" s="13" t="str">
        <f>IF(AND($F7="yes",'Fisher''s exact'!AD7&lt;&gt;""),'Fisher''s exact'!AD7,"-")</f>
        <v>1,16 (0,54;2,52)</v>
      </c>
      <c r="Z7" s="53">
        <f>IF('Fisher''s exact'!AA7&lt;&gt;"",'Fisher''s exact'!AA7,"")</f>
        <v>0.84629084512214758</v>
      </c>
      <c r="AA7" s="13" t="str">
        <v>17 (17,7%)</v>
      </c>
      <c r="AB7" s="13" t="str">
        <v>20 (3,5%)</v>
      </c>
      <c r="AC7" s="13">
        <f>IF(AND($F7="yes",'Fisher''s exact'!AH7&lt;&gt;""),'Fisher''s exact'!AH7,"-")</f>
        <v>2.5150000000000001</v>
      </c>
      <c r="AD7" s="53">
        <f>IF('Fisher''s exact'!AE7&lt;&gt;"",'Fisher''s exact'!AE7,"")</f>
        <v>1.1646803900325029</v>
      </c>
    </row>
    <row r="8" spans="1:30" x14ac:dyDescent="0.25">
      <c r="A8" s="17">
        <v>6</v>
      </c>
      <c r="B8" s="167"/>
      <c r="C8" s="170"/>
      <c r="D8" s="18" t="s">
        <v>15</v>
      </c>
      <c r="E8" s="13" t="str">
        <v>Nominal</v>
      </c>
      <c r="F8" s="13" t="s">
        <v>220</v>
      </c>
      <c r="G8" s="13" t="str">
        <v>5 (19,2%)</v>
      </c>
      <c r="H8" s="13" t="str">
        <v>28 (22,2%)</v>
      </c>
      <c r="I8" s="13" t="str">
        <f>IF(AND($F8="yes",'Fisher''s exact'!J8&lt;&gt;""),'Fisher''s exact'!J8,"-")</f>
        <v>0,83 (0,29;2,41)</v>
      </c>
      <c r="J8" s="53">
        <f>IF('Fisher''s exact'!G8&lt;&gt;"",'Fisher''s exact'!G8,"")</f>
        <v>1</v>
      </c>
      <c r="K8" s="13" t="str">
        <v>9 (17,6%)</v>
      </c>
      <c r="L8" s="13" t="str">
        <v>20 (19,8%)</v>
      </c>
      <c r="M8" s="13" t="str">
        <f>IF(AND($F8="yes",'Fisher''s exact'!O8&lt;&gt;""),'Fisher''s exact'!O8,"-")</f>
        <v>0,69 (0,29;1,61)</v>
      </c>
      <c r="N8" s="53">
        <f>IF('Fisher''s exact'!L8&lt;&gt;"",'Fisher''s exact'!L8,"")</f>
        <v>0.53227418777355995</v>
      </c>
      <c r="O8" s="13" t="str">
        <v>6 (22,2%)</v>
      </c>
      <c r="P8" s="13" t="str">
        <v>26 (20,8%)</v>
      </c>
      <c r="Q8" s="13" t="str">
        <f>IF(AND($F8="yes",'Fisher''s exact'!T8&lt;&gt;""),'Fisher''s exact'!T8,"-")</f>
        <v>1,04 (0,38;2,83)</v>
      </c>
      <c r="R8" s="53">
        <f>IF('Fisher''s exact'!Q8&lt;&gt;"",'Fisher''s exact'!Q8,"")</f>
        <v>1</v>
      </c>
      <c r="S8" s="13" t="str">
        <v>15 (37,5%)</v>
      </c>
      <c r="T8" s="13" t="str">
        <v>23 (20,5%)</v>
      </c>
      <c r="U8" s="13" t="str">
        <f>IF(AND($F8="yes",'Fisher''s exact'!Y8&lt;&gt;""),'Fisher''s exact'!Y8,"-")</f>
        <v>3,13 (1,39;7,08)</v>
      </c>
      <c r="V8" s="53">
        <f>IF('Fisher''s exact'!V8&lt;&gt;"",'Fisher''s exact'!V8,"")</f>
        <v>7.2060104746006961E-3</v>
      </c>
      <c r="W8" s="13" t="str">
        <v>24 (25%)</v>
      </c>
      <c r="X8" s="13" t="str">
        <v>8 (1,4%)</v>
      </c>
      <c r="Y8" s="13" t="str">
        <f>IF(AND($F8="yes",'Fisher''s exact'!AD8&lt;&gt;""),'Fisher''s exact'!AD8,"-")</f>
        <v>1,74 (0,74;4,07)</v>
      </c>
      <c r="Z8" s="53">
        <f>IF('Fisher''s exact'!AA8&lt;&gt;"",'Fisher''s exact'!AA8,"")</f>
        <v>0.22614956272816569</v>
      </c>
      <c r="AA8" s="13" t="str">
        <v>13 (13,5%)</v>
      </c>
      <c r="AB8" s="13" t="str">
        <v>16 (2,8%)</v>
      </c>
      <c r="AC8" s="13">
        <f>IF(AND($F8="yes",'Fisher''s exact'!AH8&lt;&gt;""),'Fisher''s exact'!AH8,"-")</f>
        <v>4.0720000000000001</v>
      </c>
      <c r="AD8" s="53">
        <f>IF('Fisher''s exact'!AE8&lt;&gt;"",'Fisher''s exact'!AE8,"")</f>
        <v>1.7407407407407409</v>
      </c>
    </row>
    <row r="9" spans="1:30" x14ac:dyDescent="0.25">
      <c r="A9" s="17">
        <v>7</v>
      </c>
      <c r="B9" s="167"/>
      <c r="C9" s="170"/>
      <c r="D9" s="154" t="s">
        <v>619</v>
      </c>
      <c r="E9" s="13" t="str">
        <v>Nominal</v>
      </c>
      <c r="G9" s="13" t="str">
        <v>18 (69,2%)</v>
      </c>
      <c r="H9" s="13" t="str">
        <v>73 (57,9%)</v>
      </c>
      <c r="K9" s="13" t="str">
        <v>32 (62,7%)</v>
      </c>
      <c r="L9" s="13" t="str">
        <v>67 (66,3%)</v>
      </c>
      <c r="M9" s="13"/>
      <c r="N9" s="53"/>
      <c r="O9" s="13" t="str">
        <v>18 (66,7%)</v>
      </c>
      <c r="P9" s="13" t="str">
        <v>78 (62,4%)</v>
      </c>
      <c r="Q9" s="13"/>
      <c r="R9" s="53"/>
      <c r="S9" s="13" t="str">
        <v>20 (50%)</v>
      </c>
      <c r="T9" s="13" t="str">
        <v>69 (61,6%)</v>
      </c>
      <c r="U9" s="13"/>
      <c r="V9" s="53"/>
      <c r="W9" s="13" t="str">
        <v>57 (59,4%)</v>
      </c>
      <c r="X9" s="13" t="str">
        <v>41 (7,2%)</v>
      </c>
      <c r="Y9" s="13"/>
      <c r="Z9" s="53"/>
      <c r="AA9" s="13" t="str">
        <v>39 (40,6%)</v>
      </c>
      <c r="AB9" s="13" t="str">
        <v>60 (10,6%)</v>
      </c>
      <c r="AC9" s="13"/>
      <c r="AD9" s="53"/>
    </row>
    <row r="10" spans="1:30" x14ac:dyDescent="0.25">
      <c r="A10" s="17">
        <v>8</v>
      </c>
      <c r="B10" s="167"/>
      <c r="C10" s="170"/>
      <c r="D10" s="16" t="s">
        <v>16</v>
      </c>
      <c r="E10" s="13" t="str">
        <v>Nominal</v>
      </c>
      <c r="F10" s="13" t="s">
        <v>220</v>
      </c>
      <c r="G10" s="13" t="str">
        <v>24 (92,3%)</v>
      </c>
      <c r="H10" s="13" t="str">
        <v>116 (92,1%)</v>
      </c>
      <c r="I10" s="13" t="str">
        <f>IF(AND($F10="yes",'Fisher''s exact'!J10&lt;&gt;""),'Fisher''s exact'!J10,"-")</f>
        <v>0,81 (0,16;4,07)</v>
      </c>
      <c r="J10" s="53">
        <f>IF('Fisher''s exact'!G10&lt;&gt;"",'Fisher''s exact'!G10,"")</f>
        <v>0.68067007572187044</v>
      </c>
      <c r="K10" s="13" t="str">
        <v>50 (98%)</v>
      </c>
      <c r="L10" s="13" t="str">
        <v>97 (96%)</v>
      </c>
      <c r="M10" s="13" t="str">
        <f>IF(AND($F10="yes",'Fisher''s exact'!O10&lt;&gt;""),'Fisher''s exact'!O10,"-")</f>
        <v>4,89 (0,6;39,73)</v>
      </c>
      <c r="N10" s="53">
        <f>IF('Fisher''s exact'!L10&lt;&gt;"",'Fisher''s exact'!L10,"")</f>
        <v>0.16564242221986339</v>
      </c>
      <c r="O10" s="13" t="str">
        <v>27 (100%)</v>
      </c>
      <c r="P10" s="13" t="str">
        <v>116 (92,8%)</v>
      </c>
      <c r="Q10" s="13" t="e">
        <f>IF(AND($F10="yes",'Fisher''s exact'!T10&lt;&gt;""),'Fisher''s exact'!T10,"-")</f>
        <v>#VALUE!</v>
      </c>
      <c r="R10" s="53">
        <f>IF('Fisher''s exact'!Q10&lt;&gt;"",'Fisher''s exact'!Q10,"")</f>
        <v>0.21018034467285879</v>
      </c>
      <c r="S10" s="13" t="str">
        <v>39 (97,5%)</v>
      </c>
      <c r="T10" s="13" t="str">
        <v>101 (90,2%)</v>
      </c>
      <c r="U10" s="13" t="str">
        <f>IF(AND($F10="yes",'Fisher''s exact'!Y10&lt;&gt;""),'Fisher''s exact'!Y10,"-")</f>
        <v>3,41 (0,42;27,79)</v>
      </c>
      <c r="V10" s="53">
        <f>IF('Fisher''s exact'!V10&lt;&gt;"",'Fisher''s exact'!V10,"")</f>
        <v>0.45639481682966998</v>
      </c>
      <c r="W10" s="13" t="str">
        <v>92 (95,8%)</v>
      </c>
      <c r="X10" s="13" t="str">
        <v>53 (9,4%)</v>
      </c>
      <c r="Y10" s="13" t="str">
        <f>IF(AND($F10="yes",'Fisher''s exact'!AD10&lt;&gt;""),'Fisher''s exact'!AD10,"-")</f>
        <v>2,76 (0,74;10,24)</v>
      </c>
      <c r="Z10" s="53">
        <f>IF('Fisher''s exact'!AA10&lt;&gt;"",'Fisher''s exact'!AA10,"")</f>
        <v>0.17313411892141611</v>
      </c>
      <c r="AA10" s="13" t="str">
        <v>60 (62,5%)</v>
      </c>
      <c r="AB10" s="13" t="str">
        <v>85 (15%)</v>
      </c>
      <c r="AC10" s="13">
        <f>IF(AND($F10="yes",'Fisher''s exact'!AH10&lt;&gt;""),'Fisher''s exact'!AH10,"-")</f>
        <v>10.241</v>
      </c>
      <c r="AD10" s="53">
        <f>IF('Fisher''s exact'!AE10&lt;&gt;"",'Fisher''s exact'!AE10,"")</f>
        <v>2.76</v>
      </c>
    </row>
    <row r="11" spans="1:30" x14ac:dyDescent="0.25">
      <c r="A11" s="17">
        <v>9</v>
      </c>
      <c r="B11" s="167"/>
      <c r="C11" s="170"/>
      <c r="D11" s="16" t="s">
        <v>17</v>
      </c>
      <c r="E11" s="13" t="str">
        <v>Scale</v>
      </c>
      <c r="F11" s="13" t="s">
        <v>220</v>
      </c>
      <c r="G11" s="13" t="e">
        <v>#NUM!</v>
      </c>
      <c r="H11" s="13" t="str">
        <v>172 [168;175]</v>
      </c>
      <c r="I11" s="13" t="str">
        <f>IF(AND($F11="yes",'Fisher''s exact'!J11&lt;&gt;""),'Fisher''s exact'!J11,"-")</f>
        <v>1 (0,94;1,07)</v>
      </c>
      <c r="J11" s="54">
        <v>0.86926459622866803</v>
      </c>
      <c r="K11" s="13" t="str">
        <v>172 [170;175]</v>
      </c>
      <c r="L11" s="13" t="str">
        <v>170 [167;175]</v>
      </c>
      <c r="M11" s="13" t="str">
        <f>IF(AND($F11="yes",'Fisher''s exact'!O11&lt;&gt;""),'Fisher''s exact'!O11,"-")</f>
        <v>1 (0,97;1,04)</v>
      </c>
      <c r="N11" s="53" t="str">
        <f>IF('Fisher''s exact'!L11&lt;&gt;"",'Fisher''s exact'!L11,"")</f>
        <v/>
      </c>
      <c r="O11" s="13" t="str">
        <v>172 [168,5;176,5]</v>
      </c>
      <c r="P11" s="13" t="str">
        <v>172 [168;175]</v>
      </c>
      <c r="Q11" s="13" t="str">
        <f>IF(AND($F11="yes",'Fisher''s exact'!T11&lt;&gt;""),'Fisher''s exact'!T11,"-")</f>
        <v>0,98 (0,95;1,03)</v>
      </c>
      <c r="R11" s="53" t="str">
        <f>IF('Fisher''s exact'!Q11&lt;&gt;"",'Fisher''s exact'!Q11,"")</f>
        <v/>
      </c>
      <c r="S11" s="13" t="str">
        <v>171 [167,8;176]</v>
      </c>
      <c r="T11" s="13" t="str">
        <v>172 [168;175]</v>
      </c>
      <c r="U11" s="13" t="str">
        <f>IF(AND($F11="yes",'Fisher''s exact'!Y11&lt;&gt;""),'Fisher''s exact'!Y11,"-")</f>
        <v>0,97 (0,94;1,01)</v>
      </c>
      <c r="V11" s="53" t="str">
        <f>IF('Fisher''s exact'!V11&lt;&gt;"",'Fisher''s exact'!V11,"")</f>
        <v/>
      </c>
      <c r="W11" s="13" t="str">
        <v>172 [169;175]</v>
      </c>
      <c r="X11" s="13" t="str">
        <v>170 [166,8;175]</v>
      </c>
      <c r="Y11" s="13" t="str">
        <f>IF(AND($F11="yes",'Fisher''s exact'!AD11&lt;&gt;""),'Fisher''s exact'!AD11,"-")</f>
        <v>1 (0,97;1,03)</v>
      </c>
      <c r="Z11" s="53" t="str">
        <f>IF('Fisher''s exact'!AA11&lt;&gt;"",'Fisher''s exact'!AA11,"")</f>
        <v/>
      </c>
      <c r="AA11" s="13" t="str">
        <v>172 [169,5;175]</v>
      </c>
      <c r="AB11" s="13" t="str">
        <v>172 [169,5;175]</v>
      </c>
      <c r="AC11" s="13">
        <f>IF(AND($F11="yes",'Fisher''s exact'!AH11&lt;&gt;""),'Fisher''s exact'!AH11,"-")</f>
        <v>1.0265792732470964</v>
      </c>
      <c r="AD11" s="53">
        <f>IF('Fisher''s exact'!AE11&lt;&gt;"",'Fisher''s exact'!AE11,"")</f>
        <v>0.99535685372366534</v>
      </c>
    </row>
    <row r="12" spans="1:30" x14ac:dyDescent="0.25">
      <c r="A12" s="17">
        <v>10</v>
      </c>
      <c r="B12" s="167"/>
      <c r="C12" s="170"/>
      <c r="D12" s="16" t="s">
        <v>18</v>
      </c>
      <c r="E12" s="13" t="str">
        <v>Scale</v>
      </c>
      <c r="F12" s="13" t="s">
        <v>220</v>
      </c>
      <c r="G12" s="13" t="e">
        <v>#NUM!</v>
      </c>
      <c r="H12" s="13" t="str">
        <v>80 [75;92,8]</v>
      </c>
      <c r="I12" s="13" t="str">
        <f>IF(AND($F12="yes",'Fisher''s exact'!J12&lt;&gt;""),'Fisher''s exact'!J12,"-")</f>
        <v>0,95 (0,8;1,12)</v>
      </c>
      <c r="J12" s="54">
        <v>0.57484773214663631</v>
      </c>
      <c r="K12" s="13" t="str">
        <v>80 [76;94,5]</v>
      </c>
      <c r="L12" s="13" t="str">
        <v>80 [75;90]</v>
      </c>
      <c r="M12" s="13" t="str">
        <f>IF(AND($F12="yes",'Fisher''s exact'!O12&lt;&gt;""),'Fisher''s exact'!O12,"-")</f>
        <v>1,04 (0,97;1,11)</v>
      </c>
      <c r="N12" s="53" t="str">
        <f>IF('Fisher''s exact'!L12&lt;&gt;"",'Fisher''s exact'!L12,"")</f>
        <v/>
      </c>
      <c r="O12" s="13" t="str">
        <v>80 [75;86,5]</v>
      </c>
      <c r="P12" s="13" t="str">
        <v>80 [75;93]</v>
      </c>
      <c r="Q12" s="13" t="str">
        <f>IF(AND($F12="yes",'Fisher''s exact'!T12&lt;&gt;""),'Fisher''s exact'!T12,"-")</f>
        <v>1,02 (0,93;1,11)</v>
      </c>
      <c r="R12" s="53" t="str">
        <f>IF('Fisher''s exact'!Q12&lt;&gt;"",'Fisher''s exact'!Q12,"")</f>
        <v/>
      </c>
      <c r="S12" s="13" t="str">
        <v>80 [73,8;92,8]</v>
      </c>
      <c r="T12" s="13" t="str">
        <v>80 [75;93]</v>
      </c>
      <c r="U12" s="13" t="str">
        <f>IF(AND($F12="yes",'Fisher''s exact'!Y12&lt;&gt;""),'Fisher''s exact'!Y12,"-")</f>
        <v>1,02 (0,94;1,09)</v>
      </c>
      <c r="V12" s="53" t="str">
        <f>IF('Fisher''s exact'!V12&lt;&gt;"",'Fisher''s exact'!V12,"")</f>
        <v/>
      </c>
      <c r="W12" s="13" t="str">
        <v>80 [75;94,3]</v>
      </c>
      <c r="X12" s="13" t="str">
        <v>81 [75;90]</v>
      </c>
      <c r="Y12" s="13" t="str">
        <f>IF(AND($F12="yes",'Fisher''s exact'!AD12&lt;&gt;""),'Fisher''s exact'!AD12,"-")</f>
        <v>1,01 (0,95;1,08)</v>
      </c>
      <c r="Z12" s="53" t="str">
        <f>IF('Fisher''s exact'!AA12&lt;&gt;"",'Fisher''s exact'!AA12,"")</f>
        <v/>
      </c>
      <c r="AA12" s="13" t="str">
        <v>80 [76;93,5]</v>
      </c>
      <c r="AB12" s="13" t="str">
        <v>80 [76;93,5]</v>
      </c>
      <c r="AC12" s="13">
        <f>IF(AND($F12="yes",'Fisher''s exact'!AH12&lt;&gt;""),'Fisher''s exact'!AH12,"-")</f>
        <v>1.0788546986376191</v>
      </c>
      <c r="AD12" s="53">
        <f>IF('Fisher''s exact'!AE12&lt;&gt;"",'Fisher''s exact'!AE12,"")</f>
        <v>1.0108619741666747</v>
      </c>
    </row>
    <row r="13" spans="1:30" x14ac:dyDescent="0.25">
      <c r="A13" s="17">
        <v>11</v>
      </c>
      <c r="B13" s="167"/>
      <c r="C13" s="170"/>
      <c r="D13" s="16" t="s">
        <v>19</v>
      </c>
      <c r="E13" s="13" t="str">
        <v>Scale</v>
      </c>
      <c r="F13" s="13" t="s">
        <v>220</v>
      </c>
      <c r="G13" s="13" t="e">
        <v>#NUM!</v>
      </c>
      <c r="H13" s="13" t="str">
        <v>27,7 [25,6;30,4]</v>
      </c>
      <c r="I13" s="13" t="str">
        <f>IF(AND($F13="yes",'Fisher''s exact'!J13&lt;&gt;""),'Fisher''s exact'!J13,"-")</f>
        <v>1,15 (0,69;1,94)</v>
      </c>
      <c r="J13" s="54">
        <v>0.38371006261951435</v>
      </c>
      <c r="K13" s="13" t="str">
        <v>27,7 [26;31,6]</v>
      </c>
      <c r="L13" s="13" t="str">
        <v>28,3 [25,5;30,4]</v>
      </c>
      <c r="M13" s="13" t="str">
        <f>IF(AND($F13="yes",'Fisher''s exact'!O13&lt;&gt;""),'Fisher''s exact'!O13,"-")</f>
        <v>0,93 (0,77;1,13)</v>
      </c>
      <c r="N13" s="53" t="str">
        <f>IF('Fisher''s exact'!L13&lt;&gt;"",'Fisher''s exact'!L13,"")</f>
        <v/>
      </c>
      <c r="O13" s="13" t="str">
        <v>26,5 [25,4;29,6]</v>
      </c>
      <c r="P13" s="13" t="str">
        <v>28,6 [25,8;30,7]</v>
      </c>
      <c r="Q13" s="13" t="str">
        <f>IF(AND($F13="yes",'Fisher''s exact'!T13&lt;&gt;""),'Fisher''s exact'!T13,"-")</f>
        <v>0,86 (0,67;1,1)</v>
      </c>
      <c r="R13" s="53" t="str">
        <f>IF('Fisher''s exact'!Q13&lt;&gt;"",'Fisher''s exact'!Q13,"")</f>
        <v/>
      </c>
      <c r="S13" s="13" t="str">
        <v>28 [24,7;30,2]</v>
      </c>
      <c r="T13" s="13" t="str">
        <v>28 [25,9;31,2]</v>
      </c>
      <c r="U13" s="13" t="str">
        <f>IF(AND($F13="yes",'Fisher''s exact'!Y13&lt;&gt;""),'Fisher''s exact'!Y13,"-")</f>
        <v>0,93 (0,76;1,14)</v>
      </c>
      <c r="V13" s="53" t="str">
        <f>IF('Fisher''s exact'!V13&lt;&gt;"",'Fisher''s exact'!V13,"")</f>
        <v/>
      </c>
      <c r="W13" s="13" t="str">
        <v>27,9 [25,8;31,1]</v>
      </c>
      <c r="X13" s="13" t="str">
        <v>28,2 [25,4;30,1]</v>
      </c>
      <c r="Y13" s="13" t="str">
        <f>IF(AND($F13="yes",'Fisher''s exact'!AD13&lt;&gt;""),'Fisher''s exact'!AD13,"-")</f>
        <v>1,01 (0,84;1,21)</v>
      </c>
      <c r="Z13" s="53" t="str">
        <f>IF('Fisher''s exact'!AA13&lt;&gt;"",'Fisher''s exact'!AA13,"")</f>
        <v/>
      </c>
      <c r="AA13" s="13" t="str">
        <v>28 [26;31,6]</v>
      </c>
      <c r="AB13" s="13" t="str">
        <v>28 [26;31,6]</v>
      </c>
      <c r="AC13" s="13">
        <f>IF(AND($F13="yes",'Fisher''s exact'!AH13&lt;&gt;""),'Fisher''s exact'!AH13,"-")</f>
        <v>1.2142692940663775</v>
      </c>
      <c r="AD13" s="53">
        <f>IF('Fisher''s exact'!AE13&lt;&gt;"",'Fisher''s exact'!AE13,"")</f>
        <v>1.0097031823894886</v>
      </c>
    </row>
    <row r="14" spans="1:30" x14ac:dyDescent="0.25">
      <c r="A14" s="17">
        <v>12</v>
      </c>
      <c r="B14" s="167"/>
      <c r="C14" s="170"/>
      <c r="D14" s="18" t="s">
        <v>20</v>
      </c>
      <c r="E14" s="13" t="str">
        <v>Nominal</v>
      </c>
      <c r="F14" s="13" t="s">
        <v>220</v>
      </c>
      <c r="G14" s="13" t="str">
        <v>6 (23,1%)</v>
      </c>
      <c r="H14" s="13" t="str">
        <v>35 (27,8%)</v>
      </c>
      <c r="I14" s="13" t="str">
        <f>IF(AND($F14="yes",'Fisher''s exact'!J14&lt;&gt;""),'Fisher''s exact'!J14,"-")</f>
        <v>0,75 (0,28;2,02)</v>
      </c>
      <c r="J14" s="53">
        <f>IF('Fisher''s exact'!G14&lt;&gt;"",'Fisher''s exact'!G14,"")</f>
        <v>0.63819657287313836</v>
      </c>
      <c r="K14" s="13" t="str">
        <v>10 (19,6%)</v>
      </c>
      <c r="L14" s="13" t="str">
        <v>24 (23,8%)</v>
      </c>
      <c r="M14" s="13" t="str">
        <f>IF(AND($F14="yes",'Fisher''s exact'!O14&lt;&gt;""),'Fisher''s exact'!O14,"-")</f>
        <v>0,53 (0,23;1,18)</v>
      </c>
      <c r="N14" s="53">
        <f>IF('Fisher''s exact'!L14&lt;&gt;"",'Fisher''s exact'!L14,"")</f>
        <v>0.12861555534620811</v>
      </c>
      <c r="O14" s="13" t="str">
        <v>8 (29,6%)</v>
      </c>
      <c r="P14" s="13" t="str">
        <v>35 (28%)</v>
      </c>
      <c r="Q14" s="13" t="str">
        <f>IF(AND($F14="yes",'Fisher''s exact'!T14&lt;&gt;""),'Fisher''s exact'!T14,"-")</f>
        <v>1,13 (0,45;2,81)</v>
      </c>
      <c r="R14" s="53">
        <f>IF('Fisher''s exact'!Q14&lt;&gt;"",'Fisher''s exact'!Q14,"")</f>
        <v>0.81468227030247253</v>
      </c>
      <c r="S14" s="13" t="str">
        <v>13 (32,5%)</v>
      </c>
      <c r="T14" s="13" t="str">
        <v>31 (27,7%)</v>
      </c>
      <c r="U14" s="13" t="str">
        <f>IF(AND($F14="yes",'Fisher''s exact'!Y14&lt;&gt;""),'Fisher''s exact'!Y14,"-")</f>
        <v>1,38 (0,63;3,02)</v>
      </c>
      <c r="V14" s="53">
        <f>IF('Fisher''s exact'!V14&lt;&gt;"",'Fisher''s exact'!V14,"")</f>
        <v>0.41866487009665698</v>
      </c>
      <c r="W14" s="13" t="str">
        <v>24 (25%)</v>
      </c>
      <c r="X14" s="13" t="str">
        <v>14 (2,5%)</v>
      </c>
      <c r="Y14" s="13" t="str">
        <f>IF(AND($F14="yes",'Fisher''s exact'!AD14&lt;&gt;""),'Fisher''s exact'!AD14,"-")</f>
        <v>0,7 (0,34;1,46)</v>
      </c>
      <c r="Z14" s="53">
        <f>IF('Fisher''s exact'!AA14&lt;&gt;"",'Fisher''s exact'!AA14,"")</f>
        <v>0.35350001908269912</v>
      </c>
      <c r="AA14" s="13" t="str">
        <v>15 (15,6%)</v>
      </c>
      <c r="AB14" s="13" t="str">
        <v>21 (3,7%)</v>
      </c>
      <c r="AC14" s="13">
        <f>IF(AND($F14="yes",'Fisher''s exact'!AH14&lt;&gt;""),'Fisher''s exact'!AH14,"-")</f>
        <v>1.4550000000000001</v>
      </c>
      <c r="AD14" s="53">
        <f>IF('Fisher''s exact'!AE14&lt;&gt;"",'Fisher''s exact'!AE14,"")</f>
        <v>0.70370370370370372</v>
      </c>
    </row>
    <row r="15" spans="1:30" x14ac:dyDescent="0.25">
      <c r="A15" s="17">
        <v>13</v>
      </c>
      <c r="B15" s="167"/>
      <c r="C15" s="170"/>
      <c r="D15" s="18" t="s">
        <v>21</v>
      </c>
      <c r="E15" s="13" t="str">
        <v>Nominal</v>
      </c>
      <c r="F15" s="13" t="s">
        <v>220</v>
      </c>
      <c r="G15" s="13" t="str">
        <v>18 (69,2%)</v>
      </c>
      <c r="H15" s="13" t="str">
        <v>74 (58,7%)</v>
      </c>
      <c r="I15" s="13" t="str">
        <f>IF(AND($F15="yes",'Fisher''s exact'!J15&lt;&gt;""),'Fisher''s exact'!J15,"-")</f>
        <v>1,53 (0,62;3,78)</v>
      </c>
      <c r="J15" s="53">
        <f>IF('Fisher''s exact'!G15&lt;&gt;"",'Fisher''s exact'!G15,"")</f>
        <v>0.38669727977592311</v>
      </c>
      <c r="K15" s="13" t="str">
        <v>36 (70,6%)</v>
      </c>
      <c r="L15" s="13" t="str">
        <v>67 (66,3%)</v>
      </c>
      <c r="M15" s="13" t="str">
        <f>IF(AND($F15="yes",'Fisher''s exact'!O15&lt;&gt;""),'Fisher''s exact'!O15,"-")</f>
        <v>1,85 (0,9;3,8)</v>
      </c>
      <c r="N15" s="53">
        <f>IF('Fisher''s exact'!L15&lt;&gt;"",'Fisher''s exact'!L15,"")</f>
        <v>0.11315652980093149</v>
      </c>
      <c r="O15" s="13" t="str">
        <v>15 (55,6%)</v>
      </c>
      <c r="P15" s="13" t="str">
        <v>75 (60%)</v>
      </c>
      <c r="Q15" s="13" t="str">
        <f>IF(AND($F15="yes",'Fisher''s exact'!T15&lt;&gt;""),'Fisher''s exact'!T15,"-")</f>
        <v>0,75 (0,33;1,75)</v>
      </c>
      <c r="R15" s="53">
        <f>IF('Fisher''s exact'!Q15&lt;&gt;"",'Fisher''s exact'!Q15,"")</f>
        <v>0.52090575003528938</v>
      </c>
      <c r="S15" s="13" t="str">
        <v>20 (50%)</v>
      </c>
      <c r="T15" s="13" t="str">
        <v>66 (58,9%)</v>
      </c>
      <c r="U15" s="13" t="str">
        <f>IF(AND($F15="yes",'Fisher''s exact'!Y15&lt;&gt;""),'Fisher''s exact'!Y15,"-")</f>
        <v>0,53 (0,26;1,11)</v>
      </c>
      <c r="V15" s="53">
        <f>IF('Fisher''s exact'!V15&lt;&gt;"",'Fisher''s exact'!V15,"")</f>
        <v>0.12986999392019999</v>
      </c>
      <c r="W15" s="13" t="str">
        <v>59 (61,5%)</v>
      </c>
      <c r="X15" s="13" t="str">
        <v>37 (6,5%)</v>
      </c>
      <c r="Y15" s="13" t="str">
        <f>IF(AND($F15="yes",'Fisher''s exact'!AD15&lt;&gt;""),'Fisher''s exact'!AD15,"-")</f>
        <v>1,03 (0,53;2,03)</v>
      </c>
      <c r="Z15" s="53">
        <f>IF('Fisher''s exact'!AA15&lt;&gt;"",'Fisher''s exact'!AA15,"")</f>
        <v>1</v>
      </c>
      <c r="AA15" s="13" t="str">
        <v>42 (43,8%)</v>
      </c>
      <c r="AB15" s="13" t="str">
        <v>59 (10,4%)</v>
      </c>
      <c r="AC15" s="13">
        <f>IF(AND($F15="yes",'Fisher''s exact'!AH15&lt;&gt;""),'Fisher''s exact'!AH15,"-")</f>
        <v>2.028</v>
      </c>
      <c r="AD15" s="53">
        <f>IF('Fisher''s exact'!AE15&lt;&gt;"",'Fisher''s exact'!AE15,"")</f>
        <v>1.031796502384738</v>
      </c>
    </row>
    <row r="16" spans="1:30" x14ac:dyDescent="0.25">
      <c r="A16" s="17">
        <v>14</v>
      </c>
      <c r="B16" s="168"/>
      <c r="C16" s="171"/>
      <c r="D16" s="18" t="s">
        <v>22</v>
      </c>
      <c r="E16" s="13" t="str">
        <v>Nominal</v>
      </c>
      <c r="F16" s="13" t="s">
        <v>220</v>
      </c>
      <c r="G16" s="13" t="str">
        <v>2 (7,7%)</v>
      </c>
      <c r="H16" s="13" t="str">
        <v>15 (11,9%)</v>
      </c>
      <c r="I16" s="13" t="str">
        <f>IF(AND($F16="yes",'Fisher''s exact'!J16&lt;&gt;""),'Fisher''s exact'!J16,"-")</f>
        <v>0,62 (0,13;2,88)</v>
      </c>
      <c r="J16" s="53">
        <f>IF('Fisher''s exact'!G16&lt;&gt;"",'Fisher''s exact'!G16,"")</f>
        <v>0.7385215436978807</v>
      </c>
      <c r="K16" s="13" t="str">
        <v>5 (9,8%)</v>
      </c>
      <c r="L16" s="13" t="str">
        <v>9 (8,9%)</v>
      </c>
      <c r="M16" s="13" t="str">
        <f>IF(AND($F16="yes",'Fisher''s exact'!O16&lt;&gt;""),'Fisher''s exact'!O16,"-")</f>
        <v>0,81 (0,27;2,43)</v>
      </c>
      <c r="N16" s="53">
        <f>IF('Fisher''s exact'!L16&lt;&gt;"",'Fisher''s exact'!L16,"")</f>
        <v>0.79111013399732577</v>
      </c>
      <c r="O16" s="13" t="str">
        <v>4 (14,8%)</v>
      </c>
      <c r="P16" s="13" t="str">
        <v>14 (11,2%)</v>
      </c>
      <c r="Q16" s="13" t="str">
        <f>IF(AND($F16="yes",'Fisher''s exact'!T16&lt;&gt;""),'Fisher''s exact'!T16,"-")</f>
        <v>1,5 (0,45;5,01)</v>
      </c>
      <c r="R16" s="53">
        <f>IF('Fisher''s exact'!Q16&lt;&gt;"",'Fisher''s exact'!Q16,"")</f>
        <v>0.50632867450159846</v>
      </c>
      <c r="S16" s="13" t="str">
        <v>7 (17,5%)</v>
      </c>
      <c r="T16" s="13" t="str">
        <v>13 (11,6%)</v>
      </c>
      <c r="U16" s="13" t="str">
        <f>IF(AND($F16="yes",'Fisher''s exact'!Y16&lt;&gt;""),'Fisher''s exact'!Y16,"-")</f>
        <v>2,16 (0,76;6,14)</v>
      </c>
      <c r="V16" s="53">
        <f>IF('Fisher''s exact'!V16&lt;&gt;"",'Fisher''s exact'!V16,"")</f>
        <v>0.15172913435028379</v>
      </c>
      <c r="W16" s="13" t="str">
        <v>13 (13,5%)</v>
      </c>
      <c r="X16" s="13" t="str">
        <v>4 (0,7%)</v>
      </c>
      <c r="Y16" s="13" t="str">
        <f>IF(AND($F16="yes",'Fisher''s exact'!AD16&lt;&gt;""),'Fisher''s exact'!AD16,"-")</f>
        <v>2,04 (0,63;6,58)</v>
      </c>
      <c r="Z16" s="53">
        <f>IF('Fisher''s exact'!AA16&lt;&gt;"",'Fisher''s exact'!AA16,"")</f>
        <v>0.29160188808573889</v>
      </c>
      <c r="AA16" s="13" t="str">
        <v>6 (6,3%)</v>
      </c>
      <c r="AB16" s="13" t="str">
        <v>8 (1,4%)</v>
      </c>
      <c r="AC16" s="13">
        <f>IF(AND($F16="yes",'Fisher''s exact'!AH16&lt;&gt;""),'Fisher''s exact'!AH16,"-")</f>
        <v>6.5810000000000004</v>
      </c>
      <c r="AD16" s="53">
        <f>IF('Fisher''s exact'!AE16&lt;&gt;"",'Fisher''s exact'!AE16,"")</f>
        <v>2.036144578313253</v>
      </c>
    </row>
    <row r="17" spans="1:30" x14ac:dyDescent="0.25">
      <c r="A17" s="17">
        <v>15</v>
      </c>
      <c r="B17" s="175" t="s">
        <v>175</v>
      </c>
      <c r="C17" s="172" t="s">
        <v>1</v>
      </c>
      <c r="D17" s="20" t="s">
        <v>23</v>
      </c>
      <c r="E17" s="13" t="str">
        <v>Nominal</v>
      </c>
      <c r="F17" s="13" t="s">
        <v>220</v>
      </c>
      <c r="G17" s="13" t="str">
        <v>23 (88,5%)</v>
      </c>
      <c r="H17" s="13" t="str">
        <v>116 (92,1%)</v>
      </c>
      <c r="I17" s="13" t="str">
        <f>IF(AND($F17="yes",'Fisher''s exact'!J17&lt;&gt;""),'Fisher''s exact'!J17,"-")</f>
        <v>0,52 (0,13;2,11)</v>
      </c>
      <c r="J17" s="53">
        <f>IF('Fisher''s exact'!G17&lt;&gt;"",'Fisher''s exact'!G17,"")</f>
        <v>0.40136883209268948</v>
      </c>
      <c r="K17" s="13" t="str">
        <v>47 (92,2%)</v>
      </c>
      <c r="L17" s="13" t="str">
        <v>92 (91,1%)</v>
      </c>
      <c r="M17" s="13" t="str">
        <f>IF(AND($F17="yes",'Fisher''s exact'!O17&lt;&gt;""),'Fisher''s exact'!O17,"-")</f>
        <v>0,88 (0,24;3,14)</v>
      </c>
      <c r="N17" s="53">
        <f>IF('Fisher''s exact'!L17&lt;&gt;"",'Fisher''s exact'!L17,"")</f>
        <v>1</v>
      </c>
      <c r="O17" s="13" t="str">
        <v>26 (96,3%)</v>
      </c>
      <c r="P17" s="13" t="str">
        <v>116 (92,8%)</v>
      </c>
      <c r="Q17" s="13" t="str">
        <f>IF(AND($F17="yes",'Fisher''s exact'!T17&lt;&gt;""),'Fisher''s exact'!T17,"-")</f>
        <v>2,26 (0,28;18,45)</v>
      </c>
      <c r="R17" s="53">
        <f>IF('Fisher''s exact'!Q17&lt;&gt;"",'Fisher''s exact'!Q17,"")</f>
        <v>0.68990622795828505</v>
      </c>
      <c r="S17" s="13" t="str">
        <v>38 (95%)</v>
      </c>
      <c r="T17" s="13" t="str">
        <v>102 (91,1%)</v>
      </c>
      <c r="U17" s="13" t="str">
        <f>IF(AND($F17="yes",'Fisher''s exact'!Y17&lt;&gt;""),'Fisher''s exact'!Y17,"-")</f>
        <v>1,66 (0,34;8,03)</v>
      </c>
      <c r="V17" s="53">
        <f>IF('Fisher''s exact'!V17&lt;&gt;"",'Fisher''s exact'!V17,"")</f>
        <v>0.72856229391629168</v>
      </c>
      <c r="W17" s="13" t="str">
        <v>91 (94,8%)</v>
      </c>
      <c r="X17" s="13" t="str">
        <v>50 (8,8%)</v>
      </c>
      <c r="Y17" s="13" t="str">
        <f>IF(AND($F17="yes",'Fisher''s exact'!AD17&lt;&gt;""),'Fisher''s exact'!AD17,"-")</f>
        <v>2,18 (0,64;7,52)</v>
      </c>
      <c r="Z17" s="53">
        <f>IF('Fisher''s exact'!AA17&lt;&gt;"",'Fisher''s exact'!AA17,"")</f>
        <v>0.2147049476143652</v>
      </c>
      <c r="AA17" s="13" t="str">
        <v>59 (61,5%)</v>
      </c>
      <c r="AB17" s="13" t="str">
        <v>80 (14,1%)</v>
      </c>
      <c r="AC17" s="13">
        <f>IF(AND($F17="yes",'Fisher''s exact'!AH17&lt;&gt;""),'Fisher''s exact'!AH17,"-")</f>
        <v>7.5170000000000003</v>
      </c>
      <c r="AD17" s="53">
        <f>IF('Fisher''s exact'!AE17&lt;&gt;"",'Fisher''s exact'!AE17,"")</f>
        <v>2.1840000000000002</v>
      </c>
    </row>
    <row r="18" spans="1:30" x14ac:dyDescent="0.25">
      <c r="A18" s="17">
        <v>16</v>
      </c>
      <c r="B18" s="176"/>
      <c r="C18" s="173"/>
      <c r="D18" s="20" t="s">
        <v>24</v>
      </c>
      <c r="E18" s="13" t="str">
        <v>Nominal</v>
      </c>
      <c r="F18" s="13" t="s">
        <v>220</v>
      </c>
      <c r="G18" s="13" t="str">
        <v>4 (15,4%)</v>
      </c>
      <c r="H18" s="13" t="str">
        <v>14 (11,1%)</v>
      </c>
      <c r="I18" s="13" t="str">
        <f>IF(AND($F18="yes",'Fisher''s exact'!J18&lt;&gt;""),'Fisher''s exact'!J18,"-")</f>
        <v>1,45 (0,44;4,84)</v>
      </c>
      <c r="J18" s="53">
        <f>IF('Fisher''s exact'!G18&lt;&gt;"",'Fisher''s exact'!G18,"")</f>
        <v>0.51394060289617127</v>
      </c>
      <c r="K18" s="13" t="str">
        <v>4 (7,8%)</v>
      </c>
      <c r="L18" s="13" t="str">
        <v>9 (8,9%)</v>
      </c>
      <c r="M18" s="13" t="str">
        <f>IF(AND($F18="yes",'Fisher''s exact'!O18&lt;&gt;""),'Fisher''s exact'!O18,"-")</f>
        <v>0,53 (0,17;1,7)</v>
      </c>
      <c r="N18" s="53">
        <f>IF('Fisher''s exact'!L18&lt;&gt;"",'Fisher''s exact'!L18,"")</f>
        <v>0.42552791748141738</v>
      </c>
      <c r="O18" s="13" t="str">
        <v>5 (18,5%)</v>
      </c>
      <c r="P18" s="13" t="str">
        <v>12 (9,6%)</v>
      </c>
      <c r="Q18" s="13" t="str">
        <f>IF(AND($F18="yes",'Fisher''s exact'!T18&lt;&gt;""),'Fisher''s exact'!T18,"-")</f>
        <v>1,96 (0,63;6,05)</v>
      </c>
      <c r="R18" s="53">
        <f>IF('Fisher''s exact'!Q18&lt;&gt;"",'Fisher''s exact'!Q18,"")</f>
        <v>0.31998169464362142</v>
      </c>
      <c r="S18" s="13" t="str">
        <v>9 (22,5%)</v>
      </c>
      <c r="T18" s="13" t="str">
        <v>13 (11,6%)</v>
      </c>
      <c r="U18" s="13" t="str">
        <f>IF(AND($F18="yes",'Fisher''s exact'!Y18&lt;&gt;""),'Fisher''s exact'!Y18,"-")</f>
        <v>3,32 (1,21;9,1)</v>
      </c>
      <c r="V18" s="53">
        <f>IF('Fisher''s exact'!V18&lt;&gt;"",'Fisher''s exact'!V18,"")</f>
        <v>2.226261892060712E-2</v>
      </c>
      <c r="W18" s="13" t="str">
        <v>15 (15,6%)</v>
      </c>
      <c r="X18" s="13" t="str">
        <v>4 (0,7%)</v>
      </c>
      <c r="Y18" s="13" t="str">
        <f>IF(AND($F18="yes",'Fisher''s exact'!AD18&lt;&gt;""),'Fisher''s exact'!AD18,"-")</f>
        <v>3,27 (0,9;11,85)</v>
      </c>
      <c r="Z18" s="53">
        <f>IF('Fisher''s exact'!AA18&lt;&gt;"",'Fisher''s exact'!AA18,"")</f>
        <v>7.0680520577941566E-2</v>
      </c>
      <c r="AA18" s="13" t="str">
        <v>7 (7,3%)</v>
      </c>
      <c r="AB18" s="13" t="str">
        <v>9 (1,6%)</v>
      </c>
      <c r="AC18" s="13">
        <f>IF(AND($F18="yes",'Fisher''s exact'!AH18&lt;&gt;""),'Fisher''s exact'!AH18,"-")</f>
        <v>11.85</v>
      </c>
      <c r="AD18" s="53">
        <f>IF('Fisher''s exact'!AE18&lt;&gt;"",'Fisher''s exact'!AE18,"")</f>
        <v>3.2716049382716048</v>
      </c>
    </row>
    <row r="19" spans="1:30" x14ac:dyDescent="0.25">
      <c r="A19" s="17">
        <v>17</v>
      </c>
      <c r="B19" s="176"/>
      <c r="C19" s="173"/>
      <c r="D19" s="20" t="s">
        <v>25</v>
      </c>
      <c r="E19" s="13" t="str">
        <v>Nominal</v>
      </c>
      <c r="F19" s="13" t="s">
        <v>220</v>
      </c>
      <c r="G19" s="13" t="str">
        <v>21 (80,8%)</v>
      </c>
      <c r="H19" s="13" t="str">
        <v>88 (69,8%)</v>
      </c>
      <c r="I19" s="13" t="str">
        <f>IF(AND($F19="yes",'Fisher''s exact'!J19&lt;&gt;""),'Fisher''s exact'!J19,"-")</f>
        <v>1,81 (0,64;5,17)</v>
      </c>
      <c r="J19" s="53">
        <f>IF('Fisher''s exact'!G19&lt;&gt;"",'Fisher''s exact'!G19,"")</f>
        <v>0.34156410036659851</v>
      </c>
      <c r="K19" s="13" t="str">
        <v>37 (72,5%)</v>
      </c>
      <c r="L19" s="13" t="str">
        <v>71 (70,3%)</v>
      </c>
      <c r="M19" s="13" t="str">
        <f>IF(AND($F19="yes",'Fisher''s exact'!O19&lt;&gt;""),'Fisher''s exact'!O19,"-")</f>
        <v>1,06 (0,5;2,26)</v>
      </c>
      <c r="N19" s="53">
        <f>IF('Fisher''s exact'!L19&lt;&gt;"",'Fisher''s exact'!L19,"")</f>
        <v>1</v>
      </c>
      <c r="O19" s="13" t="str">
        <v>17 (63%)</v>
      </c>
      <c r="P19" s="13" t="str">
        <v>90 (72%)</v>
      </c>
      <c r="Q19" s="13" t="str">
        <f>IF(AND($F19="yes",'Fisher''s exact'!T19&lt;&gt;""),'Fisher''s exact'!T19,"-")</f>
        <v>0,61 (0,25;1,47)</v>
      </c>
      <c r="R19" s="53">
        <f>IF('Fisher''s exact'!Q19&lt;&gt;"",'Fisher''s exact'!Q19,"")</f>
        <v>0.34552513584026762</v>
      </c>
      <c r="S19" s="13" t="str">
        <v>25 (62,5%)</v>
      </c>
      <c r="T19" s="13" t="str">
        <v>78 (69,6%)</v>
      </c>
      <c r="U19" s="13" t="str">
        <f>IF(AND($F19="yes",'Fisher''s exact'!Y19&lt;&gt;""),'Fisher''s exact'!Y19,"-")</f>
        <v>0,56 (0,26;1,2)</v>
      </c>
      <c r="V19" s="53">
        <f>IF('Fisher''s exact'!V19&lt;&gt;"",'Fisher''s exact'!V19,"")</f>
        <v>0.15402234556246699</v>
      </c>
      <c r="W19" s="13" t="str">
        <v>68 (70,8%)</v>
      </c>
      <c r="X19" s="13" t="str">
        <v>38 (6,7%)</v>
      </c>
      <c r="Y19" s="13" t="str">
        <f>IF(AND($F19="yes",'Fisher''s exact'!AD19&lt;&gt;""),'Fisher''s exact'!AD19,"-")</f>
        <v>0,89 (0,43;1,86)</v>
      </c>
      <c r="Z19" s="53">
        <f>IF('Fisher''s exact'!AA19&lt;&gt;"",'Fisher''s exact'!AA19,"")</f>
        <v>0.85255073089646205</v>
      </c>
      <c r="AA19" s="13" t="str">
        <v>47 (49%)</v>
      </c>
      <c r="AB19" s="13" t="str">
        <v>63 (11,1%)</v>
      </c>
      <c r="AC19" s="13">
        <f>IF(AND($F19="yes",'Fisher''s exact'!AH19&lt;&gt;""),'Fisher''s exact'!AH19,"-")</f>
        <v>1.857</v>
      </c>
      <c r="AD19" s="53">
        <f>IF('Fisher''s exact'!AE19&lt;&gt;"",'Fisher''s exact'!AE19,"")</f>
        <v>0.88850174216027877</v>
      </c>
    </row>
    <row r="20" spans="1:30" x14ac:dyDescent="0.25">
      <c r="A20" s="17">
        <v>18</v>
      </c>
      <c r="B20" s="176"/>
      <c r="C20" s="173"/>
      <c r="D20" s="20" t="s">
        <v>26</v>
      </c>
      <c r="E20" s="13" t="str">
        <v>Nominal</v>
      </c>
      <c r="F20" s="13" t="s">
        <v>220</v>
      </c>
      <c r="G20" s="13" t="str">
        <v>7 (26,9%)</v>
      </c>
      <c r="H20" s="13" t="str">
        <v>36 (28,6%)</v>
      </c>
      <c r="I20" s="13" t="str">
        <f>IF(AND($F20="yes",'Fisher''s exact'!J20&lt;&gt;""),'Fisher''s exact'!J20,"-")</f>
        <v>0,85 (0,33;2,2)</v>
      </c>
      <c r="J20" s="53">
        <f>IF('Fisher''s exact'!G20&lt;&gt;"",'Fisher''s exact'!G20,"")</f>
        <v>0.8175069399433561</v>
      </c>
      <c r="K20" s="13" t="str">
        <v>14 (27,5%)</v>
      </c>
      <c r="L20" s="13" t="str">
        <v>29 (28,7%)</v>
      </c>
      <c r="M20" s="13" t="str">
        <f>IF(AND($F20="yes",'Fisher''s exact'!O20&lt;&gt;""),'Fisher''s exact'!O20,"-")</f>
        <v>0,85 (0,41;1,8)</v>
      </c>
      <c r="N20" s="53">
        <f>IF('Fisher''s exact'!L20&lt;&gt;"",'Fisher''s exact'!L20,"")</f>
        <v>0.71118071406829264</v>
      </c>
      <c r="O20" s="13" t="str">
        <v>8 (29,6%)</v>
      </c>
      <c r="P20" s="13" t="str">
        <v>39 (31,2%)</v>
      </c>
      <c r="Q20" s="13" t="str">
        <f>IF(AND($F20="yes",'Fisher''s exact'!T20&lt;&gt;""),'Fisher''s exact'!T20,"-")</f>
        <v>1 (0,4;2,49)</v>
      </c>
      <c r="R20" s="53">
        <f>IF('Fisher''s exact'!Q20&lt;&gt;"",'Fisher''s exact'!Q20,"")</f>
        <v>1</v>
      </c>
      <c r="S20" s="13" t="str">
        <v>6 (15%)</v>
      </c>
      <c r="T20" s="13" t="str">
        <v>35 (31,3%)</v>
      </c>
      <c r="U20" s="13" t="str">
        <f>IF(AND($F20="yes",'Fisher''s exact'!Y20&lt;&gt;""),'Fisher''s exact'!Y20,"-")</f>
        <v>0,33 (0,13;0,86)</v>
      </c>
      <c r="V20" s="53">
        <f>IF('Fisher''s exact'!V20&lt;&gt;"",'Fisher''s exact'!V20,"")</f>
        <v>2.545686202176687E-2</v>
      </c>
      <c r="W20" s="13" t="str">
        <v>24 (25%)</v>
      </c>
      <c r="X20" s="13" t="str">
        <v>19 (3,4%)</v>
      </c>
      <c r="Y20" s="13" t="str">
        <f>IF(AND($F20="yes",'Fisher''s exact'!AD20&lt;&gt;""),'Fisher''s exact'!AD20,"-")</f>
        <v>0,56 (0,27;1,13)</v>
      </c>
      <c r="Z20" s="53">
        <f>IF('Fisher''s exact'!AA20&lt;&gt;"",'Fisher''s exact'!AA20,"")</f>
        <v>0.14018357752903449</v>
      </c>
      <c r="AA20" s="13" t="str">
        <v>17 (17,7%)</v>
      </c>
      <c r="AB20" s="13" t="str">
        <v>27 (4,8%)</v>
      </c>
      <c r="AC20" s="13">
        <f>IF(AND($F20="yes",'Fisher''s exact'!AH20&lt;&gt;""),'Fisher''s exact'!AH20,"-")</f>
        <v>1.1319999999999999</v>
      </c>
      <c r="AD20" s="53">
        <f>IF('Fisher''s exact'!AE20&lt;&gt;"",'Fisher''s exact'!AE20,"")</f>
        <v>0.55555555555555558</v>
      </c>
    </row>
    <row r="21" spans="1:30" x14ac:dyDescent="0.25">
      <c r="A21" s="17">
        <v>19</v>
      </c>
      <c r="B21" s="176"/>
      <c r="C21" s="173"/>
      <c r="D21" s="20" t="s">
        <v>27</v>
      </c>
      <c r="E21" s="13" t="str">
        <v>Nominal</v>
      </c>
      <c r="F21" s="13" t="s">
        <v>220</v>
      </c>
      <c r="G21" s="13" t="str">
        <v>5 (19,2%)</v>
      </c>
      <c r="H21" s="13" t="str">
        <v>28 (22,2%)</v>
      </c>
      <c r="I21" s="13" t="str">
        <f>IF(AND($F21="yes",'Fisher''s exact'!J21&lt;&gt;""),'Fisher''s exact'!J21,"-")</f>
        <v>0,8 (0,28;2,3)</v>
      </c>
      <c r="J21" s="53">
        <f>IF('Fisher''s exact'!G21&lt;&gt;"",'Fisher''s exact'!G21,"")</f>
        <v>0.7995918718668158</v>
      </c>
      <c r="K21" s="13" t="str">
        <v>12 (23,5%)</v>
      </c>
      <c r="L21" s="13" t="str">
        <v>21 (20,8%)</v>
      </c>
      <c r="M21" s="13" t="str">
        <f>IF(AND($F21="yes",'Fisher''s exact'!O21&lt;&gt;""),'Fisher''s exact'!O21,"-")</f>
        <v>1,1 (0,5;2,46)</v>
      </c>
      <c r="N21" s="53">
        <f>IF('Fisher''s exact'!L21&lt;&gt;"",'Fisher''s exact'!L21,"")</f>
        <v>0.83827375026472617</v>
      </c>
      <c r="O21" s="13" t="str">
        <v>6 (22,2%)</v>
      </c>
      <c r="P21" s="13" t="str">
        <v>30 (24%)</v>
      </c>
      <c r="Q21" s="13" t="str">
        <f>IF(AND($F21="yes",'Fisher''s exact'!T21&lt;&gt;""),'Fisher''s exact'!T21,"-")</f>
        <v>0,99 (0,36;2,69)</v>
      </c>
      <c r="R21" s="53">
        <f>IF('Fisher''s exact'!Q21&lt;&gt;"",'Fisher''s exact'!Q21,"")</f>
        <v>1</v>
      </c>
      <c r="S21" s="13" t="str">
        <v>10 (25%)</v>
      </c>
      <c r="T21" s="13" t="str">
        <v>26 (23,2%)</v>
      </c>
      <c r="U21" s="13" t="str">
        <f>IF(AND($F21="yes",'Fisher''s exact'!Y21&lt;&gt;""),'Fisher''s exact'!Y21,"-")</f>
        <v>1,22 (0,52;2,85)</v>
      </c>
      <c r="V21" s="53">
        <f>IF('Fisher''s exact'!V21&lt;&gt;"",'Fisher''s exact'!V21,"")</f>
        <v>0.66192105051318451</v>
      </c>
      <c r="W21" s="13" t="str">
        <v>22 (22,9%)</v>
      </c>
      <c r="X21" s="13" t="str">
        <v>14 (2,5%)</v>
      </c>
      <c r="Y21" s="13" t="str">
        <f>IF(AND($F21="yes",'Fisher''s exact'!AD21&lt;&gt;""),'Fisher''s exact'!AD21,"-")</f>
        <v>1,09 (0,49;2,42)</v>
      </c>
      <c r="Z21" s="53">
        <f>IF('Fisher''s exact'!AA21&lt;&gt;"",'Fisher''s exact'!AA21,"")</f>
        <v>1</v>
      </c>
      <c r="AA21" s="13" t="str">
        <v>15 (15,6%)</v>
      </c>
      <c r="AB21" s="13" t="str">
        <v>19 (3,4%)</v>
      </c>
      <c r="AC21" s="13">
        <f>IF(AND($F21="yes",'Fisher''s exact'!AH21&lt;&gt;""),'Fisher''s exact'!AH21,"-")</f>
        <v>2.4169999999999998</v>
      </c>
      <c r="AD21" s="53">
        <f>IF('Fisher''s exact'!AE21&lt;&gt;"",'Fisher''s exact'!AE21,"")</f>
        <v>1.0900900900900901</v>
      </c>
    </row>
    <row r="22" spans="1:30" x14ac:dyDescent="0.25">
      <c r="A22" s="17">
        <v>20</v>
      </c>
      <c r="B22" s="176"/>
      <c r="C22" s="174"/>
      <c r="D22" s="20" t="s">
        <v>28</v>
      </c>
      <c r="E22" s="13" t="str">
        <v>Nominal</v>
      </c>
      <c r="F22" s="13" t="s">
        <v>220</v>
      </c>
      <c r="G22" s="13" t="str">
        <v>4 (15,4%)</v>
      </c>
      <c r="H22" s="13" t="str">
        <v>23 (18,3%)</v>
      </c>
      <c r="I22" s="13" t="str">
        <f>IF(AND($F22="yes",'Fisher''s exact'!J22&lt;&gt;""),'Fisher''s exact'!J22,"-")</f>
        <v>0,81 (0,26;2,59)</v>
      </c>
      <c r="J22" s="53">
        <f>IF('Fisher''s exact'!G22&lt;&gt;"",'Fisher''s exact'!G22,"")</f>
        <v>1</v>
      </c>
      <c r="K22" s="13" t="str">
        <v>13 (25,5%)</v>
      </c>
      <c r="L22" s="13" t="str">
        <v>16 (15,8%)</v>
      </c>
      <c r="M22" s="13" t="str">
        <f>IF(AND($F22="yes",'Fisher''s exact'!O22&lt;&gt;""),'Fisher''s exact'!O22,"-")</f>
        <v>2,13 (0,91;4,95)</v>
      </c>
      <c r="N22" s="53">
        <f>IF('Fisher''s exact'!L22&lt;&gt;"",'Fisher''s exact'!L22,"")</f>
        <v>0.1140935937797755</v>
      </c>
      <c r="O22" s="13" t="str">
        <v>6 (22,2%)</v>
      </c>
      <c r="P22" s="13" t="str">
        <v>23 (18,4%)</v>
      </c>
      <c r="Q22" s="13" t="str">
        <f>IF(AND($F22="yes",'Fisher''s exact'!T22&lt;&gt;""),'Fisher''s exact'!T22,"-")</f>
        <v>1,41 (0,51;3,93)</v>
      </c>
      <c r="R22" s="53">
        <f>IF('Fisher''s exact'!Q22&lt;&gt;"",'Fisher''s exact'!Q22,"")</f>
        <v>0.57871953400048337</v>
      </c>
      <c r="S22" s="13" t="str">
        <v>8 (20%)</v>
      </c>
      <c r="T22" s="13" t="str">
        <v>18 (16,1%)</v>
      </c>
      <c r="U22" s="13" t="str">
        <f>IF(AND($F22="yes",'Fisher''s exact'!Y22&lt;&gt;""),'Fisher''s exact'!Y22,"-")</f>
        <v>1,22 (0,49;3,07)</v>
      </c>
      <c r="V22" s="53">
        <f>IF('Fisher''s exact'!V22&lt;&gt;"",'Fisher''s exact'!V22,"")</f>
        <v>0.63830365071407336</v>
      </c>
      <c r="W22" s="13" t="str">
        <v>20 (20,8%)</v>
      </c>
      <c r="X22" s="13" t="str">
        <v>9 (1,6%)</v>
      </c>
      <c r="Y22" s="13" t="str">
        <f>IF(AND($F22="yes",'Fisher''s exact'!AD22&lt;&gt;""),'Fisher''s exact'!AD22,"-")</f>
        <v>1,84 (0,73;4,68)</v>
      </c>
      <c r="Z22" s="53">
        <f>IF('Fisher''s exact'!AA22&lt;&gt;"",'Fisher''s exact'!AA22,"")</f>
        <v>0.27148199986728477</v>
      </c>
      <c r="AA22" s="13" t="str">
        <v>15 (15,6%)</v>
      </c>
      <c r="AB22" s="13" t="str">
        <v>14 (2,5%)</v>
      </c>
      <c r="AC22" s="13">
        <f>IF(AND($F22="yes",'Fisher''s exact'!AH22&lt;&gt;""),'Fisher''s exact'!AH22,"-")</f>
        <v>4.681</v>
      </c>
      <c r="AD22" s="53">
        <f>IF('Fisher''s exact'!AE22&lt;&gt;"",'Fisher''s exact'!AE22,"")</f>
        <v>1.8421052631578949</v>
      </c>
    </row>
    <row r="23" spans="1:30" x14ac:dyDescent="0.25">
      <c r="A23" s="17">
        <v>21</v>
      </c>
      <c r="B23" s="176"/>
      <c r="C23" s="172" t="s">
        <v>181</v>
      </c>
      <c r="D23" s="20" t="s">
        <v>29</v>
      </c>
      <c r="E23" s="13" t="str">
        <v>Nominal</v>
      </c>
      <c r="G23" s="13" t="str">
        <v>3 (11,5%)</v>
      </c>
      <c r="H23" s="13" t="str">
        <v>8 (6,3%)</v>
      </c>
      <c r="I23" s="13" t="str">
        <f>IF(AND($F23="yes",'Fisher''s exact'!J23&lt;&gt;""),'Fisher''s exact'!J23,"-")</f>
        <v>-</v>
      </c>
      <c r="K23" s="13" t="str">
        <v>4 (7,8%)</v>
      </c>
      <c r="L23" s="13" t="str">
        <v>6 (5,9%)</v>
      </c>
      <c r="M23" s="13" t="str">
        <f>IF(AND($F23="yes",'Fisher''s exact'!O23&lt;&gt;""),'Fisher''s exact'!O23,"-")</f>
        <v>-</v>
      </c>
      <c r="N23" s="53">
        <f>IF('Fisher''s exact'!L23&lt;&gt;"",'Fisher''s exact'!L23,"")</f>
        <v>1</v>
      </c>
      <c r="O23" s="13" t="str">
        <v>1 (3,7%)</v>
      </c>
      <c r="P23" s="13" t="str">
        <v>10 (8%)</v>
      </c>
      <c r="Q23" s="13" t="str">
        <f>IF(AND($F23="yes",'Fisher''s exact'!T23&lt;&gt;""),'Fisher''s exact'!T23,"-")</f>
        <v>-</v>
      </c>
      <c r="R23" s="53">
        <f>IF('Fisher''s exact'!Q23&lt;&gt;"",'Fisher''s exact'!Q23,"")</f>
        <v>0.68990622795828505</v>
      </c>
      <c r="S23" s="13" t="str">
        <v>3 (7,5%)</v>
      </c>
      <c r="T23" s="13" t="str">
        <v>9 (8%)</v>
      </c>
      <c r="U23" s="13" t="str">
        <f>IF(AND($F23="yes",'Fisher''s exact'!Y23&lt;&gt;""),'Fisher''s exact'!Y23,"-")</f>
        <v>-</v>
      </c>
      <c r="V23" s="53">
        <f>IF('Fisher''s exact'!V23&lt;&gt;"",'Fisher''s exact'!V23,"")</f>
        <v>1</v>
      </c>
      <c r="W23" s="13" t="str">
        <v>8 (8,3%)</v>
      </c>
      <c r="X23" s="13" t="str">
        <v>4 (0,7%)</v>
      </c>
      <c r="Y23" s="13" t="str">
        <f>IF(AND($F23="yes",'Fisher''s exact'!AD23&lt;&gt;""),'Fisher''s exact'!AD23,"-")</f>
        <v>-</v>
      </c>
      <c r="Z23" s="53">
        <f>IF('Fisher''s exact'!AA23&lt;&gt;"",'Fisher''s exact'!AA23,"")</f>
        <v>0.74705458559673865</v>
      </c>
      <c r="AA23" s="13" t="str">
        <v>5 (5,2%)</v>
      </c>
      <c r="AB23" s="13" t="str">
        <v>6 (1,1%)</v>
      </c>
      <c r="AC23" s="13" t="str">
        <f>IF(AND($F23="yes",'Fisher''s exact'!AH23&lt;&gt;""),'Fisher''s exact'!AH23,"-")</f>
        <v>-</v>
      </c>
      <c r="AD23" s="53">
        <f>IF('Fisher''s exact'!AE23&lt;&gt;"",'Fisher''s exact'!AE23,"")</f>
        <v>1.606060606060606</v>
      </c>
    </row>
    <row r="24" spans="1:30" x14ac:dyDescent="0.25">
      <c r="A24" s="17">
        <v>22</v>
      </c>
      <c r="B24" s="176"/>
      <c r="C24" s="173"/>
      <c r="D24" s="20" t="s">
        <v>30</v>
      </c>
      <c r="E24" s="13" t="str">
        <v>Nominal</v>
      </c>
      <c r="F24" s="13" t="s">
        <v>220</v>
      </c>
      <c r="G24" s="13" t="str">
        <v>23 (88,5%)</v>
      </c>
      <c r="H24" s="13" t="str">
        <v>98 (77,8%)</v>
      </c>
      <c r="I24" s="13" t="str">
        <f>IF(AND($F24="yes",'Fisher''s exact'!J24&lt;&gt;""),'Fisher''s exact'!J24,"-")</f>
        <v>2,09 (0,58;7,49)</v>
      </c>
      <c r="J24" s="53">
        <f>IF('Fisher''s exact'!G24&lt;&gt;"",'Fisher''s exact'!G24,"")</f>
        <v>0.29397434500304759</v>
      </c>
      <c r="K24" s="13" t="str">
        <v>40 (78,4%)</v>
      </c>
      <c r="L24" s="13" t="str">
        <v>79 (78,2%)</v>
      </c>
      <c r="M24" s="13" t="str">
        <f>IF(AND($F24="yes",'Fisher''s exact'!O24&lt;&gt;""),'Fisher''s exact'!O24,"-")</f>
        <v>0,84 (0,37;1,94)</v>
      </c>
      <c r="N24" s="53">
        <f>IF('Fisher''s exact'!L24&lt;&gt;"",'Fisher''s exact'!L24,"")</f>
        <v>0.67276653455931434</v>
      </c>
      <c r="O24" s="13" t="str">
        <v>20 (74,1%)</v>
      </c>
      <c r="P24" s="13" t="str">
        <v>102 (81,6%)</v>
      </c>
      <c r="Q24" s="13" t="str">
        <f>IF(AND($F24="yes",'Fisher''s exact'!T24&lt;&gt;""),'Fisher''s exact'!T24,"-")</f>
        <v>0,64 (0,24;1,7)</v>
      </c>
      <c r="R24" s="53">
        <f>IF('Fisher''s exact'!Q24&lt;&gt;"",'Fisher''s exact'!Q24,"")</f>
        <v>0.42457987961662808</v>
      </c>
      <c r="S24" s="13" t="str">
        <v>35 (87,5%)</v>
      </c>
      <c r="T24" s="13" t="str">
        <v>89 (79,5%)</v>
      </c>
      <c r="U24" s="13" t="str">
        <f>IF(AND($F24="yes",'Fisher''s exact'!Y24&lt;&gt;""),'Fisher''s exact'!Y24,"-")</f>
        <v>2,01 (0,71;5,68)</v>
      </c>
      <c r="V24" s="53">
        <f>IF('Fisher''s exact'!V24&lt;&gt;"",'Fisher''s exact'!V24,"")</f>
        <v>0.24791288707596931</v>
      </c>
      <c r="W24" s="13" t="str">
        <v>77 (80,2%)</v>
      </c>
      <c r="X24" s="13" t="str">
        <v>47 (8,3%)</v>
      </c>
      <c r="Y24" s="13" t="str">
        <f>IF(AND($F24="yes",'Fisher''s exact'!AD24&lt;&gt;""),'Fisher''s exact'!AD24,"-")</f>
        <v>0,99 (0,43;2,27)</v>
      </c>
      <c r="Z24" s="53">
        <f>IF('Fisher''s exact'!AA24&lt;&gt;"",'Fisher''s exact'!AA24,"")</f>
        <v>1</v>
      </c>
      <c r="AA24" s="13" t="str">
        <v>50 (52,1%)</v>
      </c>
      <c r="AB24" s="13" t="str">
        <v>71 (12,5%)</v>
      </c>
      <c r="AC24" s="13">
        <f>IF(AND($F24="yes",'Fisher''s exact'!AH24&lt;&gt;""),'Fisher''s exact'!AH24,"-")</f>
        <v>2.2690000000000001</v>
      </c>
      <c r="AD24" s="53">
        <f>IF('Fisher''s exact'!AE24&lt;&gt;"",'Fisher''s exact'!AE24,"")</f>
        <v>0.99064327485380121</v>
      </c>
    </row>
    <row r="25" spans="1:30" x14ac:dyDescent="0.25">
      <c r="A25" s="17">
        <v>23</v>
      </c>
      <c r="B25" s="176"/>
      <c r="C25" s="173"/>
      <c r="D25" s="20" t="s">
        <v>31</v>
      </c>
      <c r="E25" s="13" t="str">
        <v>Nominal</v>
      </c>
      <c r="G25" s="13" t="str">
        <v>0 (0%)</v>
      </c>
      <c r="H25" s="13" t="str">
        <v>3 (2,4%)</v>
      </c>
      <c r="I25" s="13" t="str">
        <f>IF(AND($F25="yes",'Fisher''s exact'!J25&lt;&gt;""),'Fisher''s exact'!J25,"-")</f>
        <v>-</v>
      </c>
      <c r="K25" s="13" t="str">
        <v>1 (2%)</v>
      </c>
      <c r="L25" s="13" t="str">
        <v>2 (2%)</v>
      </c>
      <c r="M25" s="13" t="str">
        <f>IF(AND($F25="yes",'Fisher''s exact'!O25&lt;&gt;""),'Fisher''s exact'!O25,"-")</f>
        <v>-</v>
      </c>
      <c r="N25" s="53">
        <f>IF('Fisher''s exact'!L25&lt;&gt;"",'Fisher''s exact'!L25,"")</f>
        <v>1</v>
      </c>
      <c r="O25" s="13" t="str">
        <v>1 (3,7%)</v>
      </c>
      <c r="P25" s="13" t="str">
        <v>3 (2,4%)</v>
      </c>
      <c r="Q25" s="13" t="str">
        <f>IF(AND($F25="yes",'Fisher''s exact'!T25&lt;&gt;""),'Fisher''s exact'!T25,"-")</f>
        <v>-</v>
      </c>
      <c r="R25" s="53">
        <f>IF('Fisher''s exact'!Q25&lt;&gt;"",'Fisher''s exact'!Q25,"")</f>
        <v>0.44623562216800278</v>
      </c>
      <c r="S25" s="13" t="str">
        <v>0 (0%)</v>
      </c>
      <c r="T25" s="13" t="str">
        <v>3 (2,7%)</v>
      </c>
      <c r="U25" s="13" t="str">
        <f>IF(AND($F25="yes",'Fisher''s exact'!Y25&lt;&gt;""),'Fisher''s exact'!Y25,"-")</f>
        <v>-</v>
      </c>
      <c r="V25" s="53">
        <f>IF('Fisher''s exact'!V25&lt;&gt;"",'Fisher''s exact'!V25,"")</f>
        <v>0.56667828511676555</v>
      </c>
      <c r="W25" s="13" t="str">
        <v>1 (1%)</v>
      </c>
      <c r="X25" s="13" t="str">
        <v>1 (0,2%)</v>
      </c>
      <c r="Y25" s="13" t="str">
        <f>IF(AND($F25="yes",'Fisher''s exact'!AD25&lt;&gt;""),'Fisher''s exact'!AD25,"-")</f>
        <v>-</v>
      </c>
      <c r="Z25" s="53">
        <f>IF('Fisher''s exact'!AA25&lt;&gt;"",'Fisher''s exact'!AA25,"")</f>
        <v>0.55496688741721867</v>
      </c>
      <c r="AA25" s="13" t="str">
        <v>1 (1%)</v>
      </c>
      <c r="AB25" s="13" t="str">
        <v>1 (0,2%)</v>
      </c>
      <c r="AC25" s="13" t="str">
        <f>IF(AND($F25="yes",'Fisher''s exact'!AH25&lt;&gt;""),'Fisher''s exact'!AH25,"-")</f>
        <v>-</v>
      </c>
      <c r="AD25" s="53">
        <f>IF('Fisher''s exact'!AE25&lt;&gt;"",'Fisher''s exact'!AE25,"")</f>
        <v>0.28421052631578952</v>
      </c>
    </row>
    <row r="26" spans="1:30" x14ac:dyDescent="0.25">
      <c r="A26" s="17">
        <v>24</v>
      </c>
      <c r="B26" s="176"/>
      <c r="C26" s="173"/>
      <c r="D26" s="20" t="s">
        <v>32</v>
      </c>
      <c r="E26" s="13" t="str">
        <v>Nominal</v>
      </c>
      <c r="F26" s="13" t="s">
        <v>220</v>
      </c>
      <c r="G26" s="13" t="str">
        <v>10 (38,5%)</v>
      </c>
      <c r="H26" s="13" t="str">
        <v>43 (34,1%)</v>
      </c>
      <c r="I26" s="13" t="str">
        <f>IF(AND($F26="yes",'Fisher''s exact'!J26&lt;&gt;""),'Fisher''s exact'!J26,"-")</f>
        <v>1,21 (0,51;2,88)</v>
      </c>
      <c r="J26" s="53">
        <f>IF('Fisher''s exact'!G26&lt;&gt;"",'Fisher''s exact'!G26,"")</f>
        <v>0.65895801419825339</v>
      </c>
      <c r="K26" s="13" t="str">
        <v>16 (31,4%)</v>
      </c>
      <c r="L26" s="13" t="str">
        <v>37 (36,6%)</v>
      </c>
      <c r="M26" s="13" t="str">
        <f>IF(AND($F26="yes",'Fisher''s exact'!O26&lt;&gt;""),'Fisher''s exact'!O26,"-")</f>
        <v>0,79 (0,39;1,62)</v>
      </c>
      <c r="N26" s="53">
        <f>IF('Fisher''s exact'!L26&lt;&gt;"",'Fisher''s exact'!L26,"")</f>
        <v>0.5906212761800177</v>
      </c>
      <c r="O26" s="13" t="str">
        <v>7 (25,9%)</v>
      </c>
      <c r="P26" s="13" t="str">
        <v>45 (36%)</v>
      </c>
      <c r="Q26" s="13" t="str">
        <f>IF(AND($F26="yes",'Fisher''s exact'!T26&lt;&gt;""),'Fisher''s exact'!T26,"-")</f>
        <v>0,6 (0,24;1,53)</v>
      </c>
      <c r="R26" s="53">
        <f>IF('Fisher''s exact'!Q26&lt;&gt;"",'Fisher''s exact'!Q26,"")</f>
        <v>0.37429593875625589</v>
      </c>
      <c r="S26" s="13" t="str">
        <v>10 (25%)</v>
      </c>
      <c r="T26" s="13" t="str">
        <v>35 (31,3%)</v>
      </c>
      <c r="U26" s="13" t="str">
        <f>IF(AND($F26="yes",'Fisher''s exact'!Y26&lt;&gt;""),'Fisher''s exact'!Y26,"-")</f>
        <v>0,53 (0,24;1,2)</v>
      </c>
      <c r="V26" s="53">
        <f>IF('Fisher''s exact'!V26&lt;&gt;"",'Fisher''s exact'!V26,"")</f>
        <v>0.17570813021290721</v>
      </c>
      <c r="W26" s="13" t="str">
        <v>31 (32,3%)</v>
      </c>
      <c r="X26" s="13" t="str">
        <v>21 (3,7%)</v>
      </c>
      <c r="Y26" s="13" t="str">
        <f>IF(AND($F26="yes",'Fisher''s exact'!AD26&lt;&gt;""),'Fisher''s exact'!AD26,"-")</f>
        <v>0,74 (0,37;1,46)</v>
      </c>
      <c r="Z26" s="53">
        <f>IF('Fisher''s exact'!AA26&lt;&gt;"",'Fisher''s exact'!AA26,"")</f>
        <v>0.38506366310466728</v>
      </c>
      <c r="AA26" s="13" t="str">
        <v>23 (24%)</v>
      </c>
      <c r="AB26" s="13" t="str">
        <v>32 (5,7%)</v>
      </c>
      <c r="AC26" s="13">
        <f>IF(AND($F26="yes",'Fisher''s exact'!AH26&lt;&gt;""),'Fisher''s exact'!AH26,"-")</f>
        <v>1.464</v>
      </c>
      <c r="AD26" s="53">
        <f>IF('Fisher''s exact'!AE26&lt;&gt;"",'Fisher''s exact'!AE26,"")</f>
        <v>0.73706293706293702</v>
      </c>
    </row>
    <row r="27" spans="1:30" x14ac:dyDescent="0.25">
      <c r="A27" s="17">
        <v>25</v>
      </c>
      <c r="B27" s="176"/>
      <c r="C27" s="173"/>
      <c r="D27" s="20" t="s">
        <v>33</v>
      </c>
      <c r="E27" s="13" t="str">
        <v>Nominal</v>
      </c>
      <c r="F27" s="13" t="s">
        <v>220</v>
      </c>
      <c r="G27" s="13" t="str">
        <v>5 (19,2%)</v>
      </c>
      <c r="H27" s="13" t="str">
        <v>30 (23,8%)</v>
      </c>
      <c r="I27" s="13" t="str">
        <f>IF(AND($F27="yes",'Fisher''s exact'!J27&lt;&gt;""),'Fisher''s exact'!J27,"-")</f>
        <v>0,73 (0,25;2,1)</v>
      </c>
      <c r="J27" s="53">
        <f>IF('Fisher''s exact'!G27&lt;&gt;"",'Fisher''s exact'!G27,"")</f>
        <v>0.8001534915518238</v>
      </c>
      <c r="K27" s="13" t="str">
        <v>9 (17,6%)</v>
      </c>
      <c r="L27" s="13" t="str">
        <v>25 (24,8%)</v>
      </c>
      <c r="M27" s="13" t="str">
        <f>IF(AND($F27="yes",'Fisher''s exact'!O27&lt;&gt;""),'Fisher''s exact'!O27,"-")</f>
        <v>0,59 (0,25;1,37)</v>
      </c>
      <c r="N27" s="53">
        <f>IF('Fisher''s exact'!L27&lt;&gt;"",'Fisher''s exact'!L27,"")</f>
        <v>0.23312977495297121</v>
      </c>
      <c r="O27" s="13" t="str">
        <v>6 (22,2%)</v>
      </c>
      <c r="P27" s="13" t="str">
        <v>32 (25,6%)</v>
      </c>
      <c r="Q27" s="13" t="str">
        <f>IF(AND($F27="yes",'Fisher''s exact'!T27&lt;&gt;""),'Fisher''s exact'!T27,"-")</f>
        <v>0,9 (0,33;2,45)</v>
      </c>
      <c r="R27" s="53">
        <f>IF('Fisher''s exact'!Q27&lt;&gt;"",'Fisher''s exact'!Q27,"")</f>
        <v>1</v>
      </c>
      <c r="S27" s="13" t="str">
        <v>7 (17,5%)</v>
      </c>
      <c r="T27" s="13" t="str">
        <v>27 (24,1%)</v>
      </c>
      <c r="U27" s="13" t="str">
        <f>IF(AND($F27="yes",'Fisher''s exact'!Y27&lt;&gt;""),'Fisher''s exact'!Y27,"-")</f>
        <v>0,61 (0,24;1,52)</v>
      </c>
      <c r="V27" s="53">
        <f>IF('Fisher''s exact'!V27&lt;&gt;"",'Fisher''s exact'!V27,"")</f>
        <v>0.38666644803013539</v>
      </c>
      <c r="W27" s="13" t="str">
        <v>20 (20,8%)</v>
      </c>
      <c r="X27" s="13" t="str">
        <v>19 (3,4%)</v>
      </c>
      <c r="Y27" s="13" t="str">
        <f>IF(AND($F27="yes",'Fisher''s exact'!AD27&lt;&gt;""),'Fisher''s exact'!AD27,"-")</f>
        <v>0,66 (0,31;1,41)</v>
      </c>
      <c r="Z27" s="53">
        <f>IF('Fisher''s exact'!AA27&lt;&gt;"",'Fisher''s exact'!AA27,"")</f>
        <v>0.3244438726065112</v>
      </c>
      <c r="AA27" s="13" t="str">
        <v>12 (12,5%)</v>
      </c>
      <c r="AB27" s="13" t="str">
        <v>24 (4,2%)</v>
      </c>
      <c r="AC27" s="13">
        <f>IF(AND($F27="yes",'Fisher''s exact'!AH27&lt;&gt;""),'Fisher''s exact'!AH27,"-")</f>
        <v>1.4079999999999999</v>
      </c>
      <c r="AD27" s="53">
        <f>IF('Fisher''s exact'!AE27&lt;&gt;"",'Fisher''s exact'!AE27,"")</f>
        <v>0.65789473684210531</v>
      </c>
    </row>
    <row r="28" spans="1:30" x14ac:dyDescent="0.25">
      <c r="A28" s="17">
        <v>26</v>
      </c>
      <c r="B28" s="176"/>
      <c r="C28" s="173"/>
      <c r="D28" s="20" t="s">
        <v>34</v>
      </c>
      <c r="E28" s="13" t="str">
        <v>Nominal</v>
      </c>
      <c r="G28" s="13" t="str">
        <v>3 (11,5%)</v>
      </c>
      <c r="H28" s="13" t="str">
        <v>4 (3,2%)</v>
      </c>
      <c r="I28" s="13" t="str">
        <f>IF(AND($F28="yes",'Fisher''s exact'!J28&lt;&gt;""),'Fisher''s exact'!J28,"-")</f>
        <v>-</v>
      </c>
      <c r="K28" s="13" t="str">
        <v>1 (2%)</v>
      </c>
      <c r="L28" s="13" t="str">
        <v>6 (5,9%)</v>
      </c>
      <c r="M28" s="13" t="str">
        <f>IF(AND($F28="yes",'Fisher''s exact'!O28&lt;&gt;""),'Fisher''s exact'!O28,"-")</f>
        <v>-</v>
      </c>
      <c r="N28" s="53"/>
      <c r="O28" s="13" t="str">
        <v>1 (3,7%)</v>
      </c>
      <c r="P28" s="13" t="str">
        <v>6 (4,8%)</v>
      </c>
      <c r="Q28" s="13" t="str">
        <f>IF(AND($F28="yes",'Fisher''s exact'!T28&lt;&gt;""),'Fisher''s exact'!T28,"-")</f>
        <v>-</v>
      </c>
      <c r="R28" s="53">
        <f>IF('Fisher''s exact'!Q28&lt;&gt;"",'Fisher''s exact'!Q28,"")</f>
        <v>1</v>
      </c>
      <c r="S28" s="13" t="str">
        <v>2 (5%)</v>
      </c>
      <c r="T28" s="13" t="str">
        <v>6 (5,4%)</v>
      </c>
      <c r="U28" s="13" t="str">
        <f>IF(AND($F28="yes",'Fisher''s exact'!Y28&lt;&gt;""),'Fisher''s exact'!Y28,"-")</f>
        <v>-</v>
      </c>
      <c r="V28" s="53">
        <f>IF('Fisher''s exact'!V28&lt;&gt;"",'Fisher''s exact'!V28,"")</f>
        <v>1</v>
      </c>
      <c r="W28" s="13" t="str">
        <v>5 (5,2%)</v>
      </c>
      <c r="X28" s="13" t="str">
        <v>4 (0,7%)</v>
      </c>
      <c r="Y28" s="13" t="str">
        <f>IF(AND($F28="yes",'Fisher''s exact'!AD28&lt;&gt;""),'Fisher''s exact'!AD28,"-")</f>
        <v>-</v>
      </c>
      <c r="Z28" s="53">
        <f>IF('Fisher''s exact'!AA28&lt;&gt;"",'Fisher''s exact'!AA28,"")</f>
        <v>1</v>
      </c>
      <c r="AA28" s="13" t="str">
        <v>4 (4,2%)</v>
      </c>
      <c r="AB28" s="13" t="str">
        <v>6 (1,1%)</v>
      </c>
      <c r="AC28" s="13" t="str">
        <f>IF(AND($F28="yes",'Fisher''s exact'!AH28&lt;&gt;""),'Fisher''s exact'!AH28,"-")</f>
        <v>-</v>
      </c>
      <c r="AD28" s="53">
        <f>IF('Fisher''s exact'!AE28&lt;&gt;"",'Fisher''s exact'!AE28,"")</f>
        <v>0.97069597069597069</v>
      </c>
    </row>
    <row r="29" spans="1:30" x14ac:dyDescent="0.25">
      <c r="A29" s="17">
        <v>27</v>
      </c>
      <c r="B29" s="176"/>
      <c r="C29" s="173"/>
      <c r="D29" s="20" t="s">
        <v>35</v>
      </c>
      <c r="E29" s="13" t="str">
        <v>Nominal</v>
      </c>
      <c r="G29" s="13" t="str">
        <v>1 (3,8%)</v>
      </c>
      <c r="H29" s="13" t="str">
        <v>0 (0%)</v>
      </c>
      <c r="I29" s="13" t="e">
        <f>IF(AND($F29="yes",'Fisher''s exact'!J29&lt;&gt;""),'Fisher''s exact'!J29,"-")</f>
        <v>#VALUE!</v>
      </c>
      <c r="K29" s="13" t="str">
        <v>1 (2%)</v>
      </c>
      <c r="L29" s="13" t="str">
        <v>1 (1%)</v>
      </c>
      <c r="M29" s="13" t="e">
        <f>IF(AND($F29="yes",'Fisher''s exact'!O29&lt;&gt;""),'Fisher''s exact'!O29,"-")</f>
        <v>#VALUE!</v>
      </c>
      <c r="N29" s="53"/>
      <c r="O29" s="13" t="str">
        <v>0 (0%)</v>
      </c>
      <c r="P29" s="13" t="str">
        <v>1 (0,8%)</v>
      </c>
      <c r="Q29" s="13" t="str">
        <f>IF(AND($F29="yes",'Fisher''s exact'!T29&lt;&gt;""),'Fisher''s exact'!T29,"-")</f>
        <v>-</v>
      </c>
      <c r="R29" s="53">
        <f>IF('Fisher''s exact'!Q29&lt;&gt;"",'Fisher''s exact'!Q29,"")</f>
        <v>1</v>
      </c>
      <c r="S29" s="13" t="str">
        <v>0 (0%)</v>
      </c>
      <c r="T29" s="13" t="str">
        <v>1 (0,9%)</v>
      </c>
      <c r="U29" s="13" t="str">
        <f>IF(AND($F29="yes",'Fisher''s exact'!Y29&lt;&gt;""),'Fisher''s exact'!Y29,"-")</f>
        <v>-</v>
      </c>
      <c r="V29" s="53">
        <f>IF('Fisher''s exact'!V29&lt;&gt;"",'Fisher''s exact'!V29,"")</f>
        <v>1</v>
      </c>
      <c r="W29" s="13" t="str">
        <v>1 (1%)</v>
      </c>
      <c r="X29" s="13" t="str">
        <v>1 (0,2%)</v>
      </c>
      <c r="Y29" s="13" t="e">
        <f>IF(AND($F29="yes",'Fisher''s exact'!AD29&lt;&gt;""),'Fisher''s exact'!AD29,"-")</f>
        <v>#VALUE!</v>
      </c>
      <c r="Z29" s="53">
        <f>IF('Fisher''s exact'!AA29&lt;&gt;"",'Fisher''s exact'!AA29,"")</f>
        <v>1</v>
      </c>
      <c r="AA29" s="13" t="str">
        <v>1 (1%)</v>
      </c>
      <c r="AB29" s="13" t="str">
        <v>1 (0,2%)</v>
      </c>
      <c r="AC29" s="13" t="str">
        <f>IF(AND($F29="yes",'Fisher''s exact'!AH29&lt;&gt;""),'Fisher''s exact'!AH29,"-")</f>
        <v>-</v>
      </c>
      <c r="AD29" s="53" t="str">
        <f>IF('Fisher''s exact'!AE29&lt;&gt;"",'Fisher''s exact'!AE29,"")</f>
        <v>inf</v>
      </c>
    </row>
    <row r="30" spans="1:30" x14ac:dyDescent="0.25">
      <c r="A30" s="17">
        <v>28</v>
      </c>
      <c r="B30" s="176"/>
      <c r="C30" s="173"/>
      <c r="D30" s="20" t="s">
        <v>36</v>
      </c>
      <c r="E30" s="13" t="str">
        <v>Nominal</v>
      </c>
      <c r="G30" s="13" t="str">
        <v>0 (0%)</v>
      </c>
      <c r="H30" s="13" t="str">
        <v>0 (0%)</v>
      </c>
      <c r="I30" s="13" t="str">
        <f>IF(AND($F30="yes",'Fisher''s exact'!J30&lt;&gt;""),'Fisher''s exact'!J30,"-")</f>
        <v>-</v>
      </c>
      <c r="K30" s="13" t="str">
        <v>0 (0%)</v>
      </c>
      <c r="L30" s="13" t="str">
        <v>0 (0%)</v>
      </c>
      <c r="M30" s="13" t="str">
        <f>IF(AND($F30="yes",'Fisher''s exact'!O30&lt;&gt;""),'Fisher''s exact'!O30,"-")</f>
        <v>-</v>
      </c>
      <c r="N30" s="53"/>
      <c r="O30" s="13" t="str">
        <v>0 (0%)</v>
      </c>
      <c r="P30" s="13" t="str">
        <v>0 (0%)</v>
      </c>
      <c r="Q30" s="13" t="str">
        <f>IF(AND($F30="yes",'Fisher''s exact'!T30&lt;&gt;""),'Fisher''s exact'!T30,"-")</f>
        <v>-</v>
      </c>
      <c r="R30" s="53">
        <f>IF('Fisher''s exact'!Q30&lt;&gt;"",'Fisher''s exact'!Q30,"")</f>
        <v>1</v>
      </c>
      <c r="S30" s="13" t="str">
        <v>0 (0%)</v>
      </c>
      <c r="T30" s="13" t="str">
        <v>0 (0%)</v>
      </c>
      <c r="U30" s="13" t="str">
        <f>IF(AND($F30="yes",'Fisher''s exact'!Y30&lt;&gt;""),'Fisher''s exact'!Y30,"-")</f>
        <v>-</v>
      </c>
      <c r="V30" s="53">
        <f>IF('Fisher''s exact'!V30&lt;&gt;"",'Fisher''s exact'!V30,"")</f>
        <v>1</v>
      </c>
      <c r="W30" s="13" t="str">
        <v>0 (0%)</v>
      </c>
      <c r="X30" s="13" t="str">
        <v>0 (0%)</v>
      </c>
      <c r="Y30" s="13" t="str">
        <f>IF(AND($F30="yes",'Fisher''s exact'!AD30&lt;&gt;""),'Fisher''s exact'!AD30,"-")</f>
        <v>-</v>
      </c>
      <c r="Z30" s="53">
        <f>IF('Fisher''s exact'!AA30&lt;&gt;"",'Fisher''s exact'!AA30,"")</f>
        <v>1</v>
      </c>
      <c r="AA30" s="13" t="str">
        <v>0 (0%)</v>
      </c>
      <c r="AB30" s="13" t="str">
        <v>0 (0%)</v>
      </c>
      <c r="AC30" s="13" t="str">
        <f>IF(AND($F30="yes",'Fisher''s exact'!AH30&lt;&gt;""),'Fisher''s exact'!AH30,"-")</f>
        <v>-</v>
      </c>
      <c r="AD30" s="53" t="str">
        <f>IF('Fisher''s exact'!AE30&lt;&gt;"",'Fisher''s exact'!AE30,"")</f>
        <v/>
      </c>
    </row>
    <row r="31" spans="1:30" x14ac:dyDescent="0.25">
      <c r="A31" s="17">
        <v>29</v>
      </c>
      <c r="B31" s="176"/>
      <c r="C31" s="173"/>
      <c r="D31" s="20" t="s">
        <v>37</v>
      </c>
      <c r="E31" s="13" t="str">
        <v>Nominal</v>
      </c>
      <c r="G31" s="13" t="str">
        <v>3 (11,5%)</v>
      </c>
      <c r="H31" s="13" t="str">
        <v>5 (4%)</v>
      </c>
      <c r="I31" s="13" t="str">
        <f>IF(AND($F31="yes",'Fisher''s exact'!J31&lt;&gt;""),'Fisher''s exact'!J31,"-")</f>
        <v>-</v>
      </c>
      <c r="K31" s="13" t="str">
        <v>4 (7,8%)</v>
      </c>
      <c r="L31" s="13" t="str">
        <v>6 (5,9%)</v>
      </c>
      <c r="M31" s="13" t="str">
        <f>IF(AND($F31="yes",'Fisher''s exact'!O31&lt;&gt;""),'Fisher''s exact'!O31,"-")</f>
        <v>-</v>
      </c>
      <c r="N31" s="53"/>
      <c r="O31" s="13" t="str">
        <v>1 (3,7%)</v>
      </c>
      <c r="P31" s="13" t="str">
        <v>6 (4,8%)</v>
      </c>
      <c r="Q31" s="13" t="str">
        <f>IF(AND($F31="yes",'Fisher''s exact'!T31&lt;&gt;""),'Fisher''s exact'!T31,"-")</f>
        <v>-</v>
      </c>
      <c r="R31" s="53">
        <f>IF('Fisher''s exact'!Q31&lt;&gt;"",'Fisher''s exact'!Q31,"")</f>
        <v>1</v>
      </c>
      <c r="S31" s="13" t="str">
        <v>2 (5%)</v>
      </c>
      <c r="T31" s="13" t="str">
        <v>6 (5,4%)</v>
      </c>
      <c r="U31" s="13" t="str">
        <f>IF(AND($F31="yes",'Fisher''s exact'!Y31&lt;&gt;""),'Fisher''s exact'!Y31,"-")</f>
        <v>-</v>
      </c>
      <c r="V31" s="53">
        <f>IF('Fisher''s exact'!V31&lt;&gt;"",'Fisher''s exact'!V31,"")</f>
        <v>1</v>
      </c>
      <c r="W31" s="13" t="str">
        <v>7 (7,3%)</v>
      </c>
      <c r="X31" s="13" t="str">
        <v>4 (0,7%)</v>
      </c>
      <c r="Y31" s="13" t="str">
        <f>IF(AND($F31="yes",'Fisher''s exact'!AD31&lt;&gt;""),'Fisher''s exact'!AD31,"-")</f>
        <v>-</v>
      </c>
      <c r="Z31" s="53">
        <f>IF('Fisher''s exact'!AA31&lt;&gt;"",'Fisher''s exact'!AA31,"")</f>
        <v>0.25898672634162029</v>
      </c>
      <c r="AA31" s="13" t="str">
        <v>6 (6,3%)</v>
      </c>
      <c r="AB31" s="13" t="str">
        <v>5 (0,9%)</v>
      </c>
      <c r="AC31" s="13" t="str">
        <f>IF(AND($F31="yes",'Fisher''s exact'!AH31&lt;&gt;""),'Fisher''s exact'!AH31,"-")</f>
        <v>-</v>
      </c>
      <c r="AD31" s="53">
        <f>IF('Fisher''s exact'!AE31&lt;&gt;"",'Fisher''s exact'!AE31,"")</f>
        <v>4.3258426966292136</v>
      </c>
    </row>
    <row r="32" spans="1:30" x14ac:dyDescent="0.25">
      <c r="A32" s="17">
        <v>30</v>
      </c>
      <c r="B32" s="176"/>
      <c r="C32" s="173"/>
      <c r="D32" s="20" t="s">
        <v>38</v>
      </c>
      <c r="E32" s="13" t="str">
        <v>Nominal</v>
      </c>
      <c r="G32" s="13" t="str">
        <v>1 (3,8%)</v>
      </c>
      <c r="H32" s="13" t="str">
        <v>2 (1,6%)</v>
      </c>
      <c r="I32" s="13" t="str">
        <f>IF(AND($F32="yes",'Fisher''s exact'!J32&lt;&gt;""),'Fisher''s exact'!J32,"-")</f>
        <v>-</v>
      </c>
      <c r="K32" s="13" t="str">
        <v>2 (3,9%)</v>
      </c>
      <c r="L32" s="13" t="str">
        <v>2 (2%)</v>
      </c>
      <c r="M32" s="13" t="str">
        <f>IF(AND($F32="yes",'Fisher''s exact'!O32&lt;&gt;""),'Fisher''s exact'!O32,"-")</f>
        <v>-</v>
      </c>
      <c r="N32" s="53"/>
      <c r="O32" s="13" t="str">
        <v>0 (0%)</v>
      </c>
      <c r="P32" s="13" t="str">
        <v>3 (2,4%)</v>
      </c>
      <c r="Q32" s="13" t="str">
        <f>IF(AND($F32="yes",'Fisher''s exact'!T32&lt;&gt;""),'Fisher''s exact'!T32,"-")</f>
        <v>-</v>
      </c>
      <c r="R32" s="53">
        <f>IF('Fisher''s exact'!Q32&lt;&gt;"",'Fisher''s exact'!Q32,"")</f>
        <v>1</v>
      </c>
      <c r="S32" s="13" t="str">
        <v>0 (0%)</v>
      </c>
      <c r="T32" s="13" t="str">
        <v>1 (0,9%)</v>
      </c>
      <c r="U32" s="13" t="str">
        <f>IF(AND($F32="yes",'Fisher''s exact'!Y32&lt;&gt;""),'Fisher''s exact'!Y32,"-")</f>
        <v>-</v>
      </c>
      <c r="V32" s="53">
        <f>IF('Fisher''s exact'!V32&lt;&gt;"",'Fisher''s exact'!V32,"")</f>
        <v>0.56667828511676555</v>
      </c>
      <c r="W32" s="13" t="str">
        <v>2 (2,1%)</v>
      </c>
      <c r="X32" s="13" t="str">
        <v>1 (0,2%)</v>
      </c>
      <c r="Y32" s="13" t="str">
        <f>IF(AND($F32="yes",'Fisher''s exact'!AD32&lt;&gt;""),'Fisher''s exact'!AD32,"-")</f>
        <v>-</v>
      </c>
      <c r="Z32" s="53">
        <f>IF('Fisher''s exact'!AA32&lt;&gt;"",'Fisher''s exact'!AA32,"")</f>
        <v>1</v>
      </c>
      <c r="AA32" s="13" t="str">
        <v>2 (2,1%)</v>
      </c>
      <c r="AB32" s="13" t="str">
        <v>2 (0,4%)</v>
      </c>
      <c r="AC32" s="13" t="str">
        <f>IF(AND($F32="yes",'Fisher''s exact'!AH32&lt;&gt;""),'Fisher''s exact'!AH32,"-")</f>
        <v>-</v>
      </c>
      <c r="AD32" s="53">
        <f>IF('Fisher''s exact'!AE32&lt;&gt;"",'Fisher''s exact'!AE32,"")</f>
        <v>1.1702127659574471</v>
      </c>
    </row>
    <row r="33" spans="1:30" x14ac:dyDescent="0.25">
      <c r="A33" s="17">
        <v>31</v>
      </c>
      <c r="B33" s="176"/>
      <c r="C33" s="173"/>
      <c r="D33" s="20" t="s">
        <v>39</v>
      </c>
      <c r="E33" s="13" t="str">
        <v>Nominal</v>
      </c>
      <c r="G33" s="13" t="str">
        <v>1 (3,8%)</v>
      </c>
      <c r="H33" s="13" t="str">
        <v>8 (6,3%)</v>
      </c>
      <c r="I33" s="13" t="str">
        <f>IF(AND($F33="yes",'Fisher''s exact'!J33&lt;&gt;""),'Fisher''s exact'!J33,"-")</f>
        <v>-</v>
      </c>
      <c r="K33" s="13" t="str">
        <v>2 (3,9%)</v>
      </c>
      <c r="L33" s="13" t="str">
        <v>5 (5%)</v>
      </c>
      <c r="M33" s="13" t="str">
        <f>IF(AND($F33="yes",'Fisher''s exact'!O33&lt;&gt;""),'Fisher''s exact'!O33,"-")</f>
        <v>-</v>
      </c>
      <c r="N33" s="53"/>
      <c r="O33" s="13" t="str">
        <v>0 (0%)</v>
      </c>
      <c r="P33" s="13" t="str">
        <v>7 (5,6%)</v>
      </c>
      <c r="Q33" s="13" t="str">
        <f>IF(AND($F33="yes",'Fisher''s exact'!T33&lt;&gt;""),'Fisher''s exact'!T33,"-")</f>
        <v>-</v>
      </c>
      <c r="R33" s="53">
        <f>IF('Fisher''s exact'!Q33&lt;&gt;"",'Fisher''s exact'!Q33,"")</f>
        <v>0.36275123403891679</v>
      </c>
      <c r="S33" s="13" t="str">
        <v>2 (5%)</v>
      </c>
      <c r="T33" s="13" t="str">
        <v>7 (6,3%)</v>
      </c>
      <c r="U33" s="13" t="str">
        <f>IF(AND($F33="yes",'Fisher''s exact'!Y33&lt;&gt;""),'Fisher''s exact'!Y33,"-")</f>
        <v>-</v>
      </c>
      <c r="V33" s="53">
        <f>IF('Fisher''s exact'!V33&lt;&gt;"",'Fisher''s exact'!V33,"")</f>
        <v>1</v>
      </c>
      <c r="W33" s="13" t="str">
        <v>4 (4,2%)</v>
      </c>
      <c r="X33" s="13" t="str">
        <v>1 (0,2%)</v>
      </c>
      <c r="Y33" s="13" t="str">
        <f>IF(AND($F33="yes",'Fisher''s exact'!AD33&lt;&gt;""),'Fisher''s exact'!AD33,"-")</f>
        <v>-</v>
      </c>
      <c r="Z33" s="53">
        <f>IF('Fisher''s exact'!AA33&lt;&gt;"",'Fisher''s exact'!AA33,"")</f>
        <v>0.29067106054008718</v>
      </c>
      <c r="AA33" s="13" t="str">
        <v>3 (3,1%)</v>
      </c>
      <c r="AB33" s="13" t="str">
        <v>4 (0,7%)</v>
      </c>
      <c r="AC33" s="13" t="str">
        <f>IF(AND($F33="yes",'Fisher''s exact'!AH33&lt;&gt;""),'Fisher''s exact'!AH33,"-")</f>
        <v>-</v>
      </c>
      <c r="AD33" s="53">
        <f>IF('Fisher''s exact'!AE33&lt;&gt;"",'Fisher''s exact'!AE33,"")</f>
        <v>0.44347826086956521</v>
      </c>
    </row>
    <row r="34" spans="1:30" x14ac:dyDescent="0.25">
      <c r="A34" s="17">
        <v>32</v>
      </c>
      <c r="B34" s="176"/>
      <c r="C34" s="173"/>
      <c r="D34" s="20" t="s">
        <v>40</v>
      </c>
      <c r="E34" s="13" t="str">
        <v>Nominal</v>
      </c>
      <c r="G34" s="13" t="str">
        <v>0 (0%)</v>
      </c>
      <c r="H34" s="13" t="str">
        <v>3 (2,4%)</v>
      </c>
      <c r="I34" s="13" t="str">
        <f>IF(AND($F34="yes",'Fisher''s exact'!J34&lt;&gt;""),'Fisher''s exact'!J34,"-")</f>
        <v>-</v>
      </c>
      <c r="K34" s="13" t="str">
        <v>1 (2%)</v>
      </c>
      <c r="L34" s="13" t="str">
        <v>2 (2%)</v>
      </c>
      <c r="M34" s="13" t="str">
        <f>IF(AND($F34="yes",'Fisher''s exact'!O34&lt;&gt;""),'Fisher''s exact'!O34,"-")</f>
        <v>-</v>
      </c>
      <c r="N34" s="53"/>
      <c r="O34" s="13" t="str">
        <v>2 (7,4%)</v>
      </c>
      <c r="P34" s="13" t="str">
        <v>3 (2,4%)</v>
      </c>
      <c r="Q34" s="13" t="str">
        <f>IF(AND($F34="yes",'Fisher''s exact'!T34&lt;&gt;""),'Fisher''s exact'!T34,"-")</f>
        <v>-</v>
      </c>
      <c r="R34" s="53">
        <f>IF('Fisher''s exact'!Q34&lt;&gt;"",'Fisher''s exact'!Q34,"")</f>
        <v>8.1561519693272924E-2</v>
      </c>
      <c r="S34" s="13" t="str">
        <v>1 (2,5%)</v>
      </c>
      <c r="T34" s="13" t="str">
        <v>3 (2,7%)</v>
      </c>
      <c r="U34" s="13" t="str">
        <f>IF(AND($F34="yes",'Fisher''s exact'!Y34&lt;&gt;""),'Fisher''s exact'!Y34,"-")</f>
        <v>-</v>
      </c>
      <c r="V34" s="53">
        <f>IF('Fisher''s exact'!V34&lt;&gt;"",'Fisher''s exact'!V34,"")</f>
        <v>1</v>
      </c>
      <c r="W34" s="13" t="str">
        <v>3 (3,1%)</v>
      </c>
      <c r="X34" s="13" t="str">
        <v>2 (0,4%)</v>
      </c>
      <c r="Y34" s="13" t="e">
        <f>IF(AND($F34="yes",'Fisher''s exact'!AD34&lt;&gt;""),'Fisher''s exact'!AD34,"-")</f>
        <v>#VALUE!</v>
      </c>
      <c r="Z34" s="53">
        <f>IF('Fisher''s exact'!AA34&lt;&gt;"",'Fisher''s exact'!AA34,"")</f>
        <v>0.2973161380271872</v>
      </c>
      <c r="AA34" s="13" t="str">
        <v>1 (1%)</v>
      </c>
      <c r="AB34" s="13" t="str">
        <v>2 (0,4%)</v>
      </c>
      <c r="AC34" s="13" t="str">
        <f>IF(AND($F34="yes",'Fisher''s exact'!AH34&lt;&gt;""),'Fisher''s exact'!AH34,"-")</f>
        <v>-</v>
      </c>
      <c r="AD34" s="53" t="str">
        <f>IF('Fisher''s exact'!AE34&lt;&gt;"",'Fisher''s exact'!AE34,"")</f>
        <v>inf</v>
      </c>
    </row>
    <row r="35" spans="1:30" x14ac:dyDescent="0.25">
      <c r="A35" s="17">
        <v>33</v>
      </c>
      <c r="B35" s="176"/>
      <c r="C35" s="174"/>
      <c r="D35" s="20" t="s">
        <v>41</v>
      </c>
      <c r="E35" s="13" t="str">
        <v>Nominal</v>
      </c>
      <c r="G35" s="13" t="str">
        <v>0 (0%)</v>
      </c>
      <c r="H35" s="13" t="str">
        <v>2 (1,6%)</v>
      </c>
      <c r="I35" s="13" t="str">
        <f>IF(AND($F35="yes",'Fisher''s exact'!J35&lt;&gt;""),'Fisher''s exact'!J35,"-")</f>
        <v>-</v>
      </c>
      <c r="K35" s="13" t="str">
        <v>0 (0%)</v>
      </c>
      <c r="L35" s="13" t="str">
        <v>1 (1%)</v>
      </c>
      <c r="M35" s="13" t="str">
        <f>IF(AND($F35="yes",'Fisher''s exact'!O35&lt;&gt;""),'Fisher''s exact'!O35,"-")</f>
        <v>-</v>
      </c>
      <c r="N35" s="53"/>
      <c r="O35" s="13" t="str">
        <v>0 (0%)</v>
      </c>
      <c r="P35" s="13" t="str">
        <v>2 (1,6%)</v>
      </c>
      <c r="Q35" s="13" t="str">
        <f>IF(AND($F35="yes",'Fisher''s exact'!T35&lt;&gt;""),'Fisher''s exact'!T35,"-")</f>
        <v>-</v>
      </c>
      <c r="R35" s="53">
        <f>IF('Fisher''s exact'!Q35&lt;&gt;"",'Fisher''s exact'!Q35,"")</f>
        <v>1</v>
      </c>
      <c r="S35" s="13" t="str">
        <v>0 (0%)</v>
      </c>
      <c r="T35" s="13" t="str">
        <v>1 (0,9%)</v>
      </c>
      <c r="U35" s="13" t="str">
        <f>IF(AND($F35="yes",'Fisher''s exact'!Y35&lt;&gt;""),'Fisher''s exact'!Y35,"-")</f>
        <v>-</v>
      </c>
      <c r="V35" s="53">
        <f>IF('Fisher''s exact'!V35&lt;&gt;"",'Fisher''s exact'!V35,"")</f>
        <v>1</v>
      </c>
      <c r="W35" s="13" t="str">
        <v>0 (0%)</v>
      </c>
      <c r="X35" s="13" t="str">
        <v>1 (0,2%)</v>
      </c>
      <c r="Y35" s="13" t="str">
        <f>IF(AND($F35="yes",'Fisher''s exact'!AD35&lt;&gt;""),'Fisher''s exact'!AD35,"-")</f>
        <v>-</v>
      </c>
      <c r="Z35" s="53">
        <f>IF('Fisher''s exact'!AA35&lt;&gt;"",'Fisher''s exact'!AA35,"")</f>
        <v>0.13419309864064141</v>
      </c>
      <c r="AA35" s="13" t="str">
        <v>0 (0%)</v>
      </c>
      <c r="AB35" s="13" t="str">
        <v>1 (0,2%)</v>
      </c>
      <c r="AC35" s="13" t="str">
        <f>IF(AND($F35="yes",'Fisher''s exact'!AH35&lt;&gt;""),'Fisher''s exact'!AH35,"-")</f>
        <v>-</v>
      </c>
      <c r="AD35" s="53">
        <f>IF('Fisher''s exact'!AE35&lt;&gt;"",'Fisher''s exact'!AE35,"")</f>
        <v>0</v>
      </c>
    </row>
    <row r="36" spans="1:30" x14ac:dyDescent="0.25">
      <c r="A36" s="17">
        <v>34</v>
      </c>
      <c r="B36" s="176"/>
      <c r="C36" s="172" t="s">
        <v>180</v>
      </c>
      <c r="D36" s="20" t="s">
        <v>42</v>
      </c>
      <c r="E36" s="13" t="str">
        <v>Nominal</v>
      </c>
      <c r="G36" s="13" t="str">
        <v>3 (11,5%)</v>
      </c>
      <c r="H36" s="13" t="str">
        <v>5 (4%)</v>
      </c>
      <c r="I36" s="13" t="str">
        <f>IF(AND($F36="yes",'Fisher''s exact'!J36&lt;&gt;""),'Fisher''s exact'!J36,"-")</f>
        <v>-</v>
      </c>
      <c r="K36" s="13" t="str">
        <v>4 (7,8%)</v>
      </c>
      <c r="L36" s="13" t="str">
        <v>6 (5,9%)</v>
      </c>
      <c r="M36" s="13" t="str">
        <f>IF(AND($F36="yes",'Fisher''s exact'!O36&lt;&gt;""),'Fisher''s exact'!O36,"-")</f>
        <v>-</v>
      </c>
      <c r="N36" s="53"/>
      <c r="O36" s="13" t="str">
        <v>1 (3,7%)</v>
      </c>
      <c r="P36" s="13" t="str">
        <v>6 (4,8%)</v>
      </c>
      <c r="Q36" s="13" t="str">
        <f>IF(AND($F36="yes",'Fisher''s exact'!T36&lt;&gt;""),'Fisher''s exact'!T36,"-")</f>
        <v>-</v>
      </c>
      <c r="R36" s="53">
        <f>IF('Fisher''s exact'!Q36&lt;&gt;"",'Fisher''s exact'!Q36,"")</f>
        <v>1</v>
      </c>
      <c r="S36" s="13" t="str">
        <v>4 (10%)</v>
      </c>
      <c r="T36" s="13" t="str">
        <v>7 (6,3%)</v>
      </c>
      <c r="U36" s="13" t="str">
        <f>IF(AND($F36="yes",'Fisher''s exact'!Y36&lt;&gt;""),'Fisher''s exact'!Y36,"-")</f>
        <v>-</v>
      </c>
      <c r="V36" s="53">
        <f>IF('Fisher''s exact'!V36&lt;&gt;"",'Fisher''s exact'!V36,"")</f>
        <v>0.208046425867805</v>
      </c>
      <c r="W36" s="13" t="str">
        <v>8 (8,3%)</v>
      </c>
      <c r="X36" s="13" t="str">
        <v>4 (0,7%)</v>
      </c>
      <c r="Y36" s="13" t="e">
        <f>IF(AND($F36="yes",'Fisher''s exact'!AD36&lt;&gt;""),'Fisher''s exact'!AD36,"-")</f>
        <v>#VALUE!</v>
      </c>
      <c r="Z36" s="53">
        <f>IF('Fisher''s exact'!AA36&lt;&gt;"",'Fisher''s exact'!AA36,"")</f>
        <v>2.6671132912697251E-2</v>
      </c>
      <c r="AA36" s="13" t="str">
        <v>5 (5,2%)</v>
      </c>
      <c r="AB36" s="13" t="str">
        <v>6 (1,1%)</v>
      </c>
      <c r="AC36" s="13" t="str">
        <f>IF(AND($F36="yes",'Fisher''s exact'!AH36&lt;&gt;""),'Fisher''s exact'!AH36,"-")</f>
        <v>-</v>
      </c>
      <c r="AD36" s="53" t="str">
        <f>IF('Fisher''s exact'!AE36&lt;&gt;"",'Fisher''s exact'!AE36,"")</f>
        <v>inf</v>
      </c>
    </row>
    <row r="37" spans="1:30" x14ac:dyDescent="0.25">
      <c r="A37" s="17">
        <v>35</v>
      </c>
      <c r="B37" s="176"/>
      <c r="C37" s="173"/>
      <c r="D37" s="20" t="s">
        <v>43</v>
      </c>
      <c r="E37" s="13" t="str">
        <v>Nominal</v>
      </c>
      <c r="G37" s="13" t="str">
        <v>2 (7,7%)</v>
      </c>
      <c r="H37" s="13" t="str">
        <v>4 (3,2%)</v>
      </c>
      <c r="I37" s="13" t="str">
        <f>IF(AND($F37="yes",'Fisher''s exact'!J37&lt;&gt;""),'Fisher''s exact'!J37,"-")</f>
        <v>-</v>
      </c>
      <c r="K37" s="13" t="str">
        <v>1 (2%)</v>
      </c>
      <c r="L37" s="13" t="str">
        <v>3 (3%)</v>
      </c>
      <c r="M37" s="13" t="str">
        <f>IF(AND($F37="yes",'Fisher''s exact'!O37&lt;&gt;""),'Fisher''s exact'!O37,"-")</f>
        <v>-</v>
      </c>
      <c r="N37" s="53"/>
      <c r="O37" s="13" t="str">
        <v>2 (7,4%)</v>
      </c>
      <c r="P37" s="13" t="str">
        <v>3 (2,4%)</v>
      </c>
      <c r="Q37" s="13" t="str">
        <f>IF(AND($F37="yes",'Fisher''s exact'!T37&lt;&gt;""),'Fisher''s exact'!T37,"-")</f>
        <v>-</v>
      </c>
      <c r="R37" s="53">
        <f>IF('Fisher''s exact'!Q37&lt;&gt;"",'Fisher''s exact'!Q37,"")</f>
        <v>0.2888618033791569</v>
      </c>
      <c r="S37" s="13" t="str">
        <v>4 (10%)</v>
      </c>
      <c r="T37" s="13" t="str">
        <v>4 (3,6%)</v>
      </c>
      <c r="U37" s="13" t="str">
        <f>IF(AND($F37="yes",'Fisher''s exact'!Y37&lt;&gt;""),'Fisher''s exact'!Y37,"-")</f>
        <v>-</v>
      </c>
      <c r="V37" s="53">
        <f>IF('Fisher''s exact'!V37&lt;&gt;"",'Fisher''s exact'!V37,"")</f>
        <v>4.1651374981745211E-2</v>
      </c>
      <c r="W37" s="13" t="str">
        <v>5 (5,2%)</v>
      </c>
      <c r="X37" s="13" t="str">
        <v>1 (0,2%)</v>
      </c>
      <c r="Y37" s="13" t="str">
        <f>IF(AND($F37="yes",'Fisher''s exact'!AD37&lt;&gt;""),'Fisher''s exact'!AD37,"-")</f>
        <v>-</v>
      </c>
      <c r="Z37" s="53">
        <f>IF('Fisher''s exact'!AA37&lt;&gt;"",'Fisher''s exact'!AA37,"")</f>
        <v>0.41443986957120871</v>
      </c>
      <c r="AA37" s="13" t="str">
        <v>3 (3,1%)</v>
      </c>
      <c r="AB37" s="13" t="str">
        <v>3 (0,5%)</v>
      </c>
      <c r="AC37" s="13" t="str">
        <f>IF(AND($F37="yes",'Fisher''s exact'!AH37&lt;&gt;""),'Fisher''s exact'!AH37,"-")</f>
        <v>-</v>
      </c>
      <c r="AD37" s="53">
        <f>IF('Fisher''s exact'!AE37&lt;&gt;"",'Fisher''s exact'!AE37,"")</f>
        <v>3.0219780219780219</v>
      </c>
    </row>
    <row r="38" spans="1:30" x14ac:dyDescent="0.25">
      <c r="A38" s="17">
        <v>36</v>
      </c>
      <c r="B38" s="176"/>
      <c r="C38" s="173"/>
      <c r="D38" s="20" t="s">
        <v>44</v>
      </c>
      <c r="E38" s="13" t="str">
        <v>Nominal</v>
      </c>
      <c r="G38" s="13" t="str">
        <v>0 (0%)</v>
      </c>
      <c r="H38" s="13" t="str">
        <v>0 (0%)</v>
      </c>
      <c r="I38" s="13" t="str">
        <f>IF(AND($F38="yes",'Fisher''s exact'!J38&lt;&gt;""),'Fisher''s exact'!J38,"-")</f>
        <v>-</v>
      </c>
      <c r="K38" s="13" t="str">
        <v>0 (0%)</v>
      </c>
      <c r="L38" s="13" t="str">
        <v>0 (0%)</v>
      </c>
      <c r="M38" s="13" t="str">
        <f>IF(AND($F38="yes",'Fisher''s exact'!O38&lt;&gt;""),'Fisher''s exact'!O38,"-")</f>
        <v>-</v>
      </c>
      <c r="N38" s="53"/>
      <c r="O38" s="13" t="str">
        <v>0 (0%)</v>
      </c>
      <c r="P38" s="13" t="str">
        <v>0 (0%)</v>
      </c>
      <c r="Q38" s="13" t="str">
        <f>IF(AND($F38="yes",'Fisher''s exact'!T38&lt;&gt;""),'Fisher''s exact'!T38,"-")</f>
        <v>-</v>
      </c>
      <c r="R38" s="53">
        <f>IF('Fisher''s exact'!Q38&lt;&gt;"",'Fisher''s exact'!Q38,"")</f>
        <v>1</v>
      </c>
      <c r="S38" s="13" t="str">
        <v>0 (0%)</v>
      </c>
      <c r="T38" s="13" t="str">
        <v>0 (0%)</v>
      </c>
      <c r="U38" s="13" t="str">
        <f>IF(AND($F38="yes",'Fisher''s exact'!Y38&lt;&gt;""),'Fisher''s exact'!Y38,"-")</f>
        <v>-</v>
      </c>
      <c r="V38" s="53">
        <f>IF('Fisher''s exact'!V38&lt;&gt;"",'Fisher''s exact'!V38,"")</f>
        <v>1</v>
      </c>
      <c r="W38" s="13" t="str">
        <v>0 (0%)</v>
      </c>
      <c r="X38" s="13" t="str">
        <v>0 (0%)</v>
      </c>
      <c r="Y38" s="13" t="str">
        <f>IF(AND($F38="yes",'Fisher''s exact'!AD38&lt;&gt;""),'Fisher''s exact'!AD38,"-")</f>
        <v>-</v>
      </c>
      <c r="Z38" s="53">
        <f>IF('Fisher''s exact'!AA38&lt;&gt;"",'Fisher''s exact'!AA38,"")</f>
        <v>1</v>
      </c>
      <c r="AA38" s="13" t="str">
        <v>0 (0%)</v>
      </c>
      <c r="AB38" s="13" t="str">
        <v>0 (0%)</v>
      </c>
      <c r="AC38" s="13" t="str">
        <f>IF(AND($F38="yes",'Fisher''s exact'!AH38&lt;&gt;""),'Fisher''s exact'!AH38,"-")</f>
        <v>-</v>
      </c>
      <c r="AD38" s="53" t="str">
        <f>IF('Fisher''s exact'!AE38&lt;&gt;"",'Fisher''s exact'!AE38,"")</f>
        <v/>
      </c>
    </row>
    <row r="39" spans="1:30" x14ac:dyDescent="0.25">
      <c r="A39" s="17">
        <v>37</v>
      </c>
      <c r="B39" s="176"/>
      <c r="C39" s="173"/>
      <c r="D39" s="20" t="s">
        <v>45</v>
      </c>
      <c r="E39" s="13" t="str">
        <v>Nominal</v>
      </c>
      <c r="G39" s="13" t="str">
        <v>3 (11,5%)</v>
      </c>
      <c r="H39" s="13" t="str">
        <v>7 (5,6%)</v>
      </c>
      <c r="I39" s="13" t="str">
        <f>IF(AND($F39="yes",'Fisher''s exact'!J39&lt;&gt;""),'Fisher''s exact'!J39,"-")</f>
        <v>-</v>
      </c>
      <c r="K39" s="13" t="str">
        <v>4 (7,8%)</v>
      </c>
      <c r="L39" s="13" t="str">
        <v>7 (6,9%)</v>
      </c>
      <c r="M39" s="13" t="str">
        <f>IF(AND($F39="yes",'Fisher''s exact'!O39&lt;&gt;""),'Fisher''s exact'!O39,"-")</f>
        <v>-</v>
      </c>
      <c r="N39" s="53"/>
      <c r="O39" s="13" t="str">
        <v>6 (22,2%)</v>
      </c>
      <c r="P39" s="13" t="str">
        <v>7 (5,6%)</v>
      </c>
      <c r="Q39" s="13" t="str">
        <f>IF(AND($F39="yes",'Fisher''s exact'!T39&lt;&gt;""),'Fisher''s exact'!T39,"-")</f>
        <v>-</v>
      </c>
      <c r="R39" s="53">
        <f>IF('Fisher''s exact'!Q39&lt;&gt;"",'Fisher''s exact'!Q39,"")</f>
        <v>4.5514140914567017E-3</v>
      </c>
      <c r="S39" s="13" t="str">
        <v>5 (12,5%)</v>
      </c>
      <c r="T39" s="13" t="str">
        <v>7 (6,3%)</v>
      </c>
      <c r="U39" s="13" t="str">
        <f>IF(AND($F39="yes",'Fisher''s exact'!Y39&lt;&gt;""),'Fisher''s exact'!Y39,"-")</f>
        <v>-</v>
      </c>
      <c r="V39" s="53">
        <f>IF('Fisher''s exact'!V39&lt;&gt;"",'Fisher''s exact'!V39,"")</f>
        <v>0.1588379056416816</v>
      </c>
      <c r="W39" s="13" t="str">
        <v>10 (10,4%)</v>
      </c>
      <c r="X39" s="13" t="str">
        <v>3 (0,5%)</v>
      </c>
      <c r="Y39" s="13" t="str">
        <f>IF(AND($F39="yes",'Fisher''s exact'!AD39&lt;&gt;""),'Fisher''s exact'!AD39,"-")</f>
        <v>-</v>
      </c>
      <c r="Z39" s="53">
        <f>IF('Fisher''s exact'!AA39&lt;&gt;"",'Fisher''s exact'!AA39,"")</f>
        <v>5.55221563886606E-2</v>
      </c>
      <c r="AA39" s="13" t="str">
        <v>7 (7,3%)</v>
      </c>
      <c r="AB39" s="13" t="str">
        <v>6 (1,1%)</v>
      </c>
      <c r="AC39" s="13" t="str">
        <f>IF(AND($F39="yes",'Fisher''s exact'!AH39&lt;&gt;""),'Fisher''s exact'!AH39,"-")</f>
        <v>-</v>
      </c>
      <c r="AD39" s="53">
        <f>IF('Fisher''s exact'!AE39&lt;&gt;"",'Fisher''s exact'!AE39,"")</f>
        <v>6.3953488372093021</v>
      </c>
    </row>
    <row r="40" spans="1:30" x14ac:dyDescent="0.25">
      <c r="A40" s="17">
        <v>38</v>
      </c>
      <c r="B40" s="176"/>
      <c r="C40" s="173"/>
      <c r="D40" s="20" t="s">
        <v>46</v>
      </c>
      <c r="E40" s="13" t="str">
        <v>Nominal</v>
      </c>
      <c r="F40" s="13" t="s">
        <v>220</v>
      </c>
      <c r="G40" s="13" t="str">
        <v>12 (46,2%)</v>
      </c>
      <c r="H40" s="13" t="str">
        <v>39 (31%)</v>
      </c>
      <c r="I40" s="13" t="str">
        <f>IF(AND($F40="yes",'Fisher''s exact'!J40&lt;&gt;""),'Fisher''s exact'!J40,"-")</f>
        <v>1,84 (0,78;4,34)</v>
      </c>
      <c r="J40" s="53">
        <f>IF('Fisher''s exact'!G40&lt;&gt;"",'Fisher''s exact'!G40,"")</f>
        <v>0.17741153755617031</v>
      </c>
      <c r="K40" s="13" t="str">
        <v>15 (29,4%)</v>
      </c>
      <c r="L40" s="13" t="str">
        <v>30 (29,7%)</v>
      </c>
      <c r="M40" s="13" t="str">
        <f>IF(AND($F40="yes",'Fisher''s exact'!O40&lt;&gt;""),'Fisher''s exact'!O40,"-")</f>
        <v>0,72 (0,35;1,49)</v>
      </c>
      <c r="N40" s="53">
        <f>IF('Fisher''s exact'!L40&lt;&gt;"",'Fisher''s exact'!L40,"")</f>
        <v>0.46941471578502642</v>
      </c>
      <c r="O40" s="13" t="str">
        <v>15 (55,6%)</v>
      </c>
      <c r="P40" s="13" t="str">
        <v>42 (33,6%)</v>
      </c>
      <c r="Q40" s="13" t="str">
        <f>IF(AND($F40="yes",'Fisher''s exact'!T40&lt;&gt;""),'Fisher''s exact'!T40,"-")</f>
        <v>2,97 (1,27;6,96)</v>
      </c>
      <c r="R40" s="53">
        <f>IF('Fisher''s exact'!Q40&lt;&gt;"",'Fisher''s exact'!Q40,"")</f>
        <v>1.371887022487272E-2</v>
      </c>
      <c r="S40" s="13" t="str">
        <v>16 (40%)</v>
      </c>
      <c r="T40" s="13" t="str">
        <v>38 (33,9%)</v>
      </c>
      <c r="U40" s="13" t="str">
        <f>IF(AND($F40="yes",'Fisher''s exact'!Y40&lt;&gt;""),'Fisher''s exact'!Y40,"-")</f>
        <v>1,41 (0,67;2,97)</v>
      </c>
      <c r="V40" s="53">
        <f>IF('Fisher''s exact'!V40&lt;&gt;"",'Fisher''s exact'!V40,"")</f>
        <v>0.43812132678970878</v>
      </c>
      <c r="W40" s="13" t="str">
        <v>35 (36,5%)</v>
      </c>
      <c r="X40" s="13" t="str">
        <v>17 (3%)</v>
      </c>
      <c r="Y40" s="13" t="str">
        <f>IF(AND($F40="yes",'Fisher''s exact'!AD40&lt;&gt;""),'Fisher''s exact'!AD40,"-")</f>
        <v>1,32 (0,65;2,66)</v>
      </c>
      <c r="Z40" s="53">
        <f>IF('Fisher''s exact'!AA40&lt;&gt;"",'Fisher''s exact'!AA40,"")</f>
        <v>0.48249832331289139</v>
      </c>
      <c r="AA40" s="13" t="str">
        <v>22 (22,9%)</v>
      </c>
      <c r="AB40" s="13" t="str">
        <v>27 (4,8%)</v>
      </c>
      <c r="AC40" s="13">
        <f>IF(AND($F40="yes",'Fisher''s exact'!AH40&lt;&gt;""),'Fisher''s exact'!AH40,"-")</f>
        <v>2.6640000000000001</v>
      </c>
      <c r="AD40" s="53">
        <f>IF('Fisher''s exact'!AE40&lt;&gt;"",'Fisher''s exact'!AE40,"")</f>
        <v>1.316297010607522</v>
      </c>
    </row>
    <row r="41" spans="1:30" x14ac:dyDescent="0.25">
      <c r="A41" s="17">
        <v>39</v>
      </c>
      <c r="B41" s="176"/>
      <c r="C41" s="173"/>
      <c r="D41" s="161" t="s">
        <v>609</v>
      </c>
      <c r="E41" s="13" t="str">
        <v>Nominal</v>
      </c>
      <c r="G41" s="13" t="str">
        <v>12 (46,2%)</v>
      </c>
      <c r="H41" s="13" t="str">
        <v>43 (34,1%)</v>
      </c>
      <c r="K41" s="13" t="str">
        <v>17 (33,3%)</v>
      </c>
      <c r="L41" s="13" t="str">
        <v>34 (33,7%)</v>
      </c>
      <c r="M41" s="13"/>
      <c r="N41" s="53"/>
      <c r="O41" s="13" t="str">
        <v>17 (63%)</v>
      </c>
      <c r="P41" s="13" t="str">
        <v>45 (36%)</v>
      </c>
      <c r="Q41" s="13"/>
      <c r="R41" s="53"/>
      <c r="S41" s="13" t="str">
        <v>17 (42,5%)</v>
      </c>
      <c r="T41" s="13" t="str">
        <v>41 (36,6%)</v>
      </c>
      <c r="U41" s="13"/>
      <c r="V41" s="53"/>
      <c r="W41" s="13" t="str">
        <v>39 (40,6%)</v>
      </c>
      <c r="X41" s="13" t="str">
        <v>19 (3,4%)</v>
      </c>
      <c r="Y41" s="13"/>
      <c r="Z41" s="53"/>
      <c r="AA41" s="13" t="str">
        <v>24 (25%)</v>
      </c>
      <c r="AB41" s="13" t="str">
        <v>30 (5,3%)</v>
      </c>
      <c r="AC41" s="13"/>
      <c r="AD41" s="53"/>
    </row>
    <row r="42" spans="1:30" x14ac:dyDescent="0.25">
      <c r="A42" s="17">
        <v>40</v>
      </c>
      <c r="B42" s="176"/>
      <c r="C42" s="173"/>
      <c r="D42" s="20" t="s">
        <v>47</v>
      </c>
      <c r="E42" s="13" t="str">
        <v>Nominal</v>
      </c>
      <c r="G42" s="13" t="str">
        <v>2 (7,7%)</v>
      </c>
      <c r="H42" s="13" t="str">
        <v>9 (7,1%)</v>
      </c>
      <c r="I42" s="13" t="str">
        <f>IF(AND($F42="yes",'Fisher''s exact'!J42&lt;&gt;""),'Fisher''s exact'!J42,"-")</f>
        <v>-</v>
      </c>
      <c r="K42" s="13" t="str">
        <v>2 (3,9%)</v>
      </c>
      <c r="L42" s="13" t="str">
        <v>5 (5%)</v>
      </c>
      <c r="M42" s="13" t="str">
        <f>IF(AND($F42="yes",'Fisher''s exact'!O42&lt;&gt;""),'Fisher''s exact'!O42,"-")</f>
        <v>-</v>
      </c>
      <c r="N42" s="53"/>
      <c r="O42" s="13" t="str">
        <v>4 (14,8%)</v>
      </c>
      <c r="P42" s="13" t="str">
        <v>9 (7,2%)</v>
      </c>
      <c r="Q42" s="13" t="str">
        <f>IF(AND($F42="yes",'Fisher''s exact'!T42&lt;&gt;""),'Fisher''s exact'!T42,"-")</f>
        <v>-</v>
      </c>
      <c r="R42" s="53">
        <f>IF('Fisher''s exact'!Q42&lt;&gt;"",'Fisher''s exact'!Q42,"")</f>
        <v>0.1072897448852452</v>
      </c>
      <c r="S42" s="13" t="str">
        <v>5 (12,5%)</v>
      </c>
      <c r="T42" s="13" t="str">
        <v>8 (7,1%)</v>
      </c>
      <c r="U42" s="13" t="str">
        <f>IF(AND($F42="yes",'Fisher''s exact'!Y42&lt;&gt;""),'Fisher''s exact'!Y42,"-")</f>
        <v>-</v>
      </c>
      <c r="V42" s="53">
        <f>IF('Fisher''s exact'!V42&lt;&gt;"",'Fisher''s exact'!V42,"")</f>
        <v>0.1588379056416816</v>
      </c>
      <c r="W42" s="13" t="str">
        <v>7 (7,3%)</v>
      </c>
      <c r="X42" s="13" t="str">
        <v>3 (0,5%)</v>
      </c>
      <c r="Y42" s="13" t="str">
        <f>IF(AND($F42="yes",'Fisher''s exact'!AD42&lt;&gt;""),'Fisher''s exact'!AD42,"-")</f>
        <v>-</v>
      </c>
      <c r="Z42" s="53">
        <f>IF('Fisher''s exact'!AA42&lt;&gt;"",'Fisher''s exact'!AA42,"")</f>
        <v>1</v>
      </c>
      <c r="AA42" s="13" t="str">
        <v>4 (4,2%)</v>
      </c>
      <c r="AB42" s="13" t="str">
        <v>4 (0,7%)</v>
      </c>
      <c r="AC42" s="13" t="str">
        <f>IF(AND($F42="yes",'Fisher''s exact'!AH42&lt;&gt;""),'Fisher''s exact'!AH42,"-")</f>
        <v>-</v>
      </c>
      <c r="AD42" s="53">
        <f>IF('Fisher''s exact'!AE42&lt;&gt;"",'Fisher''s exact'!AE42,"")</f>
        <v>1.02247191011236</v>
      </c>
    </row>
    <row r="43" spans="1:30" x14ac:dyDescent="0.25">
      <c r="A43" s="17">
        <v>41</v>
      </c>
      <c r="B43" s="176"/>
      <c r="C43" s="173"/>
      <c r="D43" s="20" t="s">
        <v>48</v>
      </c>
      <c r="E43" s="13" t="str">
        <v>Nominal</v>
      </c>
      <c r="G43" s="13" t="str">
        <v>0 (0%)</v>
      </c>
      <c r="H43" s="13" t="str">
        <v>1 (0,8%)</v>
      </c>
      <c r="I43" s="13" t="str">
        <f>IF(AND($F43="yes",'Fisher''s exact'!J43&lt;&gt;""),'Fisher''s exact'!J43,"-")</f>
        <v>-</v>
      </c>
      <c r="K43" s="13" t="str">
        <v>1 (2%)</v>
      </c>
      <c r="L43" s="13" t="str">
        <v>1 (1%)</v>
      </c>
      <c r="M43" s="13" t="e">
        <f>IF(AND($F43="yes",'Fisher''s exact'!O43&lt;&gt;""),'Fisher''s exact'!O43,"-")</f>
        <v>#VALUE!</v>
      </c>
      <c r="N43" s="53"/>
      <c r="O43" s="13" t="str">
        <v>1 (3,7%)</v>
      </c>
      <c r="P43" s="13" t="str">
        <v>1 (0,8%)</v>
      </c>
      <c r="Q43" s="13" t="e">
        <f>IF(AND($F43="yes",'Fisher''s exact'!T43&lt;&gt;""),'Fisher''s exact'!T43,"-")</f>
        <v>#VALUE!</v>
      </c>
      <c r="R43" s="53">
        <f>IF('Fisher''s exact'!Q43&lt;&gt;"",'Fisher''s exact'!Q43,"")</f>
        <v>0.17763157894736839</v>
      </c>
      <c r="S43" s="13" t="str">
        <v>0 (0%)</v>
      </c>
      <c r="T43" s="13" t="str">
        <v>1 (0,9%)</v>
      </c>
      <c r="U43" s="13" t="str">
        <f>IF(AND($F43="yes",'Fisher''s exact'!Y43&lt;&gt;""),'Fisher''s exact'!Y43,"-")</f>
        <v>-</v>
      </c>
      <c r="V43" s="53">
        <f>IF('Fisher''s exact'!V43&lt;&gt;"",'Fisher''s exact'!V43,"")</f>
        <v>1</v>
      </c>
      <c r="W43" s="13" t="str">
        <v>1 (1%)</v>
      </c>
      <c r="X43" s="13" t="str">
        <v>1 (0,2%)</v>
      </c>
      <c r="Y43" s="13" t="e">
        <f>IF(AND($F43="yes",'Fisher''s exact'!AD43&lt;&gt;""),'Fisher''s exact'!AD43,"-")</f>
        <v>#VALUE!</v>
      </c>
      <c r="Z43" s="53">
        <f>IF('Fisher''s exact'!AA43&lt;&gt;"",'Fisher''s exact'!AA43,"")</f>
        <v>1</v>
      </c>
      <c r="AA43" s="13" t="str">
        <v>1 (1%)</v>
      </c>
      <c r="AB43" s="13" t="str">
        <v>1 (0,2%)</v>
      </c>
      <c r="AC43" s="13" t="str">
        <f>IF(AND($F43="yes",'Fisher''s exact'!AH43&lt;&gt;""),'Fisher''s exact'!AH43,"-")</f>
        <v>-</v>
      </c>
      <c r="AD43" s="53" t="str">
        <f>IF('Fisher''s exact'!AE43&lt;&gt;"",'Fisher''s exact'!AE43,"")</f>
        <v>inf</v>
      </c>
    </row>
    <row r="44" spans="1:30" x14ac:dyDescent="0.25">
      <c r="A44" s="17">
        <v>42</v>
      </c>
      <c r="B44" s="176"/>
      <c r="C44" s="174"/>
      <c r="D44" s="158" t="s">
        <v>221</v>
      </c>
      <c r="E44" s="13" t="str">
        <v>Nominal</v>
      </c>
      <c r="F44" s="13" t="s">
        <v>220</v>
      </c>
      <c r="G44" s="13" t="str">
        <v>2 (7,7%)</v>
      </c>
      <c r="H44" s="13" t="str">
        <v>10 (7,9%)</v>
      </c>
      <c r="I44" s="13" t="str">
        <f>IF(AND($F44="yes",'Fisher''s exact'!J44&lt;&gt;""),'Fisher''s exact'!J44,"-")</f>
        <v>1,49 (0,64;3,5)</v>
      </c>
      <c r="J44" s="53">
        <f>IF('Fisher''s exact'!G44&lt;&gt;"",'Fisher''s exact'!G44,"")</f>
        <v>0.38135421880947029</v>
      </c>
      <c r="K44" s="13" t="str">
        <v>3 (5,9%)</v>
      </c>
      <c r="L44" s="13" t="str">
        <v>6 (5,9%)</v>
      </c>
      <c r="M44" s="13" t="str">
        <f>IF(AND($F44="yes",'Fisher''s exact'!O44&lt;&gt;""),'Fisher''s exact'!O44,"-")</f>
        <v>0,73 (0,36;1,48)</v>
      </c>
      <c r="N44" s="53">
        <f>IF('Fisher''s exact'!L44&lt;&gt;"",'Fisher''s exact'!L44,"")</f>
        <v>0.47975546734684188</v>
      </c>
      <c r="O44" s="13" t="str">
        <v>5 (18,5%)</v>
      </c>
      <c r="P44" s="13" t="str">
        <v>10 (8%)</v>
      </c>
      <c r="Q44" s="13" t="str">
        <f>IF(AND($F44="yes",'Fisher''s exact'!T44&lt;&gt;""),'Fisher''s exact'!T44,"-")</f>
        <v>4,25 (1,76;10,29)</v>
      </c>
      <c r="R44" s="53">
        <f>IF('Fisher''s exact'!Q44&lt;&gt;"",'Fisher''s exact'!Q44,"")</f>
        <v>1.7693259457330481E-3</v>
      </c>
      <c r="S44" s="13" t="str">
        <v>5 (12,5%)</v>
      </c>
      <c r="T44" s="13" t="str">
        <v>9 (8%)</v>
      </c>
      <c r="U44" s="13" t="str">
        <f>IF(AND($F44="yes",'Fisher''s exact'!Y44&lt;&gt;""),'Fisher''s exact'!Y44,"-")</f>
        <v>1,47 (0,71;3,07)</v>
      </c>
      <c r="V44" s="53">
        <f>IF('Fisher''s exact'!V44&lt;&gt;"",'Fisher''s exact'!V44,"")</f>
        <v>0.3448869880948815</v>
      </c>
      <c r="W44" s="13" t="str">
        <v>8 (8,3%)</v>
      </c>
      <c r="X44" s="13" t="str">
        <v>4 (0,7%)</v>
      </c>
      <c r="Y44" s="13" t="str">
        <f>IF(AND($F44="yes",'Fisher''s exact'!AD44&lt;&gt;""),'Fisher''s exact'!AD44,"-")</f>
        <v>1,51 (0,76;3,01)</v>
      </c>
      <c r="Z44" s="53">
        <f>IF('Fisher''s exact'!AA44&lt;&gt;"",'Fisher''s exact'!AA44,"")</f>
        <v>0.29970117520209172</v>
      </c>
      <c r="AA44" s="13" t="str">
        <v>5 (5,2%)</v>
      </c>
      <c r="AB44" s="13" t="str">
        <v>5 (0,9%)</v>
      </c>
      <c r="AC44" s="13">
        <f>IF(AND($F44="yes",'Fisher''s exact'!AH44&lt;&gt;""),'Fisher''s exact'!AH44,"-")</f>
        <v>3.0129999999999999</v>
      </c>
      <c r="AD44" s="53">
        <f>IF('Fisher''s exact'!AE44&lt;&gt;"",'Fisher''s exact'!AE44,"")</f>
        <v>1.5079365079365079</v>
      </c>
    </row>
    <row r="45" spans="1:30" x14ac:dyDescent="0.25">
      <c r="A45" s="17">
        <v>43</v>
      </c>
      <c r="B45" s="176"/>
      <c r="C45" s="172" t="s">
        <v>400</v>
      </c>
      <c r="D45" s="21" t="s">
        <v>49</v>
      </c>
      <c r="E45" s="13" t="str">
        <v>Nominal</v>
      </c>
      <c r="F45" s="13" t="s">
        <v>220</v>
      </c>
      <c r="G45" s="13" t="str">
        <v>5 (19,2%)</v>
      </c>
      <c r="H45" s="13" t="str">
        <v>28 (22,2%)</v>
      </c>
      <c r="I45" s="13" t="str">
        <f>IF(AND($F45="yes",'Fisher''s exact'!J45&lt;&gt;""),'Fisher''s exact'!J45,"-")</f>
        <v>0,83 (0,29;2,41)</v>
      </c>
      <c r="J45" s="53">
        <f>IF('Fisher''s exact'!G45&lt;&gt;"",'Fisher''s exact'!G45,"")</f>
        <v>1</v>
      </c>
      <c r="K45" s="13" t="str">
        <v>11 (21,6%)</v>
      </c>
      <c r="L45" s="13" t="str">
        <v>24 (23,8%)</v>
      </c>
      <c r="M45" s="13" t="str">
        <f>IF(AND($F45="yes",'Fisher''s exact'!O45&lt;&gt;""),'Fisher''s exact'!O45,"-")</f>
        <v>0,99 (0,44;2,24)</v>
      </c>
      <c r="N45" s="53">
        <f>IF('Fisher''s exact'!L45&lt;&gt;"",'Fisher''s exact'!L45,"")</f>
        <v>1</v>
      </c>
      <c r="O45" s="13" t="str">
        <v>4 (14,8%)</v>
      </c>
      <c r="P45" s="13" t="str">
        <v>25 (20%)</v>
      </c>
      <c r="Q45" s="13" t="str">
        <f>IF(AND($F45="yes",'Fisher''s exact'!T45&lt;&gt;""),'Fisher''s exact'!T45,"-")</f>
        <v>0,58 (0,18;1,8)</v>
      </c>
      <c r="R45" s="53">
        <f>IF('Fisher''s exact'!Q45&lt;&gt;"",'Fisher''s exact'!Q45,"")</f>
        <v>0.44432291744889801</v>
      </c>
      <c r="S45" s="13" t="str">
        <v>9 (22,5%)</v>
      </c>
      <c r="T45" s="13" t="str">
        <v>21 (18,8%)</v>
      </c>
      <c r="U45" s="13" t="str">
        <f>IF(AND($F45="yes",'Fisher''s exact'!Y45&lt;&gt;""),'Fisher''s exact'!Y45,"-")</f>
        <v>1,06 (0,45;2,54)</v>
      </c>
      <c r="V45" s="53">
        <f>IF('Fisher''s exact'!V45&lt;&gt;"",'Fisher''s exact'!V45,"")</f>
        <v>1</v>
      </c>
      <c r="W45" s="13" t="str">
        <v>21 (21,9%)</v>
      </c>
      <c r="X45" s="13" t="str">
        <v>12 (2,1%)</v>
      </c>
      <c r="Y45" s="13" t="str">
        <f>IF(AND($F45="yes",'Fisher''s exact'!AD45&lt;&gt;""),'Fisher''s exact'!AD45,"-")</f>
        <v>1,03 (0,46;2,29)</v>
      </c>
      <c r="Z45" s="53">
        <f>IF('Fisher''s exact'!AA45&lt;&gt;"",'Fisher''s exact'!AA45,"")</f>
        <v>1</v>
      </c>
      <c r="AA45" s="13" t="str">
        <v>13 (13,5%)</v>
      </c>
      <c r="AB45" s="13" t="str">
        <v>20 (3,5%)</v>
      </c>
      <c r="AC45" s="13">
        <f>IF(AND($F45="yes",'Fisher''s exact'!AH45&lt;&gt;""),'Fisher''s exact'!AH45,"-")</f>
        <v>2.2869999999999999</v>
      </c>
      <c r="AD45" s="53">
        <f>IF('Fisher''s exact'!AE45&lt;&gt;"",'Fisher''s exact'!AE45,"")</f>
        <v>1.0266666666666671</v>
      </c>
    </row>
    <row r="46" spans="1:30" x14ac:dyDescent="0.25">
      <c r="A46" s="17">
        <v>44</v>
      </c>
      <c r="B46" s="176"/>
      <c r="C46" s="173"/>
      <c r="D46" s="21" t="s">
        <v>50</v>
      </c>
      <c r="E46" s="13" t="str">
        <v>Nominal</v>
      </c>
      <c r="F46" s="13" t="s">
        <v>220</v>
      </c>
      <c r="G46" s="13" t="str">
        <v>19 (73,1%)</v>
      </c>
      <c r="H46" s="13" t="str">
        <v>67 (53,2%)</v>
      </c>
      <c r="I46" s="13" t="str">
        <f>IF(AND($F46="yes",'Fisher''s exact'!J46&lt;&gt;""),'Fisher''s exact'!J46,"-")</f>
        <v>2,24 (0,88;5,71)</v>
      </c>
      <c r="J46" s="53">
        <f>IF('Fisher''s exact'!G46&lt;&gt;"",'Fisher''s exact'!G46,"")</f>
        <v>0.12570880849404709</v>
      </c>
      <c r="K46" s="13" t="str">
        <v>33 (64,7%)</v>
      </c>
      <c r="L46" s="13" t="str">
        <v>56 (55,4%)</v>
      </c>
      <c r="M46" s="13" t="str">
        <f>IF(AND($F46="yes",'Fisher''s exact'!O46&lt;&gt;""),'Fisher''s exact'!O46,"-")</f>
        <v>1,53 (0,77;3,07)</v>
      </c>
      <c r="N46" s="53">
        <f>IF('Fisher''s exact'!L46&lt;&gt;"",'Fisher''s exact'!L46,"")</f>
        <v>0.29660889293406822</v>
      </c>
      <c r="O46" s="13" t="str">
        <v>16 (59,3%)</v>
      </c>
      <c r="P46" s="13" t="str">
        <v>76 (60,8%)</v>
      </c>
      <c r="Q46" s="13" t="str">
        <f>IF(AND($F46="yes",'Fisher''s exact'!T46&lt;&gt;""),'Fisher''s exact'!T46,"-")</f>
        <v>1,07 (0,46;2,49)</v>
      </c>
      <c r="R46" s="53">
        <f>IF('Fisher''s exact'!Q46&lt;&gt;"",'Fisher''s exact'!Q46,"")</f>
        <v>1</v>
      </c>
      <c r="S46" s="13" t="str">
        <v>23 (57,5%)</v>
      </c>
      <c r="T46" s="13" t="str">
        <v>69 (61,6%)</v>
      </c>
      <c r="U46" s="13" t="str">
        <f>IF(AND($F46="yes",'Fisher''s exact'!Y46&lt;&gt;""),'Fisher''s exact'!Y46,"-")</f>
        <v>0,98 (0,47;2,03)</v>
      </c>
      <c r="V46" s="53">
        <f>IF('Fisher''s exact'!V46&lt;&gt;"",'Fisher''s exact'!V46,"")</f>
        <v>1</v>
      </c>
      <c r="W46" s="13" t="str">
        <v>56 (58,3%)</v>
      </c>
      <c r="X46" s="13" t="str">
        <v>35 (6,2%)</v>
      </c>
      <c r="Y46" s="13" t="str">
        <f>IF(AND($F46="yes",'Fisher''s exact'!AD46&lt;&gt;""),'Fisher''s exact'!AD46,"-")</f>
        <v>1,05 (0,54;2,05)</v>
      </c>
      <c r="Z46" s="53">
        <f>IF('Fisher''s exact'!AA46&lt;&gt;"",'Fisher''s exact'!AA46,"")</f>
        <v>1</v>
      </c>
      <c r="AA46" s="13" t="str">
        <v>41 (42,7%)</v>
      </c>
      <c r="AB46" s="13" t="str">
        <v>48 (8,5%)</v>
      </c>
      <c r="AC46" s="13">
        <f>IF(AND($F46="yes",'Fisher''s exact'!AH46&lt;&gt;""),'Fisher''s exact'!AH46,"-")</f>
        <v>2.0459999999999998</v>
      </c>
      <c r="AD46" s="53">
        <f>IF('Fisher''s exact'!AE46&lt;&gt;"",'Fisher''s exact'!AE46,"")</f>
        <v>1.05</v>
      </c>
    </row>
    <row r="47" spans="1:30" x14ac:dyDescent="0.25">
      <c r="A47" s="17">
        <v>45</v>
      </c>
      <c r="B47" s="176"/>
      <c r="C47" s="173"/>
      <c r="D47" s="21" t="s">
        <v>51</v>
      </c>
      <c r="E47" s="13" t="str">
        <v>Nominal</v>
      </c>
      <c r="G47" s="13" t="str">
        <v>1 (3,8%)</v>
      </c>
      <c r="H47" s="13" t="str">
        <v>12 (9,5%)</v>
      </c>
      <c r="I47" s="13" t="str">
        <f>IF(AND($F47="yes",'Fisher''s exact'!J47&lt;&gt;""),'Fisher''s exact'!J47,"-")</f>
        <v>-</v>
      </c>
      <c r="K47" s="13" t="str">
        <v>1 (2%)</v>
      </c>
      <c r="L47" s="13" t="str">
        <v>9 (8,9%)</v>
      </c>
      <c r="M47" s="13" t="str">
        <f>IF(AND($F47="yes",'Fisher''s exact'!O47&lt;&gt;""),'Fisher''s exact'!O47,"-")</f>
        <v>-</v>
      </c>
      <c r="N47" s="53"/>
      <c r="O47" s="13" t="str">
        <v>4 (14,8%)</v>
      </c>
      <c r="P47" s="13" t="str">
        <v>11 (8,8%)</v>
      </c>
      <c r="Q47" s="13" t="str">
        <f>IF(AND($F47="yes",'Fisher''s exact'!T47&lt;&gt;""),'Fisher''s exact'!T47,"-")</f>
        <v>-</v>
      </c>
      <c r="R47" s="53">
        <f>IF('Fisher''s exact'!Q47&lt;&gt;"",'Fisher''s exact'!Q47,"")</f>
        <v>0.24874307027602241</v>
      </c>
      <c r="S47" s="13" t="str">
        <v>3 (7,5%)</v>
      </c>
      <c r="T47" s="13" t="str">
        <v>10 (8,9%)</v>
      </c>
      <c r="U47" s="13" t="str">
        <f>IF(AND($F47="yes",'Fisher''s exact'!Y47&lt;&gt;""),'Fisher''s exact'!Y47,"-")</f>
        <v>-</v>
      </c>
      <c r="V47" s="53">
        <f>IF('Fisher''s exact'!V47&lt;&gt;"",'Fisher''s exact'!V47,"")</f>
        <v>1</v>
      </c>
      <c r="W47" s="13" t="str">
        <v>8 (8,3%)</v>
      </c>
      <c r="X47" s="13" t="str">
        <v>5 (0,9%)</v>
      </c>
      <c r="Y47" s="13" t="str">
        <f>IF(AND($F47="yes",'Fisher''s exact'!AD47&lt;&gt;""),'Fisher''s exact'!AD47,"-")</f>
        <v>-</v>
      </c>
      <c r="Z47" s="53">
        <f>IF('Fisher''s exact'!AA47&lt;&gt;"",'Fisher''s exact'!AA47,"")</f>
        <v>1</v>
      </c>
      <c r="AA47" s="13" t="str">
        <v>2 (2,1%)</v>
      </c>
      <c r="AB47" s="13" t="str">
        <v>9 (1,6%)</v>
      </c>
      <c r="AC47" s="13" t="str">
        <f>IF(AND($F47="yes",'Fisher''s exact'!AH47&lt;&gt;""),'Fisher''s exact'!AH47,"-")</f>
        <v>-</v>
      </c>
      <c r="AD47" s="53">
        <f>IF('Fisher''s exact'!AE47&lt;&gt;"",'Fisher''s exact'!AE47,"")</f>
        <v>0.92727272727272725</v>
      </c>
    </row>
    <row r="48" spans="1:30" x14ac:dyDescent="0.25">
      <c r="A48" s="17">
        <v>46</v>
      </c>
      <c r="B48" s="176"/>
      <c r="C48" s="173"/>
      <c r="D48" s="21" t="s">
        <v>52</v>
      </c>
      <c r="E48" s="13" t="str">
        <v>Nominal</v>
      </c>
      <c r="F48" s="13" t="s">
        <v>220</v>
      </c>
      <c r="G48" s="13" t="str">
        <v>1 (3,8%)</v>
      </c>
      <c r="H48" s="13" t="str">
        <v>17 (13,5%)</v>
      </c>
      <c r="I48" s="13" t="str">
        <f>IF(AND($F48="yes",'Fisher''s exact'!J48&lt;&gt;""),'Fisher''s exact'!J48,"-")</f>
        <v>0,26 (0,03;2,02)</v>
      </c>
      <c r="J48" s="53">
        <f>IF('Fisher''s exact'!G48&lt;&gt;"",'Fisher''s exact'!G48,"")</f>
        <v>0.31347378639787971</v>
      </c>
      <c r="K48" s="13" t="str">
        <v>6 (11,8%)</v>
      </c>
      <c r="L48" s="13" t="str">
        <v>11 (10,9%)</v>
      </c>
      <c r="M48" s="13" t="str">
        <f>IF(AND($F48="yes",'Fisher''s exact'!O48&lt;&gt;""),'Fisher''s exact'!O48,"-")</f>
        <v>0,99 (0,35;2,81)</v>
      </c>
      <c r="N48" s="53">
        <f>IF('Fisher''s exact'!L48&lt;&gt;"",'Fisher''s exact'!L48,"")</f>
        <v>1</v>
      </c>
      <c r="O48" s="13" t="str">
        <v>3 (11,1%)</v>
      </c>
      <c r="P48" s="13" t="str">
        <v>12 (9,6%)</v>
      </c>
      <c r="Q48" s="13" t="str">
        <f>IF(AND($F48="yes",'Fisher''s exact'!T48&lt;&gt;""),'Fisher''s exact'!T48,"-")</f>
        <v>0,92 (0,25;3,42)</v>
      </c>
      <c r="R48" s="53">
        <f>IF('Fisher''s exact'!Q48&lt;&gt;"",'Fisher''s exact'!Q48,"")</f>
        <v>1</v>
      </c>
      <c r="S48" s="13" t="str">
        <v>5 (12,5%)</v>
      </c>
      <c r="T48" s="13" t="str">
        <v>10 (8,9%)</v>
      </c>
      <c r="U48" s="13" t="str">
        <f>IF(AND($F48="yes",'Fisher''s exact'!Y48&lt;&gt;""),'Fisher''s exact'!Y48,"-")</f>
        <v>1,09 (0,36;3,27)</v>
      </c>
      <c r="V48" s="53">
        <f>IF('Fisher''s exact'!V48&lt;&gt;"",'Fisher''s exact'!V48,"")</f>
        <v>1</v>
      </c>
      <c r="W48" s="13" t="str">
        <v>11 (11,5%)</v>
      </c>
      <c r="X48" s="13" t="str">
        <v>3 (0,5%)</v>
      </c>
      <c r="Y48" s="13" t="str">
        <f>IF(AND($F48="yes",'Fisher''s exact'!AD48&lt;&gt;""),'Fisher''s exact'!AD48,"-")</f>
        <v>0,91 (0,33;2,49)</v>
      </c>
      <c r="Z48" s="53">
        <f>IF('Fisher''s exact'!AA48&lt;&gt;"",'Fisher''s exact'!AA48,"")</f>
        <v>1</v>
      </c>
      <c r="AA48" s="13" t="str">
        <v>7 (7,3%)</v>
      </c>
      <c r="AB48" s="13" t="str">
        <v>11 (1,9%)</v>
      </c>
      <c r="AC48" s="13">
        <f>IF(AND($F48="yes",'Fisher''s exact'!AH48&lt;&gt;""),'Fisher''s exact'!AH48,"-")</f>
        <v>2.4889999999999999</v>
      </c>
      <c r="AD48" s="53">
        <f>IF('Fisher''s exact'!AE48&lt;&gt;"",'Fisher''s exact'!AE48,"")</f>
        <v>0.90588235294117647</v>
      </c>
    </row>
    <row r="49" spans="1:30" x14ac:dyDescent="0.25">
      <c r="A49" s="17">
        <v>47</v>
      </c>
      <c r="B49" s="176"/>
      <c r="C49" s="173"/>
      <c r="D49" s="21" t="s">
        <v>53</v>
      </c>
      <c r="E49" s="13" t="str">
        <v>Nominal</v>
      </c>
      <c r="G49" s="13" t="str">
        <v>2 (7,7%)</v>
      </c>
      <c r="H49" s="13" t="str">
        <v>8 (6,3%)</v>
      </c>
      <c r="I49" s="13" t="str">
        <f>IF(AND($F49="yes",'Fisher''s exact'!J49&lt;&gt;""),'Fisher''s exact'!J49,"-")</f>
        <v>-</v>
      </c>
      <c r="K49" s="13" t="str">
        <v>5 (9,8%)</v>
      </c>
      <c r="L49" s="13" t="str">
        <v>6 (5,9%)</v>
      </c>
      <c r="M49" s="13" t="str">
        <f>IF(AND($F49="yes",'Fisher''s exact'!O49&lt;&gt;""),'Fisher''s exact'!O49,"-")</f>
        <v>-</v>
      </c>
      <c r="N49" s="53"/>
      <c r="O49" s="13" t="str">
        <v>1 (3,7%)</v>
      </c>
      <c r="P49" s="13" t="str">
        <v>8 (6,4%)</v>
      </c>
      <c r="Q49" s="13" t="str">
        <f>IF(AND($F49="yes",'Fisher''s exact'!T49&lt;&gt;""),'Fisher''s exact'!T49,"-")</f>
        <v>-</v>
      </c>
      <c r="R49" s="53">
        <f>IF('Fisher''s exact'!Q49&lt;&gt;"",'Fisher''s exact'!Q49,"")</f>
        <v>1</v>
      </c>
      <c r="S49" s="13" t="str">
        <v>0 (0%)</v>
      </c>
      <c r="T49" s="13" t="str">
        <v>7 (6,3%)</v>
      </c>
      <c r="U49" s="13" t="str">
        <f>IF(AND($F49="yes",'Fisher''s exact'!Y49&lt;&gt;""),'Fisher''s exact'!Y49,"-")</f>
        <v>-</v>
      </c>
      <c r="V49" s="53">
        <f>IF('Fisher''s exact'!V49&lt;&gt;"",'Fisher''s exact'!V49,"")</f>
        <v>6.3542834536196399E-2</v>
      </c>
      <c r="W49" s="13" t="str">
        <v>7 (7,3%)</v>
      </c>
      <c r="X49" s="13" t="str">
        <v>3 (0,5%)</v>
      </c>
      <c r="Y49" s="13" t="str">
        <f>IF(AND($F49="yes",'Fisher''s exact'!AD49&lt;&gt;""),'Fisher''s exact'!AD49,"-")</f>
        <v>-</v>
      </c>
      <c r="Z49" s="53">
        <f>IF('Fisher''s exact'!AA49&lt;&gt;"",'Fisher''s exact'!AA49,"")</f>
        <v>0.74603258392238225</v>
      </c>
      <c r="AA49" s="13" t="str">
        <v>6 (6,3%)</v>
      </c>
      <c r="AB49" s="13" t="str">
        <v>6 (1,1%)</v>
      </c>
      <c r="AC49" s="13" t="str">
        <f>IF(AND($F49="yes",'Fisher''s exact'!AH49&lt;&gt;""),'Fisher''s exact'!AH49,"-")</f>
        <v>-</v>
      </c>
      <c r="AD49" s="53">
        <f>IF('Fisher''s exact'!AE49&lt;&gt;"",'Fisher''s exact'!AE49,"")</f>
        <v>1.3895131086142321</v>
      </c>
    </row>
    <row r="50" spans="1:30" x14ac:dyDescent="0.25">
      <c r="A50" s="17">
        <v>48</v>
      </c>
      <c r="B50" s="176"/>
      <c r="C50" s="173"/>
      <c r="D50" s="21" t="s">
        <v>54</v>
      </c>
      <c r="E50" s="13" t="str">
        <v>Nominal</v>
      </c>
      <c r="F50" s="13" t="s">
        <v>220</v>
      </c>
      <c r="G50" s="13" t="str">
        <v>18 (69,2%)</v>
      </c>
      <c r="H50" s="13" t="str">
        <v>101 (80,2%)</v>
      </c>
      <c r="I50" s="13" t="str">
        <f>IF(AND($F50="yes",'Fisher''s exact'!J50&lt;&gt;""),'Fisher''s exact'!J50,"-")</f>
        <v>0,5 (0,2;1,3)</v>
      </c>
      <c r="J50" s="53">
        <f>IF('Fisher''s exact'!G50&lt;&gt;"",'Fisher''s exact'!G50,"")</f>
        <v>0.18116265638228821</v>
      </c>
      <c r="K50" s="13" t="str">
        <v>41 (80,4%)</v>
      </c>
      <c r="L50" s="13" t="str">
        <v>83 (82,2%)</v>
      </c>
      <c r="M50" s="13" t="str">
        <f>IF(AND($F50="yes",'Fisher''s exact'!O50&lt;&gt;""),'Fisher''s exact'!O50,"-")</f>
        <v>1,08 (0,46;2,5)</v>
      </c>
      <c r="N50" s="53">
        <f>IF('Fisher''s exact'!L50&lt;&gt;"",'Fisher''s exact'!L50,"")</f>
        <v>1</v>
      </c>
      <c r="O50" s="13" t="str">
        <v>23 (85,2%)</v>
      </c>
      <c r="P50" s="13" t="str">
        <v>99 (79,2%)</v>
      </c>
      <c r="Q50" s="13" t="str">
        <f>IF(AND($F50="yes",'Fisher''s exact'!T50&lt;&gt;""),'Fisher''s exact'!T50,"-")</f>
        <v>1,58 (0,51;4,97)</v>
      </c>
      <c r="R50" s="53">
        <f>IF('Fisher''s exact'!Q50&lt;&gt;"",'Fisher''s exact'!Q50,"")</f>
        <v>0.59963921675211596</v>
      </c>
      <c r="S50" s="13" t="str">
        <v>32 (80%)</v>
      </c>
      <c r="T50" s="13" t="str">
        <v>87 (77,7%)</v>
      </c>
      <c r="U50" s="13" t="str">
        <f>IF(AND($F50="yes",'Fisher''s exact'!Y50&lt;&gt;""),'Fisher''s exact'!Y50,"-")</f>
        <v>1,03 (0,42;2,54)</v>
      </c>
      <c r="V50" s="53">
        <f>IF('Fisher''s exact'!V50&lt;&gt;"",'Fisher''s exact'!V50,"")</f>
        <v>1</v>
      </c>
      <c r="W50" s="13" t="str">
        <v>76 (79,2%)</v>
      </c>
      <c r="X50" s="13" t="str">
        <v>46 (8,1%)</v>
      </c>
      <c r="Y50" s="13" t="str">
        <f>IF(AND($F50="yes",'Fisher''s exact'!AD50&lt;&gt;""),'Fisher''s exact'!AD50,"-")</f>
        <v>0,93 (0,41;2,12)</v>
      </c>
      <c r="Z50" s="53">
        <f>IF('Fisher''s exact'!AA50&lt;&gt;"",'Fisher''s exact'!AA50,"")</f>
        <v>1</v>
      </c>
      <c r="AA50" s="13" t="str">
        <v>48 (50%)</v>
      </c>
      <c r="AB50" s="13" t="str">
        <v>72 (12,7%)</v>
      </c>
      <c r="AC50" s="13">
        <f>IF(AND($F50="yes",'Fisher''s exact'!AH50&lt;&gt;""),'Fisher''s exact'!AH50,"-")</f>
        <v>2.1150000000000002</v>
      </c>
      <c r="AD50" s="53">
        <f>IF('Fisher''s exact'!AE50&lt;&gt;"",'Fisher''s exact'!AE50,"")</f>
        <v>0.92888888888888888</v>
      </c>
    </row>
    <row r="51" spans="1:30" x14ac:dyDescent="0.25">
      <c r="A51" s="17">
        <v>49</v>
      </c>
      <c r="B51" s="176"/>
      <c r="C51" s="173"/>
      <c r="D51" s="21" t="s">
        <v>55</v>
      </c>
      <c r="E51" s="13" t="str">
        <v>Nominal</v>
      </c>
      <c r="F51" s="13" t="s">
        <v>220</v>
      </c>
      <c r="G51" s="13" t="str">
        <v>6 (23,1%)</v>
      </c>
      <c r="H51" s="13" t="str">
        <v>15 (11,9%)</v>
      </c>
      <c r="I51" s="13" t="str">
        <f>IF(AND($F51="yes",'Fisher''s exact'!J51&lt;&gt;""),'Fisher''s exact'!J51,"-")</f>
        <v>2,22 (0,77;6,41)</v>
      </c>
      <c r="J51" s="53">
        <f>IF('Fisher''s exact'!G51&lt;&gt;"",'Fisher''s exact'!G51,"")</f>
        <v>0.20650272782952059</v>
      </c>
      <c r="K51" s="13" t="str">
        <v>5 (9,8%)</v>
      </c>
      <c r="L51" s="13" t="str">
        <v>11 (10,9%)</v>
      </c>
      <c r="M51" s="13" t="str">
        <f>IF(AND($F51="yes",'Fisher''s exact'!O51&lt;&gt;""),'Fisher''s exact'!O51,"-")</f>
        <v>0,58 (0,2;1,68)</v>
      </c>
      <c r="N51" s="53">
        <f>IF('Fisher''s exact'!L51&lt;&gt;"",'Fisher''s exact'!L51,"")</f>
        <v>0.45560229168258481</v>
      </c>
      <c r="O51" s="13" t="str">
        <v>3 (11,1%)</v>
      </c>
      <c r="P51" s="13" t="str">
        <v>17 (13,6%)</v>
      </c>
      <c r="Q51" s="13" t="str">
        <f>IF(AND($F51="yes",'Fisher''s exact'!T51&lt;&gt;""),'Fisher''s exact'!T51,"-")</f>
        <v>0,74 (0,2;2,73)</v>
      </c>
      <c r="R51" s="53">
        <f>IF('Fisher''s exact'!Q51&lt;&gt;"",'Fisher''s exact'!Q51,"")</f>
        <v>1</v>
      </c>
      <c r="S51" s="13" t="str">
        <v>8 (20%)</v>
      </c>
      <c r="T51" s="13" t="str">
        <v>16 (14,3%)</v>
      </c>
      <c r="U51" s="13" t="str">
        <f>IF(AND($F51="yes",'Fisher''s exact'!Y51&lt;&gt;""),'Fisher''s exact'!Y51,"-")</f>
        <v>1,9 (0,72;5,01)</v>
      </c>
      <c r="V51" s="53">
        <f>IF('Fisher''s exact'!V51&lt;&gt;"",'Fisher''s exact'!V51,"")</f>
        <v>0.19202238162145971</v>
      </c>
      <c r="W51" s="13" t="str">
        <v>13 (13,5%)</v>
      </c>
      <c r="X51" s="13" t="str">
        <v>6 (1,1%)</v>
      </c>
      <c r="Y51" s="13" t="str">
        <f>IF(AND($F51="yes",'Fisher''s exact'!AD51&lt;&gt;""),'Fisher''s exact'!AD51,"-")</f>
        <v>0,94 (0,36;2,43)</v>
      </c>
      <c r="Z51" s="53">
        <f>IF('Fisher''s exact'!AA51&lt;&gt;"",'Fisher''s exact'!AA51,"")</f>
        <v>1</v>
      </c>
      <c r="AA51" s="13" t="str">
        <v>9 (9,4%)</v>
      </c>
      <c r="AB51" s="13" t="str">
        <v>10 (1,8%)</v>
      </c>
      <c r="AC51" s="13">
        <f>IF(AND($F51="yes",'Fisher''s exact'!AH51&lt;&gt;""),'Fisher''s exact'!AH51,"-")</f>
        <v>2.4289999999999998</v>
      </c>
      <c r="AD51" s="53">
        <f>IF('Fisher''s exact'!AE51&lt;&gt;"",'Fisher''s exact'!AE51,"")</f>
        <v>0.93975903614457834</v>
      </c>
    </row>
    <row r="52" spans="1:30" x14ac:dyDescent="0.25">
      <c r="A52" s="17">
        <v>50</v>
      </c>
      <c r="B52" s="176"/>
      <c r="C52" s="173"/>
      <c r="D52" s="161" t="s">
        <v>601</v>
      </c>
      <c r="E52" s="13" t="str">
        <v>Nominal</v>
      </c>
      <c r="G52" s="13" t="str">
        <v>20 (76,9%)</v>
      </c>
      <c r="H52" s="13" t="str">
        <v>109 (86,5%)</v>
      </c>
      <c r="K52" s="13" t="str">
        <v>46 (90,2%)</v>
      </c>
      <c r="L52" s="13" t="str">
        <v>89 (88,1%)</v>
      </c>
      <c r="M52" s="13"/>
      <c r="N52" s="53"/>
      <c r="O52" s="13" t="str">
        <v>24 (88,9%)</v>
      </c>
      <c r="P52" s="13" t="str">
        <v>107 (85,6%)</v>
      </c>
      <c r="Q52" s="13"/>
      <c r="R52" s="53"/>
      <c r="S52" s="13" t="str">
        <v>32 (80%)</v>
      </c>
      <c r="T52" s="13" t="str">
        <v>94 (83,9%)</v>
      </c>
      <c r="U52" s="13"/>
      <c r="V52" s="53"/>
      <c r="W52" s="13" t="str">
        <v>83 (86,5%)</v>
      </c>
      <c r="X52" s="13" t="str">
        <v>49 (8,7%)</v>
      </c>
      <c r="Y52" s="13"/>
      <c r="Z52" s="53"/>
      <c r="AA52" s="13" t="str">
        <v>54 (56,3%)</v>
      </c>
      <c r="AB52" s="13" t="str">
        <v>78 (13,8%)</v>
      </c>
      <c r="AC52" s="13"/>
      <c r="AD52" s="53"/>
    </row>
    <row r="53" spans="1:30" x14ac:dyDescent="0.25">
      <c r="A53" s="17">
        <v>51</v>
      </c>
      <c r="B53" s="176"/>
      <c r="C53" s="173"/>
      <c r="D53" s="20" t="s">
        <v>56</v>
      </c>
      <c r="E53" s="13" t="str">
        <v>Scale</v>
      </c>
      <c r="F53" s="13" t="s">
        <v>220</v>
      </c>
      <c r="G53" s="13" t="e">
        <v>#NUM!</v>
      </c>
      <c r="H53" s="13" t="str">
        <v>28,8 [21,6;35]</v>
      </c>
      <c r="I53" s="13" t="str">
        <f>IF(AND($F53="yes",'Fisher''s exact'!J53&lt;&gt;""),'Fisher''s exact'!J53,"-")</f>
        <v>1,14 (0,68;1,91)</v>
      </c>
      <c r="J53" s="54">
        <v>0.34230069226687854</v>
      </c>
      <c r="K53" s="13" t="str">
        <v>29 [23;34,8]</v>
      </c>
      <c r="L53" s="13" t="str">
        <v>27,5 [21,5;34,5]</v>
      </c>
      <c r="M53" s="13" t="str">
        <f>IF(AND($F53="yes",'Fisher''s exact'!O53&lt;&gt;""),'Fisher''s exact'!O53,"-")</f>
        <v>1 (0,96;1,04)</v>
      </c>
      <c r="N53" s="53" t="str">
        <f>IF('Fisher''s exact'!L53&lt;&gt;"",'Fisher''s exact'!L53,"")</f>
        <v/>
      </c>
      <c r="O53" s="13" t="str">
        <v>26 [25;31,5]</v>
      </c>
      <c r="P53" s="13" t="str">
        <v>28,5 [21;35]</v>
      </c>
      <c r="Q53" s="13" t="str">
        <f>IF(AND($F53="yes",'Fisher''s exact'!T53&lt;&gt;""),'Fisher''s exact'!T53,"-")</f>
        <v>0,98 (0,93;1,03)</v>
      </c>
      <c r="R53" s="53" t="str">
        <f>IF('Fisher''s exact'!Q53&lt;&gt;"",'Fisher''s exact'!Q53,"")</f>
        <v/>
      </c>
      <c r="S53" s="13" t="str">
        <v>28 [22,1;35,1]</v>
      </c>
      <c r="T53" s="13" t="str">
        <v>28 [21,9;34]</v>
      </c>
      <c r="U53" s="13" t="str">
        <f>IF(AND($F53="yes",'Fisher''s exact'!Y53&lt;&gt;""),'Fisher''s exact'!Y53,"-")</f>
        <v>0,99 (0,95;1,04)</v>
      </c>
      <c r="V53" s="53" t="str">
        <f>IF('Fisher''s exact'!V53&lt;&gt;"",'Fisher''s exact'!V53,"")</f>
        <v/>
      </c>
      <c r="W53" s="13" t="str">
        <v>28 [23,6;34,1]</v>
      </c>
      <c r="X53" s="13" t="str">
        <v>27 [21;34,6]</v>
      </c>
      <c r="Y53" s="13" t="str">
        <f>IF(AND($F53="yes",'Fisher''s exact'!AD53&lt;&gt;""),'Fisher''s exact'!AD53,"-")</f>
        <v>1 (0,96;1,04)</v>
      </c>
      <c r="Z53" s="53" t="str">
        <f>IF('Fisher''s exact'!AA53&lt;&gt;"",'Fisher''s exact'!AA53,"")</f>
        <v/>
      </c>
      <c r="AA53" s="13" t="str">
        <v>28 [23,3;33,5]</v>
      </c>
      <c r="AB53" s="13" t="str">
        <v>28 [23,3;33,5]</v>
      </c>
      <c r="AC53" s="13">
        <f>IF(AND($F53="yes",'Fisher''s exact'!AH53&lt;&gt;""),'Fisher''s exact'!AH53,"-")</f>
        <v>1.0420135794883034</v>
      </c>
      <c r="AD53" s="53">
        <f>IF('Fisher''s exact'!AE53&lt;&gt;"",'Fisher''s exact'!AE53,"")</f>
        <v>1.0004689994818223</v>
      </c>
    </row>
    <row r="54" spans="1:30" x14ac:dyDescent="0.25">
      <c r="A54" s="17">
        <v>52</v>
      </c>
      <c r="B54" s="176"/>
      <c r="C54" s="174"/>
      <c r="D54" s="20" t="s">
        <v>63</v>
      </c>
      <c r="E54" s="13" t="str">
        <v>Scale</v>
      </c>
      <c r="F54" s="13" t="s">
        <v>220</v>
      </c>
      <c r="G54" s="13" t="e">
        <v>#NUM!</v>
      </c>
      <c r="H54" s="13" t="str">
        <v>1 [0,7;1,4]</v>
      </c>
      <c r="I54" s="13" t="str">
        <f>IF(AND($F54="yes",'Fisher''s exact'!J54&lt;&gt;""),'Fisher''s exact'!J54,"-")</f>
        <v>0,98 (0,93;1,02)</v>
      </c>
      <c r="J54" s="54">
        <v>0.10130480466078295</v>
      </c>
      <c r="K54" s="13" t="str">
        <v>0,9 [0,7;1,5]</v>
      </c>
      <c r="L54" s="13" t="str">
        <v>1,1 [0,7;1,4]</v>
      </c>
      <c r="M54" s="13" t="str">
        <f>IF(AND($F54="yes",'Fisher''s exact'!O54&lt;&gt;""),'Fisher''s exact'!O54,"-")</f>
        <v>1,09 (0,57;2,06)</v>
      </c>
      <c r="N54" s="53" t="str">
        <f>IF('Fisher''s exact'!L54&lt;&gt;"",'Fisher''s exact'!L54,"")</f>
        <v/>
      </c>
      <c r="O54" s="13" t="str">
        <v>1,2 [0,9;1,5]</v>
      </c>
      <c r="P54" s="13" t="str">
        <v>1 [0,7;1,4]</v>
      </c>
      <c r="Q54" s="13" t="str">
        <f>IF(AND($F54="yes",'Fisher''s exact'!T54&lt;&gt;""),'Fisher''s exact'!T54,"-")</f>
        <v>1,35 (0,62;2,91)</v>
      </c>
      <c r="R54" s="53" t="str">
        <f>IF('Fisher''s exact'!Q54&lt;&gt;"",'Fisher''s exact'!Q54,"")</f>
        <v/>
      </c>
      <c r="S54" s="13" t="str">
        <v>1,2 [0,9;1,6]</v>
      </c>
      <c r="T54" s="13" t="str">
        <v>0,9 [0,7;1,4]</v>
      </c>
      <c r="U54" s="13" t="str">
        <f>IF(AND($F54="yes",'Fisher''s exact'!Y54&lt;&gt;""),'Fisher''s exact'!Y54,"-")</f>
        <v>1,29 (0,64;2,6)</v>
      </c>
      <c r="V54" s="53" t="str">
        <f>IF('Fisher''s exact'!V54&lt;&gt;"",'Fisher''s exact'!V54,"")</f>
        <v/>
      </c>
      <c r="W54" s="13" t="str">
        <v>1,1 [0,7;1,5]</v>
      </c>
      <c r="X54" s="13" t="str">
        <v>0,9 [0,7;1,4]</v>
      </c>
      <c r="Y54" s="13" t="str">
        <f>IF(AND($F54="yes",'Fisher''s exact'!AD54&lt;&gt;""),'Fisher''s exact'!AD54,"-")</f>
        <v>1,13 (0,59;2,18)</v>
      </c>
      <c r="Z54" s="53" t="str">
        <f>IF('Fisher''s exact'!AA54&lt;&gt;"",'Fisher''s exact'!AA54,"")</f>
        <v/>
      </c>
      <c r="AA54" s="13" t="str">
        <v>1,1 [0,7;1,5]</v>
      </c>
      <c r="AB54" s="13" t="str">
        <v>1,1 [0,7;1,5]</v>
      </c>
      <c r="AC54" s="13">
        <f>IF(AND($F54="yes",'Fisher''s exact'!AH54&lt;&gt;""),'Fisher''s exact'!AH54,"-")</f>
        <v>2.178945805714247</v>
      </c>
      <c r="AD54" s="53">
        <f>IF('Fisher''s exact'!AE54&lt;&gt;"",'Fisher''s exact'!AE54,"")</f>
        <v>1.1292939819504828</v>
      </c>
    </row>
    <row r="55" spans="1:30" ht="23.25" x14ac:dyDescent="0.25">
      <c r="A55" s="17">
        <v>53</v>
      </c>
      <c r="B55" s="176"/>
      <c r="C55" s="33" t="s">
        <v>2</v>
      </c>
      <c r="D55" s="20" t="s">
        <v>57</v>
      </c>
      <c r="E55" s="13" t="str">
        <v>Scale</v>
      </c>
      <c r="F55" s="13" t="s">
        <v>220</v>
      </c>
      <c r="G55" s="13" t="e">
        <v>#NUM!</v>
      </c>
      <c r="H55" s="13" t="str">
        <v>3,2 [2,8;3,7]</v>
      </c>
      <c r="I55" s="13" t="str">
        <f>IF(AND($F55="yes",'Fisher''s exact'!J55&lt;&gt;""),'Fisher''s exact'!J55,"-")</f>
        <v>1,45 (0,71;2,97)</v>
      </c>
      <c r="J55" s="54">
        <v>0.82914700872589031</v>
      </c>
      <c r="K55" s="13" t="str">
        <v>3 [2,8;3,4]</v>
      </c>
      <c r="L55" s="13" t="str">
        <v>3,2 [2,8;3,7]</v>
      </c>
      <c r="M55" s="13" t="str">
        <f>IF(AND($F55="yes",'Fisher''s exact'!O55&lt;&gt;""),'Fisher''s exact'!O55,"-")</f>
        <v>0,6 (0,36;0,98)</v>
      </c>
      <c r="N55" s="53" t="str">
        <f>IF('Fisher''s exact'!L55&lt;&gt;"",'Fisher''s exact'!L55,"")</f>
        <v/>
      </c>
      <c r="O55" s="13" t="str">
        <v>3,2 [2,9;3,8]</v>
      </c>
      <c r="P55" s="13" t="str">
        <v>3,2 [2,8;3,5]</v>
      </c>
      <c r="Q55" s="13" t="str">
        <f>IF(AND($F55="yes",'Fisher''s exact'!T55&lt;&gt;""),'Fisher''s exact'!T55,"-")</f>
        <v>1,03 (0,56;1,9)</v>
      </c>
      <c r="R55" s="53" t="str">
        <f>IF('Fisher''s exact'!Q55&lt;&gt;"",'Fisher''s exact'!Q55,"")</f>
        <v/>
      </c>
      <c r="S55" s="13" t="str">
        <v>3,2 [2,8;3,9]</v>
      </c>
      <c r="T55" s="13" t="str">
        <v>3,2 [2,8;3,5]</v>
      </c>
      <c r="U55" s="13" t="str">
        <f>IF(AND($F55="yes",'Fisher''s exact'!Y55&lt;&gt;""),'Fisher''s exact'!Y55,"-")</f>
        <v>1,2 (0,72;2)</v>
      </c>
      <c r="V55" s="53" t="str">
        <f>IF('Fisher''s exact'!V55&lt;&gt;"",'Fisher''s exact'!V55,"")</f>
        <v/>
      </c>
      <c r="W55" s="13" t="str">
        <v>3,2 [2,8;3,5]</v>
      </c>
      <c r="X55" s="13" t="str">
        <v>3,2 [2,9;3,7]</v>
      </c>
      <c r="Y55" s="13" t="str">
        <f>IF(AND($F55="yes",'Fisher''s exact'!AD55&lt;&gt;""),'Fisher''s exact'!AD55,"-")</f>
        <v>0,7 (0,43;1,14)</v>
      </c>
      <c r="Z55" s="53" t="str">
        <f>IF('Fisher''s exact'!AA55&lt;&gt;"",'Fisher''s exact'!AA55,"")</f>
        <v/>
      </c>
      <c r="AA55" s="13" t="str">
        <v>3 [2,8;3,5]</v>
      </c>
      <c r="AB55" s="13" t="str">
        <v>3 [2,8;3,5]</v>
      </c>
      <c r="AC55" s="13">
        <f>IF(AND($F55="yes",'Fisher''s exact'!AH55&lt;&gt;""),'Fisher''s exact'!AH55,"-")</f>
        <v>1.1351664572375897</v>
      </c>
      <c r="AD55" s="53">
        <f>IF('Fisher''s exact'!AE55&lt;&gt;"",'Fisher''s exact'!AE55,"")</f>
        <v>0.70138738691757796</v>
      </c>
    </row>
    <row r="56" spans="1:30" x14ac:dyDescent="0.25">
      <c r="A56" s="17">
        <v>54</v>
      </c>
      <c r="B56" s="176"/>
      <c r="C56" s="172" t="s">
        <v>401</v>
      </c>
      <c r="D56" s="21" t="s">
        <v>58</v>
      </c>
      <c r="E56" s="13" t="str">
        <v>Nominal</v>
      </c>
      <c r="G56" s="13" t="str">
        <v>0 (0%)</v>
      </c>
      <c r="H56" s="13" t="str">
        <v>0 (0%)</v>
      </c>
      <c r="I56" s="13" t="str">
        <f>IF(AND($F56="yes",'Fisher''s exact'!J56&lt;&gt;""),'Fisher''s exact'!J56,"-")</f>
        <v>-</v>
      </c>
      <c r="K56" s="13" t="str">
        <v>0 (0%)</v>
      </c>
      <c r="L56" s="13" t="str">
        <v>0 (0%)</v>
      </c>
      <c r="M56" s="13" t="str">
        <f>IF(AND($F56="yes",'Fisher''s exact'!O56&lt;&gt;""),'Fisher''s exact'!O56,"-")</f>
        <v>-</v>
      </c>
      <c r="N56" s="53">
        <f>IF('Fisher''s exact'!L56&lt;&gt;"",'Fisher''s exact'!L56,"")</f>
        <v>1</v>
      </c>
      <c r="O56" s="13" t="str">
        <v>0 (0%)</v>
      </c>
      <c r="P56" s="13" t="str">
        <v>0 (0%)</v>
      </c>
      <c r="Q56" s="13" t="str">
        <f>IF(AND($F56="yes",'Fisher''s exact'!T56&lt;&gt;""),'Fisher''s exact'!T56,"-")</f>
        <v>-</v>
      </c>
      <c r="R56" s="53">
        <f>IF('Fisher''s exact'!Q56&lt;&gt;"",'Fisher''s exact'!Q56,"")</f>
        <v>1</v>
      </c>
      <c r="S56" s="13" t="str">
        <v>0 (0%)</v>
      </c>
      <c r="T56" s="13" t="str">
        <v>0 (0%)</v>
      </c>
      <c r="U56" s="13" t="str">
        <f>IF(AND($F56="yes",'Fisher''s exact'!Y56&lt;&gt;""),'Fisher''s exact'!Y56,"-")</f>
        <v>-</v>
      </c>
      <c r="V56" s="53">
        <f>IF('Fisher''s exact'!V56&lt;&gt;"",'Fisher''s exact'!V56,"")</f>
        <v>1</v>
      </c>
      <c r="W56" s="13" t="str">
        <v>0 (0%)</v>
      </c>
      <c r="X56" s="13" t="str">
        <v>0 (0%)</v>
      </c>
      <c r="Y56" s="13" t="str">
        <f>IF(AND($F56="yes",'Fisher''s exact'!AD56&lt;&gt;""),'Fisher''s exact'!AD56,"-")</f>
        <v>-</v>
      </c>
      <c r="Z56" s="53">
        <f>IF('Fisher''s exact'!AA56&lt;&gt;"",'Fisher''s exact'!AA56,"")</f>
        <v>1</v>
      </c>
      <c r="AA56" s="13" t="str">
        <v>0 (0%)</v>
      </c>
      <c r="AB56" s="13" t="str">
        <v>0 (0%)</v>
      </c>
      <c r="AC56" s="13" t="str">
        <f>IF(AND($F56="yes",'Fisher''s exact'!AH56&lt;&gt;""),'Fisher''s exact'!AH56,"-")</f>
        <v>-</v>
      </c>
      <c r="AD56" s="53" t="str">
        <f>IF('Fisher''s exact'!AE56&lt;&gt;"",'Fisher''s exact'!AE56,"")</f>
        <v/>
      </c>
    </row>
    <row r="57" spans="1:30" x14ac:dyDescent="0.25">
      <c r="A57" s="17">
        <v>55</v>
      </c>
      <c r="B57" s="176"/>
      <c r="C57" s="173"/>
      <c r="D57" s="21" t="s">
        <v>59</v>
      </c>
      <c r="E57" s="13" t="str">
        <v>Nominal</v>
      </c>
      <c r="F57" s="13" t="s">
        <v>220</v>
      </c>
      <c r="G57" s="13" t="str">
        <v>8 (30,8%)</v>
      </c>
      <c r="H57" s="13" t="str">
        <v>20 (15,9%)</v>
      </c>
      <c r="I57" s="13" t="str">
        <f>IF(AND($F57="yes",'Fisher''s exact'!J57&lt;&gt;""),'Fisher''s exact'!J57,"-")</f>
        <v>2,22 (0,86;5,78)</v>
      </c>
      <c r="J57" s="53">
        <f>IF('Fisher''s exact'!G57&lt;&gt;"",'Fisher''s exact'!G57,"")</f>
        <v>0.1056808772079066</v>
      </c>
      <c r="K57" s="13" t="str">
        <v>10 (19,6%)</v>
      </c>
      <c r="L57" s="13" t="str">
        <v>17 (16,8%)</v>
      </c>
      <c r="M57" s="13" t="str">
        <f>IF(AND($F57="yes",'Fisher''s exact'!O57&lt;&gt;""),'Fisher''s exact'!O57,"-")</f>
        <v>1,05 (0,45;2,47)</v>
      </c>
      <c r="N57" s="53">
        <f>IF('Fisher''s exact'!L57&lt;&gt;"",'Fisher''s exact'!L57,"")</f>
        <v>1</v>
      </c>
      <c r="O57" s="13" t="str">
        <v>6 (22,2%)</v>
      </c>
      <c r="P57" s="13" t="str">
        <v>25 (20%)</v>
      </c>
      <c r="Q57" s="13" t="str">
        <f>IF(AND($F57="yes",'Fisher''s exact'!T57&lt;&gt;""),'Fisher''s exact'!T57,"-")</f>
        <v>1,27 (0,46;3,49)</v>
      </c>
      <c r="R57" s="53">
        <f>IF('Fisher''s exact'!Q57&lt;&gt;"",'Fisher''s exact'!Q57,"")</f>
        <v>0.60023473508985226</v>
      </c>
      <c r="S57" s="13" t="str">
        <v>10 (25%)</v>
      </c>
      <c r="T57" s="13" t="str">
        <v>22 (19,6%)</v>
      </c>
      <c r="U57" s="13" t="str">
        <f>IF(AND($F57="yes",'Fisher''s exact'!Y57&lt;&gt;""),'Fisher''s exact'!Y57,"-")</f>
        <v>1,63 (0,68;3,89)</v>
      </c>
      <c r="V57" s="53">
        <f>IF('Fisher''s exact'!V57&lt;&gt;"",'Fisher''s exact'!V57,"")</f>
        <v>0.347874462059302</v>
      </c>
      <c r="W57" s="13" t="str">
        <v>22 (22,9%)</v>
      </c>
      <c r="X57" s="13" t="str">
        <v>11 (1,9%)</v>
      </c>
      <c r="Y57" s="13" t="str">
        <f>IF(AND($F57="yes",'Fisher''s exact'!AD57&lt;&gt;""),'Fisher''s exact'!AD57,"-")</f>
        <v>2,08 (0,83;5,24)</v>
      </c>
      <c r="Z57" s="53">
        <f>IF('Fisher''s exact'!AA57&lt;&gt;"",'Fisher''s exact'!AA57,"")</f>
        <v>0.13710339118852449</v>
      </c>
      <c r="AA57" s="13" t="str">
        <v>13 (13,5%)</v>
      </c>
      <c r="AB57" s="13" t="str">
        <v>14 (2,5%)</v>
      </c>
      <c r="AC57" s="13">
        <f>IF(AND($F57="yes",'Fisher''s exact'!AH57&lt;&gt;""),'Fisher''s exact'!AH57,"-")</f>
        <v>5.2430000000000003</v>
      </c>
      <c r="AD57" s="53">
        <f>IF('Fisher''s exact'!AE57&lt;&gt;"",'Fisher''s exact'!AE57,"")</f>
        <v>2.0810810810810811</v>
      </c>
    </row>
    <row r="58" spans="1:30" x14ac:dyDescent="0.25">
      <c r="A58" s="17">
        <v>56</v>
      </c>
      <c r="B58" s="176"/>
      <c r="C58" s="173"/>
      <c r="D58" s="21" t="s">
        <v>60</v>
      </c>
      <c r="E58" s="13" t="str">
        <v>Nominal</v>
      </c>
      <c r="F58" s="13" t="s">
        <v>220</v>
      </c>
      <c r="G58" s="13" t="str">
        <v>18 (69,2%)</v>
      </c>
      <c r="H58" s="13" t="str">
        <v>104 (82,5%)</v>
      </c>
      <c r="I58" s="13" t="str">
        <f>IF(AND($F58="yes",'Fisher''s exact'!J58&lt;&gt;""),'Fisher''s exact'!J58,"-")</f>
        <v>0,45 (0,17;1,17)</v>
      </c>
      <c r="J58" s="53">
        <f>IF('Fisher''s exact'!G58&lt;&gt;"",'Fisher''s exact'!G58,"")</f>
        <v>0.1056808772079066</v>
      </c>
      <c r="K58" s="13" t="str">
        <v>41 (80,4%)</v>
      </c>
      <c r="L58" s="13" t="str">
        <v>83 (82,2%)</v>
      </c>
      <c r="M58" s="13" t="str">
        <f>IF(AND($F58="yes",'Fisher''s exact'!O58&lt;&gt;""),'Fisher''s exact'!O58,"-")</f>
        <v>0,95 (0,41;2,23)</v>
      </c>
      <c r="N58" s="53">
        <f>IF('Fisher''s exact'!L58&lt;&gt;"",'Fisher''s exact'!L58,"")</f>
        <v>1</v>
      </c>
      <c r="O58" s="13" t="str">
        <v>21 (77,8%)</v>
      </c>
      <c r="P58" s="13" t="str">
        <v>99 (79,2%)</v>
      </c>
      <c r="Q58" s="13" t="str">
        <f>IF(AND($F58="yes",'Fisher''s exact'!T58&lt;&gt;""),'Fisher''s exact'!T58,"-")</f>
        <v>0,79 (0,29;2,18)</v>
      </c>
      <c r="R58" s="53">
        <f>IF('Fisher''s exact'!Q58&lt;&gt;"",'Fisher''s exact'!Q58,"")</f>
        <v>0.60023473508985237</v>
      </c>
      <c r="S58" s="13" t="str">
        <v>30 (75%)</v>
      </c>
      <c r="T58" s="13" t="str">
        <v>88 (78,6%)</v>
      </c>
      <c r="U58" s="13" t="str">
        <f>IF(AND($F58="yes",'Fisher''s exact'!Y58&lt;&gt;""),'Fisher''s exact'!Y58,"-")</f>
        <v>0,61 (0,26;1,46)</v>
      </c>
      <c r="V58" s="53">
        <f>IF('Fisher''s exact'!V58&lt;&gt;"",'Fisher''s exact'!V58,"")</f>
        <v>0.347874462059302</v>
      </c>
      <c r="W58" s="13" t="str">
        <v>74 (77,1%)</v>
      </c>
      <c r="X58" s="13" t="str">
        <v>44 (7,8%)</v>
      </c>
      <c r="Y58" s="13" t="str">
        <f>IF(AND($F58="yes",'Fisher''s exact'!AD58&lt;&gt;""),'Fisher''s exact'!AD58,"-")</f>
        <v>0,48 (0,19;1,21)</v>
      </c>
      <c r="Z58" s="53">
        <f>IF('Fisher''s exact'!AA58&lt;&gt;"",'Fisher''s exact'!AA58,"")</f>
        <v>0.13710339118852449</v>
      </c>
      <c r="AA58" s="13" t="str">
        <v>50 (52,1%)</v>
      </c>
      <c r="AB58" s="13" t="str">
        <v>74 (13,1%)</v>
      </c>
      <c r="AC58" s="13">
        <f>IF(AND($F58="yes",'Fisher''s exact'!AH58&lt;&gt;""),'Fisher''s exact'!AH58,"-")</f>
        <v>1.2110000000000001</v>
      </c>
      <c r="AD58" s="53">
        <f>IF('Fisher''s exact'!AE58&lt;&gt;"",'Fisher''s exact'!AE58,"")</f>
        <v>0.48051948051948051</v>
      </c>
    </row>
    <row r="59" spans="1:30" x14ac:dyDescent="0.25">
      <c r="A59" s="17">
        <v>57</v>
      </c>
      <c r="B59" s="176"/>
      <c r="C59" s="173"/>
      <c r="D59" s="20" t="s">
        <v>61</v>
      </c>
      <c r="E59" s="13" t="str">
        <v>Scale</v>
      </c>
      <c r="F59" s="13" t="s">
        <v>220</v>
      </c>
      <c r="G59" s="13" t="e">
        <v>#NUM!</v>
      </c>
      <c r="H59" s="13" t="str">
        <v>1,1 [1;1,2]</v>
      </c>
      <c r="I59" s="13" t="str">
        <f>IF(AND($F59="yes",'Fisher''s exact'!J59&lt;&gt;""),'Fisher''s exact'!J59,"-")</f>
        <v>0,7 (0,03;14,71)</v>
      </c>
      <c r="J59" s="54">
        <v>0.71591870240905853</v>
      </c>
      <c r="K59" s="13" t="str">
        <v>1,1 [1;1,3]</v>
      </c>
      <c r="L59" s="13" t="str">
        <v>1,1 [1;1,2]</v>
      </c>
      <c r="M59" s="13" t="str">
        <f>IF(AND($F59="yes",'Fisher''s exact'!O59&lt;&gt;""),'Fisher''s exact'!O59,"-")</f>
        <v>3,75 (0,36;38,55)</v>
      </c>
      <c r="N59" s="53" t="str">
        <f>IF('Fisher''s exact'!L59&lt;&gt;"",'Fisher''s exact'!L59,"")</f>
        <v/>
      </c>
      <c r="O59" s="13" t="str">
        <v>1,2 [1,1;1,3]</v>
      </c>
      <c r="P59" s="13" t="str">
        <v>1,1 [1;1,2]</v>
      </c>
      <c r="Q59" s="13" t="str">
        <f>IF(AND($F59="yes",'Fisher''s exact'!T59&lt;&gt;""),'Fisher''s exact'!T59,"-")</f>
        <v>207,89 (7,54;5735,1)</v>
      </c>
      <c r="R59" s="53" t="str">
        <f>IF('Fisher''s exact'!Q59&lt;&gt;"",'Fisher''s exact'!Q59,"")</f>
        <v/>
      </c>
      <c r="S59" s="13" t="str">
        <v>1,1 [1;1,2]</v>
      </c>
      <c r="T59" s="13" t="str">
        <v>1,1 [1;1,2]</v>
      </c>
      <c r="U59" s="13" t="str">
        <f>IF(AND($F59="yes",'Fisher''s exact'!Y59&lt;&gt;""),'Fisher''s exact'!Y59,"-")</f>
        <v>1,18 (0,07;20,79)</v>
      </c>
      <c r="V59" s="53" t="str">
        <f>IF('Fisher''s exact'!V59&lt;&gt;"",'Fisher''s exact'!V59,"")</f>
        <v/>
      </c>
      <c r="W59" s="13" t="str">
        <v>1,1 [1;1,2]</v>
      </c>
      <c r="X59" s="13" t="str">
        <v>1,1 [1;1,2]</v>
      </c>
      <c r="Y59" s="13" t="str">
        <f>IF(AND($F59="yes",'Fisher''s exact'!AD59&lt;&gt;""),'Fisher''s exact'!AD59,"-")</f>
        <v>2,81 (0,26;30,13)</v>
      </c>
      <c r="Z59" s="53" t="str">
        <f>IF('Fisher''s exact'!AA59&lt;&gt;"",'Fisher''s exact'!AA59,"")</f>
        <v/>
      </c>
      <c r="AA59" s="13" t="str">
        <v>1,1 [1;1,2]</v>
      </c>
      <c r="AB59" s="13" t="str">
        <v>1,1 [1;1,2]</v>
      </c>
      <c r="AC59" s="13">
        <f>IF(AND($F59="yes",'Fisher''s exact'!AH59&lt;&gt;""),'Fisher''s exact'!AH59,"-")</f>
        <v>30.134900066967361</v>
      </c>
      <c r="AD59" s="53">
        <f>IF('Fisher''s exact'!AE59&lt;&gt;"",'Fisher''s exact'!AE59,"")</f>
        <v>2.8125090359821354</v>
      </c>
    </row>
    <row r="60" spans="1:30" x14ac:dyDescent="0.25">
      <c r="A60" s="17">
        <v>58</v>
      </c>
      <c r="B60" s="177"/>
      <c r="C60" s="174"/>
      <c r="D60" s="20" t="s">
        <v>62</v>
      </c>
      <c r="E60" s="13" t="str">
        <v>Scale</v>
      </c>
      <c r="F60" s="13" t="s">
        <v>220</v>
      </c>
      <c r="G60" s="13" t="e">
        <v>#NUM!</v>
      </c>
      <c r="H60" s="13" t="str">
        <v>175,6 [150,8;179]</v>
      </c>
      <c r="I60" s="13" t="str">
        <f>IF(AND($F60="yes",'Fisher''s exact'!J60&lt;&gt;""),'Fisher''s exact'!J60,"-")</f>
        <v>1,01 (1;1,02)</v>
      </c>
      <c r="J60" s="54">
        <v>0.3412498239446623</v>
      </c>
      <c r="K60" s="13" t="str">
        <v>175,6 [162,5;180,5]</v>
      </c>
      <c r="L60" s="13" t="str">
        <v>175,6 [148;183]</v>
      </c>
      <c r="M60" s="13" t="str">
        <f>IF(AND($F60="yes",'Fisher''s exact'!O60&lt;&gt;""),'Fisher''s exact'!O60,"-")</f>
        <v>1 (0,99;1,01)</v>
      </c>
      <c r="N60" s="53" t="str">
        <f>IF('Fisher''s exact'!L60&lt;&gt;"",'Fisher''s exact'!L60,"")</f>
        <v/>
      </c>
      <c r="O60" s="13" t="str">
        <v>175,6 [175,6;191]</v>
      </c>
      <c r="P60" s="13" t="str">
        <v>175,6 [146;180]</v>
      </c>
      <c r="Q60" s="13" t="str">
        <f>IF(AND($F60="yes",'Fisher''s exact'!T60&lt;&gt;""),'Fisher''s exact'!T60,"-")</f>
        <v>1,01 (0,99;1,02)</v>
      </c>
      <c r="R60" s="53" t="str">
        <f>IF('Fisher''s exact'!Q60&lt;&gt;"",'Fisher''s exact'!Q60,"")</f>
        <v/>
      </c>
      <c r="S60" s="13" t="str">
        <v>175,6 [170,5;203]</v>
      </c>
      <c r="T60" s="13" t="str">
        <v>175,6 [147,5;175,6]</v>
      </c>
      <c r="U60" s="13" t="str">
        <f>IF(AND($F60="yes",'Fisher''s exact'!Y60&lt;&gt;""),'Fisher''s exact'!Y60,"-")</f>
        <v>1,01 (1;1,03)</v>
      </c>
      <c r="V60" s="53" t="str">
        <f>IF('Fisher''s exact'!V60&lt;&gt;"",'Fisher''s exact'!V60,"")</f>
        <v/>
      </c>
      <c r="W60" s="13" t="str">
        <v>175,6 [163,3;186,8]</v>
      </c>
      <c r="X60" s="13" t="str">
        <v>168 [142,3;175,6]</v>
      </c>
      <c r="Y60" s="13" t="str">
        <f>IF(AND($F60="yes",'Fisher''s exact'!AD60&lt;&gt;""),'Fisher''s exact'!AD60,"-")</f>
        <v>1,01 (1;1,02)</v>
      </c>
      <c r="Z60" s="53" t="str">
        <f>IF('Fisher''s exact'!AA60&lt;&gt;"",'Fisher''s exact'!AA60,"")</f>
        <v/>
      </c>
      <c r="AA60" s="13" t="str">
        <v>175,6 [158;186,5]</v>
      </c>
      <c r="AB60" s="13" t="str">
        <v>175,6 [158;186,5]</v>
      </c>
      <c r="AC60" s="13">
        <f>IF(AND($F60="yes",'Fisher''s exact'!AH60&lt;&gt;""),'Fisher''s exact'!AH60,"-")</f>
        <v>1.0203490994190101</v>
      </c>
      <c r="AD60" s="53">
        <f>IF('Fisher''s exact'!AE60&lt;&gt;"",'Fisher''s exact'!AE60,"")</f>
        <v>1.0097596052769964</v>
      </c>
    </row>
    <row r="61" spans="1:30" x14ac:dyDescent="0.25">
      <c r="A61" s="17">
        <v>59</v>
      </c>
      <c r="B61" s="181" t="s">
        <v>176</v>
      </c>
      <c r="C61" s="37"/>
      <c r="D61" s="22" t="s">
        <v>64</v>
      </c>
      <c r="E61" s="13" t="str">
        <v>Nominal</v>
      </c>
      <c r="F61" s="13" t="s">
        <v>220</v>
      </c>
      <c r="G61" s="13" t="str">
        <v>24 (92,3%)</v>
      </c>
      <c r="H61" s="13" t="str">
        <v>110 (87,3%)</v>
      </c>
      <c r="I61" s="13" t="str">
        <f>IF(AND($F61="yes",'Fisher''s exact'!J61&lt;&gt;""),'Fisher''s exact'!J61,"-")</f>
        <v>1,5 (0,32;7,04)</v>
      </c>
      <c r="J61" s="53">
        <f>IF('Fisher''s exact'!G61&lt;&gt;"",'Fisher''s exact'!G61,"")</f>
        <v>1</v>
      </c>
      <c r="K61" s="13" t="str">
        <v>47 (92,2%)</v>
      </c>
      <c r="L61" s="13" t="str">
        <v>89 (88,1%)</v>
      </c>
      <c r="M61" s="13" t="str">
        <f>IF(AND($F61="yes",'Fisher''s exact'!O61&lt;&gt;""),'Fisher''s exact'!O61,"-")</f>
        <v>1,58 (0,48;5,18)</v>
      </c>
      <c r="N61" s="53">
        <f>IF('Fisher''s exact'!L61&lt;&gt;"",'Fisher''s exact'!L61,"")</f>
        <v>0.5800245790065679</v>
      </c>
      <c r="O61" s="13" t="str">
        <v>23 (85,2%)</v>
      </c>
      <c r="P61" s="13" t="str">
        <v>109 (87,2%)</v>
      </c>
      <c r="Q61" s="13" t="str">
        <f>IF(AND($F61="yes",'Fisher''s exact'!T61&lt;&gt;""),'Fisher''s exact'!T61,"-")</f>
        <v>0,61 (0,18;2,06)</v>
      </c>
      <c r="R61" s="53">
        <f>IF('Fisher''s exact'!Q61&lt;&gt;"",'Fisher''s exact'!Q61,"")</f>
        <v>0.48750222564784579</v>
      </c>
      <c r="S61" s="13" t="str">
        <v>37 (92,5%)</v>
      </c>
      <c r="T61" s="13" t="str">
        <v>99 (88,4%)</v>
      </c>
      <c r="U61" s="13" t="str">
        <f>IF(AND($F61="yes",'Fisher''s exact'!Y61&lt;&gt;""),'Fisher''s exact'!Y61,"-")</f>
        <v>1,62 (0,44;6,01)</v>
      </c>
      <c r="V61" s="53">
        <f>IF('Fisher''s exact'!V61&lt;&gt;"",'Fisher''s exact'!V61,"")</f>
        <v>0.56274169750675285</v>
      </c>
      <c r="W61" s="13" t="str">
        <v>87 (90,6%)</v>
      </c>
      <c r="X61" s="13" t="str">
        <v>48 (8,5%)</v>
      </c>
      <c r="Y61" s="13" t="str">
        <f>IF(AND($F61="yes",'Fisher''s exact'!AD61&lt;&gt;""),'Fisher''s exact'!AD61,"-")</f>
        <v>1,38 (0,48;3,94)</v>
      </c>
      <c r="Z61" s="53">
        <f>IF('Fisher''s exact'!AA61&lt;&gt;"",'Fisher''s exact'!AA61,"")</f>
        <v>0.58951846451281553</v>
      </c>
      <c r="AA61" s="13" t="str">
        <v>57 (59,4%)</v>
      </c>
      <c r="AB61" s="13" t="str">
        <v>78 (13,8%)</v>
      </c>
      <c r="AC61" s="13">
        <f>IF(AND($F61="yes",'Fisher''s exact'!AH61&lt;&gt;""),'Fisher''s exact'!AH61,"-")</f>
        <v>3.9380000000000002</v>
      </c>
      <c r="AD61" s="53">
        <f>IF('Fisher''s exact'!AE61&lt;&gt;"",'Fisher''s exact'!AE61,"")</f>
        <v>1.3809523809523809</v>
      </c>
    </row>
    <row r="62" spans="1:30" x14ac:dyDescent="0.25">
      <c r="A62" s="17">
        <v>60</v>
      </c>
      <c r="B62" s="182"/>
      <c r="C62" s="38"/>
      <c r="D62" s="22" t="s">
        <v>65</v>
      </c>
      <c r="E62" s="13" t="str">
        <v>Scale</v>
      </c>
      <c r="F62" s="13" t="s">
        <v>220</v>
      </c>
      <c r="G62" s="13" t="e">
        <v>#NUM!</v>
      </c>
      <c r="H62" s="13" t="str">
        <v>101,5 [85,3;119,8]</v>
      </c>
      <c r="I62" s="13" t="str">
        <f>IF(AND($F62="yes",'Fisher''s exact'!J62&lt;&gt;""),'Fisher''s exact'!J62,"-")</f>
        <v>1,02 (0,98;1,06)</v>
      </c>
      <c r="J62" s="54">
        <v>0.33352055528127189</v>
      </c>
      <c r="K62" s="13" t="str">
        <v>103 [88;115,5]</v>
      </c>
      <c r="L62" s="13" t="str">
        <v>103 [85;125]</v>
      </c>
      <c r="M62" s="13" t="str">
        <f>IF(AND($F62="yes",'Fisher''s exact'!O62&lt;&gt;""),'Fisher''s exact'!O62,"-")</f>
        <v>0,98 (0,94;1,02)</v>
      </c>
      <c r="N62" s="53" t="str">
        <f>IF('Fisher''s exact'!L62&lt;&gt;"",'Fisher''s exact'!L62,"")</f>
        <v/>
      </c>
      <c r="O62" s="13" t="str">
        <v>100 [91;110]</v>
      </c>
      <c r="P62" s="13" t="str">
        <v>103 [86;123]</v>
      </c>
      <c r="Q62" s="13" t="str">
        <f>IF(AND($F62="yes",'Fisher''s exact'!T62&lt;&gt;""),'Fisher''s exact'!T62,"-")</f>
        <v>0,99 (0,94;1,04)</v>
      </c>
      <c r="R62" s="53" t="str">
        <f>IF('Fisher''s exact'!Q62&lt;&gt;"",'Fisher''s exact'!Q62,"")</f>
        <v/>
      </c>
      <c r="S62" s="13" t="str">
        <v>104,5 [91;125]</v>
      </c>
      <c r="T62" s="13" t="str">
        <v>102 [84;118,3]</v>
      </c>
      <c r="U62" s="13" t="str">
        <f>IF(AND($F62="yes",'Fisher''s exact'!Y62&lt;&gt;""),'Fisher''s exact'!Y62,"-")</f>
        <v>1,04 (1;1,08)</v>
      </c>
      <c r="V62" s="53" t="str">
        <f>IF('Fisher''s exact'!V62&lt;&gt;"",'Fisher''s exact'!V62,"")</f>
        <v/>
      </c>
      <c r="W62" s="13" t="str">
        <v>100,5 [86,8;114,3]</v>
      </c>
      <c r="X62" s="13" t="str">
        <v>106 [84;127,5]</v>
      </c>
      <c r="Y62" s="13" t="str">
        <f>IF(AND($F62="yes",'Fisher''s exact'!AD62&lt;&gt;""),'Fisher''s exact'!AD62,"-")</f>
        <v>1,01 (0,97;1,04)</v>
      </c>
      <c r="Z62" s="53" t="str">
        <f>IF('Fisher''s exact'!AA62&lt;&gt;"",'Fisher''s exact'!AA62,"")</f>
        <v/>
      </c>
      <c r="AA62" s="13" t="str">
        <v>103 [88;115,5]</v>
      </c>
      <c r="AB62" s="13" t="str">
        <v>103 [88;115,5]</v>
      </c>
      <c r="AC62" s="13">
        <f>IF(AND($F62="yes",'Fisher''s exact'!AH62&lt;&gt;""),'Fisher''s exact'!AH62,"-")</f>
        <v>1.0448461073648914</v>
      </c>
      <c r="AD62" s="53">
        <f>IF('Fisher''s exact'!AE62&lt;&gt;"",'Fisher''s exact'!AE62,"")</f>
        <v>1.0073350350175296</v>
      </c>
    </row>
    <row r="63" spans="1:30" x14ac:dyDescent="0.25">
      <c r="A63" s="17">
        <v>61</v>
      </c>
      <c r="B63" s="182"/>
      <c r="C63" s="38"/>
      <c r="D63" s="22" t="s">
        <v>66</v>
      </c>
      <c r="E63" s="13" t="str">
        <v>Scale</v>
      </c>
      <c r="F63" s="13" t="s">
        <v>220</v>
      </c>
      <c r="G63" s="13" t="e">
        <v>#NUM!</v>
      </c>
      <c r="H63" s="13" t="str">
        <v>70 [57,3;83]</v>
      </c>
      <c r="I63" s="13" t="str">
        <f>IF(AND($F63="yes",'Fisher''s exact'!J63&lt;&gt;""),'Fisher''s exact'!J63,"-")</f>
        <v>0,99 (0,94;1,04)</v>
      </c>
      <c r="J63" s="54">
        <v>0.47915078705308722</v>
      </c>
      <c r="K63" s="13" t="str">
        <v>71 [55;83,5]</v>
      </c>
      <c r="L63" s="13" t="str">
        <v>70 [58;87]</v>
      </c>
      <c r="M63" s="13" t="str">
        <f>IF(AND($F63="yes",'Fisher''s exact'!O63&lt;&gt;""),'Fisher''s exact'!O63,"-")</f>
        <v>1,02 (0,97;1,07)</v>
      </c>
      <c r="N63" s="53" t="str">
        <f>IF('Fisher''s exact'!L63&lt;&gt;"",'Fisher''s exact'!L63,"")</f>
        <v/>
      </c>
      <c r="O63" s="13" t="str">
        <v>67 [61;87]</v>
      </c>
      <c r="P63" s="13" t="str">
        <v>71 [57;83]</v>
      </c>
      <c r="Q63" s="13" t="str">
        <f>IF(AND($F63="yes",'Fisher''s exact'!T63&lt;&gt;""),'Fisher''s exact'!T63,"-")</f>
        <v>1,02 (0,95;1,09)</v>
      </c>
      <c r="R63" s="53" t="str">
        <f>IF('Fisher''s exact'!Q63&lt;&gt;"",'Fisher''s exact'!Q63,"")</f>
        <v/>
      </c>
      <c r="S63" s="13" t="str">
        <v>71,5 [62,8;88,3]</v>
      </c>
      <c r="T63" s="13" t="str">
        <v>70 [55;83,3]</v>
      </c>
      <c r="U63" s="13" t="str">
        <f>IF(AND($F63="yes",'Fisher''s exact'!Y63&lt;&gt;""),'Fisher''s exact'!Y63,"-")</f>
        <v>0,98 (0,93;1,03)</v>
      </c>
      <c r="V63" s="53" t="str">
        <f>IF('Fisher''s exact'!V63&lt;&gt;"",'Fisher''s exact'!V63,"")</f>
        <v/>
      </c>
      <c r="W63" s="13" t="str">
        <v>69 [56,8;83,3]</v>
      </c>
      <c r="X63" s="13" t="str">
        <v>72 [57,8;91,8]</v>
      </c>
      <c r="Y63" s="13" t="str">
        <f>IF(AND($F63="yes",'Fisher''s exact'!AD63&lt;&gt;""),'Fisher''s exact'!AD63,"-")</f>
        <v>0,99 (0,94;1,04)</v>
      </c>
      <c r="Z63" s="53" t="str">
        <f>IF('Fisher''s exact'!AA63&lt;&gt;"",'Fisher''s exact'!AA63,"")</f>
        <v/>
      </c>
      <c r="AA63" s="13" t="str">
        <v>70 [53,5;83]</v>
      </c>
      <c r="AB63" s="13" t="str">
        <v>70 [53,5;83]</v>
      </c>
      <c r="AC63" s="13">
        <f>IF(AND($F63="yes",'Fisher''s exact'!AH63&lt;&gt;""),'Fisher''s exact'!AH63,"-")</f>
        <v>1.0355001096067247</v>
      </c>
      <c r="AD63" s="53">
        <f>IF('Fisher''s exact'!AE63&lt;&gt;"",'Fisher''s exact'!AE63,"")</f>
        <v>0.98769282381948631</v>
      </c>
    </row>
    <row r="64" spans="1:30" x14ac:dyDescent="0.25">
      <c r="A64" s="17">
        <v>62</v>
      </c>
      <c r="B64" s="182"/>
      <c r="C64" s="38"/>
      <c r="D64" s="22" t="s">
        <v>67</v>
      </c>
      <c r="E64" s="13" t="str">
        <v>Scale</v>
      </c>
      <c r="F64" s="13" t="s">
        <v>220</v>
      </c>
      <c r="G64" s="13" t="e">
        <v>#NUM!</v>
      </c>
      <c r="H64" s="13" t="str">
        <v>34,1 [32,2;35,1]</v>
      </c>
      <c r="I64" s="13" t="str">
        <f>IF(AND($F64="yes",'Fisher''s exact'!J64&lt;&gt;""),'Fisher''s exact'!J64,"-")</f>
        <v>1,01 (0,93;1,09)</v>
      </c>
      <c r="J64" s="54">
        <v>0.37010759940522642</v>
      </c>
      <c r="K64" s="13" t="str">
        <v>34 [32,1;34,9]</v>
      </c>
      <c r="L64" s="13" t="str">
        <v>34,3 [32,6;35,1]</v>
      </c>
      <c r="M64" s="13" t="str">
        <f>IF(AND($F64="yes",'Fisher''s exact'!O64&lt;&gt;""),'Fisher''s exact'!O64,"-")</f>
        <v>1,04 (0,98;1,1)</v>
      </c>
      <c r="N64" s="53" t="str">
        <f>IF('Fisher''s exact'!L64&lt;&gt;"",'Fisher''s exact'!L64,"")</f>
        <v/>
      </c>
      <c r="O64" s="13" t="str">
        <v>34,7 [32,2;35,2]</v>
      </c>
      <c r="P64" s="13" t="str">
        <v>34,1 [32,4;35]</v>
      </c>
      <c r="Q64" s="13" t="str">
        <f>IF(AND($F64="yes",'Fisher''s exact'!T64&lt;&gt;""),'Fisher''s exact'!T64,"-")</f>
        <v>1 (0,93;1,08)</v>
      </c>
      <c r="R64" s="53" t="str">
        <f>IF('Fisher''s exact'!Q64&lt;&gt;"",'Fisher''s exact'!Q64,"")</f>
        <v/>
      </c>
      <c r="S64" s="13" t="str">
        <v>34,3 [32,3;35,2]</v>
      </c>
      <c r="T64" s="13" t="str">
        <v>34,1 [32,4;35]</v>
      </c>
      <c r="U64" s="13" t="str">
        <f>IF(AND($F64="yes",'Fisher''s exact'!Y64&lt;&gt;""),'Fisher''s exact'!Y64,"-")</f>
        <v>0,99 (0,92;1,06)</v>
      </c>
      <c r="V64" s="53" t="str">
        <f>IF('Fisher''s exact'!V64&lt;&gt;"",'Fisher''s exact'!V64,"")</f>
        <v/>
      </c>
      <c r="W64" s="13" t="str">
        <v>34,2 [32,3;35]</v>
      </c>
      <c r="X64" s="13" t="str">
        <v>34,2 [32,6;35,1]</v>
      </c>
      <c r="Y64" s="13" t="str">
        <f>IF(AND($F64="yes",'Fisher''s exact'!AD64&lt;&gt;""),'Fisher''s exact'!AD64,"-")</f>
        <v>1,03 (0,97;1,1)</v>
      </c>
      <c r="Z64" s="53" t="str">
        <f>IF('Fisher''s exact'!AA64&lt;&gt;"",'Fisher''s exact'!AA64,"")</f>
        <v/>
      </c>
      <c r="AA64" s="13" t="str">
        <v>34 [32,2;34,9]</v>
      </c>
      <c r="AB64" s="13" t="str">
        <v>34 [32,2;34,9]</v>
      </c>
      <c r="AC64" s="13">
        <f>IF(AND($F64="yes",'Fisher''s exact'!AH64&lt;&gt;""),'Fisher''s exact'!AH64,"-")</f>
        <v>1.1008016740162361</v>
      </c>
      <c r="AD64" s="53">
        <f>IF('Fisher''s exact'!AE64&lt;&gt;"",'Fisher''s exact'!AE64,"")</f>
        <v>1.0346520565564146</v>
      </c>
    </row>
    <row r="65" spans="1:30" x14ac:dyDescent="0.25">
      <c r="A65" s="17">
        <v>63</v>
      </c>
      <c r="B65" s="182"/>
      <c r="C65" s="38"/>
      <c r="D65" s="22" t="s">
        <v>68</v>
      </c>
      <c r="E65" s="13" t="str">
        <v>Nominal</v>
      </c>
      <c r="G65" s="13" t="str">
        <v>0 (0%)</v>
      </c>
      <c r="H65" s="13" t="str">
        <v>1 (0,8%)</v>
      </c>
      <c r="I65" s="13" t="str">
        <f>IF(AND($F65="yes",'Fisher''s exact'!J65&lt;&gt;""),'Fisher''s exact'!J65,"-")</f>
        <v>-</v>
      </c>
      <c r="K65" s="13" t="str">
        <v>0 (0%)</v>
      </c>
      <c r="L65" s="13" t="str">
        <v>0 (0%)</v>
      </c>
      <c r="M65" s="13" t="str">
        <f>IF(AND($F65="yes",'Fisher''s exact'!O65&lt;&gt;""),'Fisher''s exact'!O65,"-")</f>
        <v>-</v>
      </c>
      <c r="N65" s="53">
        <f>IF('Fisher''s exact'!L65&lt;&gt;"",'Fisher''s exact'!L65,"")</f>
        <v>1</v>
      </c>
      <c r="O65" s="13" t="str">
        <v>0 (0%)</v>
      </c>
      <c r="P65" s="13" t="str">
        <v>1 (0,8%)</v>
      </c>
      <c r="Q65" s="13" t="str">
        <f>IF(AND($F65="yes",'Fisher''s exact'!T65&lt;&gt;""),'Fisher''s exact'!T65,"-")</f>
        <v>-</v>
      </c>
      <c r="R65" s="53">
        <f>IF('Fisher''s exact'!Q65&lt;&gt;"",'Fisher''s exact'!Q65,"")</f>
        <v>1</v>
      </c>
      <c r="S65" s="13" t="str">
        <v>0 (0%)</v>
      </c>
      <c r="T65" s="13" t="str">
        <v>1 (0,9%)</v>
      </c>
      <c r="U65" s="13" t="str">
        <f>IF(AND($F65="yes",'Fisher''s exact'!Y65&lt;&gt;""),'Fisher''s exact'!Y65,"-")</f>
        <v>-</v>
      </c>
      <c r="V65" s="53">
        <f>IF('Fisher''s exact'!V65&lt;&gt;"",'Fisher''s exact'!V65,"")</f>
        <v>1</v>
      </c>
      <c r="W65" s="13" t="str">
        <v>0 (0%)</v>
      </c>
      <c r="X65" s="13" t="str">
        <v>0 (0%)</v>
      </c>
      <c r="Y65" s="13" t="str">
        <f>IF(AND($F65="yes",'Fisher''s exact'!AD65&lt;&gt;""),'Fisher''s exact'!AD65,"-")</f>
        <v>-</v>
      </c>
      <c r="Z65" s="53">
        <f>IF('Fisher''s exact'!AA65&lt;&gt;"",'Fisher''s exact'!AA65,"")</f>
        <v>0.36842105263157893</v>
      </c>
      <c r="AA65" s="13" t="str">
        <v>0 (0%)</v>
      </c>
      <c r="AB65" s="13" t="str">
        <v>0 (0%)</v>
      </c>
      <c r="AC65" s="13" t="str">
        <f>IF(AND($F65="yes",'Fisher''s exact'!AH65&lt;&gt;""),'Fisher''s exact'!AH65,"-")</f>
        <v>-</v>
      </c>
      <c r="AD65" s="53">
        <f>IF('Fisher''s exact'!AE65&lt;&gt;"",'Fisher''s exact'!AE65,"")</f>
        <v>0</v>
      </c>
    </row>
    <row r="66" spans="1:30" x14ac:dyDescent="0.25">
      <c r="A66" s="17">
        <v>64</v>
      </c>
      <c r="B66" s="182"/>
      <c r="C66" s="38"/>
      <c r="D66" s="22" t="s">
        <v>69</v>
      </c>
      <c r="E66" s="13" t="str">
        <v>Scale</v>
      </c>
      <c r="F66" s="13" t="s">
        <v>220</v>
      </c>
      <c r="G66" s="13" t="e">
        <v>#NUM!</v>
      </c>
      <c r="H66" s="13" t="str">
        <v>2 [2;3]</v>
      </c>
      <c r="I66" s="13" t="str">
        <f>IF(AND($F66="yes",'Fisher''s exact'!J66&lt;&gt;""),'Fisher''s exact'!J66,"-")</f>
        <v>0,62 (0,21;1,87)</v>
      </c>
      <c r="J66" s="54">
        <v>0.76797244115618546</v>
      </c>
      <c r="K66" s="13" t="str">
        <v>2 [2;3]</v>
      </c>
      <c r="L66" s="13" t="str">
        <v>2 [2;3]</v>
      </c>
      <c r="M66" s="13" t="str">
        <f>IF(AND($F66="yes",'Fisher''s exact'!O66&lt;&gt;""),'Fisher''s exact'!O66,"-")</f>
        <v>1,16 (0,49;2,74)</v>
      </c>
      <c r="N66" s="53" t="str">
        <f>IF('Fisher''s exact'!L66&lt;&gt;"",'Fisher''s exact'!L66,"")</f>
        <v/>
      </c>
      <c r="O66" s="13" t="str">
        <v>2 [2;3]</v>
      </c>
      <c r="P66" s="13" t="str">
        <v>2 [2;3]</v>
      </c>
      <c r="Q66" s="13" t="str">
        <f>IF(AND($F66="yes",'Fisher''s exact'!T66&lt;&gt;""),'Fisher''s exact'!T66,"-")</f>
        <v>1,03 (0,32;3,3)</v>
      </c>
      <c r="R66" s="53" t="str">
        <f>IF('Fisher''s exact'!Q66&lt;&gt;"",'Fisher''s exact'!Q66,"")</f>
        <v/>
      </c>
      <c r="S66" s="13" t="str">
        <v>2 [2;3]</v>
      </c>
      <c r="T66" s="13" t="str">
        <v>2 [2;3]</v>
      </c>
      <c r="U66" s="13" t="str">
        <f>IF(AND($F66="yes",'Fisher''s exact'!Y66&lt;&gt;""),'Fisher''s exact'!Y66,"-")</f>
        <v>0,55 (0,21;1,46)</v>
      </c>
      <c r="V66" s="53" t="str">
        <f>IF('Fisher''s exact'!V66&lt;&gt;"",'Fisher''s exact'!V66,"")</f>
        <v/>
      </c>
      <c r="W66" s="13" t="str">
        <v>2 [2;3]</v>
      </c>
      <c r="X66" s="13" t="str">
        <v>2 [2;3]</v>
      </c>
      <c r="Y66" s="13" t="str">
        <f>IF(AND($F66="yes",'Fisher''s exact'!AD66&lt;&gt;""),'Fisher''s exact'!AD66,"-")</f>
        <v>0,84 (0,36;1,96)</v>
      </c>
      <c r="Z66" s="53" t="str">
        <f>IF('Fisher''s exact'!AA66&lt;&gt;"",'Fisher''s exact'!AA66,"")</f>
        <v/>
      </c>
      <c r="AA66" s="13" t="str">
        <v>2 [2;3]</v>
      </c>
      <c r="AB66" s="13" t="str">
        <v>2 [2;3]</v>
      </c>
      <c r="AC66" s="13">
        <f>IF(AND($F66="yes",'Fisher''s exact'!AH66&lt;&gt;""),'Fisher''s exact'!AH66,"-")</f>
        <v>1.9625534291495847</v>
      </c>
      <c r="AD66" s="53">
        <f>IF('Fisher''s exact'!AE66&lt;&gt;"",'Fisher''s exact'!AE66,"")</f>
        <v>0.83919280433401322</v>
      </c>
    </row>
    <row r="67" spans="1:30" x14ac:dyDescent="0.25">
      <c r="A67" s="17">
        <v>65</v>
      </c>
      <c r="B67" s="182"/>
      <c r="C67" s="38"/>
      <c r="D67" s="22" t="s">
        <v>391</v>
      </c>
      <c r="E67" s="13" t="str">
        <v>Nominal</v>
      </c>
      <c r="F67" s="13" t="s">
        <v>220</v>
      </c>
      <c r="G67" s="13" t="str">
        <v>3 (11,5%)</v>
      </c>
      <c r="H67" s="13" t="str">
        <v>16 (12,7%)</v>
      </c>
      <c r="I67" s="13" t="str">
        <f>IF(AND($F67="yes",'Fisher''s exact'!J67&lt;&gt;""),'Fisher''s exact'!J67,"-")</f>
        <v>0,9 (0,24;3,33)</v>
      </c>
      <c r="J67" s="53">
        <f>IF('Fisher''s exact'!G67&lt;&gt;"",'Fisher''s exact'!G67,"")</f>
        <v>1</v>
      </c>
      <c r="K67" s="13" t="str">
        <v>4 (7,8%)</v>
      </c>
      <c r="L67" s="13" t="str">
        <v>11 (10,9%)</v>
      </c>
      <c r="M67" s="13" t="str">
        <f>IF(AND($F67="yes",'Fisher''s exact'!O67&lt;&gt;""),'Fisher''s exact'!O67,"-")</f>
        <v>0,49 (0,15;1,56)</v>
      </c>
      <c r="N67" s="53">
        <f>IF('Fisher''s exact'!L67&lt;&gt;"",'Fisher''s exact'!L67,"")</f>
        <v>0.3009389531463938</v>
      </c>
      <c r="O67" s="13" t="str">
        <v>5 (18,5%)</v>
      </c>
      <c r="P67" s="13" t="str">
        <v>17 (13,6%)</v>
      </c>
      <c r="Q67" s="13" t="str">
        <f>IF(AND($F67="yes",'Fisher''s exact'!T67&lt;&gt;""),'Fisher''s exact'!T67,"-")</f>
        <v>1,8 (0,59;5,52)</v>
      </c>
      <c r="R67" s="53">
        <f>IF('Fisher''s exact'!Q67&lt;&gt;"",'Fisher''s exact'!Q67,"")</f>
        <v>0.33551750943887121</v>
      </c>
      <c r="S67" s="13" t="str">
        <v>6 (15%)</v>
      </c>
      <c r="T67" s="13" t="str">
        <v>14 (12,5%)</v>
      </c>
      <c r="U67" s="13" t="str">
        <f>IF(AND($F67="yes",'Fisher''s exact'!Y67&lt;&gt;""),'Fisher''s exact'!Y67,"-")</f>
        <v>1,34 (0,47;3,81)</v>
      </c>
      <c r="V67" s="53">
        <f>IF('Fisher''s exact'!V67&lt;&gt;"",'Fisher''s exact'!V67,"")</f>
        <v>0.58396758310244379</v>
      </c>
      <c r="W67" s="13" t="str">
        <v>12 (12,5%)</v>
      </c>
      <c r="X67" s="13" t="str">
        <v>7 (1,2%)</v>
      </c>
      <c r="Y67" s="13" t="str">
        <f>IF(AND($F67="yes",'Fisher''s exact'!AD67&lt;&gt;""),'Fisher''s exact'!AD67,"-")</f>
        <v>1 (0,37;2,71)</v>
      </c>
      <c r="Z67" s="53">
        <f>IF('Fisher''s exact'!AA67&lt;&gt;"",'Fisher''s exact'!AA67,"")</f>
        <v>1</v>
      </c>
      <c r="AA67" s="13" t="str">
        <v>7 (7,3%)</v>
      </c>
      <c r="AB67" s="13" t="str">
        <v>10 (1,8%)</v>
      </c>
      <c r="AC67" s="13">
        <f>IF(AND($F67="yes",'Fisher''s exact'!AH67&lt;&gt;""),'Fisher''s exact'!AH67,"-")</f>
        <v>2.7090000000000001</v>
      </c>
      <c r="AD67" s="53">
        <f>IF('Fisher''s exact'!AE67&lt;&gt;"",'Fisher''s exact'!AE67,"")</f>
        <v>1</v>
      </c>
    </row>
    <row r="68" spans="1:30" x14ac:dyDescent="0.25">
      <c r="A68" s="17">
        <v>66</v>
      </c>
      <c r="B68" s="182"/>
      <c r="C68" s="38"/>
      <c r="D68" s="22" t="s">
        <v>392</v>
      </c>
      <c r="E68" s="13" t="str">
        <v>Nominal</v>
      </c>
      <c r="G68" s="13" t="str">
        <v>2 (7,7%)</v>
      </c>
      <c r="H68" s="13" t="str">
        <v>2 (1,6%)</v>
      </c>
      <c r="I68" s="13" t="str">
        <f>IF(AND($F68="yes",'Fisher''s exact'!J68&lt;&gt;""),'Fisher''s exact'!J68,"-")</f>
        <v>-</v>
      </c>
      <c r="K68" s="13" t="str">
        <v>2 (3,9%)</v>
      </c>
      <c r="L68" s="13" t="str">
        <v>4 (4%)</v>
      </c>
      <c r="M68" s="13" t="str">
        <f>IF(AND($F68="yes",'Fisher''s exact'!O68&lt;&gt;""),'Fisher''s exact'!O68,"-")</f>
        <v>-</v>
      </c>
      <c r="N68" s="53"/>
      <c r="O68" s="13" t="str">
        <v>0 (0%)</v>
      </c>
      <c r="P68" s="13" t="str">
        <v>4 (3,2%)</v>
      </c>
      <c r="Q68" s="13" t="str">
        <f>IF(AND($F68="yes",'Fisher''s exact'!T68&lt;&gt;""),'Fisher''s exact'!T68,"-")</f>
        <v>-</v>
      </c>
      <c r="R68" s="53">
        <f>IF('Fisher''s exact'!Q68&lt;&gt;"",'Fisher''s exact'!Q68,"")</f>
        <v>1</v>
      </c>
      <c r="S68" s="13" t="str">
        <v>1 (2,5%)</v>
      </c>
      <c r="T68" s="13" t="str">
        <v>2 (1,8%)</v>
      </c>
      <c r="U68" s="13" t="str">
        <f>IF(AND($F68="yes",'Fisher''s exact'!Y68&lt;&gt;""),'Fisher''s exact'!Y68,"-")</f>
        <v>-</v>
      </c>
      <c r="V68" s="53">
        <f>IF('Fisher''s exact'!V68&lt;&gt;"",'Fisher''s exact'!V68,"")</f>
        <v>1</v>
      </c>
      <c r="W68" s="13" t="str">
        <v>3 (3,1%)</v>
      </c>
      <c r="X68" s="13" t="str">
        <v>2 (0,4%)</v>
      </c>
      <c r="Y68" s="13" t="str">
        <f>IF(AND($F68="yes",'Fisher''s exact'!AD68&lt;&gt;""),'Fisher''s exact'!AD68,"-")</f>
        <v>-</v>
      </c>
      <c r="Z68" s="53">
        <f>IF('Fisher''s exact'!AA68&lt;&gt;"",'Fisher''s exact'!AA68,"")</f>
        <v>1</v>
      </c>
      <c r="AA68" s="13" t="str">
        <v>3 (3,1%)</v>
      </c>
      <c r="AB68" s="13" t="str">
        <v>3 (0,5%)</v>
      </c>
      <c r="AC68" s="13" t="str">
        <f>IF(AND($F68="yes",'Fisher''s exact'!AH68&lt;&gt;""),'Fisher''s exact'!AH68,"-")</f>
        <v>-</v>
      </c>
      <c r="AD68" s="53">
        <f>IF('Fisher''s exact'!AE68&lt;&gt;"",'Fisher''s exact'!AE68,"")</f>
        <v>1.774193548387097</v>
      </c>
    </row>
    <row r="69" spans="1:30" x14ac:dyDescent="0.25">
      <c r="A69" s="17">
        <v>67</v>
      </c>
      <c r="B69" s="182"/>
      <c r="C69" s="38"/>
      <c r="D69" s="22" t="s">
        <v>393</v>
      </c>
      <c r="E69" s="13" t="str">
        <v>Nominal</v>
      </c>
      <c r="F69" s="13" t="s">
        <v>220</v>
      </c>
      <c r="G69" s="13" t="str">
        <v>11 (42,3%)</v>
      </c>
      <c r="H69" s="13" t="str">
        <v>65 (51,6%)</v>
      </c>
      <c r="I69" s="13" t="str">
        <f>IF(AND($F69="yes",'Fisher''s exact'!J69&lt;&gt;""),'Fisher''s exact'!J69,"-")</f>
        <v>0,67 (0,28;1,56)</v>
      </c>
      <c r="J69" s="53">
        <f>IF('Fisher''s exact'!G69&lt;&gt;"",'Fisher''s exact'!G69,"")</f>
        <v>0.39381880597127972</v>
      </c>
      <c r="K69" s="13" t="str">
        <v>28 (54,9%)</v>
      </c>
      <c r="L69" s="13" t="str">
        <v>50 (49,5%)</v>
      </c>
      <c r="M69" s="13" t="str">
        <f>IF(AND($F69="yes",'Fisher''s exact'!O69&lt;&gt;""),'Fisher''s exact'!O69,"-")</f>
        <v>1,29 (0,66;2,54)</v>
      </c>
      <c r="N69" s="53">
        <f>IF('Fisher''s exact'!L69&lt;&gt;"",'Fisher''s exact'!L69,"")</f>
        <v>0.49505790896497859</v>
      </c>
      <c r="O69" s="13" t="str">
        <v>11 (40,7%)</v>
      </c>
      <c r="P69" s="13" t="str">
        <v>62 (49,6%)</v>
      </c>
      <c r="Q69" s="13" t="str">
        <f>IF(AND($F69="yes",'Fisher''s exact'!T69&lt;&gt;""),'Fisher''s exact'!T69,"-")</f>
        <v>0,61 (0,26;1,43)</v>
      </c>
      <c r="R69" s="53">
        <f>IF('Fisher''s exact'!Q69&lt;&gt;"",'Fisher''s exact'!Q69,"")</f>
        <v>0.29295344166141568</v>
      </c>
      <c r="S69" s="13" t="str">
        <v>18 (45%)</v>
      </c>
      <c r="T69" s="13" t="str">
        <v>57 (50,9%)</v>
      </c>
      <c r="U69" s="13" t="str">
        <f>IF(AND($F69="yes",'Fisher''s exact'!Y69&lt;&gt;""),'Fisher''s exact'!Y69,"-")</f>
        <v>0,73 (0,36;1,52)</v>
      </c>
      <c r="V69" s="53">
        <f>IF('Fisher''s exact'!V69&lt;&gt;"",'Fisher''s exact'!V69,"")</f>
        <v>0.46314054513970893</v>
      </c>
      <c r="W69" s="13" t="str">
        <v>50 (52,1%)</v>
      </c>
      <c r="X69" s="13" t="str">
        <v>27 (4,8%)</v>
      </c>
      <c r="Y69" s="13" t="str">
        <f>IF(AND($F69="yes",'Fisher''s exact'!AD69&lt;&gt;""),'Fisher''s exact'!AD69,"-")</f>
        <v>1,17 (0,6;2,26)</v>
      </c>
      <c r="Z69" s="53">
        <f>IF('Fisher''s exact'!AA69&lt;&gt;"",'Fisher''s exact'!AA69,"")</f>
        <v>0.73703500068417305</v>
      </c>
      <c r="AA69" s="13" t="str">
        <v>33 (34,4%)</v>
      </c>
      <c r="AB69" s="13" t="str">
        <v>46 (8,1%)</v>
      </c>
      <c r="AC69" s="13">
        <f>IF(AND($F69="yes",'Fisher''s exact'!AH69&lt;&gt;""),'Fisher''s exact'!AH69,"-")</f>
        <v>2.258</v>
      </c>
      <c r="AD69" s="53">
        <f>IF('Fisher''s exact'!AE69&lt;&gt;"",'Fisher''s exact'!AE69,"")</f>
        <v>1.167471819645733</v>
      </c>
    </row>
    <row r="70" spans="1:30" x14ac:dyDescent="0.25">
      <c r="A70" s="17">
        <v>68</v>
      </c>
      <c r="B70" s="182"/>
      <c r="C70" s="38"/>
      <c r="D70" s="22" t="s">
        <v>394</v>
      </c>
      <c r="E70" s="13" t="str">
        <v>Nominal</v>
      </c>
      <c r="F70" s="13" t="s">
        <v>220</v>
      </c>
      <c r="G70" s="13" t="str">
        <v>6 (23,1%)</v>
      </c>
      <c r="H70" s="13" t="str">
        <v>35 (27,8%)</v>
      </c>
      <c r="I70" s="13" t="str">
        <f>IF(AND($F70="yes",'Fisher''s exact'!J70&lt;&gt;""),'Fisher''s exact'!J70,"-")</f>
        <v>0,75 (0,28;2,02)</v>
      </c>
      <c r="J70" s="53">
        <f>IF('Fisher''s exact'!G70&lt;&gt;"",'Fisher''s exact'!G70,"")</f>
        <v>0.63819657287313836</v>
      </c>
      <c r="K70" s="13" t="str">
        <v>14 (27,5%)</v>
      </c>
      <c r="L70" s="13" t="str">
        <v>30 (29,7%)</v>
      </c>
      <c r="M70" s="13" t="str">
        <f>IF(AND($F70="yes",'Fisher''s exact'!O70&lt;&gt;""),'Fisher''s exact'!O70,"-")</f>
        <v>0,99 (0,46;2,1)</v>
      </c>
      <c r="N70" s="53">
        <f>IF('Fisher''s exact'!L70&lt;&gt;"",'Fisher''s exact'!L70,"")</f>
        <v>1</v>
      </c>
      <c r="O70" s="13" t="str">
        <v>10 (37%)</v>
      </c>
      <c r="P70" s="13" t="str">
        <v>33 (26,4%)</v>
      </c>
      <c r="Q70" s="13" t="str">
        <f>IF(AND($F70="yes",'Fisher''s exact'!T70&lt;&gt;""),'Fisher''s exact'!T70,"-")</f>
        <v>1,71 (0,71;4,12)</v>
      </c>
      <c r="R70" s="53">
        <f>IF('Fisher''s exact'!Q70&lt;&gt;"",'Fisher''s exact'!Q70,"")</f>
        <v>0.24172791295578991</v>
      </c>
      <c r="S70" s="13" t="str">
        <v>12 (30%)</v>
      </c>
      <c r="T70" s="13" t="str">
        <v>28 (25%)</v>
      </c>
      <c r="U70" s="13" t="str">
        <f>IF(AND($F70="yes",'Fisher''s exact'!Y70&lt;&gt;""),'Fisher''s exact'!Y70,"-")</f>
        <v>1,17 (0,53;2,59)</v>
      </c>
      <c r="V70" s="53">
        <f>IF('Fisher''s exact'!V70&lt;&gt;"",'Fisher''s exact'!V70,"")</f>
        <v>0.68581042861240771</v>
      </c>
      <c r="W70" s="13" t="str">
        <v>26 (27,1%)</v>
      </c>
      <c r="X70" s="13" t="str">
        <v>15 (2,7%)</v>
      </c>
      <c r="Y70" s="13" t="str">
        <f>IF(AND($F70="yes",'Fisher''s exact'!AD70&lt;&gt;""),'Fisher''s exact'!AD70,"-")</f>
        <v>0,93 (0,45;1,94)</v>
      </c>
      <c r="Z70" s="53">
        <f>IF('Fisher''s exact'!AA70&lt;&gt;"",'Fisher''s exact'!AA70,"")</f>
        <v>0.85280163719669533</v>
      </c>
      <c r="AA70" s="13" t="str">
        <v>15 (15,6%)</v>
      </c>
      <c r="AB70" s="13" t="str">
        <v>26 (4,6%)</v>
      </c>
      <c r="AC70" s="13">
        <f>IF(AND($F70="yes",'Fisher''s exact'!AH70&lt;&gt;""),'Fisher''s exact'!AH70,"-")</f>
        <v>1.9350000000000001</v>
      </c>
      <c r="AD70" s="53">
        <f>IF('Fisher''s exact'!AE70&lt;&gt;"",'Fisher''s exact'!AE70,"")</f>
        <v>0.9285714285714286</v>
      </c>
    </row>
    <row r="71" spans="1:30" x14ac:dyDescent="0.25">
      <c r="A71" s="17">
        <v>69</v>
      </c>
      <c r="B71" s="182"/>
      <c r="C71" s="38"/>
      <c r="D71" s="22" t="s">
        <v>395</v>
      </c>
      <c r="E71" s="13" t="str">
        <v>Nominal</v>
      </c>
      <c r="G71" s="13" t="str">
        <v>4 (15,4%)</v>
      </c>
      <c r="H71" s="13" t="str">
        <v>6 (4,8%)</v>
      </c>
      <c r="I71" s="13" t="str">
        <f>IF(AND($F71="yes",'Fisher''s exact'!J71&lt;&gt;""),'Fisher''s exact'!J71,"-")</f>
        <v>-</v>
      </c>
      <c r="K71" s="13" t="str">
        <v>3 (5,9%)</v>
      </c>
      <c r="L71" s="13" t="str">
        <v>5 (5%)</v>
      </c>
      <c r="M71" s="13" t="str">
        <f>IF(AND($F71="yes",'Fisher''s exact'!O71&lt;&gt;""),'Fisher''s exact'!O71,"-")</f>
        <v>-</v>
      </c>
      <c r="N71" s="53"/>
      <c r="O71" s="13" t="str">
        <v>1 (3,7%)</v>
      </c>
      <c r="P71" s="13" t="str">
        <v>8 (6,4%)</v>
      </c>
      <c r="Q71" s="13" t="str">
        <f>IF(AND($F71="yes",'Fisher''s exact'!T71&lt;&gt;""),'Fisher''s exact'!T71,"-")</f>
        <v>-</v>
      </c>
      <c r="R71" s="53">
        <f>IF('Fisher''s exact'!Q71&lt;&gt;"",'Fisher''s exact'!Q71,"")</f>
        <v>1</v>
      </c>
      <c r="S71" s="13" t="str">
        <v>3 (7,5%)</v>
      </c>
      <c r="T71" s="13" t="str">
        <v>9 (8%)</v>
      </c>
      <c r="U71" s="13" t="str">
        <f>IF(AND($F71="yes",'Fisher''s exact'!Y71&lt;&gt;""),'Fisher''s exact'!Y71,"-")</f>
        <v>-</v>
      </c>
      <c r="V71" s="53">
        <f>IF('Fisher''s exact'!V71&lt;&gt;"",'Fisher''s exact'!V71,"")</f>
        <v>0.72336731389555098</v>
      </c>
      <c r="W71" s="13" t="str">
        <v>5 (5,2%)</v>
      </c>
      <c r="X71" s="13" t="str">
        <v>4 (0,7%)</v>
      </c>
      <c r="Y71" s="13" t="str">
        <f>IF(AND($F71="yes",'Fisher''s exact'!AD71&lt;&gt;""),'Fisher''s exact'!AD71,"-")</f>
        <v>-</v>
      </c>
      <c r="Z71" s="53">
        <f>IF('Fisher''s exact'!AA71&lt;&gt;"",'Fisher''s exact'!AA71,"")</f>
        <v>0.49959519904922189</v>
      </c>
      <c r="AA71" s="13" t="str">
        <v>5 (5,2%)</v>
      </c>
      <c r="AB71" s="13" t="str">
        <v>3 (0,5%)</v>
      </c>
      <c r="AC71" s="13" t="str">
        <f>IF(AND($F71="yes",'Fisher''s exact'!AH71&lt;&gt;""),'Fisher''s exact'!AH71,"-")</f>
        <v>-</v>
      </c>
      <c r="AD71" s="53">
        <f>IF('Fisher''s exact'!AE71&lt;&gt;"",'Fisher''s exact'!AE71,"")</f>
        <v>0.56043956043956045</v>
      </c>
    </row>
    <row r="72" spans="1:30" x14ac:dyDescent="0.25">
      <c r="A72" s="17">
        <v>70</v>
      </c>
      <c r="B72" s="182"/>
      <c r="C72" s="38"/>
      <c r="D72" s="162" t="s">
        <v>602</v>
      </c>
      <c r="E72" s="13" t="str">
        <v>Nominal</v>
      </c>
      <c r="G72" s="13" t="str">
        <v>19 (73,1%)</v>
      </c>
      <c r="H72" s="13" t="str">
        <v>102 (81%)</v>
      </c>
      <c r="K72" s="13" t="str">
        <v>44 (86,3%)</v>
      </c>
      <c r="L72" s="13" t="str">
        <v>84 (83,2%)</v>
      </c>
      <c r="M72" s="13"/>
      <c r="N72" s="53"/>
      <c r="O72" s="13" t="str">
        <v>21 (77,8%)</v>
      </c>
      <c r="P72" s="13" t="str">
        <v>99 (79,2%)</v>
      </c>
      <c r="Q72" s="13"/>
      <c r="R72" s="53"/>
      <c r="S72" s="13" t="str">
        <v>31 (77,5%)</v>
      </c>
      <c r="T72" s="13" t="str">
        <v>87 (77,7%)</v>
      </c>
      <c r="U72" s="13"/>
      <c r="V72" s="53"/>
      <c r="W72" s="13" t="str">
        <v>79 (82,3%)</v>
      </c>
      <c r="X72" s="13" t="str">
        <v>44 (7,8%)</v>
      </c>
      <c r="Y72" s="13"/>
      <c r="Z72" s="53"/>
      <c r="AA72" s="13" t="str">
        <v>51 (53,1%)</v>
      </c>
      <c r="AB72" s="13" t="str">
        <v>75 (13,3%)</v>
      </c>
      <c r="AC72" s="13"/>
      <c r="AD72" s="53"/>
    </row>
    <row r="73" spans="1:30" x14ac:dyDescent="0.25">
      <c r="A73" s="17">
        <v>71</v>
      </c>
      <c r="B73" s="182"/>
      <c r="C73" s="38"/>
      <c r="D73" s="22" t="s">
        <v>43</v>
      </c>
      <c r="E73" s="13" t="str">
        <v>Nominal</v>
      </c>
      <c r="G73" s="13" t="str">
        <v>0 (0%)</v>
      </c>
      <c r="H73" s="13" t="str">
        <v>0 (0%)</v>
      </c>
      <c r="I73" s="13" t="str">
        <f>IF(AND($F73="yes",'Fisher''s exact'!J73&lt;&gt;""),'Fisher''s exact'!J73,"-")</f>
        <v>-</v>
      </c>
      <c r="K73" s="13" t="str">
        <v>0 (0%)</v>
      </c>
      <c r="L73" s="13" t="str">
        <v>0 (0%)</v>
      </c>
      <c r="M73" s="13" t="str">
        <f>IF(AND($F73="yes",'Fisher''s exact'!O73&lt;&gt;""),'Fisher''s exact'!O73,"-")</f>
        <v>-</v>
      </c>
      <c r="N73" s="53"/>
      <c r="O73" s="13" t="str">
        <v>0 (0%)</v>
      </c>
      <c r="P73" s="13" t="str">
        <v>0 (0%)</v>
      </c>
      <c r="Q73" s="13" t="str">
        <f>IF(AND($F73="yes",'Fisher''s exact'!T73&lt;&gt;""),'Fisher''s exact'!T73,"-")</f>
        <v>-</v>
      </c>
      <c r="R73" s="53">
        <f>IF('Fisher''s exact'!Q73&lt;&gt;"",'Fisher''s exact'!Q73,"")</f>
        <v>1</v>
      </c>
      <c r="S73" s="13" t="str">
        <v>0 (0%)</v>
      </c>
      <c r="T73" s="13" t="str">
        <v>0 (0%)</v>
      </c>
      <c r="U73" s="13" t="str">
        <f>IF(AND($F73="yes",'Fisher''s exact'!Y73&lt;&gt;""),'Fisher''s exact'!Y73,"-")</f>
        <v>-</v>
      </c>
      <c r="V73" s="53">
        <f>IF('Fisher''s exact'!V73&lt;&gt;"",'Fisher''s exact'!V73,"")</f>
        <v>1</v>
      </c>
      <c r="W73" s="13" t="str">
        <v>0 (0%)</v>
      </c>
      <c r="X73" s="13" t="str">
        <v>0 (0%)</v>
      </c>
      <c r="Y73" s="13" t="str">
        <f>IF(AND($F73="yes",'Fisher''s exact'!AD73&lt;&gt;""),'Fisher''s exact'!AD73,"-")</f>
        <v>-</v>
      </c>
      <c r="Z73" s="53">
        <f>IF('Fisher''s exact'!AA73&lt;&gt;"",'Fisher''s exact'!AA73,"")</f>
        <v>1</v>
      </c>
      <c r="AA73" s="13" t="str">
        <v>0 (0%)</v>
      </c>
      <c r="AB73" s="13" t="str">
        <v>0 (0%)</v>
      </c>
      <c r="AC73" s="13" t="str">
        <f>IF(AND($F73="yes",'Fisher''s exact'!AH73&lt;&gt;""),'Fisher''s exact'!AH73,"-")</f>
        <v>-</v>
      </c>
      <c r="AD73" s="53" t="str">
        <f>IF('Fisher''s exact'!AE73&lt;&gt;"",'Fisher''s exact'!AE73,"")</f>
        <v/>
      </c>
    </row>
    <row r="74" spans="1:30" x14ac:dyDescent="0.25">
      <c r="A74" s="17">
        <v>72</v>
      </c>
      <c r="B74" s="182"/>
      <c r="C74" s="38"/>
      <c r="D74" s="22" t="s">
        <v>70</v>
      </c>
      <c r="E74" s="13" t="str">
        <v>Nominal</v>
      </c>
      <c r="G74" s="13" t="str">
        <v>0 (0%)</v>
      </c>
      <c r="H74" s="13" t="str">
        <v>0 (0%)</v>
      </c>
      <c r="I74" s="13" t="str">
        <f>IF(AND($F74="yes",'Fisher''s exact'!J74&lt;&gt;""),'Fisher''s exact'!J74,"-")</f>
        <v>-</v>
      </c>
      <c r="K74" s="13" t="str">
        <v>0 (0%)</v>
      </c>
      <c r="L74" s="13" t="str">
        <v>0 (0%)</v>
      </c>
      <c r="M74" s="13" t="str">
        <f>IF(AND($F74="yes",'Fisher''s exact'!O74&lt;&gt;""),'Fisher''s exact'!O74,"-")</f>
        <v>-</v>
      </c>
      <c r="N74" s="53"/>
      <c r="O74" s="13" t="str">
        <v>0 (0%)</v>
      </c>
      <c r="P74" s="13" t="str">
        <v>0 (0%)</v>
      </c>
      <c r="Q74" s="13" t="str">
        <f>IF(AND($F74="yes",'Fisher''s exact'!T74&lt;&gt;""),'Fisher''s exact'!T74,"-")</f>
        <v>-</v>
      </c>
      <c r="R74" s="53">
        <f>IF('Fisher''s exact'!Q74&lt;&gt;"",'Fisher''s exact'!Q74,"")</f>
        <v>1</v>
      </c>
      <c r="S74" s="13" t="str">
        <v>0 (0%)</v>
      </c>
      <c r="T74" s="13" t="str">
        <v>0 (0%)</v>
      </c>
      <c r="U74" s="13" t="str">
        <f>IF(AND($F74="yes",'Fisher''s exact'!Y74&lt;&gt;""),'Fisher''s exact'!Y74,"-")</f>
        <v>-</v>
      </c>
      <c r="V74" s="53">
        <f>IF('Fisher''s exact'!V74&lt;&gt;"",'Fisher''s exact'!V74,"")</f>
        <v>1</v>
      </c>
      <c r="W74" s="13" t="str">
        <v>0 (0%)</v>
      </c>
      <c r="X74" s="13" t="str">
        <v>0 (0%)</v>
      </c>
      <c r="Y74" s="13" t="str">
        <f>IF(AND($F74="yes",'Fisher''s exact'!AD74&lt;&gt;""),'Fisher''s exact'!AD74,"-")</f>
        <v>-</v>
      </c>
      <c r="Z74" s="53">
        <f>IF('Fisher''s exact'!AA74&lt;&gt;"",'Fisher''s exact'!AA74,"")</f>
        <v>1</v>
      </c>
      <c r="AA74" s="13" t="str">
        <v>0 (0%)</v>
      </c>
      <c r="AB74" s="13" t="str">
        <v>0 (0%)</v>
      </c>
      <c r="AC74" s="13" t="str">
        <f>IF(AND($F74="yes",'Fisher''s exact'!AH74&lt;&gt;""),'Fisher''s exact'!AH74,"-")</f>
        <v>-</v>
      </c>
      <c r="AD74" s="53" t="str">
        <f>IF('Fisher''s exact'!AE74&lt;&gt;"",'Fisher''s exact'!AE74,"")</f>
        <v/>
      </c>
    </row>
    <row r="75" spans="1:30" x14ac:dyDescent="0.25">
      <c r="A75" s="17">
        <v>73</v>
      </c>
      <c r="B75" s="182"/>
      <c r="C75" s="38"/>
      <c r="D75" s="22" t="s">
        <v>71</v>
      </c>
      <c r="E75" s="13" t="str">
        <v>Nominal</v>
      </c>
      <c r="G75" s="13" t="str">
        <v>5 (19,2%)</v>
      </c>
      <c r="H75" s="13" t="str">
        <v>8 (6,3%)</v>
      </c>
      <c r="I75" s="13" t="str">
        <f>IF(AND($F75="yes",'Fisher''s exact'!J75&lt;&gt;""),'Fisher''s exact'!J75,"-")</f>
        <v>-</v>
      </c>
      <c r="K75" s="13" t="str">
        <v>6 (11,8%)</v>
      </c>
      <c r="L75" s="13" t="str">
        <v>9 (8,9%)</v>
      </c>
      <c r="M75" s="13" t="str">
        <f>IF(AND($F75="yes",'Fisher''s exact'!O75&lt;&gt;""),'Fisher''s exact'!O75,"-")</f>
        <v>-</v>
      </c>
      <c r="N75" s="53"/>
      <c r="O75" s="13" t="str">
        <v>3 (11,1%)</v>
      </c>
      <c r="P75" s="13" t="str">
        <v>12 (9,6%)</v>
      </c>
      <c r="Q75" s="13" t="str">
        <f>IF(AND($F75="yes",'Fisher''s exact'!T75&lt;&gt;""),'Fisher''s exact'!T75,"-")</f>
        <v>-</v>
      </c>
      <c r="R75" s="53">
        <f>IF('Fisher''s exact'!Q75&lt;&gt;"",'Fisher''s exact'!Q75,"")</f>
        <v>0.70281037884789077</v>
      </c>
      <c r="S75" s="13" t="str">
        <v>5 (12,5%)</v>
      </c>
      <c r="T75" s="13" t="str">
        <v>10 (8,9%)</v>
      </c>
      <c r="U75" s="13" t="str">
        <f>IF(AND($F75="yes",'Fisher''s exact'!Y75&lt;&gt;""),'Fisher''s exact'!Y75,"-")</f>
        <v>-</v>
      </c>
      <c r="V75" s="53">
        <f>IF('Fisher''s exact'!V75&lt;&gt;"",'Fisher''s exact'!V75,"")</f>
        <v>0.32849302268923808</v>
      </c>
      <c r="W75" s="13" t="str">
        <v>10 (10,4%)</v>
      </c>
      <c r="X75" s="13" t="str">
        <v>7 (1,2%)</v>
      </c>
      <c r="Y75" s="13" t="str">
        <f>IF(AND($F75="yes",'Fisher''s exact'!AD75&lt;&gt;""),'Fisher''s exact'!AD75,"-")</f>
        <v>-</v>
      </c>
      <c r="Z75" s="53">
        <f>IF('Fisher''s exact'!AA75&lt;&gt;"",'Fisher''s exact'!AA75,"")</f>
        <v>0.37456961152071161</v>
      </c>
      <c r="AA75" s="13" t="str">
        <v>7 (7,3%)</v>
      </c>
      <c r="AB75" s="13" t="str">
        <v>8 (1,4%)</v>
      </c>
      <c r="AC75" s="13" t="str">
        <f>IF(AND($F75="yes",'Fisher''s exact'!AH75&lt;&gt;""),'Fisher''s exact'!AH75,"-")</f>
        <v>-</v>
      </c>
      <c r="AD75" s="53">
        <f>IF('Fisher''s exact'!AE75&lt;&gt;"",'Fisher''s exact'!AE75,"")</f>
        <v>2.054263565891473</v>
      </c>
    </row>
    <row r="76" spans="1:30" x14ac:dyDescent="0.25">
      <c r="A76" s="17">
        <v>74</v>
      </c>
      <c r="B76" s="182"/>
      <c r="C76" s="38"/>
      <c r="D76" s="22" t="s">
        <v>72</v>
      </c>
      <c r="E76" s="13" t="str">
        <v>Nominal</v>
      </c>
      <c r="G76" s="13" t="str">
        <v>1 (3,8%)</v>
      </c>
      <c r="H76" s="13" t="str">
        <v>0 (0%)</v>
      </c>
      <c r="I76" s="13" t="e">
        <f>IF(AND($F76="yes",'Fisher''s exact'!J76&lt;&gt;""),'Fisher''s exact'!J76,"-")</f>
        <v>#VALUE!</v>
      </c>
      <c r="K76" s="13" t="str">
        <v>0 (0%)</v>
      </c>
      <c r="L76" s="13" t="str">
        <v>0 (0%)</v>
      </c>
      <c r="M76" s="13" t="str">
        <f>IF(AND($F76="yes",'Fisher''s exact'!O76&lt;&gt;""),'Fisher''s exact'!O76,"-")</f>
        <v>-</v>
      </c>
      <c r="N76" s="53"/>
      <c r="O76" s="13" t="str">
        <v>0 (0%)</v>
      </c>
      <c r="P76" s="13" t="str">
        <v>0 (0%)</v>
      </c>
      <c r="Q76" s="13" t="str">
        <f>IF(AND($F76="yes",'Fisher''s exact'!T76&lt;&gt;""),'Fisher''s exact'!T76,"-")</f>
        <v>-</v>
      </c>
      <c r="R76" s="53">
        <f>IF('Fisher''s exact'!Q76&lt;&gt;"",'Fisher''s exact'!Q76,"")</f>
        <v>1</v>
      </c>
      <c r="S76" s="13" t="str">
        <v>1 (2,5%)</v>
      </c>
      <c r="T76" s="13" t="str">
        <v>1 (0,9%)</v>
      </c>
      <c r="U76" s="13" t="e">
        <f>IF(AND($F76="yes",'Fisher''s exact'!Y76&lt;&gt;""),'Fisher''s exact'!Y76,"-")</f>
        <v>#VALUE!</v>
      </c>
      <c r="V76" s="53">
        <f>IF('Fisher''s exact'!V76&lt;&gt;"",'Fisher''s exact'!V76,"")</f>
        <v>0.26315789473684209</v>
      </c>
      <c r="W76" s="13" t="str">
        <v>1 (1%)</v>
      </c>
      <c r="X76" s="13" t="str">
        <v>0 (0%)</v>
      </c>
      <c r="Y76" s="13" t="e">
        <f>IF(AND($F76="yes",'Fisher''s exact'!AD76&lt;&gt;""),'Fisher''s exact'!AD76,"-")</f>
        <v>#VALUE!</v>
      </c>
      <c r="Z76" s="53">
        <f>IF('Fisher''s exact'!AA76&lt;&gt;"",'Fisher''s exact'!AA76,"")</f>
        <v>1</v>
      </c>
      <c r="AA76" s="13" t="str">
        <v>1 (1%)</v>
      </c>
      <c r="AB76" s="13" t="str">
        <v>0 (0%)</v>
      </c>
      <c r="AC76" s="13" t="str">
        <f>IF(AND($F76="yes",'Fisher''s exact'!AH76&lt;&gt;""),'Fisher''s exact'!AH76,"-")</f>
        <v>-</v>
      </c>
      <c r="AD76" s="53" t="str">
        <f>IF('Fisher''s exact'!AE76&lt;&gt;"",'Fisher''s exact'!AE76,"")</f>
        <v>inf</v>
      </c>
    </row>
    <row r="77" spans="1:30" x14ac:dyDescent="0.25">
      <c r="A77" s="17">
        <v>75</v>
      </c>
      <c r="B77" s="182"/>
      <c r="C77" s="38"/>
      <c r="D77" s="22" t="s">
        <v>73</v>
      </c>
      <c r="E77" s="13" t="str">
        <v>Scale</v>
      </c>
      <c r="F77" s="13" t="s">
        <v>220</v>
      </c>
      <c r="G77" s="13" t="e">
        <v>#NUM!</v>
      </c>
      <c r="H77" s="13" t="str">
        <v>3 [3;4]</v>
      </c>
      <c r="I77" s="13" t="str">
        <f>IF(AND($F77="yes",'Fisher''s exact'!J77&lt;&gt;""),'Fisher''s exact'!J77,"-")</f>
        <v>0,61 (0,26;1,41)</v>
      </c>
      <c r="J77" s="54">
        <v>0.42919451992221003</v>
      </c>
      <c r="K77" s="13" t="str">
        <v>3 [3;4]</v>
      </c>
      <c r="L77" s="13" t="str">
        <v>3 [3;4]</v>
      </c>
      <c r="M77" s="13" t="str">
        <f>IF(AND($F77="yes",'Fisher''s exact'!O77&lt;&gt;""),'Fisher''s exact'!O77,"-")</f>
        <v>0,79 (0,42;1,48)</v>
      </c>
      <c r="N77" s="53"/>
      <c r="O77" s="13" t="str">
        <v>3 [3;3]</v>
      </c>
      <c r="P77" s="13" t="str">
        <v>3 [3;4]</v>
      </c>
      <c r="Q77" s="13" t="str">
        <f>IF(AND($F77="yes",'Fisher''s exact'!T77&lt;&gt;""),'Fisher''s exact'!T77,"-")</f>
        <v>0,52 (0,21;1,3)</v>
      </c>
      <c r="R77" s="53" t="str">
        <f>IF('Fisher''s exact'!Q77&lt;&gt;"",'Fisher''s exact'!Q77,"")</f>
        <v/>
      </c>
      <c r="S77" s="13" t="str">
        <v>3 [3;3]</v>
      </c>
      <c r="T77" s="13" t="str">
        <v>3 [3;4]</v>
      </c>
      <c r="U77" s="13" t="str">
        <f>IF(AND($F77="yes",'Fisher''s exact'!Y77&lt;&gt;""),'Fisher''s exact'!Y77,"-")</f>
        <v>0,64 (0,3;1,38)</v>
      </c>
      <c r="V77" s="53" t="str">
        <f>IF('Fisher''s exact'!V77&lt;&gt;"",'Fisher''s exact'!V77,"")</f>
        <v/>
      </c>
      <c r="W77" s="13" t="str">
        <v>3 [3;3]</v>
      </c>
      <c r="X77" s="13" t="str">
        <v>3 [3;4]</v>
      </c>
      <c r="Y77" s="13" t="str">
        <f>IF(AND($F77="yes",'Fisher''s exact'!AD77&lt;&gt;""),'Fisher''s exact'!AD77,"-")</f>
        <v>0,69 (0,37;1,29)</v>
      </c>
      <c r="Z77" s="53" t="str">
        <f>IF('Fisher''s exact'!AA77&lt;&gt;"",'Fisher''s exact'!AA77,"")</f>
        <v/>
      </c>
      <c r="AA77" s="13" t="str">
        <v>3 [3;3,5]</v>
      </c>
      <c r="AB77" s="13" t="str">
        <v>3 [3;3,5]</v>
      </c>
      <c r="AC77" s="13">
        <f>IF(AND($F77="yes",'Fisher''s exact'!AH77&lt;&gt;""),'Fisher''s exact'!AH77,"-")</f>
        <v>1.2893619841529278</v>
      </c>
      <c r="AD77" s="53">
        <f>IF('Fisher''s exact'!AE77&lt;&gt;"",'Fisher''s exact'!AE77,"")</f>
        <v>0.69110544040068844</v>
      </c>
    </row>
    <row r="78" spans="1:30" x14ac:dyDescent="0.25">
      <c r="A78" s="17">
        <v>76</v>
      </c>
      <c r="B78" s="182"/>
      <c r="C78" s="38"/>
      <c r="D78" s="22" t="s">
        <v>396</v>
      </c>
      <c r="E78" s="13" t="str">
        <v>Nominal</v>
      </c>
      <c r="G78" s="13" t="str">
        <v>0 (0%)</v>
      </c>
      <c r="H78" s="13" t="str">
        <v>0 (0%)</v>
      </c>
      <c r="I78" s="13" t="str">
        <f>IF(AND($F78="yes",'Fisher''s exact'!J78&lt;&gt;""),'Fisher''s exact'!J78,"-")</f>
        <v>-</v>
      </c>
      <c r="K78" s="13" t="str">
        <v>0 (0%)</v>
      </c>
      <c r="L78" s="13" t="str">
        <v>0 (0%)</v>
      </c>
      <c r="M78" s="13" t="str">
        <f>IF(AND($F78="yes",'Fisher''s exact'!O78&lt;&gt;""),'Fisher''s exact'!O78,"-")</f>
        <v>-</v>
      </c>
      <c r="N78" s="53"/>
      <c r="O78" s="13" t="str">
        <v>0 (0%)</v>
      </c>
      <c r="P78" s="13" t="str">
        <v>0 (0%)</v>
      </c>
      <c r="Q78" s="13" t="str">
        <f>IF(AND($F78="yes",'Fisher''s exact'!T78&lt;&gt;""),'Fisher''s exact'!T78,"-")</f>
        <v>-</v>
      </c>
      <c r="R78" s="53">
        <f>IF('Fisher''s exact'!Q78&lt;&gt;"",'Fisher''s exact'!Q78,"")</f>
        <v>1</v>
      </c>
      <c r="S78" s="13" t="str">
        <v>0 (0%)</v>
      </c>
      <c r="T78" s="13" t="str">
        <v>0 (0%)</v>
      </c>
      <c r="U78" s="13" t="str">
        <f>IF(AND($F78="yes",'Fisher''s exact'!Y78&lt;&gt;""),'Fisher''s exact'!Y78,"-")</f>
        <v>-</v>
      </c>
      <c r="V78" s="53">
        <f>IF('Fisher''s exact'!V78&lt;&gt;"",'Fisher''s exact'!V78,"")</f>
        <v>1</v>
      </c>
      <c r="W78" s="13" t="str">
        <v>0 (0%)</v>
      </c>
      <c r="X78" s="13" t="str">
        <v>0 (0%)</v>
      </c>
      <c r="Y78" s="13" t="str">
        <f>IF(AND($F78="yes",'Fisher''s exact'!AD78&lt;&gt;""),'Fisher''s exact'!AD78,"-")</f>
        <v>-</v>
      </c>
      <c r="Z78" s="53">
        <f>IF('Fisher''s exact'!AA78&lt;&gt;"",'Fisher''s exact'!AA78,"")</f>
        <v>1</v>
      </c>
      <c r="AA78" s="13" t="str">
        <v>0 (0%)</v>
      </c>
      <c r="AB78" s="13" t="str">
        <v>0 (0%)</v>
      </c>
      <c r="AC78" s="13" t="str">
        <f>IF(AND($F78="yes",'Fisher''s exact'!AH78&lt;&gt;""),'Fisher''s exact'!AH78,"-")</f>
        <v>-</v>
      </c>
      <c r="AD78" s="53" t="str">
        <f>IF('Fisher''s exact'!AE78&lt;&gt;"",'Fisher''s exact'!AE78,"")</f>
        <v/>
      </c>
    </row>
    <row r="79" spans="1:30" x14ac:dyDescent="0.25">
      <c r="A79" s="17">
        <v>77</v>
      </c>
      <c r="B79" s="182"/>
      <c r="C79" s="38"/>
      <c r="D79" s="22" t="s">
        <v>397</v>
      </c>
      <c r="E79" s="13" t="str">
        <v>Nominal</v>
      </c>
      <c r="F79" s="13" t="s">
        <v>220</v>
      </c>
      <c r="G79" s="13" t="str">
        <v>5 (19,2%)</v>
      </c>
      <c r="H79" s="13" t="str">
        <v>23 (18,3%)</v>
      </c>
      <c r="I79" s="13" t="str">
        <f>IF(AND($F79="yes",'Fisher''s exact'!J79&lt;&gt;""),'Fisher''s exact'!J79,"-")</f>
        <v>1,07 (0,36;3,12)</v>
      </c>
      <c r="J79" s="53">
        <f>IF('Fisher''s exact'!G79&lt;&gt;"",'Fisher''s exact'!G79,"")</f>
        <v>1</v>
      </c>
      <c r="K79" s="13" t="str">
        <v>11 (21,6%)</v>
      </c>
      <c r="L79" s="13" t="str">
        <v>19 (18,8%)</v>
      </c>
      <c r="M79" s="13" t="str">
        <f>IF(AND($F79="yes",'Fisher''s exact'!O79&lt;&gt;""),'Fisher''s exact'!O79,"-")</f>
        <v>1,36 (0,58;3,17)</v>
      </c>
      <c r="N79" s="53">
        <f>IF('Fisher''s exact'!L79&lt;&gt;"",'Fisher''s exact'!L79,"")</f>
        <v>0.51035020686165433</v>
      </c>
      <c r="O79" s="13" t="str">
        <v>5 (18,5%)</v>
      </c>
      <c r="P79" s="13" t="str">
        <v>26 (20,8%)</v>
      </c>
      <c r="Q79" s="13" t="str">
        <f>IF(AND($F79="yes",'Fisher''s exact'!T79&lt;&gt;""),'Fisher''s exact'!T79,"-")</f>
        <v>1,01 (0,35;2,94)</v>
      </c>
      <c r="R79" s="53">
        <f>IF('Fisher''s exact'!Q79&lt;&gt;"",'Fisher''s exact'!Q79,"")</f>
        <v>1</v>
      </c>
      <c r="S79" s="13" t="str">
        <v>7 (17,5%)</v>
      </c>
      <c r="T79" s="13" t="str">
        <v>19 (17%)</v>
      </c>
      <c r="U79" s="13" t="str">
        <f>IF(AND($F79="yes",'Fisher''s exact'!Y79&lt;&gt;""),'Fisher''s exact'!Y79,"-")</f>
        <v>0,92 (0,36;2,36)</v>
      </c>
      <c r="V79" s="53">
        <f>IF('Fisher''s exact'!V79&lt;&gt;"",'Fisher''s exact'!V79,"")</f>
        <v>1</v>
      </c>
      <c r="W79" s="13" t="str">
        <v>18 (18,8%)</v>
      </c>
      <c r="X79" s="13" t="str">
        <v>12 (2,1%)</v>
      </c>
      <c r="Y79" s="13" t="str">
        <f>IF(AND($F79="yes",'Fisher''s exact'!AD79&lt;&gt;""),'Fisher''s exact'!AD79,"-")</f>
        <v>1,06 (0,45;2,5)</v>
      </c>
      <c r="Z79" s="53">
        <f>IF('Fisher''s exact'!AA79&lt;&gt;"",'Fisher''s exact'!AA79,"")</f>
        <v>1</v>
      </c>
      <c r="AA79" s="13" t="str">
        <v>12 (12,5%)</v>
      </c>
      <c r="AB79" s="13" t="str">
        <v>18 (3,2%)</v>
      </c>
      <c r="AC79" s="13">
        <f>IF(AND($F79="yes",'Fisher''s exact'!AH79&lt;&gt;""),'Fisher''s exact'!AH79,"-")</f>
        <v>2.4950000000000001</v>
      </c>
      <c r="AD79" s="53">
        <f>IF('Fisher''s exact'!AE79&lt;&gt;"",'Fisher''s exact'!AE79,"")</f>
        <v>1.061538461538462</v>
      </c>
    </row>
    <row r="80" spans="1:30" x14ac:dyDescent="0.25">
      <c r="A80" s="17">
        <v>78</v>
      </c>
      <c r="B80" s="182"/>
      <c r="C80" s="38"/>
      <c r="D80" s="22" t="s">
        <v>398</v>
      </c>
      <c r="E80" s="13" t="str">
        <v>Nominal</v>
      </c>
      <c r="F80" s="13" t="s">
        <v>220</v>
      </c>
      <c r="G80" s="13" t="str">
        <v>16 (61,5%)</v>
      </c>
      <c r="H80" s="13" t="str">
        <v>66 (52,4%)</v>
      </c>
      <c r="I80" s="13" t="str">
        <f>IF(AND($F80="yes",'Fisher''s exact'!J80&lt;&gt;""),'Fisher''s exact'!J80,"-")</f>
        <v>1,41 (0,59;3,34)</v>
      </c>
      <c r="J80" s="53">
        <f>IF('Fisher''s exact'!G80&lt;&gt;"",'Fisher''s exact'!G80,"")</f>
        <v>0.51888815879071881</v>
      </c>
      <c r="K80" s="13" t="str">
        <v>26 (51%)</v>
      </c>
      <c r="L80" s="13" t="str">
        <v>57 (56,4%)</v>
      </c>
      <c r="M80" s="13" t="str">
        <f>IF(AND($F80="yes",'Fisher''s exact'!O80&lt;&gt;""),'Fisher''s exact'!O80,"-")</f>
        <v>0,8 (0,41;1,58)</v>
      </c>
      <c r="N80" s="53">
        <f>IF('Fisher''s exact'!L80&lt;&gt;"",'Fisher''s exact'!L80,"")</f>
        <v>0.60541219754786935</v>
      </c>
      <c r="O80" s="13" t="str">
        <v>18 (66,7%)</v>
      </c>
      <c r="P80" s="13" t="str">
        <v>65 (52%)</v>
      </c>
      <c r="Q80" s="13" t="str">
        <f>IF(AND($F80="yes",'Fisher''s exact'!T80&lt;&gt;""),'Fisher''s exact'!T80,"-")</f>
        <v>1,85 (0,77;4,42)</v>
      </c>
      <c r="R80" s="53">
        <f>IF('Fisher''s exact'!Q80&lt;&gt;"",'Fisher''s exact'!Q80,"")</f>
        <v>0.20311839745386209</v>
      </c>
      <c r="S80" s="13" t="str">
        <v>24 (60%)</v>
      </c>
      <c r="T80" s="13" t="str">
        <v>65 (58%)</v>
      </c>
      <c r="U80" s="13" t="str">
        <f>IF(AND($F80="yes",'Fisher''s exact'!Y80&lt;&gt;""),'Fisher''s exact'!Y80,"-")</f>
        <v>1,35 (0,65;2,81)</v>
      </c>
      <c r="V80" s="53">
        <f>IF('Fisher''s exact'!V80&lt;&gt;"",'Fisher''s exact'!V80,"")</f>
        <v>0.46355149969318138</v>
      </c>
      <c r="W80" s="13" t="str">
        <v>57 (59,4%)</v>
      </c>
      <c r="X80" s="13" t="str">
        <v>34 (6%)</v>
      </c>
      <c r="Y80" s="13" t="str">
        <f>IF(AND($F80="yes",'Fisher''s exact'!AD80&lt;&gt;""),'Fisher''s exact'!AD80,"-")</f>
        <v>1,69 (0,87;3,28)</v>
      </c>
      <c r="Z80" s="53">
        <f>IF('Fisher''s exact'!AA80&lt;&gt;"",'Fisher''s exact'!AA80,"")</f>
        <v>0.13202073129105851</v>
      </c>
      <c r="AA80" s="13" t="str">
        <v>35 (36,5%)</v>
      </c>
      <c r="AB80" s="13" t="str">
        <v>50 (8,8%)</v>
      </c>
      <c r="AC80" s="13">
        <f>IF(AND($F80="yes",'Fisher''s exact'!AH80&lt;&gt;""),'Fisher''s exact'!AH80,"-")</f>
        <v>3.278</v>
      </c>
      <c r="AD80" s="53">
        <f>IF('Fisher''s exact'!AE80&lt;&gt;"",'Fisher''s exact'!AE80,"")</f>
        <v>1.6863905325443791</v>
      </c>
    </row>
    <row r="81" spans="1:30" x14ac:dyDescent="0.25">
      <c r="A81" s="17">
        <v>79</v>
      </c>
      <c r="B81" s="182"/>
      <c r="C81" s="38"/>
      <c r="D81" s="22" t="s">
        <v>399</v>
      </c>
      <c r="E81" s="13" t="str">
        <v>Nominal</v>
      </c>
      <c r="F81" s="13" t="s">
        <v>220</v>
      </c>
      <c r="G81" s="13" t="str">
        <v>5 (19,2%)</v>
      </c>
      <c r="H81" s="13" t="str">
        <v>31 (24,6%)</v>
      </c>
      <c r="I81" s="13" t="str">
        <f>IF(AND($F81="yes",'Fisher''s exact'!J81&lt;&gt;""),'Fisher''s exact'!J81,"-")</f>
        <v>0,7 (0,24;2,01)</v>
      </c>
      <c r="J81" s="53">
        <f>IF('Fisher''s exact'!G81&lt;&gt;"",'Fisher''s exact'!G81,"")</f>
        <v>0.62047264858348128</v>
      </c>
      <c r="K81" s="13" t="str">
        <v>13 (25,5%)</v>
      </c>
      <c r="L81" s="13" t="str">
        <v>22 (21,8%)</v>
      </c>
      <c r="M81" s="13" t="str">
        <f>IF(AND($F81="yes",'Fisher''s exact'!O81&lt;&gt;""),'Fisher''s exact'!O81,"-")</f>
        <v>1,1 (0,5;2,39)</v>
      </c>
      <c r="N81" s="53">
        <f>IF('Fisher''s exact'!L81&lt;&gt;"",'Fisher''s exact'!L81,"")</f>
        <v>0.84291317950172573</v>
      </c>
      <c r="O81" s="13" t="str">
        <v>4 (14,8%)</v>
      </c>
      <c r="P81" s="13" t="str">
        <v>29 (23,2%)</v>
      </c>
      <c r="Q81" s="13" t="str">
        <f>IF(AND($F81="yes",'Fisher''s exact'!T81&lt;&gt;""),'Fisher''s exact'!T81,"-")</f>
        <v>0,48 (0,16;1,51)</v>
      </c>
      <c r="R81" s="53">
        <f>IF('Fisher''s exact'!Q81&lt;&gt;"",'Fisher''s exact'!Q81,"")</f>
        <v>0.32165647092599459</v>
      </c>
      <c r="S81" s="13" t="str">
        <v>8 (20%)</v>
      </c>
      <c r="T81" s="13" t="str">
        <v>24 (21,4%)</v>
      </c>
      <c r="U81" s="13" t="str">
        <f>IF(AND($F81="yes",'Fisher''s exact'!Y81&lt;&gt;""),'Fisher''s exact'!Y81,"-")</f>
        <v>0,72 (0,3;1,73)</v>
      </c>
      <c r="V81" s="53">
        <f>IF('Fisher''s exact'!V81&lt;&gt;"",'Fisher''s exact'!V81,"")</f>
        <v>0.52500701566498842</v>
      </c>
      <c r="W81" s="13" t="str">
        <v>19 (19,8%)</v>
      </c>
      <c r="X81" s="13" t="str">
        <v>7 (1,2%)</v>
      </c>
      <c r="Y81" s="13" t="str">
        <f>IF(AND($F81="yes",'Fisher''s exact'!AD81&lt;&gt;""),'Fisher''s exact'!AD81,"-")</f>
        <v>0,52 (0,25;1,11)</v>
      </c>
      <c r="Z81" s="53">
        <f>IF('Fisher''s exact'!AA81&lt;&gt;"",'Fisher''s exact'!AA81,"")</f>
        <v>0.1165400434465353</v>
      </c>
      <c r="AA81" s="13" t="str">
        <v>15 (15,6%)</v>
      </c>
      <c r="AB81" s="13" t="str">
        <v>18 (3,2%)</v>
      </c>
      <c r="AC81" s="13">
        <f>IF(AND($F81="yes",'Fisher''s exact'!AH81&lt;&gt;""),'Fisher''s exact'!AH81,"-")</f>
        <v>1.1060000000000001</v>
      </c>
      <c r="AD81" s="53">
        <f>IF('Fisher''s exact'!AE81&lt;&gt;"",'Fisher''s exact'!AE81,"")</f>
        <v>0.5209235209235209</v>
      </c>
    </row>
    <row r="82" spans="1:30" x14ac:dyDescent="0.25">
      <c r="A82" s="17">
        <v>80</v>
      </c>
      <c r="B82" s="182"/>
      <c r="C82" s="38"/>
      <c r="D82" s="162" t="s">
        <v>603</v>
      </c>
      <c r="E82" s="13" t="str">
        <v>Nominal</v>
      </c>
      <c r="G82" s="13" t="str">
        <v>5 (19,2%)</v>
      </c>
      <c r="H82" s="13" t="str">
        <v>23 (18,3%)</v>
      </c>
      <c r="K82" s="13" t="str">
        <v>11 (21,6%)</v>
      </c>
      <c r="L82" s="13" t="str">
        <v>19 (18,8%)</v>
      </c>
      <c r="M82" s="13"/>
      <c r="N82" s="53"/>
      <c r="O82" s="13" t="str">
        <v>5 (18,5%)</v>
      </c>
      <c r="P82" s="13" t="str">
        <v>26 (20,8%)</v>
      </c>
      <c r="Q82" s="13"/>
      <c r="R82" s="53"/>
      <c r="S82" s="13" t="str">
        <v>7 (17,5%)</v>
      </c>
      <c r="T82" s="13" t="str">
        <v>19 (17%)</v>
      </c>
      <c r="U82" s="13"/>
      <c r="V82" s="53"/>
      <c r="W82" s="13" t="str">
        <v>18 (18,8%)</v>
      </c>
      <c r="X82" s="13" t="str">
        <v>12 (2,1%)</v>
      </c>
      <c r="Y82" s="13"/>
      <c r="Z82" s="53"/>
      <c r="AA82" s="13" t="str">
        <v>12 (12,5%)</v>
      </c>
      <c r="AB82" s="13" t="str">
        <v>18 (3,2%)</v>
      </c>
      <c r="AC82" s="13"/>
      <c r="AD82" s="53"/>
    </row>
    <row r="83" spans="1:30" x14ac:dyDescent="0.25">
      <c r="A83" s="17">
        <v>81</v>
      </c>
      <c r="B83" s="182"/>
      <c r="C83" s="38"/>
      <c r="D83" s="22" t="s">
        <v>74</v>
      </c>
      <c r="E83" s="13" t="str">
        <v>Nominal</v>
      </c>
      <c r="F83" s="13" t="s">
        <v>220</v>
      </c>
      <c r="G83" s="13" t="str">
        <v>7 (26,9%)</v>
      </c>
      <c r="H83" s="13" t="str">
        <v>16 (12,7%)</v>
      </c>
      <c r="I83" s="13" t="str">
        <f>IF(AND($F83="yes",'Fisher''s exact'!J83&lt;&gt;""),'Fisher''s exact'!J83,"-")</f>
        <v>2,36 (0,86;6,46)</v>
      </c>
      <c r="J83" s="53">
        <f>IF('Fisher''s exact'!G83&lt;&gt;"",'Fisher''s exact'!G83,"")</f>
        <v>0.13447668544689029</v>
      </c>
      <c r="K83" s="13" t="str">
        <v>12 (23,5%)</v>
      </c>
      <c r="L83" s="13" t="str">
        <v>17 (16,8%)</v>
      </c>
      <c r="M83" s="13" t="str">
        <f>IF(AND($F83="yes",'Fisher''s exact'!O83&lt;&gt;""),'Fisher''s exact'!O83,"-")</f>
        <v>2,28 (0,94;5,53)</v>
      </c>
      <c r="N83" s="53">
        <f>IF('Fisher''s exact'!L83&lt;&gt;"",'Fisher''s exact'!L83,"")</f>
        <v>9.7169845934039406E-2</v>
      </c>
      <c r="O83" s="13" t="str">
        <v>2 (7,4%)</v>
      </c>
      <c r="P83" s="13" t="str">
        <v>15 (12%)</v>
      </c>
      <c r="Q83" s="13" t="str">
        <f>IF(AND($F83="yes",'Fisher''s exact'!T83&lt;&gt;""),'Fisher''s exact'!T83,"-")</f>
        <v>0,37 (0,08;1,7)</v>
      </c>
      <c r="R83" s="53">
        <f>IF('Fisher''s exact'!Q83&lt;&gt;"",'Fisher''s exact'!Q83,"")</f>
        <v>0.25155736629186642</v>
      </c>
      <c r="S83" s="13" t="str">
        <v>4 (10%)</v>
      </c>
      <c r="T83" s="13" t="str">
        <v>14 (12,5%)</v>
      </c>
      <c r="U83" s="13" t="str">
        <f>IF(AND($F83="yes",'Fisher''s exact'!Y83&lt;&gt;""),'Fisher''s exact'!Y83,"-")</f>
        <v>0,51 (0,16;1,6)</v>
      </c>
      <c r="V83" s="53">
        <f>IF('Fisher''s exact'!V83&lt;&gt;"",'Fisher''s exact'!V83,"")</f>
        <v>0.31658442556846639</v>
      </c>
      <c r="W83" s="13" t="str">
        <v>16 (16,7%)</v>
      </c>
      <c r="X83" s="13" t="str">
        <v>5 (0,9%)</v>
      </c>
      <c r="Y83" s="13" t="str">
        <f>IF(AND($F83="yes",'Fisher''s exact'!AD83&lt;&gt;""),'Fisher''s exact'!AD83,"-")</f>
        <v>1,2 (0,48;3,01)</v>
      </c>
      <c r="Z83" s="53">
        <f>IF('Fisher''s exact'!AA83&lt;&gt;"",'Fisher''s exact'!AA83,"")</f>
        <v>0.81917924855884183</v>
      </c>
      <c r="AA83" s="13" t="str">
        <v>14 (14,6%)</v>
      </c>
      <c r="AB83" s="13" t="str">
        <v>14 (2,5%)</v>
      </c>
      <c r="AC83" s="13">
        <f>IF(AND($F83="yes",'Fisher''s exact'!AH83&lt;&gt;""),'Fisher''s exact'!AH83,"-")</f>
        <v>3.0139999999999998</v>
      </c>
      <c r="AD83" s="53">
        <f>IF('Fisher''s exact'!AE83&lt;&gt;"",'Fisher''s exact'!AE83,"")</f>
        <v>1.2</v>
      </c>
    </row>
    <row r="84" spans="1:30" x14ac:dyDescent="0.25">
      <c r="A84" s="17">
        <v>82</v>
      </c>
      <c r="B84" s="182"/>
      <c r="C84" s="38"/>
      <c r="D84" s="22" t="s">
        <v>75</v>
      </c>
      <c r="E84" s="13" t="str">
        <v>Nominal</v>
      </c>
      <c r="G84" s="13" t="str">
        <v>1 (3,8%)</v>
      </c>
      <c r="H84" s="13" t="str">
        <v>2 (1,6%)</v>
      </c>
      <c r="I84" s="13" t="str">
        <f>IF(AND($F84="yes",'Fisher''s exact'!J84&lt;&gt;""),'Fisher''s exact'!J84,"-")</f>
        <v>-</v>
      </c>
      <c r="K84" s="13" t="str">
        <v>2 (3,9%)</v>
      </c>
      <c r="L84" s="13" t="str">
        <v>1 (1%)</v>
      </c>
      <c r="M84" s="13" t="str">
        <f>IF(AND($F84="yes",'Fisher''s exact'!O84&lt;&gt;""),'Fisher''s exact'!O84,"-")</f>
        <v>-</v>
      </c>
      <c r="N84" s="53"/>
      <c r="O84" s="13" t="str">
        <v>1 (3,7%)</v>
      </c>
      <c r="P84" s="13" t="str">
        <v>2 (1,6%)</v>
      </c>
      <c r="Q84" s="13" t="str">
        <f>IF(AND($F84="yes",'Fisher''s exact'!T84&lt;&gt;""),'Fisher''s exact'!T84,"-")</f>
        <v>-</v>
      </c>
      <c r="R84" s="53">
        <f>IF('Fisher''s exact'!Q84&lt;&gt;"",'Fisher''s exact'!Q84,"")</f>
        <v>0.44623562216800278</v>
      </c>
      <c r="S84" s="13" t="str">
        <v>2 (5%)</v>
      </c>
      <c r="T84" s="13" t="str">
        <v>1 (0,9%)</v>
      </c>
      <c r="U84" s="13" t="str">
        <f>IF(AND($F84="yes",'Fisher''s exact'!Y84&lt;&gt;""),'Fisher''s exact'!Y84,"-")</f>
        <v>-</v>
      </c>
      <c r="V84" s="53">
        <f>IF('Fisher''s exact'!V84&lt;&gt;"",'Fisher''s exact'!V84,"")</f>
        <v>0.1694667131404671</v>
      </c>
      <c r="W84" s="13" t="str">
        <v>3 (3,1%)</v>
      </c>
      <c r="X84" s="13" t="str">
        <v>0 (0%)</v>
      </c>
      <c r="Y84" s="13" t="e">
        <f>IF(AND($F84="yes",'Fisher''s exact'!AD84&lt;&gt;""),'Fisher''s exact'!AD84,"-")</f>
        <v>#VALUE!</v>
      </c>
      <c r="Z84" s="53">
        <f>IF('Fisher''s exact'!AA84&lt;&gt;"",'Fisher''s exact'!AA84,"")</f>
        <v>0.2973161380271872</v>
      </c>
      <c r="AA84" s="13" t="str">
        <v>2 (2,1%)</v>
      </c>
      <c r="AB84" s="13" t="str">
        <v>0 (0%)</v>
      </c>
      <c r="AC84" s="13" t="str">
        <f>IF(AND($F84="yes",'Fisher''s exact'!AH84&lt;&gt;""),'Fisher''s exact'!AH84,"-")</f>
        <v>-</v>
      </c>
      <c r="AD84" s="53" t="str">
        <f>IF('Fisher''s exact'!AE84&lt;&gt;"",'Fisher''s exact'!AE84,"")</f>
        <v>inf</v>
      </c>
    </row>
    <row r="85" spans="1:30" x14ac:dyDescent="0.25">
      <c r="A85" s="17">
        <v>83</v>
      </c>
      <c r="B85" s="182"/>
      <c r="C85" s="38"/>
      <c r="D85" s="22" t="s">
        <v>76</v>
      </c>
      <c r="E85" s="13" t="str">
        <v>Nominal</v>
      </c>
      <c r="F85" s="13" t="s">
        <v>220</v>
      </c>
      <c r="G85" s="13" t="str">
        <v>7 (26,9%)</v>
      </c>
      <c r="H85" s="13" t="str">
        <v>69 (54,8%)</v>
      </c>
      <c r="I85" s="13" t="str">
        <f>IF(AND($F85="yes",'Fisher''s exact'!J85&lt;&gt;""),'Fisher''s exact'!J85,"-")</f>
        <v>0,29 (0,11;0,73)</v>
      </c>
      <c r="J85" s="53">
        <f>IF('Fisher''s exact'!G85&lt;&gt;"",'Fisher''s exact'!G85,"")</f>
        <v>8.9638313096017073E-3</v>
      </c>
      <c r="K85" s="13" t="str">
        <v>24 (47,1%)</v>
      </c>
      <c r="L85" s="13" t="str">
        <v>54 (53,5%)</v>
      </c>
      <c r="M85" s="13" t="str">
        <f>IF(AND($F85="yes",'Fisher''s exact'!O85&lt;&gt;""),'Fisher''s exact'!O85,"-")</f>
        <v>0,77 (0,39;1,52)</v>
      </c>
      <c r="N85" s="53">
        <f>IF('Fisher''s exact'!L85&lt;&gt;"",'Fisher''s exact'!L85,"")</f>
        <v>0.49474440755497001</v>
      </c>
      <c r="O85" s="13" t="str">
        <v>12 (44,4%)</v>
      </c>
      <c r="P85" s="13" t="str">
        <v>67 (53,6%)</v>
      </c>
      <c r="Q85" s="13" t="str">
        <f>IF(AND($F85="yes",'Fisher''s exact'!T85&lt;&gt;""),'Fisher''s exact'!T85,"-")</f>
        <v>0,72 (0,31;1,65)</v>
      </c>
      <c r="R85" s="53">
        <f>IF('Fisher''s exact'!Q85&lt;&gt;"",'Fisher''s exact'!Q85,"")</f>
        <v>0.52547926784955423</v>
      </c>
      <c r="S85" s="13" t="str">
        <v>14 (35%)</v>
      </c>
      <c r="T85" s="13" t="str">
        <v>63 (56,3%)</v>
      </c>
      <c r="U85" s="13" t="str">
        <f>IF(AND($F85="yes",'Fisher''s exact'!Y85&lt;&gt;""),'Fisher''s exact'!Y85,"-")</f>
        <v>0,4 (0,19;0,86)</v>
      </c>
      <c r="V85" s="53">
        <f>IF('Fisher''s exact'!V85&lt;&gt;"",'Fisher''s exact'!V85,"")</f>
        <v>1.7699844582186E-2</v>
      </c>
      <c r="W85" s="13" t="str">
        <v>44 (45,8%)</v>
      </c>
      <c r="X85" s="13" t="str">
        <v>34 (6%)</v>
      </c>
      <c r="Y85" s="13" t="str">
        <f>IF(AND($F85="yes",'Fisher''s exact'!AD85&lt;&gt;""),'Fisher''s exact'!AD85,"-")</f>
        <v>0,55 (0,28;1,07)</v>
      </c>
      <c r="Z85" s="53">
        <f>IF('Fisher''s exact'!AA85&lt;&gt;"",'Fisher''s exact'!AA85,"")</f>
        <v>9.317960363788208E-2</v>
      </c>
      <c r="AA85" s="13" t="str">
        <v>29 (30,2%)</v>
      </c>
      <c r="AB85" s="13" t="str">
        <v>49 (8,7%)</v>
      </c>
      <c r="AC85" s="13">
        <f>IF(AND($F85="yes",'Fisher''s exact'!AH85&lt;&gt;""),'Fisher''s exact'!AH85,"-")</f>
        <v>1.07</v>
      </c>
      <c r="AD85" s="53">
        <f>IF('Fisher''s exact'!AE85&lt;&gt;"",'Fisher''s exact'!AE85,"")</f>
        <v>0.54751131221719462</v>
      </c>
    </row>
    <row r="86" spans="1:30" x14ac:dyDescent="0.25">
      <c r="A86" s="17">
        <v>84</v>
      </c>
      <c r="B86" s="182"/>
      <c r="C86" s="38"/>
      <c r="D86" s="22" t="s">
        <v>77</v>
      </c>
      <c r="E86" s="13" t="str">
        <v>Nominal</v>
      </c>
      <c r="F86" s="13" t="s">
        <v>220</v>
      </c>
      <c r="G86" s="13" t="str">
        <v>1 (3,8%)</v>
      </c>
      <c r="H86" s="13" t="str">
        <v>20 (15,9%)</v>
      </c>
      <c r="I86" s="13" t="str">
        <f>IF(AND($F86="yes",'Fisher''s exact'!J86&lt;&gt;""),'Fisher''s exact'!J86,"-")</f>
        <v>0,21 (0,03;1,66)</v>
      </c>
      <c r="J86" s="53">
        <f>IF('Fisher''s exact'!G86&lt;&gt;"",'Fisher''s exact'!G86,"")</f>
        <v>0.1283106959217292</v>
      </c>
      <c r="K86" s="13" t="str">
        <v>9 (17,6%)</v>
      </c>
      <c r="L86" s="13" t="str">
        <v>13 (12,9%)</v>
      </c>
      <c r="M86" s="13" t="str">
        <f>IF(AND($F86="yes",'Fisher''s exact'!O86&lt;&gt;""),'Fisher''s exact'!O86,"-")</f>
        <v>1,59 (0,62;4,06)</v>
      </c>
      <c r="N86" s="53">
        <f>IF('Fisher''s exact'!L86&lt;&gt;"",'Fisher''s exact'!L86,"")</f>
        <v>0.33161103440758072</v>
      </c>
      <c r="O86" s="13" t="str">
        <v>4 (14,8%)</v>
      </c>
      <c r="P86" s="13" t="str">
        <v>19 (15,2%)</v>
      </c>
      <c r="Q86" s="13" t="str">
        <f>IF(AND($F86="yes",'Fisher''s exact'!T86&lt;&gt;""),'Fisher''s exact'!T86,"-")</f>
        <v>1,1 (0,34;3,59)</v>
      </c>
      <c r="R86" s="53">
        <f>IF('Fisher''s exact'!Q86&lt;&gt;"",'Fisher''s exact'!Q86,"")</f>
        <v>1</v>
      </c>
      <c r="S86" s="13" t="str">
        <v>2 (5%)</v>
      </c>
      <c r="T86" s="13" t="str">
        <v>15 (13,4%)</v>
      </c>
      <c r="U86" s="13" t="str">
        <f>IF(AND($F86="yes",'Fisher''s exact'!Y86&lt;&gt;""),'Fisher''s exact'!Y86,"-")</f>
        <v>0,26 (0,06;1,16)</v>
      </c>
      <c r="V86" s="53">
        <f>IF('Fisher''s exact'!V86&lt;&gt;"",'Fisher''s exact'!V86,"")</f>
        <v>6.5916521121032134E-2</v>
      </c>
      <c r="W86" s="13" t="str">
        <v>11 (11,5%)</v>
      </c>
      <c r="X86" s="13" t="str">
        <v>8 (1,4%)</v>
      </c>
      <c r="Y86" s="13" t="str">
        <f>IF(AND($F86="yes",'Fisher''s exact'!AD86&lt;&gt;""),'Fisher''s exact'!AD86,"-")</f>
        <v>0,6 (0,24;1,51)</v>
      </c>
      <c r="Z86" s="53">
        <f>IF('Fisher''s exact'!AA86&lt;&gt;"",'Fisher''s exact'!AA86,"")</f>
        <v>0.33119380376606478</v>
      </c>
      <c r="AA86" s="13" t="str">
        <v>9 (9,4%)</v>
      </c>
      <c r="AB86" s="13" t="str">
        <v>11 (1,9%)</v>
      </c>
      <c r="AC86" s="13">
        <f>IF(AND($F86="yes",'Fisher''s exact'!AH86&lt;&gt;""),'Fisher''s exact'!AH86,"-")</f>
        <v>1.5069999999999999</v>
      </c>
      <c r="AD86" s="53">
        <f>IF('Fisher''s exact'!AE86&lt;&gt;"",'Fisher''s exact'!AE86,"")</f>
        <v>0.59529411764705886</v>
      </c>
    </row>
    <row r="87" spans="1:30" x14ac:dyDescent="0.25">
      <c r="A87" s="17">
        <v>85</v>
      </c>
      <c r="B87" s="182"/>
      <c r="C87" s="38"/>
      <c r="D87" s="22" t="s">
        <v>78</v>
      </c>
      <c r="E87" s="13" t="str">
        <v>Nominal</v>
      </c>
      <c r="F87" s="13" t="s">
        <v>220</v>
      </c>
      <c r="G87" s="13" t="str">
        <v>25 (96,2%)</v>
      </c>
      <c r="H87" s="13" t="str">
        <v>99 (78,6%)</v>
      </c>
      <c r="I87" s="13" t="str">
        <f>IF(AND($F87="yes",'Fisher''s exact'!J87&lt;&gt;""),'Fisher''s exact'!J87,"-")</f>
        <v>6,19 (0,8;47,89)</v>
      </c>
      <c r="J87" s="53">
        <f>IF('Fisher''s exact'!G87&lt;&gt;"",'Fisher''s exact'!G87,"")</f>
        <v>4.9360179156392688E-2</v>
      </c>
      <c r="K87" s="13" t="str">
        <v>42 (82,4%)</v>
      </c>
      <c r="L87" s="13" t="str">
        <v>81 (80,2%)</v>
      </c>
      <c r="M87" s="13" t="str">
        <f>IF(AND($F87="yes",'Fisher''s exact'!O87&lt;&gt;""),'Fisher''s exact'!O87,"-")</f>
        <v>0,94 (0,39;2,3)</v>
      </c>
      <c r="N87" s="53">
        <f>IF('Fisher''s exact'!L87&lt;&gt;"",'Fisher''s exact'!L87,"")</f>
        <v>1</v>
      </c>
      <c r="O87" s="13" t="str">
        <v>22 (81,5%)</v>
      </c>
      <c r="P87" s="13" t="str">
        <v>100 (80%)</v>
      </c>
      <c r="Q87" s="13" t="str">
        <f>IF(AND($F87="yes",'Fisher''s exact'!T87&lt;&gt;""),'Fisher''s exact'!T87,"-")</f>
        <v>0,89 (0,3;2,61)</v>
      </c>
      <c r="R87" s="53">
        <f>IF('Fisher''s exact'!Q87&lt;&gt;"",'Fisher''s exact'!Q87,"")</f>
        <v>0.78344139519181955</v>
      </c>
      <c r="S87" s="13" t="str">
        <v>35 (87,5%)</v>
      </c>
      <c r="T87" s="13" t="str">
        <v>88 (78,6%)</v>
      </c>
      <c r="U87" s="13" t="str">
        <f>IF(AND($F87="yes",'Fisher''s exact'!Y87&lt;&gt;""),'Fisher''s exact'!Y87,"-")</f>
        <v>1,62 (0,57;4,62)</v>
      </c>
      <c r="V87" s="53">
        <f>IF('Fisher''s exact'!V87&lt;&gt;"",'Fisher''s exact'!V87,"")</f>
        <v>0.4673077383760938</v>
      </c>
      <c r="W87" s="13" t="str">
        <v>80 (83,3%)</v>
      </c>
      <c r="X87" s="13" t="str">
        <v>41 (7,2%)</v>
      </c>
      <c r="Y87" s="13" t="str">
        <f>IF(AND($F87="yes",'Fisher''s exact'!AD87&lt;&gt;""),'Fisher''s exact'!AD87,"-")</f>
        <v>1,09 (0,46;2,59)</v>
      </c>
      <c r="Z87" s="53">
        <f>IF('Fisher''s exact'!AA87&lt;&gt;"",'Fisher''s exact'!AA87,"")</f>
        <v>0.82775205963088783</v>
      </c>
      <c r="AA87" s="13" t="str">
        <v>54 (56,3%)</v>
      </c>
      <c r="AB87" s="13" t="str">
        <v>70 (12,4%)</v>
      </c>
      <c r="AC87" s="13">
        <f>IF(AND($F87="yes",'Fisher''s exact'!AH87&lt;&gt;""),'Fisher''s exact'!AH87,"-")</f>
        <v>2.593</v>
      </c>
      <c r="AD87" s="53">
        <f>IF('Fisher''s exact'!AE87&lt;&gt;"",'Fisher''s exact'!AE87,"")</f>
        <v>1.0869565217391299</v>
      </c>
    </row>
    <row r="88" spans="1:30" x14ac:dyDescent="0.25">
      <c r="A88" s="17">
        <v>86</v>
      </c>
      <c r="B88" s="183"/>
      <c r="C88" s="39"/>
      <c r="D88" s="22" t="s">
        <v>79</v>
      </c>
      <c r="E88" s="13" t="str">
        <v>Scale</v>
      </c>
      <c r="F88" s="13" t="s">
        <v>220</v>
      </c>
      <c r="G88" s="13" t="e">
        <v>#NUM!</v>
      </c>
      <c r="H88" s="13" t="str">
        <v>550 [500;700]</v>
      </c>
      <c r="I88" s="13" t="str">
        <f>IF(AND($F88="yes",'Fisher''s exact'!J88&lt;&gt;""),'Fisher''s exact'!J88,"-")</f>
        <v>1 (1;1)</v>
      </c>
      <c r="J88" s="54">
        <v>0.81228500274563076</v>
      </c>
      <c r="K88" s="13" t="str">
        <v>500 [500;700]</v>
      </c>
      <c r="L88" s="13" t="str">
        <v>600 [500;700]</v>
      </c>
      <c r="M88" s="13" t="str">
        <f>IF(AND($F88="yes",'Fisher''s exact'!O88&lt;&gt;""),'Fisher''s exact'!O88,"-")</f>
        <v>1 (1;1)</v>
      </c>
      <c r="N88" s="53" t="str">
        <f>IF('Fisher''s exact'!L88&lt;&gt;"",'Fisher''s exact'!L88,"")</f>
        <v/>
      </c>
      <c r="O88" s="13" t="str">
        <v>500 [500;660,2]</v>
      </c>
      <c r="P88" s="13" t="str">
        <v>600 [500;700]</v>
      </c>
      <c r="Q88" s="13" t="str">
        <f>IF(AND($F88="yes",'Fisher''s exact'!T88&lt;&gt;""),'Fisher''s exact'!T88,"-")</f>
        <v>1 (0,99;1)</v>
      </c>
      <c r="R88" s="53" t="str">
        <f>IF('Fisher''s exact'!Q88&lt;&gt;"",'Fisher''s exact'!Q88,"")</f>
        <v/>
      </c>
      <c r="S88" s="13" t="str">
        <v>500 [500;700]</v>
      </c>
      <c r="T88" s="13" t="str">
        <v>600 [500;700]</v>
      </c>
      <c r="U88" s="13" t="str">
        <f>IF(AND($F88="yes",'Fisher''s exact'!Y88&lt;&gt;""),'Fisher''s exact'!Y88,"-")</f>
        <v>1 (0,99;1)</v>
      </c>
      <c r="V88" s="53" t="str">
        <f>IF('Fisher''s exact'!V88&lt;&gt;"",'Fisher''s exact'!V88,"")</f>
        <v/>
      </c>
      <c r="W88" s="13" t="str">
        <v>500 [500;700]</v>
      </c>
      <c r="X88" s="13" t="str">
        <v>700 [500;800]</v>
      </c>
      <c r="Y88" s="13" t="str">
        <f>IF(AND($F88="yes",'Fisher''s exact'!AD88&lt;&gt;""),'Fisher''s exact'!AD88,"-")</f>
        <v>1 (0,99;1)</v>
      </c>
      <c r="Z88" s="53" t="str">
        <f>IF('Fisher''s exact'!AA88&lt;&gt;"",'Fisher''s exact'!AA88,"")</f>
        <v/>
      </c>
      <c r="AA88" s="13" t="str">
        <v>500 [500;700]</v>
      </c>
      <c r="AB88" s="13" t="str">
        <v>500 [500;700]</v>
      </c>
      <c r="AC88" s="13">
        <f>IF(AND($F88="yes",'Fisher''s exact'!AH88&lt;&gt;""),'Fisher''s exact'!AH88,"-")</f>
        <v>0.99925499605507118</v>
      </c>
      <c r="AD88" s="53">
        <f>IF('Fisher''s exact'!AE88&lt;&gt;"",'Fisher''s exact'!AE88,"")</f>
        <v>0.99678409396665257</v>
      </c>
    </row>
    <row r="89" spans="1:30" x14ac:dyDescent="0.25">
      <c r="A89" s="17">
        <v>87</v>
      </c>
      <c r="B89" s="187" t="s">
        <v>177</v>
      </c>
      <c r="C89" s="190" t="s">
        <v>3</v>
      </c>
      <c r="D89" s="23" t="s">
        <v>80</v>
      </c>
      <c r="E89" s="13" t="str">
        <v>Scale</v>
      </c>
      <c r="F89" s="13" t="s">
        <v>220</v>
      </c>
      <c r="G89" s="13" t="e">
        <v>#NUM!</v>
      </c>
      <c r="H89" s="13" t="str">
        <v>635 [448,8;753,8]</v>
      </c>
      <c r="I89" s="13" t="str">
        <f>IF(AND($F89="yes",'Fisher''s exact'!J89&lt;&gt;""),'Fisher''s exact'!J89,"-")</f>
        <v>1 (1;1)</v>
      </c>
      <c r="J89" s="54">
        <v>0.40405237135339744</v>
      </c>
      <c r="K89" s="13" t="str">
        <v>615 [442,5;720]</v>
      </c>
      <c r="L89" s="13" t="str">
        <v>640 [475;800]</v>
      </c>
      <c r="M89" s="13" t="str">
        <f>IF(AND($F89="yes",'Fisher''s exact'!O89&lt;&gt;""),'Fisher''s exact'!O89,"-")</f>
        <v>1 (1;1)</v>
      </c>
      <c r="N89" s="53" t="str">
        <f>IF('Fisher''s exact'!L89&lt;&gt;"",'Fisher''s exact'!L89,"")</f>
        <v/>
      </c>
      <c r="O89" s="13" t="str">
        <v>670 [590;825]</v>
      </c>
      <c r="P89" s="13" t="str">
        <v>620 [445;755]</v>
      </c>
      <c r="Q89" s="13" t="str">
        <f>IF(AND($F89="yes",'Fisher''s exact'!T89&lt;&gt;""),'Fisher''s exact'!T89,"-")</f>
        <v>1 (1;1)</v>
      </c>
      <c r="R89" s="53" t="str">
        <f>IF('Fisher''s exact'!Q89&lt;&gt;"",'Fisher''s exact'!Q89,"")</f>
        <v/>
      </c>
      <c r="S89" s="13" t="str">
        <v>670 [517,5;990]</v>
      </c>
      <c r="T89" s="13" t="str">
        <v>617,5 [438,8;742,5]</v>
      </c>
      <c r="U89" s="13" t="str">
        <f>IF(AND($F89="yes",'Fisher''s exact'!Y89&lt;&gt;""),'Fisher''s exact'!Y89,"-")</f>
        <v>1 (1;1)</v>
      </c>
      <c r="V89" s="53" t="str">
        <f>IF('Fisher''s exact'!V89&lt;&gt;"",'Fisher''s exact'!V89,"")</f>
        <v/>
      </c>
      <c r="W89" s="13" t="str">
        <v>637,5 [456,3;787,5]</v>
      </c>
      <c r="X89" s="13" t="str">
        <v>615 [505;727,5]</v>
      </c>
      <c r="Y89" s="13" t="str">
        <f>IF(AND($F89="yes",'Fisher''s exact'!AD89&lt;&gt;""),'Fisher''s exact'!AD89,"-")</f>
        <v>1 (1;1)</v>
      </c>
      <c r="Z89" s="53" t="str">
        <f>IF('Fisher''s exact'!AA89&lt;&gt;"",'Fisher''s exact'!AA89,"")</f>
        <v/>
      </c>
      <c r="AA89" s="13" t="str">
        <v>630 [442,5;760]</v>
      </c>
      <c r="AB89" s="13" t="str">
        <v>630 [442,5;760]</v>
      </c>
      <c r="AC89" s="13">
        <f>IF(AND($F89="yes",'Fisher''s exact'!AH89&lt;&gt;""),'Fisher''s exact'!AH89,"-")</f>
        <v>1.0009159807989192</v>
      </c>
      <c r="AD89" s="53">
        <f>IF('Fisher''s exact'!AE89&lt;&gt;"",'Fisher''s exact'!AE89,"")</f>
        <v>0.99985051252941182</v>
      </c>
    </row>
    <row r="90" spans="1:30" x14ac:dyDescent="0.25">
      <c r="A90" s="17">
        <v>88</v>
      </c>
      <c r="B90" s="188"/>
      <c r="C90" s="191"/>
      <c r="D90" s="23" t="s">
        <v>81</v>
      </c>
      <c r="E90" s="13" t="str">
        <v>Nominal</v>
      </c>
      <c r="F90" s="13" t="s">
        <v>220</v>
      </c>
      <c r="G90" s="13" t="str">
        <v>16 (61,5%)</v>
      </c>
      <c r="H90" s="13" t="str">
        <v>80 (63,5%)</v>
      </c>
      <c r="I90" s="13" t="str">
        <f>IF(AND($F90="yes",'Fisher''s exact'!J90&lt;&gt;""),'Fisher''s exact'!J90,"-")</f>
        <v>0,86 (0,36;2,05)</v>
      </c>
      <c r="J90" s="53">
        <f>IF('Fisher''s exact'!G90&lt;&gt;"",'Fisher''s exact'!G90,"")</f>
        <v>0.82262932662319321</v>
      </c>
      <c r="K90" s="13" t="str">
        <v>29 (56,9%)</v>
      </c>
      <c r="L90" s="13" t="str">
        <v>61 (60,4%)</v>
      </c>
      <c r="M90" s="13" t="str">
        <f>IF(AND($F90="yes",'Fisher''s exact'!O90&lt;&gt;""),'Fisher''s exact'!O90,"-")</f>
        <v>0,61 (0,31;1,23)</v>
      </c>
      <c r="N90" s="53">
        <f>IF('Fisher''s exact'!L90&lt;&gt;"",'Fisher''s exact'!L90,"")</f>
        <v>0.20898738908162251</v>
      </c>
      <c r="O90" s="13" t="str">
        <v>17 (63%)</v>
      </c>
      <c r="P90" s="13" t="str">
        <v>80 (64%)</v>
      </c>
      <c r="Q90" s="13" t="str">
        <f>IF(AND($F90="yes",'Fisher''s exact'!T90&lt;&gt;""),'Fisher''s exact'!T90,"-")</f>
        <v>0,92 (0,39;2,19)</v>
      </c>
      <c r="R90" s="53">
        <f>IF('Fisher''s exact'!Q90&lt;&gt;"",'Fisher''s exact'!Q90,"")</f>
        <v>1</v>
      </c>
      <c r="S90" s="13" t="str">
        <v>29 (72,5%)</v>
      </c>
      <c r="T90" s="13" t="str">
        <v>72 (64,3%)</v>
      </c>
      <c r="U90" s="13" t="str">
        <f>IF(AND($F90="yes",'Fisher''s exact'!Y90&lt;&gt;""),'Fisher''s exact'!Y90,"-")</f>
        <v>1,64 (0,74;3,63)</v>
      </c>
      <c r="V90" s="53">
        <f>IF('Fisher''s exact'!V90&lt;&gt;"",'Fisher''s exact'!V90,"")</f>
        <v>0.25170878923097362</v>
      </c>
      <c r="W90" s="13" t="str">
        <v>61 (63,5%)</v>
      </c>
      <c r="X90" s="13" t="str">
        <v>31 (5,5%)</v>
      </c>
      <c r="Y90" s="13" t="str">
        <f>IF(AND($F90="yes",'Fisher''s exact'!AD90&lt;&gt;""),'Fisher''s exact'!AD90,"-")</f>
        <v>0,89 (0,45;1,79)</v>
      </c>
      <c r="Z90" s="53">
        <f>IF('Fisher''s exact'!AA90&lt;&gt;"",'Fisher''s exact'!AA90,"")</f>
        <v>0.8608474465731486</v>
      </c>
      <c r="AA90" s="13" t="str">
        <v>39 (40,6%)</v>
      </c>
      <c r="AB90" s="13" t="str">
        <v>53 (9,4%)</v>
      </c>
      <c r="AC90" s="13">
        <f>IF(AND($F90="yes",'Fisher''s exact'!AH90&lt;&gt;""),'Fisher''s exact'!AH90,"-")</f>
        <v>1.788</v>
      </c>
      <c r="AD90" s="53">
        <f>IF('Fisher''s exact'!AE90&lt;&gt;"",'Fisher''s exact'!AE90,"")</f>
        <v>0.89498069498069499</v>
      </c>
    </row>
    <row r="91" spans="1:30" x14ac:dyDescent="0.25">
      <c r="A91" s="17">
        <v>89</v>
      </c>
      <c r="B91" s="188"/>
      <c r="C91" s="191"/>
      <c r="D91" s="23" t="s">
        <v>82</v>
      </c>
      <c r="E91" s="13" t="str">
        <v>Nominal</v>
      </c>
      <c r="G91" s="13" t="str">
        <v>0 (0%)</v>
      </c>
      <c r="H91" s="13" t="str">
        <v>0 (0%)</v>
      </c>
      <c r="I91" s="13" t="str">
        <f>IF(AND($F91="yes",'Fisher''s exact'!J91&lt;&gt;""),'Fisher''s exact'!J91,"-")</f>
        <v>-</v>
      </c>
      <c r="K91" s="13" t="str">
        <v>0 (0%)</v>
      </c>
      <c r="L91" s="13" t="str">
        <v>0 (0%)</v>
      </c>
      <c r="M91" s="13" t="str">
        <f>IF(AND($F91="yes",'Fisher''s exact'!O91&lt;&gt;""),'Fisher''s exact'!O91,"-")</f>
        <v>-</v>
      </c>
      <c r="N91" s="53"/>
      <c r="O91" s="13" t="str">
        <v>0 (0%)</v>
      </c>
      <c r="P91" s="13" t="str">
        <v>0 (0%)</v>
      </c>
      <c r="Q91" s="13" t="str">
        <f>IF(AND($F91="yes",'Fisher''s exact'!T91&lt;&gt;""),'Fisher''s exact'!T91,"-")</f>
        <v>-</v>
      </c>
      <c r="R91" s="53">
        <f>IF('Fisher''s exact'!Q91&lt;&gt;"",'Fisher''s exact'!Q91,"")</f>
        <v>1</v>
      </c>
      <c r="S91" s="13" t="str">
        <v>0 (0%)</v>
      </c>
      <c r="T91" s="13" t="str">
        <v>0 (0%)</v>
      </c>
      <c r="U91" s="13" t="str">
        <f>IF(AND($F91="yes",'Fisher''s exact'!Y91&lt;&gt;""),'Fisher''s exact'!Y91,"-")</f>
        <v>-</v>
      </c>
      <c r="V91" s="53">
        <f>IF('Fisher''s exact'!V91&lt;&gt;"",'Fisher''s exact'!V91,"")</f>
        <v>1</v>
      </c>
      <c r="W91" s="13" t="str">
        <v>0 (0%)</v>
      </c>
      <c r="X91" s="13" t="str">
        <v>0 (0%)</v>
      </c>
      <c r="Y91" s="13" t="str">
        <f>IF(AND($F91="yes",'Fisher''s exact'!AD91&lt;&gt;""),'Fisher''s exact'!AD91,"-")</f>
        <v>-</v>
      </c>
      <c r="Z91" s="53">
        <f>IF('Fisher''s exact'!AA91&lt;&gt;"",'Fisher''s exact'!AA91,"")</f>
        <v>1</v>
      </c>
      <c r="AA91" s="13" t="str">
        <v>0 (0%)</v>
      </c>
      <c r="AB91" s="13" t="str">
        <v>0 (0%)</v>
      </c>
      <c r="AC91" s="13" t="str">
        <f>IF(AND($F91="yes",'Fisher''s exact'!AH91&lt;&gt;""),'Fisher''s exact'!AH91,"-")</f>
        <v>-</v>
      </c>
      <c r="AD91" s="53" t="str">
        <f>IF('Fisher''s exact'!AE91&lt;&gt;"",'Fisher''s exact'!AE91,"")</f>
        <v/>
      </c>
    </row>
    <row r="92" spans="1:30" x14ac:dyDescent="0.25">
      <c r="A92" s="17">
        <v>90</v>
      </c>
      <c r="B92" s="188"/>
      <c r="C92" s="191"/>
      <c r="D92" s="23" t="s">
        <v>83</v>
      </c>
      <c r="E92" s="13" t="str">
        <v>Nominal</v>
      </c>
      <c r="G92" s="13" t="str">
        <v>1 (3,8%)</v>
      </c>
      <c r="H92" s="13" t="str">
        <v>7 (5,6%)</v>
      </c>
      <c r="I92" s="13" t="str">
        <f>IF(AND($F92="yes",'Fisher''s exact'!J92&lt;&gt;""),'Fisher''s exact'!J92,"-")</f>
        <v>-</v>
      </c>
      <c r="K92" s="13" t="str">
        <v>2 (3,9%)</v>
      </c>
      <c r="L92" s="13" t="str">
        <v>6 (5,9%)</v>
      </c>
      <c r="M92" s="13" t="str">
        <f>IF(AND($F92="yes",'Fisher''s exact'!O92&lt;&gt;""),'Fisher''s exact'!O92,"-")</f>
        <v>-</v>
      </c>
      <c r="N92" s="53"/>
      <c r="O92" s="13" t="str">
        <v>2 (7,4%)</v>
      </c>
      <c r="P92" s="13" t="str">
        <v>8 (6,4%)</v>
      </c>
      <c r="Q92" s="13" t="str">
        <f>IF(AND($F92="yes",'Fisher''s exact'!T92&lt;&gt;""),'Fisher''s exact'!T92,"-")</f>
        <v>-</v>
      </c>
      <c r="R92" s="53">
        <f>IF('Fisher''s exact'!Q92&lt;&gt;"",'Fisher''s exact'!Q92,"")</f>
        <v>0.63257728809451053</v>
      </c>
      <c r="S92" s="13" t="str">
        <v>2 (5%)</v>
      </c>
      <c r="T92" s="13" t="str">
        <v>6 (5,4%)</v>
      </c>
      <c r="U92" s="13" t="str">
        <f>IF(AND($F92="yes",'Fisher''s exact'!Y92&lt;&gt;""),'Fisher''s exact'!Y92,"-")</f>
        <v>-</v>
      </c>
      <c r="V92" s="53">
        <f>IF('Fisher''s exact'!V92&lt;&gt;"",'Fisher''s exact'!V92,"")</f>
        <v>1</v>
      </c>
      <c r="W92" s="13" t="str">
        <v>3 (3,1%)</v>
      </c>
      <c r="X92" s="13" t="str">
        <v>3 (0,5%)</v>
      </c>
      <c r="Y92" s="13" t="str">
        <f>IF(AND($F92="yes",'Fisher''s exact'!AD92&lt;&gt;""),'Fisher''s exact'!AD92,"-")</f>
        <v>-</v>
      </c>
      <c r="Z92" s="53">
        <f>IF('Fisher''s exact'!AA92&lt;&gt;"",'Fisher''s exact'!AA92,"")</f>
        <v>0.1450778906669152</v>
      </c>
      <c r="AA92" s="13" t="str">
        <v>2 (2,1%)</v>
      </c>
      <c r="AB92" s="13" t="str">
        <v>3 (0,5%)</v>
      </c>
      <c r="AC92" s="13" t="str">
        <f>IF(AND($F92="yes",'Fisher''s exact'!AH92&lt;&gt;""),'Fisher''s exact'!AH92,"-")</f>
        <v>-</v>
      </c>
      <c r="AD92" s="53">
        <f>IF('Fisher''s exact'!AE92&lt;&gt;"",'Fisher''s exact'!AE92,"")</f>
        <v>0.32903225806451608</v>
      </c>
    </row>
    <row r="93" spans="1:30" x14ac:dyDescent="0.25">
      <c r="A93" s="17">
        <v>91</v>
      </c>
      <c r="B93" s="188"/>
      <c r="C93" s="191"/>
      <c r="D93" s="23" t="s">
        <v>84</v>
      </c>
      <c r="E93" s="13" t="str">
        <v>Nominal</v>
      </c>
      <c r="G93" s="13" t="str">
        <v>2 (7,7%)</v>
      </c>
      <c r="H93" s="13" t="str">
        <v>2 (1,6%)</v>
      </c>
      <c r="I93" s="13" t="str">
        <f>IF(AND($F93="yes",'Fisher''s exact'!J93&lt;&gt;""),'Fisher''s exact'!J93,"-")</f>
        <v>-</v>
      </c>
      <c r="K93" s="13" t="str">
        <v>3 (5,9%)</v>
      </c>
      <c r="L93" s="13" t="str">
        <v>2 (2%)</v>
      </c>
      <c r="M93" s="13" t="str">
        <f>IF(AND($F93="yes",'Fisher''s exact'!O93&lt;&gt;""),'Fisher''s exact'!O93,"-")</f>
        <v>-</v>
      </c>
      <c r="N93" s="53"/>
      <c r="O93" s="13" t="str">
        <v>1 (3,7%)</v>
      </c>
      <c r="P93" s="13" t="str">
        <v>3 (2,4%)</v>
      </c>
      <c r="Q93" s="13" t="str">
        <f>IF(AND($F93="yes",'Fisher''s exact'!T93&lt;&gt;""),'Fisher''s exact'!T93,"-")</f>
        <v>-</v>
      </c>
      <c r="R93" s="53">
        <f>IF('Fisher''s exact'!Q93&lt;&gt;"",'Fisher''s exact'!Q93,"")</f>
        <v>0.54658218727849894</v>
      </c>
      <c r="S93" s="13" t="str">
        <v>1 (2,5%)</v>
      </c>
      <c r="T93" s="13" t="str">
        <v>4 (3,6%)</v>
      </c>
      <c r="U93" s="13" t="str">
        <f>IF(AND($F93="yes",'Fisher''s exact'!Y93&lt;&gt;""),'Fisher''s exact'!Y93,"-")</f>
        <v>-</v>
      </c>
      <c r="V93" s="53">
        <f>IF('Fisher''s exact'!V93&lt;&gt;"",'Fisher''s exact'!V93,"")</f>
        <v>1</v>
      </c>
      <c r="W93" s="13" t="str">
        <v>4 (4,2%)</v>
      </c>
      <c r="X93" s="13" t="str">
        <v>3 (0,5%)</v>
      </c>
      <c r="Y93" s="13" t="e">
        <f>IF(AND($F93="yes",'Fisher''s exact'!AD93&lt;&gt;""),'Fisher''s exact'!AD93,"-")</f>
        <v>#VALUE!</v>
      </c>
      <c r="Z93" s="53">
        <f>IF('Fisher''s exact'!AA93&lt;&gt;"",'Fisher''s exact'!AA93,"")</f>
        <v>0.29710653806835852</v>
      </c>
      <c r="AA93" s="13" t="str">
        <v>3 (3,1%)</v>
      </c>
      <c r="AB93" s="13" t="str">
        <v>2 (0,4%)</v>
      </c>
      <c r="AC93" s="13" t="str">
        <f>IF(AND($F93="yes",'Fisher''s exact'!AH93&lt;&gt;""),'Fisher''s exact'!AH93,"-")</f>
        <v>-</v>
      </c>
      <c r="AD93" s="53" t="str">
        <f>IF('Fisher''s exact'!AE93&lt;&gt;"",'Fisher''s exact'!AE93,"")</f>
        <v>inf</v>
      </c>
    </row>
    <row r="94" spans="1:30" x14ac:dyDescent="0.25">
      <c r="A94" s="17">
        <v>92</v>
      </c>
      <c r="B94" s="188"/>
      <c r="C94" s="191"/>
      <c r="D94" s="23" t="s">
        <v>85</v>
      </c>
      <c r="E94" s="13" t="str">
        <v>Nominal</v>
      </c>
      <c r="G94" s="13" t="str">
        <v>0 (0%)</v>
      </c>
      <c r="H94" s="13" t="str">
        <v>0 (0%)</v>
      </c>
      <c r="I94" s="13" t="str">
        <f>IF(AND($F94="yes",'Fisher''s exact'!J94&lt;&gt;""),'Fisher''s exact'!J94,"-")</f>
        <v>-</v>
      </c>
      <c r="K94" s="13" t="str">
        <v>0 (0%)</v>
      </c>
      <c r="L94" s="13" t="str">
        <v>0 (0%)</v>
      </c>
      <c r="M94" s="13" t="str">
        <f>IF(AND($F94="yes",'Fisher''s exact'!O94&lt;&gt;""),'Fisher''s exact'!O94,"-")</f>
        <v>-</v>
      </c>
      <c r="N94" s="53"/>
      <c r="O94" s="13" t="str">
        <v>0 (0%)</v>
      </c>
      <c r="P94" s="13" t="str">
        <v>0 (0%)</v>
      </c>
      <c r="Q94" s="13" t="str">
        <f>IF(AND($F94="yes",'Fisher''s exact'!T94&lt;&gt;""),'Fisher''s exact'!T94,"-")</f>
        <v>-</v>
      </c>
      <c r="R94" s="53">
        <f>IF('Fisher''s exact'!Q94&lt;&gt;"",'Fisher''s exact'!Q94,"")</f>
        <v>1</v>
      </c>
      <c r="S94" s="13" t="str">
        <v>0 (0%)</v>
      </c>
      <c r="T94" s="13" t="str">
        <v>0 (0%)</v>
      </c>
      <c r="U94" s="13" t="str">
        <f>IF(AND($F94="yes",'Fisher''s exact'!Y94&lt;&gt;""),'Fisher''s exact'!Y94,"-")</f>
        <v>-</v>
      </c>
      <c r="V94" s="53">
        <f>IF('Fisher''s exact'!V94&lt;&gt;"",'Fisher''s exact'!V94,"")</f>
        <v>1</v>
      </c>
      <c r="W94" s="13" t="str">
        <v>0 (0%)</v>
      </c>
      <c r="X94" s="13" t="str">
        <v>0 (0%)</v>
      </c>
      <c r="Y94" s="13" t="str">
        <f>IF(AND($F94="yes",'Fisher''s exact'!AD94&lt;&gt;""),'Fisher''s exact'!AD94,"-")</f>
        <v>-</v>
      </c>
      <c r="Z94" s="53">
        <f>IF('Fisher''s exact'!AA94&lt;&gt;"",'Fisher''s exact'!AA94,"")</f>
        <v>1</v>
      </c>
      <c r="AA94" s="13" t="str">
        <v>0 (0%)</v>
      </c>
      <c r="AB94" s="13" t="str">
        <v>0 (0%)</v>
      </c>
      <c r="AC94" s="13" t="str">
        <f>IF(AND($F94="yes",'Fisher''s exact'!AH94&lt;&gt;""),'Fisher''s exact'!AH94,"-")</f>
        <v>-</v>
      </c>
      <c r="AD94" s="53" t="str">
        <f>IF('Fisher''s exact'!AE94&lt;&gt;"",'Fisher''s exact'!AE94,"")</f>
        <v/>
      </c>
    </row>
    <row r="95" spans="1:30" x14ac:dyDescent="0.25">
      <c r="A95" s="17">
        <v>93</v>
      </c>
      <c r="B95" s="188"/>
      <c r="C95" s="192"/>
      <c r="D95" s="23" t="s">
        <v>86</v>
      </c>
      <c r="E95" s="13" t="str">
        <v>Nominal</v>
      </c>
      <c r="G95" s="13" t="str">
        <v>1 (3,8%)</v>
      </c>
      <c r="H95" s="13" t="str">
        <v>1 (0,8%)</v>
      </c>
      <c r="I95" s="13" t="str">
        <f>IF(AND($F95="yes",'Fisher''s exact'!J95&lt;&gt;""),'Fisher''s exact'!J95,"-")</f>
        <v>-</v>
      </c>
      <c r="K95" s="13" t="str">
        <v>1 (2%)</v>
      </c>
      <c r="L95" s="13" t="str">
        <v>1 (1%)</v>
      </c>
      <c r="M95" s="13" t="str">
        <f>IF(AND($F95="yes",'Fisher''s exact'!O95&lt;&gt;""),'Fisher''s exact'!O95,"-")</f>
        <v>-</v>
      </c>
      <c r="N95" s="53"/>
      <c r="O95" s="13" t="str">
        <v>0 (0%)</v>
      </c>
      <c r="P95" s="13" t="str">
        <v>1 (0,8%)</v>
      </c>
      <c r="Q95" s="13" t="str">
        <f>IF(AND($F95="yes",'Fisher''s exact'!T95&lt;&gt;""),'Fisher''s exact'!T95,"-")</f>
        <v>-</v>
      </c>
      <c r="R95" s="53">
        <f>IF('Fisher''s exact'!Q95&lt;&gt;"",'Fisher''s exact'!Q95,"")</f>
        <v>1</v>
      </c>
      <c r="S95" s="13" t="str">
        <v>0 (0%)</v>
      </c>
      <c r="T95" s="13" t="str">
        <v>1 (0,9%)</v>
      </c>
      <c r="U95" s="13" t="str">
        <f>IF(AND($F95="yes",'Fisher''s exact'!Y95&lt;&gt;""),'Fisher''s exact'!Y95,"-")</f>
        <v>-</v>
      </c>
      <c r="V95" s="53">
        <f>IF('Fisher''s exact'!V95&lt;&gt;"",'Fisher''s exact'!V95,"")</f>
        <v>1</v>
      </c>
      <c r="W95" s="13" t="str">
        <v>1 (1%)</v>
      </c>
      <c r="X95" s="13" t="str">
        <v>1 (0,2%)</v>
      </c>
      <c r="Y95" s="13" t="str">
        <f>IF(AND($F95="yes",'Fisher''s exact'!AD95&lt;&gt;""),'Fisher''s exact'!AD95,"-")</f>
        <v>-</v>
      </c>
      <c r="Z95" s="53">
        <f>IF('Fisher''s exact'!AA95&lt;&gt;"",'Fisher''s exact'!AA95,"")</f>
        <v>1</v>
      </c>
      <c r="AA95" s="13" t="str">
        <v>1 (1%)</v>
      </c>
      <c r="AB95" s="13" t="str">
        <v>1 (0,2%)</v>
      </c>
      <c r="AC95" s="13" t="str">
        <f>IF(AND($F95="yes",'Fisher''s exact'!AH95&lt;&gt;""),'Fisher''s exact'!AH95,"-")</f>
        <v>-</v>
      </c>
      <c r="AD95" s="53">
        <f>IF('Fisher''s exact'!AE95&lt;&gt;"",'Fisher''s exact'!AE95,"")</f>
        <v>0.57894736842105265</v>
      </c>
    </row>
    <row r="96" spans="1:30" x14ac:dyDescent="0.25">
      <c r="A96" s="17">
        <v>94</v>
      </c>
      <c r="B96" s="188"/>
      <c r="C96" s="190" t="s">
        <v>4</v>
      </c>
      <c r="D96" s="23" t="s">
        <v>87</v>
      </c>
      <c r="E96" s="13" t="str">
        <v>Nominal</v>
      </c>
      <c r="F96" s="13" t="s">
        <v>220</v>
      </c>
      <c r="G96" s="13" t="str">
        <v>8 (30,8%)</v>
      </c>
      <c r="H96" s="13" t="str">
        <v>30 (23,8%)</v>
      </c>
      <c r="I96" s="13" t="str">
        <f>IF(AND($F96="yes",'Fisher''s exact'!J96&lt;&gt;""),'Fisher''s exact'!J96,"-")</f>
        <v>1,42 (0,56;3,6)</v>
      </c>
      <c r="J96" s="53">
        <f>IF('Fisher''s exact'!G96&lt;&gt;"",'Fisher''s exact'!G96,"")</f>
        <v>0.46238772645776771</v>
      </c>
      <c r="K96" s="13" t="str">
        <v>13 (25,5%)</v>
      </c>
      <c r="L96" s="13" t="str">
        <v>28 (27,7%)</v>
      </c>
      <c r="M96" s="13" t="str">
        <f>IF(AND($F96="yes",'Fisher''s exact'!O96&lt;&gt;""),'Fisher''s exact'!O96,"-")</f>
        <v>1,04 (0,48;2,26)</v>
      </c>
      <c r="N96" s="53">
        <f>IF('Fisher''s exact'!L96&lt;&gt;"",'Fisher''s exact'!L96,"")</f>
        <v>1</v>
      </c>
      <c r="O96" s="13" t="str">
        <v>5 (18,5%)</v>
      </c>
      <c r="P96" s="13" t="str">
        <v>33 (26,4%)</v>
      </c>
      <c r="Q96" s="13" t="str">
        <f>IF(AND($F96="yes",'Fisher''s exact'!T96&lt;&gt;""),'Fisher''s exact'!T96,"-")</f>
        <v>0,63 (0,22;1,81)</v>
      </c>
      <c r="R96" s="53">
        <f>IF('Fisher''s exact'!Q96&lt;&gt;"",'Fisher''s exact'!Q96,"")</f>
        <v>0.46981263129665318</v>
      </c>
      <c r="S96" s="13" t="str">
        <v>9 (22,5%)</v>
      </c>
      <c r="T96" s="13" t="str">
        <v>30 (26,8%)</v>
      </c>
      <c r="U96" s="13" t="str">
        <f>IF(AND($F96="yes",'Fisher''s exact'!Y96&lt;&gt;""),'Fisher''s exact'!Y96,"-")</f>
        <v>0,83 (0,35;1,95)</v>
      </c>
      <c r="V96" s="53">
        <f>IF('Fisher''s exact'!V96&lt;&gt;"",'Fisher''s exact'!V96,"")</f>
        <v>0.83196324856727211</v>
      </c>
      <c r="W96" s="13" t="str">
        <v>22 (22,9%)</v>
      </c>
      <c r="X96" s="13" t="str">
        <v>19 (3,4%)</v>
      </c>
      <c r="Y96" s="13" t="str">
        <f>IF(AND($F96="yes",'Fisher''s exact'!AD96&lt;&gt;""),'Fisher''s exact'!AD96,"-")</f>
        <v>0,74 (0,35;1,57)</v>
      </c>
      <c r="Z96" s="53">
        <f>IF('Fisher''s exact'!AA96&lt;&gt;"",'Fisher''s exact'!AA96,"")</f>
        <v>0.44437904335990919</v>
      </c>
      <c r="AA96" s="13" t="str">
        <v>16 (16,7%)</v>
      </c>
      <c r="AB96" s="13" t="str">
        <v>25 (4,4%)</v>
      </c>
      <c r="AC96" s="13">
        <f>IF(AND($F96="yes",'Fisher''s exact'!AH96&lt;&gt;""),'Fisher''s exact'!AH96,"-")</f>
        <v>1.5740000000000001</v>
      </c>
      <c r="AD96" s="53">
        <f>IF('Fisher''s exact'!AE96&lt;&gt;"",'Fisher''s exact'!AE96,"")</f>
        <v>0.7432432432432432</v>
      </c>
    </row>
    <row r="97" spans="1:30" x14ac:dyDescent="0.25">
      <c r="A97" s="17">
        <v>95</v>
      </c>
      <c r="B97" s="188"/>
      <c r="C97" s="191"/>
      <c r="D97" s="23" t="s">
        <v>88</v>
      </c>
      <c r="E97" s="13" t="str">
        <v>Nominal</v>
      </c>
      <c r="G97" s="13" t="str">
        <v>1 (3,8%)</v>
      </c>
      <c r="H97" s="13" t="str">
        <v>5 (4%)</v>
      </c>
      <c r="I97" s="13" t="str">
        <f>IF(AND($F97="yes",'Fisher''s exact'!J97&lt;&gt;""),'Fisher''s exact'!J97,"-")</f>
        <v>-</v>
      </c>
      <c r="K97" s="13" t="str">
        <v>2 (3,9%)</v>
      </c>
      <c r="L97" s="13" t="str">
        <v>4 (4%)</v>
      </c>
      <c r="M97" s="13" t="str">
        <f>IF(AND($F97="yes",'Fisher''s exact'!O97&lt;&gt;""),'Fisher''s exact'!O97,"-")</f>
        <v>-</v>
      </c>
      <c r="N97" s="53"/>
      <c r="O97" s="13" t="str">
        <v>0 (0%)</v>
      </c>
      <c r="P97" s="13" t="str">
        <v>5 (4%)</v>
      </c>
      <c r="Q97" s="13" t="str">
        <f>IF(AND($F97="yes",'Fisher''s exact'!T97&lt;&gt;""),'Fisher''s exact'!T97,"-")</f>
        <v>-</v>
      </c>
      <c r="R97" s="53">
        <f>IF('Fisher''s exact'!Q97&lt;&gt;"",'Fisher''s exact'!Q97,"")</f>
        <v>0.59147380194121779</v>
      </c>
      <c r="S97" s="13" t="str">
        <v>1 (2,5%)</v>
      </c>
      <c r="T97" s="13" t="str">
        <v>3 (2,7%)</v>
      </c>
      <c r="U97" s="13" t="str">
        <f>IF(AND($F97="yes",'Fisher''s exact'!Y97&lt;&gt;""),'Fisher''s exact'!Y97,"-")</f>
        <v>-</v>
      </c>
      <c r="V97" s="53">
        <f>IF('Fisher''s exact'!V97&lt;&gt;"",'Fisher''s exact'!V97,"")</f>
        <v>1</v>
      </c>
      <c r="W97" s="13" t="str">
        <v>3 (3,1%)</v>
      </c>
      <c r="X97" s="13" t="str">
        <v>2 (0,4%)</v>
      </c>
      <c r="Y97" s="13" t="str">
        <f>IF(AND($F97="yes",'Fisher''s exact'!AD97&lt;&gt;""),'Fisher''s exact'!AD97,"-")</f>
        <v>-</v>
      </c>
      <c r="Z97" s="53">
        <f>IF('Fisher''s exact'!AA97&lt;&gt;"",'Fisher''s exact'!AA97,"")</f>
        <v>0.66995701739468116</v>
      </c>
      <c r="AA97" s="13" t="str">
        <v>2 (2,1%)</v>
      </c>
      <c r="AB97" s="13" t="str">
        <v>4 (0,7%)</v>
      </c>
      <c r="AC97" s="13" t="str">
        <f>IF(AND($F97="yes",'Fisher''s exact'!AH97&lt;&gt;""),'Fisher''s exact'!AH97,"-")</f>
        <v>-</v>
      </c>
      <c r="AD97" s="53">
        <f>IF('Fisher''s exact'!AE97&lt;&gt;"",'Fisher''s exact'!AE97,"")</f>
        <v>0.56989247311827962</v>
      </c>
    </row>
    <row r="98" spans="1:30" x14ac:dyDescent="0.25">
      <c r="A98" s="17">
        <v>96</v>
      </c>
      <c r="B98" s="188"/>
      <c r="C98" s="191"/>
      <c r="D98" s="23" t="s">
        <v>89</v>
      </c>
      <c r="E98" s="13" t="str">
        <v>Nominal</v>
      </c>
      <c r="G98" s="13" t="str">
        <v>1 (3,8%)</v>
      </c>
      <c r="H98" s="13" t="str">
        <v>2 (1,6%)</v>
      </c>
      <c r="I98" s="13" t="str">
        <f>IF(AND($F98="yes",'Fisher''s exact'!J98&lt;&gt;""),'Fisher''s exact'!J98,"-")</f>
        <v>-</v>
      </c>
      <c r="K98" s="13" t="str">
        <v>2 (3,9%)</v>
      </c>
      <c r="L98" s="13" t="str">
        <v>1 (1%)</v>
      </c>
      <c r="M98" s="13" t="str">
        <f>IF(AND($F98="yes",'Fisher''s exact'!O98&lt;&gt;""),'Fisher''s exact'!O98,"-")</f>
        <v>-</v>
      </c>
      <c r="N98" s="53"/>
      <c r="O98" s="13" t="str">
        <v>0 (0%)</v>
      </c>
      <c r="P98" s="13" t="str">
        <v>2 (1,6%)</v>
      </c>
      <c r="Q98" s="13" t="str">
        <f>IF(AND($F98="yes",'Fisher''s exact'!T98&lt;&gt;""),'Fisher''s exact'!T98,"-")</f>
        <v>-</v>
      </c>
      <c r="R98" s="53">
        <f>IF('Fisher''s exact'!Q98&lt;&gt;"",'Fisher''s exact'!Q98,"")</f>
        <v>1</v>
      </c>
      <c r="S98" s="13" t="str">
        <v>0 (0%)</v>
      </c>
      <c r="T98" s="13" t="str">
        <v>2 (1,8%)</v>
      </c>
      <c r="U98" s="13" t="str">
        <f>IF(AND($F98="yes",'Fisher''s exact'!Y98&lt;&gt;""),'Fisher''s exact'!Y98,"-")</f>
        <v>-</v>
      </c>
      <c r="V98" s="53">
        <f>IF('Fisher''s exact'!V98&lt;&gt;"",'Fisher''s exact'!V98,"")</f>
        <v>0.56667828511676555</v>
      </c>
      <c r="W98" s="13" t="str">
        <v>2 (2,1%)</v>
      </c>
      <c r="X98" s="13" t="str">
        <v>1 (0,2%)</v>
      </c>
      <c r="Y98" s="13" t="str">
        <f>IF(AND($F98="yes",'Fisher''s exact'!AD98&lt;&gt;""),'Fisher''s exact'!AD98,"-")</f>
        <v>-</v>
      </c>
      <c r="Z98" s="53">
        <f>IF('Fisher''s exact'!AA98&lt;&gt;"",'Fisher''s exact'!AA98,"")</f>
        <v>1</v>
      </c>
      <c r="AA98" s="13" t="str">
        <v>2 (2,1%)</v>
      </c>
      <c r="AB98" s="13" t="str">
        <v>1 (0,2%)</v>
      </c>
      <c r="AC98" s="13" t="str">
        <f>IF(AND($F98="yes",'Fisher''s exact'!AH98&lt;&gt;""),'Fisher''s exact'!AH98,"-")</f>
        <v>-</v>
      </c>
      <c r="AD98" s="53">
        <f>IF('Fisher''s exact'!AE98&lt;&gt;"",'Fisher''s exact'!AE98,"")</f>
        <v>1.1702127659574471</v>
      </c>
    </row>
    <row r="99" spans="1:30" x14ac:dyDescent="0.25">
      <c r="A99" s="17">
        <v>97</v>
      </c>
      <c r="B99" s="188"/>
      <c r="C99" s="191"/>
      <c r="D99" s="23" t="s">
        <v>90</v>
      </c>
      <c r="E99" s="13" t="str">
        <v>Nominal</v>
      </c>
      <c r="G99" s="13" t="str">
        <v>0 (0%)</v>
      </c>
      <c r="H99" s="13" t="str">
        <v>0 (0%)</v>
      </c>
      <c r="I99" s="13" t="str">
        <f>IF(AND($F99="yes",'Fisher''s exact'!J99&lt;&gt;""),'Fisher''s exact'!J99,"-")</f>
        <v>-</v>
      </c>
      <c r="K99" s="13" t="str">
        <v>0 (0%)</v>
      </c>
      <c r="L99" s="13" t="str">
        <v>0 (0%)</v>
      </c>
      <c r="M99" s="13" t="str">
        <f>IF(AND($F99="yes",'Fisher''s exact'!O99&lt;&gt;""),'Fisher''s exact'!O99,"-")</f>
        <v>-</v>
      </c>
      <c r="N99" s="53"/>
      <c r="O99" s="13" t="str">
        <v>0 (0%)</v>
      </c>
      <c r="P99" s="13" t="str">
        <v>0 (0%)</v>
      </c>
      <c r="Q99" s="13" t="str">
        <f>IF(AND($F99="yes",'Fisher''s exact'!T99&lt;&gt;""),'Fisher''s exact'!T99,"-")</f>
        <v>-</v>
      </c>
      <c r="R99" s="53">
        <f>IF('Fisher''s exact'!Q99&lt;&gt;"",'Fisher''s exact'!Q99,"")</f>
        <v>1</v>
      </c>
      <c r="S99" s="13" t="str">
        <v>0 (0%)</v>
      </c>
      <c r="T99" s="13" t="str">
        <v>0 (0%)</v>
      </c>
      <c r="U99" s="13" t="str">
        <f>IF(AND($F99="yes",'Fisher''s exact'!Y99&lt;&gt;""),'Fisher''s exact'!Y99,"-")</f>
        <v>-</v>
      </c>
      <c r="V99" s="53">
        <f>IF('Fisher''s exact'!V99&lt;&gt;"",'Fisher''s exact'!V99,"")</f>
        <v>1</v>
      </c>
      <c r="W99" s="13" t="str">
        <v>0 (0%)</v>
      </c>
      <c r="X99" s="13" t="str">
        <v>0 (0%)</v>
      </c>
      <c r="Y99" s="13" t="str">
        <f>IF(AND($F99="yes",'Fisher''s exact'!AD99&lt;&gt;""),'Fisher''s exact'!AD99,"-")</f>
        <v>-</v>
      </c>
      <c r="Z99" s="53">
        <f>IF('Fisher''s exact'!AA99&lt;&gt;"",'Fisher''s exact'!AA99,"")</f>
        <v>1</v>
      </c>
      <c r="AA99" s="13" t="str">
        <v>0 (0%)</v>
      </c>
      <c r="AB99" s="13" t="str">
        <v>0 (0%)</v>
      </c>
      <c r="AC99" s="13" t="str">
        <f>IF(AND($F99="yes",'Fisher''s exact'!AH99&lt;&gt;""),'Fisher''s exact'!AH99,"-")</f>
        <v>-</v>
      </c>
      <c r="AD99" s="53" t="str">
        <f>IF('Fisher''s exact'!AE99&lt;&gt;"",'Fisher''s exact'!AE99,"")</f>
        <v/>
      </c>
    </row>
    <row r="100" spans="1:30" x14ac:dyDescent="0.25">
      <c r="A100" s="17">
        <v>98</v>
      </c>
      <c r="B100" s="188"/>
      <c r="C100" s="191"/>
      <c r="D100" s="23" t="s">
        <v>91</v>
      </c>
      <c r="E100" s="13" t="str">
        <v>Nominal</v>
      </c>
      <c r="G100" s="13" t="str">
        <v>1 (3,8%)</v>
      </c>
      <c r="H100" s="13" t="str">
        <v>0 (0%)</v>
      </c>
      <c r="I100" s="13" t="e">
        <f>IF(AND($F100="yes",'Fisher''s exact'!J100&lt;&gt;""),'Fisher''s exact'!J100,"-")</f>
        <v>#VALUE!</v>
      </c>
      <c r="K100" s="13" t="str">
        <v>1 (2%)</v>
      </c>
      <c r="L100" s="13" t="str">
        <v>0 (0%)</v>
      </c>
      <c r="M100" s="13" t="e">
        <f>IF(AND($F100="yes",'Fisher''s exact'!O100&lt;&gt;""),'Fisher''s exact'!O100,"-")</f>
        <v>#VALUE!</v>
      </c>
      <c r="N100" s="53"/>
      <c r="O100" s="13" t="str">
        <v>0 (0%)</v>
      </c>
      <c r="P100" s="13" t="str">
        <v>0 (0%)</v>
      </c>
      <c r="Q100" s="13" t="str">
        <f>IF(AND($F100="yes",'Fisher''s exact'!T100&lt;&gt;""),'Fisher''s exact'!T100,"-")</f>
        <v>-</v>
      </c>
      <c r="R100" s="53">
        <f>IF('Fisher''s exact'!Q100&lt;&gt;"",'Fisher''s exact'!Q100,"")</f>
        <v>1</v>
      </c>
      <c r="S100" s="13" t="str">
        <v>0 (0%)</v>
      </c>
      <c r="T100" s="13" t="str">
        <v>1 (0,9%)</v>
      </c>
      <c r="U100" s="13" t="str">
        <f>IF(AND($F100="yes",'Fisher''s exact'!Y100&lt;&gt;""),'Fisher''s exact'!Y100,"-")</f>
        <v>-</v>
      </c>
      <c r="V100" s="53">
        <f>IF('Fisher''s exact'!V100&lt;&gt;"",'Fisher''s exact'!V100,"")</f>
        <v>1</v>
      </c>
      <c r="W100" s="13" t="str">
        <v>1 (1%)</v>
      </c>
      <c r="X100" s="13" t="str">
        <v>1 (0,2%)</v>
      </c>
      <c r="Y100" s="13" t="e">
        <f>IF(AND($F100="yes",'Fisher''s exact'!AD100&lt;&gt;""),'Fisher''s exact'!AD100,"-")</f>
        <v>#VALUE!</v>
      </c>
      <c r="Z100" s="53">
        <f>IF('Fisher''s exact'!AA100&lt;&gt;"",'Fisher''s exact'!AA100,"")</f>
        <v>1</v>
      </c>
      <c r="AA100" s="13" t="str">
        <v>1 (1%)</v>
      </c>
      <c r="AB100" s="13" t="str">
        <v>0 (0%)</v>
      </c>
      <c r="AC100" s="13" t="str">
        <f>IF(AND($F100="yes",'Fisher''s exact'!AH100&lt;&gt;""),'Fisher''s exact'!AH100,"-")</f>
        <v>-</v>
      </c>
      <c r="AD100" s="53" t="str">
        <f>IF('Fisher''s exact'!AE100&lt;&gt;"",'Fisher''s exact'!AE100,"")</f>
        <v>inf</v>
      </c>
    </row>
    <row r="101" spans="1:30" x14ac:dyDescent="0.25">
      <c r="A101" s="17">
        <v>99</v>
      </c>
      <c r="B101" s="188"/>
      <c r="C101" s="191"/>
      <c r="D101" s="23" t="s">
        <v>92</v>
      </c>
      <c r="E101" s="13" t="str">
        <v>Nominal</v>
      </c>
      <c r="F101" s="13" t="s">
        <v>220</v>
      </c>
      <c r="G101" s="13" t="str">
        <v>5 (19,2%)</v>
      </c>
      <c r="H101" s="13" t="str">
        <v>24 (19%)</v>
      </c>
      <c r="I101" s="13" t="str">
        <f>IF(AND($F101="yes",'Fisher''s exact'!J101&lt;&gt;""),'Fisher''s exact'!J101,"-")</f>
        <v>0,96 (0,33;2,8)</v>
      </c>
      <c r="J101" s="53">
        <f>IF('Fisher''s exact'!G101&lt;&gt;"",'Fisher''s exact'!G101,"")</f>
        <v>1</v>
      </c>
      <c r="K101" s="13" t="str">
        <v>14 (27,5%)</v>
      </c>
      <c r="L101" s="13" t="str">
        <v>18 (17,8%)</v>
      </c>
      <c r="M101" s="13" t="str">
        <f>IF(AND($F101="yes",'Fisher''s exact'!O101&lt;&gt;""),'Fisher''s exact'!O101,"-")</f>
        <v>2,01 (0,89;4,54)</v>
      </c>
      <c r="N101" s="53">
        <f>IF('Fisher''s exact'!L101&lt;&gt;"",'Fisher''s exact'!L101,"")</f>
        <v>0.12960955690226289</v>
      </c>
      <c r="O101" s="13" t="str">
        <v>6 (22,2%)</v>
      </c>
      <c r="P101" s="13" t="str">
        <v>25 (20%)</v>
      </c>
      <c r="Q101" s="13" t="str">
        <f>IF(AND($F101="yes",'Fisher''s exact'!T101&lt;&gt;""),'Fisher''s exact'!T101,"-")</f>
        <v>1,2 (0,44;3,3)</v>
      </c>
      <c r="R101" s="53">
        <f>IF('Fisher''s exact'!Q101&lt;&gt;"",'Fisher''s exact'!Q101,"")</f>
        <v>0.79027671400490673</v>
      </c>
      <c r="S101" s="13" t="str">
        <v>11 (27,5%)</v>
      </c>
      <c r="T101" s="13" t="str">
        <v>22 (19,6%)</v>
      </c>
      <c r="U101" s="13" t="str">
        <f>IF(AND($F101="yes",'Fisher''s exact'!Y101&lt;&gt;""),'Fisher''s exact'!Y101,"-")</f>
        <v>1,86 (0,79;4,35)</v>
      </c>
      <c r="V101" s="53">
        <f>IF('Fisher''s exact'!V101&lt;&gt;"",'Fisher''s exact'!V101,"")</f>
        <v>0.16853332174660671</v>
      </c>
      <c r="W101" s="13" t="str">
        <v>23 (24%)</v>
      </c>
      <c r="X101" s="13" t="str">
        <v>13 (2,3%)</v>
      </c>
      <c r="Y101" s="13" t="str">
        <f>IF(AND($F101="yes",'Fisher''s exact'!AD101&lt;&gt;""),'Fisher''s exact'!AD101,"-")</f>
        <v>2,21 (0,88;5,54)</v>
      </c>
      <c r="Z101" s="53">
        <f>IF('Fisher''s exact'!AA101&lt;&gt;"",'Fisher''s exact'!AA101,"")</f>
        <v>9.5687124449967825E-2</v>
      </c>
      <c r="AA101" s="13" t="str">
        <v>17 (17,7%)</v>
      </c>
      <c r="AB101" s="13" t="str">
        <v>16 (2,8%)</v>
      </c>
      <c r="AC101" s="13">
        <f>IF(AND($F101="yes",'Fisher''s exact'!AH101&lt;&gt;""),'Fisher''s exact'!AH101,"-")</f>
        <v>5.5359999999999996</v>
      </c>
      <c r="AD101" s="53">
        <f>IF('Fisher''s exact'!AE101&lt;&gt;"",'Fisher''s exact'!AE101,"")</f>
        <v>2.205479452054794</v>
      </c>
    </row>
    <row r="102" spans="1:30" x14ac:dyDescent="0.25">
      <c r="A102" s="17">
        <v>100</v>
      </c>
      <c r="B102" s="188"/>
      <c r="C102" s="191"/>
      <c r="D102" s="23" t="s">
        <v>93</v>
      </c>
      <c r="E102" s="13" t="str">
        <v>Nominal</v>
      </c>
      <c r="F102" s="13" t="s">
        <v>220</v>
      </c>
      <c r="G102" s="13" t="str">
        <v>11 (42,3%)</v>
      </c>
      <c r="H102" s="13" t="str">
        <v>57 (45,2%)</v>
      </c>
      <c r="I102" s="13" t="str">
        <f>IF(AND($F102="yes",'Fisher''s exact'!J102&lt;&gt;""),'Fisher''s exact'!J102,"-")</f>
        <v>0,86 (0,37;2,02)</v>
      </c>
      <c r="J102" s="53">
        <f>IF('Fisher''s exact'!G102&lt;&gt;"",'Fisher''s exact'!G102,"")</f>
        <v>0.82991451225065704</v>
      </c>
      <c r="K102" s="13" t="str">
        <v>23 (45,1%)</v>
      </c>
      <c r="L102" s="13" t="str">
        <v>43 (42,6%)</v>
      </c>
      <c r="M102" s="13" t="str">
        <f>IF(AND($F102="yes",'Fisher''s exact'!O102&lt;&gt;""),'Fisher''s exact'!O102,"-")</f>
        <v>0,98 (0,5;1,93)</v>
      </c>
      <c r="N102" s="53">
        <f>IF('Fisher''s exact'!L102&lt;&gt;"",'Fisher''s exact'!L102,"")</f>
        <v>1</v>
      </c>
      <c r="O102" s="13" t="str">
        <v>8 (29,6%)</v>
      </c>
      <c r="P102" s="13" t="str">
        <v>58 (46,4%)</v>
      </c>
      <c r="Q102" s="13" t="str">
        <f>IF(AND($F102="yes",'Fisher''s exact'!T102&lt;&gt;""),'Fisher''s exact'!T102,"-")</f>
        <v>0,44 (0,18;1,08)</v>
      </c>
      <c r="R102" s="53">
        <f>IF('Fisher''s exact'!Q102&lt;&gt;"",'Fisher''s exact'!Q102,"")</f>
        <v>8.8640741679160542E-2</v>
      </c>
      <c r="S102" s="13" t="str">
        <v>19 (47,5%)</v>
      </c>
      <c r="T102" s="13" t="str">
        <v>51 (45,5%)</v>
      </c>
      <c r="U102" s="13" t="str">
        <f>IF(AND($F102="yes",'Fisher''s exact'!Y102&lt;&gt;""),'Fisher''s exact'!Y102,"-")</f>
        <v>1,12 (0,54;2,31)</v>
      </c>
      <c r="V102" s="53">
        <f>IF('Fisher''s exact'!V102&lt;&gt;"",'Fisher''s exact'!V102,"")</f>
        <v>0.85359897935182727</v>
      </c>
      <c r="W102" s="13" t="str">
        <v>41 (42,7%)</v>
      </c>
      <c r="X102" s="13" t="str">
        <v>27 (4,8%)</v>
      </c>
      <c r="Y102" s="13" t="str">
        <f>IF(AND($F102="yes",'Fisher''s exact'!AD102&lt;&gt;""),'Fisher''s exact'!AD102,"-")</f>
        <v>0,75 (0,39;1,45)</v>
      </c>
      <c r="Z102" s="53">
        <f>IF('Fisher''s exact'!AA102&lt;&gt;"",'Fisher''s exact'!AA102,"")</f>
        <v>0.40312893098041619</v>
      </c>
      <c r="AA102" s="13" t="str">
        <v>28 (29,2%)</v>
      </c>
      <c r="AB102" s="13" t="str">
        <v>39 (6,9%)</v>
      </c>
      <c r="AC102" s="13">
        <f>IF(AND($F102="yes",'Fisher''s exact'!AH102&lt;&gt;""),'Fisher''s exact'!AH102,"-")</f>
        <v>1.4450000000000001</v>
      </c>
      <c r="AD102" s="53">
        <f>IF('Fisher''s exact'!AE102&lt;&gt;"",'Fisher''s exact'!AE102,"")</f>
        <v>0.74545454545454548</v>
      </c>
    </row>
    <row r="103" spans="1:30" x14ac:dyDescent="0.25">
      <c r="A103" s="17">
        <v>101</v>
      </c>
      <c r="B103" s="188"/>
      <c r="C103" s="191"/>
      <c r="D103" s="23" t="s">
        <v>94</v>
      </c>
      <c r="E103" s="13" t="str">
        <v>Nominal</v>
      </c>
      <c r="G103" s="13" t="str">
        <v>0 (0%)</v>
      </c>
      <c r="H103" s="13" t="str">
        <v>5 (4%)</v>
      </c>
      <c r="I103" s="13" t="str">
        <f>IF(AND($F103="yes",'Fisher''s exact'!J103&lt;&gt;""),'Fisher''s exact'!J103,"-")</f>
        <v>-</v>
      </c>
      <c r="K103" s="13" t="str">
        <v>2 (3,9%)</v>
      </c>
      <c r="L103" s="13" t="str">
        <v>3 (3%)</v>
      </c>
      <c r="M103" s="13" t="str">
        <f>IF(AND($F103="yes",'Fisher''s exact'!O103&lt;&gt;""),'Fisher''s exact'!O103,"-")</f>
        <v>-</v>
      </c>
      <c r="N103" s="53"/>
      <c r="O103" s="13" t="str">
        <v>0 (0%)</v>
      </c>
      <c r="P103" s="13" t="str">
        <v>4 (3,2%)</v>
      </c>
      <c r="Q103" s="13" t="str">
        <f>IF(AND($F103="yes",'Fisher''s exact'!T103&lt;&gt;""),'Fisher''s exact'!T103,"-")</f>
        <v>-</v>
      </c>
      <c r="R103" s="53">
        <f>IF('Fisher''s exact'!Q103&lt;&gt;"",'Fisher''s exact'!Q103,"")</f>
        <v>0.58640942758511727</v>
      </c>
      <c r="S103" s="13" t="str">
        <v>2 (5%)</v>
      </c>
      <c r="T103" s="13" t="str">
        <v>1 (0,9%)</v>
      </c>
      <c r="U103" s="13" t="str">
        <f>IF(AND($F103="yes",'Fisher''s exact'!Y103&lt;&gt;""),'Fisher''s exact'!Y103,"-")</f>
        <v>-</v>
      </c>
      <c r="V103" s="53">
        <f>IF('Fisher''s exact'!V103&lt;&gt;"",'Fisher''s exact'!V103,"")</f>
        <v>0.60732757713208285</v>
      </c>
      <c r="W103" s="13" t="str">
        <v>3 (3,1%)</v>
      </c>
      <c r="X103" s="13" t="str">
        <v>1 (0,2%)</v>
      </c>
      <c r="Y103" s="13" t="str">
        <f>IF(AND($F103="yes",'Fisher''s exact'!AD103&lt;&gt;""),'Fisher''s exact'!AD103,"-")</f>
        <v>-</v>
      </c>
      <c r="Z103" s="53">
        <f>IF('Fisher''s exact'!AA103&lt;&gt;"",'Fisher''s exact'!AA103,"")</f>
        <v>1</v>
      </c>
      <c r="AA103" s="13" t="str">
        <v>2 (2,1%)</v>
      </c>
      <c r="AB103" s="13" t="str">
        <v>3 (0,5%)</v>
      </c>
      <c r="AC103" s="13" t="str">
        <f>IF(AND($F103="yes",'Fisher''s exact'!AH103&lt;&gt;""),'Fisher''s exact'!AH103,"-")</f>
        <v>-</v>
      </c>
      <c r="AD103" s="53">
        <f>IF('Fisher''s exact'!AE103&lt;&gt;"",'Fisher''s exact'!AE103,"")</f>
        <v>0.87096774193548387</v>
      </c>
    </row>
    <row r="104" spans="1:30" x14ac:dyDescent="0.25">
      <c r="A104" s="17">
        <v>102</v>
      </c>
      <c r="B104" s="188"/>
      <c r="C104" s="191"/>
      <c r="D104" s="23" t="s">
        <v>95</v>
      </c>
      <c r="E104" s="13" t="str">
        <v>Nominal</v>
      </c>
      <c r="G104" s="13" t="str">
        <v>2 (7,7%)</v>
      </c>
      <c r="H104" s="13" t="str">
        <v>5 (4%)</v>
      </c>
      <c r="I104" s="13" t="str">
        <f>IF(AND($F104="yes",'Fisher''s exact'!J104&lt;&gt;""),'Fisher''s exact'!J104,"-")</f>
        <v>-</v>
      </c>
      <c r="J104" s="53">
        <f>IF('Fisher''s exact'!G104&lt;&gt;"",'Fisher''s exact'!G104,"")</f>
        <v>0.34275161134226367</v>
      </c>
      <c r="K104" s="13" t="str">
        <v>2 (3,9%)</v>
      </c>
      <c r="L104" s="13" t="str">
        <v>4 (4%)</v>
      </c>
      <c r="M104" s="13" t="str">
        <f>IF(AND($F104="yes",'Fisher''s exact'!O104&lt;&gt;""),'Fisher''s exact'!O104,"-")</f>
        <v>-</v>
      </c>
      <c r="N104" s="53"/>
      <c r="O104" s="13" t="str">
        <v>1 (3,7%)</v>
      </c>
      <c r="P104" s="13" t="str">
        <v>5 (4%)</v>
      </c>
      <c r="Q104" s="13" t="str">
        <f>IF(AND($F104="yes",'Fisher''s exact'!T104&lt;&gt;""),'Fisher''s exact'!T104,"-")</f>
        <v>-</v>
      </c>
      <c r="R104" s="53">
        <f>IF('Fisher''s exact'!Q104&lt;&gt;"",'Fisher''s exact'!Q104,"")</f>
        <v>1</v>
      </c>
      <c r="S104" s="13" t="str">
        <v>0 (0%)</v>
      </c>
      <c r="T104" s="13" t="str">
        <v>4 (3,6%)</v>
      </c>
      <c r="U104" s="13" t="str">
        <f>IF(AND($F104="yes",'Fisher''s exact'!Y104&lt;&gt;""),'Fisher''s exact'!Y104,"-")</f>
        <v>-</v>
      </c>
      <c r="V104" s="53">
        <f>IF('Fisher''s exact'!V104&lt;&gt;"",'Fisher''s exact'!V104,"")</f>
        <v>0.19052616389615709</v>
      </c>
      <c r="W104" s="13" t="str">
        <v>3 (3,1%)</v>
      </c>
      <c r="X104" s="13" t="str">
        <v>2 (0,4%)</v>
      </c>
      <c r="Y104" s="13" t="str">
        <f>IF(AND($F104="yes",'Fisher''s exact'!AD104&lt;&gt;""),'Fisher''s exact'!AD104,"-")</f>
        <v>-</v>
      </c>
      <c r="Z104" s="53">
        <f>IF('Fisher''s exact'!AA104&lt;&gt;"",'Fisher''s exact'!AA104,"")</f>
        <v>0.42400717830249862</v>
      </c>
      <c r="AA104" s="13" t="str">
        <v>2 (2,1%)</v>
      </c>
      <c r="AB104" s="13" t="str">
        <v>4 (0,7%)</v>
      </c>
      <c r="AC104" s="13" t="str">
        <f>IF(AND($F104="yes",'Fisher''s exact'!AH104&lt;&gt;""),'Fisher''s exact'!AH104,"-")</f>
        <v>-</v>
      </c>
      <c r="AD104" s="53">
        <f>IF('Fisher''s exact'!AE104&lt;&gt;"",'Fisher''s exact'!AE104,"")</f>
        <v>0.41935483870967738</v>
      </c>
    </row>
    <row r="105" spans="1:30" x14ac:dyDescent="0.25">
      <c r="A105" s="17">
        <v>103</v>
      </c>
      <c r="B105" s="188"/>
      <c r="C105" s="191"/>
      <c r="D105" s="23" t="s">
        <v>96</v>
      </c>
      <c r="E105" s="13" t="str">
        <v>Nominal</v>
      </c>
      <c r="G105" s="13" t="str">
        <v>1 (3,8%)</v>
      </c>
      <c r="H105" s="13" t="str">
        <v>2 (1,6%)</v>
      </c>
      <c r="I105" s="13" t="str">
        <f>IF(AND($F105="yes",'Fisher''s exact'!J105&lt;&gt;""),'Fisher''s exact'!J105,"-")</f>
        <v>-</v>
      </c>
      <c r="J105" s="53">
        <f>IF('Fisher''s exact'!G105&lt;&gt;"",'Fisher''s exact'!G105,"")</f>
        <v>0.43272917392819787</v>
      </c>
      <c r="K105" s="13" t="str">
        <v>2 (3,9%)</v>
      </c>
      <c r="L105" s="13" t="str">
        <v>1 (1%)</v>
      </c>
      <c r="M105" s="13" t="str">
        <f>IF(AND($F105="yes",'Fisher''s exact'!O105&lt;&gt;""),'Fisher''s exact'!O105,"-")</f>
        <v>-</v>
      </c>
      <c r="N105" s="53"/>
      <c r="O105" s="13" t="str">
        <v>0 (0%)</v>
      </c>
      <c r="P105" s="13" t="str">
        <v>2 (1,6%)</v>
      </c>
      <c r="Q105" s="13" t="str">
        <f>IF(AND($F105="yes",'Fisher''s exact'!T105&lt;&gt;""),'Fisher''s exact'!T105,"-")</f>
        <v>-</v>
      </c>
      <c r="R105" s="53">
        <f>IF('Fisher''s exact'!Q105&lt;&gt;"",'Fisher''s exact'!Q105,"")</f>
        <v>1</v>
      </c>
      <c r="S105" s="13" t="str">
        <v>0 (0%)</v>
      </c>
      <c r="T105" s="13" t="str">
        <v>2 (1,8%)</v>
      </c>
      <c r="U105" s="13" t="str">
        <f>IF(AND($F105="yes",'Fisher''s exact'!Y105&lt;&gt;""),'Fisher''s exact'!Y105,"-")</f>
        <v>-</v>
      </c>
      <c r="V105" s="53">
        <f>IF('Fisher''s exact'!V105&lt;&gt;"",'Fisher''s exact'!V105,"")</f>
        <v>0.56667828511676555</v>
      </c>
      <c r="W105" s="13" t="str">
        <v>2 (2,1%)</v>
      </c>
      <c r="X105" s="13" t="str">
        <v>0 (0%)</v>
      </c>
      <c r="Y105" s="13" t="str">
        <f>IF(AND($F105="yes",'Fisher''s exact'!AD105&lt;&gt;""),'Fisher''s exact'!AD105,"-")</f>
        <v>-</v>
      </c>
      <c r="Z105" s="53">
        <f>IF('Fisher''s exact'!AA105&lt;&gt;"",'Fisher''s exact'!AA105,"")</f>
        <v>1</v>
      </c>
      <c r="AA105" s="13" t="str">
        <v>2 (2,1%)</v>
      </c>
      <c r="AB105" s="13" t="str">
        <v>0 (0%)</v>
      </c>
      <c r="AC105" s="13" t="str">
        <f>IF(AND($F105="yes",'Fisher''s exact'!AH105&lt;&gt;""),'Fisher''s exact'!AH105,"-")</f>
        <v>-</v>
      </c>
      <c r="AD105" s="53">
        <f>IF('Fisher''s exact'!AE105&lt;&gt;"",'Fisher''s exact'!AE105,"")</f>
        <v>1.1702127659574471</v>
      </c>
    </row>
    <row r="106" spans="1:30" x14ac:dyDescent="0.25">
      <c r="A106" s="17">
        <v>104</v>
      </c>
      <c r="B106" s="188"/>
      <c r="C106" s="191"/>
      <c r="D106" s="23" t="s">
        <v>97</v>
      </c>
      <c r="E106" s="13" t="str">
        <v>Nominal</v>
      </c>
      <c r="F106" s="13" t="s">
        <v>220</v>
      </c>
      <c r="G106" s="13" t="str">
        <v>3 (11,5%)</v>
      </c>
      <c r="H106" s="13" t="str">
        <v>15 (11,9%)</v>
      </c>
      <c r="I106" s="13" t="str">
        <f>IF(AND($F106="yes",'Fisher''s exact'!J106&lt;&gt;""),'Fisher''s exact'!J106,"-")</f>
        <v>0,97 (0,26;3,61)</v>
      </c>
      <c r="J106" s="53">
        <f>IF('Fisher''s exact'!G106&lt;&gt;"",'Fisher''s exact'!G106,"")</f>
        <v>1</v>
      </c>
      <c r="K106" s="13" t="str">
        <v>5 (9,8%)</v>
      </c>
      <c r="L106" s="13" t="str">
        <v>11 (10,9%)</v>
      </c>
      <c r="M106" s="13" t="str">
        <f>IF(AND($F106="yes",'Fisher''s exact'!O106&lt;&gt;""),'Fisher''s exact'!O106,"-")</f>
        <v>0,74 (0,25;2,19)</v>
      </c>
      <c r="N106" s="53">
        <f>IF('Fisher''s exact'!L106&lt;&gt;"",'Fisher''s exact'!L106,"")</f>
        <v>0.79111013399732555</v>
      </c>
      <c r="O106" s="13" t="str">
        <v>3 (11,1%)</v>
      </c>
      <c r="P106" s="13" t="str">
        <v>13 (10,4%)</v>
      </c>
      <c r="Q106" s="13" t="str">
        <f>IF(AND($F106="yes",'Fisher''s exact'!T106&lt;&gt;""),'Fisher''s exact'!T106,"-")</f>
        <v>0,92 (0,25;3,42)</v>
      </c>
      <c r="R106" s="53">
        <f>IF('Fisher''s exact'!Q106&lt;&gt;"",'Fisher''s exact'!Q106,"")</f>
        <v>1</v>
      </c>
      <c r="S106" s="13" t="str">
        <v>3 (7,5%)</v>
      </c>
      <c r="T106" s="13" t="str">
        <v>13 (11,6%)</v>
      </c>
      <c r="U106" s="13" t="str">
        <f>IF(AND($F106="yes",'Fisher''s exact'!Y106&lt;&gt;""),'Fisher''s exact'!Y106,"-")</f>
        <v>0,52 (0,14;1,92)</v>
      </c>
      <c r="V106" s="53">
        <f>IF('Fisher''s exact'!V106&lt;&gt;"",'Fisher''s exact'!V106,"")</f>
        <v>0.40385242915615099</v>
      </c>
      <c r="W106" s="13" t="str">
        <v>8 (8,3%)</v>
      </c>
      <c r="X106" s="13" t="str">
        <v>5 (0,9%)</v>
      </c>
      <c r="Y106" s="13" t="str">
        <f>IF(AND($F106="yes",'Fisher''s exact'!AD106&lt;&gt;""),'Fisher''s exact'!AD106,"-")</f>
        <v>0,42 (0,15;1,13)</v>
      </c>
      <c r="Z106" s="53">
        <f>IF('Fisher''s exact'!AA106&lt;&gt;"",'Fisher''s exact'!AA106,"")</f>
        <v>0.1166219772899893</v>
      </c>
      <c r="AA106" s="13" t="str">
        <v>6 (6,3%)</v>
      </c>
      <c r="AB106" s="13" t="str">
        <v>9 (1,6%)</v>
      </c>
      <c r="AC106" s="13">
        <f>IF(AND($F106="yes",'Fisher''s exact'!AH106&lt;&gt;""),'Fisher''s exact'!AH106,"-")</f>
        <v>1.1319999999999999</v>
      </c>
      <c r="AD106" s="53">
        <f>IF('Fisher''s exact'!AE106&lt;&gt;"",'Fisher''s exact'!AE106,"")</f>
        <v>0.41818181818181821</v>
      </c>
    </row>
    <row r="107" spans="1:30" x14ac:dyDescent="0.25">
      <c r="A107" s="17">
        <v>105</v>
      </c>
      <c r="B107" s="188"/>
      <c r="C107" s="192"/>
      <c r="D107" s="23" t="s">
        <v>98</v>
      </c>
      <c r="E107" s="13" t="str">
        <v>Nominal</v>
      </c>
      <c r="F107" s="13" t="s">
        <v>220</v>
      </c>
      <c r="G107" s="13" t="str">
        <v>13 (50%)</v>
      </c>
      <c r="H107" s="13" t="str">
        <v>73 (57,9%)</v>
      </c>
      <c r="I107" s="13" t="str">
        <f>IF(AND($F107="yes",'Fisher''s exact'!J107&lt;&gt;""),'Fisher''s exact'!J107,"-")</f>
        <v>0,68 (0,29;1,59)</v>
      </c>
      <c r="J107" s="53">
        <f>IF('Fisher''s exact'!G107&lt;&gt;"",'Fisher''s exact'!G107,"")</f>
        <v>0.39057523682305229</v>
      </c>
      <c r="K107" s="13" t="str">
        <v>33 (64,7%)</v>
      </c>
      <c r="L107" s="13" t="str">
        <v>57 (56,4%)</v>
      </c>
      <c r="M107" s="13" t="str">
        <f>IF(AND($F107="yes",'Fisher''s exact'!O107&lt;&gt;""),'Fisher''s exact'!O107,"-")</f>
        <v>1,53 (0,77;3,07)</v>
      </c>
      <c r="N107" s="53">
        <f>IF('Fisher''s exact'!L107&lt;&gt;"",'Fisher''s exact'!L107,"")</f>
        <v>0.29660889293406822</v>
      </c>
      <c r="O107" s="13" t="str">
        <v>9 (33,3%)</v>
      </c>
      <c r="P107" s="13" t="str">
        <v>76 (60,8%)</v>
      </c>
      <c r="Q107" s="13" t="str">
        <f>IF(AND($F107="yes",'Fisher''s exact'!T107&lt;&gt;""),'Fisher''s exact'!T107,"-")</f>
        <v>0,29 (0,12;0,7)</v>
      </c>
      <c r="R107" s="53">
        <f>IF('Fisher''s exact'!Q107&lt;&gt;"",'Fisher''s exact'!Q107,"")</f>
        <v>5.3663341636322297E-3</v>
      </c>
      <c r="S107" s="13" t="str">
        <v>19 (47,5%)</v>
      </c>
      <c r="T107" s="13" t="str">
        <v>65 (58%)</v>
      </c>
      <c r="U107" s="13" t="str">
        <f>IF(AND($F107="yes",'Fisher''s exact'!Y107&lt;&gt;""),'Fisher''s exact'!Y107,"-")</f>
        <v>0,56 (0,27;1,17)</v>
      </c>
      <c r="V107" s="53">
        <f>IF('Fisher''s exact'!V107&lt;&gt;"",'Fisher''s exact'!V107,"")</f>
        <v>0.1380170190971011</v>
      </c>
      <c r="W107" s="13" t="str">
        <v>50 (52,1%)</v>
      </c>
      <c r="X107" s="13" t="str">
        <v>36 (6,4%)</v>
      </c>
      <c r="Y107" s="13" t="str">
        <f>IF(AND($F107="yes",'Fisher''s exact'!AD107&lt;&gt;""),'Fisher''s exact'!AD107,"-")</f>
        <v>0,51 (0,26;1,03)</v>
      </c>
      <c r="Z107" s="53">
        <f>IF('Fisher''s exact'!AA107&lt;&gt;"",'Fisher''s exact'!AA107,"")</f>
        <v>6.3184595292267554E-2</v>
      </c>
      <c r="AA107" s="13" t="str">
        <v>38 (39,6%)</v>
      </c>
      <c r="AB107" s="13" t="str">
        <v>51 (9%)</v>
      </c>
      <c r="AC107" s="13">
        <f>IF(AND($F107="yes",'Fisher''s exact'!AH107&lt;&gt;""),'Fisher''s exact'!AH107,"-")</f>
        <v>1.026</v>
      </c>
      <c r="AD107" s="53">
        <f>IF('Fisher''s exact'!AE107&lt;&gt;"",'Fisher''s exact'!AE107,"")</f>
        <v>0.51487414187643021</v>
      </c>
    </row>
    <row r="108" spans="1:30" x14ac:dyDescent="0.25">
      <c r="A108" s="17">
        <v>106</v>
      </c>
      <c r="B108" s="188"/>
      <c r="C108" s="190" t="s">
        <v>5</v>
      </c>
      <c r="D108" s="23" t="s">
        <v>99</v>
      </c>
      <c r="E108" s="13" t="str">
        <v>Nominal</v>
      </c>
      <c r="G108" s="13" t="str">
        <v>0 (0%)</v>
      </c>
      <c r="H108" s="13" t="str">
        <v>1 (0,8%)</v>
      </c>
      <c r="I108" s="13" t="str">
        <f>IF(AND($F108="yes",'Fisher''s exact'!J108&lt;&gt;""),'Fisher''s exact'!J108,"-")</f>
        <v>-</v>
      </c>
      <c r="K108" s="13" t="str">
        <v>0 (0%)</v>
      </c>
      <c r="L108" s="13" t="str">
        <v>1 (1%)</v>
      </c>
      <c r="M108" s="13" t="str">
        <f>IF(AND($F108="yes",'Fisher''s exact'!O108&lt;&gt;""),'Fisher''s exact'!O108,"-")</f>
        <v>-</v>
      </c>
      <c r="N108" s="53"/>
      <c r="O108" s="13" t="str">
        <v>0 (0%)</v>
      </c>
      <c r="P108" s="13" t="str">
        <v>1 (0,8%)</v>
      </c>
      <c r="Q108" s="13" t="str">
        <f>IF(AND($F108="yes",'Fisher''s exact'!T108&lt;&gt;""),'Fisher''s exact'!T108,"-")</f>
        <v>-</v>
      </c>
      <c r="R108" s="53">
        <f>IF('Fisher''s exact'!Q108&lt;&gt;"",'Fisher''s exact'!Q108,"")</f>
        <v>1</v>
      </c>
      <c r="S108" s="13" t="str">
        <v>0 (0%)</v>
      </c>
      <c r="T108" s="13" t="str">
        <v>0 (0%)</v>
      </c>
      <c r="U108" s="13" t="str">
        <f>IF(AND($F108="yes",'Fisher''s exact'!Y108&lt;&gt;""),'Fisher''s exact'!Y108,"-")</f>
        <v>-</v>
      </c>
      <c r="V108" s="53">
        <f>IF('Fisher''s exact'!V108&lt;&gt;"",'Fisher''s exact'!V108,"")</f>
        <v>1</v>
      </c>
      <c r="W108" s="13" t="str">
        <v>0 (0%)</v>
      </c>
      <c r="X108" s="13" t="str">
        <v>0 (0%)</v>
      </c>
      <c r="Y108" s="13" t="str">
        <f>IF(AND($F108="yes",'Fisher''s exact'!AD108&lt;&gt;""),'Fisher''s exact'!AD108,"-")</f>
        <v>-</v>
      </c>
      <c r="Z108" s="53">
        <f>IF('Fisher''s exact'!AA108&lt;&gt;"",'Fisher''s exact'!AA108,"")</f>
        <v>0.36842105263157893</v>
      </c>
      <c r="AA108" s="13" t="str">
        <v>0 (0%)</v>
      </c>
      <c r="AB108" s="13" t="str">
        <v>1 (0,2%)</v>
      </c>
      <c r="AC108" s="13" t="str">
        <f>IF(AND($F108="yes",'Fisher''s exact'!AH108&lt;&gt;""),'Fisher''s exact'!AH108,"-")</f>
        <v>-</v>
      </c>
      <c r="AD108" s="53">
        <f>IF('Fisher''s exact'!AE108&lt;&gt;"",'Fisher''s exact'!AE108,"")</f>
        <v>0</v>
      </c>
    </row>
    <row r="109" spans="1:30" x14ac:dyDescent="0.25">
      <c r="A109" s="17">
        <v>107</v>
      </c>
      <c r="B109" s="188"/>
      <c r="C109" s="191"/>
      <c r="D109" s="23" t="s">
        <v>100</v>
      </c>
      <c r="E109" s="13" t="str">
        <v>Nominal</v>
      </c>
      <c r="G109" s="13" t="str">
        <v>1 (3,8%)</v>
      </c>
      <c r="H109" s="13" t="str">
        <v>0 (0%)</v>
      </c>
      <c r="I109" s="13" t="e">
        <f>IF(AND($F109="yes",'Fisher''s exact'!J109&lt;&gt;""),'Fisher''s exact'!J109,"-")</f>
        <v>#VALUE!</v>
      </c>
      <c r="K109" s="13" t="str">
        <v>0 (0%)</v>
      </c>
      <c r="L109" s="13" t="str">
        <v>0 (0%)</v>
      </c>
      <c r="M109" s="13" t="str">
        <f>IF(AND($F109="yes",'Fisher''s exact'!O109&lt;&gt;""),'Fisher''s exact'!O109,"-")</f>
        <v>-</v>
      </c>
      <c r="N109" s="53"/>
      <c r="O109" s="13" t="str">
        <v>0 (0%)</v>
      </c>
      <c r="P109" s="13" t="str">
        <v>0 (0%)</v>
      </c>
      <c r="Q109" s="13" t="str">
        <f>IF(AND($F109="yes",'Fisher''s exact'!T109&lt;&gt;""),'Fisher''s exact'!T109,"-")</f>
        <v>-</v>
      </c>
      <c r="R109" s="53">
        <f>IF('Fisher''s exact'!Q109&lt;&gt;"",'Fisher''s exact'!Q109,"")</f>
        <v>1</v>
      </c>
      <c r="S109" s="13" t="str">
        <v>1 (2,5%)</v>
      </c>
      <c r="T109" s="13" t="str">
        <v>1 (0,9%)</v>
      </c>
      <c r="U109" s="13" t="e">
        <f>IF(AND($F109="yes",'Fisher''s exact'!Y109&lt;&gt;""),'Fisher''s exact'!Y109,"-")</f>
        <v>#VALUE!</v>
      </c>
      <c r="V109" s="53">
        <f>IF('Fisher''s exact'!V109&lt;&gt;"",'Fisher''s exact'!V109,"")</f>
        <v>0.26315789473684209</v>
      </c>
      <c r="W109" s="13" t="str">
        <v>1 (1%)</v>
      </c>
      <c r="X109" s="13" t="str">
        <v>0 (0%)</v>
      </c>
      <c r="Y109" s="13" t="e">
        <f>IF(AND($F109="yes",'Fisher''s exact'!AD109&lt;&gt;""),'Fisher''s exact'!AD109,"-")</f>
        <v>#VALUE!</v>
      </c>
      <c r="Z109" s="53">
        <f>IF('Fisher''s exact'!AA109&lt;&gt;"",'Fisher''s exact'!AA109,"")</f>
        <v>1</v>
      </c>
      <c r="AA109" s="13" t="str">
        <v>1 (1%)</v>
      </c>
      <c r="AB109" s="13" t="str">
        <v>0 (0%)</v>
      </c>
      <c r="AC109" s="13" t="str">
        <f>IF(AND($F109="yes",'Fisher''s exact'!AH109&lt;&gt;""),'Fisher''s exact'!AH109,"-")</f>
        <v>-</v>
      </c>
      <c r="AD109" s="53" t="str">
        <f>IF('Fisher''s exact'!AE109&lt;&gt;"",'Fisher''s exact'!AE109,"")</f>
        <v>inf</v>
      </c>
    </row>
    <row r="110" spans="1:30" x14ac:dyDescent="0.25">
      <c r="A110" s="17">
        <v>108</v>
      </c>
      <c r="B110" s="188"/>
      <c r="C110" s="191"/>
      <c r="D110" s="23" t="s">
        <v>42</v>
      </c>
      <c r="E110" s="13" t="str">
        <v>Nominal</v>
      </c>
      <c r="G110" s="13" t="str">
        <v>0 (0%)</v>
      </c>
      <c r="H110" s="13" t="str">
        <v>0 (0%)</v>
      </c>
      <c r="I110" s="13" t="str">
        <f>IF(AND($F110="yes",'Fisher''s exact'!J110&lt;&gt;""),'Fisher''s exact'!J110,"-")</f>
        <v>-</v>
      </c>
      <c r="K110" s="13" t="str">
        <v>0 (0%)</v>
      </c>
      <c r="L110" s="13" t="str">
        <v>0 (0%)</v>
      </c>
      <c r="M110" s="13" t="str">
        <f>IF(AND($F110="yes",'Fisher''s exact'!O110&lt;&gt;""),'Fisher''s exact'!O110,"-")</f>
        <v>-</v>
      </c>
      <c r="N110" s="53"/>
      <c r="O110" s="13" t="str">
        <v>0 (0%)</v>
      </c>
      <c r="P110" s="13" t="str">
        <v>0 (0%)</v>
      </c>
      <c r="Q110" s="13" t="str">
        <f>IF(AND($F110="yes",'Fisher''s exact'!T110&lt;&gt;""),'Fisher''s exact'!T110,"-")</f>
        <v>-</v>
      </c>
      <c r="R110" s="53">
        <f>IF('Fisher''s exact'!Q110&lt;&gt;"",'Fisher''s exact'!Q110,"")</f>
        <v>1</v>
      </c>
      <c r="S110" s="13" t="str">
        <v>0 (0%)</v>
      </c>
      <c r="T110" s="13" t="str">
        <v>0 (0%)</v>
      </c>
      <c r="U110" s="13" t="str">
        <f>IF(AND($F110="yes",'Fisher''s exact'!Y110&lt;&gt;""),'Fisher''s exact'!Y110,"-")</f>
        <v>-</v>
      </c>
      <c r="V110" s="53">
        <f>IF('Fisher''s exact'!V110&lt;&gt;"",'Fisher''s exact'!V110,"")</f>
        <v>1</v>
      </c>
      <c r="W110" s="13" t="str">
        <v>0 (0%)</v>
      </c>
      <c r="X110" s="13" t="str">
        <v>0 (0%)</v>
      </c>
      <c r="Y110" s="13" t="str">
        <f>IF(AND($F110="yes",'Fisher''s exact'!AD110&lt;&gt;""),'Fisher''s exact'!AD110,"-")</f>
        <v>-</v>
      </c>
      <c r="Z110" s="53">
        <f>IF('Fisher''s exact'!AA110&lt;&gt;"",'Fisher''s exact'!AA110,"")</f>
        <v>1</v>
      </c>
      <c r="AA110" s="13" t="str">
        <v>0 (0%)</v>
      </c>
      <c r="AB110" s="13" t="str">
        <v>0 (0%)</v>
      </c>
      <c r="AC110" s="13" t="str">
        <f>IF(AND($F110="yes",'Fisher''s exact'!AH110&lt;&gt;""),'Fisher''s exact'!AH110,"-")</f>
        <v>-</v>
      </c>
      <c r="AD110" s="53" t="str">
        <f>IF('Fisher''s exact'!AE110&lt;&gt;"",'Fisher''s exact'!AE110,"")</f>
        <v/>
      </c>
    </row>
    <row r="111" spans="1:30" x14ac:dyDescent="0.25">
      <c r="A111" s="17">
        <v>109</v>
      </c>
      <c r="B111" s="188"/>
      <c r="C111" s="192"/>
      <c r="D111" s="23" t="s">
        <v>98</v>
      </c>
      <c r="E111" s="13" t="str">
        <v>Nominal</v>
      </c>
      <c r="G111" s="13" t="str">
        <v>1 (3,8%)</v>
      </c>
      <c r="H111" s="13" t="str">
        <v>1 (0,8%)</v>
      </c>
      <c r="I111" s="13" t="str">
        <f>IF(AND($F111="yes",'Fisher''s exact'!J111&lt;&gt;""),'Fisher''s exact'!J111,"-")</f>
        <v>-</v>
      </c>
      <c r="K111" s="13" t="str">
        <v>0 (0%)</v>
      </c>
      <c r="L111" s="13" t="str">
        <v>1 (1%)</v>
      </c>
      <c r="M111" s="13" t="str">
        <f>IF(AND($F111="yes",'Fisher''s exact'!O111&lt;&gt;""),'Fisher''s exact'!O111,"-")</f>
        <v>-</v>
      </c>
      <c r="N111" s="53"/>
      <c r="O111" s="13" t="str">
        <v>0 (0%)</v>
      </c>
      <c r="P111" s="13" t="str">
        <v>1 (0,8%)</v>
      </c>
      <c r="Q111" s="13" t="str">
        <f>IF(AND($F111="yes",'Fisher''s exact'!T111&lt;&gt;""),'Fisher''s exact'!T111,"-")</f>
        <v>-</v>
      </c>
      <c r="R111" s="53">
        <f>IF('Fisher''s exact'!Q111&lt;&gt;"",'Fisher''s exact'!Q111,"")</f>
        <v>1</v>
      </c>
      <c r="S111" s="13" t="str">
        <v>1 (2,5%)</v>
      </c>
      <c r="T111" s="13" t="str">
        <v>1 (0,9%)</v>
      </c>
      <c r="U111" s="13" t="str">
        <f>IF(AND($F111="yes",'Fisher''s exact'!Y111&lt;&gt;""),'Fisher''s exact'!Y111,"-")</f>
        <v>-</v>
      </c>
      <c r="V111" s="53">
        <f>IF('Fisher''s exact'!V111&lt;&gt;"",'Fisher''s exact'!V111,"")</f>
        <v>0.45834785639595682</v>
      </c>
      <c r="W111" s="13" t="str">
        <v>1 (1%)</v>
      </c>
      <c r="X111" s="13" t="str">
        <v>0 (0%)</v>
      </c>
      <c r="Y111" s="13" t="str">
        <f>IF(AND($F111="yes",'Fisher''s exact'!AD111&lt;&gt;""),'Fisher''s exact'!AD111,"-")</f>
        <v>-</v>
      </c>
      <c r="Z111" s="53">
        <f>IF('Fisher''s exact'!AA111&lt;&gt;"",'Fisher''s exact'!AA111,"")</f>
        <v>1</v>
      </c>
      <c r="AA111" s="13" t="str">
        <v>1 (1%)</v>
      </c>
      <c r="AB111" s="13" t="str">
        <v>1 (0,2%)</v>
      </c>
      <c r="AC111" s="13" t="str">
        <f>IF(AND($F111="yes",'Fisher''s exact'!AH111&lt;&gt;""),'Fisher''s exact'!AH111,"-")</f>
        <v>-</v>
      </c>
      <c r="AD111" s="53">
        <f>IF('Fisher''s exact'!AE111&lt;&gt;"",'Fisher''s exact'!AE111,"")</f>
        <v>0.57894736842105265</v>
      </c>
    </row>
    <row r="112" spans="1:30" x14ac:dyDescent="0.25">
      <c r="A112" s="17">
        <v>110</v>
      </c>
      <c r="B112" s="188"/>
      <c r="C112" s="190" t="s">
        <v>6</v>
      </c>
      <c r="D112" s="23" t="s">
        <v>101</v>
      </c>
      <c r="E112" s="13" t="str">
        <v>Nominal</v>
      </c>
      <c r="G112" s="13" t="str">
        <v>25 (96,2%)</v>
      </c>
      <c r="H112" s="13" t="str">
        <v>121 (96%)</v>
      </c>
      <c r="I112" s="13" t="str">
        <f>IF(AND($F112="yes",'Fisher''s exact'!J112&lt;&gt;""),'Fisher''s exact'!J112,"-")</f>
        <v>-</v>
      </c>
      <c r="K112" s="13" t="str">
        <v>50 (98%)</v>
      </c>
      <c r="L112" s="13" t="str">
        <v>98 (97%)</v>
      </c>
      <c r="M112" s="13" t="str">
        <f>IF(AND($F112="yes",'Fisher''s exact'!O112&lt;&gt;""),'Fisher''s exact'!O112,"-")</f>
        <v>-</v>
      </c>
      <c r="N112" s="53"/>
      <c r="O112" s="13" t="str">
        <v>27 (100%)</v>
      </c>
      <c r="P112" s="13" t="str">
        <v>121 (96,8%)</v>
      </c>
      <c r="Q112" s="13" t="e">
        <f>IF(AND($F112="yes",'Fisher''s exact'!T112&lt;&gt;""),'Fisher''s exact'!T112,"-")</f>
        <v>#VALUE!</v>
      </c>
      <c r="R112" s="53">
        <f>IF('Fisher''s exact'!Q112&lt;&gt;"",'Fisher''s exact'!Q112,"")</f>
        <v>1</v>
      </c>
      <c r="S112" s="13" t="str">
        <v>37 (92,5%)</v>
      </c>
      <c r="T112" s="13" t="str">
        <v>106 (94,6%)</v>
      </c>
      <c r="U112" s="13" t="str">
        <f>IF(AND($F112="yes",'Fisher''s exact'!Y112&lt;&gt;""),'Fisher''s exact'!Y112,"-")</f>
        <v>-</v>
      </c>
      <c r="V112" s="53">
        <f>IF('Fisher''s exact'!V112&lt;&gt;"",'Fisher''s exact'!V112,"")</f>
        <v>5.6046935419351948E-2</v>
      </c>
      <c r="W112" s="13" t="str">
        <v>92 (95,8%)</v>
      </c>
      <c r="X112" s="13" t="str">
        <v>53 (9,4%)</v>
      </c>
      <c r="Y112" s="13" t="str">
        <f>IF(AND($F112="yes",'Fisher''s exact'!AD112&lt;&gt;""),'Fisher''s exact'!AD112,"-")</f>
        <v>-</v>
      </c>
      <c r="Z112" s="53">
        <f>IF('Fisher''s exact'!AA112&lt;&gt;"",'Fisher''s exact'!AA112,"")</f>
        <v>0.29710653806835852</v>
      </c>
      <c r="AA112" s="13" t="str">
        <v>61 (63,5%)</v>
      </c>
      <c r="AB112" s="13" t="str">
        <v>86 (15,2%)</v>
      </c>
      <c r="AC112" s="13" t="str">
        <f>IF(AND($F112="yes",'Fisher''s exact'!AH112&lt;&gt;""),'Fisher''s exact'!AH112,"-")</f>
        <v>-</v>
      </c>
      <c r="AD112" s="53">
        <f>IF('Fisher''s exact'!AE112&lt;&gt;"",'Fisher''s exact'!AE112,"")</f>
        <v>0</v>
      </c>
    </row>
    <row r="113" spans="1:30" x14ac:dyDescent="0.25">
      <c r="A113" s="17">
        <v>111</v>
      </c>
      <c r="B113" s="188"/>
      <c r="C113" s="191"/>
      <c r="D113" s="23" t="s">
        <v>102</v>
      </c>
      <c r="E113" s="13" t="str">
        <v>Nominal</v>
      </c>
      <c r="G113" s="13" t="str">
        <v>0 (0%)</v>
      </c>
      <c r="H113" s="13" t="str">
        <v>1 (0,8%)</v>
      </c>
      <c r="I113" s="13" t="str">
        <f>IF(AND($F113="yes",'Fisher''s exact'!J113&lt;&gt;""),'Fisher''s exact'!J113,"-")</f>
        <v>-</v>
      </c>
      <c r="K113" s="13" t="str">
        <v>0 (0%)</v>
      </c>
      <c r="L113" s="13" t="str">
        <v>1 (1%)</v>
      </c>
      <c r="M113" s="13" t="str">
        <f>IF(AND($F113="yes",'Fisher''s exact'!O113&lt;&gt;""),'Fisher''s exact'!O113,"-")</f>
        <v>-</v>
      </c>
      <c r="N113" s="53"/>
      <c r="O113" s="13" t="str">
        <v>0 (0%)</v>
      </c>
      <c r="P113" s="13" t="str">
        <v>1 (0,8%)</v>
      </c>
      <c r="Q113" s="13" t="str">
        <f>IF(AND($F113="yes",'Fisher''s exact'!T113&lt;&gt;""),'Fisher''s exact'!T113,"-")</f>
        <v>-</v>
      </c>
      <c r="R113" s="53">
        <f>IF('Fisher''s exact'!Q113&lt;&gt;"",'Fisher''s exact'!Q113,"")</f>
        <v>1</v>
      </c>
      <c r="S113" s="13" t="str">
        <v>1 (2,5%)</v>
      </c>
      <c r="T113" s="13" t="str">
        <v>1 (0,9%)</v>
      </c>
      <c r="U113" s="13" t="e">
        <f>IF(AND($F113="yes",'Fisher''s exact'!Y113&lt;&gt;""),'Fisher''s exact'!Y113,"-")</f>
        <v>#VALUE!</v>
      </c>
      <c r="V113" s="53">
        <f>IF('Fisher''s exact'!V113&lt;&gt;"",'Fisher''s exact'!V113,"")</f>
        <v>0.26315789473684209</v>
      </c>
      <c r="W113" s="13" t="str">
        <v>1 (1%)</v>
      </c>
      <c r="X113" s="13" t="str">
        <v>1 (0,2%)</v>
      </c>
      <c r="Y113" s="13" t="e">
        <f>IF(AND($F113="yes",'Fisher''s exact'!AD113&lt;&gt;""),'Fisher''s exact'!AD113,"-")</f>
        <v>#VALUE!</v>
      </c>
      <c r="Z113" s="53">
        <f>IF('Fisher''s exact'!AA113&lt;&gt;"",'Fisher''s exact'!AA113,"")</f>
        <v>1</v>
      </c>
      <c r="AA113" s="13" t="str">
        <v>0 (0%)</v>
      </c>
      <c r="AB113" s="13" t="str">
        <v>1 (0,2%)</v>
      </c>
      <c r="AC113" s="13" t="str">
        <f>IF(AND($F113="yes",'Fisher''s exact'!AH113&lt;&gt;""),'Fisher''s exact'!AH113,"-")</f>
        <v>-</v>
      </c>
      <c r="AD113" s="53" t="str">
        <f>IF('Fisher''s exact'!AE113&lt;&gt;"",'Fisher''s exact'!AE113,"")</f>
        <v>inf</v>
      </c>
    </row>
    <row r="114" spans="1:30" x14ac:dyDescent="0.25">
      <c r="A114" s="17">
        <v>112</v>
      </c>
      <c r="B114" s="188"/>
      <c r="C114" s="191"/>
      <c r="D114" s="23" t="s">
        <v>103</v>
      </c>
      <c r="E114" s="13" t="str">
        <v>Nominal</v>
      </c>
      <c r="G114" s="13" t="str">
        <v>0 (0%)</v>
      </c>
      <c r="H114" s="13" t="str">
        <v>1 (0,8%)</v>
      </c>
      <c r="I114" s="13" t="str">
        <f>IF(AND($F114="yes",'Fisher''s exact'!J114&lt;&gt;""),'Fisher''s exact'!J114,"-")</f>
        <v>-</v>
      </c>
      <c r="K114" s="13" t="str">
        <v>1 (2%)</v>
      </c>
      <c r="L114" s="13" t="str">
        <v>0 (0%)</v>
      </c>
      <c r="M114" s="13" t="e">
        <f>IF(AND($F114="yes",'Fisher''s exact'!O114&lt;&gt;""),'Fisher''s exact'!O114,"-")</f>
        <v>#VALUE!</v>
      </c>
      <c r="N114" s="53"/>
      <c r="O114" s="13" t="str">
        <v>0 (0%)</v>
      </c>
      <c r="P114" s="13" t="str">
        <v>1 (0,8%)</v>
      </c>
      <c r="Q114" s="13" t="str">
        <f>IF(AND($F114="yes",'Fisher''s exact'!T114&lt;&gt;""),'Fisher''s exact'!T114,"-")</f>
        <v>-</v>
      </c>
      <c r="R114" s="53">
        <f>IF('Fisher''s exact'!Q114&lt;&gt;"",'Fisher''s exact'!Q114,"")</f>
        <v>1</v>
      </c>
      <c r="S114" s="13" t="str">
        <v>0 (0%)</v>
      </c>
      <c r="T114" s="13" t="str">
        <v>1 (0,9%)</v>
      </c>
      <c r="U114" s="13" t="str">
        <f>IF(AND($F114="yes",'Fisher''s exact'!Y114&lt;&gt;""),'Fisher''s exact'!Y114,"-")</f>
        <v>-</v>
      </c>
      <c r="V114" s="53">
        <f>IF('Fisher''s exact'!V114&lt;&gt;"",'Fisher''s exact'!V114,"")</f>
        <v>1</v>
      </c>
      <c r="W114" s="13" t="str">
        <v>1 (1%)</v>
      </c>
      <c r="X114" s="13" t="str">
        <v>0 (0%)</v>
      </c>
      <c r="Y114" s="13" t="e">
        <f>IF(AND($F114="yes",'Fisher''s exact'!AD114&lt;&gt;""),'Fisher''s exact'!AD114,"-")</f>
        <v>#VALUE!</v>
      </c>
      <c r="Z114" s="53">
        <f>IF('Fisher''s exact'!AA114&lt;&gt;"",'Fisher''s exact'!AA114,"")</f>
        <v>1</v>
      </c>
      <c r="AA114" s="13" t="str">
        <v>1 (1%)</v>
      </c>
      <c r="AB114" s="13" t="str">
        <v>0 (0%)</v>
      </c>
      <c r="AC114" s="13" t="str">
        <f>IF(AND($F114="yes",'Fisher''s exact'!AH114&lt;&gt;""),'Fisher''s exact'!AH114,"-")</f>
        <v>-</v>
      </c>
      <c r="AD114" s="53" t="str">
        <f>IF('Fisher''s exact'!AE114&lt;&gt;"",'Fisher''s exact'!AE114,"")</f>
        <v>inf</v>
      </c>
    </row>
    <row r="115" spans="1:30" x14ac:dyDescent="0.25">
      <c r="A115" s="17">
        <v>113</v>
      </c>
      <c r="B115" s="188"/>
      <c r="C115" s="191"/>
      <c r="D115" s="23" t="s">
        <v>104</v>
      </c>
      <c r="E115" s="13" t="str">
        <v>Nominal</v>
      </c>
      <c r="G115" s="13" t="str">
        <v>1 (3,8%)</v>
      </c>
      <c r="H115" s="13" t="str">
        <v>0 (0%)</v>
      </c>
      <c r="I115" s="13" t="e">
        <f>IF(AND($F115="yes",'Fisher''s exact'!J115&lt;&gt;""),'Fisher''s exact'!J115,"-")</f>
        <v>#VALUE!</v>
      </c>
      <c r="K115" s="13" t="str">
        <v>0 (0%)</v>
      </c>
      <c r="L115" s="13" t="str">
        <v>0 (0%)</v>
      </c>
      <c r="M115" s="13" t="str">
        <f>IF(AND($F115="yes",'Fisher''s exact'!O115&lt;&gt;""),'Fisher''s exact'!O115,"-")</f>
        <v>-</v>
      </c>
      <c r="N115" s="53"/>
      <c r="O115" s="13" t="str">
        <v>0 (0%)</v>
      </c>
      <c r="P115" s="13" t="str">
        <v>0 (0%)</v>
      </c>
      <c r="Q115" s="13" t="str">
        <f>IF(AND($F115="yes",'Fisher''s exact'!T115&lt;&gt;""),'Fisher''s exact'!T115,"-")</f>
        <v>-</v>
      </c>
      <c r="R115" s="53">
        <f>IF('Fisher''s exact'!Q115&lt;&gt;"",'Fisher''s exact'!Q115,"")</f>
        <v>1</v>
      </c>
      <c r="S115" s="13" t="str">
        <v>1 (2,5%)</v>
      </c>
      <c r="T115" s="13" t="str">
        <v>1 (0,9%)</v>
      </c>
      <c r="U115" s="13" t="e">
        <f>IF(AND($F115="yes",'Fisher''s exact'!Y115&lt;&gt;""),'Fisher''s exact'!Y115,"-")</f>
        <v>#VALUE!</v>
      </c>
      <c r="V115" s="53">
        <f>IF('Fisher''s exact'!V115&lt;&gt;"",'Fisher''s exact'!V115,"")</f>
        <v>0.26315789473684209</v>
      </c>
      <c r="W115" s="13" t="str">
        <v>1 (1%)</v>
      </c>
      <c r="X115" s="13" t="str">
        <v>0 (0%)</v>
      </c>
      <c r="Y115" s="13" t="e">
        <f>IF(AND($F115="yes",'Fisher''s exact'!AD115&lt;&gt;""),'Fisher''s exact'!AD115,"-")</f>
        <v>#VALUE!</v>
      </c>
      <c r="Z115" s="53">
        <f>IF('Fisher''s exact'!AA115&lt;&gt;"",'Fisher''s exact'!AA115,"")</f>
        <v>1</v>
      </c>
      <c r="AA115" s="13" t="str">
        <v>1 (1%)</v>
      </c>
      <c r="AB115" s="13" t="str">
        <v>0 (0%)</v>
      </c>
      <c r="AC115" s="13" t="str">
        <f>IF(AND($F115="yes",'Fisher''s exact'!AH115&lt;&gt;""),'Fisher''s exact'!AH115,"-")</f>
        <v>-</v>
      </c>
      <c r="AD115" s="53" t="str">
        <f>IF('Fisher''s exact'!AE115&lt;&gt;"",'Fisher''s exact'!AE115,"")</f>
        <v>inf</v>
      </c>
    </row>
    <row r="116" spans="1:30" x14ac:dyDescent="0.25">
      <c r="A116" s="17">
        <v>114</v>
      </c>
      <c r="B116" s="188"/>
      <c r="C116" s="191"/>
      <c r="D116" s="23" t="s">
        <v>105</v>
      </c>
      <c r="E116" s="13" t="str">
        <v>Nominal</v>
      </c>
      <c r="G116" s="13" t="str">
        <v>24 (92,3%)</v>
      </c>
      <c r="H116" s="13" t="str">
        <v>121 (96%)</v>
      </c>
      <c r="I116" s="13" t="str">
        <f>IF(AND($F116="yes",'Fisher''s exact'!J116&lt;&gt;""),'Fisher''s exact'!J116,"-")</f>
        <v>-</v>
      </c>
      <c r="K116" s="13" t="str">
        <v>49 (96,1%)</v>
      </c>
      <c r="L116" s="13" t="str">
        <v>97 (96%)</v>
      </c>
      <c r="M116" s="13" t="str">
        <f>IF(AND($F116="yes",'Fisher''s exact'!O116&lt;&gt;""),'Fisher''s exact'!O116,"-")</f>
        <v>-</v>
      </c>
      <c r="N116" s="53"/>
      <c r="O116" s="13" t="str">
        <v>26 (96,3%)</v>
      </c>
      <c r="P116" s="13" t="str">
        <v>119 (95,2%)</v>
      </c>
      <c r="Q116" s="13" t="str">
        <f>IF(AND($F116="yes",'Fisher''s exact'!T116&lt;&gt;""),'Fisher''s exact'!T116,"-")</f>
        <v>-</v>
      </c>
      <c r="R116" s="53">
        <f>IF('Fisher''s exact'!Q116&lt;&gt;"",'Fisher''s exact'!Q116,"")</f>
        <v>1</v>
      </c>
      <c r="S116" s="13" t="str">
        <v>39 (97,5%)</v>
      </c>
      <c r="T116" s="13" t="str">
        <v>105 (93,8%)</v>
      </c>
      <c r="U116" s="13" t="str">
        <f>IF(AND($F116="yes",'Fisher''s exact'!Y116&lt;&gt;""),'Fisher''s exact'!Y116,"-")</f>
        <v>-</v>
      </c>
      <c r="V116" s="53">
        <f>IF('Fisher''s exact'!V116&lt;&gt;"",'Fisher''s exact'!V116,"")</f>
        <v>1</v>
      </c>
      <c r="W116" s="13" t="str">
        <v>92 (95,8%)</v>
      </c>
      <c r="X116" s="13" t="str">
        <v>52 (9,2%)</v>
      </c>
      <c r="Y116" s="13" t="str">
        <f>IF(AND($F116="yes",'Fisher''s exact'!AD116&lt;&gt;""),'Fisher''s exact'!AD116,"-")</f>
        <v>-</v>
      </c>
      <c r="Z116" s="53">
        <f>IF('Fisher''s exact'!AA116&lt;&gt;"",'Fisher''s exact'!AA116,"")</f>
        <v>0.6522127710180512</v>
      </c>
      <c r="AA116" s="13" t="str">
        <v>59 (61,5%)</v>
      </c>
      <c r="AB116" s="13" t="str">
        <v>85 (15%)</v>
      </c>
      <c r="AC116" s="13" t="str">
        <f>IF(AND($F116="yes",'Fisher''s exact'!AH116&lt;&gt;""),'Fisher''s exact'!AH116,"-")</f>
        <v>-</v>
      </c>
      <c r="AD116" s="53">
        <f>IF('Fisher''s exact'!AE116&lt;&gt;"",'Fisher''s exact'!AE116,"")</f>
        <v>0.41818181818181821</v>
      </c>
    </row>
    <row r="117" spans="1:30" x14ac:dyDescent="0.25">
      <c r="A117" s="17">
        <v>115</v>
      </c>
      <c r="B117" s="188"/>
      <c r="C117" s="191"/>
      <c r="D117" s="23" t="s">
        <v>106</v>
      </c>
      <c r="E117" s="13" t="str">
        <v>Nominal</v>
      </c>
      <c r="F117" s="13" t="s">
        <v>220</v>
      </c>
      <c r="G117" s="13" t="str">
        <v>10 (38,5%)</v>
      </c>
      <c r="H117" s="13" t="str">
        <v>28 (22,2%)</v>
      </c>
      <c r="I117" s="13" t="str">
        <f>IF(AND($F117="yes",'Fisher''s exact'!J117&lt;&gt;""),'Fisher''s exact'!J117,"-")</f>
        <v>2,09 (0,86;5,1)</v>
      </c>
      <c r="J117" s="53">
        <f>IF('Fisher''s exact'!G117&lt;&gt;"",'Fisher''s exact'!G117,"")</f>
        <v>0.13722318262101699</v>
      </c>
      <c r="K117" s="13" t="str">
        <v>11 (21,6%)</v>
      </c>
      <c r="L117" s="13" t="str">
        <v>29 (28,7%)</v>
      </c>
      <c r="M117" s="13" t="str">
        <f>IF(AND($F117="yes",'Fisher''s exact'!O117&lt;&gt;""),'Fisher''s exact'!O117,"-")</f>
        <v>0,72 (0,32;1,59)</v>
      </c>
      <c r="N117" s="53">
        <f>IF('Fisher''s exact'!L117&lt;&gt;"",'Fisher''s exact'!L117,"")</f>
        <v>0.43969171357636339</v>
      </c>
      <c r="O117" s="13" t="str">
        <v>5 (18,5%)</v>
      </c>
      <c r="P117" s="13" t="str">
        <v>29 (23,2%)</v>
      </c>
      <c r="Q117" s="13" t="str">
        <f>IF(AND($F117="yes",'Fisher''s exact'!T117&lt;&gt;""),'Fisher''s exact'!T117,"-")</f>
        <v>0,61 (0,21;1,74)</v>
      </c>
      <c r="R117" s="53">
        <f>IF('Fisher''s exact'!Q117&lt;&gt;"",'Fisher''s exact'!Q117,"")</f>
        <v>0.46805410120323299</v>
      </c>
      <c r="S117" s="13" t="str">
        <v>11 (27,5%)</v>
      </c>
      <c r="T117" s="13" t="str">
        <v>29 (25,9%)</v>
      </c>
      <c r="U117" s="13" t="str">
        <f>IF(AND($F117="yes",'Fisher''s exact'!Y117&lt;&gt;""),'Fisher''s exact'!Y117,"-")</f>
        <v>1,14 (0,5;2,57)</v>
      </c>
      <c r="V117" s="53">
        <f>IF('Fisher''s exact'!V117&lt;&gt;"",'Fisher''s exact'!V117,"")</f>
        <v>0.83348808297228782</v>
      </c>
      <c r="W117" s="13" t="str">
        <v>22 (22,9%)</v>
      </c>
      <c r="X117" s="13" t="str">
        <v>18 (3,2%)</v>
      </c>
      <c r="Y117" s="13" t="str">
        <f>IF(AND($F117="yes",'Fisher''s exact'!AD117&lt;&gt;""),'Fisher''s exact'!AD117,"-")</f>
        <v>0,68 (0,33;1,43)</v>
      </c>
      <c r="Z117" s="53">
        <f>IF('Fisher''s exact'!AA117&lt;&gt;"",'Fisher''s exact'!AA117,"")</f>
        <v>0.33949092341325732</v>
      </c>
      <c r="AA117" s="13" t="str">
        <v>16 (16,7%)</v>
      </c>
      <c r="AB117" s="13" t="str">
        <v>27 (4,8%)</v>
      </c>
      <c r="AC117" s="13">
        <f>IF(AND($F117="yes",'Fisher''s exact'!AH117&lt;&gt;""),'Fisher''s exact'!AH117,"-")</f>
        <v>1.4330000000000001</v>
      </c>
      <c r="AD117" s="53">
        <f>IF('Fisher''s exact'!AE117&lt;&gt;"",'Fisher''s exact'!AE117,"")</f>
        <v>0.68203497615262321</v>
      </c>
    </row>
    <row r="118" spans="1:30" x14ac:dyDescent="0.25">
      <c r="A118" s="17">
        <v>116</v>
      </c>
      <c r="B118" s="188"/>
      <c r="C118" s="191"/>
      <c r="D118" s="23" t="s">
        <v>107</v>
      </c>
      <c r="E118" s="13" t="str">
        <v>Nominal</v>
      </c>
      <c r="F118" s="13" t="s">
        <v>220</v>
      </c>
      <c r="G118" s="13" t="str">
        <v>7 (26,9%)</v>
      </c>
      <c r="H118" s="13" t="str">
        <v>51 (40,5%)</v>
      </c>
      <c r="I118" s="13" t="str">
        <f>IF(AND($F118="yes",'Fisher''s exact'!J118&lt;&gt;""),'Fisher''s exact'!J118,"-")</f>
        <v>0,52 (0,21;1,34)</v>
      </c>
      <c r="J118" s="53">
        <f>IF('Fisher''s exact'!G118&lt;&gt;"",'Fisher''s exact'!G118,"")</f>
        <v>0.19223948162159171</v>
      </c>
      <c r="K118" s="13" t="str">
        <v>24 (47,1%)</v>
      </c>
      <c r="L118" s="13" t="str">
        <v>35 (34,7%)</v>
      </c>
      <c r="M118" s="13" t="str">
        <f>IF(AND($F118="yes",'Fisher''s exact'!O118&lt;&gt;""),'Fisher''s exact'!O118,"-")</f>
        <v>1,68 (0,84;3,33)</v>
      </c>
      <c r="N118" s="53">
        <f>IF('Fisher''s exact'!L118&lt;&gt;"",'Fisher''s exact'!L118,"")</f>
        <v>0.16022524990949799</v>
      </c>
      <c r="O118" s="13" t="str">
        <v>11 (40,7%)</v>
      </c>
      <c r="P118" s="13" t="str">
        <v>43 (34,4%)</v>
      </c>
      <c r="Q118" s="13" t="str">
        <f>IF(AND($F118="yes",'Fisher''s exact'!T118&lt;&gt;""),'Fisher''s exact'!T118,"-")</f>
        <v>1,1 (0,47;2,58)</v>
      </c>
      <c r="R118" s="53">
        <f>IF('Fisher''s exact'!Q118&lt;&gt;"",'Fisher''s exact'!Q118,"")</f>
        <v>0.83058395953644304</v>
      </c>
      <c r="S118" s="13" t="str">
        <v>16 (40%)</v>
      </c>
      <c r="T118" s="13" t="str">
        <v>42 (37,5%)</v>
      </c>
      <c r="U118" s="13" t="str">
        <f>IF(AND($F118="yes",'Fisher''s exact'!Y118&lt;&gt;""),'Fisher''s exact'!Y118,"-")</f>
        <v>1,07 (0,51;2,24)</v>
      </c>
      <c r="V118" s="53">
        <f>IF('Fisher''s exact'!V118&lt;&gt;"",'Fisher''s exact'!V118,"")</f>
        <v>0.85261313430050412</v>
      </c>
      <c r="W118" s="13" t="str">
        <v>40 (41,7%)</v>
      </c>
      <c r="X118" s="13" t="str">
        <v>15 (2,7%)</v>
      </c>
      <c r="Y118" s="13" t="str">
        <f>IF(AND($F118="yes",'Fisher''s exact'!AD118&lt;&gt;""),'Fisher''s exact'!AD118,"-")</f>
        <v>1,39 (0,7;2,76)</v>
      </c>
      <c r="Z118" s="53">
        <f>IF('Fisher''s exact'!AA118&lt;&gt;"",'Fisher''s exact'!AA118,"")</f>
        <v>0.39075293150774648</v>
      </c>
      <c r="AA118" s="13" t="str">
        <v>27 (28,1%)</v>
      </c>
      <c r="AB118" s="13" t="str">
        <v>27 (4,8%)</v>
      </c>
      <c r="AC118" s="13">
        <f>IF(AND($F118="yes",'Fisher''s exact'!AH118&lt;&gt;""),'Fisher''s exact'!AH118,"-")</f>
        <v>2.762</v>
      </c>
      <c r="AD118" s="53">
        <f>IF('Fisher''s exact'!AE118&lt;&gt;"",'Fisher''s exact'!AE118,"")</f>
        <v>1.390977443609023</v>
      </c>
    </row>
    <row r="119" spans="1:30" x14ac:dyDescent="0.25">
      <c r="A119" s="17">
        <v>117</v>
      </c>
      <c r="B119" s="188"/>
      <c r="C119" s="191"/>
      <c r="D119" s="23" t="s">
        <v>108</v>
      </c>
      <c r="E119" s="13" t="str">
        <v>Nominal</v>
      </c>
      <c r="G119" s="13" t="str">
        <v>0 (0%)</v>
      </c>
      <c r="H119" s="13" t="str">
        <v>0 (0%)</v>
      </c>
      <c r="I119" s="13" t="str">
        <f>IF(AND($F119="yes",'Fisher''s exact'!J119&lt;&gt;""),'Fisher''s exact'!J119,"-")</f>
        <v>-</v>
      </c>
      <c r="K119" s="13" t="str">
        <v>0 (0%)</v>
      </c>
      <c r="L119" s="13" t="str">
        <v>0 (0%)</v>
      </c>
      <c r="M119" s="13" t="str">
        <f>IF(AND($F119="yes",'Fisher''s exact'!O119&lt;&gt;""),'Fisher''s exact'!O119,"-")</f>
        <v>-</v>
      </c>
      <c r="N119" s="53"/>
      <c r="O119" s="13" t="str">
        <v>0 (0%)</v>
      </c>
      <c r="P119" s="13" t="str">
        <v>0 (0%)</v>
      </c>
      <c r="Q119" s="13" t="str">
        <f>IF(AND($F119="yes",'Fisher''s exact'!T119&lt;&gt;""),'Fisher''s exact'!T119,"-")</f>
        <v>-</v>
      </c>
      <c r="R119" s="53">
        <f>IF('Fisher''s exact'!Q119&lt;&gt;"",'Fisher''s exact'!Q119,"")</f>
        <v>1</v>
      </c>
      <c r="S119" s="13" t="str">
        <v>0 (0%)</v>
      </c>
      <c r="T119" s="13" t="str">
        <v>0 (0%)</v>
      </c>
      <c r="U119" s="13" t="str">
        <f>IF(AND($F119="yes",'Fisher''s exact'!Y119&lt;&gt;""),'Fisher''s exact'!Y119,"-")</f>
        <v>-</v>
      </c>
      <c r="V119" s="53">
        <f>IF('Fisher''s exact'!V119&lt;&gt;"",'Fisher''s exact'!V119,"")</f>
        <v>1</v>
      </c>
      <c r="W119" s="13" t="str">
        <v>0 (0%)</v>
      </c>
      <c r="X119" s="13" t="str">
        <v>0 (0%)</v>
      </c>
      <c r="Y119" s="13" t="str">
        <f>IF(AND($F119="yes",'Fisher''s exact'!AD119&lt;&gt;""),'Fisher''s exact'!AD119,"-")</f>
        <v>-</v>
      </c>
      <c r="Z119" s="53">
        <f>IF('Fisher''s exact'!AA119&lt;&gt;"",'Fisher''s exact'!AA119,"")</f>
        <v>1</v>
      </c>
      <c r="AA119" s="13" t="str">
        <v>0 (0%)</v>
      </c>
      <c r="AB119" s="13" t="str">
        <v>0 (0%)</v>
      </c>
      <c r="AC119" s="13" t="str">
        <f>IF(AND($F119="yes",'Fisher''s exact'!AH119&lt;&gt;""),'Fisher''s exact'!AH119,"-")</f>
        <v>-</v>
      </c>
      <c r="AD119" s="53" t="str">
        <f>IF('Fisher''s exact'!AE119&lt;&gt;"",'Fisher''s exact'!AE119,"")</f>
        <v/>
      </c>
    </row>
    <row r="120" spans="1:30" x14ac:dyDescent="0.25">
      <c r="A120" s="17">
        <v>118</v>
      </c>
      <c r="B120" s="188"/>
      <c r="C120" s="191"/>
      <c r="D120" s="23" t="s">
        <v>109</v>
      </c>
      <c r="E120" s="13" t="str">
        <v>Nominal</v>
      </c>
      <c r="F120" s="13" t="s">
        <v>220</v>
      </c>
      <c r="G120" s="13" t="str">
        <v>5 (19,2%)</v>
      </c>
      <c r="H120" s="13" t="str">
        <v>22 (17,5%)</v>
      </c>
      <c r="I120" s="13" t="str">
        <f>IF(AND($F120="yes",'Fisher''s exact'!J120&lt;&gt;""),'Fisher''s exact'!J120,"-")</f>
        <v>1,07 (0,36;3,12)</v>
      </c>
      <c r="J120" s="53">
        <f>IF('Fisher''s exact'!G120&lt;&gt;"",'Fisher''s exact'!G120,"")</f>
        <v>1</v>
      </c>
      <c r="K120" s="13" t="str">
        <v>12 (23,5%)</v>
      </c>
      <c r="L120" s="13" t="str">
        <v>18 (17,8%)</v>
      </c>
      <c r="M120" s="13" t="str">
        <f>IF(AND($F120="yes",'Fisher''s exact'!O120&lt;&gt;""),'Fisher''s exact'!O120,"-")</f>
        <v>1,63 (0,71;3,78)</v>
      </c>
      <c r="N120" s="53">
        <f>IF('Fisher''s exact'!L120&lt;&gt;"",'Fisher''s exact'!L120,"")</f>
        <v>0.2724843130944718</v>
      </c>
      <c r="O120" s="13" t="str">
        <v>6 (22,2%)</v>
      </c>
      <c r="P120" s="13" t="str">
        <v>23 (18,4%)</v>
      </c>
      <c r="Q120" s="13" t="str">
        <f>IF(AND($F120="yes",'Fisher''s exact'!T120&lt;&gt;""),'Fisher''s exact'!T120,"-")</f>
        <v>1,34 (0,48;3,7)</v>
      </c>
      <c r="R120" s="53">
        <f>IF('Fisher''s exact'!Q120&lt;&gt;"",'Fisher''s exact'!Q120,"")</f>
        <v>0.58802644268612791</v>
      </c>
      <c r="S120" s="13" t="str">
        <v>7 (17,5%)</v>
      </c>
      <c r="T120" s="13" t="str">
        <v>19 (17%)</v>
      </c>
      <c r="U120" s="13" t="str">
        <f>IF(AND($F120="yes",'Fisher''s exact'!Y120&lt;&gt;""),'Fisher''s exact'!Y120,"-")</f>
        <v>0,92 (0,36;2,36)</v>
      </c>
      <c r="V120" s="53">
        <f>IF('Fisher''s exact'!V120&lt;&gt;"",'Fisher''s exact'!V120,"")</f>
        <v>1</v>
      </c>
      <c r="W120" s="13" t="str">
        <v>19 (19,8%)</v>
      </c>
      <c r="X120" s="13" t="str">
        <v>7 (1,2%)</v>
      </c>
      <c r="Y120" s="13" t="str">
        <f>IF(AND($F120="yes",'Fisher''s exact'!AD120&lt;&gt;""),'Fisher''s exact'!AD120,"-")</f>
        <v>1,29 (0,54;3,08)</v>
      </c>
      <c r="Z120" s="53">
        <f>IF('Fisher''s exact'!AA120&lt;&gt;"",'Fisher''s exact'!AA120,"")</f>
        <v>0.66694973391757539</v>
      </c>
      <c r="AA120" s="13" t="str">
        <v>13 (13,5%)</v>
      </c>
      <c r="AB120" s="13" t="str">
        <v>14 (2,5%)</v>
      </c>
      <c r="AC120" s="13">
        <f>IF(AND($F120="yes",'Fisher''s exact'!AH120&lt;&gt;""),'Fisher''s exact'!AH120,"-")</f>
        <v>3.0819999999999999</v>
      </c>
      <c r="AD120" s="53">
        <f>IF('Fisher''s exact'!AE120&lt;&gt;"",'Fisher''s exact'!AE120,"")</f>
        <v>1.288600288600289</v>
      </c>
    </row>
    <row r="121" spans="1:30" x14ac:dyDescent="0.25">
      <c r="A121" s="17">
        <v>119</v>
      </c>
      <c r="B121" s="188"/>
      <c r="C121" s="191"/>
      <c r="D121" s="23" t="s">
        <v>110</v>
      </c>
      <c r="E121" s="13" t="str">
        <v>Nominal</v>
      </c>
      <c r="G121" s="13" t="str">
        <v>0 (0%)</v>
      </c>
      <c r="H121" s="13" t="str">
        <v>0 (0%)</v>
      </c>
      <c r="I121" s="13" t="str">
        <f>IF(AND($F121="yes",'Fisher''s exact'!J121&lt;&gt;""),'Fisher''s exact'!J121,"-")</f>
        <v>-</v>
      </c>
      <c r="K121" s="13" t="str">
        <v>0 (0%)</v>
      </c>
      <c r="L121" s="13" t="str">
        <v>0 (0%)</v>
      </c>
      <c r="M121" s="13" t="str">
        <f>IF(AND($F121="yes",'Fisher''s exact'!O121&lt;&gt;""),'Fisher''s exact'!O121,"-")</f>
        <v>-</v>
      </c>
      <c r="N121" s="53"/>
      <c r="O121" s="13" t="str">
        <v>0 (0%)</v>
      </c>
      <c r="P121" s="13" t="str">
        <v>0 (0%)</v>
      </c>
      <c r="Q121" s="13" t="str">
        <f>IF(AND($F121="yes",'Fisher''s exact'!T121&lt;&gt;""),'Fisher''s exact'!T121,"-")</f>
        <v>-</v>
      </c>
      <c r="R121" s="53">
        <f>IF('Fisher''s exact'!Q121&lt;&gt;"",'Fisher''s exact'!Q121,"")</f>
        <v>1</v>
      </c>
      <c r="S121" s="13" t="str">
        <v>0 (0%)</v>
      </c>
      <c r="T121" s="13" t="str">
        <v>0 (0%)</v>
      </c>
      <c r="U121" s="13" t="str">
        <f>IF(AND($F121="yes",'Fisher''s exact'!Y121&lt;&gt;""),'Fisher''s exact'!Y121,"-")</f>
        <v>-</v>
      </c>
      <c r="V121" s="53">
        <f>IF('Fisher''s exact'!V121&lt;&gt;"",'Fisher''s exact'!V121,"")</f>
        <v>1</v>
      </c>
      <c r="W121" s="13" t="str">
        <v>0 (0%)</v>
      </c>
      <c r="X121" s="13" t="str">
        <v>0 (0%)</v>
      </c>
      <c r="Y121" s="13" t="str">
        <f>IF(AND($F121="yes",'Fisher''s exact'!AD121&lt;&gt;""),'Fisher''s exact'!AD121,"-")</f>
        <v>-</v>
      </c>
      <c r="Z121" s="53">
        <f>IF('Fisher''s exact'!AA121&lt;&gt;"",'Fisher''s exact'!AA121,"")</f>
        <v>1</v>
      </c>
      <c r="AA121" s="13" t="str">
        <v>0 (0%)</v>
      </c>
      <c r="AB121" s="13" t="str">
        <v>0 (0%)</v>
      </c>
      <c r="AC121" s="13" t="str">
        <f>IF(AND($F121="yes",'Fisher''s exact'!AH121&lt;&gt;""),'Fisher''s exact'!AH121,"-")</f>
        <v>-</v>
      </c>
      <c r="AD121" s="53" t="str">
        <f>IF('Fisher''s exact'!AE121&lt;&gt;"",'Fisher''s exact'!AE121,"")</f>
        <v/>
      </c>
    </row>
    <row r="122" spans="1:30" x14ac:dyDescent="0.25">
      <c r="A122" s="17">
        <v>120</v>
      </c>
      <c r="B122" s="188"/>
      <c r="C122" s="191"/>
      <c r="D122" s="23" t="s">
        <v>111</v>
      </c>
      <c r="E122" s="13" t="str">
        <v>Nominal</v>
      </c>
      <c r="F122" s="13" t="s">
        <v>220</v>
      </c>
      <c r="G122" s="13" t="str">
        <v>12 (46,2%)</v>
      </c>
      <c r="H122" s="13" t="str">
        <v>64 (50,8%)</v>
      </c>
      <c r="I122" s="13" t="str">
        <f>IF(AND($F122="yes",'Fisher''s exact'!J122&lt;&gt;""),'Fisher''s exact'!J122,"-")</f>
        <v>0,83 (0,36;1,94)</v>
      </c>
      <c r="J122" s="53">
        <f>IF('Fisher''s exact'!G122&lt;&gt;"",'Fisher''s exact'!G122,"")</f>
        <v>0.82983601922089578</v>
      </c>
      <c r="K122" s="13" t="str">
        <v>25 (49%)</v>
      </c>
      <c r="L122" s="13" t="str">
        <v>51 (50,5%)</v>
      </c>
      <c r="M122" s="13" t="str">
        <f>IF(AND($F122="yes",'Fisher''s exact'!O122&lt;&gt;""),'Fisher''s exact'!O122,"-")</f>
        <v>0,94 (0,48;1,85)</v>
      </c>
      <c r="N122" s="53">
        <f>IF('Fisher''s exact'!L122&lt;&gt;"",'Fisher''s exact'!L122,"")</f>
        <v>1</v>
      </c>
      <c r="O122" s="13" t="str">
        <v>10 (37%)</v>
      </c>
      <c r="P122" s="13" t="str">
        <v>66 (52,8%)</v>
      </c>
      <c r="Q122" s="13" t="str">
        <f>IF(AND($F122="yes",'Fisher''s exact'!T122&lt;&gt;""),'Fisher''s exact'!T122,"-")</f>
        <v>0,53 (0,22;1,24)</v>
      </c>
      <c r="R122" s="53">
        <f>IF('Fisher''s exact'!Q122&lt;&gt;"",'Fisher''s exact'!Q122,"")</f>
        <v>0.2023677350073759</v>
      </c>
      <c r="S122" s="13" t="str">
        <v>20 (50%)</v>
      </c>
      <c r="T122" s="13" t="str">
        <v>56 (50%)</v>
      </c>
      <c r="U122" s="13" t="str">
        <f>IF(AND($F122="yes",'Fisher''s exact'!Y122&lt;&gt;""),'Fisher''s exact'!Y122,"-")</f>
        <v>1 (0,49;2,06)</v>
      </c>
      <c r="V122" s="53">
        <f>IF('Fisher''s exact'!V122&lt;&gt;"",'Fisher''s exact'!V122,"")</f>
        <v>1</v>
      </c>
      <c r="W122" s="13" t="str">
        <v>47 (49%)</v>
      </c>
      <c r="X122" s="13" t="str">
        <v>30 (5,3%)</v>
      </c>
      <c r="Y122" s="13" t="str">
        <f>IF(AND($F122="yes",'Fisher''s exact'!AD122&lt;&gt;""),'Fisher''s exact'!AD122,"-")</f>
        <v>0,89 (0,46;1,73)</v>
      </c>
      <c r="Z122" s="53">
        <f>IF('Fisher''s exact'!AA122&lt;&gt;"",'Fisher''s exact'!AA122,"")</f>
        <v>0.86656282037085341</v>
      </c>
      <c r="AA122" s="13" t="str">
        <v>31 (32,3%)</v>
      </c>
      <c r="AB122" s="13" t="str">
        <v>46 (8,1%)</v>
      </c>
      <c r="AC122" s="13">
        <f>IF(AND($F122="yes",'Fisher''s exact'!AH122&lt;&gt;""),'Fisher''s exact'!AH122,"-")</f>
        <v>1.7270000000000001</v>
      </c>
      <c r="AD122" s="53">
        <f>IF('Fisher''s exact'!AE122&lt;&gt;"",'Fisher''s exact'!AE122,"")</f>
        <v>0.89303307529908516</v>
      </c>
    </row>
    <row r="123" spans="1:30" x14ac:dyDescent="0.25">
      <c r="A123" s="17">
        <v>121</v>
      </c>
      <c r="B123" s="188"/>
      <c r="C123" s="191"/>
      <c r="D123" s="23" t="s">
        <v>112</v>
      </c>
      <c r="E123" s="13" t="str">
        <v>Nominal</v>
      </c>
      <c r="F123" s="13" t="s">
        <v>220</v>
      </c>
      <c r="G123" s="13" t="str">
        <v>4 (15,4%)</v>
      </c>
      <c r="H123" s="13" t="str">
        <v>12 (9,5%)</v>
      </c>
      <c r="I123" s="13" t="str">
        <f>IF(AND($F123="yes",'Fisher''s exact'!J123&lt;&gt;""),'Fisher''s exact'!J123,"-")</f>
        <v>1,58 (0,47;5,3)</v>
      </c>
      <c r="J123" s="53">
        <f>IF('Fisher''s exact'!G123&lt;&gt;"",'Fisher''s exact'!G123,"")</f>
        <v>0.49447498448256899</v>
      </c>
      <c r="K123" s="13" t="str">
        <v>8 (15,7%)</v>
      </c>
      <c r="L123" s="13" t="str">
        <v>11 (10,9%)</v>
      </c>
      <c r="M123" s="13" t="str">
        <f>IF(AND($F123="yes",'Fisher''s exact'!O123&lt;&gt;""),'Fisher''s exact'!O123,"-")</f>
        <v>1,9 (0,69;5,27)</v>
      </c>
      <c r="N123" s="53">
        <f>IF('Fisher''s exact'!L123&lt;&gt;"",'Fisher''s exact'!L123,"")</f>
        <v>0.27560707423427899</v>
      </c>
      <c r="O123" s="13" t="str">
        <v>3 (11,1%)</v>
      </c>
      <c r="P123" s="13" t="str">
        <v>15 (12%)</v>
      </c>
      <c r="Q123" s="13" t="str">
        <f>IF(AND($F123="yes",'Fisher''s exact'!T123&lt;&gt;""),'Fisher''s exact'!T123,"-")</f>
        <v>0,99 (0,26;3,72)</v>
      </c>
      <c r="R123" s="53">
        <f>IF('Fisher''s exact'!Q123&lt;&gt;"",'Fisher''s exact'!Q123,"")</f>
        <v>1</v>
      </c>
      <c r="S123" s="13" t="str">
        <v>5 (12,5%)</v>
      </c>
      <c r="T123" s="13" t="str">
        <v>13 (11,6%)</v>
      </c>
      <c r="U123" s="13" t="str">
        <f>IF(AND($F123="yes",'Fisher''s exact'!Y123&lt;&gt;""),'Fisher''s exact'!Y123,"-")</f>
        <v>1,19 (0,39;3,62)</v>
      </c>
      <c r="V123" s="53">
        <f>IF('Fisher''s exact'!V123&lt;&gt;"",'Fisher''s exact'!V123,"")</f>
        <v>0.77340177042208169</v>
      </c>
      <c r="W123" s="13" t="str">
        <v>14 (14,6%)</v>
      </c>
      <c r="X123" s="13" t="str">
        <v>7 (1,2%)</v>
      </c>
      <c r="Y123" s="13" t="str">
        <f>IF(AND($F123="yes",'Fisher''s exact'!AD123&lt;&gt;""),'Fisher''s exact'!AD123,"-")</f>
        <v>3,02 (0,83;11)</v>
      </c>
      <c r="Z123" s="53">
        <f>IF('Fisher''s exact'!AA123&lt;&gt;"",'Fisher''s exact'!AA123,"")</f>
        <v>0.11010334702769289</v>
      </c>
      <c r="AA123" s="13" t="str">
        <v>12 (12,5%)</v>
      </c>
      <c r="AB123" s="13" t="str">
        <v>9 (1,6%)</v>
      </c>
      <c r="AC123" s="13">
        <f>IF(AND($F123="yes",'Fisher''s exact'!AH123&lt;&gt;""),'Fisher''s exact'!AH123,"-")</f>
        <v>11.000999999999999</v>
      </c>
      <c r="AD123" s="53">
        <f>IF('Fisher''s exact'!AE123&lt;&gt;"",'Fisher''s exact'!AE123,"")</f>
        <v>3.0162601626016259</v>
      </c>
    </row>
    <row r="124" spans="1:30" x14ac:dyDescent="0.25">
      <c r="A124" s="17">
        <v>122</v>
      </c>
      <c r="B124" s="188"/>
      <c r="C124" s="191"/>
      <c r="D124" s="23" t="s">
        <v>113</v>
      </c>
      <c r="E124" s="13" t="str">
        <v>Nominal</v>
      </c>
      <c r="G124" s="13" t="str">
        <v>1 (3,8%)</v>
      </c>
      <c r="H124" s="13" t="str">
        <v>0 (0%)</v>
      </c>
      <c r="I124" s="13" t="e">
        <f>IF(AND($F124="yes",'Fisher''s exact'!J124&lt;&gt;""),'Fisher''s exact'!J124,"-")</f>
        <v>#VALUE!</v>
      </c>
      <c r="K124" s="13" t="str">
        <v>0 (0%)</v>
      </c>
      <c r="L124" s="13" t="str">
        <v>0 (0%)</v>
      </c>
      <c r="M124" s="13" t="str">
        <f>IF(AND($F124="yes",'Fisher''s exact'!O124&lt;&gt;""),'Fisher''s exact'!O124,"-")</f>
        <v>-</v>
      </c>
      <c r="N124" s="53"/>
      <c r="O124" s="13" t="str">
        <v>0 (0%)</v>
      </c>
      <c r="P124" s="13" t="str">
        <v>1 (0,8%)</v>
      </c>
      <c r="Q124" s="13" t="str">
        <f>IF(AND($F124="yes",'Fisher''s exact'!T124&lt;&gt;""),'Fisher''s exact'!T124,"-")</f>
        <v>-</v>
      </c>
      <c r="R124" s="53">
        <f>IF('Fisher''s exact'!Q124&lt;&gt;"",'Fisher''s exact'!Q124,"")</f>
        <v>1</v>
      </c>
      <c r="S124" s="13" t="str">
        <v>0 (0%)</v>
      </c>
      <c r="T124" s="13" t="str">
        <v>1 (0,9%)</v>
      </c>
      <c r="U124" s="13" t="str">
        <f>IF(AND($F124="yes",'Fisher''s exact'!Y124&lt;&gt;""),'Fisher''s exact'!Y124,"-")</f>
        <v>-</v>
      </c>
      <c r="V124" s="53">
        <f>IF('Fisher''s exact'!V124&lt;&gt;"",'Fisher''s exact'!V124,"")</f>
        <v>1</v>
      </c>
      <c r="W124" s="13" t="str">
        <v>1 (1%)</v>
      </c>
      <c r="X124" s="13" t="str">
        <v>0 (0%)</v>
      </c>
      <c r="Y124" s="13" t="e">
        <f>IF(AND($F124="yes",'Fisher''s exact'!AD124&lt;&gt;""),'Fisher''s exact'!AD124,"-")</f>
        <v>#VALUE!</v>
      </c>
      <c r="Z124" s="53">
        <f>IF('Fisher''s exact'!AA124&lt;&gt;"",'Fisher''s exact'!AA124,"")</f>
        <v>1</v>
      </c>
      <c r="AA124" s="13" t="str">
        <v>1 (1%)</v>
      </c>
      <c r="AB124" s="13" t="str">
        <v>0 (0%)</v>
      </c>
      <c r="AC124" s="13" t="str">
        <f>IF(AND($F124="yes",'Fisher''s exact'!AH124&lt;&gt;""),'Fisher''s exact'!AH124,"-")</f>
        <v>-</v>
      </c>
      <c r="AD124" s="53" t="str">
        <f>IF('Fisher''s exact'!AE124&lt;&gt;"",'Fisher''s exact'!AE124,"")</f>
        <v>inf</v>
      </c>
    </row>
    <row r="125" spans="1:30" x14ac:dyDescent="0.25">
      <c r="A125" s="17">
        <v>123</v>
      </c>
      <c r="B125" s="188"/>
      <c r="C125" s="191"/>
      <c r="D125" s="23" t="s">
        <v>114</v>
      </c>
      <c r="E125" s="13" t="str">
        <v>Nominal</v>
      </c>
      <c r="G125" s="13" t="str">
        <v>26 (100%)</v>
      </c>
      <c r="H125" s="13" t="str">
        <v>123 (97,6%)</v>
      </c>
      <c r="I125" s="13" t="e">
        <f>IF(AND($F125="yes",'Fisher''s exact'!J125&lt;&gt;""),'Fisher''s exact'!J125,"-")</f>
        <v>#VALUE!</v>
      </c>
      <c r="K125" s="13" t="str">
        <v>51 (100%)</v>
      </c>
      <c r="L125" s="13" t="str">
        <v>99 (98%)</v>
      </c>
      <c r="M125" s="13" t="e">
        <f>IF(AND($F125="yes",'Fisher''s exact'!O125&lt;&gt;""),'Fisher''s exact'!O125,"-")</f>
        <v>#VALUE!</v>
      </c>
      <c r="N125" s="53"/>
      <c r="O125" s="13" t="str">
        <v>26 (96,3%)</v>
      </c>
      <c r="P125" s="13" t="str">
        <v>123 (98,4%)</v>
      </c>
      <c r="Q125" s="13" t="str">
        <f>IF(AND($F125="yes",'Fisher''s exact'!T125&lt;&gt;""),'Fisher''s exact'!T125,"-")</f>
        <v>-</v>
      </c>
      <c r="R125" s="53">
        <f>IF('Fisher''s exact'!Q125&lt;&gt;"",'Fisher''s exact'!Q125,"")</f>
        <v>0.17763157894736839</v>
      </c>
      <c r="S125" s="13" t="str">
        <v>40 (100%)</v>
      </c>
      <c r="T125" s="13" t="str">
        <v>109 (97,3%)</v>
      </c>
      <c r="U125" s="13" t="e">
        <f>IF(AND($F125="yes",'Fisher''s exact'!Y125&lt;&gt;""),'Fisher''s exact'!Y125,"-")</f>
        <v>#VALUE!</v>
      </c>
      <c r="V125" s="53">
        <f>IF('Fisher''s exact'!V125&lt;&gt;"",'Fisher''s exact'!V125,"")</f>
        <v>1</v>
      </c>
      <c r="W125" s="13" t="str">
        <v>95 (99%)</v>
      </c>
      <c r="X125" s="13" t="str">
        <v>54 (9,5%)</v>
      </c>
      <c r="Y125" s="13" t="str">
        <f>IF(AND($F125="yes",'Fisher''s exact'!AD125&lt;&gt;""),'Fisher''s exact'!AD125,"-")</f>
        <v>-</v>
      </c>
      <c r="Z125" s="53">
        <f>IF('Fisher''s exact'!AA125&lt;&gt;"",'Fisher''s exact'!AA125,"")</f>
        <v>1</v>
      </c>
      <c r="AA125" s="13" t="str">
        <v>63 (65,6%)</v>
      </c>
      <c r="AB125" s="13" t="str">
        <v>87 (15,4%)</v>
      </c>
      <c r="AC125" s="13" t="str">
        <f>IF(AND($F125="yes",'Fisher''s exact'!AH125&lt;&gt;""),'Fisher''s exact'!AH125,"-")</f>
        <v>-</v>
      </c>
      <c r="AD125" s="53">
        <f>IF('Fisher''s exact'!AE125&lt;&gt;"",'Fisher''s exact'!AE125,"")</f>
        <v>0</v>
      </c>
    </row>
    <row r="126" spans="1:30" x14ac:dyDescent="0.25">
      <c r="A126" s="17">
        <v>124</v>
      </c>
      <c r="B126" s="189"/>
      <c r="C126" s="192"/>
      <c r="D126" s="23" t="s">
        <v>115</v>
      </c>
      <c r="E126" s="13" t="str">
        <v>Scale</v>
      </c>
      <c r="F126" s="13" t="s">
        <v>220</v>
      </c>
      <c r="G126" s="13" t="e">
        <v>#NUM!</v>
      </c>
      <c r="H126" s="13" t="str">
        <v>21 [16;28]</v>
      </c>
      <c r="I126" s="13" t="str">
        <f>IF(AND($F126="yes",'Fisher''s exact'!J126&lt;&gt;""),'Fisher''s exact'!J126,"-")</f>
        <v>0,97 (0,92;1,03)</v>
      </c>
      <c r="J126" s="54">
        <v>0.30794215978733985</v>
      </c>
      <c r="K126" s="13" t="str">
        <v>19 [15;27]</v>
      </c>
      <c r="L126" s="13" t="str">
        <v>21 [16;28]</v>
      </c>
      <c r="M126" s="13" t="str">
        <f>IF(AND($F126="yes",'Fisher''s exact'!O126&lt;&gt;""),'Fisher''s exact'!O126,"-")</f>
        <v>1,01 (0,96;1,06)</v>
      </c>
      <c r="N126" s="53"/>
      <c r="O126" s="13" t="str">
        <v>21 [16,5;26,5]</v>
      </c>
      <c r="P126" s="13" t="str">
        <v>21 [16;28]</v>
      </c>
      <c r="Q126" s="13" t="str">
        <f>IF(AND($F126="yes",'Fisher''s exact'!T126&lt;&gt;""),'Fisher''s exact'!T126,"-")</f>
        <v>1 (0,94;1,07)</v>
      </c>
      <c r="R126" s="53" t="str">
        <f>IF('Fisher''s exact'!Q126&lt;&gt;"",'Fisher''s exact'!Q126,"")</f>
        <v/>
      </c>
      <c r="S126" s="13" t="str">
        <v>19,5 [15;25]</v>
      </c>
      <c r="T126" s="13" t="str">
        <v>21 [17;29]</v>
      </c>
      <c r="U126" s="13" t="str">
        <f>IF(AND($F126="yes",'Fisher''s exact'!Y126&lt;&gt;""),'Fisher''s exact'!Y126,"-")</f>
        <v>0,96 (0,9;1,01)</v>
      </c>
      <c r="V126" s="53" t="str">
        <f>IF('Fisher''s exact'!V126&lt;&gt;"",'Fisher''s exact'!V126,"")</f>
        <v/>
      </c>
      <c r="W126" s="13" t="str">
        <v>20 [15;26,3]</v>
      </c>
      <c r="X126" s="13" t="str">
        <v>21,5 [16,8;29,3]</v>
      </c>
      <c r="Y126" s="13" t="str">
        <f>IF(AND($F126="yes",'Fisher''s exact'!AD126&lt;&gt;""),'Fisher''s exact'!AD126,"-")</f>
        <v>0,99 (0,95;1,04)</v>
      </c>
      <c r="Z126" s="53" t="str">
        <f>IF('Fisher''s exact'!AA126&lt;&gt;"",'Fisher''s exact'!AA126,"")</f>
        <v/>
      </c>
      <c r="AA126" s="13" t="str">
        <v>19 [15,5;25,5]</v>
      </c>
      <c r="AB126" s="13" t="str">
        <v>19 [15,5;25,5]</v>
      </c>
      <c r="AC126" s="13">
        <f>IF(AND($F126="yes",'Fisher''s exact'!AH126&lt;&gt;""),'Fisher''s exact'!AH126,"-")</f>
        <v>1.0401857911176779</v>
      </c>
      <c r="AD126" s="53">
        <f>IF('Fisher''s exact'!AE126&lt;&gt;"",'Fisher''s exact'!AE126,"")</f>
        <v>0.99258097904903386</v>
      </c>
    </row>
    <row r="127" spans="1:30" x14ac:dyDescent="0.25">
      <c r="A127" s="17">
        <v>125</v>
      </c>
      <c r="B127" s="193" t="s">
        <v>178</v>
      </c>
      <c r="C127" s="178"/>
      <c r="D127" s="24" t="s">
        <v>116</v>
      </c>
      <c r="E127" s="13" t="str">
        <v>Nominal</v>
      </c>
      <c r="G127" s="13" t="str">
        <v>1 (3,8%)</v>
      </c>
      <c r="H127" s="13" t="str">
        <v>7 (5,6%)</v>
      </c>
      <c r="I127" s="13" t="str">
        <f>IF(AND($F127="yes",'Fisher''s exact'!J127&lt;&gt;""),'Fisher''s exact'!J127,"-")</f>
        <v>-</v>
      </c>
      <c r="K127" s="13" t="str">
        <v>4 (7,8%)</v>
      </c>
      <c r="L127" s="13" t="str">
        <v>3 (3%)</v>
      </c>
      <c r="M127" s="13" t="str">
        <f>IF(AND($F127="yes",'Fisher''s exact'!O127&lt;&gt;""),'Fisher''s exact'!O127,"-")</f>
        <v>-</v>
      </c>
      <c r="N127" s="53"/>
      <c r="O127" s="13" t="str">
        <v>1 (3,7%)</v>
      </c>
      <c r="P127" s="13" t="str">
        <v>6 (4,8%)</v>
      </c>
      <c r="Q127" s="13" t="str">
        <f>IF(AND($F127="yes",'Fisher''s exact'!T127&lt;&gt;""),'Fisher''s exact'!T127,"-")</f>
        <v>-</v>
      </c>
      <c r="R127" s="53">
        <f>IF('Fisher''s exact'!Q127&lt;&gt;"",'Fisher''s exact'!Q127,"")</f>
        <v>1</v>
      </c>
      <c r="S127" s="13" t="str">
        <v>2 (5%)</v>
      </c>
      <c r="T127" s="13" t="str">
        <v>5 (4,5%)</v>
      </c>
      <c r="U127" s="13" t="str">
        <f>IF(AND($F127="yes",'Fisher''s exact'!Y127&lt;&gt;""),'Fisher''s exact'!Y127,"-")</f>
        <v>-</v>
      </c>
      <c r="V127" s="53">
        <f>IF('Fisher''s exact'!V127&lt;&gt;"",'Fisher''s exact'!V127,"")</f>
        <v>1</v>
      </c>
      <c r="W127" s="13" t="str">
        <v>6 (6,3%)</v>
      </c>
      <c r="X127" s="13" t="str">
        <v>1 (0,2%)</v>
      </c>
      <c r="Y127" s="13" t="str">
        <f>IF(AND($F127="yes",'Fisher''s exact'!AD127&lt;&gt;""),'Fisher''s exact'!AD127,"-")</f>
        <v>-</v>
      </c>
      <c r="Z127" s="53">
        <f>IF('Fisher''s exact'!AA127&lt;&gt;"",'Fisher''s exact'!AA127,"")</f>
        <v>0.7108468017488252</v>
      </c>
      <c r="AA127" s="13" t="str">
        <v>4 (4,2%)</v>
      </c>
      <c r="AB127" s="13" t="str">
        <v>2 (0,4%)</v>
      </c>
      <c r="AC127" s="13" t="str">
        <f>IF(AND($F127="yes",'Fisher''s exact'!AH127&lt;&gt;""),'Fisher''s exact'!AH127,"-")</f>
        <v>-</v>
      </c>
      <c r="AD127" s="53">
        <f>IF('Fisher''s exact'!AE127&lt;&gt;"",'Fisher''s exact'!AE127,"")</f>
        <v>1.8</v>
      </c>
    </row>
    <row r="128" spans="1:30" x14ac:dyDescent="0.25">
      <c r="A128" s="17">
        <v>126</v>
      </c>
      <c r="B128" s="194"/>
      <c r="C128" s="179"/>
      <c r="D128" s="24" t="s">
        <v>43</v>
      </c>
      <c r="E128" s="13" t="str">
        <v>Nominal</v>
      </c>
      <c r="F128" s="13" t="s">
        <v>220</v>
      </c>
      <c r="G128" s="13" t="str">
        <v>7 (26,9%)</v>
      </c>
      <c r="H128" s="13" t="str">
        <v>12 (9,5%)</v>
      </c>
      <c r="I128" s="13" t="str">
        <f>IF(AND($F128="yes",'Fisher''s exact'!J128&lt;&gt;""),'Fisher''s exact'!J128,"-")</f>
        <v>3,5 (1,22;10,01)</v>
      </c>
      <c r="J128" s="53">
        <f>IF('Fisher''s exact'!G128&lt;&gt;"",'Fisher''s exact'!G128,"")</f>
        <v>2.301462570622936E-2</v>
      </c>
      <c r="K128" s="13" t="str">
        <v>4 (7,8%)</v>
      </c>
      <c r="L128" s="13" t="str">
        <v>11 (10,9%)</v>
      </c>
      <c r="M128" s="13" t="str">
        <f>IF(AND($F128="yes",'Fisher''s exact'!O128&lt;&gt;""),'Fisher''s exact'!O128,"-")</f>
        <v>0,49 (0,15;1,56)</v>
      </c>
      <c r="N128" s="53">
        <f>IF('Fisher''s exact'!L128&lt;&gt;"",'Fisher''s exact'!L128,"")</f>
        <v>0.3009389531463938</v>
      </c>
      <c r="O128" s="13" t="str">
        <v>10 (37%)</v>
      </c>
      <c r="P128" s="13" t="str">
        <v>13 (10,4%)</v>
      </c>
      <c r="Q128" s="13" t="str">
        <f>IF(AND($F128="yes",'Fisher''s exact'!T128&lt;&gt;""),'Fisher''s exact'!T128,"-")</f>
        <v>7,58 (2,7;21,33)</v>
      </c>
      <c r="R128" s="53">
        <f>IF('Fisher''s exact'!Q128&lt;&gt;"",'Fisher''s exact'!Q128,"")</f>
        <v>2.011717908991782E-4</v>
      </c>
      <c r="S128" s="13" t="str">
        <v>6 (15%)</v>
      </c>
      <c r="T128" s="13" t="str">
        <v>11 (9,8%)</v>
      </c>
      <c r="U128" s="13" t="str">
        <f>IF(AND($F128="yes",'Fisher''s exact'!Y128&lt;&gt;""),'Fisher''s exact'!Y128,"-")</f>
        <v>1,34 (0,47;3,81)</v>
      </c>
      <c r="V128" s="53">
        <f>IF('Fisher''s exact'!V128&lt;&gt;"",'Fisher''s exact'!V128,"")</f>
        <v>0.58396758310244379</v>
      </c>
      <c r="W128" s="13" t="str">
        <v>15 (15,6%)</v>
      </c>
      <c r="X128" s="13" t="str">
        <v>4 (0,7%)</v>
      </c>
      <c r="Y128" s="13" t="str">
        <f>IF(AND($F128="yes",'Fisher''s exact'!AD128&lt;&gt;""),'Fisher''s exact'!AD128,"-")</f>
        <v>2,41 (0,76;7,65)</v>
      </c>
      <c r="Z128" s="53">
        <f>IF('Fisher''s exact'!AA128&lt;&gt;"",'Fisher''s exact'!AA128,"")</f>
        <v>0.2024777803076043</v>
      </c>
      <c r="AA128" s="13" t="str">
        <v>8 (8,3%)</v>
      </c>
      <c r="AB128" s="13" t="str">
        <v>10 (1,8%)</v>
      </c>
      <c r="AC128" s="13">
        <f>IF(AND($F128="yes",'Fisher''s exact'!AH128&lt;&gt;""),'Fisher''s exact'!AH128,"-")</f>
        <v>7.6539999999999999</v>
      </c>
      <c r="AD128" s="53">
        <f>IF('Fisher''s exact'!AE128&lt;&gt;"",'Fisher''s exact'!AE128,"")</f>
        <v>2.407407407407407</v>
      </c>
    </row>
    <row r="129" spans="1:30" x14ac:dyDescent="0.25">
      <c r="A129" s="17">
        <v>127</v>
      </c>
      <c r="B129" s="194"/>
      <c r="C129" s="179"/>
      <c r="D129" s="24" t="s">
        <v>117</v>
      </c>
      <c r="E129" s="13" t="str">
        <v>Nominal</v>
      </c>
      <c r="G129" s="13" t="str">
        <v>1 (3,8%)</v>
      </c>
      <c r="H129" s="13" t="str">
        <v>3 (2,4%)</v>
      </c>
      <c r="I129" s="13" t="str">
        <f>IF(AND($F129="yes",'Fisher''s exact'!J129&lt;&gt;""),'Fisher''s exact'!J129,"-")</f>
        <v>-</v>
      </c>
      <c r="K129" s="13" t="str">
        <v>0 (0%)</v>
      </c>
      <c r="L129" s="13" t="str">
        <v>2 (2%)</v>
      </c>
      <c r="M129" s="13" t="str">
        <f>IF(AND($F129="yes",'Fisher''s exact'!O129&lt;&gt;""),'Fisher''s exact'!O129,"-")</f>
        <v>-</v>
      </c>
      <c r="N129" s="53"/>
      <c r="O129" s="13" t="str">
        <v>3 (11,1%)</v>
      </c>
      <c r="P129" s="13" t="str">
        <v>3 (2,4%)</v>
      </c>
      <c r="Q129" s="13" t="str">
        <f>IF(AND($F129="yes",'Fisher''s exact'!T129&lt;&gt;""),'Fisher''s exact'!T129,"-")</f>
        <v>-</v>
      </c>
      <c r="R129" s="53">
        <f>IF('Fisher''s exact'!Q129&lt;&gt;"",'Fisher''s exact'!Q129,"")</f>
        <v>1.792711255003146E-2</v>
      </c>
      <c r="S129" s="13" t="str">
        <v>0 (0%)</v>
      </c>
      <c r="T129" s="13" t="str">
        <v>3 (2,7%)</v>
      </c>
      <c r="U129" s="13" t="str">
        <f>IF(AND($F129="yes",'Fisher''s exact'!Y129&lt;&gt;""),'Fisher''s exact'!Y129,"-")</f>
        <v>-</v>
      </c>
      <c r="V129" s="53">
        <f>IF('Fisher''s exact'!V129&lt;&gt;"",'Fisher''s exact'!V129,"")</f>
        <v>0.57346408378384051</v>
      </c>
      <c r="W129" s="13" t="str">
        <v>3 (3,1%)</v>
      </c>
      <c r="X129" s="13" t="str">
        <v>1 (0,2%)</v>
      </c>
      <c r="Y129" s="13" t="str">
        <f>IF(AND($F129="yes",'Fisher''s exact'!AD129&lt;&gt;""),'Fisher''s exact'!AD129,"-")</f>
        <v>-</v>
      </c>
      <c r="Z129" s="53">
        <f>IF('Fisher''s exact'!AA129&lt;&gt;"",'Fisher''s exact'!AA129,"")</f>
        <v>1</v>
      </c>
      <c r="AA129" s="13" t="str">
        <v>1 (1%)</v>
      </c>
      <c r="AB129" s="13" t="str">
        <v>2 (0,4%)</v>
      </c>
      <c r="AC129" s="13" t="str">
        <f>IF(AND($F129="yes",'Fisher''s exact'!AH129&lt;&gt;""),'Fisher''s exact'!AH129,"-")</f>
        <v>-</v>
      </c>
      <c r="AD129" s="53">
        <f>IF('Fisher''s exact'!AE129&lt;&gt;"",'Fisher''s exact'!AE129,"")</f>
        <v>1.774193548387097</v>
      </c>
    </row>
    <row r="130" spans="1:30" x14ac:dyDescent="0.25">
      <c r="A130" s="17">
        <v>128</v>
      </c>
      <c r="B130" s="194"/>
      <c r="C130" s="179"/>
      <c r="D130" s="24" t="s">
        <v>118</v>
      </c>
      <c r="E130" s="13" t="str">
        <v>Nominal</v>
      </c>
      <c r="G130" s="13" t="str">
        <v>0 (0%)</v>
      </c>
      <c r="H130" s="13" t="str">
        <v>1 (0,8%)</v>
      </c>
      <c r="I130" s="13" t="str">
        <f>IF(AND($F130="yes",'Fisher''s exact'!J130&lt;&gt;""),'Fisher''s exact'!J130,"-")</f>
        <v>-</v>
      </c>
      <c r="K130" s="13" t="str">
        <v>0 (0%)</v>
      </c>
      <c r="L130" s="13" t="str">
        <v>0 (0%)</v>
      </c>
      <c r="M130" s="13" t="str">
        <f>IF(AND($F130="yes",'Fisher''s exact'!O130&lt;&gt;""),'Fisher''s exact'!O130,"-")</f>
        <v>-</v>
      </c>
      <c r="N130" s="53"/>
      <c r="O130" s="13" t="str">
        <v>1 (3,7%)</v>
      </c>
      <c r="P130" s="13" t="str">
        <v>1 (0,8%)</v>
      </c>
      <c r="Q130" s="13" t="e">
        <f>IF(AND($F130="yes",'Fisher''s exact'!T130&lt;&gt;""),'Fisher''s exact'!T130,"-")</f>
        <v>#VALUE!</v>
      </c>
      <c r="R130" s="53">
        <f>IF('Fisher''s exact'!Q130&lt;&gt;"",'Fisher''s exact'!Q130,"")</f>
        <v>0.17763157894736839</v>
      </c>
      <c r="S130" s="13" t="str">
        <v>0 (0%)</v>
      </c>
      <c r="T130" s="13" t="str">
        <v>0 (0%)</v>
      </c>
      <c r="U130" s="13" t="str">
        <f>IF(AND($F130="yes",'Fisher''s exact'!Y130&lt;&gt;""),'Fisher''s exact'!Y130,"-")</f>
        <v>-</v>
      </c>
      <c r="V130" s="53">
        <f>IF('Fisher''s exact'!V130&lt;&gt;"",'Fisher''s exact'!V130,"")</f>
        <v>1</v>
      </c>
      <c r="W130" s="13" t="str">
        <v>1 (1%)</v>
      </c>
      <c r="X130" s="13" t="str">
        <v>0 (0%)</v>
      </c>
      <c r="Y130" s="13" t="e">
        <f>IF(AND($F130="yes",'Fisher''s exact'!AD130&lt;&gt;""),'Fisher''s exact'!AD130,"-")</f>
        <v>#VALUE!</v>
      </c>
      <c r="Z130" s="53">
        <f>IF('Fisher''s exact'!AA130&lt;&gt;"",'Fisher''s exact'!AA130,"")</f>
        <v>1</v>
      </c>
      <c r="AA130" s="13" t="str">
        <v>0 (0%)</v>
      </c>
      <c r="AB130" s="13" t="str">
        <v>0 (0%)</v>
      </c>
      <c r="AC130" s="13" t="str">
        <f>IF(AND($F130="yes",'Fisher''s exact'!AH130&lt;&gt;""),'Fisher''s exact'!AH130,"-")</f>
        <v>-</v>
      </c>
      <c r="AD130" s="53" t="str">
        <f>IF('Fisher''s exact'!AE130&lt;&gt;"",'Fisher''s exact'!AE130,"")</f>
        <v>inf</v>
      </c>
    </row>
    <row r="131" spans="1:30" x14ac:dyDescent="0.25">
      <c r="A131" s="17">
        <v>129</v>
      </c>
      <c r="B131" s="194"/>
      <c r="C131" s="179"/>
      <c r="D131" s="24" t="s">
        <v>44</v>
      </c>
      <c r="E131" s="13" t="str">
        <v>Nominal</v>
      </c>
      <c r="G131" s="13" t="str">
        <v>2 (7,7%)</v>
      </c>
      <c r="H131" s="13" t="str">
        <v>8 (6,3%)</v>
      </c>
      <c r="I131" s="13" t="str">
        <f>IF(AND($F131="yes",'Fisher''s exact'!J131&lt;&gt;""),'Fisher''s exact'!J131,"-")</f>
        <v>-</v>
      </c>
      <c r="K131" s="13" t="str">
        <v>4 (7,8%)</v>
      </c>
      <c r="L131" s="13" t="str">
        <v>7 (6,9%)</v>
      </c>
      <c r="M131" s="13" t="str">
        <f>IF(AND($F131="yes",'Fisher''s exact'!O131&lt;&gt;""),'Fisher''s exact'!O131,"-")</f>
        <v>-</v>
      </c>
      <c r="N131" s="53"/>
      <c r="O131" s="13" t="str">
        <v>6 (22,2%)</v>
      </c>
      <c r="P131" s="13" t="str">
        <v>8 (6,4%)</v>
      </c>
      <c r="Q131" s="13" t="str">
        <f>IF(AND($F131="yes",'Fisher''s exact'!T131&lt;&gt;""),'Fisher''s exact'!T131,"-")</f>
        <v>-</v>
      </c>
      <c r="R131" s="53">
        <f>IF('Fisher''s exact'!Q131&lt;&gt;"",'Fisher''s exact'!Q131,"")</f>
        <v>4.5514140914567017E-3</v>
      </c>
      <c r="S131" s="13" t="str">
        <v>2 (5%)</v>
      </c>
      <c r="T131" s="13" t="str">
        <v>9 (8%)</v>
      </c>
      <c r="U131" s="13" t="str">
        <f>IF(AND($F131="yes",'Fisher''s exact'!Y131&lt;&gt;""),'Fisher''s exact'!Y131,"-")</f>
        <v>-</v>
      </c>
      <c r="V131" s="53">
        <f>IF('Fisher''s exact'!V131&lt;&gt;"",'Fisher''s exact'!V131,"")</f>
        <v>0.72856229391629179</v>
      </c>
      <c r="W131" s="13" t="str">
        <v>7 (7,3%)</v>
      </c>
      <c r="X131" s="13" t="str">
        <v>4 (0,7%)</v>
      </c>
      <c r="Y131" s="13" t="str">
        <f>IF(AND($F131="yes",'Fisher''s exact'!AD131&lt;&gt;""),'Fisher''s exact'!AD131,"-")</f>
        <v>-</v>
      </c>
      <c r="Z131" s="53">
        <f>IF('Fisher''s exact'!AA131&lt;&gt;"",'Fisher''s exact'!AA131,"")</f>
        <v>1</v>
      </c>
      <c r="AA131" s="13" t="str">
        <v>6 (6,3%)</v>
      </c>
      <c r="AB131" s="13" t="str">
        <v>6 (1,1%)</v>
      </c>
      <c r="AC131" s="13" t="str">
        <f>IF(AND($F131="yes",'Fisher''s exact'!AH131&lt;&gt;""),'Fisher''s exact'!AH131,"-")</f>
        <v>-</v>
      </c>
      <c r="AD131" s="53">
        <f>IF('Fisher''s exact'!AE131&lt;&gt;"",'Fisher''s exact'!AE131,"")</f>
        <v>1.02247191011236</v>
      </c>
    </row>
    <row r="132" spans="1:30" x14ac:dyDescent="0.25">
      <c r="A132" s="17">
        <v>130</v>
      </c>
      <c r="B132" s="194"/>
      <c r="C132" s="179"/>
      <c r="D132" s="24" t="s">
        <v>119</v>
      </c>
      <c r="E132" s="13" t="str">
        <v>Nominal</v>
      </c>
      <c r="G132" s="13" t="str">
        <v>1 (3,8%)</v>
      </c>
      <c r="H132" s="13" t="str">
        <v>0 (0%)</v>
      </c>
      <c r="I132" s="13" t="e">
        <f>IF(AND($F132="yes",'Fisher''s exact'!J132&lt;&gt;""),'Fisher''s exact'!J132,"-")</f>
        <v>#VALUE!</v>
      </c>
      <c r="K132" s="13" t="str">
        <v>0 (0%)</v>
      </c>
      <c r="L132" s="13" t="str">
        <v>1 (1%)</v>
      </c>
      <c r="M132" s="13" t="str">
        <f>IF(AND($F132="yes",'Fisher''s exact'!O132&lt;&gt;""),'Fisher''s exact'!O132,"-")</f>
        <v>-</v>
      </c>
      <c r="N132" s="53"/>
      <c r="O132" s="13" t="str">
        <v>1 (3,7%)</v>
      </c>
      <c r="P132" s="13" t="str">
        <v>1 (0,8%)</v>
      </c>
      <c r="Q132" s="13" t="e">
        <f>IF(AND($F132="yes",'Fisher''s exact'!T132&lt;&gt;""),'Fisher''s exact'!T132,"-")</f>
        <v>#VALUE!</v>
      </c>
      <c r="R132" s="53">
        <f>IF('Fisher''s exact'!Q132&lt;&gt;"",'Fisher''s exact'!Q132,"")</f>
        <v>0.17763157894736839</v>
      </c>
      <c r="S132" s="13" t="str">
        <v>0 (0%)</v>
      </c>
      <c r="T132" s="13" t="str">
        <v>1 (0,9%)</v>
      </c>
      <c r="U132" s="13" t="str">
        <f>IF(AND($F132="yes",'Fisher''s exact'!Y132&lt;&gt;""),'Fisher''s exact'!Y132,"-")</f>
        <v>-</v>
      </c>
      <c r="V132" s="53">
        <f>IF('Fisher''s exact'!V132&lt;&gt;"",'Fisher''s exact'!V132,"")</f>
        <v>1</v>
      </c>
      <c r="W132" s="13" t="str">
        <v>1 (1%)</v>
      </c>
      <c r="X132" s="13" t="str">
        <v>1 (0,2%)</v>
      </c>
      <c r="Y132" s="13" t="e">
        <f>IF(AND($F132="yes",'Fisher''s exact'!AD132&lt;&gt;""),'Fisher''s exact'!AD132,"-")</f>
        <v>#VALUE!</v>
      </c>
      <c r="Z132" s="53">
        <f>IF('Fisher''s exact'!AA132&lt;&gt;"",'Fisher''s exact'!AA132,"")</f>
        <v>1</v>
      </c>
      <c r="AA132" s="13" t="str">
        <v>1 (1%)</v>
      </c>
      <c r="AB132" s="13" t="str">
        <v>1 (0,2%)</v>
      </c>
      <c r="AC132" s="13" t="str">
        <f>IF(AND($F132="yes",'Fisher''s exact'!AH132&lt;&gt;""),'Fisher''s exact'!AH132,"-")</f>
        <v>-</v>
      </c>
      <c r="AD132" s="53" t="str">
        <f>IF('Fisher''s exact'!AE132&lt;&gt;"",'Fisher''s exact'!AE132,"")</f>
        <v>inf</v>
      </c>
    </row>
    <row r="133" spans="1:30" x14ac:dyDescent="0.25">
      <c r="A133" s="17">
        <v>131</v>
      </c>
      <c r="B133" s="194"/>
      <c r="C133" s="179"/>
      <c r="D133" s="24" t="s">
        <v>120</v>
      </c>
      <c r="E133" s="13" t="str">
        <v>Nominal</v>
      </c>
      <c r="G133" s="13" t="str">
        <v>1 (3,8%)</v>
      </c>
      <c r="H133" s="13" t="str">
        <v>0 (0%)</v>
      </c>
      <c r="I133" s="13" t="e">
        <f>IF(AND($F133="yes",'Fisher''s exact'!J133&lt;&gt;""),'Fisher''s exact'!J133,"-")</f>
        <v>#VALUE!</v>
      </c>
      <c r="K133" s="13" t="str">
        <v>0 (0%)</v>
      </c>
      <c r="L133" s="13" t="str">
        <v>1 (1%)</v>
      </c>
      <c r="M133" s="13" t="str">
        <f>IF(AND($F133="yes",'Fisher''s exact'!O133&lt;&gt;""),'Fisher''s exact'!O133,"-")</f>
        <v>-</v>
      </c>
      <c r="N133" s="53"/>
      <c r="O133" s="13" t="str">
        <v>0 (0%)</v>
      </c>
      <c r="P133" s="13" t="str">
        <v>1 (0,8%)</v>
      </c>
      <c r="Q133" s="13" t="str">
        <f>IF(AND($F133="yes",'Fisher''s exact'!T133&lt;&gt;""),'Fisher''s exact'!T133,"-")</f>
        <v>-</v>
      </c>
      <c r="R133" s="53">
        <f>IF('Fisher''s exact'!Q133&lt;&gt;"",'Fisher''s exact'!Q133,"")</f>
        <v>1</v>
      </c>
      <c r="S133" s="13" t="str">
        <v>0 (0%)</v>
      </c>
      <c r="T133" s="13" t="str">
        <v>1 (0,9%)</v>
      </c>
      <c r="U133" s="13" t="str">
        <f>IF(AND($F133="yes",'Fisher''s exact'!Y133&lt;&gt;""),'Fisher''s exact'!Y133,"-")</f>
        <v>-</v>
      </c>
      <c r="V133" s="53">
        <f>IF('Fisher''s exact'!V133&lt;&gt;"",'Fisher''s exact'!V133,"")</f>
        <v>1</v>
      </c>
      <c r="W133" s="13" t="str">
        <v>1 (1%)</v>
      </c>
      <c r="X133" s="13" t="str">
        <v>1 (0,2%)</v>
      </c>
      <c r="Y133" s="13" t="e">
        <f>IF(AND($F133="yes",'Fisher''s exact'!AD133&lt;&gt;""),'Fisher''s exact'!AD133,"-")</f>
        <v>#VALUE!</v>
      </c>
      <c r="Z133" s="53">
        <f>IF('Fisher''s exact'!AA133&lt;&gt;"",'Fisher''s exact'!AA133,"")</f>
        <v>1</v>
      </c>
      <c r="AA133" s="13" t="str">
        <v>1 (1%)</v>
      </c>
      <c r="AB133" s="13" t="str">
        <v>1 (0,2%)</v>
      </c>
      <c r="AC133" s="13" t="str">
        <f>IF(AND($F133="yes",'Fisher''s exact'!AH133&lt;&gt;""),'Fisher''s exact'!AH133,"-")</f>
        <v>-</v>
      </c>
      <c r="AD133" s="53" t="str">
        <f>IF('Fisher''s exact'!AE133&lt;&gt;"",'Fisher''s exact'!AE133,"")</f>
        <v>inf</v>
      </c>
    </row>
    <row r="134" spans="1:30" x14ac:dyDescent="0.25">
      <c r="A134" s="17">
        <v>132</v>
      </c>
      <c r="B134" s="194"/>
      <c r="C134" s="179"/>
      <c r="D134" s="24" t="s">
        <v>121</v>
      </c>
      <c r="E134" s="13" t="str">
        <v>Nominal</v>
      </c>
      <c r="G134" s="13" t="str">
        <v>0 (0%)</v>
      </c>
      <c r="H134" s="13" t="str">
        <v>1 (0,8%)</v>
      </c>
      <c r="I134" s="13" t="str">
        <f>IF(AND($F134="yes",'Fisher''s exact'!J134&lt;&gt;""),'Fisher''s exact'!J134,"-")</f>
        <v>-</v>
      </c>
      <c r="K134" s="13" t="str">
        <v>0 (0%)</v>
      </c>
      <c r="L134" s="13" t="str">
        <v>1 (1%)</v>
      </c>
      <c r="M134" s="13" t="str">
        <f>IF(AND($F134="yes",'Fisher''s exact'!O134&lt;&gt;""),'Fisher''s exact'!O134,"-")</f>
        <v>-</v>
      </c>
      <c r="N134" s="53"/>
      <c r="O134" s="13" t="str">
        <v>0 (0%)</v>
      </c>
      <c r="P134" s="13" t="str">
        <v>1 (0,8%)</v>
      </c>
      <c r="Q134" s="13" t="str">
        <f>IF(AND($F134="yes",'Fisher''s exact'!T134&lt;&gt;""),'Fisher''s exact'!T134,"-")</f>
        <v>-</v>
      </c>
      <c r="R134" s="53">
        <f>IF('Fisher''s exact'!Q134&lt;&gt;"",'Fisher''s exact'!Q134,"")</f>
        <v>1</v>
      </c>
      <c r="S134" s="13" t="str">
        <v>1 (2,5%)</v>
      </c>
      <c r="T134" s="13" t="str">
        <v>1 (0,9%)</v>
      </c>
      <c r="U134" s="13" t="e">
        <f>IF(AND($F134="yes",'Fisher''s exact'!Y134&lt;&gt;""),'Fisher''s exact'!Y134,"-")</f>
        <v>#VALUE!</v>
      </c>
      <c r="V134" s="53">
        <f>IF('Fisher''s exact'!V134&lt;&gt;"",'Fisher''s exact'!V134,"")</f>
        <v>0.26315789473684209</v>
      </c>
      <c r="W134" s="13" t="str">
        <v>1 (1%)</v>
      </c>
      <c r="X134" s="13" t="str">
        <v>1 (0,2%)</v>
      </c>
      <c r="Y134" s="13" t="e">
        <f>IF(AND($F134="yes",'Fisher''s exact'!AD134&lt;&gt;""),'Fisher''s exact'!AD134,"-")</f>
        <v>#VALUE!</v>
      </c>
      <c r="Z134" s="53">
        <f>IF('Fisher''s exact'!AA134&lt;&gt;"",'Fisher''s exact'!AA134,"")</f>
        <v>1</v>
      </c>
      <c r="AA134" s="13" t="str">
        <v>0 (0%)</v>
      </c>
      <c r="AB134" s="13" t="str">
        <v>1 (0,2%)</v>
      </c>
      <c r="AC134" s="13" t="str">
        <f>IF(AND($F134="yes",'Fisher''s exact'!AH134&lt;&gt;""),'Fisher''s exact'!AH134,"-")</f>
        <v>-</v>
      </c>
      <c r="AD134" s="53" t="str">
        <f>IF('Fisher''s exact'!AE134&lt;&gt;"",'Fisher''s exact'!AE134,"")</f>
        <v>inf</v>
      </c>
    </row>
    <row r="135" spans="1:30" x14ac:dyDescent="0.25">
      <c r="A135" s="17">
        <v>133</v>
      </c>
      <c r="B135" s="194"/>
      <c r="C135" s="179"/>
      <c r="D135" s="24" t="s">
        <v>122</v>
      </c>
      <c r="E135" s="13" t="str">
        <v>Nominal</v>
      </c>
      <c r="G135" s="13" t="str">
        <v>0 (0%)</v>
      </c>
      <c r="H135" s="13" t="str">
        <v>1 (0,8%)</v>
      </c>
      <c r="I135" s="13" t="str">
        <f>IF(AND($F135="yes",'Fisher''s exact'!J135&lt;&gt;""),'Fisher''s exact'!J135,"-")</f>
        <v>-</v>
      </c>
      <c r="K135" s="13" t="str">
        <v>1 (2%)</v>
      </c>
      <c r="L135" s="13" t="str">
        <v>1 (1%)</v>
      </c>
      <c r="M135" s="13" t="e">
        <f>IF(AND($F135="yes",'Fisher''s exact'!O135&lt;&gt;""),'Fisher''s exact'!O135,"-")</f>
        <v>#VALUE!</v>
      </c>
      <c r="N135" s="53"/>
      <c r="O135" s="13" t="str">
        <v>0 (0%)</v>
      </c>
      <c r="P135" s="13" t="str">
        <v>0 (0%)</v>
      </c>
      <c r="Q135" s="13" t="str">
        <f>IF(AND($F135="yes",'Fisher''s exact'!T135&lt;&gt;""),'Fisher''s exact'!T135,"-")</f>
        <v>-</v>
      </c>
      <c r="R135" s="53">
        <f>IF('Fisher''s exact'!Q135&lt;&gt;"",'Fisher''s exact'!Q135,"")</f>
        <v>1</v>
      </c>
      <c r="S135" s="13" t="str">
        <v>0 (0%)</v>
      </c>
      <c r="T135" s="13" t="str">
        <v>1 (0,9%)</v>
      </c>
      <c r="U135" s="13" t="str">
        <f>IF(AND($F135="yes",'Fisher''s exact'!Y135&lt;&gt;""),'Fisher''s exact'!Y135,"-")</f>
        <v>-</v>
      </c>
      <c r="V135" s="53">
        <f>IF('Fisher''s exact'!V135&lt;&gt;"",'Fisher''s exact'!V135,"")</f>
        <v>1</v>
      </c>
      <c r="W135" s="13" t="str">
        <v>1 (1%)</v>
      </c>
      <c r="X135" s="13" t="str">
        <v>0 (0%)</v>
      </c>
      <c r="Y135" s="13" t="e">
        <f>IF(AND($F135="yes",'Fisher''s exact'!AD135&lt;&gt;""),'Fisher''s exact'!AD135,"-")</f>
        <v>#VALUE!</v>
      </c>
      <c r="Z135" s="53">
        <f>IF('Fisher''s exact'!AA135&lt;&gt;"",'Fisher''s exact'!AA135,"")</f>
        <v>1</v>
      </c>
      <c r="AA135" s="13" t="str">
        <v>1 (1%)</v>
      </c>
      <c r="AB135" s="13" t="str">
        <v>1 (0,2%)</v>
      </c>
      <c r="AC135" s="13" t="str">
        <f>IF(AND($F135="yes",'Fisher''s exact'!AH135&lt;&gt;""),'Fisher''s exact'!AH135,"-")</f>
        <v>-</v>
      </c>
      <c r="AD135" s="53" t="str">
        <f>IF('Fisher''s exact'!AE135&lt;&gt;"",'Fisher''s exact'!AE135,"")</f>
        <v>inf</v>
      </c>
    </row>
    <row r="136" spans="1:30" x14ac:dyDescent="0.25">
      <c r="A136" s="17">
        <v>134</v>
      </c>
      <c r="B136" s="194"/>
      <c r="C136" s="180"/>
      <c r="D136" s="24" t="s">
        <v>123</v>
      </c>
      <c r="E136" s="13" t="str">
        <v>Nominal</v>
      </c>
      <c r="G136" s="13" t="str">
        <v>1 (3,8%)</v>
      </c>
      <c r="H136" s="13" t="str">
        <v>1 (0,8%)</v>
      </c>
      <c r="I136" s="13" t="str">
        <f>IF(AND($F136="yes",'Fisher''s exact'!J136&lt;&gt;""),'Fisher''s exact'!J136,"-")</f>
        <v>-</v>
      </c>
      <c r="K136" s="13" t="str">
        <v>1 (2%)</v>
      </c>
      <c r="L136" s="13" t="str">
        <v>1 (1%)</v>
      </c>
      <c r="M136" s="13" t="str">
        <f>IF(AND($F136="yes",'Fisher''s exact'!O136&lt;&gt;""),'Fisher''s exact'!O136,"-")</f>
        <v>-</v>
      </c>
      <c r="N136" s="53"/>
      <c r="O136" s="13" t="str">
        <v>1 (3,7%)</v>
      </c>
      <c r="P136" s="13" t="str">
        <v>2 (1,6%)</v>
      </c>
      <c r="Q136" s="13" t="str">
        <f>IF(AND($F136="yes",'Fisher''s exact'!T136&lt;&gt;""),'Fisher''s exact'!T136,"-")</f>
        <v>-</v>
      </c>
      <c r="R136" s="53">
        <f>IF('Fisher''s exact'!Q136&lt;&gt;"",'Fisher''s exact'!Q136,"")</f>
        <v>0.32467758800975949</v>
      </c>
      <c r="S136" s="13" t="str">
        <v>0 (0%)</v>
      </c>
      <c r="T136" s="13" t="str">
        <v>2 (1,8%)</v>
      </c>
      <c r="U136" s="13" t="str">
        <f>IF(AND($F136="yes",'Fisher''s exact'!Y136&lt;&gt;""),'Fisher''s exact'!Y136,"-")</f>
        <v>-</v>
      </c>
      <c r="V136" s="53">
        <f>IF('Fisher''s exact'!V136&lt;&gt;"",'Fisher''s exact'!V136,"")</f>
        <v>1</v>
      </c>
      <c r="W136" s="13" t="str">
        <v>2 (2,1%)</v>
      </c>
      <c r="X136" s="13" t="str">
        <v>1 (0,2%)</v>
      </c>
      <c r="Y136" s="13" t="e">
        <f>IF(AND($F136="yes",'Fisher''s exact'!AD136&lt;&gt;""),'Fisher''s exact'!AD136,"-")</f>
        <v>#VALUE!</v>
      </c>
      <c r="Z136" s="53">
        <f>IF('Fisher''s exact'!AA136&lt;&gt;"",'Fisher''s exact'!AA136,"")</f>
        <v>0.5315440920181248</v>
      </c>
      <c r="AA136" s="13" t="str">
        <v>1 (1%)</v>
      </c>
      <c r="AB136" s="13" t="str">
        <v>1 (0,2%)</v>
      </c>
      <c r="AC136" s="13" t="str">
        <f>IF(AND($F136="yes",'Fisher''s exact'!AH136&lt;&gt;""),'Fisher''s exact'!AH136,"-")</f>
        <v>-</v>
      </c>
      <c r="AD136" s="53" t="str">
        <f>IF('Fisher''s exact'!AE136&lt;&gt;"",'Fisher''s exact'!AE136,"")</f>
        <v>inf</v>
      </c>
    </row>
    <row r="137" spans="1:30" x14ac:dyDescent="0.25">
      <c r="A137" s="17">
        <v>135</v>
      </c>
      <c r="B137" s="194"/>
      <c r="C137" s="178" t="s">
        <v>7</v>
      </c>
      <c r="D137" s="24" t="s">
        <v>101</v>
      </c>
      <c r="E137" s="13" t="str">
        <v>Nominal</v>
      </c>
      <c r="F137" s="13" t="s">
        <v>220</v>
      </c>
      <c r="G137" s="13" t="str">
        <v>17 (65,4%)</v>
      </c>
      <c r="H137" s="13" t="str">
        <v>90 (71,4%)</v>
      </c>
      <c r="I137" s="13" t="str">
        <f>IF(AND($F137="yes",'Fisher''s exact'!J137&lt;&gt;""),'Fisher''s exact'!J137,"-")</f>
        <v>0,73 (0,3;1,78)</v>
      </c>
      <c r="J137" s="53">
        <f>IF('Fisher''s exact'!G137&lt;&gt;"",'Fisher''s exact'!G137,"")</f>
        <v>0.4843551586166811</v>
      </c>
      <c r="K137" s="13" t="str">
        <v>36 (70,6%)</v>
      </c>
      <c r="L137" s="13" t="str">
        <v>72 (71,3%)</v>
      </c>
      <c r="M137" s="13" t="str">
        <f>IF(AND($F137="yes",'Fisher''s exact'!O137&lt;&gt;""),'Fisher''s exact'!O137,"-")</f>
        <v>0,97 (0,46;2,03)</v>
      </c>
      <c r="N137" s="53">
        <f>IF('Fisher''s exact'!L137&lt;&gt;"",'Fisher''s exact'!L137,"")</f>
        <v>1</v>
      </c>
      <c r="O137" s="13" t="str">
        <v>14 (51,9%)</v>
      </c>
      <c r="P137" s="13" t="str">
        <v>87 (69,6%)</v>
      </c>
      <c r="Q137" s="13" t="str">
        <f>IF(AND($F137="yes",'Fisher''s exact'!T137&lt;&gt;""),'Fisher''s exact'!T137,"-")</f>
        <v>0,36 (0,15;0,84)</v>
      </c>
      <c r="R137" s="53">
        <f>IF('Fisher''s exact'!Q137&lt;&gt;"",'Fisher''s exact'!Q137,"")</f>
        <v>2.0026732655781129E-2</v>
      </c>
      <c r="S137" s="13" t="str">
        <v>24 (60%)</v>
      </c>
      <c r="T137" s="13" t="str">
        <v>79 (70,5%)</v>
      </c>
      <c r="U137" s="13" t="str">
        <f>IF(AND($F137="yes",'Fisher''s exact'!Y137&lt;&gt;""),'Fisher''s exact'!Y137,"-")</f>
        <v>0,5 (0,23;1,07)</v>
      </c>
      <c r="V137" s="53">
        <f>IF('Fisher''s exact'!V137&lt;&gt;"",'Fisher''s exact'!V137,"")</f>
        <v>0.1031580693849226</v>
      </c>
      <c r="W137" s="13" t="str">
        <v>62 (64,6%)</v>
      </c>
      <c r="X137" s="13" t="str">
        <v>43 (7,6%)</v>
      </c>
      <c r="Y137" s="13" t="str">
        <f>IF(AND($F137="yes",'Fisher''s exact'!AD137&lt;&gt;""),'Fisher''s exact'!AD137,"-")</f>
        <v>0,4 (0,18;0,88)</v>
      </c>
      <c r="Z137" s="53">
        <f>IF('Fisher''s exact'!AA137&lt;&gt;"",'Fisher''s exact'!AA137,"")</f>
        <v>2.602717918019844E-2</v>
      </c>
      <c r="AA137" s="13" t="str">
        <v>43 (44,8%)</v>
      </c>
      <c r="AB137" s="13" t="str">
        <v>63 (11,1%)</v>
      </c>
      <c r="AC137" s="13">
        <f>IF(AND($F137="yes",'Fisher''s exact'!AH137&lt;&gt;""),'Fisher''s exact'!AH137,"-")</f>
        <v>0.88400000000000001</v>
      </c>
      <c r="AD137" s="53">
        <f>IF('Fisher''s exact'!AE137&lt;&gt;"",'Fisher''s exact'!AE137,"")</f>
        <v>0.39641943734015339</v>
      </c>
    </row>
    <row r="138" spans="1:30" x14ac:dyDescent="0.25">
      <c r="A138" s="17">
        <v>136</v>
      </c>
      <c r="B138" s="194"/>
      <c r="C138" s="179"/>
      <c r="D138" s="24" t="s">
        <v>124</v>
      </c>
      <c r="E138" s="13" t="str">
        <v>Nominal</v>
      </c>
      <c r="G138" s="13" t="str">
        <v>2 (7,7%)</v>
      </c>
      <c r="H138" s="13" t="str">
        <v>10 (7,9%)</v>
      </c>
      <c r="I138" s="13" t="str">
        <f>IF(AND($F138="yes",'Fisher''s exact'!J138&lt;&gt;""),'Fisher''s exact'!J138,"-")</f>
        <v>-</v>
      </c>
      <c r="K138" s="13" t="str">
        <v>7 (13,7%)</v>
      </c>
      <c r="L138" s="13" t="str">
        <v>9 (8,9%)</v>
      </c>
      <c r="M138" s="13" t="str">
        <f>IF(AND($F138="yes",'Fisher''s exact'!O138&lt;&gt;""),'Fisher''s exact'!O138,"-")</f>
        <v>-</v>
      </c>
      <c r="N138" s="53"/>
      <c r="O138" s="13" t="str">
        <v>2 (7,4%)</v>
      </c>
      <c r="P138" s="13" t="str">
        <v>10 (8%)</v>
      </c>
      <c r="Q138" s="13" t="str">
        <f>IF(AND($F138="yes",'Fisher''s exact'!T138&lt;&gt;""),'Fisher''s exact'!T138,"-")</f>
        <v>-</v>
      </c>
      <c r="R138" s="53">
        <f>IF('Fisher''s exact'!Q138&lt;&gt;"",'Fisher''s exact'!Q138,"")</f>
        <v>1</v>
      </c>
      <c r="S138" s="13" t="str">
        <v>0 (0%)</v>
      </c>
      <c r="T138" s="13" t="str">
        <v>6 (5,4%)</v>
      </c>
      <c r="U138" s="13" t="str">
        <f>IF(AND($F138="yes",'Fisher''s exact'!Y138&lt;&gt;""),'Fisher''s exact'!Y138,"-")</f>
        <v>-</v>
      </c>
      <c r="V138" s="53">
        <f>IF('Fisher''s exact'!V138&lt;&gt;"",'Fisher''s exact'!V138,"")</f>
        <v>3.6700822593795472E-2</v>
      </c>
      <c r="W138" s="13" t="str">
        <v>7 (7,3%)</v>
      </c>
      <c r="X138" s="13" t="str">
        <v>3 (0,5%)</v>
      </c>
      <c r="Y138" s="13" t="str">
        <f>IF(AND($F138="yes",'Fisher''s exact'!AD138&lt;&gt;""),'Fisher''s exact'!AD138,"-")</f>
        <v>-</v>
      </c>
      <c r="Z138" s="53">
        <f>IF('Fisher''s exact'!AA138&lt;&gt;"",'Fisher''s exact'!AA138,"")</f>
        <v>0.76050912891606126</v>
      </c>
      <c r="AA138" s="13" t="str">
        <v>8 (8,3%)</v>
      </c>
      <c r="AB138" s="13" t="str">
        <v>8 (1,4%)</v>
      </c>
      <c r="AC138" s="13" t="str">
        <f>IF(AND($F138="yes",'Fisher''s exact'!AH138&lt;&gt;""),'Fisher''s exact'!AH138,"-")</f>
        <v>-</v>
      </c>
      <c r="AD138" s="53">
        <f>IF('Fisher''s exact'!AE138&lt;&gt;"",'Fisher''s exact'!AE138,"")</f>
        <v>0.80224719101123598</v>
      </c>
    </row>
    <row r="139" spans="1:30" x14ac:dyDescent="0.25">
      <c r="A139" s="17">
        <v>137</v>
      </c>
      <c r="B139" s="194"/>
      <c r="C139" s="179"/>
      <c r="D139" s="24" t="s">
        <v>104</v>
      </c>
      <c r="E139" s="13" t="str">
        <v>Nominal</v>
      </c>
      <c r="G139" s="13" t="str">
        <v>2 (7,7%)</v>
      </c>
      <c r="H139" s="13" t="str">
        <v>3 (2,4%)</v>
      </c>
      <c r="I139" s="13" t="str">
        <f>IF(AND($F139="yes",'Fisher''s exact'!J139&lt;&gt;""),'Fisher''s exact'!J139,"-")</f>
        <v>-</v>
      </c>
      <c r="K139" s="13" t="str">
        <v>2 (3,9%)</v>
      </c>
      <c r="L139" s="13" t="str">
        <v>4 (4%)</v>
      </c>
      <c r="M139" s="13" t="str">
        <f>IF(AND($F139="yes",'Fisher''s exact'!O139&lt;&gt;""),'Fisher''s exact'!O139,"-")</f>
        <v>-</v>
      </c>
      <c r="N139" s="53"/>
      <c r="O139" s="13" t="str">
        <v>2 (7,4%)</v>
      </c>
      <c r="P139" s="13" t="str">
        <v>4 (3,2%)</v>
      </c>
      <c r="Q139" s="13" t="str">
        <f>IF(AND($F139="yes",'Fisher''s exact'!T139&lt;&gt;""),'Fisher''s exact'!T139,"-")</f>
        <v>-</v>
      </c>
      <c r="R139" s="53">
        <f>IF('Fisher''s exact'!Q139&lt;&gt;"",'Fisher''s exact'!Q139,"")</f>
        <v>0.21570972934659269</v>
      </c>
      <c r="S139" s="13" t="str">
        <v>2 (5%)</v>
      </c>
      <c r="T139" s="13" t="str">
        <v>4 (3,6%)</v>
      </c>
      <c r="U139" s="13" t="str">
        <f>IF(AND($F139="yes",'Fisher''s exact'!Y139&lt;&gt;""),'Fisher''s exact'!Y139,"-")</f>
        <v>-</v>
      </c>
      <c r="V139" s="53">
        <f>IF('Fisher''s exact'!V139&lt;&gt;"",'Fisher''s exact'!V139,"")</f>
        <v>0.60732757713208285</v>
      </c>
      <c r="W139" s="13" t="str">
        <v>4 (4,2%)</v>
      </c>
      <c r="X139" s="13" t="str">
        <v>2 (0,4%)</v>
      </c>
      <c r="Y139" s="13" t="str">
        <f>IF(AND($F139="yes",'Fisher''s exact'!AD139&lt;&gt;""),'Fisher''s exact'!AD139,"-")</f>
        <v>-</v>
      </c>
      <c r="Z139" s="53">
        <f>IF('Fisher''s exact'!AA139&lt;&gt;"",'Fisher''s exact'!AA139,"")</f>
        <v>0.6522127710180512</v>
      </c>
      <c r="AA139" s="13" t="str">
        <v>3 (3,1%)</v>
      </c>
      <c r="AB139" s="13" t="str">
        <v>4 (0,7%)</v>
      </c>
      <c r="AC139" s="13" t="str">
        <f>IF(AND($F139="yes",'Fisher''s exact'!AH139&lt;&gt;""),'Fisher''s exact'!AH139,"-")</f>
        <v>-</v>
      </c>
      <c r="AD139" s="53">
        <f>IF('Fisher''s exact'!AE139&lt;&gt;"",'Fisher''s exact'!AE139,"")</f>
        <v>2.3913043478260869</v>
      </c>
    </row>
    <row r="140" spans="1:30" x14ac:dyDescent="0.25">
      <c r="A140" s="17">
        <v>138</v>
      </c>
      <c r="B140" s="194"/>
      <c r="C140" s="179"/>
      <c r="D140" s="24" t="s">
        <v>125</v>
      </c>
      <c r="E140" s="13" t="str">
        <v>Nominal</v>
      </c>
      <c r="G140" s="13" t="str">
        <v>2 (7,7%)</v>
      </c>
      <c r="H140" s="13" t="str">
        <v>4 (3,2%)</v>
      </c>
      <c r="I140" s="13" t="str">
        <f>IF(AND($F140="yes",'Fisher''s exact'!J140&lt;&gt;""),'Fisher''s exact'!J140,"-")</f>
        <v>-</v>
      </c>
      <c r="K140" s="13" t="str">
        <v>4 (7,8%)</v>
      </c>
      <c r="L140" s="13" t="str">
        <v>4 (4%)</v>
      </c>
      <c r="M140" s="13" t="str">
        <f>IF(AND($F140="yes",'Fisher''s exact'!O140&lt;&gt;""),'Fisher''s exact'!O140,"-")</f>
        <v>-</v>
      </c>
      <c r="N140" s="53"/>
      <c r="O140" s="13" t="str">
        <v>3 (11,1%)</v>
      </c>
      <c r="P140" s="13" t="str">
        <v>6 (4,8%)</v>
      </c>
      <c r="Q140" s="13" t="str">
        <f>IF(AND($F140="yes",'Fisher''s exact'!T140&lt;&gt;""),'Fisher''s exact'!T140,"-")</f>
        <v>-</v>
      </c>
      <c r="R140" s="53">
        <f>IF('Fisher''s exact'!Q140&lt;&gt;"",'Fisher''s exact'!Q140,"")</f>
        <v>6.9405581281464138E-2</v>
      </c>
      <c r="S140" s="13" t="str">
        <v>0 (0%)</v>
      </c>
      <c r="T140" s="13" t="str">
        <v>5 (4,5%)</v>
      </c>
      <c r="U140" s="13" t="str">
        <f>IF(AND($F140="yes",'Fisher''s exact'!Y140&lt;&gt;""),'Fisher''s exact'!Y140,"-")</f>
        <v>-</v>
      </c>
      <c r="V140" s="53">
        <f>IF('Fisher''s exact'!V140&lt;&gt;"",'Fisher''s exact'!V140,"")</f>
        <v>0.34127197633178008</v>
      </c>
      <c r="W140" s="13" t="str">
        <v>5 (5,2%)</v>
      </c>
      <c r="X140" s="13" t="str">
        <v>2 (0,4%)</v>
      </c>
      <c r="Y140" s="13" t="str">
        <f>IF(AND($F140="yes",'Fisher''s exact'!AD140&lt;&gt;""),'Fisher''s exact'!AD140,"-")</f>
        <v>-</v>
      </c>
      <c r="Z140" s="53">
        <f>IF('Fisher''s exact'!AA140&lt;&gt;"",'Fisher''s exact'!AA140,"")</f>
        <v>0.41443986957120871</v>
      </c>
      <c r="AA140" s="13" t="str">
        <v>5 (5,2%)</v>
      </c>
      <c r="AB140" s="13" t="str">
        <v>3 (0,5%)</v>
      </c>
      <c r="AC140" s="13" t="str">
        <f>IF(AND($F140="yes",'Fisher''s exact'!AH140&lt;&gt;""),'Fisher''s exact'!AH140,"-")</f>
        <v>-</v>
      </c>
      <c r="AD140" s="53">
        <f>IF('Fisher''s exact'!AE140&lt;&gt;"",'Fisher''s exact'!AE140,"")</f>
        <v>3.0219780219780219</v>
      </c>
    </row>
    <row r="141" spans="1:30" x14ac:dyDescent="0.25">
      <c r="A141" s="17">
        <v>139</v>
      </c>
      <c r="B141" s="194"/>
      <c r="C141" s="179"/>
      <c r="D141" s="24" t="s">
        <v>126</v>
      </c>
      <c r="E141" s="13" t="str">
        <v>Nominal</v>
      </c>
      <c r="G141" s="13" t="str">
        <v>1 (3,8%)</v>
      </c>
      <c r="H141" s="13" t="str">
        <v>6 (4,8%)</v>
      </c>
      <c r="I141" s="13" t="str">
        <f>IF(AND($F141="yes",'Fisher''s exact'!J141&lt;&gt;""),'Fisher''s exact'!J141,"-")</f>
        <v>-</v>
      </c>
      <c r="K141" s="13" t="str">
        <v>4 (7,8%)</v>
      </c>
      <c r="L141" s="13" t="str">
        <v>5 (5%)</v>
      </c>
      <c r="M141" s="13" t="str">
        <f>IF(AND($F141="yes",'Fisher''s exact'!O141&lt;&gt;""),'Fisher''s exact'!O141,"-")</f>
        <v>-</v>
      </c>
      <c r="N141" s="53"/>
      <c r="O141" s="13" t="str">
        <v>0 (0%)</v>
      </c>
      <c r="P141" s="13" t="str">
        <v>7 (5,6%)</v>
      </c>
      <c r="Q141" s="13" t="str">
        <f>IF(AND($F141="yes",'Fisher''s exact'!T141&lt;&gt;""),'Fisher''s exact'!T141,"-")</f>
        <v>-</v>
      </c>
      <c r="R141" s="53">
        <f>IF('Fisher''s exact'!Q141&lt;&gt;"",'Fisher''s exact'!Q141,"")</f>
        <v>0.35363320718096802</v>
      </c>
      <c r="S141" s="13" t="str">
        <v>0 (0%)</v>
      </c>
      <c r="T141" s="13" t="str">
        <v>5 (4,5%)</v>
      </c>
      <c r="U141" s="13" t="str">
        <f>IF(AND($F141="yes",'Fisher''s exact'!Y141&lt;&gt;""),'Fisher''s exact'!Y141,"-")</f>
        <v>-</v>
      </c>
      <c r="V141" s="53">
        <f>IF('Fisher''s exact'!V141&lt;&gt;"",'Fisher''s exact'!V141,"")</f>
        <v>0.19052616389615709</v>
      </c>
      <c r="W141" s="13" t="str">
        <v>4 (4,2%)</v>
      </c>
      <c r="X141" s="13" t="str">
        <v>2 (0,4%)</v>
      </c>
      <c r="Y141" s="13" t="str">
        <f>IF(AND($F141="yes",'Fisher''s exact'!AD141&lt;&gt;""),'Fisher''s exact'!AD141,"-")</f>
        <v>-</v>
      </c>
      <c r="Z141" s="53">
        <f>IF('Fisher''s exact'!AA141&lt;&gt;"",'Fisher''s exact'!AA141,"")</f>
        <v>0.70883879342763656</v>
      </c>
      <c r="AA141" s="13" t="str">
        <v>4 (4,2%)</v>
      </c>
      <c r="AB141" s="13" t="str">
        <v>3 (0,5%)</v>
      </c>
      <c r="AC141" s="13" t="str">
        <f>IF(AND($F141="yes",'Fisher''s exact'!AH141&lt;&gt;""),'Fisher''s exact'!AH141,"-")</f>
        <v>-</v>
      </c>
      <c r="AD141" s="53">
        <f>IF('Fisher''s exact'!AE141&lt;&gt;"",'Fisher''s exact'!AE141,"")</f>
        <v>0.76811594202898548</v>
      </c>
    </row>
    <row r="142" spans="1:30" x14ac:dyDescent="0.25">
      <c r="A142" s="17">
        <v>140</v>
      </c>
      <c r="B142" s="194"/>
      <c r="C142" s="179"/>
      <c r="D142" s="24" t="s">
        <v>127</v>
      </c>
      <c r="E142" s="13" t="str">
        <v>Nominal</v>
      </c>
      <c r="G142" s="13" t="str">
        <v>1 (3,8%)</v>
      </c>
      <c r="H142" s="13" t="str">
        <v>4 (3,2%)</v>
      </c>
      <c r="I142" s="13" t="str">
        <f>IF(AND($F142="yes",'Fisher''s exact'!J142&lt;&gt;""),'Fisher''s exact'!J142,"-")</f>
        <v>-</v>
      </c>
      <c r="K142" s="13" t="str">
        <v>2 (3,9%)</v>
      </c>
      <c r="L142" s="13" t="str">
        <v>3 (3%)</v>
      </c>
      <c r="M142" s="13" t="str">
        <f>IF(AND($F142="yes",'Fisher''s exact'!O142&lt;&gt;""),'Fisher''s exact'!O142,"-")</f>
        <v>-</v>
      </c>
      <c r="N142" s="53"/>
      <c r="O142" s="13" t="str">
        <v>0 (0%)</v>
      </c>
      <c r="P142" s="13" t="str">
        <v>4 (3,2%)</v>
      </c>
      <c r="Q142" s="13" t="str">
        <f>IF(AND($F142="yes",'Fisher''s exact'!T142&lt;&gt;""),'Fisher''s exact'!T142,"-")</f>
        <v>-</v>
      </c>
      <c r="R142" s="53">
        <f>IF('Fisher''s exact'!Q142&lt;&gt;"",'Fisher''s exact'!Q142,"")</f>
        <v>0.58640942758511727</v>
      </c>
      <c r="S142" s="13" t="str">
        <v>0 (0%)</v>
      </c>
      <c r="T142" s="13" t="str">
        <v>4 (3,6%)</v>
      </c>
      <c r="U142" s="13" t="str">
        <f>IF(AND($F142="yes",'Fisher''s exact'!Y142&lt;&gt;""),'Fisher''s exact'!Y142,"-")</f>
        <v>-</v>
      </c>
      <c r="V142" s="53">
        <f>IF('Fisher''s exact'!V142&lt;&gt;"",'Fisher''s exact'!V142,"")</f>
        <v>0.32633263232751858</v>
      </c>
      <c r="W142" s="13" t="str">
        <v>2 (2,1%)</v>
      </c>
      <c r="X142" s="13" t="str">
        <v>2 (0,4%)</v>
      </c>
      <c r="Y142" s="13" t="str">
        <f>IF(AND($F142="yes",'Fisher''s exact'!AD142&lt;&gt;""),'Fisher''s exact'!AD142,"-")</f>
        <v>-</v>
      </c>
      <c r="Z142" s="53">
        <f>IF('Fisher''s exact'!AA142&lt;&gt;"",'Fisher''s exact'!AA142,"")</f>
        <v>0.35817447742422182</v>
      </c>
      <c r="AA142" s="13" t="str">
        <v>2 (2,1%)</v>
      </c>
      <c r="AB142" s="13" t="str">
        <v>2 (0,4%)</v>
      </c>
      <c r="AC142" s="13" t="str">
        <f>IF(AND($F142="yes",'Fisher''s exact'!AH142&lt;&gt;""),'Fisher''s exact'!AH142,"-")</f>
        <v>-</v>
      </c>
      <c r="AD142" s="53">
        <f>IF('Fisher''s exact'!AE142&lt;&gt;"",'Fisher''s exact'!AE142,"")</f>
        <v>0.37588652482269502</v>
      </c>
    </row>
    <row r="143" spans="1:30" x14ac:dyDescent="0.25">
      <c r="A143" s="17">
        <v>141</v>
      </c>
      <c r="B143" s="194"/>
      <c r="C143" s="179"/>
      <c r="D143" s="24" t="s">
        <v>112</v>
      </c>
      <c r="E143" s="13" t="str">
        <v>Nominal</v>
      </c>
      <c r="G143" s="13" t="str">
        <v>0 (0%)</v>
      </c>
      <c r="H143" s="13" t="str">
        <v>2 (1,6%)</v>
      </c>
      <c r="I143" s="13" t="str">
        <f>IF(AND($F143="yes",'Fisher''s exact'!J143&lt;&gt;""),'Fisher''s exact'!J143,"-")</f>
        <v>-</v>
      </c>
      <c r="K143" s="13" t="str">
        <v>1 (2%)</v>
      </c>
      <c r="L143" s="13" t="str">
        <v>2 (2%)</v>
      </c>
      <c r="M143" s="13" t="str">
        <f>IF(AND($F143="yes",'Fisher''s exact'!O143&lt;&gt;""),'Fisher''s exact'!O143,"-")</f>
        <v>-</v>
      </c>
      <c r="N143" s="53"/>
      <c r="O143" s="13" t="str">
        <v>0 (0%)</v>
      </c>
      <c r="P143" s="13" t="str">
        <v>2 (1,6%)</v>
      </c>
      <c r="Q143" s="13" t="str">
        <f>IF(AND($F143="yes",'Fisher''s exact'!T143&lt;&gt;""),'Fisher''s exact'!T143,"-")</f>
        <v>-</v>
      </c>
      <c r="R143" s="53">
        <f>IF('Fisher''s exact'!Q143&lt;&gt;"",'Fisher''s exact'!Q143,"")</f>
        <v>1</v>
      </c>
      <c r="S143" s="13" t="str">
        <v>0 (0%)</v>
      </c>
      <c r="T143" s="13" t="str">
        <v>1 (0,9%)</v>
      </c>
      <c r="U143" s="13" t="str">
        <f>IF(AND($F143="yes",'Fisher''s exact'!Y143&lt;&gt;""),'Fisher''s exact'!Y143,"-")</f>
        <v>-</v>
      </c>
      <c r="V143" s="53">
        <f>IF('Fisher''s exact'!V143&lt;&gt;"",'Fisher''s exact'!V143,"")</f>
        <v>1</v>
      </c>
      <c r="W143" s="13" t="str">
        <v>1 (1%)</v>
      </c>
      <c r="X143" s="13" t="str">
        <v>1 (0,2%)</v>
      </c>
      <c r="Y143" s="13" t="str">
        <f>IF(AND($F143="yes",'Fisher''s exact'!AD143&lt;&gt;""),'Fisher''s exact'!AD143,"-")</f>
        <v>-</v>
      </c>
      <c r="Z143" s="53">
        <f>IF('Fisher''s exact'!AA143&lt;&gt;"",'Fisher''s exact'!AA143,"")</f>
        <v>1</v>
      </c>
      <c r="AA143" s="13" t="str">
        <v>1 (1%)</v>
      </c>
      <c r="AB143" s="13" t="str">
        <v>2 (0,4%)</v>
      </c>
      <c r="AC143" s="13" t="str">
        <f>IF(AND($F143="yes",'Fisher''s exact'!AH143&lt;&gt;""),'Fisher''s exact'!AH143,"-")</f>
        <v>-</v>
      </c>
      <c r="AD143" s="53">
        <f>IF('Fisher''s exact'!AE143&lt;&gt;"",'Fisher''s exact'!AE143,"")</f>
        <v>0.57894736842105265</v>
      </c>
    </row>
    <row r="144" spans="1:30" x14ac:dyDescent="0.25">
      <c r="A144" s="17">
        <v>142</v>
      </c>
      <c r="B144" s="194"/>
      <c r="C144" s="179"/>
      <c r="D144" s="24" t="s">
        <v>113</v>
      </c>
      <c r="E144" s="13" t="str">
        <v>Nominal</v>
      </c>
      <c r="G144" s="13" t="str">
        <v>0 (0%)</v>
      </c>
      <c r="H144" s="13" t="str">
        <v>1 (0,8%)</v>
      </c>
      <c r="I144" s="13" t="str">
        <f>IF(AND($F144="yes",'Fisher''s exact'!J144&lt;&gt;""),'Fisher''s exact'!J144,"-")</f>
        <v>-</v>
      </c>
      <c r="K144" s="13" t="str">
        <v>1 (2%)</v>
      </c>
      <c r="L144" s="13" t="str">
        <v>1 (1%)</v>
      </c>
      <c r="M144" s="13" t="e">
        <f>IF(AND($F144="yes",'Fisher''s exact'!O144&lt;&gt;""),'Fisher''s exact'!O144,"-")</f>
        <v>#VALUE!</v>
      </c>
      <c r="N144" s="53"/>
      <c r="O144" s="13" t="str">
        <v>0 (0%)</v>
      </c>
      <c r="P144" s="13" t="str">
        <v>1 (0,8%)</v>
      </c>
      <c r="Q144" s="13" t="str">
        <f>IF(AND($F144="yes",'Fisher''s exact'!T144&lt;&gt;""),'Fisher''s exact'!T144,"-")</f>
        <v>-</v>
      </c>
      <c r="R144" s="53">
        <f>IF('Fisher''s exact'!Q144&lt;&gt;"",'Fisher''s exact'!Q144,"")</f>
        <v>1</v>
      </c>
      <c r="S144" s="13" t="str">
        <v>0 (0%)</v>
      </c>
      <c r="T144" s="13" t="str">
        <v>0 (0%)</v>
      </c>
      <c r="U144" s="13" t="str">
        <f>IF(AND($F144="yes",'Fisher''s exact'!Y144&lt;&gt;""),'Fisher''s exact'!Y144,"-")</f>
        <v>-</v>
      </c>
      <c r="V144" s="53">
        <f>IF('Fisher''s exact'!V144&lt;&gt;"",'Fisher''s exact'!V144,"")</f>
        <v>1</v>
      </c>
      <c r="W144" s="13" t="str">
        <v>1 (1%)</v>
      </c>
      <c r="X144" s="13" t="str">
        <v>0 (0%)</v>
      </c>
      <c r="Y144" s="13" t="e">
        <f>IF(AND($F144="yes",'Fisher''s exact'!AD144&lt;&gt;""),'Fisher''s exact'!AD144,"-")</f>
        <v>#VALUE!</v>
      </c>
      <c r="Z144" s="53">
        <f>IF('Fisher''s exact'!AA144&lt;&gt;"",'Fisher''s exact'!AA144,"")</f>
        <v>1</v>
      </c>
      <c r="AA144" s="13" t="str">
        <v>1 (1%)</v>
      </c>
      <c r="AB144" s="13" t="str">
        <v>1 (0,2%)</v>
      </c>
      <c r="AC144" s="13" t="str">
        <f>IF(AND($F144="yes",'Fisher''s exact'!AH144&lt;&gt;""),'Fisher''s exact'!AH144,"-")</f>
        <v>-</v>
      </c>
      <c r="AD144" s="53" t="str">
        <f>IF('Fisher''s exact'!AE144&lt;&gt;"",'Fisher''s exact'!AE144,"")</f>
        <v>inf</v>
      </c>
    </row>
    <row r="145" spans="1:30" x14ac:dyDescent="0.25">
      <c r="A145" s="17">
        <v>143</v>
      </c>
      <c r="B145" s="194"/>
      <c r="C145" s="179"/>
      <c r="D145" s="24" t="s">
        <v>105</v>
      </c>
      <c r="E145" s="13" t="str">
        <v>Nominal</v>
      </c>
      <c r="F145" s="13" t="s">
        <v>220</v>
      </c>
      <c r="G145" s="13" t="str">
        <v>15 (57,7%)</v>
      </c>
      <c r="H145" s="13" t="str">
        <v>91 (72,2%)</v>
      </c>
      <c r="I145" s="13" t="str">
        <f>IF(AND($F145="yes",'Fisher''s exact'!J145&lt;&gt;""),'Fisher''s exact'!J145,"-")</f>
        <v>0,5 (0,21;1,21)</v>
      </c>
      <c r="J145" s="53">
        <f>IF('Fisher''s exact'!G145&lt;&gt;"",'Fisher''s exact'!G145,"")</f>
        <v>0.15613091643923441</v>
      </c>
      <c r="K145" s="13" t="str">
        <v>37 (72,5%)</v>
      </c>
      <c r="L145" s="13" t="str">
        <v>71 (70,3%)</v>
      </c>
      <c r="M145" s="13" t="str">
        <f>IF(AND($F145="yes",'Fisher''s exact'!O145&lt;&gt;""),'Fisher''s exact'!O145,"-")</f>
        <v>1,17 (0,56;2,47)</v>
      </c>
      <c r="N145" s="53">
        <f>IF('Fisher''s exact'!L145&lt;&gt;"",'Fisher''s exact'!L145,"")</f>
        <v>0.71118071406829275</v>
      </c>
      <c r="O145" s="13" t="str">
        <v>16 (59,3%)</v>
      </c>
      <c r="P145" s="13" t="str">
        <v>90 (72%)</v>
      </c>
      <c r="Q145" s="13" t="str">
        <f>IF(AND($F145="yes",'Fisher''s exact'!T145&lt;&gt;""),'Fisher''s exact'!T145,"-")</f>
        <v>0,54 (0,23;1,29)</v>
      </c>
      <c r="R145" s="53">
        <f>IF('Fisher''s exact'!Q145&lt;&gt;"",'Fisher''s exact'!Q145,"")</f>
        <v>0.170461540144067</v>
      </c>
      <c r="S145" s="13" t="str">
        <v>14 (35%)</v>
      </c>
      <c r="T145" s="13" t="str">
        <v>76 (67,9%)</v>
      </c>
      <c r="U145" s="13" t="str">
        <f>IF(AND($F145="yes",'Fisher''s exact'!Y145&lt;&gt;""),'Fisher''s exact'!Y145,"-")</f>
        <v>0,11 (0,05;0,25)</v>
      </c>
      <c r="V145" s="53">
        <f>IF('Fisher''s exact'!V145&lt;&gt;"",'Fisher''s exact'!V145,"")</f>
        <v>4.0614587392268542E-8</v>
      </c>
      <c r="W145" s="13" t="str">
        <v>56 (58,3%)</v>
      </c>
      <c r="X145" s="13" t="str">
        <v>36 (6,4%)</v>
      </c>
      <c r="Y145" s="13" t="str">
        <f>IF(AND($F145="yes",'Fisher''s exact'!AD145&lt;&gt;""),'Fisher''s exact'!AD145,"-")</f>
        <v>0,14 (0,05;0,38)</v>
      </c>
      <c r="Z145" s="53">
        <f>IF('Fisher''s exact'!AA145&lt;&gt;"",'Fisher''s exact'!AA145,"")</f>
        <v>1.4983219605774211E-5</v>
      </c>
      <c r="AA145" s="13" t="str">
        <v>42 (43,8%)</v>
      </c>
      <c r="AB145" s="13" t="str">
        <v>60 (10,6%)</v>
      </c>
      <c r="AC145" s="13">
        <f>IF(AND($F145="yes",'Fisher''s exact'!AH145&lt;&gt;""),'Fisher''s exact'!AH145,"-")</f>
        <v>0.375</v>
      </c>
      <c r="AD145" s="53">
        <f>IF('Fisher''s exact'!AE145&lt;&gt;"",'Fisher''s exact'!AE145,"")</f>
        <v>0.1372549019607843</v>
      </c>
    </row>
    <row r="146" spans="1:30" x14ac:dyDescent="0.25">
      <c r="A146" s="17">
        <v>144</v>
      </c>
      <c r="B146" s="194"/>
      <c r="C146" s="179"/>
      <c r="D146" s="24" t="s">
        <v>106</v>
      </c>
      <c r="E146" s="13" t="str">
        <v>Nominal</v>
      </c>
      <c r="G146" s="13" t="str">
        <v>0 (0%)</v>
      </c>
      <c r="H146" s="13" t="str">
        <v>9 (7,1%)</v>
      </c>
      <c r="I146" s="13" t="str">
        <f>IF(AND($F146="yes",'Fisher''s exact'!J146&lt;&gt;""),'Fisher''s exact'!J146,"-")</f>
        <v>-</v>
      </c>
      <c r="K146" s="13" t="str">
        <v>6 (11,8%)</v>
      </c>
      <c r="L146" s="13" t="str">
        <v>6 (5,9%)</v>
      </c>
      <c r="M146" s="13" t="str">
        <f>IF(AND($F146="yes",'Fisher''s exact'!O146&lt;&gt;""),'Fisher''s exact'!O146,"-")</f>
        <v>-</v>
      </c>
      <c r="N146" s="53"/>
      <c r="O146" s="13" t="str">
        <v>1 (3,7%)</v>
      </c>
      <c r="P146" s="13" t="str">
        <v>8 (6,4%)</v>
      </c>
      <c r="Q146" s="13" t="str">
        <f>IF(AND($F146="yes",'Fisher''s exact'!T146&lt;&gt;""),'Fisher''s exact'!T146,"-")</f>
        <v>-</v>
      </c>
      <c r="R146" s="53">
        <f>IF('Fisher''s exact'!Q146&lt;&gt;"",'Fisher''s exact'!Q146,"")</f>
        <v>1</v>
      </c>
      <c r="S146" s="13" t="str">
        <v>1 (2,5%)</v>
      </c>
      <c r="T146" s="13" t="str">
        <v>8 (7,1%)</v>
      </c>
      <c r="U146" s="13" t="str">
        <f>IF(AND($F146="yes",'Fisher''s exact'!Y146&lt;&gt;""),'Fisher''s exact'!Y146,"-")</f>
        <v>-</v>
      </c>
      <c r="V146" s="53">
        <f>IF('Fisher''s exact'!V146&lt;&gt;"",'Fisher''s exact'!V146,"")</f>
        <v>0.44648939486182099</v>
      </c>
      <c r="W146" s="13" t="str">
        <v>7 (7,3%)</v>
      </c>
      <c r="X146" s="13" t="str">
        <v>4 (0,7%)</v>
      </c>
      <c r="Y146" s="13" t="str">
        <f>IF(AND($F146="yes",'Fisher''s exact'!AD146&lt;&gt;""),'Fisher''s exact'!AD146,"-")</f>
        <v>-</v>
      </c>
      <c r="Z146" s="53">
        <f>IF('Fisher''s exact'!AA146&lt;&gt;"",'Fisher''s exact'!AA146,"")</f>
        <v>0.48645187185598682</v>
      </c>
      <c r="AA146" s="13" t="str">
        <v>6 (6,3%)</v>
      </c>
      <c r="AB146" s="13" t="str">
        <v>4 (0,7%)</v>
      </c>
      <c r="AC146" s="13" t="str">
        <f>IF(AND($F146="yes",'Fisher''s exact'!AH146&lt;&gt;""),'Fisher''s exact'!AH146,"-")</f>
        <v>-</v>
      </c>
      <c r="AD146" s="53">
        <f>IF('Fisher''s exact'!AE146&lt;&gt;"",'Fisher''s exact'!AE146,"")</f>
        <v>2.1235955056179781</v>
      </c>
    </row>
    <row r="147" spans="1:30" x14ac:dyDescent="0.25">
      <c r="A147" s="17">
        <v>145</v>
      </c>
      <c r="B147" s="194"/>
      <c r="C147" s="179"/>
      <c r="D147" s="24" t="s">
        <v>107</v>
      </c>
      <c r="E147" s="13" t="str">
        <v>Nominal</v>
      </c>
      <c r="F147" s="13" t="s">
        <v>220</v>
      </c>
      <c r="G147" s="13" t="str">
        <v>8 (30,8%)</v>
      </c>
      <c r="H147" s="13" t="str">
        <v>46 (36,5%)</v>
      </c>
      <c r="I147" s="13" t="str">
        <f>IF(AND($F147="yes",'Fisher''s exact'!J147&lt;&gt;""),'Fisher''s exact'!J147,"-")</f>
        <v>0,77 (0,31;1,92)</v>
      </c>
      <c r="J147" s="53">
        <f>IF('Fisher''s exact'!G147&lt;&gt;"",'Fisher''s exact'!G147,"")</f>
        <v>0.65715546670458691</v>
      </c>
      <c r="K147" s="13" t="str">
        <v>21 (41,2%)</v>
      </c>
      <c r="L147" s="13" t="str">
        <v>39 (38,6%)</v>
      </c>
      <c r="M147" s="13" t="str">
        <f>IF(AND($F147="yes",'Fisher''s exact'!O147&lt;&gt;""),'Fisher''s exact'!O147,"-")</f>
        <v>1,44 (0,72;2,89)</v>
      </c>
      <c r="N147" s="53">
        <f>IF('Fisher''s exact'!L147&lt;&gt;"",'Fisher''s exact'!L147,"")</f>
        <v>0.36982548333040532</v>
      </c>
      <c r="O147" s="13" t="str">
        <v>4 (14,8%)</v>
      </c>
      <c r="P147" s="13" t="str">
        <v>43 (34,4%)</v>
      </c>
      <c r="Q147" s="13" t="str">
        <f>IF(AND($F147="yes",'Fisher''s exact'!T147&lt;&gt;""),'Fisher''s exact'!T147,"-")</f>
        <v>0,26 (0,09;0,8)</v>
      </c>
      <c r="R147" s="53">
        <f>IF('Fisher''s exact'!Q147&lt;&gt;"",'Fisher''s exact'!Q147,"")</f>
        <v>1.440471339382661E-2</v>
      </c>
      <c r="S147" s="13" t="str">
        <v>9 (22,5%)</v>
      </c>
      <c r="T147" s="13" t="str">
        <v>37 (33%)</v>
      </c>
      <c r="U147" s="13" t="str">
        <f>IF(AND($F147="yes",'Fisher''s exact'!Y147&lt;&gt;""),'Fisher''s exact'!Y147,"-")</f>
        <v>0,43 (0,19;0,99)</v>
      </c>
      <c r="V147" s="53">
        <f>IF('Fisher''s exact'!V147&lt;&gt;"",'Fisher''s exact'!V147,"")</f>
        <v>5.4666656325261492E-2</v>
      </c>
      <c r="W147" s="13" t="str">
        <v>28 (29,2%)</v>
      </c>
      <c r="X147" s="13" t="str">
        <v>18 (3,2%)</v>
      </c>
      <c r="Y147" s="13" t="str">
        <f>IF(AND($F147="yes",'Fisher''s exact'!AD147&lt;&gt;""),'Fisher''s exact'!AD147,"-")</f>
        <v>0,48 (0,24;0,94)</v>
      </c>
      <c r="Z147" s="53">
        <f>IF('Fisher''s exact'!AA147&lt;&gt;"",'Fisher''s exact'!AA147,"")</f>
        <v>3.636829839470837E-2</v>
      </c>
      <c r="AA147" s="13" t="str">
        <v>23 (24%)</v>
      </c>
      <c r="AB147" s="13" t="str">
        <v>34 (6%)</v>
      </c>
      <c r="AC147" s="13">
        <f>IF(AND($F147="yes",'Fisher''s exact'!AH147&lt;&gt;""),'Fisher''s exact'!AH147,"-")</f>
        <v>0.94299999999999995</v>
      </c>
      <c r="AD147" s="53">
        <f>IF('Fisher''s exact'!AE147&lt;&gt;"",'Fisher''s exact'!AE147,"")</f>
        <v>0.47511312217194568</v>
      </c>
    </row>
    <row r="148" spans="1:30" x14ac:dyDescent="0.25">
      <c r="A148" s="17">
        <v>146</v>
      </c>
      <c r="B148" s="194"/>
      <c r="C148" s="179"/>
      <c r="D148" s="24" t="s">
        <v>108</v>
      </c>
      <c r="E148" s="13" t="str">
        <v>Nominal</v>
      </c>
      <c r="F148" s="13" t="s">
        <v>220</v>
      </c>
      <c r="G148" s="13" t="str">
        <v>7 (26,9%)</v>
      </c>
      <c r="H148" s="13" t="str">
        <v>17 (13,5%)</v>
      </c>
      <c r="I148" s="13" t="str">
        <f>IF(AND($F148="yes",'Fisher''s exact'!J148&lt;&gt;""),'Fisher''s exact'!J148,"-")</f>
        <v>2,36 (0,86;6,46)</v>
      </c>
      <c r="J148" s="53">
        <f>IF('Fisher''s exact'!G148&lt;&gt;"",'Fisher''s exact'!G148,"")</f>
        <v>0.13447668544689029</v>
      </c>
      <c r="K148" s="13" t="str">
        <v>9 (17,6%)</v>
      </c>
      <c r="L148" s="13" t="str">
        <v>18 (17,8%)</v>
      </c>
      <c r="M148" s="13" t="str">
        <f>IF(AND($F148="yes",'Fisher''s exact'!O148&lt;&gt;""),'Fisher''s exact'!O148,"-")</f>
        <v>1,23 (0,5;3,04)</v>
      </c>
      <c r="N148" s="53">
        <f>IF('Fisher''s exact'!L148&lt;&gt;"",'Fisher''s exact'!L148,"")</f>
        <v>0.64530193585878581</v>
      </c>
      <c r="O148" s="13" t="str">
        <v>6 (22,2%)</v>
      </c>
      <c r="P148" s="13" t="str">
        <v>22 (17,6%)</v>
      </c>
      <c r="Q148" s="13" t="str">
        <f>IF(AND($F148="yes",'Fisher''s exact'!T148&lt;&gt;""),'Fisher''s exact'!T148,"-")</f>
        <v>1,7 (0,6;4,78)</v>
      </c>
      <c r="R148" s="53">
        <f>IF('Fisher''s exact'!Q148&lt;&gt;"",'Fisher''s exact'!Q148,"")</f>
        <v>0.38104202956590572</v>
      </c>
      <c r="S148" s="13" t="str">
        <v>1 (2,5%)</v>
      </c>
      <c r="T148" s="13" t="str">
        <v>20 (17,9%)</v>
      </c>
      <c r="U148" s="13" t="str">
        <f>IF(AND($F148="yes",'Fisher''s exact'!Y148&lt;&gt;""),'Fisher''s exact'!Y148,"-")</f>
        <v>0,1 (0,01;0,76)</v>
      </c>
      <c r="V148" s="53">
        <f>IF('Fisher''s exact'!V148&lt;&gt;"",'Fisher''s exact'!V148,"")</f>
        <v>5.1278699659777086E-3</v>
      </c>
      <c r="W148" s="13" t="str">
        <v>16 (16,7%)</v>
      </c>
      <c r="X148" s="13" t="str">
        <v>13 (2,3%)</v>
      </c>
      <c r="Y148" s="13" t="str">
        <f>IF(AND($F148="yes",'Fisher''s exact'!AD148&lt;&gt;""),'Fisher''s exact'!AD148,"-")</f>
        <v>1,2 (0,48;3,01)</v>
      </c>
      <c r="Z148" s="53">
        <f>IF('Fisher''s exact'!AA148&lt;&gt;"",'Fisher''s exact'!AA148,"")</f>
        <v>0.81917924855884183</v>
      </c>
      <c r="AA148" s="13" t="str">
        <v>13 (13,5%)</v>
      </c>
      <c r="AB148" s="13" t="str">
        <v>15 (2,7%)</v>
      </c>
      <c r="AC148" s="13">
        <f>IF(AND($F148="yes",'Fisher''s exact'!AH148&lt;&gt;""),'Fisher''s exact'!AH148,"-")</f>
        <v>3.0139999999999998</v>
      </c>
      <c r="AD148" s="53">
        <f>IF('Fisher''s exact'!AE148&lt;&gt;"",'Fisher''s exact'!AE148,"")</f>
        <v>1.2</v>
      </c>
    </row>
    <row r="149" spans="1:30" x14ac:dyDescent="0.25">
      <c r="A149" s="17">
        <v>147</v>
      </c>
      <c r="B149" s="194"/>
      <c r="C149" s="179"/>
      <c r="D149" s="163" t="s">
        <v>607</v>
      </c>
      <c r="E149" s="13" t="str">
        <v>Nominal</v>
      </c>
      <c r="G149" s="13" t="str">
        <v>15 (57,7%)</v>
      </c>
      <c r="H149" s="13" t="str">
        <v>63 (50%)</v>
      </c>
      <c r="K149" s="13" t="str">
        <v>30 (58,8%)</v>
      </c>
      <c r="L149" s="13" t="str">
        <v>57 (56,4%)</v>
      </c>
      <c r="M149" s="13"/>
      <c r="N149" s="53"/>
      <c r="O149" s="13" t="str">
        <v>10 (37%)</v>
      </c>
      <c r="P149" s="13" t="str">
        <v>65 (52%)</v>
      </c>
      <c r="Q149" s="13"/>
      <c r="R149" s="53"/>
      <c r="S149" s="13" t="str">
        <v>10 (25%)</v>
      </c>
      <c r="T149" s="13" t="str">
        <v>57 (50,9%)</v>
      </c>
      <c r="U149" s="13"/>
      <c r="V149" s="53"/>
      <c r="W149" s="13" t="str">
        <v>44 (45,8%)</v>
      </c>
      <c r="X149" s="13" t="str">
        <v>31 (5,5%)</v>
      </c>
      <c r="Y149" s="13"/>
      <c r="Z149" s="53"/>
      <c r="AA149" s="13" t="str">
        <v>36 (37,5%)</v>
      </c>
      <c r="AB149" s="13" t="str">
        <v>49 (8,7%)</v>
      </c>
      <c r="AC149" s="13"/>
      <c r="AD149" s="53"/>
    </row>
    <row r="150" spans="1:30" x14ac:dyDescent="0.25">
      <c r="A150" s="17">
        <v>148</v>
      </c>
      <c r="B150" s="194"/>
      <c r="C150" s="179"/>
      <c r="D150" s="24" t="s">
        <v>109</v>
      </c>
      <c r="E150" s="13" t="str">
        <v>Nominal</v>
      </c>
      <c r="G150" s="13" t="str">
        <v>0 (0%)</v>
      </c>
      <c r="H150" s="13" t="str">
        <v>2 (1,6%)</v>
      </c>
      <c r="I150" s="13" t="str">
        <f>IF(AND($F150="yes",'Fisher''s exact'!J150&lt;&gt;""),'Fisher''s exact'!J150,"-")</f>
        <v>-</v>
      </c>
      <c r="K150" s="13" t="str">
        <v>2 (3,9%)</v>
      </c>
      <c r="L150" s="13" t="str">
        <v>2 (2%)</v>
      </c>
      <c r="M150" s="13" t="e">
        <f>IF(AND($F150="yes",'Fisher''s exact'!O150&lt;&gt;""),'Fisher''s exact'!O150,"-")</f>
        <v>#VALUE!</v>
      </c>
      <c r="N150" s="53"/>
      <c r="O150" s="13" t="str">
        <v>1 (3,7%)</v>
      </c>
      <c r="P150" s="13" t="str">
        <v>1 (0,8%)</v>
      </c>
      <c r="Q150" s="13" t="str">
        <f>IF(AND($F150="yes",'Fisher''s exact'!T150&lt;&gt;""),'Fisher''s exact'!T150,"-")</f>
        <v>-</v>
      </c>
      <c r="R150" s="53">
        <f>IF('Fisher''s exact'!Q150&lt;&gt;"",'Fisher''s exact'!Q150,"")</f>
        <v>0.32467758800975949</v>
      </c>
      <c r="S150" s="13" t="str">
        <v>0 (0%)</v>
      </c>
      <c r="T150" s="13" t="str">
        <v>1 (0,9%)</v>
      </c>
      <c r="U150" s="13" t="str">
        <f>IF(AND($F150="yes",'Fisher''s exact'!Y150&lt;&gt;""),'Fisher''s exact'!Y150,"-")</f>
        <v>-</v>
      </c>
      <c r="V150" s="53">
        <f>IF('Fisher''s exact'!V150&lt;&gt;"",'Fisher''s exact'!V150,"")</f>
        <v>1</v>
      </c>
      <c r="W150" s="13" t="str">
        <v>2 (2,1%)</v>
      </c>
      <c r="X150" s="13" t="str">
        <v>0 (0%)</v>
      </c>
      <c r="Y150" s="13" t="e">
        <f>IF(AND($F150="yes",'Fisher''s exact'!AD150&lt;&gt;""),'Fisher''s exact'!AD150,"-")</f>
        <v>#VALUE!</v>
      </c>
      <c r="Z150" s="53">
        <f>IF('Fisher''s exact'!AA150&lt;&gt;"",'Fisher''s exact'!AA150,"")</f>
        <v>0.5315440920181248</v>
      </c>
      <c r="AA150" s="13" t="str">
        <v>2 (2,1%)</v>
      </c>
      <c r="AB150" s="13" t="str">
        <v>1 (0,2%)</v>
      </c>
      <c r="AC150" s="13" t="str">
        <f>IF(AND($F150="yes",'Fisher''s exact'!AH150&lt;&gt;""),'Fisher''s exact'!AH150,"-")</f>
        <v>-</v>
      </c>
      <c r="AD150" s="53" t="str">
        <f>IF('Fisher''s exact'!AE150&lt;&gt;"",'Fisher''s exact'!AE150,"")</f>
        <v>inf</v>
      </c>
    </row>
    <row r="151" spans="1:30" x14ac:dyDescent="0.25">
      <c r="A151" s="17">
        <v>149</v>
      </c>
      <c r="B151" s="194"/>
      <c r="C151" s="179"/>
      <c r="D151" s="24" t="s">
        <v>110</v>
      </c>
      <c r="E151" s="13" t="str">
        <v>Nominal</v>
      </c>
      <c r="G151" s="13" t="str">
        <v>0 (0%)</v>
      </c>
      <c r="H151" s="13" t="str">
        <v>2 (1,6%)</v>
      </c>
      <c r="I151" s="13" t="str">
        <f>IF(AND($F151="yes",'Fisher''s exact'!J151&lt;&gt;""),'Fisher''s exact'!J151,"-")</f>
        <v>-</v>
      </c>
      <c r="K151" s="13" t="str">
        <v>2 (3,9%)</v>
      </c>
      <c r="L151" s="13" t="str">
        <v>2 (2%)</v>
      </c>
      <c r="M151" s="13" t="e">
        <f>IF(AND($F151="yes",'Fisher''s exact'!O151&lt;&gt;""),'Fisher''s exact'!O151,"-")</f>
        <v>#VALUE!</v>
      </c>
      <c r="N151" s="53"/>
      <c r="O151" s="13" t="str">
        <v>1 (3,7%)</v>
      </c>
      <c r="P151" s="13" t="str">
        <v>2 (1,6%)</v>
      </c>
      <c r="Q151" s="13" t="str">
        <f>IF(AND($F151="yes",'Fisher''s exact'!T151&lt;&gt;""),'Fisher''s exact'!T151,"-")</f>
        <v>-</v>
      </c>
      <c r="R151" s="53">
        <f>IF('Fisher''s exact'!Q151&lt;&gt;"",'Fisher''s exact'!Q151,"")</f>
        <v>0.32467758800975949</v>
      </c>
      <c r="S151" s="13" t="str">
        <v>1 (2,5%)</v>
      </c>
      <c r="T151" s="13" t="str">
        <v>1 (0,9%)</v>
      </c>
      <c r="U151" s="13" t="str">
        <f>IF(AND($F151="yes",'Fisher''s exact'!Y151&lt;&gt;""),'Fisher''s exact'!Y151,"-")</f>
        <v>-</v>
      </c>
      <c r="V151" s="53">
        <f>IF('Fisher''s exact'!V151&lt;&gt;"",'Fisher''s exact'!V151,"")</f>
        <v>0.45834785639595682</v>
      </c>
      <c r="W151" s="13" t="str">
        <v>1 (1%)</v>
      </c>
      <c r="X151" s="13" t="str">
        <v>1 (0,2%)</v>
      </c>
      <c r="Y151" s="13" t="str">
        <f>IF(AND($F151="yes",'Fisher''s exact'!AD151&lt;&gt;""),'Fisher''s exact'!AD151,"-")</f>
        <v>-</v>
      </c>
      <c r="Z151" s="53">
        <f>IF('Fisher''s exact'!AA151&lt;&gt;"",'Fisher''s exact'!AA151,"")</f>
        <v>1</v>
      </c>
      <c r="AA151" s="13" t="str">
        <v>2 (2,1%)</v>
      </c>
      <c r="AB151" s="13" t="str">
        <v>1 (0,2%)</v>
      </c>
      <c r="AC151" s="13" t="str">
        <f>IF(AND($F151="yes",'Fisher''s exact'!AH151&lt;&gt;""),'Fisher''s exact'!AH151,"-")</f>
        <v>-</v>
      </c>
      <c r="AD151" s="53">
        <f>IF('Fisher''s exact'!AE151&lt;&gt;"",'Fisher''s exact'!AE151,"")</f>
        <v>0.57894736842105265</v>
      </c>
    </row>
    <row r="152" spans="1:30" x14ac:dyDescent="0.25">
      <c r="A152" s="17">
        <v>150</v>
      </c>
      <c r="B152" s="194"/>
      <c r="C152" s="179"/>
      <c r="D152" s="24" t="s">
        <v>111</v>
      </c>
      <c r="E152" s="13" t="str">
        <v>Nominal</v>
      </c>
      <c r="G152" s="13" t="str">
        <v>0 (0%)</v>
      </c>
      <c r="H152" s="13" t="str">
        <v>6 (4,8%)</v>
      </c>
      <c r="I152" s="13" t="str">
        <f>IF(AND($F152="yes",'Fisher''s exact'!J152&lt;&gt;""),'Fisher''s exact'!J152,"-")</f>
        <v>-</v>
      </c>
      <c r="K152" s="13" t="str">
        <v>5 (9,8%)</v>
      </c>
      <c r="L152" s="13" t="str">
        <v>5 (5%)</v>
      </c>
      <c r="M152" s="13" t="str">
        <f>IF(AND($F152="yes",'Fisher''s exact'!O152&lt;&gt;""),'Fisher''s exact'!O152,"-")</f>
        <v>-</v>
      </c>
      <c r="N152" s="53"/>
      <c r="O152" s="13" t="str">
        <v>2 (7,4%)</v>
      </c>
      <c r="P152" s="13" t="str">
        <v>6 (4,8%)</v>
      </c>
      <c r="Q152" s="13" t="str">
        <f>IF(AND($F152="yes",'Fisher''s exact'!T152&lt;&gt;""),'Fisher''s exact'!T152,"-")</f>
        <v>-</v>
      </c>
      <c r="R152" s="53">
        <f>IF('Fisher''s exact'!Q152&lt;&gt;"",'Fisher''s exact'!Q152,"")</f>
        <v>0.2888618033791569</v>
      </c>
      <c r="S152" s="13" t="str">
        <v>1 (2,5%)</v>
      </c>
      <c r="T152" s="13" t="str">
        <v>4 (3,6%)</v>
      </c>
      <c r="U152" s="13" t="str">
        <f>IF(AND($F152="yes",'Fisher''s exact'!Y152&lt;&gt;""),'Fisher''s exact'!Y152,"-")</f>
        <v>-</v>
      </c>
      <c r="V152" s="53">
        <f>IF('Fisher''s exact'!V152&lt;&gt;"",'Fisher''s exact'!V152,"")</f>
        <v>1</v>
      </c>
      <c r="W152" s="13" t="str">
        <v>4 (4,2%)</v>
      </c>
      <c r="X152" s="13" t="str">
        <v>2 (0,4%)</v>
      </c>
      <c r="Y152" s="13" t="str">
        <f>IF(AND($F152="yes",'Fisher''s exact'!AD152&lt;&gt;""),'Fisher''s exact'!AD152,"-")</f>
        <v>-</v>
      </c>
      <c r="Z152" s="53">
        <f>IF('Fisher''s exact'!AA152&lt;&gt;"",'Fisher''s exact'!AA152,"")</f>
        <v>1</v>
      </c>
      <c r="AA152" s="13" t="str">
        <v>5 (5,2%)</v>
      </c>
      <c r="AB152" s="13" t="str">
        <v>3 (0,5%)</v>
      </c>
      <c r="AC152" s="13" t="str">
        <f>IF(AND($F152="yes",'Fisher''s exact'!AH152&lt;&gt;""),'Fisher''s exact'!AH152,"-")</f>
        <v>-</v>
      </c>
      <c r="AD152" s="53">
        <f>IF('Fisher''s exact'!AE152&lt;&gt;"",'Fisher''s exact'!AE152,"")</f>
        <v>1.173913043478261</v>
      </c>
    </row>
    <row r="153" spans="1:30" x14ac:dyDescent="0.25">
      <c r="A153" s="17">
        <v>151</v>
      </c>
      <c r="B153" s="194"/>
      <c r="C153" s="179"/>
      <c r="D153" s="24" t="s">
        <v>114</v>
      </c>
      <c r="E153" s="13" t="str">
        <v>Nominal</v>
      </c>
      <c r="F153" s="13" t="s">
        <v>220</v>
      </c>
      <c r="G153" s="13" t="str">
        <v>20 (76,9%)</v>
      </c>
      <c r="H153" s="13" t="str">
        <v>90 (71,4%)</v>
      </c>
      <c r="I153" s="13" t="str">
        <f>IF(AND($F153="yes",'Fisher''s exact'!J153&lt;&gt;""),'Fisher''s exact'!J153,"-")</f>
        <v>1,28 (0,48;3,46)</v>
      </c>
      <c r="J153" s="53">
        <f>IF('Fisher''s exact'!G153&lt;&gt;"",'Fisher''s exact'!G153,"")</f>
        <v>0.80889754741336362</v>
      </c>
      <c r="K153" s="13" t="str">
        <v>44 (86,3%)</v>
      </c>
      <c r="L153" s="13" t="str">
        <v>72 (71,3%)</v>
      </c>
      <c r="M153" s="13" t="str">
        <f>IF(AND($F153="yes",'Fisher''s exact'!O153&lt;&gt;""),'Fisher''s exact'!O153,"-")</f>
        <v>3,19 (1,3;7,83)</v>
      </c>
      <c r="N153" s="53">
        <f>IF('Fisher''s exact'!L153&lt;&gt;"",'Fisher''s exact'!L153,"")</f>
        <v>1.1328991456814831E-2</v>
      </c>
      <c r="O153" s="13" t="str">
        <v>19 (70,4%)</v>
      </c>
      <c r="P153" s="13" t="str">
        <v>90 (72%)</v>
      </c>
      <c r="Q153" s="13" t="str">
        <f>IF(AND($F153="yes",'Fisher''s exact'!T153&lt;&gt;""),'Fisher''s exact'!T153,"-")</f>
        <v>0,85 (0,34;2,13)</v>
      </c>
      <c r="R153" s="53">
        <f>IF('Fisher''s exact'!Q153&lt;&gt;"",'Fisher''s exact'!Q153,"")</f>
        <v>0.81162758245031541</v>
      </c>
      <c r="S153" s="13" t="str">
        <v>22 (55%)</v>
      </c>
      <c r="T153" s="13" t="str">
        <v>80 (71,4%)</v>
      </c>
      <c r="U153" s="13" t="str">
        <f>IF(AND($F153="yes",'Fisher''s exact'!Y153&lt;&gt;""),'Fisher''s exact'!Y153,"-")</f>
        <v>0,32 (0,15;0,69)</v>
      </c>
      <c r="V153" s="53">
        <f>IF('Fisher''s exact'!V153&lt;&gt;"",'Fisher''s exact'!V153,"")</f>
        <v>3.871981885460301E-3</v>
      </c>
      <c r="W153" s="13" t="str">
        <v>70 (72,9%)</v>
      </c>
      <c r="X153" s="13" t="str">
        <v>40 (7,1%)</v>
      </c>
      <c r="Y153" s="13" t="str">
        <f>IF(AND($F153="yes",'Fisher''s exact'!AD153&lt;&gt;""),'Fisher''s exact'!AD153,"-")</f>
        <v>0,98 (0,47;2,07)</v>
      </c>
      <c r="Z153" s="53">
        <f>IF('Fisher''s exact'!AA153&lt;&gt;"",'Fisher''s exact'!AA153,"")</f>
        <v>1</v>
      </c>
      <c r="AA153" s="13" t="str">
        <v>52 (54,2%)</v>
      </c>
      <c r="AB153" s="13" t="str">
        <v>62 (11%)</v>
      </c>
      <c r="AC153" s="13">
        <f>IF(AND($F153="yes",'Fisher''s exact'!AH153&lt;&gt;""),'Fisher''s exact'!AH153,"-")</f>
        <v>2.0710000000000002</v>
      </c>
      <c r="AD153" s="53">
        <f>IF('Fisher''s exact'!AE153&lt;&gt;"",'Fisher''s exact'!AE153,"")</f>
        <v>0.98499061913696062</v>
      </c>
    </row>
    <row r="154" spans="1:30" ht="15.75" x14ac:dyDescent="0.25">
      <c r="A154" s="17">
        <v>152</v>
      </c>
      <c r="B154" s="194"/>
      <c r="C154" s="179"/>
      <c r="D154" s="25" t="s">
        <v>58</v>
      </c>
      <c r="E154" s="13" t="str">
        <v>Nominal</v>
      </c>
      <c r="F154" s="13" t="s">
        <v>220</v>
      </c>
      <c r="G154" s="13" t="str">
        <v>9 (34,6%)</v>
      </c>
      <c r="H154" s="13" t="str">
        <v>9 (7,1%)</v>
      </c>
      <c r="I154" s="13" t="str">
        <f>IF(AND($F154="yes",'Fisher''s exact'!J154&lt;&gt;""),'Fisher''s exact'!J154,"-")</f>
        <v>6,88 (2,4;19,76)</v>
      </c>
      <c r="J154" s="53">
        <f>IF('Fisher''s exact'!G154&lt;&gt;"",'Fisher''s exact'!G154,"")</f>
        <v>5.7236789442408965E-4</v>
      </c>
      <c r="K154" s="13" t="str">
        <v>6 (11,8%)</v>
      </c>
      <c r="L154" s="13" t="str">
        <v>11 (10,9%)</v>
      </c>
      <c r="M154" s="13" t="str">
        <f>IF(AND($F154="yes",'Fisher''s exact'!O154&lt;&gt;""),'Fisher''s exact'!O154,"-")</f>
        <v>0,99 (0,35;2,81)</v>
      </c>
      <c r="N154" s="53">
        <f>IF('Fisher''s exact'!L154&lt;&gt;"",'Fisher''s exact'!L154,"")</f>
        <v>1</v>
      </c>
      <c r="O154" s="13" t="str">
        <v>2 (7,4%)</v>
      </c>
      <c r="P154" s="13" t="str">
        <v>13 (10,4%)</v>
      </c>
      <c r="Q154" s="13" t="str">
        <f>IF(AND($F154="yes",'Fisher''s exact'!T154&lt;&gt;""),'Fisher''s exact'!T154,"-")</f>
        <v>0,55 (0,12;2,52)</v>
      </c>
      <c r="R154" s="53">
        <f>IF('Fisher''s exact'!Q154&lt;&gt;"",'Fisher''s exact'!Q154,"")</f>
        <v>0.74200792311524211</v>
      </c>
      <c r="S154" s="13" t="str">
        <v>12 (30%)</v>
      </c>
      <c r="T154" s="13" t="str">
        <v>14 (12,5%)</v>
      </c>
      <c r="U154" s="13" t="str">
        <f>IF(AND($F154="yes",'Fisher''s exact'!Y154&lt;&gt;""),'Fisher''s exact'!Y154,"-")</f>
        <v>7,57 (2,61;21,96)</v>
      </c>
      <c r="V154" s="53">
        <f>IF('Fisher''s exact'!V154&lt;&gt;"",'Fisher''s exact'!V154,"")</f>
        <v>1.4725724758017151E-4</v>
      </c>
      <c r="W154" s="13" t="str">
        <v>18 (18,8%)</v>
      </c>
      <c r="X154" s="13" t="str">
        <v>9 (1,6%)</v>
      </c>
      <c r="Y154" s="13" t="e">
        <f>IF(AND($F154="yes",'Fisher''s exact'!AD154&lt;&gt;""),'Fisher''s exact'!AD154,"-")</f>
        <v>#VALUE!</v>
      </c>
      <c r="Z154" s="53">
        <f>IF('Fisher''s exact'!AA154&lt;&gt;"",'Fisher''s exact'!AA154,"")</f>
        <v>1.5762626851462529E-4</v>
      </c>
      <c r="AA154" s="13" t="str">
        <v>10 (10,4%)</v>
      </c>
      <c r="AB154" s="13" t="str">
        <v>10 (1,8%)</v>
      </c>
      <c r="AC154" s="13" t="str">
        <f>IF(AND($F154="yes",'Fisher''s exact'!AH154&lt;&gt;""),'Fisher''s exact'!AH154,"-")</f>
        <v>inf</v>
      </c>
      <c r="AD154" s="53" t="str">
        <f>IF('Fisher''s exact'!AE154&lt;&gt;"",'Fisher''s exact'!AE154,"")</f>
        <v>inf</v>
      </c>
    </row>
    <row r="155" spans="1:30" ht="15.75" x14ac:dyDescent="0.25">
      <c r="A155" s="17">
        <v>153</v>
      </c>
      <c r="B155" s="194"/>
      <c r="C155" s="179"/>
      <c r="D155" s="25" t="s">
        <v>59</v>
      </c>
      <c r="E155" s="13" t="str">
        <v>Nominal</v>
      </c>
      <c r="F155" s="13" t="s">
        <v>220</v>
      </c>
      <c r="G155" s="13" t="str">
        <v>13 (50%)</v>
      </c>
      <c r="H155" s="13" t="str">
        <v>52 (41,3%)</v>
      </c>
      <c r="I155" s="13" t="str">
        <f>IF(AND($F155="yes",'Fisher''s exact'!J155&lt;&gt;""),'Fisher''s exact'!J155,"-")</f>
        <v>1,42 (0,61;3,32)</v>
      </c>
      <c r="J155" s="53">
        <f>IF('Fisher''s exact'!G155&lt;&gt;"",'Fisher''s exact'!G155,"")</f>
        <v>0.51448918492862439</v>
      </c>
      <c r="K155" s="13" t="str">
        <v>20 (39,2%)</v>
      </c>
      <c r="L155" s="13" t="str">
        <v>38 (37,6%)</v>
      </c>
      <c r="M155" s="13" t="str">
        <f>IF(AND($F155="yes",'Fisher''s exact'!O155&lt;&gt;""),'Fisher''s exact'!O155,"-")</f>
        <v>0,8 (0,4;1,59)</v>
      </c>
      <c r="N155" s="53">
        <f>IF('Fisher''s exact'!L155&lt;&gt;"",'Fisher''s exact'!L155,"")</f>
        <v>0.60370346671695896</v>
      </c>
      <c r="O155" s="13" t="str">
        <v>10 (37%)</v>
      </c>
      <c r="P155" s="13" t="str">
        <v>53 (42,4%)</v>
      </c>
      <c r="Q155" s="13" t="str">
        <f>IF(AND($F155="yes",'Fisher''s exact'!T155&lt;&gt;""),'Fisher''s exact'!T155,"-")</f>
        <v>0,75 (0,32;1,76)</v>
      </c>
      <c r="R155" s="53">
        <f>IF('Fisher''s exact'!Q155&lt;&gt;"",'Fisher''s exact'!Q155,"")</f>
        <v>0.5296631767587372</v>
      </c>
      <c r="S155" s="13" t="str">
        <v>17 (42,5%)</v>
      </c>
      <c r="T155" s="13" t="str">
        <v>48 (42,9%)</v>
      </c>
      <c r="U155" s="13" t="str">
        <f>IF(AND($F155="yes",'Fisher''s exact'!Y155&lt;&gt;""),'Fisher''s exact'!Y155,"-")</f>
        <v>0,99 (0,48;2,05)</v>
      </c>
      <c r="V155" s="53">
        <f>IF('Fisher''s exact'!V155&lt;&gt;"",'Fisher''s exact'!V155,"")</f>
        <v>1</v>
      </c>
      <c r="W155" s="13" t="str">
        <v>38 (39,6%)</v>
      </c>
      <c r="X155" s="13" t="str">
        <v>19 (3,4%)</v>
      </c>
      <c r="Y155" s="13" t="str">
        <f>IF(AND($F155="yes",'Fisher''s exact'!AD155&lt;&gt;""),'Fisher''s exact'!AD155,"-")</f>
        <v>0,7 (0,36;1,37)</v>
      </c>
      <c r="Z155" s="53">
        <f>IF('Fisher''s exact'!AA155&lt;&gt;"",'Fisher''s exact'!AA155,"")</f>
        <v>0.31315651582944942</v>
      </c>
      <c r="AA155" s="13" t="str">
        <v>27 (28,1%)</v>
      </c>
      <c r="AB155" s="13" t="str">
        <v>32 (5,7%)</v>
      </c>
      <c r="AC155" s="13">
        <f>IF(AND($F155="yes",'Fisher''s exact'!AH155&lt;&gt;""),'Fisher''s exact'!AH155,"-")</f>
        <v>1.3680000000000001</v>
      </c>
      <c r="AD155" s="53">
        <f>IF('Fisher''s exact'!AE155&lt;&gt;"",'Fisher''s exact'!AE155,"")</f>
        <v>0.70370370370370372</v>
      </c>
    </row>
    <row r="156" spans="1:30" ht="15.75" x14ac:dyDescent="0.25">
      <c r="A156" s="17">
        <v>154</v>
      </c>
      <c r="B156" s="194"/>
      <c r="C156" s="180"/>
      <c r="D156" s="25" t="s">
        <v>60</v>
      </c>
      <c r="E156" s="13" t="str">
        <v>Nominal</v>
      </c>
      <c r="F156" s="13" t="s">
        <v>220</v>
      </c>
      <c r="G156" s="13" t="str">
        <v>4 (15,4%)</v>
      </c>
      <c r="H156" s="13" t="str">
        <v>63 (50%)</v>
      </c>
      <c r="I156" s="13" t="str">
        <f>IF(AND($F156="yes",'Fisher''s exact'!J156&lt;&gt;""),'Fisher''s exact'!J156,"-")</f>
        <v>0,17 (0,06;0,52)</v>
      </c>
      <c r="J156" s="53">
        <f>IF('Fisher''s exact'!G156&lt;&gt;"",'Fisher''s exact'!G156,"")</f>
        <v>8.990001819641735E-4</v>
      </c>
      <c r="K156" s="13" t="str">
        <v>25 (49%)</v>
      </c>
      <c r="L156" s="13" t="str">
        <v>51 (50,5%)</v>
      </c>
      <c r="M156" s="13" t="str">
        <f>IF(AND($F156="yes",'Fisher''s exact'!O156&lt;&gt;""),'Fisher''s exact'!O156,"-")</f>
        <v>1,25 (0,63;2,45)</v>
      </c>
      <c r="N156" s="53">
        <f>IF('Fisher''s exact'!L156&lt;&gt;"",'Fisher''s exact'!L156,"")</f>
        <v>0.60541219754786946</v>
      </c>
      <c r="O156" s="13" t="str">
        <v>15 (55,6%)</v>
      </c>
      <c r="P156" s="13" t="str">
        <v>58 (46,4%)</v>
      </c>
      <c r="Q156" s="13" t="str">
        <f>IF(AND($F156="yes",'Fisher''s exact'!T156&lt;&gt;""),'Fisher''s exact'!T156,"-")</f>
        <v>1,64 (0,71;3,8)</v>
      </c>
      <c r="R156" s="53">
        <f>IF('Fisher''s exact'!Q156&lt;&gt;"",'Fisher''s exact'!Q156,"")</f>
        <v>0.28894825726781609</v>
      </c>
      <c r="S156" s="13" t="str">
        <v>11 (27,5%)</v>
      </c>
      <c r="T156" s="13" t="str">
        <v>48 (42,9%)</v>
      </c>
      <c r="U156" s="13" t="str">
        <f>IF(AND($F156="yes",'Fisher''s exact'!Y156&lt;&gt;""),'Fisher''s exact'!Y156,"-")</f>
        <v>0,35 (0,16;0,78)</v>
      </c>
      <c r="V156" s="53">
        <f>IF('Fisher''s exact'!V156&lt;&gt;"",'Fisher''s exact'!V156,"")</f>
        <v>9.5887193112068128E-3</v>
      </c>
      <c r="W156" s="13" t="str">
        <v>40 (41,7%)</v>
      </c>
      <c r="X156" s="13" t="str">
        <v>27 (4,8%)</v>
      </c>
      <c r="Y156" s="13" t="str">
        <f>IF(AND($F156="yes",'Fisher''s exact'!AD156&lt;&gt;""),'Fisher''s exact'!AD156,"-")</f>
        <v>0,67 (0,34;1,29)</v>
      </c>
      <c r="Z156" s="53">
        <f>IF('Fisher''s exact'!AA156&lt;&gt;"",'Fisher''s exact'!AA156,"")</f>
        <v>0.24164036665185579</v>
      </c>
      <c r="AA156" s="13" t="str">
        <v>26 (27,1%)</v>
      </c>
      <c r="AB156" s="13" t="str">
        <v>46 (8,1%)</v>
      </c>
      <c r="AC156" s="13">
        <f>IF(AND($F156="yes",'Fisher''s exact'!AH156&lt;&gt;""),'Fisher''s exact'!AH156,"-")</f>
        <v>1.29</v>
      </c>
      <c r="AD156" s="53">
        <f>IF('Fisher''s exact'!AE156&lt;&gt;"",'Fisher''s exact'!AE156,"")</f>
        <v>0.66502463054187189</v>
      </c>
    </row>
    <row r="157" spans="1:30" x14ac:dyDescent="0.25">
      <c r="A157" s="17">
        <v>155</v>
      </c>
      <c r="B157" s="194"/>
      <c r="C157" s="178" t="s">
        <v>8</v>
      </c>
      <c r="D157" s="24" t="s">
        <v>216</v>
      </c>
      <c r="E157" s="13" t="str">
        <v>Nominal</v>
      </c>
      <c r="F157" s="13" t="s">
        <v>220</v>
      </c>
      <c r="G157" s="13" t="str">
        <v>7 (26,9%)</v>
      </c>
      <c r="H157" s="13" t="str">
        <v>41 (32,5%)</v>
      </c>
      <c r="I157" s="13" t="str">
        <f>IF(AND($F157="yes",'Fisher''s exact'!J157&lt;&gt;""),'Fisher''s exact'!J157,"-")</f>
        <v>0,71 (0,28;1,82)</v>
      </c>
      <c r="J157" s="53">
        <f>IF('Fisher''s exact'!G157&lt;&gt;"",'Fisher''s exact'!G157,"")</f>
        <v>0.64714554580768269</v>
      </c>
      <c r="K157" s="13" t="str">
        <v>14 (27,5%)</v>
      </c>
      <c r="L157" s="13" t="str">
        <v>34 (33,7%)</v>
      </c>
      <c r="M157" s="13" t="str">
        <f>IF(AND($F157="yes",'Fisher''s exact'!O157&lt;&gt;""),'Fisher''s exact'!O157,"-")</f>
        <v>0,68 (0,33;1,43)</v>
      </c>
      <c r="N157" s="53">
        <f>IF('Fisher''s exact'!L157&lt;&gt;"",'Fisher''s exact'!L157,"")</f>
        <v>0.36296846924960507</v>
      </c>
      <c r="O157" s="13" t="str">
        <v>6 (22,2%)</v>
      </c>
      <c r="P157" s="13" t="str">
        <v>40 (32%)</v>
      </c>
      <c r="Q157" s="13" t="str">
        <f>IF(AND($F157="yes",'Fisher''s exact'!T157&lt;&gt;""),'Fisher''s exact'!T157,"-")</f>
        <v>0,53 (0,2;1,4)</v>
      </c>
      <c r="R157" s="53">
        <f>IF('Fisher''s exact'!Q157&lt;&gt;"",'Fisher''s exact'!Q157,"")</f>
        <v>0.25973902350415101</v>
      </c>
      <c r="S157" s="13" t="str">
        <v>13 (32,5%)</v>
      </c>
      <c r="T157" s="13" t="str">
        <v>38 (33,9%)</v>
      </c>
      <c r="U157" s="13" t="str">
        <f>IF(AND($F157="yes",'Fisher''s exact'!Y157&lt;&gt;""),'Fisher''s exact'!Y157,"-")</f>
        <v>0,98 (0,45;2,11)</v>
      </c>
      <c r="V157" s="53">
        <f>IF('Fisher''s exact'!V157&lt;&gt;"",'Fisher''s exact'!V157,"")</f>
        <v>1</v>
      </c>
      <c r="W157" s="13" t="str">
        <v>28 (29,2%)</v>
      </c>
      <c r="X157" s="13" t="str">
        <v>20 (3,5%)</v>
      </c>
      <c r="Y157" s="13" t="str">
        <f>IF(AND($F157="yes",'Fisher''s exact'!AD157&lt;&gt;""),'Fisher''s exact'!AD157,"-")</f>
        <v>0,64 (0,32;1,27)</v>
      </c>
      <c r="Z157" s="53">
        <f>IF('Fisher''s exact'!AA157&lt;&gt;"",'Fisher''s exact'!AA157,"")</f>
        <v>0.2146984802941857</v>
      </c>
      <c r="AA157" s="13" t="str">
        <v>19 (19,8%)</v>
      </c>
      <c r="AB157" s="13" t="str">
        <v>31 (5,5%)</v>
      </c>
      <c r="AC157" s="13">
        <f>IF(AND($F157="yes",'Fisher''s exact'!AH157&lt;&gt;""),'Fisher''s exact'!AH157,"-")</f>
        <v>1.274</v>
      </c>
      <c r="AD157" s="53">
        <f>IF('Fisher''s exact'!AE157&lt;&gt;"",'Fisher''s exact'!AE157,"")</f>
        <v>0.63636363636363635</v>
      </c>
    </row>
    <row r="158" spans="1:30" x14ac:dyDescent="0.25">
      <c r="A158" s="17">
        <v>156</v>
      </c>
      <c r="B158" s="194"/>
      <c r="C158" s="179"/>
      <c r="D158" s="24" t="s">
        <v>217</v>
      </c>
      <c r="E158" s="13" t="str">
        <v>Nominal</v>
      </c>
      <c r="F158" s="13" t="s">
        <v>220</v>
      </c>
      <c r="G158" s="13" t="str">
        <v>2 (7,7%)</v>
      </c>
      <c r="H158" s="13" t="str">
        <v>19 (15,1%)</v>
      </c>
      <c r="I158" s="13" t="str">
        <f>IF(AND($F158="yes",'Fisher''s exact'!J158&lt;&gt;""),'Fisher''s exact'!J158,"-")</f>
        <v>0,47 (0,1;2,15)</v>
      </c>
      <c r="J158" s="53">
        <f>IF('Fisher''s exact'!G158&lt;&gt;"",'Fisher''s exact'!G158,"")</f>
        <v>0.53204173450629511</v>
      </c>
      <c r="K158" s="13" t="str">
        <v>6 (11,8%)</v>
      </c>
      <c r="L158" s="13" t="str">
        <v>17 (16,8%)</v>
      </c>
      <c r="M158" s="13" t="str">
        <f>IF(AND($F158="yes",'Fisher''s exact'!O158&lt;&gt;""),'Fisher''s exact'!O158,"-")</f>
        <v>0,76 (0,28;2,11)</v>
      </c>
      <c r="N158" s="53">
        <f>IF('Fisher''s exact'!L158&lt;&gt;"",'Fisher''s exact'!L158,"")</f>
        <v>0.80397762052983657</v>
      </c>
      <c r="O158" s="13" t="str">
        <v>4 (14,8%)</v>
      </c>
      <c r="P158" s="13" t="str">
        <v>18 (14,4%)</v>
      </c>
      <c r="Q158" s="13" t="str">
        <f>IF(AND($F158="yes",'Fisher''s exact'!T158&lt;&gt;""),'Fisher''s exact'!T158,"-")</f>
        <v>1,1 (0,34;3,59)</v>
      </c>
      <c r="R158" s="53">
        <f>IF('Fisher''s exact'!Q158&lt;&gt;"",'Fisher''s exact'!Q158,"")</f>
        <v>1</v>
      </c>
      <c r="S158" s="13" t="str">
        <v>3 (7,5%)</v>
      </c>
      <c r="T158" s="13" t="str">
        <v>12 (10,7%)</v>
      </c>
      <c r="U158" s="13" t="str">
        <f>IF(AND($F158="yes",'Fisher''s exact'!Y158&lt;&gt;""),'Fisher''s exact'!Y158,"-")</f>
        <v>0,42 (0,12;1,52)</v>
      </c>
      <c r="V158" s="53">
        <f>IF('Fisher''s exact'!V158&lt;&gt;"",'Fisher''s exact'!V158,"")</f>
        <v>0.28451204015817899</v>
      </c>
      <c r="W158" s="13" t="str">
        <v>11 (11,5%)</v>
      </c>
      <c r="X158" s="13" t="str">
        <v>7 (1,2%)</v>
      </c>
      <c r="Y158" s="13" t="str">
        <f>IF(AND($F158="yes",'Fisher''s exact'!AD158&lt;&gt;""),'Fisher''s exact'!AD158,"-")</f>
        <v>0,6 (0,24;1,51)</v>
      </c>
      <c r="Z158" s="53">
        <f>IF('Fisher''s exact'!AA158&lt;&gt;"",'Fisher''s exact'!AA158,"")</f>
        <v>0.33119380376606478</v>
      </c>
      <c r="AA158" s="13" t="str">
        <v>8 (8,3%)</v>
      </c>
      <c r="AB158" s="13" t="str">
        <v>14 (2,5%)</v>
      </c>
      <c r="AC158" s="13">
        <f>IF(AND($F158="yes",'Fisher''s exact'!AH158&lt;&gt;""),'Fisher''s exact'!AH158,"-")</f>
        <v>1.5069999999999999</v>
      </c>
      <c r="AD158" s="53">
        <f>IF('Fisher''s exact'!AE158&lt;&gt;"",'Fisher''s exact'!AE158,"")</f>
        <v>0.59529411764705886</v>
      </c>
    </row>
    <row r="159" spans="1:30" x14ac:dyDescent="0.25">
      <c r="A159" s="17">
        <v>157</v>
      </c>
      <c r="B159" s="194"/>
      <c r="C159" s="179"/>
      <c r="D159" s="24" t="s">
        <v>49</v>
      </c>
      <c r="E159" s="13" t="str">
        <v>Nominal</v>
      </c>
      <c r="F159" s="13" t="s">
        <v>220</v>
      </c>
      <c r="G159" s="13" t="str">
        <v>13 (50%)</v>
      </c>
      <c r="H159" s="13" t="str">
        <v>44 (34,9%)</v>
      </c>
      <c r="I159" s="13" t="str">
        <f>IF(AND($F159="yes",'Fisher''s exact'!J159&lt;&gt;""),'Fisher''s exact'!J159,"-")</f>
        <v>1,86 (0,8;4,37)</v>
      </c>
      <c r="J159" s="53">
        <f>IF('Fisher''s exact'!G159&lt;&gt;"",'Fisher''s exact'!G159,"")</f>
        <v>0.1829303928242747</v>
      </c>
      <c r="K159" s="13" t="str">
        <v>22 (43,1%)</v>
      </c>
      <c r="L159" s="13" t="str">
        <v>37 (36,6%)</v>
      </c>
      <c r="M159" s="13" t="str">
        <f>IF(AND($F159="yes",'Fisher''s exact'!O159&lt;&gt;""),'Fisher''s exact'!O159,"-")</f>
        <v>1,43 (0,72;2,85)</v>
      </c>
      <c r="N159" s="53">
        <f>IF('Fisher''s exact'!L159&lt;&gt;"",'Fisher''s exact'!L159,"")</f>
        <v>0.37538816941377617</v>
      </c>
      <c r="O159" s="13" t="str">
        <v>12 (44,4%)</v>
      </c>
      <c r="P159" s="13" t="str">
        <v>46 (36,8%)</v>
      </c>
      <c r="Q159" s="13" t="str">
        <f>IF(AND($F159="yes",'Fisher''s exact'!T159&lt;&gt;""),'Fisher''s exact'!T159,"-")</f>
        <v>1,42 (0,61;3,3)</v>
      </c>
      <c r="R159" s="53">
        <f>IF('Fisher''s exact'!Q159&lt;&gt;"",'Fisher''s exact'!Q159,"")</f>
        <v>0.51138176609168229</v>
      </c>
      <c r="S159" s="13" t="str">
        <v>15 (37,5%)</v>
      </c>
      <c r="T159" s="13" t="str">
        <v>45 (40,2%)</v>
      </c>
      <c r="U159" s="13" t="str">
        <f>IF(AND($F159="yes",'Fisher''s exact'!Y159&lt;&gt;""),'Fisher''s exact'!Y159,"-")</f>
        <v>1 (0,47;2,11)</v>
      </c>
      <c r="V159" s="53">
        <f>IF('Fisher''s exact'!V159&lt;&gt;"",'Fisher''s exact'!V159,"")</f>
        <v>1</v>
      </c>
      <c r="W159" s="13" t="str">
        <v>38 (39,6%)</v>
      </c>
      <c r="X159" s="13" t="str">
        <v>23 (4,1%)</v>
      </c>
      <c r="Y159" s="13" t="str">
        <f>IF(AND($F159="yes",'Fisher''s exact'!AD159&lt;&gt;""),'Fisher''s exact'!AD159,"-")</f>
        <v>1,28 (0,64;2,54)</v>
      </c>
      <c r="Z159" s="53">
        <f>IF('Fisher''s exact'!AA159&lt;&gt;"",'Fisher''s exact'!AA159,"")</f>
        <v>0.6026217484177947</v>
      </c>
      <c r="AA159" s="13" t="str">
        <v>25 (26%)</v>
      </c>
      <c r="AB159" s="13" t="str">
        <v>32 (5,7%)</v>
      </c>
      <c r="AC159" s="13">
        <f>IF(AND($F159="yes",'Fisher''s exact'!AH159&lt;&gt;""),'Fisher''s exact'!AH159,"-")</f>
        <v>2.5390000000000001</v>
      </c>
      <c r="AD159" s="53">
        <f>IF('Fisher''s exact'!AE159&lt;&gt;"",'Fisher''s exact'!AE159,"")</f>
        <v>1.2758620689655169</v>
      </c>
    </row>
    <row r="160" spans="1:30" x14ac:dyDescent="0.25">
      <c r="A160" s="17">
        <v>158</v>
      </c>
      <c r="B160" s="194"/>
      <c r="C160" s="179"/>
      <c r="D160" s="24" t="s">
        <v>50</v>
      </c>
      <c r="E160" s="13" t="str">
        <v>Nominal</v>
      </c>
      <c r="F160" s="13" t="s">
        <v>220</v>
      </c>
      <c r="G160" s="13" t="str">
        <v>4 (15,4%)</v>
      </c>
      <c r="H160" s="13" t="str">
        <v>19 (15,1%)</v>
      </c>
      <c r="I160" s="13" t="str">
        <f>IF(AND($F160="yes",'Fisher''s exact'!J160&lt;&gt;""),'Fisher''s exact'!J160,"-")</f>
        <v>1,02 (0,32;3,31)</v>
      </c>
      <c r="J160" s="53">
        <f>IF('Fisher''s exact'!G160&lt;&gt;"",'Fisher''s exact'!G160,"")</f>
        <v>1</v>
      </c>
      <c r="K160" s="13" t="str">
        <v>9 (17,6%)</v>
      </c>
      <c r="L160" s="13" t="str">
        <v>11 (10,9%)</v>
      </c>
      <c r="M160" s="13" t="str">
        <f>IF(AND($F160="yes",'Fisher''s exact'!O160&lt;&gt;""),'Fisher''s exact'!O160,"-")</f>
        <v>1,33 (0,53;3,32)</v>
      </c>
      <c r="N160" s="53">
        <f>IF('Fisher''s exact'!L160&lt;&gt;"",'Fisher''s exact'!L160,"")</f>
        <v>0.6326341478537425</v>
      </c>
      <c r="O160" s="13" t="str">
        <v>5 (18,5%)</v>
      </c>
      <c r="P160" s="13" t="str">
        <v>19 (15,2%)</v>
      </c>
      <c r="Q160" s="13" t="str">
        <f>IF(AND($F160="yes",'Fisher''s exact'!T160&lt;&gt;""),'Fisher''s exact'!T160,"-")</f>
        <v>1,35 (0,45;4,03)</v>
      </c>
      <c r="R160" s="53">
        <f>IF('Fisher''s exact'!Q160&lt;&gt;"",'Fisher''s exact'!Q160,"")</f>
        <v>0.56235204040464737</v>
      </c>
      <c r="S160" s="13" t="str">
        <v>9 (22,5%)</v>
      </c>
      <c r="T160" s="13" t="str">
        <v>15 (13,4%)</v>
      </c>
      <c r="U160" s="13" t="str">
        <f>IF(AND($F160="yes",'Fisher''s exact'!Y160&lt;&gt;""),'Fisher''s exact'!Y160,"-")</f>
        <v>2,03 (0,8;5,15)</v>
      </c>
      <c r="V160" s="53">
        <f>IF('Fisher''s exact'!V160&lt;&gt;"",'Fisher''s exact'!V160,"")</f>
        <v>0.19655268891702299</v>
      </c>
      <c r="W160" s="13" t="str">
        <v>19 (19,8%)</v>
      </c>
      <c r="X160" s="13" t="str">
        <v>5 (0,9%)</v>
      </c>
      <c r="Y160" s="13" t="str">
        <f>IF(AND($F160="yes",'Fisher''s exact'!AD160&lt;&gt;""),'Fisher''s exact'!AD160,"-")</f>
        <v>3,21 (1,03;9,97)</v>
      </c>
      <c r="Z160" s="53">
        <f>IF('Fisher''s exact'!AA160&lt;&gt;"",'Fisher''s exact'!AA160,"")</f>
        <v>3.7523293110877112E-2</v>
      </c>
      <c r="AA160" s="13" t="str">
        <v>11 (11,5%)</v>
      </c>
      <c r="AB160" s="13" t="str">
        <v>10 (1,8%)</v>
      </c>
      <c r="AC160" s="13">
        <f>IF(AND($F160="yes",'Fisher''s exact'!AH160&lt;&gt;""),'Fisher''s exact'!AH160,"-")</f>
        <v>9.9719999999999995</v>
      </c>
      <c r="AD160" s="53">
        <f>IF('Fisher''s exact'!AE160&lt;&gt;"",'Fisher''s exact'!AE160,"")</f>
        <v>3.2077922077922079</v>
      </c>
    </row>
    <row r="161" spans="1:30" x14ac:dyDescent="0.25">
      <c r="A161" s="17">
        <v>159</v>
      </c>
      <c r="B161" s="195"/>
      <c r="C161" s="180"/>
      <c r="D161" s="24" t="s">
        <v>51</v>
      </c>
      <c r="E161" s="13" t="str">
        <v>Nominal</v>
      </c>
      <c r="G161" s="13" t="str">
        <v>0 (0%)</v>
      </c>
      <c r="H161" s="13" t="str">
        <v>1 (0,8%)</v>
      </c>
      <c r="I161" s="13" t="str">
        <f>IF(AND($F161="yes",'Fisher''s exact'!J161&lt;&gt;""),'Fisher''s exact'!J161,"-")</f>
        <v>-</v>
      </c>
      <c r="K161" s="13" t="str">
        <v>0 (0%)</v>
      </c>
      <c r="L161" s="13" t="str">
        <v>1 (1%)</v>
      </c>
      <c r="M161" s="13" t="str">
        <f>IF(AND($F161="yes",'Fisher''s exact'!O161&lt;&gt;""),'Fisher''s exact'!O161,"-")</f>
        <v>-</v>
      </c>
      <c r="N161" s="53"/>
      <c r="O161" s="13" t="str">
        <v>0 (0%)</v>
      </c>
      <c r="P161" s="13" t="str">
        <v>1 (0,8%)</v>
      </c>
      <c r="Q161" s="13" t="str">
        <f>IF(AND($F161="yes",'Fisher''s exact'!T161&lt;&gt;""),'Fisher''s exact'!T161,"-")</f>
        <v>-</v>
      </c>
      <c r="R161" s="53">
        <f>IF('Fisher''s exact'!Q161&lt;&gt;"",'Fisher''s exact'!Q161,"")</f>
        <v>1</v>
      </c>
      <c r="S161" s="13" t="str">
        <v>0 (0%)</v>
      </c>
      <c r="T161" s="13" t="str">
        <v>0 (0%)</v>
      </c>
      <c r="U161" s="13" t="str">
        <f>IF(AND($F161="yes",'Fisher''s exact'!Y161&lt;&gt;""),'Fisher''s exact'!Y161,"-")</f>
        <v>-</v>
      </c>
      <c r="V161" s="53">
        <f>IF('Fisher''s exact'!V161&lt;&gt;"",'Fisher''s exact'!V161,"")</f>
        <v>1</v>
      </c>
      <c r="W161" s="13" t="str">
        <v>0 (0%)</v>
      </c>
      <c r="X161" s="13" t="str">
        <v>0 (0%)</v>
      </c>
      <c r="Y161" s="13" t="str">
        <f>IF(AND($F161="yes",'Fisher''s exact'!AD161&lt;&gt;""),'Fisher''s exact'!AD161,"-")</f>
        <v>-</v>
      </c>
      <c r="Z161" s="53">
        <f>IF('Fisher''s exact'!AA161&lt;&gt;"",'Fisher''s exact'!AA161,"")</f>
        <v>0.36842105263157893</v>
      </c>
      <c r="AA161" s="13" t="str">
        <v>0 (0%)</v>
      </c>
      <c r="AB161" s="13" t="str">
        <v>1 (0,2%)</v>
      </c>
      <c r="AC161" s="13" t="str">
        <f>IF(AND($F161="yes",'Fisher''s exact'!AH161&lt;&gt;""),'Fisher''s exact'!AH161,"-")</f>
        <v>-</v>
      </c>
      <c r="AD161" s="53">
        <f>IF('Fisher''s exact'!AE161&lt;&gt;"",'Fisher''s exact'!AE161,"")</f>
        <v>0</v>
      </c>
    </row>
    <row r="162" spans="1:30" ht="15.75" customHeight="1" x14ac:dyDescent="0.25">
      <c r="A162" s="17">
        <v>160</v>
      </c>
      <c r="B162" s="197" t="s">
        <v>0</v>
      </c>
      <c r="C162" s="196" t="s">
        <v>9</v>
      </c>
      <c r="D162" s="26" t="s">
        <v>99</v>
      </c>
      <c r="J162" s="53" t="str">
        <f>IF('Fisher''s exact'!G162&lt;&gt;"",'Fisher''s exact'!G162,"")</f>
        <v/>
      </c>
      <c r="K162" s="13"/>
      <c r="L162" s="13"/>
      <c r="M162" s="13"/>
      <c r="N162" s="53" t="str">
        <f>IF('Fisher''s exact'!K162&lt;&gt;"",'Fisher''s exact'!K162,"")</f>
        <v/>
      </c>
      <c r="O162" s="13"/>
      <c r="P162" s="13"/>
      <c r="Q162" s="13"/>
      <c r="R162" s="53" t="str">
        <f>IF('Fisher''s exact'!Q162&lt;&gt;"",'Fisher''s exact'!Q162,"")</f>
        <v/>
      </c>
      <c r="S162" s="13"/>
      <c r="T162" s="13"/>
      <c r="U162" s="13"/>
      <c r="V162" s="53" t="str">
        <f>IF('Fisher''s exact'!V162&lt;&gt;"",'Fisher''s exact'!V162,"")</f>
        <v/>
      </c>
      <c r="W162" s="13"/>
      <c r="X162" s="13"/>
      <c r="Y162" s="13"/>
      <c r="Z162" s="53" t="str">
        <f>IF('Fisher''s exact'!AA162&lt;&gt;"",'Fisher''s exact'!AA162,"")</f>
        <v/>
      </c>
    </row>
    <row r="163" spans="1:30" ht="15.75" x14ac:dyDescent="0.25">
      <c r="A163" s="17">
        <v>161</v>
      </c>
      <c r="B163" s="197"/>
      <c r="C163" s="196"/>
      <c r="D163" s="26" t="s">
        <v>42</v>
      </c>
      <c r="J163" s="53" t="str">
        <f>IF('Fisher''s exact'!G163&lt;&gt;"",'Fisher''s exact'!G163,"")</f>
        <v/>
      </c>
      <c r="K163" s="13"/>
      <c r="L163" s="13"/>
      <c r="M163" s="13"/>
      <c r="N163" s="53" t="str">
        <f>IF('Fisher''s exact'!K163&lt;&gt;"",'Fisher''s exact'!K163,"")</f>
        <v/>
      </c>
      <c r="O163" s="13"/>
      <c r="P163" s="13"/>
      <c r="Q163" s="13"/>
      <c r="R163" s="53" t="str">
        <f>IF('Fisher''s exact'!Q163&lt;&gt;"",'Fisher''s exact'!Q163,"")</f>
        <v/>
      </c>
      <c r="S163" s="13"/>
      <c r="T163" s="13"/>
      <c r="U163" s="13"/>
      <c r="V163" s="53" t="str">
        <f>IF('Fisher''s exact'!V163&lt;&gt;"",'Fisher''s exact'!V163,"")</f>
        <v/>
      </c>
      <c r="W163" s="13"/>
      <c r="X163" s="13"/>
      <c r="Y163" s="13"/>
      <c r="Z163" s="53" t="str">
        <f>IF('Fisher''s exact'!AA163&lt;&gt;"",'Fisher''s exact'!AA163,"")</f>
        <v/>
      </c>
    </row>
    <row r="164" spans="1:30" ht="15.75" x14ac:dyDescent="0.25">
      <c r="A164" s="17">
        <v>162</v>
      </c>
      <c r="B164" s="197"/>
      <c r="C164" s="196"/>
      <c r="D164" s="26" t="s">
        <v>45</v>
      </c>
      <c r="J164" s="53" t="str">
        <f>IF('Fisher''s exact'!G164&lt;&gt;"",'Fisher''s exact'!G164,"")</f>
        <v/>
      </c>
      <c r="K164" s="13"/>
      <c r="L164" s="13"/>
      <c r="M164" s="13"/>
      <c r="N164" s="53" t="str">
        <f>IF('Fisher''s exact'!K164&lt;&gt;"",'Fisher''s exact'!K164,"")</f>
        <v/>
      </c>
      <c r="O164" s="13"/>
      <c r="P164" s="13"/>
      <c r="Q164" s="13"/>
      <c r="R164" s="53" t="str">
        <f>IF('Fisher''s exact'!Q164&lt;&gt;"",'Fisher''s exact'!Q164,"")</f>
        <v/>
      </c>
      <c r="S164" s="13"/>
      <c r="T164" s="13"/>
      <c r="U164" s="13"/>
      <c r="V164" s="53" t="str">
        <f>IF('Fisher''s exact'!V164&lt;&gt;"",'Fisher''s exact'!V164,"")</f>
        <v/>
      </c>
      <c r="W164" s="13"/>
      <c r="X164" s="13"/>
      <c r="Y164" s="13"/>
      <c r="Z164" s="53" t="str">
        <f>IF('Fisher''s exact'!AA164&lt;&gt;"",'Fisher''s exact'!AA164,"")</f>
        <v/>
      </c>
    </row>
    <row r="165" spans="1:30" ht="15.75" x14ac:dyDescent="0.25">
      <c r="A165" s="17">
        <v>163</v>
      </c>
      <c r="B165" s="197"/>
      <c r="C165" s="196"/>
      <c r="D165" s="26" t="s">
        <v>128</v>
      </c>
      <c r="J165" s="53" t="str">
        <f>IF('Fisher''s exact'!G165&lt;&gt;"",'Fisher''s exact'!G165,"")</f>
        <v/>
      </c>
      <c r="K165" s="13"/>
      <c r="L165" s="13"/>
      <c r="M165" s="13"/>
      <c r="N165" s="53" t="str">
        <f>IF('Fisher''s exact'!K165&lt;&gt;"",'Fisher''s exact'!K165,"")</f>
        <v/>
      </c>
      <c r="O165" s="13"/>
      <c r="P165" s="13"/>
      <c r="Q165" s="13"/>
      <c r="R165" s="53" t="str">
        <f>IF('Fisher''s exact'!Q165&lt;&gt;"",'Fisher''s exact'!Q165,"")</f>
        <v/>
      </c>
      <c r="S165" s="13"/>
      <c r="T165" s="13"/>
      <c r="U165" s="13"/>
      <c r="V165" s="53" t="str">
        <f>IF('Fisher''s exact'!V165&lt;&gt;"",'Fisher''s exact'!V165,"")</f>
        <v/>
      </c>
      <c r="W165" s="13"/>
      <c r="X165" s="13"/>
      <c r="Y165" s="13"/>
      <c r="Z165" s="53" t="str">
        <f>IF('Fisher''s exact'!AA165&lt;&gt;"",'Fisher''s exact'!AA165,"")</f>
        <v/>
      </c>
    </row>
    <row r="166" spans="1:30" ht="15.75" x14ac:dyDescent="0.25">
      <c r="A166" s="17">
        <v>164</v>
      </c>
      <c r="B166" s="197"/>
      <c r="C166" s="196"/>
      <c r="D166" s="26" t="s">
        <v>98</v>
      </c>
      <c r="J166" s="53" t="str">
        <f>IF('Fisher''s exact'!G166&lt;&gt;"",'Fisher''s exact'!G166,"")</f>
        <v/>
      </c>
      <c r="K166" s="13"/>
      <c r="L166" s="13"/>
      <c r="M166" s="13"/>
      <c r="N166" s="53" t="str">
        <f>IF('Fisher''s exact'!K166&lt;&gt;"",'Fisher''s exact'!K166,"")</f>
        <v/>
      </c>
      <c r="O166" s="13"/>
      <c r="P166" s="13"/>
      <c r="Q166" s="13"/>
      <c r="R166" s="53" t="str">
        <f>IF('Fisher''s exact'!Q166&lt;&gt;"",'Fisher''s exact'!Q166,"")</f>
        <v/>
      </c>
      <c r="S166" s="13"/>
      <c r="T166" s="13"/>
      <c r="U166" s="13"/>
      <c r="V166" s="53" t="str">
        <f>IF('Fisher''s exact'!V166&lt;&gt;"",'Fisher''s exact'!V166,"")</f>
        <v/>
      </c>
      <c r="W166" s="13"/>
      <c r="X166" s="13"/>
      <c r="Y166" s="13"/>
      <c r="Z166" s="53" t="str">
        <f>IF('Fisher''s exact'!AA166&lt;&gt;"",'Fisher''s exact'!AA166,"")</f>
        <v/>
      </c>
    </row>
    <row r="167" spans="1:30" ht="15.75" x14ac:dyDescent="0.25">
      <c r="A167" s="17">
        <v>165</v>
      </c>
      <c r="B167" s="197"/>
      <c r="C167" s="196"/>
      <c r="D167" s="26" t="s">
        <v>615</v>
      </c>
    </row>
    <row r="168" spans="1:30" x14ac:dyDescent="0.25">
      <c r="C168" s="34"/>
      <c r="D168" s="10"/>
    </row>
    <row r="169" spans="1:30" x14ac:dyDescent="0.25">
      <c r="C169" s="34"/>
      <c r="D169" s="10"/>
    </row>
    <row r="170" spans="1:30" x14ac:dyDescent="0.25">
      <c r="C170" s="34"/>
      <c r="D170" s="10"/>
    </row>
    <row r="171" spans="1:30" x14ac:dyDescent="0.25">
      <c r="C171" s="34"/>
      <c r="D171" s="10"/>
    </row>
    <row r="172" spans="1:30" x14ac:dyDescent="0.25">
      <c r="C172" s="34"/>
      <c r="D172" s="10"/>
    </row>
    <row r="173" spans="1:30" x14ac:dyDescent="0.25">
      <c r="C173" s="34"/>
      <c r="D173" s="10"/>
    </row>
    <row r="174" spans="1:30" x14ac:dyDescent="0.25">
      <c r="C174" s="34"/>
      <c r="D174" s="10"/>
    </row>
    <row r="175" spans="1:30" x14ac:dyDescent="0.25">
      <c r="C175" s="34"/>
      <c r="D175" s="10"/>
    </row>
    <row r="176" spans="1:30" x14ac:dyDescent="0.25">
      <c r="C176" s="34"/>
      <c r="D176" s="10"/>
    </row>
    <row r="177" spans="3:4" x14ac:dyDescent="0.25">
      <c r="C177" s="34"/>
      <c r="D177" s="10"/>
    </row>
    <row r="178" spans="3:4" x14ac:dyDescent="0.25">
      <c r="C178" s="34"/>
      <c r="D178" s="10"/>
    </row>
    <row r="179" spans="3:4" x14ac:dyDescent="0.25">
      <c r="C179" s="34"/>
      <c r="D179" s="10"/>
    </row>
    <row r="180" spans="3:4" x14ac:dyDescent="0.25">
      <c r="C180" s="34"/>
      <c r="D180" s="10"/>
    </row>
    <row r="181" spans="3:4" x14ac:dyDescent="0.25">
      <c r="C181" s="34"/>
      <c r="D181" s="10"/>
    </row>
    <row r="182" spans="3:4" x14ac:dyDescent="0.25">
      <c r="C182" s="34"/>
      <c r="D182" s="10"/>
    </row>
    <row r="183" spans="3:4" x14ac:dyDescent="0.25">
      <c r="C183" s="34"/>
      <c r="D183" s="10"/>
    </row>
    <row r="184" spans="3:4" x14ac:dyDescent="0.25">
      <c r="C184" s="34"/>
      <c r="D184" s="10"/>
    </row>
    <row r="185" spans="3:4" x14ac:dyDescent="0.25">
      <c r="C185" s="34"/>
      <c r="D185" s="10"/>
    </row>
    <row r="186" spans="3:4" x14ac:dyDescent="0.25">
      <c r="C186" s="34"/>
      <c r="D186" s="10"/>
    </row>
    <row r="187" spans="3:4" x14ac:dyDescent="0.25">
      <c r="C187" s="34"/>
      <c r="D187" s="10"/>
    </row>
    <row r="188" spans="3:4" x14ac:dyDescent="0.25">
      <c r="C188" s="34"/>
      <c r="D188" s="10"/>
    </row>
    <row r="189" spans="3:4" x14ac:dyDescent="0.25">
      <c r="C189" s="34"/>
      <c r="D189" s="10"/>
    </row>
    <row r="190" spans="3:4" x14ac:dyDescent="0.25">
      <c r="C190" s="34"/>
      <c r="D190" s="10"/>
    </row>
    <row r="191" spans="3:4" x14ac:dyDescent="0.25">
      <c r="C191" s="34"/>
      <c r="D191" s="10"/>
    </row>
    <row r="192" spans="3:4" x14ac:dyDescent="0.25">
      <c r="C192" s="34"/>
      <c r="D192" s="10"/>
    </row>
    <row r="193" spans="3:4" x14ac:dyDescent="0.25">
      <c r="C193" s="34"/>
      <c r="D193" s="10"/>
    </row>
    <row r="194" spans="3:4" x14ac:dyDescent="0.25">
      <c r="C194" s="34"/>
      <c r="D194" s="10"/>
    </row>
    <row r="195" spans="3:4" x14ac:dyDescent="0.25">
      <c r="C195" s="34"/>
      <c r="D195" s="10"/>
    </row>
    <row r="196" spans="3:4" x14ac:dyDescent="0.25">
      <c r="C196" s="34"/>
      <c r="D196" s="10"/>
    </row>
    <row r="197" spans="3:4" x14ac:dyDescent="0.25">
      <c r="C197" s="34"/>
      <c r="D197" s="10"/>
    </row>
    <row r="198" spans="3:4" x14ac:dyDescent="0.25">
      <c r="C198" s="34"/>
      <c r="D198" s="10"/>
    </row>
    <row r="199" spans="3:4" x14ac:dyDescent="0.25">
      <c r="C199" s="34"/>
      <c r="D199" s="10"/>
    </row>
    <row r="200" spans="3:4" x14ac:dyDescent="0.25">
      <c r="C200" s="34"/>
      <c r="D200" s="10"/>
    </row>
    <row r="201" spans="3:4" x14ac:dyDescent="0.25">
      <c r="C201" s="34"/>
      <c r="D201" s="10"/>
    </row>
    <row r="202" spans="3:4" x14ac:dyDescent="0.25">
      <c r="C202" s="34"/>
      <c r="D202" s="10"/>
    </row>
    <row r="203" spans="3:4" x14ac:dyDescent="0.25">
      <c r="C203" s="34"/>
      <c r="D203" s="10"/>
    </row>
    <row r="204" spans="3:4" x14ac:dyDescent="0.25">
      <c r="C204" s="34"/>
      <c r="D204" s="10"/>
    </row>
    <row r="205" spans="3:4" x14ac:dyDescent="0.25">
      <c r="C205" s="34"/>
      <c r="D205" s="10"/>
    </row>
    <row r="206" spans="3:4" x14ac:dyDescent="0.25">
      <c r="C206" s="34"/>
      <c r="D206" s="10"/>
    </row>
    <row r="207" spans="3:4" x14ac:dyDescent="0.25">
      <c r="C207" s="34"/>
      <c r="D207" s="10"/>
    </row>
    <row r="208" spans="3:4" x14ac:dyDescent="0.25">
      <c r="C208" s="34"/>
      <c r="D208" s="10"/>
    </row>
    <row r="209" spans="3:4" x14ac:dyDescent="0.25">
      <c r="C209" s="34"/>
      <c r="D209" s="10"/>
    </row>
    <row r="210" spans="3:4" x14ac:dyDescent="0.25">
      <c r="C210" s="34"/>
      <c r="D210" s="10"/>
    </row>
    <row r="211" spans="3:4" x14ac:dyDescent="0.25">
      <c r="C211" s="34"/>
      <c r="D211" s="10"/>
    </row>
    <row r="212" spans="3:4" x14ac:dyDescent="0.25">
      <c r="C212" s="34"/>
      <c r="D212" s="10"/>
    </row>
    <row r="213" spans="3:4" x14ac:dyDescent="0.25">
      <c r="C213" s="34"/>
      <c r="D213" s="10"/>
    </row>
    <row r="214" spans="3:4" x14ac:dyDescent="0.25">
      <c r="C214" s="34"/>
      <c r="D214" s="10"/>
    </row>
    <row r="215" spans="3:4" x14ac:dyDescent="0.25">
      <c r="C215" s="34"/>
      <c r="D215" s="10"/>
    </row>
    <row r="216" spans="3:4" x14ac:dyDescent="0.25">
      <c r="C216" s="34"/>
      <c r="D216" s="10"/>
    </row>
    <row r="217" spans="3:4" x14ac:dyDescent="0.25">
      <c r="C217" s="34"/>
      <c r="D217" s="10"/>
    </row>
    <row r="218" spans="3:4" x14ac:dyDescent="0.25">
      <c r="C218" s="34"/>
      <c r="D218" s="10"/>
    </row>
    <row r="219" spans="3:4" x14ac:dyDescent="0.25">
      <c r="C219" s="34"/>
      <c r="D219" s="10"/>
    </row>
    <row r="220" spans="3:4" x14ac:dyDescent="0.25">
      <c r="C220" s="34"/>
      <c r="D220" s="10"/>
    </row>
    <row r="221" spans="3:4" x14ac:dyDescent="0.25">
      <c r="C221" s="34"/>
      <c r="D221" s="10"/>
    </row>
    <row r="222" spans="3:4" x14ac:dyDescent="0.25">
      <c r="C222" s="34"/>
      <c r="D222" s="10"/>
    </row>
    <row r="223" spans="3:4" x14ac:dyDescent="0.25">
      <c r="C223" s="34"/>
      <c r="D223" s="10"/>
    </row>
    <row r="224" spans="3:4" x14ac:dyDescent="0.25">
      <c r="C224" s="34"/>
      <c r="D224" s="10"/>
    </row>
    <row r="225" spans="3:4" x14ac:dyDescent="0.25">
      <c r="C225" s="34"/>
      <c r="D225" s="10"/>
    </row>
    <row r="226" spans="3:4" x14ac:dyDescent="0.25">
      <c r="C226" s="34"/>
      <c r="D226" s="10"/>
    </row>
    <row r="227" spans="3:4" x14ac:dyDescent="0.25">
      <c r="C227" s="34"/>
      <c r="D227" s="10"/>
    </row>
    <row r="228" spans="3:4" x14ac:dyDescent="0.25">
      <c r="C228" s="34"/>
      <c r="D228" s="10"/>
    </row>
    <row r="229" spans="3:4" x14ac:dyDescent="0.25">
      <c r="C229" s="34"/>
      <c r="D229" s="10"/>
    </row>
    <row r="230" spans="3:4" x14ac:dyDescent="0.25">
      <c r="C230" s="34"/>
      <c r="D230" s="10"/>
    </row>
    <row r="231" spans="3:4" x14ac:dyDescent="0.25">
      <c r="C231" s="34"/>
      <c r="D231" s="10"/>
    </row>
    <row r="232" spans="3:4" x14ac:dyDescent="0.25">
      <c r="C232" s="34"/>
      <c r="D232" s="10"/>
    </row>
    <row r="233" spans="3:4" x14ac:dyDescent="0.25">
      <c r="C233" s="34"/>
      <c r="D233" s="10"/>
    </row>
    <row r="234" spans="3:4" x14ac:dyDescent="0.25">
      <c r="C234" s="34"/>
      <c r="D234" s="10"/>
    </row>
    <row r="235" spans="3:4" x14ac:dyDescent="0.25">
      <c r="C235" s="34"/>
      <c r="D235" s="10"/>
    </row>
    <row r="236" spans="3:4" x14ac:dyDescent="0.25">
      <c r="C236" s="34"/>
      <c r="D236" s="10"/>
    </row>
    <row r="237" spans="3:4" x14ac:dyDescent="0.25">
      <c r="C237" s="34"/>
      <c r="D237" s="10"/>
    </row>
    <row r="238" spans="3:4" x14ac:dyDescent="0.25">
      <c r="C238" s="34"/>
      <c r="D238" s="10"/>
    </row>
    <row r="239" spans="3:4" x14ac:dyDescent="0.25">
      <c r="C239" s="34"/>
      <c r="D239" s="10"/>
    </row>
    <row r="240" spans="3:4" x14ac:dyDescent="0.25">
      <c r="C240" s="34"/>
      <c r="D240" s="10"/>
    </row>
    <row r="241" spans="3:4" x14ac:dyDescent="0.25">
      <c r="C241" s="34"/>
      <c r="D241" s="10"/>
    </row>
    <row r="242" spans="3:4" x14ac:dyDescent="0.25">
      <c r="C242" s="34"/>
      <c r="D242" s="10"/>
    </row>
    <row r="243" spans="3:4" x14ac:dyDescent="0.25">
      <c r="C243" s="34"/>
      <c r="D243" s="10"/>
    </row>
    <row r="244" spans="3:4" x14ac:dyDescent="0.25">
      <c r="C244" s="34"/>
      <c r="D244" s="10"/>
    </row>
    <row r="245" spans="3:4" x14ac:dyDescent="0.25">
      <c r="C245" s="34"/>
      <c r="D245" s="10"/>
    </row>
    <row r="246" spans="3:4" x14ac:dyDescent="0.25">
      <c r="C246" s="34"/>
      <c r="D246" s="10"/>
    </row>
    <row r="247" spans="3:4" x14ac:dyDescent="0.25">
      <c r="C247" s="34"/>
      <c r="D247" s="10"/>
    </row>
    <row r="248" spans="3:4" x14ac:dyDescent="0.25">
      <c r="C248" s="34"/>
      <c r="D248" s="10"/>
    </row>
    <row r="249" spans="3:4" x14ac:dyDescent="0.25">
      <c r="C249" s="34"/>
      <c r="D249" s="10"/>
    </row>
    <row r="250" spans="3:4" x14ac:dyDescent="0.25">
      <c r="C250" s="34"/>
      <c r="D250" s="10"/>
    </row>
    <row r="251" spans="3:4" x14ac:dyDescent="0.25">
      <c r="C251" s="34"/>
      <c r="D251" s="10"/>
    </row>
    <row r="252" spans="3:4" x14ac:dyDescent="0.25">
      <c r="C252" s="34"/>
      <c r="D252" s="10"/>
    </row>
    <row r="253" spans="3:4" x14ac:dyDescent="0.25">
      <c r="C253" s="34"/>
      <c r="D253" s="10"/>
    </row>
    <row r="254" spans="3:4" x14ac:dyDescent="0.25">
      <c r="C254" s="34"/>
      <c r="D254" s="10"/>
    </row>
    <row r="255" spans="3:4" x14ac:dyDescent="0.25">
      <c r="C255" s="34"/>
      <c r="D255" s="10"/>
    </row>
    <row r="256" spans="3:4" x14ac:dyDescent="0.25">
      <c r="C256" s="34"/>
      <c r="D256" s="10"/>
    </row>
    <row r="257" spans="3:4" x14ac:dyDescent="0.25">
      <c r="C257" s="34"/>
      <c r="D257" s="10"/>
    </row>
    <row r="258" spans="3:4" x14ac:dyDescent="0.25">
      <c r="C258" s="34"/>
      <c r="D258" s="10"/>
    </row>
    <row r="259" spans="3:4" x14ac:dyDescent="0.25">
      <c r="C259" s="34"/>
      <c r="D259" s="10"/>
    </row>
    <row r="260" spans="3:4" x14ac:dyDescent="0.25">
      <c r="C260" s="34"/>
      <c r="D260" s="10"/>
    </row>
    <row r="261" spans="3:4" x14ac:dyDescent="0.25">
      <c r="C261" s="34"/>
      <c r="D261" s="10"/>
    </row>
    <row r="262" spans="3:4" x14ac:dyDescent="0.25">
      <c r="C262" s="34"/>
      <c r="D262" s="10"/>
    </row>
    <row r="263" spans="3:4" x14ac:dyDescent="0.25">
      <c r="C263" s="34"/>
      <c r="D263" s="10"/>
    </row>
    <row r="264" spans="3:4" x14ac:dyDescent="0.25">
      <c r="C264" s="34"/>
      <c r="D264" s="10"/>
    </row>
    <row r="265" spans="3:4" x14ac:dyDescent="0.25">
      <c r="C265" s="34"/>
      <c r="D265" s="10"/>
    </row>
    <row r="266" spans="3:4" x14ac:dyDescent="0.25">
      <c r="C266" s="34"/>
      <c r="D266" s="10"/>
    </row>
    <row r="267" spans="3:4" x14ac:dyDescent="0.25">
      <c r="C267" s="34"/>
      <c r="D267" s="10"/>
    </row>
    <row r="268" spans="3:4" x14ac:dyDescent="0.25">
      <c r="C268" s="34"/>
      <c r="D268" s="10"/>
    </row>
    <row r="269" spans="3:4" x14ac:dyDescent="0.25">
      <c r="C269" s="34"/>
      <c r="D269" s="10"/>
    </row>
    <row r="270" spans="3:4" x14ac:dyDescent="0.25">
      <c r="C270" s="34"/>
      <c r="D270" s="10"/>
    </row>
    <row r="271" spans="3:4" x14ac:dyDescent="0.25">
      <c r="C271" s="34"/>
      <c r="D271" s="10"/>
    </row>
    <row r="272" spans="3:4" x14ac:dyDescent="0.25">
      <c r="C272" s="34"/>
      <c r="D272" s="10"/>
    </row>
    <row r="273" spans="3:4" x14ac:dyDescent="0.25">
      <c r="C273" s="34"/>
      <c r="D273" s="10"/>
    </row>
    <row r="274" spans="3:4" x14ac:dyDescent="0.25">
      <c r="C274" s="34"/>
      <c r="D274" s="10"/>
    </row>
    <row r="275" spans="3:4" x14ac:dyDescent="0.25">
      <c r="C275" s="34"/>
      <c r="D275" s="10"/>
    </row>
    <row r="276" spans="3:4" x14ac:dyDescent="0.25">
      <c r="C276" s="34"/>
      <c r="D276" s="10"/>
    </row>
    <row r="277" spans="3:4" x14ac:dyDescent="0.25">
      <c r="C277" s="34"/>
      <c r="D277" s="10"/>
    </row>
    <row r="278" spans="3:4" x14ac:dyDescent="0.25">
      <c r="C278" s="34"/>
      <c r="D278" s="10"/>
    </row>
    <row r="279" spans="3:4" x14ac:dyDescent="0.25">
      <c r="C279" s="34"/>
      <c r="D279" s="10"/>
    </row>
    <row r="280" spans="3:4" x14ac:dyDescent="0.25">
      <c r="C280" s="34"/>
      <c r="D280" s="10"/>
    </row>
    <row r="281" spans="3:4" x14ac:dyDescent="0.25">
      <c r="C281" s="34"/>
      <c r="D281" s="10"/>
    </row>
    <row r="282" spans="3:4" x14ac:dyDescent="0.25">
      <c r="C282" s="34"/>
      <c r="D282" s="10"/>
    </row>
    <row r="283" spans="3:4" x14ac:dyDescent="0.25">
      <c r="C283" s="34"/>
      <c r="D283" s="10"/>
    </row>
    <row r="284" spans="3:4" x14ac:dyDescent="0.25">
      <c r="C284" s="34"/>
      <c r="D284" s="10"/>
    </row>
    <row r="285" spans="3:4" x14ac:dyDescent="0.25">
      <c r="C285" s="34"/>
      <c r="D285" s="10"/>
    </row>
    <row r="286" spans="3:4" x14ac:dyDescent="0.25">
      <c r="C286" s="34"/>
      <c r="D286" s="10"/>
    </row>
    <row r="287" spans="3:4" x14ac:dyDescent="0.25">
      <c r="C287" s="34"/>
      <c r="D287" s="10"/>
    </row>
    <row r="288" spans="3:4" x14ac:dyDescent="0.25">
      <c r="C288" s="34"/>
      <c r="D288" s="10"/>
    </row>
    <row r="289" spans="3:4" x14ac:dyDescent="0.25">
      <c r="C289" s="34"/>
      <c r="D289" s="10"/>
    </row>
    <row r="290" spans="3:4" x14ac:dyDescent="0.25">
      <c r="C290" s="34"/>
      <c r="D290" s="10"/>
    </row>
    <row r="291" spans="3:4" x14ac:dyDescent="0.25">
      <c r="C291" s="34"/>
      <c r="D291" s="10"/>
    </row>
    <row r="292" spans="3:4" x14ac:dyDescent="0.25">
      <c r="C292" s="34"/>
      <c r="D292" s="10"/>
    </row>
    <row r="293" spans="3:4" x14ac:dyDescent="0.25">
      <c r="C293" s="34"/>
      <c r="D293" s="10"/>
    </row>
    <row r="294" spans="3:4" x14ac:dyDescent="0.25">
      <c r="C294" s="34"/>
      <c r="D294" s="10"/>
    </row>
    <row r="295" spans="3:4" x14ac:dyDescent="0.25">
      <c r="C295" s="34"/>
      <c r="D295" s="10"/>
    </row>
    <row r="296" spans="3:4" x14ac:dyDescent="0.25">
      <c r="C296" s="34"/>
      <c r="D296" s="10"/>
    </row>
    <row r="297" spans="3:4" x14ac:dyDescent="0.25">
      <c r="C297" s="34"/>
      <c r="D297" s="10"/>
    </row>
    <row r="298" spans="3:4" x14ac:dyDescent="0.25">
      <c r="C298" s="34"/>
      <c r="D298" s="10"/>
    </row>
    <row r="299" spans="3:4" x14ac:dyDescent="0.25">
      <c r="C299" s="34"/>
      <c r="D299" s="10"/>
    </row>
    <row r="300" spans="3:4" x14ac:dyDescent="0.25">
      <c r="C300" s="34"/>
      <c r="D300" s="10"/>
    </row>
    <row r="301" spans="3:4" x14ac:dyDescent="0.25">
      <c r="C301" s="34"/>
      <c r="D301" s="10"/>
    </row>
    <row r="302" spans="3:4" x14ac:dyDescent="0.25">
      <c r="C302" s="34"/>
      <c r="D302" s="10"/>
    </row>
    <row r="303" spans="3:4" x14ac:dyDescent="0.25">
      <c r="C303" s="34"/>
      <c r="D303" s="10"/>
    </row>
    <row r="304" spans="3:4" x14ac:dyDescent="0.25">
      <c r="C304" s="34"/>
      <c r="D304" s="10"/>
    </row>
    <row r="305" spans="3:4" x14ac:dyDescent="0.25">
      <c r="C305" s="34"/>
      <c r="D305" s="10"/>
    </row>
    <row r="306" spans="3:4" x14ac:dyDescent="0.25">
      <c r="C306" s="34"/>
      <c r="D306" s="10"/>
    </row>
    <row r="307" spans="3:4" x14ac:dyDescent="0.25">
      <c r="C307" s="34"/>
      <c r="D307" s="10"/>
    </row>
    <row r="308" spans="3:4" x14ac:dyDescent="0.25">
      <c r="C308" s="34"/>
      <c r="D308" s="10"/>
    </row>
    <row r="309" spans="3:4" x14ac:dyDescent="0.25">
      <c r="C309" s="34"/>
      <c r="D309" s="10"/>
    </row>
    <row r="310" spans="3:4" x14ac:dyDescent="0.25">
      <c r="C310" s="34"/>
      <c r="D310" s="10"/>
    </row>
    <row r="311" spans="3:4" x14ac:dyDescent="0.25">
      <c r="C311" s="34"/>
      <c r="D311" s="10"/>
    </row>
    <row r="312" spans="3:4" x14ac:dyDescent="0.25">
      <c r="C312" s="34"/>
      <c r="D312" s="10"/>
    </row>
    <row r="313" spans="3:4" x14ac:dyDescent="0.25">
      <c r="C313" s="34"/>
      <c r="D313" s="10"/>
    </row>
    <row r="314" spans="3:4" x14ac:dyDescent="0.25">
      <c r="C314" s="34"/>
      <c r="D314" s="10"/>
    </row>
    <row r="315" spans="3:4" x14ac:dyDescent="0.25">
      <c r="C315" s="34"/>
      <c r="D315" s="10"/>
    </row>
    <row r="316" spans="3:4" x14ac:dyDescent="0.25">
      <c r="C316" s="34"/>
      <c r="D316" s="10"/>
    </row>
    <row r="317" spans="3:4" x14ac:dyDescent="0.25">
      <c r="C317" s="34"/>
      <c r="D317" s="10"/>
    </row>
    <row r="318" spans="3:4" x14ac:dyDescent="0.25">
      <c r="C318" s="34"/>
      <c r="D318" s="10"/>
    </row>
    <row r="319" spans="3:4" x14ac:dyDescent="0.25">
      <c r="C319" s="34"/>
      <c r="D319" s="10"/>
    </row>
    <row r="320" spans="3:4" x14ac:dyDescent="0.25">
      <c r="C320" s="34"/>
      <c r="D320" s="10"/>
    </row>
    <row r="321" spans="3:4" x14ac:dyDescent="0.25">
      <c r="C321" s="34"/>
      <c r="D321" s="10"/>
    </row>
    <row r="322" spans="3:4" x14ac:dyDescent="0.25">
      <c r="C322" s="34"/>
      <c r="D322" s="10"/>
    </row>
    <row r="323" spans="3:4" x14ac:dyDescent="0.25">
      <c r="C323" s="34"/>
      <c r="D323" s="10"/>
    </row>
    <row r="324" spans="3:4" x14ac:dyDescent="0.25">
      <c r="C324" s="34"/>
      <c r="D324" s="10"/>
    </row>
    <row r="325" spans="3:4" x14ac:dyDescent="0.25">
      <c r="C325" s="34"/>
      <c r="D325" s="10"/>
    </row>
    <row r="326" spans="3:4" x14ac:dyDescent="0.25">
      <c r="C326" s="34"/>
      <c r="D326" s="10"/>
    </row>
    <row r="327" spans="3:4" x14ac:dyDescent="0.25">
      <c r="C327" s="34"/>
      <c r="D327" s="10"/>
    </row>
    <row r="328" spans="3:4" x14ac:dyDescent="0.25">
      <c r="C328" s="34"/>
      <c r="D328" s="10"/>
    </row>
    <row r="329" spans="3:4" x14ac:dyDescent="0.25">
      <c r="C329" s="34"/>
      <c r="D329" s="10"/>
    </row>
    <row r="330" spans="3:4" x14ac:dyDescent="0.25">
      <c r="C330" s="34"/>
      <c r="D330" s="10"/>
    </row>
    <row r="331" spans="3:4" x14ac:dyDescent="0.25">
      <c r="C331" s="34"/>
      <c r="D331" s="10"/>
    </row>
    <row r="332" spans="3:4" x14ac:dyDescent="0.25">
      <c r="C332" s="34"/>
      <c r="D332" s="10"/>
    </row>
    <row r="333" spans="3:4" x14ac:dyDescent="0.25">
      <c r="C333" s="34"/>
      <c r="D333" s="10"/>
    </row>
    <row r="334" spans="3:4" x14ac:dyDescent="0.25">
      <c r="C334" s="34"/>
      <c r="D334" s="10"/>
    </row>
    <row r="335" spans="3:4" x14ac:dyDescent="0.25">
      <c r="C335" s="34"/>
      <c r="D335" s="10"/>
    </row>
    <row r="336" spans="3:4" x14ac:dyDescent="0.25">
      <c r="C336" s="34"/>
      <c r="D336" s="10"/>
    </row>
    <row r="337" spans="3:4" x14ac:dyDescent="0.25">
      <c r="C337" s="34"/>
      <c r="D337" s="10"/>
    </row>
    <row r="338" spans="3:4" x14ac:dyDescent="0.25">
      <c r="C338" s="34"/>
      <c r="D338" s="10"/>
    </row>
    <row r="339" spans="3:4" x14ac:dyDescent="0.25">
      <c r="C339" s="34"/>
      <c r="D339" s="10"/>
    </row>
    <row r="340" spans="3:4" x14ac:dyDescent="0.25">
      <c r="C340" s="34"/>
      <c r="D340" s="10"/>
    </row>
    <row r="341" spans="3:4" x14ac:dyDescent="0.25">
      <c r="C341" s="34"/>
      <c r="D341" s="10"/>
    </row>
    <row r="342" spans="3:4" x14ac:dyDescent="0.25">
      <c r="C342" s="34"/>
      <c r="D342" s="10"/>
    </row>
    <row r="343" spans="3:4" x14ac:dyDescent="0.25">
      <c r="C343" s="34"/>
      <c r="D343" s="10"/>
    </row>
    <row r="344" spans="3:4" x14ac:dyDescent="0.25">
      <c r="C344" s="34"/>
      <c r="D344" s="10"/>
    </row>
    <row r="345" spans="3:4" x14ac:dyDescent="0.25">
      <c r="C345" s="34"/>
      <c r="D345" s="10"/>
    </row>
    <row r="346" spans="3:4" x14ac:dyDescent="0.25">
      <c r="C346" s="34"/>
      <c r="D346" s="10"/>
    </row>
    <row r="347" spans="3:4" x14ac:dyDescent="0.25">
      <c r="C347" s="34"/>
      <c r="D347" s="10"/>
    </row>
    <row r="348" spans="3:4" x14ac:dyDescent="0.25">
      <c r="C348" s="34"/>
      <c r="D348" s="10"/>
    </row>
    <row r="349" spans="3:4" x14ac:dyDescent="0.25">
      <c r="C349" s="34"/>
      <c r="D349" s="10"/>
    </row>
    <row r="350" spans="3:4" x14ac:dyDescent="0.25">
      <c r="C350" s="34"/>
      <c r="D350" s="10"/>
    </row>
    <row r="351" spans="3:4" x14ac:dyDescent="0.25">
      <c r="C351" s="34"/>
      <c r="D351" s="10"/>
    </row>
    <row r="352" spans="3:4" x14ac:dyDescent="0.25">
      <c r="C352" s="34"/>
      <c r="D352" s="10"/>
    </row>
    <row r="353" spans="3:4" x14ac:dyDescent="0.25">
      <c r="C353" s="34"/>
      <c r="D353" s="10"/>
    </row>
    <row r="354" spans="3:4" x14ac:dyDescent="0.25">
      <c r="C354" s="34"/>
      <c r="D354" s="10"/>
    </row>
    <row r="355" spans="3:4" x14ac:dyDescent="0.25">
      <c r="C355" s="34"/>
      <c r="D355" s="10"/>
    </row>
    <row r="356" spans="3:4" x14ac:dyDescent="0.25">
      <c r="C356" s="34"/>
      <c r="D356" s="10"/>
    </row>
    <row r="357" spans="3:4" x14ac:dyDescent="0.25">
      <c r="C357" s="34"/>
      <c r="D357" s="10"/>
    </row>
    <row r="358" spans="3:4" x14ac:dyDescent="0.25">
      <c r="C358" s="34"/>
      <c r="D358" s="10"/>
    </row>
    <row r="359" spans="3:4" x14ac:dyDescent="0.25">
      <c r="C359" s="34"/>
      <c r="D359" s="10"/>
    </row>
    <row r="360" spans="3:4" x14ac:dyDescent="0.25">
      <c r="C360" s="34"/>
      <c r="D360" s="10"/>
    </row>
    <row r="361" spans="3:4" x14ac:dyDescent="0.25">
      <c r="C361" s="34"/>
      <c r="D361" s="10"/>
    </row>
    <row r="362" spans="3:4" x14ac:dyDescent="0.25">
      <c r="C362" s="34"/>
      <c r="D362" s="10"/>
    </row>
    <row r="363" spans="3:4" x14ac:dyDescent="0.25">
      <c r="C363" s="34"/>
      <c r="D363" s="10"/>
    </row>
    <row r="364" spans="3:4" x14ac:dyDescent="0.25">
      <c r="C364" s="34"/>
      <c r="D364" s="10"/>
    </row>
    <row r="365" spans="3:4" x14ac:dyDescent="0.25">
      <c r="C365" s="34"/>
      <c r="D365" s="10"/>
    </row>
    <row r="366" spans="3:4" x14ac:dyDescent="0.25">
      <c r="C366" s="34"/>
      <c r="D366" s="10"/>
    </row>
    <row r="367" spans="3:4" x14ac:dyDescent="0.25">
      <c r="C367" s="34"/>
      <c r="D367" s="10"/>
    </row>
    <row r="368" spans="3:4" x14ac:dyDescent="0.25">
      <c r="C368" s="34"/>
      <c r="D368" s="10"/>
    </row>
    <row r="369" spans="3:4" x14ac:dyDescent="0.25">
      <c r="C369" s="34"/>
      <c r="D369" s="10"/>
    </row>
    <row r="370" spans="3:4" x14ac:dyDescent="0.25">
      <c r="C370" s="34"/>
      <c r="D370" s="10"/>
    </row>
    <row r="371" spans="3:4" x14ac:dyDescent="0.25">
      <c r="C371" s="34"/>
      <c r="D371" s="10"/>
    </row>
    <row r="372" spans="3:4" x14ac:dyDescent="0.25">
      <c r="C372" s="34"/>
      <c r="D372" s="10"/>
    </row>
    <row r="373" spans="3:4" x14ac:dyDescent="0.25">
      <c r="C373" s="34"/>
      <c r="D373" s="10"/>
    </row>
    <row r="374" spans="3:4" x14ac:dyDescent="0.25">
      <c r="C374" s="34"/>
      <c r="D374" s="10"/>
    </row>
    <row r="375" spans="3:4" x14ac:dyDescent="0.25">
      <c r="C375" s="34"/>
      <c r="D375" s="10"/>
    </row>
    <row r="376" spans="3:4" x14ac:dyDescent="0.25">
      <c r="C376" s="34"/>
      <c r="D376" s="10"/>
    </row>
    <row r="377" spans="3:4" x14ac:dyDescent="0.25">
      <c r="C377" s="34"/>
      <c r="D377" s="10"/>
    </row>
    <row r="378" spans="3:4" x14ac:dyDescent="0.25">
      <c r="C378" s="34"/>
      <c r="D378" s="10"/>
    </row>
    <row r="379" spans="3:4" x14ac:dyDescent="0.25">
      <c r="C379" s="34"/>
      <c r="D379" s="10"/>
    </row>
    <row r="380" spans="3:4" x14ac:dyDescent="0.25">
      <c r="C380" s="34"/>
      <c r="D380" s="10"/>
    </row>
    <row r="381" spans="3:4" x14ac:dyDescent="0.25">
      <c r="C381" s="34"/>
      <c r="D381" s="10"/>
    </row>
    <row r="382" spans="3:4" x14ac:dyDescent="0.25">
      <c r="C382" s="34"/>
      <c r="D382" s="10"/>
    </row>
    <row r="383" spans="3:4" x14ac:dyDescent="0.25">
      <c r="C383" s="34"/>
      <c r="D383" s="10"/>
    </row>
    <row r="384" spans="3:4" x14ac:dyDescent="0.25">
      <c r="C384" s="34"/>
      <c r="D384" s="10"/>
    </row>
    <row r="385" spans="3:4" x14ac:dyDescent="0.25">
      <c r="C385" s="34"/>
      <c r="D385" s="10"/>
    </row>
    <row r="386" spans="3:4" x14ac:dyDescent="0.25">
      <c r="C386" s="34"/>
      <c r="D386" s="10"/>
    </row>
    <row r="387" spans="3:4" x14ac:dyDescent="0.25">
      <c r="C387" s="34"/>
      <c r="D387" s="10"/>
    </row>
    <row r="388" spans="3:4" x14ac:dyDescent="0.25">
      <c r="C388" s="34"/>
      <c r="D388" s="10"/>
    </row>
    <row r="389" spans="3:4" x14ac:dyDescent="0.25">
      <c r="C389" s="34"/>
      <c r="D389" s="10"/>
    </row>
    <row r="390" spans="3:4" x14ac:dyDescent="0.25">
      <c r="C390" s="34"/>
      <c r="D390" s="10"/>
    </row>
    <row r="391" spans="3:4" x14ac:dyDescent="0.25">
      <c r="C391" s="34"/>
      <c r="D391" s="10"/>
    </row>
    <row r="392" spans="3:4" x14ac:dyDescent="0.25">
      <c r="C392" s="34"/>
      <c r="D392" s="10"/>
    </row>
    <row r="393" spans="3:4" x14ac:dyDescent="0.25">
      <c r="C393" s="34"/>
      <c r="D393" s="10"/>
    </row>
    <row r="394" spans="3:4" x14ac:dyDescent="0.25">
      <c r="C394" s="34"/>
      <c r="D394" s="10"/>
    </row>
    <row r="395" spans="3:4" x14ac:dyDescent="0.25">
      <c r="C395" s="34"/>
      <c r="D395" s="10"/>
    </row>
    <row r="396" spans="3:4" x14ac:dyDescent="0.25">
      <c r="C396" s="34"/>
      <c r="D396" s="10"/>
    </row>
    <row r="397" spans="3:4" x14ac:dyDescent="0.25">
      <c r="C397" s="34"/>
      <c r="D397" s="10"/>
    </row>
    <row r="398" spans="3:4" x14ac:dyDescent="0.25">
      <c r="C398" s="34"/>
      <c r="D398" s="10"/>
    </row>
    <row r="399" spans="3:4" x14ac:dyDescent="0.25">
      <c r="C399" s="34"/>
      <c r="D399" s="10"/>
    </row>
    <row r="400" spans="3:4" x14ac:dyDescent="0.25">
      <c r="C400" s="34"/>
      <c r="D400" s="10"/>
    </row>
    <row r="401" spans="3:4" x14ac:dyDescent="0.25">
      <c r="C401" s="34"/>
      <c r="D401" s="10"/>
    </row>
    <row r="402" spans="3:4" x14ac:dyDescent="0.25">
      <c r="C402" s="34"/>
      <c r="D402" s="10"/>
    </row>
    <row r="403" spans="3:4" x14ac:dyDescent="0.25">
      <c r="C403" s="34"/>
      <c r="D403" s="10"/>
    </row>
    <row r="404" spans="3:4" x14ac:dyDescent="0.25">
      <c r="C404" s="34"/>
      <c r="D404" s="10"/>
    </row>
    <row r="405" spans="3:4" x14ac:dyDescent="0.25">
      <c r="C405" s="34"/>
      <c r="D405" s="10"/>
    </row>
    <row r="406" spans="3:4" x14ac:dyDescent="0.25">
      <c r="C406" s="34"/>
      <c r="D406" s="10"/>
    </row>
    <row r="407" spans="3:4" x14ac:dyDescent="0.25">
      <c r="C407" s="34"/>
      <c r="D407" s="10"/>
    </row>
    <row r="408" spans="3:4" x14ac:dyDescent="0.25">
      <c r="C408" s="34"/>
      <c r="D408" s="10"/>
    </row>
    <row r="409" spans="3:4" x14ac:dyDescent="0.25">
      <c r="C409" s="34"/>
      <c r="D409" s="10"/>
    </row>
    <row r="410" spans="3:4" x14ac:dyDescent="0.25">
      <c r="C410" s="34"/>
      <c r="D410" s="10"/>
    </row>
    <row r="411" spans="3:4" x14ac:dyDescent="0.25">
      <c r="C411" s="34"/>
      <c r="D411" s="10"/>
    </row>
    <row r="412" spans="3:4" x14ac:dyDescent="0.25">
      <c r="C412" s="34"/>
      <c r="D412" s="10"/>
    </row>
    <row r="413" spans="3:4" x14ac:dyDescent="0.25">
      <c r="C413" s="34"/>
      <c r="D413" s="10"/>
    </row>
    <row r="414" spans="3:4" x14ac:dyDescent="0.25">
      <c r="C414" s="34"/>
      <c r="D414" s="10"/>
    </row>
    <row r="415" spans="3:4" x14ac:dyDescent="0.25">
      <c r="C415" s="34"/>
      <c r="D415" s="10"/>
    </row>
    <row r="416" spans="3:4" x14ac:dyDescent="0.25">
      <c r="C416" s="34"/>
      <c r="D416" s="10"/>
    </row>
    <row r="417" spans="3:4" x14ac:dyDescent="0.25">
      <c r="C417" s="34"/>
      <c r="D417" s="10"/>
    </row>
    <row r="418" spans="3:4" x14ac:dyDescent="0.25">
      <c r="C418" s="34"/>
      <c r="D418" s="10"/>
    </row>
    <row r="419" spans="3:4" x14ac:dyDescent="0.25">
      <c r="C419" s="34"/>
      <c r="D419" s="10"/>
    </row>
    <row r="420" spans="3:4" x14ac:dyDescent="0.25">
      <c r="C420" s="34"/>
      <c r="D420" s="10"/>
    </row>
    <row r="421" spans="3:4" x14ac:dyDescent="0.25">
      <c r="C421" s="34"/>
      <c r="D421" s="10"/>
    </row>
    <row r="422" spans="3:4" x14ac:dyDescent="0.25">
      <c r="C422" s="34"/>
      <c r="D422" s="10"/>
    </row>
    <row r="423" spans="3:4" x14ac:dyDescent="0.25">
      <c r="C423" s="34"/>
      <c r="D423" s="10"/>
    </row>
    <row r="424" spans="3:4" x14ac:dyDescent="0.25">
      <c r="C424" s="34"/>
      <c r="D424" s="10"/>
    </row>
    <row r="425" spans="3:4" x14ac:dyDescent="0.25">
      <c r="C425" s="34"/>
      <c r="D425" s="10"/>
    </row>
    <row r="426" spans="3:4" x14ac:dyDescent="0.25">
      <c r="C426" s="34"/>
      <c r="D426" s="10"/>
    </row>
    <row r="427" spans="3:4" x14ac:dyDescent="0.25">
      <c r="C427" s="34"/>
      <c r="D427" s="10"/>
    </row>
    <row r="428" spans="3:4" x14ac:dyDescent="0.25">
      <c r="C428" s="34"/>
      <c r="D428" s="10"/>
    </row>
    <row r="429" spans="3:4" x14ac:dyDescent="0.25">
      <c r="C429" s="34"/>
      <c r="D429" s="10"/>
    </row>
    <row r="430" spans="3:4" x14ac:dyDescent="0.25">
      <c r="C430" s="34"/>
      <c r="D430" s="10"/>
    </row>
    <row r="431" spans="3:4" x14ac:dyDescent="0.25">
      <c r="C431" s="34"/>
      <c r="D431" s="10"/>
    </row>
    <row r="432" spans="3:4" x14ac:dyDescent="0.25">
      <c r="C432" s="34"/>
      <c r="D432" s="10"/>
    </row>
    <row r="433" spans="3:4" x14ac:dyDescent="0.25">
      <c r="C433" s="34"/>
      <c r="D433" s="10"/>
    </row>
    <row r="434" spans="3:4" x14ac:dyDescent="0.25">
      <c r="C434" s="34"/>
      <c r="D434" s="10"/>
    </row>
    <row r="435" spans="3:4" x14ac:dyDescent="0.25">
      <c r="C435" s="34"/>
      <c r="D435" s="10"/>
    </row>
    <row r="436" spans="3:4" x14ac:dyDescent="0.25">
      <c r="C436" s="34"/>
      <c r="D436" s="10"/>
    </row>
    <row r="437" spans="3:4" x14ac:dyDescent="0.25">
      <c r="C437" s="34"/>
      <c r="D437" s="10"/>
    </row>
    <row r="438" spans="3:4" x14ac:dyDescent="0.25">
      <c r="C438" s="34"/>
      <c r="D438" s="10"/>
    </row>
    <row r="439" spans="3:4" x14ac:dyDescent="0.25">
      <c r="C439" s="34"/>
      <c r="D439" s="10"/>
    </row>
    <row r="440" spans="3:4" x14ac:dyDescent="0.25">
      <c r="C440" s="34"/>
      <c r="D440" s="10"/>
    </row>
    <row r="441" spans="3:4" x14ac:dyDescent="0.25">
      <c r="C441" s="34"/>
      <c r="D441" s="10"/>
    </row>
    <row r="442" spans="3:4" x14ac:dyDescent="0.25">
      <c r="C442" s="34"/>
      <c r="D442" s="10"/>
    </row>
    <row r="443" spans="3:4" x14ac:dyDescent="0.25">
      <c r="C443" s="34"/>
      <c r="D443" s="10"/>
    </row>
    <row r="444" spans="3:4" x14ac:dyDescent="0.25">
      <c r="C444" s="34"/>
      <c r="D444" s="10"/>
    </row>
    <row r="445" spans="3:4" x14ac:dyDescent="0.25">
      <c r="C445" s="34"/>
      <c r="D445" s="10"/>
    </row>
    <row r="446" spans="3:4" x14ac:dyDescent="0.25">
      <c r="C446" s="34"/>
      <c r="D446" s="10"/>
    </row>
    <row r="447" spans="3:4" x14ac:dyDescent="0.25">
      <c r="C447" s="34"/>
      <c r="D447" s="10"/>
    </row>
    <row r="448" spans="3:4" x14ac:dyDescent="0.25">
      <c r="C448" s="34"/>
      <c r="D448" s="10"/>
    </row>
    <row r="449" spans="3:4" x14ac:dyDescent="0.25">
      <c r="C449" s="34"/>
      <c r="D449" s="10"/>
    </row>
    <row r="450" spans="3:4" x14ac:dyDescent="0.25">
      <c r="C450" s="34"/>
      <c r="D450" s="10"/>
    </row>
    <row r="451" spans="3:4" x14ac:dyDescent="0.25">
      <c r="C451" s="34"/>
      <c r="D451" s="10"/>
    </row>
    <row r="452" spans="3:4" x14ac:dyDescent="0.25">
      <c r="C452" s="34"/>
      <c r="D452" s="10"/>
    </row>
    <row r="453" spans="3:4" x14ac:dyDescent="0.25">
      <c r="C453" s="34"/>
      <c r="D453" s="10"/>
    </row>
    <row r="454" spans="3:4" x14ac:dyDescent="0.25">
      <c r="C454" s="34"/>
      <c r="D454" s="10"/>
    </row>
    <row r="455" spans="3:4" x14ac:dyDescent="0.25">
      <c r="C455" s="34"/>
      <c r="D455" s="10"/>
    </row>
    <row r="456" spans="3:4" x14ac:dyDescent="0.25">
      <c r="C456" s="34"/>
      <c r="D456" s="10"/>
    </row>
    <row r="457" spans="3:4" x14ac:dyDescent="0.25">
      <c r="C457" s="34"/>
      <c r="D457" s="10"/>
    </row>
    <row r="458" spans="3:4" x14ac:dyDescent="0.25">
      <c r="C458" s="34"/>
      <c r="D458" s="10"/>
    </row>
    <row r="459" spans="3:4" x14ac:dyDescent="0.25">
      <c r="C459" s="34"/>
      <c r="D459" s="10"/>
    </row>
    <row r="460" spans="3:4" x14ac:dyDescent="0.25">
      <c r="C460" s="34"/>
      <c r="D460" s="10"/>
    </row>
    <row r="461" spans="3:4" x14ac:dyDescent="0.25">
      <c r="C461" s="34"/>
      <c r="D461" s="10"/>
    </row>
    <row r="462" spans="3:4" x14ac:dyDescent="0.25">
      <c r="C462" s="34"/>
      <c r="D462" s="10"/>
    </row>
    <row r="463" spans="3:4" x14ac:dyDescent="0.25">
      <c r="C463" s="34"/>
      <c r="D463" s="10"/>
    </row>
    <row r="464" spans="3:4" x14ac:dyDescent="0.25">
      <c r="C464" s="34"/>
      <c r="D464" s="10"/>
    </row>
    <row r="465" spans="3:4" x14ac:dyDescent="0.25">
      <c r="C465" s="34"/>
      <c r="D465" s="10"/>
    </row>
    <row r="466" spans="3:4" x14ac:dyDescent="0.25">
      <c r="C466" s="34"/>
      <c r="D466" s="10"/>
    </row>
    <row r="467" spans="3:4" x14ac:dyDescent="0.25">
      <c r="C467" s="34"/>
      <c r="D467" s="10"/>
    </row>
    <row r="468" spans="3:4" x14ac:dyDescent="0.25">
      <c r="C468" s="34"/>
      <c r="D468" s="10"/>
    </row>
    <row r="469" spans="3:4" x14ac:dyDescent="0.25">
      <c r="C469" s="34"/>
      <c r="D469" s="10"/>
    </row>
    <row r="470" spans="3:4" x14ac:dyDescent="0.25">
      <c r="C470" s="34"/>
      <c r="D470" s="10"/>
    </row>
    <row r="471" spans="3:4" x14ac:dyDescent="0.25">
      <c r="C471" s="34"/>
      <c r="D471" s="10"/>
    </row>
    <row r="472" spans="3:4" x14ac:dyDescent="0.25">
      <c r="C472" s="34"/>
      <c r="D472" s="10"/>
    </row>
    <row r="473" spans="3:4" x14ac:dyDescent="0.25">
      <c r="C473" s="34"/>
      <c r="D473" s="10"/>
    </row>
    <row r="474" spans="3:4" x14ac:dyDescent="0.25">
      <c r="C474" s="34"/>
      <c r="D474" s="10"/>
    </row>
    <row r="475" spans="3:4" x14ac:dyDescent="0.25">
      <c r="C475" s="34"/>
      <c r="D475" s="10"/>
    </row>
    <row r="476" spans="3:4" x14ac:dyDescent="0.25">
      <c r="C476" s="34"/>
      <c r="D476" s="10"/>
    </row>
    <row r="477" spans="3:4" x14ac:dyDescent="0.25">
      <c r="C477" s="34"/>
      <c r="D477" s="10"/>
    </row>
    <row r="478" spans="3:4" x14ac:dyDescent="0.25">
      <c r="C478" s="34"/>
      <c r="D478" s="10"/>
    </row>
    <row r="479" spans="3:4" x14ac:dyDescent="0.25">
      <c r="C479" s="34"/>
      <c r="D479" s="10"/>
    </row>
    <row r="480" spans="3:4" x14ac:dyDescent="0.25">
      <c r="C480" s="34"/>
      <c r="D480" s="10"/>
    </row>
    <row r="481" spans="3:4" x14ac:dyDescent="0.25">
      <c r="C481" s="34"/>
      <c r="D481" s="10"/>
    </row>
    <row r="482" spans="3:4" x14ac:dyDescent="0.25">
      <c r="C482" s="34"/>
      <c r="D482" s="10"/>
    </row>
    <row r="483" spans="3:4" x14ac:dyDescent="0.25">
      <c r="C483" s="34"/>
      <c r="D483" s="10"/>
    </row>
    <row r="484" spans="3:4" x14ac:dyDescent="0.25">
      <c r="C484" s="34"/>
      <c r="D484" s="10"/>
    </row>
    <row r="485" spans="3:4" x14ac:dyDescent="0.25">
      <c r="C485" s="34"/>
      <c r="D485" s="10"/>
    </row>
    <row r="486" spans="3:4" x14ac:dyDescent="0.25">
      <c r="C486" s="34"/>
      <c r="D486" s="10"/>
    </row>
    <row r="487" spans="3:4" x14ac:dyDescent="0.25">
      <c r="C487" s="34"/>
      <c r="D487" s="10"/>
    </row>
    <row r="488" spans="3:4" x14ac:dyDescent="0.25">
      <c r="C488" s="34"/>
      <c r="D488" s="10"/>
    </row>
    <row r="489" spans="3:4" x14ac:dyDescent="0.25">
      <c r="C489" s="34"/>
      <c r="D489" s="10"/>
    </row>
    <row r="490" spans="3:4" x14ac:dyDescent="0.25">
      <c r="C490" s="34"/>
      <c r="D490" s="10"/>
    </row>
    <row r="491" spans="3:4" x14ac:dyDescent="0.25">
      <c r="C491" s="34"/>
      <c r="D491" s="10"/>
    </row>
    <row r="492" spans="3:4" x14ac:dyDescent="0.25">
      <c r="C492" s="34"/>
      <c r="D492" s="10"/>
    </row>
    <row r="493" spans="3:4" x14ac:dyDescent="0.25">
      <c r="C493" s="34"/>
      <c r="D493" s="10"/>
    </row>
    <row r="494" spans="3:4" x14ac:dyDescent="0.25">
      <c r="C494" s="34"/>
      <c r="D494" s="10"/>
    </row>
    <row r="495" spans="3:4" x14ac:dyDescent="0.25">
      <c r="C495" s="34"/>
      <c r="D495" s="10"/>
    </row>
    <row r="496" spans="3:4" x14ac:dyDescent="0.25">
      <c r="C496" s="34"/>
      <c r="D496" s="10"/>
    </row>
    <row r="497" spans="3:4" x14ac:dyDescent="0.25">
      <c r="C497" s="34"/>
      <c r="D497" s="10"/>
    </row>
    <row r="498" spans="3:4" x14ac:dyDescent="0.25">
      <c r="C498" s="34"/>
      <c r="D498" s="10"/>
    </row>
    <row r="499" spans="3:4" x14ac:dyDescent="0.25">
      <c r="C499" s="34"/>
      <c r="D499" s="10"/>
    </row>
    <row r="500" spans="3:4" x14ac:dyDescent="0.25">
      <c r="C500" s="34"/>
      <c r="D500" s="10"/>
    </row>
    <row r="501" spans="3:4" x14ac:dyDescent="0.25">
      <c r="C501" s="34"/>
      <c r="D501" s="10"/>
    </row>
    <row r="502" spans="3:4" x14ac:dyDescent="0.25">
      <c r="C502" s="34"/>
      <c r="D502" s="10"/>
    </row>
    <row r="503" spans="3:4" x14ac:dyDescent="0.25">
      <c r="C503" s="34"/>
      <c r="D503" s="10"/>
    </row>
    <row r="504" spans="3:4" x14ac:dyDescent="0.25">
      <c r="C504" s="34"/>
      <c r="D504" s="10"/>
    </row>
    <row r="505" spans="3:4" x14ac:dyDescent="0.25">
      <c r="C505" s="34"/>
      <c r="D505" s="10"/>
    </row>
    <row r="506" spans="3:4" x14ac:dyDescent="0.25">
      <c r="C506" s="34"/>
      <c r="D506" s="10"/>
    </row>
    <row r="507" spans="3:4" x14ac:dyDescent="0.25">
      <c r="C507" s="34"/>
      <c r="D507" s="10"/>
    </row>
    <row r="508" spans="3:4" x14ac:dyDescent="0.25">
      <c r="C508" s="34"/>
      <c r="D508" s="10"/>
    </row>
    <row r="509" spans="3:4" x14ac:dyDescent="0.25">
      <c r="C509" s="34"/>
      <c r="D509" s="10"/>
    </row>
    <row r="510" spans="3:4" x14ac:dyDescent="0.25">
      <c r="C510" s="34"/>
      <c r="D510" s="10"/>
    </row>
    <row r="511" spans="3:4" x14ac:dyDescent="0.25">
      <c r="C511" s="34"/>
      <c r="D511" s="10"/>
    </row>
    <row r="512" spans="3:4" x14ac:dyDescent="0.25">
      <c r="C512" s="34"/>
      <c r="D512" s="10"/>
    </row>
    <row r="513" spans="3:4" x14ac:dyDescent="0.25">
      <c r="C513" s="34"/>
      <c r="D513" s="10"/>
    </row>
    <row r="514" spans="3:4" x14ac:dyDescent="0.25">
      <c r="C514" s="34"/>
      <c r="D514" s="10"/>
    </row>
    <row r="515" spans="3:4" x14ac:dyDescent="0.25">
      <c r="C515" s="34"/>
      <c r="D515" s="10"/>
    </row>
    <row r="516" spans="3:4" x14ac:dyDescent="0.25">
      <c r="C516" s="34"/>
      <c r="D516" s="10"/>
    </row>
    <row r="517" spans="3:4" x14ac:dyDescent="0.25">
      <c r="C517" s="34"/>
      <c r="D517" s="10"/>
    </row>
    <row r="518" spans="3:4" x14ac:dyDescent="0.25">
      <c r="C518" s="34"/>
      <c r="D518" s="10"/>
    </row>
    <row r="519" spans="3:4" x14ac:dyDescent="0.25">
      <c r="C519" s="34"/>
      <c r="D519" s="10"/>
    </row>
    <row r="520" spans="3:4" x14ac:dyDescent="0.25">
      <c r="C520" s="34"/>
      <c r="D520" s="10"/>
    </row>
    <row r="521" spans="3:4" x14ac:dyDescent="0.25">
      <c r="C521" s="34"/>
      <c r="D521" s="10"/>
    </row>
    <row r="522" spans="3:4" x14ac:dyDescent="0.25">
      <c r="C522" s="34"/>
      <c r="D522" s="10"/>
    </row>
    <row r="523" spans="3:4" x14ac:dyDescent="0.25">
      <c r="C523" s="34"/>
      <c r="D523" s="10"/>
    </row>
    <row r="524" spans="3:4" x14ac:dyDescent="0.25">
      <c r="C524" s="34"/>
      <c r="D524" s="10"/>
    </row>
    <row r="525" spans="3:4" x14ac:dyDescent="0.25">
      <c r="C525" s="34"/>
      <c r="D525" s="10"/>
    </row>
    <row r="526" spans="3:4" x14ac:dyDescent="0.25">
      <c r="C526" s="34"/>
      <c r="D526" s="10"/>
    </row>
    <row r="527" spans="3:4" x14ac:dyDescent="0.25">
      <c r="C527" s="34"/>
      <c r="D527" s="10"/>
    </row>
    <row r="528" spans="3:4" x14ac:dyDescent="0.25">
      <c r="C528" s="34"/>
      <c r="D528" s="10"/>
    </row>
    <row r="529" spans="3:4" x14ac:dyDescent="0.25">
      <c r="C529" s="34"/>
      <c r="D529" s="10"/>
    </row>
    <row r="530" spans="3:4" x14ac:dyDescent="0.25">
      <c r="C530" s="34"/>
      <c r="D530" s="10"/>
    </row>
    <row r="531" spans="3:4" x14ac:dyDescent="0.25">
      <c r="C531" s="34"/>
      <c r="D531" s="10"/>
    </row>
    <row r="532" spans="3:4" x14ac:dyDescent="0.25">
      <c r="C532" s="34"/>
      <c r="D532" s="10"/>
    </row>
    <row r="533" spans="3:4" x14ac:dyDescent="0.25">
      <c r="C533" s="34"/>
      <c r="D533" s="10"/>
    </row>
    <row r="534" spans="3:4" x14ac:dyDescent="0.25">
      <c r="C534" s="34"/>
      <c r="D534" s="10"/>
    </row>
    <row r="535" spans="3:4" x14ac:dyDescent="0.25">
      <c r="C535" s="34"/>
      <c r="D535" s="10"/>
    </row>
    <row r="536" spans="3:4" x14ac:dyDescent="0.25">
      <c r="C536" s="34"/>
      <c r="D536" s="10"/>
    </row>
    <row r="537" spans="3:4" x14ac:dyDescent="0.25">
      <c r="C537" s="34"/>
      <c r="D537" s="10"/>
    </row>
    <row r="538" spans="3:4" x14ac:dyDescent="0.25">
      <c r="C538" s="34"/>
      <c r="D538" s="10"/>
    </row>
    <row r="539" spans="3:4" x14ac:dyDescent="0.25">
      <c r="C539" s="34"/>
      <c r="D539" s="10"/>
    </row>
    <row r="540" spans="3:4" x14ac:dyDescent="0.25">
      <c r="C540" s="34"/>
      <c r="D540" s="10"/>
    </row>
    <row r="541" spans="3:4" x14ac:dyDescent="0.25">
      <c r="C541" s="34"/>
      <c r="D541" s="10"/>
    </row>
    <row r="542" spans="3:4" x14ac:dyDescent="0.25">
      <c r="C542" s="34"/>
      <c r="D542" s="10"/>
    </row>
    <row r="543" spans="3:4" x14ac:dyDescent="0.25">
      <c r="C543" s="34"/>
      <c r="D543" s="10"/>
    </row>
    <row r="544" spans="3:4" x14ac:dyDescent="0.25">
      <c r="C544" s="34"/>
      <c r="D544" s="10"/>
    </row>
    <row r="545" spans="3:4" x14ac:dyDescent="0.25">
      <c r="C545" s="34"/>
      <c r="D545" s="10"/>
    </row>
    <row r="546" spans="3:4" x14ac:dyDescent="0.25">
      <c r="C546" s="34"/>
      <c r="D546" s="10"/>
    </row>
    <row r="547" spans="3:4" x14ac:dyDescent="0.25">
      <c r="C547" s="34"/>
      <c r="D547" s="10"/>
    </row>
    <row r="548" spans="3:4" x14ac:dyDescent="0.25">
      <c r="C548" s="34"/>
      <c r="D548" s="10"/>
    </row>
    <row r="549" spans="3:4" x14ac:dyDescent="0.25">
      <c r="C549" s="34"/>
      <c r="D549" s="10"/>
    </row>
    <row r="550" spans="3:4" x14ac:dyDescent="0.25">
      <c r="C550" s="34"/>
      <c r="D550" s="10"/>
    </row>
    <row r="551" spans="3:4" x14ac:dyDescent="0.25">
      <c r="C551" s="34"/>
      <c r="D551" s="10"/>
    </row>
    <row r="552" spans="3:4" x14ac:dyDescent="0.25">
      <c r="C552" s="34"/>
      <c r="D552" s="10"/>
    </row>
    <row r="553" spans="3:4" x14ac:dyDescent="0.25">
      <c r="C553" s="34"/>
      <c r="D553" s="10"/>
    </row>
    <row r="554" spans="3:4" x14ac:dyDescent="0.25">
      <c r="C554" s="34"/>
      <c r="D554" s="10"/>
    </row>
    <row r="555" spans="3:4" x14ac:dyDescent="0.25">
      <c r="C555" s="34"/>
      <c r="D555" s="10"/>
    </row>
    <row r="556" spans="3:4" x14ac:dyDescent="0.25">
      <c r="C556" s="34"/>
      <c r="D556" s="10"/>
    </row>
    <row r="557" spans="3:4" x14ac:dyDescent="0.25">
      <c r="C557" s="34"/>
      <c r="D557" s="10"/>
    </row>
    <row r="558" spans="3:4" x14ac:dyDescent="0.25">
      <c r="C558" s="34"/>
      <c r="D558" s="10"/>
    </row>
    <row r="559" spans="3:4" x14ac:dyDescent="0.25">
      <c r="C559" s="34"/>
      <c r="D559" s="10"/>
    </row>
    <row r="560" spans="3:4" x14ac:dyDescent="0.25">
      <c r="C560" s="34"/>
      <c r="D560" s="10"/>
    </row>
    <row r="561" spans="3:4" x14ac:dyDescent="0.25">
      <c r="C561" s="34"/>
      <c r="D561" s="10"/>
    </row>
    <row r="562" spans="3:4" x14ac:dyDescent="0.25">
      <c r="C562" s="34"/>
      <c r="D562" s="10"/>
    </row>
    <row r="563" spans="3:4" x14ac:dyDescent="0.25">
      <c r="C563" s="34"/>
      <c r="D563" s="10"/>
    </row>
    <row r="564" spans="3:4" x14ac:dyDescent="0.25">
      <c r="C564" s="34"/>
      <c r="D564" s="10"/>
    </row>
    <row r="565" spans="3:4" x14ac:dyDescent="0.25">
      <c r="C565" s="34"/>
      <c r="D565" s="10"/>
    </row>
    <row r="566" spans="3:4" x14ac:dyDescent="0.25">
      <c r="C566" s="34"/>
      <c r="D566" s="10"/>
    </row>
    <row r="567" spans="3:4" x14ac:dyDescent="0.25">
      <c r="C567" s="34"/>
      <c r="D567" s="10"/>
    </row>
    <row r="568" spans="3:4" x14ac:dyDescent="0.25">
      <c r="C568" s="34"/>
      <c r="D568" s="10"/>
    </row>
    <row r="569" spans="3:4" x14ac:dyDescent="0.25">
      <c r="C569" s="34"/>
      <c r="D569" s="10"/>
    </row>
    <row r="570" spans="3:4" x14ac:dyDescent="0.25">
      <c r="C570" s="34"/>
      <c r="D570" s="10"/>
    </row>
    <row r="571" spans="3:4" x14ac:dyDescent="0.25">
      <c r="C571" s="34"/>
      <c r="D571" s="10"/>
    </row>
    <row r="572" spans="3:4" x14ac:dyDescent="0.25">
      <c r="C572" s="34"/>
      <c r="D572" s="10"/>
    </row>
    <row r="573" spans="3:4" x14ac:dyDescent="0.25">
      <c r="C573" s="34"/>
      <c r="D573" s="10"/>
    </row>
    <row r="574" spans="3:4" x14ac:dyDescent="0.25">
      <c r="C574" s="34"/>
      <c r="D574" s="10"/>
    </row>
    <row r="575" spans="3:4" x14ac:dyDescent="0.25">
      <c r="C575" s="34"/>
      <c r="D575" s="10"/>
    </row>
    <row r="576" spans="3:4" x14ac:dyDescent="0.25">
      <c r="C576" s="34"/>
      <c r="D576" s="10"/>
    </row>
    <row r="577" spans="3:4" x14ac:dyDescent="0.25">
      <c r="C577" s="34"/>
      <c r="D577" s="10"/>
    </row>
    <row r="578" spans="3:4" x14ac:dyDescent="0.25">
      <c r="C578" s="34"/>
      <c r="D578" s="10"/>
    </row>
    <row r="579" spans="3:4" x14ac:dyDescent="0.25">
      <c r="C579" s="34"/>
      <c r="D579" s="10"/>
    </row>
    <row r="580" spans="3:4" x14ac:dyDescent="0.25">
      <c r="C580" s="34"/>
      <c r="D580" s="10"/>
    </row>
    <row r="581" spans="3:4" x14ac:dyDescent="0.25">
      <c r="C581" s="34"/>
      <c r="D581" s="10"/>
    </row>
    <row r="582" spans="3:4" x14ac:dyDescent="0.25">
      <c r="C582" s="34"/>
      <c r="D582" s="10"/>
    </row>
    <row r="583" spans="3:4" x14ac:dyDescent="0.25">
      <c r="C583" s="34"/>
      <c r="D583" s="10"/>
    </row>
    <row r="584" spans="3:4" x14ac:dyDescent="0.25">
      <c r="C584" s="34"/>
      <c r="D584" s="10"/>
    </row>
    <row r="585" spans="3:4" x14ac:dyDescent="0.25">
      <c r="C585" s="34"/>
      <c r="D585" s="10"/>
    </row>
    <row r="586" spans="3:4" x14ac:dyDescent="0.25">
      <c r="C586" s="34"/>
      <c r="D586" s="10"/>
    </row>
    <row r="587" spans="3:4" x14ac:dyDescent="0.25">
      <c r="C587" s="34"/>
      <c r="D587" s="10"/>
    </row>
    <row r="588" spans="3:4" x14ac:dyDescent="0.25">
      <c r="C588" s="34"/>
      <c r="D588" s="10"/>
    </row>
    <row r="589" spans="3:4" x14ac:dyDescent="0.25">
      <c r="C589" s="34"/>
      <c r="D589" s="10"/>
    </row>
    <row r="590" spans="3:4" x14ac:dyDescent="0.25">
      <c r="C590" s="34"/>
      <c r="D590" s="10"/>
    </row>
    <row r="591" spans="3:4" x14ac:dyDescent="0.25">
      <c r="C591" s="34"/>
      <c r="D591" s="10"/>
    </row>
    <row r="592" spans="3:4" x14ac:dyDescent="0.25">
      <c r="C592" s="34"/>
      <c r="D592" s="10"/>
    </row>
    <row r="593" spans="3:4" x14ac:dyDescent="0.25">
      <c r="C593" s="34"/>
      <c r="D593" s="10"/>
    </row>
    <row r="594" spans="3:4" x14ac:dyDescent="0.25">
      <c r="C594" s="34"/>
      <c r="D594" s="10"/>
    </row>
    <row r="595" spans="3:4" x14ac:dyDescent="0.25">
      <c r="C595" s="34"/>
      <c r="D595" s="10"/>
    </row>
    <row r="596" spans="3:4" x14ac:dyDescent="0.25">
      <c r="C596" s="34"/>
      <c r="D596" s="10"/>
    </row>
    <row r="597" spans="3:4" x14ac:dyDescent="0.25">
      <c r="C597" s="34"/>
      <c r="D597" s="10"/>
    </row>
    <row r="598" spans="3:4" x14ac:dyDescent="0.25">
      <c r="C598" s="34"/>
      <c r="D598" s="10"/>
    </row>
    <row r="599" spans="3:4" x14ac:dyDescent="0.25">
      <c r="C599" s="34"/>
      <c r="D599" s="10"/>
    </row>
    <row r="600" spans="3:4" x14ac:dyDescent="0.25">
      <c r="C600" s="34"/>
      <c r="D600" s="10"/>
    </row>
    <row r="601" spans="3:4" x14ac:dyDescent="0.25">
      <c r="C601" s="34"/>
      <c r="D601" s="10"/>
    </row>
    <row r="602" spans="3:4" x14ac:dyDescent="0.25">
      <c r="C602" s="34"/>
      <c r="D602" s="10"/>
    </row>
    <row r="603" spans="3:4" x14ac:dyDescent="0.25">
      <c r="C603" s="34"/>
      <c r="D603" s="10"/>
    </row>
    <row r="604" spans="3:4" x14ac:dyDescent="0.25">
      <c r="C604" s="34"/>
      <c r="D604" s="10"/>
    </row>
    <row r="605" spans="3:4" x14ac:dyDescent="0.25">
      <c r="C605" s="34"/>
      <c r="D605" s="10"/>
    </row>
    <row r="606" spans="3:4" x14ac:dyDescent="0.25">
      <c r="C606" s="34"/>
      <c r="D606" s="10"/>
    </row>
    <row r="607" spans="3:4" x14ac:dyDescent="0.25">
      <c r="C607" s="34"/>
      <c r="D607" s="10"/>
    </row>
    <row r="608" spans="3:4" x14ac:dyDescent="0.25">
      <c r="C608" s="34"/>
      <c r="D608" s="10"/>
    </row>
    <row r="609" spans="3:4" x14ac:dyDescent="0.25">
      <c r="C609" s="34"/>
      <c r="D609" s="10"/>
    </row>
    <row r="610" spans="3:4" x14ac:dyDescent="0.25">
      <c r="C610" s="34"/>
      <c r="D610" s="10"/>
    </row>
    <row r="611" spans="3:4" x14ac:dyDescent="0.25">
      <c r="C611" s="34"/>
      <c r="D611" s="10"/>
    </row>
    <row r="612" spans="3:4" x14ac:dyDescent="0.25">
      <c r="C612" s="34"/>
      <c r="D612" s="10"/>
    </row>
    <row r="613" spans="3:4" x14ac:dyDescent="0.25">
      <c r="C613" s="34"/>
      <c r="D613" s="10"/>
    </row>
    <row r="614" spans="3:4" x14ac:dyDescent="0.25">
      <c r="C614" s="34"/>
      <c r="D614" s="10"/>
    </row>
    <row r="615" spans="3:4" x14ac:dyDescent="0.25">
      <c r="C615" s="34"/>
      <c r="D615" s="10"/>
    </row>
    <row r="616" spans="3:4" x14ac:dyDescent="0.25">
      <c r="C616" s="34"/>
      <c r="D616" s="10"/>
    </row>
    <row r="617" spans="3:4" x14ac:dyDescent="0.25">
      <c r="C617" s="34"/>
      <c r="D617" s="10"/>
    </row>
    <row r="618" spans="3:4" x14ac:dyDescent="0.25">
      <c r="C618" s="34"/>
      <c r="D618" s="10"/>
    </row>
    <row r="619" spans="3:4" x14ac:dyDescent="0.25">
      <c r="C619" s="34"/>
      <c r="D619" s="10"/>
    </row>
    <row r="620" spans="3:4" x14ac:dyDescent="0.25">
      <c r="C620" s="34"/>
      <c r="D620" s="10"/>
    </row>
    <row r="621" spans="3:4" x14ac:dyDescent="0.25">
      <c r="C621" s="34"/>
      <c r="D621" s="10"/>
    </row>
    <row r="622" spans="3:4" x14ac:dyDescent="0.25">
      <c r="C622" s="34"/>
      <c r="D622" s="10"/>
    </row>
    <row r="623" spans="3:4" x14ac:dyDescent="0.25">
      <c r="C623" s="34"/>
      <c r="D623" s="10"/>
    </row>
    <row r="624" spans="3:4" x14ac:dyDescent="0.25">
      <c r="C624" s="34"/>
      <c r="D624" s="10"/>
    </row>
    <row r="625" spans="3:4" x14ac:dyDescent="0.25">
      <c r="C625" s="34"/>
      <c r="D625" s="10"/>
    </row>
    <row r="626" spans="3:4" x14ac:dyDescent="0.25">
      <c r="C626" s="34"/>
      <c r="D626" s="10"/>
    </row>
    <row r="627" spans="3:4" x14ac:dyDescent="0.25">
      <c r="C627" s="34"/>
      <c r="D627" s="10"/>
    </row>
    <row r="628" spans="3:4" x14ac:dyDescent="0.25">
      <c r="C628" s="34"/>
      <c r="D628" s="10"/>
    </row>
    <row r="629" spans="3:4" x14ac:dyDescent="0.25">
      <c r="C629" s="34"/>
      <c r="D629" s="10"/>
    </row>
    <row r="630" spans="3:4" x14ac:dyDescent="0.25">
      <c r="C630" s="34"/>
      <c r="D630" s="10"/>
    </row>
    <row r="631" spans="3:4" x14ac:dyDescent="0.25">
      <c r="C631" s="34"/>
      <c r="D631" s="10"/>
    </row>
    <row r="632" spans="3:4" x14ac:dyDescent="0.25">
      <c r="C632" s="34"/>
      <c r="D632" s="10"/>
    </row>
    <row r="633" spans="3:4" x14ac:dyDescent="0.25">
      <c r="C633" s="34"/>
      <c r="D633" s="10"/>
    </row>
    <row r="634" spans="3:4" x14ac:dyDescent="0.25">
      <c r="C634" s="34"/>
      <c r="D634" s="10"/>
    </row>
    <row r="635" spans="3:4" x14ac:dyDescent="0.25">
      <c r="C635" s="34"/>
      <c r="D635" s="10"/>
    </row>
    <row r="636" spans="3:4" x14ac:dyDescent="0.25">
      <c r="C636" s="34"/>
      <c r="D636" s="10"/>
    </row>
    <row r="637" spans="3:4" x14ac:dyDescent="0.25">
      <c r="C637" s="34"/>
      <c r="D637" s="10"/>
    </row>
    <row r="638" spans="3:4" x14ac:dyDescent="0.25">
      <c r="C638" s="34"/>
      <c r="D638" s="10"/>
    </row>
    <row r="639" spans="3:4" x14ac:dyDescent="0.25">
      <c r="C639" s="34"/>
      <c r="D639" s="10"/>
    </row>
    <row r="640" spans="3:4" x14ac:dyDescent="0.25">
      <c r="C640" s="34"/>
      <c r="D640" s="10"/>
    </row>
    <row r="641" spans="3:4" x14ac:dyDescent="0.25">
      <c r="C641" s="34"/>
      <c r="D641" s="10"/>
    </row>
    <row r="642" spans="3:4" x14ac:dyDescent="0.25">
      <c r="C642" s="34"/>
      <c r="D642" s="10"/>
    </row>
    <row r="643" spans="3:4" x14ac:dyDescent="0.25">
      <c r="C643" s="34"/>
      <c r="D643" s="10"/>
    </row>
    <row r="644" spans="3:4" x14ac:dyDescent="0.25">
      <c r="C644" s="34"/>
      <c r="D644" s="10"/>
    </row>
    <row r="645" spans="3:4" x14ac:dyDescent="0.25">
      <c r="C645" s="34"/>
      <c r="D645" s="10"/>
    </row>
    <row r="646" spans="3:4" x14ac:dyDescent="0.25">
      <c r="C646" s="34"/>
      <c r="D646" s="10"/>
    </row>
    <row r="647" spans="3:4" x14ac:dyDescent="0.25">
      <c r="C647" s="34"/>
      <c r="D647" s="10"/>
    </row>
    <row r="648" spans="3:4" x14ac:dyDescent="0.25">
      <c r="C648" s="34"/>
      <c r="D648" s="10"/>
    </row>
    <row r="649" spans="3:4" x14ac:dyDescent="0.25">
      <c r="C649" s="34"/>
      <c r="D649" s="10"/>
    </row>
    <row r="650" spans="3:4" x14ac:dyDescent="0.25">
      <c r="C650" s="34"/>
      <c r="D650" s="10"/>
    </row>
    <row r="651" spans="3:4" x14ac:dyDescent="0.25">
      <c r="C651" s="34"/>
      <c r="D651" s="10"/>
    </row>
    <row r="652" spans="3:4" x14ac:dyDescent="0.25">
      <c r="C652" s="34"/>
      <c r="D652" s="10"/>
    </row>
    <row r="653" spans="3:4" x14ac:dyDescent="0.25">
      <c r="C653" s="34"/>
      <c r="D653" s="10"/>
    </row>
    <row r="654" spans="3:4" x14ac:dyDescent="0.25">
      <c r="C654" s="34"/>
      <c r="D654" s="10"/>
    </row>
    <row r="655" spans="3:4" x14ac:dyDescent="0.25">
      <c r="C655" s="34"/>
      <c r="D655" s="10"/>
    </row>
    <row r="656" spans="3:4" x14ac:dyDescent="0.25">
      <c r="C656" s="34"/>
      <c r="D656" s="10"/>
    </row>
    <row r="657" spans="3:4" x14ac:dyDescent="0.25">
      <c r="C657" s="34"/>
      <c r="D657" s="10"/>
    </row>
    <row r="658" spans="3:4" x14ac:dyDescent="0.25">
      <c r="C658" s="34"/>
      <c r="D658" s="10"/>
    </row>
    <row r="659" spans="3:4" x14ac:dyDescent="0.25">
      <c r="C659" s="34"/>
      <c r="D659" s="10"/>
    </row>
    <row r="660" spans="3:4" x14ac:dyDescent="0.25">
      <c r="C660" s="34"/>
      <c r="D660" s="10"/>
    </row>
    <row r="661" spans="3:4" x14ac:dyDescent="0.25">
      <c r="C661" s="34"/>
      <c r="D661" s="10"/>
    </row>
    <row r="662" spans="3:4" x14ac:dyDescent="0.25">
      <c r="C662" s="34"/>
      <c r="D662" s="10"/>
    </row>
    <row r="663" spans="3:4" x14ac:dyDescent="0.25">
      <c r="C663" s="34"/>
      <c r="D663" s="10"/>
    </row>
    <row r="664" spans="3:4" x14ac:dyDescent="0.25">
      <c r="C664" s="34"/>
      <c r="D664" s="10"/>
    </row>
    <row r="665" spans="3:4" x14ac:dyDescent="0.25">
      <c r="C665" s="34"/>
      <c r="D665" s="10"/>
    </row>
    <row r="666" spans="3:4" x14ac:dyDescent="0.25">
      <c r="C666" s="34"/>
      <c r="D666" s="10"/>
    </row>
    <row r="667" spans="3:4" x14ac:dyDescent="0.25">
      <c r="C667" s="34"/>
      <c r="D667" s="10"/>
    </row>
    <row r="668" spans="3:4" x14ac:dyDescent="0.25">
      <c r="C668" s="34"/>
      <c r="D668" s="10"/>
    </row>
    <row r="669" spans="3:4" x14ac:dyDescent="0.25">
      <c r="C669" s="34"/>
      <c r="D669" s="10"/>
    </row>
    <row r="670" spans="3:4" x14ac:dyDescent="0.25">
      <c r="C670" s="34"/>
      <c r="D670" s="10"/>
    </row>
    <row r="671" spans="3:4" x14ac:dyDescent="0.25">
      <c r="C671" s="34"/>
      <c r="D671" s="10"/>
    </row>
    <row r="672" spans="3:4" x14ac:dyDescent="0.25">
      <c r="C672" s="34"/>
      <c r="D672" s="10"/>
    </row>
    <row r="673" spans="3:4" x14ac:dyDescent="0.25">
      <c r="C673" s="34"/>
      <c r="D673" s="10"/>
    </row>
    <row r="674" spans="3:4" x14ac:dyDescent="0.25">
      <c r="C674" s="34"/>
      <c r="D674" s="10"/>
    </row>
    <row r="675" spans="3:4" x14ac:dyDescent="0.25">
      <c r="C675" s="34"/>
      <c r="D675" s="10"/>
    </row>
    <row r="676" spans="3:4" x14ac:dyDescent="0.25">
      <c r="C676" s="34"/>
      <c r="D676" s="10"/>
    </row>
    <row r="677" spans="3:4" x14ac:dyDescent="0.25">
      <c r="C677" s="34"/>
      <c r="D677" s="10"/>
    </row>
    <row r="678" spans="3:4" x14ac:dyDescent="0.25">
      <c r="C678" s="34"/>
      <c r="D678" s="10"/>
    </row>
    <row r="679" spans="3:4" x14ac:dyDescent="0.25">
      <c r="C679" s="34"/>
      <c r="D679" s="10"/>
    </row>
    <row r="680" spans="3:4" x14ac:dyDescent="0.25">
      <c r="C680" s="34"/>
      <c r="D680" s="10"/>
    </row>
    <row r="681" spans="3:4" x14ac:dyDescent="0.25">
      <c r="C681" s="34"/>
      <c r="D681" s="10"/>
    </row>
    <row r="682" spans="3:4" x14ac:dyDescent="0.25">
      <c r="C682" s="34"/>
      <c r="D682" s="10"/>
    </row>
    <row r="683" spans="3:4" x14ac:dyDescent="0.25">
      <c r="C683" s="34"/>
      <c r="D683" s="10"/>
    </row>
    <row r="684" spans="3:4" x14ac:dyDescent="0.25">
      <c r="C684" s="34"/>
      <c r="D684" s="10"/>
    </row>
    <row r="685" spans="3:4" x14ac:dyDescent="0.25">
      <c r="C685" s="34"/>
      <c r="D685" s="10"/>
    </row>
    <row r="686" spans="3:4" x14ac:dyDescent="0.25">
      <c r="C686" s="34"/>
      <c r="D686" s="10"/>
    </row>
    <row r="687" spans="3:4" x14ac:dyDescent="0.25">
      <c r="C687" s="34"/>
      <c r="D687" s="10"/>
    </row>
    <row r="688" spans="3:4" x14ac:dyDescent="0.25">
      <c r="C688" s="34"/>
      <c r="D688" s="10"/>
    </row>
    <row r="689" spans="3:4" x14ac:dyDescent="0.25">
      <c r="C689" s="34"/>
      <c r="D689" s="10"/>
    </row>
    <row r="690" spans="3:4" x14ac:dyDescent="0.25">
      <c r="C690" s="34"/>
      <c r="D690" s="10"/>
    </row>
    <row r="691" spans="3:4" x14ac:dyDescent="0.25">
      <c r="C691" s="34"/>
      <c r="D691" s="10"/>
    </row>
    <row r="692" spans="3:4" x14ac:dyDescent="0.25">
      <c r="C692" s="34"/>
      <c r="D692" s="10"/>
    </row>
    <row r="693" spans="3:4" x14ac:dyDescent="0.25">
      <c r="C693" s="34"/>
      <c r="D693" s="10"/>
    </row>
    <row r="694" spans="3:4" x14ac:dyDescent="0.25">
      <c r="C694" s="34"/>
      <c r="D694" s="10"/>
    </row>
    <row r="695" spans="3:4" x14ac:dyDescent="0.25">
      <c r="C695" s="34"/>
      <c r="D695" s="10"/>
    </row>
    <row r="696" spans="3:4" x14ac:dyDescent="0.25">
      <c r="C696" s="34"/>
      <c r="D696" s="10"/>
    </row>
    <row r="697" spans="3:4" x14ac:dyDescent="0.25">
      <c r="C697" s="34"/>
      <c r="D697" s="10"/>
    </row>
    <row r="698" spans="3:4" x14ac:dyDescent="0.25">
      <c r="C698" s="34"/>
      <c r="D698" s="10"/>
    </row>
    <row r="699" spans="3:4" x14ac:dyDescent="0.25">
      <c r="C699" s="34"/>
      <c r="D699" s="10"/>
    </row>
    <row r="700" spans="3:4" x14ac:dyDescent="0.25">
      <c r="C700" s="34"/>
      <c r="D700" s="10"/>
    </row>
    <row r="701" spans="3:4" x14ac:dyDescent="0.25">
      <c r="C701" s="34"/>
      <c r="D701" s="10"/>
    </row>
    <row r="702" spans="3:4" x14ac:dyDescent="0.25">
      <c r="C702" s="34"/>
      <c r="D702" s="10"/>
    </row>
    <row r="703" spans="3:4" x14ac:dyDescent="0.25">
      <c r="C703" s="34"/>
      <c r="D703" s="10"/>
    </row>
    <row r="704" spans="3:4" x14ac:dyDescent="0.25">
      <c r="C704" s="34"/>
      <c r="D704" s="10"/>
    </row>
    <row r="705" spans="3:4" x14ac:dyDescent="0.25">
      <c r="C705" s="34"/>
      <c r="D705" s="10"/>
    </row>
    <row r="706" spans="3:4" x14ac:dyDescent="0.25">
      <c r="C706" s="34"/>
      <c r="D706" s="10"/>
    </row>
    <row r="707" spans="3:4" x14ac:dyDescent="0.25">
      <c r="C707" s="34"/>
      <c r="D707" s="10"/>
    </row>
    <row r="708" spans="3:4" x14ac:dyDescent="0.25">
      <c r="C708" s="34"/>
      <c r="D708" s="10"/>
    </row>
    <row r="709" spans="3:4" x14ac:dyDescent="0.25">
      <c r="C709" s="34"/>
      <c r="D709" s="10"/>
    </row>
    <row r="710" spans="3:4" x14ac:dyDescent="0.25">
      <c r="C710" s="34"/>
      <c r="D710" s="10"/>
    </row>
    <row r="711" spans="3:4" x14ac:dyDescent="0.25">
      <c r="C711" s="34"/>
      <c r="D711" s="10"/>
    </row>
    <row r="712" spans="3:4" x14ac:dyDescent="0.25">
      <c r="C712" s="34"/>
      <c r="D712" s="10"/>
    </row>
    <row r="713" spans="3:4" x14ac:dyDescent="0.25">
      <c r="C713" s="34"/>
      <c r="D713" s="10"/>
    </row>
    <row r="714" spans="3:4" x14ac:dyDescent="0.25">
      <c r="C714" s="34"/>
      <c r="D714" s="10"/>
    </row>
    <row r="715" spans="3:4" x14ac:dyDescent="0.25">
      <c r="C715" s="34"/>
      <c r="D715" s="10"/>
    </row>
    <row r="716" spans="3:4" x14ac:dyDescent="0.25">
      <c r="C716" s="34"/>
      <c r="D716" s="10"/>
    </row>
    <row r="717" spans="3:4" x14ac:dyDescent="0.25">
      <c r="C717" s="34"/>
      <c r="D717" s="10"/>
    </row>
    <row r="718" spans="3:4" x14ac:dyDescent="0.25">
      <c r="C718" s="34"/>
      <c r="D718" s="10"/>
    </row>
    <row r="719" spans="3:4" x14ac:dyDescent="0.25">
      <c r="C719" s="34"/>
      <c r="D719" s="10"/>
    </row>
    <row r="720" spans="3:4" x14ac:dyDescent="0.25">
      <c r="C720" s="34"/>
      <c r="D720" s="10"/>
    </row>
    <row r="721" spans="3:4" x14ac:dyDescent="0.25">
      <c r="C721" s="34"/>
      <c r="D721" s="10"/>
    </row>
    <row r="722" spans="3:4" x14ac:dyDescent="0.25">
      <c r="C722" s="34"/>
      <c r="D722" s="10"/>
    </row>
    <row r="723" spans="3:4" x14ac:dyDescent="0.25">
      <c r="C723" s="34"/>
      <c r="D723" s="10"/>
    </row>
    <row r="724" spans="3:4" x14ac:dyDescent="0.25">
      <c r="C724" s="34"/>
      <c r="D724" s="10"/>
    </row>
    <row r="725" spans="3:4" x14ac:dyDescent="0.25">
      <c r="C725" s="34"/>
      <c r="D725" s="10"/>
    </row>
    <row r="726" spans="3:4" x14ac:dyDescent="0.25">
      <c r="C726" s="34"/>
      <c r="D726" s="10"/>
    </row>
    <row r="727" spans="3:4" x14ac:dyDescent="0.25">
      <c r="C727" s="34"/>
      <c r="D727" s="10"/>
    </row>
    <row r="728" spans="3:4" x14ac:dyDescent="0.25">
      <c r="C728" s="34"/>
      <c r="D728" s="10"/>
    </row>
    <row r="729" spans="3:4" x14ac:dyDescent="0.25">
      <c r="C729" s="34"/>
      <c r="D729" s="10"/>
    </row>
    <row r="730" spans="3:4" x14ac:dyDescent="0.25">
      <c r="C730" s="34"/>
      <c r="D730" s="10"/>
    </row>
    <row r="731" spans="3:4" x14ac:dyDescent="0.25">
      <c r="C731" s="34"/>
      <c r="D731" s="10"/>
    </row>
    <row r="732" spans="3:4" x14ac:dyDescent="0.25">
      <c r="C732" s="34"/>
      <c r="D732" s="10"/>
    </row>
    <row r="733" spans="3:4" x14ac:dyDescent="0.25">
      <c r="C733" s="34"/>
      <c r="D733" s="10"/>
    </row>
    <row r="734" spans="3:4" x14ac:dyDescent="0.25">
      <c r="C734" s="34"/>
      <c r="D734" s="10"/>
    </row>
    <row r="735" spans="3:4" x14ac:dyDescent="0.25">
      <c r="C735" s="34"/>
      <c r="D735" s="10"/>
    </row>
    <row r="736" spans="3:4" x14ac:dyDescent="0.25">
      <c r="C736" s="34"/>
      <c r="D736" s="10"/>
    </row>
    <row r="737" spans="3:4" x14ac:dyDescent="0.25">
      <c r="C737" s="34"/>
      <c r="D737" s="10"/>
    </row>
    <row r="738" spans="3:4" x14ac:dyDescent="0.25">
      <c r="C738" s="34"/>
      <c r="D738" s="10"/>
    </row>
    <row r="739" spans="3:4" x14ac:dyDescent="0.25">
      <c r="C739" s="34"/>
      <c r="D739" s="10"/>
    </row>
    <row r="740" spans="3:4" x14ac:dyDescent="0.25">
      <c r="C740" s="34"/>
      <c r="D740" s="10"/>
    </row>
    <row r="741" spans="3:4" x14ac:dyDescent="0.25">
      <c r="C741" s="34"/>
      <c r="D741" s="10"/>
    </row>
    <row r="742" spans="3:4" x14ac:dyDescent="0.25">
      <c r="C742" s="34"/>
      <c r="D742" s="10"/>
    </row>
    <row r="743" spans="3:4" x14ac:dyDescent="0.25">
      <c r="C743" s="34"/>
      <c r="D743" s="10"/>
    </row>
    <row r="744" spans="3:4" x14ac:dyDescent="0.25">
      <c r="C744" s="34"/>
      <c r="D744" s="10"/>
    </row>
    <row r="745" spans="3:4" x14ac:dyDescent="0.25">
      <c r="C745" s="34"/>
      <c r="D745" s="10"/>
    </row>
    <row r="746" spans="3:4" x14ac:dyDescent="0.25">
      <c r="C746" s="34"/>
      <c r="D746" s="10"/>
    </row>
    <row r="747" spans="3:4" x14ac:dyDescent="0.25">
      <c r="C747" s="34"/>
      <c r="D747" s="10"/>
    </row>
    <row r="748" spans="3:4" x14ac:dyDescent="0.25">
      <c r="C748" s="34"/>
      <c r="D748" s="10"/>
    </row>
    <row r="749" spans="3:4" x14ac:dyDescent="0.25">
      <c r="C749" s="34"/>
      <c r="D749" s="10"/>
    </row>
    <row r="750" spans="3:4" x14ac:dyDescent="0.25">
      <c r="C750" s="34"/>
      <c r="D750" s="10"/>
    </row>
    <row r="751" spans="3:4" x14ac:dyDescent="0.25">
      <c r="C751" s="34"/>
      <c r="D751" s="10"/>
    </row>
    <row r="752" spans="3:4" x14ac:dyDescent="0.25">
      <c r="C752" s="34"/>
      <c r="D752" s="10"/>
    </row>
    <row r="753" spans="3:4" x14ac:dyDescent="0.25">
      <c r="C753" s="34"/>
      <c r="D753" s="10"/>
    </row>
    <row r="754" spans="3:4" x14ac:dyDescent="0.25">
      <c r="C754" s="34"/>
      <c r="D754" s="10"/>
    </row>
    <row r="755" spans="3:4" x14ac:dyDescent="0.25">
      <c r="C755" s="34"/>
      <c r="D755" s="10"/>
    </row>
    <row r="756" spans="3:4" x14ac:dyDescent="0.25">
      <c r="C756" s="34"/>
      <c r="D756" s="10"/>
    </row>
    <row r="757" spans="3:4" x14ac:dyDescent="0.25">
      <c r="C757" s="34"/>
      <c r="D757" s="10"/>
    </row>
    <row r="758" spans="3:4" x14ac:dyDescent="0.25">
      <c r="C758" s="34"/>
      <c r="D758" s="10"/>
    </row>
    <row r="759" spans="3:4" x14ac:dyDescent="0.25">
      <c r="C759" s="34"/>
      <c r="D759" s="10"/>
    </row>
    <row r="760" spans="3:4" x14ac:dyDescent="0.25">
      <c r="C760" s="34"/>
      <c r="D760" s="10"/>
    </row>
    <row r="761" spans="3:4" x14ac:dyDescent="0.25">
      <c r="C761" s="34"/>
      <c r="D761" s="10"/>
    </row>
    <row r="762" spans="3:4" x14ac:dyDescent="0.25">
      <c r="C762" s="34"/>
      <c r="D762" s="10"/>
    </row>
    <row r="763" spans="3:4" x14ac:dyDescent="0.25">
      <c r="C763" s="34"/>
      <c r="D763" s="10"/>
    </row>
    <row r="764" spans="3:4" x14ac:dyDescent="0.25">
      <c r="C764" s="34"/>
      <c r="D764" s="10"/>
    </row>
    <row r="765" spans="3:4" x14ac:dyDescent="0.25">
      <c r="C765" s="34"/>
      <c r="D765" s="10"/>
    </row>
    <row r="766" spans="3:4" x14ac:dyDescent="0.25">
      <c r="C766" s="34"/>
      <c r="D766" s="10"/>
    </row>
    <row r="767" spans="3:4" x14ac:dyDescent="0.25">
      <c r="C767" s="34"/>
      <c r="D767" s="10"/>
    </row>
    <row r="768" spans="3:4" x14ac:dyDescent="0.25">
      <c r="C768" s="34"/>
      <c r="D768" s="10"/>
    </row>
    <row r="769" spans="3:4" x14ac:dyDescent="0.25">
      <c r="C769" s="34"/>
      <c r="D769" s="10"/>
    </row>
    <row r="770" spans="3:4" x14ac:dyDescent="0.25">
      <c r="C770" s="34"/>
      <c r="D770" s="10"/>
    </row>
    <row r="771" spans="3:4" x14ac:dyDescent="0.25">
      <c r="C771" s="34"/>
      <c r="D771" s="10"/>
    </row>
    <row r="772" spans="3:4" x14ac:dyDescent="0.25">
      <c r="C772" s="34"/>
      <c r="D772" s="10"/>
    </row>
    <row r="773" spans="3:4" x14ac:dyDescent="0.25">
      <c r="C773" s="34"/>
      <c r="D773" s="10"/>
    </row>
    <row r="774" spans="3:4" x14ac:dyDescent="0.25">
      <c r="C774" s="34"/>
      <c r="D774" s="10"/>
    </row>
    <row r="775" spans="3:4" x14ac:dyDescent="0.25">
      <c r="C775" s="34"/>
      <c r="D775" s="10"/>
    </row>
    <row r="776" spans="3:4" x14ac:dyDescent="0.25">
      <c r="C776" s="34"/>
      <c r="D776" s="10"/>
    </row>
    <row r="777" spans="3:4" x14ac:dyDescent="0.25">
      <c r="C777" s="34"/>
      <c r="D777" s="10"/>
    </row>
    <row r="778" spans="3:4" x14ac:dyDescent="0.25">
      <c r="C778" s="34"/>
      <c r="D778" s="10"/>
    </row>
    <row r="779" spans="3:4" x14ac:dyDescent="0.25">
      <c r="C779" s="34"/>
      <c r="D779" s="10"/>
    </row>
    <row r="780" spans="3:4" x14ac:dyDescent="0.25">
      <c r="C780" s="34"/>
      <c r="D780" s="10"/>
    </row>
    <row r="781" spans="3:4" x14ac:dyDescent="0.25">
      <c r="C781" s="34"/>
      <c r="D781" s="10"/>
    </row>
    <row r="782" spans="3:4" x14ac:dyDescent="0.25">
      <c r="C782" s="34"/>
      <c r="D782" s="10"/>
    </row>
    <row r="783" spans="3:4" x14ac:dyDescent="0.25">
      <c r="C783" s="34"/>
      <c r="D783" s="10"/>
    </row>
    <row r="784" spans="3:4" x14ac:dyDescent="0.25">
      <c r="C784" s="34"/>
      <c r="D784" s="10"/>
    </row>
    <row r="785" spans="3:4" x14ac:dyDescent="0.25">
      <c r="C785" s="34"/>
      <c r="D785" s="10"/>
    </row>
    <row r="786" spans="3:4" x14ac:dyDescent="0.25">
      <c r="C786" s="34"/>
      <c r="D786" s="10"/>
    </row>
    <row r="787" spans="3:4" x14ac:dyDescent="0.25">
      <c r="C787" s="34"/>
      <c r="D787" s="10"/>
    </row>
    <row r="788" spans="3:4" x14ac:dyDescent="0.25">
      <c r="C788" s="34"/>
      <c r="D788" s="10"/>
    </row>
    <row r="789" spans="3:4" x14ac:dyDescent="0.25">
      <c r="C789" s="34"/>
      <c r="D789" s="10"/>
    </row>
    <row r="790" spans="3:4" x14ac:dyDescent="0.25">
      <c r="C790" s="34"/>
      <c r="D790" s="10"/>
    </row>
    <row r="791" spans="3:4" x14ac:dyDescent="0.25">
      <c r="C791" s="34"/>
      <c r="D791" s="10"/>
    </row>
    <row r="792" spans="3:4" x14ac:dyDescent="0.25">
      <c r="C792" s="34"/>
      <c r="D792" s="10"/>
    </row>
    <row r="793" spans="3:4" x14ac:dyDescent="0.25">
      <c r="C793" s="34"/>
      <c r="D793" s="10"/>
    </row>
    <row r="794" spans="3:4" x14ac:dyDescent="0.25">
      <c r="C794" s="34"/>
      <c r="D794" s="10"/>
    </row>
    <row r="795" spans="3:4" x14ac:dyDescent="0.25">
      <c r="C795" s="34"/>
      <c r="D795" s="10"/>
    </row>
    <row r="796" spans="3:4" x14ac:dyDescent="0.25">
      <c r="C796" s="34"/>
      <c r="D796" s="10"/>
    </row>
    <row r="797" spans="3:4" x14ac:dyDescent="0.25">
      <c r="C797" s="34"/>
      <c r="D797" s="10"/>
    </row>
    <row r="798" spans="3:4" x14ac:dyDescent="0.25">
      <c r="C798" s="34"/>
      <c r="D798" s="10"/>
    </row>
    <row r="799" spans="3:4" x14ac:dyDescent="0.25">
      <c r="C799" s="34"/>
      <c r="D799" s="10"/>
    </row>
    <row r="800" spans="3:4" x14ac:dyDescent="0.25">
      <c r="C800" s="34"/>
      <c r="D800" s="10"/>
    </row>
    <row r="801" spans="3:4" x14ac:dyDescent="0.25">
      <c r="C801" s="34"/>
      <c r="D801" s="10"/>
    </row>
    <row r="802" spans="3:4" x14ac:dyDescent="0.25">
      <c r="C802" s="34"/>
      <c r="D802" s="10"/>
    </row>
    <row r="803" spans="3:4" x14ac:dyDescent="0.25">
      <c r="C803" s="34"/>
      <c r="D803" s="10"/>
    </row>
    <row r="804" spans="3:4" x14ac:dyDescent="0.25">
      <c r="C804" s="34"/>
      <c r="D804" s="10"/>
    </row>
    <row r="805" spans="3:4" x14ac:dyDescent="0.25">
      <c r="C805" s="34"/>
      <c r="D805" s="10"/>
    </row>
    <row r="806" spans="3:4" x14ac:dyDescent="0.25">
      <c r="C806" s="34"/>
      <c r="D806" s="10"/>
    </row>
    <row r="807" spans="3:4" x14ac:dyDescent="0.25">
      <c r="C807" s="34"/>
      <c r="D807" s="10"/>
    </row>
    <row r="808" spans="3:4" x14ac:dyDescent="0.25">
      <c r="C808" s="34"/>
      <c r="D808" s="10"/>
    </row>
    <row r="809" spans="3:4" x14ac:dyDescent="0.25">
      <c r="C809" s="34"/>
      <c r="D809" s="10"/>
    </row>
    <row r="810" spans="3:4" x14ac:dyDescent="0.25">
      <c r="C810" s="34"/>
      <c r="D810" s="10"/>
    </row>
    <row r="811" spans="3:4" x14ac:dyDescent="0.25">
      <c r="C811" s="34"/>
      <c r="D811" s="10"/>
    </row>
    <row r="812" spans="3:4" x14ac:dyDescent="0.25">
      <c r="C812" s="34"/>
      <c r="D812" s="10"/>
    </row>
    <row r="813" spans="3:4" x14ac:dyDescent="0.25">
      <c r="C813" s="34"/>
      <c r="D813" s="10"/>
    </row>
    <row r="814" spans="3:4" x14ac:dyDescent="0.25">
      <c r="C814" s="34"/>
      <c r="D814" s="10"/>
    </row>
    <row r="815" spans="3:4" x14ac:dyDescent="0.25">
      <c r="C815" s="34"/>
      <c r="D815" s="10"/>
    </row>
    <row r="816" spans="3:4" x14ac:dyDescent="0.25">
      <c r="C816" s="34"/>
      <c r="D816" s="10"/>
    </row>
    <row r="817" spans="3:4" x14ac:dyDescent="0.25">
      <c r="C817" s="34"/>
      <c r="D817" s="10"/>
    </row>
    <row r="818" spans="3:4" x14ac:dyDescent="0.25">
      <c r="C818" s="34"/>
      <c r="D818" s="10"/>
    </row>
    <row r="819" spans="3:4" x14ac:dyDescent="0.25">
      <c r="C819" s="34"/>
      <c r="D819" s="10"/>
    </row>
    <row r="820" spans="3:4" x14ac:dyDescent="0.25">
      <c r="C820" s="34"/>
      <c r="D820" s="10"/>
    </row>
    <row r="821" spans="3:4" x14ac:dyDescent="0.25">
      <c r="C821" s="34"/>
      <c r="D821" s="10"/>
    </row>
    <row r="822" spans="3:4" x14ac:dyDescent="0.25">
      <c r="C822" s="34"/>
      <c r="D822" s="10"/>
    </row>
    <row r="823" spans="3:4" x14ac:dyDescent="0.25">
      <c r="C823" s="34"/>
      <c r="D823" s="10"/>
    </row>
    <row r="824" spans="3:4" x14ac:dyDescent="0.25">
      <c r="C824" s="34"/>
      <c r="D824" s="10"/>
    </row>
    <row r="825" spans="3:4" x14ac:dyDescent="0.25">
      <c r="C825" s="34"/>
      <c r="D825" s="10"/>
    </row>
    <row r="826" spans="3:4" x14ac:dyDescent="0.25">
      <c r="C826" s="34"/>
      <c r="D826" s="10"/>
    </row>
    <row r="827" spans="3:4" x14ac:dyDescent="0.25">
      <c r="C827" s="34"/>
      <c r="D827" s="10"/>
    </row>
    <row r="828" spans="3:4" x14ac:dyDescent="0.25">
      <c r="C828" s="34"/>
      <c r="D828" s="10"/>
    </row>
    <row r="829" spans="3:4" x14ac:dyDescent="0.25">
      <c r="C829" s="34"/>
      <c r="D829" s="10"/>
    </row>
    <row r="830" spans="3:4" x14ac:dyDescent="0.25">
      <c r="C830" s="34"/>
      <c r="D830" s="10"/>
    </row>
    <row r="831" spans="3:4" x14ac:dyDescent="0.25">
      <c r="C831" s="34"/>
      <c r="D831" s="10"/>
    </row>
    <row r="832" spans="3:4" x14ac:dyDescent="0.25">
      <c r="C832" s="34"/>
      <c r="D832" s="10"/>
    </row>
    <row r="833" spans="3:4" x14ac:dyDescent="0.25">
      <c r="C833" s="34"/>
      <c r="D833" s="10"/>
    </row>
    <row r="834" spans="3:4" x14ac:dyDescent="0.25">
      <c r="C834" s="34"/>
      <c r="D834" s="10"/>
    </row>
    <row r="835" spans="3:4" x14ac:dyDescent="0.25">
      <c r="C835" s="34"/>
      <c r="D835" s="10"/>
    </row>
    <row r="836" spans="3:4" x14ac:dyDescent="0.25">
      <c r="C836" s="34"/>
      <c r="D836" s="10"/>
    </row>
    <row r="837" spans="3:4" x14ac:dyDescent="0.25">
      <c r="C837" s="34"/>
      <c r="D837" s="10"/>
    </row>
    <row r="838" spans="3:4" x14ac:dyDescent="0.25">
      <c r="C838" s="34"/>
      <c r="D838" s="10"/>
    </row>
    <row r="839" spans="3:4" x14ac:dyDescent="0.25">
      <c r="C839" s="34"/>
      <c r="D839" s="10"/>
    </row>
    <row r="840" spans="3:4" x14ac:dyDescent="0.25">
      <c r="C840" s="34"/>
      <c r="D840" s="10"/>
    </row>
    <row r="841" spans="3:4" x14ac:dyDescent="0.25">
      <c r="C841" s="34"/>
      <c r="D841" s="10"/>
    </row>
    <row r="842" spans="3:4" x14ac:dyDescent="0.25">
      <c r="C842" s="34"/>
      <c r="D842" s="10"/>
    </row>
    <row r="843" spans="3:4" x14ac:dyDescent="0.25">
      <c r="C843" s="34"/>
      <c r="D843" s="10"/>
    </row>
    <row r="844" spans="3:4" x14ac:dyDescent="0.25">
      <c r="C844" s="34"/>
      <c r="D844" s="10"/>
    </row>
    <row r="845" spans="3:4" x14ac:dyDescent="0.25">
      <c r="C845" s="34"/>
      <c r="D845" s="10"/>
    </row>
    <row r="846" spans="3:4" x14ac:dyDescent="0.25">
      <c r="C846" s="34"/>
      <c r="D846" s="10"/>
    </row>
    <row r="847" spans="3:4" x14ac:dyDescent="0.25">
      <c r="C847" s="34"/>
      <c r="D847" s="10"/>
    </row>
    <row r="848" spans="3:4" x14ac:dyDescent="0.25">
      <c r="C848" s="34"/>
      <c r="D848" s="10"/>
    </row>
    <row r="849" spans="3:4" x14ac:dyDescent="0.25">
      <c r="C849" s="34"/>
      <c r="D849" s="10"/>
    </row>
    <row r="850" spans="3:4" x14ac:dyDescent="0.25">
      <c r="C850" s="34"/>
      <c r="D850" s="10"/>
    </row>
    <row r="851" spans="3:4" x14ac:dyDescent="0.25">
      <c r="C851" s="34"/>
      <c r="D851" s="10"/>
    </row>
    <row r="852" spans="3:4" x14ac:dyDescent="0.25">
      <c r="C852" s="34"/>
      <c r="D852" s="10"/>
    </row>
    <row r="853" spans="3:4" x14ac:dyDescent="0.25">
      <c r="C853" s="34"/>
      <c r="D853" s="10"/>
    </row>
    <row r="854" spans="3:4" x14ac:dyDescent="0.25">
      <c r="C854" s="34"/>
      <c r="D854" s="10"/>
    </row>
    <row r="855" spans="3:4" x14ac:dyDescent="0.25">
      <c r="C855" s="34"/>
      <c r="D855" s="10"/>
    </row>
    <row r="856" spans="3:4" x14ac:dyDescent="0.25">
      <c r="C856" s="34"/>
      <c r="D856" s="10"/>
    </row>
    <row r="857" spans="3:4" x14ac:dyDescent="0.25">
      <c r="C857" s="34"/>
      <c r="D857" s="10"/>
    </row>
    <row r="858" spans="3:4" x14ac:dyDescent="0.25">
      <c r="C858" s="34"/>
      <c r="D858" s="10"/>
    </row>
    <row r="859" spans="3:4" x14ac:dyDescent="0.25">
      <c r="C859" s="34"/>
      <c r="D859" s="10"/>
    </row>
    <row r="860" spans="3:4" x14ac:dyDescent="0.25">
      <c r="C860" s="34"/>
      <c r="D860" s="10"/>
    </row>
    <row r="861" spans="3:4" x14ac:dyDescent="0.25">
      <c r="C861" s="34"/>
      <c r="D861" s="10"/>
    </row>
    <row r="862" spans="3:4" x14ac:dyDescent="0.25">
      <c r="C862" s="34"/>
      <c r="D862" s="10"/>
    </row>
    <row r="863" spans="3:4" x14ac:dyDescent="0.25">
      <c r="C863" s="34"/>
      <c r="D863" s="10"/>
    </row>
    <row r="864" spans="3:4" x14ac:dyDescent="0.25">
      <c r="C864" s="34"/>
      <c r="D864" s="10"/>
    </row>
    <row r="865" spans="3:4" x14ac:dyDescent="0.25">
      <c r="C865" s="34"/>
      <c r="D865" s="10"/>
    </row>
    <row r="866" spans="3:4" x14ac:dyDescent="0.25">
      <c r="C866" s="34"/>
      <c r="D866" s="10"/>
    </row>
    <row r="867" spans="3:4" x14ac:dyDescent="0.25">
      <c r="C867" s="34"/>
      <c r="D867" s="10"/>
    </row>
    <row r="868" spans="3:4" x14ac:dyDescent="0.25">
      <c r="C868" s="34"/>
      <c r="D868" s="10"/>
    </row>
    <row r="869" spans="3:4" x14ac:dyDescent="0.25">
      <c r="C869" s="34"/>
      <c r="D869" s="10"/>
    </row>
    <row r="870" spans="3:4" x14ac:dyDescent="0.25">
      <c r="C870" s="34"/>
      <c r="D870" s="10"/>
    </row>
    <row r="871" spans="3:4" x14ac:dyDescent="0.25">
      <c r="C871" s="34"/>
      <c r="D871" s="10"/>
    </row>
    <row r="872" spans="3:4" x14ac:dyDescent="0.25">
      <c r="C872" s="34"/>
      <c r="D872" s="10"/>
    </row>
    <row r="873" spans="3:4" x14ac:dyDescent="0.25">
      <c r="C873" s="34"/>
      <c r="D873" s="10"/>
    </row>
    <row r="874" spans="3:4" x14ac:dyDescent="0.25">
      <c r="C874" s="34"/>
      <c r="D874" s="10"/>
    </row>
    <row r="875" spans="3:4" x14ac:dyDescent="0.25">
      <c r="C875" s="34"/>
      <c r="D875" s="10"/>
    </row>
    <row r="876" spans="3:4" x14ac:dyDescent="0.25">
      <c r="C876" s="34"/>
      <c r="D876" s="10"/>
    </row>
    <row r="877" spans="3:4" x14ac:dyDescent="0.25">
      <c r="C877" s="34"/>
      <c r="D877" s="10"/>
    </row>
    <row r="878" spans="3:4" x14ac:dyDescent="0.25">
      <c r="C878" s="34"/>
      <c r="D878" s="10"/>
    </row>
    <row r="879" spans="3:4" x14ac:dyDescent="0.25">
      <c r="C879" s="34"/>
      <c r="D879" s="10"/>
    </row>
    <row r="880" spans="3:4" x14ac:dyDescent="0.25">
      <c r="C880" s="34"/>
      <c r="D880" s="10"/>
    </row>
    <row r="881" spans="3:4" x14ac:dyDescent="0.25">
      <c r="C881" s="34"/>
      <c r="D881" s="10"/>
    </row>
    <row r="882" spans="3:4" x14ac:dyDescent="0.25">
      <c r="C882" s="34"/>
      <c r="D882" s="10"/>
    </row>
    <row r="883" spans="3:4" x14ac:dyDescent="0.25">
      <c r="C883" s="34"/>
      <c r="D883" s="10"/>
    </row>
    <row r="884" spans="3:4" x14ac:dyDescent="0.25">
      <c r="C884" s="34"/>
      <c r="D884" s="10"/>
    </row>
    <row r="885" spans="3:4" x14ac:dyDescent="0.25">
      <c r="C885" s="34"/>
      <c r="D885" s="10"/>
    </row>
    <row r="886" spans="3:4" x14ac:dyDescent="0.25">
      <c r="C886" s="34"/>
      <c r="D886" s="10"/>
    </row>
    <row r="887" spans="3:4" x14ac:dyDescent="0.25">
      <c r="C887" s="34"/>
      <c r="D887" s="10"/>
    </row>
    <row r="888" spans="3:4" x14ac:dyDescent="0.25">
      <c r="C888" s="34"/>
      <c r="D888" s="10"/>
    </row>
    <row r="889" spans="3:4" x14ac:dyDescent="0.25">
      <c r="C889" s="34"/>
      <c r="D889" s="10"/>
    </row>
    <row r="890" spans="3:4" x14ac:dyDescent="0.25">
      <c r="C890" s="34"/>
      <c r="D890" s="10"/>
    </row>
    <row r="891" spans="3:4" x14ac:dyDescent="0.25">
      <c r="C891" s="34"/>
      <c r="D891" s="10"/>
    </row>
    <row r="892" spans="3:4" x14ac:dyDescent="0.25">
      <c r="C892" s="34"/>
      <c r="D892" s="10"/>
    </row>
    <row r="893" spans="3:4" x14ac:dyDescent="0.25">
      <c r="C893" s="34"/>
      <c r="D893" s="10"/>
    </row>
    <row r="894" spans="3:4" x14ac:dyDescent="0.25">
      <c r="C894" s="34"/>
      <c r="D894" s="10"/>
    </row>
    <row r="895" spans="3:4" x14ac:dyDescent="0.25">
      <c r="C895" s="34"/>
      <c r="D895" s="10"/>
    </row>
    <row r="896" spans="3:4" x14ac:dyDescent="0.25">
      <c r="C896" s="34"/>
      <c r="D896" s="10"/>
    </row>
    <row r="897" spans="3:4" x14ac:dyDescent="0.25">
      <c r="C897" s="34"/>
      <c r="D897" s="10"/>
    </row>
    <row r="898" spans="3:4" x14ac:dyDescent="0.25">
      <c r="C898" s="34"/>
      <c r="D898" s="10"/>
    </row>
    <row r="899" spans="3:4" x14ac:dyDescent="0.25">
      <c r="C899" s="34"/>
      <c r="D899" s="10"/>
    </row>
    <row r="900" spans="3:4" x14ac:dyDescent="0.25">
      <c r="C900" s="34"/>
      <c r="D900" s="10"/>
    </row>
    <row r="901" spans="3:4" x14ac:dyDescent="0.25">
      <c r="C901" s="34"/>
      <c r="D901" s="10"/>
    </row>
    <row r="902" spans="3:4" x14ac:dyDescent="0.25">
      <c r="C902" s="34"/>
      <c r="D902" s="10"/>
    </row>
    <row r="903" spans="3:4" x14ac:dyDescent="0.25">
      <c r="C903" s="34"/>
      <c r="D903" s="10"/>
    </row>
    <row r="904" spans="3:4" x14ac:dyDescent="0.25">
      <c r="C904" s="34"/>
      <c r="D904" s="10"/>
    </row>
    <row r="905" spans="3:4" x14ac:dyDescent="0.25">
      <c r="C905" s="34"/>
      <c r="D905" s="10"/>
    </row>
    <row r="906" spans="3:4" x14ac:dyDescent="0.25">
      <c r="C906" s="34"/>
      <c r="D906" s="10"/>
    </row>
    <row r="907" spans="3:4" x14ac:dyDescent="0.25">
      <c r="C907" s="34"/>
      <c r="D907" s="10"/>
    </row>
    <row r="908" spans="3:4" x14ac:dyDescent="0.25">
      <c r="C908" s="34"/>
      <c r="D908" s="10"/>
    </row>
    <row r="909" spans="3:4" x14ac:dyDescent="0.25">
      <c r="C909" s="34"/>
      <c r="D909" s="10"/>
    </row>
    <row r="910" spans="3:4" x14ac:dyDescent="0.25">
      <c r="C910" s="34"/>
      <c r="D910" s="10"/>
    </row>
    <row r="911" spans="3:4" x14ac:dyDescent="0.25">
      <c r="C911" s="34"/>
      <c r="D911" s="10"/>
    </row>
    <row r="912" spans="3:4" x14ac:dyDescent="0.25">
      <c r="C912" s="34"/>
      <c r="D912" s="10"/>
    </row>
    <row r="913" spans="3:4" x14ac:dyDescent="0.25">
      <c r="C913" s="34"/>
      <c r="D913" s="10"/>
    </row>
    <row r="914" spans="3:4" x14ac:dyDescent="0.25">
      <c r="C914" s="34"/>
      <c r="D914" s="10"/>
    </row>
    <row r="915" spans="3:4" x14ac:dyDescent="0.25">
      <c r="C915" s="34"/>
      <c r="D915" s="10"/>
    </row>
    <row r="916" spans="3:4" x14ac:dyDescent="0.25">
      <c r="C916" s="34"/>
      <c r="D916" s="10"/>
    </row>
    <row r="917" spans="3:4" x14ac:dyDescent="0.25">
      <c r="C917" s="34"/>
      <c r="D917" s="10"/>
    </row>
    <row r="918" spans="3:4" x14ac:dyDescent="0.25">
      <c r="C918" s="34"/>
      <c r="D918" s="10"/>
    </row>
    <row r="919" spans="3:4" x14ac:dyDescent="0.25">
      <c r="C919" s="34"/>
      <c r="D919" s="10"/>
    </row>
    <row r="920" spans="3:4" x14ac:dyDescent="0.25">
      <c r="C920" s="34"/>
      <c r="D920" s="10"/>
    </row>
    <row r="921" spans="3:4" x14ac:dyDescent="0.25">
      <c r="C921" s="34"/>
      <c r="D921" s="10"/>
    </row>
    <row r="922" spans="3:4" x14ac:dyDescent="0.25">
      <c r="C922" s="34"/>
      <c r="D922" s="10"/>
    </row>
    <row r="923" spans="3:4" x14ac:dyDescent="0.25">
      <c r="C923" s="34"/>
      <c r="D923" s="10"/>
    </row>
    <row r="924" spans="3:4" x14ac:dyDescent="0.25">
      <c r="C924" s="34"/>
      <c r="D924" s="10"/>
    </row>
    <row r="925" spans="3:4" x14ac:dyDescent="0.25">
      <c r="C925" s="34"/>
      <c r="D925" s="10"/>
    </row>
    <row r="926" spans="3:4" x14ac:dyDescent="0.25">
      <c r="C926" s="34"/>
      <c r="D926" s="10"/>
    </row>
    <row r="927" spans="3:4" x14ac:dyDescent="0.25">
      <c r="C927" s="34"/>
      <c r="D927" s="10"/>
    </row>
    <row r="928" spans="3:4" x14ac:dyDescent="0.25">
      <c r="C928" s="34"/>
      <c r="D928" s="10"/>
    </row>
    <row r="929" spans="3:4" x14ac:dyDescent="0.25">
      <c r="C929" s="34"/>
      <c r="D929" s="10"/>
    </row>
    <row r="930" spans="3:4" x14ac:dyDescent="0.25">
      <c r="C930" s="34"/>
      <c r="D930" s="10"/>
    </row>
    <row r="931" spans="3:4" x14ac:dyDescent="0.25">
      <c r="C931" s="34"/>
      <c r="D931" s="10"/>
    </row>
    <row r="932" spans="3:4" x14ac:dyDescent="0.25">
      <c r="C932" s="34"/>
      <c r="D932" s="10"/>
    </row>
    <row r="933" spans="3:4" x14ac:dyDescent="0.25">
      <c r="C933" s="34"/>
      <c r="D933" s="10"/>
    </row>
    <row r="934" spans="3:4" x14ac:dyDescent="0.25">
      <c r="C934" s="34"/>
      <c r="D934" s="10"/>
    </row>
    <row r="935" spans="3:4" x14ac:dyDescent="0.25">
      <c r="C935" s="34"/>
      <c r="D935" s="10"/>
    </row>
    <row r="936" spans="3:4" x14ac:dyDescent="0.25">
      <c r="C936" s="34"/>
      <c r="D936" s="10"/>
    </row>
    <row r="937" spans="3:4" x14ac:dyDescent="0.25">
      <c r="C937" s="34"/>
      <c r="D937" s="10"/>
    </row>
    <row r="938" spans="3:4" x14ac:dyDescent="0.25">
      <c r="C938" s="34"/>
      <c r="D938" s="10"/>
    </row>
    <row r="939" spans="3:4" x14ac:dyDescent="0.25">
      <c r="C939" s="34"/>
      <c r="D939" s="10"/>
    </row>
    <row r="940" spans="3:4" x14ac:dyDescent="0.25">
      <c r="C940" s="34"/>
      <c r="D940" s="10"/>
    </row>
    <row r="941" spans="3:4" x14ac:dyDescent="0.25">
      <c r="C941" s="34"/>
      <c r="D941" s="10"/>
    </row>
    <row r="942" spans="3:4" x14ac:dyDescent="0.25">
      <c r="C942" s="34"/>
      <c r="D942" s="10"/>
    </row>
    <row r="943" spans="3:4" x14ac:dyDescent="0.25">
      <c r="C943" s="34"/>
      <c r="D943" s="10"/>
    </row>
    <row r="944" spans="3:4" x14ac:dyDescent="0.25">
      <c r="C944" s="34"/>
      <c r="D944" s="10"/>
    </row>
    <row r="945" spans="3:4" x14ac:dyDescent="0.25">
      <c r="C945" s="34"/>
      <c r="D945" s="10"/>
    </row>
    <row r="946" spans="3:4" x14ac:dyDescent="0.25">
      <c r="C946" s="34"/>
      <c r="D946" s="10"/>
    </row>
    <row r="947" spans="3:4" x14ac:dyDescent="0.25">
      <c r="C947" s="34"/>
      <c r="D947" s="10"/>
    </row>
    <row r="948" spans="3:4" x14ac:dyDescent="0.25">
      <c r="C948" s="34"/>
      <c r="D948" s="10"/>
    </row>
    <row r="949" spans="3:4" x14ac:dyDescent="0.25">
      <c r="C949" s="34"/>
      <c r="D949" s="10"/>
    </row>
    <row r="950" spans="3:4" x14ac:dyDescent="0.25">
      <c r="C950" s="34"/>
      <c r="D950" s="10"/>
    </row>
    <row r="951" spans="3:4" x14ac:dyDescent="0.25">
      <c r="C951" s="34"/>
      <c r="D951" s="10"/>
    </row>
    <row r="952" spans="3:4" x14ac:dyDescent="0.25">
      <c r="C952" s="34"/>
      <c r="D952" s="10"/>
    </row>
    <row r="953" spans="3:4" x14ac:dyDescent="0.25">
      <c r="C953" s="34"/>
      <c r="D953" s="10"/>
    </row>
    <row r="954" spans="3:4" x14ac:dyDescent="0.25">
      <c r="C954" s="34"/>
      <c r="D954" s="10"/>
    </row>
    <row r="955" spans="3:4" x14ac:dyDescent="0.25">
      <c r="C955" s="34"/>
      <c r="D955" s="10"/>
    </row>
    <row r="956" spans="3:4" x14ac:dyDescent="0.25">
      <c r="C956" s="34"/>
      <c r="D956" s="10"/>
    </row>
    <row r="957" spans="3:4" x14ac:dyDescent="0.25">
      <c r="C957" s="34"/>
      <c r="D957" s="10"/>
    </row>
    <row r="958" spans="3:4" x14ac:dyDescent="0.25">
      <c r="C958" s="34"/>
      <c r="D958" s="10"/>
    </row>
    <row r="959" spans="3:4" x14ac:dyDescent="0.25">
      <c r="C959" s="34"/>
      <c r="D959" s="10"/>
    </row>
    <row r="960" spans="3:4" x14ac:dyDescent="0.25">
      <c r="C960" s="34"/>
      <c r="D960" s="10"/>
    </row>
    <row r="961" spans="3:4" x14ac:dyDescent="0.25">
      <c r="C961" s="34"/>
      <c r="D961" s="10"/>
    </row>
    <row r="962" spans="3:4" x14ac:dyDescent="0.25">
      <c r="C962" s="34"/>
      <c r="D962" s="10"/>
    </row>
    <row r="963" spans="3:4" x14ac:dyDescent="0.25">
      <c r="C963" s="34"/>
      <c r="D963" s="10"/>
    </row>
    <row r="964" spans="3:4" x14ac:dyDescent="0.25">
      <c r="C964" s="34"/>
      <c r="D964" s="10"/>
    </row>
    <row r="965" spans="3:4" x14ac:dyDescent="0.25">
      <c r="C965" s="34"/>
      <c r="D965" s="10"/>
    </row>
    <row r="966" spans="3:4" x14ac:dyDescent="0.25">
      <c r="C966" s="34"/>
      <c r="D966" s="10"/>
    </row>
    <row r="967" spans="3:4" x14ac:dyDescent="0.25">
      <c r="C967" s="34"/>
      <c r="D967" s="10"/>
    </row>
    <row r="968" spans="3:4" x14ac:dyDescent="0.25">
      <c r="C968" s="34"/>
      <c r="D968" s="10"/>
    </row>
    <row r="969" spans="3:4" x14ac:dyDescent="0.25">
      <c r="C969" s="34"/>
      <c r="D969" s="10"/>
    </row>
    <row r="970" spans="3:4" x14ac:dyDescent="0.25">
      <c r="C970" s="34"/>
      <c r="D970" s="10"/>
    </row>
    <row r="971" spans="3:4" x14ac:dyDescent="0.25">
      <c r="C971" s="34"/>
      <c r="D971" s="10"/>
    </row>
    <row r="972" spans="3:4" x14ac:dyDescent="0.25">
      <c r="C972" s="34"/>
      <c r="D972" s="10"/>
    </row>
    <row r="973" spans="3:4" x14ac:dyDescent="0.25">
      <c r="C973" s="34"/>
      <c r="D973" s="10"/>
    </row>
    <row r="974" spans="3:4" x14ac:dyDescent="0.25">
      <c r="C974" s="34"/>
      <c r="D974" s="10"/>
    </row>
    <row r="975" spans="3:4" x14ac:dyDescent="0.25">
      <c r="C975" s="34"/>
      <c r="D975" s="10"/>
    </row>
    <row r="976" spans="3:4" x14ac:dyDescent="0.25">
      <c r="C976" s="34"/>
      <c r="D976" s="10"/>
    </row>
    <row r="977" spans="3:4" x14ac:dyDescent="0.25">
      <c r="C977" s="34"/>
      <c r="D977" s="10"/>
    </row>
    <row r="978" spans="3:4" x14ac:dyDescent="0.25">
      <c r="C978" s="34"/>
      <c r="D978" s="10"/>
    </row>
    <row r="979" spans="3:4" x14ac:dyDescent="0.25">
      <c r="C979" s="34"/>
      <c r="D979" s="10"/>
    </row>
    <row r="980" spans="3:4" x14ac:dyDescent="0.25">
      <c r="C980" s="34"/>
      <c r="D980" s="10"/>
    </row>
    <row r="981" spans="3:4" x14ac:dyDescent="0.25">
      <c r="C981" s="34"/>
      <c r="D981" s="10"/>
    </row>
    <row r="982" spans="3:4" x14ac:dyDescent="0.25">
      <c r="C982" s="34"/>
      <c r="D982" s="10"/>
    </row>
    <row r="983" spans="3:4" x14ac:dyDescent="0.25">
      <c r="C983" s="34"/>
      <c r="D983" s="10"/>
    </row>
    <row r="984" spans="3:4" x14ac:dyDescent="0.25">
      <c r="C984" s="34"/>
      <c r="D984" s="10"/>
    </row>
    <row r="985" spans="3:4" x14ac:dyDescent="0.25">
      <c r="C985" s="34"/>
      <c r="D985" s="10"/>
    </row>
    <row r="986" spans="3:4" x14ac:dyDescent="0.25">
      <c r="C986" s="34"/>
      <c r="D986" s="10"/>
    </row>
    <row r="987" spans="3:4" x14ac:dyDescent="0.25">
      <c r="C987" s="34"/>
      <c r="D987" s="10"/>
    </row>
    <row r="988" spans="3:4" x14ac:dyDescent="0.25">
      <c r="C988" s="34"/>
      <c r="D988" s="10"/>
    </row>
    <row r="989" spans="3:4" x14ac:dyDescent="0.25">
      <c r="C989" s="34"/>
      <c r="D989" s="10"/>
    </row>
    <row r="990" spans="3:4" x14ac:dyDescent="0.25">
      <c r="C990" s="34"/>
      <c r="D990" s="10"/>
    </row>
    <row r="991" spans="3:4" x14ac:dyDescent="0.25">
      <c r="C991" s="34"/>
      <c r="D991" s="10"/>
    </row>
    <row r="992" spans="3:4" x14ac:dyDescent="0.25">
      <c r="C992" s="34"/>
      <c r="D992" s="10"/>
    </row>
    <row r="993" spans="3:4" x14ac:dyDescent="0.25">
      <c r="C993" s="34"/>
      <c r="D993" s="10"/>
    </row>
    <row r="994" spans="3:4" x14ac:dyDescent="0.25">
      <c r="C994" s="34"/>
      <c r="D994" s="10"/>
    </row>
    <row r="995" spans="3:4" x14ac:dyDescent="0.25">
      <c r="C995" s="34"/>
      <c r="D995" s="10"/>
    </row>
    <row r="996" spans="3:4" x14ac:dyDescent="0.25">
      <c r="C996" s="34"/>
      <c r="D996" s="10"/>
    </row>
    <row r="997" spans="3:4" x14ac:dyDescent="0.25">
      <c r="C997" s="34"/>
      <c r="D997" s="10"/>
    </row>
    <row r="998" spans="3:4" x14ac:dyDescent="0.25">
      <c r="C998" s="34"/>
      <c r="D998" s="10"/>
    </row>
    <row r="999" spans="3:4" x14ac:dyDescent="0.25">
      <c r="C999" s="34"/>
      <c r="D999" s="10"/>
    </row>
    <row r="1000" spans="3:4" x14ac:dyDescent="0.25">
      <c r="C1000" s="34"/>
      <c r="D1000" s="10"/>
    </row>
    <row r="1001" spans="3:4" x14ac:dyDescent="0.25">
      <c r="C1001" s="34"/>
      <c r="D1001" s="10"/>
    </row>
    <row r="1002" spans="3:4" x14ac:dyDescent="0.25">
      <c r="C1002" s="34"/>
      <c r="D1002" s="10"/>
    </row>
    <row r="1003" spans="3:4" x14ac:dyDescent="0.25">
      <c r="C1003" s="34"/>
      <c r="D1003" s="10"/>
    </row>
    <row r="1004" spans="3:4" x14ac:dyDescent="0.25">
      <c r="C1004" s="34"/>
      <c r="D1004" s="10"/>
    </row>
    <row r="1005" spans="3:4" x14ac:dyDescent="0.25">
      <c r="C1005" s="34"/>
      <c r="D1005" s="10"/>
    </row>
    <row r="1006" spans="3:4" x14ac:dyDescent="0.25">
      <c r="C1006" s="34"/>
      <c r="D1006" s="10"/>
    </row>
    <row r="1007" spans="3:4" x14ac:dyDescent="0.25">
      <c r="C1007" s="34"/>
      <c r="D1007" s="10"/>
    </row>
    <row r="1008" spans="3:4" x14ac:dyDescent="0.25">
      <c r="C1008" s="34"/>
      <c r="D1008" s="10"/>
    </row>
    <row r="1009" spans="3:4" x14ac:dyDescent="0.25">
      <c r="C1009" s="34"/>
      <c r="D1009" s="10"/>
    </row>
    <row r="1010" spans="3:4" x14ac:dyDescent="0.25">
      <c r="C1010" s="34"/>
      <c r="D1010" s="10"/>
    </row>
    <row r="1011" spans="3:4" x14ac:dyDescent="0.25">
      <c r="C1011" s="34"/>
      <c r="D1011" s="10"/>
    </row>
    <row r="1012" spans="3:4" x14ac:dyDescent="0.25">
      <c r="C1012" s="34"/>
      <c r="D1012" s="10"/>
    </row>
    <row r="1013" spans="3:4" x14ac:dyDescent="0.25">
      <c r="C1013" s="34"/>
      <c r="D1013" s="10"/>
    </row>
    <row r="1014" spans="3:4" x14ac:dyDescent="0.25">
      <c r="C1014" s="34"/>
      <c r="D1014" s="10"/>
    </row>
    <row r="1015" spans="3:4" x14ac:dyDescent="0.25">
      <c r="C1015" s="34"/>
      <c r="D1015" s="10"/>
    </row>
    <row r="1016" spans="3:4" x14ac:dyDescent="0.25">
      <c r="C1016" s="34"/>
      <c r="D1016" s="10"/>
    </row>
    <row r="1017" spans="3:4" x14ac:dyDescent="0.25">
      <c r="C1017" s="34"/>
      <c r="D1017" s="10"/>
    </row>
    <row r="1018" spans="3:4" x14ac:dyDescent="0.25">
      <c r="C1018" s="34"/>
      <c r="D1018" s="10"/>
    </row>
    <row r="1019" spans="3:4" x14ac:dyDescent="0.25">
      <c r="C1019" s="34"/>
      <c r="D1019" s="10"/>
    </row>
    <row r="1020" spans="3:4" x14ac:dyDescent="0.25">
      <c r="C1020" s="34"/>
      <c r="D1020" s="10"/>
    </row>
    <row r="1021" spans="3:4" x14ac:dyDescent="0.25">
      <c r="C1021" s="34"/>
      <c r="D1021" s="10"/>
    </row>
    <row r="1022" spans="3:4" x14ac:dyDescent="0.25">
      <c r="C1022" s="34"/>
      <c r="D1022" s="10"/>
    </row>
    <row r="1023" spans="3:4" x14ac:dyDescent="0.25">
      <c r="C1023" s="34"/>
      <c r="D1023" s="10"/>
    </row>
    <row r="1024" spans="3:4" x14ac:dyDescent="0.25">
      <c r="C1024" s="34"/>
      <c r="D1024" s="10"/>
    </row>
    <row r="1025" spans="3:4" x14ac:dyDescent="0.25">
      <c r="C1025" s="34"/>
      <c r="D1025" s="10"/>
    </row>
    <row r="1026" spans="3:4" x14ac:dyDescent="0.25">
      <c r="C1026" s="34"/>
      <c r="D1026" s="10"/>
    </row>
    <row r="1027" spans="3:4" x14ac:dyDescent="0.25">
      <c r="C1027" s="34"/>
      <c r="D1027" s="10"/>
    </row>
    <row r="1028" spans="3:4" x14ac:dyDescent="0.25">
      <c r="C1028" s="34"/>
      <c r="D1028" s="10"/>
    </row>
    <row r="1029" spans="3:4" x14ac:dyDescent="0.25">
      <c r="C1029" s="34"/>
      <c r="D1029" s="10"/>
    </row>
    <row r="1030" spans="3:4" x14ac:dyDescent="0.25">
      <c r="C1030" s="34"/>
      <c r="D1030" s="10"/>
    </row>
    <row r="1031" spans="3:4" x14ac:dyDescent="0.25">
      <c r="C1031" s="34"/>
      <c r="D1031" s="10"/>
    </row>
    <row r="1032" spans="3:4" x14ac:dyDescent="0.25">
      <c r="C1032" s="34"/>
      <c r="D1032" s="10"/>
    </row>
    <row r="1033" spans="3:4" x14ac:dyDescent="0.25">
      <c r="C1033" s="34"/>
      <c r="D1033" s="10"/>
    </row>
    <row r="1034" spans="3:4" x14ac:dyDescent="0.25">
      <c r="C1034" s="34"/>
      <c r="D1034" s="10"/>
    </row>
    <row r="1035" spans="3:4" x14ac:dyDescent="0.25">
      <c r="C1035" s="34"/>
      <c r="D1035" s="10"/>
    </row>
    <row r="1036" spans="3:4" x14ac:dyDescent="0.25">
      <c r="C1036" s="34"/>
      <c r="D1036" s="10"/>
    </row>
    <row r="1037" spans="3:4" x14ac:dyDescent="0.25">
      <c r="C1037" s="34"/>
      <c r="D1037" s="10"/>
    </row>
    <row r="1038" spans="3:4" x14ac:dyDescent="0.25">
      <c r="C1038" s="34"/>
      <c r="D1038" s="10"/>
    </row>
    <row r="1039" spans="3:4" x14ac:dyDescent="0.25">
      <c r="C1039" s="34"/>
      <c r="D1039" s="10"/>
    </row>
    <row r="1040" spans="3:4" x14ac:dyDescent="0.25">
      <c r="C1040" s="34"/>
      <c r="D1040" s="10"/>
    </row>
    <row r="1041" spans="3:4" x14ac:dyDescent="0.25">
      <c r="C1041" s="34"/>
      <c r="D1041" s="10"/>
    </row>
    <row r="1042" spans="3:4" x14ac:dyDescent="0.25">
      <c r="C1042" s="34"/>
      <c r="D1042" s="10"/>
    </row>
    <row r="1043" spans="3:4" x14ac:dyDescent="0.25">
      <c r="C1043" s="34"/>
      <c r="D1043" s="10"/>
    </row>
    <row r="1044" spans="3:4" x14ac:dyDescent="0.25">
      <c r="C1044" s="34"/>
      <c r="D1044" s="10"/>
    </row>
    <row r="1045" spans="3:4" x14ac:dyDescent="0.25">
      <c r="C1045" s="34"/>
      <c r="D1045" s="10"/>
    </row>
    <row r="1046" spans="3:4" x14ac:dyDescent="0.25">
      <c r="C1046" s="34"/>
      <c r="D1046" s="10"/>
    </row>
    <row r="1047" spans="3:4" x14ac:dyDescent="0.25">
      <c r="C1047" s="34"/>
      <c r="D1047" s="10"/>
    </row>
    <row r="1048" spans="3:4" x14ac:dyDescent="0.25">
      <c r="C1048" s="34"/>
      <c r="D1048" s="10"/>
    </row>
    <row r="1049" spans="3:4" x14ac:dyDescent="0.25">
      <c r="C1049" s="34"/>
      <c r="D1049" s="10"/>
    </row>
    <row r="1050" spans="3:4" x14ac:dyDescent="0.25">
      <c r="C1050" s="34"/>
      <c r="D1050" s="10"/>
    </row>
    <row r="1051" spans="3:4" x14ac:dyDescent="0.25">
      <c r="C1051" s="34"/>
      <c r="D1051" s="10"/>
    </row>
    <row r="1052" spans="3:4" x14ac:dyDescent="0.25">
      <c r="C1052" s="34"/>
      <c r="D1052" s="10"/>
    </row>
    <row r="1053" spans="3:4" x14ac:dyDescent="0.25">
      <c r="C1053" s="34"/>
      <c r="D1053" s="10"/>
    </row>
    <row r="1054" spans="3:4" x14ac:dyDescent="0.25">
      <c r="C1054" s="34"/>
      <c r="D1054" s="10"/>
    </row>
    <row r="1055" spans="3:4" x14ac:dyDescent="0.25">
      <c r="C1055" s="34"/>
      <c r="D1055" s="10"/>
    </row>
    <row r="1056" spans="3:4" x14ac:dyDescent="0.25">
      <c r="C1056" s="34"/>
      <c r="D1056" s="10"/>
    </row>
    <row r="1057" spans="3:4" x14ac:dyDescent="0.25">
      <c r="C1057" s="34"/>
      <c r="D1057" s="10"/>
    </row>
    <row r="1058" spans="3:4" x14ac:dyDescent="0.25">
      <c r="C1058" s="34"/>
      <c r="D1058" s="10"/>
    </row>
    <row r="1059" spans="3:4" x14ac:dyDescent="0.25">
      <c r="C1059" s="34"/>
      <c r="D1059" s="10"/>
    </row>
    <row r="1060" spans="3:4" x14ac:dyDescent="0.25">
      <c r="C1060" s="34"/>
      <c r="D1060" s="10"/>
    </row>
    <row r="1061" spans="3:4" x14ac:dyDescent="0.25">
      <c r="C1061" s="34"/>
      <c r="D1061" s="10"/>
    </row>
    <row r="1062" spans="3:4" x14ac:dyDescent="0.25">
      <c r="C1062" s="34"/>
      <c r="D1062" s="10"/>
    </row>
    <row r="1063" spans="3:4" x14ac:dyDescent="0.25">
      <c r="C1063" s="34"/>
      <c r="D1063" s="10"/>
    </row>
    <row r="1064" spans="3:4" x14ac:dyDescent="0.25">
      <c r="C1064" s="34"/>
      <c r="D1064" s="10"/>
    </row>
    <row r="1065" spans="3:4" x14ac:dyDescent="0.25">
      <c r="C1065" s="34"/>
      <c r="D1065" s="10"/>
    </row>
    <row r="1066" spans="3:4" x14ac:dyDescent="0.25">
      <c r="C1066" s="34"/>
      <c r="D1066" s="10"/>
    </row>
    <row r="1067" spans="3:4" x14ac:dyDescent="0.25">
      <c r="C1067" s="34"/>
      <c r="D1067" s="10"/>
    </row>
    <row r="1068" spans="3:4" x14ac:dyDescent="0.25">
      <c r="C1068" s="34"/>
      <c r="D1068" s="10"/>
    </row>
    <row r="1069" spans="3:4" x14ac:dyDescent="0.25">
      <c r="C1069" s="34"/>
      <c r="D1069" s="10"/>
    </row>
    <row r="1070" spans="3:4" x14ac:dyDescent="0.25">
      <c r="C1070" s="34"/>
      <c r="D1070" s="10"/>
    </row>
    <row r="1071" spans="3:4" x14ac:dyDescent="0.25">
      <c r="C1071" s="34"/>
      <c r="D1071" s="10"/>
    </row>
    <row r="1072" spans="3:4" x14ac:dyDescent="0.25">
      <c r="C1072" s="34"/>
      <c r="D1072" s="10"/>
    </row>
    <row r="1073" spans="3:4" x14ac:dyDescent="0.25">
      <c r="C1073" s="34"/>
      <c r="D1073" s="10"/>
    </row>
    <row r="1074" spans="3:4" x14ac:dyDescent="0.25">
      <c r="C1074" s="34"/>
      <c r="D1074" s="10"/>
    </row>
    <row r="1075" spans="3:4" x14ac:dyDescent="0.25">
      <c r="C1075" s="34"/>
      <c r="D1075" s="10"/>
    </row>
    <row r="1076" spans="3:4" x14ac:dyDescent="0.25">
      <c r="C1076" s="34"/>
      <c r="D1076" s="10"/>
    </row>
    <row r="1077" spans="3:4" x14ac:dyDescent="0.25">
      <c r="C1077" s="34"/>
      <c r="D1077" s="10"/>
    </row>
    <row r="1078" spans="3:4" x14ac:dyDescent="0.25">
      <c r="C1078" s="34"/>
      <c r="D1078" s="10"/>
    </row>
    <row r="1079" spans="3:4" x14ac:dyDescent="0.25">
      <c r="C1079" s="34"/>
      <c r="D1079" s="10"/>
    </row>
    <row r="1080" spans="3:4" x14ac:dyDescent="0.25">
      <c r="C1080" s="34"/>
      <c r="D1080" s="10"/>
    </row>
    <row r="1081" spans="3:4" x14ac:dyDescent="0.25">
      <c r="C1081" s="34"/>
      <c r="D1081" s="10"/>
    </row>
    <row r="1082" spans="3:4" x14ac:dyDescent="0.25">
      <c r="C1082" s="34"/>
      <c r="D1082" s="10"/>
    </row>
    <row r="1083" spans="3:4" x14ac:dyDescent="0.25">
      <c r="C1083" s="34"/>
      <c r="D1083" s="10"/>
    </row>
    <row r="1084" spans="3:4" x14ac:dyDescent="0.25">
      <c r="C1084" s="34"/>
      <c r="D1084" s="10"/>
    </row>
    <row r="1085" spans="3:4" x14ac:dyDescent="0.25">
      <c r="C1085" s="34"/>
      <c r="D1085" s="10"/>
    </row>
    <row r="1086" spans="3:4" x14ac:dyDescent="0.25">
      <c r="C1086" s="34"/>
      <c r="D1086" s="10"/>
    </row>
    <row r="1087" spans="3:4" x14ac:dyDescent="0.25">
      <c r="C1087" s="34"/>
      <c r="D1087" s="10"/>
    </row>
    <row r="1088" spans="3:4" x14ac:dyDescent="0.25">
      <c r="C1088" s="34"/>
      <c r="D1088" s="10"/>
    </row>
    <row r="1089" spans="3:4" x14ac:dyDescent="0.25">
      <c r="C1089" s="34"/>
      <c r="D1089" s="10"/>
    </row>
    <row r="1090" spans="3:4" x14ac:dyDescent="0.25">
      <c r="C1090" s="34"/>
      <c r="D1090" s="10"/>
    </row>
    <row r="1091" spans="3:4" x14ac:dyDescent="0.25">
      <c r="C1091" s="34"/>
      <c r="D1091" s="10"/>
    </row>
    <row r="1092" spans="3:4" x14ac:dyDescent="0.25">
      <c r="C1092" s="34"/>
      <c r="D1092" s="10"/>
    </row>
    <row r="1093" spans="3:4" x14ac:dyDescent="0.25">
      <c r="C1093" s="34"/>
      <c r="D1093" s="10"/>
    </row>
    <row r="1094" spans="3:4" x14ac:dyDescent="0.25">
      <c r="C1094" s="34"/>
      <c r="D1094" s="10"/>
    </row>
    <row r="1095" spans="3:4" x14ac:dyDescent="0.25">
      <c r="C1095" s="34"/>
      <c r="D1095" s="10"/>
    </row>
    <row r="1096" spans="3:4" x14ac:dyDescent="0.25">
      <c r="C1096" s="34"/>
      <c r="D1096" s="10"/>
    </row>
    <row r="1097" spans="3:4" x14ac:dyDescent="0.25">
      <c r="C1097" s="34"/>
      <c r="D1097" s="10"/>
    </row>
    <row r="1098" spans="3:4" x14ac:dyDescent="0.25">
      <c r="C1098" s="34"/>
      <c r="D1098" s="10"/>
    </row>
    <row r="1099" spans="3:4" x14ac:dyDescent="0.25">
      <c r="C1099" s="34"/>
      <c r="D1099" s="10"/>
    </row>
    <row r="1100" spans="3:4" x14ac:dyDescent="0.25">
      <c r="C1100" s="34"/>
      <c r="D1100" s="10"/>
    </row>
    <row r="1101" spans="3:4" x14ac:dyDescent="0.25">
      <c r="C1101" s="34"/>
      <c r="D1101" s="10"/>
    </row>
    <row r="1102" spans="3:4" x14ac:dyDescent="0.25">
      <c r="C1102" s="34"/>
      <c r="D1102" s="10"/>
    </row>
    <row r="1103" spans="3:4" x14ac:dyDescent="0.25">
      <c r="C1103" s="34"/>
      <c r="D1103" s="10"/>
    </row>
    <row r="1104" spans="3:4" x14ac:dyDescent="0.25">
      <c r="C1104" s="34"/>
      <c r="D1104" s="10"/>
    </row>
    <row r="1105" spans="3:4" x14ac:dyDescent="0.25">
      <c r="C1105" s="34"/>
      <c r="D1105" s="10"/>
    </row>
    <row r="1106" spans="3:4" x14ac:dyDescent="0.25">
      <c r="C1106" s="34"/>
      <c r="D1106" s="10"/>
    </row>
    <row r="1107" spans="3:4" x14ac:dyDescent="0.25">
      <c r="C1107" s="34"/>
      <c r="D1107" s="10"/>
    </row>
    <row r="1108" spans="3:4" x14ac:dyDescent="0.25">
      <c r="C1108" s="34"/>
      <c r="D1108" s="10"/>
    </row>
    <row r="1109" spans="3:4" x14ac:dyDescent="0.25">
      <c r="C1109" s="34"/>
      <c r="D1109" s="10"/>
    </row>
    <row r="1110" spans="3:4" x14ac:dyDescent="0.25">
      <c r="C1110" s="34"/>
      <c r="D1110" s="10"/>
    </row>
    <row r="1111" spans="3:4" x14ac:dyDescent="0.25">
      <c r="C1111" s="34"/>
      <c r="D1111" s="10"/>
    </row>
    <row r="1112" spans="3:4" x14ac:dyDescent="0.25">
      <c r="C1112" s="34"/>
      <c r="D1112" s="10"/>
    </row>
    <row r="1113" spans="3:4" x14ac:dyDescent="0.25">
      <c r="C1113" s="34"/>
      <c r="D1113" s="10"/>
    </row>
    <row r="1114" spans="3:4" x14ac:dyDescent="0.25">
      <c r="C1114" s="34"/>
      <c r="D1114" s="10"/>
    </row>
    <row r="1115" spans="3:4" x14ac:dyDescent="0.25">
      <c r="C1115" s="34"/>
      <c r="D1115" s="10"/>
    </row>
    <row r="1116" spans="3:4" x14ac:dyDescent="0.25">
      <c r="C1116" s="34"/>
      <c r="D1116" s="10"/>
    </row>
    <row r="1117" spans="3:4" x14ac:dyDescent="0.25">
      <c r="C1117" s="34"/>
      <c r="D1117" s="10"/>
    </row>
    <row r="1118" spans="3:4" x14ac:dyDescent="0.25">
      <c r="C1118" s="34"/>
      <c r="D1118" s="10"/>
    </row>
    <row r="1119" spans="3:4" x14ac:dyDescent="0.25">
      <c r="C1119" s="34"/>
      <c r="D1119" s="10"/>
    </row>
    <row r="1120" spans="3:4" x14ac:dyDescent="0.25">
      <c r="C1120" s="34"/>
      <c r="D1120" s="10"/>
    </row>
    <row r="1121" spans="3:4" x14ac:dyDescent="0.25">
      <c r="C1121" s="34"/>
      <c r="D1121" s="10"/>
    </row>
    <row r="1122" spans="3:4" x14ac:dyDescent="0.25">
      <c r="C1122" s="34"/>
      <c r="D1122" s="10"/>
    </row>
    <row r="1123" spans="3:4" x14ac:dyDescent="0.25">
      <c r="C1123" s="34"/>
      <c r="D1123" s="10"/>
    </row>
    <row r="1124" spans="3:4" x14ac:dyDescent="0.25">
      <c r="C1124" s="34"/>
      <c r="D1124" s="10"/>
    </row>
    <row r="1125" spans="3:4" x14ac:dyDescent="0.25">
      <c r="C1125" s="34"/>
      <c r="D1125" s="10"/>
    </row>
    <row r="1126" spans="3:4" x14ac:dyDescent="0.25">
      <c r="C1126" s="34"/>
      <c r="D1126" s="10"/>
    </row>
    <row r="1127" spans="3:4" x14ac:dyDescent="0.25">
      <c r="C1127" s="34"/>
      <c r="D1127" s="10"/>
    </row>
    <row r="1128" spans="3:4" x14ac:dyDescent="0.25">
      <c r="C1128" s="34"/>
      <c r="D1128" s="10"/>
    </row>
    <row r="1129" spans="3:4" x14ac:dyDescent="0.25">
      <c r="C1129" s="34"/>
      <c r="D1129" s="10"/>
    </row>
    <row r="1130" spans="3:4" x14ac:dyDescent="0.25">
      <c r="C1130" s="34"/>
      <c r="D1130" s="10"/>
    </row>
    <row r="1131" spans="3:4" x14ac:dyDescent="0.25">
      <c r="C1131" s="34"/>
      <c r="D1131" s="10"/>
    </row>
    <row r="1132" spans="3:4" x14ac:dyDescent="0.25">
      <c r="C1132" s="34"/>
      <c r="D1132" s="10"/>
    </row>
    <row r="1133" spans="3:4" x14ac:dyDescent="0.25">
      <c r="C1133" s="34"/>
      <c r="D1133" s="10"/>
    </row>
    <row r="1134" spans="3:4" x14ac:dyDescent="0.25">
      <c r="C1134" s="34"/>
      <c r="D1134" s="10"/>
    </row>
    <row r="1135" spans="3:4" x14ac:dyDescent="0.25">
      <c r="C1135" s="34"/>
      <c r="D1135" s="10"/>
    </row>
    <row r="1136" spans="3:4" x14ac:dyDescent="0.25">
      <c r="C1136" s="34"/>
      <c r="D1136" s="10"/>
    </row>
    <row r="1137" spans="3:4" x14ac:dyDescent="0.25">
      <c r="C1137" s="34"/>
      <c r="D1137" s="10"/>
    </row>
    <row r="1138" spans="3:4" x14ac:dyDescent="0.25">
      <c r="C1138" s="34"/>
      <c r="D1138" s="10"/>
    </row>
    <row r="1139" spans="3:4" x14ac:dyDescent="0.25">
      <c r="C1139" s="34"/>
      <c r="D1139" s="10"/>
    </row>
    <row r="1140" spans="3:4" x14ac:dyDescent="0.25">
      <c r="C1140" s="34"/>
      <c r="D1140" s="10"/>
    </row>
    <row r="1141" spans="3:4" x14ac:dyDescent="0.25">
      <c r="C1141" s="34"/>
      <c r="D1141" s="10"/>
    </row>
    <row r="1142" spans="3:4" x14ac:dyDescent="0.25">
      <c r="C1142" s="34"/>
      <c r="D1142" s="10"/>
    </row>
    <row r="1143" spans="3:4" x14ac:dyDescent="0.25">
      <c r="C1143" s="34"/>
      <c r="D1143" s="10"/>
    </row>
    <row r="1144" spans="3:4" x14ac:dyDescent="0.25">
      <c r="C1144" s="34"/>
      <c r="D1144" s="10"/>
    </row>
    <row r="1145" spans="3:4" x14ac:dyDescent="0.25">
      <c r="C1145" s="34"/>
      <c r="D1145" s="10"/>
    </row>
    <row r="1146" spans="3:4" x14ac:dyDescent="0.25">
      <c r="C1146" s="34"/>
      <c r="D1146" s="10"/>
    </row>
    <row r="1147" spans="3:4" x14ac:dyDescent="0.25">
      <c r="C1147" s="34"/>
      <c r="D1147" s="10"/>
    </row>
    <row r="1148" spans="3:4" x14ac:dyDescent="0.25">
      <c r="C1148" s="34"/>
      <c r="D1148" s="10"/>
    </row>
    <row r="1149" spans="3:4" x14ac:dyDescent="0.25">
      <c r="C1149" s="34"/>
      <c r="D1149" s="10"/>
    </row>
    <row r="1150" spans="3:4" x14ac:dyDescent="0.25">
      <c r="C1150" s="34"/>
      <c r="D1150" s="10"/>
    </row>
    <row r="1151" spans="3:4" x14ac:dyDescent="0.25">
      <c r="C1151" s="34"/>
      <c r="D1151" s="10"/>
    </row>
    <row r="1152" spans="3:4" x14ac:dyDescent="0.25">
      <c r="C1152" s="34"/>
      <c r="D1152" s="10"/>
    </row>
    <row r="1153" spans="3:4" x14ac:dyDescent="0.25">
      <c r="C1153" s="34"/>
      <c r="D1153" s="10"/>
    </row>
    <row r="1154" spans="3:4" x14ac:dyDescent="0.25">
      <c r="C1154" s="34"/>
      <c r="D1154" s="10"/>
    </row>
    <row r="1155" spans="3:4" x14ac:dyDescent="0.25">
      <c r="C1155" s="34"/>
      <c r="D1155" s="10"/>
    </row>
    <row r="1156" spans="3:4" x14ac:dyDescent="0.25">
      <c r="C1156" s="34"/>
      <c r="D1156" s="10"/>
    </row>
    <row r="1157" spans="3:4" x14ac:dyDescent="0.25">
      <c r="C1157" s="34"/>
      <c r="D1157" s="10"/>
    </row>
    <row r="1158" spans="3:4" x14ac:dyDescent="0.25">
      <c r="C1158" s="34"/>
      <c r="D1158" s="10"/>
    </row>
    <row r="1159" spans="3:4" x14ac:dyDescent="0.25">
      <c r="C1159" s="34"/>
      <c r="D1159" s="10"/>
    </row>
    <row r="1160" spans="3:4" x14ac:dyDescent="0.25">
      <c r="C1160" s="34"/>
      <c r="D1160" s="10"/>
    </row>
    <row r="1161" spans="3:4" x14ac:dyDescent="0.25">
      <c r="C1161" s="34"/>
      <c r="D1161" s="10"/>
    </row>
    <row r="1162" spans="3:4" x14ac:dyDescent="0.25">
      <c r="C1162" s="34"/>
      <c r="D1162" s="10"/>
    </row>
    <row r="1163" spans="3:4" x14ac:dyDescent="0.25">
      <c r="C1163" s="34"/>
      <c r="D1163" s="10"/>
    </row>
    <row r="1164" spans="3:4" x14ac:dyDescent="0.25">
      <c r="C1164" s="34"/>
      <c r="D1164" s="10"/>
    </row>
    <row r="1165" spans="3:4" x14ac:dyDescent="0.25">
      <c r="C1165" s="34"/>
      <c r="D1165" s="10"/>
    </row>
    <row r="1166" spans="3:4" x14ac:dyDescent="0.25">
      <c r="C1166" s="34"/>
      <c r="D1166" s="10"/>
    </row>
    <row r="1167" spans="3:4" x14ac:dyDescent="0.25">
      <c r="C1167" s="34"/>
      <c r="D1167" s="10"/>
    </row>
    <row r="1168" spans="3:4" x14ac:dyDescent="0.25">
      <c r="C1168" s="34"/>
      <c r="D1168" s="10"/>
    </row>
    <row r="1169" spans="3:4" x14ac:dyDescent="0.25">
      <c r="C1169" s="34"/>
      <c r="D1169" s="10"/>
    </row>
    <row r="1170" spans="3:4" x14ac:dyDescent="0.25">
      <c r="C1170" s="34"/>
      <c r="D1170" s="10"/>
    </row>
    <row r="1171" spans="3:4" x14ac:dyDescent="0.25">
      <c r="C1171" s="34"/>
      <c r="D1171" s="10"/>
    </row>
    <row r="1172" spans="3:4" x14ac:dyDescent="0.25">
      <c r="C1172" s="34"/>
      <c r="D1172" s="10"/>
    </row>
    <row r="1173" spans="3:4" x14ac:dyDescent="0.25">
      <c r="C1173" s="34"/>
      <c r="D1173" s="10"/>
    </row>
    <row r="1174" spans="3:4" x14ac:dyDescent="0.25">
      <c r="C1174" s="34"/>
      <c r="D1174" s="10"/>
    </row>
    <row r="1175" spans="3:4" x14ac:dyDescent="0.25">
      <c r="C1175" s="34"/>
      <c r="D1175" s="10"/>
    </row>
    <row r="1176" spans="3:4" x14ac:dyDescent="0.25">
      <c r="C1176" s="34"/>
      <c r="D1176" s="10"/>
    </row>
    <row r="1177" spans="3:4" x14ac:dyDescent="0.25">
      <c r="C1177" s="34"/>
      <c r="D1177" s="10"/>
    </row>
    <row r="1178" spans="3:4" x14ac:dyDescent="0.25">
      <c r="C1178" s="34"/>
      <c r="D1178" s="10"/>
    </row>
    <row r="1179" spans="3:4" x14ac:dyDescent="0.25">
      <c r="C1179" s="34"/>
      <c r="D1179" s="10"/>
    </row>
    <row r="1180" spans="3:4" x14ac:dyDescent="0.25">
      <c r="C1180" s="34"/>
      <c r="D1180" s="10"/>
    </row>
    <row r="1181" spans="3:4" x14ac:dyDescent="0.25">
      <c r="C1181" s="34"/>
      <c r="D1181" s="10"/>
    </row>
    <row r="1182" spans="3:4" x14ac:dyDescent="0.25">
      <c r="C1182" s="34"/>
      <c r="D1182" s="10"/>
    </row>
    <row r="1183" spans="3:4" x14ac:dyDescent="0.25">
      <c r="C1183" s="34"/>
      <c r="D1183" s="10"/>
    </row>
    <row r="1184" spans="3:4" x14ac:dyDescent="0.25">
      <c r="C1184" s="34"/>
      <c r="D1184" s="10"/>
    </row>
    <row r="1185" spans="3:4" x14ac:dyDescent="0.25">
      <c r="C1185" s="34"/>
      <c r="D1185" s="10"/>
    </row>
    <row r="1186" spans="3:4" x14ac:dyDescent="0.25">
      <c r="C1186" s="34"/>
      <c r="D1186" s="10"/>
    </row>
    <row r="1187" spans="3:4" x14ac:dyDescent="0.25">
      <c r="C1187" s="34"/>
      <c r="D1187" s="10"/>
    </row>
    <row r="1188" spans="3:4" x14ac:dyDescent="0.25">
      <c r="C1188" s="34"/>
      <c r="D1188" s="10"/>
    </row>
    <row r="1189" spans="3:4" x14ac:dyDescent="0.25">
      <c r="C1189" s="34"/>
      <c r="D1189" s="10"/>
    </row>
    <row r="1190" spans="3:4" x14ac:dyDescent="0.25">
      <c r="C1190" s="34"/>
      <c r="D1190" s="10"/>
    </row>
    <row r="1191" spans="3:4" x14ac:dyDescent="0.25">
      <c r="C1191" s="34"/>
      <c r="D1191" s="10"/>
    </row>
    <row r="1192" spans="3:4" x14ac:dyDescent="0.25">
      <c r="C1192" s="34"/>
      <c r="D1192" s="10"/>
    </row>
    <row r="1193" spans="3:4" x14ac:dyDescent="0.25">
      <c r="C1193" s="34"/>
      <c r="D1193" s="10"/>
    </row>
    <row r="1194" spans="3:4" x14ac:dyDescent="0.25">
      <c r="C1194" s="34"/>
      <c r="D1194" s="10"/>
    </row>
    <row r="1195" spans="3:4" x14ac:dyDescent="0.25">
      <c r="C1195" s="34"/>
      <c r="D1195" s="10"/>
    </row>
    <row r="1196" spans="3:4" x14ac:dyDescent="0.25">
      <c r="C1196" s="34"/>
      <c r="D1196" s="10"/>
    </row>
    <row r="1197" spans="3:4" x14ac:dyDescent="0.25">
      <c r="C1197" s="34"/>
      <c r="D1197" s="10"/>
    </row>
    <row r="1198" spans="3:4" x14ac:dyDescent="0.25">
      <c r="C1198" s="34"/>
      <c r="D1198" s="10"/>
    </row>
    <row r="1199" spans="3:4" x14ac:dyDescent="0.25">
      <c r="C1199" s="34"/>
      <c r="D1199" s="10"/>
    </row>
    <row r="1200" spans="3:4" x14ac:dyDescent="0.25">
      <c r="C1200" s="34"/>
      <c r="D1200" s="10"/>
    </row>
    <row r="1201" spans="3:4" x14ac:dyDescent="0.25">
      <c r="C1201" s="34"/>
      <c r="D1201" s="10"/>
    </row>
    <row r="1202" spans="3:4" x14ac:dyDescent="0.25">
      <c r="C1202" s="34"/>
      <c r="D1202" s="10"/>
    </row>
    <row r="1203" spans="3:4" x14ac:dyDescent="0.25">
      <c r="C1203" s="34"/>
      <c r="D1203" s="10"/>
    </row>
    <row r="1204" spans="3:4" x14ac:dyDescent="0.25">
      <c r="C1204" s="34"/>
      <c r="D1204" s="10"/>
    </row>
    <row r="1205" spans="3:4" x14ac:dyDescent="0.25">
      <c r="C1205" s="34"/>
      <c r="D1205" s="10"/>
    </row>
    <row r="1206" spans="3:4" x14ac:dyDescent="0.25">
      <c r="C1206" s="34"/>
      <c r="D1206" s="10"/>
    </row>
    <row r="1207" spans="3:4" x14ac:dyDescent="0.25">
      <c r="C1207" s="34"/>
      <c r="D1207" s="10"/>
    </row>
    <row r="1208" spans="3:4" x14ac:dyDescent="0.25">
      <c r="C1208" s="34"/>
      <c r="D1208" s="10"/>
    </row>
    <row r="1209" spans="3:4" x14ac:dyDescent="0.25">
      <c r="C1209" s="34"/>
      <c r="D1209" s="10"/>
    </row>
    <row r="1210" spans="3:4" x14ac:dyDescent="0.25">
      <c r="C1210" s="34"/>
      <c r="D1210" s="10"/>
    </row>
    <row r="1211" spans="3:4" x14ac:dyDescent="0.25">
      <c r="C1211" s="34"/>
      <c r="D1211" s="10"/>
    </row>
    <row r="1212" spans="3:4" x14ac:dyDescent="0.25">
      <c r="C1212" s="34"/>
      <c r="D1212" s="10"/>
    </row>
    <row r="1213" spans="3:4" x14ac:dyDescent="0.25">
      <c r="C1213" s="34"/>
      <c r="D1213" s="10"/>
    </row>
    <row r="1214" spans="3:4" x14ac:dyDescent="0.25">
      <c r="C1214" s="34"/>
      <c r="D1214" s="10"/>
    </row>
    <row r="1215" spans="3:4" x14ac:dyDescent="0.25">
      <c r="C1215" s="34"/>
      <c r="D1215" s="10"/>
    </row>
    <row r="1216" spans="3:4" x14ac:dyDescent="0.25">
      <c r="C1216" s="34"/>
      <c r="D1216" s="10"/>
    </row>
    <row r="1217" spans="3:4" x14ac:dyDescent="0.25">
      <c r="C1217" s="34"/>
      <c r="D1217" s="10"/>
    </row>
    <row r="1218" spans="3:4" x14ac:dyDescent="0.25">
      <c r="C1218" s="34"/>
      <c r="D1218" s="10"/>
    </row>
    <row r="1219" spans="3:4" x14ac:dyDescent="0.25">
      <c r="C1219" s="34"/>
      <c r="D1219" s="10"/>
    </row>
    <row r="1220" spans="3:4" x14ac:dyDescent="0.25">
      <c r="C1220" s="34"/>
      <c r="D1220" s="10"/>
    </row>
    <row r="1221" spans="3:4" x14ac:dyDescent="0.25">
      <c r="C1221" s="34"/>
      <c r="D1221" s="10"/>
    </row>
    <row r="1222" spans="3:4" x14ac:dyDescent="0.25">
      <c r="C1222" s="34"/>
      <c r="D1222" s="10"/>
    </row>
    <row r="1223" spans="3:4" x14ac:dyDescent="0.25">
      <c r="C1223" s="34"/>
      <c r="D1223" s="10"/>
    </row>
    <row r="1224" spans="3:4" x14ac:dyDescent="0.25">
      <c r="C1224" s="34"/>
      <c r="D1224" s="10"/>
    </row>
    <row r="1225" spans="3:4" x14ac:dyDescent="0.25">
      <c r="C1225" s="34"/>
      <c r="D1225" s="10"/>
    </row>
    <row r="1226" spans="3:4" x14ac:dyDescent="0.25">
      <c r="C1226" s="34"/>
      <c r="D1226" s="10"/>
    </row>
    <row r="1227" spans="3:4" x14ac:dyDescent="0.25">
      <c r="C1227" s="34"/>
      <c r="D1227" s="10"/>
    </row>
    <row r="1228" spans="3:4" x14ac:dyDescent="0.25">
      <c r="C1228" s="34"/>
      <c r="D1228" s="10"/>
    </row>
    <row r="1229" spans="3:4" x14ac:dyDescent="0.25">
      <c r="C1229" s="34"/>
      <c r="D1229" s="10"/>
    </row>
    <row r="1230" spans="3:4" x14ac:dyDescent="0.25">
      <c r="C1230" s="34"/>
      <c r="D1230" s="10"/>
    </row>
    <row r="1231" spans="3:4" x14ac:dyDescent="0.25">
      <c r="C1231" s="34"/>
      <c r="D1231" s="10"/>
    </row>
    <row r="1232" spans="3:4" x14ac:dyDescent="0.25">
      <c r="C1232" s="34"/>
      <c r="D1232" s="10"/>
    </row>
    <row r="1233" spans="3:4" x14ac:dyDescent="0.25">
      <c r="C1233" s="34"/>
      <c r="D1233" s="10"/>
    </row>
    <row r="1234" spans="3:4" x14ac:dyDescent="0.25">
      <c r="C1234" s="34"/>
      <c r="D1234" s="10"/>
    </row>
    <row r="1235" spans="3:4" x14ac:dyDescent="0.25">
      <c r="C1235" s="34"/>
      <c r="D1235" s="10"/>
    </row>
    <row r="1236" spans="3:4" x14ac:dyDescent="0.25">
      <c r="C1236" s="34"/>
      <c r="D1236" s="10"/>
    </row>
    <row r="1237" spans="3:4" x14ac:dyDescent="0.25">
      <c r="C1237" s="34"/>
      <c r="D1237" s="10"/>
    </row>
    <row r="1238" spans="3:4" x14ac:dyDescent="0.25">
      <c r="C1238" s="34"/>
      <c r="D1238" s="10"/>
    </row>
    <row r="1239" spans="3:4" x14ac:dyDescent="0.25">
      <c r="C1239" s="34"/>
      <c r="D1239" s="10"/>
    </row>
    <row r="1240" spans="3:4" x14ac:dyDescent="0.25">
      <c r="C1240" s="34"/>
      <c r="D1240" s="10"/>
    </row>
    <row r="1241" spans="3:4" x14ac:dyDescent="0.25">
      <c r="C1241" s="34"/>
      <c r="D1241" s="10"/>
    </row>
    <row r="1242" spans="3:4" x14ac:dyDescent="0.25">
      <c r="C1242" s="34"/>
      <c r="D1242" s="10"/>
    </row>
    <row r="1243" spans="3:4" x14ac:dyDescent="0.25">
      <c r="C1243" s="34"/>
      <c r="D1243" s="10"/>
    </row>
    <row r="1244" spans="3:4" x14ac:dyDescent="0.25">
      <c r="C1244" s="34"/>
      <c r="D1244" s="10"/>
    </row>
    <row r="1245" spans="3:4" x14ac:dyDescent="0.25">
      <c r="C1245" s="34"/>
      <c r="D1245" s="10"/>
    </row>
    <row r="1246" spans="3:4" x14ac:dyDescent="0.25">
      <c r="C1246" s="34"/>
      <c r="D1246" s="10"/>
    </row>
    <row r="1247" spans="3:4" x14ac:dyDescent="0.25">
      <c r="C1247" s="34"/>
      <c r="D1247" s="10"/>
    </row>
    <row r="1248" spans="3:4" x14ac:dyDescent="0.25">
      <c r="C1248" s="34"/>
      <c r="D1248" s="10"/>
    </row>
    <row r="1249" spans="3:4" x14ac:dyDescent="0.25">
      <c r="C1249" s="34"/>
      <c r="D1249" s="10"/>
    </row>
    <row r="1250" spans="3:4" x14ac:dyDescent="0.25">
      <c r="C1250" s="34"/>
      <c r="D1250" s="10"/>
    </row>
    <row r="1251" spans="3:4" x14ac:dyDescent="0.25">
      <c r="C1251" s="34"/>
      <c r="D1251" s="10"/>
    </row>
    <row r="1252" spans="3:4" x14ac:dyDescent="0.25">
      <c r="C1252" s="34"/>
      <c r="D1252" s="10"/>
    </row>
    <row r="1253" spans="3:4" x14ac:dyDescent="0.25">
      <c r="C1253" s="34"/>
      <c r="D1253" s="10"/>
    </row>
    <row r="1254" spans="3:4" x14ac:dyDescent="0.25">
      <c r="C1254" s="34"/>
      <c r="D1254" s="10"/>
    </row>
    <row r="1255" spans="3:4" x14ac:dyDescent="0.25">
      <c r="C1255" s="34"/>
      <c r="D1255" s="10"/>
    </row>
    <row r="1256" spans="3:4" x14ac:dyDescent="0.25">
      <c r="C1256" s="34"/>
      <c r="D1256" s="10"/>
    </row>
    <row r="1257" spans="3:4" x14ac:dyDescent="0.25">
      <c r="C1257" s="34"/>
      <c r="D1257" s="10"/>
    </row>
    <row r="1258" spans="3:4" x14ac:dyDescent="0.25">
      <c r="C1258" s="34"/>
      <c r="D1258" s="10"/>
    </row>
    <row r="1259" spans="3:4" x14ac:dyDescent="0.25">
      <c r="C1259" s="34"/>
      <c r="D1259" s="10"/>
    </row>
    <row r="1260" spans="3:4" x14ac:dyDescent="0.25">
      <c r="C1260" s="34"/>
      <c r="D1260" s="10"/>
    </row>
    <row r="1261" spans="3:4" x14ac:dyDescent="0.25">
      <c r="C1261" s="34"/>
      <c r="D1261" s="10"/>
    </row>
    <row r="1262" spans="3:4" x14ac:dyDescent="0.25">
      <c r="C1262" s="34"/>
      <c r="D1262" s="10"/>
    </row>
    <row r="1263" spans="3:4" x14ac:dyDescent="0.25">
      <c r="C1263" s="34"/>
      <c r="D1263" s="10"/>
    </row>
    <row r="1264" spans="3:4" x14ac:dyDescent="0.25">
      <c r="C1264" s="34"/>
      <c r="D1264" s="10"/>
    </row>
    <row r="1265" spans="3:4" x14ac:dyDescent="0.25">
      <c r="C1265" s="34"/>
      <c r="D1265" s="10"/>
    </row>
    <row r="1266" spans="3:4" x14ac:dyDescent="0.25">
      <c r="C1266" s="34"/>
      <c r="D1266" s="10"/>
    </row>
    <row r="1267" spans="3:4" x14ac:dyDescent="0.25">
      <c r="C1267" s="34"/>
      <c r="D1267" s="10"/>
    </row>
    <row r="1268" spans="3:4" x14ac:dyDescent="0.25">
      <c r="C1268" s="34"/>
      <c r="D1268" s="10"/>
    </row>
    <row r="1269" spans="3:4" x14ac:dyDescent="0.25">
      <c r="C1269" s="34"/>
      <c r="D1269" s="10"/>
    </row>
    <row r="1270" spans="3:4" x14ac:dyDescent="0.25">
      <c r="C1270" s="34"/>
      <c r="D1270" s="10"/>
    </row>
    <row r="1271" spans="3:4" x14ac:dyDescent="0.25">
      <c r="C1271" s="34"/>
      <c r="D1271" s="10"/>
    </row>
    <row r="1272" spans="3:4" x14ac:dyDescent="0.25">
      <c r="C1272" s="34"/>
      <c r="D1272" s="10"/>
    </row>
    <row r="1273" spans="3:4" x14ac:dyDescent="0.25">
      <c r="C1273" s="34"/>
      <c r="D1273" s="10"/>
    </row>
    <row r="1274" spans="3:4" x14ac:dyDescent="0.25">
      <c r="C1274" s="34"/>
      <c r="D1274" s="10"/>
    </row>
    <row r="1275" spans="3:4" x14ac:dyDescent="0.25">
      <c r="C1275" s="34"/>
      <c r="D1275" s="10"/>
    </row>
    <row r="1276" spans="3:4" x14ac:dyDescent="0.25">
      <c r="C1276" s="34"/>
      <c r="D1276" s="10"/>
    </row>
    <row r="1277" spans="3:4" x14ac:dyDescent="0.25">
      <c r="C1277" s="34"/>
      <c r="D1277" s="10"/>
    </row>
    <row r="1278" spans="3:4" x14ac:dyDescent="0.25">
      <c r="C1278" s="34"/>
      <c r="D1278" s="10"/>
    </row>
    <row r="1279" spans="3:4" x14ac:dyDescent="0.25">
      <c r="C1279" s="34"/>
      <c r="D1279" s="10"/>
    </row>
    <row r="1280" spans="3:4" x14ac:dyDescent="0.25">
      <c r="C1280" s="34"/>
      <c r="D1280" s="10"/>
    </row>
    <row r="1281" spans="3:4" x14ac:dyDescent="0.25">
      <c r="C1281" s="34"/>
      <c r="D1281" s="10"/>
    </row>
    <row r="1282" spans="3:4" x14ac:dyDescent="0.25">
      <c r="C1282" s="34"/>
      <c r="D1282" s="10"/>
    </row>
    <row r="1283" spans="3:4" x14ac:dyDescent="0.25">
      <c r="C1283" s="34"/>
      <c r="D1283" s="10"/>
    </row>
    <row r="1284" spans="3:4" x14ac:dyDescent="0.25">
      <c r="C1284" s="34"/>
      <c r="D1284" s="10"/>
    </row>
    <row r="1285" spans="3:4" x14ac:dyDescent="0.25">
      <c r="C1285" s="34"/>
      <c r="D1285" s="10"/>
    </row>
    <row r="1286" spans="3:4" x14ac:dyDescent="0.25">
      <c r="C1286" s="34"/>
      <c r="D1286" s="10"/>
    </row>
    <row r="1287" spans="3:4" x14ac:dyDescent="0.25">
      <c r="C1287" s="34"/>
      <c r="D1287" s="10"/>
    </row>
    <row r="1288" spans="3:4" x14ac:dyDescent="0.25">
      <c r="C1288" s="34"/>
      <c r="D1288" s="10"/>
    </row>
    <row r="1289" spans="3:4" x14ac:dyDescent="0.25">
      <c r="C1289" s="34"/>
      <c r="D1289" s="10"/>
    </row>
    <row r="1290" spans="3:4" x14ac:dyDescent="0.25">
      <c r="C1290" s="34"/>
      <c r="D1290" s="10"/>
    </row>
    <row r="1291" spans="3:4" x14ac:dyDescent="0.25">
      <c r="C1291" s="34"/>
      <c r="D1291" s="10"/>
    </row>
    <row r="1292" spans="3:4" x14ac:dyDescent="0.25">
      <c r="C1292" s="34"/>
      <c r="D1292" s="10"/>
    </row>
    <row r="1293" spans="3:4" x14ac:dyDescent="0.25">
      <c r="C1293" s="34"/>
      <c r="D1293" s="10"/>
    </row>
    <row r="1294" spans="3:4" x14ac:dyDescent="0.25">
      <c r="C1294" s="34"/>
      <c r="D1294" s="10"/>
    </row>
    <row r="1295" spans="3:4" x14ac:dyDescent="0.25">
      <c r="C1295" s="34"/>
      <c r="D1295" s="10"/>
    </row>
    <row r="1296" spans="3:4" x14ac:dyDescent="0.25">
      <c r="C1296" s="34"/>
      <c r="D1296" s="10"/>
    </row>
    <row r="1297" spans="3:4" x14ac:dyDescent="0.25">
      <c r="C1297" s="34"/>
      <c r="D1297" s="10"/>
    </row>
    <row r="1298" spans="3:4" x14ac:dyDescent="0.25">
      <c r="C1298" s="34"/>
      <c r="D1298" s="10"/>
    </row>
    <row r="1299" spans="3:4" x14ac:dyDescent="0.25">
      <c r="C1299" s="34"/>
      <c r="D1299" s="10"/>
    </row>
    <row r="1300" spans="3:4" x14ac:dyDescent="0.25">
      <c r="C1300" s="34"/>
      <c r="D1300" s="10"/>
    </row>
    <row r="1301" spans="3:4" x14ac:dyDescent="0.25">
      <c r="C1301" s="34"/>
      <c r="D1301" s="10"/>
    </row>
    <row r="1302" spans="3:4" x14ac:dyDescent="0.25">
      <c r="C1302" s="34"/>
      <c r="D1302" s="10"/>
    </row>
    <row r="1303" spans="3:4" x14ac:dyDescent="0.25">
      <c r="C1303" s="34"/>
      <c r="D1303" s="10"/>
    </row>
    <row r="1304" spans="3:4" x14ac:dyDescent="0.25">
      <c r="C1304" s="34"/>
      <c r="D1304" s="10"/>
    </row>
    <row r="1305" spans="3:4" x14ac:dyDescent="0.25">
      <c r="C1305" s="34"/>
      <c r="D1305" s="10"/>
    </row>
    <row r="1306" spans="3:4" x14ac:dyDescent="0.25">
      <c r="C1306" s="34"/>
      <c r="D1306" s="10"/>
    </row>
    <row r="1307" spans="3:4" x14ac:dyDescent="0.25">
      <c r="C1307" s="34"/>
      <c r="D1307" s="10"/>
    </row>
    <row r="1308" spans="3:4" x14ac:dyDescent="0.25">
      <c r="C1308" s="34"/>
      <c r="D1308" s="10"/>
    </row>
    <row r="1309" spans="3:4" x14ac:dyDescent="0.25">
      <c r="C1309" s="34"/>
      <c r="D1309" s="10"/>
    </row>
    <row r="1310" spans="3:4" x14ac:dyDescent="0.25">
      <c r="C1310" s="34"/>
      <c r="D1310" s="10"/>
    </row>
    <row r="1311" spans="3:4" x14ac:dyDescent="0.25">
      <c r="C1311" s="34"/>
      <c r="D1311" s="10"/>
    </row>
    <row r="1312" spans="3:4" x14ac:dyDescent="0.25">
      <c r="C1312" s="34"/>
      <c r="D1312" s="10"/>
    </row>
    <row r="1313" spans="3:4" x14ac:dyDescent="0.25">
      <c r="C1313" s="34"/>
      <c r="D1313" s="10"/>
    </row>
    <row r="1314" spans="3:4" x14ac:dyDescent="0.25">
      <c r="C1314" s="34"/>
      <c r="D1314" s="10"/>
    </row>
    <row r="1315" spans="3:4" x14ac:dyDescent="0.25">
      <c r="C1315" s="34"/>
      <c r="D1315" s="10"/>
    </row>
    <row r="1316" spans="3:4" x14ac:dyDescent="0.25">
      <c r="C1316" s="34"/>
      <c r="D1316" s="10"/>
    </row>
    <row r="1317" spans="3:4" x14ac:dyDescent="0.25">
      <c r="C1317" s="34"/>
      <c r="D1317" s="10"/>
    </row>
    <row r="1318" spans="3:4" x14ac:dyDescent="0.25">
      <c r="C1318" s="34"/>
      <c r="D1318" s="10"/>
    </row>
    <row r="1319" spans="3:4" x14ac:dyDescent="0.25">
      <c r="C1319" s="34"/>
      <c r="D1319" s="10"/>
    </row>
    <row r="1320" spans="3:4" x14ac:dyDescent="0.25">
      <c r="C1320" s="34"/>
      <c r="D1320" s="10"/>
    </row>
    <row r="1321" spans="3:4" x14ac:dyDescent="0.25">
      <c r="C1321" s="34"/>
      <c r="D1321" s="10"/>
    </row>
    <row r="1322" spans="3:4" x14ac:dyDescent="0.25">
      <c r="C1322" s="34"/>
      <c r="D1322" s="10"/>
    </row>
    <row r="1323" spans="3:4" x14ac:dyDescent="0.25">
      <c r="C1323" s="34"/>
      <c r="D1323" s="10"/>
    </row>
    <row r="1324" spans="3:4" x14ac:dyDescent="0.25">
      <c r="C1324" s="34"/>
      <c r="D1324" s="10"/>
    </row>
    <row r="1325" spans="3:4" x14ac:dyDescent="0.25">
      <c r="C1325" s="34"/>
      <c r="D1325" s="10"/>
    </row>
    <row r="1326" spans="3:4" x14ac:dyDescent="0.25">
      <c r="C1326" s="34"/>
      <c r="D1326" s="10"/>
    </row>
    <row r="1327" spans="3:4" x14ac:dyDescent="0.25">
      <c r="C1327" s="34"/>
      <c r="D1327" s="10"/>
    </row>
    <row r="1328" spans="3:4" x14ac:dyDescent="0.25">
      <c r="C1328" s="34"/>
      <c r="D1328" s="10"/>
    </row>
    <row r="1329" spans="3:4" x14ac:dyDescent="0.25">
      <c r="C1329" s="34"/>
      <c r="D1329" s="10"/>
    </row>
    <row r="1330" spans="3:4" x14ac:dyDescent="0.25">
      <c r="C1330" s="34"/>
      <c r="D1330" s="10"/>
    </row>
    <row r="1331" spans="3:4" x14ac:dyDescent="0.25">
      <c r="C1331" s="34"/>
      <c r="D1331" s="10"/>
    </row>
    <row r="1332" spans="3:4" x14ac:dyDescent="0.25">
      <c r="C1332" s="34"/>
      <c r="D1332" s="10"/>
    </row>
    <row r="1333" spans="3:4" x14ac:dyDescent="0.25">
      <c r="C1333" s="34"/>
      <c r="D1333" s="10"/>
    </row>
    <row r="1334" spans="3:4" x14ac:dyDescent="0.25">
      <c r="C1334" s="34"/>
      <c r="D1334" s="10"/>
    </row>
    <row r="1335" spans="3:4" x14ac:dyDescent="0.25">
      <c r="C1335" s="34"/>
      <c r="D1335" s="10"/>
    </row>
    <row r="1336" spans="3:4" x14ac:dyDescent="0.25">
      <c r="C1336" s="34"/>
      <c r="D1336" s="10"/>
    </row>
    <row r="1337" spans="3:4" x14ac:dyDescent="0.25">
      <c r="C1337" s="34"/>
      <c r="D1337" s="10"/>
    </row>
    <row r="1338" spans="3:4" x14ac:dyDescent="0.25">
      <c r="C1338" s="34"/>
      <c r="D1338" s="10"/>
    </row>
    <row r="1339" spans="3:4" x14ac:dyDescent="0.25">
      <c r="C1339" s="34"/>
      <c r="D1339" s="10"/>
    </row>
    <row r="1340" spans="3:4" x14ac:dyDescent="0.25">
      <c r="C1340" s="34"/>
      <c r="D1340" s="10"/>
    </row>
    <row r="1341" spans="3:4" x14ac:dyDescent="0.25">
      <c r="C1341" s="34"/>
      <c r="D1341" s="10"/>
    </row>
    <row r="1342" spans="3:4" x14ac:dyDescent="0.25">
      <c r="C1342" s="34"/>
      <c r="D1342" s="10"/>
    </row>
    <row r="1343" spans="3:4" x14ac:dyDescent="0.25">
      <c r="C1343" s="34"/>
      <c r="D1343" s="10"/>
    </row>
    <row r="1344" spans="3:4" x14ac:dyDescent="0.25">
      <c r="C1344" s="34"/>
      <c r="D1344" s="10"/>
    </row>
    <row r="1345" spans="3:4" x14ac:dyDescent="0.25">
      <c r="C1345" s="34"/>
      <c r="D1345" s="10"/>
    </row>
    <row r="1346" spans="3:4" x14ac:dyDescent="0.25">
      <c r="C1346" s="34"/>
      <c r="D1346" s="10"/>
    </row>
    <row r="1347" spans="3:4" x14ac:dyDescent="0.25">
      <c r="C1347" s="34"/>
      <c r="D1347" s="10"/>
    </row>
    <row r="1348" spans="3:4" x14ac:dyDescent="0.25">
      <c r="C1348" s="34"/>
      <c r="D1348" s="10"/>
    </row>
    <row r="1349" spans="3:4" x14ac:dyDescent="0.25">
      <c r="C1349" s="34"/>
      <c r="D1349" s="10"/>
    </row>
    <row r="1350" spans="3:4" x14ac:dyDescent="0.25">
      <c r="C1350" s="34"/>
      <c r="D1350" s="10"/>
    </row>
    <row r="1351" spans="3:4" x14ac:dyDescent="0.25">
      <c r="C1351" s="34"/>
      <c r="D1351" s="10"/>
    </row>
    <row r="1352" spans="3:4" x14ac:dyDescent="0.25">
      <c r="C1352" s="34"/>
      <c r="D1352" s="10"/>
    </row>
    <row r="1353" spans="3:4" x14ac:dyDescent="0.25">
      <c r="C1353" s="34"/>
      <c r="D1353" s="10"/>
    </row>
    <row r="1354" spans="3:4" x14ac:dyDescent="0.25">
      <c r="C1354" s="34"/>
      <c r="D1354" s="10"/>
    </row>
    <row r="1355" spans="3:4" x14ac:dyDescent="0.25">
      <c r="C1355" s="34"/>
      <c r="D1355" s="10"/>
    </row>
    <row r="1356" spans="3:4" x14ac:dyDescent="0.25">
      <c r="C1356" s="34"/>
      <c r="D1356" s="10"/>
    </row>
    <row r="1357" spans="3:4" x14ac:dyDescent="0.25">
      <c r="C1357" s="34"/>
      <c r="D1357" s="10"/>
    </row>
    <row r="1358" spans="3:4" x14ac:dyDescent="0.25">
      <c r="C1358" s="34"/>
      <c r="D1358" s="10"/>
    </row>
    <row r="1359" spans="3:4" x14ac:dyDescent="0.25">
      <c r="C1359" s="34"/>
      <c r="D1359" s="10"/>
    </row>
    <row r="1360" spans="3:4" x14ac:dyDescent="0.25">
      <c r="C1360" s="34"/>
      <c r="D1360" s="10"/>
    </row>
    <row r="1361" spans="3:4" x14ac:dyDescent="0.25">
      <c r="C1361" s="34"/>
      <c r="D1361" s="10"/>
    </row>
    <row r="1362" spans="3:4" x14ac:dyDescent="0.25">
      <c r="C1362" s="34"/>
      <c r="D1362" s="10"/>
    </row>
    <row r="1363" spans="3:4" x14ac:dyDescent="0.25">
      <c r="C1363" s="34"/>
      <c r="D1363" s="10"/>
    </row>
    <row r="1364" spans="3:4" x14ac:dyDescent="0.25">
      <c r="C1364" s="34"/>
      <c r="D1364" s="10"/>
    </row>
    <row r="1365" spans="3:4" x14ac:dyDescent="0.25">
      <c r="C1365" s="34"/>
      <c r="D1365" s="10"/>
    </row>
    <row r="1366" spans="3:4" x14ac:dyDescent="0.25">
      <c r="C1366" s="34"/>
      <c r="D1366" s="10"/>
    </row>
    <row r="1367" spans="3:4" x14ac:dyDescent="0.25">
      <c r="C1367" s="34"/>
      <c r="D1367" s="10"/>
    </row>
    <row r="1368" spans="3:4" x14ac:dyDescent="0.25">
      <c r="C1368" s="34"/>
      <c r="D1368" s="10"/>
    </row>
    <row r="1369" spans="3:4" x14ac:dyDescent="0.25">
      <c r="C1369" s="34"/>
      <c r="D1369" s="10"/>
    </row>
    <row r="1370" spans="3:4" x14ac:dyDescent="0.25">
      <c r="C1370" s="34"/>
      <c r="D1370" s="10"/>
    </row>
    <row r="1371" spans="3:4" x14ac:dyDescent="0.25">
      <c r="C1371" s="34"/>
      <c r="D1371" s="10"/>
    </row>
    <row r="1372" spans="3:4" x14ac:dyDescent="0.25">
      <c r="C1372" s="34"/>
      <c r="D1372" s="10"/>
    </row>
    <row r="1373" spans="3:4" x14ac:dyDescent="0.25">
      <c r="C1373" s="34"/>
      <c r="D1373" s="10"/>
    </row>
    <row r="1374" spans="3:4" x14ac:dyDescent="0.25">
      <c r="C1374" s="34"/>
      <c r="D1374" s="10"/>
    </row>
    <row r="1375" spans="3:4" x14ac:dyDescent="0.25">
      <c r="C1375" s="34"/>
      <c r="D1375" s="10"/>
    </row>
    <row r="1376" spans="3:4" x14ac:dyDescent="0.25">
      <c r="C1376" s="34"/>
      <c r="D1376" s="10"/>
    </row>
    <row r="1377" spans="3:4" x14ac:dyDescent="0.25">
      <c r="C1377" s="34"/>
      <c r="D1377" s="10"/>
    </row>
    <row r="1378" spans="3:4" x14ac:dyDescent="0.25">
      <c r="C1378" s="34"/>
      <c r="D1378" s="10"/>
    </row>
    <row r="1379" spans="3:4" x14ac:dyDescent="0.25">
      <c r="C1379" s="34"/>
      <c r="D1379" s="10"/>
    </row>
    <row r="1380" spans="3:4" x14ac:dyDescent="0.25">
      <c r="C1380" s="34"/>
      <c r="D1380" s="10"/>
    </row>
    <row r="1381" spans="3:4" x14ac:dyDescent="0.25">
      <c r="C1381" s="34"/>
      <c r="D1381" s="10"/>
    </row>
    <row r="1382" spans="3:4" x14ac:dyDescent="0.25">
      <c r="C1382" s="34"/>
      <c r="D1382" s="10"/>
    </row>
    <row r="1383" spans="3:4" x14ac:dyDescent="0.25">
      <c r="C1383" s="34"/>
      <c r="D1383" s="10"/>
    </row>
    <row r="1384" spans="3:4" x14ac:dyDescent="0.25">
      <c r="C1384" s="34"/>
      <c r="D1384" s="10"/>
    </row>
    <row r="1385" spans="3:4" x14ac:dyDescent="0.25">
      <c r="C1385" s="34"/>
      <c r="D1385" s="10"/>
    </row>
    <row r="1386" spans="3:4" x14ac:dyDescent="0.25">
      <c r="C1386" s="34"/>
      <c r="D1386" s="10"/>
    </row>
    <row r="1387" spans="3:4" x14ac:dyDescent="0.25">
      <c r="C1387" s="34"/>
      <c r="D1387" s="10"/>
    </row>
    <row r="1388" spans="3:4" x14ac:dyDescent="0.25">
      <c r="C1388" s="34"/>
      <c r="D1388" s="10"/>
    </row>
    <row r="1389" spans="3:4" x14ac:dyDescent="0.25">
      <c r="C1389" s="34"/>
      <c r="D1389" s="10"/>
    </row>
    <row r="1390" spans="3:4" x14ac:dyDescent="0.25">
      <c r="C1390" s="34"/>
      <c r="D1390" s="10"/>
    </row>
    <row r="1391" spans="3:4" x14ac:dyDescent="0.25">
      <c r="C1391" s="34"/>
      <c r="D1391" s="10"/>
    </row>
    <row r="1392" spans="3:4" x14ac:dyDescent="0.25">
      <c r="C1392" s="34"/>
      <c r="D1392" s="10"/>
    </row>
    <row r="1393" spans="3:4" x14ac:dyDescent="0.25">
      <c r="C1393" s="34"/>
      <c r="D1393" s="10"/>
    </row>
    <row r="1394" spans="3:4" x14ac:dyDescent="0.25">
      <c r="C1394" s="34"/>
      <c r="D1394" s="10"/>
    </row>
    <row r="1395" spans="3:4" x14ac:dyDescent="0.25">
      <c r="C1395" s="34"/>
      <c r="D1395" s="10"/>
    </row>
    <row r="1396" spans="3:4" x14ac:dyDescent="0.25">
      <c r="C1396" s="34"/>
      <c r="D1396" s="10"/>
    </row>
    <row r="1397" spans="3:4" x14ac:dyDescent="0.25">
      <c r="C1397" s="34"/>
      <c r="D1397" s="10"/>
    </row>
    <row r="1398" spans="3:4" x14ac:dyDescent="0.25">
      <c r="C1398" s="34"/>
      <c r="D1398" s="10"/>
    </row>
    <row r="1399" spans="3:4" x14ac:dyDescent="0.25">
      <c r="C1399" s="34"/>
      <c r="D1399" s="10"/>
    </row>
    <row r="1400" spans="3:4" x14ac:dyDescent="0.25">
      <c r="C1400" s="34"/>
      <c r="D1400" s="10"/>
    </row>
    <row r="1401" spans="3:4" x14ac:dyDescent="0.25">
      <c r="C1401" s="34"/>
      <c r="D1401" s="10"/>
    </row>
    <row r="1402" spans="3:4" x14ac:dyDescent="0.25">
      <c r="C1402" s="34"/>
      <c r="D1402" s="10"/>
    </row>
    <row r="1403" spans="3:4" x14ac:dyDescent="0.25">
      <c r="C1403" s="34"/>
      <c r="D1403" s="10"/>
    </row>
    <row r="1404" spans="3:4" x14ac:dyDescent="0.25">
      <c r="C1404" s="34"/>
      <c r="D1404" s="10"/>
    </row>
    <row r="1405" spans="3:4" x14ac:dyDescent="0.25">
      <c r="C1405" s="34"/>
      <c r="D1405" s="10"/>
    </row>
    <row r="1406" spans="3:4" x14ac:dyDescent="0.25">
      <c r="C1406" s="34"/>
      <c r="D1406" s="10"/>
    </row>
    <row r="1407" spans="3:4" x14ac:dyDescent="0.25">
      <c r="C1407" s="34"/>
      <c r="D1407" s="10"/>
    </row>
    <row r="1408" spans="3:4" x14ac:dyDescent="0.25">
      <c r="C1408" s="34"/>
      <c r="D1408" s="10"/>
    </row>
    <row r="1409" spans="3:4" x14ac:dyDescent="0.25">
      <c r="C1409" s="34"/>
      <c r="D1409" s="10"/>
    </row>
    <row r="1410" spans="3:4" x14ac:dyDescent="0.25">
      <c r="C1410" s="34"/>
      <c r="D1410" s="10"/>
    </row>
    <row r="1411" spans="3:4" x14ac:dyDescent="0.25">
      <c r="C1411" s="34"/>
      <c r="D1411" s="10"/>
    </row>
    <row r="1412" spans="3:4" x14ac:dyDescent="0.25">
      <c r="C1412" s="34"/>
      <c r="D1412" s="10"/>
    </row>
    <row r="1413" spans="3:4" x14ac:dyDescent="0.25">
      <c r="C1413" s="34"/>
      <c r="D1413" s="10"/>
    </row>
    <row r="1414" spans="3:4" x14ac:dyDescent="0.25">
      <c r="C1414" s="34"/>
      <c r="D1414" s="10"/>
    </row>
    <row r="1415" spans="3:4" x14ac:dyDescent="0.25">
      <c r="C1415" s="34"/>
      <c r="D1415" s="10"/>
    </row>
    <row r="1416" spans="3:4" x14ac:dyDescent="0.25">
      <c r="C1416" s="34"/>
      <c r="D1416" s="10"/>
    </row>
    <row r="1417" spans="3:4" x14ac:dyDescent="0.25">
      <c r="C1417" s="34"/>
      <c r="D1417" s="10"/>
    </row>
    <row r="1418" spans="3:4" x14ac:dyDescent="0.25">
      <c r="C1418" s="34"/>
      <c r="D1418" s="10"/>
    </row>
    <row r="1419" spans="3:4" x14ac:dyDescent="0.25">
      <c r="C1419" s="34"/>
      <c r="D1419" s="10"/>
    </row>
    <row r="1420" spans="3:4" x14ac:dyDescent="0.25">
      <c r="C1420" s="34"/>
      <c r="D1420" s="10"/>
    </row>
    <row r="1421" spans="3:4" x14ac:dyDescent="0.25">
      <c r="C1421" s="34"/>
      <c r="D1421" s="10"/>
    </row>
    <row r="1422" spans="3:4" x14ac:dyDescent="0.25">
      <c r="C1422" s="34"/>
      <c r="D1422" s="10"/>
    </row>
    <row r="1423" spans="3:4" x14ac:dyDescent="0.25">
      <c r="C1423" s="34"/>
      <c r="D1423" s="10"/>
    </row>
    <row r="1424" spans="3:4" x14ac:dyDescent="0.25">
      <c r="C1424" s="34"/>
      <c r="D1424" s="10"/>
    </row>
    <row r="1425" spans="3:4" x14ac:dyDescent="0.25">
      <c r="C1425" s="34"/>
      <c r="D1425" s="10"/>
    </row>
    <row r="1426" spans="3:4" x14ac:dyDescent="0.25">
      <c r="C1426" s="34"/>
      <c r="D1426" s="10"/>
    </row>
    <row r="1427" spans="3:4" x14ac:dyDescent="0.25">
      <c r="C1427" s="34"/>
      <c r="D1427" s="10"/>
    </row>
    <row r="1428" spans="3:4" x14ac:dyDescent="0.25">
      <c r="C1428" s="34"/>
      <c r="D1428" s="10"/>
    </row>
    <row r="1429" spans="3:4" x14ac:dyDescent="0.25">
      <c r="C1429" s="34"/>
      <c r="D1429" s="10"/>
    </row>
    <row r="1430" spans="3:4" x14ac:dyDescent="0.25">
      <c r="C1430" s="34"/>
      <c r="D1430" s="10"/>
    </row>
    <row r="1431" spans="3:4" x14ac:dyDescent="0.25">
      <c r="C1431" s="34"/>
      <c r="D1431" s="10"/>
    </row>
    <row r="1432" spans="3:4" x14ac:dyDescent="0.25">
      <c r="C1432" s="34"/>
      <c r="D1432" s="10"/>
    </row>
    <row r="1433" spans="3:4" x14ac:dyDescent="0.25">
      <c r="C1433" s="34"/>
      <c r="D1433" s="10"/>
    </row>
    <row r="1434" spans="3:4" x14ac:dyDescent="0.25">
      <c r="C1434" s="34"/>
      <c r="D1434" s="10"/>
    </row>
    <row r="1435" spans="3:4" x14ac:dyDescent="0.25">
      <c r="C1435" s="34"/>
      <c r="D1435" s="10"/>
    </row>
    <row r="1436" spans="3:4" x14ac:dyDescent="0.25">
      <c r="C1436" s="34"/>
      <c r="D1436" s="10"/>
    </row>
    <row r="1437" spans="3:4" x14ac:dyDescent="0.25">
      <c r="C1437" s="34"/>
      <c r="D1437" s="10"/>
    </row>
    <row r="1438" spans="3:4" x14ac:dyDescent="0.25">
      <c r="C1438" s="34"/>
      <c r="D1438" s="10"/>
    </row>
    <row r="1439" spans="3:4" x14ac:dyDescent="0.25">
      <c r="C1439" s="34"/>
      <c r="D1439" s="10"/>
    </row>
    <row r="1440" spans="3:4" x14ac:dyDescent="0.25">
      <c r="C1440" s="34"/>
      <c r="D1440" s="10"/>
    </row>
    <row r="1441" spans="3:4" x14ac:dyDescent="0.25">
      <c r="C1441" s="34"/>
      <c r="D1441" s="10"/>
    </row>
    <row r="1442" spans="3:4" x14ac:dyDescent="0.25">
      <c r="C1442" s="34"/>
      <c r="D1442" s="10"/>
    </row>
    <row r="1443" spans="3:4" x14ac:dyDescent="0.25">
      <c r="C1443" s="34"/>
      <c r="D1443" s="10"/>
    </row>
    <row r="1444" spans="3:4" x14ac:dyDescent="0.25">
      <c r="C1444" s="34"/>
      <c r="D1444" s="10"/>
    </row>
    <row r="1445" spans="3:4" x14ac:dyDescent="0.25">
      <c r="C1445" s="34"/>
      <c r="D1445" s="10"/>
    </row>
    <row r="1446" spans="3:4" x14ac:dyDescent="0.25">
      <c r="C1446" s="34"/>
      <c r="D1446" s="10"/>
    </row>
    <row r="1447" spans="3:4" x14ac:dyDescent="0.25">
      <c r="C1447" s="34"/>
      <c r="D1447" s="10"/>
    </row>
    <row r="1448" spans="3:4" x14ac:dyDescent="0.25">
      <c r="C1448" s="34"/>
      <c r="D1448" s="10"/>
    </row>
    <row r="1449" spans="3:4" x14ac:dyDescent="0.25">
      <c r="C1449" s="34"/>
      <c r="D1449" s="10"/>
    </row>
    <row r="1450" spans="3:4" x14ac:dyDescent="0.25">
      <c r="C1450" s="34"/>
      <c r="D1450" s="10"/>
    </row>
    <row r="1451" spans="3:4" x14ac:dyDescent="0.25">
      <c r="C1451" s="34"/>
      <c r="D1451" s="10"/>
    </row>
    <row r="1452" spans="3:4" x14ac:dyDescent="0.25">
      <c r="C1452" s="34"/>
      <c r="D1452" s="10"/>
    </row>
    <row r="1453" spans="3:4" x14ac:dyDescent="0.25">
      <c r="C1453" s="34"/>
      <c r="D1453" s="10"/>
    </row>
    <row r="1454" spans="3:4" x14ac:dyDescent="0.25">
      <c r="C1454" s="34"/>
      <c r="D1454" s="10"/>
    </row>
    <row r="1455" spans="3:4" x14ac:dyDescent="0.25">
      <c r="C1455" s="34"/>
      <c r="D1455" s="10"/>
    </row>
    <row r="1456" spans="3:4" x14ac:dyDescent="0.25">
      <c r="C1456" s="34"/>
      <c r="D1456" s="10"/>
    </row>
    <row r="1457" spans="3:4" x14ac:dyDescent="0.25">
      <c r="C1457" s="34"/>
      <c r="D1457" s="10"/>
    </row>
    <row r="1458" spans="3:4" x14ac:dyDescent="0.25">
      <c r="C1458" s="34"/>
      <c r="D1458" s="10"/>
    </row>
    <row r="1459" spans="3:4" x14ac:dyDescent="0.25">
      <c r="C1459" s="34"/>
      <c r="D1459" s="10"/>
    </row>
    <row r="1460" spans="3:4" x14ac:dyDescent="0.25">
      <c r="C1460" s="34"/>
      <c r="D1460" s="10"/>
    </row>
    <row r="1461" spans="3:4" x14ac:dyDescent="0.25">
      <c r="C1461" s="34"/>
      <c r="D1461" s="10"/>
    </row>
    <row r="1462" spans="3:4" x14ac:dyDescent="0.25">
      <c r="C1462" s="34"/>
      <c r="D1462" s="10"/>
    </row>
    <row r="1463" spans="3:4" x14ac:dyDescent="0.25">
      <c r="C1463" s="34"/>
      <c r="D1463" s="10"/>
    </row>
    <row r="1464" spans="3:4" x14ac:dyDescent="0.25">
      <c r="C1464" s="34"/>
      <c r="D1464" s="10"/>
    </row>
    <row r="1465" spans="3:4" x14ac:dyDescent="0.25">
      <c r="C1465" s="34"/>
      <c r="D1465" s="10"/>
    </row>
    <row r="1466" spans="3:4" x14ac:dyDescent="0.25">
      <c r="C1466" s="34"/>
      <c r="D1466" s="10"/>
    </row>
    <row r="1467" spans="3:4" x14ac:dyDescent="0.25">
      <c r="C1467" s="34"/>
      <c r="D1467" s="10"/>
    </row>
    <row r="1468" spans="3:4" x14ac:dyDescent="0.25">
      <c r="C1468" s="34"/>
      <c r="D1468" s="10"/>
    </row>
    <row r="1469" spans="3:4" x14ac:dyDescent="0.25">
      <c r="C1469" s="34"/>
      <c r="D1469" s="10"/>
    </row>
    <row r="1470" spans="3:4" x14ac:dyDescent="0.25">
      <c r="C1470" s="34"/>
      <c r="D1470" s="10"/>
    </row>
    <row r="1471" spans="3:4" x14ac:dyDescent="0.25">
      <c r="C1471" s="34"/>
      <c r="D1471" s="10"/>
    </row>
    <row r="1472" spans="3:4" x14ac:dyDescent="0.25">
      <c r="C1472" s="34"/>
      <c r="D1472" s="10"/>
    </row>
    <row r="1473" spans="3:4" x14ac:dyDescent="0.25">
      <c r="C1473" s="34"/>
      <c r="D1473" s="10"/>
    </row>
    <row r="1474" spans="3:4" x14ac:dyDescent="0.25">
      <c r="C1474" s="34"/>
      <c r="D1474" s="10"/>
    </row>
    <row r="1475" spans="3:4" x14ac:dyDescent="0.25">
      <c r="C1475" s="34"/>
      <c r="D1475" s="10"/>
    </row>
    <row r="1476" spans="3:4" x14ac:dyDescent="0.25">
      <c r="C1476" s="34"/>
      <c r="D1476" s="10"/>
    </row>
    <row r="1477" spans="3:4" x14ac:dyDescent="0.25">
      <c r="C1477" s="34"/>
      <c r="D1477" s="10"/>
    </row>
    <row r="1478" spans="3:4" x14ac:dyDescent="0.25">
      <c r="C1478" s="34"/>
      <c r="D1478" s="10"/>
    </row>
    <row r="1479" spans="3:4" x14ac:dyDescent="0.25">
      <c r="C1479" s="34"/>
      <c r="D1479" s="10"/>
    </row>
    <row r="1480" spans="3:4" x14ac:dyDescent="0.25">
      <c r="C1480" s="34"/>
      <c r="D1480" s="10"/>
    </row>
    <row r="1481" spans="3:4" x14ac:dyDescent="0.25">
      <c r="C1481" s="34"/>
      <c r="D1481" s="10"/>
    </row>
    <row r="1482" spans="3:4" x14ac:dyDescent="0.25">
      <c r="C1482" s="34"/>
      <c r="D1482" s="10"/>
    </row>
    <row r="1483" spans="3:4" x14ac:dyDescent="0.25">
      <c r="C1483" s="34"/>
      <c r="D1483" s="10"/>
    </row>
    <row r="1484" spans="3:4" x14ac:dyDescent="0.25">
      <c r="C1484" s="34"/>
      <c r="D1484" s="10"/>
    </row>
    <row r="1485" spans="3:4" x14ac:dyDescent="0.25">
      <c r="C1485" s="34"/>
      <c r="D1485" s="10"/>
    </row>
    <row r="1486" spans="3:4" x14ac:dyDescent="0.25">
      <c r="C1486" s="34"/>
      <c r="D1486" s="10"/>
    </row>
    <row r="1487" spans="3:4" x14ac:dyDescent="0.25">
      <c r="C1487" s="34"/>
      <c r="D1487" s="10"/>
    </row>
    <row r="1488" spans="3:4" x14ac:dyDescent="0.25">
      <c r="C1488" s="34"/>
      <c r="D1488" s="10"/>
    </row>
    <row r="1489" spans="3:4" x14ac:dyDescent="0.25">
      <c r="C1489" s="34"/>
      <c r="D1489" s="10"/>
    </row>
    <row r="1490" spans="3:4" x14ac:dyDescent="0.25">
      <c r="C1490" s="34"/>
      <c r="D1490" s="10"/>
    </row>
    <row r="1491" spans="3:4" x14ac:dyDescent="0.25">
      <c r="C1491" s="34"/>
      <c r="D1491" s="10"/>
    </row>
    <row r="1492" spans="3:4" x14ac:dyDescent="0.25">
      <c r="C1492" s="34"/>
      <c r="D1492" s="10"/>
    </row>
    <row r="1493" spans="3:4" x14ac:dyDescent="0.25">
      <c r="C1493" s="34"/>
      <c r="D1493" s="10"/>
    </row>
    <row r="1494" spans="3:4" x14ac:dyDescent="0.25">
      <c r="C1494" s="34"/>
      <c r="D1494" s="10"/>
    </row>
    <row r="1495" spans="3:4" x14ac:dyDescent="0.25">
      <c r="C1495" s="34"/>
      <c r="D1495" s="10"/>
    </row>
    <row r="1496" spans="3:4" x14ac:dyDescent="0.25">
      <c r="C1496" s="34"/>
      <c r="D1496" s="10"/>
    </row>
    <row r="1497" spans="3:4" x14ac:dyDescent="0.25">
      <c r="C1497" s="34"/>
      <c r="D1497" s="10"/>
    </row>
    <row r="1498" spans="3:4" x14ac:dyDescent="0.25">
      <c r="C1498" s="34"/>
      <c r="D1498" s="10"/>
    </row>
    <row r="1499" spans="3:4" x14ac:dyDescent="0.25">
      <c r="C1499" s="34"/>
      <c r="D1499" s="10"/>
    </row>
    <row r="1500" spans="3:4" x14ac:dyDescent="0.25">
      <c r="C1500" s="34"/>
      <c r="D1500" s="10"/>
    </row>
    <row r="1501" spans="3:4" x14ac:dyDescent="0.25">
      <c r="C1501" s="34"/>
      <c r="D1501" s="10"/>
    </row>
    <row r="1502" spans="3:4" x14ac:dyDescent="0.25">
      <c r="C1502" s="34"/>
      <c r="D1502" s="10"/>
    </row>
    <row r="1503" spans="3:4" x14ac:dyDescent="0.25">
      <c r="C1503" s="34"/>
      <c r="D1503" s="10"/>
    </row>
    <row r="1504" spans="3:4" x14ac:dyDescent="0.25">
      <c r="C1504" s="34"/>
      <c r="D1504" s="10"/>
    </row>
    <row r="1505" spans="3:4" x14ac:dyDescent="0.25">
      <c r="C1505" s="34"/>
      <c r="D1505" s="10"/>
    </row>
    <row r="1506" spans="3:4" x14ac:dyDescent="0.25">
      <c r="C1506" s="34"/>
      <c r="D1506" s="10"/>
    </row>
    <row r="1507" spans="3:4" x14ac:dyDescent="0.25">
      <c r="C1507" s="34"/>
      <c r="D1507" s="10"/>
    </row>
    <row r="1508" spans="3:4" x14ac:dyDescent="0.25">
      <c r="C1508" s="34"/>
      <c r="D1508" s="10"/>
    </row>
    <row r="1509" spans="3:4" x14ac:dyDescent="0.25">
      <c r="C1509" s="34"/>
      <c r="D1509" s="10"/>
    </row>
    <row r="1510" spans="3:4" x14ac:dyDescent="0.25">
      <c r="C1510" s="34"/>
      <c r="D1510" s="10"/>
    </row>
    <row r="1511" spans="3:4" x14ac:dyDescent="0.25">
      <c r="C1511" s="34"/>
      <c r="D1511" s="10"/>
    </row>
    <row r="1512" spans="3:4" x14ac:dyDescent="0.25">
      <c r="C1512" s="34"/>
      <c r="D1512" s="10"/>
    </row>
    <row r="1513" spans="3:4" x14ac:dyDescent="0.25">
      <c r="C1513" s="34"/>
      <c r="D1513" s="10"/>
    </row>
    <row r="1514" spans="3:4" x14ac:dyDescent="0.25">
      <c r="C1514" s="34"/>
      <c r="D1514" s="10"/>
    </row>
    <row r="1515" spans="3:4" x14ac:dyDescent="0.25">
      <c r="C1515" s="34"/>
      <c r="D1515" s="10"/>
    </row>
    <row r="1516" spans="3:4" x14ac:dyDescent="0.25">
      <c r="C1516" s="34"/>
      <c r="D1516" s="10"/>
    </row>
    <row r="1517" spans="3:4" x14ac:dyDescent="0.25">
      <c r="C1517" s="34"/>
      <c r="D1517" s="10"/>
    </row>
    <row r="1518" spans="3:4" x14ac:dyDescent="0.25">
      <c r="C1518" s="34"/>
      <c r="D1518" s="10"/>
    </row>
    <row r="1519" spans="3:4" x14ac:dyDescent="0.25">
      <c r="C1519" s="34"/>
      <c r="D1519" s="10"/>
    </row>
    <row r="1520" spans="3:4" x14ac:dyDescent="0.25">
      <c r="C1520" s="34"/>
      <c r="D1520" s="10"/>
    </row>
    <row r="1521" spans="3:4" x14ac:dyDescent="0.25">
      <c r="C1521" s="34"/>
      <c r="D1521" s="10"/>
    </row>
    <row r="1522" spans="3:4" x14ac:dyDescent="0.25">
      <c r="C1522" s="34"/>
      <c r="D1522" s="10"/>
    </row>
    <row r="1523" spans="3:4" x14ac:dyDescent="0.25">
      <c r="C1523" s="34"/>
      <c r="D1523" s="10"/>
    </row>
    <row r="1524" spans="3:4" x14ac:dyDescent="0.25">
      <c r="C1524" s="34"/>
      <c r="D1524" s="10"/>
    </row>
    <row r="1525" spans="3:4" x14ac:dyDescent="0.25">
      <c r="C1525" s="34"/>
      <c r="D1525" s="10"/>
    </row>
    <row r="1526" spans="3:4" x14ac:dyDescent="0.25">
      <c r="C1526" s="34"/>
      <c r="D1526" s="10"/>
    </row>
    <row r="1527" spans="3:4" x14ac:dyDescent="0.25">
      <c r="C1527" s="34"/>
      <c r="D1527" s="10"/>
    </row>
    <row r="1528" spans="3:4" x14ac:dyDescent="0.25">
      <c r="C1528" s="34"/>
      <c r="D1528" s="10"/>
    </row>
    <row r="1529" spans="3:4" x14ac:dyDescent="0.25">
      <c r="C1529" s="34"/>
      <c r="D1529" s="10"/>
    </row>
    <row r="1530" spans="3:4" x14ac:dyDescent="0.25">
      <c r="C1530" s="34"/>
      <c r="D1530" s="10"/>
    </row>
    <row r="1531" spans="3:4" x14ac:dyDescent="0.25">
      <c r="C1531" s="34"/>
      <c r="D1531" s="10"/>
    </row>
    <row r="1532" spans="3:4" x14ac:dyDescent="0.25">
      <c r="C1532" s="34"/>
      <c r="D1532" s="10"/>
    </row>
    <row r="1533" spans="3:4" x14ac:dyDescent="0.25">
      <c r="C1533" s="34"/>
      <c r="D1533" s="10"/>
    </row>
    <row r="1534" spans="3:4" x14ac:dyDescent="0.25">
      <c r="C1534" s="34"/>
      <c r="D1534" s="10"/>
    </row>
    <row r="1535" spans="3:4" x14ac:dyDescent="0.25">
      <c r="C1535" s="34"/>
      <c r="D1535" s="10"/>
    </row>
    <row r="1536" spans="3:4" x14ac:dyDescent="0.25">
      <c r="C1536" s="34"/>
      <c r="D1536" s="10"/>
    </row>
    <row r="1537" spans="3:4" x14ac:dyDescent="0.25">
      <c r="C1537" s="34"/>
      <c r="D1537" s="10"/>
    </row>
    <row r="1538" spans="3:4" x14ac:dyDescent="0.25">
      <c r="C1538" s="34"/>
      <c r="D1538" s="10"/>
    </row>
    <row r="1539" spans="3:4" x14ac:dyDescent="0.25">
      <c r="C1539" s="34"/>
      <c r="D1539" s="10"/>
    </row>
    <row r="1540" spans="3:4" x14ac:dyDescent="0.25">
      <c r="C1540" s="34"/>
      <c r="D1540" s="10"/>
    </row>
    <row r="1541" spans="3:4" x14ac:dyDescent="0.25">
      <c r="C1541" s="34"/>
      <c r="D1541" s="10"/>
    </row>
    <row r="1542" spans="3:4" x14ac:dyDescent="0.25">
      <c r="C1542" s="34"/>
      <c r="D1542" s="10"/>
    </row>
    <row r="1543" spans="3:4" x14ac:dyDescent="0.25">
      <c r="C1543" s="34"/>
      <c r="D1543" s="10"/>
    </row>
    <row r="1544" spans="3:4" x14ac:dyDescent="0.25">
      <c r="C1544" s="34"/>
      <c r="D1544" s="10"/>
    </row>
    <row r="1545" spans="3:4" x14ac:dyDescent="0.25">
      <c r="C1545" s="34"/>
      <c r="D1545" s="10"/>
    </row>
    <row r="1546" spans="3:4" x14ac:dyDescent="0.25">
      <c r="C1546" s="34"/>
      <c r="D1546" s="10"/>
    </row>
    <row r="1547" spans="3:4" x14ac:dyDescent="0.25">
      <c r="C1547" s="34"/>
      <c r="D1547" s="10"/>
    </row>
    <row r="1548" spans="3:4" x14ac:dyDescent="0.25">
      <c r="C1548" s="34"/>
      <c r="D1548" s="10"/>
    </row>
    <row r="1549" spans="3:4" x14ac:dyDescent="0.25">
      <c r="C1549" s="34"/>
      <c r="D1549" s="10"/>
    </row>
    <row r="1550" spans="3:4" x14ac:dyDescent="0.25">
      <c r="C1550" s="34"/>
      <c r="D1550" s="10"/>
    </row>
    <row r="1551" spans="3:4" x14ac:dyDescent="0.25">
      <c r="C1551" s="34"/>
      <c r="D1551" s="10"/>
    </row>
    <row r="1552" spans="3:4" x14ac:dyDescent="0.25">
      <c r="C1552" s="34"/>
      <c r="D1552" s="10"/>
    </row>
    <row r="1553" spans="3:4" x14ac:dyDescent="0.25">
      <c r="C1553" s="34"/>
      <c r="D1553" s="10"/>
    </row>
    <row r="1554" spans="3:4" x14ac:dyDescent="0.25">
      <c r="C1554" s="34"/>
      <c r="D1554" s="10"/>
    </row>
    <row r="1555" spans="3:4" x14ac:dyDescent="0.25">
      <c r="C1555" s="34"/>
      <c r="D1555" s="10"/>
    </row>
    <row r="1556" spans="3:4" x14ac:dyDescent="0.25">
      <c r="C1556" s="34"/>
      <c r="D1556" s="10"/>
    </row>
    <row r="1557" spans="3:4" x14ac:dyDescent="0.25">
      <c r="C1557" s="34"/>
      <c r="D1557" s="10"/>
    </row>
    <row r="1558" spans="3:4" x14ac:dyDescent="0.25">
      <c r="C1558" s="34"/>
      <c r="D1558" s="10"/>
    </row>
    <row r="1559" spans="3:4" x14ac:dyDescent="0.25">
      <c r="C1559" s="34"/>
      <c r="D1559" s="10"/>
    </row>
    <row r="1560" spans="3:4" x14ac:dyDescent="0.25">
      <c r="C1560" s="34"/>
      <c r="D1560" s="10"/>
    </row>
    <row r="1561" spans="3:4" x14ac:dyDescent="0.25">
      <c r="C1561" s="34"/>
      <c r="D1561" s="10"/>
    </row>
    <row r="1562" spans="3:4" x14ac:dyDescent="0.25">
      <c r="C1562" s="34"/>
      <c r="D1562" s="10"/>
    </row>
    <row r="1563" spans="3:4" x14ac:dyDescent="0.25">
      <c r="C1563" s="34"/>
      <c r="D1563" s="10"/>
    </row>
    <row r="1564" spans="3:4" x14ac:dyDescent="0.25">
      <c r="C1564" s="34"/>
      <c r="D1564" s="10"/>
    </row>
    <row r="1565" spans="3:4" x14ac:dyDescent="0.25">
      <c r="C1565" s="34"/>
      <c r="D1565" s="10"/>
    </row>
    <row r="1566" spans="3:4" x14ac:dyDescent="0.25">
      <c r="C1566" s="34"/>
      <c r="D1566" s="10"/>
    </row>
    <row r="1567" spans="3:4" x14ac:dyDescent="0.25">
      <c r="C1567" s="34"/>
      <c r="D1567" s="10"/>
    </row>
    <row r="1568" spans="3:4" x14ac:dyDescent="0.25">
      <c r="C1568" s="34"/>
      <c r="D1568" s="10"/>
    </row>
    <row r="1569" spans="3:4" x14ac:dyDescent="0.25">
      <c r="C1569" s="34"/>
      <c r="D1569" s="10"/>
    </row>
    <row r="1570" spans="3:4" x14ac:dyDescent="0.25">
      <c r="C1570" s="34"/>
      <c r="D1570" s="10"/>
    </row>
    <row r="1571" spans="3:4" x14ac:dyDescent="0.25">
      <c r="C1571" s="34"/>
      <c r="D1571" s="10"/>
    </row>
    <row r="1572" spans="3:4" x14ac:dyDescent="0.25">
      <c r="C1572" s="34"/>
      <c r="D1572" s="10"/>
    </row>
    <row r="1573" spans="3:4" x14ac:dyDescent="0.25">
      <c r="C1573" s="34"/>
      <c r="D1573" s="10"/>
    </row>
    <row r="1574" spans="3:4" x14ac:dyDescent="0.25">
      <c r="C1574" s="34"/>
      <c r="D1574" s="10"/>
    </row>
    <row r="1575" spans="3:4" x14ac:dyDescent="0.25">
      <c r="C1575" s="34"/>
      <c r="D1575" s="10"/>
    </row>
    <row r="1576" spans="3:4" x14ac:dyDescent="0.25">
      <c r="C1576" s="34"/>
      <c r="D1576" s="10"/>
    </row>
    <row r="1577" spans="3:4" x14ac:dyDescent="0.25">
      <c r="C1577" s="34"/>
      <c r="D1577" s="10"/>
    </row>
    <row r="1578" spans="3:4" x14ac:dyDescent="0.25">
      <c r="C1578" s="34"/>
      <c r="D1578" s="10"/>
    </row>
    <row r="1579" spans="3:4" x14ac:dyDescent="0.25">
      <c r="C1579" s="34"/>
      <c r="D1579" s="10"/>
    </row>
    <row r="1580" spans="3:4" x14ac:dyDescent="0.25">
      <c r="C1580" s="34"/>
      <c r="D1580" s="10"/>
    </row>
    <row r="1581" spans="3:4" x14ac:dyDescent="0.25">
      <c r="C1581" s="34"/>
      <c r="D1581" s="10"/>
    </row>
    <row r="1582" spans="3:4" x14ac:dyDescent="0.25">
      <c r="C1582" s="34"/>
      <c r="D1582" s="10"/>
    </row>
    <row r="1583" spans="3:4" x14ac:dyDescent="0.25">
      <c r="C1583" s="34"/>
      <c r="D1583" s="10"/>
    </row>
    <row r="1584" spans="3:4" x14ac:dyDescent="0.25">
      <c r="C1584" s="34"/>
      <c r="D1584" s="10"/>
    </row>
    <row r="1585" spans="3:4" x14ac:dyDescent="0.25">
      <c r="C1585" s="34"/>
      <c r="D1585" s="10"/>
    </row>
    <row r="1586" spans="3:4" x14ac:dyDescent="0.25">
      <c r="C1586" s="34"/>
      <c r="D1586" s="10"/>
    </row>
    <row r="1587" spans="3:4" x14ac:dyDescent="0.25">
      <c r="C1587" s="34"/>
      <c r="D1587" s="10"/>
    </row>
    <row r="1588" spans="3:4" x14ac:dyDescent="0.25">
      <c r="C1588" s="34"/>
      <c r="D1588" s="10"/>
    </row>
    <row r="1589" spans="3:4" x14ac:dyDescent="0.25">
      <c r="C1589" s="34"/>
      <c r="D1589" s="10"/>
    </row>
    <row r="1590" spans="3:4" x14ac:dyDescent="0.25">
      <c r="C1590" s="34"/>
      <c r="D1590" s="10"/>
    </row>
    <row r="1591" spans="3:4" x14ac:dyDescent="0.25">
      <c r="C1591" s="34"/>
      <c r="D1591" s="10"/>
    </row>
    <row r="1592" spans="3:4" x14ac:dyDescent="0.25">
      <c r="C1592" s="34"/>
      <c r="D1592" s="10"/>
    </row>
    <row r="1593" spans="3:4" x14ac:dyDescent="0.25">
      <c r="C1593" s="34"/>
      <c r="D1593" s="10"/>
    </row>
    <row r="1594" spans="3:4" x14ac:dyDescent="0.25">
      <c r="C1594" s="34"/>
      <c r="D1594" s="10"/>
    </row>
    <row r="1595" spans="3:4" x14ac:dyDescent="0.25">
      <c r="C1595" s="34"/>
      <c r="D1595" s="10"/>
    </row>
    <row r="1596" spans="3:4" x14ac:dyDescent="0.25">
      <c r="C1596" s="34"/>
      <c r="D1596" s="10"/>
    </row>
    <row r="1597" spans="3:4" x14ac:dyDescent="0.25">
      <c r="C1597" s="34"/>
      <c r="D1597" s="10"/>
    </row>
    <row r="1598" spans="3:4" x14ac:dyDescent="0.25">
      <c r="C1598" s="34"/>
      <c r="D1598" s="10"/>
    </row>
    <row r="1599" spans="3:4" x14ac:dyDescent="0.25">
      <c r="C1599" s="34"/>
      <c r="D1599" s="10"/>
    </row>
    <row r="1600" spans="3:4" x14ac:dyDescent="0.25">
      <c r="C1600" s="34"/>
      <c r="D1600" s="10"/>
    </row>
    <row r="1601" spans="3:4" x14ac:dyDescent="0.25">
      <c r="C1601" s="34"/>
      <c r="D1601" s="10"/>
    </row>
    <row r="1602" spans="3:4" x14ac:dyDescent="0.25">
      <c r="C1602" s="34"/>
      <c r="D1602" s="10"/>
    </row>
    <row r="1603" spans="3:4" x14ac:dyDescent="0.25">
      <c r="C1603" s="34"/>
      <c r="D1603" s="10"/>
    </row>
    <row r="1604" spans="3:4" x14ac:dyDescent="0.25">
      <c r="C1604" s="34"/>
      <c r="D1604" s="10"/>
    </row>
    <row r="1605" spans="3:4" x14ac:dyDescent="0.25">
      <c r="C1605" s="34"/>
      <c r="D1605" s="10"/>
    </row>
    <row r="1606" spans="3:4" x14ac:dyDescent="0.25">
      <c r="C1606" s="34"/>
      <c r="D1606" s="10"/>
    </row>
    <row r="1607" spans="3:4" x14ac:dyDescent="0.25">
      <c r="C1607" s="34"/>
      <c r="D1607" s="10"/>
    </row>
    <row r="1608" spans="3:4" x14ac:dyDescent="0.25">
      <c r="C1608" s="34"/>
      <c r="D1608" s="10"/>
    </row>
    <row r="1609" spans="3:4" x14ac:dyDescent="0.25">
      <c r="C1609" s="34"/>
      <c r="D1609" s="10"/>
    </row>
    <row r="1610" spans="3:4" x14ac:dyDescent="0.25">
      <c r="C1610" s="34"/>
      <c r="D1610" s="10"/>
    </row>
    <row r="1611" spans="3:4" x14ac:dyDescent="0.25">
      <c r="C1611" s="34"/>
      <c r="D1611" s="10"/>
    </row>
    <row r="1612" spans="3:4" x14ac:dyDescent="0.25">
      <c r="C1612" s="34"/>
      <c r="D1612" s="10"/>
    </row>
    <row r="1613" spans="3:4" x14ac:dyDescent="0.25">
      <c r="C1613" s="34"/>
      <c r="D1613" s="10"/>
    </row>
    <row r="1614" spans="3:4" x14ac:dyDescent="0.25">
      <c r="C1614" s="34"/>
      <c r="D1614" s="10"/>
    </row>
    <row r="1615" spans="3:4" x14ac:dyDescent="0.25">
      <c r="C1615" s="34"/>
      <c r="D1615" s="10"/>
    </row>
    <row r="1616" spans="3:4" x14ac:dyDescent="0.25">
      <c r="C1616" s="34"/>
      <c r="D1616" s="10"/>
    </row>
    <row r="1617" spans="3:4" x14ac:dyDescent="0.25">
      <c r="C1617" s="34"/>
      <c r="D1617" s="10"/>
    </row>
    <row r="1618" spans="3:4" x14ac:dyDescent="0.25">
      <c r="C1618" s="34"/>
      <c r="D1618" s="10"/>
    </row>
    <row r="1619" spans="3:4" x14ac:dyDescent="0.25">
      <c r="C1619" s="34"/>
      <c r="D1619" s="10"/>
    </row>
    <row r="1620" spans="3:4" x14ac:dyDescent="0.25">
      <c r="C1620" s="34"/>
      <c r="D1620" s="10"/>
    </row>
    <row r="1621" spans="3:4" x14ac:dyDescent="0.25">
      <c r="C1621" s="34"/>
      <c r="D1621" s="10"/>
    </row>
    <row r="1622" spans="3:4" x14ac:dyDescent="0.25">
      <c r="C1622" s="34"/>
      <c r="D1622" s="10"/>
    </row>
    <row r="1623" spans="3:4" x14ac:dyDescent="0.25">
      <c r="C1623" s="34"/>
      <c r="D1623" s="10"/>
    </row>
    <row r="1624" spans="3:4" x14ac:dyDescent="0.25">
      <c r="C1624" s="34"/>
      <c r="D1624" s="10"/>
    </row>
    <row r="1625" spans="3:4" x14ac:dyDescent="0.25">
      <c r="C1625" s="34"/>
      <c r="D1625" s="10"/>
    </row>
    <row r="1626" spans="3:4" x14ac:dyDescent="0.25">
      <c r="C1626" s="34"/>
      <c r="D1626" s="10"/>
    </row>
    <row r="1627" spans="3:4" x14ac:dyDescent="0.25">
      <c r="C1627" s="34"/>
      <c r="D1627" s="10"/>
    </row>
    <row r="1628" spans="3:4" x14ac:dyDescent="0.25">
      <c r="C1628" s="34"/>
      <c r="D1628" s="10"/>
    </row>
    <row r="1629" spans="3:4" x14ac:dyDescent="0.25">
      <c r="C1629" s="34"/>
      <c r="D1629" s="10"/>
    </row>
    <row r="1630" spans="3:4" x14ac:dyDescent="0.25">
      <c r="C1630" s="34"/>
      <c r="D1630" s="10"/>
    </row>
    <row r="1631" spans="3:4" x14ac:dyDescent="0.25">
      <c r="C1631" s="34"/>
      <c r="D1631" s="10"/>
    </row>
    <row r="1632" spans="3:4" x14ac:dyDescent="0.25">
      <c r="C1632" s="34"/>
      <c r="D1632" s="10"/>
    </row>
    <row r="1633" spans="3:4" x14ac:dyDescent="0.25">
      <c r="C1633" s="34"/>
      <c r="D1633" s="10"/>
    </row>
    <row r="1634" spans="3:4" x14ac:dyDescent="0.25">
      <c r="C1634" s="34"/>
      <c r="D1634" s="10"/>
    </row>
    <row r="1635" spans="3:4" x14ac:dyDescent="0.25">
      <c r="C1635" s="34"/>
      <c r="D1635" s="10"/>
    </row>
    <row r="1636" spans="3:4" x14ac:dyDescent="0.25">
      <c r="C1636" s="34"/>
      <c r="D1636" s="10"/>
    </row>
    <row r="1637" spans="3:4" x14ac:dyDescent="0.25">
      <c r="C1637" s="34"/>
      <c r="D1637" s="10"/>
    </row>
    <row r="1638" spans="3:4" x14ac:dyDescent="0.25">
      <c r="C1638" s="34"/>
      <c r="D1638" s="10"/>
    </row>
    <row r="1639" spans="3:4" x14ac:dyDescent="0.25">
      <c r="C1639" s="34"/>
      <c r="D1639" s="10"/>
    </row>
    <row r="1640" spans="3:4" x14ac:dyDescent="0.25">
      <c r="C1640" s="34"/>
      <c r="D1640" s="10"/>
    </row>
    <row r="1641" spans="3:4" x14ac:dyDescent="0.25">
      <c r="C1641" s="34"/>
      <c r="D1641" s="10"/>
    </row>
    <row r="1642" spans="3:4" x14ac:dyDescent="0.25">
      <c r="C1642" s="34"/>
      <c r="D1642" s="10"/>
    </row>
    <row r="1643" spans="3:4" x14ac:dyDescent="0.25">
      <c r="C1643" s="34"/>
      <c r="D1643" s="10"/>
    </row>
    <row r="1644" spans="3:4" x14ac:dyDescent="0.25">
      <c r="C1644" s="34"/>
      <c r="D1644" s="10"/>
    </row>
    <row r="1645" spans="3:4" x14ac:dyDescent="0.25">
      <c r="C1645" s="34"/>
      <c r="D1645" s="10"/>
    </row>
    <row r="1646" spans="3:4" x14ac:dyDescent="0.25">
      <c r="C1646" s="34"/>
      <c r="D1646" s="10"/>
    </row>
    <row r="1647" spans="3:4" x14ac:dyDescent="0.25">
      <c r="C1647" s="34"/>
      <c r="D1647" s="10"/>
    </row>
    <row r="1648" spans="3:4" x14ac:dyDescent="0.25">
      <c r="C1648" s="34"/>
      <c r="D1648" s="10"/>
    </row>
    <row r="1649" spans="3:4" x14ac:dyDescent="0.25">
      <c r="C1649" s="34"/>
      <c r="D1649" s="10"/>
    </row>
    <row r="1650" spans="3:4" x14ac:dyDescent="0.25">
      <c r="C1650" s="34"/>
      <c r="D1650" s="10"/>
    </row>
    <row r="1651" spans="3:4" x14ac:dyDescent="0.25">
      <c r="C1651" s="34"/>
      <c r="D1651" s="10"/>
    </row>
    <row r="1652" spans="3:4" x14ac:dyDescent="0.25">
      <c r="C1652" s="34"/>
      <c r="D1652" s="10"/>
    </row>
    <row r="1653" spans="3:4" x14ac:dyDescent="0.25">
      <c r="C1653" s="34"/>
      <c r="D1653" s="10"/>
    </row>
    <row r="1654" spans="3:4" x14ac:dyDescent="0.25">
      <c r="C1654" s="34"/>
      <c r="D1654" s="10"/>
    </row>
    <row r="1655" spans="3:4" x14ac:dyDescent="0.25">
      <c r="C1655" s="34"/>
      <c r="D1655" s="10"/>
    </row>
    <row r="1656" spans="3:4" x14ac:dyDescent="0.25">
      <c r="C1656" s="34"/>
      <c r="D1656" s="10"/>
    </row>
    <row r="1657" spans="3:4" x14ac:dyDescent="0.25">
      <c r="C1657" s="34"/>
      <c r="D1657" s="10"/>
    </row>
    <row r="1658" spans="3:4" x14ac:dyDescent="0.25">
      <c r="C1658" s="34"/>
      <c r="D1658" s="10"/>
    </row>
    <row r="1659" spans="3:4" x14ac:dyDescent="0.25">
      <c r="C1659" s="34"/>
      <c r="D1659" s="10"/>
    </row>
    <row r="1660" spans="3:4" x14ac:dyDescent="0.25">
      <c r="C1660" s="34"/>
      <c r="D1660" s="10"/>
    </row>
    <row r="1661" spans="3:4" x14ac:dyDescent="0.25">
      <c r="C1661" s="34"/>
      <c r="D1661" s="10"/>
    </row>
    <row r="1662" spans="3:4" x14ac:dyDescent="0.25">
      <c r="C1662" s="34"/>
      <c r="D1662" s="10"/>
    </row>
    <row r="1663" spans="3:4" x14ac:dyDescent="0.25">
      <c r="C1663" s="34"/>
      <c r="D1663" s="10"/>
    </row>
    <row r="1664" spans="3:4" x14ac:dyDescent="0.25">
      <c r="C1664" s="34"/>
      <c r="D1664" s="10"/>
    </row>
    <row r="1665" spans="3:4" x14ac:dyDescent="0.25">
      <c r="C1665" s="34"/>
      <c r="D1665" s="10"/>
    </row>
    <row r="1666" spans="3:4" x14ac:dyDescent="0.25">
      <c r="C1666" s="34"/>
      <c r="D1666" s="10"/>
    </row>
    <row r="1667" spans="3:4" x14ac:dyDescent="0.25">
      <c r="C1667" s="34"/>
      <c r="D1667" s="10"/>
    </row>
    <row r="1668" spans="3:4" x14ac:dyDescent="0.25">
      <c r="C1668" s="34"/>
      <c r="D1668" s="10"/>
    </row>
    <row r="1669" spans="3:4" x14ac:dyDescent="0.25">
      <c r="C1669" s="34"/>
      <c r="D1669" s="10"/>
    </row>
    <row r="1670" spans="3:4" x14ac:dyDescent="0.25">
      <c r="C1670" s="34"/>
      <c r="D1670" s="10"/>
    </row>
    <row r="1671" spans="3:4" x14ac:dyDescent="0.25">
      <c r="C1671" s="34"/>
      <c r="D1671" s="10"/>
    </row>
    <row r="1672" spans="3:4" x14ac:dyDescent="0.25">
      <c r="C1672" s="34"/>
      <c r="D1672" s="10"/>
    </row>
    <row r="1673" spans="3:4" x14ac:dyDescent="0.25">
      <c r="C1673" s="34"/>
      <c r="D1673" s="10"/>
    </row>
    <row r="1674" spans="3:4" x14ac:dyDescent="0.25">
      <c r="C1674" s="34"/>
      <c r="D1674" s="10"/>
    </row>
    <row r="1675" spans="3:4" x14ac:dyDescent="0.25">
      <c r="C1675" s="34"/>
      <c r="D1675" s="10"/>
    </row>
    <row r="1676" spans="3:4" x14ac:dyDescent="0.25">
      <c r="C1676" s="34"/>
      <c r="D1676" s="10"/>
    </row>
    <row r="1677" spans="3:4" x14ac:dyDescent="0.25">
      <c r="C1677" s="34"/>
      <c r="D1677" s="10"/>
    </row>
    <row r="1678" spans="3:4" x14ac:dyDescent="0.25">
      <c r="C1678" s="34"/>
      <c r="D1678" s="10"/>
    </row>
    <row r="1679" spans="3:4" x14ac:dyDescent="0.25">
      <c r="C1679" s="34"/>
      <c r="D1679" s="10"/>
    </row>
    <row r="1680" spans="3:4" x14ac:dyDescent="0.25">
      <c r="C1680" s="34"/>
      <c r="D1680" s="10"/>
    </row>
    <row r="1681" spans="3:4" x14ac:dyDescent="0.25">
      <c r="C1681" s="34"/>
      <c r="D1681" s="10"/>
    </row>
    <row r="1682" spans="3:4" x14ac:dyDescent="0.25">
      <c r="C1682" s="34"/>
      <c r="D1682" s="10"/>
    </row>
    <row r="1683" spans="3:4" x14ac:dyDescent="0.25">
      <c r="C1683" s="34"/>
      <c r="D1683" s="10"/>
    </row>
    <row r="1684" spans="3:4" x14ac:dyDescent="0.25">
      <c r="C1684" s="34"/>
      <c r="D1684" s="10"/>
    </row>
    <row r="1685" spans="3:4" x14ac:dyDescent="0.25">
      <c r="C1685" s="34"/>
      <c r="D1685" s="10"/>
    </row>
    <row r="1686" spans="3:4" x14ac:dyDescent="0.25">
      <c r="C1686" s="34"/>
      <c r="D1686" s="10"/>
    </row>
    <row r="1687" spans="3:4" x14ac:dyDescent="0.25">
      <c r="C1687" s="34"/>
      <c r="D1687" s="10"/>
    </row>
    <row r="1688" spans="3:4" x14ac:dyDescent="0.25">
      <c r="C1688" s="34"/>
      <c r="D1688" s="10"/>
    </row>
    <row r="1689" spans="3:4" x14ac:dyDescent="0.25">
      <c r="C1689" s="34"/>
      <c r="D1689" s="10"/>
    </row>
    <row r="1690" spans="3:4" x14ac:dyDescent="0.25">
      <c r="C1690" s="34"/>
      <c r="D1690" s="10"/>
    </row>
    <row r="1691" spans="3:4" x14ac:dyDescent="0.25">
      <c r="C1691" s="34"/>
      <c r="D1691" s="10"/>
    </row>
    <row r="1692" spans="3:4" x14ac:dyDescent="0.25">
      <c r="C1692" s="34"/>
      <c r="D1692" s="10"/>
    </row>
    <row r="1693" spans="3:4" x14ac:dyDescent="0.25">
      <c r="C1693" s="34"/>
      <c r="D1693" s="10"/>
    </row>
    <row r="1694" spans="3:4" x14ac:dyDescent="0.25">
      <c r="C1694" s="34"/>
      <c r="D1694" s="10"/>
    </row>
    <row r="1695" spans="3:4" x14ac:dyDescent="0.25">
      <c r="C1695" s="34"/>
      <c r="D1695" s="10"/>
    </row>
    <row r="1696" spans="3:4" x14ac:dyDescent="0.25">
      <c r="C1696" s="34"/>
      <c r="D1696" s="10"/>
    </row>
    <row r="1697" spans="3:4" x14ac:dyDescent="0.25">
      <c r="C1697" s="34"/>
      <c r="D1697" s="10"/>
    </row>
    <row r="1698" spans="3:4" x14ac:dyDescent="0.25">
      <c r="C1698" s="34"/>
      <c r="D1698" s="10"/>
    </row>
    <row r="1699" spans="3:4" x14ac:dyDescent="0.25">
      <c r="C1699" s="34"/>
      <c r="D1699" s="10"/>
    </row>
    <row r="1700" spans="3:4" x14ac:dyDescent="0.25">
      <c r="C1700" s="34"/>
      <c r="D1700" s="10"/>
    </row>
    <row r="1701" spans="3:4" x14ac:dyDescent="0.25">
      <c r="C1701" s="34"/>
      <c r="D1701" s="10"/>
    </row>
    <row r="1702" spans="3:4" x14ac:dyDescent="0.25">
      <c r="C1702" s="34"/>
      <c r="D1702" s="10"/>
    </row>
    <row r="1703" spans="3:4" x14ac:dyDescent="0.25">
      <c r="C1703" s="34"/>
      <c r="D1703" s="10"/>
    </row>
    <row r="1704" spans="3:4" x14ac:dyDescent="0.25">
      <c r="C1704" s="34"/>
      <c r="D1704" s="10"/>
    </row>
    <row r="1705" spans="3:4" x14ac:dyDescent="0.25">
      <c r="C1705" s="34"/>
      <c r="D1705" s="10"/>
    </row>
    <row r="1706" spans="3:4" x14ac:dyDescent="0.25">
      <c r="C1706" s="34"/>
      <c r="D1706" s="10"/>
    </row>
    <row r="1707" spans="3:4" x14ac:dyDescent="0.25">
      <c r="C1707" s="34"/>
      <c r="D1707" s="10"/>
    </row>
    <row r="1708" spans="3:4" x14ac:dyDescent="0.25">
      <c r="C1708" s="34"/>
      <c r="D1708" s="10"/>
    </row>
    <row r="1709" spans="3:4" x14ac:dyDescent="0.25">
      <c r="C1709" s="34"/>
      <c r="D1709" s="10"/>
    </row>
    <row r="1710" spans="3:4" x14ac:dyDescent="0.25">
      <c r="C1710" s="34"/>
      <c r="D1710" s="10"/>
    </row>
    <row r="1711" spans="3:4" x14ac:dyDescent="0.25">
      <c r="C1711" s="34"/>
      <c r="D1711" s="10"/>
    </row>
    <row r="1712" spans="3:4" x14ac:dyDescent="0.25">
      <c r="C1712" s="34"/>
      <c r="D1712" s="10"/>
    </row>
    <row r="1713" spans="3:4" x14ac:dyDescent="0.25">
      <c r="C1713" s="34"/>
      <c r="D1713" s="10"/>
    </row>
    <row r="1714" spans="3:4" x14ac:dyDescent="0.25">
      <c r="C1714" s="34"/>
      <c r="D1714" s="10"/>
    </row>
    <row r="1715" spans="3:4" x14ac:dyDescent="0.25">
      <c r="C1715" s="34"/>
      <c r="D1715" s="10"/>
    </row>
    <row r="1716" spans="3:4" x14ac:dyDescent="0.25">
      <c r="C1716" s="34"/>
      <c r="D1716" s="10"/>
    </row>
    <row r="1717" spans="3:4" x14ac:dyDescent="0.25">
      <c r="C1717" s="34"/>
      <c r="D1717" s="10"/>
    </row>
    <row r="1718" spans="3:4" x14ac:dyDescent="0.25">
      <c r="C1718" s="34"/>
      <c r="D1718" s="10"/>
    </row>
    <row r="1719" spans="3:4" x14ac:dyDescent="0.25">
      <c r="C1719" s="34"/>
      <c r="D1719" s="10"/>
    </row>
    <row r="1720" spans="3:4" x14ac:dyDescent="0.25">
      <c r="C1720" s="34"/>
      <c r="D1720" s="10"/>
    </row>
    <row r="1721" spans="3:4" x14ac:dyDescent="0.25">
      <c r="C1721" s="34"/>
      <c r="D1721" s="10"/>
    </row>
    <row r="1722" spans="3:4" x14ac:dyDescent="0.25">
      <c r="C1722" s="34"/>
      <c r="D1722" s="10"/>
    </row>
    <row r="1723" spans="3:4" x14ac:dyDescent="0.25">
      <c r="C1723" s="34"/>
      <c r="D1723" s="10"/>
    </row>
    <row r="1724" spans="3:4" x14ac:dyDescent="0.25">
      <c r="C1724" s="34"/>
      <c r="D1724" s="10"/>
    </row>
    <row r="1725" spans="3:4" x14ac:dyDescent="0.25">
      <c r="C1725" s="34"/>
      <c r="D1725" s="10"/>
    </row>
    <row r="1726" spans="3:4" x14ac:dyDescent="0.25">
      <c r="C1726" s="34"/>
      <c r="D1726" s="10"/>
    </row>
    <row r="1727" spans="3:4" x14ac:dyDescent="0.25">
      <c r="C1727" s="34"/>
      <c r="D1727" s="10"/>
    </row>
    <row r="1728" spans="3:4" x14ac:dyDescent="0.25">
      <c r="C1728" s="34"/>
      <c r="D1728" s="10"/>
    </row>
    <row r="1729" spans="3:4" x14ac:dyDescent="0.25">
      <c r="C1729" s="34"/>
      <c r="D1729" s="10"/>
    </row>
    <row r="1730" spans="3:4" x14ac:dyDescent="0.25">
      <c r="C1730" s="34"/>
      <c r="D1730" s="10"/>
    </row>
    <row r="1731" spans="3:4" x14ac:dyDescent="0.25">
      <c r="C1731" s="34"/>
      <c r="D1731" s="10"/>
    </row>
    <row r="1732" spans="3:4" x14ac:dyDescent="0.25">
      <c r="C1732" s="34"/>
      <c r="D1732" s="10"/>
    </row>
    <row r="1733" spans="3:4" x14ac:dyDescent="0.25">
      <c r="C1733" s="34"/>
      <c r="D1733" s="10"/>
    </row>
    <row r="1734" spans="3:4" x14ac:dyDescent="0.25">
      <c r="C1734" s="34"/>
      <c r="D1734" s="10"/>
    </row>
    <row r="1735" spans="3:4" x14ac:dyDescent="0.25">
      <c r="C1735" s="34"/>
      <c r="D1735" s="10"/>
    </row>
    <row r="1736" spans="3:4" x14ac:dyDescent="0.25">
      <c r="C1736" s="34"/>
      <c r="D1736" s="10"/>
    </row>
    <row r="1737" spans="3:4" x14ac:dyDescent="0.25">
      <c r="C1737" s="34"/>
      <c r="D1737" s="10"/>
    </row>
    <row r="1738" spans="3:4" x14ac:dyDescent="0.25">
      <c r="C1738" s="34"/>
      <c r="D1738" s="10"/>
    </row>
    <row r="1739" spans="3:4" x14ac:dyDescent="0.25">
      <c r="C1739" s="34"/>
      <c r="D1739" s="10"/>
    </row>
    <row r="1740" spans="3:4" x14ac:dyDescent="0.25">
      <c r="C1740" s="34"/>
      <c r="D1740" s="10"/>
    </row>
    <row r="1741" spans="3:4" x14ac:dyDescent="0.25">
      <c r="C1741" s="34"/>
      <c r="D1741" s="10"/>
    </row>
    <row r="1742" spans="3:4" x14ac:dyDescent="0.25">
      <c r="C1742" s="34"/>
      <c r="D1742" s="10"/>
    </row>
    <row r="1743" spans="3:4" x14ac:dyDescent="0.25">
      <c r="C1743" s="34"/>
      <c r="D1743" s="10"/>
    </row>
    <row r="1744" spans="3:4" x14ac:dyDescent="0.25">
      <c r="C1744" s="34"/>
      <c r="D1744" s="10"/>
    </row>
    <row r="1745" spans="3:4" x14ac:dyDescent="0.25">
      <c r="C1745" s="34"/>
      <c r="D1745" s="10"/>
    </row>
    <row r="1746" spans="3:4" x14ac:dyDescent="0.25">
      <c r="C1746" s="34"/>
      <c r="D1746" s="10"/>
    </row>
    <row r="1747" spans="3:4" x14ac:dyDescent="0.25">
      <c r="C1747" s="34"/>
      <c r="D1747" s="10"/>
    </row>
    <row r="1748" spans="3:4" x14ac:dyDescent="0.25">
      <c r="C1748" s="34"/>
      <c r="D1748" s="10"/>
    </row>
    <row r="1749" spans="3:4" x14ac:dyDescent="0.25">
      <c r="C1749" s="34"/>
      <c r="D1749" s="10"/>
    </row>
    <row r="1750" spans="3:4" x14ac:dyDescent="0.25">
      <c r="C1750" s="34"/>
      <c r="D1750" s="10"/>
    </row>
    <row r="1751" spans="3:4" x14ac:dyDescent="0.25">
      <c r="C1751" s="34"/>
      <c r="D1751" s="10"/>
    </row>
    <row r="1752" spans="3:4" x14ac:dyDescent="0.25">
      <c r="C1752" s="34"/>
      <c r="D1752" s="10"/>
    </row>
    <row r="1753" spans="3:4" x14ac:dyDescent="0.25">
      <c r="C1753" s="34"/>
      <c r="D1753" s="10"/>
    </row>
    <row r="1754" spans="3:4" x14ac:dyDescent="0.25">
      <c r="C1754" s="34"/>
      <c r="D1754" s="10"/>
    </row>
    <row r="1755" spans="3:4" x14ac:dyDescent="0.25">
      <c r="C1755" s="34"/>
      <c r="D1755" s="10"/>
    </row>
    <row r="1756" spans="3:4" x14ac:dyDescent="0.25">
      <c r="C1756" s="34"/>
      <c r="D1756" s="10"/>
    </row>
    <row r="1757" spans="3:4" x14ac:dyDescent="0.25">
      <c r="C1757" s="34"/>
      <c r="D1757" s="10"/>
    </row>
    <row r="1758" spans="3:4" x14ac:dyDescent="0.25">
      <c r="C1758" s="34"/>
      <c r="D1758" s="10"/>
    </row>
    <row r="1759" spans="3:4" x14ac:dyDescent="0.25">
      <c r="C1759" s="34"/>
      <c r="D1759" s="10"/>
    </row>
    <row r="1760" spans="3:4" x14ac:dyDescent="0.25">
      <c r="C1760" s="34"/>
      <c r="D1760" s="10"/>
    </row>
    <row r="1761" spans="3:4" x14ac:dyDescent="0.25">
      <c r="C1761" s="34"/>
      <c r="D1761" s="10"/>
    </row>
    <row r="1762" spans="3:4" x14ac:dyDescent="0.25">
      <c r="C1762" s="34"/>
      <c r="D1762" s="10"/>
    </row>
    <row r="1763" spans="3:4" x14ac:dyDescent="0.25">
      <c r="C1763" s="34"/>
      <c r="D1763" s="10"/>
    </row>
    <row r="1764" spans="3:4" x14ac:dyDescent="0.25">
      <c r="C1764" s="34"/>
      <c r="D1764" s="10"/>
    </row>
    <row r="1765" spans="3:4" x14ac:dyDescent="0.25">
      <c r="C1765" s="34"/>
      <c r="D1765" s="10"/>
    </row>
    <row r="1766" spans="3:4" x14ac:dyDescent="0.25">
      <c r="C1766" s="34"/>
      <c r="D1766" s="10"/>
    </row>
    <row r="1767" spans="3:4" x14ac:dyDescent="0.25">
      <c r="C1767" s="34"/>
      <c r="D1767" s="10"/>
    </row>
    <row r="1768" spans="3:4" x14ac:dyDescent="0.25">
      <c r="C1768" s="34"/>
      <c r="D1768" s="10"/>
    </row>
    <row r="1769" spans="3:4" x14ac:dyDescent="0.25">
      <c r="C1769" s="34"/>
      <c r="D1769" s="10"/>
    </row>
    <row r="1770" spans="3:4" x14ac:dyDescent="0.25">
      <c r="C1770" s="34"/>
      <c r="D1770" s="10"/>
    </row>
    <row r="1771" spans="3:4" x14ac:dyDescent="0.25">
      <c r="C1771" s="34"/>
      <c r="D1771" s="10"/>
    </row>
    <row r="1772" spans="3:4" x14ac:dyDescent="0.25">
      <c r="C1772" s="34"/>
      <c r="D1772" s="10"/>
    </row>
    <row r="1773" spans="3:4" x14ac:dyDescent="0.25">
      <c r="C1773" s="34"/>
      <c r="D1773" s="10"/>
    </row>
    <row r="1774" spans="3:4" x14ac:dyDescent="0.25">
      <c r="C1774" s="34"/>
      <c r="D1774" s="10"/>
    </row>
    <row r="1775" spans="3:4" x14ac:dyDescent="0.25">
      <c r="C1775" s="34"/>
      <c r="D1775" s="10"/>
    </row>
    <row r="1776" spans="3:4" x14ac:dyDescent="0.25">
      <c r="C1776" s="34"/>
      <c r="D1776" s="10"/>
    </row>
    <row r="1777" spans="3:4" x14ac:dyDescent="0.25">
      <c r="C1777" s="34"/>
      <c r="D1777" s="10"/>
    </row>
    <row r="1778" spans="3:4" x14ac:dyDescent="0.25">
      <c r="C1778" s="34"/>
      <c r="D1778" s="10"/>
    </row>
    <row r="1779" spans="3:4" x14ac:dyDescent="0.25">
      <c r="C1779" s="34"/>
      <c r="D1779" s="10"/>
    </row>
    <row r="1780" spans="3:4" x14ac:dyDescent="0.25">
      <c r="C1780" s="34"/>
      <c r="D1780" s="10"/>
    </row>
    <row r="1781" spans="3:4" x14ac:dyDescent="0.25">
      <c r="C1781" s="34"/>
      <c r="D1781" s="10"/>
    </row>
    <row r="1782" spans="3:4" x14ac:dyDescent="0.25">
      <c r="C1782" s="34"/>
      <c r="D1782" s="10"/>
    </row>
    <row r="1783" spans="3:4" x14ac:dyDescent="0.25">
      <c r="C1783" s="34"/>
      <c r="D1783" s="10"/>
    </row>
    <row r="1784" spans="3:4" x14ac:dyDescent="0.25">
      <c r="C1784" s="34"/>
      <c r="D1784" s="10"/>
    </row>
    <row r="1785" spans="3:4" x14ac:dyDescent="0.25">
      <c r="C1785" s="34"/>
      <c r="D1785" s="10"/>
    </row>
    <row r="1786" spans="3:4" x14ac:dyDescent="0.25">
      <c r="C1786" s="34"/>
      <c r="D1786" s="10"/>
    </row>
    <row r="1787" spans="3:4" x14ac:dyDescent="0.25">
      <c r="C1787" s="34"/>
      <c r="D1787" s="10"/>
    </row>
    <row r="1788" spans="3:4" x14ac:dyDescent="0.25">
      <c r="C1788" s="34"/>
      <c r="D1788" s="10"/>
    </row>
    <row r="1789" spans="3:4" x14ac:dyDescent="0.25">
      <c r="C1789" s="34"/>
      <c r="D1789" s="10"/>
    </row>
    <row r="1790" spans="3:4" x14ac:dyDescent="0.25">
      <c r="C1790" s="34"/>
      <c r="D1790" s="10"/>
    </row>
    <row r="1791" spans="3:4" x14ac:dyDescent="0.25">
      <c r="C1791" s="34"/>
      <c r="D1791" s="10"/>
    </row>
    <row r="1792" spans="3:4" x14ac:dyDescent="0.25">
      <c r="C1792" s="34"/>
      <c r="D1792" s="10"/>
    </row>
    <row r="1793" spans="3:4" x14ac:dyDescent="0.25">
      <c r="C1793" s="34"/>
      <c r="D1793" s="10"/>
    </row>
    <row r="1794" spans="3:4" x14ac:dyDescent="0.25">
      <c r="C1794" s="34"/>
      <c r="D1794" s="10"/>
    </row>
    <row r="1795" spans="3:4" x14ac:dyDescent="0.25">
      <c r="C1795" s="34"/>
      <c r="D1795" s="10"/>
    </row>
    <row r="1796" spans="3:4" x14ac:dyDescent="0.25">
      <c r="C1796" s="34"/>
      <c r="D1796" s="10"/>
    </row>
    <row r="1797" spans="3:4" x14ac:dyDescent="0.25">
      <c r="C1797" s="34"/>
      <c r="D1797" s="10"/>
    </row>
    <row r="1798" spans="3:4" x14ac:dyDescent="0.25">
      <c r="C1798" s="34"/>
      <c r="D1798" s="10"/>
    </row>
    <row r="1799" spans="3:4" x14ac:dyDescent="0.25">
      <c r="C1799" s="34"/>
      <c r="D1799" s="10"/>
    </row>
    <row r="1800" spans="3:4" x14ac:dyDescent="0.25">
      <c r="C1800" s="34"/>
      <c r="D1800" s="10"/>
    </row>
    <row r="1801" spans="3:4" x14ac:dyDescent="0.25">
      <c r="C1801" s="34"/>
      <c r="D1801" s="10"/>
    </row>
    <row r="1802" spans="3:4" x14ac:dyDescent="0.25">
      <c r="C1802" s="34"/>
      <c r="D1802" s="10"/>
    </row>
    <row r="1803" spans="3:4" x14ac:dyDescent="0.25">
      <c r="C1803" s="34"/>
      <c r="D1803" s="10"/>
    </row>
    <row r="1804" spans="3:4" x14ac:dyDescent="0.25">
      <c r="C1804" s="34"/>
      <c r="D1804" s="10"/>
    </row>
    <row r="1805" spans="3:4" x14ac:dyDescent="0.25">
      <c r="C1805" s="34"/>
      <c r="D1805" s="10"/>
    </row>
    <row r="1806" spans="3:4" x14ac:dyDescent="0.25">
      <c r="C1806" s="34"/>
      <c r="D1806" s="10"/>
    </row>
    <row r="1807" spans="3:4" x14ac:dyDescent="0.25">
      <c r="C1807" s="34"/>
      <c r="D1807" s="10"/>
    </row>
    <row r="1808" spans="3:4" x14ac:dyDescent="0.25">
      <c r="C1808" s="34"/>
      <c r="D1808" s="10"/>
    </row>
    <row r="1809" spans="3:4" x14ac:dyDescent="0.25">
      <c r="C1809" s="34"/>
      <c r="D1809" s="10"/>
    </row>
    <row r="1810" spans="3:4" x14ac:dyDescent="0.25">
      <c r="C1810" s="34"/>
      <c r="D1810" s="10"/>
    </row>
    <row r="1811" spans="3:4" x14ac:dyDescent="0.25">
      <c r="C1811" s="34"/>
      <c r="D1811" s="10"/>
    </row>
    <row r="1812" spans="3:4" x14ac:dyDescent="0.25">
      <c r="C1812" s="34"/>
      <c r="D1812" s="10"/>
    </row>
    <row r="1813" spans="3:4" x14ac:dyDescent="0.25">
      <c r="C1813" s="34"/>
      <c r="D1813" s="10"/>
    </row>
    <row r="1814" spans="3:4" x14ac:dyDescent="0.25">
      <c r="C1814" s="34"/>
      <c r="D1814" s="10"/>
    </row>
    <row r="1815" spans="3:4" x14ac:dyDescent="0.25">
      <c r="C1815" s="34"/>
      <c r="D1815" s="10"/>
    </row>
    <row r="1816" spans="3:4" x14ac:dyDescent="0.25">
      <c r="C1816" s="34"/>
      <c r="D1816" s="10"/>
    </row>
    <row r="1817" spans="3:4" x14ac:dyDescent="0.25">
      <c r="C1817" s="34"/>
      <c r="D1817" s="10"/>
    </row>
    <row r="1818" spans="3:4" x14ac:dyDescent="0.25">
      <c r="C1818" s="34"/>
      <c r="D1818" s="10"/>
    </row>
    <row r="1819" spans="3:4" x14ac:dyDescent="0.25">
      <c r="C1819" s="34"/>
      <c r="D1819" s="10"/>
    </row>
    <row r="1820" spans="3:4" x14ac:dyDescent="0.25">
      <c r="C1820" s="34"/>
      <c r="D1820" s="10"/>
    </row>
    <row r="1821" spans="3:4" x14ac:dyDescent="0.25">
      <c r="C1821" s="34"/>
      <c r="D1821" s="10"/>
    </row>
    <row r="1822" spans="3:4" x14ac:dyDescent="0.25">
      <c r="C1822" s="34"/>
      <c r="D1822" s="10"/>
    </row>
    <row r="1823" spans="3:4" x14ac:dyDescent="0.25">
      <c r="C1823" s="34"/>
      <c r="D1823" s="10"/>
    </row>
    <row r="1824" spans="3:4" x14ac:dyDescent="0.25">
      <c r="C1824" s="34"/>
      <c r="D1824" s="10"/>
    </row>
    <row r="1825" spans="3:4" x14ac:dyDescent="0.25">
      <c r="C1825" s="34"/>
      <c r="D1825" s="10"/>
    </row>
    <row r="1826" spans="3:4" x14ac:dyDescent="0.25">
      <c r="C1826" s="34"/>
      <c r="D1826" s="10"/>
    </row>
    <row r="1827" spans="3:4" x14ac:dyDescent="0.25">
      <c r="C1827" s="34"/>
      <c r="D1827" s="10"/>
    </row>
    <row r="1828" spans="3:4" x14ac:dyDescent="0.25">
      <c r="C1828" s="34"/>
      <c r="D1828" s="10"/>
    </row>
    <row r="1829" spans="3:4" x14ac:dyDescent="0.25">
      <c r="C1829" s="34"/>
      <c r="D1829" s="10"/>
    </row>
    <row r="1830" spans="3:4" x14ac:dyDescent="0.25">
      <c r="C1830" s="34"/>
      <c r="D1830" s="10"/>
    </row>
    <row r="1831" spans="3:4" x14ac:dyDescent="0.25">
      <c r="C1831" s="34"/>
      <c r="D1831" s="10"/>
    </row>
    <row r="1832" spans="3:4" x14ac:dyDescent="0.25">
      <c r="C1832" s="34"/>
      <c r="D1832" s="10"/>
    </row>
    <row r="1833" spans="3:4" x14ac:dyDescent="0.25">
      <c r="C1833" s="34"/>
      <c r="D1833" s="10"/>
    </row>
    <row r="1834" spans="3:4" x14ac:dyDescent="0.25">
      <c r="C1834" s="34"/>
      <c r="D1834" s="10"/>
    </row>
    <row r="1835" spans="3:4" x14ac:dyDescent="0.25">
      <c r="C1835" s="34"/>
      <c r="D1835" s="10"/>
    </row>
    <row r="1836" spans="3:4" x14ac:dyDescent="0.25">
      <c r="C1836" s="34"/>
      <c r="D1836" s="10"/>
    </row>
    <row r="1837" spans="3:4" x14ac:dyDescent="0.25">
      <c r="C1837" s="34"/>
      <c r="D1837" s="10"/>
    </row>
    <row r="1838" spans="3:4" x14ac:dyDescent="0.25">
      <c r="C1838" s="34"/>
      <c r="D1838" s="10"/>
    </row>
    <row r="1839" spans="3:4" x14ac:dyDescent="0.25">
      <c r="C1839" s="34"/>
      <c r="D1839" s="10"/>
    </row>
    <row r="1840" spans="3:4" x14ac:dyDescent="0.25">
      <c r="C1840" s="34"/>
      <c r="D1840" s="10"/>
    </row>
    <row r="1841" spans="3:4" x14ac:dyDescent="0.25">
      <c r="C1841" s="34"/>
      <c r="D1841" s="10"/>
    </row>
    <row r="1842" spans="3:4" x14ac:dyDescent="0.25">
      <c r="C1842" s="34"/>
      <c r="D1842" s="10"/>
    </row>
    <row r="1843" spans="3:4" x14ac:dyDescent="0.25">
      <c r="C1843" s="34"/>
      <c r="D1843" s="10"/>
    </row>
    <row r="1844" spans="3:4" x14ac:dyDescent="0.25">
      <c r="C1844" s="34"/>
      <c r="D1844" s="10"/>
    </row>
    <row r="1845" spans="3:4" x14ac:dyDescent="0.25">
      <c r="C1845" s="34"/>
      <c r="D1845" s="10"/>
    </row>
    <row r="1846" spans="3:4" x14ac:dyDescent="0.25">
      <c r="C1846" s="34"/>
      <c r="D1846" s="10"/>
    </row>
    <row r="1847" spans="3:4" x14ac:dyDescent="0.25">
      <c r="C1847" s="34"/>
      <c r="D1847" s="10"/>
    </row>
    <row r="1848" spans="3:4" x14ac:dyDescent="0.25">
      <c r="C1848" s="34"/>
      <c r="D1848" s="10"/>
    </row>
    <row r="1849" spans="3:4" x14ac:dyDescent="0.25">
      <c r="C1849" s="34"/>
      <c r="D1849" s="10"/>
    </row>
    <row r="1850" spans="3:4" x14ac:dyDescent="0.25">
      <c r="C1850" s="34"/>
      <c r="D1850" s="10"/>
    </row>
    <row r="1851" spans="3:4" x14ac:dyDescent="0.25">
      <c r="C1851" s="34"/>
      <c r="D1851" s="10"/>
    </row>
    <row r="1852" spans="3:4" x14ac:dyDescent="0.25">
      <c r="C1852" s="34"/>
      <c r="D1852" s="10"/>
    </row>
    <row r="1853" spans="3:4" x14ac:dyDescent="0.25">
      <c r="C1853" s="34"/>
      <c r="D1853" s="10"/>
    </row>
    <row r="1854" spans="3:4" x14ac:dyDescent="0.25">
      <c r="C1854" s="34"/>
      <c r="D1854" s="10"/>
    </row>
    <row r="1855" spans="3:4" x14ac:dyDescent="0.25">
      <c r="C1855" s="34"/>
      <c r="D1855" s="10"/>
    </row>
    <row r="1856" spans="3:4" x14ac:dyDescent="0.25">
      <c r="C1856" s="34"/>
      <c r="D1856" s="10"/>
    </row>
    <row r="1857" spans="3:4" x14ac:dyDescent="0.25">
      <c r="C1857" s="34"/>
      <c r="D1857" s="10"/>
    </row>
    <row r="1858" spans="3:4" x14ac:dyDescent="0.25">
      <c r="C1858" s="34"/>
      <c r="D1858" s="10"/>
    </row>
    <row r="1859" spans="3:4" x14ac:dyDescent="0.25">
      <c r="C1859" s="34"/>
      <c r="D1859" s="10"/>
    </row>
    <row r="1860" spans="3:4" x14ac:dyDescent="0.25">
      <c r="C1860" s="34"/>
      <c r="D1860" s="10"/>
    </row>
    <row r="1861" spans="3:4" x14ac:dyDescent="0.25">
      <c r="C1861" s="34"/>
      <c r="D1861" s="10"/>
    </row>
    <row r="1862" spans="3:4" x14ac:dyDescent="0.25">
      <c r="C1862" s="34"/>
      <c r="D1862" s="10"/>
    </row>
    <row r="1863" spans="3:4" x14ac:dyDescent="0.25">
      <c r="C1863" s="34"/>
      <c r="D1863" s="10"/>
    </row>
    <row r="1864" spans="3:4" x14ac:dyDescent="0.25">
      <c r="C1864" s="34"/>
      <c r="D1864" s="10"/>
    </row>
    <row r="1865" spans="3:4" x14ac:dyDescent="0.25">
      <c r="C1865" s="34"/>
      <c r="D1865" s="10"/>
    </row>
    <row r="1866" spans="3:4" x14ac:dyDescent="0.25">
      <c r="C1866" s="34"/>
      <c r="D1866" s="10"/>
    </row>
    <row r="1867" spans="3:4" x14ac:dyDescent="0.25">
      <c r="C1867" s="34"/>
      <c r="D1867" s="10"/>
    </row>
    <row r="1868" spans="3:4" x14ac:dyDescent="0.25">
      <c r="C1868" s="34"/>
      <c r="D1868" s="10"/>
    </row>
    <row r="1869" spans="3:4" x14ac:dyDescent="0.25">
      <c r="C1869" s="34"/>
      <c r="D1869" s="10"/>
    </row>
    <row r="1870" spans="3:4" x14ac:dyDescent="0.25">
      <c r="C1870" s="34"/>
      <c r="D1870" s="10"/>
    </row>
    <row r="1871" spans="3:4" x14ac:dyDescent="0.25">
      <c r="C1871" s="34"/>
      <c r="D1871" s="10"/>
    </row>
    <row r="1872" spans="3:4" x14ac:dyDescent="0.25">
      <c r="C1872" s="34"/>
      <c r="D1872" s="10"/>
    </row>
    <row r="1873" spans="3:4" x14ac:dyDescent="0.25">
      <c r="C1873" s="34"/>
      <c r="D1873" s="10"/>
    </row>
    <row r="1874" spans="3:4" x14ac:dyDescent="0.25">
      <c r="C1874" s="34"/>
      <c r="D1874" s="10"/>
    </row>
    <row r="1875" spans="3:4" x14ac:dyDescent="0.25">
      <c r="C1875" s="34"/>
      <c r="D1875" s="10"/>
    </row>
    <row r="1876" spans="3:4" x14ac:dyDescent="0.25">
      <c r="C1876" s="34"/>
      <c r="D1876" s="10"/>
    </row>
    <row r="1877" spans="3:4" x14ac:dyDescent="0.25">
      <c r="C1877" s="34"/>
      <c r="D1877" s="10"/>
    </row>
    <row r="1878" spans="3:4" x14ac:dyDescent="0.25">
      <c r="C1878" s="34"/>
      <c r="D1878" s="10"/>
    </row>
    <row r="1879" spans="3:4" x14ac:dyDescent="0.25">
      <c r="C1879" s="34"/>
      <c r="D1879" s="10"/>
    </row>
    <row r="1880" spans="3:4" x14ac:dyDescent="0.25">
      <c r="C1880" s="34"/>
      <c r="D1880" s="10"/>
    </row>
    <row r="1881" spans="3:4" x14ac:dyDescent="0.25">
      <c r="C1881" s="34"/>
      <c r="D1881" s="10"/>
    </row>
    <row r="1882" spans="3:4" x14ac:dyDescent="0.25">
      <c r="C1882" s="34"/>
      <c r="D1882" s="10"/>
    </row>
    <row r="1883" spans="3:4" x14ac:dyDescent="0.25">
      <c r="C1883" s="34"/>
      <c r="D1883" s="10"/>
    </row>
    <row r="1884" spans="3:4" x14ac:dyDescent="0.25">
      <c r="C1884" s="34"/>
      <c r="D1884" s="10"/>
    </row>
    <row r="1885" spans="3:4" x14ac:dyDescent="0.25">
      <c r="C1885" s="34"/>
      <c r="D1885" s="10"/>
    </row>
    <row r="1886" spans="3:4" x14ac:dyDescent="0.25">
      <c r="C1886" s="34"/>
      <c r="D1886" s="10"/>
    </row>
    <row r="1887" spans="3:4" x14ac:dyDescent="0.25">
      <c r="C1887" s="34"/>
      <c r="D1887" s="10"/>
    </row>
    <row r="1888" spans="3:4" x14ac:dyDescent="0.25">
      <c r="C1888" s="34"/>
      <c r="D1888" s="10"/>
    </row>
    <row r="1889" spans="3:4" x14ac:dyDescent="0.25">
      <c r="C1889" s="34"/>
      <c r="D1889" s="10"/>
    </row>
    <row r="1890" spans="3:4" x14ac:dyDescent="0.25">
      <c r="C1890" s="34"/>
      <c r="D1890" s="10"/>
    </row>
    <row r="1891" spans="3:4" x14ac:dyDescent="0.25">
      <c r="C1891" s="34"/>
      <c r="D1891" s="10"/>
    </row>
    <row r="1892" spans="3:4" x14ac:dyDescent="0.25">
      <c r="C1892" s="34"/>
      <c r="D1892" s="10"/>
    </row>
    <row r="1893" spans="3:4" x14ac:dyDescent="0.25">
      <c r="C1893" s="34"/>
      <c r="D1893" s="10"/>
    </row>
    <row r="1894" spans="3:4" x14ac:dyDescent="0.25">
      <c r="C1894" s="34"/>
      <c r="D1894" s="10"/>
    </row>
    <row r="1895" spans="3:4" x14ac:dyDescent="0.25">
      <c r="C1895" s="34"/>
      <c r="D1895" s="10"/>
    </row>
    <row r="1896" spans="3:4" x14ac:dyDescent="0.25">
      <c r="C1896" s="34"/>
      <c r="D1896" s="10"/>
    </row>
    <row r="1897" spans="3:4" x14ac:dyDescent="0.25">
      <c r="C1897" s="34"/>
      <c r="D1897" s="10"/>
    </row>
    <row r="1898" spans="3:4" x14ac:dyDescent="0.25">
      <c r="C1898" s="34"/>
      <c r="D1898" s="10"/>
    </row>
    <row r="1899" spans="3:4" x14ac:dyDescent="0.25">
      <c r="C1899" s="34"/>
      <c r="D1899" s="10"/>
    </row>
    <row r="1900" spans="3:4" x14ac:dyDescent="0.25">
      <c r="C1900" s="34"/>
      <c r="D1900" s="10"/>
    </row>
    <row r="1901" spans="3:4" x14ac:dyDescent="0.25">
      <c r="C1901" s="34"/>
      <c r="D1901" s="10"/>
    </row>
    <row r="1902" spans="3:4" x14ac:dyDescent="0.25">
      <c r="C1902" s="34"/>
      <c r="D1902" s="10"/>
    </row>
    <row r="1903" spans="3:4" x14ac:dyDescent="0.25">
      <c r="C1903" s="34"/>
      <c r="D1903" s="10"/>
    </row>
    <row r="1904" spans="3:4" x14ac:dyDescent="0.25">
      <c r="C1904" s="34"/>
      <c r="D1904" s="10"/>
    </row>
    <row r="1905" spans="3:4" x14ac:dyDescent="0.25">
      <c r="C1905" s="34"/>
      <c r="D1905" s="10"/>
    </row>
    <row r="1906" spans="3:4" x14ac:dyDescent="0.25">
      <c r="C1906" s="34"/>
      <c r="D1906" s="10"/>
    </row>
    <row r="1907" spans="3:4" x14ac:dyDescent="0.25">
      <c r="C1907" s="34"/>
      <c r="D1907" s="10"/>
    </row>
    <row r="1908" spans="3:4" x14ac:dyDescent="0.25">
      <c r="C1908" s="34"/>
      <c r="D1908" s="10"/>
    </row>
    <row r="1909" spans="3:4" x14ac:dyDescent="0.25">
      <c r="C1909" s="34"/>
      <c r="D1909" s="10"/>
    </row>
    <row r="1910" spans="3:4" x14ac:dyDescent="0.25">
      <c r="C1910" s="34"/>
      <c r="D1910" s="10"/>
    </row>
    <row r="1911" spans="3:4" x14ac:dyDescent="0.25">
      <c r="C1911" s="34"/>
      <c r="D1911" s="10"/>
    </row>
    <row r="1912" spans="3:4" x14ac:dyDescent="0.25">
      <c r="C1912" s="34"/>
      <c r="D1912" s="10"/>
    </row>
    <row r="1913" spans="3:4" x14ac:dyDescent="0.25">
      <c r="C1913" s="34"/>
      <c r="D1913" s="10"/>
    </row>
    <row r="1914" spans="3:4" x14ac:dyDescent="0.25">
      <c r="C1914" s="34"/>
      <c r="D1914" s="10"/>
    </row>
    <row r="1915" spans="3:4" x14ac:dyDescent="0.25">
      <c r="C1915" s="34"/>
      <c r="D1915" s="10"/>
    </row>
    <row r="1916" spans="3:4" x14ac:dyDescent="0.25">
      <c r="C1916" s="34"/>
      <c r="D1916" s="10"/>
    </row>
    <row r="1917" spans="3:4" x14ac:dyDescent="0.25">
      <c r="C1917" s="34"/>
      <c r="D1917" s="10"/>
    </row>
    <row r="1918" spans="3:4" x14ac:dyDescent="0.25">
      <c r="C1918" s="34"/>
      <c r="D1918" s="10"/>
    </row>
    <row r="1919" spans="3:4" x14ac:dyDescent="0.25">
      <c r="C1919" s="34"/>
      <c r="D1919" s="10"/>
    </row>
    <row r="1920" spans="3:4" x14ac:dyDescent="0.25">
      <c r="C1920" s="34"/>
      <c r="D1920" s="10"/>
    </row>
    <row r="1921" spans="3:4" x14ac:dyDescent="0.25">
      <c r="C1921" s="34"/>
      <c r="D1921" s="10"/>
    </row>
    <row r="1922" spans="3:4" x14ac:dyDescent="0.25">
      <c r="C1922" s="34"/>
      <c r="D1922" s="10"/>
    </row>
    <row r="1923" spans="3:4" x14ac:dyDescent="0.25">
      <c r="C1923" s="34"/>
      <c r="D1923" s="10"/>
    </row>
    <row r="1924" spans="3:4" x14ac:dyDescent="0.25">
      <c r="C1924" s="34"/>
      <c r="D1924" s="10"/>
    </row>
    <row r="1925" spans="3:4" x14ac:dyDescent="0.25">
      <c r="C1925" s="34"/>
      <c r="D1925" s="10"/>
    </row>
    <row r="1926" spans="3:4" x14ac:dyDescent="0.25">
      <c r="C1926" s="34"/>
      <c r="D1926" s="10"/>
    </row>
    <row r="1927" spans="3:4" x14ac:dyDescent="0.25">
      <c r="C1927" s="34"/>
      <c r="D1927" s="10"/>
    </row>
    <row r="1928" spans="3:4" x14ac:dyDescent="0.25">
      <c r="C1928" s="34"/>
      <c r="D1928" s="10"/>
    </row>
    <row r="1929" spans="3:4" x14ac:dyDescent="0.25">
      <c r="C1929" s="34"/>
      <c r="D1929" s="10"/>
    </row>
    <row r="1930" spans="3:4" x14ac:dyDescent="0.25">
      <c r="C1930" s="34"/>
      <c r="D1930" s="10"/>
    </row>
    <row r="1931" spans="3:4" x14ac:dyDescent="0.25">
      <c r="C1931" s="34"/>
      <c r="D1931" s="10"/>
    </row>
    <row r="1932" spans="3:4" x14ac:dyDescent="0.25">
      <c r="C1932" s="34"/>
      <c r="D1932" s="10"/>
    </row>
    <row r="1933" spans="3:4" x14ac:dyDescent="0.25">
      <c r="C1933" s="34"/>
      <c r="D1933" s="10"/>
    </row>
    <row r="1934" spans="3:4" x14ac:dyDescent="0.25">
      <c r="C1934" s="34"/>
      <c r="D1934" s="10"/>
    </row>
    <row r="1935" spans="3:4" x14ac:dyDescent="0.25">
      <c r="C1935" s="34"/>
      <c r="D1935" s="10"/>
    </row>
    <row r="1936" spans="3:4" x14ac:dyDescent="0.25">
      <c r="C1936" s="34"/>
      <c r="D1936" s="10"/>
    </row>
    <row r="1937" spans="3:4" x14ac:dyDescent="0.25">
      <c r="C1937" s="34"/>
      <c r="D1937" s="10"/>
    </row>
    <row r="1938" spans="3:4" x14ac:dyDescent="0.25">
      <c r="C1938" s="34"/>
      <c r="D1938" s="10"/>
    </row>
    <row r="1939" spans="3:4" x14ac:dyDescent="0.25">
      <c r="C1939" s="34"/>
      <c r="D1939" s="10"/>
    </row>
    <row r="1940" spans="3:4" x14ac:dyDescent="0.25">
      <c r="C1940" s="34"/>
      <c r="D1940" s="10"/>
    </row>
    <row r="1941" spans="3:4" x14ac:dyDescent="0.25">
      <c r="C1941" s="34"/>
      <c r="D1941" s="10"/>
    </row>
    <row r="1942" spans="3:4" x14ac:dyDescent="0.25">
      <c r="C1942" s="34"/>
      <c r="D1942" s="10"/>
    </row>
    <row r="1943" spans="3:4" x14ac:dyDescent="0.25">
      <c r="C1943" s="34"/>
      <c r="D1943" s="10"/>
    </row>
    <row r="1944" spans="3:4" x14ac:dyDescent="0.25">
      <c r="C1944" s="34"/>
      <c r="D1944" s="10"/>
    </row>
    <row r="1945" spans="3:4" x14ac:dyDescent="0.25">
      <c r="C1945" s="34"/>
      <c r="D1945" s="10"/>
    </row>
    <row r="1946" spans="3:4" x14ac:dyDescent="0.25">
      <c r="C1946" s="34"/>
      <c r="D1946" s="10"/>
    </row>
    <row r="1947" spans="3:4" x14ac:dyDescent="0.25">
      <c r="C1947" s="34"/>
      <c r="D1947" s="10"/>
    </row>
    <row r="1948" spans="3:4" x14ac:dyDescent="0.25">
      <c r="C1948" s="34"/>
      <c r="D1948" s="10"/>
    </row>
    <row r="1949" spans="3:4" x14ac:dyDescent="0.25">
      <c r="C1949" s="34"/>
      <c r="D1949" s="10"/>
    </row>
    <row r="1950" spans="3:4" x14ac:dyDescent="0.25">
      <c r="C1950" s="34"/>
      <c r="D1950" s="10"/>
    </row>
    <row r="1951" spans="3:4" x14ac:dyDescent="0.25">
      <c r="C1951" s="34"/>
      <c r="D1951" s="10"/>
    </row>
    <row r="1952" spans="3:4" x14ac:dyDescent="0.25">
      <c r="C1952" s="34"/>
      <c r="D1952" s="10"/>
    </row>
    <row r="1953" spans="3:4" x14ac:dyDescent="0.25">
      <c r="C1953" s="34"/>
      <c r="D1953" s="10"/>
    </row>
    <row r="1954" spans="3:4" x14ac:dyDescent="0.25">
      <c r="C1954" s="34"/>
      <c r="D1954" s="10"/>
    </row>
    <row r="1955" spans="3:4" x14ac:dyDescent="0.25">
      <c r="C1955" s="34"/>
      <c r="D1955" s="10"/>
    </row>
    <row r="1956" spans="3:4" x14ac:dyDescent="0.25">
      <c r="C1956" s="34"/>
      <c r="D1956" s="10"/>
    </row>
    <row r="1957" spans="3:4" x14ac:dyDescent="0.25">
      <c r="C1957" s="34"/>
      <c r="D1957" s="10"/>
    </row>
    <row r="1958" spans="3:4" x14ac:dyDescent="0.25">
      <c r="C1958" s="34"/>
      <c r="D1958" s="10"/>
    </row>
    <row r="1959" spans="3:4" x14ac:dyDescent="0.25">
      <c r="C1959" s="34"/>
      <c r="D1959" s="10"/>
    </row>
    <row r="1960" spans="3:4" x14ac:dyDescent="0.25">
      <c r="C1960" s="34"/>
      <c r="D1960" s="10"/>
    </row>
    <row r="1961" spans="3:4" x14ac:dyDescent="0.25">
      <c r="C1961" s="34"/>
      <c r="D1961" s="10"/>
    </row>
    <row r="1962" spans="3:4" x14ac:dyDescent="0.25">
      <c r="C1962" s="34"/>
      <c r="D1962" s="10"/>
    </row>
    <row r="1963" spans="3:4" x14ac:dyDescent="0.25">
      <c r="C1963" s="34"/>
      <c r="D1963" s="10"/>
    </row>
    <row r="1964" spans="3:4" x14ac:dyDescent="0.25">
      <c r="C1964" s="34"/>
      <c r="D1964" s="10"/>
    </row>
    <row r="1965" spans="3:4" x14ac:dyDescent="0.25">
      <c r="C1965" s="34"/>
      <c r="D1965" s="10"/>
    </row>
    <row r="1966" spans="3:4" x14ac:dyDescent="0.25">
      <c r="C1966" s="34"/>
      <c r="D1966" s="10"/>
    </row>
    <row r="1967" spans="3:4" x14ac:dyDescent="0.25">
      <c r="C1967" s="34"/>
      <c r="D1967" s="10"/>
    </row>
    <row r="1968" spans="3:4" x14ac:dyDescent="0.25">
      <c r="C1968" s="34"/>
      <c r="D1968" s="10"/>
    </row>
    <row r="1969" spans="3:4" x14ac:dyDescent="0.25">
      <c r="C1969" s="34"/>
      <c r="D1969" s="10"/>
    </row>
    <row r="1970" spans="3:4" x14ac:dyDescent="0.25">
      <c r="C1970" s="34"/>
      <c r="D1970" s="10"/>
    </row>
    <row r="1971" spans="3:4" x14ac:dyDescent="0.25">
      <c r="C1971" s="34"/>
      <c r="D1971" s="10"/>
    </row>
    <row r="1972" spans="3:4" x14ac:dyDescent="0.25">
      <c r="C1972" s="34"/>
      <c r="D1972" s="10"/>
    </row>
    <row r="1973" spans="3:4" x14ac:dyDescent="0.25">
      <c r="C1973" s="34"/>
      <c r="D1973" s="10"/>
    </row>
    <row r="1974" spans="3:4" x14ac:dyDescent="0.25">
      <c r="C1974" s="34"/>
      <c r="D1974" s="10"/>
    </row>
    <row r="1975" spans="3:4" x14ac:dyDescent="0.25">
      <c r="C1975" s="34"/>
      <c r="D1975" s="10"/>
    </row>
    <row r="1976" spans="3:4" x14ac:dyDescent="0.25">
      <c r="C1976" s="34"/>
      <c r="D1976" s="10"/>
    </row>
    <row r="1977" spans="3:4" x14ac:dyDescent="0.25">
      <c r="C1977" s="34"/>
      <c r="D1977" s="10"/>
    </row>
    <row r="1978" spans="3:4" x14ac:dyDescent="0.25">
      <c r="C1978" s="34"/>
      <c r="D1978" s="10"/>
    </row>
    <row r="1979" spans="3:4" x14ac:dyDescent="0.25">
      <c r="C1979" s="34"/>
      <c r="D1979" s="10"/>
    </row>
    <row r="1980" spans="3:4" x14ac:dyDescent="0.25">
      <c r="C1980" s="34"/>
      <c r="D1980" s="10"/>
    </row>
    <row r="1981" spans="3:4" x14ac:dyDescent="0.25">
      <c r="C1981" s="34"/>
      <c r="D1981" s="10"/>
    </row>
    <row r="1982" spans="3:4" x14ac:dyDescent="0.25">
      <c r="C1982" s="34"/>
      <c r="D1982" s="10"/>
    </row>
    <row r="1983" spans="3:4" x14ac:dyDescent="0.25">
      <c r="C1983" s="34"/>
      <c r="D1983" s="10"/>
    </row>
    <row r="1984" spans="3:4" x14ac:dyDescent="0.25">
      <c r="C1984" s="34"/>
      <c r="D1984" s="10"/>
    </row>
    <row r="1985" spans="3:4" x14ac:dyDescent="0.25">
      <c r="C1985" s="34"/>
      <c r="D1985" s="10"/>
    </row>
    <row r="1986" spans="3:4" x14ac:dyDescent="0.25">
      <c r="C1986" s="34"/>
      <c r="D1986" s="10"/>
    </row>
    <row r="1987" spans="3:4" x14ac:dyDescent="0.25">
      <c r="C1987" s="34"/>
      <c r="D1987" s="10"/>
    </row>
    <row r="1988" spans="3:4" x14ac:dyDescent="0.25">
      <c r="C1988" s="34"/>
      <c r="D1988" s="10"/>
    </row>
    <row r="1989" spans="3:4" x14ac:dyDescent="0.25">
      <c r="C1989" s="34"/>
      <c r="D1989" s="10"/>
    </row>
    <row r="1990" spans="3:4" x14ac:dyDescent="0.25">
      <c r="C1990" s="34"/>
      <c r="D1990" s="10"/>
    </row>
    <row r="1991" spans="3:4" x14ac:dyDescent="0.25">
      <c r="C1991" s="34"/>
      <c r="D1991" s="10"/>
    </row>
    <row r="1992" spans="3:4" x14ac:dyDescent="0.25">
      <c r="C1992" s="34"/>
      <c r="D1992" s="10"/>
    </row>
    <row r="1993" spans="3:4" x14ac:dyDescent="0.25">
      <c r="C1993" s="34"/>
      <c r="D1993" s="10"/>
    </row>
    <row r="1994" spans="3:4" x14ac:dyDescent="0.25">
      <c r="C1994" s="34"/>
      <c r="D1994" s="10"/>
    </row>
    <row r="1995" spans="3:4" x14ac:dyDescent="0.25">
      <c r="C1995" s="34"/>
      <c r="D1995" s="10"/>
    </row>
    <row r="1996" spans="3:4" x14ac:dyDescent="0.25">
      <c r="C1996" s="34"/>
      <c r="D1996" s="10"/>
    </row>
    <row r="1997" spans="3:4" x14ac:dyDescent="0.25">
      <c r="C1997" s="34"/>
      <c r="D1997" s="10"/>
    </row>
    <row r="1998" spans="3:4" x14ac:dyDescent="0.25">
      <c r="C1998" s="34"/>
      <c r="D1998" s="10"/>
    </row>
    <row r="1999" spans="3:4" x14ac:dyDescent="0.25">
      <c r="C1999" s="34"/>
      <c r="D1999" s="10"/>
    </row>
    <row r="2000" spans="3:4" x14ac:dyDescent="0.25">
      <c r="C2000" s="34"/>
      <c r="D2000" s="10"/>
    </row>
    <row r="2001" spans="3:4" x14ac:dyDescent="0.25">
      <c r="C2001" s="34"/>
      <c r="D2001" s="10"/>
    </row>
    <row r="2002" spans="3:4" x14ac:dyDescent="0.25">
      <c r="C2002" s="34"/>
      <c r="D2002" s="10"/>
    </row>
    <row r="2003" spans="3:4" x14ac:dyDescent="0.25">
      <c r="C2003" s="34"/>
      <c r="D2003" s="10"/>
    </row>
    <row r="2004" spans="3:4" x14ac:dyDescent="0.25">
      <c r="C2004" s="34"/>
      <c r="D2004" s="10"/>
    </row>
    <row r="2005" spans="3:4" x14ac:dyDescent="0.25">
      <c r="C2005" s="34"/>
      <c r="D2005" s="10"/>
    </row>
    <row r="2006" spans="3:4" x14ac:dyDescent="0.25">
      <c r="C2006" s="34"/>
      <c r="D2006" s="10"/>
    </row>
    <row r="2007" spans="3:4" x14ac:dyDescent="0.25">
      <c r="C2007" s="34"/>
      <c r="D2007" s="10"/>
    </row>
    <row r="2008" spans="3:4" x14ac:dyDescent="0.25">
      <c r="C2008" s="34"/>
      <c r="D2008" s="10"/>
    </row>
    <row r="2009" spans="3:4" x14ac:dyDescent="0.25">
      <c r="C2009" s="34"/>
      <c r="D2009" s="10"/>
    </row>
    <row r="2010" spans="3:4" x14ac:dyDescent="0.25">
      <c r="C2010" s="34"/>
      <c r="D2010" s="10"/>
    </row>
    <row r="2011" spans="3:4" x14ac:dyDescent="0.25">
      <c r="C2011" s="34"/>
      <c r="D2011" s="10"/>
    </row>
    <row r="2012" spans="3:4" x14ac:dyDescent="0.25">
      <c r="C2012" s="34"/>
      <c r="D2012" s="10"/>
    </row>
    <row r="2013" spans="3:4" x14ac:dyDescent="0.25">
      <c r="C2013" s="34"/>
      <c r="D2013" s="10"/>
    </row>
    <row r="2014" spans="3:4" x14ac:dyDescent="0.25">
      <c r="C2014" s="34"/>
      <c r="D2014" s="10"/>
    </row>
    <row r="2015" spans="3:4" x14ac:dyDescent="0.25">
      <c r="C2015" s="34"/>
      <c r="D2015" s="10"/>
    </row>
    <row r="2016" spans="3:4" x14ac:dyDescent="0.25">
      <c r="C2016" s="34"/>
      <c r="D2016" s="10"/>
    </row>
    <row r="2017" spans="3:4" x14ac:dyDescent="0.25">
      <c r="C2017" s="34"/>
      <c r="D2017" s="10"/>
    </row>
    <row r="2018" spans="3:4" x14ac:dyDescent="0.25">
      <c r="C2018" s="34"/>
      <c r="D2018" s="10"/>
    </row>
    <row r="2019" spans="3:4" x14ac:dyDescent="0.25">
      <c r="C2019" s="34"/>
      <c r="D2019" s="10"/>
    </row>
    <row r="2020" spans="3:4" x14ac:dyDescent="0.25">
      <c r="C2020" s="34"/>
      <c r="D2020" s="10"/>
    </row>
    <row r="2021" spans="3:4" x14ac:dyDescent="0.25">
      <c r="C2021" s="34"/>
      <c r="D2021" s="10"/>
    </row>
    <row r="2022" spans="3:4" x14ac:dyDescent="0.25">
      <c r="C2022" s="34"/>
      <c r="D2022" s="10"/>
    </row>
    <row r="2023" spans="3:4" x14ac:dyDescent="0.25">
      <c r="C2023" s="34"/>
      <c r="D2023" s="10"/>
    </row>
    <row r="2024" spans="3:4" x14ac:dyDescent="0.25">
      <c r="C2024" s="34"/>
      <c r="D2024" s="10"/>
    </row>
    <row r="2025" spans="3:4" x14ac:dyDescent="0.25">
      <c r="C2025" s="34"/>
      <c r="D2025" s="10"/>
    </row>
    <row r="2026" spans="3:4" x14ac:dyDescent="0.25">
      <c r="C2026" s="34"/>
      <c r="D2026" s="10"/>
    </row>
    <row r="2027" spans="3:4" x14ac:dyDescent="0.25">
      <c r="C2027" s="34"/>
      <c r="D2027" s="10"/>
    </row>
    <row r="2028" spans="3:4" x14ac:dyDescent="0.25">
      <c r="C2028" s="34"/>
      <c r="D2028" s="10"/>
    </row>
    <row r="2029" spans="3:4" x14ac:dyDescent="0.25">
      <c r="C2029" s="34"/>
      <c r="D2029" s="10"/>
    </row>
    <row r="2030" spans="3:4" x14ac:dyDescent="0.25">
      <c r="C2030" s="34"/>
      <c r="D2030" s="10"/>
    </row>
    <row r="2031" spans="3:4" x14ac:dyDescent="0.25">
      <c r="C2031" s="34"/>
      <c r="D2031" s="10"/>
    </row>
    <row r="2032" spans="3:4" x14ac:dyDescent="0.25">
      <c r="C2032" s="34"/>
      <c r="D2032" s="10"/>
    </row>
    <row r="2033" spans="3:4" x14ac:dyDescent="0.25">
      <c r="C2033" s="34"/>
      <c r="D2033" s="10"/>
    </row>
    <row r="2034" spans="3:4" x14ac:dyDescent="0.25">
      <c r="C2034" s="34"/>
      <c r="D2034" s="10"/>
    </row>
    <row r="2035" spans="3:4" x14ac:dyDescent="0.25">
      <c r="C2035" s="34"/>
      <c r="D2035" s="10"/>
    </row>
    <row r="2036" spans="3:4" x14ac:dyDescent="0.25">
      <c r="C2036" s="34"/>
      <c r="D2036" s="10"/>
    </row>
    <row r="2037" spans="3:4" x14ac:dyDescent="0.25">
      <c r="C2037" s="34"/>
      <c r="D2037" s="10"/>
    </row>
    <row r="2038" spans="3:4" x14ac:dyDescent="0.25">
      <c r="C2038" s="34"/>
      <c r="D2038" s="10"/>
    </row>
    <row r="2039" spans="3:4" x14ac:dyDescent="0.25">
      <c r="C2039" s="34"/>
      <c r="D2039" s="10"/>
    </row>
    <row r="2040" spans="3:4" x14ac:dyDescent="0.25">
      <c r="C2040" s="34"/>
      <c r="D2040" s="10"/>
    </row>
    <row r="2041" spans="3:4" x14ac:dyDescent="0.25">
      <c r="C2041" s="34"/>
      <c r="D2041" s="10"/>
    </row>
    <row r="2042" spans="3:4" x14ac:dyDescent="0.25">
      <c r="C2042" s="34"/>
      <c r="D2042" s="10"/>
    </row>
    <row r="2043" spans="3:4" x14ac:dyDescent="0.25">
      <c r="C2043" s="34"/>
      <c r="D2043" s="10"/>
    </row>
    <row r="2044" spans="3:4" x14ac:dyDescent="0.25">
      <c r="C2044" s="34"/>
      <c r="D2044" s="10"/>
    </row>
    <row r="2045" spans="3:4" x14ac:dyDescent="0.25">
      <c r="C2045" s="34"/>
      <c r="D2045" s="10"/>
    </row>
    <row r="2046" spans="3:4" x14ac:dyDescent="0.25">
      <c r="C2046" s="34"/>
      <c r="D2046" s="10"/>
    </row>
    <row r="2047" spans="3:4" x14ac:dyDescent="0.25">
      <c r="C2047" s="34"/>
      <c r="D2047" s="10"/>
    </row>
    <row r="2048" spans="3:4" x14ac:dyDescent="0.25">
      <c r="C2048" s="34"/>
      <c r="D2048" s="10"/>
    </row>
    <row r="2049" spans="3:4" x14ac:dyDescent="0.25">
      <c r="C2049" s="34"/>
      <c r="D2049" s="10"/>
    </row>
    <row r="2050" spans="3:4" x14ac:dyDescent="0.25">
      <c r="C2050" s="34"/>
      <c r="D2050" s="10"/>
    </row>
    <row r="2051" spans="3:4" x14ac:dyDescent="0.25">
      <c r="C2051" s="34"/>
      <c r="D2051" s="10"/>
    </row>
    <row r="2052" spans="3:4" x14ac:dyDescent="0.25">
      <c r="C2052" s="34"/>
      <c r="D2052" s="10"/>
    </row>
    <row r="2053" spans="3:4" x14ac:dyDescent="0.25">
      <c r="C2053" s="34"/>
      <c r="D2053" s="10"/>
    </row>
    <row r="2054" spans="3:4" x14ac:dyDescent="0.25">
      <c r="C2054" s="34"/>
      <c r="D2054" s="10"/>
    </row>
    <row r="2055" spans="3:4" x14ac:dyDescent="0.25">
      <c r="C2055" s="34"/>
      <c r="D2055" s="10"/>
    </row>
    <row r="2056" spans="3:4" x14ac:dyDescent="0.25">
      <c r="C2056" s="34"/>
      <c r="D2056" s="10"/>
    </row>
    <row r="2057" spans="3:4" x14ac:dyDescent="0.25">
      <c r="C2057" s="34"/>
      <c r="D2057" s="10"/>
    </row>
    <row r="2058" spans="3:4" x14ac:dyDescent="0.25">
      <c r="C2058" s="34"/>
      <c r="D2058" s="10"/>
    </row>
    <row r="2059" spans="3:4" x14ac:dyDescent="0.25">
      <c r="C2059" s="34"/>
      <c r="D2059" s="10"/>
    </row>
    <row r="2060" spans="3:4" x14ac:dyDescent="0.25">
      <c r="C2060" s="34"/>
      <c r="D2060" s="10"/>
    </row>
    <row r="2061" spans="3:4" x14ac:dyDescent="0.25">
      <c r="C2061" s="34"/>
      <c r="D2061" s="10"/>
    </row>
    <row r="2062" spans="3:4" x14ac:dyDescent="0.25">
      <c r="C2062" s="34"/>
      <c r="D2062" s="10"/>
    </row>
    <row r="2063" spans="3:4" x14ac:dyDescent="0.25">
      <c r="C2063" s="34"/>
      <c r="D2063" s="10"/>
    </row>
    <row r="2064" spans="3:4" x14ac:dyDescent="0.25">
      <c r="C2064" s="34"/>
      <c r="D2064" s="10"/>
    </row>
    <row r="2065" spans="3:4" x14ac:dyDescent="0.25">
      <c r="C2065" s="34"/>
      <c r="D2065" s="10"/>
    </row>
    <row r="2066" spans="3:4" x14ac:dyDescent="0.25">
      <c r="C2066" s="34"/>
      <c r="D2066" s="10"/>
    </row>
    <row r="2067" spans="3:4" x14ac:dyDescent="0.25">
      <c r="C2067" s="34"/>
      <c r="D2067" s="10"/>
    </row>
    <row r="2068" spans="3:4" x14ac:dyDescent="0.25">
      <c r="C2068" s="34"/>
      <c r="D2068" s="10"/>
    </row>
    <row r="2069" spans="3:4" x14ac:dyDescent="0.25">
      <c r="C2069" s="34"/>
      <c r="D2069" s="10"/>
    </row>
    <row r="2070" spans="3:4" x14ac:dyDescent="0.25">
      <c r="C2070" s="34"/>
      <c r="D2070" s="10"/>
    </row>
    <row r="2071" spans="3:4" x14ac:dyDescent="0.25">
      <c r="C2071" s="34"/>
      <c r="D2071" s="10"/>
    </row>
    <row r="2072" spans="3:4" x14ac:dyDescent="0.25">
      <c r="C2072" s="34"/>
      <c r="D2072" s="10"/>
    </row>
    <row r="2073" spans="3:4" x14ac:dyDescent="0.25">
      <c r="C2073" s="34"/>
      <c r="D2073" s="10"/>
    </row>
    <row r="2074" spans="3:4" x14ac:dyDescent="0.25">
      <c r="C2074" s="34"/>
      <c r="D2074" s="10"/>
    </row>
    <row r="2075" spans="3:4" x14ac:dyDescent="0.25">
      <c r="C2075" s="34"/>
      <c r="D2075" s="10"/>
    </row>
    <row r="2076" spans="3:4" x14ac:dyDescent="0.25">
      <c r="C2076" s="34"/>
      <c r="D2076" s="10"/>
    </row>
    <row r="2077" spans="3:4" x14ac:dyDescent="0.25">
      <c r="C2077" s="34"/>
      <c r="D2077" s="10"/>
    </row>
    <row r="2078" spans="3:4" x14ac:dyDescent="0.25">
      <c r="C2078" s="34"/>
      <c r="D2078" s="10"/>
    </row>
    <row r="2079" spans="3:4" x14ac:dyDescent="0.25">
      <c r="C2079" s="34"/>
      <c r="D2079" s="10"/>
    </row>
    <row r="2080" spans="3:4" x14ac:dyDescent="0.25">
      <c r="C2080" s="34"/>
      <c r="D2080" s="10"/>
    </row>
    <row r="2081" spans="3:4" x14ac:dyDescent="0.25">
      <c r="C2081" s="34"/>
      <c r="D2081" s="10"/>
    </row>
    <row r="2082" spans="3:4" x14ac:dyDescent="0.25">
      <c r="C2082" s="34"/>
      <c r="D2082" s="10"/>
    </row>
    <row r="2083" spans="3:4" x14ac:dyDescent="0.25">
      <c r="C2083" s="34"/>
      <c r="D2083" s="10"/>
    </row>
    <row r="2084" spans="3:4" x14ac:dyDescent="0.25">
      <c r="C2084" s="34"/>
      <c r="D2084" s="10"/>
    </row>
    <row r="2085" spans="3:4" x14ac:dyDescent="0.25">
      <c r="C2085" s="34"/>
      <c r="D2085" s="10"/>
    </row>
    <row r="2086" spans="3:4" x14ac:dyDescent="0.25">
      <c r="C2086" s="34"/>
      <c r="D2086" s="10"/>
    </row>
    <row r="2087" spans="3:4" x14ac:dyDescent="0.25">
      <c r="C2087" s="34"/>
      <c r="D2087" s="10"/>
    </row>
    <row r="2088" spans="3:4" x14ac:dyDescent="0.25">
      <c r="C2088" s="34"/>
      <c r="D2088" s="10"/>
    </row>
    <row r="2089" spans="3:4" x14ac:dyDescent="0.25">
      <c r="C2089" s="34"/>
      <c r="D2089" s="10"/>
    </row>
    <row r="2090" spans="3:4" x14ac:dyDescent="0.25">
      <c r="C2090" s="34"/>
      <c r="D2090" s="10"/>
    </row>
    <row r="2091" spans="3:4" x14ac:dyDescent="0.25">
      <c r="C2091" s="34"/>
      <c r="D2091" s="10"/>
    </row>
    <row r="2092" spans="3:4" x14ac:dyDescent="0.25">
      <c r="C2092" s="34"/>
      <c r="D2092" s="10"/>
    </row>
    <row r="2093" spans="3:4" x14ac:dyDescent="0.25">
      <c r="C2093" s="34"/>
      <c r="D2093" s="10"/>
    </row>
    <row r="2094" spans="3:4" x14ac:dyDescent="0.25">
      <c r="C2094" s="34"/>
      <c r="D2094" s="10"/>
    </row>
    <row r="2095" spans="3:4" x14ac:dyDescent="0.25">
      <c r="C2095" s="34"/>
      <c r="D2095" s="10"/>
    </row>
    <row r="2096" spans="3:4" x14ac:dyDescent="0.25">
      <c r="C2096" s="34"/>
      <c r="D2096" s="10"/>
    </row>
    <row r="2097" spans="3:4" x14ac:dyDescent="0.25">
      <c r="C2097" s="34"/>
      <c r="D2097" s="10"/>
    </row>
    <row r="2098" spans="3:4" x14ac:dyDescent="0.25">
      <c r="C2098" s="34"/>
      <c r="D2098" s="10"/>
    </row>
    <row r="2099" spans="3:4" x14ac:dyDescent="0.25">
      <c r="C2099" s="34"/>
      <c r="D2099" s="10"/>
    </row>
    <row r="2100" spans="3:4" x14ac:dyDescent="0.25">
      <c r="C2100" s="34"/>
      <c r="D2100" s="10"/>
    </row>
    <row r="2101" spans="3:4" x14ac:dyDescent="0.25">
      <c r="C2101" s="34"/>
      <c r="D2101" s="10"/>
    </row>
    <row r="2102" spans="3:4" x14ac:dyDescent="0.25">
      <c r="C2102" s="34"/>
      <c r="D2102" s="10"/>
    </row>
    <row r="2103" spans="3:4" x14ac:dyDescent="0.25">
      <c r="C2103" s="34"/>
      <c r="D2103" s="10"/>
    </row>
    <row r="2104" spans="3:4" x14ac:dyDescent="0.25">
      <c r="C2104" s="34"/>
      <c r="D2104" s="10"/>
    </row>
    <row r="2105" spans="3:4" x14ac:dyDescent="0.25">
      <c r="C2105" s="34"/>
      <c r="D2105" s="10"/>
    </row>
    <row r="2106" spans="3:4" x14ac:dyDescent="0.25">
      <c r="C2106" s="34"/>
      <c r="D2106" s="10"/>
    </row>
    <row r="2107" spans="3:4" x14ac:dyDescent="0.25">
      <c r="C2107" s="34"/>
      <c r="D2107" s="10"/>
    </row>
    <row r="2108" spans="3:4" x14ac:dyDescent="0.25">
      <c r="C2108" s="34"/>
      <c r="D2108" s="10"/>
    </row>
    <row r="2109" spans="3:4" x14ac:dyDescent="0.25">
      <c r="C2109" s="34"/>
      <c r="D2109" s="10"/>
    </row>
    <row r="2110" spans="3:4" x14ac:dyDescent="0.25">
      <c r="C2110" s="34"/>
      <c r="D2110" s="10"/>
    </row>
    <row r="2111" spans="3:4" x14ac:dyDescent="0.25">
      <c r="C2111" s="34"/>
      <c r="D2111" s="10"/>
    </row>
    <row r="2112" spans="3:4" x14ac:dyDescent="0.25">
      <c r="C2112" s="34"/>
      <c r="D2112" s="10"/>
    </row>
    <row r="2113" spans="3:4" x14ac:dyDescent="0.25">
      <c r="C2113" s="34"/>
      <c r="D2113" s="10"/>
    </row>
    <row r="2114" spans="3:4" x14ac:dyDescent="0.25">
      <c r="C2114" s="34"/>
      <c r="D2114" s="10"/>
    </row>
    <row r="2115" spans="3:4" x14ac:dyDescent="0.25">
      <c r="C2115" s="34"/>
      <c r="D2115" s="10"/>
    </row>
    <row r="2116" spans="3:4" x14ac:dyDescent="0.25">
      <c r="C2116" s="34"/>
      <c r="D2116" s="10"/>
    </row>
    <row r="2117" spans="3:4" x14ac:dyDescent="0.25">
      <c r="C2117" s="34"/>
      <c r="D2117" s="10"/>
    </row>
    <row r="2118" spans="3:4" x14ac:dyDescent="0.25">
      <c r="C2118" s="34"/>
      <c r="D2118" s="10"/>
    </row>
    <row r="2119" spans="3:4" x14ac:dyDescent="0.25">
      <c r="C2119" s="34"/>
      <c r="D2119" s="10"/>
    </row>
    <row r="2120" spans="3:4" x14ac:dyDescent="0.25">
      <c r="C2120" s="34"/>
      <c r="D2120" s="10"/>
    </row>
    <row r="2121" spans="3:4" x14ac:dyDescent="0.25">
      <c r="C2121" s="34"/>
      <c r="D2121" s="10"/>
    </row>
    <row r="2122" spans="3:4" x14ac:dyDescent="0.25">
      <c r="C2122" s="34"/>
      <c r="D2122" s="10"/>
    </row>
    <row r="2123" spans="3:4" x14ac:dyDescent="0.25">
      <c r="C2123" s="34"/>
      <c r="D2123" s="10"/>
    </row>
    <row r="2124" spans="3:4" x14ac:dyDescent="0.25">
      <c r="C2124" s="34"/>
      <c r="D2124" s="10"/>
    </row>
    <row r="2125" spans="3:4" x14ac:dyDescent="0.25">
      <c r="C2125" s="34"/>
      <c r="D2125" s="10"/>
    </row>
    <row r="2126" spans="3:4" x14ac:dyDescent="0.25">
      <c r="C2126" s="34"/>
      <c r="D2126" s="10"/>
    </row>
    <row r="2127" spans="3:4" x14ac:dyDescent="0.25">
      <c r="C2127" s="34"/>
      <c r="D2127" s="10"/>
    </row>
    <row r="2128" spans="3:4" x14ac:dyDescent="0.25">
      <c r="C2128" s="34"/>
      <c r="D2128" s="10"/>
    </row>
    <row r="2129" spans="3:4" x14ac:dyDescent="0.25">
      <c r="C2129" s="34"/>
      <c r="D2129" s="10"/>
    </row>
    <row r="2130" spans="3:4" x14ac:dyDescent="0.25">
      <c r="C2130" s="34"/>
      <c r="D2130" s="10"/>
    </row>
    <row r="2131" spans="3:4" x14ac:dyDescent="0.25">
      <c r="C2131" s="34"/>
      <c r="D2131" s="10"/>
    </row>
    <row r="2132" spans="3:4" x14ac:dyDescent="0.25">
      <c r="C2132" s="34"/>
      <c r="D2132" s="10"/>
    </row>
    <row r="2133" spans="3:4" x14ac:dyDescent="0.25">
      <c r="C2133" s="34"/>
      <c r="D2133" s="10"/>
    </row>
    <row r="2134" spans="3:4" x14ac:dyDescent="0.25">
      <c r="C2134" s="34"/>
      <c r="D2134" s="10"/>
    </row>
    <row r="2135" spans="3:4" x14ac:dyDescent="0.25">
      <c r="C2135" s="34"/>
      <c r="D2135" s="10"/>
    </row>
    <row r="2136" spans="3:4" x14ac:dyDescent="0.25">
      <c r="C2136" s="34"/>
      <c r="D2136" s="10"/>
    </row>
    <row r="2137" spans="3:4" x14ac:dyDescent="0.25">
      <c r="C2137" s="34"/>
      <c r="D2137" s="10"/>
    </row>
    <row r="2138" spans="3:4" x14ac:dyDescent="0.25">
      <c r="C2138" s="34"/>
      <c r="D2138" s="10"/>
    </row>
    <row r="2139" spans="3:4" x14ac:dyDescent="0.25">
      <c r="C2139" s="34"/>
      <c r="D2139" s="10"/>
    </row>
    <row r="2140" spans="3:4" x14ac:dyDescent="0.25">
      <c r="C2140" s="34"/>
      <c r="D2140" s="10"/>
    </row>
    <row r="2141" spans="3:4" x14ac:dyDescent="0.25">
      <c r="C2141" s="34"/>
      <c r="D2141" s="10"/>
    </row>
    <row r="2142" spans="3:4" x14ac:dyDescent="0.25">
      <c r="C2142" s="34"/>
      <c r="D2142" s="10"/>
    </row>
    <row r="2143" spans="3:4" x14ac:dyDescent="0.25">
      <c r="C2143" s="34"/>
      <c r="D2143" s="10"/>
    </row>
    <row r="2144" spans="3:4" x14ac:dyDescent="0.25">
      <c r="C2144" s="34"/>
      <c r="D2144" s="10"/>
    </row>
    <row r="2145" spans="3:4" x14ac:dyDescent="0.25">
      <c r="C2145" s="34"/>
      <c r="D2145" s="10"/>
    </row>
    <row r="2146" spans="3:4" x14ac:dyDescent="0.25">
      <c r="C2146" s="34"/>
      <c r="D2146" s="10"/>
    </row>
    <row r="2147" spans="3:4" x14ac:dyDescent="0.25">
      <c r="C2147" s="34"/>
      <c r="D2147" s="10"/>
    </row>
    <row r="2148" spans="3:4" x14ac:dyDescent="0.25">
      <c r="C2148" s="34"/>
      <c r="D2148" s="10"/>
    </row>
    <row r="2149" spans="3:4" x14ac:dyDescent="0.25">
      <c r="C2149" s="34"/>
      <c r="D2149" s="10"/>
    </row>
    <row r="2150" spans="3:4" x14ac:dyDescent="0.25">
      <c r="C2150" s="34"/>
      <c r="D2150" s="10"/>
    </row>
    <row r="2151" spans="3:4" x14ac:dyDescent="0.25">
      <c r="C2151" s="34"/>
      <c r="D2151" s="10"/>
    </row>
    <row r="2152" spans="3:4" x14ac:dyDescent="0.25">
      <c r="C2152" s="34"/>
      <c r="D2152" s="10"/>
    </row>
    <row r="2153" spans="3:4" x14ac:dyDescent="0.25">
      <c r="C2153" s="34"/>
      <c r="D2153" s="10"/>
    </row>
    <row r="2154" spans="3:4" x14ac:dyDescent="0.25">
      <c r="C2154" s="34"/>
      <c r="D2154" s="10"/>
    </row>
    <row r="2155" spans="3:4" x14ac:dyDescent="0.25">
      <c r="C2155" s="34"/>
      <c r="D2155" s="10"/>
    </row>
    <row r="2156" spans="3:4" x14ac:dyDescent="0.25">
      <c r="C2156" s="34"/>
      <c r="D2156" s="10"/>
    </row>
    <row r="2157" spans="3:4" x14ac:dyDescent="0.25">
      <c r="C2157" s="34"/>
      <c r="D2157" s="10"/>
    </row>
    <row r="2158" spans="3:4" x14ac:dyDescent="0.25">
      <c r="C2158" s="34"/>
      <c r="D2158" s="10"/>
    </row>
    <row r="2159" spans="3:4" x14ac:dyDescent="0.25">
      <c r="C2159" s="34"/>
      <c r="D2159" s="10"/>
    </row>
    <row r="2160" spans="3:4" x14ac:dyDescent="0.25">
      <c r="C2160" s="34"/>
      <c r="D2160" s="10"/>
    </row>
    <row r="2161" spans="3:4" x14ac:dyDescent="0.25">
      <c r="C2161" s="34"/>
      <c r="D2161" s="10"/>
    </row>
    <row r="2162" spans="3:4" x14ac:dyDescent="0.25">
      <c r="C2162" s="34"/>
      <c r="D2162" s="10"/>
    </row>
    <row r="2163" spans="3:4" x14ac:dyDescent="0.25">
      <c r="C2163" s="34"/>
      <c r="D2163" s="10"/>
    </row>
    <row r="2164" spans="3:4" x14ac:dyDescent="0.25">
      <c r="C2164" s="34"/>
      <c r="D2164" s="10"/>
    </row>
    <row r="2165" spans="3:4" x14ac:dyDescent="0.25">
      <c r="C2165" s="34"/>
      <c r="D2165" s="10"/>
    </row>
    <row r="2166" spans="3:4" x14ac:dyDescent="0.25">
      <c r="C2166" s="34"/>
      <c r="D2166" s="10"/>
    </row>
    <row r="2167" spans="3:4" x14ac:dyDescent="0.25">
      <c r="C2167" s="34"/>
      <c r="D2167" s="10"/>
    </row>
    <row r="2168" spans="3:4" x14ac:dyDescent="0.25">
      <c r="C2168" s="34"/>
      <c r="D2168" s="10"/>
    </row>
    <row r="2169" spans="3:4" x14ac:dyDescent="0.25">
      <c r="C2169" s="34"/>
      <c r="D2169" s="10"/>
    </row>
    <row r="2170" spans="3:4" x14ac:dyDescent="0.25">
      <c r="C2170" s="34"/>
      <c r="D2170" s="10"/>
    </row>
    <row r="2171" spans="3:4" x14ac:dyDescent="0.25">
      <c r="C2171" s="34"/>
      <c r="D2171" s="10"/>
    </row>
    <row r="2172" spans="3:4" x14ac:dyDescent="0.25">
      <c r="C2172" s="34"/>
      <c r="D2172" s="10"/>
    </row>
    <row r="2173" spans="3:4" x14ac:dyDescent="0.25">
      <c r="C2173" s="34"/>
      <c r="D2173" s="10"/>
    </row>
    <row r="2174" spans="3:4" x14ac:dyDescent="0.25">
      <c r="C2174" s="34"/>
      <c r="D2174" s="10"/>
    </row>
    <row r="2175" spans="3:4" x14ac:dyDescent="0.25">
      <c r="C2175" s="34"/>
      <c r="D2175" s="10"/>
    </row>
    <row r="2176" spans="3:4" x14ac:dyDescent="0.25">
      <c r="C2176" s="34"/>
      <c r="D2176" s="10"/>
    </row>
    <row r="2177" spans="3:4" x14ac:dyDescent="0.25">
      <c r="C2177" s="34"/>
      <c r="D2177" s="10"/>
    </row>
    <row r="2178" spans="3:4" x14ac:dyDescent="0.25">
      <c r="C2178" s="34"/>
      <c r="D2178" s="10"/>
    </row>
    <row r="2179" spans="3:4" x14ac:dyDescent="0.25">
      <c r="C2179" s="34"/>
      <c r="D2179" s="10"/>
    </row>
    <row r="2180" spans="3:4" x14ac:dyDescent="0.25">
      <c r="C2180" s="34"/>
      <c r="D2180" s="10"/>
    </row>
    <row r="2181" spans="3:4" x14ac:dyDescent="0.25">
      <c r="C2181" s="34"/>
      <c r="D2181" s="10"/>
    </row>
    <row r="2182" spans="3:4" x14ac:dyDescent="0.25">
      <c r="C2182" s="34"/>
      <c r="D2182" s="10"/>
    </row>
    <row r="2183" spans="3:4" x14ac:dyDescent="0.25">
      <c r="C2183" s="34"/>
      <c r="D2183" s="10"/>
    </row>
    <row r="2184" spans="3:4" x14ac:dyDescent="0.25">
      <c r="C2184" s="34"/>
      <c r="D2184" s="10"/>
    </row>
    <row r="2185" spans="3:4" x14ac:dyDescent="0.25">
      <c r="C2185" s="34"/>
      <c r="D2185" s="10"/>
    </row>
    <row r="2186" spans="3:4" x14ac:dyDescent="0.25">
      <c r="C2186" s="34"/>
      <c r="D2186" s="10"/>
    </row>
    <row r="2187" spans="3:4" x14ac:dyDescent="0.25">
      <c r="C2187" s="34"/>
      <c r="D2187" s="10"/>
    </row>
    <row r="2188" spans="3:4" x14ac:dyDescent="0.25">
      <c r="C2188" s="34"/>
      <c r="D2188" s="10"/>
    </row>
    <row r="2189" spans="3:4" x14ac:dyDescent="0.25">
      <c r="C2189" s="34"/>
      <c r="D2189" s="10"/>
    </row>
    <row r="2190" spans="3:4" x14ac:dyDescent="0.25">
      <c r="C2190" s="34"/>
      <c r="D2190" s="10"/>
    </row>
    <row r="2191" spans="3:4" x14ac:dyDescent="0.25">
      <c r="C2191" s="34"/>
      <c r="D2191" s="10"/>
    </row>
    <row r="2192" spans="3:4" x14ac:dyDescent="0.25">
      <c r="C2192" s="34"/>
      <c r="D2192" s="10"/>
    </row>
    <row r="2193" spans="3:4" x14ac:dyDescent="0.25">
      <c r="C2193" s="34"/>
      <c r="D2193" s="10"/>
    </row>
    <row r="2194" spans="3:4" x14ac:dyDescent="0.25">
      <c r="C2194" s="34"/>
      <c r="D2194" s="10"/>
    </row>
    <row r="2195" spans="3:4" x14ac:dyDescent="0.25">
      <c r="C2195" s="34"/>
      <c r="D2195" s="10"/>
    </row>
    <row r="2196" spans="3:4" x14ac:dyDescent="0.25">
      <c r="C2196" s="34"/>
      <c r="D2196" s="10"/>
    </row>
    <row r="2197" spans="3:4" x14ac:dyDescent="0.25">
      <c r="C2197" s="34"/>
      <c r="D2197" s="10"/>
    </row>
    <row r="2198" spans="3:4" x14ac:dyDescent="0.25">
      <c r="C2198" s="34"/>
      <c r="D2198" s="10"/>
    </row>
    <row r="2199" spans="3:4" x14ac:dyDescent="0.25">
      <c r="C2199" s="34"/>
      <c r="D2199" s="10"/>
    </row>
    <row r="2200" spans="3:4" x14ac:dyDescent="0.25">
      <c r="C2200" s="34"/>
      <c r="D2200" s="10"/>
    </row>
    <row r="2201" spans="3:4" x14ac:dyDescent="0.25">
      <c r="C2201" s="34"/>
      <c r="D2201" s="10"/>
    </row>
    <row r="2202" spans="3:4" x14ac:dyDescent="0.25">
      <c r="C2202" s="34"/>
      <c r="D2202" s="10"/>
    </row>
    <row r="2203" spans="3:4" x14ac:dyDescent="0.25">
      <c r="C2203" s="34"/>
      <c r="D2203" s="10"/>
    </row>
    <row r="2204" spans="3:4" x14ac:dyDescent="0.25">
      <c r="C2204" s="34"/>
      <c r="D2204" s="10"/>
    </row>
    <row r="2205" spans="3:4" x14ac:dyDescent="0.25">
      <c r="C2205" s="34"/>
      <c r="D2205" s="10"/>
    </row>
    <row r="2206" spans="3:4" x14ac:dyDescent="0.25">
      <c r="C2206" s="34"/>
      <c r="D2206" s="10"/>
    </row>
    <row r="2207" spans="3:4" x14ac:dyDescent="0.25">
      <c r="C2207" s="34"/>
      <c r="D2207" s="10"/>
    </row>
    <row r="2208" spans="3:4" x14ac:dyDescent="0.25">
      <c r="C2208" s="34"/>
      <c r="D2208" s="10"/>
    </row>
    <row r="2209" spans="3:4" x14ac:dyDescent="0.25">
      <c r="C2209" s="34"/>
      <c r="D2209" s="10"/>
    </row>
    <row r="2210" spans="3:4" x14ac:dyDescent="0.25">
      <c r="C2210" s="34"/>
      <c r="D2210" s="10"/>
    </row>
    <row r="2211" spans="3:4" x14ac:dyDescent="0.25">
      <c r="C2211" s="34"/>
      <c r="D2211" s="10"/>
    </row>
    <row r="2212" spans="3:4" x14ac:dyDescent="0.25">
      <c r="C2212" s="34"/>
      <c r="D2212" s="10"/>
    </row>
    <row r="2213" spans="3:4" x14ac:dyDescent="0.25">
      <c r="C2213" s="34"/>
      <c r="D2213" s="10"/>
    </row>
    <row r="2214" spans="3:4" x14ac:dyDescent="0.25">
      <c r="C2214" s="34"/>
      <c r="D2214" s="10"/>
    </row>
    <row r="2215" spans="3:4" x14ac:dyDescent="0.25">
      <c r="C2215" s="34"/>
      <c r="D2215" s="10"/>
    </row>
    <row r="2216" spans="3:4" x14ac:dyDescent="0.25">
      <c r="C2216" s="34"/>
      <c r="D2216" s="10"/>
    </row>
    <row r="2217" spans="3:4" x14ac:dyDescent="0.25">
      <c r="C2217" s="34"/>
      <c r="D2217" s="10"/>
    </row>
    <row r="2218" spans="3:4" x14ac:dyDescent="0.25">
      <c r="C2218" s="34"/>
      <c r="D2218" s="10"/>
    </row>
    <row r="2219" spans="3:4" x14ac:dyDescent="0.25">
      <c r="C2219" s="34"/>
      <c r="D2219" s="10"/>
    </row>
    <row r="2220" spans="3:4" x14ac:dyDescent="0.25">
      <c r="C2220" s="34"/>
      <c r="D2220" s="10"/>
    </row>
    <row r="2221" spans="3:4" x14ac:dyDescent="0.25">
      <c r="C2221" s="34"/>
      <c r="D2221" s="10"/>
    </row>
    <row r="2222" spans="3:4" x14ac:dyDescent="0.25">
      <c r="C2222" s="34"/>
      <c r="D2222" s="10"/>
    </row>
    <row r="2223" spans="3:4" x14ac:dyDescent="0.25">
      <c r="C2223" s="34"/>
      <c r="D2223" s="10"/>
    </row>
    <row r="2224" spans="3:4" x14ac:dyDescent="0.25">
      <c r="C2224" s="34"/>
      <c r="D2224" s="10"/>
    </row>
    <row r="2225" spans="3:4" x14ac:dyDescent="0.25">
      <c r="C2225" s="34"/>
      <c r="D2225" s="10"/>
    </row>
    <row r="2226" spans="3:4" x14ac:dyDescent="0.25">
      <c r="C2226" s="34"/>
      <c r="D2226" s="10"/>
    </row>
    <row r="2227" spans="3:4" x14ac:dyDescent="0.25">
      <c r="C2227" s="34"/>
      <c r="D2227" s="10"/>
    </row>
    <row r="2228" spans="3:4" x14ac:dyDescent="0.25">
      <c r="C2228" s="34"/>
      <c r="D2228" s="10"/>
    </row>
    <row r="2229" spans="3:4" x14ac:dyDescent="0.25">
      <c r="C2229" s="34"/>
      <c r="D2229" s="10"/>
    </row>
    <row r="2230" spans="3:4" x14ac:dyDescent="0.25">
      <c r="C2230" s="34"/>
      <c r="D2230" s="10"/>
    </row>
    <row r="2231" spans="3:4" x14ac:dyDescent="0.25">
      <c r="C2231" s="34"/>
      <c r="D2231" s="10"/>
    </row>
    <row r="2232" spans="3:4" x14ac:dyDescent="0.25">
      <c r="C2232" s="34"/>
      <c r="D2232" s="10"/>
    </row>
    <row r="2233" spans="3:4" x14ac:dyDescent="0.25">
      <c r="C2233" s="34"/>
      <c r="D2233" s="10"/>
    </row>
    <row r="2234" spans="3:4" x14ac:dyDescent="0.25">
      <c r="C2234" s="34"/>
      <c r="D2234" s="10"/>
    </row>
    <row r="2235" spans="3:4" x14ac:dyDescent="0.25">
      <c r="C2235" s="34"/>
      <c r="D2235" s="10"/>
    </row>
    <row r="2236" spans="3:4" x14ac:dyDescent="0.25">
      <c r="C2236" s="34"/>
      <c r="D2236" s="10"/>
    </row>
    <row r="2237" spans="3:4" x14ac:dyDescent="0.25">
      <c r="C2237" s="34"/>
      <c r="D2237" s="10"/>
    </row>
    <row r="2238" spans="3:4" x14ac:dyDescent="0.25">
      <c r="C2238" s="34"/>
      <c r="D2238" s="10"/>
    </row>
    <row r="2239" spans="3:4" x14ac:dyDescent="0.25">
      <c r="C2239" s="34"/>
      <c r="D2239" s="10"/>
    </row>
    <row r="2240" spans="3:4" x14ac:dyDescent="0.25">
      <c r="C2240" s="34"/>
      <c r="D2240" s="10"/>
    </row>
    <row r="2241" spans="3:4" x14ac:dyDescent="0.25">
      <c r="C2241" s="34"/>
      <c r="D2241" s="10"/>
    </row>
    <row r="2242" spans="3:4" x14ac:dyDescent="0.25">
      <c r="C2242" s="34"/>
      <c r="D2242" s="10"/>
    </row>
    <row r="2243" spans="3:4" x14ac:dyDescent="0.25">
      <c r="C2243" s="34"/>
      <c r="D2243" s="10"/>
    </row>
    <row r="2244" spans="3:4" x14ac:dyDescent="0.25">
      <c r="C2244" s="34"/>
      <c r="D2244" s="10"/>
    </row>
    <row r="2245" spans="3:4" x14ac:dyDescent="0.25">
      <c r="C2245" s="34"/>
      <c r="D2245" s="10"/>
    </row>
    <row r="2246" spans="3:4" x14ac:dyDescent="0.25">
      <c r="C2246" s="34"/>
      <c r="D2246" s="10"/>
    </row>
    <row r="2247" spans="3:4" x14ac:dyDescent="0.25">
      <c r="C2247" s="34"/>
      <c r="D2247" s="10"/>
    </row>
    <row r="2248" spans="3:4" x14ac:dyDescent="0.25">
      <c r="C2248" s="34"/>
      <c r="D2248" s="10"/>
    </row>
    <row r="2249" spans="3:4" x14ac:dyDescent="0.25">
      <c r="C2249" s="34"/>
      <c r="D2249" s="10"/>
    </row>
    <row r="2250" spans="3:4" x14ac:dyDescent="0.25">
      <c r="C2250" s="34"/>
      <c r="D2250" s="10"/>
    </row>
    <row r="2251" spans="3:4" x14ac:dyDescent="0.25">
      <c r="C2251" s="34"/>
      <c r="D2251" s="10"/>
    </row>
    <row r="2252" spans="3:4" x14ac:dyDescent="0.25">
      <c r="C2252" s="34"/>
      <c r="D2252" s="10"/>
    </row>
    <row r="2253" spans="3:4" x14ac:dyDescent="0.25">
      <c r="C2253" s="34"/>
      <c r="D2253" s="10"/>
    </row>
    <row r="2254" spans="3:4" x14ac:dyDescent="0.25">
      <c r="C2254" s="34"/>
      <c r="D2254" s="10"/>
    </row>
    <row r="2255" spans="3:4" x14ac:dyDescent="0.25">
      <c r="C2255" s="34"/>
      <c r="D2255" s="10"/>
    </row>
    <row r="2256" spans="3:4" x14ac:dyDescent="0.25">
      <c r="C2256" s="34"/>
      <c r="D2256" s="10"/>
    </row>
    <row r="2257" spans="3:4" x14ac:dyDescent="0.25">
      <c r="C2257" s="34"/>
      <c r="D2257" s="10"/>
    </row>
    <row r="2258" spans="3:4" x14ac:dyDescent="0.25">
      <c r="C2258" s="34"/>
      <c r="D2258" s="10"/>
    </row>
    <row r="2259" spans="3:4" x14ac:dyDescent="0.25">
      <c r="C2259" s="34"/>
      <c r="D2259" s="10"/>
    </row>
    <row r="2260" spans="3:4" x14ac:dyDescent="0.25">
      <c r="C2260" s="34"/>
      <c r="D2260" s="10"/>
    </row>
    <row r="2261" spans="3:4" x14ac:dyDescent="0.25">
      <c r="C2261" s="34"/>
      <c r="D2261" s="10"/>
    </row>
    <row r="2262" spans="3:4" x14ac:dyDescent="0.25">
      <c r="C2262" s="34"/>
      <c r="D2262" s="10"/>
    </row>
    <row r="2263" spans="3:4" x14ac:dyDescent="0.25">
      <c r="C2263" s="34"/>
      <c r="D2263" s="10"/>
    </row>
    <row r="2264" spans="3:4" x14ac:dyDescent="0.25">
      <c r="C2264" s="34"/>
      <c r="D2264" s="10"/>
    </row>
    <row r="2265" spans="3:4" x14ac:dyDescent="0.25">
      <c r="C2265" s="34"/>
      <c r="D2265" s="10"/>
    </row>
    <row r="2266" spans="3:4" x14ac:dyDescent="0.25">
      <c r="C2266" s="34"/>
      <c r="D2266" s="10"/>
    </row>
    <row r="2267" spans="3:4" x14ac:dyDescent="0.25">
      <c r="C2267" s="34"/>
      <c r="D2267" s="10"/>
    </row>
    <row r="2268" spans="3:4" x14ac:dyDescent="0.25">
      <c r="C2268" s="34"/>
      <c r="D2268" s="10"/>
    </row>
    <row r="2269" spans="3:4" x14ac:dyDescent="0.25">
      <c r="C2269" s="34"/>
      <c r="D2269" s="10"/>
    </row>
    <row r="2270" spans="3:4" x14ac:dyDescent="0.25">
      <c r="C2270" s="34"/>
      <c r="D2270" s="10"/>
    </row>
    <row r="2271" spans="3:4" x14ac:dyDescent="0.25">
      <c r="C2271" s="34"/>
      <c r="D2271" s="10"/>
    </row>
    <row r="2272" spans="3:4" x14ac:dyDescent="0.25">
      <c r="C2272" s="34"/>
      <c r="D2272" s="10"/>
    </row>
    <row r="2273" spans="3:4" x14ac:dyDescent="0.25">
      <c r="C2273" s="34"/>
      <c r="D2273" s="10"/>
    </row>
    <row r="2274" spans="3:4" x14ac:dyDescent="0.25">
      <c r="C2274" s="34"/>
      <c r="D2274" s="10"/>
    </row>
    <row r="2275" spans="3:4" x14ac:dyDescent="0.25">
      <c r="C2275" s="34"/>
      <c r="D2275" s="10"/>
    </row>
    <row r="2276" spans="3:4" x14ac:dyDescent="0.25">
      <c r="C2276" s="34"/>
      <c r="D2276" s="10"/>
    </row>
    <row r="2277" spans="3:4" x14ac:dyDescent="0.25">
      <c r="C2277" s="34"/>
      <c r="D2277" s="10"/>
    </row>
    <row r="2278" spans="3:4" x14ac:dyDescent="0.25">
      <c r="C2278" s="34"/>
      <c r="D2278" s="10"/>
    </row>
    <row r="2279" spans="3:4" x14ac:dyDescent="0.25">
      <c r="C2279" s="34"/>
      <c r="D2279" s="10"/>
    </row>
    <row r="2280" spans="3:4" x14ac:dyDescent="0.25">
      <c r="C2280" s="34"/>
      <c r="D2280" s="10"/>
    </row>
    <row r="2281" spans="3:4" x14ac:dyDescent="0.25">
      <c r="C2281" s="34"/>
      <c r="D2281" s="10"/>
    </row>
    <row r="2282" spans="3:4" x14ac:dyDescent="0.25">
      <c r="C2282" s="34"/>
      <c r="D2282" s="10"/>
    </row>
    <row r="2283" spans="3:4" x14ac:dyDescent="0.25">
      <c r="C2283" s="34"/>
      <c r="D2283" s="10"/>
    </row>
    <row r="2284" spans="3:4" x14ac:dyDescent="0.25">
      <c r="C2284" s="34"/>
      <c r="D2284" s="10"/>
    </row>
    <row r="2285" spans="3:4" x14ac:dyDescent="0.25">
      <c r="C2285" s="34"/>
      <c r="D2285" s="10"/>
    </row>
    <row r="2286" spans="3:4" x14ac:dyDescent="0.25">
      <c r="C2286" s="34"/>
      <c r="D2286" s="10"/>
    </row>
    <row r="2287" spans="3:4" x14ac:dyDescent="0.25">
      <c r="C2287" s="34"/>
      <c r="D2287" s="10"/>
    </row>
    <row r="2288" spans="3:4" x14ac:dyDescent="0.25">
      <c r="C2288" s="34"/>
      <c r="D2288" s="10"/>
    </row>
    <row r="2289" spans="3:4" x14ac:dyDescent="0.25">
      <c r="C2289" s="34"/>
      <c r="D2289" s="10"/>
    </row>
    <row r="2290" spans="3:4" x14ac:dyDescent="0.25">
      <c r="C2290" s="34"/>
      <c r="D2290" s="10"/>
    </row>
    <row r="2291" spans="3:4" x14ac:dyDescent="0.25">
      <c r="C2291" s="34"/>
      <c r="D2291" s="10"/>
    </row>
    <row r="2292" spans="3:4" x14ac:dyDescent="0.25">
      <c r="C2292" s="34"/>
      <c r="D2292" s="10"/>
    </row>
    <row r="2293" spans="3:4" x14ac:dyDescent="0.25">
      <c r="C2293" s="34"/>
      <c r="D2293" s="10"/>
    </row>
    <row r="2294" spans="3:4" x14ac:dyDescent="0.25">
      <c r="C2294" s="34"/>
      <c r="D2294" s="10"/>
    </row>
    <row r="2295" spans="3:4" x14ac:dyDescent="0.25">
      <c r="C2295" s="34"/>
      <c r="D2295" s="10"/>
    </row>
    <row r="2296" spans="3:4" x14ac:dyDescent="0.25">
      <c r="C2296" s="34"/>
      <c r="D2296" s="10"/>
    </row>
    <row r="2297" spans="3:4" x14ac:dyDescent="0.25">
      <c r="C2297" s="34"/>
      <c r="D2297" s="10"/>
    </row>
    <row r="2298" spans="3:4" x14ac:dyDescent="0.25">
      <c r="C2298" s="34"/>
      <c r="D2298" s="10"/>
    </row>
    <row r="2299" spans="3:4" x14ac:dyDescent="0.25">
      <c r="C2299" s="34"/>
      <c r="D2299" s="10"/>
    </row>
    <row r="2300" spans="3:4" x14ac:dyDescent="0.25">
      <c r="C2300" s="34"/>
      <c r="D2300" s="10"/>
    </row>
    <row r="2301" spans="3:4" x14ac:dyDescent="0.25">
      <c r="C2301" s="34"/>
      <c r="D2301" s="10"/>
    </row>
    <row r="2302" spans="3:4" x14ac:dyDescent="0.25">
      <c r="C2302" s="34"/>
      <c r="D2302" s="10"/>
    </row>
    <row r="2303" spans="3:4" x14ac:dyDescent="0.25">
      <c r="C2303" s="34"/>
      <c r="D2303" s="10"/>
    </row>
    <row r="2304" spans="3:4" x14ac:dyDescent="0.25">
      <c r="C2304" s="34"/>
      <c r="D2304" s="10"/>
    </row>
    <row r="2305" spans="3:4" x14ac:dyDescent="0.25">
      <c r="C2305" s="34"/>
      <c r="D2305" s="10"/>
    </row>
    <row r="2306" spans="3:4" x14ac:dyDescent="0.25">
      <c r="C2306" s="34"/>
      <c r="D2306" s="10"/>
    </row>
    <row r="2307" spans="3:4" x14ac:dyDescent="0.25">
      <c r="C2307" s="34"/>
      <c r="D2307" s="10"/>
    </row>
    <row r="2308" spans="3:4" x14ac:dyDescent="0.25">
      <c r="C2308" s="34"/>
      <c r="D2308" s="10"/>
    </row>
    <row r="2309" spans="3:4" x14ac:dyDescent="0.25">
      <c r="C2309" s="34"/>
      <c r="D2309" s="10"/>
    </row>
    <row r="2310" spans="3:4" x14ac:dyDescent="0.25">
      <c r="C2310" s="34"/>
      <c r="D2310" s="10"/>
    </row>
    <row r="2311" spans="3:4" x14ac:dyDescent="0.25">
      <c r="C2311" s="34"/>
      <c r="D2311" s="10"/>
    </row>
    <row r="2312" spans="3:4" x14ac:dyDescent="0.25">
      <c r="C2312" s="34"/>
      <c r="D2312" s="10"/>
    </row>
    <row r="2313" spans="3:4" x14ac:dyDescent="0.25">
      <c r="C2313" s="34"/>
      <c r="D2313" s="10"/>
    </row>
    <row r="2314" spans="3:4" x14ac:dyDescent="0.25">
      <c r="C2314" s="34"/>
      <c r="D2314" s="10"/>
    </row>
    <row r="2315" spans="3:4" x14ac:dyDescent="0.25">
      <c r="C2315" s="34"/>
      <c r="D2315" s="10"/>
    </row>
    <row r="2316" spans="3:4" x14ac:dyDescent="0.25">
      <c r="C2316" s="34"/>
      <c r="D2316" s="10"/>
    </row>
    <row r="2317" spans="3:4" x14ac:dyDescent="0.25">
      <c r="C2317" s="34"/>
      <c r="D2317" s="10"/>
    </row>
    <row r="2318" spans="3:4" x14ac:dyDescent="0.25">
      <c r="C2318" s="34"/>
      <c r="D2318" s="10"/>
    </row>
    <row r="2319" spans="3:4" x14ac:dyDescent="0.25">
      <c r="C2319" s="34"/>
      <c r="D2319" s="10"/>
    </row>
    <row r="2320" spans="3:4" x14ac:dyDescent="0.25">
      <c r="C2320" s="34"/>
      <c r="D2320" s="10"/>
    </row>
    <row r="2321" spans="3:4" x14ac:dyDescent="0.25">
      <c r="C2321" s="34"/>
      <c r="D2321" s="10"/>
    </row>
    <row r="2322" spans="3:4" x14ac:dyDescent="0.25">
      <c r="C2322" s="34"/>
      <c r="D2322" s="10"/>
    </row>
    <row r="2323" spans="3:4" x14ac:dyDescent="0.25">
      <c r="C2323" s="34"/>
      <c r="D2323" s="10"/>
    </row>
    <row r="2324" spans="3:4" x14ac:dyDescent="0.25">
      <c r="C2324" s="34"/>
      <c r="D2324" s="10"/>
    </row>
    <row r="2325" spans="3:4" x14ac:dyDescent="0.25">
      <c r="C2325" s="34"/>
      <c r="D2325" s="10"/>
    </row>
    <row r="2326" spans="3:4" x14ac:dyDescent="0.25">
      <c r="C2326" s="34"/>
      <c r="D2326" s="10"/>
    </row>
    <row r="2327" spans="3:4" x14ac:dyDescent="0.25">
      <c r="C2327" s="34"/>
      <c r="D2327" s="10"/>
    </row>
    <row r="2328" spans="3:4" x14ac:dyDescent="0.25">
      <c r="C2328" s="34"/>
      <c r="D2328" s="10"/>
    </row>
    <row r="2329" spans="3:4" x14ac:dyDescent="0.25">
      <c r="C2329" s="34"/>
      <c r="D2329" s="10"/>
    </row>
    <row r="2330" spans="3:4" x14ac:dyDescent="0.25">
      <c r="C2330" s="34"/>
      <c r="D2330" s="10"/>
    </row>
    <row r="2331" spans="3:4" x14ac:dyDescent="0.25">
      <c r="C2331" s="34"/>
      <c r="D2331" s="10"/>
    </row>
    <row r="2332" spans="3:4" x14ac:dyDescent="0.25">
      <c r="C2332" s="34"/>
      <c r="D2332" s="10"/>
    </row>
    <row r="2333" spans="3:4" x14ac:dyDescent="0.25">
      <c r="C2333" s="34"/>
      <c r="D2333" s="10"/>
    </row>
    <row r="2334" spans="3:4" x14ac:dyDescent="0.25">
      <c r="C2334" s="34"/>
      <c r="D2334" s="10"/>
    </row>
    <row r="2335" spans="3:4" x14ac:dyDescent="0.25">
      <c r="C2335" s="34"/>
      <c r="D2335" s="10"/>
    </row>
    <row r="2336" spans="3:4" x14ac:dyDescent="0.25">
      <c r="C2336" s="34"/>
      <c r="D2336" s="10"/>
    </row>
    <row r="2337" spans="3:4" x14ac:dyDescent="0.25">
      <c r="C2337" s="34"/>
      <c r="D2337" s="10"/>
    </row>
    <row r="2338" spans="3:4" x14ac:dyDescent="0.25">
      <c r="C2338" s="34"/>
      <c r="D2338" s="10"/>
    </row>
    <row r="2339" spans="3:4" x14ac:dyDescent="0.25">
      <c r="C2339" s="34"/>
      <c r="D2339" s="10"/>
    </row>
    <row r="2340" spans="3:4" x14ac:dyDescent="0.25">
      <c r="C2340" s="34"/>
      <c r="D2340" s="10"/>
    </row>
    <row r="2341" spans="3:4" x14ac:dyDescent="0.25">
      <c r="C2341" s="34"/>
      <c r="D2341" s="10"/>
    </row>
    <row r="2342" spans="3:4" x14ac:dyDescent="0.25">
      <c r="C2342" s="34"/>
      <c r="D2342" s="10"/>
    </row>
    <row r="2343" spans="3:4" x14ac:dyDescent="0.25">
      <c r="C2343" s="34"/>
      <c r="D2343" s="10"/>
    </row>
    <row r="2344" spans="3:4" x14ac:dyDescent="0.25">
      <c r="C2344" s="34"/>
      <c r="D2344" s="10"/>
    </row>
    <row r="2345" spans="3:4" x14ac:dyDescent="0.25">
      <c r="C2345" s="34"/>
      <c r="D2345" s="10"/>
    </row>
    <row r="2346" spans="3:4" x14ac:dyDescent="0.25">
      <c r="C2346" s="34"/>
      <c r="D2346" s="10"/>
    </row>
    <row r="2347" spans="3:4" x14ac:dyDescent="0.25">
      <c r="C2347" s="34"/>
      <c r="D2347" s="10"/>
    </row>
    <row r="2348" spans="3:4" x14ac:dyDescent="0.25">
      <c r="C2348" s="34"/>
      <c r="D2348" s="10"/>
    </row>
    <row r="2349" spans="3:4" x14ac:dyDescent="0.25">
      <c r="C2349" s="34"/>
      <c r="D2349" s="10"/>
    </row>
    <row r="2350" spans="3:4" x14ac:dyDescent="0.25">
      <c r="C2350" s="34"/>
      <c r="D2350" s="10"/>
    </row>
    <row r="2351" spans="3:4" x14ac:dyDescent="0.25">
      <c r="C2351" s="34"/>
      <c r="D2351" s="10"/>
    </row>
    <row r="2352" spans="3:4" x14ac:dyDescent="0.25">
      <c r="C2352" s="34"/>
      <c r="D2352" s="10"/>
    </row>
    <row r="2353" spans="3:4" x14ac:dyDescent="0.25">
      <c r="C2353" s="34"/>
      <c r="D2353" s="10"/>
    </row>
    <row r="2354" spans="3:4" x14ac:dyDescent="0.25">
      <c r="C2354" s="34"/>
      <c r="D2354" s="10"/>
    </row>
    <row r="2355" spans="3:4" x14ac:dyDescent="0.25">
      <c r="C2355" s="34"/>
      <c r="D2355" s="10"/>
    </row>
    <row r="2356" spans="3:4" x14ac:dyDescent="0.25">
      <c r="C2356" s="34"/>
      <c r="D2356" s="10"/>
    </row>
    <row r="2357" spans="3:4" x14ac:dyDescent="0.25">
      <c r="C2357" s="34"/>
      <c r="D2357" s="10"/>
    </row>
    <row r="2358" spans="3:4" x14ac:dyDescent="0.25">
      <c r="C2358" s="34"/>
      <c r="D2358" s="10"/>
    </row>
    <row r="2359" spans="3:4" x14ac:dyDescent="0.25">
      <c r="C2359" s="34"/>
      <c r="D2359" s="10"/>
    </row>
    <row r="2360" spans="3:4" x14ac:dyDescent="0.25">
      <c r="C2360" s="34"/>
      <c r="D2360" s="10"/>
    </row>
    <row r="2361" spans="3:4" x14ac:dyDescent="0.25">
      <c r="C2361" s="34"/>
      <c r="D2361" s="10"/>
    </row>
    <row r="2362" spans="3:4" x14ac:dyDescent="0.25">
      <c r="C2362" s="34"/>
      <c r="D2362" s="10"/>
    </row>
    <row r="2363" spans="3:4" x14ac:dyDescent="0.25">
      <c r="C2363" s="34"/>
      <c r="D2363" s="10"/>
    </row>
    <row r="2364" spans="3:4" x14ac:dyDescent="0.25">
      <c r="C2364" s="34"/>
      <c r="D2364" s="10"/>
    </row>
    <row r="2365" spans="3:4" x14ac:dyDescent="0.25">
      <c r="C2365" s="34"/>
      <c r="D2365" s="10"/>
    </row>
    <row r="2366" spans="3:4" x14ac:dyDescent="0.25">
      <c r="C2366" s="34"/>
      <c r="D2366" s="10"/>
    </row>
    <row r="2367" spans="3:4" x14ac:dyDescent="0.25">
      <c r="C2367" s="34"/>
      <c r="D2367" s="10"/>
    </row>
    <row r="2368" spans="3:4" x14ac:dyDescent="0.25">
      <c r="C2368" s="34"/>
      <c r="D2368" s="10"/>
    </row>
    <row r="2369" spans="3:4" x14ac:dyDescent="0.25">
      <c r="C2369" s="34"/>
      <c r="D2369" s="10"/>
    </row>
    <row r="2370" spans="3:4" x14ac:dyDescent="0.25">
      <c r="C2370" s="34"/>
      <c r="D2370" s="10"/>
    </row>
    <row r="2371" spans="3:4" x14ac:dyDescent="0.25">
      <c r="C2371" s="34"/>
      <c r="D2371" s="10"/>
    </row>
    <row r="2372" spans="3:4" x14ac:dyDescent="0.25">
      <c r="C2372" s="34"/>
      <c r="D2372" s="10"/>
    </row>
    <row r="2373" spans="3:4" x14ac:dyDescent="0.25">
      <c r="C2373" s="34"/>
      <c r="D2373" s="10"/>
    </row>
    <row r="2374" spans="3:4" x14ac:dyDescent="0.25">
      <c r="C2374" s="34"/>
      <c r="D2374" s="10"/>
    </row>
    <row r="2375" spans="3:4" x14ac:dyDescent="0.25">
      <c r="C2375" s="34"/>
      <c r="D2375" s="10"/>
    </row>
    <row r="2376" spans="3:4" x14ac:dyDescent="0.25">
      <c r="C2376" s="34"/>
      <c r="D2376" s="10"/>
    </row>
    <row r="2377" spans="3:4" x14ac:dyDescent="0.25">
      <c r="C2377" s="34"/>
      <c r="D2377" s="10"/>
    </row>
    <row r="2378" spans="3:4" x14ac:dyDescent="0.25">
      <c r="C2378" s="34"/>
      <c r="D2378" s="10"/>
    </row>
    <row r="2379" spans="3:4" x14ac:dyDescent="0.25">
      <c r="C2379" s="34"/>
      <c r="D2379" s="10"/>
    </row>
    <row r="2380" spans="3:4" x14ac:dyDescent="0.25">
      <c r="C2380" s="34"/>
      <c r="D2380" s="10"/>
    </row>
    <row r="2381" spans="3:4" x14ac:dyDescent="0.25">
      <c r="C2381" s="34"/>
      <c r="D2381" s="10"/>
    </row>
    <row r="2382" spans="3:4" x14ac:dyDescent="0.25">
      <c r="C2382" s="34"/>
      <c r="D2382" s="10"/>
    </row>
    <row r="2383" spans="3:4" x14ac:dyDescent="0.25">
      <c r="C2383" s="34"/>
      <c r="D2383" s="10"/>
    </row>
    <row r="2384" spans="3:4" x14ac:dyDescent="0.25">
      <c r="C2384" s="34"/>
      <c r="D2384" s="10"/>
    </row>
    <row r="2385" spans="3:4" x14ac:dyDescent="0.25">
      <c r="C2385" s="34"/>
      <c r="D2385" s="10"/>
    </row>
    <row r="2386" spans="3:4" x14ac:dyDescent="0.25">
      <c r="C2386" s="34"/>
      <c r="D2386" s="10"/>
    </row>
    <row r="2387" spans="3:4" x14ac:dyDescent="0.25">
      <c r="C2387" s="34"/>
      <c r="D2387" s="10"/>
    </row>
    <row r="2388" spans="3:4" x14ac:dyDescent="0.25">
      <c r="C2388" s="34"/>
      <c r="D2388" s="10"/>
    </row>
    <row r="2389" spans="3:4" x14ac:dyDescent="0.25">
      <c r="C2389" s="34"/>
      <c r="D2389" s="10"/>
    </row>
    <row r="2390" spans="3:4" x14ac:dyDescent="0.25">
      <c r="C2390" s="34"/>
      <c r="D2390" s="10"/>
    </row>
    <row r="2391" spans="3:4" x14ac:dyDescent="0.25">
      <c r="C2391" s="34"/>
      <c r="D2391" s="10"/>
    </row>
    <row r="2392" spans="3:4" x14ac:dyDescent="0.25">
      <c r="C2392" s="34"/>
      <c r="D2392" s="10"/>
    </row>
    <row r="2393" spans="3:4" x14ac:dyDescent="0.25">
      <c r="C2393" s="34"/>
      <c r="D2393" s="10"/>
    </row>
    <row r="2394" spans="3:4" x14ac:dyDescent="0.25">
      <c r="C2394" s="34"/>
      <c r="D2394" s="10"/>
    </row>
    <row r="2395" spans="3:4" x14ac:dyDescent="0.25">
      <c r="C2395" s="34"/>
      <c r="D2395" s="10"/>
    </row>
    <row r="2396" spans="3:4" x14ac:dyDescent="0.25">
      <c r="C2396" s="34"/>
      <c r="D2396" s="10"/>
    </row>
    <row r="2397" spans="3:4" x14ac:dyDescent="0.25">
      <c r="C2397" s="34"/>
      <c r="D2397" s="10"/>
    </row>
    <row r="2398" spans="3:4" x14ac:dyDescent="0.25">
      <c r="C2398" s="34"/>
      <c r="D2398" s="10"/>
    </row>
    <row r="2399" spans="3:4" x14ac:dyDescent="0.25">
      <c r="C2399" s="34"/>
      <c r="D2399" s="10"/>
    </row>
    <row r="2400" spans="3:4" x14ac:dyDescent="0.25">
      <c r="C2400" s="34"/>
      <c r="D2400" s="10"/>
    </row>
    <row r="2401" spans="3:4" x14ac:dyDescent="0.25">
      <c r="C2401" s="34"/>
      <c r="D2401" s="10"/>
    </row>
    <row r="2402" spans="3:4" x14ac:dyDescent="0.25">
      <c r="C2402" s="34"/>
      <c r="D2402" s="10"/>
    </row>
    <row r="2403" spans="3:4" x14ac:dyDescent="0.25">
      <c r="C2403" s="34"/>
      <c r="D2403" s="10"/>
    </row>
    <row r="2404" spans="3:4" x14ac:dyDescent="0.25">
      <c r="C2404" s="34"/>
      <c r="D2404" s="10"/>
    </row>
    <row r="2405" spans="3:4" x14ac:dyDescent="0.25">
      <c r="C2405" s="34"/>
      <c r="D2405" s="10"/>
    </row>
    <row r="2406" spans="3:4" x14ac:dyDescent="0.25">
      <c r="C2406" s="34"/>
      <c r="D2406" s="10"/>
    </row>
    <row r="2407" spans="3:4" x14ac:dyDescent="0.25">
      <c r="C2407" s="34"/>
      <c r="D2407" s="10"/>
    </row>
    <row r="2408" spans="3:4" x14ac:dyDescent="0.25">
      <c r="C2408" s="34"/>
      <c r="D2408" s="10"/>
    </row>
    <row r="2409" spans="3:4" x14ac:dyDescent="0.25">
      <c r="C2409" s="34"/>
      <c r="D2409" s="10"/>
    </row>
    <row r="2410" spans="3:4" x14ac:dyDescent="0.25">
      <c r="C2410" s="34"/>
      <c r="D2410" s="10"/>
    </row>
    <row r="2411" spans="3:4" x14ac:dyDescent="0.25">
      <c r="C2411" s="34"/>
      <c r="D2411" s="10"/>
    </row>
    <row r="2412" spans="3:4" x14ac:dyDescent="0.25">
      <c r="C2412" s="34"/>
      <c r="D2412" s="10"/>
    </row>
    <row r="2413" spans="3:4" x14ac:dyDescent="0.25">
      <c r="C2413" s="34"/>
      <c r="D2413" s="10"/>
    </row>
    <row r="2414" spans="3:4" x14ac:dyDescent="0.25">
      <c r="C2414" s="34"/>
      <c r="D2414" s="10"/>
    </row>
    <row r="2415" spans="3:4" x14ac:dyDescent="0.25">
      <c r="C2415" s="34"/>
      <c r="D2415" s="10"/>
    </row>
    <row r="2416" spans="3:4" x14ac:dyDescent="0.25">
      <c r="C2416" s="34"/>
      <c r="D2416" s="10"/>
    </row>
    <row r="2417" spans="3:4" x14ac:dyDescent="0.25">
      <c r="C2417" s="34"/>
      <c r="D2417" s="10"/>
    </row>
    <row r="2418" spans="3:4" x14ac:dyDescent="0.25">
      <c r="C2418" s="34"/>
      <c r="D2418" s="10"/>
    </row>
    <row r="2419" spans="3:4" x14ac:dyDescent="0.25">
      <c r="C2419" s="34"/>
      <c r="D2419" s="10"/>
    </row>
    <row r="2420" spans="3:4" x14ac:dyDescent="0.25">
      <c r="C2420" s="34"/>
      <c r="D2420" s="10"/>
    </row>
    <row r="2421" spans="3:4" x14ac:dyDescent="0.25">
      <c r="C2421" s="34"/>
      <c r="D2421" s="10"/>
    </row>
    <row r="2422" spans="3:4" x14ac:dyDescent="0.25">
      <c r="C2422" s="34"/>
      <c r="D2422" s="10"/>
    </row>
    <row r="2423" spans="3:4" x14ac:dyDescent="0.25">
      <c r="C2423" s="34"/>
      <c r="D2423" s="10"/>
    </row>
    <row r="2424" spans="3:4" x14ac:dyDescent="0.25">
      <c r="C2424" s="34"/>
      <c r="D2424" s="10"/>
    </row>
    <row r="2425" spans="3:4" x14ac:dyDescent="0.25">
      <c r="C2425" s="34"/>
      <c r="D2425" s="10"/>
    </row>
    <row r="2426" spans="3:4" x14ac:dyDescent="0.25">
      <c r="C2426" s="34"/>
      <c r="D2426" s="10"/>
    </row>
    <row r="2427" spans="3:4" x14ac:dyDescent="0.25">
      <c r="C2427" s="34"/>
      <c r="D2427" s="10"/>
    </row>
    <row r="2428" spans="3:4" x14ac:dyDescent="0.25">
      <c r="C2428" s="34"/>
      <c r="D2428" s="10"/>
    </row>
    <row r="2429" spans="3:4" x14ac:dyDescent="0.25">
      <c r="C2429" s="34"/>
      <c r="D2429" s="10"/>
    </row>
    <row r="2430" spans="3:4" x14ac:dyDescent="0.25">
      <c r="C2430" s="34"/>
      <c r="D2430" s="10"/>
    </row>
    <row r="2431" spans="3:4" x14ac:dyDescent="0.25">
      <c r="C2431" s="34"/>
      <c r="D2431" s="10"/>
    </row>
    <row r="2432" spans="3:4" x14ac:dyDescent="0.25">
      <c r="C2432" s="34"/>
      <c r="D2432" s="10"/>
    </row>
    <row r="2433" spans="3:4" x14ac:dyDescent="0.25">
      <c r="C2433" s="34"/>
      <c r="D2433" s="10"/>
    </row>
    <row r="2434" spans="3:4" x14ac:dyDescent="0.25">
      <c r="C2434" s="34"/>
      <c r="D2434" s="10"/>
    </row>
    <row r="2435" spans="3:4" x14ac:dyDescent="0.25">
      <c r="C2435" s="34"/>
      <c r="D2435" s="10"/>
    </row>
    <row r="2436" spans="3:4" x14ac:dyDescent="0.25">
      <c r="C2436" s="34"/>
      <c r="D2436" s="10"/>
    </row>
    <row r="2437" spans="3:4" x14ac:dyDescent="0.25">
      <c r="C2437" s="34"/>
      <c r="D2437" s="10"/>
    </row>
    <row r="2438" spans="3:4" x14ac:dyDescent="0.25">
      <c r="C2438" s="34"/>
      <c r="D2438" s="10"/>
    </row>
    <row r="2439" spans="3:4" x14ac:dyDescent="0.25">
      <c r="C2439" s="34"/>
      <c r="D2439" s="10"/>
    </row>
    <row r="2440" spans="3:4" x14ac:dyDescent="0.25">
      <c r="C2440" s="34"/>
      <c r="D2440" s="10"/>
    </row>
    <row r="2441" spans="3:4" x14ac:dyDescent="0.25">
      <c r="C2441" s="34"/>
      <c r="D2441" s="10"/>
    </row>
    <row r="2442" spans="3:4" x14ac:dyDescent="0.25">
      <c r="C2442" s="34"/>
      <c r="D2442" s="10"/>
    </row>
    <row r="2443" spans="3:4" x14ac:dyDescent="0.25">
      <c r="C2443" s="34"/>
      <c r="D2443" s="10"/>
    </row>
    <row r="2444" spans="3:4" x14ac:dyDescent="0.25">
      <c r="C2444" s="34"/>
      <c r="D2444" s="10"/>
    </row>
    <row r="2445" spans="3:4" x14ac:dyDescent="0.25">
      <c r="C2445" s="34"/>
      <c r="D2445" s="10"/>
    </row>
    <row r="2446" spans="3:4" x14ac:dyDescent="0.25">
      <c r="C2446" s="34"/>
      <c r="D2446" s="10"/>
    </row>
    <row r="2447" spans="3:4" x14ac:dyDescent="0.25">
      <c r="C2447" s="34"/>
      <c r="D2447" s="10"/>
    </row>
    <row r="2448" spans="3:4" x14ac:dyDescent="0.25">
      <c r="C2448" s="34"/>
      <c r="D2448" s="10"/>
    </row>
    <row r="2449" spans="3:4" x14ac:dyDescent="0.25">
      <c r="C2449" s="34"/>
      <c r="D2449" s="10"/>
    </row>
    <row r="2450" spans="3:4" x14ac:dyDescent="0.25">
      <c r="C2450" s="34"/>
      <c r="D2450" s="10"/>
    </row>
    <row r="2451" spans="3:4" x14ac:dyDescent="0.25">
      <c r="C2451" s="34"/>
      <c r="D2451" s="10"/>
    </row>
    <row r="2452" spans="3:4" x14ac:dyDescent="0.25">
      <c r="C2452" s="34"/>
      <c r="D2452" s="10"/>
    </row>
    <row r="2453" spans="3:4" x14ac:dyDescent="0.25">
      <c r="C2453" s="34"/>
      <c r="D2453" s="10"/>
    </row>
    <row r="2454" spans="3:4" x14ac:dyDescent="0.25">
      <c r="C2454" s="34"/>
      <c r="D2454" s="10"/>
    </row>
    <row r="2455" spans="3:4" x14ac:dyDescent="0.25">
      <c r="C2455" s="34"/>
      <c r="D2455" s="10"/>
    </row>
    <row r="2456" spans="3:4" x14ac:dyDescent="0.25">
      <c r="C2456" s="34"/>
      <c r="D2456" s="10"/>
    </row>
    <row r="2457" spans="3:4" x14ac:dyDescent="0.25">
      <c r="C2457" s="34"/>
      <c r="D2457" s="10"/>
    </row>
    <row r="2458" spans="3:4" x14ac:dyDescent="0.25">
      <c r="C2458" s="34"/>
      <c r="D2458" s="10"/>
    </row>
    <row r="2459" spans="3:4" x14ac:dyDescent="0.25">
      <c r="C2459" s="34"/>
      <c r="D2459" s="10"/>
    </row>
    <row r="2460" spans="3:4" x14ac:dyDescent="0.25">
      <c r="C2460" s="34"/>
      <c r="D2460" s="10"/>
    </row>
    <row r="2461" spans="3:4" x14ac:dyDescent="0.25">
      <c r="C2461" s="34"/>
      <c r="D2461" s="10"/>
    </row>
    <row r="2462" spans="3:4" x14ac:dyDescent="0.25">
      <c r="C2462" s="34"/>
      <c r="D2462" s="10"/>
    </row>
    <row r="2463" spans="3:4" x14ac:dyDescent="0.25">
      <c r="C2463" s="34"/>
      <c r="D2463" s="10"/>
    </row>
    <row r="2464" spans="3:4" x14ac:dyDescent="0.25">
      <c r="C2464" s="34"/>
      <c r="D2464" s="10"/>
    </row>
    <row r="2465" spans="3:4" x14ac:dyDescent="0.25">
      <c r="C2465" s="34"/>
      <c r="D2465" s="10"/>
    </row>
    <row r="2466" spans="3:4" x14ac:dyDescent="0.25">
      <c r="C2466" s="34"/>
      <c r="D2466" s="10"/>
    </row>
    <row r="2467" spans="3:4" x14ac:dyDescent="0.25">
      <c r="C2467" s="34"/>
      <c r="D2467" s="10"/>
    </row>
    <row r="2468" spans="3:4" x14ac:dyDescent="0.25">
      <c r="C2468" s="34"/>
      <c r="D2468" s="10"/>
    </row>
    <row r="2469" spans="3:4" x14ac:dyDescent="0.25">
      <c r="C2469" s="34"/>
      <c r="D2469" s="10"/>
    </row>
    <row r="2470" spans="3:4" x14ac:dyDescent="0.25">
      <c r="C2470" s="34"/>
      <c r="D2470" s="10"/>
    </row>
    <row r="2471" spans="3:4" x14ac:dyDescent="0.25">
      <c r="C2471" s="34"/>
      <c r="D2471" s="10"/>
    </row>
    <row r="2472" spans="3:4" x14ac:dyDescent="0.25">
      <c r="C2472" s="34"/>
      <c r="D2472" s="10"/>
    </row>
    <row r="2473" spans="3:4" x14ac:dyDescent="0.25">
      <c r="C2473" s="34"/>
      <c r="D2473" s="10"/>
    </row>
    <row r="2474" spans="3:4" x14ac:dyDescent="0.25">
      <c r="C2474" s="34"/>
      <c r="D2474" s="10"/>
    </row>
    <row r="2475" spans="3:4" x14ac:dyDescent="0.25">
      <c r="C2475" s="34"/>
      <c r="D2475" s="10"/>
    </row>
    <row r="2476" spans="3:4" x14ac:dyDescent="0.25">
      <c r="C2476" s="34"/>
      <c r="D2476" s="10"/>
    </row>
    <row r="2477" spans="3:4" x14ac:dyDescent="0.25">
      <c r="C2477" s="34"/>
      <c r="D2477" s="10"/>
    </row>
    <row r="2478" spans="3:4" x14ac:dyDescent="0.25">
      <c r="C2478" s="34"/>
      <c r="D2478" s="10"/>
    </row>
    <row r="2479" spans="3:4" x14ac:dyDescent="0.25">
      <c r="C2479" s="34"/>
      <c r="D2479" s="10"/>
    </row>
    <row r="2480" spans="3:4" x14ac:dyDescent="0.25">
      <c r="C2480" s="34"/>
      <c r="D2480" s="10"/>
    </row>
    <row r="2481" spans="3:4" x14ac:dyDescent="0.25">
      <c r="C2481" s="34"/>
      <c r="D2481" s="10"/>
    </row>
    <row r="2482" spans="3:4" x14ac:dyDescent="0.25">
      <c r="C2482" s="34"/>
      <c r="D2482" s="10"/>
    </row>
    <row r="2483" spans="3:4" x14ac:dyDescent="0.25">
      <c r="C2483" s="34"/>
      <c r="D2483" s="10"/>
    </row>
    <row r="2484" spans="3:4" x14ac:dyDescent="0.25">
      <c r="C2484" s="34"/>
      <c r="D2484" s="10"/>
    </row>
    <row r="2485" spans="3:4" x14ac:dyDescent="0.25">
      <c r="C2485" s="34"/>
      <c r="D2485" s="10"/>
    </row>
    <row r="2486" spans="3:4" x14ac:dyDescent="0.25">
      <c r="C2486" s="34"/>
      <c r="D2486" s="10"/>
    </row>
    <row r="2487" spans="3:4" x14ac:dyDescent="0.25">
      <c r="C2487" s="34"/>
      <c r="D2487" s="10"/>
    </row>
    <row r="2488" spans="3:4" x14ac:dyDescent="0.25">
      <c r="C2488" s="34"/>
      <c r="D2488" s="10"/>
    </row>
    <row r="2489" spans="3:4" x14ac:dyDescent="0.25">
      <c r="C2489" s="34"/>
      <c r="D2489" s="10"/>
    </row>
    <row r="2490" spans="3:4" x14ac:dyDescent="0.25">
      <c r="C2490" s="34"/>
      <c r="D2490" s="10"/>
    </row>
    <row r="2491" spans="3:4" x14ac:dyDescent="0.25">
      <c r="C2491" s="34"/>
      <c r="D2491" s="10"/>
    </row>
    <row r="2492" spans="3:4" x14ac:dyDescent="0.25">
      <c r="C2492" s="34"/>
      <c r="D2492" s="10"/>
    </row>
    <row r="2493" spans="3:4" x14ac:dyDescent="0.25">
      <c r="C2493" s="34"/>
      <c r="D2493" s="10"/>
    </row>
    <row r="2494" spans="3:4" x14ac:dyDescent="0.25">
      <c r="C2494" s="34"/>
      <c r="D2494" s="10"/>
    </row>
    <row r="2495" spans="3:4" x14ac:dyDescent="0.25">
      <c r="C2495" s="34"/>
      <c r="D2495" s="10"/>
    </row>
    <row r="2496" spans="3:4" x14ac:dyDescent="0.25">
      <c r="C2496" s="34"/>
      <c r="D2496" s="10"/>
    </row>
    <row r="2497" spans="3:4" x14ac:dyDescent="0.25">
      <c r="C2497" s="34"/>
      <c r="D2497" s="10"/>
    </row>
    <row r="2498" spans="3:4" x14ac:dyDescent="0.25">
      <c r="C2498" s="34"/>
      <c r="D2498" s="10"/>
    </row>
    <row r="2499" spans="3:4" x14ac:dyDescent="0.25">
      <c r="C2499" s="34"/>
      <c r="D2499" s="10"/>
    </row>
    <row r="2500" spans="3:4" x14ac:dyDescent="0.25">
      <c r="C2500" s="34"/>
      <c r="D2500" s="10"/>
    </row>
    <row r="2501" spans="3:4" x14ac:dyDescent="0.25">
      <c r="C2501" s="34"/>
      <c r="D2501" s="10"/>
    </row>
    <row r="2502" spans="3:4" x14ac:dyDescent="0.25">
      <c r="C2502" s="34"/>
      <c r="D2502" s="10"/>
    </row>
    <row r="2503" spans="3:4" x14ac:dyDescent="0.25">
      <c r="C2503" s="34"/>
      <c r="D2503" s="10"/>
    </row>
    <row r="2504" spans="3:4" x14ac:dyDescent="0.25">
      <c r="C2504" s="34"/>
      <c r="D2504" s="10"/>
    </row>
    <row r="2505" spans="3:4" x14ac:dyDescent="0.25">
      <c r="C2505" s="34"/>
      <c r="D2505" s="10"/>
    </row>
    <row r="2506" spans="3:4" x14ac:dyDescent="0.25">
      <c r="C2506" s="34"/>
      <c r="D2506" s="10"/>
    </row>
    <row r="2507" spans="3:4" x14ac:dyDescent="0.25">
      <c r="C2507" s="34"/>
      <c r="D2507" s="10"/>
    </row>
    <row r="2508" spans="3:4" x14ac:dyDescent="0.25">
      <c r="C2508" s="34"/>
      <c r="D2508" s="10"/>
    </row>
    <row r="2509" spans="3:4" x14ac:dyDescent="0.25">
      <c r="C2509" s="34"/>
      <c r="D2509" s="10"/>
    </row>
    <row r="2510" spans="3:4" x14ac:dyDescent="0.25">
      <c r="C2510" s="34"/>
      <c r="D2510" s="10"/>
    </row>
    <row r="2511" spans="3:4" x14ac:dyDescent="0.25">
      <c r="C2511" s="34"/>
      <c r="D2511" s="10"/>
    </row>
    <row r="2512" spans="3:4" x14ac:dyDescent="0.25">
      <c r="C2512" s="34"/>
      <c r="D2512" s="10"/>
    </row>
    <row r="2513" spans="3:4" x14ac:dyDescent="0.25">
      <c r="C2513" s="34"/>
      <c r="D2513" s="10"/>
    </row>
    <row r="2514" spans="3:4" x14ac:dyDescent="0.25">
      <c r="C2514" s="34"/>
      <c r="D2514" s="10"/>
    </row>
    <row r="2515" spans="3:4" x14ac:dyDescent="0.25">
      <c r="C2515" s="34"/>
      <c r="D2515" s="10"/>
    </row>
    <row r="2516" spans="3:4" x14ac:dyDescent="0.25">
      <c r="C2516" s="34"/>
      <c r="D2516" s="10"/>
    </row>
    <row r="2517" spans="3:4" x14ac:dyDescent="0.25">
      <c r="C2517" s="34"/>
      <c r="D2517" s="10"/>
    </row>
    <row r="2518" spans="3:4" x14ac:dyDescent="0.25">
      <c r="C2518" s="34"/>
      <c r="D2518" s="10"/>
    </row>
    <row r="2519" spans="3:4" x14ac:dyDescent="0.25">
      <c r="C2519" s="34"/>
      <c r="D2519" s="10"/>
    </row>
    <row r="2520" spans="3:4" x14ac:dyDescent="0.25">
      <c r="C2520" s="34"/>
      <c r="D2520" s="10"/>
    </row>
    <row r="2521" spans="3:4" x14ac:dyDescent="0.25">
      <c r="C2521" s="34"/>
      <c r="D2521" s="10"/>
    </row>
    <row r="2522" spans="3:4" x14ac:dyDescent="0.25">
      <c r="C2522" s="34"/>
      <c r="D2522" s="10"/>
    </row>
    <row r="2523" spans="3:4" x14ac:dyDescent="0.25">
      <c r="C2523" s="34"/>
      <c r="D2523" s="10"/>
    </row>
    <row r="2524" spans="3:4" x14ac:dyDescent="0.25">
      <c r="C2524" s="34"/>
      <c r="D2524" s="10"/>
    </row>
    <row r="2525" spans="3:4" x14ac:dyDescent="0.25">
      <c r="C2525" s="34"/>
      <c r="D2525" s="10"/>
    </row>
    <row r="2526" spans="3:4" x14ac:dyDescent="0.25">
      <c r="C2526" s="34"/>
      <c r="D2526" s="10"/>
    </row>
    <row r="2527" spans="3:4" x14ac:dyDescent="0.25">
      <c r="C2527" s="34"/>
      <c r="D2527" s="10"/>
    </row>
    <row r="2528" spans="3:4" x14ac:dyDescent="0.25">
      <c r="C2528" s="34"/>
      <c r="D2528" s="10"/>
    </row>
    <row r="2529" spans="3:4" x14ac:dyDescent="0.25">
      <c r="C2529" s="34"/>
      <c r="D2529" s="10"/>
    </row>
    <row r="2530" spans="3:4" x14ac:dyDescent="0.25">
      <c r="C2530" s="34"/>
      <c r="D2530" s="10"/>
    </row>
    <row r="2531" spans="3:4" x14ac:dyDescent="0.25">
      <c r="C2531" s="34"/>
      <c r="D2531" s="10"/>
    </row>
    <row r="2532" spans="3:4" x14ac:dyDescent="0.25">
      <c r="C2532" s="34"/>
      <c r="D2532" s="10"/>
    </row>
    <row r="2533" spans="3:4" x14ac:dyDescent="0.25">
      <c r="C2533" s="34"/>
      <c r="D2533" s="10"/>
    </row>
    <row r="2534" spans="3:4" x14ac:dyDescent="0.25">
      <c r="C2534" s="34"/>
      <c r="D2534" s="10"/>
    </row>
    <row r="2535" spans="3:4" x14ac:dyDescent="0.25">
      <c r="C2535" s="34"/>
      <c r="D2535" s="10"/>
    </row>
    <row r="2536" spans="3:4" x14ac:dyDescent="0.25">
      <c r="C2536" s="34"/>
      <c r="D2536" s="10"/>
    </row>
    <row r="2537" spans="3:4" x14ac:dyDescent="0.25">
      <c r="C2537" s="34"/>
      <c r="D2537" s="10"/>
    </row>
    <row r="2538" spans="3:4" x14ac:dyDescent="0.25">
      <c r="C2538" s="34"/>
      <c r="D2538" s="10"/>
    </row>
    <row r="2539" spans="3:4" x14ac:dyDescent="0.25">
      <c r="C2539" s="34"/>
      <c r="D2539" s="10"/>
    </row>
    <row r="2540" spans="3:4" x14ac:dyDescent="0.25">
      <c r="C2540" s="34"/>
      <c r="D2540" s="10"/>
    </row>
    <row r="2541" spans="3:4" x14ac:dyDescent="0.25">
      <c r="C2541" s="34"/>
      <c r="D2541" s="10"/>
    </row>
    <row r="2542" spans="3:4" x14ac:dyDescent="0.25">
      <c r="C2542" s="34"/>
      <c r="D2542" s="10"/>
    </row>
    <row r="2543" spans="3:4" x14ac:dyDescent="0.25">
      <c r="C2543" s="34"/>
      <c r="D2543" s="10"/>
    </row>
    <row r="2544" spans="3:4" x14ac:dyDescent="0.25">
      <c r="C2544" s="34"/>
      <c r="D2544" s="10"/>
    </row>
    <row r="2545" spans="3:4" x14ac:dyDescent="0.25">
      <c r="C2545" s="34"/>
      <c r="D2545" s="10"/>
    </row>
    <row r="2546" spans="3:4" x14ac:dyDescent="0.25">
      <c r="C2546" s="34"/>
      <c r="D2546" s="10"/>
    </row>
    <row r="2547" spans="3:4" x14ac:dyDescent="0.25">
      <c r="C2547" s="34"/>
      <c r="D2547" s="10"/>
    </row>
    <row r="2548" spans="3:4" x14ac:dyDescent="0.25">
      <c r="C2548" s="34"/>
      <c r="D2548" s="10"/>
    </row>
    <row r="2549" spans="3:4" x14ac:dyDescent="0.25">
      <c r="C2549" s="34"/>
      <c r="D2549" s="10"/>
    </row>
    <row r="2550" spans="3:4" x14ac:dyDescent="0.25">
      <c r="C2550" s="34"/>
      <c r="D2550" s="10"/>
    </row>
    <row r="2551" spans="3:4" x14ac:dyDescent="0.25">
      <c r="C2551" s="34"/>
      <c r="D2551" s="10"/>
    </row>
    <row r="2552" spans="3:4" x14ac:dyDescent="0.25">
      <c r="C2552" s="34"/>
      <c r="D2552" s="10"/>
    </row>
    <row r="2553" spans="3:4" x14ac:dyDescent="0.25">
      <c r="C2553" s="34"/>
      <c r="D2553" s="10"/>
    </row>
    <row r="2554" spans="3:4" x14ac:dyDescent="0.25">
      <c r="C2554" s="34"/>
      <c r="D2554" s="10"/>
    </row>
    <row r="2555" spans="3:4" x14ac:dyDescent="0.25">
      <c r="C2555" s="34"/>
      <c r="D2555" s="10"/>
    </row>
    <row r="2556" spans="3:4" x14ac:dyDescent="0.25">
      <c r="C2556" s="34"/>
      <c r="D2556" s="10"/>
    </row>
    <row r="2557" spans="3:4" x14ac:dyDescent="0.25">
      <c r="C2557" s="34"/>
      <c r="D2557" s="10"/>
    </row>
    <row r="2558" spans="3:4" x14ac:dyDescent="0.25">
      <c r="C2558" s="34"/>
      <c r="D2558" s="10"/>
    </row>
    <row r="2559" spans="3:4" x14ac:dyDescent="0.25">
      <c r="C2559" s="34"/>
      <c r="D2559" s="10"/>
    </row>
    <row r="2560" spans="3:4" x14ac:dyDescent="0.25">
      <c r="C2560" s="34"/>
      <c r="D2560" s="10"/>
    </row>
    <row r="2561" spans="3:4" x14ac:dyDescent="0.25">
      <c r="C2561" s="34"/>
      <c r="D2561" s="10"/>
    </row>
    <row r="2562" spans="3:4" x14ac:dyDescent="0.25">
      <c r="C2562" s="34"/>
      <c r="D2562" s="10"/>
    </row>
    <row r="2563" spans="3:4" x14ac:dyDescent="0.25">
      <c r="C2563" s="34"/>
      <c r="D2563" s="10"/>
    </row>
    <row r="2564" spans="3:4" x14ac:dyDescent="0.25">
      <c r="C2564" s="34"/>
      <c r="D2564" s="10"/>
    </row>
    <row r="2565" spans="3:4" x14ac:dyDescent="0.25">
      <c r="C2565" s="34"/>
      <c r="D2565" s="10"/>
    </row>
    <row r="2566" spans="3:4" x14ac:dyDescent="0.25">
      <c r="C2566" s="34"/>
      <c r="D2566" s="10"/>
    </row>
    <row r="2567" spans="3:4" x14ac:dyDescent="0.25">
      <c r="C2567" s="34"/>
      <c r="D2567" s="10"/>
    </row>
    <row r="2568" spans="3:4" x14ac:dyDescent="0.25">
      <c r="C2568" s="34"/>
      <c r="D2568" s="10"/>
    </row>
    <row r="2569" spans="3:4" x14ac:dyDescent="0.25">
      <c r="C2569" s="34"/>
      <c r="D2569" s="10"/>
    </row>
    <row r="2570" spans="3:4" x14ac:dyDescent="0.25">
      <c r="C2570" s="34"/>
      <c r="D2570" s="10"/>
    </row>
    <row r="2571" spans="3:4" x14ac:dyDescent="0.25">
      <c r="C2571" s="34"/>
      <c r="D2571" s="10"/>
    </row>
    <row r="2572" spans="3:4" x14ac:dyDescent="0.25">
      <c r="C2572" s="34"/>
      <c r="D2572" s="10"/>
    </row>
    <row r="2573" spans="3:4" x14ac:dyDescent="0.25">
      <c r="C2573" s="34"/>
      <c r="D2573" s="10"/>
    </row>
    <row r="2574" spans="3:4" x14ac:dyDescent="0.25">
      <c r="C2574" s="34"/>
      <c r="D2574" s="10"/>
    </row>
    <row r="2575" spans="3:4" x14ac:dyDescent="0.25">
      <c r="C2575" s="34"/>
      <c r="D2575" s="10"/>
    </row>
    <row r="2576" spans="3:4" x14ac:dyDescent="0.25">
      <c r="C2576" s="34"/>
      <c r="D2576" s="10"/>
    </row>
    <row r="2577" spans="3:4" x14ac:dyDescent="0.25">
      <c r="C2577" s="34"/>
      <c r="D2577" s="10"/>
    </row>
    <row r="2578" spans="3:4" x14ac:dyDescent="0.25">
      <c r="C2578" s="34"/>
      <c r="D2578" s="10"/>
    </row>
    <row r="2579" spans="3:4" x14ac:dyDescent="0.25">
      <c r="C2579" s="34"/>
      <c r="D2579" s="10"/>
    </row>
    <row r="2580" spans="3:4" x14ac:dyDescent="0.25">
      <c r="C2580" s="34"/>
      <c r="D2580" s="10"/>
    </row>
    <row r="2581" spans="3:4" x14ac:dyDescent="0.25">
      <c r="C2581" s="34"/>
      <c r="D2581" s="10"/>
    </row>
    <row r="2582" spans="3:4" x14ac:dyDescent="0.25">
      <c r="C2582" s="34"/>
      <c r="D2582" s="10"/>
    </row>
    <row r="2583" spans="3:4" x14ac:dyDescent="0.25">
      <c r="C2583" s="34"/>
      <c r="D2583" s="10"/>
    </row>
    <row r="2584" spans="3:4" x14ac:dyDescent="0.25">
      <c r="C2584" s="34"/>
      <c r="D2584" s="10"/>
    </row>
    <row r="2585" spans="3:4" x14ac:dyDescent="0.25">
      <c r="C2585" s="34"/>
      <c r="D2585" s="10"/>
    </row>
    <row r="2586" spans="3:4" x14ac:dyDescent="0.25">
      <c r="C2586" s="34"/>
      <c r="D2586" s="10"/>
    </row>
    <row r="2587" spans="3:4" x14ac:dyDescent="0.25">
      <c r="C2587" s="34"/>
      <c r="D2587" s="10"/>
    </row>
    <row r="2588" spans="3:4" x14ac:dyDescent="0.25">
      <c r="C2588" s="34"/>
      <c r="D2588" s="10"/>
    </row>
    <row r="2589" spans="3:4" x14ac:dyDescent="0.25">
      <c r="C2589" s="34"/>
      <c r="D2589" s="10"/>
    </row>
    <row r="2590" spans="3:4" x14ac:dyDescent="0.25">
      <c r="C2590" s="34"/>
      <c r="D2590" s="10"/>
    </row>
    <row r="2591" spans="3:4" x14ac:dyDescent="0.25">
      <c r="C2591" s="34"/>
      <c r="D2591" s="10"/>
    </row>
    <row r="2592" spans="3:4" x14ac:dyDescent="0.25">
      <c r="C2592" s="34"/>
      <c r="D2592" s="10"/>
    </row>
    <row r="2593" spans="3:4" x14ac:dyDescent="0.25">
      <c r="C2593" s="34"/>
      <c r="D2593" s="10"/>
    </row>
    <row r="2594" spans="3:4" x14ac:dyDescent="0.25">
      <c r="C2594" s="34"/>
      <c r="D2594" s="10"/>
    </row>
    <row r="2595" spans="3:4" x14ac:dyDescent="0.25">
      <c r="C2595" s="34"/>
      <c r="D2595" s="10"/>
    </row>
    <row r="2596" spans="3:4" x14ac:dyDescent="0.25">
      <c r="C2596" s="34"/>
      <c r="D2596" s="10"/>
    </row>
    <row r="2597" spans="3:4" x14ac:dyDescent="0.25">
      <c r="C2597" s="34"/>
      <c r="D2597" s="10"/>
    </row>
    <row r="2598" spans="3:4" x14ac:dyDescent="0.25">
      <c r="C2598" s="34"/>
      <c r="D2598" s="10"/>
    </row>
    <row r="2599" spans="3:4" x14ac:dyDescent="0.25">
      <c r="C2599" s="34"/>
      <c r="D2599" s="10"/>
    </row>
    <row r="2600" spans="3:4" x14ac:dyDescent="0.25">
      <c r="C2600" s="34"/>
      <c r="D2600" s="10"/>
    </row>
    <row r="2601" spans="3:4" x14ac:dyDescent="0.25">
      <c r="C2601" s="34"/>
      <c r="D2601" s="10"/>
    </row>
    <row r="2602" spans="3:4" x14ac:dyDescent="0.25">
      <c r="C2602" s="34"/>
      <c r="D2602" s="10"/>
    </row>
    <row r="2603" spans="3:4" x14ac:dyDescent="0.25">
      <c r="C2603" s="34"/>
      <c r="D2603" s="10"/>
    </row>
    <row r="2604" spans="3:4" x14ac:dyDescent="0.25">
      <c r="C2604" s="34"/>
      <c r="D2604" s="10"/>
    </row>
    <row r="2605" spans="3:4" x14ac:dyDescent="0.25">
      <c r="C2605" s="34"/>
      <c r="D2605" s="10"/>
    </row>
    <row r="2606" spans="3:4" x14ac:dyDescent="0.25">
      <c r="C2606" s="34"/>
      <c r="D2606" s="10"/>
    </row>
    <row r="2607" spans="3:4" x14ac:dyDescent="0.25">
      <c r="C2607" s="34"/>
      <c r="D2607" s="10"/>
    </row>
    <row r="2608" spans="3:4" x14ac:dyDescent="0.25">
      <c r="C2608" s="34"/>
      <c r="D2608" s="10"/>
    </row>
    <row r="2609" spans="3:4" x14ac:dyDescent="0.25">
      <c r="C2609" s="34"/>
      <c r="D2609" s="10"/>
    </row>
    <row r="2610" spans="3:4" x14ac:dyDescent="0.25">
      <c r="C2610" s="34"/>
      <c r="D2610" s="10"/>
    </row>
    <row r="2611" spans="3:4" x14ac:dyDescent="0.25">
      <c r="C2611" s="34"/>
      <c r="D2611" s="10"/>
    </row>
    <row r="2612" spans="3:4" x14ac:dyDescent="0.25">
      <c r="C2612" s="34"/>
      <c r="D2612" s="10"/>
    </row>
    <row r="2613" spans="3:4" x14ac:dyDescent="0.25">
      <c r="C2613" s="34"/>
      <c r="D2613" s="10"/>
    </row>
    <row r="2614" spans="3:4" x14ac:dyDescent="0.25">
      <c r="C2614" s="34"/>
      <c r="D2614" s="10"/>
    </row>
    <row r="2615" spans="3:4" x14ac:dyDescent="0.25">
      <c r="C2615" s="34"/>
      <c r="D2615" s="10"/>
    </row>
    <row r="2616" spans="3:4" x14ac:dyDescent="0.25">
      <c r="C2616" s="34"/>
      <c r="D2616" s="10"/>
    </row>
    <row r="2617" spans="3:4" x14ac:dyDescent="0.25">
      <c r="C2617" s="34"/>
      <c r="D2617" s="10"/>
    </row>
    <row r="2618" spans="3:4" x14ac:dyDescent="0.25">
      <c r="C2618" s="34"/>
      <c r="D2618" s="10"/>
    </row>
    <row r="2619" spans="3:4" x14ac:dyDescent="0.25">
      <c r="C2619" s="34"/>
      <c r="D2619" s="10"/>
    </row>
    <row r="2620" spans="3:4" x14ac:dyDescent="0.25">
      <c r="C2620" s="34"/>
      <c r="D2620" s="10"/>
    </row>
    <row r="2621" spans="3:4" x14ac:dyDescent="0.25">
      <c r="C2621" s="34"/>
      <c r="D2621" s="10"/>
    </row>
    <row r="2622" spans="3:4" x14ac:dyDescent="0.25">
      <c r="C2622" s="34"/>
      <c r="D2622" s="10"/>
    </row>
    <row r="2623" spans="3:4" x14ac:dyDescent="0.25">
      <c r="C2623" s="34"/>
      <c r="D2623" s="10"/>
    </row>
    <row r="2624" spans="3:4" x14ac:dyDescent="0.25">
      <c r="C2624" s="34"/>
      <c r="D2624" s="10"/>
    </row>
    <row r="2625" spans="3:4" x14ac:dyDescent="0.25">
      <c r="C2625" s="34"/>
      <c r="D2625" s="10"/>
    </row>
    <row r="2626" spans="3:4" x14ac:dyDescent="0.25">
      <c r="C2626" s="34"/>
      <c r="D2626" s="10"/>
    </row>
    <row r="2627" spans="3:4" x14ac:dyDescent="0.25">
      <c r="C2627" s="34"/>
      <c r="D2627" s="10"/>
    </row>
    <row r="2628" spans="3:4" x14ac:dyDescent="0.25">
      <c r="C2628" s="34"/>
      <c r="D2628" s="10"/>
    </row>
    <row r="2629" spans="3:4" x14ac:dyDescent="0.25">
      <c r="C2629" s="34"/>
      <c r="D2629" s="10"/>
    </row>
    <row r="2630" spans="3:4" x14ac:dyDescent="0.25">
      <c r="C2630" s="34"/>
      <c r="D2630" s="10"/>
    </row>
    <row r="2631" spans="3:4" x14ac:dyDescent="0.25">
      <c r="C2631" s="34"/>
      <c r="D2631" s="10"/>
    </row>
    <row r="2632" spans="3:4" x14ac:dyDescent="0.25">
      <c r="C2632" s="34"/>
      <c r="D2632" s="10"/>
    </row>
    <row r="2633" spans="3:4" x14ac:dyDescent="0.25">
      <c r="C2633" s="34"/>
      <c r="D2633" s="10"/>
    </row>
    <row r="2634" spans="3:4" x14ac:dyDescent="0.25">
      <c r="C2634" s="34"/>
      <c r="D2634" s="10"/>
    </row>
    <row r="2635" spans="3:4" x14ac:dyDescent="0.25">
      <c r="C2635" s="34"/>
      <c r="D2635" s="10"/>
    </row>
    <row r="2636" spans="3:4" x14ac:dyDescent="0.25">
      <c r="C2636" s="34"/>
      <c r="D2636" s="10"/>
    </row>
    <row r="2637" spans="3:4" x14ac:dyDescent="0.25">
      <c r="C2637" s="34"/>
      <c r="D2637" s="10"/>
    </row>
    <row r="2638" spans="3:4" x14ac:dyDescent="0.25">
      <c r="C2638" s="34"/>
      <c r="D2638" s="10"/>
    </row>
    <row r="2639" spans="3:4" x14ac:dyDescent="0.25">
      <c r="C2639" s="34"/>
      <c r="D2639" s="10"/>
    </row>
    <row r="2640" spans="3:4" x14ac:dyDescent="0.25">
      <c r="C2640" s="34"/>
      <c r="D2640" s="10"/>
    </row>
    <row r="2641" spans="3:4" x14ac:dyDescent="0.25">
      <c r="C2641" s="34"/>
      <c r="D2641" s="10"/>
    </row>
    <row r="2642" spans="3:4" x14ac:dyDescent="0.25">
      <c r="C2642" s="34"/>
      <c r="D2642" s="10"/>
    </row>
    <row r="2643" spans="3:4" x14ac:dyDescent="0.25">
      <c r="C2643" s="34"/>
      <c r="D2643" s="10"/>
    </row>
    <row r="2644" spans="3:4" x14ac:dyDescent="0.25">
      <c r="C2644" s="34"/>
      <c r="D2644" s="10"/>
    </row>
    <row r="2645" spans="3:4" x14ac:dyDescent="0.25">
      <c r="C2645" s="34"/>
      <c r="D2645" s="10"/>
    </row>
    <row r="2646" spans="3:4" x14ac:dyDescent="0.25">
      <c r="C2646" s="34"/>
      <c r="D2646" s="10"/>
    </row>
    <row r="2647" spans="3:4" x14ac:dyDescent="0.25">
      <c r="C2647" s="34"/>
      <c r="D2647" s="10"/>
    </row>
    <row r="2648" spans="3:4" x14ac:dyDescent="0.25">
      <c r="C2648" s="34"/>
      <c r="D2648" s="10"/>
    </row>
    <row r="2649" spans="3:4" x14ac:dyDescent="0.25">
      <c r="C2649" s="34"/>
      <c r="D2649" s="10"/>
    </row>
    <row r="2650" spans="3:4" x14ac:dyDescent="0.25">
      <c r="C2650" s="34"/>
      <c r="D2650" s="10"/>
    </row>
    <row r="2651" spans="3:4" x14ac:dyDescent="0.25">
      <c r="C2651" s="34"/>
      <c r="D2651" s="10"/>
    </row>
    <row r="2652" spans="3:4" x14ac:dyDescent="0.25">
      <c r="C2652" s="34"/>
      <c r="D2652" s="10"/>
    </row>
    <row r="2653" spans="3:4" x14ac:dyDescent="0.25">
      <c r="C2653" s="34"/>
      <c r="D2653" s="10"/>
    </row>
    <row r="2654" spans="3:4" x14ac:dyDescent="0.25">
      <c r="C2654" s="34"/>
      <c r="D2654" s="10"/>
    </row>
    <row r="2655" spans="3:4" x14ac:dyDescent="0.25">
      <c r="C2655" s="34"/>
      <c r="D2655" s="10"/>
    </row>
    <row r="2656" spans="3:4" x14ac:dyDescent="0.25">
      <c r="C2656" s="34"/>
      <c r="D2656" s="10"/>
    </row>
    <row r="2657" spans="3:4" x14ac:dyDescent="0.25">
      <c r="C2657" s="34"/>
      <c r="D2657" s="10"/>
    </row>
    <row r="2658" spans="3:4" x14ac:dyDescent="0.25">
      <c r="C2658" s="34"/>
      <c r="D2658" s="10"/>
    </row>
    <row r="2659" spans="3:4" x14ac:dyDescent="0.25">
      <c r="C2659" s="34"/>
      <c r="D2659" s="10"/>
    </row>
    <row r="2660" spans="3:4" x14ac:dyDescent="0.25">
      <c r="C2660" s="34"/>
      <c r="D2660" s="10"/>
    </row>
    <row r="2661" spans="3:4" x14ac:dyDescent="0.25">
      <c r="C2661" s="34"/>
      <c r="D2661" s="10"/>
    </row>
    <row r="2662" spans="3:4" x14ac:dyDescent="0.25">
      <c r="C2662" s="34"/>
      <c r="D2662" s="10"/>
    </row>
    <row r="2663" spans="3:4" x14ac:dyDescent="0.25">
      <c r="C2663" s="34"/>
      <c r="D2663" s="10"/>
    </row>
    <row r="2664" spans="3:4" x14ac:dyDescent="0.25">
      <c r="C2664" s="34"/>
      <c r="D2664" s="10"/>
    </row>
    <row r="2665" spans="3:4" x14ac:dyDescent="0.25">
      <c r="C2665" s="34"/>
      <c r="D2665" s="10"/>
    </row>
    <row r="2666" spans="3:4" x14ac:dyDescent="0.25">
      <c r="C2666" s="34"/>
      <c r="D2666" s="10"/>
    </row>
    <row r="2667" spans="3:4" x14ac:dyDescent="0.25">
      <c r="C2667" s="34"/>
      <c r="D2667" s="10"/>
    </row>
    <row r="2668" spans="3:4" x14ac:dyDescent="0.25">
      <c r="C2668" s="34"/>
      <c r="D2668" s="10"/>
    </row>
    <row r="2669" spans="3:4" x14ac:dyDescent="0.25">
      <c r="C2669" s="34"/>
      <c r="D2669" s="10"/>
    </row>
    <row r="2670" spans="3:4" x14ac:dyDescent="0.25">
      <c r="C2670" s="34"/>
      <c r="D2670" s="10"/>
    </row>
    <row r="2671" spans="3:4" x14ac:dyDescent="0.25">
      <c r="C2671" s="34"/>
      <c r="D2671" s="10"/>
    </row>
    <row r="2672" spans="3:4" x14ac:dyDescent="0.25">
      <c r="C2672" s="34"/>
      <c r="D2672" s="10"/>
    </row>
    <row r="2673" spans="3:4" x14ac:dyDescent="0.25">
      <c r="C2673" s="34"/>
      <c r="D2673" s="10"/>
    </row>
    <row r="2674" spans="3:4" x14ac:dyDescent="0.25">
      <c r="C2674" s="34"/>
      <c r="D2674" s="10"/>
    </row>
    <row r="2675" spans="3:4" x14ac:dyDescent="0.25">
      <c r="C2675" s="34"/>
      <c r="D2675" s="10"/>
    </row>
    <row r="2676" spans="3:4" x14ac:dyDescent="0.25">
      <c r="C2676" s="34"/>
      <c r="D2676" s="10"/>
    </row>
    <row r="2677" spans="3:4" x14ac:dyDescent="0.25">
      <c r="C2677" s="34"/>
      <c r="D2677" s="10"/>
    </row>
    <row r="2678" spans="3:4" x14ac:dyDescent="0.25">
      <c r="C2678" s="34"/>
      <c r="D2678" s="10"/>
    </row>
    <row r="2679" spans="3:4" x14ac:dyDescent="0.25">
      <c r="C2679" s="34"/>
      <c r="D2679" s="10"/>
    </row>
    <row r="2680" spans="3:4" x14ac:dyDescent="0.25">
      <c r="C2680" s="34"/>
      <c r="D2680" s="10"/>
    </row>
    <row r="2681" spans="3:4" x14ac:dyDescent="0.25">
      <c r="C2681" s="34"/>
      <c r="D2681" s="10"/>
    </row>
    <row r="2682" spans="3:4" x14ac:dyDescent="0.25">
      <c r="C2682" s="34"/>
      <c r="D2682" s="10"/>
    </row>
    <row r="2683" spans="3:4" x14ac:dyDescent="0.25">
      <c r="C2683" s="34"/>
      <c r="D2683" s="10"/>
    </row>
    <row r="2684" spans="3:4" x14ac:dyDescent="0.25">
      <c r="C2684" s="34"/>
      <c r="D2684" s="10"/>
    </row>
    <row r="2685" spans="3:4" x14ac:dyDescent="0.25">
      <c r="C2685" s="34"/>
      <c r="D2685" s="10"/>
    </row>
    <row r="2686" spans="3:4" x14ac:dyDescent="0.25">
      <c r="C2686" s="34"/>
      <c r="D2686" s="10"/>
    </row>
    <row r="2687" spans="3:4" x14ac:dyDescent="0.25">
      <c r="C2687" s="34"/>
      <c r="D2687" s="10"/>
    </row>
    <row r="2688" spans="3:4" x14ac:dyDescent="0.25">
      <c r="C2688" s="34"/>
      <c r="D2688" s="10"/>
    </row>
    <row r="2689" spans="3:4" x14ac:dyDescent="0.25">
      <c r="C2689" s="34"/>
      <c r="D2689" s="10"/>
    </row>
    <row r="2690" spans="3:4" x14ac:dyDescent="0.25">
      <c r="C2690" s="34"/>
      <c r="D2690" s="10"/>
    </row>
    <row r="2691" spans="3:4" x14ac:dyDescent="0.25">
      <c r="C2691" s="34"/>
      <c r="D2691" s="10"/>
    </row>
    <row r="2692" spans="3:4" x14ac:dyDescent="0.25">
      <c r="C2692" s="34"/>
      <c r="D2692" s="10"/>
    </row>
    <row r="2693" spans="3:4" x14ac:dyDescent="0.25">
      <c r="C2693" s="34"/>
      <c r="D2693" s="10"/>
    </row>
    <row r="2694" spans="3:4" x14ac:dyDescent="0.25">
      <c r="C2694" s="34"/>
      <c r="D2694" s="10"/>
    </row>
    <row r="2695" spans="3:4" x14ac:dyDescent="0.25">
      <c r="C2695" s="34"/>
      <c r="D2695" s="10"/>
    </row>
    <row r="2696" spans="3:4" x14ac:dyDescent="0.25">
      <c r="C2696" s="34"/>
      <c r="D2696" s="10"/>
    </row>
    <row r="2697" spans="3:4" x14ac:dyDescent="0.25">
      <c r="C2697" s="34"/>
      <c r="D2697" s="10"/>
    </row>
    <row r="2698" spans="3:4" x14ac:dyDescent="0.25">
      <c r="C2698" s="34"/>
      <c r="D2698" s="10"/>
    </row>
    <row r="2699" spans="3:4" x14ac:dyDescent="0.25">
      <c r="C2699" s="34"/>
      <c r="D2699" s="10"/>
    </row>
    <row r="2700" spans="3:4" x14ac:dyDescent="0.25">
      <c r="C2700" s="34"/>
      <c r="D2700" s="10"/>
    </row>
    <row r="2701" spans="3:4" x14ac:dyDescent="0.25">
      <c r="C2701" s="34"/>
      <c r="D2701" s="10"/>
    </row>
    <row r="2702" spans="3:4" x14ac:dyDescent="0.25">
      <c r="C2702" s="34"/>
      <c r="D2702" s="10"/>
    </row>
    <row r="2703" spans="3:4" x14ac:dyDescent="0.25">
      <c r="C2703" s="34"/>
      <c r="D2703" s="10"/>
    </row>
    <row r="2704" spans="3:4" x14ac:dyDescent="0.25">
      <c r="C2704" s="34"/>
      <c r="D2704" s="10"/>
    </row>
    <row r="2705" spans="3:4" x14ac:dyDescent="0.25">
      <c r="C2705" s="34"/>
      <c r="D2705" s="10"/>
    </row>
    <row r="2706" spans="3:4" x14ac:dyDescent="0.25">
      <c r="C2706" s="34"/>
      <c r="D2706" s="10"/>
    </row>
    <row r="2707" spans="3:4" x14ac:dyDescent="0.25">
      <c r="C2707" s="34"/>
      <c r="D2707" s="10"/>
    </row>
    <row r="2708" spans="3:4" x14ac:dyDescent="0.25">
      <c r="C2708" s="34"/>
      <c r="D2708" s="10"/>
    </row>
    <row r="2709" spans="3:4" x14ac:dyDescent="0.25">
      <c r="C2709" s="34"/>
      <c r="D2709" s="10"/>
    </row>
    <row r="2710" spans="3:4" x14ac:dyDescent="0.25">
      <c r="C2710" s="34"/>
      <c r="D2710" s="10"/>
    </row>
    <row r="2711" spans="3:4" x14ac:dyDescent="0.25">
      <c r="C2711" s="34"/>
      <c r="D2711" s="10"/>
    </row>
    <row r="2712" spans="3:4" x14ac:dyDescent="0.25">
      <c r="C2712" s="34"/>
      <c r="D2712" s="10"/>
    </row>
    <row r="2713" spans="3:4" x14ac:dyDescent="0.25">
      <c r="C2713" s="34"/>
      <c r="D2713" s="10"/>
    </row>
    <row r="2714" spans="3:4" x14ac:dyDescent="0.25">
      <c r="C2714" s="34"/>
      <c r="D2714" s="10"/>
    </row>
    <row r="2715" spans="3:4" x14ac:dyDescent="0.25">
      <c r="C2715" s="34"/>
      <c r="D2715" s="10"/>
    </row>
    <row r="2716" spans="3:4" x14ac:dyDescent="0.25">
      <c r="C2716" s="34"/>
      <c r="D2716" s="10"/>
    </row>
    <row r="2717" spans="3:4" x14ac:dyDescent="0.25">
      <c r="C2717" s="34"/>
      <c r="D2717" s="10"/>
    </row>
    <row r="2718" spans="3:4" x14ac:dyDescent="0.25">
      <c r="C2718" s="34"/>
      <c r="D2718" s="10"/>
    </row>
    <row r="2719" spans="3:4" x14ac:dyDescent="0.25">
      <c r="C2719" s="34"/>
      <c r="D2719" s="10"/>
    </row>
    <row r="2720" spans="3:4" x14ac:dyDescent="0.25">
      <c r="C2720" s="34"/>
      <c r="D2720" s="10"/>
    </row>
    <row r="2721" spans="3:4" x14ac:dyDescent="0.25">
      <c r="C2721" s="34"/>
      <c r="D2721" s="10"/>
    </row>
    <row r="2722" spans="3:4" x14ac:dyDescent="0.25">
      <c r="C2722" s="34"/>
      <c r="D2722" s="10"/>
    </row>
    <row r="2723" spans="3:4" x14ac:dyDescent="0.25">
      <c r="C2723" s="34"/>
      <c r="D2723" s="10"/>
    </row>
    <row r="2724" spans="3:4" x14ac:dyDescent="0.25">
      <c r="C2724" s="34"/>
      <c r="D2724" s="10"/>
    </row>
    <row r="2725" spans="3:4" x14ac:dyDescent="0.25">
      <c r="C2725" s="34"/>
      <c r="D2725" s="10"/>
    </row>
    <row r="2726" spans="3:4" x14ac:dyDescent="0.25">
      <c r="C2726" s="34"/>
      <c r="D2726" s="10"/>
    </row>
    <row r="2727" spans="3:4" x14ac:dyDescent="0.25">
      <c r="C2727" s="34"/>
      <c r="D2727" s="10"/>
    </row>
    <row r="2728" spans="3:4" x14ac:dyDescent="0.25">
      <c r="C2728" s="34"/>
      <c r="D2728" s="10"/>
    </row>
    <row r="2729" spans="3:4" x14ac:dyDescent="0.25">
      <c r="C2729" s="34"/>
      <c r="D2729" s="10"/>
    </row>
    <row r="2730" spans="3:4" x14ac:dyDescent="0.25">
      <c r="C2730" s="34"/>
      <c r="D2730" s="10"/>
    </row>
    <row r="2731" spans="3:4" x14ac:dyDescent="0.25">
      <c r="C2731" s="34"/>
      <c r="D2731" s="10"/>
    </row>
    <row r="2732" spans="3:4" x14ac:dyDescent="0.25">
      <c r="C2732" s="34"/>
      <c r="D2732" s="10"/>
    </row>
    <row r="2733" spans="3:4" x14ac:dyDescent="0.25">
      <c r="C2733" s="34"/>
      <c r="D2733" s="10"/>
    </row>
    <row r="2734" spans="3:4" x14ac:dyDescent="0.25">
      <c r="C2734" s="34"/>
      <c r="D2734" s="10"/>
    </row>
    <row r="2735" spans="3:4" x14ac:dyDescent="0.25">
      <c r="C2735" s="34"/>
      <c r="D2735" s="10"/>
    </row>
    <row r="2736" spans="3:4" x14ac:dyDescent="0.25">
      <c r="C2736" s="34"/>
      <c r="D2736" s="10"/>
    </row>
    <row r="2737" spans="3:4" x14ac:dyDescent="0.25">
      <c r="C2737" s="34"/>
      <c r="D2737" s="10"/>
    </row>
    <row r="2738" spans="3:4" x14ac:dyDescent="0.25">
      <c r="C2738" s="34"/>
      <c r="D2738" s="10"/>
    </row>
    <row r="2739" spans="3:4" x14ac:dyDescent="0.25">
      <c r="C2739" s="34"/>
      <c r="D2739" s="10"/>
    </row>
    <row r="2740" spans="3:4" x14ac:dyDescent="0.25">
      <c r="C2740" s="34"/>
      <c r="D2740" s="10"/>
    </row>
    <row r="2741" spans="3:4" x14ac:dyDescent="0.25">
      <c r="C2741" s="34"/>
      <c r="D2741" s="10"/>
    </row>
    <row r="2742" spans="3:4" x14ac:dyDescent="0.25">
      <c r="C2742" s="34"/>
      <c r="D2742" s="10"/>
    </row>
    <row r="2743" spans="3:4" x14ac:dyDescent="0.25">
      <c r="C2743" s="34"/>
      <c r="D2743" s="10"/>
    </row>
    <row r="2744" spans="3:4" x14ac:dyDescent="0.25">
      <c r="C2744" s="34"/>
      <c r="D2744" s="10"/>
    </row>
    <row r="2745" spans="3:4" x14ac:dyDescent="0.25">
      <c r="C2745" s="34"/>
      <c r="D2745" s="10"/>
    </row>
    <row r="2746" spans="3:4" x14ac:dyDescent="0.25">
      <c r="C2746" s="34"/>
      <c r="D2746" s="10"/>
    </row>
    <row r="2747" spans="3:4" x14ac:dyDescent="0.25">
      <c r="C2747" s="34"/>
      <c r="D2747" s="10"/>
    </row>
    <row r="2748" spans="3:4" x14ac:dyDescent="0.25">
      <c r="C2748" s="34"/>
      <c r="D2748" s="10"/>
    </row>
    <row r="2749" spans="3:4" x14ac:dyDescent="0.25">
      <c r="C2749" s="34"/>
      <c r="D2749" s="10"/>
    </row>
    <row r="2750" spans="3:4" x14ac:dyDescent="0.25">
      <c r="C2750" s="34"/>
      <c r="D2750" s="10"/>
    </row>
    <row r="2751" spans="3:4" x14ac:dyDescent="0.25">
      <c r="C2751" s="34"/>
      <c r="D2751" s="10"/>
    </row>
    <row r="2752" spans="3:4" x14ac:dyDescent="0.25">
      <c r="C2752" s="34"/>
      <c r="D2752" s="10"/>
    </row>
    <row r="2753" spans="3:4" x14ac:dyDescent="0.25">
      <c r="C2753" s="34"/>
      <c r="D2753" s="10"/>
    </row>
    <row r="2754" spans="3:4" x14ac:dyDescent="0.25">
      <c r="C2754" s="34"/>
      <c r="D2754" s="10"/>
    </row>
    <row r="2755" spans="3:4" x14ac:dyDescent="0.25">
      <c r="C2755" s="34"/>
      <c r="D2755" s="10"/>
    </row>
    <row r="2756" spans="3:4" x14ac:dyDescent="0.25">
      <c r="C2756" s="34"/>
      <c r="D2756" s="10"/>
    </row>
    <row r="2757" spans="3:4" x14ac:dyDescent="0.25">
      <c r="C2757" s="34"/>
      <c r="D2757" s="10"/>
    </row>
    <row r="2758" spans="3:4" x14ac:dyDescent="0.25">
      <c r="C2758" s="34"/>
      <c r="D2758" s="10"/>
    </row>
    <row r="2759" spans="3:4" x14ac:dyDescent="0.25">
      <c r="C2759" s="34"/>
      <c r="D2759" s="10"/>
    </row>
    <row r="2760" spans="3:4" x14ac:dyDescent="0.25">
      <c r="C2760" s="34"/>
      <c r="D2760" s="10"/>
    </row>
    <row r="2761" spans="3:4" x14ac:dyDescent="0.25">
      <c r="C2761" s="34"/>
      <c r="D2761" s="10"/>
    </row>
    <row r="2762" spans="3:4" x14ac:dyDescent="0.25">
      <c r="C2762" s="34"/>
      <c r="D2762" s="10"/>
    </row>
    <row r="2763" spans="3:4" x14ac:dyDescent="0.25">
      <c r="C2763" s="34"/>
      <c r="D2763" s="10"/>
    </row>
    <row r="2764" spans="3:4" x14ac:dyDescent="0.25">
      <c r="C2764" s="34"/>
      <c r="D2764" s="10"/>
    </row>
    <row r="2765" spans="3:4" x14ac:dyDescent="0.25">
      <c r="C2765" s="34"/>
      <c r="D2765" s="10"/>
    </row>
    <row r="2766" spans="3:4" x14ac:dyDescent="0.25">
      <c r="C2766" s="34"/>
      <c r="D2766" s="10"/>
    </row>
    <row r="2767" spans="3:4" x14ac:dyDescent="0.25">
      <c r="C2767" s="34"/>
      <c r="D2767" s="10"/>
    </row>
    <row r="2768" spans="3:4" x14ac:dyDescent="0.25">
      <c r="C2768" s="34"/>
      <c r="D2768" s="10"/>
    </row>
    <row r="2769" spans="3:4" x14ac:dyDescent="0.25">
      <c r="C2769" s="34"/>
      <c r="D2769" s="10"/>
    </row>
    <row r="2770" spans="3:4" x14ac:dyDescent="0.25">
      <c r="C2770" s="34"/>
      <c r="D2770" s="10"/>
    </row>
    <row r="2771" spans="3:4" x14ac:dyDescent="0.25">
      <c r="C2771" s="34"/>
      <c r="D2771" s="10"/>
    </row>
    <row r="2772" spans="3:4" x14ac:dyDescent="0.25">
      <c r="C2772" s="34"/>
      <c r="D2772" s="10"/>
    </row>
    <row r="2773" spans="3:4" x14ac:dyDescent="0.25">
      <c r="C2773" s="34"/>
      <c r="D2773" s="10"/>
    </row>
    <row r="2774" spans="3:4" x14ac:dyDescent="0.25">
      <c r="C2774" s="34"/>
      <c r="D2774" s="10"/>
    </row>
    <row r="2775" spans="3:4" x14ac:dyDescent="0.25">
      <c r="C2775" s="34"/>
      <c r="D2775" s="10"/>
    </row>
    <row r="2776" spans="3:4" x14ac:dyDescent="0.25">
      <c r="C2776" s="34"/>
      <c r="D2776" s="10"/>
    </row>
    <row r="2777" spans="3:4" x14ac:dyDescent="0.25">
      <c r="C2777" s="34"/>
      <c r="D2777" s="10"/>
    </row>
    <row r="2778" spans="3:4" x14ac:dyDescent="0.25">
      <c r="C2778" s="34"/>
      <c r="D2778" s="10"/>
    </row>
    <row r="2779" spans="3:4" x14ac:dyDescent="0.25">
      <c r="C2779" s="34"/>
      <c r="D2779" s="10"/>
    </row>
    <row r="2780" spans="3:4" x14ac:dyDescent="0.25">
      <c r="C2780" s="34"/>
      <c r="D2780" s="10"/>
    </row>
    <row r="2781" spans="3:4" x14ac:dyDescent="0.25">
      <c r="C2781" s="34"/>
      <c r="D2781" s="10"/>
    </row>
    <row r="2782" spans="3:4" x14ac:dyDescent="0.25">
      <c r="C2782" s="34"/>
      <c r="D2782" s="10"/>
    </row>
    <row r="2783" spans="3:4" x14ac:dyDescent="0.25">
      <c r="C2783" s="34"/>
      <c r="D2783" s="10"/>
    </row>
    <row r="2784" spans="3:4" x14ac:dyDescent="0.25">
      <c r="C2784" s="34"/>
      <c r="D2784" s="10"/>
    </row>
    <row r="2785" spans="3:4" x14ac:dyDescent="0.25">
      <c r="C2785" s="34"/>
      <c r="D2785" s="10"/>
    </row>
    <row r="2786" spans="3:4" x14ac:dyDescent="0.25">
      <c r="C2786" s="34"/>
      <c r="D2786" s="10"/>
    </row>
    <row r="2787" spans="3:4" x14ac:dyDescent="0.25">
      <c r="C2787" s="34"/>
      <c r="D2787" s="10"/>
    </row>
    <row r="2788" spans="3:4" x14ac:dyDescent="0.25">
      <c r="C2788" s="34"/>
      <c r="D2788" s="10"/>
    </row>
    <row r="2789" spans="3:4" x14ac:dyDescent="0.25">
      <c r="C2789" s="34"/>
      <c r="D2789" s="10"/>
    </row>
    <row r="2790" spans="3:4" x14ac:dyDescent="0.25">
      <c r="C2790" s="34"/>
      <c r="D2790" s="10"/>
    </row>
    <row r="2791" spans="3:4" x14ac:dyDescent="0.25">
      <c r="C2791" s="34"/>
      <c r="D2791" s="10"/>
    </row>
    <row r="2792" spans="3:4" x14ac:dyDescent="0.25">
      <c r="C2792" s="34"/>
      <c r="D2792" s="10"/>
    </row>
    <row r="2793" spans="3:4" x14ac:dyDescent="0.25">
      <c r="C2793" s="34"/>
      <c r="D2793" s="10"/>
    </row>
    <row r="2794" spans="3:4" x14ac:dyDescent="0.25">
      <c r="C2794" s="34"/>
      <c r="D2794" s="10"/>
    </row>
    <row r="2795" spans="3:4" x14ac:dyDescent="0.25">
      <c r="C2795" s="34"/>
      <c r="D2795" s="10"/>
    </row>
    <row r="2796" spans="3:4" x14ac:dyDescent="0.25">
      <c r="C2796" s="34"/>
      <c r="D2796" s="10"/>
    </row>
    <row r="2797" spans="3:4" x14ac:dyDescent="0.25">
      <c r="C2797" s="34"/>
      <c r="D2797" s="10"/>
    </row>
    <row r="2798" spans="3:4" x14ac:dyDescent="0.25">
      <c r="C2798" s="34"/>
      <c r="D2798" s="10"/>
    </row>
    <row r="2799" spans="3:4" x14ac:dyDescent="0.25">
      <c r="C2799" s="34"/>
      <c r="D2799" s="10"/>
    </row>
    <row r="2800" spans="3:4" x14ac:dyDescent="0.25">
      <c r="C2800" s="34"/>
      <c r="D2800" s="10"/>
    </row>
    <row r="2801" spans="3:4" x14ac:dyDescent="0.25">
      <c r="C2801" s="34"/>
      <c r="D2801" s="10"/>
    </row>
    <row r="2802" spans="3:4" x14ac:dyDescent="0.25">
      <c r="C2802" s="34"/>
      <c r="D2802" s="10"/>
    </row>
    <row r="2803" spans="3:4" x14ac:dyDescent="0.25">
      <c r="C2803" s="34"/>
      <c r="D2803" s="10"/>
    </row>
    <row r="2804" spans="3:4" x14ac:dyDescent="0.25">
      <c r="C2804" s="34"/>
      <c r="D2804" s="10"/>
    </row>
    <row r="2805" spans="3:4" x14ac:dyDescent="0.25">
      <c r="C2805" s="34"/>
      <c r="D2805" s="10"/>
    </row>
    <row r="2806" spans="3:4" x14ac:dyDescent="0.25">
      <c r="C2806" s="34"/>
      <c r="D2806" s="10"/>
    </row>
    <row r="2807" spans="3:4" x14ac:dyDescent="0.25">
      <c r="C2807" s="34"/>
      <c r="D2807" s="10"/>
    </row>
    <row r="2808" spans="3:4" x14ac:dyDescent="0.25">
      <c r="C2808" s="34"/>
      <c r="D2808" s="10"/>
    </row>
    <row r="2809" spans="3:4" x14ac:dyDescent="0.25">
      <c r="C2809" s="34"/>
      <c r="D2809" s="10"/>
    </row>
    <row r="2810" spans="3:4" x14ac:dyDescent="0.25">
      <c r="C2810" s="34"/>
      <c r="D2810" s="10"/>
    </row>
    <row r="2811" spans="3:4" x14ac:dyDescent="0.25">
      <c r="C2811" s="34"/>
      <c r="D2811" s="10"/>
    </row>
    <row r="2812" spans="3:4" x14ac:dyDescent="0.25">
      <c r="C2812" s="34"/>
      <c r="D2812" s="10"/>
    </row>
    <row r="2813" spans="3:4" x14ac:dyDescent="0.25">
      <c r="C2813" s="34"/>
      <c r="D2813" s="10"/>
    </row>
    <row r="2814" spans="3:4" x14ac:dyDescent="0.25">
      <c r="C2814" s="34"/>
      <c r="D2814" s="10"/>
    </row>
    <row r="2815" spans="3:4" x14ac:dyDescent="0.25">
      <c r="C2815" s="34"/>
      <c r="D2815" s="10"/>
    </row>
    <row r="2816" spans="3:4" x14ac:dyDescent="0.25">
      <c r="C2816" s="34"/>
      <c r="D2816" s="10"/>
    </row>
    <row r="2817" spans="3:4" x14ac:dyDescent="0.25">
      <c r="C2817" s="34"/>
      <c r="D2817" s="10"/>
    </row>
    <row r="2818" spans="3:4" x14ac:dyDescent="0.25">
      <c r="C2818" s="34"/>
      <c r="D2818" s="10"/>
    </row>
    <row r="2819" spans="3:4" x14ac:dyDescent="0.25">
      <c r="C2819" s="34"/>
      <c r="D2819" s="10"/>
    </row>
    <row r="2820" spans="3:4" x14ac:dyDescent="0.25">
      <c r="C2820" s="34"/>
      <c r="D2820" s="10"/>
    </row>
    <row r="2821" spans="3:4" x14ac:dyDescent="0.25">
      <c r="C2821" s="34"/>
      <c r="D2821" s="10"/>
    </row>
    <row r="2822" spans="3:4" x14ac:dyDescent="0.25">
      <c r="C2822" s="34"/>
      <c r="D2822" s="10"/>
    </row>
    <row r="2823" spans="3:4" x14ac:dyDescent="0.25">
      <c r="C2823" s="34"/>
      <c r="D2823" s="10"/>
    </row>
    <row r="2824" spans="3:4" x14ac:dyDescent="0.25">
      <c r="C2824" s="34"/>
      <c r="D2824" s="10"/>
    </row>
    <row r="2825" spans="3:4" x14ac:dyDescent="0.25">
      <c r="C2825" s="34"/>
      <c r="D2825" s="10"/>
    </row>
    <row r="2826" spans="3:4" x14ac:dyDescent="0.25">
      <c r="C2826" s="34"/>
      <c r="D2826" s="10"/>
    </row>
    <row r="2827" spans="3:4" x14ac:dyDescent="0.25">
      <c r="C2827" s="34"/>
      <c r="D2827" s="10"/>
    </row>
    <row r="2828" spans="3:4" x14ac:dyDescent="0.25">
      <c r="C2828" s="34"/>
      <c r="D2828" s="10"/>
    </row>
    <row r="2829" spans="3:4" x14ac:dyDescent="0.25">
      <c r="C2829" s="34"/>
      <c r="D2829" s="10"/>
    </row>
    <row r="2830" spans="3:4" x14ac:dyDescent="0.25">
      <c r="C2830" s="34"/>
      <c r="D2830" s="10"/>
    </row>
    <row r="2831" spans="3:4" x14ac:dyDescent="0.25">
      <c r="C2831" s="34"/>
      <c r="D2831" s="10"/>
    </row>
    <row r="2832" spans="3:4" x14ac:dyDescent="0.25">
      <c r="C2832" s="34"/>
      <c r="D2832" s="10"/>
    </row>
    <row r="2833" spans="3:4" x14ac:dyDescent="0.25">
      <c r="C2833" s="34"/>
      <c r="D2833" s="10"/>
    </row>
    <row r="2834" spans="3:4" x14ac:dyDescent="0.25">
      <c r="C2834" s="34"/>
      <c r="D2834" s="10"/>
    </row>
    <row r="2835" spans="3:4" x14ac:dyDescent="0.25">
      <c r="C2835" s="34"/>
      <c r="D2835" s="10"/>
    </row>
    <row r="2836" spans="3:4" x14ac:dyDescent="0.25">
      <c r="C2836" s="34"/>
      <c r="D2836" s="10"/>
    </row>
    <row r="2837" spans="3:4" x14ac:dyDescent="0.25">
      <c r="C2837" s="34"/>
      <c r="D2837" s="10"/>
    </row>
    <row r="2838" spans="3:4" x14ac:dyDescent="0.25">
      <c r="C2838" s="34"/>
      <c r="D2838" s="10"/>
    </row>
    <row r="2839" spans="3:4" x14ac:dyDescent="0.25">
      <c r="C2839" s="34"/>
      <c r="D2839" s="10"/>
    </row>
    <row r="2840" spans="3:4" x14ac:dyDescent="0.25">
      <c r="C2840" s="34"/>
      <c r="D2840" s="10"/>
    </row>
    <row r="2841" spans="3:4" x14ac:dyDescent="0.25">
      <c r="C2841" s="34"/>
      <c r="D2841" s="10"/>
    </row>
    <row r="2842" spans="3:4" x14ac:dyDescent="0.25">
      <c r="C2842" s="34"/>
      <c r="D2842" s="10"/>
    </row>
    <row r="2843" spans="3:4" x14ac:dyDescent="0.25">
      <c r="C2843" s="34"/>
      <c r="D2843" s="10"/>
    </row>
    <row r="2844" spans="3:4" x14ac:dyDescent="0.25">
      <c r="C2844" s="34"/>
      <c r="D2844" s="10"/>
    </row>
    <row r="2845" spans="3:4" x14ac:dyDescent="0.25">
      <c r="C2845" s="34"/>
      <c r="D2845" s="10"/>
    </row>
    <row r="2846" spans="3:4" x14ac:dyDescent="0.25">
      <c r="C2846" s="34"/>
      <c r="D2846" s="10"/>
    </row>
    <row r="2847" spans="3:4" x14ac:dyDescent="0.25">
      <c r="C2847" s="34"/>
      <c r="D2847" s="10"/>
    </row>
    <row r="2848" spans="3:4" x14ac:dyDescent="0.25">
      <c r="C2848" s="34"/>
      <c r="D2848" s="10"/>
    </row>
    <row r="2849" spans="3:4" x14ac:dyDescent="0.25">
      <c r="C2849" s="34"/>
      <c r="D2849" s="10"/>
    </row>
    <row r="2850" spans="3:4" x14ac:dyDescent="0.25">
      <c r="C2850" s="34"/>
      <c r="D2850" s="10"/>
    </row>
    <row r="2851" spans="3:4" x14ac:dyDescent="0.25">
      <c r="C2851" s="34"/>
      <c r="D2851" s="10"/>
    </row>
    <row r="2852" spans="3:4" x14ac:dyDescent="0.25">
      <c r="C2852" s="34"/>
      <c r="D2852" s="10"/>
    </row>
    <row r="2853" spans="3:4" x14ac:dyDescent="0.25">
      <c r="C2853" s="34"/>
      <c r="D2853" s="10"/>
    </row>
    <row r="2854" spans="3:4" x14ac:dyDescent="0.25">
      <c r="C2854" s="34"/>
      <c r="D2854" s="10"/>
    </row>
    <row r="2855" spans="3:4" x14ac:dyDescent="0.25">
      <c r="C2855" s="34"/>
      <c r="D2855" s="10"/>
    </row>
    <row r="2856" spans="3:4" x14ac:dyDescent="0.25">
      <c r="C2856" s="34"/>
      <c r="D2856" s="10"/>
    </row>
    <row r="2857" spans="3:4" x14ac:dyDescent="0.25">
      <c r="C2857" s="34"/>
      <c r="D2857" s="10"/>
    </row>
    <row r="2858" spans="3:4" x14ac:dyDescent="0.25">
      <c r="C2858" s="34"/>
      <c r="D2858" s="10"/>
    </row>
    <row r="2859" spans="3:4" x14ac:dyDescent="0.25">
      <c r="C2859" s="34"/>
      <c r="D2859" s="10"/>
    </row>
    <row r="2860" spans="3:4" x14ac:dyDescent="0.25">
      <c r="C2860" s="34"/>
      <c r="D2860" s="10"/>
    </row>
    <row r="2861" spans="3:4" x14ac:dyDescent="0.25">
      <c r="C2861" s="34"/>
      <c r="D2861" s="10"/>
    </row>
    <row r="2862" spans="3:4" x14ac:dyDescent="0.25">
      <c r="C2862" s="34"/>
      <c r="D2862" s="10"/>
    </row>
    <row r="2863" spans="3:4" x14ac:dyDescent="0.25">
      <c r="C2863" s="34"/>
      <c r="D2863" s="10"/>
    </row>
    <row r="2864" spans="3:4" x14ac:dyDescent="0.25">
      <c r="C2864" s="34"/>
      <c r="D2864" s="10"/>
    </row>
    <row r="2865" spans="3:4" x14ac:dyDescent="0.25">
      <c r="C2865" s="34"/>
      <c r="D2865" s="10"/>
    </row>
    <row r="2866" spans="3:4" x14ac:dyDescent="0.25">
      <c r="C2866" s="34"/>
      <c r="D2866" s="10"/>
    </row>
    <row r="2867" spans="3:4" x14ac:dyDescent="0.25">
      <c r="C2867" s="34"/>
      <c r="D2867" s="10"/>
    </row>
    <row r="2868" spans="3:4" x14ac:dyDescent="0.25">
      <c r="C2868" s="34"/>
      <c r="D2868" s="10"/>
    </row>
    <row r="2869" spans="3:4" x14ac:dyDescent="0.25">
      <c r="C2869" s="34"/>
      <c r="D2869" s="10"/>
    </row>
    <row r="2870" spans="3:4" x14ac:dyDescent="0.25">
      <c r="C2870" s="34"/>
      <c r="D2870" s="10"/>
    </row>
    <row r="2871" spans="3:4" x14ac:dyDescent="0.25">
      <c r="C2871" s="34"/>
      <c r="D2871" s="10"/>
    </row>
    <row r="2872" spans="3:4" x14ac:dyDescent="0.25">
      <c r="C2872" s="34"/>
      <c r="D2872" s="10"/>
    </row>
    <row r="2873" spans="3:4" x14ac:dyDescent="0.25">
      <c r="C2873" s="34"/>
      <c r="D2873" s="10"/>
    </row>
    <row r="2874" spans="3:4" x14ac:dyDescent="0.25">
      <c r="C2874" s="34"/>
      <c r="D2874" s="10"/>
    </row>
    <row r="2875" spans="3:4" x14ac:dyDescent="0.25">
      <c r="C2875" s="34"/>
      <c r="D2875" s="10"/>
    </row>
    <row r="2876" spans="3:4" x14ac:dyDescent="0.25">
      <c r="C2876" s="34"/>
      <c r="D2876" s="10"/>
    </row>
    <row r="2877" spans="3:4" x14ac:dyDescent="0.25">
      <c r="C2877" s="34"/>
      <c r="D2877" s="10"/>
    </row>
    <row r="2878" spans="3:4" x14ac:dyDescent="0.25">
      <c r="C2878" s="34"/>
      <c r="D2878" s="10"/>
    </row>
    <row r="2879" spans="3:4" x14ac:dyDescent="0.25">
      <c r="C2879" s="34"/>
      <c r="D2879" s="10"/>
    </row>
    <row r="2880" spans="3:4" x14ac:dyDescent="0.25">
      <c r="C2880" s="34"/>
      <c r="D2880" s="10"/>
    </row>
    <row r="2881" spans="3:4" x14ac:dyDescent="0.25">
      <c r="C2881" s="34"/>
      <c r="D2881" s="10"/>
    </row>
    <row r="2882" spans="3:4" x14ac:dyDescent="0.25">
      <c r="C2882" s="34"/>
      <c r="D2882" s="10"/>
    </row>
    <row r="2883" spans="3:4" x14ac:dyDescent="0.25">
      <c r="C2883" s="34"/>
      <c r="D2883" s="10"/>
    </row>
    <row r="2884" spans="3:4" x14ac:dyDescent="0.25">
      <c r="C2884" s="34"/>
      <c r="D2884" s="10"/>
    </row>
    <row r="2885" spans="3:4" x14ac:dyDescent="0.25">
      <c r="C2885" s="34"/>
      <c r="D2885" s="10"/>
    </row>
    <row r="2886" spans="3:4" x14ac:dyDescent="0.25">
      <c r="C2886" s="34"/>
      <c r="D2886" s="10"/>
    </row>
    <row r="2887" spans="3:4" x14ac:dyDescent="0.25">
      <c r="C2887" s="34"/>
      <c r="D2887" s="10"/>
    </row>
    <row r="2888" spans="3:4" x14ac:dyDescent="0.25">
      <c r="C2888" s="34"/>
      <c r="D2888" s="10"/>
    </row>
    <row r="2889" spans="3:4" x14ac:dyDescent="0.25">
      <c r="C2889" s="34"/>
      <c r="D2889" s="10"/>
    </row>
    <row r="2890" spans="3:4" x14ac:dyDescent="0.25">
      <c r="C2890" s="34"/>
      <c r="D2890" s="10"/>
    </row>
    <row r="2891" spans="3:4" x14ac:dyDescent="0.25">
      <c r="C2891" s="34"/>
      <c r="D2891" s="10"/>
    </row>
    <row r="2892" spans="3:4" x14ac:dyDescent="0.25">
      <c r="C2892" s="34"/>
      <c r="D2892" s="10"/>
    </row>
    <row r="2893" spans="3:4" x14ac:dyDescent="0.25">
      <c r="C2893" s="34"/>
      <c r="D2893" s="10"/>
    </row>
    <row r="2894" spans="3:4" x14ac:dyDescent="0.25">
      <c r="C2894" s="34"/>
      <c r="D2894" s="10"/>
    </row>
    <row r="2895" spans="3:4" x14ac:dyDescent="0.25">
      <c r="C2895" s="34"/>
      <c r="D2895" s="10"/>
    </row>
    <row r="2896" spans="3:4" x14ac:dyDescent="0.25">
      <c r="C2896" s="34"/>
      <c r="D2896" s="10"/>
    </row>
    <row r="2897" spans="3:4" x14ac:dyDescent="0.25">
      <c r="C2897" s="34"/>
      <c r="D2897" s="10"/>
    </row>
    <row r="2898" spans="3:4" x14ac:dyDescent="0.25">
      <c r="C2898" s="34"/>
      <c r="D2898" s="10"/>
    </row>
    <row r="2899" spans="3:4" x14ac:dyDescent="0.25">
      <c r="C2899" s="34"/>
      <c r="D2899" s="10"/>
    </row>
    <row r="2900" spans="3:4" x14ac:dyDescent="0.25">
      <c r="C2900" s="34"/>
      <c r="D2900" s="10"/>
    </row>
    <row r="2901" spans="3:4" x14ac:dyDescent="0.25">
      <c r="C2901" s="34"/>
      <c r="D2901" s="10"/>
    </row>
    <row r="2902" spans="3:4" x14ac:dyDescent="0.25">
      <c r="C2902" s="34"/>
      <c r="D2902" s="10"/>
    </row>
    <row r="2903" spans="3:4" x14ac:dyDescent="0.25">
      <c r="C2903" s="34"/>
      <c r="D2903" s="10"/>
    </row>
    <row r="2904" spans="3:4" x14ac:dyDescent="0.25">
      <c r="C2904" s="34"/>
      <c r="D2904" s="10"/>
    </row>
    <row r="2905" spans="3:4" x14ac:dyDescent="0.25">
      <c r="C2905" s="34"/>
      <c r="D2905" s="10"/>
    </row>
    <row r="2906" spans="3:4" x14ac:dyDescent="0.25">
      <c r="C2906" s="34"/>
      <c r="D2906" s="10"/>
    </row>
    <row r="2907" spans="3:4" x14ac:dyDescent="0.25">
      <c r="C2907" s="34"/>
      <c r="D2907" s="10"/>
    </row>
    <row r="2908" spans="3:4" x14ac:dyDescent="0.25">
      <c r="C2908" s="34"/>
      <c r="D2908" s="10"/>
    </row>
    <row r="2909" spans="3:4" x14ac:dyDescent="0.25">
      <c r="C2909" s="34"/>
      <c r="D2909" s="10"/>
    </row>
    <row r="2910" spans="3:4" x14ac:dyDescent="0.25">
      <c r="C2910" s="34"/>
      <c r="D2910" s="10"/>
    </row>
    <row r="2911" spans="3:4" x14ac:dyDescent="0.25">
      <c r="C2911" s="34"/>
      <c r="D2911" s="10"/>
    </row>
    <row r="2912" spans="3:4" x14ac:dyDescent="0.25">
      <c r="C2912" s="34"/>
      <c r="D2912" s="10"/>
    </row>
    <row r="2913" spans="3:4" x14ac:dyDescent="0.25">
      <c r="C2913" s="34"/>
      <c r="D2913" s="10"/>
    </row>
    <row r="2914" spans="3:4" x14ac:dyDescent="0.25">
      <c r="C2914" s="34"/>
      <c r="D2914" s="10"/>
    </row>
    <row r="2915" spans="3:4" x14ac:dyDescent="0.25">
      <c r="C2915" s="34"/>
      <c r="D2915" s="10"/>
    </row>
    <row r="2916" spans="3:4" x14ac:dyDescent="0.25">
      <c r="C2916" s="34"/>
      <c r="D2916" s="10"/>
    </row>
    <row r="2917" spans="3:4" x14ac:dyDescent="0.25">
      <c r="C2917" s="34"/>
      <c r="D2917" s="10"/>
    </row>
    <row r="2918" spans="3:4" x14ac:dyDescent="0.25">
      <c r="C2918" s="34"/>
      <c r="D2918" s="10"/>
    </row>
    <row r="2919" spans="3:4" x14ac:dyDescent="0.25">
      <c r="C2919" s="34"/>
      <c r="D2919" s="10"/>
    </row>
    <row r="2920" spans="3:4" x14ac:dyDescent="0.25">
      <c r="C2920" s="34"/>
      <c r="D2920" s="10"/>
    </row>
    <row r="2921" spans="3:4" x14ac:dyDescent="0.25">
      <c r="C2921" s="34"/>
      <c r="D2921" s="10"/>
    </row>
    <row r="2922" spans="3:4" x14ac:dyDescent="0.25">
      <c r="C2922" s="34"/>
      <c r="D2922" s="10"/>
    </row>
    <row r="2923" spans="3:4" x14ac:dyDescent="0.25">
      <c r="C2923" s="34"/>
      <c r="D2923" s="10"/>
    </row>
    <row r="2924" spans="3:4" x14ac:dyDescent="0.25">
      <c r="C2924" s="34"/>
      <c r="D2924" s="10"/>
    </row>
    <row r="2925" spans="3:4" x14ac:dyDescent="0.25">
      <c r="C2925" s="34"/>
      <c r="D2925" s="10"/>
    </row>
    <row r="2926" spans="3:4" x14ac:dyDescent="0.25">
      <c r="C2926" s="34"/>
      <c r="D2926" s="10"/>
    </row>
    <row r="2927" spans="3:4" x14ac:dyDescent="0.25">
      <c r="C2927" s="34"/>
      <c r="D2927" s="10"/>
    </row>
    <row r="2928" spans="3:4" x14ac:dyDescent="0.25">
      <c r="C2928" s="34"/>
      <c r="D2928" s="10"/>
    </row>
    <row r="2929" spans="3:4" x14ac:dyDescent="0.25">
      <c r="C2929" s="34"/>
      <c r="D2929" s="10"/>
    </row>
    <row r="2930" spans="3:4" x14ac:dyDescent="0.25">
      <c r="C2930" s="34"/>
      <c r="D2930" s="10"/>
    </row>
    <row r="2931" spans="3:4" x14ac:dyDescent="0.25">
      <c r="C2931" s="34"/>
      <c r="D2931" s="10"/>
    </row>
    <row r="2932" spans="3:4" x14ac:dyDescent="0.25">
      <c r="C2932" s="34"/>
      <c r="D2932" s="10"/>
    </row>
    <row r="2933" spans="3:4" x14ac:dyDescent="0.25">
      <c r="C2933" s="34"/>
      <c r="D2933" s="10"/>
    </row>
    <row r="2934" spans="3:4" x14ac:dyDescent="0.25">
      <c r="C2934" s="34"/>
      <c r="D2934" s="10"/>
    </row>
    <row r="2935" spans="3:4" x14ac:dyDescent="0.25">
      <c r="C2935" s="34"/>
      <c r="D2935" s="10"/>
    </row>
    <row r="2936" spans="3:4" x14ac:dyDescent="0.25">
      <c r="C2936" s="34"/>
      <c r="D2936" s="10"/>
    </row>
    <row r="2937" spans="3:4" x14ac:dyDescent="0.25">
      <c r="C2937" s="34"/>
      <c r="D2937" s="10"/>
    </row>
    <row r="2938" spans="3:4" x14ac:dyDescent="0.25">
      <c r="C2938" s="34"/>
      <c r="D2938" s="10"/>
    </row>
    <row r="2939" spans="3:4" x14ac:dyDescent="0.25">
      <c r="C2939" s="34"/>
      <c r="D2939" s="10"/>
    </row>
    <row r="2940" spans="3:4" x14ac:dyDescent="0.25">
      <c r="C2940" s="34"/>
      <c r="D2940" s="10"/>
    </row>
    <row r="2941" spans="3:4" x14ac:dyDescent="0.25">
      <c r="C2941" s="34"/>
      <c r="D2941" s="10"/>
    </row>
    <row r="2942" spans="3:4" x14ac:dyDescent="0.25">
      <c r="C2942" s="34"/>
      <c r="D2942" s="10"/>
    </row>
    <row r="2943" spans="3:4" x14ac:dyDescent="0.25">
      <c r="C2943" s="34"/>
      <c r="D2943" s="10"/>
    </row>
    <row r="2944" spans="3:4" x14ac:dyDescent="0.25">
      <c r="C2944" s="34"/>
      <c r="D2944" s="10"/>
    </row>
    <row r="2945" spans="3:4" x14ac:dyDescent="0.25">
      <c r="C2945" s="34"/>
      <c r="D2945" s="10"/>
    </row>
    <row r="2946" spans="3:4" x14ac:dyDescent="0.25">
      <c r="C2946" s="34"/>
      <c r="D2946" s="10"/>
    </row>
    <row r="2947" spans="3:4" x14ac:dyDescent="0.25">
      <c r="C2947" s="34"/>
      <c r="D2947" s="10"/>
    </row>
    <row r="2948" spans="3:4" x14ac:dyDescent="0.25">
      <c r="C2948" s="34"/>
      <c r="D2948" s="10"/>
    </row>
    <row r="2949" spans="3:4" x14ac:dyDescent="0.25">
      <c r="C2949" s="34"/>
      <c r="D2949" s="10"/>
    </row>
    <row r="2950" spans="3:4" x14ac:dyDescent="0.25">
      <c r="C2950" s="34"/>
      <c r="D2950" s="10"/>
    </row>
    <row r="2951" spans="3:4" x14ac:dyDescent="0.25">
      <c r="C2951" s="34"/>
      <c r="D2951" s="10"/>
    </row>
    <row r="2952" spans="3:4" x14ac:dyDescent="0.25">
      <c r="C2952" s="34"/>
      <c r="D2952" s="10"/>
    </row>
    <row r="2953" spans="3:4" x14ac:dyDescent="0.25">
      <c r="C2953" s="34"/>
      <c r="D2953" s="10"/>
    </row>
    <row r="2954" spans="3:4" x14ac:dyDescent="0.25">
      <c r="C2954" s="34"/>
      <c r="D2954" s="10"/>
    </row>
    <row r="2955" spans="3:4" x14ac:dyDescent="0.25">
      <c r="C2955" s="34"/>
      <c r="D2955" s="10"/>
    </row>
    <row r="2956" spans="3:4" x14ac:dyDescent="0.25">
      <c r="C2956" s="34"/>
      <c r="D2956" s="10"/>
    </row>
    <row r="2957" spans="3:4" x14ac:dyDescent="0.25">
      <c r="C2957" s="34"/>
      <c r="D2957" s="10"/>
    </row>
    <row r="2958" spans="3:4" x14ac:dyDescent="0.25">
      <c r="C2958" s="34"/>
      <c r="D2958" s="10"/>
    </row>
    <row r="2959" spans="3:4" x14ac:dyDescent="0.25">
      <c r="C2959" s="34"/>
      <c r="D2959" s="10"/>
    </row>
    <row r="2960" spans="3:4" x14ac:dyDescent="0.25">
      <c r="C2960" s="34"/>
      <c r="D2960" s="10"/>
    </row>
    <row r="2961" spans="3:4" x14ac:dyDescent="0.25">
      <c r="C2961" s="34"/>
      <c r="D2961" s="10"/>
    </row>
    <row r="2962" spans="3:4" x14ac:dyDescent="0.25">
      <c r="C2962" s="34"/>
      <c r="D2962" s="10"/>
    </row>
    <row r="2963" spans="3:4" x14ac:dyDescent="0.25">
      <c r="C2963" s="34"/>
      <c r="D2963" s="10"/>
    </row>
    <row r="2964" spans="3:4" x14ac:dyDescent="0.25">
      <c r="C2964" s="34"/>
      <c r="D2964" s="10"/>
    </row>
    <row r="2965" spans="3:4" x14ac:dyDescent="0.25">
      <c r="C2965" s="34"/>
      <c r="D2965" s="10"/>
    </row>
    <row r="2966" spans="3:4" x14ac:dyDescent="0.25">
      <c r="C2966" s="34"/>
      <c r="D2966" s="10"/>
    </row>
    <row r="2967" spans="3:4" x14ac:dyDescent="0.25">
      <c r="C2967" s="34"/>
      <c r="D2967" s="10"/>
    </row>
    <row r="2968" spans="3:4" x14ac:dyDescent="0.25">
      <c r="C2968" s="34"/>
      <c r="D2968" s="10"/>
    </row>
    <row r="2969" spans="3:4" x14ac:dyDescent="0.25">
      <c r="C2969" s="34"/>
      <c r="D2969" s="10"/>
    </row>
    <row r="2970" spans="3:4" x14ac:dyDescent="0.25">
      <c r="C2970" s="34"/>
      <c r="D2970" s="10"/>
    </row>
    <row r="2971" spans="3:4" x14ac:dyDescent="0.25">
      <c r="C2971" s="34"/>
      <c r="D2971" s="10"/>
    </row>
    <row r="2972" spans="3:4" x14ac:dyDescent="0.25">
      <c r="C2972" s="34"/>
      <c r="D2972" s="10"/>
    </row>
    <row r="2973" spans="3:4" x14ac:dyDescent="0.25">
      <c r="C2973" s="34"/>
      <c r="D2973" s="10"/>
    </row>
    <row r="2974" spans="3:4" x14ac:dyDescent="0.25">
      <c r="C2974" s="34"/>
      <c r="D2974" s="10"/>
    </row>
    <row r="2975" spans="3:4" x14ac:dyDescent="0.25">
      <c r="C2975" s="34"/>
      <c r="D2975" s="10"/>
    </row>
    <row r="2976" spans="3:4" x14ac:dyDescent="0.25">
      <c r="C2976" s="34"/>
      <c r="D2976" s="10"/>
    </row>
    <row r="2977" spans="3:4" x14ac:dyDescent="0.25">
      <c r="C2977" s="34"/>
      <c r="D2977" s="10"/>
    </row>
    <row r="2978" spans="3:4" x14ac:dyDescent="0.25">
      <c r="C2978" s="34"/>
      <c r="D2978" s="10"/>
    </row>
    <row r="2979" spans="3:4" x14ac:dyDescent="0.25">
      <c r="C2979" s="34"/>
      <c r="D2979" s="10"/>
    </row>
    <row r="2980" spans="3:4" x14ac:dyDescent="0.25">
      <c r="C2980" s="34"/>
      <c r="D2980" s="10"/>
    </row>
    <row r="2981" spans="3:4" x14ac:dyDescent="0.25">
      <c r="C2981" s="34"/>
      <c r="D2981" s="10"/>
    </row>
    <row r="2982" spans="3:4" x14ac:dyDescent="0.25">
      <c r="C2982" s="34"/>
      <c r="D2982" s="10"/>
    </row>
    <row r="2983" spans="3:4" x14ac:dyDescent="0.25">
      <c r="C2983" s="34"/>
      <c r="D2983" s="10"/>
    </row>
    <row r="2984" spans="3:4" x14ac:dyDescent="0.25">
      <c r="C2984" s="34"/>
      <c r="D2984" s="10"/>
    </row>
    <row r="2985" spans="3:4" x14ac:dyDescent="0.25">
      <c r="C2985" s="34"/>
      <c r="D2985" s="10"/>
    </row>
    <row r="2986" spans="3:4" x14ac:dyDescent="0.25">
      <c r="C2986" s="34"/>
      <c r="D2986" s="10"/>
    </row>
    <row r="2987" spans="3:4" x14ac:dyDescent="0.25">
      <c r="C2987" s="34"/>
      <c r="D2987" s="10"/>
    </row>
    <row r="2988" spans="3:4" x14ac:dyDescent="0.25">
      <c r="C2988" s="34"/>
      <c r="D2988" s="10"/>
    </row>
    <row r="2989" spans="3:4" x14ac:dyDescent="0.25">
      <c r="C2989" s="34"/>
      <c r="D2989" s="10"/>
    </row>
    <row r="2990" spans="3:4" x14ac:dyDescent="0.25">
      <c r="C2990" s="34"/>
      <c r="D2990" s="10"/>
    </row>
    <row r="2991" spans="3:4" x14ac:dyDescent="0.25">
      <c r="C2991" s="34"/>
      <c r="D2991" s="10"/>
    </row>
    <row r="2992" spans="3:4" x14ac:dyDescent="0.25">
      <c r="C2992" s="34"/>
      <c r="D2992" s="10"/>
    </row>
    <row r="2993" spans="3:4" x14ac:dyDescent="0.25">
      <c r="C2993" s="34"/>
      <c r="D2993" s="10"/>
    </row>
    <row r="2994" spans="3:4" x14ac:dyDescent="0.25">
      <c r="C2994" s="34"/>
      <c r="D2994" s="10"/>
    </row>
    <row r="2995" spans="3:4" x14ac:dyDescent="0.25">
      <c r="C2995" s="34"/>
      <c r="D2995" s="10"/>
    </row>
    <row r="2996" spans="3:4" x14ac:dyDescent="0.25">
      <c r="C2996" s="34"/>
      <c r="D2996" s="10"/>
    </row>
    <row r="2997" spans="3:4" x14ac:dyDescent="0.25">
      <c r="C2997" s="34"/>
      <c r="D2997" s="10"/>
    </row>
    <row r="2998" spans="3:4" x14ac:dyDescent="0.25">
      <c r="C2998" s="34"/>
      <c r="D2998" s="10"/>
    </row>
    <row r="2999" spans="3:4" x14ac:dyDescent="0.25">
      <c r="C2999" s="34"/>
      <c r="D2999" s="10"/>
    </row>
    <row r="3000" spans="3:4" x14ac:dyDescent="0.25">
      <c r="C3000" s="34"/>
      <c r="D3000" s="10"/>
    </row>
    <row r="3001" spans="3:4" x14ac:dyDescent="0.25">
      <c r="C3001" s="34"/>
      <c r="D3001" s="10"/>
    </row>
    <row r="3002" spans="3:4" x14ac:dyDescent="0.25">
      <c r="C3002" s="34"/>
      <c r="D3002" s="10"/>
    </row>
    <row r="3003" spans="3:4" x14ac:dyDescent="0.25">
      <c r="C3003" s="34"/>
      <c r="D3003" s="10"/>
    </row>
    <row r="3004" spans="3:4" x14ac:dyDescent="0.25">
      <c r="C3004" s="34"/>
      <c r="D3004" s="10"/>
    </row>
    <row r="3005" spans="3:4" x14ac:dyDescent="0.25">
      <c r="C3005" s="34"/>
      <c r="D3005" s="10"/>
    </row>
    <row r="3006" spans="3:4" x14ac:dyDescent="0.25">
      <c r="C3006" s="34"/>
      <c r="D3006" s="10"/>
    </row>
    <row r="3007" spans="3:4" x14ac:dyDescent="0.25">
      <c r="C3007" s="34"/>
      <c r="D3007" s="10"/>
    </row>
    <row r="3008" spans="3:4" x14ac:dyDescent="0.25">
      <c r="C3008" s="34"/>
      <c r="D3008" s="10"/>
    </row>
    <row r="3009" spans="3:4" x14ac:dyDescent="0.25">
      <c r="C3009" s="34"/>
      <c r="D3009" s="10"/>
    </row>
    <row r="3010" spans="3:4" x14ac:dyDescent="0.25">
      <c r="C3010" s="34"/>
      <c r="D3010" s="10"/>
    </row>
    <row r="3011" spans="3:4" x14ac:dyDescent="0.25">
      <c r="C3011" s="34"/>
      <c r="D3011" s="10"/>
    </row>
    <row r="3012" spans="3:4" x14ac:dyDescent="0.25">
      <c r="C3012" s="34"/>
      <c r="D3012" s="10"/>
    </row>
    <row r="3013" spans="3:4" x14ac:dyDescent="0.25">
      <c r="C3013" s="34"/>
      <c r="D3013" s="10"/>
    </row>
    <row r="3014" spans="3:4" x14ac:dyDescent="0.25">
      <c r="C3014" s="34"/>
      <c r="D3014" s="10"/>
    </row>
    <row r="3015" spans="3:4" x14ac:dyDescent="0.25">
      <c r="C3015" s="34"/>
      <c r="D3015" s="10"/>
    </row>
    <row r="3016" spans="3:4" x14ac:dyDescent="0.25">
      <c r="C3016" s="34"/>
      <c r="D3016" s="10"/>
    </row>
    <row r="3017" spans="3:4" x14ac:dyDescent="0.25">
      <c r="C3017" s="34"/>
      <c r="D3017" s="10"/>
    </row>
    <row r="3018" spans="3:4" x14ac:dyDescent="0.25">
      <c r="C3018" s="34"/>
      <c r="D3018" s="10"/>
    </row>
    <row r="3019" spans="3:4" x14ac:dyDescent="0.25">
      <c r="C3019" s="34"/>
      <c r="D3019" s="10"/>
    </row>
    <row r="3020" spans="3:4" x14ac:dyDescent="0.25">
      <c r="C3020" s="34"/>
      <c r="D3020" s="10"/>
    </row>
    <row r="3021" spans="3:4" x14ac:dyDescent="0.25">
      <c r="C3021" s="34"/>
      <c r="D3021" s="10"/>
    </row>
    <row r="3022" spans="3:4" x14ac:dyDescent="0.25">
      <c r="C3022" s="34"/>
      <c r="D3022" s="10"/>
    </row>
    <row r="3023" spans="3:4" x14ac:dyDescent="0.25">
      <c r="C3023" s="34"/>
      <c r="D3023" s="10"/>
    </row>
    <row r="3024" spans="3:4" x14ac:dyDescent="0.25">
      <c r="C3024" s="34"/>
      <c r="D3024" s="10"/>
    </row>
    <row r="3025" spans="3:4" x14ac:dyDescent="0.25">
      <c r="C3025" s="34"/>
      <c r="D3025" s="10"/>
    </row>
    <row r="3026" spans="3:4" x14ac:dyDescent="0.25">
      <c r="C3026" s="34"/>
      <c r="D3026" s="10"/>
    </row>
    <row r="3027" spans="3:4" x14ac:dyDescent="0.25">
      <c r="C3027" s="34"/>
      <c r="D3027" s="10"/>
    </row>
    <row r="3028" spans="3:4" x14ac:dyDescent="0.25">
      <c r="C3028" s="34"/>
      <c r="D3028" s="10"/>
    </row>
    <row r="3029" spans="3:4" x14ac:dyDescent="0.25">
      <c r="C3029" s="34"/>
      <c r="D3029" s="10"/>
    </row>
    <row r="3030" spans="3:4" x14ac:dyDescent="0.25">
      <c r="C3030" s="34"/>
      <c r="D3030" s="10"/>
    </row>
    <row r="3031" spans="3:4" x14ac:dyDescent="0.25">
      <c r="C3031" s="34"/>
      <c r="D3031" s="10"/>
    </row>
    <row r="3032" spans="3:4" x14ac:dyDescent="0.25">
      <c r="C3032" s="34"/>
      <c r="D3032" s="10"/>
    </row>
    <row r="3033" spans="3:4" x14ac:dyDescent="0.25">
      <c r="C3033" s="34"/>
      <c r="D3033" s="10"/>
    </row>
    <row r="3034" spans="3:4" x14ac:dyDescent="0.25">
      <c r="C3034" s="34"/>
      <c r="D3034" s="10"/>
    </row>
    <row r="3035" spans="3:4" x14ac:dyDescent="0.25">
      <c r="C3035" s="34"/>
      <c r="D3035" s="10"/>
    </row>
    <row r="3036" spans="3:4" x14ac:dyDescent="0.25">
      <c r="C3036" s="34"/>
      <c r="D3036" s="10"/>
    </row>
    <row r="3037" spans="3:4" x14ac:dyDescent="0.25">
      <c r="C3037" s="34"/>
      <c r="D3037" s="10"/>
    </row>
    <row r="3038" spans="3:4" x14ac:dyDescent="0.25">
      <c r="C3038" s="34"/>
      <c r="D3038" s="10"/>
    </row>
    <row r="3039" spans="3:4" x14ac:dyDescent="0.25">
      <c r="C3039" s="34"/>
      <c r="D3039" s="10"/>
    </row>
    <row r="3040" spans="3:4" x14ac:dyDescent="0.25">
      <c r="C3040" s="34"/>
      <c r="D3040" s="10"/>
    </row>
    <row r="3041" spans="3:4" x14ac:dyDescent="0.25">
      <c r="C3041" s="34"/>
      <c r="D3041" s="10"/>
    </row>
    <row r="3042" spans="3:4" x14ac:dyDescent="0.25">
      <c r="C3042" s="34"/>
      <c r="D3042" s="10"/>
    </row>
    <row r="3043" spans="3:4" x14ac:dyDescent="0.25">
      <c r="C3043" s="34"/>
      <c r="D3043" s="10"/>
    </row>
    <row r="3044" spans="3:4" x14ac:dyDescent="0.25">
      <c r="C3044" s="34"/>
      <c r="D3044" s="10"/>
    </row>
    <row r="3045" spans="3:4" x14ac:dyDescent="0.25">
      <c r="C3045" s="34"/>
      <c r="D3045" s="10"/>
    </row>
    <row r="3046" spans="3:4" x14ac:dyDescent="0.25">
      <c r="C3046" s="34"/>
      <c r="D3046" s="10"/>
    </row>
    <row r="3047" spans="3:4" x14ac:dyDescent="0.25">
      <c r="C3047" s="34"/>
      <c r="D3047" s="10"/>
    </row>
    <row r="3048" spans="3:4" x14ac:dyDescent="0.25">
      <c r="C3048" s="34"/>
      <c r="D3048" s="10"/>
    </row>
    <row r="3049" spans="3:4" x14ac:dyDescent="0.25">
      <c r="C3049" s="34"/>
      <c r="D3049" s="10"/>
    </row>
    <row r="3050" spans="3:4" x14ac:dyDescent="0.25">
      <c r="C3050" s="34"/>
      <c r="D3050" s="10"/>
    </row>
    <row r="3051" spans="3:4" x14ac:dyDescent="0.25">
      <c r="C3051" s="34"/>
      <c r="D3051" s="10"/>
    </row>
    <row r="3052" spans="3:4" x14ac:dyDescent="0.25">
      <c r="C3052" s="34"/>
      <c r="D3052" s="10"/>
    </row>
    <row r="3053" spans="3:4" x14ac:dyDescent="0.25">
      <c r="C3053" s="34"/>
      <c r="D3053" s="10"/>
    </row>
    <row r="3054" spans="3:4" x14ac:dyDescent="0.25">
      <c r="C3054" s="34"/>
      <c r="D3054" s="10"/>
    </row>
    <row r="3055" spans="3:4" x14ac:dyDescent="0.25">
      <c r="C3055" s="34"/>
      <c r="D3055" s="10"/>
    </row>
    <row r="3056" spans="3:4" x14ac:dyDescent="0.25">
      <c r="C3056" s="34"/>
      <c r="D3056" s="10"/>
    </row>
    <row r="3057" spans="3:4" x14ac:dyDescent="0.25">
      <c r="C3057" s="34"/>
      <c r="D3057" s="10"/>
    </row>
    <row r="3058" spans="3:4" x14ac:dyDescent="0.25">
      <c r="C3058" s="34"/>
      <c r="D3058" s="10"/>
    </row>
    <row r="3059" spans="3:4" x14ac:dyDescent="0.25">
      <c r="C3059" s="34"/>
      <c r="D3059" s="10"/>
    </row>
    <row r="3060" spans="3:4" x14ac:dyDescent="0.25">
      <c r="C3060" s="34"/>
      <c r="D3060" s="10"/>
    </row>
    <row r="3061" spans="3:4" x14ac:dyDescent="0.25">
      <c r="C3061" s="34"/>
      <c r="D3061" s="10"/>
    </row>
    <row r="3062" spans="3:4" x14ac:dyDescent="0.25">
      <c r="C3062" s="34"/>
      <c r="D3062" s="10"/>
    </row>
    <row r="3063" spans="3:4" x14ac:dyDescent="0.25">
      <c r="C3063" s="34"/>
      <c r="D3063" s="10"/>
    </row>
    <row r="3064" spans="3:4" x14ac:dyDescent="0.25">
      <c r="C3064" s="34"/>
      <c r="D3064" s="10"/>
    </row>
    <row r="3065" spans="3:4" x14ac:dyDescent="0.25">
      <c r="C3065" s="34"/>
      <c r="D3065" s="10"/>
    </row>
    <row r="3066" spans="3:4" x14ac:dyDescent="0.25">
      <c r="C3066" s="34"/>
      <c r="D3066" s="10"/>
    </row>
    <row r="3067" spans="3:4" x14ac:dyDescent="0.25">
      <c r="C3067" s="34"/>
      <c r="D3067" s="10"/>
    </row>
    <row r="3068" spans="3:4" x14ac:dyDescent="0.25">
      <c r="C3068" s="34"/>
      <c r="D3068" s="10"/>
    </row>
    <row r="3069" spans="3:4" x14ac:dyDescent="0.25">
      <c r="C3069" s="34"/>
      <c r="D3069" s="10"/>
    </row>
    <row r="3070" spans="3:4" x14ac:dyDescent="0.25">
      <c r="C3070" s="34"/>
      <c r="D3070" s="10"/>
    </row>
    <row r="3071" spans="3:4" x14ac:dyDescent="0.25">
      <c r="C3071" s="34"/>
      <c r="D3071" s="10"/>
    </row>
    <row r="3072" spans="3:4" x14ac:dyDescent="0.25">
      <c r="C3072" s="34"/>
      <c r="D3072" s="10"/>
    </row>
    <row r="3073" spans="3:4" x14ac:dyDescent="0.25">
      <c r="C3073" s="34"/>
      <c r="D3073" s="10"/>
    </row>
    <row r="3074" spans="3:4" x14ac:dyDescent="0.25">
      <c r="C3074" s="34"/>
      <c r="D3074" s="10"/>
    </row>
    <row r="3075" spans="3:4" x14ac:dyDescent="0.25">
      <c r="C3075" s="34"/>
      <c r="D3075" s="10"/>
    </row>
    <row r="3076" spans="3:4" x14ac:dyDescent="0.25">
      <c r="C3076" s="34"/>
      <c r="D3076" s="10"/>
    </row>
    <row r="3077" spans="3:4" x14ac:dyDescent="0.25">
      <c r="C3077" s="34"/>
      <c r="D3077" s="10"/>
    </row>
    <row r="3078" spans="3:4" x14ac:dyDescent="0.25">
      <c r="C3078" s="34"/>
      <c r="D3078" s="10"/>
    </row>
    <row r="3079" spans="3:4" x14ac:dyDescent="0.25">
      <c r="C3079" s="34"/>
      <c r="D3079" s="10"/>
    </row>
    <row r="3080" spans="3:4" x14ac:dyDescent="0.25">
      <c r="C3080" s="34"/>
      <c r="D3080" s="10"/>
    </row>
    <row r="3081" spans="3:4" x14ac:dyDescent="0.25">
      <c r="C3081" s="34"/>
      <c r="D3081" s="10"/>
    </row>
    <row r="3082" spans="3:4" x14ac:dyDescent="0.25">
      <c r="C3082" s="34"/>
      <c r="D3082" s="10"/>
    </row>
    <row r="3083" spans="3:4" x14ac:dyDescent="0.25">
      <c r="C3083" s="34"/>
      <c r="D3083" s="10"/>
    </row>
    <row r="3084" spans="3:4" x14ac:dyDescent="0.25">
      <c r="C3084" s="34"/>
      <c r="D3084" s="10"/>
    </row>
    <row r="3085" spans="3:4" x14ac:dyDescent="0.25">
      <c r="C3085" s="34"/>
      <c r="D3085" s="10"/>
    </row>
    <row r="3086" spans="3:4" x14ac:dyDescent="0.25">
      <c r="C3086" s="34"/>
      <c r="D3086" s="10"/>
    </row>
    <row r="3087" spans="3:4" x14ac:dyDescent="0.25">
      <c r="C3087" s="34"/>
      <c r="D3087" s="10"/>
    </row>
    <row r="3088" spans="3:4" x14ac:dyDescent="0.25">
      <c r="C3088" s="34"/>
      <c r="D3088" s="10"/>
    </row>
    <row r="3089" spans="3:4" x14ac:dyDescent="0.25">
      <c r="C3089" s="34"/>
      <c r="D3089" s="10"/>
    </row>
    <row r="3090" spans="3:4" x14ac:dyDescent="0.25">
      <c r="C3090" s="34"/>
      <c r="D3090" s="10"/>
    </row>
    <row r="3091" spans="3:4" x14ac:dyDescent="0.25">
      <c r="C3091" s="34"/>
      <c r="D3091" s="10"/>
    </row>
    <row r="3092" spans="3:4" x14ac:dyDescent="0.25">
      <c r="C3092" s="34"/>
      <c r="D3092" s="10"/>
    </row>
    <row r="3093" spans="3:4" x14ac:dyDescent="0.25">
      <c r="C3093" s="34"/>
      <c r="D3093" s="10"/>
    </row>
    <row r="3094" spans="3:4" x14ac:dyDescent="0.25">
      <c r="C3094" s="34"/>
      <c r="D3094" s="10"/>
    </row>
    <row r="3095" spans="3:4" x14ac:dyDescent="0.25">
      <c r="C3095" s="34"/>
      <c r="D3095" s="10"/>
    </row>
    <row r="3096" spans="3:4" x14ac:dyDescent="0.25">
      <c r="C3096" s="34"/>
      <c r="D3096" s="10"/>
    </row>
    <row r="3097" spans="3:4" x14ac:dyDescent="0.25">
      <c r="C3097" s="34"/>
      <c r="D3097" s="10"/>
    </row>
    <row r="3098" spans="3:4" x14ac:dyDescent="0.25">
      <c r="C3098" s="34"/>
      <c r="D3098" s="10"/>
    </row>
    <row r="3099" spans="3:4" x14ac:dyDescent="0.25">
      <c r="C3099" s="34"/>
      <c r="D3099" s="10"/>
    </row>
    <row r="3100" spans="3:4" x14ac:dyDescent="0.25">
      <c r="C3100" s="34"/>
      <c r="D3100" s="10"/>
    </row>
    <row r="3101" spans="3:4" x14ac:dyDescent="0.25">
      <c r="C3101" s="34"/>
      <c r="D3101" s="10"/>
    </row>
    <row r="3102" spans="3:4" x14ac:dyDescent="0.25">
      <c r="C3102" s="34"/>
      <c r="D3102" s="10"/>
    </row>
    <row r="3103" spans="3:4" x14ac:dyDescent="0.25">
      <c r="C3103" s="34"/>
      <c r="D3103" s="10"/>
    </row>
    <row r="3104" spans="3:4" x14ac:dyDescent="0.25">
      <c r="C3104" s="34"/>
      <c r="D3104" s="10"/>
    </row>
    <row r="3105" spans="3:4" x14ac:dyDescent="0.25">
      <c r="C3105" s="34"/>
      <c r="D3105" s="10"/>
    </row>
    <row r="3106" spans="3:4" x14ac:dyDescent="0.25">
      <c r="C3106" s="34"/>
      <c r="D3106" s="10"/>
    </row>
    <row r="3107" spans="3:4" x14ac:dyDescent="0.25">
      <c r="C3107" s="34"/>
      <c r="D3107" s="10"/>
    </row>
    <row r="3108" spans="3:4" x14ac:dyDescent="0.25">
      <c r="C3108" s="34"/>
      <c r="D3108" s="10"/>
    </row>
    <row r="3109" spans="3:4" x14ac:dyDescent="0.25">
      <c r="C3109" s="34"/>
      <c r="D3109" s="10"/>
    </row>
    <row r="3110" spans="3:4" x14ac:dyDescent="0.25">
      <c r="C3110" s="34"/>
      <c r="D3110" s="10"/>
    </row>
    <row r="3111" spans="3:4" x14ac:dyDescent="0.25">
      <c r="C3111" s="34"/>
      <c r="D3111" s="10"/>
    </row>
    <row r="3112" spans="3:4" x14ac:dyDescent="0.25">
      <c r="C3112" s="34"/>
      <c r="D3112" s="10"/>
    </row>
    <row r="3113" spans="3:4" x14ac:dyDescent="0.25">
      <c r="C3113" s="34"/>
      <c r="D3113" s="10"/>
    </row>
    <row r="3114" spans="3:4" x14ac:dyDescent="0.25">
      <c r="C3114" s="34"/>
      <c r="D3114" s="10"/>
    </row>
    <row r="3115" spans="3:4" x14ac:dyDescent="0.25">
      <c r="C3115" s="34"/>
      <c r="D3115" s="10"/>
    </row>
    <row r="3116" spans="3:4" x14ac:dyDescent="0.25">
      <c r="C3116" s="34"/>
      <c r="D3116" s="10"/>
    </row>
    <row r="3117" spans="3:4" x14ac:dyDescent="0.25">
      <c r="C3117" s="34"/>
      <c r="D3117" s="10"/>
    </row>
    <row r="3118" spans="3:4" x14ac:dyDescent="0.25">
      <c r="C3118" s="34"/>
      <c r="D3118" s="10"/>
    </row>
    <row r="3119" spans="3:4" x14ac:dyDescent="0.25">
      <c r="C3119" s="34"/>
      <c r="D3119" s="10"/>
    </row>
    <row r="3120" spans="3:4" x14ac:dyDescent="0.25">
      <c r="C3120" s="34"/>
      <c r="D3120" s="10"/>
    </row>
    <row r="3121" spans="3:4" x14ac:dyDescent="0.25">
      <c r="C3121" s="34"/>
      <c r="D3121" s="10"/>
    </row>
    <row r="3122" spans="3:4" x14ac:dyDescent="0.25">
      <c r="C3122" s="34"/>
      <c r="D3122" s="10"/>
    </row>
    <row r="3123" spans="3:4" x14ac:dyDescent="0.25">
      <c r="C3123" s="34"/>
      <c r="D3123" s="10"/>
    </row>
    <row r="3124" spans="3:4" x14ac:dyDescent="0.25">
      <c r="C3124" s="34"/>
      <c r="D3124" s="10"/>
    </row>
    <row r="3125" spans="3:4" x14ac:dyDescent="0.25">
      <c r="C3125" s="34"/>
      <c r="D3125" s="10"/>
    </row>
    <row r="3126" spans="3:4" x14ac:dyDescent="0.25">
      <c r="C3126" s="34"/>
      <c r="D3126" s="10"/>
    </row>
    <row r="3127" spans="3:4" x14ac:dyDescent="0.25">
      <c r="C3127" s="34"/>
      <c r="D3127" s="10"/>
    </row>
    <row r="3128" spans="3:4" x14ac:dyDescent="0.25">
      <c r="C3128" s="34"/>
      <c r="D3128" s="10"/>
    </row>
    <row r="3129" spans="3:4" x14ac:dyDescent="0.25">
      <c r="C3129" s="34"/>
      <c r="D3129" s="10"/>
    </row>
    <row r="3130" spans="3:4" x14ac:dyDescent="0.25">
      <c r="C3130" s="34"/>
      <c r="D3130" s="10"/>
    </row>
    <row r="3131" spans="3:4" x14ac:dyDescent="0.25">
      <c r="C3131" s="34"/>
      <c r="D3131" s="10"/>
    </row>
    <row r="3132" spans="3:4" x14ac:dyDescent="0.25">
      <c r="C3132" s="34"/>
      <c r="D3132" s="10"/>
    </row>
    <row r="3133" spans="3:4" x14ac:dyDescent="0.25">
      <c r="C3133" s="34"/>
      <c r="D3133" s="10"/>
    </row>
    <row r="3134" spans="3:4" x14ac:dyDescent="0.25">
      <c r="C3134" s="34"/>
      <c r="D3134" s="10"/>
    </row>
    <row r="3135" spans="3:4" x14ac:dyDescent="0.25">
      <c r="C3135" s="34"/>
      <c r="D3135" s="10"/>
    </row>
    <row r="3136" spans="3:4" x14ac:dyDescent="0.25">
      <c r="C3136" s="34"/>
      <c r="D3136" s="10"/>
    </row>
    <row r="3137" spans="3:4" x14ac:dyDescent="0.25">
      <c r="C3137" s="34"/>
      <c r="D3137" s="10"/>
    </row>
    <row r="3138" spans="3:4" x14ac:dyDescent="0.25">
      <c r="C3138" s="34"/>
      <c r="D3138" s="10"/>
    </row>
    <row r="3139" spans="3:4" x14ac:dyDescent="0.25">
      <c r="C3139" s="34"/>
      <c r="D3139" s="10"/>
    </row>
    <row r="3140" spans="3:4" x14ac:dyDescent="0.25">
      <c r="C3140" s="34"/>
      <c r="D3140" s="10"/>
    </row>
    <row r="3141" spans="3:4" x14ac:dyDescent="0.25">
      <c r="C3141" s="34"/>
      <c r="D3141" s="10"/>
    </row>
    <row r="3142" spans="3:4" x14ac:dyDescent="0.25">
      <c r="C3142" s="34"/>
      <c r="D3142" s="10"/>
    </row>
    <row r="3143" spans="3:4" x14ac:dyDescent="0.25">
      <c r="C3143" s="34"/>
      <c r="D3143" s="10"/>
    </row>
    <row r="3144" spans="3:4" x14ac:dyDescent="0.25">
      <c r="C3144" s="34"/>
      <c r="D3144" s="10"/>
    </row>
    <row r="3145" spans="3:4" x14ac:dyDescent="0.25">
      <c r="C3145" s="34"/>
      <c r="D3145" s="10"/>
    </row>
    <row r="3146" spans="3:4" x14ac:dyDescent="0.25">
      <c r="C3146" s="34"/>
      <c r="D3146" s="10"/>
    </row>
    <row r="3147" spans="3:4" x14ac:dyDescent="0.25">
      <c r="C3147" s="34"/>
      <c r="D3147" s="10"/>
    </row>
    <row r="3148" spans="3:4" x14ac:dyDescent="0.25">
      <c r="C3148" s="34"/>
      <c r="D3148" s="10"/>
    </row>
    <row r="3149" spans="3:4" x14ac:dyDescent="0.25">
      <c r="C3149" s="34"/>
      <c r="D3149" s="10"/>
    </row>
    <row r="3150" spans="3:4" x14ac:dyDescent="0.25">
      <c r="C3150" s="34"/>
      <c r="D3150" s="10"/>
    </row>
    <row r="3151" spans="3:4" x14ac:dyDescent="0.25">
      <c r="C3151" s="34"/>
      <c r="D3151" s="10"/>
    </row>
    <row r="3152" spans="3:4" x14ac:dyDescent="0.25">
      <c r="C3152" s="34"/>
      <c r="D3152" s="10"/>
    </row>
    <row r="3153" spans="3:4" x14ac:dyDescent="0.25">
      <c r="C3153" s="34"/>
      <c r="D3153" s="10"/>
    </row>
    <row r="3154" spans="3:4" x14ac:dyDescent="0.25">
      <c r="C3154" s="34"/>
      <c r="D3154" s="10"/>
    </row>
    <row r="3155" spans="3:4" x14ac:dyDescent="0.25">
      <c r="C3155" s="34"/>
      <c r="D3155" s="10"/>
    </row>
    <row r="3156" spans="3:4" x14ac:dyDescent="0.25">
      <c r="C3156" s="34"/>
      <c r="D3156" s="10"/>
    </row>
    <row r="3157" spans="3:4" x14ac:dyDescent="0.25">
      <c r="C3157" s="34"/>
      <c r="D3157" s="10"/>
    </row>
    <row r="3158" spans="3:4" x14ac:dyDescent="0.25">
      <c r="C3158" s="34"/>
      <c r="D3158" s="10"/>
    </row>
    <row r="3159" spans="3:4" x14ac:dyDescent="0.25">
      <c r="C3159" s="34"/>
      <c r="D3159" s="10"/>
    </row>
    <row r="3160" spans="3:4" x14ac:dyDescent="0.25">
      <c r="C3160" s="34"/>
      <c r="D3160" s="10"/>
    </row>
    <row r="3161" spans="3:4" x14ac:dyDescent="0.25">
      <c r="C3161" s="34"/>
      <c r="D3161" s="10"/>
    </row>
    <row r="3162" spans="3:4" x14ac:dyDescent="0.25">
      <c r="C3162" s="34"/>
      <c r="D3162" s="10"/>
    </row>
    <row r="3163" spans="3:4" x14ac:dyDescent="0.25">
      <c r="C3163" s="34"/>
      <c r="D3163" s="10"/>
    </row>
    <row r="3164" spans="3:4" x14ac:dyDescent="0.25">
      <c r="C3164" s="34"/>
      <c r="D3164" s="10"/>
    </row>
    <row r="3165" spans="3:4" x14ac:dyDescent="0.25">
      <c r="C3165" s="34"/>
      <c r="D3165" s="10"/>
    </row>
    <row r="3166" spans="3:4" x14ac:dyDescent="0.25">
      <c r="C3166" s="34"/>
      <c r="D3166" s="10"/>
    </row>
    <row r="3167" spans="3:4" x14ac:dyDescent="0.25">
      <c r="C3167" s="34"/>
      <c r="D3167" s="10"/>
    </row>
    <row r="3168" spans="3:4" x14ac:dyDescent="0.25">
      <c r="C3168" s="34"/>
      <c r="D3168" s="10"/>
    </row>
    <row r="3169" spans="3:4" x14ac:dyDescent="0.25">
      <c r="C3169" s="34"/>
      <c r="D3169" s="10"/>
    </row>
    <row r="3170" spans="3:4" x14ac:dyDescent="0.25">
      <c r="C3170" s="34"/>
      <c r="D3170" s="10"/>
    </row>
    <row r="3171" spans="3:4" x14ac:dyDescent="0.25">
      <c r="C3171" s="34"/>
      <c r="D3171" s="10"/>
    </row>
    <row r="3172" spans="3:4" x14ac:dyDescent="0.25">
      <c r="C3172" s="34"/>
      <c r="D3172" s="10"/>
    </row>
    <row r="3173" spans="3:4" x14ac:dyDescent="0.25">
      <c r="C3173" s="34"/>
      <c r="D3173" s="10"/>
    </row>
    <row r="3174" spans="3:4" x14ac:dyDescent="0.25">
      <c r="C3174" s="34"/>
      <c r="D3174" s="10"/>
    </row>
    <row r="3175" spans="3:4" x14ac:dyDescent="0.25">
      <c r="C3175" s="34"/>
      <c r="D3175" s="10"/>
    </row>
    <row r="3176" spans="3:4" x14ac:dyDescent="0.25">
      <c r="C3176" s="34"/>
      <c r="D3176" s="10"/>
    </row>
    <row r="3177" spans="3:4" x14ac:dyDescent="0.25">
      <c r="C3177" s="34"/>
      <c r="D3177" s="10"/>
    </row>
    <row r="3178" spans="3:4" x14ac:dyDescent="0.25">
      <c r="C3178" s="34"/>
      <c r="D3178" s="10"/>
    </row>
    <row r="3179" spans="3:4" x14ac:dyDescent="0.25">
      <c r="C3179" s="34"/>
      <c r="D3179" s="10"/>
    </row>
    <row r="3180" spans="3:4" x14ac:dyDescent="0.25">
      <c r="C3180" s="34"/>
      <c r="D3180" s="10"/>
    </row>
    <row r="3181" spans="3:4" x14ac:dyDescent="0.25">
      <c r="C3181" s="34"/>
      <c r="D3181" s="10"/>
    </row>
    <row r="3182" spans="3:4" x14ac:dyDescent="0.25">
      <c r="C3182" s="34"/>
      <c r="D3182" s="10"/>
    </row>
    <row r="3183" spans="3:4" x14ac:dyDescent="0.25">
      <c r="C3183" s="34"/>
      <c r="D3183" s="10"/>
    </row>
    <row r="3184" spans="3:4" x14ac:dyDescent="0.25">
      <c r="C3184" s="34"/>
      <c r="D3184" s="10"/>
    </row>
    <row r="3185" spans="3:4" x14ac:dyDescent="0.25">
      <c r="C3185" s="34"/>
      <c r="D3185" s="10"/>
    </row>
    <row r="3186" spans="3:4" x14ac:dyDescent="0.25">
      <c r="C3186" s="34"/>
      <c r="D3186" s="10"/>
    </row>
    <row r="3187" spans="3:4" x14ac:dyDescent="0.25">
      <c r="C3187" s="34"/>
      <c r="D3187" s="10"/>
    </row>
    <row r="3188" spans="3:4" x14ac:dyDescent="0.25">
      <c r="C3188" s="34"/>
      <c r="D3188" s="10"/>
    </row>
    <row r="3189" spans="3:4" x14ac:dyDescent="0.25">
      <c r="C3189" s="34"/>
      <c r="D3189" s="10"/>
    </row>
    <row r="3190" spans="3:4" x14ac:dyDescent="0.25">
      <c r="C3190" s="34"/>
      <c r="D3190" s="10"/>
    </row>
    <row r="3191" spans="3:4" x14ac:dyDescent="0.25">
      <c r="C3191" s="34"/>
      <c r="D3191" s="10"/>
    </row>
    <row r="3192" spans="3:4" x14ac:dyDescent="0.25">
      <c r="C3192" s="34"/>
      <c r="D3192" s="10"/>
    </row>
    <row r="3193" spans="3:4" x14ac:dyDescent="0.25">
      <c r="C3193" s="34"/>
      <c r="D3193" s="10"/>
    </row>
    <row r="3194" spans="3:4" x14ac:dyDescent="0.25">
      <c r="C3194" s="34"/>
      <c r="D3194" s="10"/>
    </row>
    <row r="3195" spans="3:4" x14ac:dyDescent="0.25">
      <c r="C3195" s="34"/>
      <c r="D3195" s="10"/>
    </row>
    <row r="3196" spans="3:4" x14ac:dyDescent="0.25">
      <c r="C3196" s="34"/>
      <c r="D3196" s="10"/>
    </row>
    <row r="3197" spans="3:4" x14ac:dyDescent="0.25">
      <c r="C3197" s="34"/>
      <c r="D3197" s="10"/>
    </row>
    <row r="3198" spans="3:4" x14ac:dyDescent="0.25">
      <c r="C3198" s="34"/>
      <c r="D3198" s="10"/>
    </row>
    <row r="3199" spans="3:4" x14ac:dyDescent="0.25">
      <c r="C3199" s="34"/>
      <c r="D3199" s="10"/>
    </row>
    <row r="3200" spans="3:4" x14ac:dyDescent="0.25">
      <c r="C3200" s="34"/>
      <c r="D3200" s="10"/>
    </row>
    <row r="3201" spans="3:4" x14ac:dyDescent="0.25">
      <c r="C3201" s="34"/>
      <c r="D3201" s="10"/>
    </row>
    <row r="3202" spans="3:4" x14ac:dyDescent="0.25">
      <c r="C3202" s="34"/>
      <c r="D3202" s="10"/>
    </row>
    <row r="3203" spans="3:4" x14ac:dyDescent="0.25">
      <c r="C3203" s="34"/>
      <c r="D3203" s="10"/>
    </row>
    <row r="3204" spans="3:4" x14ac:dyDescent="0.25">
      <c r="C3204" s="34"/>
      <c r="D3204" s="10"/>
    </row>
    <row r="3205" spans="3:4" x14ac:dyDescent="0.25">
      <c r="C3205" s="34"/>
      <c r="D3205" s="10"/>
    </row>
    <row r="3206" spans="3:4" x14ac:dyDescent="0.25">
      <c r="C3206" s="34"/>
      <c r="D3206" s="10"/>
    </row>
    <row r="3207" spans="3:4" x14ac:dyDescent="0.25">
      <c r="C3207" s="34"/>
      <c r="D3207" s="10"/>
    </row>
    <row r="3208" spans="3:4" x14ac:dyDescent="0.25">
      <c r="C3208" s="34"/>
      <c r="D3208" s="10"/>
    </row>
    <row r="3209" spans="3:4" x14ac:dyDescent="0.25">
      <c r="C3209" s="34"/>
      <c r="D3209" s="10"/>
    </row>
    <row r="3210" spans="3:4" x14ac:dyDescent="0.25">
      <c r="C3210" s="34"/>
      <c r="D3210" s="10"/>
    </row>
    <row r="3211" spans="3:4" x14ac:dyDescent="0.25">
      <c r="C3211" s="34"/>
      <c r="D3211" s="10"/>
    </row>
    <row r="3212" spans="3:4" x14ac:dyDescent="0.25">
      <c r="C3212" s="34"/>
      <c r="D3212" s="10"/>
    </row>
    <row r="3213" spans="3:4" x14ac:dyDescent="0.25">
      <c r="C3213" s="34"/>
      <c r="D3213" s="10"/>
    </row>
    <row r="3214" spans="3:4" x14ac:dyDescent="0.25">
      <c r="C3214" s="34"/>
      <c r="D3214" s="10"/>
    </row>
    <row r="3215" spans="3:4" x14ac:dyDescent="0.25">
      <c r="C3215" s="34"/>
      <c r="D3215" s="10"/>
    </row>
    <row r="3216" spans="3:4" x14ac:dyDescent="0.25">
      <c r="C3216" s="34"/>
      <c r="D3216" s="10"/>
    </row>
    <row r="3217" spans="3:4" x14ac:dyDescent="0.25">
      <c r="C3217" s="34"/>
      <c r="D3217" s="10"/>
    </row>
    <row r="3218" spans="3:4" x14ac:dyDescent="0.25">
      <c r="C3218" s="34"/>
      <c r="D3218" s="10"/>
    </row>
    <row r="3219" spans="3:4" x14ac:dyDescent="0.25">
      <c r="C3219" s="34"/>
      <c r="D3219" s="10"/>
    </row>
    <row r="3220" spans="3:4" x14ac:dyDescent="0.25">
      <c r="C3220" s="34"/>
      <c r="D3220" s="10"/>
    </row>
    <row r="3221" spans="3:4" x14ac:dyDescent="0.25">
      <c r="C3221" s="34"/>
      <c r="D3221" s="10"/>
    </row>
    <row r="3222" spans="3:4" x14ac:dyDescent="0.25">
      <c r="C3222" s="34"/>
      <c r="D3222" s="10"/>
    </row>
    <row r="3223" spans="3:4" x14ac:dyDescent="0.25">
      <c r="C3223" s="34"/>
      <c r="D3223" s="10"/>
    </row>
    <row r="3224" spans="3:4" x14ac:dyDescent="0.25">
      <c r="C3224" s="34"/>
      <c r="D3224" s="10"/>
    </row>
    <row r="3225" spans="3:4" x14ac:dyDescent="0.25">
      <c r="C3225" s="34"/>
      <c r="D3225" s="10"/>
    </row>
    <row r="3226" spans="3:4" x14ac:dyDescent="0.25">
      <c r="C3226" s="34"/>
      <c r="D3226" s="10"/>
    </row>
    <row r="3227" spans="3:4" x14ac:dyDescent="0.25">
      <c r="C3227" s="34"/>
      <c r="D3227" s="10"/>
    </row>
    <row r="3228" spans="3:4" x14ac:dyDescent="0.25">
      <c r="C3228" s="34"/>
      <c r="D3228" s="10"/>
    </row>
    <row r="3229" spans="3:4" x14ac:dyDescent="0.25">
      <c r="C3229" s="34"/>
      <c r="D3229" s="10"/>
    </row>
    <row r="3230" spans="3:4" x14ac:dyDescent="0.25">
      <c r="C3230" s="34"/>
      <c r="D3230" s="10"/>
    </row>
    <row r="3231" spans="3:4" x14ac:dyDescent="0.25">
      <c r="C3231" s="34"/>
      <c r="D3231" s="10"/>
    </row>
    <row r="3232" spans="3:4" x14ac:dyDescent="0.25">
      <c r="C3232" s="34"/>
      <c r="D3232" s="10"/>
    </row>
    <row r="3233" spans="3:4" x14ac:dyDescent="0.25">
      <c r="C3233" s="34"/>
      <c r="D3233" s="10"/>
    </row>
    <row r="3234" spans="3:4" x14ac:dyDescent="0.25">
      <c r="C3234" s="34"/>
      <c r="D3234" s="10"/>
    </row>
    <row r="3235" spans="3:4" x14ac:dyDescent="0.25">
      <c r="C3235" s="34"/>
      <c r="D3235" s="10"/>
    </row>
    <row r="3236" spans="3:4" x14ac:dyDescent="0.25">
      <c r="C3236" s="34"/>
      <c r="D3236" s="10"/>
    </row>
    <row r="3237" spans="3:4" x14ac:dyDescent="0.25">
      <c r="C3237" s="34"/>
      <c r="D3237" s="10"/>
    </row>
    <row r="3238" spans="3:4" x14ac:dyDescent="0.25">
      <c r="C3238" s="34"/>
      <c r="D3238" s="10"/>
    </row>
    <row r="3239" spans="3:4" x14ac:dyDescent="0.25">
      <c r="C3239" s="34"/>
      <c r="D3239" s="10"/>
    </row>
    <row r="3240" spans="3:4" x14ac:dyDescent="0.25">
      <c r="C3240" s="34"/>
      <c r="D3240" s="10"/>
    </row>
    <row r="3241" spans="3:4" x14ac:dyDescent="0.25">
      <c r="C3241" s="34"/>
      <c r="D3241" s="10"/>
    </row>
    <row r="3242" spans="3:4" x14ac:dyDescent="0.25">
      <c r="C3242" s="34"/>
      <c r="D3242" s="10"/>
    </row>
    <row r="3243" spans="3:4" x14ac:dyDescent="0.25">
      <c r="C3243" s="34"/>
      <c r="D3243" s="10"/>
    </row>
    <row r="3244" spans="3:4" x14ac:dyDescent="0.25">
      <c r="C3244" s="34"/>
      <c r="D3244" s="10"/>
    </row>
    <row r="3245" spans="3:4" x14ac:dyDescent="0.25">
      <c r="C3245" s="34"/>
      <c r="D3245" s="10"/>
    </row>
    <row r="3246" spans="3:4" x14ac:dyDescent="0.25">
      <c r="C3246" s="34"/>
      <c r="D3246" s="10"/>
    </row>
    <row r="3247" spans="3:4" x14ac:dyDescent="0.25">
      <c r="C3247" s="34"/>
      <c r="D3247" s="10"/>
    </row>
    <row r="3248" spans="3:4" x14ac:dyDescent="0.25">
      <c r="C3248" s="34"/>
      <c r="D3248" s="10"/>
    </row>
    <row r="3249" spans="3:4" x14ac:dyDescent="0.25">
      <c r="C3249" s="34"/>
      <c r="D3249" s="10"/>
    </row>
    <row r="3250" spans="3:4" x14ac:dyDescent="0.25">
      <c r="C3250" s="34"/>
      <c r="D3250" s="10"/>
    </row>
    <row r="3251" spans="3:4" x14ac:dyDescent="0.25">
      <c r="C3251" s="34"/>
      <c r="D3251" s="10"/>
    </row>
    <row r="3252" spans="3:4" x14ac:dyDescent="0.25">
      <c r="C3252" s="34"/>
      <c r="D3252" s="10"/>
    </row>
    <row r="3253" spans="3:4" x14ac:dyDescent="0.25">
      <c r="C3253" s="34"/>
      <c r="D3253" s="10"/>
    </row>
    <row r="3254" spans="3:4" x14ac:dyDescent="0.25">
      <c r="C3254" s="34"/>
      <c r="D3254" s="10"/>
    </row>
    <row r="3255" spans="3:4" x14ac:dyDescent="0.25">
      <c r="C3255" s="34"/>
      <c r="D3255" s="10"/>
    </row>
    <row r="3256" spans="3:4" x14ac:dyDescent="0.25">
      <c r="C3256" s="34"/>
      <c r="D3256" s="10"/>
    </row>
    <row r="3257" spans="3:4" x14ac:dyDescent="0.25">
      <c r="C3257" s="34"/>
      <c r="D3257" s="10"/>
    </row>
    <row r="3258" spans="3:4" x14ac:dyDescent="0.25">
      <c r="C3258" s="34"/>
      <c r="D3258" s="10"/>
    </row>
    <row r="3259" spans="3:4" x14ac:dyDescent="0.25">
      <c r="C3259" s="34"/>
      <c r="D3259" s="10"/>
    </row>
    <row r="3260" spans="3:4" x14ac:dyDescent="0.25">
      <c r="C3260" s="34"/>
      <c r="D3260" s="10"/>
    </row>
    <row r="3261" spans="3:4" x14ac:dyDescent="0.25">
      <c r="C3261" s="34"/>
      <c r="D3261" s="10"/>
    </row>
    <row r="3262" spans="3:4" x14ac:dyDescent="0.25">
      <c r="C3262" s="34"/>
      <c r="D3262" s="10"/>
    </row>
    <row r="3263" spans="3:4" x14ac:dyDescent="0.25">
      <c r="C3263" s="34"/>
      <c r="D3263" s="10"/>
    </row>
    <row r="3264" spans="3:4" x14ac:dyDescent="0.25">
      <c r="C3264" s="34"/>
      <c r="D3264" s="10"/>
    </row>
    <row r="3265" spans="3:4" x14ac:dyDescent="0.25">
      <c r="C3265" s="34"/>
      <c r="D3265" s="10"/>
    </row>
    <row r="3266" spans="3:4" x14ac:dyDescent="0.25">
      <c r="C3266" s="34"/>
      <c r="D3266" s="10"/>
    </row>
    <row r="3267" spans="3:4" x14ac:dyDescent="0.25">
      <c r="C3267" s="34"/>
      <c r="D3267" s="10"/>
    </row>
    <row r="3268" spans="3:4" x14ac:dyDescent="0.25">
      <c r="C3268" s="34"/>
      <c r="D3268" s="10"/>
    </row>
    <row r="3269" spans="3:4" x14ac:dyDescent="0.25">
      <c r="C3269" s="34"/>
      <c r="D3269" s="10"/>
    </row>
    <row r="3270" spans="3:4" x14ac:dyDescent="0.25">
      <c r="C3270" s="34"/>
      <c r="D3270" s="10"/>
    </row>
    <row r="3271" spans="3:4" x14ac:dyDescent="0.25">
      <c r="C3271" s="34"/>
      <c r="D3271" s="10"/>
    </row>
    <row r="3272" spans="3:4" x14ac:dyDescent="0.25">
      <c r="C3272" s="34"/>
      <c r="D3272" s="10"/>
    </row>
    <row r="3273" spans="3:4" x14ac:dyDescent="0.25">
      <c r="C3273" s="34"/>
      <c r="D3273" s="10"/>
    </row>
    <row r="3274" spans="3:4" x14ac:dyDescent="0.25">
      <c r="C3274" s="34"/>
      <c r="D3274" s="10"/>
    </row>
    <row r="3275" spans="3:4" x14ac:dyDescent="0.25">
      <c r="C3275" s="34"/>
      <c r="D3275" s="10"/>
    </row>
    <row r="3276" spans="3:4" x14ac:dyDescent="0.25">
      <c r="C3276" s="34"/>
      <c r="D3276" s="10"/>
    </row>
    <row r="3277" spans="3:4" x14ac:dyDescent="0.25">
      <c r="C3277" s="34"/>
      <c r="D3277" s="10"/>
    </row>
    <row r="3278" spans="3:4" x14ac:dyDescent="0.25">
      <c r="C3278" s="34"/>
      <c r="D3278" s="10"/>
    </row>
    <row r="3279" spans="3:4" x14ac:dyDescent="0.25">
      <c r="C3279" s="34"/>
      <c r="D3279" s="10"/>
    </row>
    <row r="3280" spans="3:4" x14ac:dyDescent="0.25">
      <c r="C3280" s="34"/>
      <c r="D3280" s="10"/>
    </row>
    <row r="3281" spans="3:4" x14ac:dyDescent="0.25">
      <c r="C3281" s="34"/>
      <c r="D3281" s="10"/>
    </row>
    <row r="3282" spans="3:4" x14ac:dyDescent="0.25">
      <c r="C3282" s="34"/>
      <c r="D3282" s="10"/>
    </row>
    <row r="3283" spans="3:4" x14ac:dyDescent="0.25">
      <c r="C3283" s="34"/>
      <c r="D3283" s="10"/>
    </row>
    <row r="3284" spans="3:4" x14ac:dyDescent="0.25">
      <c r="C3284" s="34"/>
      <c r="D3284" s="10"/>
    </row>
    <row r="3285" spans="3:4" x14ac:dyDescent="0.25">
      <c r="C3285" s="34"/>
      <c r="D3285" s="10"/>
    </row>
    <row r="3286" spans="3:4" x14ac:dyDescent="0.25">
      <c r="C3286" s="34"/>
      <c r="D3286" s="10"/>
    </row>
    <row r="3287" spans="3:4" x14ac:dyDescent="0.25">
      <c r="C3287" s="34"/>
      <c r="D3287" s="10"/>
    </row>
    <row r="3288" spans="3:4" x14ac:dyDescent="0.25">
      <c r="C3288" s="34"/>
      <c r="D3288" s="10"/>
    </row>
    <row r="3289" spans="3:4" x14ac:dyDescent="0.25">
      <c r="C3289" s="34"/>
      <c r="D3289" s="10"/>
    </row>
    <row r="3290" spans="3:4" x14ac:dyDescent="0.25">
      <c r="C3290" s="34"/>
      <c r="D3290" s="10"/>
    </row>
    <row r="3291" spans="3:4" x14ac:dyDescent="0.25">
      <c r="C3291" s="34"/>
      <c r="D3291" s="10"/>
    </row>
    <row r="3292" spans="3:4" x14ac:dyDescent="0.25">
      <c r="C3292" s="34"/>
      <c r="D3292" s="10"/>
    </row>
    <row r="3293" spans="3:4" x14ac:dyDescent="0.25">
      <c r="C3293" s="34"/>
      <c r="D3293" s="10"/>
    </row>
    <row r="3294" spans="3:4" x14ac:dyDescent="0.25">
      <c r="C3294" s="34"/>
      <c r="D3294" s="10"/>
    </row>
    <row r="3295" spans="3:4" x14ac:dyDescent="0.25">
      <c r="C3295" s="34"/>
      <c r="D3295" s="10"/>
    </row>
    <row r="3296" spans="3:4" x14ac:dyDescent="0.25">
      <c r="C3296" s="34"/>
      <c r="D3296" s="10"/>
    </row>
    <row r="3297" spans="3:4" x14ac:dyDescent="0.25">
      <c r="C3297" s="34"/>
      <c r="D3297" s="10"/>
    </row>
    <row r="3298" spans="3:4" x14ac:dyDescent="0.25">
      <c r="C3298" s="34"/>
      <c r="D3298" s="10"/>
    </row>
    <row r="3299" spans="3:4" x14ac:dyDescent="0.25">
      <c r="C3299" s="34"/>
      <c r="D3299" s="10"/>
    </row>
    <row r="3300" spans="3:4" x14ac:dyDescent="0.25">
      <c r="C3300" s="34"/>
      <c r="D3300" s="10"/>
    </row>
    <row r="3301" spans="3:4" x14ac:dyDescent="0.25">
      <c r="C3301" s="34"/>
      <c r="D3301" s="10"/>
    </row>
    <row r="3302" spans="3:4" x14ac:dyDescent="0.25">
      <c r="C3302" s="34"/>
      <c r="D3302" s="10"/>
    </row>
    <row r="3303" spans="3:4" x14ac:dyDescent="0.25">
      <c r="C3303" s="34"/>
      <c r="D3303" s="10"/>
    </row>
    <row r="3304" spans="3:4" x14ac:dyDescent="0.25">
      <c r="C3304" s="34"/>
      <c r="D3304" s="10"/>
    </row>
    <row r="3305" spans="3:4" x14ac:dyDescent="0.25">
      <c r="C3305" s="34"/>
      <c r="D3305" s="10"/>
    </row>
    <row r="3306" spans="3:4" x14ac:dyDescent="0.25">
      <c r="C3306" s="34"/>
      <c r="D3306" s="10"/>
    </row>
    <row r="3307" spans="3:4" x14ac:dyDescent="0.25">
      <c r="C3307" s="34"/>
      <c r="D3307" s="10"/>
    </row>
    <row r="3308" spans="3:4" x14ac:dyDescent="0.25">
      <c r="C3308" s="34"/>
      <c r="D3308" s="10"/>
    </row>
    <row r="3309" spans="3:4" x14ac:dyDescent="0.25">
      <c r="C3309" s="34"/>
      <c r="D3309" s="10"/>
    </row>
    <row r="3310" spans="3:4" x14ac:dyDescent="0.25">
      <c r="C3310" s="34"/>
      <c r="D3310" s="10"/>
    </row>
    <row r="3311" spans="3:4" x14ac:dyDescent="0.25">
      <c r="C3311" s="34"/>
      <c r="D3311" s="10"/>
    </row>
    <row r="3312" spans="3:4" x14ac:dyDescent="0.25">
      <c r="C3312" s="34"/>
      <c r="D3312" s="10"/>
    </row>
    <row r="3313" spans="3:4" x14ac:dyDescent="0.25">
      <c r="C3313" s="34"/>
      <c r="D3313" s="10"/>
    </row>
    <row r="3314" spans="3:4" x14ac:dyDescent="0.25">
      <c r="C3314" s="34"/>
      <c r="D3314" s="10"/>
    </row>
    <row r="3315" spans="3:4" x14ac:dyDescent="0.25">
      <c r="C3315" s="34"/>
      <c r="D3315" s="10"/>
    </row>
    <row r="3316" spans="3:4" x14ac:dyDescent="0.25">
      <c r="C3316" s="34"/>
      <c r="D3316" s="10"/>
    </row>
    <row r="3317" spans="3:4" x14ac:dyDescent="0.25">
      <c r="C3317" s="34"/>
      <c r="D3317" s="10"/>
    </row>
    <row r="3318" spans="3:4" x14ac:dyDescent="0.25">
      <c r="C3318" s="34"/>
      <c r="D3318" s="10"/>
    </row>
    <row r="3319" spans="3:4" x14ac:dyDescent="0.25">
      <c r="C3319" s="34"/>
      <c r="D3319" s="10"/>
    </row>
    <row r="3320" spans="3:4" x14ac:dyDescent="0.25">
      <c r="C3320" s="34"/>
      <c r="D3320" s="10"/>
    </row>
    <row r="3321" spans="3:4" x14ac:dyDescent="0.25">
      <c r="C3321" s="34"/>
      <c r="D3321" s="10"/>
    </row>
    <row r="3322" spans="3:4" x14ac:dyDescent="0.25">
      <c r="C3322" s="34"/>
      <c r="D3322" s="10"/>
    </row>
    <row r="3323" spans="3:4" x14ac:dyDescent="0.25">
      <c r="C3323" s="34"/>
      <c r="D3323" s="10"/>
    </row>
    <row r="3324" spans="3:4" x14ac:dyDescent="0.25">
      <c r="C3324" s="34"/>
      <c r="D3324" s="10"/>
    </row>
    <row r="3325" spans="3:4" x14ac:dyDescent="0.25">
      <c r="C3325" s="34"/>
      <c r="D3325" s="10"/>
    </row>
    <row r="3326" spans="3:4" x14ac:dyDescent="0.25">
      <c r="C3326" s="34"/>
      <c r="D3326" s="10"/>
    </row>
    <row r="3327" spans="3:4" x14ac:dyDescent="0.25">
      <c r="C3327" s="34"/>
      <c r="D3327" s="10"/>
    </row>
    <row r="3328" spans="3:4" x14ac:dyDescent="0.25">
      <c r="C3328" s="34"/>
      <c r="D3328" s="10"/>
    </row>
    <row r="3329" spans="3:4" x14ac:dyDescent="0.25">
      <c r="C3329" s="34"/>
      <c r="D3329" s="10"/>
    </row>
    <row r="3330" spans="3:4" x14ac:dyDescent="0.25">
      <c r="C3330" s="34"/>
      <c r="D3330" s="10"/>
    </row>
    <row r="3331" spans="3:4" x14ac:dyDescent="0.25">
      <c r="C3331" s="34"/>
      <c r="D3331" s="10"/>
    </row>
    <row r="3332" spans="3:4" x14ac:dyDescent="0.25">
      <c r="C3332" s="34"/>
      <c r="D3332" s="10"/>
    </row>
    <row r="3333" spans="3:4" x14ac:dyDescent="0.25">
      <c r="C3333" s="34"/>
      <c r="D3333" s="10"/>
    </row>
    <row r="3334" spans="3:4" x14ac:dyDescent="0.25">
      <c r="C3334" s="34"/>
      <c r="D3334" s="10"/>
    </row>
    <row r="3335" spans="3:4" x14ac:dyDescent="0.25">
      <c r="C3335" s="34"/>
      <c r="D3335" s="10"/>
    </row>
    <row r="3336" spans="3:4" x14ac:dyDescent="0.25">
      <c r="C3336" s="34"/>
      <c r="D3336" s="10"/>
    </row>
    <row r="3337" spans="3:4" x14ac:dyDescent="0.25">
      <c r="C3337" s="34"/>
      <c r="D3337" s="10"/>
    </row>
    <row r="3338" spans="3:4" x14ac:dyDescent="0.25">
      <c r="C3338" s="34"/>
      <c r="D3338" s="10"/>
    </row>
    <row r="3339" spans="3:4" x14ac:dyDescent="0.25">
      <c r="C3339" s="34"/>
      <c r="D3339" s="10"/>
    </row>
    <row r="3340" spans="3:4" x14ac:dyDescent="0.25">
      <c r="C3340" s="34"/>
      <c r="D3340" s="10"/>
    </row>
    <row r="3341" spans="3:4" x14ac:dyDescent="0.25">
      <c r="C3341" s="34"/>
      <c r="D3341" s="10"/>
    </row>
    <row r="3342" spans="3:4" x14ac:dyDescent="0.25">
      <c r="C3342" s="34"/>
      <c r="D3342" s="10"/>
    </row>
    <row r="3343" spans="3:4" x14ac:dyDescent="0.25">
      <c r="C3343" s="34"/>
      <c r="D3343" s="10"/>
    </row>
    <row r="3344" spans="3:4" x14ac:dyDescent="0.25">
      <c r="C3344" s="34"/>
      <c r="D3344" s="10"/>
    </row>
    <row r="3345" spans="3:4" x14ac:dyDescent="0.25">
      <c r="C3345" s="34"/>
      <c r="D3345" s="10"/>
    </row>
    <row r="3346" spans="3:4" x14ac:dyDescent="0.25">
      <c r="C3346" s="34"/>
      <c r="D3346" s="10"/>
    </row>
    <row r="3347" spans="3:4" x14ac:dyDescent="0.25">
      <c r="C3347" s="34"/>
      <c r="D3347" s="10"/>
    </row>
    <row r="3348" spans="3:4" x14ac:dyDescent="0.25">
      <c r="C3348" s="34"/>
      <c r="D3348" s="10"/>
    </row>
    <row r="3349" spans="3:4" x14ac:dyDescent="0.25">
      <c r="C3349" s="34"/>
      <c r="D3349" s="10"/>
    </row>
    <row r="3350" spans="3:4" x14ac:dyDescent="0.25">
      <c r="C3350" s="34"/>
      <c r="D3350" s="10"/>
    </row>
    <row r="3351" spans="3:4" x14ac:dyDescent="0.25">
      <c r="C3351" s="34"/>
      <c r="D3351" s="10"/>
    </row>
    <row r="3352" spans="3:4" x14ac:dyDescent="0.25">
      <c r="C3352" s="34"/>
      <c r="D3352" s="10"/>
    </row>
    <row r="3353" spans="3:4" x14ac:dyDescent="0.25">
      <c r="C3353" s="34"/>
      <c r="D3353" s="10"/>
    </row>
    <row r="3354" spans="3:4" x14ac:dyDescent="0.25">
      <c r="C3354" s="34"/>
      <c r="D3354" s="10"/>
    </row>
    <row r="3355" spans="3:4" x14ac:dyDescent="0.25">
      <c r="C3355" s="34"/>
      <c r="D3355" s="10"/>
    </row>
    <row r="3356" spans="3:4" x14ac:dyDescent="0.25">
      <c r="C3356" s="34"/>
      <c r="D3356" s="10"/>
    </row>
    <row r="3357" spans="3:4" x14ac:dyDescent="0.25">
      <c r="C3357" s="34"/>
      <c r="D3357" s="10"/>
    </row>
    <row r="3358" spans="3:4" x14ac:dyDescent="0.25">
      <c r="C3358" s="34"/>
      <c r="D3358" s="10"/>
    </row>
    <row r="3359" spans="3:4" x14ac:dyDescent="0.25">
      <c r="C3359" s="34"/>
      <c r="D3359" s="10"/>
    </row>
    <row r="3360" spans="3:4" x14ac:dyDescent="0.25">
      <c r="C3360" s="34"/>
      <c r="D3360" s="10"/>
    </row>
    <row r="3361" spans="3:4" x14ac:dyDescent="0.25">
      <c r="C3361" s="34"/>
      <c r="D3361" s="10"/>
    </row>
    <row r="3362" spans="3:4" x14ac:dyDescent="0.25">
      <c r="C3362" s="34"/>
      <c r="D3362" s="10"/>
    </row>
    <row r="3363" spans="3:4" x14ac:dyDescent="0.25">
      <c r="C3363" s="34"/>
      <c r="D3363" s="10"/>
    </row>
    <row r="3364" spans="3:4" x14ac:dyDescent="0.25">
      <c r="C3364" s="34"/>
      <c r="D3364" s="10"/>
    </row>
    <row r="3365" spans="3:4" x14ac:dyDescent="0.25">
      <c r="C3365" s="34"/>
      <c r="D3365" s="10"/>
    </row>
    <row r="3366" spans="3:4" x14ac:dyDescent="0.25">
      <c r="C3366" s="34"/>
      <c r="D3366" s="10"/>
    </row>
    <row r="3367" spans="3:4" x14ac:dyDescent="0.25">
      <c r="C3367" s="34"/>
      <c r="D3367" s="10"/>
    </row>
    <row r="3368" spans="3:4" x14ac:dyDescent="0.25">
      <c r="C3368" s="34"/>
      <c r="D3368" s="10"/>
    </row>
    <row r="3369" spans="3:4" x14ac:dyDescent="0.25">
      <c r="C3369" s="34"/>
      <c r="D3369" s="10"/>
    </row>
    <row r="3370" spans="3:4" x14ac:dyDescent="0.25">
      <c r="C3370" s="34"/>
      <c r="D3370" s="10"/>
    </row>
    <row r="3371" spans="3:4" x14ac:dyDescent="0.25">
      <c r="C3371" s="34"/>
      <c r="D3371" s="10"/>
    </row>
    <row r="3372" spans="3:4" x14ac:dyDescent="0.25">
      <c r="C3372" s="34"/>
      <c r="D3372" s="10"/>
    </row>
    <row r="3373" spans="3:4" x14ac:dyDescent="0.25">
      <c r="C3373" s="34"/>
      <c r="D3373" s="10"/>
    </row>
    <row r="3374" spans="3:4" x14ac:dyDescent="0.25">
      <c r="C3374" s="34"/>
      <c r="D3374" s="10"/>
    </row>
    <row r="3375" spans="3:4" x14ac:dyDescent="0.25">
      <c r="C3375" s="34"/>
      <c r="D3375" s="10"/>
    </row>
    <row r="3376" spans="3:4" x14ac:dyDescent="0.25">
      <c r="C3376" s="34"/>
      <c r="D3376" s="10"/>
    </row>
    <row r="3377" spans="3:4" x14ac:dyDescent="0.25">
      <c r="C3377" s="34"/>
      <c r="D3377" s="10"/>
    </row>
    <row r="3378" spans="3:4" x14ac:dyDescent="0.25">
      <c r="C3378" s="34"/>
      <c r="D3378" s="10"/>
    </row>
    <row r="3379" spans="3:4" x14ac:dyDescent="0.25">
      <c r="C3379" s="34"/>
      <c r="D3379" s="10"/>
    </row>
    <row r="3380" spans="3:4" x14ac:dyDescent="0.25">
      <c r="C3380" s="34"/>
      <c r="D3380" s="10"/>
    </row>
    <row r="3381" spans="3:4" x14ac:dyDescent="0.25">
      <c r="C3381" s="34"/>
      <c r="D3381" s="10"/>
    </row>
    <row r="3382" spans="3:4" x14ac:dyDescent="0.25">
      <c r="C3382" s="34"/>
      <c r="D3382" s="10"/>
    </row>
    <row r="3383" spans="3:4" x14ac:dyDescent="0.25">
      <c r="C3383" s="34"/>
      <c r="D3383" s="10"/>
    </row>
    <row r="3384" spans="3:4" x14ac:dyDescent="0.25">
      <c r="C3384" s="34"/>
      <c r="D3384" s="10"/>
    </row>
    <row r="3385" spans="3:4" x14ac:dyDescent="0.25">
      <c r="C3385" s="34"/>
      <c r="D3385" s="10"/>
    </row>
    <row r="3386" spans="3:4" x14ac:dyDescent="0.25">
      <c r="C3386" s="34"/>
      <c r="D3386" s="10"/>
    </row>
    <row r="3387" spans="3:4" x14ac:dyDescent="0.25">
      <c r="C3387" s="34"/>
      <c r="D3387" s="10"/>
    </row>
    <row r="3388" spans="3:4" x14ac:dyDescent="0.25">
      <c r="C3388" s="34"/>
      <c r="D3388" s="10"/>
    </row>
    <row r="3389" spans="3:4" x14ac:dyDescent="0.25">
      <c r="C3389" s="34"/>
      <c r="D3389" s="10"/>
    </row>
    <row r="3390" spans="3:4" x14ac:dyDescent="0.25">
      <c r="C3390" s="34"/>
      <c r="D3390" s="10"/>
    </row>
    <row r="3391" spans="3:4" x14ac:dyDescent="0.25">
      <c r="C3391" s="34"/>
      <c r="D3391" s="10"/>
    </row>
    <row r="3392" spans="3:4" x14ac:dyDescent="0.25">
      <c r="C3392" s="34"/>
      <c r="D3392" s="10"/>
    </row>
    <row r="3393" spans="3:4" x14ac:dyDescent="0.25">
      <c r="C3393" s="34"/>
      <c r="D3393" s="10"/>
    </row>
    <row r="3394" spans="3:4" x14ac:dyDescent="0.25">
      <c r="C3394" s="34"/>
      <c r="D3394" s="10"/>
    </row>
    <row r="3395" spans="3:4" x14ac:dyDescent="0.25">
      <c r="C3395" s="34"/>
      <c r="D3395" s="10"/>
    </row>
    <row r="3396" spans="3:4" x14ac:dyDescent="0.25">
      <c r="C3396" s="34"/>
      <c r="D3396" s="10"/>
    </row>
    <row r="3397" spans="3:4" x14ac:dyDescent="0.25">
      <c r="C3397" s="34"/>
      <c r="D3397" s="10"/>
    </row>
    <row r="3398" spans="3:4" x14ac:dyDescent="0.25">
      <c r="C3398" s="34"/>
      <c r="D3398" s="10"/>
    </row>
    <row r="3399" spans="3:4" x14ac:dyDescent="0.25">
      <c r="C3399" s="34"/>
      <c r="D3399" s="10"/>
    </row>
    <row r="3400" spans="3:4" x14ac:dyDescent="0.25">
      <c r="C3400" s="34"/>
      <c r="D3400" s="10"/>
    </row>
    <row r="3401" spans="3:4" x14ac:dyDescent="0.25">
      <c r="C3401" s="34"/>
      <c r="D3401" s="10"/>
    </row>
    <row r="3402" spans="3:4" x14ac:dyDescent="0.25">
      <c r="C3402" s="34"/>
      <c r="D3402" s="10"/>
    </row>
    <row r="3403" spans="3:4" x14ac:dyDescent="0.25">
      <c r="C3403" s="34"/>
      <c r="D3403" s="10"/>
    </row>
    <row r="3404" spans="3:4" x14ac:dyDescent="0.25">
      <c r="C3404" s="34"/>
      <c r="D3404" s="10"/>
    </row>
    <row r="3405" spans="3:4" x14ac:dyDescent="0.25">
      <c r="C3405" s="34"/>
      <c r="D3405" s="10"/>
    </row>
    <row r="3406" spans="3:4" x14ac:dyDescent="0.25">
      <c r="C3406" s="34"/>
      <c r="D3406" s="10"/>
    </row>
    <row r="3407" spans="3:4" x14ac:dyDescent="0.25">
      <c r="C3407" s="34"/>
      <c r="D3407" s="10"/>
    </row>
    <row r="3408" spans="3:4" x14ac:dyDescent="0.25">
      <c r="C3408" s="34"/>
      <c r="D3408" s="10"/>
    </row>
    <row r="3409" spans="3:4" x14ac:dyDescent="0.25">
      <c r="C3409" s="34"/>
      <c r="D3409" s="10"/>
    </row>
    <row r="3410" spans="3:4" x14ac:dyDescent="0.25">
      <c r="C3410" s="34"/>
      <c r="D3410" s="10"/>
    </row>
    <row r="3411" spans="3:4" x14ac:dyDescent="0.25">
      <c r="C3411" s="34"/>
      <c r="D3411" s="10"/>
    </row>
    <row r="3412" spans="3:4" x14ac:dyDescent="0.25">
      <c r="C3412" s="34"/>
      <c r="D3412" s="10"/>
    </row>
    <row r="3413" spans="3:4" x14ac:dyDescent="0.25">
      <c r="C3413" s="34"/>
      <c r="D3413" s="10"/>
    </row>
    <row r="3414" spans="3:4" x14ac:dyDescent="0.25">
      <c r="C3414" s="34"/>
      <c r="D3414" s="10"/>
    </row>
    <row r="3415" spans="3:4" x14ac:dyDescent="0.25">
      <c r="C3415" s="34"/>
      <c r="D3415" s="10"/>
    </row>
    <row r="3416" spans="3:4" x14ac:dyDescent="0.25">
      <c r="C3416" s="34"/>
      <c r="D3416" s="10"/>
    </row>
    <row r="3417" spans="3:4" x14ac:dyDescent="0.25">
      <c r="C3417" s="34"/>
      <c r="D3417" s="10"/>
    </row>
    <row r="3418" spans="3:4" x14ac:dyDescent="0.25">
      <c r="C3418" s="34"/>
      <c r="D3418" s="10"/>
    </row>
    <row r="3419" spans="3:4" x14ac:dyDescent="0.25">
      <c r="C3419" s="34"/>
      <c r="D3419" s="10"/>
    </row>
    <row r="3420" spans="3:4" x14ac:dyDescent="0.25">
      <c r="C3420" s="34"/>
      <c r="D3420" s="10"/>
    </row>
    <row r="3421" spans="3:4" x14ac:dyDescent="0.25">
      <c r="C3421" s="34"/>
      <c r="D3421" s="10"/>
    </row>
    <row r="3422" spans="3:4" x14ac:dyDescent="0.25">
      <c r="C3422" s="34"/>
      <c r="D3422" s="10"/>
    </row>
    <row r="3423" spans="3:4" x14ac:dyDescent="0.25">
      <c r="C3423" s="34"/>
      <c r="D3423" s="10"/>
    </row>
    <row r="3424" spans="3:4" x14ac:dyDescent="0.25">
      <c r="C3424" s="34"/>
      <c r="D3424" s="10"/>
    </row>
    <row r="3425" spans="3:4" x14ac:dyDescent="0.25">
      <c r="C3425" s="34"/>
      <c r="D3425" s="10"/>
    </row>
    <row r="3426" spans="3:4" x14ac:dyDescent="0.25">
      <c r="C3426" s="34"/>
      <c r="D3426" s="10"/>
    </row>
    <row r="3427" spans="3:4" x14ac:dyDescent="0.25">
      <c r="C3427" s="34"/>
      <c r="D3427" s="10"/>
    </row>
    <row r="3428" spans="3:4" x14ac:dyDescent="0.25">
      <c r="C3428" s="34"/>
      <c r="D3428" s="10"/>
    </row>
    <row r="3429" spans="3:4" x14ac:dyDescent="0.25">
      <c r="C3429" s="34"/>
      <c r="D3429" s="10"/>
    </row>
    <row r="3430" spans="3:4" x14ac:dyDescent="0.25">
      <c r="C3430" s="34"/>
      <c r="D3430" s="10"/>
    </row>
    <row r="3431" spans="3:4" x14ac:dyDescent="0.25">
      <c r="C3431" s="34"/>
      <c r="D3431" s="10"/>
    </row>
    <row r="3432" spans="3:4" x14ac:dyDescent="0.25">
      <c r="C3432" s="34"/>
      <c r="D3432" s="10"/>
    </row>
    <row r="3433" spans="3:4" x14ac:dyDescent="0.25">
      <c r="C3433" s="34"/>
      <c r="D3433" s="10"/>
    </row>
    <row r="3434" spans="3:4" x14ac:dyDescent="0.25">
      <c r="C3434" s="34"/>
      <c r="D3434" s="10"/>
    </row>
    <row r="3435" spans="3:4" x14ac:dyDescent="0.25">
      <c r="C3435" s="34"/>
      <c r="D3435" s="10"/>
    </row>
    <row r="3436" spans="3:4" x14ac:dyDescent="0.25">
      <c r="C3436" s="34"/>
      <c r="D3436" s="10"/>
    </row>
    <row r="3437" spans="3:4" x14ac:dyDescent="0.25">
      <c r="C3437" s="34"/>
      <c r="D3437" s="10"/>
    </row>
    <row r="3438" spans="3:4" x14ac:dyDescent="0.25">
      <c r="C3438" s="34"/>
      <c r="D3438" s="10"/>
    </row>
    <row r="3439" spans="3:4" x14ac:dyDescent="0.25">
      <c r="C3439" s="34"/>
      <c r="D3439" s="10"/>
    </row>
    <row r="3440" spans="3:4" x14ac:dyDescent="0.25">
      <c r="C3440" s="34"/>
      <c r="D3440" s="10"/>
    </row>
    <row r="3441" spans="3:4" x14ac:dyDescent="0.25">
      <c r="C3441" s="34"/>
      <c r="D3441" s="10"/>
    </row>
    <row r="3442" spans="3:4" x14ac:dyDescent="0.25">
      <c r="C3442" s="34"/>
      <c r="D3442" s="10"/>
    </row>
    <row r="3443" spans="3:4" x14ac:dyDescent="0.25">
      <c r="C3443" s="34"/>
      <c r="D3443" s="10"/>
    </row>
    <row r="3444" spans="3:4" x14ac:dyDescent="0.25">
      <c r="C3444" s="34"/>
      <c r="D3444" s="10"/>
    </row>
    <row r="3445" spans="3:4" x14ac:dyDescent="0.25">
      <c r="C3445" s="34"/>
      <c r="D3445" s="10"/>
    </row>
    <row r="3446" spans="3:4" x14ac:dyDescent="0.25">
      <c r="C3446" s="34"/>
      <c r="D3446" s="10"/>
    </row>
    <row r="3447" spans="3:4" x14ac:dyDescent="0.25">
      <c r="C3447" s="34"/>
      <c r="D3447" s="10"/>
    </row>
    <row r="3448" spans="3:4" x14ac:dyDescent="0.25">
      <c r="C3448" s="34"/>
      <c r="D3448" s="10"/>
    </row>
    <row r="3449" spans="3:4" x14ac:dyDescent="0.25">
      <c r="C3449" s="34"/>
      <c r="D3449" s="10"/>
    </row>
    <row r="3450" spans="3:4" x14ac:dyDescent="0.25">
      <c r="C3450" s="34"/>
      <c r="D3450" s="10"/>
    </row>
    <row r="3451" spans="3:4" x14ac:dyDescent="0.25">
      <c r="C3451" s="34"/>
      <c r="D3451" s="10"/>
    </row>
    <row r="3452" spans="3:4" x14ac:dyDescent="0.25">
      <c r="C3452" s="34"/>
      <c r="D3452" s="10"/>
    </row>
    <row r="3453" spans="3:4" x14ac:dyDescent="0.25">
      <c r="C3453" s="34"/>
      <c r="D3453" s="10"/>
    </row>
    <row r="3454" spans="3:4" x14ac:dyDescent="0.25">
      <c r="C3454" s="34"/>
      <c r="D3454" s="10"/>
    </row>
    <row r="3455" spans="3:4" x14ac:dyDescent="0.25">
      <c r="C3455" s="34"/>
      <c r="D3455" s="10"/>
    </row>
    <row r="3456" spans="3:4" x14ac:dyDescent="0.25">
      <c r="C3456" s="34"/>
      <c r="D3456" s="10"/>
    </row>
    <row r="3457" spans="3:4" x14ac:dyDescent="0.25">
      <c r="C3457" s="34"/>
      <c r="D3457" s="10"/>
    </row>
    <row r="3458" spans="3:4" x14ac:dyDescent="0.25">
      <c r="C3458" s="34"/>
      <c r="D3458" s="10"/>
    </row>
    <row r="3459" spans="3:4" x14ac:dyDescent="0.25">
      <c r="C3459" s="34"/>
      <c r="D3459" s="10"/>
    </row>
    <row r="3460" spans="3:4" x14ac:dyDescent="0.25">
      <c r="C3460" s="34"/>
      <c r="D3460" s="10"/>
    </row>
    <row r="3461" spans="3:4" x14ac:dyDescent="0.25">
      <c r="C3461" s="34"/>
      <c r="D3461" s="10"/>
    </row>
    <row r="3462" spans="3:4" x14ac:dyDescent="0.25">
      <c r="C3462" s="34"/>
      <c r="D3462" s="10"/>
    </row>
    <row r="3463" spans="3:4" x14ac:dyDescent="0.25">
      <c r="C3463" s="34"/>
      <c r="D3463" s="10"/>
    </row>
    <row r="3464" spans="3:4" x14ac:dyDescent="0.25">
      <c r="C3464" s="34"/>
      <c r="D3464" s="10"/>
    </row>
    <row r="3465" spans="3:4" x14ac:dyDescent="0.25">
      <c r="C3465" s="34"/>
      <c r="D3465" s="10"/>
    </row>
    <row r="3466" spans="3:4" x14ac:dyDescent="0.25">
      <c r="C3466" s="34"/>
      <c r="D3466" s="10"/>
    </row>
    <row r="3467" spans="3:4" x14ac:dyDescent="0.25">
      <c r="C3467" s="34"/>
      <c r="D3467" s="10"/>
    </row>
    <row r="3468" spans="3:4" x14ac:dyDescent="0.25">
      <c r="C3468" s="34"/>
      <c r="D3468" s="10"/>
    </row>
    <row r="3469" spans="3:4" x14ac:dyDescent="0.25">
      <c r="C3469" s="34"/>
      <c r="D3469" s="10"/>
    </row>
    <row r="3470" spans="3:4" x14ac:dyDescent="0.25">
      <c r="C3470" s="34"/>
      <c r="D3470" s="10"/>
    </row>
    <row r="3471" spans="3:4" x14ac:dyDescent="0.25">
      <c r="C3471" s="34"/>
      <c r="D3471" s="10"/>
    </row>
    <row r="3472" spans="3:4" x14ac:dyDescent="0.25">
      <c r="C3472" s="34"/>
      <c r="D3472" s="10"/>
    </row>
    <row r="3473" spans="3:4" x14ac:dyDescent="0.25">
      <c r="C3473" s="34"/>
      <c r="D3473" s="10"/>
    </row>
    <row r="3474" spans="3:4" x14ac:dyDescent="0.25">
      <c r="C3474" s="34"/>
      <c r="D3474" s="10"/>
    </row>
    <row r="3475" spans="3:4" x14ac:dyDescent="0.25">
      <c r="C3475" s="34"/>
      <c r="D3475" s="10"/>
    </row>
    <row r="3476" spans="3:4" x14ac:dyDescent="0.25">
      <c r="C3476" s="34"/>
      <c r="D3476" s="10"/>
    </row>
    <row r="3477" spans="3:4" x14ac:dyDescent="0.25">
      <c r="C3477" s="34"/>
      <c r="D3477" s="10"/>
    </row>
    <row r="3478" spans="3:4" x14ac:dyDescent="0.25">
      <c r="C3478" s="34"/>
      <c r="D3478" s="10"/>
    </row>
    <row r="3479" spans="3:4" x14ac:dyDescent="0.25">
      <c r="C3479" s="34"/>
      <c r="D3479" s="10"/>
    </row>
    <row r="3480" spans="3:4" x14ac:dyDescent="0.25">
      <c r="C3480" s="34"/>
      <c r="D3480" s="10"/>
    </row>
    <row r="3481" spans="3:4" x14ac:dyDescent="0.25">
      <c r="C3481" s="34"/>
      <c r="D3481" s="10"/>
    </row>
    <row r="3482" spans="3:4" x14ac:dyDescent="0.25">
      <c r="C3482" s="34"/>
      <c r="D3482" s="10"/>
    </row>
    <row r="3483" spans="3:4" x14ac:dyDescent="0.25">
      <c r="C3483" s="34"/>
      <c r="D3483" s="10"/>
    </row>
    <row r="3484" spans="3:4" x14ac:dyDescent="0.25">
      <c r="C3484" s="34"/>
      <c r="D3484" s="10"/>
    </row>
    <row r="3485" spans="3:4" x14ac:dyDescent="0.25">
      <c r="C3485" s="34"/>
      <c r="D3485" s="10"/>
    </row>
    <row r="3486" spans="3:4" x14ac:dyDescent="0.25">
      <c r="C3486" s="34"/>
      <c r="D3486" s="10"/>
    </row>
    <row r="3487" spans="3:4" x14ac:dyDescent="0.25">
      <c r="C3487" s="34"/>
      <c r="D3487" s="10"/>
    </row>
    <row r="3488" spans="3:4" x14ac:dyDescent="0.25">
      <c r="C3488" s="34"/>
      <c r="D3488" s="10"/>
    </row>
    <row r="3489" spans="3:4" x14ac:dyDescent="0.25">
      <c r="C3489" s="34"/>
      <c r="D3489" s="10"/>
    </row>
    <row r="3490" spans="3:4" x14ac:dyDescent="0.25">
      <c r="C3490" s="34"/>
      <c r="D3490" s="10"/>
    </row>
    <row r="3491" spans="3:4" x14ac:dyDescent="0.25">
      <c r="C3491" s="34"/>
      <c r="D3491" s="10"/>
    </row>
    <row r="3492" spans="3:4" x14ac:dyDescent="0.25">
      <c r="C3492" s="34"/>
      <c r="D3492" s="10"/>
    </row>
    <row r="3493" spans="3:4" x14ac:dyDescent="0.25">
      <c r="C3493" s="34"/>
      <c r="D3493" s="10"/>
    </row>
    <row r="3494" spans="3:4" x14ac:dyDescent="0.25">
      <c r="C3494" s="34"/>
      <c r="D3494" s="10"/>
    </row>
    <row r="3495" spans="3:4" x14ac:dyDescent="0.25">
      <c r="C3495" s="34"/>
      <c r="D3495" s="10"/>
    </row>
    <row r="3496" spans="3:4" x14ac:dyDescent="0.25">
      <c r="C3496" s="34"/>
      <c r="D3496" s="10"/>
    </row>
    <row r="3497" spans="3:4" x14ac:dyDescent="0.25">
      <c r="C3497" s="34"/>
      <c r="D3497" s="10"/>
    </row>
    <row r="3498" spans="3:4" x14ac:dyDescent="0.25">
      <c r="C3498" s="34"/>
      <c r="D3498" s="10"/>
    </row>
    <row r="3499" spans="3:4" x14ac:dyDescent="0.25">
      <c r="C3499" s="34"/>
      <c r="D3499" s="10"/>
    </row>
    <row r="3500" spans="3:4" x14ac:dyDescent="0.25">
      <c r="C3500" s="34"/>
      <c r="D3500" s="10"/>
    </row>
    <row r="3501" spans="3:4" x14ac:dyDescent="0.25">
      <c r="C3501" s="34"/>
      <c r="D3501" s="10"/>
    </row>
    <row r="3502" spans="3:4" x14ac:dyDescent="0.25">
      <c r="C3502" s="34"/>
      <c r="D3502" s="10"/>
    </row>
    <row r="3503" spans="3:4" x14ac:dyDescent="0.25">
      <c r="C3503" s="34"/>
      <c r="D3503" s="10"/>
    </row>
    <row r="3504" spans="3:4" x14ac:dyDescent="0.25">
      <c r="C3504" s="34"/>
      <c r="D3504" s="10"/>
    </row>
    <row r="3505" spans="3:4" x14ac:dyDescent="0.25">
      <c r="C3505" s="34"/>
      <c r="D3505" s="10"/>
    </row>
    <row r="3506" spans="3:4" x14ac:dyDescent="0.25">
      <c r="C3506" s="34"/>
      <c r="D3506" s="10"/>
    </row>
    <row r="3507" spans="3:4" x14ac:dyDescent="0.25">
      <c r="C3507" s="34"/>
      <c r="D3507" s="10"/>
    </row>
    <row r="3508" spans="3:4" x14ac:dyDescent="0.25">
      <c r="C3508" s="34"/>
      <c r="D3508" s="10"/>
    </row>
    <row r="3509" spans="3:4" x14ac:dyDescent="0.25">
      <c r="C3509" s="34"/>
      <c r="D3509" s="10"/>
    </row>
    <row r="3510" spans="3:4" x14ac:dyDescent="0.25">
      <c r="C3510" s="34"/>
      <c r="D3510" s="10"/>
    </row>
    <row r="3511" spans="3:4" x14ac:dyDescent="0.25">
      <c r="C3511" s="34"/>
      <c r="D3511" s="10"/>
    </row>
    <row r="3512" spans="3:4" x14ac:dyDescent="0.25">
      <c r="C3512" s="34"/>
      <c r="D3512" s="10"/>
    </row>
    <row r="3513" spans="3:4" x14ac:dyDescent="0.25">
      <c r="C3513" s="34"/>
      <c r="D3513" s="10"/>
    </row>
    <row r="3514" spans="3:4" x14ac:dyDescent="0.25">
      <c r="C3514" s="34"/>
      <c r="D3514" s="10"/>
    </row>
    <row r="3515" spans="3:4" x14ac:dyDescent="0.25">
      <c r="C3515" s="34"/>
      <c r="D3515" s="10"/>
    </row>
    <row r="3516" spans="3:4" x14ac:dyDescent="0.25">
      <c r="C3516" s="34"/>
      <c r="D3516" s="10"/>
    </row>
    <row r="3517" spans="3:4" x14ac:dyDescent="0.25">
      <c r="C3517" s="34"/>
      <c r="D3517" s="10"/>
    </row>
    <row r="3518" spans="3:4" x14ac:dyDescent="0.25">
      <c r="C3518" s="34"/>
      <c r="D3518" s="10"/>
    </row>
    <row r="3519" spans="3:4" x14ac:dyDescent="0.25">
      <c r="C3519" s="34"/>
      <c r="D3519" s="10"/>
    </row>
    <row r="3520" spans="3:4" x14ac:dyDescent="0.25">
      <c r="C3520" s="34"/>
      <c r="D3520" s="10"/>
    </row>
    <row r="3521" spans="3:4" x14ac:dyDescent="0.25">
      <c r="C3521" s="34"/>
      <c r="D3521" s="10"/>
    </row>
    <row r="3522" spans="3:4" x14ac:dyDescent="0.25">
      <c r="C3522" s="34"/>
      <c r="D3522" s="10"/>
    </row>
    <row r="3523" spans="3:4" x14ac:dyDescent="0.25">
      <c r="C3523" s="34"/>
      <c r="D3523" s="10"/>
    </row>
    <row r="3524" spans="3:4" x14ac:dyDescent="0.25">
      <c r="C3524" s="34"/>
      <c r="D3524" s="10"/>
    </row>
    <row r="3525" spans="3:4" x14ac:dyDescent="0.25">
      <c r="C3525" s="34"/>
      <c r="D3525" s="10"/>
    </row>
    <row r="3526" spans="3:4" x14ac:dyDescent="0.25">
      <c r="C3526" s="34"/>
      <c r="D3526" s="10"/>
    </row>
    <row r="3527" spans="3:4" x14ac:dyDescent="0.25">
      <c r="C3527" s="34"/>
      <c r="D3527" s="10"/>
    </row>
    <row r="3528" spans="3:4" x14ac:dyDescent="0.25">
      <c r="C3528" s="34"/>
      <c r="D3528" s="10"/>
    </row>
    <row r="3529" spans="3:4" x14ac:dyDescent="0.25">
      <c r="C3529" s="34"/>
      <c r="D3529" s="10"/>
    </row>
    <row r="3530" spans="3:4" x14ac:dyDescent="0.25">
      <c r="C3530" s="34"/>
      <c r="D3530" s="10"/>
    </row>
    <row r="3531" spans="3:4" x14ac:dyDescent="0.25">
      <c r="C3531" s="34"/>
      <c r="D3531" s="10"/>
    </row>
    <row r="3532" spans="3:4" x14ac:dyDescent="0.25">
      <c r="C3532" s="34"/>
      <c r="D3532" s="10"/>
    </row>
    <row r="3533" spans="3:4" x14ac:dyDescent="0.25">
      <c r="C3533" s="34"/>
      <c r="D3533" s="10"/>
    </row>
    <row r="3534" spans="3:4" x14ac:dyDescent="0.25">
      <c r="C3534" s="34"/>
      <c r="D3534" s="10"/>
    </row>
    <row r="3535" spans="3:4" x14ac:dyDescent="0.25">
      <c r="C3535" s="34"/>
      <c r="D3535" s="10"/>
    </row>
    <row r="3536" spans="3:4" x14ac:dyDescent="0.25">
      <c r="C3536" s="34"/>
      <c r="D3536" s="10"/>
    </row>
    <row r="3537" spans="3:4" x14ac:dyDescent="0.25">
      <c r="C3537" s="34"/>
      <c r="D3537" s="10"/>
    </row>
    <row r="3538" spans="3:4" x14ac:dyDescent="0.25">
      <c r="C3538" s="34"/>
      <c r="D3538" s="10"/>
    </row>
    <row r="3539" spans="3:4" x14ac:dyDescent="0.25">
      <c r="C3539" s="34"/>
      <c r="D3539" s="10"/>
    </row>
    <row r="3540" spans="3:4" x14ac:dyDescent="0.25">
      <c r="C3540" s="34"/>
      <c r="D3540" s="10"/>
    </row>
    <row r="3541" spans="3:4" x14ac:dyDescent="0.25">
      <c r="C3541" s="34"/>
      <c r="D3541" s="10"/>
    </row>
    <row r="3542" spans="3:4" x14ac:dyDescent="0.25">
      <c r="C3542" s="34"/>
      <c r="D3542" s="10"/>
    </row>
    <row r="3543" spans="3:4" x14ac:dyDescent="0.25">
      <c r="C3543" s="34"/>
      <c r="D3543" s="10"/>
    </row>
    <row r="3544" spans="3:4" x14ac:dyDescent="0.25">
      <c r="C3544" s="34"/>
      <c r="D3544" s="10"/>
    </row>
    <row r="3545" spans="3:4" x14ac:dyDescent="0.25">
      <c r="C3545" s="34"/>
      <c r="D3545" s="10"/>
    </row>
    <row r="3546" spans="3:4" x14ac:dyDescent="0.25">
      <c r="C3546" s="34"/>
      <c r="D3546" s="10"/>
    </row>
    <row r="3547" spans="3:4" x14ac:dyDescent="0.25">
      <c r="C3547" s="34"/>
      <c r="D3547" s="10"/>
    </row>
    <row r="3548" spans="3:4" x14ac:dyDescent="0.25">
      <c r="C3548" s="34"/>
      <c r="D3548" s="10"/>
    </row>
    <row r="3549" spans="3:4" x14ac:dyDescent="0.25">
      <c r="C3549" s="34"/>
      <c r="D3549" s="10"/>
    </row>
    <row r="3550" spans="3:4" x14ac:dyDescent="0.25">
      <c r="C3550" s="34"/>
      <c r="D3550" s="10"/>
    </row>
    <row r="3551" spans="3:4" x14ac:dyDescent="0.25">
      <c r="C3551" s="34"/>
      <c r="D3551" s="10"/>
    </row>
    <row r="3552" spans="3:4" x14ac:dyDescent="0.25">
      <c r="C3552" s="34"/>
      <c r="D3552" s="10"/>
    </row>
    <row r="3553" spans="3:4" x14ac:dyDescent="0.25">
      <c r="C3553" s="34"/>
      <c r="D3553" s="10"/>
    </row>
    <row r="3554" spans="3:4" x14ac:dyDescent="0.25">
      <c r="C3554" s="34"/>
      <c r="D3554" s="10"/>
    </row>
    <row r="3555" spans="3:4" x14ac:dyDescent="0.25">
      <c r="C3555" s="34"/>
      <c r="D3555" s="10"/>
    </row>
    <row r="3556" spans="3:4" x14ac:dyDescent="0.25">
      <c r="C3556" s="34"/>
      <c r="D3556" s="10"/>
    </row>
    <row r="3557" spans="3:4" x14ac:dyDescent="0.25">
      <c r="C3557" s="34"/>
      <c r="D3557" s="10"/>
    </row>
    <row r="3558" spans="3:4" x14ac:dyDescent="0.25">
      <c r="C3558" s="34"/>
      <c r="D3558" s="10"/>
    </row>
    <row r="3559" spans="3:4" x14ac:dyDescent="0.25">
      <c r="C3559" s="34"/>
      <c r="D3559" s="10"/>
    </row>
    <row r="3560" spans="3:4" x14ac:dyDescent="0.25">
      <c r="C3560" s="34"/>
      <c r="D3560" s="10"/>
    </row>
    <row r="3561" spans="3:4" x14ac:dyDescent="0.25">
      <c r="C3561" s="34"/>
      <c r="D3561" s="10"/>
    </row>
    <row r="3562" spans="3:4" x14ac:dyDescent="0.25">
      <c r="C3562" s="34"/>
      <c r="D3562" s="10"/>
    </row>
    <row r="3563" spans="3:4" x14ac:dyDescent="0.25">
      <c r="C3563" s="34"/>
      <c r="D3563" s="10"/>
    </row>
    <row r="3564" spans="3:4" x14ac:dyDescent="0.25">
      <c r="C3564" s="34"/>
      <c r="D3564" s="10"/>
    </row>
    <row r="3565" spans="3:4" x14ac:dyDescent="0.25">
      <c r="C3565" s="34"/>
      <c r="D3565" s="10"/>
    </row>
    <row r="3566" spans="3:4" x14ac:dyDescent="0.25">
      <c r="C3566" s="34"/>
      <c r="D3566" s="10"/>
    </row>
    <row r="3567" spans="3:4" x14ac:dyDescent="0.25">
      <c r="C3567" s="34"/>
      <c r="D3567" s="10"/>
    </row>
    <row r="3568" spans="3:4" x14ac:dyDescent="0.25">
      <c r="C3568" s="34"/>
      <c r="D3568" s="10"/>
    </row>
    <row r="3569" spans="3:4" x14ac:dyDescent="0.25">
      <c r="C3569" s="34"/>
      <c r="D3569" s="10"/>
    </row>
    <row r="3570" spans="3:4" x14ac:dyDescent="0.25">
      <c r="C3570" s="34"/>
      <c r="D3570" s="10"/>
    </row>
    <row r="3571" spans="3:4" x14ac:dyDescent="0.25">
      <c r="C3571" s="34"/>
      <c r="D3571" s="10"/>
    </row>
    <row r="3572" spans="3:4" x14ac:dyDescent="0.25">
      <c r="C3572" s="34"/>
      <c r="D3572" s="10"/>
    </row>
    <row r="3573" spans="3:4" x14ac:dyDescent="0.25">
      <c r="C3573" s="34"/>
      <c r="D3573" s="10"/>
    </row>
    <row r="3574" spans="3:4" x14ac:dyDescent="0.25">
      <c r="C3574" s="34"/>
      <c r="D3574" s="10"/>
    </row>
    <row r="3575" spans="3:4" x14ac:dyDescent="0.25">
      <c r="C3575" s="34"/>
      <c r="D3575" s="10"/>
    </row>
    <row r="3576" spans="3:4" x14ac:dyDescent="0.25">
      <c r="C3576" s="34"/>
      <c r="D3576" s="10"/>
    </row>
    <row r="3577" spans="3:4" x14ac:dyDescent="0.25">
      <c r="C3577" s="34"/>
      <c r="D3577" s="10"/>
    </row>
    <row r="3578" spans="3:4" x14ac:dyDescent="0.25">
      <c r="C3578" s="34"/>
      <c r="D3578" s="10"/>
    </row>
    <row r="3579" spans="3:4" x14ac:dyDescent="0.25">
      <c r="C3579" s="34"/>
      <c r="D3579" s="10"/>
    </row>
    <row r="3580" spans="3:4" x14ac:dyDescent="0.25">
      <c r="C3580" s="34"/>
      <c r="D3580" s="10"/>
    </row>
    <row r="3581" spans="3:4" x14ac:dyDescent="0.25">
      <c r="C3581" s="34"/>
      <c r="D3581" s="10"/>
    </row>
    <row r="3582" spans="3:4" x14ac:dyDescent="0.25">
      <c r="C3582" s="34"/>
      <c r="D3582" s="10"/>
    </row>
    <row r="3583" spans="3:4" x14ac:dyDescent="0.25">
      <c r="C3583" s="34"/>
      <c r="D3583" s="10"/>
    </row>
    <row r="3584" spans="3:4" x14ac:dyDescent="0.25">
      <c r="C3584" s="34"/>
      <c r="D3584" s="10"/>
    </row>
    <row r="3585" spans="3:4" x14ac:dyDescent="0.25">
      <c r="C3585" s="34"/>
      <c r="D3585" s="10"/>
    </row>
    <row r="3586" spans="3:4" x14ac:dyDescent="0.25">
      <c r="C3586" s="34"/>
      <c r="D3586" s="10"/>
    </row>
    <row r="3587" spans="3:4" x14ac:dyDescent="0.25">
      <c r="C3587" s="34"/>
      <c r="D3587" s="10"/>
    </row>
    <row r="3588" spans="3:4" x14ac:dyDescent="0.25">
      <c r="C3588" s="34"/>
      <c r="D3588" s="10"/>
    </row>
    <row r="3589" spans="3:4" x14ac:dyDescent="0.25">
      <c r="C3589" s="34"/>
      <c r="D3589" s="10"/>
    </row>
    <row r="3590" spans="3:4" x14ac:dyDescent="0.25">
      <c r="C3590" s="34"/>
      <c r="D3590" s="10"/>
    </row>
    <row r="3591" spans="3:4" x14ac:dyDescent="0.25">
      <c r="C3591" s="34"/>
      <c r="D3591" s="10"/>
    </row>
    <row r="3592" spans="3:4" x14ac:dyDescent="0.25">
      <c r="C3592" s="34"/>
      <c r="D3592" s="10"/>
    </row>
    <row r="3593" spans="3:4" x14ac:dyDescent="0.25">
      <c r="C3593" s="34"/>
      <c r="D3593" s="10"/>
    </row>
    <row r="3594" spans="3:4" x14ac:dyDescent="0.25">
      <c r="C3594" s="34"/>
      <c r="D3594" s="10"/>
    </row>
    <row r="3595" spans="3:4" x14ac:dyDescent="0.25">
      <c r="C3595" s="34"/>
      <c r="D3595" s="10"/>
    </row>
    <row r="3596" spans="3:4" x14ac:dyDescent="0.25">
      <c r="C3596" s="34"/>
      <c r="D3596" s="10"/>
    </row>
    <row r="3597" spans="3:4" x14ac:dyDescent="0.25">
      <c r="C3597" s="34"/>
      <c r="D3597" s="10"/>
    </row>
    <row r="3598" spans="3:4" x14ac:dyDescent="0.25">
      <c r="C3598" s="34"/>
      <c r="D3598" s="10"/>
    </row>
    <row r="3599" spans="3:4" x14ac:dyDescent="0.25">
      <c r="C3599" s="34"/>
      <c r="D3599" s="10"/>
    </row>
    <row r="3600" spans="3:4" x14ac:dyDescent="0.25">
      <c r="C3600" s="34"/>
      <c r="D3600" s="10"/>
    </row>
    <row r="3601" spans="3:4" x14ac:dyDescent="0.25">
      <c r="C3601" s="34"/>
      <c r="D3601" s="10"/>
    </row>
    <row r="3602" spans="3:4" x14ac:dyDescent="0.25">
      <c r="C3602" s="34"/>
      <c r="D3602" s="10"/>
    </row>
    <row r="3603" spans="3:4" x14ac:dyDescent="0.25">
      <c r="C3603" s="34"/>
      <c r="D3603" s="10"/>
    </row>
    <row r="3604" spans="3:4" x14ac:dyDescent="0.25">
      <c r="C3604" s="34"/>
      <c r="D3604" s="10"/>
    </row>
    <row r="3605" spans="3:4" x14ac:dyDescent="0.25">
      <c r="C3605" s="34"/>
      <c r="D3605" s="10"/>
    </row>
    <row r="3606" spans="3:4" x14ac:dyDescent="0.25">
      <c r="C3606" s="34"/>
      <c r="D3606" s="10"/>
    </row>
    <row r="3607" spans="3:4" x14ac:dyDescent="0.25">
      <c r="C3607" s="34"/>
      <c r="D3607" s="10"/>
    </row>
    <row r="3608" spans="3:4" x14ac:dyDescent="0.25">
      <c r="C3608" s="34"/>
      <c r="D3608" s="10"/>
    </row>
    <row r="3609" spans="3:4" x14ac:dyDescent="0.25">
      <c r="C3609" s="34"/>
      <c r="D3609" s="10"/>
    </row>
    <row r="3610" spans="3:4" x14ac:dyDescent="0.25">
      <c r="C3610" s="34"/>
      <c r="D3610" s="10"/>
    </row>
    <row r="3611" spans="3:4" x14ac:dyDescent="0.25">
      <c r="C3611" s="34"/>
      <c r="D3611" s="10"/>
    </row>
    <row r="3612" spans="3:4" x14ac:dyDescent="0.25">
      <c r="C3612" s="34"/>
      <c r="D3612" s="10"/>
    </row>
    <row r="3613" spans="3:4" x14ac:dyDescent="0.25">
      <c r="C3613" s="34"/>
      <c r="D3613" s="10"/>
    </row>
    <row r="3614" spans="3:4" x14ac:dyDescent="0.25">
      <c r="C3614" s="34"/>
      <c r="D3614" s="10"/>
    </row>
    <row r="3615" spans="3:4" x14ac:dyDescent="0.25">
      <c r="C3615" s="34"/>
      <c r="D3615" s="10"/>
    </row>
    <row r="3616" spans="3:4" x14ac:dyDescent="0.25">
      <c r="C3616" s="34"/>
      <c r="D3616" s="10"/>
    </row>
    <row r="3617" spans="3:4" x14ac:dyDescent="0.25">
      <c r="C3617" s="34"/>
      <c r="D3617" s="10"/>
    </row>
    <row r="3618" spans="3:4" x14ac:dyDescent="0.25">
      <c r="C3618" s="34"/>
      <c r="D3618" s="10"/>
    </row>
    <row r="3619" spans="3:4" x14ac:dyDescent="0.25">
      <c r="C3619" s="34"/>
      <c r="D3619" s="10"/>
    </row>
    <row r="3620" spans="3:4" x14ac:dyDescent="0.25">
      <c r="C3620" s="34"/>
      <c r="D3620" s="10"/>
    </row>
    <row r="3621" spans="3:4" x14ac:dyDescent="0.25">
      <c r="C3621" s="34"/>
      <c r="D3621" s="10"/>
    </row>
    <row r="3622" spans="3:4" x14ac:dyDescent="0.25">
      <c r="C3622" s="34"/>
      <c r="D3622" s="10"/>
    </row>
    <row r="3623" spans="3:4" x14ac:dyDescent="0.25">
      <c r="C3623" s="34"/>
      <c r="D3623" s="10"/>
    </row>
    <row r="3624" spans="3:4" x14ac:dyDescent="0.25">
      <c r="C3624" s="34"/>
      <c r="D3624" s="10"/>
    </row>
    <row r="3625" spans="3:4" x14ac:dyDescent="0.25">
      <c r="C3625" s="34"/>
      <c r="D3625" s="10"/>
    </row>
    <row r="3626" spans="3:4" x14ac:dyDescent="0.25">
      <c r="C3626" s="34"/>
      <c r="D3626" s="10"/>
    </row>
    <row r="3627" spans="3:4" x14ac:dyDescent="0.25">
      <c r="C3627" s="34"/>
      <c r="D3627" s="10"/>
    </row>
    <row r="3628" spans="3:4" x14ac:dyDescent="0.25">
      <c r="C3628" s="34"/>
      <c r="D3628" s="10"/>
    </row>
    <row r="3629" spans="3:4" x14ac:dyDescent="0.25">
      <c r="C3629" s="34"/>
      <c r="D3629" s="10"/>
    </row>
    <row r="3630" spans="3:4" x14ac:dyDescent="0.25">
      <c r="C3630" s="34"/>
      <c r="D3630" s="10"/>
    </row>
    <row r="3631" spans="3:4" x14ac:dyDescent="0.25">
      <c r="C3631" s="34"/>
      <c r="D3631" s="10"/>
    </row>
    <row r="3632" spans="3:4" x14ac:dyDescent="0.25">
      <c r="C3632" s="34"/>
      <c r="D3632" s="10"/>
    </row>
    <row r="3633" spans="3:4" x14ac:dyDescent="0.25">
      <c r="C3633" s="34"/>
      <c r="D3633" s="10"/>
    </row>
    <row r="3634" spans="3:4" x14ac:dyDescent="0.25">
      <c r="C3634" s="34"/>
      <c r="D3634" s="10"/>
    </row>
    <row r="3635" spans="3:4" x14ac:dyDescent="0.25">
      <c r="C3635" s="34"/>
      <c r="D3635" s="10"/>
    </row>
    <row r="3636" spans="3:4" x14ac:dyDescent="0.25">
      <c r="C3636" s="34"/>
      <c r="D3636" s="10"/>
    </row>
    <row r="3637" spans="3:4" x14ac:dyDescent="0.25">
      <c r="C3637" s="34"/>
      <c r="D3637" s="10"/>
    </row>
    <row r="3638" spans="3:4" x14ac:dyDescent="0.25">
      <c r="C3638" s="34"/>
      <c r="D3638" s="10"/>
    </row>
    <row r="3639" spans="3:4" x14ac:dyDescent="0.25">
      <c r="C3639" s="34"/>
      <c r="D3639" s="10"/>
    </row>
    <row r="3640" spans="3:4" x14ac:dyDescent="0.25">
      <c r="C3640" s="34"/>
      <c r="D3640" s="10"/>
    </row>
    <row r="3641" spans="3:4" x14ac:dyDescent="0.25">
      <c r="C3641" s="34"/>
      <c r="D3641" s="10"/>
    </row>
    <row r="3642" spans="3:4" x14ac:dyDescent="0.25">
      <c r="C3642" s="34"/>
      <c r="D3642" s="10"/>
    </row>
    <row r="3643" spans="3:4" x14ac:dyDescent="0.25">
      <c r="C3643" s="34"/>
      <c r="D3643" s="10"/>
    </row>
    <row r="3644" spans="3:4" x14ac:dyDescent="0.25">
      <c r="C3644" s="34"/>
      <c r="D3644" s="10"/>
    </row>
    <row r="3645" spans="3:4" x14ac:dyDescent="0.25">
      <c r="C3645" s="34"/>
      <c r="D3645" s="10"/>
    </row>
    <row r="3646" spans="3:4" x14ac:dyDescent="0.25">
      <c r="C3646" s="34"/>
      <c r="D3646" s="10"/>
    </row>
    <row r="3647" spans="3:4" x14ac:dyDescent="0.25">
      <c r="C3647" s="34"/>
      <c r="D3647" s="10"/>
    </row>
    <row r="3648" spans="3:4" x14ac:dyDescent="0.25">
      <c r="C3648" s="34"/>
      <c r="D3648" s="10"/>
    </row>
    <row r="3649" spans="3:4" x14ac:dyDescent="0.25">
      <c r="C3649" s="34"/>
      <c r="D3649" s="10"/>
    </row>
    <row r="3650" spans="3:4" x14ac:dyDescent="0.25">
      <c r="C3650" s="34"/>
      <c r="D3650" s="10"/>
    </row>
    <row r="3651" spans="3:4" x14ac:dyDescent="0.25">
      <c r="C3651" s="34"/>
      <c r="D3651" s="10"/>
    </row>
    <row r="3652" spans="3:4" x14ac:dyDescent="0.25">
      <c r="C3652" s="34"/>
      <c r="D3652" s="10"/>
    </row>
    <row r="3653" spans="3:4" x14ac:dyDescent="0.25">
      <c r="C3653" s="34"/>
      <c r="D3653" s="10"/>
    </row>
    <row r="3654" spans="3:4" x14ac:dyDescent="0.25">
      <c r="C3654" s="34"/>
      <c r="D3654" s="10"/>
    </row>
    <row r="3655" spans="3:4" x14ac:dyDescent="0.25">
      <c r="C3655" s="34"/>
      <c r="D3655" s="10"/>
    </row>
    <row r="3656" spans="3:4" x14ac:dyDescent="0.25">
      <c r="C3656" s="34"/>
      <c r="D3656" s="10"/>
    </row>
    <row r="3657" spans="3:4" x14ac:dyDescent="0.25">
      <c r="C3657" s="34"/>
      <c r="D3657" s="10"/>
    </row>
    <row r="3658" spans="3:4" x14ac:dyDescent="0.25">
      <c r="C3658" s="34"/>
      <c r="D3658" s="10"/>
    </row>
    <row r="3659" spans="3:4" x14ac:dyDescent="0.25">
      <c r="C3659" s="34"/>
      <c r="D3659" s="10"/>
    </row>
    <row r="3660" spans="3:4" x14ac:dyDescent="0.25">
      <c r="C3660" s="34"/>
      <c r="D3660" s="10"/>
    </row>
    <row r="3661" spans="3:4" x14ac:dyDescent="0.25">
      <c r="C3661" s="34"/>
      <c r="D3661" s="10"/>
    </row>
    <row r="3662" spans="3:4" x14ac:dyDescent="0.25">
      <c r="C3662" s="34"/>
      <c r="D3662" s="10"/>
    </row>
    <row r="3663" spans="3:4" x14ac:dyDescent="0.25">
      <c r="C3663" s="34"/>
      <c r="D3663" s="10"/>
    </row>
    <row r="3664" spans="3:4" x14ac:dyDescent="0.25">
      <c r="C3664" s="34"/>
      <c r="D3664" s="10"/>
    </row>
    <row r="3665" spans="3:4" x14ac:dyDescent="0.25">
      <c r="C3665" s="34"/>
      <c r="D3665" s="10"/>
    </row>
    <row r="3666" spans="3:4" x14ac:dyDescent="0.25">
      <c r="C3666" s="34"/>
      <c r="D3666" s="10"/>
    </row>
    <row r="3667" spans="3:4" x14ac:dyDescent="0.25">
      <c r="C3667" s="34"/>
      <c r="D3667" s="10"/>
    </row>
    <row r="3668" spans="3:4" x14ac:dyDescent="0.25">
      <c r="C3668" s="34"/>
      <c r="D3668" s="10"/>
    </row>
    <row r="3669" spans="3:4" x14ac:dyDescent="0.25">
      <c r="C3669" s="34"/>
      <c r="D3669" s="10"/>
    </row>
    <row r="3670" spans="3:4" x14ac:dyDescent="0.25">
      <c r="C3670" s="34"/>
      <c r="D3670" s="10"/>
    </row>
    <row r="3671" spans="3:4" x14ac:dyDescent="0.25">
      <c r="C3671" s="34"/>
      <c r="D3671" s="10"/>
    </row>
    <row r="3672" spans="3:4" x14ac:dyDescent="0.25">
      <c r="C3672" s="34"/>
      <c r="D3672" s="10"/>
    </row>
    <row r="3673" spans="3:4" x14ac:dyDescent="0.25">
      <c r="C3673" s="34"/>
      <c r="D3673" s="10"/>
    </row>
    <row r="3674" spans="3:4" x14ac:dyDescent="0.25">
      <c r="C3674" s="34"/>
      <c r="D3674" s="10"/>
    </row>
    <row r="3675" spans="3:4" x14ac:dyDescent="0.25">
      <c r="C3675" s="34"/>
      <c r="D3675" s="10"/>
    </row>
    <row r="3676" spans="3:4" x14ac:dyDescent="0.25">
      <c r="C3676" s="34"/>
      <c r="D3676" s="10"/>
    </row>
    <row r="3677" spans="3:4" x14ac:dyDescent="0.25">
      <c r="C3677" s="34"/>
      <c r="D3677" s="10"/>
    </row>
    <row r="3678" spans="3:4" x14ac:dyDescent="0.25">
      <c r="C3678" s="34"/>
      <c r="D3678" s="10"/>
    </row>
    <row r="3679" spans="3:4" x14ac:dyDescent="0.25">
      <c r="C3679" s="34"/>
      <c r="D3679" s="10"/>
    </row>
    <row r="3680" spans="3:4" x14ac:dyDescent="0.25">
      <c r="C3680" s="34"/>
      <c r="D3680" s="10"/>
    </row>
    <row r="3681" spans="3:4" x14ac:dyDescent="0.25">
      <c r="C3681" s="34"/>
      <c r="D3681" s="10"/>
    </row>
    <row r="3682" spans="3:4" x14ac:dyDescent="0.25">
      <c r="C3682" s="34"/>
      <c r="D3682" s="10"/>
    </row>
    <row r="3683" spans="3:4" x14ac:dyDescent="0.25">
      <c r="C3683" s="34"/>
      <c r="D3683" s="10"/>
    </row>
    <row r="3684" spans="3:4" x14ac:dyDescent="0.25">
      <c r="C3684" s="34"/>
      <c r="D3684" s="10"/>
    </row>
    <row r="3685" spans="3:4" x14ac:dyDescent="0.25">
      <c r="C3685" s="34"/>
      <c r="D3685" s="10"/>
    </row>
    <row r="3686" spans="3:4" x14ac:dyDescent="0.25">
      <c r="C3686" s="34"/>
      <c r="D3686" s="10"/>
    </row>
    <row r="3687" spans="3:4" x14ac:dyDescent="0.25">
      <c r="C3687" s="34"/>
      <c r="D3687" s="10"/>
    </row>
    <row r="3688" spans="3:4" x14ac:dyDescent="0.25">
      <c r="C3688" s="34"/>
      <c r="D3688" s="10"/>
    </row>
    <row r="3689" spans="3:4" x14ac:dyDescent="0.25">
      <c r="C3689" s="34"/>
      <c r="D3689" s="10"/>
    </row>
    <row r="3690" spans="3:4" x14ac:dyDescent="0.25">
      <c r="C3690" s="34"/>
      <c r="D3690" s="10"/>
    </row>
    <row r="3691" spans="3:4" x14ac:dyDescent="0.25">
      <c r="C3691" s="34"/>
      <c r="D3691" s="10"/>
    </row>
    <row r="3692" spans="3:4" x14ac:dyDescent="0.25">
      <c r="C3692" s="34"/>
      <c r="D3692" s="10"/>
    </row>
    <row r="3693" spans="3:4" x14ac:dyDescent="0.25">
      <c r="C3693" s="34"/>
      <c r="D3693" s="10"/>
    </row>
    <row r="3694" spans="3:4" x14ac:dyDescent="0.25">
      <c r="C3694" s="34"/>
      <c r="D3694" s="10"/>
    </row>
    <row r="3695" spans="3:4" x14ac:dyDescent="0.25">
      <c r="C3695" s="34"/>
      <c r="D3695" s="10"/>
    </row>
    <row r="3696" spans="3:4" x14ac:dyDescent="0.25">
      <c r="C3696" s="34"/>
      <c r="D3696" s="10"/>
    </row>
    <row r="3697" spans="3:4" x14ac:dyDescent="0.25">
      <c r="C3697" s="34"/>
      <c r="D3697" s="10"/>
    </row>
    <row r="3698" spans="3:4" x14ac:dyDescent="0.25">
      <c r="C3698" s="34"/>
      <c r="D3698" s="10"/>
    </row>
    <row r="3699" spans="3:4" x14ac:dyDescent="0.25">
      <c r="C3699" s="34"/>
      <c r="D3699" s="10"/>
    </row>
    <row r="3700" spans="3:4" x14ac:dyDescent="0.25">
      <c r="C3700" s="34"/>
      <c r="D3700" s="10"/>
    </row>
    <row r="3701" spans="3:4" x14ac:dyDescent="0.25">
      <c r="C3701" s="34"/>
      <c r="D3701" s="10"/>
    </row>
    <row r="3702" spans="3:4" x14ac:dyDescent="0.25">
      <c r="C3702" s="34"/>
      <c r="D3702" s="10"/>
    </row>
    <row r="3703" spans="3:4" x14ac:dyDescent="0.25">
      <c r="C3703" s="34"/>
      <c r="D3703" s="10"/>
    </row>
    <row r="3704" spans="3:4" x14ac:dyDescent="0.25">
      <c r="C3704" s="34"/>
      <c r="D3704" s="10"/>
    </row>
    <row r="3705" spans="3:4" x14ac:dyDescent="0.25">
      <c r="C3705" s="34"/>
      <c r="D3705" s="10"/>
    </row>
    <row r="3706" spans="3:4" x14ac:dyDescent="0.25">
      <c r="C3706" s="34"/>
      <c r="D3706" s="10"/>
    </row>
    <row r="3707" spans="3:4" x14ac:dyDescent="0.25">
      <c r="C3707" s="34"/>
      <c r="D3707" s="10"/>
    </row>
    <row r="3708" spans="3:4" x14ac:dyDescent="0.25">
      <c r="C3708" s="34"/>
      <c r="D3708" s="10"/>
    </row>
    <row r="3709" spans="3:4" x14ac:dyDescent="0.25">
      <c r="C3709" s="34"/>
      <c r="D3709" s="10"/>
    </row>
    <row r="3710" spans="3:4" x14ac:dyDescent="0.25">
      <c r="C3710" s="34"/>
      <c r="D3710" s="10"/>
    </row>
    <row r="3711" spans="3:4" x14ac:dyDescent="0.25">
      <c r="C3711" s="34"/>
      <c r="D3711" s="10"/>
    </row>
    <row r="3712" spans="3:4" x14ac:dyDescent="0.25">
      <c r="C3712" s="34"/>
      <c r="D3712" s="10"/>
    </row>
    <row r="3713" spans="3:4" x14ac:dyDescent="0.25">
      <c r="C3713" s="34"/>
      <c r="D3713" s="10"/>
    </row>
    <row r="3714" spans="3:4" x14ac:dyDescent="0.25">
      <c r="C3714" s="34"/>
      <c r="D3714" s="10"/>
    </row>
    <row r="3715" spans="3:4" x14ac:dyDescent="0.25">
      <c r="C3715" s="34"/>
      <c r="D3715" s="10"/>
    </row>
    <row r="3716" spans="3:4" x14ac:dyDescent="0.25">
      <c r="C3716" s="34"/>
      <c r="D3716" s="10"/>
    </row>
    <row r="3717" spans="3:4" x14ac:dyDescent="0.25">
      <c r="C3717" s="34"/>
      <c r="D3717" s="10"/>
    </row>
    <row r="3718" spans="3:4" x14ac:dyDescent="0.25">
      <c r="C3718" s="34"/>
      <c r="D3718" s="10"/>
    </row>
    <row r="3719" spans="3:4" x14ac:dyDescent="0.25">
      <c r="C3719" s="34"/>
      <c r="D3719" s="10"/>
    </row>
    <row r="3720" spans="3:4" x14ac:dyDescent="0.25">
      <c r="C3720" s="34"/>
      <c r="D3720" s="10"/>
    </row>
    <row r="3721" spans="3:4" x14ac:dyDescent="0.25">
      <c r="C3721" s="34"/>
      <c r="D3721" s="10"/>
    </row>
    <row r="3722" spans="3:4" x14ac:dyDescent="0.25">
      <c r="C3722" s="34"/>
      <c r="D3722" s="10"/>
    </row>
    <row r="3723" spans="3:4" x14ac:dyDescent="0.25">
      <c r="C3723" s="34"/>
      <c r="D3723" s="10"/>
    </row>
    <row r="3724" spans="3:4" x14ac:dyDescent="0.25">
      <c r="C3724" s="34"/>
      <c r="D3724" s="10"/>
    </row>
    <row r="3725" spans="3:4" x14ac:dyDescent="0.25">
      <c r="C3725" s="34"/>
      <c r="D3725" s="10"/>
    </row>
    <row r="3726" spans="3:4" x14ac:dyDescent="0.25">
      <c r="C3726" s="34"/>
      <c r="D3726" s="10"/>
    </row>
    <row r="3727" spans="3:4" x14ac:dyDescent="0.25">
      <c r="C3727" s="34"/>
      <c r="D3727" s="10"/>
    </row>
    <row r="3728" spans="3:4" x14ac:dyDescent="0.25">
      <c r="C3728" s="34"/>
      <c r="D3728" s="10"/>
    </row>
    <row r="3729" spans="3:4" x14ac:dyDescent="0.25">
      <c r="C3729" s="34"/>
      <c r="D3729" s="10"/>
    </row>
    <row r="3730" spans="3:4" x14ac:dyDescent="0.25">
      <c r="C3730" s="34"/>
      <c r="D3730" s="10"/>
    </row>
    <row r="3731" spans="3:4" x14ac:dyDescent="0.25">
      <c r="C3731" s="34"/>
      <c r="D3731" s="10"/>
    </row>
    <row r="3732" spans="3:4" x14ac:dyDescent="0.25">
      <c r="C3732" s="34"/>
      <c r="D3732" s="10"/>
    </row>
    <row r="3733" spans="3:4" x14ac:dyDescent="0.25">
      <c r="C3733" s="34"/>
      <c r="D3733" s="10"/>
    </row>
    <row r="3734" spans="3:4" x14ac:dyDescent="0.25">
      <c r="C3734" s="34"/>
      <c r="D3734" s="10"/>
    </row>
    <row r="3735" spans="3:4" x14ac:dyDescent="0.25">
      <c r="C3735" s="34"/>
      <c r="D3735" s="10"/>
    </row>
    <row r="3736" spans="3:4" x14ac:dyDescent="0.25">
      <c r="C3736" s="34"/>
      <c r="D3736" s="10"/>
    </row>
    <row r="3737" spans="3:4" x14ac:dyDescent="0.25">
      <c r="C3737" s="34"/>
      <c r="D3737" s="10"/>
    </row>
    <row r="3738" spans="3:4" x14ac:dyDescent="0.25">
      <c r="C3738" s="34"/>
      <c r="D3738" s="10"/>
    </row>
    <row r="3739" spans="3:4" x14ac:dyDescent="0.25">
      <c r="C3739" s="34"/>
      <c r="D3739" s="10"/>
    </row>
    <row r="3740" spans="3:4" x14ac:dyDescent="0.25">
      <c r="C3740" s="34"/>
      <c r="D3740" s="10"/>
    </row>
    <row r="3741" spans="3:4" x14ac:dyDescent="0.25">
      <c r="C3741" s="34"/>
      <c r="D3741" s="10"/>
    </row>
    <row r="3742" spans="3:4" x14ac:dyDescent="0.25">
      <c r="C3742" s="34"/>
      <c r="D3742" s="10"/>
    </row>
    <row r="3743" spans="3:4" x14ac:dyDescent="0.25">
      <c r="C3743" s="34"/>
      <c r="D3743" s="10"/>
    </row>
    <row r="3744" spans="3:4" x14ac:dyDescent="0.25">
      <c r="C3744" s="34"/>
      <c r="D3744" s="10"/>
    </row>
    <row r="3745" spans="3:4" x14ac:dyDescent="0.25">
      <c r="C3745" s="34"/>
      <c r="D3745" s="10"/>
    </row>
    <row r="3746" spans="3:4" x14ac:dyDescent="0.25">
      <c r="C3746" s="34"/>
      <c r="D3746" s="10"/>
    </row>
    <row r="3747" spans="3:4" x14ac:dyDescent="0.25">
      <c r="C3747" s="34"/>
      <c r="D3747" s="10"/>
    </row>
    <row r="3748" spans="3:4" x14ac:dyDescent="0.25">
      <c r="C3748" s="34"/>
      <c r="D3748" s="10"/>
    </row>
    <row r="3749" spans="3:4" x14ac:dyDescent="0.25">
      <c r="C3749" s="34"/>
      <c r="D3749" s="10"/>
    </row>
    <row r="3750" spans="3:4" x14ac:dyDescent="0.25">
      <c r="C3750" s="34"/>
      <c r="D3750" s="10"/>
    </row>
    <row r="3751" spans="3:4" x14ac:dyDescent="0.25">
      <c r="C3751" s="34"/>
      <c r="D3751" s="10"/>
    </row>
    <row r="3752" spans="3:4" x14ac:dyDescent="0.25">
      <c r="C3752" s="34"/>
      <c r="D3752" s="10"/>
    </row>
    <row r="3753" spans="3:4" x14ac:dyDescent="0.25">
      <c r="C3753" s="34"/>
      <c r="D3753" s="10"/>
    </row>
    <row r="3754" spans="3:4" x14ac:dyDescent="0.25">
      <c r="C3754" s="34"/>
      <c r="D3754" s="10"/>
    </row>
    <row r="3755" spans="3:4" x14ac:dyDescent="0.25">
      <c r="C3755" s="34"/>
      <c r="D3755" s="10"/>
    </row>
    <row r="3756" spans="3:4" x14ac:dyDescent="0.25">
      <c r="C3756" s="34"/>
      <c r="D3756" s="10"/>
    </row>
    <row r="3757" spans="3:4" x14ac:dyDescent="0.25">
      <c r="C3757" s="34"/>
      <c r="D3757" s="10"/>
    </row>
    <row r="3758" spans="3:4" x14ac:dyDescent="0.25">
      <c r="C3758" s="34"/>
      <c r="D3758" s="10"/>
    </row>
    <row r="3759" spans="3:4" x14ac:dyDescent="0.25">
      <c r="C3759" s="34"/>
      <c r="D3759" s="10"/>
    </row>
    <row r="3760" spans="3:4" x14ac:dyDescent="0.25">
      <c r="C3760" s="34"/>
      <c r="D3760" s="10"/>
    </row>
    <row r="3761" spans="3:4" x14ac:dyDescent="0.25">
      <c r="C3761" s="34"/>
      <c r="D3761" s="10"/>
    </row>
    <row r="3762" spans="3:4" x14ac:dyDescent="0.25">
      <c r="C3762" s="34"/>
      <c r="D3762" s="10"/>
    </row>
    <row r="3763" spans="3:4" x14ac:dyDescent="0.25">
      <c r="C3763" s="34"/>
      <c r="D3763" s="10"/>
    </row>
    <row r="3764" spans="3:4" x14ac:dyDescent="0.25">
      <c r="C3764" s="34"/>
      <c r="D3764" s="10"/>
    </row>
    <row r="3765" spans="3:4" x14ac:dyDescent="0.25">
      <c r="C3765" s="34"/>
      <c r="D3765" s="10"/>
    </row>
    <row r="3766" spans="3:4" x14ac:dyDescent="0.25">
      <c r="C3766" s="34"/>
      <c r="D3766" s="10"/>
    </row>
    <row r="3767" spans="3:4" x14ac:dyDescent="0.25">
      <c r="C3767" s="34"/>
      <c r="D3767" s="10"/>
    </row>
    <row r="3768" spans="3:4" x14ac:dyDescent="0.25">
      <c r="C3768" s="34"/>
      <c r="D3768" s="10"/>
    </row>
    <row r="3769" spans="3:4" x14ac:dyDescent="0.25">
      <c r="C3769" s="34"/>
      <c r="D3769" s="10"/>
    </row>
    <row r="3770" spans="3:4" x14ac:dyDescent="0.25">
      <c r="C3770" s="34"/>
      <c r="D3770" s="10"/>
    </row>
    <row r="3771" spans="3:4" x14ac:dyDescent="0.25">
      <c r="C3771" s="34"/>
      <c r="D3771" s="10"/>
    </row>
    <row r="3772" spans="3:4" x14ac:dyDescent="0.25">
      <c r="C3772" s="34"/>
      <c r="D3772" s="10"/>
    </row>
    <row r="3773" spans="3:4" x14ac:dyDescent="0.25">
      <c r="C3773" s="34"/>
      <c r="D3773" s="10"/>
    </row>
    <row r="3774" spans="3:4" x14ac:dyDescent="0.25">
      <c r="C3774" s="34"/>
      <c r="D3774" s="10"/>
    </row>
    <row r="3775" spans="3:4" x14ac:dyDescent="0.25">
      <c r="C3775" s="34"/>
      <c r="D3775" s="10"/>
    </row>
    <row r="3776" spans="3:4" x14ac:dyDescent="0.25">
      <c r="C3776" s="34"/>
      <c r="D3776" s="10"/>
    </row>
    <row r="3777" spans="3:4" x14ac:dyDescent="0.25">
      <c r="C3777" s="34"/>
      <c r="D3777" s="10"/>
    </row>
    <row r="3778" spans="3:4" x14ac:dyDescent="0.25">
      <c r="C3778" s="34"/>
      <c r="D3778" s="10"/>
    </row>
    <row r="3779" spans="3:4" x14ac:dyDescent="0.25">
      <c r="C3779" s="34"/>
      <c r="D3779" s="10"/>
    </row>
    <row r="3780" spans="3:4" x14ac:dyDescent="0.25">
      <c r="C3780" s="34"/>
      <c r="D3780" s="10"/>
    </row>
    <row r="3781" spans="3:4" x14ac:dyDescent="0.25">
      <c r="C3781" s="34"/>
      <c r="D3781" s="10"/>
    </row>
    <row r="3782" spans="3:4" x14ac:dyDescent="0.25">
      <c r="C3782" s="34"/>
      <c r="D3782" s="10"/>
    </row>
    <row r="3783" spans="3:4" x14ac:dyDescent="0.25">
      <c r="C3783" s="34"/>
      <c r="D3783" s="10"/>
    </row>
    <row r="3784" spans="3:4" x14ac:dyDescent="0.25">
      <c r="C3784" s="34"/>
      <c r="D3784" s="10"/>
    </row>
    <row r="3785" spans="3:4" x14ac:dyDescent="0.25">
      <c r="C3785" s="34"/>
      <c r="D3785" s="10"/>
    </row>
    <row r="3786" spans="3:4" x14ac:dyDescent="0.25">
      <c r="C3786" s="34"/>
      <c r="D3786" s="10"/>
    </row>
    <row r="3787" spans="3:4" x14ac:dyDescent="0.25">
      <c r="C3787" s="34"/>
      <c r="D3787" s="10"/>
    </row>
    <row r="3788" spans="3:4" x14ac:dyDescent="0.25">
      <c r="C3788" s="34"/>
      <c r="D3788" s="10"/>
    </row>
    <row r="3789" spans="3:4" x14ac:dyDescent="0.25">
      <c r="C3789" s="34"/>
      <c r="D3789" s="10"/>
    </row>
    <row r="3790" spans="3:4" x14ac:dyDescent="0.25">
      <c r="C3790" s="34"/>
      <c r="D3790" s="10"/>
    </row>
    <row r="3791" spans="3:4" x14ac:dyDescent="0.25">
      <c r="C3791" s="34"/>
      <c r="D3791" s="10"/>
    </row>
    <row r="3792" spans="3:4" x14ac:dyDescent="0.25">
      <c r="C3792" s="34"/>
      <c r="D3792" s="10"/>
    </row>
    <row r="3793" spans="3:4" x14ac:dyDescent="0.25">
      <c r="C3793" s="34"/>
      <c r="D3793" s="10"/>
    </row>
    <row r="3794" spans="3:4" x14ac:dyDescent="0.25">
      <c r="C3794" s="34"/>
      <c r="D3794" s="10"/>
    </row>
    <row r="3795" spans="3:4" x14ac:dyDescent="0.25">
      <c r="C3795" s="34"/>
      <c r="D3795" s="10"/>
    </row>
    <row r="3796" spans="3:4" x14ac:dyDescent="0.25">
      <c r="C3796" s="34"/>
      <c r="D3796" s="10"/>
    </row>
    <row r="3797" spans="3:4" x14ac:dyDescent="0.25">
      <c r="C3797" s="34"/>
      <c r="D3797" s="10"/>
    </row>
    <row r="3798" spans="3:4" x14ac:dyDescent="0.25">
      <c r="C3798" s="34"/>
      <c r="D3798" s="10"/>
    </row>
    <row r="3799" spans="3:4" x14ac:dyDescent="0.25">
      <c r="C3799" s="34"/>
      <c r="D3799" s="10"/>
    </row>
    <row r="3800" spans="3:4" x14ac:dyDescent="0.25">
      <c r="C3800" s="34"/>
      <c r="D3800" s="10"/>
    </row>
    <row r="3801" spans="3:4" x14ac:dyDescent="0.25">
      <c r="C3801" s="34"/>
      <c r="D3801" s="10"/>
    </row>
    <row r="3802" spans="3:4" x14ac:dyDescent="0.25">
      <c r="C3802" s="34"/>
      <c r="D3802" s="10"/>
    </row>
    <row r="3803" spans="3:4" x14ac:dyDescent="0.25">
      <c r="C3803" s="34"/>
      <c r="D3803" s="10"/>
    </row>
    <row r="3804" spans="3:4" x14ac:dyDescent="0.25">
      <c r="C3804" s="34"/>
      <c r="D3804" s="10"/>
    </row>
    <row r="3805" spans="3:4" x14ac:dyDescent="0.25">
      <c r="C3805" s="34"/>
      <c r="D3805" s="10"/>
    </row>
    <row r="3806" spans="3:4" x14ac:dyDescent="0.25">
      <c r="C3806" s="34"/>
      <c r="D3806" s="10"/>
    </row>
    <row r="3807" spans="3:4" x14ac:dyDescent="0.25">
      <c r="C3807" s="34"/>
      <c r="D3807" s="10"/>
    </row>
    <row r="3808" spans="3:4" x14ac:dyDescent="0.25">
      <c r="C3808" s="34"/>
      <c r="D3808" s="10"/>
    </row>
    <row r="3809" spans="3:4" x14ac:dyDescent="0.25">
      <c r="C3809" s="34"/>
      <c r="D3809" s="10"/>
    </row>
    <row r="3810" spans="3:4" x14ac:dyDescent="0.25">
      <c r="C3810" s="34"/>
      <c r="D3810" s="10"/>
    </row>
    <row r="3811" spans="3:4" x14ac:dyDescent="0.25">
      <c r="C3811" s="34"/>
      <c r="D3811" s="10"/>
    </row>
    <row r="3812" spans="3:4" x14ac:dyDescent="0.25">
      <c r="C3812" s="34"/>
      <c r="D3812" s="10"/>
    </row>
    <row r="3813" spans="3:4" x14ac:dyDescent="0.25">
      <c r="C3813" s="34"/>
      <c r="D3813" s="10"/>
    </row>
    <row r="3814" spans="3:4" x14ac:dyDescent="0.25">
      <c r="C3814" s="34"/>
      <c r="D3814" s="10"/>
    </row>
    <row r="3815" spans="3:4" x14ac:dyDescent="0.25">
      <c r="C3815" s="34"/>
      <c r="D3815" s="10"/>
    </row>
    <row r="3816" spans="3:4" x14ac:dyDescent="0.25">
      <c r="C3816" s="34"/>
      <c r="D3816" s="10"/>
    </row>
    <row r="3817" spans="3:4" x14ac:dyDescent="0.25">
      <c r="C3817" s="34"/>
      <c r="D3817" s="10"/>
    </row>
    <row r="3818" spans="3:4" x14ac:dyDescent="0.25">
      <c r="C3818" s="34"/>
      <c r="D3818" s="10"/>
    </row>
    <row r="3819" spans="3:4" x14ac:dyDescent="0.25">
      <c r="C3819" s="34"/>
      <c r="D3819" s="10"/>
    </row>
    <row r="3820" spans="3:4" x14ac:dyDescent="0.25">
      <c r="C3820" s="34"/>
      <c r="D3820" s="10"/>
    </row>
    <row r="3821" spans="3:4" x14ac:dyDescent="0.25">
      <c r="C3821" s="34"/>
      <c r="D3821" s="10"/>
    </row>
    <row r="3822" spans="3:4" x14ac:dyDescent="0.25">
      <c r="C3822" s="34"/>
      <c r="D3822" s="10"/>
    </row>
    <row r="3823" spans="3:4" x14ac:dyDescent="0.25">
      <c r="C3823" s="34"/>
      <c r="D3823" s="10"/>
    </row>
    <row r="3824" spans="3:4" x14ac:dyDescent="0.25">
      <c r="C3824" s="34"/>
      <c r="D3824" s="10"/>
    </row>
    <row r="3825" spans="3:4" x14ac:dyDescent="0.25">
      <c r="C3825" s="34"/>
      <c r="D3825" s="10"/>
    </row>
    <row r="3826" spans="3:4" x14ac:dyDescent="0.25">
      <c r="C3826" s="34"/>
      <c r="D3826" s="10"/>
    </row>
    <row r="3827" spans="3:4" x14ac:dyDescent="0.25">
      <c r="C3827" s="34"/>
      <c r="D3827" s="10"/>
    </row>
    <row r="3828" spans="3:4" x14ac:dyDescent="0.25">
      <c r="C3828" s="34"/>
      <c r="D3828" s="10"/>
    </row>
    <row r="3829" spans="3:4" x14ac:dyDescent="0.25">
      <c r="C3829" s="34"/>
      <c r="D3829" s="10"/>
    </row>
    <row r="3830" spans="3:4" x14ac:dyDescent="0.25">
      <c r="C3830" s="34"/>
      <c r="D3830" s="10"/>
    </row>
    <row r="3831" spans="3:4" x14ac:dyDescent="0.25">
      <c r="C3831" s="34"/>
      <c r="D3831" s="10"/>
    </row>
    <row r="3832" spans="3:4" x14ac:dyDescent="0.25">
      <c r="C3832" s="34"/>
      <c r="D3832" s="10"/>
    </row>
    <row r="3833" spans="3:4" x14ac:dyDescent="0.25">
      <c r="C3833" s="34"/>
      <c r="D3833" s="10"/>
    </row>
    <row r="3834" spans="3:4" x14ac:dyDescent="0.25">
      <c r="C3834" s="34"/>
      <c r="D3834" s="10"/>
    </row>
    <row r="3835" spans="3:4" x14ac:dyDescent="0.25">
      <c r="C3835" s="34"/>
      <c r="D3835" s="10"/>
    </row>
    <row r="3836" spans="3:4" x14ac:dyDescent="0.25">
      <c r="C3836" s="34"/>
      <c r="D3836" s="10"/>
    </row>
    <row r="3837" spans="3:4" x14ac:dyDescent="0.25">
      <c r="C3837" s="34"/>
      <c r="D3837" s="10"/>
    </row>
    <row r="3838" spans="3:4" x14ac:dyDescent="0.25">
      <c r="C3838" s="34"/>
      <c r="D3838" s="10"/>
    </row>
    <row r="3839" spans="3:4" x14ac:dyDescent="0.25">
      <c r="C3839" s="34"/>
      <c r="D3839" s="10"/>
    </row>
    <row r="3840" spans="3:4" x14ac:dyDescent="0.25">
      <c r="C3840" s="34"/>
      <c r="D3840" s="10"/>
    </row>
    <row r="3841" spans="3:4" x14ac:dyDescent="0.25">
      <c r="C3841" s="34"/>
      <c r="D3841" s="10"/>
    </row>
    <row r="3842" spans="3:4" x14ac:dyDescent="0.25">
      <c r="C3842" s="34"/>
      <c r="D3842" s="10"/>
    </row>
    <row r="3843" spans="3:4" x14ac:dyDescent="0.25">
      <c r="C3843" s="34"/>
      <c r="D3843" s="10"/>
    </row>
    <row r="3844" spans="3:4" x14ac:dyDescent="0.25">
      <c r="C3844" s="34"/>
      <c r="D3844" s="10"/>
    </row>
    <row r="3845" spans="3:4" x14ac:dyDescent="0.25">
      <c r="C3845" s="34"/>
      <c r="D3845" s="10"/>
    </row>
    <row r="3846" spans="3:4" x14ac:dyDescent="0.25">
      <c r="C3846" s="34"/>
      <c r="D3846" s="10"/>
    </row>
    <row r="3847" spans="3:4" x14ac:dyDescent="0.25">
      <c r="C3847" s="34"/>
      <c r="D3847" s="10"/>
    </row>
    <row r="3848" spans="3:4" x14ac:dyDescent="0.25">
      <c r="C3848" s="34"/>
      <c r="D3848" s="10"/>
    </row>
    <row r="3849" spans="3:4" x14ac:dyDescent="0.25">
      <c r="C3849" s="34"/>
      <c r="D3849" s="10"/>
    </row>
    <row r="3850" spans="3:4" x14ac:dyDescent="0.25">
      <c r="C3850" s="34"/>
      <c r="D3850" s="10"/>
    </row>
    <row r="3851" spans="3:4" x14ac:dyDescent="0.25">
      <c r="C3851" s="34"/>
      <c r="D3851" s="10"/>
    </row>
    <row r="3852" spans="3:4" x14ac:dyDescent="0.25">
      <c r="C3852" s="34"/>
      <c r="D3852" s="10"/>
    </row>
    <row r="3853" spans="3:4" x14ac:dyDescent="0.25">
      <c r="C3853" s="34"/>
      <c r="D3853" s="10"/>
    </row>
    <row r="3854" spans="3:4" x14ac:dyDescent="0.25">
      <c r="C3854" s="34"/>
      <c r="D3854" s="10"/>
    </row>
    <row r="3855" spans="3:4" x14ac:dyDescent="0.25">
      <c r="C3855" s="34"/>
      <c r="D3855" s="10"/>
    </row>
    <row r="3856" spans="3:4" x14ac:dyDescent="0.25">
      <c r="C3856" s="34"/>
      <c r="D3856" s="10"/>
    </row>
    <row r="3857" spans="3:4" x14ac:dyDescent="0.25">
      <c r="C3857" s="34"/>
      <c r="D3857" s="10"/>
    </row>
    <row r="3858" spans="3:4" x14ac:dyDescent="0.25">
      <c r="C3858" s="34"/>
      <c r="D3858" s="10"/>
    </row>
    <row r="3859" spans="3:4" x14ac:dyDescent="0.25">
      <c r="C3859" s="34"/>
      <c r="D3859" s="10"/>
    </row>
    <row r="3860" spans="3:4" x14ac:dyDescent="0.25">
      <c r="C3860" s="34"/>
      <c r="D3860" s="10"/>
    </row>
    <row r="3861" spans="3:4" x14ac:dyDescent="0.25">
      <c r="C3861" s="34"/>
      <c r="D3861" s="10"/>
    </row>
    <row r="3862" spans="3:4" x14ac:dyDescent="0.25">
      <c r="C3862" s="34"/>
      <c r="D3862" s="10"/>
    </row>
    <row r="3863" spans="3:4" x14ac:dyDescent="0.25">
      <c r="C3863" s="34"/>
      <c r="D3863" s="10"/>
    </row>
    <row r="3864" spans="3:4" x14ac:dyDescent="0.25">
      <c r="C3864" s="34"/>
      <c r="D3864" s="10"/>
    </row>
    <row r="3865" spans="3:4" x14ac:dyDescent="0.25">
      <c r="C3865" s="34"/>
      <c r="D3865" s="10"/>
    </row>
    <row r="3866" spans="3:4" x14ac:dyDescent="0.25">
      <c r="C3866" s="34"/>
      <c r="D3866" s="10"/>
    </row>
    <row r="3867" spans="3:4" x14ac:dyDescent="0.25">
      <c r="C3867" s="34"/>
      <c r="D3867" s="10"/>
    </row>
    <row r="3868" spans="3:4" x14ac:dyDescent="0.25">
      <c r="C3868" s="34"/>
      <c r="D3868" s="10"/>
    </row>
    <row r="3869" spans="3:4" x14ac:dyDescent="0.25">
      <c r="C3869" s="34"/>
      <c r="D3869" s="10"/>
    </row>
    <row r="3870" spans="3:4" x14ac:dyDescent="0.25">
      <c r="C3870" s="34"/>
      <c r="D3870" s="10"/>
    </row>
    <row r="3871" spans="3:4" x14ac:dyDescent="0.25">
      <c r="C3871" s="34"/>
      <c r="D3871" s="10"/>
    </row>
    <row r="3872" spans="3:4" x14ac:dyDescent="0.25">
      <c r="C3872" s="34"/>
      <c r="D3872" s="10"/>
    </row>
    <row r="3873" spans="3:4" x14ac:dyDescent="0.25">
      <c r="C3873" s="34"/>
      <c r="D3873" s="10"/>
    </row>
    <row r="3874" spans="3:4" x14ac:dyDescent="0.25">
      <c r="C3874" s="34"/>
      <c r="D3874" s="10"/>
    </row>
    <row r="3875" spans="3:4" x14ac:dyDescent="0.25">
      <c r="C3875" s="34"/>
      <c r="D3875" s="10"/>
    </row>
    <row r="3876" spans="3:4" x14ac:dyDescent="0.25">
      <c r="C3876" s="34"/>
      <c r="D3876" s="10"/>
    </row>
    <row r="3877" spans="3:4" x14ac:dyDescent="0.25">
      <c r="C3877" s="34"/>
      <c r="D3877" s="10"/>
    </row>
    <row r="3878" spans="3:4" x14ac:dyDescent="0.25">
      <c r="C3878" s="34"/>
      <c r="D3878" s="10"/>
    </row>
    <row r="3879" spans="3:4" x14ac:dyDescent="0.25">
      <c r="C3879" s="34"/>
      <c r="D3879" s="10"/>
    </row>
    <row r="3880" spans="3:4" x14ac:dyDescent="0.25">
      <c r="C3880" s="34"/>
      <c r="D3880" s="10"/>
    </row>
    <row r="3881" spans="3:4" x14ac:dyDescent="0.25">
      <c r="C3881" s="34"/>
      <c r="D3881" s="10"/>
    </row>
    <row r="3882" spans="3:4" x14ac:dyDescent="0.25">
      <c r="C3882" s="34"/>
      <c r="D3882" s="10"/>
    </row>
    <row r="3883" spans="3:4" x14ac:dyDescent="0.25">
      <c r="C3883" s="34"/>
      <c r="D3883" s="10"/>
    </row>
    <row r="3884" spans="3:4" x14ac:dyDescent="0.25">
      <c r="C3884" s="34"/>
      <c r="D3884" s="10"/>
    </row>
    <row r="3885" spans="3:4" x14ac:dyDescent="0.25">
      <c r="C3885" s="34"/>
      <c r="D3885" s="10"/>
    </row>
    <row r="3886" spans="3:4" x14ac:dyDescent="0.25">
      <c r="C3886" s="34"/>
      <c r="D3886" s="10"/>
    </row>
    <row r="3887" spans="3:4" x14ac:dyDescent="0.25">
      <c r="C3887" s="34"/>
      <c r="D3887" s="10"/>
    </row>
    <row r="3888" spans="3:4" x14ac:dyDescent="0.25">
      <c r="C3888" s="34"/>
      <c r="D3888" s="10"/>
    </row>
    <row r="3889" spans="3:4" x14ac:dyDescent="0.25">
      <c r="C3889" s="34"/>
      <c r="D3889" s="10"/>
    </row>
    <row r="3890" spans="3:4" x14ac:dyDescent="0.25">
      <c r="C3890" s="34"/>
      <c r="D3890" s="10"/>
    </row>
    <row r="3891" spans="3:4" x14ac:dyDescent="0.25">
      <c r="C3891" s="34"/>
      <c r="D3891" s="10"/>
    </row>
    <row r="3892" spans="3:4" x14ac:dyDescent="0.25">
      <c r="C3892" s="34"/>
      <c r="D3892" s="10"/>
    </row>
    <row r="3893" spans="3:4" x14ac:dyDescent="0.25">
      <c r="C3893" s="34"/>
      <c r="D3893" s="10"/>
    </row>
    <row r="3894" spans="3:4" x14ac:dyDescent="0.25">
      <c r="C3894" s="34"/>
      <c r="D3894" s="10"/>
    </row>
    <row r="3895" spans="3:4" x14ac:dyDescent="0.25">
      <c r="C3895" s="34"/>
      <c r="D3895" s="10"/>
    </row>
    <row r="3896" spans="3:4" x14ac:dyDescent="0.25">
      <c r="C3896" s="34"/>
      <c r="D3896" s="10"/>
    </row>
    <row r="3897" spans="3:4" x14ac:dyDescent="0.25">
      <c r="C3897" s="34"/>
      <c r="D3897" s="10"/>
    </row>
    <row r="3898" spans="3:4" x14ac:dyDescent="0.25">
      <c r="C3898" s="34"/>
      <c r="D3898" s="10"/>
    </row>
    <row r="3899" spans="3:4" x14ac:dyDescent="0.25">
      <c r="C3899" s="34"/>
      <c r="D3899" s="10"/>
    </row>
    <row r="3900" spans="3:4" x14ac:dyDescent="0.25">
      <c r="C3900" s="34"/>
      <c r="D3900" s="10"/>
    </row>
    <row r="3901" spans="3:4" x14ac:dyDescent="0.25">
      <c r="C3901" s="34"/>
      <c r="D3901" s="10"/>
    </row>
    <row r="3902" spans="3:4" x14ac:dyDescent="0.25">
      <c r="C3902" s="34"/>
      <c r="D3902" s="10"/>
    </row>
    <row r="3903" spans="3:4" x14ac:dyDescent="0.25">
      <c r="C3903" s="34"/>
      <c r="D3903" s="10"/>
    </row>
    <row r="3904" spans="3:4" x14ac:dyDescent="0.25">
      <c r="C3904" s="34"/>
      <c r="D3904" s="10"/>
    </row>
    <row r="3905" spans="3:4" x14ac:dyDescent="0.25">
      <c r="C3905" s="34"/>
      <c r="D3905" s="10"/>
    </row>
    <row r="3906" spans="3:4" x14ac:dyDescent="0.25">
      <c r="C3906" s="34"/>
      <c r="D3906" s="10"/>
    </row>
    <row r="3907" spans="3:4" x14ac:dyDescent="0.25">
      <c r="C3907" s="34"/>
      <c r="D3907" s="10"/>
    </row>
    <row r="3908" spans="3:4" x14ac:dyDescent="0.25">
      <c r="C3908" s="34"/>
      <c r="D3908" s="10"/>
    </row>
    <row r="3909" spans="3:4" x14ac:dyDescent="0.25">
      <c r="C3909" s="34"/>
      <c r="D3909" s="10"/>
    </row>
    <row r="3910" spans="3:4" x14ac:dyDescent="0.25">
      <c r="C3910" s="34"/>
      <c r="D3910" s="10"/>
    </row>
    <row r="3911" spans="3:4" x14ac:dyDescent="0.25">
      <c r="C3911" s="34"/>
      <c r="D3911" s="10"/>
    </row>
    <row r="3912" spans="3:4" x14ac:dyDescent="0.25">
      <c r="C3912" s="34"/>
      <c r="D3912" s="10"/>
    </row>
    <row r="3913" spans="3:4" x14ac:dyDescent="0.25">
      <c r="C3913" s="34"/>
      <c r="D3913" s="10"/>
    </row>
    <row r="3914" spans="3:4" x14ac:dyDescent="0.25">
      <c r="C3914" s="34"/>
      <c r="D3914" s="10"/>
    </row>
    <row r="3915" spans="3:4" x14ac:dyDescent="0.25">
      <c r="C3915" s="34"/>
      <c r="D3915" s="10"/>
    </row>
    <row r="3916" spans="3:4" x14ac:dyDescent="0.25">
      <c r="C3916" s="34"/>
      <c r="D3916" s="10"/>
    </row>
    <row r="3917" spans="3:4" x14ac:dyDescent="0.25">
      <c r="C3917" s="34"/>
      <c r="D3917" s="10"/>
    </row>
    <row r="3918" spans="3:4" x14ac:dyDescent="0.25">
      <c r="C3918" s="34"/>
      <c r="D3918" s="10"/>
    </row>
    <row r="3919" spans="3:4" x14ac:dyDescent="0.25">
      <c r="C3919" s="34"/>
      <c r="D3919" s="10"/>
    </row>
    <row r="3920" spans="3:4" x14ac:dyDescent="0.25">
      <c r="C3920" s="34"/>
      <c r="D3920" s="10"/>
    </row>
    <row r="3921" spans="3:4" x14ac:dyDescent="0.25">
      <c r="C3921" s="34"/>
      <c r="D3921" s="10"/>
    </row>
    <row r="3922" spans="3:4" x14ac:dyDescent="0.25">
      <c r="C3922" s="34"/>
      <c r="D3922" s="10"/>
    </row>
    <row r="3923" spans="3:4" x14ac:dyDescent="0.25">
      <c r="C3923" s="34"/>
      <c r="D3923" s="10"/>
    </row>
    <row r="3924" spans="3:4" x14ac:dyDescent="0.25">
      <c r="C3924" s="34"/>
      <c r="D3924" s="10"/>
    </row>
    <row r="3925" spans="3:4" x14ac:dyDescent="0.25">
      <c r="C3925" s="34"/>
      <c r="D3925" s="10"/>
    </row>
    <row r="3926" spans="3:4" x14ac:dyDescent="0.25">
      <c r="C3926" s="34"/>
      <c r="D3926" s="10"/>
    </row>
    <row r="3927" spans="3:4" x14ac:dyDescent="0.25">
      <c r="C3927" s="34"/>
      <c r="D3927" s="10"/>
    </row>
    <row r="3928" spans="3:4" x14ac:dyDescent="0.25">
      <c r="C3928" s="34"/>
      <c r="D3928" s="10"/>
    </row>
    <row r="3929" spans="3:4" x14ac:dyDescent="0.25">
      <c r="C3929" s="34"/>
      <c r="D3929" s="10"/>
    </row>
    <row r="3930" spans="3:4" x14ac:dyDescent="0.25">
      <c r="C3930" s="34"/>
      <c r="D3930" s="10"/>
    </row>
    <row r="3931" spans="3:4" x14ac:dyDescent="0.25">
      <c r="C3931" s="34"/>
      <c r="D3931" s="10"/>
    </row>
    <row r="3932" spans="3:4" x14ac:dyDescent="0.25">
      <c r="C3932" s="34"/>
      <c r="D3932" s="10"/>
    </row>
    <row r="3933" spans="3:4" x14ac:dyDescent="0.25">
      <c r="C3933" s="34"/>
      <c r="D3933" s="10"/>
    </row>
    <row r="3934" spans="3:4" x14ac:dyDescent="0.25">
      <c r="C3934" s="34"/>
      <c r="D3934" s="10"/>
    </row>
    <row r="3935" spans="3:4" x14ac:dyDescent="0.25">
      <c r="C3935" s="34"/>
      <c r="D3935" s="10"/>
    </row>
    <row r="3936" spans="3:4" x14ac:dyDescent="0.25">
      <c r="C3936" s="34"/>
      <c r="D3936" s="10"/>
    </row>
    <row r="3937" spans="3:4" x14ac:dyDescent="0.25">
      <c r="C3937" s="34"/>
      <c r="D3937" s="10"/>
    </row>
    <row r="3938" spans="3:4" x14ac:dyDescent="0.25">
      <c r="C3938" s="34"/>
      <c r="D3938" s="10"/>
    </row>
    <row r="3939" spans="3:4" x14ac:dyDescent="0.25">
      <c r="C3939" s="34"/>
      <c r="D3939" s="10"/>
    </row>
    <row r="3940" spans="3:4" x14ac:dyDescent="0.25">
      <c r="C3940" s="34"/>
      <c r="D3940" s="10"/>
    </row>
    <row r="3941" spans="3:4" x14ac:dyDescent="0.25">
      <c r="C3941" s="34"/>
      <c r="D3941" s="10"/>
    </row>
    <row r="3942" spans="3:4" x14ac:dyDescent="0.25">
      <c r="C3942" s="34"/>
      <c r="D3942" s="10"/>
    </row>
    <row r="3943" spans="3:4" x14ac:dyDescent="0.25">
      <c r="C3943" s="34"/>
      <c r="D3943" s="10"/>
    </row>
    <row r="3944" spans="3:4" x14ac:dyDescent="0.25">
      <c r="C3944" s="34"/>
      <c r="D3944" s="10"/>
    </row>
    <row r="3945" spans="3:4" x14ac:dyDescent="0.25">
      <c r="C3945" s="34"/>
      <c r="D3945" s="10"/>
    </row>
    <row r="3946" spans="3:4" x14ac:dyDescent="0.25">
      <c r="C3946" s="34"/>
      <c r="D3946" s="10"/>
    </row>
    <row r="3947" spans="3:4" x14ac:dyDescent="0.25">
      <c r="C3947" s="34"/>
      <c r="D3947" s="10"/>
    </row>
    <row r="3948" spans="3:4" x14ac:dyDescent="0.25">
      <c r="C3948" s="34"/>
      <c r="D3948" s="10"/>
    </row>
    <row r="3949" spans="3:4" x14ac:dyDescent="0.25">
      <c r="C3949" s="34"/>
      <c r="D3949" s="10"/>
    </row>
    <row r="3950" spans="3:4" x14ac:dyDescent="0.25">
      <c r="C3950" s="34"/>
      <c r="D3950" s="10"/>
    </row>
    <row r="3951" spans="3:4" x14ac:dyDescent="0.25">
      <c r="C3951" s="34"/>
      <c r="D3951" s="10"/>
    </row>
    <row r="3952" spans="3:4" x14ac:dyDescent="0.25">
      <c r="C3952" s="34"/>
      <c r="D3952" s="10"/>
    </row>
    <row r="3953" spans="3:4" x14ac:dyDescent="0.25">
      <c r="C3953" s="34"/>
      <c r="D3953" s="10"/>
    </row>
    <row r="3954" spans="3:4" x14ac:dyDescent="0.25">
      <c r="C3954" s="34"/>
      <c r="D3954" s="10"/>
    </row>
    <row r="3955" spans="3:4" x14ac:dyDescent="0.25">
      <c r="C3955" s="34"/>
      <c r="D3955" s="10"/>
    </row>
    <row r="3956" spans="3:4" x14ac:dyDescent="0.25">
      <c r="C3956" s="34"/>
      <c r="D3956" s="10"/>
    </row>
    <row r="3957" spans="3:4" x14ac:dyDescent="0.25">
      <c r="C3957" s="34"/>
      <c r="D3957" s="10"/>
    </row>
    <row r="3958" spans="3:4" x14ac:dyDescent="0.25">
      <c r="C3958" s="34"/>
      <c r="D3958" s="10"/>
    </row>
    <row r="3959" spans="3:4" x14ac:dyDescent="0.25">
      <c r="C3959" s="34"/>
      <c r="D3959" s="10"/>
    </row>
    <row r="3960" spans="3:4" x14ac:dyDescent="0.25">
      <c r="C3960" s="34"/>
      <c r="D3960" s="10"/>
    </row>
    <row r="3961" spans="3:4" x14ac:dyDescent="0.25">
      <c r="C3961" s="34"/>
      <c r="D3961" s="10"/>
    </row>
    <row r="3962" spans="3:4" x14ac:dyDescent="0.25">
      <c r="C3962" s="34"/>
      <c r="D3962" s="10"/>
    </row>
    <row r="3963" spans="3:4" x14ac:dyDescent="0.25">
      <c r="C3963" s="34"/>
      <c r="D3963" s="10"/>
    </row>
    <row r="3964" spans="3:4" x14ac:dyDescent="0.25">
      <c r="C3964" s="34"/>
      <c r="D3964" s="10"/>
    </row>
    <row r="3965" spans="3:4" x14ac:dyDescent="0.25">
      <c r="C3965" s="34"/>
      <c r="D3965" s="10"/>
    </row>
    <row r="3966" spans="3:4" x14ac:dyDescent="0.25">
      <c r="C3966" s="34"/>
      <c r="D3966" s="10"/>
    </row>
    <row r="3967" spans="3:4" x14ac:dyDescent="0.25">
      <c r="C3967" s="34"/>
      <c r="D3967" s="10"/>
    </row>
    <row r="3968" spans="3:4" x14ac:dyDescent="0.25">
      <c r="C3968" s="34"/>
      <c r="D3968" s="10"/>
    </row>
    <row r="3969" spans="3:4" x14ac:dyDescent="0.25">
      <c r="C3969" s="34"/>
      <c r="D3969" s="10"/>
    </row>
    <row r="3970" spans="3:4" x14ac:dyDescent="0.25">
      <c r="C3970" s="34"/>
      <c r="D3970" s="10"/>
    </row>
    <row r="3971" spans="3:4" x14ac:dyDescent="0.25">
      <c r="C3971" s="34"/>
      <c r="D3971" s="10"/>
    </row>
    <row r="3972" spans="3:4" x14ac:dyDescent="0.25">
      <c r="C3972" s="34"/>
      <c r="D3972" s="10"/>
    </row>
    <row r="3973" spans="3:4" x14ac:dyDescent="0.25">
      <c r="C3973" s="34"/>
      <c r="D3973" s="10"/>
    </row>
    <row r="3974" spans="3:4" x14ac:dyDescent="0.25">
      <c r="C3974" s="34"/>
      <c r="D3974" s="10"/>
    </row>
    <row r="3975" spans="3:4" x14ac:dyDescent="0.25">
      <c r="C3975" s="34"/>
      <c r="D3975" s="10"/>
    </row>
    <row r="3976" spans="3:4" x14ac:dyDescent="0.25">
      <c r="C3976" s="34"/>
      <c r="D3976" s="10"/>
    </row>
    <row r="3977" spans="3:4" x14ac:dyDescent="0.25">
      <c r="C3977" s="34"/>
      <c r="D3977" s="10"/>
    </row>
    <row r="3978" spans="3:4" x14ac:dyDescent="0.25">
      <c r="C3978" s="34"/>
      <c r="D3978" s="10"/>
    </row>
    <row r="3979" spans="3:4" x14ac:dyDescent="0.25">
      <c r="C3979" s="34"/>
      <c r="D3979" s="10"/>
    </row>
    <row r="3980" spans="3:4" x14ac:dyDescent="0.25">
      <c r="C3980" s="34"/>
      <c r="D3980" s="10"/>
    </row>
    <row r="3981" spans="3:4" x14ac:dyDescent="0.25">
      <c r="C3981" s="34"/>
      <c r="D3981" s="10"/>
    </row>
    <row r="3982" spans="3:4" x14ac:dyDescent="0.25">
      <c r="C3982" s="34"/>
      <c r="D3982" s="10"/>
    </row>
    <row r="3983" spans="3:4" x14ac:dyDescent="0.25">
      <c r="C3983" s="34"/>
      <c r="D3983" s="10"/>
    </row>
    <row r="3984" spans="3:4" x14ac:dyDescent="0.25">
      <c r="C3984" s="34"/>
      <c r="D3984" s="10"/>
    </row>
    <row r="3985" spans="3:4" x14ac:dyDescent="0.25">
      <c r="C3985" s="34"/>
      <c r="D3985" s="10"/>
    </row>
    <row r="3986" spans="3:4" x14ac:dyDescent="0.25">
      <c r="C3986" s="34"/>
      <c r="D3986" s="10"/>
    </row>
    <row r="3987" spans="3:4" x14ac:dyDescent="0.25">
      <c r="C3987" s="34"/>
      <c r="D3987" s="10"/>
    </row>
    <row r="3988" spans="3:4" x14ac:dyDescent="0.25">
      <c r="C3988" s="34"/>
      <c r="D3988" s="10"/>
    </row>
    <row r="3989" spans="3:4" x14ac:dyDescent="0.25">
      <c r="C3989" s="34"/>
      <c r="D3989" s="10"/>
    </row>
    <row r="3990" spans="3:4" x14ac:dyDescent="0.25">
      <c r="C3990" s="34"/>
      <c r="D3990" s="10"/>
    </row>
    <row r="3991" spans="3:4" x14ac:dyDescent="0.25">
      <c r="C3991" s="34"/>
      <c r="D3991" s="10"/>
    </row>
    <row r="3992" spans="3:4" x14ac:dyDescent="0.25">
      <c r="C3992" s="34"/>
      <c r="D3992" s="10"/>
    </row>
    <row r="3993" spans="3:4" x14ac:dyDescent="0.25">
      <c r="C3993" s="34"/>
      <c r="D3993" s="10"/>
    </row>
    <row r="3994" spans="3:4" x14ac:dyDescent="0.25">
      <c r="C3994" s="34"/>
      <c r="D3994" s="10"/>
    </row>
    <row r="3995" spans="3:4" x14ac:dyDescent="0.25">
      <c r="C3995" s="34"/>
      <c r="D3995" s="10"/>
    </row>
    <row r="3996" spans="3:4" x14ac:dyDescent="0.25">
      <c r="C3996" s="34"/>
      <c r="D3996" s="10"/>
    </row>
    <row r="3997" spans="3:4" x14ac:dyDescent="0.25">
      <c r="C3997" s="34"/>
      <c r="D3997" s="10"/>
    </row>
    <row r="3998" spans="3:4" x14ac:dyDescent="0.25">
      <c r="C3998" s="34"/>
      <c r="D3998" s="10"/>
    </row>
    <row r="3999" spans="3:4" x14ac:dyDescent="0.25">
      <c r="C3999" s="34"/>
      <c r="D3999" s="10"/>
    </row>
    <row r="4000" spans="3:4" x14ac:dyDescent="0.25">
      <c r="C4000" s="34"/>
      <c r="D4000" s="10"/>
    </row>
    <row r="4001" spans="3:4" x14ac:dyDescent="0.25">
      <c r="C4001" s="34"/>
      <c r="D4001" s="10"/>
    </row>
    <row r="4002" spans="3:4" x14ac:dyDescent="0.25">
      <c r="C4002" s="34"/>
      <c r="D4002" s="10"/>
    </row>
    <row r="4003" spans="3:4" x14ac:dyDescent="0.25">
      <c r="C4003" s="34"/>
      <c r="D4003" s="10"/>
    </row>
    <row r="4004" spans="3:4" x14ac:dyDescent="0.25">
      <c r="C4004" s="34"/>
      <c r="D4004" s="10"/>
    </row>
    <row r="4005" spans="3:4" x14ac:dyDescent="0.25">
      <c r="C4005" s="34"/>
      <c r="D4005" s="10"/>
    </row>
    <row r="4006" spans="3:4" x14ac:dyDescent="0.25">
      <c r="C4006" s="34"/>
      <c r="D4006" s="10"/>
    </row>
    <row r="4007" spans="3:4" x14ac:dyDescent="0.25">
      <c r="C4007" s="34"/>
      <c r="D4007" s="10"/>
    </row>
    <row r="4008" spans="3:4" x14ac:dyDescent="0.25">
      <c r="C4008" s="34"/>
      <c r="D4008" s="10"/>
    </row>
    <row r="4009" spans="3:4" x14ac:dyDescent="0.25">
      <c r="C4009" s="34"/>
      <c r="D4009" s="10"/>
    </row>
    <row r="4010" spans="3:4" x14ac:dyDescent="0.25">
      <c r="C4010" s="34"/>
      <c r="D4010" s="10"/>
    </row>
    <row r="4011" spans="3:4" x14ac:dyDescent="0.25">
      <c r="C4011" s="34"/>
      <c r="D4011" s="10"/>
    </row>
    <row r="4012" spans="3:4" x14ac:dyDescent="0.25">
      <c r="C4012" s="34"/>
      <c r="D4012" s="10"/>
    </row>
    <row r="4013" spans="3:4" x14ac:dyDescent="0.25">
      <c r="C4013" s="34"/>
      <c r="D4013" s="10"/>
    </row>
    <row r="4014" spans="3:4" x14ac:dyDescent="0.25">
      <c r="C4014" s="34"/>
      <c r="D4014" s="10"/>
    </row>
    <row r="4015" spans="3:4" x14ac:dyDescent="0.25">
      <c r="C4015" s="34"/>
      <c r="D4015" s="10"/>
    </row>
    <row r="4016" spans="3:4" x14ac:dyDescent="0.25">
      <c r="C4016" s="34"/>
      <c r="D4016" s="10"/>
    </row>
    <row r="4017" spans="3:4" x14ac:dyDescent="0.25">
      <c r="C4017" s="34"/>
      <c r="D4017" s="10"/>
    </row>
    <row r="4018" spans="3:4" x14ac:dyDescent="0.25">
      <c r="C4018" s="34"/>
      <c r="D4018" s="10"/>
    </row>
    <row r="4019" spans="3:4" x14ac:dyDescent="0.25">
      <c r="C4019" s="34"/>
      <c r="D4019" s="10"/>
    </row>
    <row r="4020" spans="3:4" x14ac:dyDescent="0.25">
      <c r="C4020" s="34"/>
      <c r="D4020" s="10"/>
    </row>
    <row r="4021" spans="3:4" x14ac:dyDescent="0.25">
      <c r="C4021" s="34"/>
      <c r="D4021" s="10"/>
    </row>
    <row r="4022" spans="3:4" x14ac:dyDescent="0.25">
      <c r="C4022" s="34"/>
      <c r="D4022" s="10"/>
    </row>
    <row r="4023" spans="3:4" x14ac:dyDescent="0.25">
      <c r="C4023" s="34"/>
      <c r="D4023" s="10"/>
    </row>
    <row r="4024" spans="3:4" x14ac:dyDescent="0.25">
      <c r="C4024" s="34"/>
      <c r="D4024" s="10"/>
    </row>
    <row r="4025" spans="3:4" x14ac:dyDescent="0.25">
      <c r="C4025" s="34"/>
      <c r="D4025" s="10"/>
    </row>
    <row r="4026" spans="3:4" x14ac:dyDescent="0.25">
      <c r="C4026" s="34"/>
      <c r="D4026" s="10"/>
    </row>
    <row r="4027" spans="3:4" x14ac:dyDescent="0.25">
      <c r="C4027" s="34"/>
      <c r="D4027" s="10"/>
    </row>
    <row r="4028" spans="3:4" x14ac:dyDescent="0.25">
      <c r="C4028" s="34"/>
      <c r="D4028" s="10"/>
    </row>
    <row r="4029" spans="3:4" x14ac:dyDescent="0.25">
      <c r="C4029" s="34"/>
      <c r="D4029" s="10"/>
    </row>
    <row r="4030" spans="3:4" x14ac:dyDescent="0.25">
      <c r="C4030" s="34"/>
      <c r="D4030" s="10"/>
    </row>
    <row r="4031" spans="3:4" x14ac:dyDescent="0.25">
      <c r="C4031" s="34"/>
      <c r="D4031" s="10"/>
    </row>
    <row r="4032" spans="3:4" x14ac:dyDescent="0.25">
      <c r="C4032" s="34"/>
      <c r="D4032" s="10"/>
    </row>
    <row r="4033" spans="3:4" x14ac:dyDescent="0.25">
      <c r="C4033" s="34"/>
      <c r="D4033" s="10"/>
    </row>
    <row r="4034" spans="3:4" x14ac:dyDescent="0.25">
      <c r="C4034" s="34"/>
      <c r="D4034" s="10"/>
    </row>
    <row r="4035" spans="3:4" x14ac:dyDescent="0.25">
      <c r="C4035" s="34"/>
      <c r="D4035" s="10"/>
    </row>
    <row r="4036" spans="3:4" x14ac:dyDescent="0.25">
      <c r="C4036" s="34"/>
      <c r="D4036" s="10"/>
    </row>
    <row r="4037" spans="3:4" x14ac:dyDescent="0.25">
      <c r="C4037" s="34"/>
      <c r="D4037" s="10"/>
    </row>
    <row r="4038" spans="3:4" x14ac:dyDescent="0.25">
      <c r="C4038" s="34"/>
      <c r="D4038" s="10"/>
    </row>
    <row r="4039" spans="3:4" x14ac:dyDescent="0.25">
      <c r="C4039" s="34"/>
      <c r="D4039" s="10"/>
    </row>
    <row r="4040" spans="3:4" x14ac:dyDescent="0.25">
      <c r="C4040" s="34"/>
      <c r="D4040" s="10"/>
    </row>
    <row r="4041" spans="3:4" x14ac:dyDescent="0.25">
      <c r="C4041" s="34"/>
      <c r="D4041" s="10"/>
    </row>
    <row r="4042" spans="3:4" x14ac:dyDescent="0.25">
      <c r="C4042" s="34"/>
      <c r="D4042" s="10"/>
    </row>
    <row r="4043" spans="3:4" x14ac:dyDescent="0.25">
      <c r="C4043" s="34"/>
      <c r="D4043" s="10"/>
    </row>
    <row r="4044" spans="3:4" x14ac:dyDescent="0.25">
      <c r="C4044" s="34"/>
      <c r="D4044" s="10"/>
    </row>
    <row r="4045" spans="3:4" x14ac:dyDescent="0.25">
      <c r="C4045" s="34"/>
      <c r="D4045" s="10"/>
    </row>
    <row r="4046" spans="3:4" x14ac:dyDescent="0.25">
      <c r="C4046" s="34"/>
      <c r="D4046" s="10"/>
    </row>
    <row r="4047" spans="3:4" x14ac:dyDescent="0.25">
      <c r="C4047" s="34"/>
      <c r="D4047" s="10"/>
    </row>
    <row r="4048" spans="3:4" x14ac:dyDescent="0.25">
      <c r="C4048" s="34"/>
      <c r="D4048" s="10"/>
    </row>
    <row r="4049" spans="3:4" x14ac:dyDescent="0.25">
      <c r="C4049" s="34"/>
      <c r="D4049" s="10"/>
    </row>
    <row r="4050" spans="3:4" x14ac:dyDescent="0.25">
      <c r="C4050" s="34"/>
      <c r="D4050" s="10"/>
    </row>
    <row r="4051" spans="3:4" x14ac:dyDescent="0.25">
      <c r="C4051" s="34"/>
      <c r="D4051" s="10"/>
    </row>
    <row r="4052" spans="3:4" x14ac:dyDescent="0.25">
      <c r="C4052" s="34"/>
      <c r="D4052" s="10"/>
    </row>
    <row r="4053" spans="3:4" x14ac:dyDescent="0.25">
      <c r="C4053" s="34"/>
      <c r="D4053" s="10"/>
    </row>
    <row r="4054" spans="3:4" x14ac:dyDescent="0.25">
      <c r="C4054" s="34"/>
      <c r="D4054" s="10"/>
    </row>
    <row r="4055" spans="3:4" x14ac:dyDescent="0.25">
      <c r="C4055" s="34"/>
      <c r="D4055" s="10"/>
    </row>
    <row r="4056" spans="3:4" x14ac:dyDescent="0.25">
      <c r="C4056" s="34"/>
      <c r="D4056" s="10"/>
    </row>
    <row r="4057" spans="3:4" x14ac:dyDescent="0.25">
      <c r="C4057" s="34"/>
      <c r="D4057" s="10"/>
    </row>
    <row r="4058" spans="3:4" x14ac:dyDescent="0.25">
      <c r="C4058" s="34"/>
      <c r="D4058" s="10"/>
    </row>
    <row r="4059" spans="3:4" x14ac:dyDescent="0.25">
      <c r="C4059" s="34"/>
      <c r="D4059" s="10"/>
    </row>
    <row r="4060" spans="3:4" x14ac:dyDescent="0.25">
      <c r="C4060" s="34"/>
      <c r="D4060" s="10"/>
    </row>
    <row r="4061" spans="3:4" x14ac:dyDescent="0.25">
      <c r="C4061" s="34"/>
      <c r="D4061" s="10"/>
    </row>
    <row r="4062" spans="3:4" x14ac:dyDescent="0.25">
      <c r="C4062" s="34"/>
      <c r="D4062" s="10"/>
    </row>
    <row r="4063" spans="3:4" x14ac:dyDescent="0.25">
      <c r="C4063" s="34"/>
      <c r="D4063" s="10"/>
    </row>
    <row r="4064" spans="3:4" x14ac:dyDescent="0.25">
      <c r="C4064" s="34"/>
      <c r="D4064" s="10"/>
    </row>
    <row r="4065" spans="3:4" x14ac:dyDescent="0.25">
      <c r="C4065" s="34"/>
      <c r="D4065" s="10"/>
    </row>
    <row r="4066" spans="3:4" x14ac:dyDescent="0.25">
      <c r="C4066" s="34"/>
      <c r="D4066" s="10"/>
    </row>
    <row r="4067" spans="3:4" x14ac:dyDescent="0.25">
      <c r="C4067" s="34"/>
      <c r="D4067" s="10"/>
    </row>
    <row r="4068" spans="3:4" x14ac:dyDescent="0.25">
      <c r="C4068" s="34"/>
      <c r="D4068" s="10"/>
    </row>
    <row r="4069" spans="3:4" x14ac:dyDescent="0.25">
      <c r="C4069" s="34"/>
      <c r="D4069" s="10"/>
    </row>
    <row r="4070" spans="3:4" x14ac:dyDescent="0.25">
      <c r="C4070" s="34"/>
      <c r="D4070" s="10"/>
    </row>
    <row r="4071" spans="3:4" x14ac:dyDescent="0.25">
      <c r="C4071" s="34"/>
      <c r="D4071" s="10"/>
    </row>
    <row r="4072" spans="3:4" x14ac:dyDescent="0.25">
      <c r="C4072" s="34"/>
      <c r="D4072" s="10"/>
    </row>
    <row r="4073" spans="3:4" x14ac:dyDescent="0.25">
      <c r="C4073" s="34"/>
      <c r="D4073" s="10"/>
    </row>
    <row r="4074" spans="3:4" x14ac:dyDescent="0.25">
      <c r="C4074" s="34"/>
      <c r="D4074" s="10"/>
    </row>
    <row r="4075" spans="3:4" x14ac:dyDescent="0.25">
      <c r="C4075" s="34"/>
      <c r="D4075" s="10"/>
    </row>
    <row r="4076" spans="3:4" x14ac:dyDescent="0.25">
      <c r="C4076" s="34"/>
      <c r="D4076" s="10"/>
    </row>
    <row r="4077" spans="3:4" x14ac:dyDescent="0.25">
      <c r="C4077" s="34"/>
      <c r="D4077" s="10"/>
    </row>
    <row r="4078" spans="3:4" x14ac:dyDescent="0.25">
      <c r="C4078" s="34"/>
      <c r="D4078" s="10"/>
    </row>
    <row r="4079" spans="3:4" x14ac:dyDescent="0.25">
      <c r="C4079" s="34"/>
      <c r="D4079" s="10"/>
    </row>
    <row r="4080" spans="3:4" x14ac:dyDescent="0.25">
      <c r="C4080" s="34"/>
      <c r="D4080" s="10"/>
    </row>
    <row r="4081" spans="3:4" x14ac:dyDescent="0.25">
      <c r="C4081" s="34"/>
      <c r="D4081" s="10"/>
    </row>
    <row r="4082" spans="3:4" x14ac:dyDescent="0.25">
      <c r="C4082" s="34"/>
      <c r="D4082" s="10"/>
    </row>
    <row r="4083" spans="3:4" x14ac:dyDescent="0.25">
      <c r="C4083" s="34"/>
      <c r="D4083" s="10"/>
    </row>
    <row r="4084" spans="3:4" x14ac:dyDescent="0.25">
      <c r="C4084" s="34"/>
      <c r="D4084" s="10"/>
    </row>
    <row r="4085" spans="3:4" x14ac:dyDescent="0.25">
      <c r="C4085" s="34"/>
      <c r="D4085" s="10"/>
    </row>
    <row r="4086" spans="3:4" x14ac:dyDescent="0.25">
      <c r="C4086" s="34"/>
      <c r="D4086" s="10"/>
    </row>
    <row r="4087" spans="3:4" x14ac:dyDescent="0.25">
      <c r="C4087" s="34"/>
      <c r="D4087" s="10"/>
    </row>
    <row r="4088" spans="3:4" x14ac:dyDescent="0.25">
      <c r="C4088" s="34"/>
      <c r="D4088" s="10"/>
    </row>
    <row r="4089" spans="3:4" x14ac:dyDescent="0.25">
      <c r="C4089" s="34"/>
      <c r="D4089" s="10"/>
    </row>
    <row r="4090" spans="3:4" x14ac:dyDescent="0.25">
      <c r="C4090" s="34"/>
      <c r="D4090" s="10"/>
    </row>
    <row r="4091" spans="3:4" x14ac:dyDescent="0.25">
      <c r="C4091" s="34"/>
      <c r="D4091" s="10"/>
    </row>
    <row r="4092" spans="3:4" x14ac:dyDescent="0.25">
      <c r="C4092" s="34"/>
      <c r="D4092" s="10"/>
    </row>
    <row r="4093" spans="3:4" x14ac:dyDescent="0.25">
      <c r="C4093" s="34"/>
      <c r="D4093" s="10"/>
    </row>
    <row r="4094" spans="3:4" x14ac:dyDescent="0.25">
      <c r="C4094" s="34"/>
      <c r="D4094" s="10"/>
    </row>
    <row r="4095" spans="3:4" x14ac:dyDescent="0.25">
      <c r="C4095" s="34"/>
      <c r="D4095" s="10"/>
    </row>
    <row r="4096" spans="3:4" x14ac:dyDescent="0.25">
      <c r="C4096" s="34"/>
      <c r="D4096" s="10"/>
    </row>
    <row r="4097" spans="3:4" x14ac:dyDescent="0.25">
      <c r="C4097" s="34"/>
      <c r="D4097" s="10"/>
    </row>
    <row r="4098" spans="3:4" x14ac:dyDescent="0.25">
      <c r="C4098" s="34"/>
      <c r="D4098" s="10"/>
    </row>
    <row r="4099" spans="3:4" x14ac:dyDescent="0.25">
      <c r="C4099" s="34"/>
      <c r="D4099" s="10"/>
    </row>
    <row r="4100" spans="3:4" x14ac:dyDescent="0.25">
      <c r="C4100" s="34"/>
      <c r="D4100" s="10"/>
    </row>
    <row r="4101" spans="3:4" x14ac:dyDescent="0.25">
      <c r="C4101" s="34"/>
      <c r="D4101" s="10"/>
    </row>
    <row r="4102" spans="3:4" x14ac:dyDescent="0.25">
      <c r="C4102" s="34"/>
      <c r="D4102" s="10"/>
    </row>
    <row r="4103" spans="3:4" x14ac:dyDescent="0.25">
      <c r="C4103" s="34"/>
      <c r="D4103" s="10"/>
    </row>
    <row r="4104" spans="3:4" x14ac:dyDescent="0.25">
      <c r="C4104" s="34"/>
      <c r="D4104" s="10"/>
    </row>
    <row r="4105" spans="3:4" x14ac:dyDescent="0.25">
      <c r="C4105" s="34"/>
      <c r="D4105" s="10"/>
    </row>
    <row r="4106" spans="3:4" x14ac:dyDescent="0.25">
      <c r="C4106" s="34"/>
      <c r="D4106" s="10"/>
    </row>
    <row r="4107" spans="3:4" x14ac:dyDescent="0.25">
      <c r="C4107" s="34"/>
      <c r="D4107" s="10"/>
    </row>
    <row r="4108" spans="3:4" x14ac:dyDescent="0.25">
      <c r="C4108" s="34"/>
      <c r="D4108" s="10"/>
    </row>
    <row r="4109" spans="3:4" x14ac:dyDescent="0.25">
      <c r="C4109" s="34"/>
      <c r="D4109" s="10"/>
    </row>
    <row r="4110" spans="3:4" x14ac:dyDescent="0.25">
      <c r="C4110" s="34"/>
      <c r="D4110" s="10"/>
    </row>
    <row r="4111" spans="3:4" x14ac:dyDescent="0.25">
      <c r="C4111" s="34"/>
      <c r="D4111" s="10"/>
    </row>
    <row r="4112" spans="3:4" x14ac:dyDescent="0.25">
      <c r="C4112" s="34"/>
      <c r="D4112" s="10"/>
    </row>
    <row r="4113" spans="3:4" x14ac:dyDescent="0.25">
      <c r="C4113" s="34"/>
      <c r="D4113" s="10"/>
    </row>
    <row r="4114" spans="3:4" x14ac:dyDescent="0.25">
      <c r="C4114" s="34"/>
      <c r="D4114" s="10"/>
    </row>
    <row r="4115" spans="3:4" x14ac:dyDescent="0.25">
      <c r="C4115" s="34"/>
      <c r="D4115" s="10"/>
    </row>
    <row r="4116" spans="3:4" x14ac:dyDescent="0.25">
      <c r="C4116" s="34"/>
      <c r="D4116" s="10"/>
    </row>
    <row r="4117" spans="3:4" x14ac:dyDescent="0.25">
      <c r="C4117" s="34"/>
      <c r="D4117" s="10"/>
    </row>
    <row r="4118" spans="3:4" x14ac:dyDescent="0.25">
      <c r="C4118" s="34"/>
      <c r="D4118" s="10"/>
    </row>
    <row r="4119" spans="3:4" x14ac:dyDescent="0.25">
      <c r="C4119" s="34"/>
      <c r="D4119" s="10"/>
    </row>
    <row r="4120" spans="3:4" x14ac:dyDescent="0.25">
      <c r="C4120" s="34"/>
      <c r="D4120" s="10"/>
    </row>
    <row r="4121" spans="3:4" x14ac:dyDescent="0.25">
      <c r="C4121" s="34"/>
      <c r="D4121" s="10"/>
    </row>
    <row r="4122" spans="3:4" x14ac:dyDescent="0.25">
      <c r="C4122" s="34"/>
      <c r="D4122" s="10"/>
    </row>
    <row r="4123" spans="3:4" x14ac:dyDescent="0.25">
      <c r="C4123" s="34"/>
      <c r="D4123" s="10"/>
    </row>
    <row r="4124" spans="3:4" x14ac:dyDescent="0.25">
      <c r="C4124" s="34"/>
      <c r="D4124" s="10"/>
    </row>
    <row r="4125" spans="3:4" x14ac:dyDescent="0.25">
      <c r="C4125" s="34"/>
      <c r="D4125" s="10"/>
    </row>
    <row r="4126" spans="3:4" x14ac:dyDescent="0.25">
      <c r="C4126" s="34"/>
      <c r="D4126" s="10"/>
    </row>
    <row r="4127" spans="3:4" x14ac:dyDescent="0.25">
      <c r="C4127" s="34"/>
      <c r="D4127" s="10"/>
    </row>
    <row r="4128" spans="3:4" x14ac:dyDescent="0.25">
      <c r="C4128" s="34"/>
      <c r="D4128" s="10"/>
    </row>
    <row r="4129" spans="3:4" x14ac:dyDescent="0.25">
      <c r="C4129" s="34"/>
      <c r="D4129" s="10"/>
    </row>
    <row r="4130" spans="3:4" x14ac:dyDescent="0.25">
      <c r="C4130" s="34"/>
      <c r="D4130" s="10"/>
    </row>
    <row r="4131" spans="3:4" x14ac:dyDescent="0.25">
      <c r="C4131" s="34"/>
      <c r="D4131" s="10"/>
    </row>
    <row r="4132" spans="3:4" x14ac:dyDescent="0.25">
      <c r="C4132" s="34"/>
      <c r="D4132" s="10"/>
    </row>
    <row r="4133" spans="3:4" x14ac:dyDescent="0.25">
      <c r="C4133" s="34"/>
      <c r="D4133" s="10"/>
    </row>
    <row r="4134" spans="3:4" x14ac:dyDescent="0.25">
      <c r="C4134" s="34"/>
      <c r="D4134" s="10"/>
    </row>
    <row r="4135" spans="3:4" x14ac:dyDescent="0.25">
      <c r="C4135" s="34"/>
      <c r="D4135" s="10"/>
    </row>
    <row r="4136" spans="3:4" x14ac:dyDescent="0.25">
      <c r="C4136" s="34"/>
      <c r="D4136" s="10"/>
    </row>
    <row r="4137" spans="3:4" x14ac:dyDescent="0.25">
      <c r="C4137" s="34"/>
      <c r="D4137" s="10"/>
    </row>
    <row r="4138" spans="3:4" x14ac:dyDescent="0.25">
      <c r="C4138" s="34"/>
      <c r="D4138" s="10"/>
    </row>
    <row r="4139" spans="3:4" x14ac:dyDescent="0.25">
      <c r="C4139" s="34"/>
      <c r="D4139" s="10"/>
    </row>
    <row r="4140" spans="3:4" x14ac:dyDescent="0.25">
      <c r="C4140" s="34"/>
      <c r="D4140" s="10"/>
    </row>
    <row r="4141" spans="3:4" x14ac:dyDescent="0.25">
      <c r="C4141" s="34"/>
      <c r="D4141" s="10"/>
    </row>
    <row r="4142" spans="3:4" x14ac:dyDescent="0.25">
      <c r="C4142" s="34"/>
      <c r="D4142" s="10"/>
    </row>
    <row r="4143" spans="3:4" x14ac:dyDescent="0.25">
      <c r="C4143" s="34"/>
      <c r="D4143" s="10"/>
    </row>
    <row r="4144" spans="3:4" x14ac:dyDescent="0.25">
      <c r="C4144" s="34"/>
      <c r="D4144" s="10"/>
    </row>
    <row r="4145" spans="3:4" x14ac:dyDescent="0.25">
      <c r="C4145" s="34"/>
      <c r="D4145" s="10"/>
    </row>
    <row r="4146" spans="3:4" x14ac:dyDescent="0.25">
      <c r="C4146" s="34"/>
      <c r="D4146" s="10"/>
    </row>
    <row r="4147" spans="3:4" x14ac:dyDescent="0.25">
      <c r="C4147" s="34"/>
      <c r="D4147" s="10"/>
    </row>
    <row r="4148" spans="3:4" x14ac:dyDescent="0.25">
      <c r="C4148" s="34"/>
      <c r="D4148" s="10"/>
    </row>
    <row r="4149" spans="3:4" x14ac:dyDescent="0.25">
      <c r="C4149" s="34"/>
      <c r="D4149" s="10"/>
    </row>
    <row r="4150" spans="3:4" x14ac:dyDescent="0.25">
      <c r="C4150" s="34"/>
      <c r="D4150" s="10"/>
    </row>
    <row r="4151" spans="3:4" x14ac:dyDescent="0.25">
      <c r="C4151" s="34"/>
      <c r="D4151" s="10"/>
    </row>
    <row r="4152" spans="3:4" x14ac:dyDescent="0.25">
      <c r="C4152" s="34"/>
      <c r="D4152" s="10"/>
    </row>
    <row r="4153" spans="3:4" x14ac:dyDescent="0.25">
      <c r="C4153" s="34"/>
      <c r="D4153" s="10"/>
    </row>
    <row r="4154" spans="3:4" x14ac:dyDescent="0.25">
      <c r="C4154" s="34"/>
      <c r="D4154" s="10"/>
    </row>
    <row r="4155" spans="3:4" x14ac:dyDescent="0.25">
      <c r="C4155" s="34"/>
      <c r="D4155" s="10"/>
    </row>
    <row r="4156" spans="3:4" x14ac:dyDescent="0.25">
      <c r="C4156" s="34"/>
      <c r="D4156" s="10"/>
    </row>
    <row r="4157" spans="3:4" x14ac:dyDescent="0.25">
      <c r="C4157" s="34"/>
      <c r="D4157" s="10"/>
    </row>
    <row r="4158" spans="3:4" x14ac:dyDescent="0.25">
      <c r="C4158" s="34"/>
      <c r="D4158" s="10"/>
    </row>
    <row r="4159" spans="3:4" x14ac:dyDescent="0.25">
      <c r="C4159" s="34"/>
      <c r="D4159" s="10"/>
    </row>
    <row r="4160" spans="3:4" x14ac:dyDescent="0.25">
      <c r="C4160" s="34"/>
      <c r="D4160" s="10"/>
    </row>
    <row r="4161" spans="3:4" x14ac:dyDescent="0.25">
      <c r="C4161" s="34"/>
      <c r="D4161" s="10"/>
    </row>
    <row r="4162" spans="3:4" x14ac:dyDescent="0.25">
      <c r="C4162" s="34"/>
      <c r="D4162" s="10"/>
    </row>
    <row r="4163" spans="3:4" x14ac:dyDescent="0.25">
      <c r="C4163" s="34"/>
      <c r="D4163" s="10"/>
    </row>
    <row r="4164" spans="3:4" x14ac:dyDescent="0.25">
      <c r="C4164" s="34"/>
      <c r="D4164" s="10"/>
    </row>
    <row r="4165" spans="3:4" x14ac:dyDescent="0.25">
      <c r="C4165" s="34"/>
      <c r="D4165" s="10"/>
    </row>
    <row r="4166" spans="3:4" x14ac:dyDescent="0.25">
      <c r="C4166" s="34"/>
      <c r="D4166" s="10"/>
    </row>
    <row r="4167" spans="3:4" x14ac:dyDescent="0.25">
      <c r="C4167" s="34"/>
      <c r="D4167" s="10"/>
    </row>
    <row r="4168" spans="3:4" x14ac:dyDescent="0.25">
      <c r="C4168" s="34"/>
      <c r="D4168" s="10"/>
    </row>
    <row r="4169" spans="3:4" x14ac:dyDescent="0.25">
      <c r="C4169" s="34"/>
      <c r="D4169" s="10"/>
    </row>
    <row r="4170" spans="3:4" x14ac:dyDescent="0.25">
      <c r="C4170" s="34"/>
      <c r="D4170" s="10"/>
    </row>
    <row r="4171" spans="3:4" x14ac:dyDescent="0.25">
      <c r="C4171" s="34"/>
      <c r="D4171" s="10"/>
    </row>
    <row r="4172" spans="3:4" x14ac:dyDescent="0.25">
      <c r="C4172" s="34"/>
      <c r="D4172" s="10"/>
    </row>
    <row r="4173" spans="3:4" x14ac:dyDescent="0.25">
      <c r="C4173" s="34"/>
      <c r="D4173" s="10"/>
    </row>
    <row r="4174" spans="3:4" x14ac:dyDescent="0.25">
      <c r="C4174" s="34"/>
      <c r="D4174" s="10"/>
    </row>
    <row r="4175" spans="3:4" x14ac:dyDescent="0.25">
      <c r="C4175" s="34"/>
      <c r="D4175" s="10"/>
    </row>
    <row r="4176" spans="3:4" x14ac:dyDescent="0.25">
      <c r="C4176" s="34"/>
      <c r="D4176" s="10"/>
    </row>
    <row r="4177" spans="3:4" x14ac:dyDescent="0.25">
      <c r="C4177" s="34"/>
      <c r="D4177" s="10"/>
    </row>
    <row r="4178" spans="3:4" x14ac:dyDescent="0.25">
      <c r="C4178" s="34"/>
      <c r="D4178" s="10"/>
    </row>
    <row r="4179" spans="3:4" x14ac:dyDescent="0.25">
      <c r="C4179" s="34"/>
      <c r="D4179" s="10"/>
    </row>
    <row r="4180" spans="3:4" x14ac:dyDescent="0.25">
      <c r="C4180" s="34"/>
      <c r="D4180" s="10"/>
    </row>
    <row r="4181" spans="3:4" x14ac:dyDescent="0.25">
      <c r="C4181" s="34"/>
      <c r="D4181" s="10"/>
    </row>
    <row r="4182" spans="3:4" x14ac:dyDescent="0.25">
      <c r="C4182" s="34"/>
      <c r="D4182" s="10"/>
    </row>
    <row r="4183" spans="3:4" x14ac:dyDescent="0.25">
      <c r="C4183" s="34"/>
      <c r="D4183" s="10"/>
    </row>
    <row r="4184" spans="3:4" x14ac:dyDescent="0.25">
      <c r="C4184" s="34"/>
      <c r="D4184" s="10"/>
    </row>
    <row r="4185" spans="3:4" x14ac:dyDescent="0.25">
      <c r="C4185" s="34"/>
      <c r="D4185" s="10"/>
    </row>
    <row r="4186" spans="3:4" x14ac:dyDescent="0.25">
      <c r="C4186" s="34"/>
      <c r="D4186" s="10"/>
    </row>
    <row r="4187" spans="3:4" x14ac:dyDescent="0.25">
      <c r="C4187" s="34"/>
      <c r="D4187" s="10"/>
    </row>
    <row r="4188" spans="3:4" x14ac:dyDescent="0.25">
      <c r="C4188" s="34"/>
      <c r="D4188" s="10"/>
    </row>
    <row r="4189" spans="3:4" x14ac:dyDescent="0.25">
      <c r="C4189" s="34"/>
      <c r="D4189" s="10"/>
    </row>
    <row r="4190" spans="3:4" x14ac:dyDescent="0.25">
      <c r="C4190" s="34"/>
      <c r="D4190" s="10"/>
    </row>
    <row r="4191" spans="3:4" x14ac:dyDescent="0.25">
      <c r="C4191" s="34"/>
      <c r="D4191" s="10"/>
    </row>
    <row r="4192" spans="3:4" x14ac:dyDescent="0.25">
      <c r="C4192" s="34"/>
      <c r="D4192" s="10"/>
    </row>
    <row r="4193" spans="3:4" x14ac:dyDescent="0.25">
      <c r="C4193" s="34"/>
      <c r="D4193" s="10"/>
    </row>
    <row r="4194" spans="3:4" x14ac:dyDescent="0.25">
      <c r="C4194" s="34"/>
      <c r="D4194" s="10"/>
    </row>
    <row r="4195" spans="3:4" x14ac:dyDescent="0.25">
      <c r="C4195" s="34"/>
      <c r="D4195" s="10"/>
    </row>
    <row r="4196" spans="3:4" x14ac:dyDescent="0.25">
      <c r="C4196" s="34"/>
      <c r="D4196" s="10"/>
    </row>
    <row r="4197" spans="3:4" x14ac:dyDescent="0.25">
      <c r="C4197" s="34"/>
      <c r="D4197" s="10"/>
    </row>
    <row r="4198" spans="3:4" x14ac:dyDescent="0.25">
      <c r="C4198" s="34"/>
      <c r="D4198" s="10"/>
    </row>
    <row r="4199" spans="3:4" x14ac:dyDescent="0.25">
      <c r="C4199" s="34"/>
      <c r="D4199" s="10"/>
    </row>
    <row r="4200" spans="3:4" x14ac:dyDescent="0.25">
      <c r="C4200" s="34"/>
      <c r="D4200" s="10"/>
    </row>
    <row r="4201" spans="3:4" x14ac:dyDescent="0.25">
      <c r="C4201" s="34"/>
      <c r="D4201" s="10"/>
    </row>
    <row r="4202" spans="3:4" x14ac:dyDescent="0.25">
      <c r="C4202" s="34"/>
      <c r="D4202" s="10"/>
    </row>
    <row r="4203" spans="3:4" x14ac:dyDescent="0.25">
      <c r="C4203" s="34"/>
      <c r="D4203" s="10"/>
    </row>
    <row r="4204" spans="3:4" x14ac:dyDescent="0.25">
      <c r="C4204" s="34"/>
      <c r="D4204" s="10"/>
    </row>
    <row r="4205" spans="3:4" x14ac:dyDescent="0.25">
      <c r="C4205" s="34"/>
      <c r="D4205" s="10"/>
    </row>
    <row r="4206" spans="3:4" x14ac:dyDescent="0.25">
      <c r="C4206" s="34"/>
      <c r="D4206" s="10"/>
    </row>
    <row r="4207" spans="3:4" x14ac:dyDescent="0.25">
      <c r="C4207" s="34"/>
      <c r="D4207" s="10"/>
    </row>
    <row r="4208" spans="3:4" x14ac:dyDescent="0.25">
      <c r="C4208" s="34"/>
      <c r="D4208" s="10"/>
    </row>
    <row r="4209" spans="3:4" x14ac:dyDescent="0.25">
      <c r="C4209" s="34"/>
      <c r="D4209" s="10"/>
    </row>
    <row r="4210" spans="3:4" x14ac:dyDescent="0.25">
      <c r="C4210" s="34"/>
      <c r="D4210" s="10"/>
    </row>
    <row r="4211" spans="3:4" x14ac:dyDescent="0.25">
      <c r="C4211" s="34"/>
      <c r="D4211" s="10"/>
    </row>
    <row r="4212" spans="3:4" x14ac:dyDescent="0.25">
      <c r="C4212" s="34"/>
      <c r="D4212" s="10"/>
    </row>
    <row r="4213" spans="3:4" x14ac:dyDescent="0.25">
      <c r="C4213" s="34"/>
      <c r="D4213" s="10"/>
    </row>
    <row r="4214" spans="3:4" x14ac:dyDescent="0.25">
      <c r="C4214" s="34"/>
      <c r="D4214" s="10"/>
    </row>
    <row r="4215" spans="3:4" x14ac:dyDescent="0.25">
      <c r="C4215" s="34"/>
      <c r="D4215" s="10"/>
    </row>
    <row r="4216" spans="3:4" x14ac:dyDescent="0.25">
      <c r="C4216" s="34"/>
      <c r="D4216" s="10"/>
    </row>
    <row r="4217" spans="3:4" x14ac:dyDescent="0.25">
      <c r="C4217" s="34"/>
      <c r="D4217" s="10"/>
    </row>
    <row r="4218" spans="3:4" x14ac:dyDescent="0.25">
      <c r="C4218" s="34"/>
      <c r="D4218" s="10"/>
    </row>
    <row r="4219" spans="3:4" x14ac:dyDescent="0.25">
      <c r="C4219" s="34"/>
      <c r="D4219" s="10"/>
    </row>
    <row r="4220" spans="3:4" x14ac:dyDescent="0.25">
      <c r="C4220" s="34"/>
      <c r="D4220" s="10"/>
    </row>
    <row r="4221" spans="3:4" x14ac:dyDescent="0.25">
      <c r="C4221" s="34"/>
      <c r="D4221" s="10"/>
    </row>
    <row r="4222" spans="3:4" x14ac:dyDescent="0.25">
      <c r="C4222" s="34"/>
      <c r="D4222" s="10"/>
    </row>
    <row r="4223" spans="3:4" x14ac:dyDescent="0.25">
      <c r="C4223" s="34"/>
      <c r="D4223" s="10"/>
    </row>
    <row r="4224" spans="3:4" x14ac:dyDescent="0.25">
      <c r="C4224" s="34"/>
      <c r="D4224" s="10"/>
    </row>
    <row r="4225" spans="3:4" x14ac:dyDescent="0.25">
      <c r="C4225" s="34"/>
      <c r="D4225" s="10"/>
    </row>
    <row r="4226" spans="3:4" x14ac:dyDescent="0.25">
      <c r="C4226" s="34"/>
      <c r="D4226" s="10"/>
    </row>
    <row r="4227" spans="3:4" x14ac:dyDescent="0.25">
      <c r="C4227" s="34"/>
      <c r="D4227" s="10"/>
    </row>
    <row r="4228" spans="3:4" x14ac:dyDescent="0.25">
      <c r="C4228" s="34"/>
      <c r="D4228" s="10"/>
    </row>
    <row r="4229" spans="3:4" x14ac:dyDescent="0.25">
      <c r="C4229" s="34"/>
      <c r="D4229" s="10"/>
    </row>
    <row r="4230" spans="3:4" x14ac:dyDescent="0.25">
      <c r="C4230" s="34"/>
      <c r="D4230" s="10"/>
    </row>
    <row r="4231" spans="3:4" x14ac:dyDescent="0.25">
      <c r="C4231" s="34"/>
      <c r="D4231" s="10"/>
    </row>
    <row r="4232" spans="3:4" x14ac:dyDescent="0.25">
      <c r="C4232" s="34"/>
      <c r="D4232" s="10"/>
    </row>
    <row r="4233" spans="3:4" x14ac:dyDescent="0.25">
      <c r="C4233" s="34"/>
      <c r="D4233" s="10"/>
    </row>
    <row r="4234" spans="3:4" x14ac:dyDescent="0.25">
      <c r="C4234" s="34"/>
      <c r="D4234" s="10"/>
    </row>
    <row r="4235" spans="3:4" x14ac:dyDescent="0.25">
      <c r="C4235" s="34"/>
      <c r="D4235" s="10"/>
    </row>
    <row r="4236" spans="3:4" x14ac:dyDescent="0.25">
      <c r="C4236" s="34"/>
      <c r="D4236" s="10"/>
    </row>
    <row r="4237" spans="3:4" x14ac:dyDescent="0.25">
      <c r="C4237" s="34"/>
      <c r="D4237" s="10"/>
    </row>
    <row r="4238" spans="3:4" x14ac:dyDescent="0.25">
      <c r="C4238" s="34"/>
      <c r="D4238" s="10"/>
    </row>
    <row r="4239" spans="3:4" x14ac:dyDescent="0.25">
      <c r="C4239" s="34"/>
      <c r="D4239" s="10"/>
    </row>
    <row r="4240" spans="3:4" x14ac:dyDescent="0.25">
      <c r="C4240" s="34"/>
      <c r="D4240" s="10"/>
    </row>
    <row r="4241" spans="3:4" x14ac:dyDescent="0.25">
      <c r="C4241" s="34"/>
      <c r="D4241" s="10"/>
    </row>
    <row r="4242" spans="3:4" x14ac:dyDescent="0.25">
      <c r="C4242" s="34"/>
      <c r="D4242" s="10"/>
    </row>
    <row r="4243" spans="3:4" x14ac:dyDescent="0.25">
      <c r="C4243" s="34"/>
      <c r="D4243" s="10"/>
    </row>
    <row r="4244" spans="3:4" x14ac:dyDescent="0.25">
      <c r="C4244" s="34"/>
      <c r="D4244" s="10"/>
    </row>
    <row r="4245" spans="3:4" x14ac:dyDescent="0.25">
      <c r="C4245" s="34"/>
      <c r="D4245" s="10"/>
    </row>
    <row r="4246" spans="3:4" x14ac:dyDescent="0.25">
      <c r="C4246" s="34"/>
      <c r="D4246" s="10"/>
    </row>
    <row r="4247" spans="3:4" x14ac:dyDescent="0.25">
      <c r="C4247" s="34"/>
      <c r="D4247" s="10"/>
    </row>
    <row r="4248" spans="3:4" x14ac:dyDescent="0.25">
      <c r="C4248" s="34"/>
      <c r="D4248" s="10"/>
    </row>
    <row r="4249" spans="3:4" x14ac:dyDescent="0.25">
      <c r="C4249" s="34"/>
      <c r="D4249" s="10"/>
    </row>
    <row r="4250" spans="3:4" x14ac:dyDescent="0.25">
      <c r="C4250" s="34"/>
      <c r="D4250" s="10"/>
    </row>
    <row r="4251" spans="3:4" x14ac:dyDescent="0.25">
      <c r="C4251" s="34"/>
      <c r="D4251" s="10"/>
    </row>
    <row r="4252" spans="3:4" x14ac:dyDescent="0.25">
      <c r="C4252" s="34"/>
      <c r="D4252" s="10"/>
    </row>
    <row r="4253" spans="3:4" x14ac:dyDescent="0.25">
      <c r="C4253" s="34"/>
      <c r="D4253" s="10"/>
    </row>
    <row r="4254" spans="3:4" x14ac:dyDescent="0.25">
      <c r="C4254" s="34"/>
      <c r="D4254" s="10"/>
    </row>
    <row r="4255" spans="3:4" x14ac:dyDescent="0.25">
      <c r="C4255" s="34"/>
      <c r="D4255" s="10"/>
    </row>
    <row r="4256" spans="3:4" x14ac:dyDescent="0.25">
      <c r="C4256" s="34"/>
      <c r="D4256" s="10"/>
    </row>
    <row r="4257" spans="3:4" x14ac:dyDescent="0.25">
      <c r="C4257" s="34"/>
      <c r="D4257" s="10"/>
    </row>
    <row r="4258" spans="3:4" x14ac:dyDescent="0.25">
      <c r="C4258" s="34"/>
      <c r="D4258" s="10"/>
    </row>
    <row r="4259" spans="3:4" x14ac:dyDescent="0.25">
      <c r="C4259" s="34"/>
      <c r="D4259" s="10"/>
    </row>
    <row r="4260" spans="3:4" x14ac:dyDescent="0.25">
      <c r="C4260" s="34"/>
      <c r="D4260" s="10"/>
    </row>
    <row r="4261" spans="3:4" x14ac:dyDescent="0.25">
      <c r="C4261" s="34"/>
      <c r="D4261" s="10"/>
    </row>
    <row r="4262" spans="3:4" x14ac:dyDescent="0.25">
      <c r="C4262" s="34"/>
      <c r="D4262" s="10"/>
    </row>
    <row r="4263" spans="3:4" x14ac:dyDescent="0.25">
      <c r="C4263" s="34"/>
      <c r="D4263" s="10"/>
    </row>
    <row r="4264" spans="3:4" x14ac:dyDescent="0.25">
      <c r="C4264" s="34"/>
      <c r="D4264" s="10"/>
    </row>
    <row r="4265" spans="3:4" x14ac:dyDescent="0.25">
      <c r="C4265" s="34"/>
      <c r="D4265" s="10"/>
    </row>
    <row r="4266" spans="3:4" x14ac:dyDescent="0.25">
      <c r="C4266" s="34"/>
      <c r="D4266" s="10"/>
    </row>
    <row r="4267" spans="3:4" x14ac:dyDescent="0.25">
      <c r="C4267" s="34"/>
      <c r="D4267" s="10"/>
    </row>
    <row r="4268" spans="3:4" x14ac:dyDescent="0.25">
      <c r="C4268" s="34"/>
      <c r="D4268" s="10"/>
    </row>
    <row r="4269" spans="3:4" x14ac:dyDescent="0.25">
      <c r="C4269" s="34"/>
      <c r="D4269" s="10"/>
    </row>
    <row r="4270" spans="3:4" x14ac:dyDescent="0.25">
      <c r="C4270" s="34"/>
      <c r="D4270" s="10"/>
    </row>
    <row r="4271" spans="3:4" x14ac:dyDescent="0.25">
      <c r="C4271" s="34"/>
      <c r="D4271" s="10"/>
    </row>
    <row r="4272" spans="3:4" x14ac:dyDescent="0.25">
      <c r="C4272" s="34"/>
      <c r="D4272" s="10"/>
    </row>
    <row r="4273" spans="3:4" x14ac:dyDescent="0.25">
      <c r="C4273" s="34"/>
      <c r="D4273" s="10"/>
    </row>
    <row r="4274" spans="3:4" x14ac:dyDescent="0.25">
      <c r="C4274" s="34"/>
      <c r="D4274" s="10"/>
    </row>
    <row r="4275" spans="3:4" x14ac:dyDescent="0.25">
      <c r="C4275" s="34"/>
      <c r="D4275" s="10"/>
    </row>
    <row r="4276" spans="3:4" x14ac:dyDescent="0.25">
      <c r="C4276" s="34"/>
      <c r="D4276" s="10"/>
    </row>
    <row r="4277" spans="3:4" x14ac:dyDescent="0.25">
      <c r="C4277" s="34"/>
      <c r="D4277" s="10"/>
    </row>
    <row r="4278" spans="3:4" x14ac:dyDescent="0.25">
      <c r="C4278" s="34"/>
      <c r="D4278" s="10"/>
    </row>
    <row r="4279" spans="3:4" x14ac:dyDescent="0.25">
      <c r="C4279" s="34"/>
      <c r="D4279" s="10"/>
    </row>
    <row r="4280" spans="3:4" x14ac:dyDescent="0.25">
      <c r="C4280" s="34"/>
      <c r="D4280" s="10"/>
    </row>
    <row r="4281" spans="3:4" x14ac:dyDescent="0.25">
      <c r="C4281" s="34"/>
      <c r="D4281" s="10"/>
    </row>
    <row r="4282" spans="3:4" x14ac:dyDescent="0.25">
      <c r="C4282" s="34"/>
      <c r="D4282" s="10"/>
    </row>
    <row r="4283" spans="3:4" x14ac:dyDescent="0.25">
      <c r="C4283" s="34"/>
      <c r="D4283" s="10"/>
    </row>
    <row r="4284" spans="3:4" x14ac:dyDescent="0.25">
      <c r="C4284" s="34"/>
      <c r="D4284" s="10"/>
    </row>
    <row r="4285" spans="3:4" x14ac:dyDescent="0.25">
      <c r="C4285" s="34"/>
      <c r="D4285" s="10"/>
    </row>
    <row r="4286" spans="3:4" x14ac:dyDescent="0.25">
      <c r="C4286" s="34"/>
      <c r="D4286" s="10"/>
    </row>
    <row r="4287" spans="3:4" x14ac:dyDescent="0.25">
      <c r="C4287" s="34"/>
      <c r="D4287" s="10"/>
    </row>
    <row r="4288" spans="3:4" x14ac:dyDescent="0.25">
      <c r="C4288" s="34"/>
      <c r="D4288" s="10"/>
    </row>
    <row r="4289" spans="3:4" x14ac:dyDescent="0.25">
      <c r="C4289" s="34"/>
      <c r="D4289" s="10"/>
    </row>
    <row r="4290" spans="3:4" x14ac:dyDescent="0.25">
      <c r="C4290" s="34"/>
      <c r="D4290" s="10"/>
    </row>
    <row r="4291" spans="3:4" x14ac:dyDescent="0.25">
      <c r="C4291" s="34"/>
      <c r="D4291" s="10"/>
    </row>
    <row r="4292" spans="3:4" x14ac:dyDescent="0.25">
      <c r="C4292" s="34"/>
      <c r="D4292" s="10"/>
    </row>
    <row r="4293" spans="3:4" x14ac:dyDescent="0.25">
      <c r="C4293" s="34"/>
      <c r="D4293" s="10"/>
    </row>
    <row r="4294" spans="3:4" x14ac:dyDescent="0.25">
      <c r="C4294" s="34"/>
      <c r="D4294" s="10"/>
    </row>
    <row r="4295" spans="3:4" x14ac:dyDescent="0.25">
      <c r="C4295" s="34"/>
      <c r="D4295" s="10"/>
    </row>
    <row r="4296" spans="3:4" x14ac:dyDescent="0.25">
      <c r="C4296" s="34"/>
      <c r="D4296" s="10"/>
    </row>
    <row r="4297" spans="3:4" x14ac:dyDescent="0.25">
      <c r="C4297" s="34"/>
      <c r="D4297" s="10"/>
    </row>
    <row r="4298" spans="3:4" x14ac:dyDescent="0.25">
      <c r="C4298" s="34"/>
      <c r="D4298" s="10"/>
    </row>
    <row r="4299" spans="3:4" x14ac:dyDescent="0.25">
      <c r="C4299" s="34"/>
      <c r="D4299" s="10"/>
    </row>
    <row r="4300" spans="3:4" x14ac:dyDescent="0.25">
      <c r="C4300" s="34"/>
      <c r="D4300" s="10"/>
    </row>
    <row r="4301" spans="3:4" x14ac:dyDescent="0.25">
      <c r="C4301" s="34"/>
      <c r="D4301" s="10"/>
    </row>
    <row r="4302" spans="3:4" x14ac:dyDescent="0.25">
      <c r="C4302" s="34"/>
      <c r="D4302" s="10"/>
    </row>
    <row r="4303" spans="3:4" x14ac:dyDescent="0.25">
      <c r="C4303" s="34"/>
      <c r="D4303" s="10"/>
    </row>
    <row r="4304" spans="3:4" x14ac:dyDescent="0.25">
      <c r="C4304" s="34"/>
      <c r="D4304" s="10"/>
    </row>
    <row r="4305" spans="3:4" x14ac:dyDescent="0.25">
      <c r="C4305" s="34"/>
      <c r="D4305" s="10"/>
    </row>
    <row r="4306" spans="3:4" x14ac:dyDescent="0.25">
      <c r="C4306" s="34"/>
      <c r="D4306" s="10"/>
    </row>
    <row r="4307" spans="3:4" x14ac:dyDescent="0.25">
      <c r="C4307" s="34"/>
      <c r="D4307" s="10"/>
    </row>
    <row r="4308" spans="3:4" x14ac:dyDescent="0.25">
      <c r="C4308" s="34"/>
      <c r="D4308" s="10"/>
    </row>
    <row r="4309" spans="3:4" x14ac:dyDescent="0.25">
      <c r="C4309" s="34"/>
      <c r="D4309" s="10"/>
    </row>
    <row r="4310" spans="3:4" x14ac:dyDescent="0.25">
      <c r="C4310" s="34"/>
      <c r="D4310" s="10"/>
    </row>
    <row r="4311" spans="3:4" x14ac:dyDescent="0.25">
      <c r="C4311" s="34"/>
      <c r="D4311" s="10"/>
    </row>
    <row r="4312" spans="3:4" x14ac:dyDescent="0.25">
      <c r="C4312" s="34"/>
      <c r="D4312" s="10"/>
    </row>
    <row r="4313" spans="3:4" x14ac:dyDescent="0.25">
      <c r="C4313" s="34"/>
      <c r="D4313" s="10"/>
    </row>
    <row r="4314" spans="3:4" x14ac:dyDescent="0.25">
      <c r="C4314" s="34"/>
      <c r="D4314" s="10"/>
    </row>
    <row r="4315" spans="3:4" x14ac:dyDescent="0.25">
      <c r="C4315" s="34"/>
      <c r="D4315" s="10"/>
    </row>
    <row r="4316" spans="3:4" x14ac:dyDescent="0.25">
      <c r="C4316" s="34"/>
      <c r="D4316" s="10"/>
    </row>
    <row r="4317" spans="3:4" x14ac:dyDescent="0.25">
      <c r="C4317" s="34"/>
      <c r="D4317" s="10"/>
    </row>
    <row r="4318" spans="3:4" x14ac:dyDescent="0.25">
      <c r="C4318" s="34"/>
      <c r="D4318" s="10"/>
    </row>
    <row r="4319" spans="3:4" x14ac:dyDescent="0.25">
      <c r="C4319" s="34"/>
      <c r="D4319" s="10"/>
    </row>
    <row r="4320" spans="3:4" x14ac:dyDescent="0.25">
      <c r="C4320" s="34"/>
      <c r="D4320" s="10"/>
    </row>
    <row r="4321" spans="3:4" x14ac:dyDescent="0.25">
      <c r="C4321" s="34"/>
      <c r="D4321" s="10"/>
    </row>
    <row r="4322" spans="3:4" x14ac:dyDescent="0.25">
      <c r="C4322" s="34"/>
      <c r="D4322" s="10"/>
    </row>
    <row r="4323" spans="3:4" x14ac:dyDescent="0.25">
      <c r="C4323" s="34"/>
      <c r="D4323" s="10"/>
    </row>
    <row r="4324" spans="3:4" x14ac:dyDescent="0.25">
      <c r="C4324" s="34"/>
      <c r="D4324" s="10"/>
    </row>
    <row r="4325" spans="3:4" x14ac:dyDescent="0.25">
      <c r="C4325" s="34"/>
      <c r="D4325" s="10"/>
    </row>
    <row r="4326" spans="3:4" x14ac:dyDescent="0.25">
      <c r="C4326" s="34"/>
      <c r="D4326" s="10"/>
    </row>
    <row r="4327" spans="3:4" x14ac:dyDescent="0.25">
      <c r="C4327" s="34"/>
      <c r="D4327" s="10"/>
    </row>
    <row r="4328" spans="3:4" x14ac:dyDescent="0.25">
      <c r="C4328" s="34"/>
      <c r="D4328" s="10"/>
    </row>
    <row r="4329" spans="3:4" x14ac:dyDescent="0.25">
      <c r="C4329" s="34"/>
      <c r="D4329" s="10"/>
    </row>
    <row r="4330" spans="3:4" x14ac:dyDescent="0.25">
      <c r="C4330" s="34"/>
      <c r="D4330" s="10"/>
    </row>
    <row r="4331" spans="3:4" x14ac:dyDescent="0.25">
      <c r="C4331" s="34"/>
      <c r="D4331" s="10"/>
    </row>
    <row r="4332" spans="3:4" x14ac:dyDescent="0.25">
      <c r="C4332" s="34"/>
      <c r="D4332" s="10"/>
    </row>
    <row r="4333" spans="3:4" x14ac:dyDescent="0.25">
      <c r="C4333" s="34"/>
      <c r="D4333" s="10"/>
    </row>
    <row r="4334" spans="3:4" x14ac:dyDescent="0.25">
      <c r="C4334" s="34"/>
      <c r="D4334" s="10"/>
    </row>
    <row r="4335" spans="3:4" x14ac:dyDescent="0.25">
      <c r="C4335" s="34"/>
      <c r="D4335" s="10"/>
    </row>
    <row r="4336" spans="3:4" x14ac:dyDescent="0.25">
      <c r="C4336" s="34"/>
      <c r="D4336" s="10"/>
    </row>
    <row r="4337" spans="3:4" x14ac:dyDescent="0.25">
      <c r="C4337" s="34"/>
      <c r="D4337" s="10"/>
    </row>
    <row r="4338" spans="3:4" x14ac:dyDescent="0.25">
      <c r="C4338" s="34"/>
      <c r="D4338" s="10"/>
    </row>
    <row r="4339" spans="3:4" x14ac:dyDescent="0.25">
      <c r="C4339" s="34"/>
      <c r="D4339" s="10"/>
    </row>
    <row r="4340" spans="3:4" x14ac:dyDescent="0.25">
      <c r="C4340" s="34"/>
      <c r="D4340" s="10"/>
    </row>
    <row r="4341" spans="3:4" x14ac:dyDescent="0.25">
      <c r="C4341" s="34"/>
      <c r="D4341" s="10"/>
    </row>
    <row r="4342" spans="3:4" x14ac:dyDescent="0.25">
      <c r="C4342" s="34"/>
      <c r="D4342" s="10"/>
    </row>
    <row r="4343" spans="3:4" x14ac:dyDescent="0.25">
      <c r="C4343" s="34"/>
      <c r="D4343" s="10"/>
    </row>
    <row r="4344" spans="3:4" x14ac:dyDescent="0.25">
      <c r="C4344" s="34"/>
      <c r="D4344" s="10"/>
    </row>
    <row r="4345" spans="3:4" x14ac:dyDescent="0.25">
      <c r="C4345" s="34"/>
      <c r="D4345" s="10"/>
    </row>
    <row r="4346" spans="3:4" x14ac:dyDescent="0.25">
      <c r="C4346" s="34"/>
      <c r="D4346" s="10"/>
    </row>
    <row r="4347" spans="3:4" x14ac:dyDescent="0.25">
      <c r="C4347" s="34"/>
      <c r="D4347" s="10"/>
    </row>
    <row r="4348" spans="3:4" x14ac:dyDescent="0.25">
      <c r="C4348" s="34"/>
      <c r="D4348" s="10"/>
    </row>
    <row r="4349" spans="3:4" x14ac:dyDescent="0.25">
      <c r="C4349" s="34"/>
      <c r="D4349" s="10"/>
    </row>
    <row r="4350" spans="3:4" x14ac:dyDescent="0.25">
      <c r="C4350" s="34"/>
      <c r="D4350" s="10"/>
    </row>
    <row r="4351" spans="3:4" x14ac:dyDescent="0.25">
      <c r="C4351" s="34"/>
      <c r="D4351" s="10"/>
    </row>
    <row r="4352" spans="3:4" x14ac:dyDescent="0.25">
      <c r="C4352" s="34"/>
      <c r="D4352" s="10"/>
    </row>
    <row r="4353" spans="3:4" x14ac:dyDescent="0.25">
      <c r="C4353" s="34"/>
      <c r="D4353" s="10"/>
    </row>
    <row r="4354" spans="3:4" x14ac:dyDescent="0.25">
      <c r="C4354" s="34"/>
      <c r="D4354" s="10"/>
    </row>
    <row r="4355" spans="3:4" x14ac:dyDescent="0.25">
      <c r="C4355" s="34"/>
      <c r="D4355" s="10"/>
    </row>
    <row r="4356" spans="3:4" x14ac:dyDescent="0.25">
      <c r="C4356" s="34"/>
      <c r="D4356" s="10"/>
    </row>
    <row r="4357" spans="3:4" x14ac:dyDescent="0.25">
      <c r="C4357" s="34"/>
      <c r="D4357" s="10"/>
    </row>
    <row r="4358" spans="3:4" x14ac:dyDescent="0.25">
      <c r="C4358" s="34"/>
      <c r="D4358" s="10"/>
    </row>
    <row r="4359" spans="3:4" x14ac:dyDescent="0.25">
      <c r="C4359" s="34"/>
      <c r="D4359" s="10"/>
    </row>
    <row r="4360" spans="3:4" x14ac:dyDescent="0.25">
      <c r="C4360" s="34"/>
      <c r="D4360" s="10"/>
    </row>
    <row r="4361" spans="3:4" x14ac:dyDescent="0.25">
      <c r="C4361" s="34"/>
      <c r="D4361" s="10"/>
    </row>
    <row r="4362" spans="3:4" x14ac:dyDescent="0.25">
      <c r="C4362" s="34"/>
      <c r="D4362" s="10"/>
    </row>
    <row r="4363" spans="3:4" x14ac:dyDescent="0.25">
      <c r="C4363" s="34"/>
      <c r="D4363" s="10"/>
    </row>
    <row r="4364" spans="3:4" x14ac:dyDescent="0.25">
      <c r="C4364" s="34"/>
      <c r="D4364" s="10"/>
    </row>
    <row r="4365" spans="3:4" x14ac:dyDescent="0.25">
      <c r="C4365" s="34"/>
      <c r="D4365" s="10"/>
    </row>
    <row r="4366" spans="3:4" x14ac:dyDescent="0.25">
      <c r="C4366" s="34"/>
      <c r="D4366" s="10"/>
    </row>
    <row r="4367" spans="3:4" x14ac:dyDescent="0.25">
      <c r="C4367" s="34"/>
      <c r="D4367" s="10"/>
    </row>
    <row r="4368" spans="3:4" x14ac:dyDescent="0.25">
      <c r="C4368" s="34"/>
      <c r="D4368" s="10"/>
    </row>
    <row r="4369" spans="3:4" x14ac:dyDescent="0.25">
      <c r="C4369" s="34"/>
      <c r="D4369" s="10"/>
    </row>
    <row r="4370" spans="3:4" x14ac:dyDescent="0.25">
      <c r="C4370" s="34"/>
      <c r="D4370" s="10"/>
    </row>
    <row r="4371" spans="3:4" x14ac:dyDescent="0.25">
      <c r="C4371" s="34"/>
      <c r="D4371" s="10"/>
    </row>
    <row r="4372" spans="3:4" x14ac:dyDescent="0.25">
      <c r="C4372" s="34"/>
      <c r="D4372" s="10"/>
    </row>
    <row r="4373" spans="3:4" x14ac:dyDescent="0.25">
      <c r="C4373" s="34"/>
      <c r="D4373" s="10"/>
    </row>
    <row r="4374" spans="3:4" x14ac:dyDescent="0.25">
      <c r="C4374" s="34"/>
      <c r="D4374" s="10"/>
    </row>
    <row r="4375" spans="3:4" x14ac:dyDescent="0.25">
      <c r="C4375" s="34"/>
      <c r="D4375" s="10"/>
    </row>
    <row r="4376" spans="3:4" x14ac:dyDescent="0.25">
      <c r="C4376" s="34"/>
      <c r="D4376" s="10"/>
    </row>
    <row r="4377" spans="3:4" x14ac:dyDescent="0.25">
      <c r="C4377" s="34"/>
      <c r="D4377" s="10"/>
    </row>
    <row r="4378" spans="3:4" x14ac:dyDescent="0.25">
      <c r="C4378" s="34"/>
      <c r="D4378" s="10"/>
    </row>
    <row r="4379" spans="3:4" x14ac:dyDescent="0.25">
      <c r="C4379" s="34"/>
      <c r="D4379" s="10"/>
    </row>
    <row r="4380" spans="3:4" x14ac:dyDescent="0.25">
      <c r="C4380" s="34"/>
      <c r="D4380" s="10"/>
    </row>
    <row r="4381" spans="3:4" x14ac:dyDescent="0.25">
      <c r="C4381" s="34"/>
      <c r="D4381" s="10"/>
    </row>
    <row r="4382" spans="3:4" x14ac:dyDescent="0.25">
      <c r="C4382" s="34"/>
      <c r="D4382" s="10"/>
    </row>
    <row r="4383" spans="3:4" x14ac:dyDescent="0.25">
      <c r="C4383" s="34"/>
      <c r="D4383" s="10"/>
    </row>
    <row r="4384" spans="3:4" x14ac:dyDescent="0.25">
      <c r="C4384" s="34"/>
      <c r="D4384" s="10"/>
    </row>
    <row r="4385" spans="3:4" x14ac:dyDescent="0.25">
      <c r="C4385" s="34"/>
      <c r="D4385" s="10"/>
    </row>
    <row r="4386" spans="3:4" x14ac:dyDescent="0.25">
      <c r="C4386" s="34"/>
      <c r="D4386" s="10"/>
    </row>
    <row r="4387" spans="3:4" x14ac:dyDescent="0.25">
      <c r="C4387" s="34"/>
      <c r="D4387" s="10"/>
    </row>
    <row r="4388" spans="3:4" x14ac:dyDescent="0.25">
      <c r="C4388" s="34"/>
      <c r="D4388" s="10"/>
    </row>
    <row r="4389" spans="3:4" x14ac:dyDescent="0.25">
      <c r="C4389" s="34"/>
      <c r="D4389" s="10"/>
    </row>
    <row r="4390" spans="3:4" x14ac:dyDescent="0.25">
      <c r="C4390" s="34"/>
      <c r="D4390" s="10"/>
    </row>
    <row r="4391" spans="3:4" x14ac:dyDescent="0.25">
      <c r="C4391" s="34"/>
      <c r="D4391" s="10"/>
    </row>
    <row r="4392" spans="3:4" x14ac:dyDescent="0.25">
      <c r="C4392" s="34"/>
      <c r="D4392" s="10"/>
    </row>
    <row r="4393" spans="3:4" x14ac:dyDescent="0.25">
      <c r="C4393" s="34"/>
      <c r="D4393" s="10"/>
    </row>
    <row r="4394" spans="3:4" x14ac:dyDescent="0.25">
      <c r="C4394" s="34"/>
      <c r="D4394" s="10"/>
    </row>
    <row r="4395" spans="3:4" x14ac:dyDescent="0.25">
      <c r="C4395" s="34"/>
      <c r="D4395" s="10"/>
    </row>
    <row r="4396" spans="3:4" x14ac:dyDescent="0.25">
      <c r="C4396" s="34"/>
      <c r="D4396" s="10"/>
    </row>
    <row r="4397" spans="3:4" x14ac:dyDescent="0.25">
      <c r="C4397" s="34"/>
      <c r="D4397" s="10"/>
    </row>
    <row r="4398" spans="3:4" x14ac:dyDescent="0.25">
      <c r="C4398" s="34"/>
      <c r="D4398" s="10"/>
    </row>
    <row r="4399" spans="3:4" x14ac:dyDescent="0.25">
      <c r="C4399" s="34"/>
      <c r="D4399" s="10"/>
    </row>
    <row r="4400" spans="3:4" x14ac:dyDescent="0.25">
      <c r="C4400" s="34"/>
      <c r="D4400" s="10"/>
    </row>
    <row r="4401" spans="3:4" x14ac:dyDescent="0.25">
      <c r="C4401" s="34"/>
      <c r="D4401" s="10"/>
    </row>
    <row r="4402" spans="3:4" x14ac:dyDescent="0.25">
      <c r="C4402" s="34"/>
      <c r="D4402" s="10"/>
    </row>
    <row r="4403" spans="3:4" x14ac:dyDescent="0.25">
      <c r="C4403" s="34"/>
      <c r="D4403" s="10"/>
    </row>
    <row r="4404" spans="3:4" x14ac:dyDescent="0.25">
      <c r="C4404" s="34"/>
      <c r="D4404" s="10"/>
    </row>
    <row r="4405" spans="3:4" x14ac:dyDescent="0.25">
      <c r="C4405" s="34"/>
      <c r="D4405" s="10"/>
    </row>
    <row r="4406" spans="3:4" x14ac:dyDescent="0.25">
      <c r="C4406" s="34"/>
      <c r="D4406" s="10"/>
    </row>
    <row r="4407" spans="3:4" x14ac:dyDescent="0.25">
      <c r="C4407" s="34"/>
      <c r="D4407" s="10"/>
    </row>
    <row r="4408" spans="3:4" x14ac:dyDescent="0.25">
      <c r="C4408" s="34"/>
      <c r="D4408" s="10"/>
    </row>
    <row r="4409" spans="3:4" x14ac:dyDescent="0.25">
      <c r="C4409" s="34"/>
      <c r="D4409" s="10"/>
    </row>
    <row r="4410" spans="3:4" x14ac:dyDescent="0.25">
      <c r="C4410" s="34"/>
      <c r="D4410" s="10"/>
    </row>
    <row r="4411" spans="3:4" x14ac:dyDescent="0.25">
      <c r="C4411" s="34"/>
      <c r="D4411" s="10"/>
    </row>
    <row r="4412" spans="3:4" x14ac:dyDescent="0.25">
      <c r="C4412" s="34"/>
      <c r="D4412" s="10"/>
    </row>
    <row r="4413" spans="3:4" x14ac:dyDescent="0.25">
      <c r="C4413" s="34"/>
      <c r="D4413" s="10"/>
    </row>
    <row r="4414" spans="3:4" x14ac:dyDescent="0.25">
      <c r="C4414" s="34"/>
      <c r="D4414" s="10"/>
    </row>
    <row r="4415" spans="3:4" x14ac:dyDescent="0.25">
      <c r="C4415" s="34"/>
      <c r="D4415" s="10"/>
    </row>
    <row r="4416" spans="3:4" x14ac:dyDescent="0.25">
      <c r="C4416" s="34"/>
      <c r="D4416" s="10"/>
    </row>
    <row r="4417" spans="3:4" x14ac:dyDescent="0.25">
      <c r="C4417" s="34"/>
      <c r="D4417" s="10"/>
    </row>
    <row r="4418" spans="3:4" x14ac:dyDescent="0.25">
      <c r="C4418" s="34"/>
      <c r="D4418" s="10"/>
    </row>
    <row r="4419" spans="3:4" x14ac:dyDescent="0.25">
      <c r="C4419" s="34"/>
      <c r="D4419" s="10"/>
    </row>
    <row r="4420" spans="3:4" x14ac:dyDescent="0.25">
      <c r="C4420" s="34"/>
      <c r="D4420" s="10"/>
    </row>
    <row r="4421" spans="3:4" x14ac:dyDescent="0.25">
      <c r="C4421" s="34"/>
      <c r="D4421" s="10"/>
    </row>
    <row r="4422" spans="3:4" x14ac:dyDescent="0.25">
      <c r="C4422" s="34"/>
      <c r="D4422" s="10"/>
    </row>
    <row r="4423" spans="3:4" x14ac:dyDescent="0.25">
      <c r="C4423" s="34"/>
      <c r="D4423" s="10"/>
    </row>
    <row r="4424" spans="3:4" x14ac:dyDescent="0.25">
      <c r="C4424" s="34"/>
      <c r="D4424" s="10"/>
    </row>
    <row r="4425" spans="3:4" x14ac:dyDescent="0.25">
      <c r="C4425" s="34"/>
      <c r="D4425" s="10"/>
    </row>
    <row r="4426" spans="3:4" x14ac:dyDescent="0.25">
      <c r="C4426" s="34"/>
      <c r="D4426" s="10"/>
    </row>
    <row r="4427" spans="3:4" x14ac:dyDescent="0.25">
      <c r="C4427" s="34"/>
      <c r="D4427" s="10"/>
    </row>
    <row r="4428" spans="3:4" x14ac:dyDescent="0.25">
      <c r="C4428" s="34"/>
      <c r="D4428" s="10"/>
    </row>
    <row r="4429" spans="3:4" x14ac:dyDescent="0.25">
      <c r="C4429" s="34"/>
      <c r="D4429" s="10"/>
    </row>
    <row r="4430" spans="3:4" x14ac:dyDescent="0.25">
      <c r="C4430" s="34"/>
      <c r="D4430" s="10"/>
    </row>
    <row r="4431" spans="3:4" x14ac:dyDescent="0.25">
      <c r="C4431" s="34"/>
      <c r="D4431" s="10"/>
    </row>
    <row r="4432" spans="3:4" x14ac:dyDescent="0.25">
      <c r="C4432" s="34"/>
      <c r="D4432" s="10"/>
    </row>
    <row r="4433" spans="3:4" x14ac:dyDescent="0.25">
      <c r="C4433" s="34"/>
      <c r="D4433" s="10"/>
    </row>
    <row r="4434" spans="3:4" x14ac:dyDescent="0.25">
      <c r="C4434" s="34"/>
      <c r="D4434" s="10"/>
    </row>
    <row r="4435" spans="3:4" x14ac:dyDescent="0.25">
      <c r="C4435" s="34"/>
      <c r="D4435" s="10"/>
    </row>
    <row r="4436" spans="3:4" x14ac:dyDescent="0.25">
      <c r="C4436" s="34"/>
      <c r="D4436" s="10"/>
    </row>
    <row r="4437" spans="3:4" x14ac:dyDescent="0.25">
      <c r="C4437" s="34"/>
      <c r="D4437" s="10"/>
    </row>
    <row r="4438" spans="3:4" x14ac:dyDescent="0.25">
      <c r="C4438" s="34"/>
      <c r="D4438" s="10"/>
    </row>
    <row r="4439" spans="3:4" x14ac:dyDescent="0.25">
      <c r="C4439" s="34"/>
      <c r="D4439" s="10"/>
    </row>
    <row r="4440" spans="3:4" x14ac:dyDescent="0.25">
      <c r="C4440" s="34"/>
      <c r="D4440" s="10"/>
    </row>
    <row r="4441" spans="3:4" x14ac:dyDescent="0.25">
      <c r="C4441" s="34"/>
      <c r="D4441" s="10"/>
    </row>
    <row r="4442" spans="3:4" x14ac:dyDescent="0.25">
      <c r="C4442" s="34"/>
      <c r="D4442" s="10"/>
    </row>
    <row r="4443" spans="3:4" x14ac:dyDescent="0.25">
      <c r="C4443" s="34"/>
      <c r="D4443" s="10"/>
    </row>
    <row r="4444" spans="3:4" x14ac:dyDescent="0.25">
      <c r="C4444" s="34"/>
      <c r="D4444" s="10"/>
    </row>
    <row r="4445" spans="3:4" x14ac:dyDescent="0.25">
      <c r="C4445" s="34"/>
      <c r="D4445" s="10"/>
    </row>
    <row r="4446" spans="3:4" x14ac:dyDescent="0.25">
      <c r="C4446" s="34"/>
      <c r="D4446" s="10"/>
    </row>
    <row r="4447" spans="3:4" x14ac:dyDescent="0.25">
      <c r="C4447" s="34"/>
      <c r="D4447" s="10"/>
    </row>
    <row r="4448" spans="3:4" x14ac:dyDescent="0.25">
      <c r="C4448" s="34"/>
      <c r="D4448" s="10"/>
    </row>
    <row r="4449" spans="3:4" x14ac:dyDescent="0.25">
      <c r="C4449" s="34"/>
      <c r="D4449" s="10"/>
    </row>
    <row r="4450" spans="3:4" x14ac:dyDescent="0.25">
      <c r="C4450" s="34"/>
      <c r="D4450" s="10"/>
    </row>
    <row r="4451" spans="3:4" x14ac:dyDescent="0.25">
      <c r="C4451" s="34"/>
      <c r="D4451" s="10"/>
    </row>
    <row r="4452" spans="3:4" x14ac:dyDescent="0.25">
      <c r="C4452" s="34"/>
      <c r="D4452" s="10"/>
    </row>
    <row r="4453" spans="3:4" x14ac:dyDescent="0.25">
      <c r="C4453" s="34"/>
      <c r="D4453" s="10"/>
    </row>
    <row r="4454" spans="3:4" x14ac:dyDescent="0.25">
      <c r="C4454" s="34"/>
      <c r="D4454" s="10"/>
    </row>
    <row r="4455" spans="3:4" x14ac:dyDescent="0.25">
      <c r="C4455" s="34"/>
      <c r="D4455" s="10"/>
    </row>
    <row r="4456" spans="3:4" x14ac:dyDescent="0.25">
      <c r="C4456" s="34"/>
      <c r="D4456" s="10"/>
    </row>
    <row r="4457" spans="3:4" x14ac:dyDescent="0.25">
      <c r="C4457" s="34"/>
      <c r="D4457" s="10"/>
    </row>
    <row r="4458" spans="3:4" x14ac:dyDescent="0.25">
      <c r="C4458" s="34"/>
      <c r="D4458" s="10"/>
    </row>
    <row r="4459" spans="3:4" x14ac:dyDescent="0.25">
      <c r="C4459" s="34"/>
      <c r="D4459" s="10"/>
    </row>
    <row r="4460" spans="3:4" x14ac:dyDescent="0.25">
      <c r="C4460" s="34"/>
      <c r="D4460" s="10"/>
    </row>
    <row r="4461" spans="3:4" x14ac:dyDescent="0.25">
      <c r="C4461" s="34"/>
      <c r="D4461" s="10"/>
    </row>
    <row r="4462" spans="3:4" x14ac:dyDescent="0.25">
      <c r="C4462" s="34"/>
      <c r="D4462" s="10"/>
    </row>
    <row r="4463" spans="3:4" x14ac:dyDescent="0.25">
      <c r="C4463" s="34"/>
      <c r="D4463" s="10"/>
    </row>
    <row r="4464" spans="3:4" x14ac:dyDescent="0.25">
      <c r="C4464" s="34"/>
      <c r="D4464" s="10"/>
    </row>
    <row r="4465" spans="3:4" x14ac:dyDescent="0.25">
      <c r="C4465" s="34"/>
      <c r="D4465" s="10"/>
    </row>
    <row r="4466" spans="3:4" x14ac:dyDescent="0.25">
      <c r="C4466" s="34"/>
      <c r="D4466" s="10"/>
    </row>
    <row r="4467" spans="3:4" x14ac:dyDescent="0.25">
      <c r="C4467" s="34"/>
      <c r="D4467" s="10"/>
    </row>
    <row r="4468" spans="3:4" x14ac:dyDescent="0.25">
      <c r="C4468" s="34"/>
      <c r="D4468" s="10"/>
    </row>
    <row r="4469" spans="3:4" x14ac:dyDescent="0.25">
      <c r="C4469" s="34"/>
      <c r="D4469" s="10"/>
    </row>
    <row r="4470" spans="3:4" x14ac:dyDescent="0.25">
      <c r="C4470" s="34"/>
      <c r="D4470" s="10"/>
    </row>
    <row r="4471" spans="3:4" x14ac:dyDescent="0.25">
      <c r="C4471" s="34"/>
      <c r="D4471" s="10"/>
    </row>
    <row r="4472" spans="3:4" x14ac:dyDescent="0.25">
      <c r="C4472" s="34"/>
      <c r="D4472" s="10"/>
    </row>
    <row r="4473" spans="3:4" x14ac:dyDescent="0.25">
      <c r="C4473" s="34"/>
      <c r="D4473" s="10"/>
    </row>
    <row r="4474" spans="3:4" x14ac:dyDescent="0.25">
      <c r="C4474" s="34"/>
      <c r="D4474" s="10"/>
    </row>
    <row r="4475" spans="3:4" x14ac:dyDescent="0.25">
      <c r="C4475" s="34"/>
      <c r="D4475" s="10"/>
    </row>
    <row r="4476" spans="3:4" x14ac:dyDescent="0.25">
      <c r="C4476" s="34"/>
      <c r="D4476" s="10"/>
    </row>
    <row r="4477" spans="3:4" x14ac:dyDescent="0.25">
      <c r="C4477" s="34"/>
      <c r="D4477" s="10"/>
    </row>
    <row r="4478" spans="3:4" x14ac:dyDescent="0.25">
      <c r="C4478" s="34"/>
      <c r="D4478" s="10"/>
    </row>
    <row r="4479" spans="3:4" x14ac:dyDescent="0.25">
      <c r="C4479" s="34"/>
      <c r="D4479" s="10"/>
    </row>
    <row r="4480" spans="3:4" x14ac:dyDescent="0.25">
      <c r="C4480" s="34"/>
      <c r="D4480" s="10"/>
    </row>
    <row r="4481" spans="3:4" x14ac:dyDescent="0.25">
      <c r="C4481" s="34"/>
      <c r="D4481" s="10"/>
    </row>
    <row r="4482" spans="3:4" x14ac:dyDescent="0.25">
      <c r="C4482" s="34"/>
      <c r="D4482" s="10"/>
    </row>
    <row r="4483" spans="3:4" x14ac:dyDescent="0.25">
      <c r="C4483" s="34"/>
      <c r="D4483" s="10"/>
    </row>
    <row r="4484" spans="3:4" x14ac:dyDescent="0.25">
      <c r="C4484" s="34"/>
      <c r="D4484" s="10"/>
    </row>
    <row r="4485" spans="3:4" x14ac:dyDescent="0.25">
      <c r="C4485" s="34"/>
      <c r="D4485" s="10"/>
    </row>
    <row r="4486" spans="3:4" x14ac:dyDescent="0.25">
      <c r="C4486" s="34"/>
      <c r="D4486" s="10"/>
    </row>
    <row r="4487" spans="3:4" x14ac:dyDescent="0.25">
      <c r="C4487" s="34"/>
      <c r="D4487" s="10"/>
    </row>
    <row r="4488" spans="3:4" x14ac:dyDescent="0.25">
      <c r="C4488" s="34"/>
      <c r="D4488" s="10"/>
    </row>
    <row r="4489" spans="3:4" x14ac:dyDescent="0.25">
      <c r="C4489" s="34"/>
      <c r="D4489" s="10"/>
    </row>
    <row r="4490" spans="3:4" x14ac:dyDescent="0.25">
      <c r="C4490" s="34"/>
      <c r="D4490" s="10"/>
    </row>
    <row r="4491" spans="3:4" x14ac:dyDescent="0.25">
      <c r="C4491" s="34"/>
      <c r="D4491" s="10"/>
    </row>
    <row r="4492" spans="3:4" x14ac:dyDescent="0.25">
      <c r="C4492" s="34"/>
      <c r="D4492" s="10"/>
    </row>
    <row r="4493" spans="3:4" x14ac:dyDescent="0.25">
      <c r="C4493" s="34"/>
      <c r="D4493" s="10"/>
    </row>
    <row r="4494" spans="3:4" x14ac:dyDescent="0.25">
      <c r="C4494" s="34"/>
      <c r="D4494" s="10"/>
    </row>
    <row r="4495" spans="3:4" x14ac:dyDescent="0.25">
      <c r="C4495" s="34"/>
      <c r="D4495" s="10"/>
    </row>
    <row r="4496" spans="3:4" x14ac:dyDescent="0.25">
      <c r="C4496" s="34"/>
      <c r="D4496" s="10"/>
    </row>
    <row r="4497" spans="3:4" x14ac:dyDescent="0.25">
      <c r="C4497" s="34"/>
      <c r="D4497" s="10"/>
    </row>
    <row r="4498" spans="3:4" x14ac:dyDescent="0.25">
      <c r="C4498" s="34"/>
      <c r="D4498" s="10"/>
    </row>
    <row r="4499" spans="3:4" x14ac:dyDescent="0.25">
      <c r="C4499" s="34"/>
      <c r="D4499" s="10"/>
    </row>
    <row r="4500" spans="3:4" x14ac:dyDescent="0.25">
      <c r="C4500" s="34"/>
      <c r="D4500" s="10"/>
    </row>
    <row r="4501" spans="3:4" x14ac:dyDescent="0.25">
      <c r="C4501" s="34"/>
      <c r="D4501" s="10"/>
    </row>
    <row r="4502" spans="3:4" x14ac:dyDescent="0.25">
      <c r="C4502" s="34"/>
      <c r="D4502" s="10"/>
    </row>
    <row r="4503" spans="3:4" x14ac:dyDescent="0.25">
      <c r="C4503" s="34"/>
      <c r="D4503" s="10"/>
    </row>
    <row r="4504" spans="3:4" x14ac:dyDescent="0.25">
      <c r="C4504" s="34"/>
      <c r="D4504" s="10"/>
    </row>
    <row r="4505" spans="3:4" x14ac:dyDescent="0.25">
      <c r="C4505" s="34"/>
      <c r="D4505" s="10"/>
    </row>
    <row r="4506" spans="3:4" x14ac:dyDescent="0.25">
      <c r="C4506" s="34"/>
      <c r="D4506" s="10"/>
    </row>
    <row r="4507" spans="3:4" x14ac:dyDescent="0.25">
      <c r="C4507" s="34"/>
      <c r="D4507" s="10"/>
    </row>
    <row r="4508" spans="3:4" x14ac:dyDescent="0.25">
      <c r="C4508" s="34"/>
      <c r="D4508" s="10"/>
    </row>
    <row r="4509" spans="3:4" x14ac:dyDescent="0.25">
      <c r="C4509" s="34"/>
      <c r="D4509" s="10"/>
    </row>
    <row r="4510" spans="3:4" x14ac:dyDescent="0.25">
      <c r="C4510" s="34"/>
      <c r="D4510" s="10"/>
    </row>
    <row r="4511" spans="3:4" x14ac:dyDescent="0.25">
      <c r="C4511" s="34"/>
      <c r="D4511" s="10"/>
    </row>
    <row r="4512" spans="3:4" x14ac:dyDescent="0.25">
      <c r="C4512" s="34"/>
      <c r="D4512" s="10"/>
    </row>
    <row r="4513" spans="3:4" x14ac:dyDescent="0.25">
      <c r="C4513" s="34"/>
      <c r="D4513" s="10"/>
    </row>
    <row r="4514" spans="3:4" x14ac:dyDescent="0.25">
      <c r="C4514" s="34"/>
      <c r="D4514" s="10"/>
    </row>
    <row r="4515" spans="3:4" x14ac:dyDescent="0.25">
      <c r="C4515" s="34"/>
      <c r="D4515" s="10"/>
    </row>
    <row r="4516" spans="3:4" x14ac:dyDescent="0.25">
      <c r="C4516" s="34"/>
      <c r="D4516" s="10"/>
    </row>
    <row r="4517" spans="3:4" x14ac:dyDescent="0.25">
      <c r="C4517" s="34"/>
      <c r="D4517" s="10"/>
    </row>
    <row r="4518" spans="3:4" x14ac:dyDescent="0.25">
      <c r="C4518" s="34"/>
      <c r="D4518" s="10"/>
    </row>
    <row r="4519" spans="3:4" x14ac:dyDescent="0.25">
      <c r="C4519" s="34"/>
      <c r="D4519" s="10"/>
    </row>
    <row r="4520" spans="3:4" x14ac:dyDescent="0.25">
      <c r="C4520" s="34"/>
      <c r="D4520" s="10"/>
    </row>
    <row r="4521" spans="3:4" x14ac:dyDescent="0.25">
      <c r="C4521" s="34"/>
      <c r="D4521" s="10"/>
    </row>
    <row r="4522" spans="3:4" x14ac:dyDescent="0.25">
      <c r="C4522" s="34"/>
      <c r="D4522" s="10"/>
    </row>
    <row r="4523" spans="3:4" x14ac:dyDescent="0.25">
      <c r="C4523" s="34"/>
      <c r="D4523" s="10"/>
    </row>
    <row r="4524" spans="3:4" x14ac:dyDescent="0.25">
      <c r="C4524" s="34"/>
      <c r="D4524" s="10"/>
    </row>
    <row r="4525" spans="3:4" x14ac:dyDescent="0.25">
      <c r="C4525" s="34"/>
      <c r="D4525" s="10"/>
    </row>
    <row r="4526" spans="3:4" x14ac:dyDescent="0.25">
      <c r="C4526" s="34"/>
      <c r="D4526" s="10"/>
    </row>
    <row r="4527" spans="3:4" x14ac:dyDescent="0.25">
      <c r="C4527" s="34"/>
      <c r="D4527" s="10"/>
    </row>
    <row r="4528" spans="3:4" x14ac:dyDescent="0.25">
      <c r="C4528" s="34"/>
      <c r="D4528" s="10"/>
    </row>
    <row r="4529" spans="3:4" x14ac:dyDescent="0.25">
      <c r="C4529" s="34"/>
      <c r="D4529" s="10"/>
    </row>
    <row r="4530" spans="3:4" x14ac:dyDescent="0.25">
      <c r="C4530" s="34"/>
      <c r="D4530" s="10"/>
    </row>
    <row r="4531" spans="3:4" x14ac:dyDescent="0.25">
      <c r="C4531" s="34"/>
      <c r="D4531" s="10"/>
    </row>
    <row r="4532" spans="3:4" x14ac:dyDescent="0.25">
      <c r="C4532" s="34"/>
      <c r="D4532" s="10"/>
    </row>
    <row r="4533" spans="3:4" x14ac:dyDescent="0.25">
      <c r="C4533" s="34"/>
      <c r="D4533" s="10"/>
    </row>
    <row r="4534" spans="3:4" x14ac:dyDescent="0.25">
      <c r="C4534" s="34"/>
      <c r="D4534" s="10"/>
    </row>
    <row r="4535" spans="3:4" x14ac:dyDescent="0.25">
      <c r="C4535" s="34"/>
      <c r="D4535" s="10"/>
    </row>
    <row r="4536" spans="3:4" x14ac:dyDescent="0.25">
      <c r="C4536" s="34"/>
      <c r="D4536" s="10"/>
    </row>
    <row r="4537" spans="3:4" x14ac:dyDescent="0.25">
      <c r="C4537" s="34"/>
      <c r="D4537" s="10"/>
    </row>
    <row r="4538" spans="3:4" x14ac:dyDescent="0.25">
      <c r="C4538" s="34"/>
      <c r="D4538" s="10"/>
    </row>
    <row r="4539" spans="3:4" x14ac:dyDescent="0.25">
      <c r="C4539" s="34"/>
      <c r="D4539" s="10"/>
    </row>
    <row r="4540" spans="3:4" x14ac:dyDescent="0.25">
      <c r="C4540" s="34"/>
      <c r="D4540" s="10"/>
    </row>
    <row r="4541" spans="3:4" x14ac:dyDescent="0.25">
      <c r="C4541" s="34"/>
      <c r="D4541" s="10"/>
    </row>
    <row r="4542" spans="3:4" x14ac:dyDescent="0.25">
      <c r="C4542" s="34"/>
      <c r="D4542" s="10"/>
    </row>
    <row r="4543" spans="3:4" x14ac:dyDescent="0.25">
      <c r="C4543" s="34"/>
      <c r="D4543" s="10"/>
    </row>
    <row r="4544" spans="3:4" x14ac:dyDescent="0.25">
      <c r="C4544" s="34"/>
      <c r="D4544" s="10"/>
    </row>
    <row r="4545" spans="3:4" x14ac:dyDescent="0.25">
      <c r="C4545" s="34"/>
      <c r="D4545" s="10"/>
    </row>
    <row r="4546" spans="3:4" x14ac:dyDescent="0.25">
      <c r="C4546" s="34"/>
      <c r="D4546" s="10"/>
    </row>
    <row r="4547" spans="3:4" x14ac:dyDescent="0.25">
      <c r="C4547" s="34"/>
      <c r="D4547" s="10"/>
    </row>
    <row r="4548" spans="3:4" x14ac:dyDescent="0.25">
      <c r="C4548" s="34"/>
      <c r="D4548" s="10"/>
    </row>
    <row r="4549" spans="3:4" x14ac:dyDescent="0.25">
      <c r="C4549" s="34"/>
      <c r="D4549" s="10"/>
    </row>
    <row r="4550" spans="3:4" x14ac:dyDescent="0.25">
      <c r="C4550" s="34"/>
      <c r="D4550" s="10"/>
    </row>
    <row r="4551" spans="3:4" x14ac:dyDescent="0.25">
      <c r="C4551" s="34"/>
      <c r="D4551" s="10"/>
    </row>
    <row r="4552" spans="3:4" x14ac:dyDescent="0.25">
      <c r="C4552" s="34"/>
      <c r="D4552" s="10"/>
    </row>
    <row r="4553" spans="3:4" x14ac:dyDescent="0.25">
      <c r="C4553" s="34"/>
      <c r="D4553" s="10"/>
    </row>
    <row r="4554" spans="3:4" x14ac:dyDescent="0.25">
      <c r="C4554" s="34"/>
      <c r="D4554" s="10"/>
    </row>
    <row r="4555" spans="3:4" x14ac:dyDescent="0.25">
      <c r="C4555" s="34"/>
      <c r="D4555" s="10"/>
    </row>
    <row r="4556" spans="3:4" x14ac:dyDescent="0.25">
      <c r="C4556" s="34"/>
      <c r="D4556" s="10"/>
    </row>
    <row r="4557" spans="3:4" x14ac:dyDescent="0.25">
      <c r="C4557" s="34"/>
      <c r="D4557" s="10"/>
    </row>
    <row r="4558" spans="3:4" x14ac:dyDescent="0.25">
      <c r="C4558" s="34"/>
      <c r="D4558" s="10"/>
    </row>
    <row r="4559" spans="3:4" x14ac:dyDescent="0.25">
      <c r="C4559" s="34"/>
      <c r="D4559" s="10"/>
    </row>
    <row r="4560" spans="3:4" x14ac:dyDescent="0.25">
      <c r="C4560" s="34"/>
      <c r="D4560" s="10"/>
    </row>
    <row r="4561" spans="3:4" x14ac:dyDescent="0.25">
      <c r="C4561" s="34"/>
      <c r="D4561" s="10"/>
    </row>
    <row r="4562" spans="3:4" x14ac:dyDescent="0.25">
      <c r="C4562" s="34"/>
      <c r="D4562" s="10"/>
    </row>
    <row r="4563" spans="3:4" x14ac:dyDescent="0.25">
      <c r="C4563" s="34"/>
      <c r="D4563" s="10"/>
    </row>
    <row r="4564" spans="3:4" x14ac:dyDescent="0.25">
      <c r="C4564" s="34"/>
      <c r="D4564" s="10"/>
    </row>
    <row r="4565" spans="3:4" x14ac:dyDescent="0.25">
      <c r="C4565" s="34"/>
      <c r="D4565" s="10"/>
    </row>
    <row r="4566" spans="3:4" x14ac:dyDescent="0.25">
      <c r="C4566" s="34"/>
      <c r="D4566" s="10"/>
    </row>
    <row r="4567" spans="3:4" x14ac:dyDescent="0.25">
      <c r="C4567" s="34"/>
      <c r="D4567" s="10"/>
    </row>
    <row r="4568" spans="3:4" x14ac:dyDescent="0.25">
      <c r="C4568" s="34"/>
      <c r="D4568" s="10"/>
    </row>
    <row r="4569" spans="3:4" x14ac:dyDescent="0.25">
      <c r="C4569" s="34"/>
      <c r="D4569" s="10"/>
    </row>
    <row r="4570" spans="3:4" x14ac:dyDescent="0.25">
      <c r="C4570" s="34"/>
      <c r="D4570" s="10"/>
    </row>
    <row r="4571" spans="3:4" x14ac:dyDescent="0.25">
      <c r="C4571" s="34"/>
      <c r="D4571" s="10"/>
    </row>
    <row r="4572" spans="3:4" x14ac:dyDescent="0.25">
      <c r="C4572" s="34"/>
      <c r="D4572" s="10"/>
    </row>
    <row r="4573" spans="3:4" x14ac:dyDescent="0.25">
      <c r="C4573" s="34"/>
      <c r="D4573" s="10"/>
    </row>
    <row r="4574" spans="3:4" x14ac:dyDescent="0.25">
      <c r="C4574" s="34"/>
      <c r="D4574" s="10"/>
    </row>
    <row r="4575" spans="3:4" x14ac:dyDescent="0.25">
      <c r="C4575" s="34"/>
      <c r="D4575" s="10"/>
    </row>
    <row r="4576" spans="3:4" x14ac:dyDescent="0.25">
      <c r="C4576" s="34"/>
      <c r="D4576" s="10"/>
    </row>
    <row r="4577" spans="3:4" x14ac:dyDescent="0.25">
      <c r="C4577" s="34"/>
      <c r="D4577" s="10"/>
    </row>
    <row r="4578" spans="3:4" x14ac:dyDescent="0.25">
      <c r="C4578" s="34"/>
      <c r="D4578" s="10"/>
    </row>
    <row r="4579" spans="3:4" x14ac:dyDescent="0.25">
      <c r="C4579" s="34"/>
      <c r="D4579" s="10"/>
    </row>
    <row r="4580" spans="3:4" x14ac:dyDescent="0.25">
      <c r="C4580" s="34"/>
      <c r="D4580" s="10"/>
    </row>
    <row r="4581" spans="3:4" x14ac:dyDescent="0.25">
      <c r="C4581" s="34"/>
      <c r="D4581" s="10"/>
    </row>
    <row r="4582" spans="3:4" x14ac:dyDescent="0.25">
      <c r="C4582" s="34"/>
      <c r="D4582" s="10"/>
    </row>
    <row r="4583" spans="3:4" x14ac:dyDescent="0.25">
      <c r="C4583" s="34"/>
      <c r="D4583" s="10"/>
    </row>
    <row r="4584" spans="3:4" x14ac:dyDescent="0.25">
      <c r="C4584" s="34"/>
      <c r="D4584" s="10"/>
    </row>
    <row r="4585" spans="3:4" x14ac:dyDescent="0.25">
      <c r="C4585" s="34"/>
      <c r="D4585" s="10"/>
    </row>
    <row r="4586" spans="3:4" x14ac:dyDescent="0.25">
      <c r="C4586" s="34"/>
      <c r="D4586" s="10"/>
    </row>
    <row r="4587" spans="3:4" x14ac:dyDescent="0.25">
      <c r="C4587" s="34"/>
      <c r="D4587" s="10"/>
    </row>
    <row r="4588" spans="3:4" x14ac:dyDescent="0.25">
      <c r="C4588" s="34"/>
      <c r="D4588" s="10"/>
    </row>
    <row r="4589" spans="3:4" x14ac:dyDescent="0.25">
      <c r="C4589" s="34"/>
      <c r="D4589" s="10"/>
    </row>
    <row r="4590" spans="3:4" x14ac:dyDescent="0.25">
      <c r="C4590" s="34"/>
      <c r="D4590" s="10"/>
    </row>
    <row r="4591" spans="3:4" x14ac:dyDescent="0.25">
      <c r="C4591" s="34"/>
      <c r="D4591" s="10"/>
    </row>
    <row r="4592" spans="3:4" x14ac:dyDescent="0.25">
      <c r="C4592" s="34"/>
      <c r="D4592" s="10"/>
    </row>
    <row r="4593" spans="3:4" x14ac:dyDescent="0.25">
      <c r="C4593" s="34"/>
      <c r="D4593" s="10"/>
    </row>
    <row r="4594" spans="3:4" x14ac:dyDescent="0.25">
      <c r="C4594" s="34"/>
      <c r="D4594" s="10"/>
    </row>
    <row r="4595" spans="3:4" x14ac:dyDescent="0.25">
      <c r="C4595" s="34"/>
      <c r="D4595" s="10"/>
    </row>
    <row r="4596" spans="3:4" x14ac:dyDescent="0.25">
      <c r="C4596" s="34"/>
      <c r="D4596" s="10"/>
    </row>
    <row r="4597" spans="3:4" x14ac:dyDescent="0.25">
      <c r="C4597" s="34"/>
      <c r="D4597" s="10"/>
    </row>
    <row r="4598" spans="3:4" x14ac:dyDescent="0.25">
      <c r="C4598" s="34"/>
      <c r="D4598" s="10"/>
    </row>
    <row r="4599" spans="3:4" x14ac:dyDescent="0.25">
      <c r="C4599" s="34"/>
      <c r="D4599" s="10"/>
    </row>
    <row r="4600" spans="3:4" x14ac:dyDescent="0.25">
      <c r="C4600" s="34"/>
      <c r="D4600" s="10"/>
    </row>
    <row r="4601" spans="3:4" x14ac:dyDescent="0.25">
      <c r="C4601" s="34"/>
      <c r="D4601" s="10"/>
    </row>
    <row r="4602" spans="3:4" x14ac:dyDescent="0.25">
      <c r="C4602" s="34"/>
      <c r="D4602" s="10"/>
    </row>
    <row r="4603" spans="3:4" x14ac:dyDescent="0.25">
      <c r="C4603" s="34"/>
      <c r="D4603" s="10"/>
    </row>
    <row r="4604" spans="3:4" x14ac:dyDescent="0.25">
      <c r="C4604" s="34"/>
      <c r="D4604" s="10"/>
    </row>
    <row r="4605" spans="3:4" x14ac:dyDescent="0.25">
      <c r="C4605" s="34"/>
      <c r="D4605" s="10"/>
    </row>
    <row r="4606" spans="3:4" x14ac:dyDescent="0.25">
      <c r="C4606" s="34"/>
      <c r="D4606" s="10"/>
    </row>
    <row r="4607" spans="3:4" x14ac:dyDescent="0.25">
      <c r="C4607" s="34"/>
      <c r="D4607" s="10"/>
    </row>
    <row r="4608" spans="3:4" x14ac:dyDescent="0.25">
      <c r="C4608" s="34"/>
      <c r="D4608" s="10"/>
    </row>
    <row r="4609" spans="3:4" x14ac:dyDescent="0.25">
      <c r="C4609" s="34"/>
      <c r="D4609" s="10"/>
    </row>
    <row r="4610" spans="3:4" x14ac:dyDescent="0.25">
      <c r="C4610" s="34"/>
      <c r="D4610" s="10"/>
    </row>
    <row r="4611" spans="3:4" x14ac:dyDescent="0.25">
      <c r="C4611" s="34"/>
      <c r="D4611" s="10"/>
    </row>
    <row r="4612" spans="3:4" x14ac:dyDescent="0.25">
      <c r="C4612" s="34"/>
      <c r="D4612" s="10"/>
    </row>
    <row r="4613" spans="3:4" x14ac:dyDescent="0.25">
      <c r="C4613" s="34"/>
      <c r="D4613" s="10"/>
    </row>
    <row r="4614" spans="3:4" x14ac:dyDescent="0.25">
      <c r="C4614" s="34"/>
      <c r="D4614" s="10"/>
    </row>
    <row r="4615" spans="3:4" x14ac:dyDescent="0.25">
      <c r="C4615" s="34"/>
      <c r="D4615" s="10"/>
    </row>
    <row r="4616" spans="3:4" x14ac:dyDescent="0.25">
      <c r="C4616" s="34"/>
      <c r="D4616" s="10"/>
    </row>
    <row r="4617" spans="3:4" x14ac:dyDescent="0.25">
      <c r="C4617" s="34"/>
      <c r="D4617" s="10"/>
    </row>
    <row r="4618" spans="3:4" x14ac:dyDescent="0.25">
      <c r="C4618" s="34"/>
      <c r="D4618" s="10"/>
    </row>
    <row r="4619" spans="3:4" x14ac:dyDescent="0.25">
      <c r="C4619" s="34"/>
      <c r="D4619" s="10"/>
    </row>
    <row r="4620" spans="3:4" x14ac:dyDescent="0.25">
      <c r="C4620" s="34"/>
      <c r="D4620" s="10"/>
    </row>
    <row r="4621" spans="3:4" x14ac:dyDescent="0.25">
      <c r="C4621" s="34"/>
      <c r="D4621" s="10"/>
    </row>
    <row r="4622" spans="3:4" x14ac:dyDescent="0.25">
      <c r="C4622" s="34"/>
      <c r="D4622" s="10"/>
    </row>
    <row r="4623" spans="3:4" x14ac:dyDescent="0.25">
      <c r="C4623" s="34"/>
      <c r="D4623" s="10"/>
    </row>
    <row r="4624" spans="3:4" x14ac:dyDescent="0.25">
      <c r="C4624" s="34"/>
      <c r="D4624" s="10"/>
    </row>
    <row r="4625" spans="3:4" x14ac:dyDescent="0.25">
      <c r="C4625" s="34"/>
      <c r="D4625" s="10"/>
    </row>
    <row r="4626" spans="3:4" x14ac:dyDescent="0.25">
      <c r="C4626" s="34"/>
      <c r="D4626" s="10"/>
    </row>
    <row r="4627" spans="3:4" x14ac:dyDescent="0.25">
      <c r="C4627" s="34"/>
      <c r="D4627" s="10"/>
    </row>
    <row r="4628" spans="3:4" x14ac:dyDescent="0.25">
      <c r="C4628" s="34"/>
      <c r="D4628" s="10"/>
    </row>
    <row r="4629" spans="3:4" x14ac:dyDescent="0.25">
      <c r="C4629" s="34"/>
      <c r="D4629" s="10"/>
    </row>
    <row r="4630" spans="3:4" x14ac:dyDescent="0.25">
      <c r="C4630" s="34"/>
      <c r="D4630" s="10"/>
    </row>
    <row r="4631" spans="3:4" x14ac:dyDescent="0.25">
      <c r="C4631" s="34"/>
      <c r="D4631" s="10"/>
    </row>
    <row r="4632" spans="3:4" x14ac:dyDescent="0.25">
      <c r="C4632" s="34"/>
      <c r="D4632" s="10"/>
    </row>
    <row r="4633" spans="3:4" x14ac:dyDescent="0.25">
      <c r="C4633" s="34"/>
      <c r="D4633" s="10"/>
    </row>
    <row r="4634" spans="3:4" x14ac:dyDescent="0.25">
      <c r="C4634" s="34"/>
      <c r="D4634" s="10"/>
    </row>
    <row r="4635" spans="3:4" x14ac:dyDescent="0.25">
      <c r="C4635" s="34"/>
      <c r="D4635" s="10"/>
    </row>
    <row r="4636" spans="3:4" x14ac:dyDescent="0.25">
      <c r="C4636" s="34"/>
      <c r="D4636" s="10"/>
    </row>
    <row r="4637" spans="3:4" x14ac:dyDescent="0.25">
      <c r="C4637" s="34"/>
      <c r="D4637" s="10"/>
    </row>
    <row r="4638" spans="3:4" x14ac:dyDescent="0.25">
      <c r="C4638" s="34"/>
      <c r="D4638" s="10"/>
    </row>
    <row r="4639" spans="3:4" x14ac:dyDescent="0.25">
      <c r="C4639" s="34"/>
      <c r="D4639" s="10"/>
    </row>
    <row r="4640" spans="3:4" x14ac:dyDescent="0.25">
      <c r="C4640" s="34"/>
      <c r="D4640" s="10"/>
    </row>
    <row r="4641" spans="3:4" x14ac:dyDescent="0.25">
      <c r="C4641" s="34"/>
      <c r="D4641" s="10"/>
    </row>
    <row r="4642" spans="3:4" x14ac:dyDescent="0.25">
      <c r="C4642" s="34"/>
      <c r="D4642" s="10"/>
    </row>
    <row r="4643" spans="3:4" x14ac:dyDescent="0.25">
      <c r="C4643" s="34"/>
      <c r="D4643" s="10"/>
    </row>
    <row r="4644" spans="3:4" x14ac:dyDescent="0.25">
      <c r="C4644" s="34"/>
      <c r="D4644" s="10"/>
    </row>
    <row r="4645" spans="3:4" x14ac:dyDescent="0.25">
      <c r="C4645" s="34"/>
      <c r="D4645" s="10"/>
    </row>
    <row r="4646" spans="3:4" x14ac:dyDescent="0.25">
      <c r="C4646" s="34"/>
      <c r="D4646" s="10"/>
    </row>
    <row r="4647" spans="3:4" x14ac:dyDescent="0.25">
      <c r="C4647" s="34"/>
      <c r="D4647" s="10"/>
    </row>
    <row r="4648" spans="3:4" x14ac:dyDescent="0.25">
      <c r="C4648" s="34"/>
      <c r="D4648" s="10"/>
    </row>
    <row r="4649" spans="3:4" x14ac:dyDescent="0.25">
      <c r="C4649" s="34"/>
      <c r="D4649" s="10"/>
    </row>
    <row r="4650" spans="3:4" x14ac:dyDescent="0.25">
      <c r="C4650" s="34"/>
      <c r="D4650" s="10"/>
    </row>
    <row r="4651" spans="3:4" x14ac:dyDescent="0.25">
      <c r="C4651" s="34"/>
      <c r="D4651" s="10"/>
    </row>
    <row r="4652" spans="3:4" x14ac:dyDescent="0.25">
      <c r="C4652" s="34"/>
      <c r="D4652" s="10"/>
    </row>
    <row r="4653" spans="3:4" x14ac:dyDescent="0.25">
      <c r="C4653" s="34"/>
      <c r="D4653" s="10"/>
    </row>
    <row r="4654" spans="3:4" x14ac:dyDescent="0.25">
      <c r="C4654" s="34"/>
      <c r="D4654" s="10"/>
    </row>
    <row r="4655" spans="3:4" x14ac:dyDescent="0.25">
      <c r="C4655" s="34"/>
      <c r="D4655" s="10"/>
    </row>
    <row r="4656" spans="3:4" x14ac:dyDescent="0.25">
      <c r="C4656" s="34"/>
      <c r="D4656" s="10"/>
    </row>
    <row r="4657" spans="3:4" x14ac:dyDescent="0.25">
      <c r="C4657" s="34"/>
      <c r="D4657" s="10"/>
    </row>
    <row r="4658" spans="3:4" x14ac:dyDescent="0.25">
      <c r="C4658" s="34"/>
      <c r="D4658" s="10"/>
    </row>
    <row r="4659" spans="3:4" x14ac:dyDescent="0.25">
      <c r="C4659" s="34"/>
      <c r="D4659" s="10"/>
    </row>
    <row r="4660" spans="3:4" x14ac:dyDescent="0.25">
      <c r="C4660" s="34"/>
      <c r="D4660" s="10"/>
    </row>
    <row r="4661" spans="3:4" x14ac:dyDescent="0.25">
      <c r="C4661" s="34"/>
      <c r="D4661" s="10"/>
    </row>
    <row r="4662" spans="3:4" x14ac:dyDescent="0.25">
      <c r="C4662" s="34"/>
      <c r="D4662" s="10"/>
    </row>
    <row r="4663" spans="3:4" x14ac:dyDescent="0.25">
      <c r="C4663" s="34"/>
      <c r="D4663" s="10"/>
    </row>
    <row r="4664" spans="3:4" x14ac:dyDescent="0.25">
      <c r="C4664" s="34"/>
      <c r="D4664" s="10"/>
    </row>
    <row r="4665" spans="3:4" x14ac:dyDescent="0.25">
      <c r="C4665" s="34"/>
      <c r="D4665" s="10"/>
    </row>
    <row r="4666" spans="3:4" x14ac:dyDescent="0.25">
      <c r="C4666" s="34"/>
      <c r="D4666" s="10"/>
    </row>
    <row r="4667" spans="3:4" x14ac:dyDescent="0.25">
      <c r="C4667" s="34"/>
      <c r="D4667" s="10"/>
    </row>
    <row r="4668" spans="3:4" x14ac:dyDescent="0.25">
      <c r="C4668" s="34"/>
      <c r="D4668" s="10"/>
    </row>
    <row r="4669" spans="3:4" x14ac:dyDescent="0.25">
      <c r="C4669" s="34"/>
      <c r="D4669" s="10"/>
    </row>
    <row r="4670" spans="3:4" x14ac:dyDescent="0.25">
      <c r="C4670" s="34"/>
      <c r="D4670" s="10"/>
    </row>
    <row r="4671" spans="3:4" x14ac:dyDescent="0.25">
      <c r="C4671" s="34"/>
      <c r="D4671" s="10"/>
    </row>
    <row r="4672" spans="3:4" x14ac:dyDescent="0.25">
      <c r="C4672" s="34"/>
      <c r="D4672" s="10"/>
    </row>
    <row r="4673" spans="3:4" x14ac:dyDescent="0.25">
      <c r="C4673" s="34"/>
      <c r="D4673" s="10"/>
    </row>
    <row r="4674" spans="3:4" x14ac:dyDescent="0.25">
      <c r="C4674" s="34"/>
      <c r="D4674" s="10"/>
    </row>
    <row r="4675" spans="3:4" x14ac:dyDescent="0.25">
      <c r="C4675" s="34"/>
      <c r="D4675" s="10"/>
    </row>
    <row r="4676" spans="3:4" x14ac:dyDescent="0.25">
      <c r="C4676" s="34"/>
      <c r="D4676" s="10"/>
    </row>
    <row r="4677" spans="3:4" x14ac:dyDescent="0.25">
      <c r="C4677" s="34"/>
      <c r="D4677" s="10"/>
    </row>
    <row r="4678" spans="3:4" x14ac:dyDescent="0.25">
      <c r="C4678" s="34"/>
      <c r="D4678" s="10"/>
    </row>
    <row r="4679" spans="3:4" x14ac:dyDescent="0.25">
      <c r="C4679" s="34"/>
      <c r="D4679" s="10"/>
    </row>
    <row r="4680" spans="3:4" x14ac:dyDescent="0.25">
      <c r="C4680" s="34"/>
      <c r="D4680" s="10"/>
    </row>
    <row r="4681" spans="3:4" x14ac:dyDescent="0.25">
      <c r="C4681" s="34"/>
      <c r="D4681" s="10"/>
    </row>
    <row r="4682" spans="3:4" x14ac:dyDescent="0.25">
      <c r="C4682" s="34"/>
      <c r="D4682" s="10"/>
    </row>
    <row r="4683" spans="3:4" x14ac:dyDescent="0.25">
      <c r="C4683" s="34"/>
      <c r="D4683" s="10"/>
    </row>
    <row r="4684" spans="3:4" x14ac:dyDescent="0.25">
      <c r="C4684" s="34"/>
      <c r="D4684" s="10"/>
    </row>
    <row r="4685" spans="3:4" x14ac:dyDescent="0.25">
      <c r="C4685" s="34"/>
      <c r="D4685" s="10"/>
    </row>
    <row r="4686" spans="3:4" x14ac:dyDescent="0.25">
      <c r="C4686" s="34"/>
      <c r="D4686" s="10"/>
    </row>
    <row r="4687" spans="3:4" x14ac:dyDescent="0.25">
      <c r="C4687" s="34"/>
      <c r="D4687" s="10"/>
    </row>
    <row r="4688" spans="3:4" x14ac:dyDescent="0.25">
      <c r="C4688" s="34"/>
      <c r="D4688" s="10"/>
    </row>
    <row r="4689" spans="3:4" x14ac:dyDescent="0.25">
      <c r="C4689" s="34"/>
      <c r="D4689" s="10"/>
    </row>
    <row r="4690" spans="3:4" x14ac:dyDescent="0.25">
      <c r="C4690" s="34"/>
      <c r="D4690" s="10"/>
    </row>
    <row r="4691" spans="3:4" x14ac:dyDescent="0.25">
      <c r="C4691" s="34"/>
      <c r="D4691" s="10"/>
    </row>
    <row r="4692" spans="3:4" x14ac:dyDescent="0.25">
      <c r="C4692" s="34"/>
      <c r="D4692" s="10"/>
    </row>
    <row r="4693" spans="3:4" x14ac:dyDescent="0.25">
      <c r="C4693" s="34"/>
      <c r="D4693" s="10"/>
    </row>
    <row r="4694" spans="3:4" x14ac:dyDescent="0.25">
      <c r="C4694" s="34"/>
      <c r="D4694" s="10"/>
    </row>
    <row r="4695" spans="3:4" x14ac:dyDescent="0.25">
      <c r="C4695" s="34"/>
      <c r="D4695" s="10"/>
    </row>
    <row r="4696" spans="3:4" x14ac:dyDescent="0.25">
      <c r="C4696" s="34"/>
      <c r="D4696" s="10"/>
    </row>
    <row r="4697" spans="3:4" x14ac:dyDescent="0.25">
      <c r="C4697" s="34"/>
      <c r="D4697" s="10"/>
    </row>
    <row r="4698" spans="3:4" x14ac:dyDescent="0.25">
      <c r="C4698" s="34"/>
      <c r="D4698" s="10"/>
    </row>
    <row r="4699" spans="3:4" x14ac:dyDescent="0.25">
      <c r="C4699" s="34"/>
      <c r="D4699" s="10"/>
    </row>
    <row r="4700" spans="3:4" x14ac:dyDescent="0.25">
      <c r="C4700" s="34"/>
      <c r="D4700" s="10"/>
    </row>
    <row r="4701" spans="3:4" x14ac:dyDescent="0.25">
      <c r="C4701" s="34"/>
      <c r="D4701" s="10"/>
    </row>
    <row r="4702" spans="3:4" x14ac:dyDescent="0.25">
      <c r="C4702" s="34"/>
      <c r="D4702" s="10"/>
    </row>
    <row r="4703" spans="3:4" x14ac:dyDescent="0.25">
      <c r="C4703" s="34"/>
      <c r="D4703" s="10"/>
    </row>
    <row r="4704" spans="3:4" x14ac:dyDescent="0.25">
      <c r="C4704" s="34"/>
      <c r="D4704" s="10"/>
    </row>
    <row r="4705" spans="3:4" x14ac:dyDescent="0.25">
      <c r="C4705" s="34"/>
      <c r="D4705" s="10"/>
    </row>
    <row r="4706" spans="3:4" x14ac:dyDescent="0.25">
      <c r="C4706" s="34"/>
      <c r="D4706" s="10"/>
    </row>
    <row r="4707" spans="3:4" x14ac:dyDescent="0.25">
      <c r="C4707" s="34"/>
      <c r="D4707" s="10"/>
    </row>
    <row r="4708" spans="3:4" x14ac:dyDescent="0.25">
      <c r="C4708" s="34"/>
      <c r="D4708" s="10"/>
    </row>
    <row r="4709" spans="3:4" x14ac:dyDescent="0.25">
      <c r="C4709" s="34"/>
      <c r="D4709" s="10"/>
    </row>
    <row r="4710" spans="3:4" x14ac:dyDescent="0.25">
      <c r="C4710" s="34"/>
      <c r="D4710" s="10"/>
    </row>
    <row r="4711" spans="3:4" x14ac:dyDescent="0.25">
      <c r="C4711" s="34"/>
      <c r="D4711" s="10"/>
    </row>
    <row r="4712" spans="3:4" x14ac:dyDescent="0.25">
      <c r="C4712" s="34"/>
      <c r="D4712" s="10"/>
    </row>
    <row r="4713" spans="3:4" x14ac:dyDescent="0.25">
      <c r="C4713" s="34"/>
      <c r="D4713" s="10"/>
    </row>
    <row r="4714" spans="3:4" x14ac:dyDescent="0.25">
      <c r="C4714" s="34"/>
      <c r="D4714" s="10"/>
    </row>
    <row r="4715" spans="3:4" x14ac:dyDescent="0.25">
      <c r="C4715" s="34"/>
      <c r="D4715" s="10"/>
    </row>
    <row r="4716" spans="3:4" x14ac:dyDescent="0.25">
      <c r="C4716" s="34"/>
      <c r="D4716" s="10"/>
    </row>
    <row r="4717" spans="3:4" x14ac:dyDescent="0.25">
      <c r="C4717" s="34"/>
      <c r="D4717" s="10"/>
    </row>
    <row r="4718" spans="3:4" x14ac:dyDescent="0.25">
      <c r="C4718" s="34"/>
      <c r="D4718" s="10"/>
    </row>
    <row r="4719" spans="3:4" x14ac:dyDescent="0.25">
      <c r="C4719" s="34"/>
      <c r="D4719" s="10"/>
    </row>
    <row r="4720" spans="3:4" x14ac:dyDescent="0.25">
      <c r="C4720" s="34"/>
      <c r="D4720" s="10"/>
    </row>
    <row r="4721" spans="3:4" x14ac:dyDescent="0.25">
      <c r="C4721" s="34"/>
      <c r="D4721" s="10"/>
    </row>
    <row r="4722" spans="3:4" x14ac:dyDescent="0.25">
      <c r="C4722" s="34"/>
      <c r="D4722" s="10"/>
    </row>
    <row r="4723" spans="3:4" x14ac:dyDescent="0.25">
      <c r="C4723" s="34"/>
      <c r="D4723" s="10"/>
    </row>
    <row r="4724" spans="3:4" x14ac:dyDescent="0.25">
      <c r="C4724" s="34"/>
      <c r="D4724" s="10"/>
    </row>
    <row r="4725" spans="3:4" x14ac:dyDescent="0.25">
      <c r="C4725" s="34"/>
      <c r="D4725" s="10"/>
    </row>
    <row r="4726" spans="3:4" x14ac:dyDescent="0.25">
      <c r="C4726" s="34"/>
      <c r="D4726" s="10"/>
    </row>
    <row r="4727" spans="3:4" x14ac:dyDescent="0.25">
      <c r="C4727" s="34"/>
      <c r="D4727" s="10"/>
    </row>
    <row r="4728" spans="3:4" x14ac:dyDescent="0.25">
      <c r="C4728" s="34"/>
      <c r="D4728" s="10"/>
    </row>
    <row r="4729" spans="3:4" x14ac:dyDescent="0.25">
      <c r="C4729" s="34"/>
      <c r="D4729" s="10"/>
    </row>
    <row r="4730" spans="3:4" x14ac:dyDescent="0.25">
      <c r="C4730" s="34"/>
      <c r="D4730" s="10"/>
    </row>
    <row r="4731" spans="3:4" x14ac:dyDescent="0.25">
      <c r="C4731" s="34"/>
      <c r="D4731" s="10"/>
    </row>
    <row r="4732" spans="3:4" x14ac:dyDescent="0.25">
      <c r="C4732" s="34"/>
      <c r="D4732" s="10"/>
    </row>
    <row r="4733" spans="3:4" x14ac:dyDescent="0.25">
      <c r="C4733" s="34"/>
      <c r="D4733" s="10"/>
    </row>
    <row r="4734" spans="3:4" x14ac:dyDescent="0.25">
      <c r="C4734" s="34"/>
      <c r="D4734" s="10"/>
    </row>
    <row r="4735" spans="3:4" x14ac:dyDescent="0.25">
      <c r="C4735" s="34"/>
      <c r="D4735" s="10"/>
    </row>
    <row r="4736" spans="3:4" x14ac:dyDescent="0.25">
      <c r="C4736" s="34"/>
      <c r="D4736" s="10"/>
    </row>
    <row r="4737" spans="3:4" x14ac:dyDescent="0.25">
      <c r="C4737" s="34"/>
      <c r="D4737" s="10"/>
    </row>
    <row r="4738" spans="3:4" x14ac:dyDescent="0.25">
      <c r="C4738" s="34"/>
      <c r="D4738" s="10"/>
    </row>
    <row r="4739" spans="3:4" x14ac:dyDescent="0.25">
      <c r="C4739" s="34"/>
      <c r="D4739" s="10"/>
    </row>
    <row r="4740" spans="3:4" x14ac:dyDescent="0.25">
      <c r="C4740" s="34"/>
      <c r="D4740" s="10"/>
    </row>
    <row r="4741" spans="3:4" x14ac:dyDescent="0.25">
      <c r="C4741" s="34"/>
      <c r="D4741" s="10"/>
    </row>
    <row r="4742" spans="3:4" x14ac:dyDescent="0.25">
      <c r="C4742" s="34"/>
      <c r="D4742" s="10"/>
    </row>
    <row r="4743" spans="3:4" x14ac:dyDescent="0.25">
      <c r="C4743" s="34"/>
      <c r="D4743" s="10"/>
    </row>
    <row r="4744" spans="3:4" x14ac:dyDescent="0.25">
      <c r="C4744" s="34"/>
      <c r="D4744" s="10"/>
    </row>
    <row r="4745" spans="3:4" x14ac:dyDescent="0.25">
      <c r="C4745" s="34"/>
      <c r="D4745" s="10"/>
    </row>
    <row r="4746" spans="3:4" x14ac:dyDescent="0.25">
      <c r="C4746" s="34"/>
      <c r="D4746" s="10"/>
    </row>
    <row r="4747" spans="3:4" x14ac:dyDescent="0.25">
      <c r="C4747" s="34"/>
      <c r="D4747" s="10"/>
    </row>
    <row r="4748" spans="3:4" x14ac:dyDescent="0.25">
      <c r="C4748" s="34"/>
      <c r="D4748" s="10"/>
    </row>
    <row r="4749" spans="3:4" x14ac:dyDescent="0.25">
      <c r="C4749" s="34"/>
      <c r="D4749" s="10"/>
    </row>
    <row r="4750" spans="3:4" x14ac:dyDescent="0.25">
      <c r="C4750" s="34"/>
      <c r="D4750" s="10"/>
    </row>
    <row r="4751" spans="3:4" x14ac:dyDescent="0.25">
      <c r="C4751" s="34"/>
      <c r="D4751" s="10"/>
    </row>
    <row r="4752" spans="3:4" x14ac:dyDescent="0.25">
      <c r="C4752" s="34"/>
      <c r="D4752" s="10"/>
    </row>
    <row r="4753" spans="3:4" x14ac:dyDescent="0.25">
      <c r="C4753" s="34"/>
      <c r="D4753" s="10"/>
    </row>
    <row r="4754" spans="3:4" x14ac:dyDescent="0.25">
      <c r="C4754" s="34"/>
      <c r="D4754" s="10"/>
    </row>
    <row r="4755" spans="3:4" x14ac:dyDescent="0.25">
      <c r="C4755" s="34"/>
      <c r="D4755" s="10"/>
    </row>
    <row r="4756" spans="3:4" x14ac:dyDescent="0.25">
      <c r="C4756" s="34"/>
      <c r="D4756" s="10"/>
    </row>
    <row r="4757" spans="3:4" x14ac:dyDescent="0.25">
      <c r="C4757" s="34"/>
      <c r="D4757" s="10"/>
    </row>
    <row r="4758" spans="3:4" x14ac:dyDescent="0.25">
      <c r="C4758" s="34"/>
      <c r="D4758" s="10"/>
    </row>
    <row r="4759" spans="3:4" x14ac:dyDescent="0.25">
      <c r="C4759" s="34"/>
      <c r="D4759" s="10"/>
    </row>
    <row r="4760" spans="3:4" x14ac:dyDescent="0.25">
      <c r="C4760" s="34"/>
      <c r="D4760" s="10"/>
    </row>
    <row r="4761" spans="3:4" x14ac:dyDescent="0.25">
      <c r="C4761" s="34"/>
      <c r="D4761" s="10"/>
    </row>
    <row r="4762" spans="3:4" x14ac:dyDescent="0.25">
      <c r="C4762" s="34"/>
      <c r="D4762" s="10"/>
    </row>
    <row r="4763" spans="3:4" x14ac:dyDescent="0.25">
      <c r="C4763" s="34"/>
      <c r="D4763" s="10"/>
    </row>
    <row r="4764" spans="3:4" x14ac:dyDescent="0.25">
      <c r="C4764" s="34"/>
      <c r="D4764" s="10"/>
    </row>
    <row r="4765" spans="3:4" x14ac:dyDescent="0.25">
      <c r="C4765" s="34"/>
      <c r="D4765" s="10"/>
    </row>
    <row r="4766" spans="3:4" x14ac:dyDescent="0.25">
      <c r="C4766" s="34"/>
      <c r="D4766" s="10"/>
    </row>
    <row r="4767" spans="3:4" x14ac:dyDescent="0.25">
      <c r="C4767" s="34"/>
      <c r="D4767" s="10"/>
    </row>
    <row r="4768" spans="3:4" x14ac:dyDescent="0.25">
      <c r="C4768" s="34"/>
      <c r="D4768" s="10"/>
    </row>
    <row r="4769" spans="3:4" x14ac:dyDescent="0.25">
      <c r="C4769" s="34"/>
      <c r="D4769" s="10"/>
    </row>
    <row r="4770" spans="3:4" x14ac:dyDescent="0.25">
      <c r="C4770" s="34"/>
      <c r="D4770" s="10"/>
    </row>
    <row r="4771" spans="3:4" x14ac:dyDescent="0.25">
      <c r="C4771" s="34"/>
      <c r="D4771" s="10"/>
    </row>
    <row r="4772" spans="3:4" x14ac:dyDescent="0.25">
      <c r="C4772" s="34"/>
      <c r="D4772" s="10"/>
    </row>
    <row r="4773" spans="3:4" x14ac:dyDescent="0.25">
      <c r="C4773" s="34"/>
      <c r="D4773" s="10"/>
    </row>
    <row r="4774" spans="3:4" x14ac:dyDescent="0.25">
      <c r="C4774" s="34"/>
      <c r="D4774" s="10"/>
    </row>
    <row r="4775" spans="3:4" x14ac:dyDescent="0.25">
      <c r="C4775" s="34"/>
      <c r="D4775" s="10"/>
    </row>
    <row r="4776" spans="3:4" x14ac:dyDescent="0.25">
      <c r="C4776" s="34"/>
      <c r="D4776" s="10"/>
    </row>
    <row r="4777" spans="3:4" x14ac:dyDescent="0.25">
      <c r="C4777" s="34"/>
      <c r="D4777" s="10"/>
    </row>
    <row r="4778" spans="3:4" x14ac:dyDescent="0.25">
      <c r="C4778" s="34"/>
      <c r="D4778" s="10"/>
    </row>
    <row r="4779" spans="3:4" x14ac:dyDescent="0.25">
      <c r="C4779" s="34"/>
      <c r="D4779" s="10"/>
    </row>
    <row r="4780" spans="3:4" x14ac:dyDescent="0.25">
      <c r="C4780" s="34"/>
      <c r="D4780" s="10"/>
    </row>
    <row r="4781" spans="3:4" x14ac:dyDescent="0.25">
      <c r="C4781" s="34"/>
      <c r="D4781" s="10"/>
    </row>
    <row r="4782" spans="3:4" x14ac:dyDescent="0.25">
      <c r="C4782" s="34"/>
      <c r="D4782" s="10"/>
    </row>
    <row r="4783" spans="3:4" x14ac:dyDescent="0.25">
      <c r="C4783" s="34"/>
      <c r="D4783" s="10"/>
    </row>
    <row r="4784" spans="3:4" x14ac:dyDescent="0.25">
      <c r="C4784" s="34"/>
      <c r="D4784" s="10"/>
    </row>
    <row r="4785" spans="3:4" x14ac:dyDescent="0.25">
      <c r="C4785" s="34"/>
      <c r="D4785" s="10"/>
    </row>
    <row r="4786" spans="3:4" x14ac:dyDescent="0.25">
      <c r="C4786" s="34"/>
      <c r="D4786" s="10"/>
    </row>
    <row r="4787" spans="3:4" x14ac:dyDescent="0.25">
      <c r="C4787" s="34"/>
      <c r="D4787" s="10"/>
    </row>
    <row r="4788" spans="3:4" x14ac:dyDescent="0.25">
      <c r="C4788" s="34"/>
      <c r="D4788" s="10"/>
    </row>
    <row r="4789" spans="3:4" x14ac:dyDescent="0.25">
      <c r="C4789" s="34"/>
      <c r="D4789" s="10"/>
    </row>
    <row r="4790" spans="3:4" x14ac:dyDescent="0.25">
      <c r="C4790" s="34"/>
      <c r="D4790" s="10"/>
    </row>
    <row r="4791" spans="3:4" x14ac:dyDescent="0.25">
      <c r="C4791" s="34"/>
      <c r="D4791" s="10"/>
    </row>
    <row r="4792" spans="3:4" x14ac:dyDescent="0.25">
      <c r="C4792" s="34"/>
      <c r="D4792" s="10"/>
    </row>
    <row r="4793" spans="3:4" x14ac:dyDescent="0.25">
      <c r="C4793" s="34"/>
      <c r="D4793" s="10"/>
    </row>
    <row r="4794" spans="3:4" x14ac:dyDescent="0.25">
      <c r="C4794" s="34"/>
      <c r="D4794" s="10"/>
    </row>
    <row r="4795" spans="3:4" x14ac:dyDescent="0.25">
      <c r="C4795" s="34"/>
      <c r="D4795" s="10"/>
    </row>
    <row r="4796" spans="3:4" x14ac:dyDescent="0.25">
      <c r="C4796" s="34"/>
      <c r="D4796" s="10"/>
    </row>
    <row r="4797" spans="3:4" x14ac:dyDescent="0.25">
      <c r="C4797" s="34"/>
      <c r="D4797" s="10"/>
    </row>
    <row r="4798" spans="3:4" x14ac:dyDescent="0.25">
      <c r="C4798" s="34"/>
      <c r="D4798" s="10"/>
    </row>
    <row r="4799" spans="3:4" x14ac:dyDescent="0.25">
      <c r="C4799" s="34"/>
      <c r="D4799" s="10"/>
    </row>
    <row r="4800" spans="3:4" x14ac:dyDescent="0.25">
      <c r="C4800" s="34"/>
      <c r="D4800" s="10"/>
    </row>
    <row r="4801" spans="3:4" x14ac:dyDescent="0.25">
      <c r="C4801" s="34"/>
      <c r="D4801" s="10"/>
    </row>
    <row r="4802" spans="3:4" x14ac:dyDescent="0.25">
      <c r="C4802" s="34"/>
      <c r="D4802" s="10"/>
    </row>
    <row r="4803" spans="3:4" x14ac:dyDescent="0.25">
      <c r="C4803" s="34"/>
      <c r="D4803" s="10"/>
    </row>
    <row r="4804" spans="3:4" x14ac:dyDescent="0.25">
      <c r="C4804" s="34"/>
      <c r="D4804" s="10"/>
    </row>
    <row r="4805" spans="3:4" x14ac:dyDescent="0.25">
      <c r="C4805" s="34"/>
      <c r="D4805" s="10"/>
    </row>
    <row r="4806" spans="3:4" x14ac:dyDescent="0.25">
      <c r="C4806" s="34"/>
      <c r="D4806" s="10"/>
    </row>
    <row r="4807" spans="3:4" x14ac:dyDescent="0.25">
      <c r="C4807" s="34"/>
      <c r="D4807" s="10"/>
    </row>
    <row r="4808" spans="3:4" x14ac:dyDescent="0.25">
      <c r="C4808" s="34"/>
      <c r="D4808" s="10"/>
    </row>
    <row r="4809" spans="3:4" x14ac:dyDescent="0.25">
      <c r="C4809" s="34"/>
      <c r="D4809" s="10"/>
    </row>
    <row r="4810" spans="3:4" x14ac:dyDescent="0.25">
      <c r="C4810" s="34"/>
      <c r="D4810" s="10"/>
    </row>
    <row r="4811" spans="3:4" x14ac:dyDescent="0.25">
      <c r="C4811" s="34"/>
      <c r="D4811" s="10"/>
    </row>
    <row r="4812" spans="3:4" x14ac:dyDescent="0.25">
      <c r="C4812" s="34"/>
      <c r="D4812" s="10"/>
    </row>
    <row r="4813" spans="3:4" x14ac:dyDescent="0.25">
      <c r="C4813" s="34"/>
      <c r="D4813" s="10"/>
    </row>
    <row r="4814" spans="3:4" x14ac:dyDescent="0.25">
      <c r="C4814" s="34"/>
      <c r="D4814" s="10"/>
    </row>
    <row r="4815" spans="3:4" x14ac:dyDescent="0.25">
      <c r="C4815" s="34"/>
      <c r="D4815" s="10"/>
    </row>
    <row r="4816" spans="3:4" x14ac:dyDescent="0.25">
      <c r="C4816" s="34"/>
      <c r="D4816" s="10"/>
    </row>
    <row r="4817" spans="3:4" x14ac:dyDescent="0.25">
      <c r="C4817" s="34"/>
      <c r="D4817" s="10"/>
    </row>
    <row r="4818" spans="3:4" x14ac:dyDescent="0.25">
      <c r="C4818" s="34"/>
      <c r="D4818" s="10"/>
    </row>
    <row r="4819" spans="3:4" x14ac:dyDescent="0.25">
      <c r="C4819" s="34"/>
      <c r="D4819" s="10"/>
    </row>
    <row r="4820" spans="3:4" x14ac:dyDescent="0.25">
      <c r="C4820" s="34"/>
      <c r="D4820" s="10"/>
    </row>
    <row r="4821" spans="3:4" x14ac:dyDescent="0.25">
      <c r="C4821" s="34"/>
      <c r="D4821" s="10"/>
    </row>
    <row r="4822" spans="3:4" x14ac:dyDescent="0.25">
      <c r="C4822" s="34"/>
      <c r="D4822" s="10"/>
    </row>
    <row r="4823" spans="3:4" x14ac:dyDescent="0.25">
      <c r="C4823" s="34"/>
      <c r="D4823" s="10"/>
    </row>
    <row r="4824" spans="3:4" x14ac:dyDescent="0.25">
      <c r="C4824" s="34"/>
      <c r="D4824" s="10"/>
    </row>
    <row r="4825" spans="3:4" x14ac:dyDescent="0.25">
      <c r="C4825" s="34"/>
      <c r="D4825" s="10"/>
    </row>
    <row r="4826" spans="3:4" x14ac:dyDescent="0.25">
      <c r="C4826" s="34"/>
      <c r="D4826" s="10"/>
    </row>
    <row r="4827" spans="3:4" x14ac:dyDescent="0.25">
      <c r="C4827" s="34"/>
      <c r="D4827" s="10"/>
    </row>
    <row r="4828" spans="3:4" x14ac:dyDescent="0.25">
      <c r="C4828" s="34"/>
      <c r="D4828" s="10"/>
    </row>
    <row r="4829" spans="3:4" x14ac:dyDescent="0.25">
      <c r="C4829" s="34"/>
      <c r="D4829" s="10"/>
    </row>
    <row r="4830" spans="3:4" x14ac:dyDescent="0.25">
      <c r="C4830" s="34"/>
      <c r="D4830" s="10"/>
    </row>
    <row r="4831" spans="3:4" x14ac:dyDescent="0.25">
      <c r="C4831" s="34"/>
      <c r="D4831" s="10"/>
    </row>
    <row r="4832" spans="3:4" x14ac:dyDescent="0.25">
      <c r="C4832" s="34"/>
      <c r="D4832" s="10"/>
    </row>
    <row r="4833" spans="3:4" x14ac:dyDescent="0.25">
      <c r="C4833" s="34"/>
      <c r="D4833" s="10"/>
    </row>
    <row r="4834" spans="3:4" x14ac:dyDescent="0.25">
      <c r="C4834" s="34"/>
      <c r="D4834" s="10"/>
    </row>
    <row r="4835" spans="3:4" x14ac:dyDescent="0.25">
      <c r="C4835" s="34"/>
      <c r="D4835" s="10"/>
    </row>
    <row r="4836" spans="3:4" x14ac:dyDescent="0.25">
      <c r="C4836" s="34"/>
      <c r="D4836" s="10"/>
    </row>
    <row r="4837" spans="3:4" x14ac:dyDescent="0.25">
      <c r="C4837" s="34"/>
      <c r="D4837" s="10"/>
    </row>
    <row r="4838" spans="3:4" x14ac:dyDescent="0.25">
      <c r="C4838" s="34"/>
      <c r="D4838" s="10"/>
    </row>
    <row r="4839" spans="3:4" x14ac:dyDescent="0.25">
      <c r="C4839" s="34"/>
      <c r="D4839" s="10"/>
    </row>
    <row r="4840" spans="3:4" x14ac:dyDescent="0.25">
      <c r="C4840" s="34"/>
      <c r="D4840" s="10"/>
    </row>
    <row r="4841" spans="3:4" x14ac:dyDescent="0.25">
      <c r="C4841" s="34"/>
      <c r="D4841" s="10"/>
    </row>
    <row r="4842" spans="3:4" x14ac:dyDescent="0.25">
      <c r="C4842" s="34"/>
      <c r="D4842" s="10"/>
    </row>
    <row r="4843" spans="3:4" x14ac:dyDescent="0.25">
      <c r="C4843" s="34"/>
      <c r="D4843" s="10"/>
    </row>
    <row r="4844" spans="3:4" x14ac:dyDescent="0.25">
      <c r="C4844" s="34"/>
      <c r="D4844" s="10"/>
    </row>
    <row r="4845" spans="3:4" x14ac:dyDescent="0.25">
      <c r="C4845" s="34"/>
      <c r="D4845" s="10"/>
    </row>
    <row r="4846" spans="3:4" x14ac:dyDescent="0.25">
      <c r="C4846" s="34"/>
      <c r="D4846" s="10"/>
    </row>
    <row r="4847" spans="3:4" x14ac:dyDescent="0.25">
      <c r="C4847" s="34"/>
      <c r="D4847" s="10"/>
    </row>
    <row r="4848" spans="3:4" x14ac:dyDescent="0.25">
      <c r="C4848" s="34"/>
      <c r="D4848" s="10"/>
    </row>
    <row r="4849" spans="3:4" x14ac:dyDescent="0.25">
      <c r="C4849" s="34"/>
      <c r="D4849" s="10"/>
    </row>
    <row r="4850" spans="3:4" x14ac:dyDescent="0.25">
      <c r="C4850" s="34"/>
      <c r="D4850" s="10"/>
    </row>
    <row r="4851" spans="3:4" x14ac:dyDescent="0.25">
      <c r="C4851" s="34"/>
      <c r="D4851" s="10"/>
    </row>
    <row r="4852" spans="3:4" x14ac:dyDescent="0.25">
      <c r="C4852" s="34"/>
      <c r="D4852" s="10"/>
    </row>
    <row r="4853" spans="3:4" x14ac:dyDescent="0.25">
      <c r="C4853" s="34"/>
      <c r="D4853" s="10"/>
    </row>
    <row r="4854" spans="3:4" x14ac:dyDescent="0.25">
      <c r="C4854" s="34"/>
      <c r="D4854" s="10"/>
    </row>
    <row r="4855" spans="3:4" x14ac:dyDescent="0.25">
      <c r="C4855" s="34"/>
      <c r="D4855" s="10"/>
    </row>
    <row r="4856" spans="3:4" x14ac:dyDescent="0.25">
      <c r="C4856" s="34"/>
      <c r="D4856" s="10"/>
    </row>
    <row r="4857" spans="3:4" x14ac:dyDescent="0.25">
      <c r="C4857" s="34"/>
      <c r="D4857" s="10"/>
    </row>
    <row r="4858" spans="3:4" x14ac:dyDescent="0.25">
      <c r="C4858" s="34"/>
      <c r="D4858" s="10"/>
    </row>
    <row r="4859" spans="3:4" x14ac:dyDescent="0.25">
      <c r="C4859" s="34"/>
      <c r="D4859" s="10"/>
    </row>
    <row r="4860" spans="3:4" x14ac:dyDescent="0.25">
      <c r="C4860" s="34"/>
      <c r="D4860" s="10"/>
    </row>
    <row r="4861" spans="3:4" x14ac:dyDescent="0.25">
      <c r="C4861" s="34"/>
      <c r="D4861" s="10"/>
    </row>
    <row r="4862" spans="3:4" x14ac:dyDescent="0.25">
      <c r="C4862" s="34"/>
      <c r="D4862" s="10"/>
    </row>
    <row r="4863" spans="3:4" x14ac:dyDescent="0.25">
      <c r="C4863" s="34"/>
      <c r="D4863" s="10"/>
    </row>
    <row r="4864" spans="3:4" x14ac:dyDescent="0.25">
      <c r="C4864" s="34"/>
      <c r="D4864" s="10"/>
    </row>
    <row r="4865" spans="3:4" x14ac:dyDescent="0.25">
      <c r="C4865" s="34"/>
      <c r="D4865" s="10"/>
    </row>
    <row r="4866" spans="3:4" x14ac:dyDescent="0.25">
      <c r="C4866" s="34"/>
      <c r="D4866" s="10"/>
    </row>
    <row r="4867" spans="3:4" x14ac:dyDescent="0.25">
      <c r="C4867" s="34"/>
      <c r="D4867" s="10"/>
    </row>
    <row r="4868" spans="3:4" x14ac:dyDescent="0.25">
      <c r="C4868" s="34"/>
      <c r="D4868" s="10"/>
    </row>
    <row r="4869" spans="3:4" x14ac:dyDescent="0.25">
      <c r="C4869" s="34"/>
      <c r="D4869" s="10"/>
    </row>
    <row r="4870" spans="3:4" x14ac:dyDescent="0.25">
      <c r="C4870" s="34"/>
      <c r="D4870" s="10"/>
    </row>
    <row r="4871" spans="3:4" x14ac:dyDescent="0.25">
      <c r="C4871" s="34"/>
      <c r="D4871" s="10"/>
    </row>
    <row r="4872" spans="3:4" x14ac:dyDescent="0.25">
      <c r="C4872" s="34"/>
      <c r="D4872" s="10"/>
    </row>
    <row r="4873" spans="3:4" x14ac:dyDescent="0.25">
      <c r="C4873" s="34"/>
      <c r="D4873" s="10"/>
    </row>
    <row r="4874" spans="3:4" x14ac:dyDescent="0.25">
      <c r="C4874" s="34"/>
      <c r="D4874" s="10"/>
    </row>
    <row r="4875" spans="3:4" x14ac:dyDescent="0.25">
      <c r="C4875" s="34"/>
      <c r="D4875" s="10"/>
    </row>
    <row r="4876" spans="3:4" x14ac:dyDescent="0.25">
      <c r="C4876" s="34"/>
      <c r="D4876" s="10"/>
    </row>
    <row r="4877" spans="3:4" x14ac:dyDescent="0.25">
      <c r="C4877" s="34"/>
      <c r="D4877" s="10"/>
    </row>
    <row r="4878" spans="3:4" x14ac:dyDescent="0.25">
      <c r="C4878" s="34"/>
      <c r="D4878" s="10"/>
    </row>
    <row r="4879" spans="3:4" x14ac:dyDescent="0.25">
      <c r="C4879" s="34"/>
      <c r="D4879" s="10"/>
    </row>
    <row r="4880" spans="3:4" x14ac:dyDescent="0.25">
      <c r="C4880" s="34"/>
      <c r="D4880" s="10"/>
    </row>
    <row r="4881" spans="3:4" x14ac:dyDescent="0.25">
      <c r="C4881" s="34"/>
      <c r="D4881" s="10"/>
    </row>
    <row r="4882" spans="3:4" x14ac:dyDescent="0.25">
      <c r="C4882" s="34"/>
      <c r="D4882" s="10"/>
    </row>
    <row r="4883" spans="3:4" x14ac:dyDescent="0.25">
      <c r="C4883" s="34"/>
      <c r="D4883" s="10"/>
    </row>
    <row r="4884" spans="3:4" x14ac:dyDescent="0.25">
      <c r="C4884" s="34"/>
      <c r="D4884" s="10"/>
    </row>
    <row r="4885" spans="3:4" x14ac:dyDescent="0.25">
      <c r="C4885" s="34"/>
      <c r="D4885" s="10"/>
    </row>
    <row r="4886" spans="3:4" x14ac:dyDescent="0.25">
      <c r="C4886" s="34"/>
      <c r="D4886" s="10"/>
    </row>
    <row r="4887" spans="3:4" x14ac:dyDescent="0.25">
      <c r="C4887" s="34"/>
      <c r="D4887" s="10"/>
    </row>
    <row r="4888" spans="3:4" x14ac:dyDescent="0.25">
      <c r="C4888" s="34"/>
      <c r="D4888" s="10"/>
    </row>
    <row r="4889" spans="3:4" x14ac:dyDescent="0.25">
      <c r="C4889" s="34"/>
      <c r="D4889" s="10"/>
    </row>
    <row r="4890" spans="3:4" x14ac:dyDescent="0.25">
      <c r="C4890" s="34"/>
      <c r="D4890" s="10"/>
    </row>
    <row r="4891" spans="3:4" x14ac:dyDescent="0.25">
      <c r="C4891" s="34"/>
      <c r="D4891" s="10"/>
    </row>
    <row r="4892" spans="3:4" x14ac:dyDescent="0.25">
      <c r="C4892" s="34"/>
      <c r="D4892" s="10"/>
    </row>
    <row r="4893" spans="3:4" x14ac:dyDescent="0.25">
      <c r="C4893" s="34"/>
      <c r="D4893" s="10"/>
    </row>
    <row r="4894" spans="3:4" x14ac:dyDescent="0.25">
      <c r="C4894" s="34"/>
      <c r="D4894" s="10"/>
    </row>
    <row r="4895" spans="3:4" x14ac:dyDescent="0.25">
      <c r="C4895" s="34"/>
      <c r="D4895" s="10"/>
    </row>
    <row r="4896" spans="3:4" x14ac:dyDescent="0.25">
      <c r="C4896" s="34"/>
      <c r="D4896" s="10"/>
    </row>
    <row r="4897" spans="3:4" x14ac:dyDescent="0.25">
      <c r="C4897" s="34"/>
      <c r="D4897" s="10"/>
    </row>
    <row r="4898" spans="3:4" x14ac:dyDescent="0.25">
      <c r="C4898" s="34"/>
      <c r="D4898" s="10"/>
    </row>
    <row r="4899" spans="3:4" x14ac:dyDescent="0.25">
      <c r="C4899" s="34"/>
      <c r="D4899" s="10"/>
    </row>
    <row r="4900" spans="3:4" x14ac:dyDescent="0.25">
      <c r="C4900" s="34"/>
      <c r="D4900" s="10"/>
    </row>
    <row r="4901" spans="3:4" x14ac:dyDescent="0.25">
      <c r="C4901" s="34"/>
      <c r="D4901" s="10"/>
    </row>
    <row r="4902" spans="3:4" x14ac:dyDescent="0.25">
      <c r="C4902" s="34"/>
      <c r="D4902" s="10"/>
    </row>
    <row r="4903" spans="3:4" x14ac:dyDescent="0.25">
      <c r="C4903" s="34"/>
      <c r="D4903" s="10"/>
    </row>
    <row r="4904" spans="3:4" x14ac:dyDescent="0.25">
      <c r="C4904" s="34"/>
      <c r="D4904" s="10"/>
    </row>
    <row r="4905" spans="3:4" x14ac:dyDescent="0.25">
      <c r="C4905" s="34"/>
      <c r="D4905" s="10"/>
    </row>
    <row r="4906" spans="3:4" x14ac:dyDescent="0.25">
      <c r="C4906" s="34"/>
      <c r="D4906" s="10"/>
    </row>
    <row r="4907" spans="3:4" x14ac:dyDescent="0.25">
      <c r="C4907" s="34"/>
      <c r="D4907" s="10"/>
    </row>
    <row r="4908" spans="3:4" x14ac:dyDescent="0.25">
      <c r="C4908" s="34"/>
      <c r="D4908" s="10"/>
    </row>
    <row r="4909" spans="3:4" x14ac:dyDescent="0.25">
      <c r="C4909" s="34"/>
      <c r="D4909" s="10"/>
    </row>
    <row r="4910" spans="3:4" x14ac:dyDescent="0.25">
      <c r="C4910" s="34"/>
      <c r="D4910" s="10"/>
    </row>
    <row r="4911" spans="3:4" x14ac:dyDescent="0.25">
      <c r="C4911" s="34"/>
      <c r="D4911" s="10"/>
    </row>
    <row r="4912" spans="3:4" x14ac:dyDescent="0.25">
      <c r="C4912" s="34"/>
      <c r="D4912" s="10"/>
    </row>
    <row r="4913" spans="3:4" x14ac:dyDescent="0.25">
      <c r="C4913" s="34"/>
      <c r="D4913" s="10"/>
    </row>
    <row r="4914" spans="3:4" x14ac:dyDescent="0.25">
      <c r="C4914" s="34"/>
      <c r="D4914" s="10"/>
    </row>
    <row r="4915" spans="3:4" x14ac:dyDescent="0.25">
      <c r="C4915" s="34"/>
      <c r="D4915" s="10"/>
    </row>
    <row r="4916" spans="3:4" x14ac:dyDescent="0.25">
      <c r="C4916" s="34"/>
      <c r="D4916" s="10"/>
    </row>
    <row r="4917" spans="3:4" x14ac:dyDescent="0.25">
      <c r="C4917" s="34"/>
      <c r="D4917" s="10"/>
    </row>
    <row r="4918" spans="3:4" x14ac:dyDescent="0.25">
      <c r="C4918" s="34"/>
      <c r="D4918" s="10"/>
    </row>
    <row r="4919" spans="3:4" x14ac:dyDescent="0.25">
      <c r="C4919" s="34"/>
      <c r="D4919" s="10"/>
    </row>
    <row r="4920" spans="3:4" x14ac:dyDescent="0.25">
      <c r="C4920" s="34"/>
      <c r="D4920" s="10"/>
    </row>
    <row r="4921" spans="3:4" x14ac:dyDescent="0.25">
      <c r="C4921" s="34"/>
      <c r="D4921" s="10"/>
    </row>
    <row r="4922" spans="3:4" x14ac:dyDescent="0.25">
      <c r="C4922" s="34"/>
      <c r="D4922" s="10"/>
    </row>
    <row r="4923" spans="3:4" x14ac:dyDescent="0.25">
      <c r="C4923" s="34"/>
      <c r="D4923" s="10"/>
    </row>
    <row r="4924" spans="3:4" x14ac:dyDescent="0.25">
      <c r="C4924" s="34"/>
      <c r="D4924" s="10"/>
    </row>
    <row r="4925" spans="3:4" x14ac:dyDescent="0.25">
      <c r="C4925" s="34"/>
      <c r="D4925" s="10"/>
    </row>
    <row r="4926" spans="3:4" x14ac:dyDescent="0.25">
      <c r="C4926" s="34"/>
      <c r="D4926" s="10"/>
    </row>
    <row r="4927" spans="3:4" x14ac:dyDescent="0.25">
      <c r="C4927" s="34"/>
      <c r="D4927" s="10"/>
    </row>
    <row r="4928" spans="3:4" x14ac:dyDescent="0.25">
      <c r="C4928" s="34"/>
      <c r="D4928" s="10"/>
    </row>
    <row r="4929" spans="3:4" x14ac:dyDescent="0.25">
      <c r="C4929" s="34"/>
      <c r="D4929" s="10"/>
    </row>
    <row r="4930" spans="3:4" x14ac:dyDescent="0.25">
      <c r="C4930" s="34"/>
      <c r="D4930" s="10"/>
    </row>
    <row r="4931" spans="3:4" x14ac:dyDescent="0.25">
      <c r="C4931" s="34"/>
      <c r="D4931" s="10"/>
    </row>
    <row r="4932" spans="3:4" x14ac:dyDescent="0.25">
      <c r="C4932" s="34"/>
      <c r="D4932" s="10"/>
    </row>
    <row r="4933" spans="3:4" x14ac:dyDescent="0.25">
      <c r="C4933" s="34"/>
      <c r="D4933" s="10"/>
    </row>
    <row r="4934" spans="3:4" x14ac:dyDescent="0.25">
      <c r="C4934" s="34"/>
      <c r="D4934" s="10"/>
    </row>
    <row r="4935" spans="3:4" x14ac:dyDescent="0.25">
      <c r="C4935" s="34"/>
      <c r="D4935" s="10"/>
    </row>
    <row r="4936" spans="3:4" x14ac:dyDescent="0.25">
      <c r="C4936" s="34"/>
      <c r="D4936" s="10"/>
    </row>
    <row r="4937" spans="3:4" x14ac:dyDescent="0.25">
      <c r="C4937" s="34"/>
      <c r="D4937" s="10"/>
    </row>
    <row r="4938" spans="3:4" x14ac:dyDescent="0.25">
      <c r="C4938" s="34"/>
      <c r="D4938" s="10"/>
    </row>
    <row r="4939" spans="3:4" x14ac:dyDescent="0.25">
      <c r="C4939" s="34"/>
      <c r="D4939" s="10"/>
    </row>
    <row r="4940" spans="3:4" x14ac:dyDescent="0.25">
      <c r="C4940" s="34"/>
      <c r="D4940" s="10"/>
    </row>
    <row r="4941" spans="3:4" x14ac:dyDescent="0.25">
      <c r="C4941" s="34"/>
      <c r="D4941" s="10"/>
    </row>
    <row r="4942" spans="3:4" x14ac:dyDescent="0.25">
      <c r="C4942" s="34"/>
      <c r="D4942" s="10"/>
    </row>
    <row r="4943" spans="3:4" x14ac:dyDescent="0.25">
      <c r="C4943" s="34"/>
      <c r="D4943" s="10"/>
    </row>
    <row r="4944" spans="3:4" x14ac:dyDescent="0.25">
      <c r="C4944" s="34"/>
      <c r="D4944" s="10"/>
    </row>
    <row r="4945" spans="3:4" x14ac:dyDescent="0.25">
      <c r="C4945" s="34"/>
      <c r="D4945" s="10"/>
    </row>
    <row r="4946" spans="3:4" x14ac:dyDescent="0.25">
      <c r="C4946" s="34"/>
      <c r="D4946" s="10"/>
    </row>
    <row r="4947" spans="3:4" x14ac:dyDescent="0.25">
      <c r="C4947" s="34"/>
      <c r="D4947" s="10"/>
    </row>
    <row r="4948" spans="3:4" x14ac:dyDescent="0.25">
      <c r="C4948" s="34"/>
      <c r="D4948" s="10"/>
    </row>
    <row r="4949" spans="3:4" x14ac:dyDescent="0.25">
      <c r="C4949" s="34"/>
      <c r="D4949" s="10"/>
    </row>
    <row r="4950" spans="3:4" x14ac:dyDescent="0.25">
      <c r="C4950" s="34"/>
      <c r="D4950" s="10"/>
    </row>
    <row r="4951" spans="3:4" x14ac:dyDescent="0.25">
      <c r="C4951" s="34"/>
      <c r="D4951" s="10"/>
    </row>
    <row r="4952" spans="3:4" x14ac:dyDescent="0.25">
      <c r="C4952" s="34"/>
      <c r="D4952" s="10"/>
    </row>
    <row r="4953" spans="3:4" x14ac:dyDescent="0.25">
      <c r="C4953" s="34"/>
      <c r="D4953" s="10"/>
    </row>
    <row r="4954" spans="3:4" x14ac:dyDescent="0.25">
      <c r="C4954" s="34"/>
      <c r="D4954" s="10"/>
    </row>
    <row r="4955" spans="3:4" x14ac:dyDescent="0.25">
      <c r="C4955" s="34"/>
      <c r="D4955" s="10"/>
    </row>
    <row r="4956" spans="3:4" x14ac:dyDescent="0.25">
      <c r="C4956" s="34"/>
      <c r="D4956" s="10"/>
    </row>
    <row r="4957" spans="3:4" x14ac:dyDescent="0.25">
      <c r="C4957" s="34"/>
      <c r="D4957" s="10"/>
    </row>
    <row r="4958" spans="3:4" x14ac:dyDescent="0.25">
      <c r="C4958" s="34"/>
      <c r="D4958" s="10"/>
    </row>
    <row r="4959" spans="3:4" x14ac:dyDescent="0.25">
      <c r="C4959" s="34"/>
      <c r="D4959" s="10"/>
    </row>
    <row r="4960" spans="3:4" x14ac:dyDescent="0.25">
      <c r="C4960" s="34"/>
      <c r="D4960" s="10"/>
    </row>
    <row r="4961" spans="3:4" x14ac:dyDescent="0.25">
      <c r="C4961" s="34"/>
      <c r="D4961" s="10"/>
    </row>
    <row r="4962" spans="3:4" x14ac:dyDescent="0.25">
      <c r="C4962" s="34"/>
      <c r="D4962" s="10"/>
    </row>
    <row r="4963" spans="3:4" x14ac:dyDescent="0.25">
      <c r="C4963" s="34"/>
      <c r="D4963" s="10"/>
    </row>
    <row r="4964" spans="3:4" x14ac:dyDescent="0.25">
      <c r="C4964" s="34"/>
      <c r="D4964" s="10"/>
    </row>
    <row r="4965" spans="3:4" x14ac:dyDescent="0.25">
      <c r="C4965" s="34"/>
      <c r="D4965" s="10"/>
    </row>
    <row r="4966" spans="3:4" x14ac:dyDescent="0.25">
      <c r="C4966" s="34"/>
      <c r="D4966" s="10"/>
    </row>
    <row r="4967" spans="3:4" x14ac:dyDescent="0.25">
      <c r="C4967" s="34"/>
      <c r="D4967" s="10"/>
    </row>
    <row r="4968" spans="3:4" x14ac:dyDescent="0.25">
      <c r="C4968" s="34"/>
      <c r="D4968" s="10"/>
    </row>
    <row r="4969" spans="3:4" x14ac:dyDescent="0.25">
      <c r="C4969" s="34"/>
      <c r="D4969" s="10"/>
    </row>
    <row r="4970" spans="3:4" x14ac:dyDescent="0.25">
      <c r="C4970" s="34"/>
      <c r="D4970" s="10"/>
    </row>
    <row r="4971" spans="3:4" x14ac:dyDescent="0.25">
      <c r="C4971" s="34"/>
      <c r="D4971" s="10"/>
    </row>
    <row r="4972" spans="3:4" x14ac:dyDescent="0.25">
      <c r="C4972" s="34"/>
      <c r="D4972" s="10"/>
    </row>
    <row r="4973" spans="3:4" x14ac:dyDescent="0.25">
      <c r="C4973" s="34"/>
      <c r="D4973" s="10"/>
    </row>
    <row r="4974" spans="3:4" x14ac:dyDescent="0.25">
      <c r="C4974" s="34"/>
      <c r="D4974" s="10"/>
    </row>
    <row r="4975" spans="3:4" x14ac:dyDescent="0.25">
      <c r="C4975" s="34"/>
      <c r="D4975" s="10"/>
    </row>
    <row r="4976" spans="3:4" x14ac:dyDescent="0.25">
      <c r="C4976" s="34"/>
      <c r="D4976" s="10"/>
    </row>
    <row r="4977" spans="3:4" x14ac:dyDescent="0.25">
      <c r="C4977" s="34"/>
      <c r="D4977" s="10"/>
    </row>
    <row r="4978" spans="3:4" x14ac:dyDescent="0.25">
      <c r="C4978" s="34"/>
      <c r="D4978" s="10"/>
    </row>
    <row r="4979" spans="3:4" x14ac:dyDescent="0.25">
      <c r="C4979" s="34"/>
      <c r="D4979" s="10"/>
    </row>
    <row r="4980" spans="3:4" x14ac:dyDescent="0.25">
      <c r="C4980" s="34"/>
      <c r="D4980" s="10"/>
    </row>
    <row r="4981" spans="3:4" x14ac:dyDescent="0.25">
      <c r="C4981" s="34"/>
      <c r="D4981" s="10"/>
    </row>
    <row r="4982" spans="3:4" x14ac:dyDescent="0.25">
      <c r="C4982" s="34"/>
      <c r="D4982" s="10"/>
    </row>
    <row r="4983" spans="3:4" x14ac:dyDescent="0.25">
      <c r="C4983" s="34"/>
      <c r="D4983" s="10"/>
    </row>
    <row r="4984" spans="3:4" x14ac:dyDescent="0.25">
      <c r="C4984" s="34"/>
      <c r="D4984" s="10"/>
    </row>
    <row r="4985" spans="3:4" x14ac:dyDescent="0.25">
      <c r="C4985" s="34"/>
      <c r="D4985" s="10"/>
    </row>
    <row r="4986" spans="3:4" x14ac:dyDescent="0.25">
      <c r="C4986" s="34"/>
      <c r="D4986" s="10"/>
    </row>
    <row r="4987" spans="3:4" x14ac:dyDescent="0.25">
      <c r="C4987" s="34"/>
      <c r="D4987" s="10"/>
    </row>
    <row r="4988" spans="3:4" x14ac:dyDescent="0.25">
      <c r="C4988" s="34"/>
      <c r="D4988" s="10"/>
    </row>
    <row r="4989" spans="3:4" x14ac:dyDescent="0.25">
      <c r="C4989" s="34"/>
      <c r="D4989" s="10"/>
    </row>
    <row r="4990" spans="3:4" x14ac:dyDescent="0.25">
      <c r="C4990" s="34"/>
      <c r="D4990" s="10"/>
    </row>
    <row r="4991" spans="3:4" x14ac:dyDescent="0.25">
      <c r="C4991" s="34"/>
      <c r="D4991" s="10"/>
    </row>
    <row r="4992" spans="3:4" x14ac:dyDescent="0.25">
      <c r="C4992" s="34"/>
      <c r="D4992" s="10"/>
    </row>
    <row r="4993" spans="3:4" x14ac:dyDescent="0.25">
      <c r="C4993" s="34"/>
      <c r="D4993" s="10"/>
    </row>
    <row r="4994" spans="3:4" x14ac:dyDescent="0.25">
      <c r="C4994" s="34"/>
      <c r="D4994" s="10"/>
    </row>
    <row r="4995" spans="3:4" x14ac:dyDescent="0.25">
      <c r="C4995" s="34"/>
      <c r="D4995" s="10"/>
    </row>
    <row r="4996" spans="3:4" x14ac:dyDescent="0.25">
      <c r="C4996" s="34"/>
      <c r="D4996" s="10"/>
    </row>
    <row r="4997" spans="3:4" x14ac:dyDescent="0.25">
      <c r="C4997" s="34"/>
      <c r="D4997" s="10"/>
    </row>
    <row r="4998" spans="3:4" x14ac:dyDescent="0.25">
      <c r="C4998" s="34"/>
      <c r="D4998" s="10"/>
    </row>
    <row r="4999" spans="3:4" x14ac:dyDescent="0.25">
      <c r="C4999" s="34"/>
      <c r="D4999" s="10"/>
    </row>
    <row r="5000" spans="3:4" x14ac:dyDescent="0.25">
      <c r="C5000" s="34"/>
      <c r="D5000" s="10"/>
    </row>
    <row r="5001" spans="3:4" x14ac:dyDescent="0.25">
      <c r="C5001" s="34"/>
      <c r="D5001" s="10"/>
    </row>
    <row r="5002" spans="3:4" x14ac:dyDescent="0.25">
      <c r="C5002" s="34"/>
      <c r="D5002" s="10"/>
    </row>
    <row r="5003" spans="3:4" x14ac:dyDescent="0.25">
      <c r="C5003" s="34"/>
      <c r="D5003" s="10"/>
    </row>
    <row r="5004" spans="3:4" x14ac:dyDescent="0.25">
      <c r="C5004" s="34"/>
      <c r="D5004" s="10"/>
    </row>
    <row r="5005" spans="3:4" x14ac:dyDescent="0.25">
      <c r="C5005" s="34"/>
      <c r="D5005" s="10"/>
    </row>
    <row r="5006" spans="3:4" x14ac:dyDescent="0.25">
      <c r="C5006" s="34"/>
      <c r="D5006" s="10"/>
    </row>
    <row r="5007" spans="3:4" x14ac:dyDescent="0.25">
      <c r="C5007" s="34"/>
      <c r="D5007" s="10"/>
    </row>
    <row r="5008" spans="3:4" x14ac:dyDescent="0.25">
      <c r="C5008" s="34"/>
      <c r="D5008" s="10"/>
    </row>
    <row r="5009" spans="3:4" x14ac:dyDescent="0.25">
      <c r="C5009" s="34"/>
      <c r="D5009" s="10"/>
    </row>
    <row r="5010" spans="3:4" x14ac:dyDescent="0.25">
      <c r="C5010" s="34"/>
      <c r="D5010" s="10"/>
    </row>
    <row r="5011" spans="3:4" x14ac:dyDescent="0.25">
      <c r="C5011" s="34"/>
      <c r="D5011" s="10"/>
    </row>
    <row r="5012" spans="3:4" x14ac:dyDescent="0.25">
      <c r="C5012" s="34"/>
      <c r="D5012" s="10"/>
    </row>
    <row r="5013" spans="3:4" x14ac:dyDescent="0.25">
      <c r="C5013" s="34"/>
      <c r="D5013" s="10"/>
    </row>
    <row r="5014" spans="3:4" x14ac:dyDescent="0.25">
      <c r="C5014" s="34"/>
      <c r="D5014" s="10"/>
    </row>
    <row r="5015" spans="3:4" x14ac:dyDescent="0.25">
      <c r="C5015" s="34"/>
      <c r="D5015" s="10"/>
    </row>
    <row r="5016" spans="3:4" x14ac:dyDescent="0.25">
      <c r="C5016" s="34"/>
      <c r="D5016" s="10"/>
    </row>
    <row r="5017" spans="3:4" x14ac:dyDescent="0.25">
      <c r="C5017" s="34"/>
      <c r="D5017" s="10"/>
    </row>
    <row r="5018" spans="3:4" x14ac:dyDescent="0.25">
      <c r="C5018" s="34"/>
      <c r="D5018" s="10"/>
    </row>
    <row r="5019" spans="3:4" x14ac:dyDescent="0.25">
      <c r="C5019" s="34"/>
      <c r="D5019" s="10"/>
    </row>
    <row r="5020" spans="3:4" x14ac:dyDescent="0.25">
      <c r="C5020" s="34"/>
      <c r="D5020" s="10"/>
    </row>
    <row r="5021" spans="3:4" x14ac:dyDescent="0.25">
      <c r="C5021" s="34"/>
      <c r="D5021" s="10"/>
    </row>
    <row r="5022" spans="3:4" x14ac:dyDescent="0.25">
      <c r="C5022" s="34"/>
      <c r="D5022" s="10"/>
    </row>
    <row r="5023" spans="3:4" x14ac:dyDescent="0.25">
      <c r="C5023" s="34"/>
      <c r="D5023" s="10"/>
    </row>
    <row r="5024" spans="3:4" x14ac:dyDescent="0.25">
      <c r="C5024" s="34"/>
      <c r="D5024" s="10"/>
    </row>
    <row r="5025" spans="3:4" x14ac:dyDescent="0.25">
      <c r="C5025" s="34"/>
      <c r="D5025" s="10"/>
    </row>
    <row r="5026" spans="3:4" x14ac:dyDescent="0.25">
      <c r="C5026" s="34"/>
      <c r="D5026" s="10"/>
    </row>
    <row r="5027" spans="3:4" x14ac:dyDescent="0.25">
      <c r="C5027" s="34"/>
      <c r="D5027" s="10"/>
    </row>
    <row r="5028" spans="3:4" x14ac:dyDescent="0.25">
      <c r="C5028" s="34"/>
      <c r="D5028" s="10"/>
    </row>
    <row r="5029" spans="3:4" x14ac:dyDescent="0.25">
      <c r="C5029" s="34"/>
      <c r="D5029" s="10"/>
    </row>
    <row r="5030" spans="3:4" x14ac:dyDescent="0.25">
      <c r="C5030" s="34"/>
      <c r="D5030" s="10"/>
    </row>
    <row r="5031" spans="3:4" x14ac:dyDescent="0.25">
      <c r="C5031" s="34"/>
      <c r="D5031" s="10"/>
    </row>
    <row r="5032" spans="3:4" x14ac:dyDescent="0.25">
      <c r="C5032" s="34"/>
      <c r="D5032" s="10"/>
    </row>
    <row r="5033" spans="3:4" x14ac:dyDescent="0.25">
      <c r="C5033" s="34"/>
      <c r="D5033" s="10"/>
    </row>
    <row r="5034" spans="3:4" x14ac:dyDescent="0.25">
      <c r="C5034" s="34"/>
      <c r="D5034" s="10"/>
    </row>
    <row r="5035" spans="3:4" x14ac:dyDescent="0.25">
      <c r="C5035" s="34"/>
      <c r="D5035" s="10"/>
    </row>
    <row r="5036" spans="3:4" x14ac:dyDescent="0.25">
      <c r="C5036" s="34"/>
      <c r="D5036" s="10"/>
    </row>
    <row r="5037" spans="3:4" x14ac:dyDescent="0.25">
      <c r="C5037" s="34"/>
      <c r="D5037" s="10"/>
    </row>
    <row r="5038" spans="3:4" x14ac:dyDescent="0.25">
      <c r="C5038" s="34"/>
      <c r="D5038" s="10"/>
    </row>
    <row r="5039" spans="3:4" x14ac:dyDescent="0.25">
      <c r="C5039" s="34"/>
      <c r="D5039" s="10"/>
    </row>
    <row r="5040" spans="3:4" x14ac:dyDescent="0.25">
      <c r="C5040" s="34"/>
      <c r="D5040" s="10"/>
    </row>
    <row r="5041" spans="3:4" x14ac:dyDescent="0.25">
      <c r="C5041" s="34"/>
      <c r="D5041" s="10"/>
    </row>
    <row r="5042" spans="3:4" x14ac:dyDescent="0.25">
      <c r="C5042" s="34"/>
      <c r="D5042" s="10"/>
    </row>
    <row r="5043" spans="3:4" x14ac:dyDescent="0.25">
      <c r="C5043" s="34"/>
      <c r="D5043" s="10"/>
    </row>
    <row r="5044" spans="3:4" x14ac:dyDescent="0.25">
      <c r="C5044" s="34"/>
      <c r="D5044" s="10"/>
    </row>
    <row r="5045" spans="3:4" x14ac:dyDescent="0.25">
      <c r="C5045" s="34"/>
      <c r="D5045" s="10"/>
    </row>
    <row r="5046" spans="3:4" x14ac:dyDescent="0.25">
      <c r="C5046" s="34"/>
      <c r="D5046" s="10"/>
    </row>
    <row r="5047" spans="3:4" x14ac:dyDescent="0.25">
      <c r="C5047" s="34"/>
      <c r="D5047" s="10"/>
    </row>
    <row r="5048" spans="3:4" x14ac:dyDescent="0.25">
      <c r="C5048" s="34"/>
      <c r="D5048" s="10"/>
    </row>
    <row r="5049" spans="3:4" x14ac:dyDescent="0.25">
      <c r="C5049" s="34"/>
      <c r="D5049" s="10"/>
    </row>
    <row r="5050" spans="3:4" x14ac:dyDescent="0.25">
      <c r="C5050" s="34"/>
      <c r="D5050" s="10"/>
    </row>
    <row r="5051" spans="3:4" x14ac:dyDescent="0.25">
      <c r="C5051" s="34"/>
      <c r="D5051" s="10"/>
    </row>
    <row r="5052" spans="3:4" x14ac:dyDescent="0.25">
      <c r="C5052" s="34"/>
      <c r="D5052" s="10"/>
    </row>
    <row r="5053" spans="3:4" x14ac:dyDescent="0.25">
      <c r="C5053" s="34"/>
      <c r="D5053" s="10"/>
    </row>
    <row r="5054" spans="3:4" x14ac:dyDescent="0.25">
      <c r="C5054" s="34"/>
      <c r="D5054" s="10"/>
    </row>
    <row r="5055" spans="3:4" x14ac:dyDescent="0.25">
      <c r="C5055" s="34"/>
      <c r="D5055" s="10"/>
    </row>
    <row r="5056" spans="3:4" x14ac:dyDescent="0.25">
      <c r="C5056" s="34"/>
      <c r="D5056" s="10"/>
    </row>
    <row r="5057" spans="3:4" x14ac:dyDescent="0.25">
      <c r="C5057" s="34"/>
      <c r="D5057" s="10"/>
    </row>
    <row r="5058" spans="3:4" x14ac:dyDescent="0.25">
      <c r="C5058" s="34"/>
      <c r="D5058" s="10"/>
    </row>
    <row r="5059" spans="3:4" x14ac:dyDescent="0.25">
      <c r="C5059" s="34"/>
      <c r="D5059" s="10"/>
    </row>
    <row r="5060" spans="3:4" x14ac:dyDescent="0.25">
      <c r="C5060" s="34"/>
      <c r="D5060" s="10"/>
    </row>
    <row r="5061" spans="3:4" x14ac:dyDescent="0.25">
      <c r="C5061" s="34"/>
      <c r="D5061" s="10"/>
    </row>
    <row r="5062" spans="3:4" x14ac:dyDescent="0.25">
      <c r="C5062" s="34"/>
      <c r="D5062" s="10"/>
    </row>
    <row r="5063" spans="3:4" x14ac:dyDescent="0.25">
      <c r="C5063" s="34"/>
      <c r="D5063" s="10"/>
    </row>
    <row r="5064" spans="3:4" x14ac:dyDescent="0.25">
      <c r="C5064" s="34"/>
      <c r="D5064" s="10"/>
    </row>
    <row r="5065" spans="3:4" x14ac:dyDescent="0.25">
      <c r="C5065" s="34"/>
      <c r="D5065" s="10"/>
    </row>
    <row r="5066" spans="3:4" x14ac:dyDescent="0.25">
      <c r="C5066" s="34"/>
      <c r="D5066" s="10"/>
    </row>
    <row r="5067" spans="3:4" x14ac:dyDescent="0.25">
      <c r="C5067" s="34"/>
      <c r="D5067" s="10"/>
    </row>
    <row r="5068" spans="3:4" x14ac:dyDescent="0.25">
      <c r="C5068" s="34"/>
      <c r="D5068" s="10"/>
    </row>
    <row r="5069" spans="3:4" x14ac:dyDescent="0.25">
      <c r="C5069" s="34"/>
      <c r="D5069" s="10"/>
    </row>
    <row r="5070" spans="3:4" x14ac:dyDescent="0.25">
      <c r="C5070" s="34"/>
      <c r="D5070" s="10"/>
    </row>
    <row r="5071" spans="3:4" x14ac:dyDescent="0.25">
      <c r="C5071" s="34"/>
      <c r="D5071" s="10"/>
    </row>
    <row r="5072" spans="3:4" x14ac:dyDescent="0.25">
      <c r="C5072" s="34"/>
      <c r="D5072" s="10"/>
    </row>
    <row r="5073" spans="3:4" x14ac:dyDescent="0.25">
      <c r="C5073" s="34"/>
      <c r="D5073" s="10"/>
    </row>
    <row r="5074" spans="3:4" x14ac:dyDescent="0.25">
      <c r="C5074" s="34"/>
      <c r="D5074" s="10"/>
    </row>
    <row r="5075" spans="3:4" x14ac:dyDescent="0.25">
      <c r="C5075" s="34"/>
      <c r="D5075" s="10"/>
    </row>
    <row r="5076" spans="3:4" x14ac:dyDescent="0.25">
      <c r="C5076" s="34"/>
      <c r="D5076" s="10"/>
    </row>
    <row r="5077" spans="3:4" x14ac:dyDescent="0.25">
      <c r="C5077" s="34"/>
      <c r="D5077" s="10"/>
    </row>
    <row r="5078" spans="3:4" x14ac:dyDescent="0.25">
      <c r="C5078" s="34"/>
      <c r="D5078" s="10"/>
    </row>
    <row r="5079" spans="3:4" x14ac:dyDescent="0.25">
      <c r="C5079" s="34"/>
      <c r="D5079" s="10"/>
    </row>
    <row r="5080" spans="3:4" x14ac:dyDescent="0.25">
      <c r="C5080" s="34"/>
      <c r="D5080" s="10"/>
    </row>
    <row r="5081" spans="3:4" x14ac:dyDescent="0.25">
      <c r="C5081" s="34"/>
      <c r="D5081" s="10"/>
    </row>
    <row r="5082" spans="3:4" x14ac:dyDescent="0.25">
      <c r="C5082" s="34"/>
      <c r="D5082" s="10"/>
    </row>
    <row r="5083" spans="3:4" x14ac:dyDescent="0.25">
      <c r="C5083" s="34"/>
      <c r="D5083" s="10"/>
    </row>
    <row r="5084" spans="3:4" x14ac:dyDescent="0.25">
      <c r="C5084" s="34"/>
      <c r="D5084" s="10"/>
    </row>
    <row r="5085" spans="3:4" x14ac:dyDescent="0.25">
      <c r="C5085" s="34"/>
      <c r="D5085" s="10"/>
    </row>
    <row r="5086" spans="3:4" x14ac:dyDescent="0.25">
      <c r="C5086" s="34"/>
      <c r="D5086" s="10"/>
    </row>
    <row r="5087" spans="3:4" x14ac:dyDescent="0.25">
      <c r="C5087" s="34"/>
      <c r="D5087" s="10"/>
    </row>
    <row r="5088" spans="3:4" x14ac:dyDescent="0.25">
      <c r="C5088" s="34"/>
      <c r="D5088" s="10"/>
    </row>
    <row r="5089" spans="3:4" x14ac:dyDescent="0.25">
      <c r="C5089" s="34"/>
      <c r="D5089" s="10"/>
    </row>
    <row r="5090" spans="3:4" x14ac:dyDescent="0.25">
      <c r="C5090" s="34"/>
      <c r="D5090" s="10"/>
    </row>
    <row r="5091" spans="3:4" x14ac:dyDescent="0.25">
      <c r="C5091" s="34"/>
      <c r="D5091" s="10"/>
    </row>
    <row r="5092" spans="3:4" x14ac:dyDescent="0.25">
      <c r="C5092" s="34"/>
      <c r="D5092" s="10"/>
    </row>
    <row r="5093" spans="3:4" x14ac:dyDescent="0.25">
      <c r="C5093" s="34"/>
      <c r="D5093" s="10"/>
    </row>
    <row r="5094" spans="3:4" x14ac:dyDescent="0.25">
      <c r="C5094" s="34"/>
      <c r="D5094" s="10"/>
    </row>
    <row r="5095" spans="3:4" x14ac:dyDescent="0.25">
      <c r="C5095" s="34"/>
      <c r="D5095" s="10"/>
    </row>
    <row r="5096" spans="3:4" x14ac:dyDescent="0.25">
      <c r="C5096" s="34"/>
      <c r="D5096" s="10"/>
    </row>
    <row r="5097" spans="3:4" x14ac:dyDescent="0.25">
      <c r="C5097" s="34"/>
      <c r="D5097" s="10"/>
    </row>
    <row r="5098" spans="3:4" x14ac:dyDescent="0.25">
      <c r="C5098" s="34"/>
      <c r="D5098" s="10"/>
    </row>
    <row r="5099" spans="3:4" x14ac:dyDescent="0.25">
      <c r="C5099" s="34"/>
      <c r="D5099" s="10"/>
    </row>
    <row r="5100" spans="3:4" x14ac:dyDescent="0.25">
      <c r="C5100" s="34"/>
      <c r="D5100" s="10"/>
    </row>
    <row r="5101" spans="3:4" x14ac:dyDescent="0.25">
      <c r="C5101" s="34"/>
      <c r="D5101" s="10"/>
    </row>
    <row r="5102" spans="3:4" x14ac:dyDescent="0.25">
      <c r="C5102" s="34"/>
      <c r="D5102" s="10"/>
    </row>
    <row r="5103" spans="3:4" x14ac:dyDescent="0.25">
      <c r="C5103" s="34"/>
      <c r="D5103" s="10"/>
    </row>
    <row r="5104" spans="3:4" x14ac:dyDescent="0.25">
      <c r="C5104" s="34"/>
      <c r="D5104" s="10"/>
    </row>
    <row r="5105" spans="3:4" x14ac:dyDescent="0.25">
      <c r="C5105" s="34"/>
      <c r="D5105" s="10"/>
    </row>
    <row r="5106" spans="3:4" x14ac:dyDescent="0.25">
      <c r="C5106" s="34"/>
      <c r="D5106" s="10"/>
    </row>
    <row r="5107" spans="3:4" x14ac:dyDescent="0.25">
      <c r="C5107" s="34"/>
      <c r="D5107" s="10"/>
    </row>
    <row r="5108" spans="3:4" x14ac:dyDescent="0.25">
      <c r="C5108" s="34"/>
      <c r="D5108" s="10"/>
    </row>
    <row r="5109" spans="3:4" x14ac:dyDescent="0.25">
      <c r="C5109" s="34"/>
      <c r="D5109" s="10"/>
    </row>
    <row r="5110" spans="3:4" x14ac:dyDescent="0.25">
      <c r="C5110" s="34"/>
      <c r="D5110" s="10"/>
    </row>
    <row r="5111" spans="3:4" x14ac:dyDescent="0.25">
      <c r="C5111" s="34"/>
      <c r="D5111" s="10"/>
    </row>
    <row r="5112" spans="3:4" x14ac:dyDescent="0.25">
      <c r="C5112" s="34"/>
      <c r="D5112" s="10"/>
    </row>
    <row r="5113" spans="3:4" x14ac:dyDescent="0.25">
      <c r="C5113" s="34"/>
      <c r="D5113" s="10"/>
    </row>
    <row r="5114" spans="3:4" x14ac:dyDescent="0.25">
      <c r="C5114" s="34"/>
      <c r="D5114" s="10"/>
    </row>
    <row r="5115" spans="3:4" x14ac:dyDescent="0.25">
      <c r="C5115" s="34"/>
      <c r="D5115" s="10"/>
    </row>
    <row r="5116" spans="3:4" x14ac:dyDescent="0.25">
      <c r="C5116" s="34"/>
      <c r="D5116" s="10"/>
    </row>
    <row r="5117" spans="3:4" x14ac:dyDescent="0.25">
      <c r="C5117" s="34"/>
      <c r="D5117" s="10"/>
    </row>
    <row r="5118" spans="3:4" x14ac:dyDescent="0.25">
      <c r="C5118" s="34"/>
      <c r="D5118" s="10"/>
    </row>
    <row r="5119" spans="3:4" x14ac:dyDescent="0.25">
      <c r="C5119" s="34"/>
      <c r="D5119" s="10"/>
    </row>
    <row r="5120" spans="3:4" x14ac:dyDescent="0.25">
      <c r="C5120" s="34"/>
      <c r="D5120" s="10"/>
    </row>
    <row r="5121" spans="3:4" x14ac:dyDescent="0.25">
      <c r="C5121" s="34"/>
      <c r="D5121" s="10"/>
    </row>
    <row r="5122" spans="3:4" x14ac:dyDescent="0.25">
      <c r="C5122" s="34"/>
      <c r="D5122" s="10"/>
    </row>
    <row r="5123" spans="3:4" x14ac:dyDescent="0.25">
      <c r="C5123" s="34"/>
      <c r="D5123" s="10"/>
    </row>
    <row r="5124" spans="3:4" x14ac:dyDescent="0.25">
      <c r="C5124" s="34"/>
      <c r="D5124" s="10"/>
    </row>
    <row r="5125" spans="3:4" x14ac:dyDescent="0.25">
      <c r="C5125" s="34"/>
      <c r="D5125" s="10"/>
    </row>
    <row r="5126" spans="3:4" x14ac:dyDescent="0.25">
      <c r="C5126" s="34"/>
      <c r="D5126" s="10"/>
    </row>
    <row r="5127" spans="3:4" x14ac:dyDescent="0.25">
      <c r="C5127" s="34"/>
      <c r="D5127" s="10"/>
    </row>
    <row r="5128" spans="3:4" x14ac:dyDescent="0.25">
      <c r="C5128" s="34"/>
      <c r="D5128" s="10"/>
    </row>
    <row r="5129" spans="3:4" x14ac:dyDescent="0.25">
      <c r="C5129" s="34"/>
      <c r="D5129" s="10"/>
    </row>
    <row r="5130" spans="3:4" x14ac:dyDescent="0.25">
      <c r="C5130" s="34"/>
      <c r="D5130" s="10"/>
    </row>
    <row r="5131" spans="3:4" x14ac:dyDescent="0.25">
      <c r="C5131" s="34"/>
      <c r="D5131" s="10"/>
    </row>
    <row r="5132" spans="3:4" x14ac:dyDescent="0.25">
      <c r="C5132" s="34"/>
      <c r="D5132" s="10"/>
    </row>
    <row r="5133" spans="3:4" x14ac:dyDescent="0.25">
      <c r="C5133" s="34"/>
      <c r="D5133" s="10"/>
    </row>
    <row r="5134" spans="3:4" x14ac:dyDescent="0.25">
      <c r="C5134" s="34"/>
      <c r="D5134" s="10"/>
    </row>
    <row r="5135" spans="3:4" x14ac:dyDescent="0.25">
      <c r="C5135" s="34"/>
      <c r="D5135" s="10"/>
    </row>
    <row r="5136" spans="3:4" x14ac:dyDescent="0.25">
      <c r="C5136" s="34"/>
      <c r="D5136" s="10"/>
    </row>
    <row r="5137" spans="3:4" x14ac:dyDescent="0.25">
      <c r="C5137" s="34"/>
      <c r="D5137" s="10"/>
    </row>
    <row r="5138" spans="3:4" x14ac:dyDescent="0.25">
      <c r="C5138" s="34"/>
      <c r="D5138" s="10"/>
    </row>
    <row r="5139" spans="3:4" x14ac:dyDescent="0.25">
      <c r="C5139" s="34"/>
      <c r="D5139" s="10"/>
    </row>
    <row r="5140" spans="3:4" x14ac:dyDescent="0.25">
      <c r="C5140" s="34"/>
      <c r="D5140" s="10"/>
    </row>
    <row r="5141" spans="3:4" x14ac:dyDescent="0.25">
      <c r="C5141" s="34"/>
      <c r="D5141" s="10"/>
    </row>
    <row r="5142" spans="3:4" x14ac:dyDescent="0.25">
      <c r="C5142" s="34"/>
      <c r="D5142" s="10"/>
    </row>
    <row r="5143" spans="3:4" x14ac:dyDescent="0.25">
      <c r="C5143" s="34"/>
      <c r="D5143" s="10"/>
    </row>
    <row r="5144" spans="3:4" x14ac:dyDescent="0.25">
      <c r="C5144" s="34"/>
      <c r="D5144" s="10"/>
    </row>
    <row r="5145" spans="3:4" x14ac:dyDescent="0.25">
      <c r="C5145" s="34"/>
      <c r="D5145" s="10"/>
    </row>
    <row r="5146" spans="3:4" x14ac:dyDescent="0.25">
      <c r="C5146" s="34"/>
      <c r="D5146" s="10"/>
    </row>
    <row r="5147" spans="3:4" x14ac:dyDescent="0.25">
      <c r="C5147" s="34"/>
      <c r="D5147" s="10"/>
    </row>
    <row r="5148" spans="3:4" x14ac:dyDescent="0.25">
      <c r="C5148" s="34"/>
      <c r="D5148" s="10"/>
    </row>
    <row r="5149" spans="3:4" x14ac:dyDescent="0.25">
      <c r="C5149" s="34"/>
      <c r="D5149" s="10"/>
    </row>
    <row r="5150" spans="3:4" x14ac:dyDescent="0.25">
      <c r="C5150" s="34"/>
      <c r="D5150" s="10"/>
    </row>
    <row r="5151" spans="3:4" x14ac:dyDescent="0.25">
      <c r="C5151" s="34"/>
      <c r="D5151" s="10"/>
    </row>
    <row r="5152" spans="3:4" x14ac:dyDescent="0.25">
      <c r="C5152" s="34"/>
      <c r="D5152" s="10"/>
    </row>
    <row r="5153" spans="3:4" x14ac:dyDescent="0.25">
      <c r="C5153" s="34"/>
      <c r="D5153" s="10"/>
    </row>
    <row r="5154" spans="3:4" x14ac:dyDescent="0.25">
      <c r="C5154" s="34"/>
      <c r="D5154" s="10"/>
    </row>
    <row r="5155" spans="3:4" x14ac:dyDescent="0.25">
      <c r="C5155" s="34"/>
      <c r="D5155" s="10"/>
    </row>
    <row r="5156" spans="3:4" x14ac:dyDescent="0.25">
      <c r="C5156" s="34"/>
      <c r="D5156" s="10"/>
    </row>
    <row r="5157" spans="3:4" x14ac:dyDescent="0.25">
      <c r="C5157" s="34"/>
      <c r="D5157" s="10"/>
    </row>
    <row r="5158" spans="3:4" x14ac:dyDescent="0.25">
      <c r="C5158" s="34"/>
      <c r="D5158" s="10"/>
    </row>
    <row r="5159" spans="3:4" x14ac:dyDescent="0.25">
      <c r="C5159" s="34"/>
      <c r="D5159" s="10"/>
    </row>
    <row r="5160" spans="3:4" x14ac:dyDescent="0.25">
      <c r="C5160" s="34"/>
      <c r="D5160" s="10"/>
    </row>
    <row r="5161" spans="3:4" x14ac:dyDescent="0.25">
      <c r="C5161" s="34"/>
      <c r="D5161" s="10"/>
    </row>
    <row r="5162" spans="3:4" x14ac:dyDescent="0.25">
      <c r="C5162" s="34"/>
      <c r="D5162" s="10"/>
    </row>
    <row r="5163" spans="3:4" x14ac:dyDescent="0.25">
      <c r="C5163" s="34"/>
      <c r="D5163" s="10"/>
    </row>
    <row r="5164" spans="3:4" x14ac:dyDescent="0.25">
      <c r="C5164" s="34"/>
      <c r="D5164" s="10"/>
    </row>
    <row r="5165" spans="3:4" x14ac:dyDescent="0.25">
      <c r="C5165" s="34"/>
      <c r="D5165" s="10"/>
    </row>
    <row r="5166" spans="3:4" x14ac:dyDescent="0.25">
      <c r="C5166" s="34"/>
      <c r="D5166" s="10"/>
    </row>
    <row r="5167" spans="3:4" x14ac:dyDescent="0.25">
      <c r="C5167" s="34"/>
      <c r="D5167" s="10"/>
    </row>
    <row r="5168" spans="3:4" x14ac:dyDescent="0.25">
      <c r="C5168" s="34"/>
      <c r="D5168" s="10"/>
    </row>
    <row r="5169" spans="3:4" x14ac:dyDescent="0.25">
      <c r="C5169" s="34"/>
      <c r="D5169" s="10"/>
    </row>
    <row r="5170" spans="3:4" x14ac:dyDescent="0.25">
      <c r="C5170" s="34"/>
      <c r="D5170" s="10"/>
    </row>
    <row r="5171" spans="3:4" x14ac:dyDescent="0.25">
      <c r="C5171" s="34"/>
      <c r="D5171" s="10"/>
    </row>
    <row r="5172" spans="3:4" x14ac:dyDescent="0.25">
      <c r="C5172" s="34"/>
      <c r="D5172" s="10"/>
    </row>
    <row r="5173" spans="3:4" x14ac:dyDescent="0.25">
      <c r="C5173" s="34"/>
      <c r="D5173" s="10"/>
    </row>
    <row r="5174" spans="3:4" x14ac:dyDescent="0.25">
      <c r="C5174" s="34"/>
      <c r="D5174" s="10"/>
    </row>
    <row r="5175" spans="3:4" x14ac:dyDescent="0.25">
      <c r="C5175" s="34"/>
      <c r="D5175" s="10"/>
    </row>
    <row r="5176" spans="3:4" x14ac:dyDescent="0.25">
      <c r="C5176" s="34"/>
      <c r="D5176" s="10"/>
    </row>
    <row r="5177" spans="3:4" x14ac:dyDescent="0.25">
      <c r="C5177" s="34"/>
      <c r="D5177" s="10"/>
    </row>
    <row r="5178" spans="3:4" x14ac:dyDescent="0.25">
      <c r="C5178" s="34"/>
      <c r="D5178" s="10"/>
    </row>
    <row r="5179" spans="3:4" x14ac:dyDescent="0.25">
      <c r="C5179" s="34"/>
      <c r="D5179" s="10"/>
    </row>
    <row r="5180" spans="3:4" x14ac:dyDescent="0.25">
      <c r="C5180" s="34"/>
      <c r="D5180" s="10"/>
    </row>
    <row r="5181" spans="3:4" x14ac:dyDescent="0.25">
      <c r="C5181" s="34"/>
      <c r="D5181" s="10"/>
    </row>
    <row r="5182" spans="3:4" x14ac:dyDescent="0.25">
      <c r="C5182" s="34"/>
      <c r="D5182" s="10"/>
    </row>
    <row r="5183" spans="3:4" x14ac:dyDescent="0.25">
      <c r="C5183" s="34"/>
      <c r="D5183" s="10"/>
    </row>
    <row r="5184" spans="3:4" x14ac:dyDescent="0.25">
      <c r="C5184" s="34"/>
      <c r="D5184" s="10"/>
    </row>
    <row r="5185" spans="3:4" x14ac:dyDescent="0.25">
      <c r="C5185" s="34"/>
      <c r="D5185" s="10"/>
    </row>
    <row r="5186" spans="3:4" x14ac:dyDescent="0.25">
      <c r="C5186" s="34"/>
      <c r="D5186" s="10"/>
    </row>
    <row r="5187" spans="3:4" x14ac:dyDescent="0.25">
      <c r="C5187" s="34"/>
      <c r="D5187" s="10"/>
    </row>
    <row r="5188" spans="3:4" x14ac:dyDescent="0.25">
      <c r="C5188" s="34"/>
      <c r="D5188" s="10"/>
    </row>
    <row r="5189" spans="3:4" x14ac:dyDescent="0.25">
      <c r="C5189" s="34"/>
      <c r="D5189" s="10"/>
    </row>
    <row r="5190" spans="3:4" x14ac:dyDescent="0.25">
      <c r="C5190" s="34"/>
      <c r="D5190" s="10"/>
    </row>
    <row r="5191" spans="3:4" x14ac:dyDescent="0.25">
      <c r="C5191" s="34"/>
      <c r="D5191" s="10"/>
    </row>
    <row r="5192" spans="3:4" x14ac:dyDescent="0.25">
      <c r="C5192" s="34"/>
      <c r="D5192" s="10"/>
    </row>
    <row r="5193" spans="3:4" x14ac:dyDescent="0.25">
      <c r="C5193" s="34"/>
      <c r="D5193" s="10"/>
    </row>
    <row r="5194" spans="3:4" x14ac:dyDescent="0.25">
      <c r="C5194" s="34"/>
      <c r="D5194" s="10"/>
    </row>
    <row r="5195" spans="3:4" x14ac:dyDescent="0.25">
      <c r="C5195" s="34"/>
      <c r="D5195" s="10"/>
    </row>
    <row r="5196" spans="3:4" x14ac:dyDescent="0.25">
      <c r="C5196" s="34"/>
      <c r="D5196" s="10"/>
    </row>
    <row r="5197" spans="3:4" x14ac:dyDescent="0.25">
      <c r="C5197" s="34"/>
      <c r="D5197" s="10"/>
    </row>
    <row r="5198" spans="3:4" x14ac:dyDescent="0.25">
      <c r="C5198" s="34"/>
      <c r="D5198" s="10"/>
    </row>
    <row r="5199" spans="3:4" x14ac:dyDescent="0.25">
      <c r="C5199" s="34"/>
      <c r="D5199" s="10"/>
    </row>
    <row r="5200" spans="3:4" x14ac:dyDescent="0.25">
      <c r="C5200" s="34"/>
      <c r="D5200" s="10"/>
    </row>
    <row r="5201" spans="3:4" x14ac:dyDescent="0.25">
      <c r="C5201" s="34"/>
      <c r="D5201" s="10"/>
    </row>
    <row r="5202" spans="3:4" x14ac:dyDescent="0.25">
      <c r="C5202" s="34"/>
      <c r="D5202" s="10"/>
    </row>
    <row r="5203" spans="3:4" x14ac:dyDescent="0.25">
      <c r="C5203" s="34"/>
      <c r="D5203" s="10"/>
    </row>
    <row r="5204" spans="3:4" x14ac:dyDescent="0.25">
      <c r="C5204" s="34"/>
      <c r="D5204" s="10"/>
    </row>
    <row r="5205" spans="3:4" x14ac:dyDescent="0.25">
      <c r="C5205" s="34"/>
      <c r="D5205" s="10"/>
    </row>
    <row r="5206" spans="3:4" x14ac:dyDescent="0.25">
      <c r="C5206" s="34"/>
      <c r="D5206" s="10"/>
    </row>
    <row r="5207" spans="3:4" x14ac:dyDescent="0.25">
      <c r="C5207" s="34"/>
      <c r="D5207" s="10"/>
    </row>
    <row r="5208" spans="3:4" x14ac:dyDescent="0.25">
      <c r="C5208" s="34"/>
      <c r="D5208" s="10"/>
    </row>
    <row r="5209" spans="3:4" x14ac:dyDescent="0.25">
      <c r="C5209" s="34"/>
      <c r="D5209" s="10"/>
    </row>
    <row r="5210" spans="3:4" x14ac:dyDescent="0.25">
      <c r="C5210" s="34"/>
      <c r="D5210" s="10"/>
    </row>
    <row r="5211" spans="3:4" x14ac:dyDescent="0.25">
      <c r="C5211" s="34"/>
      <c r="D5211" s="10"/>
    </row>
    <row r="5212" spans="3:4" x14ac:dyDescent="0.25">
      <c r="C5212" s="34"/>
      <c r="D5212" s="10"/>
    </row>
    <row r="5213" spans="3:4" x14ac:dyDescent="0.25">
      <c r="C5213" s="34"/>
      <c r="D5213" s="10"/>
    </row>
    <row r="5214" spans="3:4" x14ac:dyDescent="0.25">
      <c r="C5214" s="34"/>
      <c r="D5214" s="10"/>
    </row>
    <row r="5215" spans="3:4" x14ac:dyDescent="0.25">
      <c r="C5215" s="34"/>
      <c r="D5215" s="10"/>
    </row>
    <row r="5216" spans="3:4" x14ac:dyDescent="0.25">
      <c r="C5216" s="34"/>
      <c r="D5216" s="10"/>
    </row>
    <row r="5217" spans="3:4" x14ac:dyDescent="0.25">
      <c r="C5217" s="34"/>
      <c r="D5217" s="10"/>
    </row>
    <row r="5218" spans="3:4" x14ac:dyDescent="0.25">
      <c r="C5218" s="34"/>
      <c r="D5218" s="10"/>
    </row>
    <row r="5219" spans="3:4" x14ac:dyDescent="0.25">
      <c r="C5219" s="34"/>
      <c r="D5219" s="10"/>
    </row>
    <row r="5220" spans="3:4" x14ac:dyDescent="0.25">
      <c r="C5220" s="34"/>
      <c r="D5220" s="10"/>
    </row>
    <row r="5221" spans="3:4" x14ac:dyDescent="0.25">
      <c r="C5221" s="34"/>
      <c r="D5221" s="10"/>
    </row>
    <row r="5222" spans="3:4" x14ac:dyDescent="0.25">
      <c r="C5222" s="34"/>
      <c r="D5222" s="10"/>
    </row>
    <row r="5223" spans="3:4" x14ac:dyDescent="0.25">
      <c r="C5223" s="34"/>
      <c r="D5223" s="10"/>
    </row>
    <row r="5224" spans="3:4" x14ac:dyDescent="0.25">
      <c r="C5224" s="34"/>
      <c r="D5224" s="10"/>
    </row>
    <row r="5225" spans="3:4" x14ac:dyDescent="0.25">
      <c r="C5225" s="34"/>
      <c r="D5225" s="10"/>
    </row>
    <row r="5226" spans="3:4" x14ac:dyDescent="0.25">
      <c r="C5226" s="34"/>
      <c r="D5226" s="10"/>
    </row>
    <row r="5227" spans="3:4" x14ac:dyDescent="0.25">
      <c r="C5227" s="34"/>
      <c r="D5227" s="10"/>
    </row>
    <row r="5228" spans="3:4" x14ac:dyDescent="0.25">
      <c r="C5228" s="34"/>
      <c r="D5228" s="10"/>
    </row>
    <row r="5229" spans="3:4" x14ac:dyDescent="0.25">
      <c r="C5229" s="34"/>
      <c r="D5229" s="10"/>
    </row>
    <row r="5230" spans="3:4" x14ac:dyDescent="0.25">
      <c r="C5230" s="34"/>
      <c r="D5230" s="10"/>
    </row>
    <row r="5231" spans="3:4" x14ac:dyDescent="0.25">
      <c r="C5231" s="34"/>
      <c r="D5231" s="10"/>
    </row>
    <row r="5232" spans="3:4" x14ac:dyDescent="0.25">
      <c r="C5232" s="34"/>
      <c r="D5232" s="10"/>
    </row>
    <row r="5233" spans="3:4" x14ac:dyDescent="0.25">
      <c r="C5233" s="34"/>
      <c r="D5233" s="10"/>
    </row>
    <row r="5234" spans="3:4" x14ac:dyDescent="0.25">
      <c r="C5234" s="34"/>
      <c r="D5234" s="10"/>
    </row>
    <row r="5235" spans="3:4" x14ac:dyDescent="0.25">
      <c r="C5235" s="34"/>
      <c r="D5235" s="10"/>
    </row>
    <row r="5236" spans="3:4" x14ac:dyDescent="0.25">
      <c r="C5236" s="34"/>
      <c r="D5236" s="10"/>
    </row>
    <row r="5237" spans="3:4" x14ac:dyDescent="0.25">
      <c r="C5237" s="34"/>
      <c r="D5237" s="10"/>
    </row>
    <row r="5238" spans="3:4" x14ac:dyDescent="0.25">
      <c r="C5238" s="34"/>
      <c r="D5238" s="10"/>
    </row>
    <row r="5239" spans="3:4" x14ac:dyDescent="0.25">
      <c r="C5239" s="34"/>
      <c r="D5239" s="10"/>
    </row>
    <row r="5240" spans="3:4" x14ac:dyDescent="0.25">
      <c r="C5240" s="34"/>
      <c r="D5240" s="10"/>
    </row>
    <row r="5241" spans="3:4" x14ac:dyDescent="0.25">
      <c r="C5241" s="34"/>
      <c r="D5241" s="10"/>
    </row>
    <row r="5242" spans="3:4" x14ac:dyDescent="0.25">
      <c r="C5242" s="34"/>
      <c r="D5242" s="10"/>
    </row>
    <row r="5243" spans="3:4" x14ac:dyDescent="0.25">
      <c r="C5243" s="34"/>
      <c r="D5243" s="10"/>
    </row>
    <row r="5244" spans="3:4" x14ac:dyDescent="0.25">
      <c r="C5244" s="34"/>
      <c r="D5244" s="10"/>
    </row>
    <row r="5245" spans="3:4" x14ac:dyDescent="0.25">
      <c r="C5245" s="34"/>
      <c r="D5245" s="10"/>
    </row>
    <row r="5246" spans="3:4" x14ac:dyDescent="0.25">
      <c r="C5246" s="34"/>
      <c r="D5246" s="10"/>
    </row>
    <row r="5247" spans="3:4" x14ac:dyDescent="0.25">
      <c r="C5247" s="34"/>
      <c r="D5247" s="10"/>
    </row>
    <row r="5248" spans="3:4" x14ac:dyDescent="0.25">
      <c r="C5248" s="34"/>
      <c r="D5248" s="10"/>
    </row>
    <row r="5249" spans="3:4" x14ac:dyDescent="0.25">
      <c r="C5249" s="34"/>
      <c r="D5249" s="10"/>
    </row>
    <row r="5250" spans="3:4" x14ac:dyDescent="0.25">
      <c r="C5250" s="34"/>
      <c r="D5250" s="10"/>
    </row>
    <row r="5251" spans="3:4" x14ac:dyDescent="0.25">
      <c r="C5251" s="34"/>
      <c r="D5251" s="10"/>
    </row>
    <row r="5252" spans="3:4" x14ac:dyDescent="0.25">
      <c r="C5252" s="34"/>
      <c r="D5252" s="10"/>
    </row>
    <row r="5253" spans="3:4" x14ac:dyDescent="0.25">
      <c r="C5253" s="34"/>
      <c r="D5253" s="10"/>
    </row>
    <row r="5254" spans="3:4" x14ac:dyDescent="0.25">
      <c r="C5254" s="34"/>
      <c r="D5254" s="10"/>
    </row>
    <row r="5255" spans="3:4" x14ac:dyDescent="0.25">
      <c r="C5255" s="34"/>
      <c r="D5255" s="10"/>
    </row>
    <row r="5256" spans="3:4" x14ac:dyDescent="0.25">
      <c r="C5256" s="34"/>
      <c r="D5256" s="10"/>
    </row>
    <row r="5257" spans="3:4" x14ac:dyDescent="0.25">
      <c r="C5257" s="34"/>
      <c r="D5257" s="10"/>
    </row>
    <row r="5258" spans="3:4" x14ac:dyDescent="0.25">
      <c r="C5258" s="34"/>
      <c r="D5258" s="10"/>
    </row>
    <row r="5259" spans="3:4" x14ac:dyDescent="0.25">
      <c r="C5259" s="34"/>
      <c r="D5259" s="10"/>
    </row>
    <row r="5260" spans="3:4" x14ac:dyDescent="0.25">
      <c r="C5260" s="34"/>
      <c r="D5260" s="10"/>
    </row>
    <row r="5261" spans="3:4" x14ac:dyDescent="0.25">
      <c r="C5261" s="34"/>
      <c r="D5261" s="10"/>
    </row>
    <row r="5262" spans="3:4" x14ac:dyDescent="0.25">
      <c r="C5262" s="34"/>
      <c r="D5262" s="10"/>
    </row>
    <row r="5263" spans="3:4" x14ac:dyDescent="0.25">
      <c r="C5263" s="34"/>
      <c r="D5263" s="10"/>
    </row>
    <row r="5264" spans="3:4" x14ac:dyDescent="0.25">
      <c r="C5264" s="34"/>
      <c r="D5264" s="10"/>
    </row>
    <row r="5265" spans="3:4" x14ac:dyDescent="0.25">
      <c r="C5265" s="34"/>
      <c r="D5265" s="10"/>
    </row>
    <row r="5266" spans="3:4" x14ac:dyDescent="0.25">
      <c r="C5266" s="34"/>
      <c r="D5266" s="10"/>
    </row>
    <row r="5267" spans="3:4" x14ac:dyDescent="0.25">
      <c r="C5267" s="34"/>
      <c r="D5267" s="10"/>
    </row>
    <row r="5268" spans="3:4" x14ac:dyDescent="0.25">
      <c r="C5268" s="34"/>
      <c r="D5268" s="10"/>
    </row>
    <row r="5269" spans="3:4" x14ac:dyDescent="0.25">
      <c r="C5269" s="34"/>
      <c r="D5269" s="10"/>
    </row>
    <row r="5270" spans="3:4" x14ac:dyDescent="0.25">
      <c r="C5270" s="34"/>
      <c r="D5270" s="10"/>
    </row>
    <row r="5271" spans="3:4" x14ac:dyDescent="0.25">
      <c r="C5271" s="34"/>
      <c r="D5271" s="10"/>
    </row>
    <row r="5272" spans="3:4" x14ac:dyDescent="0.25">
      <c r="C5272" s="34"/>
      <c r="D5272" s="10"/>
    </row>
    <row r="5273" spans="3:4" x14ac:dyDescent="0.25">
      <c r="C5273" s="34"/>
      <c r="D5273" s="10"/>
    </row>
    <row r="5274" spans="3:4" x14ac:dyDescent="0.25">
      <c r="C5274" s="34"/>
      <c r="D5274" s="10"/>
    </row>
    <row r="5275" spans="3:4" x14ac:dyDescent="0.25">
      <c r="C5275" s="34"/>
      <c r="D5275" s="10"/>
    </row>
    <row r="5276" spans="3:4" x14ac:dyDescent="0.25">
      <c r="C5276" s="34"/>
      <c r="D5276" s="10"/>
    </row>
    <row r="5277" spans="3:4" x14ac:dyDescent="0.25">
      <c r="C5277" s="34"/>
      <c r="D5277" s="10"/>
    </row>
    <row r="5278" spans="3:4" x14ac:dyDescent="0.25">
      <c r="C5278" s="34"/>
      <c r="D5278" s="10"/>
    </row>
    <row r="5279" spans="3:4" x14ac:dyDescent="0.25">
      <c r="C5279" s="34"/>
      <c r="D5279" s="10"/>
    </row>
    <row r="5280" spans="3:4" x14ac:dyDescent="0.25">
      <c r="C5280" s="34"/>
      <c r="D5280" s="10"/>
    </row>
    <row r="5281" spans="3:4" x14ac:dyDescent="0.25">
      <c r="C5281" s="34"/>
      <c r="D5281" s="10"/>
    </row>
    <row r="5282" spans="3:4" x14ac:dyDescent="0.25">
      <c r="C5282" s="34"/>
      <c r="D5282" s="10"/>
    </row>
    <row r="5283" spans="3:4" x14ac:dyDescent="0.25">
      <c r="C5283" s="34"/>
      <c r="D5283" s="10"/>
    </row>
    <row r="5284" spans="3:4" x14ac:dyDescent="0.25">
      <c r="C5284" s="34"/>
      <c r="D5284" s="10"/>
    </row>
    <row r="5285" spans="3:4" x14ac:dyDescent="0.25">
      <c r="C5285" s="34"/>
      <c r="D5285" s="10"/>
    </row>
    <row r="5286" spans="3:4" x14ac:dyDescent="0.25">
      <c r="C5286" s="34"/>
      <c r="D5286" s="10"/>
    </row>
    <row r="5287" spans="3:4" x14ac:dyDescent="0.25">
      <c r="C5287" s="34"/>
      <c r="D5287" s="10"/>
    </row>
    <row r="5288" spans="3:4" x14ac:dyDescent="0.25">
      <c r="C5288" s="34"/>
      <c r="D5288" s="10"/>
    </row>
    <row r="5289" spans="3:4" x14ac:dyDescent="0.25">
      <c r="C5289" s="34"/>
      <c r="D5289" s="10"/>
    </row>
    <row r="5290" spans="3:4" x14ac:dyDescent="0.25">
      <c r="C5290" s="34"/>
      <c r="D5290" s="10"/>
    </row>
    <row r="5291" spans="3:4" x14ac:dyDescent="0.25">
      <c r="C5291" s="34"/>
      <c r="D5291" s="10"/>
    </row>
    <row r="5292" spans="3:4" x14ac:dyDescent="0.25">
      <c r="C5292" s="34"/>
      <c r="D5292" s="10"/>
    </row>
    <row r="5293" spans="3:4" x14ac:dyDescent="0.25">
      <c r="C5293" s="34"/>
      <c r="D5293" s="10"/>
    </row>
    <row r="5294" spans="3:4" x14ac:dyDescent="0.25">
      <c r="C5294" s="34"/>
      <c r="D5294" s="10"/>
    </row>
    <row r="5295" spans="3:4" x14ac:dyDescent="0.25">
      <c r="C5295" s="34"/>
      <c r="D5295" s="10"/>
    </row>
    <row r="5296" spans="3:4" x14ac:dyDescent="0.25">
      <c r="C5296" s="34"/>
      <c r="D5296" s="10"/>
    </row>
    <row r="5297" spans="3:4" x14ac:dyDescent="0.25">
      <c r="C5297" s="34"/>
      <c r="D5297" s="10"/>
    </row>
    <row r="5298" spans="3:4" x14ac:dyDescent="0.25">
      <c r="C5298" s="34"/>
      <c r="D5298" s="10"/>
    </row>
    <row r="5299" spans="3:4" x14ac:dyDescent="0.25">
      <c r="C5299" s="34"/>
      <c r="D5299" s="10"/>
    </row>
    <row r="5300" spans="3:4" x14ac:dyDescent="0.25">
      <c r="C5300" s="34"/>
      <c r="D5300" s="10"/>
    </row>
    <row r="5301" spans="3:4" x14ac:dyDescent="0.25">
      <c r="C5301" s="34"/>
      <c r="D5301" s="10"/>
    </row>
    <row r="5302" spans="3:4" x14ac:dyDescent="0.25">
      <c r="C5302" s="34"/>
      <c r="D5302" s="10"/>
    </row>
    <row r="5303" spans="3:4" x14ac:dyDescent="0.25">
      <c r="C5303" s="34"/>
      <c r="D5303" s="10"/>
    </row>
    <row r="5304" spans="3:4" x14ac:dyDescent="0.25">
      <c r="C5304" s="34"/>
      <c r="D5304" s="10"/>
    </row>
    <row r="5305" spans="3:4" x14ac:dyDescent="0.25">
      <c r="C5305" s="34"/>
      <c r="D5305" s="10"/>
    </row>
    <row r="5306" spans="3:4" x14ac:dyDescent="0.25">
      <c r="C5306" s="34"/>
      <c r="D5306" s="10"/>
    </row>
    <row r="5307" spans="3:4" x14ac:dyDescent="0.25">
      <c r="C5307" s="34"/>
      <c r="D5307" s="10"/>
    </row>
    <row r="5308" spans="3:4" x14ac:dyDescent="0.25">
      <c r="C5308" s="34"/>
      <c r="D5308" s="10"/>
    </row>
    <row r="5309" spans="3:4" x14ac:dyDescent="0.25">
      <c r="C5309" s="34"/>
      <c r="D5309" s="10"/>
    </row>
    <row r="5310" spans="3:4" x14ac:dyDescent="0.25">
      <c r="C5310" s="34"/>
      <c r="D5310" s="10"/>
    </row>
    <row r="5311" spans="3:4" x14ac:dyDescent="0.25">
      <c r="C5311" s="34"/>
      <c r="D5311" s="10"/>
    </row>
    <row r="5312" spans="3:4" x14ac:dyDescent="0.25">
      <c r="C5312" s="34"/>
      <c r="D5312" s="10"/>
    </row>
    <row r="5313" spans="3:4" x14ac:dyDescent="0.25">
      <c r="C5313" s="34"/>
      <c r="D5313" s="10"/>
    </row>
    <row r="5314" spans="3:4" x14ac:dyDescent="0.25">
      <c r="C5314" s="34"/>
      <c r="D5314" s="10"/>
    </row>
    <row r="5315" spans="3:4" x14ac:dyDescent="0.25">
      <c r="C5315" s="34"/>
      <c r="D5315" s="10"/>
    </row>
    <row r="5316" spans="3:4" x14ac:dyDescent="0.25">
      <c r="C5316" s="34"/>
      <c r="D5316" s="10"/>
    </row>
    <row r="5317" spans="3:4" x14ac:dyDescent="0.25">
      <c r="C5317" s="34"/>
      <c r="D5317" s="10"/>
    </row>
    <row r="5318" spans="3:4" x14ac:dyDescent="0.25">
      <c r="C5318" s="34"/>
      <c r="D5318" s="10"/>
    </row>
    <row r="5319" spans="3:4" x14ac:dyDescent="0.25">
      <c r="C5319" s="34"/>
      <c r="D5319" s="10"/>
    </row>
    <row r="5320" spans="3:4" x14ac:dyDescent="0.25">
      <c r="C5320" s="34"/>
      <c r="D5320" s="10"/>
    </row>
    <row r="5321" spans="3:4" x14ac:dyDescent="0.25">
      <c r="C5321" s="34"/>
      <c r="D5321" s="10"/>
    </row>
    <row r="5322" spans="3:4" x14ac:dyDescent="0.25">
      <c r="C5322" s="34"/>
      <c r="D5322" s="10"/>
    </row>
    <row r="5323" spans="3:4" x14ac:dyDescent="0.25">
      <c r="C5323" s="34"/>
      <c r="D5323" s="10"/>
    </row>
    <row r="5324" spans="3:4" x14ac:dyDescent="0.25">
      <c r="C5324" s="34"/>
      <c r="D5324" s="10"/>
    </row>
    <row r="5325" spans="3:4" x14ac:dyDescent="0.25">
      <c r="C5325" s="34"/>
      <c r="D5325" s="10"/>
    </row>
    <row r="5326" spans="3:4" x14ac:dyDescent="0.25">
      <c r="C5326" s="34"/>
      <c r="D5326" s="10"/>
    </row>
    <row r="5327" spans="3:4" x14ac:dyDescent="0.25">
      <c r="C5327" s="34"/>
      <c r="D5327" s="10"/>
    </row>
    <row r="5328" spans="3:4" x14ac:dyDescent="0.25">
      <c r="C5328" s="34"/>
      <c r="D5328" s="10"/>
    </row>
    <row r="5329" spans="3:4" x14ac:dyDescent="0.25">
      <c r="C5329" s="34"/>
      <c r="D5329" s="10"/>
    </row>
    <row r="5330" spans="3:4" x14ac:dyDescent="0.25">
      <c r="C5330" s="34"/>
      <c r="D5330" s="10"/>
    </row>
    <row r="5331" spans="3:4" x14ac:dyDescent="0.25">
      <c r="C5331" s="34"/>
      <c r="D5331" s="10"/>
    </row>
    <row r="5332" spans="3:4" x14ac:dyDescent="0.25">
      <c r="C5332" s="34"/>
      <c r="D5332" s="10"/>
    </row>
    <row r="5333" spans="3:4" x14ac:dyDescent="0.25">
      <c r="C5333" s="34"/>
      <c r="D5333" s="10"/>
    </row>
    <row r="5334" spans="3:4" x14ac:dyDescent="0.25">
      <c r="C5334" s="34"/>
      <c r="D5334" s="10"/>
    </row>
    <row r="5335" spans="3:4" x14ac:dyDescent="0.25">
      <c r="C5335" s="34"/>
      <c r="D5335" s="10"/>
    </row>
    <row r="5336" spans="3:4" x14ac:dyDescent="0.25">
      <c r="C5336" s="34"/>
      <c r="D5336" s="10"/>
    </row>
    <row r="5337" spans="3:4" x14ac:dyDescent="0.25">
      <c r="C5337" s="34"/>
      <c r="D5337" s="10"/>
    </row>
    <row r="5338" spans="3:4" x14ac:dyDescent="0.25">
      <c r="C5338" s="34"/>
      <c r="D5338" s="10"/>
    </row>
    <row r="5339" spans="3:4" x14ac:dyDescent="0.25">
      <c r="C5339" s="34"/>
      <c r="D5339" s="10"/>
    </row>
    <row r="5340" spans="3:4" x14ac:dyDescent="0.25">
      <c r="C5340" s="34"/>
      <c r="D5340" s="10"/>
    </row>
    <row r="5341" spans="3:4" x14ac:dyDescent="0.25">
      <c r="C5341" s="34"/>
      <c r="D5341" s="10"/>
    </row>
    <row r="5342" spans="3:4" x14ac:dyDescent="0.25">
      <c r="C5342" s="34"/>
      <c r="D5342" s="10"/>
    </row>
    <row r="5343" spans="3:4" x14ac:dyDescent="0.25">
      <c r="C5343" s="34"/>
      <c r="D5343" s="10"/>
    </row>
    <row r="5344" spans="3:4" x14ac:dyDescent="0.25">
      <c r="C5344" s="34"/>
      <c r="D5344" s="10"/>
    </row>
    <row r="5345" spans="3:4" x14ac:dyDescent="0.25">
      <c r="C5345" s="34"/>
      <c r="D5345" s="10"/>
    </row>
    <row r="5346" spans="3:4" x14ac:dyDescent="0.25">
      <c r="C5346" s="34"/>
      <c r="D5346" s="10"/>
    </row>
    <row r="5347" spans="3:4" x14ac:dyDescent="0.25">
      <c r="C5347" s="34"/>
      <c r="D5347" s="10"/>
    </row>
    <row r="5348" spans="3:4" x14ac:dyDescent="0.25">
      <c r="C5348" s="34"/>
      <c r="D5348" s="10"/>
    </row>
    <row r="5349" spans="3:4" x14ac:dyDescent="0.25">
      <c r="C5349" s="34"/>
      <c r="D5349" s="10"/>
    </row>
    <row r="5350" spans="3:4" x14ac:dyDescent="0.25">
      <c r="C5350" s="34"/>
      <c r="D5350" s="10"/>
    </row>
    <row r="5351" spans="3:4" x14ac:dyDescent="0.25">
      <c r="C5351" s="34"/>
      <c r="D5351" s="10"/>
    </row>
    <row r="5352" spans="3:4" x14ac:dyDescent="0.25">
      <c r="C5352" s="34"/>
      <c r="D5352" s="10"/>
    </row>
    <row r="5353" spans="3:4" x14ac:dyDescent="0.25">
      <c r="C5353" s="34"/>
      <c r="D5353" s="10"/>
    </row>
    <row r="5354" spans="3:4" x14ac:dyDescent="0.25">
      <c r="C5354" s="34"/>
      <c r="D5354" s="10"/>
    </row>
    <row r="5355" spans="3:4" x14ac:dyDescent="0.25">
      <c r="C5355" s="34"/>
      <c r="D5355" s="10"/>
    </row>
    <row r="5356" spans="3:4" x14ac:dyDescent="0.25">
      <c r="C5356" s="34"/>
      <c r="D5356" s="10"/>
    </row>
    <row r="5357" spans="3:4" x14ac:dyDescent="0.25">
      <c r="C5357" s="34"/>
      <c r="D5357" s="10"/>
    </row>
    <row r="5358" spans="3:4" x14ac:dyDescent="0.25">
      <c r="C5358" s="34"/>
      <c r="D5358" s="10"/>
    </row>
    <row r="5359" spans="3:4" x14ac:dyDescent="0.25">
      <c r="C5359" s="34"/>
      <c r="D5359" s="10"/>
    </row>
    <row r="5360" spans="3:4" x14ac:dyDescent="0.25">
      <c r="C5360" s="34"/>
      <c r="D5360" s="10"/>
    </row>
    <row r="5361" spans="3:4" x14ac:dyDescent="0.25">
      <c r="C5361" s="34"/>
      <c r="D5361" s="10"/>
    </row>
    <row r="5362" spans="3:4" x14ac:dyDescent="0.25">
      <c r="C5362" s="34"/>
      <c r="D5362" s="10"/>
    </row>
    <row r="5363" spans="3:4" x14ac:dyDescent="0.25">
      <c r="C5363" s="34"/>
      <c r="D5363" s="10"/>
    </row>
    <row r="5364" spans="3:4" x14ac:dyDescent="0.25">
      <c r="C5364" s="34"/>
      <c r="D5364" s="10"/>
    </row>
    <row r="5365" spans="3:4" x14ac:dyDescent="0.25">
      <c r="C5365" s="34"/>
      <c r="D5365" s="10"/>
    </row>
    <row r="5366" spans="3:4" x14ac:dyDescent="0.25">
      <c r="C5366" s="34"/>
      <c r="D5366" s="10"/>
    </row>
    <row r="5367" spans="3:4" x14ac:dyDescent="0.25">
      <c r="C5367" s="34"/>
      <c r="D5367" s="10"/>
    </row>
    <row r="5368" spans="3:4" x14ac:dyDescent="0.25">
      <c r="C5368" s="34"/>
      <c r="D5368" s="10"/>
    </row>
    <row r="5369" spans="3:4" x14ac:dyDescent="0.25">
      <c r="C5369" s="34"/>
      <c r="D5369" s="10"/>
    </row>
    <row r="5370" spans="3:4" x14ac:dyDescent="0.25">
      <c r="C5370" s="34"/>
      <c r="D5370" s="10"/>
    </row>
    <row r="5371" spans="3:4" x14ac:dyDescent="0.25">
      <c r="C5371" s="34"/>
      <c r="D5371" s="10"/>
    </row>
    <row r="5372" spans="3:4" x14ac:dyDescent="0.25">
      <c r="C5372" s="34"/>
      <c r="D5372" s="10"/>
    </row>
    <row r="5373" spans="3:4" x14ac:dyDescent="0.25">
      <c r="C5373" s="34"/>
      <c r="D5373" s="10"/>
    </row>
    <row r="5374" spans="3:4" x14ac:dyDescent="0.25">
      <c r="C5374" s="34"/>
      <c r="D5374" s="10"/>
    </row>
    <row r="5375" spans="3:4" x14ac:dyDescent="0.25">
      <c r="C5375" s="34"/>
      <c r="D5375" s="10"/>
    </row>
    <row r="5376" spans="3:4" x14ac:dyDescent="0.25">
      <c r="C5376" s="34"/>
      <c r="D5376" s="10"/>
    </row>
    <row r="5377" spans="3:4" x14ac:dyDescent="0.25">
      <c r="C5377" s="34"/>
      <c r="D5377" s="10"/>
    </row>
    <row r="5378" spans="3:4" x14ac:dyDescent="0.25">
      <c r="C5378" s="34"/>
      <c r="D5378" s="10"/>
    </row>
    <row r="5379" spans="3:4" x14ac:dyDescent="0.25">
      <c r="C5379" s="34"/>
      <c r="D5379" s="10"/>
    </row>
    <row r="5380" spans="3:4" x14ac:dyDescent="0.25">
      <c r="C5380" s="34"/>
      <c r="D5380" s="10"/>
    </row>
    <row r="5381" spans="3:4" x14ac:dyDescent="0.25">
      <c r="C5381" s="34"/>
      <c r="D5381" s="10"/>
    </row>
    <row r="5382" spans="3:4" x14ac:dyDescent="0.25">
      <c r="C5382" s="34"/>
      <c r="D5382" s="10"/>
    </row>
    <row r="5383" spans="3:4" x14ac:dyDescent="0.25">
      <c r="C5383" s="34"/>
      <c r="D5383" s="10"/>
    </row>
    <row r="5384" spans="3:4" x14ac:dyDescent="0.25">
      <c r="C5384" s="34"/>
      <c r="D5384" s="10"/>
    </row>
    <row r="5385" spans="3:4" x14ac:dyDescent="0.25">
      <c r="C5385" s="34"/>
      <c r="D5385" s="10"/>
    </row>
    <row r="5386" spans="3:4" x14ac:dyDescent="0.25">
      <c r="C5386" s="34"/>
      <c r="D5386" s="10"/>
    </row>
    <row r="5387" spans="3:4" x14ac:dyDescent="0.25">
      <c r="C5387" s="34"/>
      <c r="D5387" s="10"/>
    </row>
    <row r="5388" spans="3:4" x14ac:dyDescent="0.25">
      <c r="C5388" s="34"/>
      <c r="D5388" s="10"/>
    </row>
    <row r="5389" spans="3:4" x14ac:dyDescent="0.25">
      <c r="C5389" s="34"/>
      <c r="D5389" s="10"/>
    </row>
    <row r="5390" spans="3:4" x14ac:dyDescent="0.25">
      <c r="C5390" s="34"/>
      <c r="D5390" s="10"/>
    </row>
    <row r="5391" spans="3:4" x14ac:dyDescent="0.25">
      <c r="C5391" s="34"/>
      <c r="D5391" s="10"/>
    </row>
    <row r="5392" spans="3:4" x14ac:dyDescent="0.25">
      <c r="C5392" s="34"/>
      <c r="D5392" s="10"/>
    </row>
    <row r="5393" spans="3:4" x14ac:dyDescent="0.25">
      <c r="C5393" s="34"/>
      <c r="D5393" s="10"/>
    </row>
    <row r="5394" spans="3:4" x14ac:dyDescent="0.25">
      <c r="C5394" s="34"/>
      <c r="D5394" s="10"/>
    </row>
    <row r="5395" spans="3:4" x14ac:dyDescent="0.25">
      <c r="C5395" s="34"/>
      <c r="D5395" s="10"/>
    </row>
    <row r="5396" spans="3:4" x14ac:dyDescent="0.25">
      <c r="C5396" s="34"/>
      <c r="D5396" s="10"/>
    </row>
    <row r="5397" spans="3:4" x14ac:dyDescent="0.25">
      <c r="C5397" s="34"/>
      <c r="D5397" s="10"/>
    </row>
    <row r="5398" spans="3:4" x14ac:dyDescent="0.25">
      <c r="C5398" s="34"/>
      <c r="D5398" s="10"/>
    </row>
    <row r="5399" spans="3:4" x14ac:dyDescent="0.25">
      <c r="C5399" s="34"/>
      <c r="D5399" s="10"/>
    </row>
    <row r="5400" spans="3:4" x14ac:dyDescent="0.25">
      <c r="C5400" s="34"/>
      <c r="D5400" s="10"/>
    </row>
    <row r="5401" spans="3:4" x14ac:dyDescent="0.25">
      <c r="C5401" s="34"/>
      <c r="D5401" s="10"/>
    </row>
    <row r="5402" spans="3:4" x14ac:dyDescent="0.25">
      <c r="C5402" s="34"/>
      <c r="D5402" s="10"/>
    </row>
    <row r="5403" spans="3:4" x14ac:dyDescent="0.25">
      <c r="C5403" s="34"/>
      <c r="D5403" s="10"/>
    </row>
    <row r="5404" spans="3:4" x14ac:dyDescent="0.25">
      <c r="C5404" s="34"/>
      <c r="D5404" s="10"/>
    </row>
    <row r="5405" spans="3:4" x14ac:dyDescent="0.25">
      <c r="C5405" s="34"/>
      <c r="D5405" s="10"/>
    </row>
    <row r="5406" spans="3:4" x14ac:dyDescent="0.25">
      <c r="C5406" s="34"/>
      <c r="D5406" s="10"/>
    </row>
    <row r="5407" spans="3:4" x14ac:dyDescent="0.25">
      <c r="C5407" s="34"/>
      <c r="D5407" s="10"/>
    </row>
    <row r="5408" spans="3:4" x14ac:dyDescent="0.25">
      <c r="C5408" s="34"/>
      <c r="D5408" s="10"/>
    </row>
    <row r="5409" spans="3:4" x14ac:dyDescent="0.25">
      <c r="C5409" s="34"/>
      <c r="D5409" s="10"/>
    </row>
    <row r="5410" spans="3:4" x14ac:dyDescent="0.25">
      <c r="C5410" s="34"/>
      <c r="D5410" s="10"/>
    </row>
    <row r="5411" spans="3:4" x14ac:dyDescent="0.25">
      <c r="C5411" s="34"/>
      <c r="D5411" s="10"/>
    </row>
    <row r="5412" spans="3:4" x14ac:dyDescent="0.25">
      <c r="C5412" s="34"/>
      <c r="D5412" s="10"/>
    </row>
    <row r="5413" spans="3:4" x14ac:dyDescent="0.25">
      <c r="C5413" s="34"/>
      <c r="D5413" s="10"/>
    </row>
    <row r="5414" spans="3:4" x14ac:dyDescent="0.25">
      <c r="C5414" s="34"/>
      <c r="D5414" s="10"/>
    </row>
    <row r="5415" spans="3:4" x14ac:dyDescent="0.25">
      <c r="C5415" s="34"/>
      <c r="D5415" s="10"/>
    </row>
    <row r="5416" spans="3:4" x14ac:dyDescent="0.25">
      <c r="C5416" s="34"/>
      <c r="D5416" s="10"/>
    </row>
    <row r="5417" spans="3:4" x14ac:dyDescent="0.25">
      <c r="C5417" s="34"/>
      <c r="D5417" s="10"/>
    </row>
    <row r="5418" spans="3:4" x14ac:dyDescent="0.25">
      <c r="C5418" s="34"/>
      <c r="D5418" s="10"/>
    </row>
    <row r="5419" spans="3:4" x14ac:dyDescent="0.25">
      <c r="C5419" s="34"/>
      <c r="D5419" s="10"/>
    </row>
    <row r="5420" spans="3:4" x14ac:dyDescent="0.25">
      <c r="C5420" s="34"/>
      <c r="D5420" s="10"/>
    </row>
    <row r="5421" spans="3:4" x14ac:dyDescent="0.25">
      <c r="C5421" s="34"/>
      <c r="D5421" s="10"/>
    </row>
    <row r="5422" spans="3:4" x14ac:dyDescent="0.25">
      <c r="C5422" s="34"/>
      <c r="D5422" s="10"/>
    </row>
    <row r="5423" spans="3:4" x14ac:dyDescent="0.25">
      <c r="C5423" s="34"/>
      <c r="D5423" s="10"/>
    </row>
    <row r="5424" spans="3:4" x14ac:dyDescent="0.25">
      <c r="C5424" s="34"/>
      <c r="D5424" s="10"/>
    </row>
    <row r="5425" spans="3:4" x14ac:dyDescent="0.25">
      <c r="C5425" s="34"/>
      <c r="D5425" s="10"/>
    </row>
    <row r="5426" spans="3:4" x14ac:dyDescent="0.25">
      <c r="C5426" s="34"/>
      <c r="D5426" s="10"/>
    </row>
    <row r="5427" spans="3:4" x14ac:dyDescent="0.25">
      <c r="C5427" s="34"/>
      <c r="D5427" s="10"/>
    </row>
    <row r="5428" spans="3:4" x14ac:dyDescent="0.25">
      <c r="C5428" s="34"/>
      <c r="D5428" s="10"/>
    </row>
    <row r="5429" spans="3:4" x14ac:dyDescent="0.25">
      <c r="C5429" s="34"/>
      <c r="D5429" s="10"/>
    </row>
    <row r="5430" spans="3:4" x14ac:dyDescent="0.25">
      <c r="C5430" s="34"/>
      <c r="D5430" s="10"/>
    </row>
    <row r="5431" spans="3:4" x14ac:dyDescent="0.25">
      <c r="C5431" s="34"/>
      <c r="D5431" s="10"/>
    </row>
    <row r="5432" spans="3:4" x14ac:dyDescent="0.25">
      <c r="C5432" s="34"/>
      <c r="D5432" s="10"/>
    </row>
    <row r="5433" spans="3:4" x14ac:dyDescent="0.25">
      <c r="C5433" s="34"/>
      <c r="D5433" s="10"/>
    </row>
    <row r="5434" spans="3:4" x14ac:dyDescent="0.25">
      <c r="C5434" s="34"/>
      <c r="D5434" s="10"/>
    </row>
    <row r="5435" spans="3:4" x14ac:dyDescent="0.25">
      <c r="C5435" s="34"/>
      <c r="D5435" s="10"/>
    </row>
    <row r="5436" spans="3:4" x14ac:dyDescent="0.25">
      <c r="C5436" s="34"/>
      <c r="D5436" s="10"/>
    </row>
    <row r="5437" spans="3:4" x14ac:dyDescent="0.25">
      <c r="C5437" s="34"/>
      <c r="D5437" s="10"/>
    </row>
    <row r="5438" spans="3:4" x14ac:dyDescent="0.25">
      <c r="C5438" s="34"/>
      <c r="D5438" s="10"/>
    </row>
    <row r="5439" spans="3:4" x14ac:dyDescent="0.25">
      <c r="C5439" s="34"/>
      <c r="D5439" s="10"/>
    </row>
    <row r="5440" spans="3:4" x14ac:dyDescent="0.25">
      <c r="C5440" s="34"/>
      <c r="D5440" s="10"/>
    </row>
    <row r="5441" spans="3:4" x14ac:dyDescent="0.25">
      <c r="C5441" s="34"/>
      <c r="D5441" s="10"/>
    </row>
    <row r="5442" spans="3:4" x14ac:dyDescent="0.25">
      <c r="C5442" s="34"/>
      <c r="D5442" s="10"/>
    </row>
    <row r="5443" spans="3:4" x14ac:dyDescent="0.25">
      <c r="C5443" s="34"/>
      <c r="D5443" s="10"/>
    </row>
    <row r="5444" spans="3:4" x14ac:dyDescent="0.25">
      <c r="C5444" s="34"/>
      <c r="D5444" s="10"/>
    </row>
    <row r="5445" spans="3:4" x14ac:dyDescent="0.25">
      <c r="C5445" s="34"/>
      <c r="D5445" s="10"/>
    </row>
    <row r="5446" spans="3:4" x14ac:dyDescent="0.25">
      <c r="C5446" s="34"/>
      <c r="D5446" s="10"/>
    </row>
    <row r="5447" spans="3:4" x14ac:dyDescent="0.25">
      <c r="C5447" s="34"/>
      <c r="D5447" s="10"/>
    </row>
    <row r="5448" spans="3:4" x14ac:dyDescent="0.25">
      <c r="C5448" s="34"/>
      <c r="D5448" s="10"/>
    </row>
    <row r="5449" spans="3:4" x14ac:dyDescent="0.25">
      <c r="C5449" s="34"/>
      <c r="D5449" s="10"/>
    </row>
    <row r="5450" spans="3:4" x14ac:dyDescent="0.25">
      <c r="C5450" s="34"/>
      <c r="D5450" s="10"/>
    </row>
    <row r="5451" spans="3:4" x14ac:dyDescent="0.25">
      <c r="C5451" s="34"/>
      <c r="D5451" s="10"/>
    </row>
    <row r="5452" spans="3:4" x14ac:dyDescent="0.25">
      <c r="C5452" s="34"/>
      <c r="D5452" s="10"/>
    </row>
    <row r="5453" spans="3:4" x14ac:dyDescent="0.25">
      <c r="C5453" s="34"/>
      <c r="D5453" s="10"/>
    </row>
    <row r="5454" spans="3:4" x14ac:dyDescent="0.25">
      <c r="C5454" s="34"/>
      <c r="D5454" s="10"/>
    </row>
    <row r="5455" spans="3:4" x14ac:dyDescent="0.25">
      <c r="C5455" s="34"/>
      <c r="D5455" s="10"/>
    </row>
    <row r="5456" spans="3:4" x14ac:dyDescent="0.25">
      <c r="C5456" s="34"/>
      <c r="D5456" s="10"/>
    </row>
    <row r="5457" spans="3:4" x14ac:dyDescent="0.25">
      <c r="C5457" s="34"/>
      <c r="D5457" s="10"/>
    </row>
    <row r="5458" spans="3:4" x14ac:dyDescent="0.25">
      <c r="C5458" s="34"/>
      <c r="D5458" s="10"/>
    </row>
    <row r="5459" spans="3:4" x14ac:dyDescent="0.25">
      <c r="C5459" s="34"/>
      <c r="D5459" s="10"/>
    </row>
    <row r="5460" spans="3:4" x14ac:dyDescent="0.25">
      <c r="C5460" s="34"/>
      <c r="D5460" s="10"/>
    </row>
    <row r="5461" spans="3:4" x14ac:dyDescent="0.25">
      <c r="C5461" s="34"/>
      <c r="D5461" s="10"/>
    </row>
    <row r="5462" spans="3:4" x14ac:dyDescent="0.25">
      <c r="C5462" s="34"/>
      <c r="D5462" s="10"/>
    </row>
    <row r="5463" spans="3:4" x14ac:dyDescent="0.25">
      <c r="C5463" s="34"/>
      <c r="D5463" s="10"/>
    </row>
    <row r="5464" spans="3:4" x14ac:dyDescent="0.25">
      <c r="C5464" s="34"/>
      <c r="D5464" s="10"/>
    </row>
    <row r="5465" spans="3:4" x14ac:dyDescent="0.25">
      <c r="C5465" s="34"/>
      <c r="D5465" s="10"/>
    </row>
    <row r="5466" spans="3:4" x14ac:dyDescent="0.25">
      <c r="C5466" s="34"/>
      <c r="D5466" s="10"/>
    </row>
    <row r="5467" spans="3:4" x14ac:dyDescent="0.25">
      <c r="C5467" s="34"/>
      <c r="D5467" s="10"/>
    </row>
    <row r="5468" spans="3:4" x14ac:dyDescent="0.25">
      <c r="C5468" s="34"/>
      <c r="D5468" s="10"/>
    </row>
    <row r="5469" spans="3:4" x14ac:dyDescent="0.25">
      <c r="C5469" s="34"/>
      <c r="D5469" s="10"/>
    </row>
    <row r="5470" spans="3:4" x14ac:dyDescent="0.25">
      <c r="C5470" s="34"/>
      <c r="D5470" s="10"/>
    </row>
    <row r="5471" spans="3:4" x14ac:dyDescent="0.25">
      <c r="C5471" s="34"/>
      <c r="D5471" s="10"/>
    </row>
    <row r="5472" spans="3:4" x14ac:dyDescent="0.25">
      <c r="C5472" s="34"/>
      <c r="D5472" s="10"/>
    </row>
    <row r="5473" spans="3:4" x14ac:dyDescent="0.25">
      <c r="C5473" s="34"/>
      <c r="D5473" s="10"/>
    </row>
    <row r="5474" spans="3:4" x14ac:dyDescent="0.25">
      <c r="C5474" s="34"/>
      <c r="D5474" s="10"/>
    </row>
    <row r="5475" spans="3:4" x14ac:dyDescent="0.25">
      <c r="C5475" s="34"/>
      <c r="D5475" s="10"/>
    </row>
    <row r="5476" spans="3:4" x14ac:dyDescent="0.25">
      <c r="C5476" s="34"/>
      <c r="D5476" s="10"/>
    </row>
    <row r="5477" spans="3:4" x14ac:dyDescent="0.25">
      <c r="C5477" s="34"/>
      <c r="D5477" s="10"/>
    </row>
    <row r="5478" spans="3:4" x14ac:dyDescent="0.25">
      <c r="C5478" s="34"/>
      <c r="D5478" s="10"/>
    </row>
    <row r="5479" spans="3:4" x14ac:dyDescent="0.25">
      <c r="C5479" s="34"/>
      <c r="D5479" s="10"/>
    </row>
    <row r="5480" spans="3:4" x14ac:dyDescent="0.25">
      <c r="C5480" s="34"/>
      <c r="D5480" s="10"/>
    </row>
    <row r="5481" spans="3:4" x14ac:dyDescent="0.25">
      <c r="C5481" s="34"/>
      <c r="D5481" s="10"/>
    </row>
    <row r="5482" spans="3:4" x14ac:dyDescent="0.25">
      <c r="C5482" s="34"/>
      <c r="D5482" s="10"/>
    </row>
    <row r="5483" spans="3:4" x14ac:dyDescent="0.25">
      <c r="C5483" s="34"/>
      <c r="D5483" s="10"/>
    </row>
    <row r="5484" spans="3:4" x14ac:dyDescent="0.25">
      <c r="C5484" s="34"/>
      <c r="D5484" s="10"/>
    </row>
    <row r="5485" spans="3:4" x14ac:dyDescent="0.25">
      <c r="C5485" s="34"/>
      <c r="D5485" s="10"/>
    </row>
    <row r="5486" spans="3:4" x14ac:dyDescent="0.25">
      <c r="C5486" s="34"/>
      <c r="D5486" s="10"/>
    </row>
    <row r="5487" spans="3:4" x14ac:dyDescent="0.25">
      <c r="C5487" s="34"/>
      <c r="D5487" s="10"/>
    </row>
    <row r="5488" spans="3:4" x14ac:dyDescent="0.25">
      <c r="C5488" s="34"/>
      <c r="D5488" s="10"/>
    </row>
    <row r="5489" spans="3:4" x14ac:dyDescent="0.25">
      <c r="C5489" s="34"/>
      <c r="D5489" s="10"/>
    </row>
    <row r="5490" spans="3:4" x14ac:dyDescent="0.25">
      <c r="C5490" s="34"/>
      <c r="D5490" s="10"/>
    </row>
    <row r="5491" spans="3:4" x14ac:dyDescent="0.25">
      <c r="C5491" s="34"/>
      <c r="D5491" s="10"/>
    </row>
    <row r="5492" spans="3:4" x14ac:dyDescent="0.25">
      <c r="C5492" s="34"/>
      <c r="D5492" s="10"/>
    </row>
    <row r="5493" spans="3:4" x14ac:dyDescent="0.25">
      <c r="C5493" s="34"/>
      <c r="D5493" s="10"/>
    </row>
    <row r="5494" spans="3:4" x14ac:dyDescent="0.25">
      <c r="C5494" s="34"/>
      <c r="D5494" s="10"/>
    </row>
    <row r="5495" spans="3:4" x14ac:dyDescent="0.25">
      <c r="C5495" s="34"/>
      <c r="D5495" s="10"/>
    </row>
    <row r="5496" spans="3:4" x14ac:dyDescent="0.25">
      <c r="C5496" s="34"/>
      <c r="D5496" s="10"/>
    </row>
    <row r="5497" spans="3:4" x14ac:dyDescent="0.25">
      <c r="C5497" s="34"/>
      <c r="D5497" s="10"/>
    </row>
    <row r="5498" spans="3:4" x14ac:dyDescent="0.25">
      <c r="C5498" s="34"/>
      <c r="D5498" s="10"/>
    </row>
    <row r="5499" spans="3:4" x14ac:dyDescent="0.25">
      <c r="C5499" s="34"/>
      <c r="D5499" s="10"/>
    </row>
    <row r="5500" spans="3:4" x14ac:dyDescent="0.25">
      <c r="C5500" s="34"/>
      <c r="D5500" s="10"/>
    </row>
    <row r="5501" spans="3:4" x14ac:dyDescent="0.25">
      <c r="C5501" s="34"/>
      <c r="D5501" s="10"/>
    </row>
    <row r="5502" spans="3:4" x14ac:dyDescent="0.25">
      <c r="C5502" s="34"/>
      <c r="D5502" s="10"/>
    </row>
    <row r="5503" spans="3:4" x14ac:dyDescent="0.25">
      <c r="C5503" s="34"/>
      <c r="D5503" s="10"/>
    </row>
    <row r="5504" spans="3:4" x14ac:dyDescent="0.25">
      <c r="C5504" s="34"/>
      <c r="D5504" s="10"/>
    </row>
    <row r="5505" spans="3:4" x14ac:dyDescent="0.25">
      <c r="C5505" s="34"/>
      <c r="D5505" s="10"/>
    </row>
    <row r="5506" spans="3:4" x14ac:dyDescent="0.25">
      <c r="C5506" s="34"/>
      <c r="D5506" s="10"/>
    </row>
    <row r="5507" spans="3:4" x14ac:dyDescent="0.25">
      <c r="C5507" s="34"/>
      <c r="D5507" s="10"/>
    </row>
    <row r="5508" spans="3:4" x14ac:dyDescent="0.25">
      <c r="C5508" s="34"/>
      <c r="D5508" s="10"/>
    </row>
    <row r="5509" spans="3:4" x14ac:dyDescent="0.25">
      <c r="C5509" s="34"/>
      <c r="D5509" s="10"/>
    </row>
    <row r="5510" spans="3:4" x14ac:dyDescent="0.25">
      <c r="C5510" s="34"/>
      <c r="D5510" s="10"/>
    </row>
    <row r="5511" spans="3:4" x14ac:dyDescent="0.25">
      <c r="C5511" s="34"/>
      <c r="D5511" s="10"/>
    </row>
    <row r="5512" spans="3:4" x14ac:dyDescent="0.25">
      <c r="C5512" s="34"/>
      <c r="D5512" s="10"/>
    </row>
    <row r="5513" spans="3:4" x14ac:dyDescent="0.25">
      <c r="C5513" s="34"/>
      <c r="D5513" s="10"/>
    </row>
    <row r="5514" spans="3:4" x14ac:dyDescent="0.25">
      <c r="C5514" s="34"/>
      <c r="D5514" s="10"/>
    </row>
    <row r="5515" spans="3:4" x14ac:dyDescent="0.25">
      <c r="C5515" s="34"/>
      <c r="D5515" s="10"/>
    </row>
    <row r="5516" spans="3:4" x14ac:dyDescent="0.25">
      <c r="C5516" s="34"/>
      <c r="D5516" s="10"/>
    </row>
    <row r="5517" spans="3:4" x14ac:dyDescent="0.25">
      <c r="C5517" s="34"/>
      <c r="D5517" s="10"/>
    </row>
    <row r="5518" spans="3:4" x14ac:dyDescent="0.25">
      <c r="C5518" s="34"/>
      <c r="D5518" s="10"/>
    </row>
    <row r="5519" spans="3:4" x14ac:dyDescent="0.25">
      <c r="C5519" s="34"/>
      <c r="D5519" s="10"/>
    </row>
    <row r="5520" spans="3:4" x14ac:dyDescent="0.25">
      <c r="C5520" s="34"/>
      <c r="D5520" s="10"/>
    </row>
    <row r="5521" spans="3:4" x14ac:dyDescent="0.25">
      <c r="C5521" s="34"/>
      <c r="D5521" s="10"/>
    </row>
    <row r="5522" spans="3:4" x14ac:dyDescent="0.25">
      <c r="C5522" s="34"/>
      <c r="D5522" s="10"/>
    </row>
    <row r="5523" spans="3:4" x14ac:dyDescent="0.25">
      <c r="C5523" s="34"/>
      <c r="D5523" s="10"/>
    </row>
    <row r="5524" spans="3:4" x14ac:dyDescent="0.25">
      <c r="C5524" s="34"/>
      <c r="D5524" s="10"/>
    </row>
    <row r="5525" spans="3:4" x14ac:dyDescent="0.25">
      <c r="C5525" s="34"/>
      <c r="D5525" s="10"/>
    </row>
    <row r="5526" spans="3:4" x14ac:dyDescent="0.25">
      <c r="C5526" s="34"/>
      <c r="D5526" s="10"/>
    </row>
    <row r="5527" spans="3:4" x14ac:dyDescent="0.25">
      <c r="C5527" s="34"/>
      <c r="D5527" s="10"/>
    </row>
    <row r="5528" spans="3:4" x14ac:dyDescent="0.25">
      <c r="C5528" s="34"/>
      <c r="D5528" s="10"/>
    </row>
    <row r="5529" spans="3:4" x14ac:dyDescent="0.25">
      <c r="C5529" s="34"/>
      <c r="D5529" s="10"/>
    </row>
    <row r="5530" spans="3:4" x14ac:dyDescent="0.25">
      <c r="C5530" s="34"/>
      <c r="D5530" s="10"/>
    </row>
    <row r="5531" spans="3:4" x14ac:dyDescent="0.25">
      <c r="C5531" s="34"/>
      <c r="D5531" s="10"/>
    </row>
    <row r="5532" spans="3:4" x14ac:dyDescent="0.25">
      <c r="C5532" s="34"/>
      <c r="D5532" s="10"/>
    </row>
    <row r="5533" spans="3:4" x14ac:dyDescent="0.25">
      <c r="C5533" s="34"/>
      <c r="D5533" s="10"/>
    </row>
    <row r="5534" spans="3:4" x14ac:dyDescent="0.25">
      <c r="C5534" s="34"/>
      <c r="D5534" s="10"/>
    </row>
    <row r="5535" spans="3:4" x14ac:dyDescent="0.25">
      <c r="C5535" s="34"/>
      <c r="D5535" s="10"/>
    </row>
    <row r="5536" spans="3:4" x14ac:dyDescent="0.25">
      <c r="C5536" s="34"/>
      <c r="D5536" s="10"/>
    </row>
    <row r="5537" spans="3:4" x14ac:dyDescent="0.25">
      <c r="C5537" s="34"/>
      <c r="D5537" s="10"/>
    </row>
    <row r="5538" spans="3:4" x14ac:dyDescent="0.25">
      <c r="C5538" s="34"/>
      <c r="D5538" s="10"/>
    </row>
    <row r="5539" spans="3:4" x14ac:dyDescent="0.25">
      <c r="C5539" s="34"/>
      <c r="D5539" s="10"/>
    </row>
    <row r="5540" spans="3:4" x14ac:dyDescent="0.25">
      <c r="C5540" s="34"/>
      <c r="D5540" s="10"/>
    </row>
    <row r="5541" spans="3:4" x14ac:dyDescent="0.25">
      <c r="C5541" s="34"/>
      <c r="D5541" s="10"/>
    </row>
    <row r="5542" spans="3:4" x14ac:dyDescent="0.25">
      <c r="C5542" s="34"/>
      <c r="D5542" s="10"/>
    </row>
    <row r="5543" spans="3:4" x14ac:dyDescent="0.25">
      <c r="C5543" s="34"/>
      <c r="D5543" s="10"/>
    </row>
    <row r="5544" spans="3:4" x14ac:dyDescent="0.25">
      <c r="C5544" s="34"/>
      <c r="D5544" s="10"/>
    </row>
    <row r="5545" spans="3:4" x14ac:dyDescent="0.25">
      <c r="C5545" s="34"/>
      <c r="D5545" s="10"/>
    </row>
    <row r="5546" spans="3:4" x14ac:dyDescent="0.25">
      <c r="C5546" s="34"/>
      <c r="D5546" s="10"/>
    </row>
    <row r="5547" spans="3:4" x14ac:dyDescent="0.25">
      <c r="C5547" s="34"/>
      <c r="D5547" s="10"/>
    </row>
    <row r="5548" spans="3:4" x14ac:dyDescent="0.25">
      <c r="C5548" s="34"/>
      <c r="D5548" s="10"/>
    </row>
    <row r="5549" spans="3:4" x14ac:dyDescent="0.25">
      <c r="C5549" s="34"/>
      <c r="D5549" s="10"/>
    </row>
    <row r="5550" spans="3:4" x14ac:dyDescent="0.25">
      <c r="C5550" s="34"/>
      <c r="D5550" s="10"/>
    </row>
    <row r="5551" spans="3:4" x14ac:dyDescent="0.25">
      <c r="C5551" s="34"/>
      <c r="D5551" s="10"/>
    </row>
    <row r="5552" spans="3:4" x14ac:dyDescent="0.25">
      <c r="C5552" s="34"/>
      <c r="D5552" s="10"/>
    </row>
    <row r="5553" spans="3:4" x14ac:dyDescent="0.25">
      <c r="C5553" s="34"/>
      <c r="D5553" s="10"/>
    </row>
    <row r="5554" spans="3:4" x14ac:dyDescent="0.25">
      <c r="C5554" s="34"/>
      <c r="D5554" s="10"/>
    </row>
    <row r="5555" spans="3:4" x14ac:dyDescent="0.25">
      <c r="C5555" s="34"/>
      <c r="D5555" s="10"/>
    </row>
    <row r="5556" spans="3:4" x14ac:dyDescent="0.25">
      <c r="C5556" s="34"/>
      <c r="D5556" s="10"/>
    </row>
    <row r="5557" spans="3:4" x14ac:dyDescent="0.25">
      <c r="C5557" s="34"/>
      <c r="D5557" s="10"/>
    </row>
    <row r="5558" spans="3:4" x14ac:dyDescent="0.25">
      <c r="C5558" s="34"/>
      <c r="D5558" s="10"/>
    </row>
    <row r="5559" spans="3:4" x14ac:dyDescent="0.25">
      <c r="C5559" s="34"/>
      <c r="D5559" s="10"/>
    </row>
    <row r="5560" spans="3:4" x14ac:dyDescent="0.25">
      <c r="C5560" s="34"/>
      <c r="D5560" s="10"/>
    </row>
    <row r="5561" spans="3:4" x14ac:dyDescent="0.25">
      <c r="C5561" s="34"/>
      <c r="D5561" s="10"/>
    </row>
    <row r="5562" spans="3:4" x14ac:dyDescent="0.25">
      <c r="C5562" s="34"/>
      <c r="D5562" s="10"/>
    </row>
    <row r="5563" spans="3:4" x14ac:dyDescent="0.25">
      <c r="C5563" s="34"/>
      <c r="D5563" s="10"/>
    </row>
    <row r="5564" spans="3:4" x14ac:dyDescent="0.25">
      <c r="C5564" s="34"/>
      <c r="D5564" s="10"/>
    </row>
    <row r="5565" spans="3:4" x14ac:dyDescent="0.25">
      <c r="C5565" s="34"/>
      <c r="D5565" s="10"/>
    </row>
    <row r="5566" spans="3:4" x14ac:dyDescent="0.25">
      <c r="C5566" s="34"/>
      <c r="D5566" s="10"/>
    </row>
    <row r="5567" spans="3:4" x14ac:dyDescent="0.25">
      <c r="C5567" s="34"/>
      <c r="D5567" s="10"/>
    </row>
    <row r="5568" spans="3:4" x14ac:dyDescent="0.25">
      <c r="C5568" s="34"/>
      <c r="D5568" s="10"/>
    </row>
    <row r="5569" spans="3:4" x14ac:dyDescent="0.25">
      <c r="C5569" s="34"/>
      <c r="D5569" s="10"/>
    </row>
    <row r="5570" spans="3:4" x14ac:dyDescent="0.25">
      <c r="C5570" s="34"/>
      <c r="D5570" s="10"/>
    </row>
    <row r="5571" spans="3:4" x14ac:dyDescent="0.25">
      <c r="C5571" s="34"/>
      <c r="D5571" s="10"/>
    </row>
    <row r="5572" spans="3:4" x14ac:dyDescent="0.25">
      <c r="C5572" s="34"/>
      <c r="D5572" s="10"/>
    </row>
    <row r="5573" spans="3:4" x14ac:dyDescent="0.25">
      <c r="C5573" s="34"/>
      <c r="D5573" s="10"/>
    </row>
    <row r="5574" spans="3:4" x14ac:dyDescent="0.25">
      <c r="C5574" s="34"/>
      <c r="D5574" s="10"/>
    </row>
    <row r="5575" spans="3:4" x14ac:dyDescent="0.25">
      <c r="C5575" s="34"/>
      <c r="D5575" s="10"/>
    </row>
    <row r="5576" spans="3:4" x14ac:dyDescent="0.25">
      <c r="C5576" s="34"/>
      <c r="D5576" s="10"/>
    </row>
    <row r="5577" spans="3:4" x14ac:dyDescent="0.25">
      <c r="C5577" s="34"/>
      <c r="D5577" s="10"/>
    </row>
    <row r="5578" spans="3:4" x14ac:dyDescent="0.25">
      <c r="C5578" s="34"/>
      <c r="D5578" s="10"/>
    </row>
    <row r="5579" spans="3:4" x14ac:dyDescent="0.25">
      <c r="C5579" s="34"/>
      <c r="D5579" s="10"/>
    </row>
    <row r="5580" spans="3:4" x14ac:dyDescent="0.25">
      <c r="C5580" s="34"/>
      <c r="D5580" s="10"/>
    </row>
    <row r="5581" spans="3:4" x14ac:dyDescent="0.25">
      <c r="C5581" s="34"/>
      <c r="D5581" s="10"/>
    </row>
    <row r="5582" spans="3:4" x14ac:dyDescent="0.25">
      <c r="C5582" s="34"/>
      <c r="D5582" s="10"/>
    </row>
    <row r="5583" spans="3:4" x14ac:dyDescent="0.25">
      <c r="C5583" s="34"/>
      <c r="D5583" s="10"/>
    </row>
    <row r="5584" spans="3:4" x14ac:dyDescent="0.25">
      <c r="C5584" s="34"/>
      <c r="D5584" s="10"/>
    </row>
    <row r="5585" spans="3:4" x14ac:dyDescent="0.25">
      <c r="C5585" s="34"/>
      <c r="D5585" s="10"/>
    </row>
    <row r="5586" spans="3:4" x14ac:dyDescent="0.25">
      <c r="C5586" s="34"/>
      <c r="D5586" s="10"/>
    </row>
    <row r="5587" spans="3:4" x14ac:dyDescent="0.25">
      <c r="C5587" s="34"/>
      <c r="D5587" s="10"/>
    </row>
    <row r="5588" spans="3:4" x14ac:dyDescent="0.25">
      <c r="C5588" s="34"/>
      <c r="D5588" s="10"/>
    </row>
    <row r="5589" spans="3:4" x14ac:dyDescent="0.25">
      <c r="C5589" s="34"/>
      <c r="D5589" s="10"/>
    </row>
    <row r="5590" spans="3:4" x14ac:dyDescent="0.25">
      <c r="C5590" s="34"/>
      <c r="D5590" s="10"/>
    </row>
    <row r="5591" spans="3:4" x14ac:dyDescent="0.25">
      <c r="C5591" s="34"/>
      <c r="D5591" s="10"/>
    </row>
    <row r="5592" spans="3:4" x14ac:dyDescent="0.25">
      <c r="C5592" s="34"/>
      <c r="D5592" s="10"/>
    </row>
    <row r="5593" spans="3:4" x14ac:dyDescent="0.25">
      <c r="C5593" s="34"/>
      <c r="D5593" s="10"/>
    </row>
    <row r="5594" spans="3:4" x14ac:dyDescent="0.25">
      <c r="C5594" s="34"/>
      <c r="D5594" s="10"/>
    </row>
    <row r="5595" spans="3:4" x14ac:dyDescent="0.25">
      <c r="C5595" s="34"/>
      <c r="D5595" s="10"/>
    </row>
    <row r="5596" spans="3:4" x14ac:dyDescent="0.25">
      <c r="C5596" s="34"/>
      <c r="D5596" s="10"/>
    </row>
    <row r="5597" spans="3:4" x14ac:dyDescent="0.25">
      <c r="C5597" s="34"/>
      <c r="D5597" s="10"/>
    </row>
    <row r="5598" spans="3:4" x14ac:dyDescent="0.25">
      <c r="C5598" s="34"/>
      <c r="D5598" s="10"/>
    </row>
    <row r="5599" spans="3:4" x14ac:dyDescent="0.25">
      <c r="C5599" s="34"/>
      <c r="D5599" s="10"/>
    </row>
    <row r="5600" spans="3:4" x14ac:dyDescent="0.25">
      <c r="C5600" s="34"/>
      <c r="D5600" s="10"/>
    </row>
    <row r="5601" spans="3:4" x14ac:dyDescent="0.25">
      <c r="C5601" s="34"/>
      <c r="D5601" s="10"/>
    </row>
    <row r="5602" spans="3:4" x14ac:dyDescent="0.25">
      <c r="C5602" s="34"/>
      <c r="D5602" s="10"/>
    </row>
    <row r="5603" spans="3:4" x14ac:dyDescent="0.25">
      <c r="C5603" s="34"/>
      <c r="D5603" s="10"/>
    </row>
    <row r="5604" spans="3:4" x14ac:dyDescent="0.25">
      <c r="C5604" s="34"/>
      <c r="D5604" s="10"/>
    </row>
    <row r="5605" spans="3:4" x14ac:dyDescent="0.25">
      <c r="C5605" s="34"/>
      <c r="D5605" s="10"/>
    </row>
    <row r="5606" spans="3:4" x14ac:dyDescent="0.25">
      <c r="C5606" s="34"/>
      <c r="D5606" s="10"/>
    </row>
    <row r="5607" spans="3:4" x14ac:dyDescent="0.25">
      <c r="C5607" s="34"/>
      <c r="D5607" s="10"/>
    </row>
    <row r="5608" spans="3:4" x14ac:dyDescent="0.25">
      <c r="C5608" s="34"/>
      <c r="D5608" s="10"/>
    </row>
    <row r="5609" spans="3:4" x14ac:dyDescent="0.25">
      <c r="C5609" s="34"/>
      <c r="D5609" s="10"/>
    </row>
    <row r="5610" spans="3:4" x14ac:dyDescent="0.25">
      <c r="C5610" s="34"/>
      <c r="D5610" s="10"/>
    </row>
    <row r="5611" spans="3:4" x14ac:dyDescent="0.25">
      <c r="C5611" s="34"/>
      <c r="D5611" s="10"/>
    </row>
    <row r="5612" spans="3:4" x14ac:dyDescent="0.25">
      <c r="C5612" s="34"/>
      <c r="D5612" s="10"/>
    </row>
    <row r="5613" spans="3:4" x14ac:dyDescent="0.25">
      <c r="C5613" s="34"/>
      <c r="D5613" s="10"/>
    </row>
    <row r="5614" spans="3:4" x14ac:dyDescent="0.25">
      <c r="C5614" s="34"/>
      <c r="D5614" s="10"/>
    </row>
    <row r="5615" spans="3:4" x14ac:dyDescent="0.25">
      <c r="C5615" s="34"/>
      <c r="D5615" s="10"/>
    </row>
    <row r="5616" spans="3:4" x14ac:dyDescent="0.25">
      <c r="C5616" s="34"/>
      <c r="D5616" s="10"/>
    </row>
    <row r="5617" spans="3:4" x14ac:dyDescent="0.25">
      <c r="C5617" s="34"/>
      <c r="D5617" s="10"/>
    </row>
    <row r="5618" spans="3:4" x14ac:dyDescent="0.25">
      <c r="C5618" s="34"/>
      <c r="D5618" s="10"/>
    </row>
    <row r="5619" spans="3:4" x14ac:dyDescent="0.25">
      <c r="C5619" s="34"/>
      <c r="D5619" s="10"/>
    </row>
    <row r="5620" spans="3:4" x14ac:dyDescent="0.25">
      <c r="C5620" s="34"/>
      <c r="D5620" s="10"/>
    </row>
    <row r="5621" spans="3:4" x14ac:dyDescent="0.25">
      <c r="C5621" s="34"/>
      <c r="D5621" s="10"/>
    </row>
    <row r="5622" spans="3:4" x14ac:dyDescent="0.25">
      <c r="C5622" s="34"/>
      <c r="D5622" s="10"/>
    </row>
    <row r="5623" spans="3:4" x14ac:dyDescent="0.25">
      <c r="C5623" s="34"/>
      <c r="D5623" s="10"/>
    </row>
    <row r="5624" spans="3:4" x14ac:dyDescent="0.25">
      <c r="C5624" s="34"/>
      <c r="D5624" s="10"/>
    </row>
    <row r="5625" spans="3:4" x14ac:dyDescent="0.25">
      <c r="C5625" s="34"/>
      <c r="D5625" s="10"/>
    </row>
    <row r="5626" spans="3:4" x14ac:dyDescent="0.25">
      <c r="C5626" s="34"/>
      <c r="D5626" s="10"/>
    </row>
    <row r="5627" spans="3:4" x14ac:dyDescent="0.25">
      <c r="C5627" s="34"/>
      <c r="D5627" s="10"/>
    </row>
    <row r="5628" spans="3:4" x14ac:dyDescent="0.25">
      <c r="C5628" s="34"/>
      <c r="D5628" s="10"/>
    </row>
    <row r="5629" spans="3:4" x14ac:dyDescent="0.25">
      <c r="C5629" s="34"/>
      <c r="D5629" s="10"/>
    </row>
    <row r="5630" spans="3:4" x14ac:dyDescent="0.25">
      <c r="C5630" s="34"/>
      <c r="D5630" s="10"/>
    </row>
    <row r="5631" spans="3:4" x14ac:dyDescent="0.25">
      <c r="C5631" s="34"/>
      <c r="D5631" s="10"/>
    </row>
    <row r="5632" spans="3:4" x14ac:dyDescent="0.25">
      <c r="C5632" s="34"/>
      <c r="D5632" s="10"/>
    </row>
    <row r="5633" spans="3:4" x14ac:dyDescent="0.25">
      <c r="C5633" s="34"/>
      <c r="D5633" s="10"/>
    </row>
    <row r="5634" spans="3:4" x14ac:dyDescent="0.25">
      <c r="C5634" s="34"/>
      <c r="D5634" s="10"/>
    </row>
    <row r="5635" spans="3:4" x14ac:dyDescent="0.25">
      <c r="C5635" s="34"/>
      <c r="D5635" s="10"/>
    </row>
    <row r="5636" spans="3:4" x14ac:dyDescent="0.25">
      <c r="C5636" s="34"/>
      <c r="D5636" s="10"/>
    </row>
    <row r="5637" spans="3:4" x14ac:dyDescent="0.25">
      <c r="C5637" s="34"/>
      <c r="D5637" s="10"/>
    </row>
    <row r="5638" spans="3:4" x14ac:dyDescent="0.25">
      <c r="C5638" s="34"/>
      <c r="D5638" s="10"/>
    </row>
    <row r="5639" spans="3:4" x14ac:dyDescent="0.25">
      <c r="C5639" s="34"/>
      <c r="D5639" s="10"/>
    </row>
    <row r="5640" spans="3:4" x14ac:dyDescent="0.25">
      <c r="C5640" s="34"/>
      <c r="D5640" s="10"/>
    </row>
    <row r="5641" spans="3:4" x14ac:dyDescent="0.25">
      <c r="C5641" s="34"/>
      <c r="D5641" s="10"/>
    </row>
    <row r="5642" spans="3:4" x14ac:dyDescent="0.25">
      <c r="C5642" s="34"/>
      <c r="D5642" s="10"/>
    </row>
    <row r="5643" spans="3:4" x14ac:dyDescent="0.25">
      <c r="C5643" s="34"/>
      <c r="D5643" s="10"/>
    </row>
    <row r="5644" spans="3:4" x14ac:dyDescent="0.25">
      <c r="C5644" s="34"/>
      <c r="D5644" s="10"/>
    </row>
    <row r="5645" spans="3:4" x14ac:dyDescent="0.25">
      <c r="C5645" s="34"/>
      <c r="D5645" s="10"/>
    </row>
    <row r="5646" spans="3:4" x14ac:dyDescent="0.25">
      <c r="C5646" s="34"/>
      <c r="D5646" s="10"/>
    </row>
    <row r="5647" spans="3:4" x14ac:dyDescent="0.25">
      <c r="C5647" s="34"/>
      <c r="D5647" s="10"/>
    </row>
    <row r="5648" spans="3:4" x14ac:dyDescent="0.25">
      <c r="C5648" s="34"/>
      <c r="D5648" s="10"/>
    </row>
    <row r="5649" spans="3:4" x14ac:dyDescent="0.25">
      <c r="C5649" s="34"/>
      <c r="D5649" s="10"/>
    </row>
    <row r="5650" spans="3:4" x14ac:dyDescent="0.25">
      <c r="C5650" s="34"/>
      <c r="D5650" s="10"/>
    </row>
    <row r="5651" spans="3:4" x14ac:dyDescent="0.25">
      <c r="C5651" s="34"/>
      <c r="D5651" s="10"/>
    </row>
    <row r="5652" spans="3:4" x14ac:dyDescent="0.25">
      <c r="C5652" s="34"/>
      <c r="D5652" s="10"/>
    </row>
    <row r="5653" spans="3:4" x14ac:dyDescent="0.25">
      <c r="C5653" s="34"/>
      <c r="D5653" s="10"/>
    </row>
    <row r="5654" spans="3:4" x14ac:dyDescent="0.25">
      <c r="C5654" s="34"/>
      <c r="D5654" s="10"/>
    </row>
    <row r="5655" spans="3:4" x14ac:dyDescent="0.25">
      <c r="C5655" s="34"/>
      <c r="D5655" s="10"/>
    </row>
    <row r="5656" spans="3:4" x14ac:dyDescent="0.25">
      <c r="C5656" s="34"/>
      <c r="D5656" s="10"/>
    </row>
    <row r="5657" spans="3:4" x14ac:dyDescent="0.25">
      <c r="C5657" s="34"/>
      <c r="D5657" s="10"/>
    </row>
    <row r="5658" spans="3:4" x14ac:dyDescent="0.25">
      <c r="C5658" s="34"/>
      <c r="D5658" s="10"/>
    </row>
    <row r="5659" spans="3:4" x14ac:dyDescent="0.25">
      <c r="C5659" s="34"/>
      <c r="D5659" s="10"/>
    </row>
    <row r="5660" spans="3:4" x14ac:dyDescent="0.25">
      <c r="C5660" s="34"/>
      <c r="D5660" s="10"/>
    </row>
    <row r="5661" spans="3:4" x14ac:dyDescent="0.25">
      <c r="C5661" s="34"/>
      <c r="D5661" s="10"/>
    </row>
    <row r="5662" spans="3:4" x14ac:dyDescent="0.25">
      <c r="C5662" s="34"/>
      <c r="D5662" s="10"/>
    </row>
    <row r="5663" spans="3:4" x14ac:dyDescent="0.25">
      <c r="C5663" s="34"/>
      <c r="D5663" s="10"/>
    </row>
    <row r="5664" spans="3:4" x14ac:dyDescent="0.25">
      <c r="C5664" s="34"/>
      <c r="D5664" s="10"/>
    </row>
    <row r="5665" spans="3:4" x14ac:dyDescent="0.25">
      <c r="C5665" s="34"/>
      <c r="D5665" s="10"/>
    </row>
    <row r="5666" spans="3:4" x14ac:dyDescent="0.25">
      <c r="C5666" s="34"/>
      <c r="D5666" s="10"/>
    </row>
    <row r="5667" spans="3:4" x14ac:dyDescent="0.25">
      <c r="C5667" s="34"/>
      <c r="D5667" s="10"/>
    </row>
    <row r="5668" spans="3:4" x14ac:dyDescent="0.25">
      <c r="C5668" s="34"/>
      <c r="D5668" s="10"/>
    </row>
    <row r="5669" spans="3:4" x14ac:dyDescent="0.25">
      <c r="C5669" s="34"/>
      <c r="D5669" s="10"/>
    </row>
    <row r="5670" spans="3:4" x14ac:dyDescent="0.25">
      <c r="C5670" s="34"/>
      <c r="D5670" s="10"/>
    </row>
    <row r="5671" spans="3:4" x14ac:dyDescent="0.25">
      <c r="C5671" s="34"/>
      <c r="D5671" s="10"/>
    </row>
    <row r="5672" spans="3:4" x14ac:dyDescent="0.25">
      <c r="C5672" s="34"/>
      <c r="D5672" s="10"/>
    </row>
    <row r="5673" spans="3:4" x14ac:dyDescent="0.25">
      <c r="C5673" s="34"/>
      <c r="D5673" s="10"/>
    </row>
    <row r="5674" spans="3:4" x14ac:dyDescent="0.25">
      <c r="C5674" s="34"/>
      <c r="D5674" s="10"/>
    </row>
    <row r="5675" spans="3:4" x14ac:dyDescent="0.25">
      <c r="C5675" s="34"/>
      <c r="D5675" s="10"/>
    </row>
    <row r="5676" spans="3:4" x14ac:dyDescent="0.25">
      <c r="C5676" s="34"/>
      <c r="D5676" s="10"/>
    </row>
    <row r="5677" spans="3:4" x14ac:dyDescent="0.25">
      <c r="C5677" s="34"/>
      <c r="D5677" s="10"/>
    </row>
    <row r="5678" spans="3:4" x14ac:dyDescent="0.25">
      <c r="C5678" s="34"/>
      <c r="D5678" s="10"/>
    </row>
    <row r="5679" spans="3:4" x14ac:dyDescent="0.25">
      <c r="C5679" s="34"/>
      <c r="D5679" s="10"/>
    </row>
    <row r="5680" spans="3:4" x14ac:dyDescent="0.25">
      <c r="C5680" s="34"/>
      <c r="D5680" s="10"/>
    </row>
    <row r="5681" spans="3:4" x14ac:dyDescent="0.25">
      <c r="C5681" s="34"/>
      <c r="D5681" s="10"/>
    </row>
    <row r="5682" spans="3:4" x14ac:dyDescent="0.25">
      <c r="C5682" s="34"/>
      <c r="D5682" s="10"/>
    </row>
    <row r="5683" spans="3:4" x14ac:dyDescent="0.25">
      <c r="C5683" s="34"/>
      <c r="D5683" s="10"/>
    </row>
    <row r="5684" spans="3:4" x14ac:dyDescent="0.25">
      <c r="C5684" s="34"/>
      <c r="D5684" s="10"/>
    </row>
    <row r="5685" spans="3:4" x14ac:dyDescent="0.25">
      <c r="C5685" s="34"/>
      <c r="D5685" s="10"/>
    </row>
    <row r="5686" spans="3:4" x14ac:dyDescent="0.25">
      <c r="C5686" s="34"/>
      <c r="D5686" s="10"/>
    </row>
    <row r="5687" spans="3:4" x14ac:dyDescent="0.25">
      <c r="C5687" s="34"/>
      <c r="D5687" s="10"/>
    </row>
    <row r="5688" spans="3:4" x14ac:dyDescent="0.25">
      <c r="C5688" s="34"/>
      <c r="D5688" s="10"/>
    </row>
    <row r="5689" spans="3:4" x14ac:dyDescent="0.25">
      <c r="C5689" s="34"/>
      <c r="D5689" s="10"/>
    </row>
    <row r="5690" spans="3:4" x14ac:dyDescent="0.25">
      <c r="C5690" s="34"/>
      <c r="D5690" s="10"/>
    </row>
    <row r="5691" spans="3:4" x14ac:dyDescent="0.25">
      <c r="C5691" s="34"/>
      <c r="D5691" s="10"/>
    </row>
    <row r="5692" spans="3:4" x14ac:dyDescent="0.25">
      <c r="C5692" s="34"/>
      <c r="D5692" s="10"/>
    </row>
    <row r="5693" spans="3:4" x14ac:dyDescent="0.25">
      <c r="C5693" s="34"/>
      <c r="D5693" s="10"/>
    </row>
    <row r="5694" spans="3:4" x14ac:dyDescent="0.25">
      <c r="C5694" s="34"/>
      <c r="D5694" s="10"/>
    </row>
    <row r="5695" spans="3:4" x14ac:dyDescent="0.25">
      <c r="C5695" s="34"/>
      <c r="D5695" s="10"/>
    </row>
    <row r="5696" spans="3:4" x14ac:dyDescent="0.25">
      <c r="C5696" s="34"/>
      <c r="D5696" s="10"/>
    </row>
    <row r="5697" spans="3:4" x14ac:dyDescent="0.25">
      <c r="C5697" s="34"/>
      <c r="D5697" s="10"/>
    </row>
    <row r="5698" spans="3:4" x14ac:dyDescent="0.25">
      <c r="C5698" s="34"/>
      <c r="D5698" s="10"/>
    </row>
    <row r="5699" spans="3:4" x14ac:dyDescent="0.25">
      <c r="C5699" s="34"/>
      <c r="D5699" s="10"/>
    </row>
    <row r="5700" spans="3:4" x14ac:dyDescent="0.25">
      <c r="C5700" s="34"/>
      <c r="D5700" s="10"/>
    </row>
    <row r="5701" spans="3:4" x14ac:dyDescent="0.25">
      <c r="C5701" s="34"/>
      <c r="D5701" s="10"/>
    </row>
    <row r="5702" spans="3:4" x14ac:dyDescent="0.25">
      <c r="C5702" s="34"/>
      <c r="D5702" s="10"/>
    </row>
    <row r="5703" spans="3:4" x14ac:dyDescent="0.25">
      <c r="C5703" s="34"/>
      <c r="D5703" s="10"/>
    </row>
    <row r="5704" spans="3:4" x14ac:dyDescent="0.25">
      <c r="C5704" s="34"/>
      <c r="D5704" s="10"/>
    </row>
    <row r="5705" spans="3:4" x14ac:dyDescent="0.25">
      <c r="C5705" s="34"/>
      <c r="D5705" s="10"/>
    </row>
    <row r="5706" spans="3:4" x14ac:dyDescent="0.25">
      <c r="C5706" s="34"/>
      <c r="D5706" s="10"/>
    </row>
    <row r="5707" spans="3:4" x14ac:dyDescent="0.25">
      <c r="C5707" s="34"/>
      <c r="D5707" s="10"/>
    </row>
    <row r="5708" spans="3:4" x14ac:dyDescent="0.25">
      <c r="C5708" s="34"/>
      <c r="D5708" s="10"/>
    </row>
    <row r="5709" spans="3:4" x14ac:dyDescent="0.25">
      <c r="C5709" s="34"/>
      <c r="D5709" s="10"/>
    </row>
    <row r="5710" spans="3:4" x14ac:dyDescent="0.25">
      <c r="C5710" s="34"/>
      <c r="D5710" s="10"/>
    </row>
    <row r="5711" spans="3:4" x14ac:dyDescent="0.25">
      <c r="C5711" s="34"/>
      <c r="D5711" s="10"/>
    </row>
    <row r="5712" spans="3:4" x14ac:dyDescent="0.25">
      <c r="C5712" s="34"/>
      <c r="D5712" s="10"/>
    </row>
    <row r="5713" spans="3:4" x14ac:dyDescent="0.25">
      <c r="C5713" s="34"/>
      <c r="D5713" s="10"/>
    </row>
    <row r="5714" spans="3:4" x14ac:dyDescent="0.25">
      <c r="C5714" s="34"/>
      <c r="D5714" s="10"/>
    </row>
    <row r="5715" spans="3:4" x14ac:dyDescent="0.25">
      <c r="C5715" s="34"/>
      <c r="D5715" s="10"/>
    </row>
    <row r="5716" spans="3:4" x14ac:dyDescent="0.25">
      <c r="C5716" s="34"/>
      <c r="D5716" s="10"/>
    </row>
    <row r="5717" spans="3:4" x14ac:dyDescent="0.25">
      <c r="C5717" s="34"/>
      <c r="D5717" s="10"/>
    </row>
    <row r="5718" spans="3:4" x14ac:dyDescent="0.25">
      <c r="C5718" s="34"/>
      <c r="D5718" s="10"/>
    </row>
    <row r="5719" spans="3:4" x14ac:dyDescent="0.25">
      <c r="C5719" s="34"/>
      <c r="D5719" s="10"/>
    </row>
    <row r="5720" spans="3:4" x14ac:dyDescent="0.25">
      <c r="C5720" s="34"/>
      <c r="D5720" s="10"/>
    </row>
    <row r="5721" spans="3:4" x14ac:dyDescent="0.25">
      <c r="C5721" s="34"/>
      <c r="D5721" s="10"/>
    </row>
    <row r="5722" spans="3:4" x14ac:dyDescent="0.25">
      <c r="C5722" s="34"/>
      <c r="D5722" s="10"/>
    </row>
    <row r="5723" spans="3:4" x14ac:dyDescent="0.25">
      <c r="C5723" s="34"/>
      <c r="D5723" s="10"/>
    </row>
    <row r="5724" spans="3:4" x14ac:dyDescent="0.25">
      <c r="C5724" s="34"/>
      <c r="D5724" s="10"/>
    </row>
    <row r="5725" spans="3:4" x14ac:dyDescent="0.25">
      <c r="C5725" s="34"/>
      <c r="D5725" s="10"/>
    </row>
    <row r="5726" spans="3:4" x14ac:dyDescent="0.25">
      <c r="C5726" s="34"/>
      <c r="D5726" s="10"/>
    </row>
    <row r="5727" spans="3:4" x14ac:dyDescent="0.25">
      <c r="C5727" s="34"/>
      <c r="D5727" s="10"/>
    </row>
    <row r="5728" spans="3:4" x14ac:dyDescent="0.25">
      <c r="C5728" s="34"/>
      <c r="D5728" s="10"/>
    </row>
    <row r="5729" spans="3:4" x14ac:dyDescent="0.25">
      <c r="C5729" s="34"/>
      <c r="D5729" s="10"/>
    </row>
    <row r="5730" spans="3:4" x14ac:dyDescent="0.25">
      <c r="C5730" s="34"/>
      <c r="D5730" s="10"/>
    </row>
    <row r="5731" spans="3:4" x14ac:dyDescent="0.25">
      <c r="C5731" s="34"/>
      <c r="D5731" s="10"/>
    </row>
    <row r="5732" spans="3:4" x14ac:dyDescent="0.25">
      <c r="C5732" s="34"/>
      <c r="D5732" s="10"/>
    </row>
    <row r="5733" spans="3:4" x14ac:dyDescent="0.25">
      <c r="C5733" s="34"/>
      <c r="D5733" s="10"/>
    </row>
    <row r="5734" spans="3:4" x14ac:dyDescent="0.25">
      <c r="C5734" s="34"/>
      <c r="D5734" s="10"/>
    </row>
    <row r="5735" spans="3:4" x14ac:dyDescent="0.25">
      <c r="C5735" s="34"/>
      <c r="D5735" s="10"/>
    </row>
    <row r="5736" spans="3:4" x14ac:dyDescent="0.25">
      <c r="C5736" s="34"/>
      <c r="D5736" s="10"/>
    </row>
    <row r="5737" spans="3:4" x14ac:dyDescent="0.25">
      <c r="C5737" s="34"/>
      <c r="D5737" s="10"/>
    </row>
    <row r="5738" spans="3:4" x14ac:dyDescent="0.25">
      <c r="C5738" s="34"/>
      <c r="D5738" s="10"/>
    </row>
    <row r="5739" spans="3:4" x14ac:dyDescent="0.25">
      <c r="C5739" s="34"/>
      <c r="D5739" s="10"/>
    </row>
    <row r="5740" spans="3:4" x14ac:dyDescent="0.25">
      <c r="C5740" s="34"/>
      <c r="D5740" s="10"/>
    </row>
    <row r="5741" spans="3:4" x14ac:dyDescent="0.25">
      <c r="C5741" s="34"/>
      <c r="D5741" s="10"/>
    </row>
    <row r="5742" spans="3:4" x14ac:dyDescent="0.25">
      <c r="C5742" s="34"/>
      <c r="D5742" s="10"/>
    </row>
    <row r="5743" spans="3:4" x14ac:dyDescent="0.25">
      <c r="C5743" s="34"/>
      <c r="D5743" s="10"/>
    </row>
    <row r="5744" spans="3:4" x14ac:dyDescent="0.25">
      <c r="C5744" s="34"/>
      <c r="D5744" s="10"/>
    </row>
    <row r="5745" spans="3:4" x14ac:dyDescent="0.25">
      <c r="C5745" s="34"/>
      <c r="D5745" s="10"/>
    </row>
    <row r="5746" spans="3:4" x14ac:dyDescent="0.25">
      <c r="C5746" s="34"/>
      <c r="D5746" s="10"/>
    </row>
    <row r="5747" spans="3:4" x14ac:dyDescent="0.25">
      <c r="C5747" s="34"/>
      <c r="D5747" s="10"/>
    </row>
    <row r="5748" spans="3:4" x14ac:dyDescent="0.25">
      <c r="C5748" s="34"/>
      <c r="D5748" s="10"/>
    </row>
    <row r="5749" spans="3:4" x14ac:dyDescent="0.25">
      <c r="C5749" s="34"/>
      <c r="D5749" s="10"/>
    </row>
    <row r="5750" spans="3:4" x14ac:dyDescent="0.25">
      <c r="C5750" s="34"/>
      <c r="D5750" s="10"/>
    </row>
    <row r="5751" spans="3:4" x14ac:dyDescent="0.25">
      <c r="C5751" s="34"/>
      <c r="D5751" s="10"/>
    </row>
    <row r="5752" spans="3:4" x14ac:dyDescent="0.25">
      <c r="C5752" s="34"/>
      <c r="D5752" s="10"/>
    </row>
    <row r="5753" spans="3:4" x14ac:dyDescent="0.25">
      <c r="C5753" s="34"/>
      <c r="D5753" s="10"/>
    </row>
    <row r="5754" spans="3:4" x14ac:dyDescent="0.25">
      <c r="C5754" s="34"/>
      <c r="D5754" s="10"/>
    </row>
    <row r="5755" spans="3:4" x14ac:dyDescent="0.25">
      <c r="C5755" s="34"/>
      <c r="D5755" s="10"/>
    </row>
    <row r="5756" spans="3:4" x14ac:dyDescent="0.25">
      <c r="C5756" s="34"/>
      <c r="D5756" s="10"/>
    </row>
    <row r="5757" spans="3:4" x14ac:dyDescent="0.25">
      <c r="C5757" s="34"/>
      <c r="D5757" s="10"/>
    </row>
    <row r="5758" spans="3:4" x14ac:dyDescent="0.25">
      <c r="C5758" s="34"/>
      <c r="D5758" s="10"/>
    </row>
    <row r="5759" spans="3:4" x14ac:dyDescent="0.25">
      <c r="C5759" s="34"/>
      <c r="D5759" s="10"/>
    </row>
    <row r="5760" spans="3:4" x14ac:dyDescent="0.25">
      <c r="C5760" s="34"/>
      <c r="D5760" s="10"/>
    </row>
    <row r="5761" spans="3:4" x14ac:dyDescent="0.25">
      <c r="C5761" s="34"/>
      <c r="D5761" s="10"/>
    </row>
    <row r="5762" spans="3:4" x14ac:dyDescent="0.25">
      <c r="C5762" s="34"/>
      <c r="D5762" s="10"/>
    </row>
    <row r="5763" spans="3:4" x14ac:dyDescent="0.25">
      <c r="C5763" s="34"/>
      <c r="D5763" s="10"/>
    </row>
    <row r="5764" spans="3:4" x14ac:dyDescent="0.25">
      <c r="C5764" s="34"/>
      <c r="D5764" s="10"/>
    </row>
    <row r="5765" spans="3:4" x14ac:dyDescent="0.25">
      <c r="C5765" s="34"/>
      <c r="D5765" s="10"/>
    </row>
    <row r="5766" spans="3:4" x14ac:dyDescent="0.25">
      <c r="C5766" s="34"/>
      <c r="D5766" s="10"/>
    </row>
    <row r="5767" spans="3:4" x14ac:dyDescent="0.25">
      <c r="C5767" s="34"/>
      <c r="D5767" s="10"/>
    </row>
    <row r="5768" spans="3:4" x14ac:dyDescent="0.25">
      <c r="C5768" s="34"/>
      <c r="D5768" s="10"/>
    </row>
    <row r="5769" spans="3:4" x14ac:dyDescent="0.25">
      <c r="C5769" s="34"/>
      <c r="D5769" s="10"/>
    </row>
    <row r="5770" spans="3:4" x14ac:dyDescent="0.25">
      <c r="C5770" s="34"/>
      <c r="D5770" s="10"/>
    </row>
    <row r="5771" spans="3:4" x14ac:dyDescent="0.25">
      <c r="C5771" s="34"/>
      <c r="D5771" s="10"/>
    </row>
    <row r="5772" spans="3:4" x14ac:dyDescent="0.25">
      <c r="C5772" s="34"/>
      <c r="D5772" s="10"/>
    </row>
    <row r="5773" spans="3:4" x14ac:dyDescent="0.25">
      <c r="C5773" s="34"/>
      <c r="D5773" s="10"/>
    </row>
    <row r="5774" spans="3:4" x14ac:dyDescent="0.25">
      <c r="C5774" s="34"/>
      <c r="D5774" s="10"/>
    </row>
    <row r="5775" spans="3:4" x14ac:dyDescent="0.25">
      <c r="C5775" s="34"/>
      <c r="D5775" s="10"/>
    </row>
    <row r="5776" spans="3:4" x14ac:dyDescent="0.25">
      <c r="C5776" s="34"/>
      <c r="D5776" s="10"/>
    </row>
    <row r="5777" spans="3:4" x14ac:dyDescent="0.25">
      <c r="C5777" s="34"/>
      <c r="D5777" s="10"/>
    </row>
    <row r="5778" spans="3:4" x14ac:dyDescent="0.25">
      <c r="C5778" s="34"/>
      <c r="D5778" s="10"/>
    </row>
    <row r="5779" spans="3:4" x14ac:dyDescent="0.25">
      <c r="C5779" s="34"/>
      <c r="D5779" s="10"/>
    </row>
    <row r="5780" spans="3:4" x14ac:dyDescent="0.25">
      <c r="C5780" s="34"/>
      <c r="D5780" s="10"/>
    </row>
    <row r="5781" spans="3:4" x14ac:dyDescent="0.25">
      <c r="C5781" s="34"/>
      <c r="D5781" s="10"/>
    </row>
    <row r="5782" spans="3:4" x14ac:dyDescent="0.25">
      <c r="C5782" s="34"/>
      <c r="D5782" s="10"/>
    </row>
    <row r="5783" spans="3:4" x14ac:dyDescent="0.25">
      <c r="C5783" s="34"/>
      <c r="D5783" s="10"/>
    </row>
    <row r="5784" spans="3:4" x14ac:dyDescent="0.25">
      <c r="C5784" s="34"/>
      <c r="D5784" s="10"/>
    </row>
    <row r="5785" spans="3:4" x14ac:dyDescent="0.25">
      <c r="C5785" s="34"/>
      <c r="D5785" s="10"/>
    </row>
    <row r="5786" spans="3:4" x14ac:dyDescent="0.25">
      <c r="C5786" s="34"/>
      <c r="D5786" s="10"/>
    </row>
    <row r="5787" spans="3:4" x14ac:dyDescent="0.25">
      <c r="C5787" s="34"/>
      <c r="D5787" s="10"/>
    </row>
    <row r="5788" spans="3:4" x14ac:dyDescent="0.25">
      <c r="C5788" s="34"/>
      <c r="D5788" s="10"/>
    </row>
    <row r="5789" spans="3:4" x14ac:dyDescent="0.25">
      <c r="C5789" s="34"/>
      <c r="D5789" s="10"/>
    </row>
    <row r="5790" spans="3:4" x14ac:dyDescent="0.25">
      <c r="C5790" s="34"/>
      <c r="D5790" s="10"/>
    </row>
    <row r="5791" spans="3:4" x14ac:dyDescent="0.25">
      <c r="C5791" s="34"/>
      <c r="D5791" s="10"/>
    </row>
    <row r="5792" spans="3:4" x14ac:dyDescent="0.25">
      <c r="C5792" s="34"/>
      <c r="D5792" s="10"/>
    </row>
    <row r="5793" spans="3:4" x14ac:dyDescent="0.25">
      <c r="C5793" s="34"/>
      <c r="D5793" s="10"/>
    </row>
    <row r="5794" spans="3:4" x14ac:dyDescent="0.25">
      <c r="C5794" s="34"/>
      <c r="D5794" s="10"/>
    </row>
    <row r="5795" spans="3:4" x14ac:dyDescent="0.25">
      <c r="C5795" s="34"/>
      <c r="D5795" s="10"/>
    </row>
    <row r="5796" spans="3:4" x14ac:dyDescent="0.25">
      <c r="C5796" s="34"/>
      <c r="D5796" s="10"/>
    </row>
    <row r="5797" spans="3:4" x14ac:dyDescent="0.25">
      <c r="C5797" s="34"/>
      <c r="D5797" s="10"/>
    </row>
    <row r="5798" spans="3:4" x14ac:dyDescent="0.25">
      <c r="C5798" s="34"/>
      <c r="D5798" s="10"/>
    </row>
    <row r="5799" spans="3:4" x14ac:dyDescent="0.25">
      <c r="C5799" s="34"/>
      <c r="D5799" s="10"/>
    </row>
    <row r="5800" spans="3:4" x14ac:dyDescent="0.25">
      <c r="C5800" s="34"/>
      <c r="D5800" s="10"/>
    </row>
    <row r="5801" spans="3:4" x14ac:dyDescent="0.25">
      <c r="C5801" s="34"/>
      <c r="D5801" s="10"/>
    </row>
    <row r="5802" spans="3:4" x14ac:dyDescent="0.25">
      <c r="C5802" s="34"/>
      <c r="D5802" s="10"/>
    </row>
    <row r="5803" spans="3:4" x14ac:dyDescent="0.25">
      <c r="C5803" s="34"/>
      <c r="D5803" s="10"/>
    </row>
    <row r="5804" spans="3:4" x14ac:dyDescent="0.25">
      <c r="C5804" s="34"/>
      <c r="D5804" s="10"/>
    </row>
    <row r="5805" spans="3:4" x14ac:dyDescent="0.25">
      <c r="C5805" s="34"/>
      <c r="D5805" s="10"/>
    </row>
    <row r="5806" spans="3:4" x14ac:dyDescent="0.25">
      <c r="C5806" s="34"/>
      <c r="D5806" s="10"/>
    </row>
    <row r="5807" spans="3:4" x14ac:dyDescent="0.25">
      <c r="C5807" s="34"/>
      <c r="D5807" s="10"/>
    </row>
    <row r="5808" spans="3:4" x14ac:dyDescent="0.25">
      <c r="C5808" s="34"/>
      <c r="D5808" s="10"/>
    </row>
    <row r="5809" spans="3:4" x14ac:dyDescent="0.25">
      <c r="C5809" s="34"/>
      <c r="D5809" s="10"/>
    </row>
    <row r="5810" spans="3:4" x14ac:dyDescent="0.25">
      <c r="C5810" s="34"/>
      <c r="D5810" s="10"/>
    </row>
    <row r="5811" spans="3:4" x14ac:dyDescent="0.25">
      <c r="C5811" s="34"/>
      <c r="D5811" s="10"/>
    </row>
    <row r="5812" spans="3:4" x14ac:dyDescent="0.25">
      <c r="C5812" s="34"/>
      <c r="D5812" s="10"/>
    </row>
    <row r="5813" spans="3:4" x14ac:dyDescent="0.25">
      <c r="C5813" s="34"/>
      <c r="D5813" s="10"/>
    </row>
    <row r="5814" spans="3:4" x14ac:dyDescent="0.25">
      <c r="C5814" s="34"/>
      <c r="D5814" s="10"/>
    </row>
    <row r="5815" spans="3:4" x14ac:dyDescent="0.25">
      <c r="C5815" s="34"/>
      <c r="D5815" s="10"/>
    </row>
    <row r="5816" spans="3:4" x14ac:dyDescent="0.25">
      <c r="C5816" s="34"/>
      <c r="D5816" s="10"/>
    </row>
    <row r="5817" spans="3:4" x14ac:dyDescent="0.25">
      <c r="C5817" s="34"/>
      <c r="D5817" s="10"/>
    </row>
    <row r="5818" spans="3:4" x14ac:dyDescent="0.25">
      <c r="C5818" s="34"/>
      <c r="D5818" s="10"/>
    </row>
    <row r="5819" spans="3:4" x14ac:dyDescent="0.25">
      <c r="C5819" s="34"/>
      <c r="D5819" s="10"/>
    </row>
    <row r="5820" spans="3:4" x14ac:dyDescent="0.25">
      <c r="C5820" s="34"/>
      <c r="D5820" s="10"/>
    </row>
    <row r="5821" spans="3:4" x14ac:dyDescent="0.25">
      <c r="C5821" s="34"/>
      <c r="D5821" s="10"/>
    </row>
    <row r="5822" spans="3:4" x14ac:dyDescent="0.25">
      <c r="C5822" s="34"/>
      <c r="D5822" s="10"/>
    </row>
    <row r="5823" spans="3:4" x14ac:dyDescent="0.25">
      <c r="C5823" s="34"/>
      <c r="D5823" s="10"/>
    </row>
    <row r="5824" spans="3:4" x14ac:dyDescent="0.25">
      <c r="C5824" s="34"/>
      <c r="D5824" s="10"/>
    </row>
    <row r="5825" spans="3:4" x14ac:dyDescent="0.25">
      <c r="C5825" s="34"/>
      <c r="D5825" s="10"/>
    </row>
    <row r="5826" spans="3:4" x14ac:dyDescent="0.25">
      <c r="C5826" s="34"/>
      <c r="D5826" s="10"/>
    </row>
    <row r="5827" spans="3:4" x14ac:dyDescent="0.25">
      <c r="C5827" s="34"/>
      <c r="D5827" s="10"/>
    </row>
    <row r="5828" spans="3:4" x14ac:dyDescent="0.25">
      <c r="C5828" s="34"/>
      <c r="D5828" s="10"/>
    </row>
    <row r="5829" spans="3:4" x14ac:dyDescent="0.25">
      <c r="C5829" s="34"/>
      <c r="D5829" s="10"/>
    </row>
    <row r="5830" spans="3:4" x14ac:dyDescent="0.25">
      <c r="C5830" s="34"/>
      <c r="D5830" s="10"/>
    </row>
    <row r="5831" spans="3:4" x14ac:dyDescent="0.25">
      <c r="C5831" s="34"/>
      <c r="D5831" s="10"/>
    </row>
    <row r="5832" spans="3:4" x14ac:dyDescent="0.25">
      <c r="C5832" s="34"/>
      <c r="D5832" s="10"/>
    </row>
    <row r="5833" spans="3:4" x14ac:dyDescent="0.25">
      <c r="C5833" s="34"/>
      <c r="D5833" s="10"/>
    </row>
    <row r="5834" spans="3:4" x14ac:dyDescent="0.25">
      <c r="C5834" s="34"/>
      <c r="D5834" s="10"/>
    </row>
    <row r="5835" spans="3:4" x14ac:dyDescent="0.25">
      <c r="C5835" s="34"/>
      <c r="D5835" s="10"/>
    </row>
    <row r="5836" spans="3:4" x14ac:dyDescent="0.25">
      <c r="C5836" s="34"/>
      <c r="D5836" s="10"/>
    </row>
    <row r="5837" spans="3:4" x14ac:dyDescent="0.25">
      <c r="C5837" s="34"/>
      <c r="D5837" s="10"/>
    </row>
    <row r="5838" spans="3:4" x14ac:dyDescent="0.25">
      <c r="C5838" s="34"/>
      <c r="D5838" s="10"/>
    </row>
    <row r="5839" spans="3:4" x14ac:dyDescent="0.25">
      <c r="C5839" s="34"/>
      <c r="D5839" s="10"/>
    </row>
    <row r="5840" spans="3:4" x14ac:dyDescent="0.25">
      <c r="C5840" s="34"/>
      <c r="D5840" s="10"/>
    </row>
    <row r="5841" spans="3:4" x14ac:dyDescent="0.25">
      <c r="C5841" s="34"/>
      <c r="D5841" s="10"/>
    </row>
    <row r="5842" spans="3:4" x14ac:dyDescent="0.25">
      <c r="C5842" s="34"/>
      <c r="D5842" s="10"/>
    </row>
    <row r="5843" spans="3:4" x14ac:dyDescent="0.25">
      <c r="C5843" s="34"/>
      <c r="D5843" s="10"/>
    </row>
    <row r="5844" spans="3:4" x14ac:dyDescent="0.25">
      <c r="C5844" s="34"/>
      <c r="D5844" s="10"/>
    </row>
    <row r="5845" spans="3:4" x14ac:dyDescent="0.25">
      <c r="C5845" s="34"/>
      <c r="D5845" s="10"/>
    </row>
    <row r="5846" spans="3:4" x14ac:dyDescent="0.25">
      <c r="C5846" s="34"/>
      <c r="D5846" s="10"/>
    </row>
    <row r="5847" spans="3:4" x14ac:dyDescent="0.25">
      <c r="C5847" s="34"/>
      <c r="D5847" s="10"/>
    </row>
    <row r="5848" spans="3:4" x14ac:dyDescent="0.25">
      <c r="C5848" s="34"/>
      <c r="D5848" s="10"/>
    </row>
    <row r="5849" spans="3:4" x14ac:dyDescent="0.25">
      <c r="C5849" s="34"/>
      <c r="D5849" s="10"/>
    </row>
    <row r="5850" spans="3:4" x14ac:dyDescent="0.25">
      <c r="C5850" s="34"/>
      <c r="D5850" s="10"/>
    </row>
    <row r="5851" spans="3:4" x14ac:dyDescent="0.25">
      <c r="C5851" s="34"/>
      <c r="D5851" s="10"/>
    </row>
    <row r="5852" spans="3:4" x14ac:dyDescent="0.25">
      <c r="C5852" s="34"/>
      <c r="D5852" s="10"/>
    </row>
    <row r="5853" spans="3:4" x14ac:dyDescent="0.25">
      <c r="C5853" s="34"/>
      <c r="D5853" s="10"/>
    </row>
    <row r="5854" spans="3:4" x14ac:dyDescent="0.25">
      <c r="C5854" s="34"/>
      <c r="D5854" s="10"/>
    </row>
    <row r="5855" spans="3:4" x14ac:dyDescent="0.25">
      <c r="C5855" s="34"/>
      <c r="D5855" s="10"/>
    </row>
    <row r="5856" spans="3:4" x14ac:dyDescent="0.25">
      <c r="C5856" s="34"/>
      <c r="D5856" s="10"/>
    </row>
    <row r="5857" spans="3:4" x14ac:dyDescent="0.25">
      <c r="C5857" s="34"/>
      <c r="D5857" s="10"/>
    </row>
    <row r="5858" spans="3:4" x14ac:dyDescent="0.25">
      <c r="C5858" s="34"/>
      <c r="D5858" s="10"/>
    </row>
    <row r="5859" spans="3:4" x14ac:dyDescent="0.25">
      <c r="C5859" s="34"/>
      <c r="D5859" s="10"/>
    </row>
    <row r="5860" spans="3:4" x14ac:dyDescent="0.25">
      <c r="C5860" s="34"/>
      <c r="D5860" s="10"/>
    </row>
    <row r="5861" spans="3:4" x14ac:dyDescent="0.25">
      <c r="C5861" s="34"/>
      <c r="D5861" s="10"/>
    </row>
    <row r="5862" spans="3:4" x14ac:dyDescent="0.25">
      <c r="C5862" s="34"/>
      <c r="D5862" s="10"/>
    </row>
    <row r="5863" spans="3:4" x14ac:dyDescent="0.25">
      <c r="C5863" s="34"/>
      <c r="D5863" s="10"/>
    </row>
    <row r="5864" spans="3:4" x14ac:dyDescent="0.25">
      <c r="C5864" s="34"/>
      <c r="D5864" s="10"/>
    </row>
    <row r="5865" spans="3:4" x14ac:dyDescent="0.25">
      <c r="C5865" s="34"/>
      <c r="D5865" s="10"/>
    </row>
    <row r="5866" spans="3:4" x14ac:dyDescent="0.25">
      <c r="C5866" s="34"/>
      <c r="D5866" s="10"/>
    </row>
    <row r="5867" spans="3:4" x14ac:dyDescent="0.25">
      <c r="C5867" s="34"/>
      <c r="D5867" s="10"/>
    </row>
    <row r="5868" spans="3:4" x14ac:dyDescent="0.25">
      <c r="C5868" s="34"/>
      <c r="D5868" s="10"/>
    </row>
    <row r="5869" spans="3:4" x14ac:dyDescent="0.25">
      <c r="C5869" s="34"/>
      <c r="D5869" s="10"/>
    </row>
    <row r="5870" spans="3:4" x14ac:dyDescent="0.25">
      <c r="C5870" s="34"/>
      <c r="D5870" s="10"/>
    </row>
    <row r="5871" spans="3:4" x14ac:dyDescent="0.25">
      <c r="C5871" s="34"/>
      <c r="D5871" s="10"/>
    </row>
    <row r="5872" spans="3:4" x14ac:dyDescent="0.25">
      <c r="C5872" s="34"/>
      <c r="D5872" s="10"/>
    </row>
    <row r="5873" spans="3:4" x14ac:dyDescent="0.25">
      <c r="C5873" s="34"/>
      <c r="D5873" s="10"/>
    </row>
    <row r="5874" spans="3:4" x14ac:dyDescent="0.25">
      <c r="C5874" s="34"/>
      <c r="D5874" s="10"/>
    </row>
    <row r="5875" spans="3:4" x14ac:dyDescent="0.25">
      <c r="C5875" s="34"/>
      <c r="D5875" s="10"/>
    </row>
    <row r="5876" spans="3:4" x14ac:dyDescent="0.25">
      <c r="C5876" s="34"/>
      <c r="D5876" s="10"/>
    </row>
    <row r="5877" spans="3:4" x14ac:dyDescent="0.25">
      <c r="C5877" s="34"/>
      <c r="D5877" s="10"/>
    </row>
    <row r="5878" spans="3:4" x14ac:dyDescent="0.25">
      <c r="C5878" s="34"/>
      <c r="D5878" s="10"/>
    </row>
    <row r="5879" spans="3:4" x14ac:dyDescent="0.25">
      <c r="C5879" s="34"/>
      <c r="D5879" s="10"/>
    </row>
    <row r="5880" spans="3:4" x14ac:dyDescent="0.25">
      <c r="C5880" s="34"/>
      <c r="D5880" s="10"/>
    </row>
    <row r="5881" spans="3:4" x14ac:dyDescent="0.25">
      <c r="C5881" s="34"/>
      <c r="D5881" s="10"/>
    </row>
    <row r="5882" spans="3:4" x14ac:dyDescent="0.25">
      <c r="C5882" s="34"/>
      <c r="D5882" s="10"/>
    </row>
    <row r="5883" spans="3:4" x14ac:dyDescent="0.25">
      <c r="C5883" s="34"/>
      <c r="D5883" s="10"/>
    </row>
    <row r="5884" spans="3:4" x14ac:dyDescent="0.25">
      <c r="C5884" s="34"/>
      <c r="D5884" s="10"/>
    </row>
    <row r="5885" spans="3:4" x14ac:dyDescent="0.25">
      <c r="C5885" s="34"/>
      <c r="D5885" s="10"/>
    </row>
    <row r="5886" spans="3:4" x14ac:dyDescent="0.25">
      <c r="C5886" s="34"/>
      <c r="D5886" s="10"/>
    </row>
    <row r="5887" spans="3:4" x14ac:dyDescent="0.25">
      <c r="C5887" s="34"/>
      <c r="D5887" s="10"/>
    </row>
    <row r="5888" spans="3:4" x14ac:dyDescent="0.25">
      <c r="C5888" s="34"/>
      <c r="D5888" s="10"/>
    </row>
    <row r="5889" spans="3:4" x14ac:dyDescent="0.25">
      <c r="C5889" s="34"/>
      <c r="D5889" s="10"/>
    </row>
    <row r="5890" spans="3:4" x14ac:dyDescent="0.25">
      <c r="C5890" s="34"/>
      <c r="D5890" s="10"/>
    </row>
    <row r="5891" spans="3:4" x14ac:dyDescent="0.25">
      <c r="C5891" s="34"/>
      <c r="D5891" s="10"/>
    </row>
    <row r="5892" spans="3:4" x14ac:dyDescent="0.25">
      <c r="C5892" s="34"/>
      <c r="D5892" s="10"/>
    </row>
    <row r="5893" spans="3:4" x14ac:dyDescent="0.25">
      <c r="C5893" s="34"/>
      <c r="D5893" s="10"/>
    </row>
    <row r="5894" spans="3:4" x14ac:dyDescent="0.25">
      <c r="C5894" s="34"/>
      <c r="D5894" s="10"/>
    </row>
    <row r="5895" spans="3:4" x14ac:dyDescent="0.25">
      <c r="C5895" s="34"/>
      <c r="D5895" s="10"/>
    </row>
    <row r="5896" spans="3:4" x14ac:dyDescent="0.25">
      <c r="C5896" s="34"/>
      <c r="D5896" s="10"/>
    </row>
    <row r="5897" spans="3:4" x14ac:dyDescent="0.25">
      <c r="C5897" s="34"/>
      <c r="D5897" s="10"/>
    </row>
    <row r="5898" spans="3:4" x14ac:dyDescent="0.25">
      <c r="C5898" s="34"/>
      <c r="D5898" s="10"/>
    </row>
    <row r="5899" spans="3:4" x14ac:dyDescent="0.25">
      <c r="C5899" s="34"/>
      <c r="D5899" s="10"/>
    </row>
    <row r="5900" spans="3:4" x14ac:dyDescent="0.25">
      <c r="C5900" s="34"/>
      <c r="D5900" s="10"/>
    </row>
    <row r="5901" spans="3:4" x14ac:dyDescent="0.25">
      <c r="C5901" s="34"/>
      <c r="D5901" s="10"/>
    </row>
    <row r="5902" spans="3:4" x14ac:dyDescent="0.25">
      <c r="C5902" s="34"/>
      <c r="D5902" s="10"/>
    </row>
    <row r="5903" spans="3:4" x14ac:dyDescent="0.25">
      <c r="C5903" s="34"/>
      <c r="D5903" s="10"/>
    </row>
    <row r="5904" spans="3:4" x14ac:dyDescent="0.25">
      <c r="C5904" s="34"/>
      <c r="D5904" s="10"/>
    </row>
    <row r="5905" spans="3:4" x14ac:dyDescent="0.25">
      <c r="C5905" s="34"/>
      <c r="D5905" s="10"/>
    </row>
    <row r="5906" spans="3:4" x14ac:dyDescent="0.25">
      <c r="C5906" s="34"/>
      <c r="D5906" s="10"/>
    </row>
    <row r="5907" spans="3:4" x14ac:dyDescent="0.25">
      <c r="C5907" s="34"/>
      <c r="D5907" s="10"/>
    </row>
    <row r="5908" spans="3:4" x14ac:dyDescent="0.25">
      <c r="C5908" s="34"/>
      <c r="D5908" s="10"/>
    </row>
    <row r="5909" spans="3:4" x14ac:dyDescent="0.25">
      <c r="C5909" s="34"/>
      <c r="D5909" s="10"/>
    </row>
    <row r="5910" spans="3:4" x14ac:dyDescent="0.25">
      <c r="C5910" s="34"/>
      <c r="D5910" s="10"/>
    </row>
    <row r="5911" spans="3:4" x14ac:dyDescent="0.25">
      <c r="C5911" s="34"/>
      <c r="D5911" s="10"/>
    </row>
    <row r="5912" spans="3:4" x14ac:dyDescent="0.25">
      <c r="C5912" s="34"/>
      <c r="D5912" s="10"/>
    </row>
    <row r="5913" spans="3:4" x14ac:dyDescent="0.25">
      <c r="C5913" s="34"/>
      <c r="D5913" s="10"/>
    </row>
    <row r="5914" spans="3:4" x14ac:dyDescent="0.25">
      <c r="C5914" s="34"/>
      <c r="D5914" s="10"/>
    </row>
    <row r="5915" spans="3:4" x14ac:dyDescent="0.25">
      <c r="C5915" s="34"/>
      <c r="D5915" s="10"/>
    </row>
    <row r="5916" spans="3:4" x14ac:dyDescent="0.25">
      <c r="C5916" s="34"/>
      <c r="D5916" s="10"/>
    </row>
    <row r="5917" spans="3:4" x14ac:dyDescent="0.25">
      <c r="C5917" s="34"/>
      <c r="D5917" s="10"/>
    </row>
    <row r="5918" spans="3:4" x14ac:dyDescent="0.25">
      <c r="C5918" s="34"/>
      <c r="D5918" s="10"/>
    </row>
    <row r="5919" spans="3:4" x14ac:dyDescent="0.25">
      <c r="C5919" s="34"/>
      <c r="D5919" s="10"/>
    </row>
    <row r="5920" spans="3:4" x14ac:dyDescent="0.25">
      <c r="C5920" s="34"/>
      <c r="D5920" s="10"/>
    </row>
    <row r="5921" spans="3:4" x14ac:dyDescent="0.25">
      <c r="C5921" s="34"/>
      <c r="D5921" s="10"/>
    </row>
    <row r="5922" spans="3:4" x14ac:dyDescent="0.25">
      <c r="C5922" s="34"/>
      <c r="D5922" s="10"/>
    </row>
    <row r="5923" spans="3:4" x14ac:dyDescent="0.25">
      <c r="C5923" s="34"/>
      <c r="D5923" s="10"/>
    </row>
    <row r="5924" spans="3:4" x14ac:dyDescent="0.25">
      <c r="C5924" s="34"/>
      <c r="D5924" s="10"/>
    </row>
    <row r="5925" spans="3:4" x14ac:dyDescent="0.25">
      <c r="C5925" s="34"/>
      <c r="D5925" s="10"/>
    </row>
    <row r="5926" spans="3:4" x14ac:dyDescent="0.25">
      <c r="C5926" s="34"/>
      <c r="D5926" s="10"/>
    </row>
    <row r="5927" spans="3:4" x14ac:dyDescent="0.25">
      <c r="C5927" s="34"/>
      <c r="D5927" s="10"/>
    </row>
    <row r="5928" spans="3:4" x14ac:dyDescent="0.25">
      <c r="C5928" s="34"/>
      <c r="D5928" s="10"/>
    </row>
    <row r="5929" spans="3:4" x14ac:dyDescent="0.25">
      <c r="C5929" s="34"/>
      <c r="D5929" s="10"/>
    </row>
    <row r="5930" spans="3:4" x14ac:dyDescent="0.25">
      <c r="C5930" s="34"/>
      <c r="D5930" s="10"/>
    </row>
    <row r="5931" spans="3:4" x14ac:dyDescent="0.25">
      <c r="C5931" s="34"/>
      <c r="D5931" s="10"/>
    </row>
    <row r="5932" spans="3:4" x14ac:dyDescent="0.25">
      <c r="C5932" s="34"/>
      <c r="D5932" s="10"/>
    </row>
    <row r="5933" spans="3:4" x14ac:dyDescent="0.25">
      <c r="C5933" s="34"/>
      <c r="D5933" s="10"/>
    </row>
    <row r="5934" spans="3:4" x14ac:dyDescent="0.25">
      <c r="C5934" s="34"/>
      <c r="D5934" s="10"/>
    </row>
    <row r="5935" spans="3:4" x14ac:dyDescent="0.25">
      <c r="C5935" s="34"/>
      <c r="D5935" s="10"/>
    </row>
    <row r="5936" spans="3:4" x14ac:dyDescent="0.25">
      <c r="C5936" s="34"/>
      <c r="D5936" s="10"/>
    </row>
    <row r="5937" spans="3:4" x14ac:dyDescent="0.25">
      <c r="C5937" s="34"/>
      <c r="D5937" s="10"/>
    </row>
    <row r="5938" spans="3:4" x14ac:dyDescent="0.25">
      <c r="C5938" s="34"/>
      <c r="D5938" s="10"/>
    </row>
    <row r="5939" spans="3:4" x14ac:dyDescent="0.25">
      <c r="C5939" s="34"/>
      <c r="D5939" s="10"/>
    </row>
    <row r="5940" spans="3:4" x14ac:dyDescent="0.25">
      <c r="C5940" s="34"/>
      <c r="D5940" s="10"/>
    </row>
    <row r="5941" spans="3:4" x14ac:dyDescent="0.25">
      <c r="C5941" s="34"/>
      <c r="D5941" s="10"/>
    </row>
    <row r="5942" spans="3:4" x14ac:dyDescent="0.25">
      <c r="C5942" s="34"/>
      <c r="D5942" s="10"/>
    </row>
    <row r="5943" spans="3:4" x14ac:dyDescent="0.25">
      <c r="C5943" s="34"/>
      <c r="D5943" s="10"/>
    </row>
    <row r="5944" spans="3:4" x14ac:dyDescent="0.25">
      <c r="C5944" s="34"/>
      <c r="D5944" s="10"/>
    </row>
    <row r="5945" spans="3:4" x14ac:dyDescent="0.25">
      <c r="C5945" s="34"/>
      <c r="D5945" s="10"/>
    </row>
    <row r="5946" spans="3:4" x14ac:dyDescent="0.25">
      <c r="C5946" s="34"/>
      <c r="D5946" s="10"/>
    </row>
    <row r="5947" spans="3:4" x14ac:dyDescent="0.25">
      <c r="C5947" s="34"/>
      <c r="D5947" s="10"/>
    </row>
    <row r="5948" spans="3:4" x14ac:dyDescent="0.25">
      <c r="C5948" s="34"/>
      <c r="D5948" s="10"/>
    </row>
    <row r="5949" spans="3:4" x14ac:dyDescent="0.25">
      <c r="C5949" s="34"/>
      <c r="D5949" s="10"/>
    </row>
    <row r="5950" spans="3:4" x14ac:dyDescent="0.25">
      <c r="C5950" s="34"/>
      <c r="D5950" s="10"/>
    </row>
    <row r="5951" spans="3:4" x14ac:dyDescent="0.25">
      <c r="C5951" s="34"/>
      <c r="D5951" s="10"/>
    </row>
    <row r="5952" spans="3:4" x14ac:dyDescent="0.25">
      <c r="C5952" s="34"/>
      <c r="D5952" s="10"/>
    </row>
    <row r="5953" spans="3:4" x14ac:dyDescent="0.25">
      <c r="C5953" s="34"/>
      <c r="D5953" s="10"/>
    </row>
    <row r="5954" spans="3:4" x14ac:dyDescent="0.25">
      <c r="C5954" s="34"/>
      <c r="D5954" s="10"/>
    </row>
    <row r="5955" spans="3:4" x14ac:dyDescent="0.25">
      <c r="C5955" s="34"/>
      <c r="D5955" s="10"/>
    </row>
    <row r="5956" spans="3:4" x14ac:dyDescent="0.25">
      <c r="C5956" s="34"/>
      <c r="D5956" s="10"/>
    </row>
    <row r="5957" spans="3:4" x14ac:dyDescent="0.25">
      <c r="C5957" s="34"/>
      <c r="D5957" s="10"/>
    </row>
    <row r="5958" spans="3:4" x14ac:dyDescent="0.25">
      <c r="C5958" s="34"/>
      <c r="D5958" s="10"/>
    </row>
    <row r="5959" spans="3:4" x14ac:dyDescent="0.25">
      <c r="C5959" s="34"/>
      <c r="D5959" s="10"/>
    </row>
    <row r="5960" spans="3:4" x14ac:dyDescent="0.25">
      <c r="C5960" s="34"/>
      <c r="D5960" s="10"/>
    </row>
    <row r="5961" spans="3:4" x14ac:dyDescent="0.25">
      <c r="C5961" s="34"/>
      <c r="D5961" s="10"/>
    </row>
    <row r="5962" spans="3:4" x14ac:dyDescent="0.25">
      <c r="C5962" s="34"/>
      <c r="D5962" s="10"/>
    </row>
    <row r="5963" spans="3:4" x14ac:dyDescent="0.25">
      <c r="C5963" s="34"/>
      <c r="D5963" s="10"/>
    </row>
    <row r="5964" spans="3:4" x14ac:dyDescent="0.25">
      <c r="C5964" s="34"/>
      <c r="D5964" s="10"/>
    </row>
    <row r="5965" spans="3:4" x14ac:dyDescent="0.25">
      <c r="C5965" s="34"/>
      <c r="D5965" s="10"/>
    </row>
    <row r="5966" spans="3:4" x14ac:dyDescent="0.25">
      <c r="C5966" s="34"/>
      <c r="D5966" s="10"/>
    </row>
    <row r="5967" spans="3:4" x14ac:dyDescent="0.25">
      <c r="C5967" s="34"/>
      <c r="D5967" s="10"/>
    </row>
    <row r="5968" spans="3:4" x14ac:dyDescent="0.25">
      <c r="C5968" s="34"/>
      <c r="D5968" s="10"/>
    </row>
    <row r="5969" spans="3:4" x14ac:dyDescent="0.25">
      <c r="C5969" s="34"/>
      <c r="D5969" s="10"/>
    </row>
    <row r="5970" spans="3:4" x14ac:dyDescent="0.25">
      <c r="C5970" s="34"/>
      <c r="D5970" s="10"/>
    </row>
    <row r="5971" spans="3:4" x14ac:dyDescent="0.25">
      <c r="C5971" s="34"/>
      <c r="D5971" s="10"/>
    </row>
    <row r="5972" spans="3:4" x14ac:dyDescent="0.25">
      <c r="C5972" s="34"/>
      <c r="D5972" s="10"/>
    </row>
    <row r="5973" spans="3:4" x14ac:dyDescent="0.25">
      <c r="C5973" s="34"/>
      <c r="D5973" s="10"/>
    </row>
    <row r="5974" spans="3:4" x14ac:dyDescent="0.25">
      <c r="C5974" s="34"/>
      <c r="D5974" s="10"/>
    </row>
    <row r="5975" spans="3:4" x14ac:dyDescent="0.25">
      <c r="C5975" s="34"/>
      <c r="D5975" s="10"/>
    </row>
    <row r="5976" spans="3:4" x14ac:dyDescent="0.25">
      <c r="C5976" s="34"/>
      <c r="D5976" s="10"/>
    </row>
    <row r="5977" spans="3:4" x14ac:dyDescent="0.25">
      <c r="C5977" s="34"/>
      <c r="D5977" s="10"/>
    </row>
    <row r="5978" spans="3:4" x14ac:dyDescent="0.25">
      <c r="C5978" s="34"/>
      <c r="D5978" s="10"/>
    </row>
    <row r="5979" spans="3:4" x14ac:dyDescent="0.25">
      <c r="C5979" s="34"/>
      <c r="D5979" s="10"/>
    </row>
    <row r="5980" spans="3:4" x14ac:dyDescent="0.25">
      <c r="C5980" s="34"/>
      <c r="D5980" s="10"/>
    </row>
    <row r="5981" spans="3:4" x14ac:dyDescent="0.25">
      <c r="C5981" s="34"/>
      <c r="D5981" s="10"/>
    </row>
    <row r="5982" spans="3:4" x14ac:dyDescent="0.25">
      <c r="C5982" s="34"/>
      <c r="D5982" s="10"/>
    </row>
    <row r="5983" spans="3:4" x14ac:dyDescent="0.25">
      <c r="C5983" s="34"/>
      <c r="D5983" s="10"/>
    </row>
    <row r="5984" spans="3:4" x14ac:dyDescent="0.25">
      <c r="C5984" s="34"/>
      <c r="D5984" s="10"/>
    </row>
    <row r="5985" spans="3:4" x14ac:dyDescent="0.25">
      <c r="C5985" s="34"/>
      <c r="D5985" s="10"/>
    </row>
    <row r="5986" spans="3:4" x14ac:dyDescent="0.25">
      <c r="C5986" s="34"/>
      <c r="D5986" s="10"/>
    </row>
    <row r="5987" spans="3:4" x14ac:dyDescent="0.25">
      <c r="C5987" s="34"/>
      <c r="D5987" s="10"/>
    </row>
    <row r="5988" spans="3:4" x14ac:dyDescent="0.25">
      <c r="C5988" s="34"/>
      <c r="D5988" s="10"/>
    </row>
    <row r="5989" spans="3:4" x14ac:dyDescent="0.25">
      <c r="C5989" s="34"/>
      <c r="D5989" s="10"/>
    </row>
    <row r="5990" spans="3:4" x14ac:dyDescent="0.25">
      <c r="C5990" s="34"/>
      <c r="D5990" s="10"/>
    </row>
    <row r="5991" spans="3:4" x14ac:dyDescent="0.25">
      <c r="C5991" s="34"/>
      <c r="D5991" s="10"/>
    </row>
    <row r="5992" spans="3:4" x14ac:dyDescent="0.25">
      <c r="C5992" s="34"/>
      <c r="D5992" s="10"/>
    </row>
    <row r="5993" spans="3:4" x14ac:dyDescent="0.25">
      <c r="C5993" s="34"/>
      <c r="D5993" s="10"/>
    </row>
    <row r="5994" spans="3:4" x14ac:dyDescent="0.25">
      <c r="C5994" s="34"/>
      <c r="D5994" s="10"/>
    </row>
    <row r="5995" spans="3:4" x14ac:dyDescent="0.25">
      <c r="C5995" s="34"/>
      <c r="D5995" s="10"/>
    </row>
    <row r="5996" spans="3:4" x14ac:dyDescent="0.25">
      <c r="C5996" s="34"/>
      <c r="D5996" s="10"/>
    </row>
    <row r="5997" spans="3:4" x14ac:dyDescent="0.25">
      <c r="C5997" s="34"/>
      <c r="D5997" s="10"/>
    </row>
    <row r="5998" spans="3:4" x14ac:dyDescent="0.25">
      <c r="C5998" s="34"/>
      <c r="D5998" s="10"/>
    </row>
    <row r="5999" spans="3:4" x14ac:dyDescent="0.25">
      <c r="C5999" s="34"/>
      <c r="D5999" s="10"/>
    </row>
    <row r="6000" spans="3:4" x14ac:dyDescent="0.25">
      <c r="C6000" s="34"/>
      <c r="D6000" s="10"/>
    </row>
    <row r="6001" spans="3:4" x14ac:dyDescent="0.25">
      <c r="C6001" s="34"/>
      <c r="D6001" s="10"/>
    </row>
    <row r="6002" spans="3:4" x14ac:dyDescent="0.25">
      <c r="C6002" s="34"/>
      <c r="D6002" s="10"/>
    </row>
    <row r="6003" spans="3:4" x14ac:dyDescent="0.25">
      <c r="C6003" s="34"/>
      <c r="D6003" s="10"/>
    </row>
    <row r="6004" spans="3:4" x14ac:dyDescent="0.25">
      <c r="C6004" s="34"/>
      <c r="D6004" s="10"/>
    </row>
    <row r="6005" spans="3:4" x14ac:dyDescent="0.25">
      <c r="C6005" s="34"/>
      <c r="D6005" s="10"/>
    </row>
    <row r="6006" spans="3:4" x14ac:dyDescent="0.25">
      <c r="C6006" s="34"/>
      <c r="D6006" s="10"/>
    </row>
    <row r="6007" spans="3:4" x14ac:dyDescent="0.25">
      <c r="C6007" s="34"/>
      <c r="D6007" s="10"/>
    </row>
    <row r="6008" spans="3:4" x14ac:dyDescent="0.25">
      <c r="C6008" s="34"/>
      <c r="D6008" s="10"/>
    </row>
    <row r="6009" spans="3:4" x14ac:dyDescent="0.25">
      <c r="C6009" s="34"/>
      <c r="D6009" s="10"/>
    </row>
    <row r="6010" spans="3:4" x14ac:dyDescent="0.25">
      <c r="C6010" s="34"/>
      <c r="D6010" s="10"/>
    </row>
    <row r="6011" spans="3:4" x14ac:dyDescent="0.25">
      <c r="C6011" s="34"/>
      <c r="D6011" s="10"/>
    </row>
    <row r="6012" spans="3:4" x14ac:dyDescent="0.25">
      <c r="C6012" s="34"/>
      <c r="D6012" s="10"/>
    </row>
    <row r="6013" spans="3:4" x14ac:dyDescent="0.25">
      <c r="C6013" s="34"/>
      <c r="D6013" s="10"/>
    </row>
    <row r="6014" spans="3:4" x14ac:dyDescent="0.25">
      <c r="C6014" s="34"/>
      <c r="D6014" s="10"/>
    </row>
    <row r="6015" spans="3:4" x14ac:dyDescent="0.25">
      <c r="C6015" s="34"/>
      <c r="D6015" s="10"/>
    </row>
    <row r="6016" spans="3:4" x14ac:dyDescent="0.25">
      <c r="C6016" s="34"/>
      <c r="D6016" s="10"/>
    </row>
    <row r="6017" spans="3:4" x14ac:dyDescent="0.25">
      <c r="C6017" s="34"/>
      <c r="D6017" s="10"/>
    </row>
    <row r="6018" spans="3:4" x14ac:dyDescent="0.25">
      <c r="C6018" s="34"/>
      <c r="D6018" s="10"/>
    </row>
    <row r="6019" spans="3:4" x14ac:dyDescent="0.25">
      <c r="C6019" s="34"/>
      <c r="D6019" s="10"/>
    </row>
    <row r="6020" spans="3:4" x14ac:dyDescent="0.25">
      <c r="C6020" s="34"/>
      <c r="D6020" s="10"/>
    </row>
    <row r="6021" spans="3:4" x14ac:dyDescent="0.25">
      <c r="C6021" s="34"/>
      <c r="D6021" s="10"/>
    </row>
    <row r="6022" spans="3:4" x14ac:dyDescent="0.25">
      <c r="C6022" s="34"/>
      <c r="D6022" s="10"/>
    </row>
    <row r="6023" spans="3:4" x14ac:dyDescent="0.25">
      <c r="C6023" s="34"/>
      <c r="D6023" s="10"/>
    </row>
    <row r="6024" spans="3:4" x14ac:dyDescent="0.25">
      <c r="C6024" s="34"/>
      <c r="D6024" s="10"/>
    </row>
    <row r="6025" spans="3:4" x14ac:dyDescent="0.25">
      <c r="C6025" s="34"/>
      <c r="D6025" s="10"/>
    </row>
    <row r="6026" spans="3:4" x14ac:dyDescent="0.25">
      <c r="C6026" s="34"/>
      <c r="D6026" s="10"/>
    </row>
    <row r="6027" spans="3:4" x14ac:dyDescent="0.25">
      <c r="C6027" s="34"/>
      <c r="D6027" s="10"/>
    </row>
    <row r="6028" spans="3:4" x14ac:dyDescent="0.25">
      <c r="C6028" s="34"/>
      <c r="D6028" s="10"/>
    </row>
    <row r="6029" spans="3:4" x14ac:dyDescent="0.25">
      <c r="C6029" s="34"/>
      <c r="D6029" s="10"/>
    </row>
    <row r="6030" spans="3:4" x14ac:dyDescent="0.25">
      <c r="C6030" s="34"/>
      <c r="D6030" s="10"/>
    </row>
    <row r="6031" spans="3:4" x14ac:dyDescent="0.25">
      <c r="C6031" s="34"/>
      <c r="D6031" s="10"/>
    </row>
    <row r="6032" spans="3:4" x14ac:dyDescent="0.25">
      <c r="C6032" s="34"/>
      <c r="D6032" s="10"/>
    </row>
    <row r="6033" spans="3:4" x14ac:dyDescent="0.25">
      <c r="C6033" s="34"/>
      <c r="D6033" s="10"/>
    </row>
    <row r="6034" spans="3:4" x14ac:dyDescent="0.25">
      <c r="C6034" s="34"/>
      <c r="D6034" s="10"/>
    </row>
    <row r="6035" spans="3:4" x14ac:dyDescent="0.25">
      <c r="C6035" s="34"/>
      <c r="D6035" s="10"/>
    </row>
    <row r="6036" spans="3:4" x14ac:dyDescent="0.25">
      <c r="C6036" s="34"/>
      <c r="D6036" s="10"/>
    </row>
    <row r="6037" spans="3:4" x14ac:dyDescent="0.25">
      <c r="C6037" s="34"/>
      <c r="D6037" s="10"/>
    </row>
    <row r="6038" spans="3:4" x14ac:dyDescent="0.25">
      <c r="C6038" s="34"/>
      <c r="D6038" s="10"/>
    </row>
    <row r="6039" spans="3:4" x14ac:dyDescent="0.25">
      <c r="C6039" s="34"/>
      <c r="D6039" s="10"/>
    </row>
    <row r="6040" spans="3:4" x14ac:dyDescent="0.25">
      <c r="C6040" s="34"/>
      <c r="D6040" s="10"/>
    </row>
    <row r="6041" spans="3:4" x14ac:dyDescent="0.25">
      <c r="C6041" s="34"/>
      <c r="D6041" s="10"/>
    </row>
    <row r="6042" spans="3:4" x14ac:dyDescent="0.25">
      <c r="C6042" s="34"/>
      <c r="D6042" s="10"/>
    </row>
    <row r="6043" spans="3:4" x14ac:dyDescent="0.25">
      <c r="C6043" s="34"/>
      <c r="D6043" s="10"/>
    </row>
    <row r="6044" spans="3:4" x14ac:dyDescent="0.25">
      <c r="C6044" s="34"/>
      <c r="D6044" s="10"/>
    </row>
    <row r="6045" spans="3:4" x14ac:dyDescent="0.25">
      <c r="C6045" s="34"/>
      <c r="D6045" s="10"/>
    </row>
    <row r="6046" spans="3:4" x14ac:dyDescent="0.25">
      <c r="C6046" s="34"/>
      <c r="D6046" s="10"/>
    </row>
    <row r="6047" spans="3:4" x14ac:dyDescent="0.25">
      <c r="C6047" s="34"/>
      <c r="D6047" s="10"/>
    </row>
    <row r="6048" spans="3:4" x14ac:dyDescent="0.25">
      <c r="C6048" s="34"/>
      <c r="D6048" s="10"/>
    </row>
    <row r="6049" spans="3:4" x14ac:dyDescent="0.25">
      <c r="C6049" s="34"/>
      <c r="D6049" s="10"/>
    </row>
    <row r="6050" spans="3:4" x14ac:dyDescent="0.25">
      <c r="C6050" s="34"/>
      <c r="D6050" s="10"/>
    </row>
    <row r="6051" spans="3:4" x14ac:dyDescent="0.25">
      <c r="C6051" s="34"/>
      <c r="D6051" s="10"/>
    </row>
    <row r="6052" spans="3:4" x14ac:dyDescent="0.25">
      <c r="C6052" s="34"/>
      <c r="D6052" s="10"/>
    </row>
    <row r="6053" spans="3:4" x14ac:dyDescent="0.25">
      <c r="C6053" s="34"/>
      <c r="D6053" s="10"/>
    </row>
    <row r="6054" spans="3:4" x14ac:dyDescent="0.25">
      <c r="C6054" s="34"/>
      <c r="D6054" s="10"/>
    </row>
    <row r="6055" spans="3:4" x14ac:dyDescent="0.25">
      <c r="C6055" s="34"/>
      <c r="D6055" s="10"/>
    </row>
    <row r="6056" spans="3:4" x14ac:dyDescent="0.25">
      <c r="C6056" s="34"/>
      <c r="D6056" s="10"/>
    </row>
    <row r="6057" spans="3:4" x14ac:dyDescent="0.25">
      <c r="C6057" s="34"/>
      <c r="D6057" s="10"/>
    </row>
    <row r="6058" spans="3:4" x14ac:dyDescent="0.25">
      <c r="C6058" s="34"/>
      <c r="D6058" s="10"/>
    </row>
    <row r="6059" spans="3:4" x14ac:dyDescent="0.25">
      <c r="C6059" s="34"/>
      <c r="D6059" s="10"/>
    </row>
    <row r="6060" spans="3:4" x14ac:dyDescent="0.25">
      <c r="C6060" s="34"/>
      <c r="D6060" s="10"/>
    </row>
    <row r="6061" spans="3:4" x14ac:dyDescent="0.25">
      <c r="C6061" s="34"/>
      <c r="D6061" s="10"/>
    </row>
    <row r="6062" spans="3:4" x14ac:dyDescent="0.25">
      <c r="C6062" s="34"/>
      <c r="D6062" s="10"/>
    </row>
    <row r="6063" spans="3:4" x14ac:dyDescent="0.25">
      <c r="C6063" s="34"/>
      <c r="D6063" s="10"/>
    </row>
    <row r="6064" spans="3:4" x14ac:dyDescent="0.25">
      <c r="C6064" s="34"/>
      <c r="D6064" s="10"/>
    </row>
    <row r="6065" spans="3:4" x14ac:dyDescent="0.25">
      <c r="C6065" s="34"/>
      <c r="D6065" s="10"/>
    </row>
    <row r="6066" spans="3:4" x14ac:dyDescent="0.25">
      <c r="C6066" s="34"/>
      <c r="D6066" s="10"/>
    </row>
    <row r="6067" spans="3:4" x14ac:dyDescent="0.25">
      <c r="C6067" s="34"/>
      <c r="D6067" s="10"/>
    </row>
    <row r="6068" spans="3:4" x14ac:dyDescent="0.25">
      <c r="C6068" s="34"/>
      <c r="D6068" s="10"/>
    </row>
    <row r="6069" spans="3:4" x14ac:dyDescent="0.25">
      <c r="C6069" s="34"/>
      <c r="D6069" s="10"/>
    </row>
    <row r="6070" spans="3:4" x14ac:dyDescent="0.25">
      <c r="C6070" s="34"/>
      <c r="D6070" s="10"/>
    </row>
    <row r="6071" spans="3:4" x14ac:dyDescent="0.25">
      <c r="C6071" s="34"/>
      <c r="D6071" s="10"/>
    </row>
    <row r="6072" spans="3:4" x14ac:dyDescent="0.25">
      <c r="C6072" s="34"/>
      <c r="D6072" s="10"/>
    </row>
    <row r="6073" spans="3:4" x14ac:dyDescent="0.25">
      <c r="C6073" s="34"/>
      <c r="D6073" s="10"/>
    </row>
    <row r="6074" spans="3:4" x14ac:dyDescent="0.25">
      <c r="C6074" s="34"/>
      <c r="D6074" s="10"/>
    </row>
    <row r="6075" spans="3:4" x14ac:dyDescent="0.25">
      <c r="C6075" s="34"/>
      <c r="D6075" s="10"/>
    </row>
    <row r="6076" spans="3:4" x14ac:dyDescent="0.25">
      <c r="C6076" s="34"/>
      <c r="D6076" s="10"/>
    </row>
    <row r="6077" spans="3:4" x14ac:dyDescent="0.25">
      <c r="C6077" s="34"/>
      <c r="D6077" s="10"/>
    </row>
    <row r="6078" spans="3:4" x14ac:dyDescent="0.25">
      <c r="C6078" s="34"/>
      <c r="D6078" s="10"/>
    </row>
    <row r="6079" spans="3:4" x14ac:dyDescent="0.25">
      <c r="C6079" s="34"/>
      <c r="D6079" s="10"/>
    </row>
    <row r="6080" spans="3:4" x14ac:dyDescent="0.25">
      <c r="C6080" s="34"/>
      <c r="D6080" s="10"/>
    </row>
    <row r="6081" spans="3:4" x14ac:dyDescent="0.25">
      <c r="C6081" s="34"/>
      <c r="D6081" s="10"/>
    </row>
    <row r="6082" spans="3:4" x14ac:dyDescent="0.25">
      <c r="C6082" s="34"/>
      <c r="D6082" s="10"/>
    </row>
    <row r="6083" spans="3:4" x14ac:dyDescent="0.25">
      <c r="C6083" s="34"/>
      <c r="D6083" s="10"/>
    </row>
    <row r="6084" spans="3:4" x14ac:dyDescent="0.25">
      <c r="C6084" s="34"/>
      <c r="D6084" s="10"/>
    </row>
    <row r="6085" spans="3:4" x14ac:dyDescent="0.25">
      <c r="C6085" s="34"/>
      <c r="D6085" s="10"/>
    </row>
    <row r="6086" spans="3:4" x14ac:dyDescent="0.25">
      <c r="C6086" s="34"/>
      <c r="D6086" s="10"/>
    </row>
    <row r="6087" spans="3:4" x14ac:dyDescent="0.25">
      <c r="C6087" s="34"/>
      <c r="D6087" s="10"/>
    </row>
    <row r="6088" spans="3:4" x14ac:dyDescent="0.25">
      <c r="C6088" s="34"/>
      <c r="D6088" s="10"/>
    </row>
    <row r="6089" spans="3:4" x14ac:dyDescent="0.25">
      <c r="C6089" s="34"/>
      <c r="D6089" s="10"/>
    </row>
    <row r="6090" spans="3:4" x14ac:dyDescent="0.25">
      <c r="C6090" s="34"/>
      <c r="D6090" s="10"/>
    </row>
    <row r="6091" spans="3:4" x14ac:dyDescent="0.25">
      <c r="C6091" s="34"/>
      <c r="D6091" s="10"/>
    </row>
    <row r="6092" spans="3:4" x14ac:dyDescent="0.25">
      <c r="C6092" s="34"/>
      <c r="D6092" s="10"/>
    </row>
    <row r="6093" spans="3:4" x14ac:dyDescent="0.25">
      <c r="C6093" s="34"/>
      <c r="D6093" s="10"/>
    </row>
    <row r="6094" spans="3:4" x14ac:dyDescent="0.25">
      <c r="C6094" s="34"/>
      <c r="D6094" s="10"/>
    </row>
    <row r="6095" spans="3:4" x14ac:dyDescent="0.25">
      <c r="C6095" s="34"/>
      <c r="D6095" s="10"/>
    </row>
    <row r="6096" spans="3:4" x14ac:dyDescent="0.25">
      <c r="C6096" s="34"/>
      <c r="D6096" s="10"/>
    </row>
    <row r="6097" spans="3:4" x14ac:dyDescent="0.25">
      <c r="C6097" s="34"/>
      <c r="D6097" s="10"/>
    </row>
    <row r="6098" spans="3:4" x14ac:dyDescent="0.25">
      <c r="C6098" s="34"/>
      <c r="D6098" s="10"/>
    </row>
    <row r="6099" spans="3:4" x14ac:dyDescent="0.25">
      <c r="C6099" s="34"/>
      <c r="D6099" s="10"/>
    </row>
    <row r="6100" spans="3:4" x14ac:dyDescent="0.25">
      <c r="C6100" s="34"/>
      <c r="D6100" s="10"/>
    </row>
    <row r="6101" spans="3:4" x14ac:dyDescent="0.25">
      <c r="C6101" s="34"/>
      <c r="D6101" s="10"/>
    </row>
    <row r="6102" spans="3:4" x14ac:dyDescent="0.25">
      <c r="C6102" s="34"/>
      <c r="D6102" s="10"/>
    </row>
    <row r="6103" spans="3:4" x14ac:dyDescent="0.25">
      <c r="C6103" s="34"/>
      <c r="D6103" s="10"/>
    </row>
    <row r="6104" spans="3:4" x14ac:dyDescent="0.25">
      <c r="C6104" s="34"/>
      <c r="D6104" s="10"/>
    </row>
    <row r="6105" spans="3:4" x14ac:dyDescent="0.25">
      <c r="C6105" s="34"/>
      <c r="D6105" s="10"/>
    </row>
    <row r="6106" spans="3:4" x14ac:dyDescent="0.25">
      <c r="C6106" s="34"/>
      <c r="D6106" s="10"/>
    </row>
    <row r="6107" spans="3:4" x14ac:dyDescent="0.25">
      <c r="C6107" s="34"/>
      <c r="D6107" s="10"/>
    </row>
    <row r="6108" spans="3:4" x14ac:dyDescent="0.25">
      <c r="C6108" s="34"/>
      <c r="D6108" s="10"/>
    </row>
    <row r="6109" spans="3:4" x14ac:dyDescent="0.25">
      <c r="C6109" s="34"/>
      <c r="D6109" s="10"/>
    </row>
    <row r="6110" spans="3:4" x14ac:dyDescent="0.25">
      <c r="C6110" s="34"/>
      <c r="D6110" s="10"/>
    </row>
    <row r="6111" spans="3:4" x14ac:dyDescent="0.25">
      <c r="C6111" s="34"/>
      <c r="D6111" s="10"/>
    </row>
    <row r="6112" spans="3:4" x14ac:dyDescent="0.25">
      <c r="C6112" s="34"/>
      <c r="D6112" s="10"/>
    </row>
    <row r="6113" spans="3:4" x14ac:dyDescent="0.25">
      <c r="C6113" s="34"/>
      <c r="D6113" s="10"/>
    </row>
    <row r="6114" spans="3:4" x14ac:dyDescent="0.25">
      <c r="C6114" s="34"/>
      <c r="D6114" s="10"/>
    </row>
    <row r="6115" spans="3:4" x14ac:dyDescent="0.25">
      <c r="C6115" s="34"/>
      <c r="D6115" s="10"/>
    </row>
    <row r="6116" spans="3:4" x14ac:dyDescent="0.25">
      <c r="C6116" s="34"/>
      <c r="D6116" s="10"/>
    </row>
    <row r="6117" spans="3:4" x14ac:dyDescent="0.25">
      <c r="C6117" s="34"/>
      <c r="D6117" s="10"/>
    </row>
    <row r="6118" spans="3:4" x14ac:dyDescent="0.25">
      <c r="C6118" s="34"/>
      <c r="D6118" s="10"/>
    </row>
    <row r="6119" spans="3:4" x14ac:dyDescent="0.25">
      <c r="C6119" s="34"/>
      <c r="D6119" s="10"/>
    </row>
    <row r="6120" spans="3:4" x14ac:dyDescent="0.25">
      <c r="C6120" s="34"/>
      <c r="D6120" s="10"/>
    </row>
    <row r="6121" spans="3:4" x14ac:dyDescent="0.25">
      <c r="C6121" s="34"/>
      <c r="D6121" s="10"/>
    </row>
    <row r="6122" spans="3:4" x14ac:dyDescent="0.25">
      <c r="C6122" s="34"/>
      <c r="D6122" s="10"/>
    </row>
    <row r="6123" spans="3:4" x14ac:dyDescent="0.25">
      <c r="C6123" s="34"/>
      <c r="D6123" s="10"/>
    </row>
    <row r="6124" spans="3:4" x14ac:dyDescent="0.25">
      <c r="C6124" s="34"/>
      <c r="D6124" s="10"/>
    </row>
    <row r="6125" spans="3:4" x14ac:dyDescent="0.25">
      <c r="C6125" s="34"/>
      <c r="D6125" s="10"/>
    </row>
    <row r="6126" spans="3:4" x14ac:dyDescent="0.25">
      <c r="C6126" s="34"/>
      <c r="D6126" s="10"/>
    </row>
    <row r="6127" spans="3:4" x14ac:dyDescent="0.25">
      <c r="C6127" s="34"/>
      <c r="D6127" s="10"/>
    </row>
    <row r="6128" spans="3:4" x14ac:dyDescent="0.25">
      <c r="C6128" s="34"/>
      <c r="D6128" s="10"/>
    </row>
    <row r="6129" spans="3:4" x14ac:dyDescent="0.25">
      <c r="C6129" s="34"/>
      <c r="D6129" s="10"/>
    </row>
    <row r="6130" spans="3:4" x14ac:dyDescent="0.25">
      <c r="C6130" s="34"/>
      <c r="D6130" s="10"/>
    </row>
    <row r="6131" spans="3:4" x14ac:dyDescent="0.25">
      <c r="C6131" s="34"/>
      <c r="D6131" s="10"/>
    </row>
    <row r="6132" spans="3:4" x14ac:dyDescent="0.25">
      <c r="C6132" s="34"/>
      <c r="D6132" s="10"/>
    </row>
    <row r="6133" spans="3:4" x14ac:dyDescent="0.25">
      <c r="C6133" s="34"/>
      <c r="D6133" s="10"/>
    </row>
    <row r="6134" spans="3:4" x14ac:dyDescent="0.25">
      <c r="C6134" s="34"/>
      <c r="D6134" s="10"/>
    </row>
    <row r="6135" spans="3:4" x14ac:dyDescent="0.25">
      <c r="C6135" s="34"/>
      <c r="D6135" s="10"/>
    </row>
    <row r="6136" spans="3:4" x14ac:dyDescent="0.25">
      <c r="C6136" s="34"/>
      <c r="D6136" s="10"/>
    </row>
    <row r="6137" spans="3:4" x14ac:dyDescent="0.25">
      <c r="C6137" s="34"/>
      <c r="D6137" s="10"/>
    </row>
    <row r="6138" spans="3:4" x14ac:dyDescent="0.25">
      <c r="C6138" s="34"/>
      <c r="D6138" s="10"/>
    </row>
    <row r="6139" spans="3:4" x14ac:dyDescent="0.25">
      <c r="C6139" s="34"/>
      <c r="D6139" s="10"/>
    </row>
    <row r="6140" spans="3:4" x14ac:dyDescent="0.25">
      <c r="C6140" s="34"/>
      <c r="D6140" s="10"/>
    </row>
    <row r="6141" spans="3:4" x14ac:dyDescent="0.25">
      <c r="C6141" s="34"/>
      <c r="D6141" s="10"/>
    </row>
    <row r="6142" spans="3:4" x14ac:dyDescent="0.25">
      <c r="C6142" s="34"/>
      <c r="D6142" s="10"/>
    </row>
    <row r="6143" spans="3:4" x14ac:dyDescent="0.25">
      <c r="C6143" s="34"/>
      <c r="D6143" s="10"/>
    </row>
    <row r="6144" spans="3:4" x14ac:dyDescent="0.25">
      <c r="C6144" s="34"/>
      <c r="D6144" s="10"/>
    </row>
    <row r="6145" spans="3:4" x14ac:dyDescent="0.25">
      <c r="C6145" s="34"/>
      <c r="D6145" s="10"/>
    </row>
    <row r="6146" spans="3:4" x14ac:dyDescent="0.25">
      <c r="C6146" s="34"/>
      <c r="D6146" s="10"/>
    </row>
    <row r="6147" spans="3:4" x14ac:dyDescent="0.25">
      <c r="C6147" s="34"/>
      <c r="D6147" s="10"/>
    </row>
    <row r="6148" spans="3:4" x14ac:dyDescent="0.25">
      <c r="C6148" s="34"/>
      <c r="D6148" s="10"/>
    </row>
    <row r="6149" spans="3:4" x14ac:dyDescent="0.25">
      <c r="C6149" s="34"/>
      <c r="D6149" s="10"/>
    </row>
    <row r="6150" spans="3:4" x14ac:dyDescent="0.25">
      <c r="C6150" s="34"/>
      <c r="D6150" s="10"/>
    </row>
    <row r="6151" spans="3:4" x14ac:dyDescent="0.25">
      <c r="C6151" s="34"/>
      <c r="D6151" s="10"/>
    </row>
    <row r="6152" spans="3:4" x14ac:dyDescent="0.25">
      <c r="C6152" s="34"/>
      <c r="D6152" s="10"/>
    </row>
    <row r="6153" spans="3:4" x14ac:dyDescent="0.25">
      <c r="C6153" s="34"/>
      <c r="D6153" s="10"/>
    </row>
    <row r="6154" spans="3:4" x14ac:dyDescent="0.25">
      <c r="C6154" s="34"/>
      <c r="D6154" s="10"/>
    </row>
    <row r="6155" spans="3:4" x14ac:dyDescent="0.25">
      <c r="C6155" s="34"/>
      <c r="D6155" s="10"/>
    </row>
    <row r="6156" spans="3:4" x14ac:dyDescent="0.25">
      <c r="C6156" s="34"/>
      <c r="D6156" s="10"/>
    </row>
    <row r="6157" spans="3:4" x14ac:dyDescent="0.25">
      <c r="C6157" s="34"/>
      <c r="D6157" s="10"/>
    </row>
    <row r="6158" spans="3:4" x14ac:dyDescent="0.25">
      <c r="C6158" s="34"/>
      <c r="D6158" s="10"/>
    </row>
    <row r="6159" spans="3:4" x14ac:dyDescent="0.25">
      <c r="C6159" s="34"/>
      <c r="D6159" s="10"/>
    </row>
    <row r="6160" spans="3:4" x14ac:dyDescent="0.25">
      <c r="C6160" s="34"/>
      <c r="D6160" s="10"/>
    </row>
    <row r="6161" spans="3:4" x14ac:dyDescent="0.25">
      <c r="C6161" s="34"/>
      <c r="D6161" s="10"/>
    </row>
    <row r="6162" spans="3:4" x14ac:dyDescent="0.25">
      <c r="C6162" s="34"/>
      <c r="D6162" s="10"/>
    </row>
    <row r="6163" spans="3:4" x14ac:dyDescent="0.25">
      <c r="C6163" s="34"/>
      <c r="D6163" s="10"/>
    </row>
    <row r="6164" spans="3:4" x14ac:dyDescent="0.25">
      <c r="C6164" s="34"/>
      <c r="D6164" s="10"/>
    </row>
    <row r="6165" spans="3:4" x14ac:dyDescent="0.25">
      <c r="C6165" s="34"/>
      <c r="D6165" s="10"/>
    </row>
    <row r="6166" spans="3:4" x14ac:dyDescent="0.25">
      <c r="C6166" s="34"/>
      <c r="D6166" s="10"/>
    </row>
    <row r="6167" spans="3:4" x14ac:dyDescent="0.25">
      <c r="C6167" s="34"/>
      <c r="D6167" s="10"/>
    </row>
    <row r="6168" spans="3:4" x14ac:dyDescent="0.25">
      <c r="C6168" s="34"/>
      <c r="D6168" s="10"/>
    </row>
    <row r="6169" spans="3:4" x14ac:dyDescent="0.25">
      <c r="C6169" s="34"/>
      <c r="D6169" s="10"/>
    </row>
    <row r="6170" spans="3:4" x14ac:dyDescent="0.25">
      <c r="C6170" s="34"/>
      <c r="D6170" s="10"/>
    </row>
    <row r="6171" spans="3:4" x14ac:dyDescent="0.25">
      <c r="C6171" s="34"/>
      <c r="D6171" s="10"/>
    </row>
    <row r="6172" spans="3:4" x14ac:dyDescent="0.25">
      <c r="C6172" s="34"/>
      <c r="D6172" s="10"/>
    </row>
    <row r="6173" spans="3:4" x14ac:dyDescent="0.25">
      <c r="C6173" s="34"/>
      <c r="D6173" s="10"/>
    </row>
    <row r="6174" spans="3:4" x14ac:dyDescent="0.25">
      <c r="C6174" s="34"/>
      <c r="D6174" s="10"/>
    </row>
    <row r="6175" spans="3:4" x14ac:dyDescent="0.25">
      <c r="C6175" s="34"/>
      <c r="D6175" s="10"/>
    </row>
    <row r="6176" spans="3:4" x14ac:dyDescent="0.25">
      <c r="C6176" s="34"/>
      <c r="D6176" s="10"/>
    </row>
    <row r="6177" spans="3:4" x14ac:dyDescent="0.25">
      <c r="C6177" s="34"/>
      <c r="D6177" s="10"/>
    </row>
    <row r="6178" spans="3:4" x14ac:dyDescent="0.25">
      <c r="C6178" s="34"/>
      <c r="D6178" s="10"/>
    </row>
    <row r="6179" spans="3:4" x14ac:dyDescent="0.25">
      <c r="C6179" s="34"/>
      <c r="D6179" s="10"/>
    </row>
    <row r="6180" spans="3:4" x14ac:dyDescent="0.25">
      <c r="C6180" s="34"/>
      <c r="D6180" s="10"/>
    </row>
    <row r="6181" spans="3:4" x14ac:dyDescent="0.25">
      <c r="C6181" s="34"/>
      <c r="D6181" s="10"/>
    </row>
    <row r="6182" spans="3:4" x14ac:dyDescent="0.25">
      <c r="C6182" s="34"/>
      <c r="D6182" s="10"/>
    </row>
    <row r="6183" spans="3:4" x14ac:dyDescent="0.25">
      <c r="C6183" s="34"/>
      <c r="D6183" s="10"/>
    </row>
    <row r="6184" spans="3:4" x14ac:dyDescent="0.25">
      <c r="C6184" s="34"/>
      <c r="D6184" s="10"/>
    </row>
    <row r="6185" spans="3:4" x14ac:dyDescent="0.25">
      <c r="C6185" s="34"/>
      <c r="D6185" s="10"/>
    </row>
    <row r="6186" spans="3:4" x14ac:dyDescent="0.25">
      <c r="C6186" s="34"/>
      <c r="D6186" s="10"/>
    </row>
    <row r="6187" spans="3:4" x14ac:dyDescent="0.25">
      <c r="C6187" s="34"/>
      <c r="D6187" s="10"/>
    </row>
    <row r="6188" spans="3:4" x14ac:dyDescent="0.25">
      <c r="C6188" s="34"/>
      <c r="D6188" s="10"/>
    </row>
    <row r="6189" spans="3:4" x14ac:dyDescent="0.25">
      <c r="C6189" s="34"/>
      <c r="D6189" s="10"/>
    </row>
    <row r="6190" spans="3:4" x14ac:dyDescent="0.25">
      <c r="C6190" s="34"/>
      <c r="D6190" s="10"/>
    </row>
    <row r="6191" spans="3:4" x14ac:dyDescent="0.25">
      <c r="C6191" s="34"/>
      <c r="D6191" s="10"/>
    </row>
    <row r="6192" spans="3:4" x14ac:dyDescent="0.25">
      <c r="C6192" s="34"/>
      <c r="D6192" s="10"/>
    </row>
    <row r="6193" spans="3:4" x14ac:dyDescent="0.25">
      <c r="C6193" s="34"/>
      <c r="D6193" s="10"/>
    </row>
    <row r="6194" spans="3:4" x14ac:dyDescent="0.25">
      <c r="C6194" s="34"/>
      <c r="D6194" s="10"/>
    </row>
    <row r="6195" spans="3:4" x14ac:dyDescent="0.25">
      <c r="C6195" s="34"/>
      <c r="D6195" s="10"/>
    </row>
    <row r="6196" spans="3:4" x14ac:dyDescent="0.25">
      <c r="C6196" s="34"/>
      <c r="D6196" s="10"/>
    </row>
    <row r="6197" spans="3:4" x14ac:dyDescent="0.25">
      <c r="C6197" s="34"/>
      <c r="D6197" s="10"/>
    </row>
    <row r="6198" spans="3:4" x14ac:dyDescent="0.25">
      <c r="C6198" s="34"/>
      <c r="D6198" s="10"/>
    </row>
    <row r="6199" spans="3:4" x14ac:dyDescent="0.25">
      <c r="C6199" s="34"/>
      <c r="D6199" s="10"/>
    </row>
    <row r="6200" spans="3:4" x14ac:dyDescent="0.25">
      <c r="C6200" s="34"/>
      <c r="D6200" s="10"/>
    </row>
    <row r="6201" spans="3:4" x14ac:dyDescent="0.25">
      <c r="C6201" s="34"/>
      <c r="D6201" s="10"/>
    </row>
    <row r="6202" spans="3:4" x14ac:dyDescent="0.25">
      <c r="C6202" s="34"/>
      <c r="D6202" s="10"/>
    </row>
    <row r="6203" spans="3:4" x14ac:dyDescent="0.25">
      <c r="C6203" s="34"/>
      <c r="D6203" s="10"/>
    </row>
    <row r="6204" spans="3:4" x14ac:dyDescent="0.25">
      <c r="C6204" s="34"/>
      <c r="D6204" s="10"/>
    </row>
    <row r="6205" spans="3:4" x14ac:dyDescent="0.25">
      <c r="C6205" s="34"/>
      <c r="D6205" s="10"/>
    </row>
    <row r="6206" spans="3:4" x14ac:dyDescent="0.25">
      <c r="C6206" s="34"/>
      <c r="D6206" s="10"/>
    </row>
    <row r="6207" spans="3:4" x14ac:dyDescent="0.25">
      <c r="C6207" s="34"/>
      <c r="D6207" s="10"/>
    </row>
    <row r="6208" spans="3:4" x14ac:dyDescent="0.25">
      <c r="C6208" s="34"/>
      <c r="D6208" s="10"/>
    </row>
    <row r="6209" spans="3:4" x14ac:dyDescent="0.25">
      <c r="C6209" s="34"/>
      <c r="D6209" s="10"/>
    </row>
    <row r="6210" spans="3:4" x14ac:dyDescent="0.25">
      <c r="C6210" s="34"/>
      <c r="D6210" s="10"/>
    </row>
    <row r="6211" spans="3:4" x14ac:dyDescent="0.25">
      <c r="C6211" s="34"/>
      <c r="D6211" s="10"/>
    </row>
    <row r="6212" spans="3:4" x14ac:dyDescent="0.25">
      <c r="C6212" s="34"/>
      <c r="D6212" s="10"/>
    </row>
    <row r="6213" spans="3:4" x14ac:dyDescent="0.25">
      <c r="C6213" s="34"/>
      <c r="D6213" s="10"/>
    </row>
    <row r="6214" spans="3:4" x14ac:dyDescent="0.25">
      <c r="C6214" s="34"/>
      <c r="D6214" s="10"/>
    </row>
    <row r="6215" spans="3:4" x14ac:dyDescent="0.25">
      <c r="C6215" s="34"/>
      <c r="D6215" s="10"/>
    </row>
    <row r="6216" spans="3:4" x14ac:dyDescent="0.25">
      <c r="C6216" s="34"/>
      <c r="D6216" s="10"/>
    </row>
    <row r="6217" spans="3:4" x14ac:dyDescent="0.25">
      <c r="C6217" s="34"/>
      <c r="D6217" s="10"/>
    </row>
    <row r="6218" spans="3:4" x14ac:dyDescent="0.25">
      <c r="C6218" s="34"/>
      <c r="D6218" s="10"/>
    </row>
    <row r="6219" spans="3:4" x14ac:dyDescent="0.25">
      <c r="C6219" s="34"/>
      <c r="D6219" s="10"/>
    </row>
    <row r="6220" spans="3:4" x14ac:dyDescent="0.25">
      <c r="C6220" s="34"/>
      <c r="D6220" s="10"/>
    </row>
    <row r="6221" spans="3:4" x14ac:dyDescent="0.25">
      <c r="C6221" s="34"/>
      <c r="D6221" s="10"/>
    </row>
    <row r="6222" spans="3:4" x14ac:dyDescent="0.25">
      <c r="C6222" s="34"/>
      <c r="D6222" s="10"/>
    </row>
    <row r="6223" spans="3:4" x14ac:dyDescent="0.25">
      <c r="C6223" s="34"/>
      <c r="D6223" s="10"/>
    </row>
    <row r="6224" spans="3:4" x14ac:dyDescent="0.25">
      <c r="C6224" s="34"/>
      <c r="D6224" s="10"/>
    </row>
    <row r="6225" spans="3:4" x14ac:dyDescent="0.25">
      <c r="C6225" s="34"/>
      <c r="D6225" s="10"/>
    </row>
    <row r="6226" spans="3:4" x14ac:dyDescent="0.25">
      <c r="C6226" s="34"/>
      <c r="D6226" s="10"/>
    </row>
    <row r="6227" spans="3:4" x14ac:dyDescent="0.25">
      <c r="C6227" s="34"/>
      <c r="D6227" s="10"/>
    </row>
    <row r="6228" spans="3:4" x14ac:dyDescent="0.25">
      <c r="C6228" s="34"/>
      <c r="D6228" s="10"/>
    </row>
    <row r="6229" spans="3:4" x14ac:dyDescent="0.25">
      <c r="C6229" s="34"/>
      <c r="D6229" s="10"/>
    </row>
    <row r="6230" spans="3:4" x14ac:dyDescent="0.25">
      <c r="C6230" s="34"/>
      <c r="D6230" s="10"/>
    </row>
    <row r="6231" spans="3:4" x14ac:dyDescent="0.25">
      <c r="C6231" s="34"/>
      <c r="D6231" s="10"/>
    </row>
    <row r="6232" spans="3:4" x14ac:dyDescent="0.25">
      <c r="C6232" s="34"/>
      <c r="D6232" s="10"/>
    </row>
    <row r="6233" spans="3:4" x14ac:dyDescent="0.25">
      <c r="C6233" s="34"/>
      <c r="D6233" s="10"/>
    </row>
    <row r="6234" spans="3:4" x14ac:dyDescent="0.25">
      <c r="C6234" s="34"/>
      <c r="D6234" s="10"/>
    </row>
    <row r="6235" spans="3:4" x14ac:dyDescent="0.25">
      <c r="C6235" s="34"/>
      <c r="D6235" s="10"/>
    </row>
    <row r="6236" spans="3:4" x14ac:dyDescent="0.25">
      <c r="C6236" s="34"/>
      <c r="D6236" s="10"/>
    </row>
    <row r="6237" spans="3:4" x14ac:dyDescent="0.25">
      <c r="C6237" s="34"/>
      <c r="D6237" s="10"/>
    </row>
    <row r="6238" spans="3:4" x14ac:dyDescent="0.25">
      <c r="C6238" s="34"/>
      <c r="D6238" s="10"/>
    </row>
    <row r="6239" spans="3:4" x14ac:dyDescent="0.25">
      <c r="C6239" s="34"/>
      <c r="D6239" s="10"/>
    </row>
    <row r="6240" spans="3:4" x14ac:dyDescent="0.25">
      <c r="C6240" s="34"/>
      <c r="D6240" s="10"/>
    </row>
    <row r="6241" spans="3:4" x14ac:dyDescent="0.25">
      <c r="C6241" s="34"/>
      <c r="D6241" s="10"/>
    </row>
    <row r="6242" spans="3:4" x14ac:dyDescent="0.25">
      <c r="C6242" s="34"/>
      <c r="D6242" s="10"/>
    </row>
    <row r="6243" spans="3:4" x14ac:dyDescent="0.25">
      <c r="C6243" s="34"/>
      <c r="D6243" s="10"/>
    </row>
    <row r="6244" spans="3:4" x14ac:dyDescent="0.25">
      <c r="C6244" s="34"/>
      <c r="D6244" s="10"/>
    </row>
    <row r="6245" spans="3:4" x14ac:dyDescent="0.25">
      <c r="C6245" s="34"/>
      <c r="D6245" s="10"/>
    </row>
    <row r="6246" spans="3:4" x14ac:dyDescent="0.25">
      <c r="C6246" s="34"/>
      <c r="D6246" s="10"/>
    </row>
    <row r="6247" spans="3:4" x14ac:dyDescent="0.25">
      <c r="C6247" s="34"/>
      <c r="D6247" s="10"/>
    </row>
    <row r="6248" spans="3:4" x14ac:dyDescent="0.25">
      <c r="C6248" s="34"/>
      <c r="D6248" s="10"/>
    </row>
    <row r="6249" spans="3:4" x14ac:dyDescent="0.25">
      <c r="C6249" s="34"/>
      <c r="D6249" s="10"/>
    </row>
    <row r="6250" spans="3:4" x14ac:dyDescent="0.25">
      <c r="C6250" s="34"/>
      <c r="D6250" s="10"/>
    </row>
    <row r="6251" spans="3:4" x14ac:dyDescent="0.25">
      <c r="C6251" s="34"/>
      <c r="D6251" s="10"/>
    </row>
    <row r="6252" spans="3:4" x14ac:dyDescent="0.25">
      <c r="C6252" s="34"/>
      <c r="D6252" s="10"/>
    </row>
    <row r="6253" spans="3:4" x14ac:dyDescent="0.25">
      <c r="C6253" s="34"/>
      <c r="D6253" s="10"/>
    </row>
    <row r="6254" spans="3:4" x14ac:dyDescent="0.25">
      <c r="C6254" s="34"/>
      <c r="D6254" s="10"/>
    </row>
    <row r="6255" spans="3:4" x14ac:dyDescent="0.25">
      <c r="C6255" s="34"/>
      <c r="D6255" s="10"/>
    </row>
    <row r="6256" spans="3:4" x14ac:dyDescent="0.25">
      <c r="C6256" s="34"/>
      <c r="D6256" s="10"/>
    </row>
    <row r="6257" spans="3:4" x14ac:dyDescent="0.25">
      <c r="C6257" s="34"/>
      <c r="D6257" s="10"/>
    </row>
    <row r="6258" spans="3:4" x14ac:dyDescent="0.25">
      <c r="C6258" s="34"/>
      <c r="D6258" s="10"/>
    </row>
    <row r="6259" spans="3:4" x14ac:dyDescent="0.25">
      <c r="C6259" s="34"/>
      <c r="D6259" s="10"/>
    </row>
    <row r="6260" spans="3:4" x14ac:dyDescent="0.25">
      <c r="C6260" s="34"/>
      <c r="D6260" s="10"/>
    </row>
    <row r="6261" spans="3:4" x14ac:dyDescent="0.25">
      <c r="C6261" s="34"/>
      <c r="D6261" s="10"/>
    </row>
    <row r="6262" spans="3:4" x14ac:dyDescent="0.25">
      <c r="C6262" s="34"/>
      <c r="D6262" s="10"/>
    </row>
    <row r="6263" spans="3:4" x14ac:dyDescent="0.25">
      <c r="C6263" s="34"/>
      <c r="D6263" s="10"/>
    </row>
    <row r="6264" spans="3:4" x14ac:dyDescent="0.25">
      <c r="C6264" s="34"/>
      <c r="D6264" s="10"/>
    </row>
    <row r="6265" spans="3:4" x14ac:dyDescent="0.25">
      <c r="C6265" s="34"/>
      <c r="D6265" s="10"/>
    </row>
    <row r="6266" spans="3:4" x14ac:dyDescent="0.25">
      <c r="C6266" s="34"/>
      <c r="D6266" s="10"/>
    </row>
    <row r="6267" spans="3:4" x14ac:dyDescent="0.25">
      <c r="C6267" s="34"/>
      <c r="D6267" s="10"/>
    </row>
    <row r="6268" spans="3:4" x14ac:dyDescent="0.25">
      <c r="C6268" s="34"/>
      <c r="D6268" s="10"/>
    </row>
    <row r="6269" spans="3:4" x14ac:dyDescent="0.25">
      <c r="C6269" s="34"/>
      <c r="D6269" s="10"/>
    </row>
    <row r="6270" spans="3:4" x14ac:dyDescent="0.25">
      <c r="C6270" s="34"/>
      <c r="D6270" s="10"/>
    </row>
    <row r="6271" spans="3:4" x14ac:dyDescent="0.25">
      <c r="C6271" s="34"/>
      <c r="D6271" s="10"/>
    </row>
    <row r="6272" spans="3:4" x14ac:dyDescent="0.25">
      <c r="C6272" s="34"/>
      <c r="D6272" s="10"/>
    </row>
    <row r="6273" spans="3:4" x14ac:dyDescent="0.25">
      <c r="C6273" s="34"/>
      <c r="D6273" s="10"/>
    </row>
    <row r="6274" spans="3:4" x14ac:dyDescent="0.25">
      <c r="C6274" s="34"/>
      <c r="D6274" s="10"/>
    </row>
    <row r="6275" spans="3:4" x14ac:dyDescent="0.25">
      <c r="C6275" s="34"/>
      <c r="D6275" s="10"/>
    </row>
    <row r="6276" spans="3:4" x14ac:dyDescent="0.25">
      <c r="C6276" s="34"/>
      <c r="D6276" s="10"/>
    </row>
    <row r="6277" spans="3:4" x14ac:dyDescent="0.25">
      <c r="C6277" s="34"/>
      <c r="D6277" s="10"/>
    </row>
    <row r="6278" spans="3:4" x14ac:dyDescent="0.25">
      <c r="C6278" s="34"/>
      <c r="D6278" s="10"/>
    </row>
    <row r="6279" spans="3:4" x14ac:dyDescent="0.25">
      <c r="C6279" s="34"/>
      <c r="D6279" s="10"/>
    </row>
    <row r="6280" spans="3:4" x14ac:dyDescent="0.25">
      <c r="C6280" s="34"/>
      <c r="D6280" s="10"/>
    </row>
    <row r="6281" spans="3:4" x14ac:dyDescent="0.25">
      <c r="C6281" s="34"/>
      <c r="D6281" s="10"/>
    </row>
    <row r="6282" spans="3:4" x14ac:dyDescent="0.25">
      <c r="C6282" s="34"/>
      <c r="D6282" s="10"/>
    </row>
    <row r="6283" spans="3:4" x14ac:dyDescent="0.25">
      <c r="C6283" s="34"/>
      <c r="D6283" s="10"/>
    </row>
    <row r="6284" spans="3:4" x14ac:dyDescent="0.25">
      <c r="C6284" s="34"/>
      <c r="D6284" s="10"/>
    </row>
    <row r="6285" spans="3:4" x14ac:dyDescent="0.25">
      <c r="C6285" s="34"/>
      <c r="D6285" s="10"/>
    </row>
    <row r="6286" spans="3:4" x14ac:dyDescent="0.25">
      <c r="C6286" s="34"/>
      <c r="D6286" s="10"/>
    </row>
    <row r="6287" spans="3:4" x14ac:dyDescent="0.25">
      <c r="C6287" s="34"/>
      <c r="D6287" s="10"/>
    </row>
    <row r="6288" spans="3:4" x14ac:dyDescent="0.25">
      <c r="C6288" s="34"/>
      <c r="D6288" s="10"/>
    </row>
    <row r="6289" spans="3:4" x14ac:dyDescent="0.25">
      <c r="C6289" s="34"/>
      <c r="D6289" s="10"/>
    </row>
    <row r="6290" spans="3:4" x14ac:dyDescent="0.25">
      <c r="C6290" s="34"/>
      <c r="D6290" s="10"/>
    </row>
    <row r="6291" spans="3:4" x14ac:dyDescent="0.25">
      <c r="C6291" s="34"/>
      <c r="D6291" s="10"/>
    </row>
    <row r="6292" spans="3:4" x14ac:dyDescent="0.25">
      <c r="C6292" s="34"/>
      <c r="D6292" s="10"/>
    </row>
    <row r="6293" spans="3:4" x14ac:dyDescent="0.25">
      <c r="C6293" s="34"/>
      <c r="D6293" s="10"/>
    </row>
    <row r="6294" spans="3:4" x14ac:dyDescent="0.25">
      <c r="C6294" s="34"/>
      <c r="D6294" s="10"/>
    </row>
    <row r="6295" spans="3:4" x14ac:dyDescent="0.25">
      <c r="C6295" s="34"/>
      <c r="D6295" s="10"/>
    </row>
    <row r="6296" spans="3:4" x14ac:dyDescent="0.25">
      <c r="C6296" s="34"/>
      <c r="D6296" s="10"/>
    </row>
    <row r="6297" spans="3:4" x14ac:dyDescent="0.25">
      <c r="C6297" s="34"/>
      <c r="D6297" s="10"/>
    </row>
    <row r="6298" spans="3:4" x14ac:dyDescent="0.25">
      <c r="C6298" s="34"/>
      <c r="D6298" s="10"/>
    </row>
    <row r="6299" spans="3:4" x14ac:dyDescent="0.25">
      <c r="C6299" s="34"/>
      <c r="D6299" s="10"/>
    </row>
    <row r="6300" spans="3:4" x14ac:dyDescent="0.25">
      <c r="C6300" s="34"/>
      <c r="D6300" s="10"/>
    </row>
    <row r="6301" spans="3:4" x14ac:dyDescent="0.25">
      <c r="C6301" s="34"/>
      <c r="D6301" s="10"/>
    </row>
    <row r="6302" spans="3:4" x14ac:dyDescent="0.25">
      <c r="C6302" s="34"/>
      <c r="D6302" s="10"/>
    </row>
    <row r="6303" spans="3:4" x14ac:dyDescent="0.25">
      <c r="C6303" s="34"/>
      <c r="D6303" s="10"/>
    </row>
    <row r="6304" spans="3:4" x14ac:dyDescent="0.25">
      <c r="C6304" s="34"/>
      <c r="D6304" s="10"/>
    </row>
    <row r="6305" spans="3:4" x14ac:dyDescent="0.25">
      <c r="C6305" s="34"/>
      <c r="D6305" s="10"/>
    </row>
    <row r="6306" spans="3:4" x14ac:dyDescent="0.25">
      <c r="C6306" s="34"/>
      <c r="D6306" s="10"/>
    </row>
    <row r="6307" spans="3:4" x14ac:dyDescent="0.25">
      <c r="C6307" s="34"/>
      <c r="D6307" s="10"/>
    </row>
    <row r="6308" spans="3:4" x14ac:dyDescent="0.25">
      <c r="C6308" s="34"/>
      <c r="D6308" s="10"/>
    </row>
    <row r="6309" spans="3:4" x14ac:dyDescent="0.25">
      <c r="C6309" s="34"/>
      <c r="D6309" s="10"/>
    </row>
    <row r="6310" spans="3:4" x14ac:dyDescent="0.25">
      <c r="C6310" s="34"/>
      <c r="D6310" s="10"/>
    </row>
    <row r="6311" spans="3:4" x14ac:dyDescent="0.25">
      <c r="C6311" s="34"/>
      <c r="D6311" s="10"/>
    </row>
    <row r="6312" spans="3:4" x14ac:dyDescent="0.25">
      <c r="C6312" s="34"/>
      <c r="D6312" s="10"/>
    </row>
    <row r="6313" spans="3:4" x14ac:dyDescent="0.25">
      <c r="C6313" s="34"/>
      <c r="D6313" s="10"/>
    </row>
    <row r="6314" spans="3:4" x14ac:dyDescent="0.25">
      <c r="C6314" s="34"/>
      <c r="D6314" s="10"/>
    </row>
    <row r="6315" spans="3:4" x14ac:dyDescent="0.25">
      <c r="C6315" s="34"/>
      <c r="D6315" s="10"/>
    </row>
    <row r="6316" spans="3:4" x14ac:dyDescent="0.25">
      <c r="C6316" s="34"/>
      <c r="D6316" s="10"/>
    </row>
    <row r="6317" spans="3:4" x14ac:dyDescent="0.25">
      <c r="C6317" s="34"/>
      <c r="D6317" s="10"/>
    </row>
    <row r="6318" spans="3:4" x14ac:dyDescent="0.25">
      <c r="C6318" s="34"/>
      <c r="D6318" s="10"/>
    </row>
    <row r="6319" spans="3:4" x14ac:dyDescent="0.25">
      <c r="C6319" s="34"/>
      <c r="D6319" s="10"/>
    </row>
    <row r="6320" spans="3:4" x14ac:dyDescent="0.25">
      <c r="C6320" s="34"/>
      <c r="D6320" s="10"/>
    </row>
    <row r="6321" spans="3:4" x14ac:dyDescent="0.25">
      <c r="C6321" s="34"/>
      <c r="D6321" s="10"/>
    </row>
    <row r="6322" spans="3:4" x14ac:dyDescent="0.25">
      <c r="C6322" s="34"/>
      <c r="D6322" s="10"/>
    </row>
    <row r="6323" spans="3:4" x14ac:dyDescent="0.25">
      <c r="C6323" s="34"/>
      <c r="D6323" s="10"/>
    </row>
    <row r="6324" spans="3:4" x14ac:dyDescent="0.25">
      <c r="C6324" s="34"/>
      <c r="D6324" s="10"/>
    </row>
    <row r="6325" spans="3:4" x14ac:dyDescent="0.25">
      <c r="C6325" s="34"/>
      <c r="D6325" s="10"/>
    </row>
    <row r="6326" spans="3:4" x14ac:dyDescent="0.25">
      <c r="C6326" s="34"/>
      <c r="D6326" s="10"/>
    </row>
    <row r="6327" spans="3:4" x14ac:dyDescent="0.25">
      <c r="C6327" s="34"/>
      <c r="D6327" s="10"/>
    </row>
    <row r="6328" spans="3:4" x14ac:dyDescent="0.25">
      <c r="C6328" s="34"/>
      <c r="D6328" s="10"/>
    </row>
    <row r="6329" spans="3:4" x14ac:dyDescent="0.25">
      <c r="C6329" s="34"/>
      <c r="D6329" s="10"/>
    </row>
    <row r="6330" spans="3:4" x14ac:dyDescent="0.25">
      <c r="C6330" s="34"/>
      <c r="D6330" s="10"/>
    </row>
    <row r="6331" spans="3:4" x14ac:dyDescent="0.25">
      <c r="C6331" s="34"/>
      <c r="D6331" s="10"/>
    </row>
    <row r="6332" spans="3:4" x14ac:dyDescent="0.25">
      <c r="C6332" s="34"/>
      <c r="D6332" s="10"/>
    </row>
    <row r="6333" spans="3:4" x14ac:dyDescent="0.25">
      <c r="C6333" s="34"/>
      <c r="D6333" s="10"/>
    </row>
    <row r="6334" spans="3:4" x14ac:dyDescent="0.25">
      <c r="C6334" s="34"/>
      <c r="D6334" s="10"/>
    </row>
    <row r="6335" spans="3:4" x14ac:dyDescent="0.25">
      <c r="C6335" s="34"/>
      <c r="D6335" s="10"/>
    </row>
    <row r="6336" spans="3:4" x14ac:dyDescent="0.25">
      <c r="C6336" s="34"/>
      <c r="D6336" s="10"/>
    </row>
    <row r="6337" spans="3:4" x14ac:dyDescent="0.25">
      <c r="C6337" s="34"/>
      <c r="D6337" s="10"/>
    </row>
    <row r="6338" spans="3:4" x14ac:dyDescent="0.25">
      <c r="C6338" s="34"/>
      <c r="D6338" s="10"/>
    </row>
    <row r="6339" spans="3:4" x14ac:dyDescent="0.25">
      <c r="C6339" s="34"/>
      <c r="D6339" s="10"/>
    </row>
    <row r="6340" spans="3:4" x14ac:dyDescent="0.25">
      <c r="C6340" s="34"/>
      <c r="D6340" s="10"/>
    </row>
    <row r="6341" spans="3:4" x14ac:dyDescent="0.25">
      <c r="C6341" s="34"/>
      <c r="D6341" s="10"/>
    </row>
    <row r="6342" spans="3:4" x14ac:dyDescent="0.25">
      <c r="C6342" s="34"/>
      <c r="D6342" s="10"/>
    </row>
    <row r="6343" spans="3:4" x14ac:dyDescent="0.25">
      <c r="C6343" s="34"/>
      <c r="D6343" s="10"/>
    </row>
    <row r="6344" spans="3:4" x14ac:dyDescent="0.25">
      <c r="C6344" s="34"/>
      <c r="D6344" s="10"/>
    </row>
    <row r="6345" spans="3:4" x14ac:dyDescent="0.25">
      <c r="C6345" s="34"/>
      <c r="D6345" s="10"/>
    </row>
    <row r="6346" spans="3:4" x14ac:dyDescent="0.25">
      <c r="C6346" s="34"/>
      <c r="D6346" s="10"/>
    </row>
    <row r="6347" spans="3:4" x14ac:dyDescent="0.25">
      <c r="C6347" s="34"/>
      <c r="D6347" s="10"/>
    </row>
    <row r="6348" spans="3:4" x14ac:dyDescent="0.25">
      <c r="C6348" s="34"/>
      <c r="D6348" s="10"/>
    </row>
    <row r="6349" spans="3:4" x14ac:dyDescent="0.25">
      <c r="C6349" s="34"/>
      <c r="D6349" s="10"/>
    </row>
    <row r="6350" spans="3:4" x14ac:dyDescent="0.25">
      <c r="C6350" s="34"/>
      <c r="D6350" s="10"/>
    </row>
    <row r="6351" spans="3:4" x14ac:dyDescent="0.25">
      <c r="C6351" s="34"/>
      <c r="D6351" s="10"/>
    </row>
    <row r="6352" spans="3:4" x14ac:dyDescent="0.25">
      <c r="C6352" s="34"/>
      <c r="D6352" s="10"/>
    </row>
    <row r="6353" spans="3:4" x14ac:dyDescent="0.25">
      <c r="C6353" s="34"/>
      <c r="D6353" s="10"/>
    </row>
    <row r="6354" spans="3:4" x14ac:dyDescent="0.25">
      <c r="C6354" s="34"/>
      <c r="D6354" s="10"/>
    </row>
    <row r="6355" spans="3:4" x14ac:dyDescent="0.25">
      <c r="C6355" s="34"/>
      <c r="D6355" s="10"/>
    </row>
    <row r="6356" spans="3:4" x14ac:dyDescent="0.25">
      <c r="C6356" s="34"/>
      <c r="D6356" s="10"/>
    </row>
    <row r="6357" spans="3:4" x14ac:dyDescent="0.25">
      <c r="C6357" s="34"/>
      <c r="D6357" s="10"/>
    </row>
    <row r="6358" spans="3:4" x14ac:dyDescent="0.25">
      <c r="C6358" s="34"/>
      <c r="D6358" s="10"/>
    </row>
    <row r="6359" spans="3:4" x14ac:dyDescent="0.25">
      <c r="C6359" s="34"/>
      <c r="D6359" s="10"/>
    </row>
    <row r="6360" spans="3:4" x14ac:dyDescent="0.25">
      <c r="C6360" s="34"/>
      <c r="D6360" s="10"/>
    </row>
    <row r="6361" spans="3:4" x14ac:dyDescent="0.25">
      <c r="C6361" s="34"/>
      <c r="D6361" s="10"/>
    </row>
    <row r="6362" spans="3:4" x14ac:dyDescent="0.25">
      <c r="C6362" s="34"/>
      <c r="D6362" s="10"/>
    </row>
    <row r="6363" spans="3:4" x14ac:dyDescent="0.25">
      <c r="C6363" s="34"/>
      <c r="D6363" s="10"/>
    </row>
    <row r="6364" spans="3:4" x14ac:dyDescent="0.25">
      <c r="C6364" s="34"/>
      <c r="D6364" s="10"/>
    </row>
    <row r="6365" spans="3:4" x14ac:dyDescent="0.25">
      <c r="C6365" s="34"/>
      <c r="D6365" s="10"/>
    </row>
    <row r="6366" spans="3:4" x14ac:dyDescent="0.25">
      <c r="C6366" s="34"/>
      <c r="D6366" s="10"/>
    </row>
    <row r="6367" spans="3:4" x14ac:dyDescent="0.25">
      <c r="C6367" s="34"/>
      <c r="D6367" s="10"/>
    </row>
    <row r="6368" spans="3:4" x14ac:dyDescent="0.25">
      <c r="C6368" s="34"/>
      <c r="D6368" s="10"/>
    </row>
    <row r="6369" spans="3:4" x14ac:dyDescent="0.25">
      <c r="C6369" s="34"/>
      <c r="D6369" s="10"/>
    </row>
    <row r="6370" spans="3:4" x14ac:dyDescent="0.25">
      <c r="C6370" s="34"/>
      <c r="D6370" s="10"/>
    </row>
    <row r="6371" spans="3:4" x14ac:dyDescent="0.25">
      <c r="C6371" s="34"/>
      <c r="D6371" s="10"/>
    </row>
    <row r="6372" spans="3:4" x14ac:dyDescent="0.25">
      <c r="C6372" s="34"/>
      <c r="D6372" s="10"/>
    </row>
    <row r="6373" spans="3:4" x14ac:dyDescent="0.25">
      <c r="C6373" s="34"/>
      <c r="D6373" s="10"/>
    </row>
    <row r="6374" spans="3:4" x14ac:dyDescent="0.25">
      <c r="C6374" s="34"/>
      <c r="D6374" s="10"/>
    </row>
    <row r="6375" spans="3:4" x14ac:dyDescent="0.25">
      <c r="C6375" s="34"/>
      <c r="D6375" s="10"/>
    </row>
    <row r="6376" spans="3:4" x14ac:dyDescent="0.25">
      <c r="C6376" s="34"/>
      <c r="D6376" s="10"/>
    </row>
    <row r="6377" spans="3:4" x14ac:dyDescent="0.25">
      <c r="C6377" s="34"/>
      <c r="D6377" s="10"/>
    </row>
    <row r="6378" spans="3:4" x14ac:dyDescent="0.25">
      <c r="C6378" s="34"/>
      <c r="D6378" s="10"/>
    </row>
    <row r="6379" spans="3:4" x14ac:dyDescent="0.25">
      <c r="C6379" s="34"/>
      <c r="D6379" s="10"/>
    </row>
    <row r="6380" spans="3:4" x14ac:dyDescent="0.25">
      <c r="C6380" s="34"/>
      <c r="D6380" s="10"/>
    </row>
    <row r="6381" spans="3:4" x14ac:dyDescent="0.25">
      <c r="C6381" s="34"/>
      <c r="D6381" s="10"/>
    </row>
    <row r="6382" spans="3:4" x14ac:dyDescent="0.25">
      <c r="C6382" s="34"/>
      <c r="D6382" s="10"/>
    </row>
    <row r="6383" spans="3:4" x14ac:dyDescent="0.25">
      <c r="C6383" s="34"/>
      <c r="D6383" s="10"/>
    </row>
    <row r="6384" spans="3:4" x14ac:dyDescent="0.25">
      <c r="C6384" s="34"/>
      <c r="D6384" s="10"/>
    </row>
    <row r="6385" spans="3:4" x14ac:dyDescent="0.25">
      <c r="C6385" s="34"/>
      <c r="D6385" s="10"/>
    </row>
    <row r="6386" spans="3:4" x14ac:dyDescent="0.25">
      <c r="C6386" s="34"/>
      <c r="D6386" s="10"/>
    </row>
    <row r="6387" spans="3:4" x14ac:dyDescent="0.25">
      <c r="C6387" s="34"/>
      <c r="D6387" s="10"/>
    </row>
    <row r="6388" spans="3:4" x14ac:dyDescent="0.25">
      <c r="C6388" s="34"/>
      <c r="D6388" s="10"/>
    </row>
    <row r="6389" spans="3:4" x14ac:dyDescent="0.25">
      <c r="C6389" s="34"/>
      <c r="D6389" s="10"/>
    </row>
    <row r="6390" spans="3:4" x14ac:dyDescent="0.25">
      <c r="C6390" s="34"/>
      <c r="D6390" s="10"/>
    </row>
    <row r="6391" spans="3:4" x14ac:dyDescent="0.25">
      <c r="C6391" s="34"/>
      <c r="D6391" s="10"/>
    </row>
    <row r="6392" spans="3:4" x14ac:dyDescent="0.25">
      <c r="C6392" s="34"/>
      <c r="D6392" s="10"/>
    </row>
    <row r="6393" spans="3:4" x14ac:dyDescent="0.25">
      <c r="C6393" s="34"/>
      <c r="D6393" s="10"/>
    </row>
    <row r="6394" spans="3:4" x14ac:dyDescent="0.25">
      <c r="C6394" s="34"/>
      <c r="D6394" s="10"/>
    </row>
    <row r="6395" spans="3:4" x14ac:dyDescent="0.25">
      <c r="C6395" s="34"/>
      <c r="D6395" s="10"/>
    </row>
    <row r="6396" spans="3:4" x14ac:dyDescent="0.25">
      <c r="C6396" s="34"/>
      <c r="D6396" s="10"/>
    </row>
    <row r="6397" spans="3:4" x14ac:dyDescent="0.25">
      <c r="C6397" s="34"/>
      <c r="D6397" s="10"/>
    </row>
    <row r="6398" spans="3:4" x14ac:dyDescent="0.25">
      <c r="C6398" s="34"/>
      <c r="D6398" s="10"/>
    </row>
    <row r="6399" spans="3:4" x14ac:dyDescent="0.25">
      <c r="C6399" s="34"/>
      <c r="D6399" s="10"/>
    </row>
    <row r="6400" spans="3:4" x14ac:dyDescent="0.25">
      <c r="C6400" s="34"/>
      <c r="D6400" s="10"/>
    </row>
    <row r="6401" spans="3:4" x14ac:dyDescent="0.25">
      <c r="C6401" s="34"/>
      <c r="D6401" s="10"/>
    </row>
    <row r="6402" spans="3:4" x14ac:dyDescent="0.25">
      <c r="C6402" s="34"/>
      <c r="D6402" s="10"/>
    </row>
    <row r="6403" spans="3:4" x14ac:dyDescent="0.25">
      <c r="C6403" s="34"/>
      <c r="D6403" s="10"/>
    </row>
    <row r="6404" spans="3:4" x14ac:dyDescent="0.25">
      <c r="C6404" s="34"/>
      <c r="D6404" s="10"/>
    </row>
    <row r="6405" spans="3:4" x14ac:dyDescent="0.25">
      <c r="C6405" s="34"/>
      <c r="D6405" s="10"/>
    </row>
    <row r="6406" spans="3:4" x14ac:dyDescent="0.25">
      <c r="C6406" s="34"/>
      <c r="D6406" s="10"/>
    </row>
    <row r="6407" spans="3:4" x14ac:dyDescent="0.25">
      <c r="C6407" s="34"/>
      <c r="D6407" s="10"/>
    </row>
    <row r="6408" spans="3:4" x14ac:dyDescent="0.25">
      <c r="C6408" s="34"/>
      <c r="D6408" s="10"/>
    </row>
    <row r="6409" spans="3:4" x14ac:dyDescent="0.25">
      <c r="C6409" s="34"/>
      <c r="D6409" s="10"/>
    </row>
    <row r="6410" spans="3:4" x14ac:dyDescent="0.25">
      <c r="C6410" s="34"/>
      <c r="D6410" s="10"/>
    </row>
    <row r="6411" spans="3:4" x14ac:dyDescent="0.25">
      <c r="C6411" s="34"/>
      <c r="D6411" s="10"/>
    </row>
    <row r="6412" spans="3:4" x14ac:dyDescent="0.25">
      <c r="C6412" s="34"/>
      <c r="D6412" s="10"/>
    </row>
    <row r="6413" spans="3:4" x14ac:dyDescent="0.25">
      <c r="C6413" s="34"/>
      <c r="D6413" s="10"/>
    </row>
    <row r="6414" spans="3:4" x14ac:dyDescent="0.25">
      <c r="C6414" s="34"/>
      <c r="D6414" s="10"/>
    </row>
    <row r="6415" spans="3:4" x14ac:dyDescent="0.25">
      <c r="C6415" s="34"/>
      <c r="D6415" s="10"/>
    </row>
    <row r="6416" spans="3:4" x14ac:dyDescent="0.25">
      <c r="C6416" s="34"/>
      <c r="D6416" s="10"/>
    </row>
    <row r="6417" spans="3:4" x14ac:dyDescent="0.25">
      <c r="C6417" s="34"/>
      <c r="D6417" s="10"/>
    </row>
    <row r="6418" spans="3:4" x14ac:dyDescent="0.25">
      <c r="C6418" s="34"/>
      <c r="D6418" s="10"/>
    </row>
    <row r="6419" spans="3:4" x14ac:dyDescent="0.25">
      <c r="C6419" s="34"/>
      <c r="D6419" s="10"/>
    </row>
    <row r="6420" spans="3:4" x14ac:dyDescent="0.25">
      <c r="C6420" s="34"/>
      <c r="D6420" s="10"/>
    </row>
    <row r="6421" spans="3:4" x14ac:dyDescent="0.25">
      <c r="C6421" s="34"/>
      <c r="D6421" s="10"/>
    </row>
    <row r="6422" spans="3:4" x14ac:dyDescent="0.25">
      <c r="C6422" s="34"/>
      <c r="D6422" s="10"/>
    </row>
    <row r="6423" spans="3:4" x14ac:dyDescent="0.25">
      <c r="C6423" s="34"/>
      <c r="D6423" s="10"/>
    </row>
    <row r="6424" spans="3:4" x14ac:dyDescent="0.25">
      <c r="C6424" s="34"/>
      <c r="D6424" s="10"/>
    </row>
    <row r="6425" spans="3:4" x14ac:dyDescent="0.25">
      <c r="C6425" s="34"/>
      <c r="D6425" s="10"/>
    </row>
    <row r="6426" spans="3:4" x14ac:dyDescent="0.25">
      <c r="C6426" s="34"/>
      <c r="D6426" s="10"/>
    </row>
    <row r="6427" spans="3:4" x14ac:dyDescent="0.25">
      <c r="C6427" s="34"/>
      <c r="D6427" s="10"/>
    </row>
    <row r="6428" spans="3:4" x14ac:dyDescent="0.25">
      <c r="C6428" s="34"/>
      <c r="D6428" s="10"/>
    </row>
    <row r="6429" spans="3:4" x14ac:dyDescent="0.25">
      <c r="C6429" s="34"/>
      <c r="D6429" s="10"/>
    </row>
    <row r="6430" spans="3:4" x14ac:dyDescent="0.25">
      <c r="C6430" s="34"/>
      <c r="D6430" s="10"/>
    </row>
    <row r="6431" spans="3:4" x14ac:dyDescent="0.25">
      <c r="C6431" s="34"/>
      <c r="D6431" s="10"/>
    </row>
    <row r="6432" spans="3:4" x14ac:dyDescent="0.25">
      <c r="C6432" s="34"/>
      <c r="D6432" s="10"/>
    </row>
    <row r="6433" spans="3:4" x14ac:dyDescent="0.25">
      <c r="C6433" s="34"/>
      <c r="D6433" s="10"/>
    </row>
    <row r="6434" spans="3:4" x14ac:dyDescent="0.25">
      <c r="C6434" s="34"/>
      <c r="D6434" s="10"/>
    </row>
    <row r="6435" spans="3:4" x14ac:dyDescent="0.25">
      <c r="C6435" s="34"/>
      <c r="D6435" s="10"/>
    </row>
    <row r="6436" spans="3:4" x14ac:dyDescent="0.25">
      <c r="C6436" s="34"/>
      <c r="D6436" s="10"/>
    </row>
    <row r="6437" spans="3:4" x14ac:dyDescent="0.25">
      <c r="C6437" s="34"/>
      <c r="D6437" s="10"/>
    </row>
    <row r="6438" spans="3:4" x14ac:dyDescent="0.25">
      <c r="C6438" s="34"/>
      <c r="D6438" s="10"/>
    </row>
    <row r="6439" spans="3:4" x14ac:dyDescent="0.25">
      <c r="C6439" s="34"/>
      <c r="D6439" s="10"/>
    </row>
    <row r="6440" spans="3:4" x14ac:dyDescent="0.25">
      <c r="C6440" s="34"/>
      <c r="D6440" s="10"/>
    </row>
    <row r="6441" spans="3:4" x14ac:dyDescent="0.25">
      <c r="C6441" s="34"/>
      <c r="D6441" s="10"/>
    </row>
    <row r="6442" spans="3:4" x14ac:dyDescent="0.25">
      <c r="C6442" s="34"/>
      <c r="D6442" s="10"/>
    </row>
    <row r="6443" spans="3:4" x14ac:dyDescent="0.25">
      <c r="C6443" s="34"/>
      <c r="D6443" s="10"/>
    </row>
    <row r="6444" spans="3:4" x14ac:dyDescent="0.25">
      <c r="C6444" s="34"/>
      <c r="D6444" s="10"/>
    </row>
    <row r="6445" spans="3:4" x14ac:dyDescent="0.25">
      <c r="C6445" s="34"/>
      <c r="D6445" s="10"/>
    </row>
    <row r="6446" spans="3:4" x14ac:dyDescent="0.25">
      <c r="C6446" s="34"/>
      <c r="D6446" s="10"/>
    </row>
    <row r="6447" spans="3:4" x14ac:dyDescent="0.25">
      <c r="C6447" s="34"/>
      <c r="D6447" s="10"/>
    </row>
    <row r="6448" spans="3:4" x14ac:dyDescent="0.25">
      <c r="C6448" s="34"/>
      <c r="D6448" s="10"/>
    </row>
    <row r="6449" spans="3:4" x14ac:dyDescent="0.25">
      <c r="C6449" s="34"/>
      <c r="D6449" s="10"/>
    </row>
    <row r="6450" spans="3:4" x14ac:dyDescent="0.25">
      <c r="C6450" s="34"/>
      <c r="D6450" s="10"/>
    </row>
    <row r="6451" spans="3:4" x14ac:dyDescent="0.25">
      <c r="C6451" s="34"/>
      <c r="D6451" s="10"/>
    </row>
    <row r="6452" spans="3:4" x14ac:dyDescent="0.25">
      <c r="C6452" s="34"/>
      <c r="D6452" s="10"/>
    </row>
    <row r="6453" spans="3:4" x14ac:dyDescent="0.25">
      <c r="C6453" s="34"/>
      <c r="D6453" s="10"/>
    </row>
    <row r="6454" spans="3:4" x14ac:dyDescent="0.25">
      <c r="C6454" s="34"/>
      <c r="D6454" s="10"/>
    </row>
    <row r="6455" spans="3:4" x14ac:dyDescent="0.25">
      <c r="C6455" s="34"/>
      <c r="D6455" s="10"/>
    </row>
    <row r="6456" spans="3:4" x14ac:dyDescent="0.25">
      <c r="C6456" s="34"/>
      <c r="D6456" s="10"/>
    </row>
    <row r="6457" spans="3:4" x14ac:dyDescent="0.25">
      <c r="C6457" s="34"/>
      <c r="D6457" s="10"/>
    </row>
    <row r="6458" spans="3:4" x14ac:dyDescent="0.25">
      <c r="C6458" s="34"/>
      <c r="D6458" s="10"/>
    </row>
    <row r="6459" spans="3:4" x14ac:dyDescent="0.25">
      <c r="C6459" s="34"/>
      <c r="D6459" s="10"/>
    </row>
    <row r="6460" spans="3:4" x14ac:dyDescent="0.25">
      <c r="C6460" s="34"/>
      <c r="D6460" s="10"/>
    </row>
    <row r="6461" spans="3:4" x14ac:dyDescent="0.25">
      <c r="C6461" s="34"/>
      <c r="D6461" s="10"/>
    </row>
    <row r="6462" spans="3:4" x14ac:dyDescent="0.25">
      <c r="C6462" s="34"/>
      <c r="D6462" s="10"/>
    </row>
    <row r="6463" spans="3:4" x14ac:dyDescent="0.25">
      <c r="C6463" s="34"/>
      <c r="D6463" s="10"/>
    </row>
    <row r="6464" spans="3:4" x14ac:dyDescent="0.25">
      <c r="C6464" s="34"/>
      <c r="D6464" s="10"/>
    </row>
    <row r="6465" spans="3:4" x14ac:dyDescent="0.25">
      <c r="C6465" s="34"/>
      <c r="D6465" s="10"/>
    </row>
    <row r="6466" spans="3:4" x14ac:dyDescent="0.25">
      <c r="C6466" s="34"/>
      <c r="D6466" s="10"/>
    </row>
    <row r="6467" spans="3:4" x14ac:dyDescent="0.25">
      <c r="C6467" s="34"/>
      <c r="D6467" s="10"/>
    </row>
    <row r="6468" spans="3:4" x14ac:dyDescent="0.25">
      <c r="C6468" s="34"/>
      <c r="D6468" s="10"/>
    </row>
    <row r="6469" spans="3:4" x14ac:dyDescent="0.25">
      <c r="C6469" s="34"/>
      <c r="D6469" s="10"/>
    </row>
    <row r="6470" spans="3:4" x14ac:dyDescent="0.25">
      <c r="C6470" s="34"/>
      <c r="D6470" s="10"/>
    </row>
    <row r="6471" spans="3:4" x14ac:dyDescent="0.25">
      <c r="C6471" s="34"/>
      <c r="D6471" s="10"/>
    </row>
    <row r="6472" spans="3:4" x14ac:dyDescent="0.25">
      <c r="C6472" s="34"/>
      <c r="D6472" s="10"/>
    </row>
    <row r="6473" spans="3:4" x14ac:dyDescent="0.25">
      <c r="C6473" s="34"/>
      <c r="D6473" s="10"/>
    </row>
    <row r="6474" spans="3:4" x14ac:dyDescent="0.25">
      <c r="C6474" s="34"/>
      <c r="D6474" s="10"/>
    </row>
    <row r="6475" spans="3:4" x14ac:dyDescent="0.25">
      <c r="C6475" s="34"/>
      <c r="D6475" s="10"/>
    </row>
    <row r="6476" spans="3:4" x14ac:dyDescent="0.25">
      <c r="C6476" s="34"/>
      <c r="D6476" s="10"/>
    </row>
    <row r="6477" spans="3:4" x14ac:dyDescent="0.25">
      <c r="C6477" s="34"/>
      <c r="D6477" s="10"/>
    </row>
    <row r="6478" spans="3:4" x14ac:dyDescent="0.25">
      <c r="C6478" s="34"/>
      <c r="D6478" s="10"/>
    </row>
    <row r="6479" spans="3:4" x14ac:dyDescent="0.25">
      <c r="C6479" s="34"/>
      <c r="D6479" s="10"/>
    </row>
    <row r="6480" spans="3:4" x14ac:dyDescent="0.25">
      <c r="C6480" s="34"/>
      <c r="D6480" s="10"/>
    </row>
    <row r="6481" spans="3:4" x14ac:dyDescent="0.25">
      <c r="C6481" s="34"/>
      <c r="D6481" s="10"/>
    </row>
    <row r="6482" spans="3:4" x14ac:dyDescent="0.25">
      <c r="C6482" s="34"/>
      <c r="D6482" s="10"/>
    </row>
    <row r="6483" spans="3:4" x14ac:dyDescent="0.25">
      <c r="C6483" s="34"/>
      <c r="D6483" s="10"/>
    </row>
    <row r="6484" spans="3:4" x14ac:dyDescent="0.25">
      <c r="C6484" s="34"/>
      <c r="D6484" s="10"/>
    </row>
    <row r="6485" spans="3:4" x14ac:dyDescent="0.25">
      <c r="C6485" s="34"/>
      <c r="D6485" s="10"/>
    </row>
    <row r="6486" spans="3:4" x14ac:dyDescent="0.25">
      <c r="C6486" s="34"/>
      <c r="D6486" s="10"/>
    </row>
    <row r="6487" spans="3:4" x14ac:dyDescent="0.25">
      <c r="C6487" s="34"/>
      <c r="D6487" s="10"/>
    </row>
    <row r="6488" spans="3:4" x14ac:dyDescent="0.25">
      <c r="C6488" s="34"/>
      <c r="D6488" s="10"/>
    </row>
    <row r="6489" spans="3:4" x14ac:dyDescent="0.25">
      <c r="C6489" s="34"/>
      <c r="D6489" s="10"/>
    </row>
    <row r="6490" spans="3:4" x14ac:dyDescent="0.25">
      <c r="C6490" s="34"/>
      <c r="D6490" s="10"/>
    </row>
    <row r="6491" spans="3:4" x14ac:dyDescent="0.25">
      <c r="C6491" s="34"/>
      <c r="D6491" s="10"/>
    </row>
    <row r="6492" spans="3:4" x14ac:dyDescent="0.25">
      <c r="C6492" s="34"/>
      <c r="D6492" s="10"/>
    </row>
    <row r="6493" spans="3:4" x14ac:dyDescent="0.25">
      <c r="C6493" s="34"/>
      <c r="D6493" s="10"/>
    </row>
    <row r="6494" spans="3:4" x14ac:dyDescent="0.25">
      <c r="C6494" s="34"/>
      <c r="D6494" s="10"/>
    </row>
    <row r="6495" spans="3:4" x14ac:dyDescent="0.25">
      <c r="C6495" s="34"/>
      <c r="D6495" s="10"/>
    </row>
    <row r="6496" spans="3:4" x14ac:dyDescent="0.25">
      <c r="C6496" s="34"/>
      <c r="D6496" s="10"/>
    </row>
    <row r="6497" spans="3:4" x14ac:dyDescent="0.25">
      <c r="C6497" s="34"/>
      <c r="D6497" s="10"/>
    </row>
    <row r="6498" spans="3:4" x14ac:dyDescent="0.25">
      <c r="C6498" s="34"/>
      <c r="D6498" s="10"/>
    </row>
    <row r="6499" spans="3:4" x14ac:dyDescent="0.25">
      <c r="C6499" s="34"/>
      <c r="D6499" s="10"/>
    </row>
    <row r="6500" spans="3:4" x14ac:dyDescent="0.25">
      <c r="C6500" s="34"/>
      <c r="D6500" s="10"/>
    </row>
    <row r="6501" spans="3:4" x14ac:dyDescent="0.25">
      <c r="C6501" s="34"/>
      <c r="D6501" s="10"/>
    </row>
    <row r="6502" spans="3:4" x14ac:dyDescent="0.25">
      <c r="C6502" s="34"/>
      <c r="D6502" s="10"/>
    </row>
    <row r="6503" spans="3:4" x14ac:dyDescent="0.25">
      <c r="C6503" s="34"/>
      <c r="D6503" s="10"/>
    </row>
    <row r="6504" spans="3:4" x14ac:dyDescent="0.25">
      <c r="C6504" s="34"/>
      <c r="D6504" s="10"/>
    </row>
    <row r="6505" spans="3:4" x14ac:dyDescent="0.25">
      <c r="C6505" s="34"/>
      <c r="D6505" s="10"/>
    </row>
    <row r="6506" spans="3:4" x14ac:dyDescent="0.25">
      <c r="C6506" s="34"/>
      <c r="D6506" s="10"/>
    </row>
    <row r="6507" spans="3:4" x14ac:dyDescent="0.25">
      <c r="C6507" s="34"/>
      <c r="D6507" s="10"/>
    </row>
    <row r="6508" spans="3:4" x14ac:dyDescent="0.25">
      <c r="C6508" s="34"/>
      <c r="D6508" s="10"/>
    </row>
    <row r="6509" spans="3:4" x14ac:dyDescent="0.25">
      <c r="C6509" s="34"/>
      <c r="D6509" s="10"/>
    </row>
    <row r="6510" spans="3:4" x14ac:dyDescent="0.25">
      <c r="C6510" s="34"/>
      <c r="D6510" s="10"/>
    </row>
    <row r="6511" spans="3:4" x14ac:dyDescent="0.25">
      <c r="C6511" s="34"/>
      <c r="D6511" s="10"/>
    </row>
    <row r="6512" spans="3:4" x14ac:dyDescent="0.25">
      <c r="C6512" s="34"/>
      <c r="D6512" s="10"/>
    </row>
    <row r="6513" spans="3:4" x14ac:dyDescent="0.25">
      <c r="C6513" s="34"/>
      <c r="D6513" s="10"/>
    </row>
    <row r="6514" spans="3:4" x14ac:dyDescent="0.25">
      <c r="C6514" s="34"/>
      <c r="D6514" s="10"/>
    </row>
    <row r="6515" spans="3:4" x14ac:dyDescent="0.25">
      <c r="C6515" s="34"/>
      <c r="D6515" s="10"/>
    </row>
    <row r="6516" spans="3:4" x14ac:dyDescent="0.25">
      <c r="C6516" s="34"/>
      <c r="D6516" s="10"/>
    </row>
    <row r="6517" spans="3:4" x14ac:dyDescent="0.25">
      <c r="C6517" s="34"/>
      <c r="D6517" s="10"/>
    </row>
    <row r="6518" spans="3:4" x14ac:dyDescent="0.25">
      <c r="C6518" s="34"/>
      <c r="D6518" s="10"/>
    </row>
    <row r="6519" spans="3:4" x14ac:dyDescent="0.25">
      <c r="C6519" s="34"/>
      <c r="D6519" s="10"/>
    </row>
    <row r="6520" spans="3:4" x14ac:dyDescent="0.25">
      <c r="C6520" s="34"/>
      <c r="D6520" s="10"/>
    </row>
    <row r="6521" spans="3:4" x14ac:dyDescent="0.25">
      <c r="C6521" s="34"/>
      <c r="D6521" s="10"/>
    </row>
    <row r="6522" spans="3:4" x14ac:dyDescent="0.25">
      <c r="C6522" s="34"/>
      <c r="D6522" s="10"/>
    </row>
    <row r="6523" spans="3:4" x14ac:dyDescent="0.25">
      <c r="C6523" s="34"/>
      <c r="D6523" s="10"/>
    </row>
    <row r="6524" spans="3:4" x14ac:dyDescent="0.25">
      <c r="C6524" s="34"/>
      <c r="D6524" s="10"/>
    </row>
    <row r="6525" spans="3:4" x14ac:dyDescent="0.25">
      <c r="C6525" s="34"/>
      <c r="D6525" s="10"/>
    </row>
    <row r="6526" spans="3:4" x14ac:dyDescent="0.25">
      <c r="C6526" s="34"/>
      <c r="D6526" s="10"/>
    </row>
    <row r="6527" spans="3:4" x14ac:dyDescent="0.25">
      <c r="C6527" s="34"/>
      <c r="D6527" s="10"/>
    </row>
    <row r="6528" spans="3:4" x14ac:dyDescent="0.25">
      <c r="C6528" s="34"/>
      <c r="D6528" s="10"/>
    </row>
    <row r="6529" spans="3:4" x14ac:dyDescent="0.25">
      <c r="C6529" s="34"/>
      <c r="D6529" s="10"/>
    </row>
    <row r="6530" spans="3:4" x14ac:dyDescent="0.25">
      <c r="C6530" s="34"/>
      <c r="D6530" s="10"/>
    </row>
    <row r="6531" spans="3:4" x14ac:dyDescent="0.25">
      <c r="C6531" s="34"/>
      <c r="D6531" s="10"/>
    </row>
    <row r="6532" spans="3:4" x14ac:dyDescent="0.25">
      <c r="C6532" s="34"/>
      <c r="D6532" s="10"/>
    </row>
    <row r="6533" spans="3:4" x14ac:dyDescent="0.25">
      <c r="C6533" s="34"/>
      <c r="D6533" s="10"/>
    </row>
    <row r="6534" spans="3:4" x14ac:dyDescent="0.25">
      <c r="C6534" s="34"/>
      <c r="D6534" s="10"/>
    </row>
    <row r="6535" spans="3:4" x14ac:dyDescent="0.25">
      <c r="C6535" s="34"/>
      <c r="D6535" s="10"/>
    </row>
    <row r="6536" spans="3:4" x14ac:dyDescent="0.25">
      <c r="C6536" s="34"/>
      <c r="D6536" s="10"/>
    </row>
    <row r="6537" spans="3:4" x14ac:dyDescent="0.25">
      <c r="C6537" s="34"/>
      <c r="D6537" s="10"/>
    </row>
    <row r="6538" spans="3:4" x14ac:dyDescent="0.25">
      <c r="C6538" s="34"/>
      <c r="D6538" s="10"/>
    </row>
    <row r="6539" spans="3:4" x14ac:dyDescent="0.25">
      <c r="C6539" s="34"/>
      <c r="D6539" s="10"/>
    </row>
    <row r="6540" spans="3:4" x14ac:dyDescent="0.25">
      <c r="C6540" s="34"/>
      <c r="D6540" s="10"/>
    </row>
    <row r="6541" spans="3:4" x14ac:dyDescent="0.25">
      <c r="C6541" s="34"/>
      <c r="D6541" s="10"/>
    </row>
    <row r="6542" spans="3:4" x14ac:dyDescent="0.25">
      <c r="C6542" s="34"/>
      <c r="D6542" s="10"/>
    </row>
    <row r="6543" spans="3:4" x14ac:dyDescent="0.25">
      <c r="C6543" s="34"/>
      <c r="D6543" s="10"/>
    </row>
    <row r="6544" spans="3:4" x14ac:dyDescent="0.25">
      <c r="C6544" s="34"/>
      <c r="D6544" s="10"/>
    </row>
    <row r="6545" spans="3:4" x14ac:dyDescent="0.25">
      <c r="C6545" s="34"/>
      <c r="D6545" s="10"/>
    </row>
    <row r="6546" spans="3:4" x14ac:dyDescent="0.25">
      <c r="C6546" s="34"/>
      <c r="D6546" s="10"/>
    </row>
    <row r="6547" spans="3:4" x14ac:dyDescent="0.25">
      <c r="C6547" s="34"/>
      <c r="D6547" s="10"/>
    </row>
    <row r="6548" spans="3:4" x14ac:dyDescent="0.25">
      <c r="C6548" s="34"/>
      <c r="D6548" s="10"/>
    </row>
    <row r="6549" spans="3:4" x14ac:dyDescent="0.25">
      <c r="C6549" s="34"/>
      <c r="D6549" s="10"/>
    </row>
    <row r="6550" spans="3:4" x14ac:dyDescent="0.25">
      <c r="C6550" s="34"/>
      <c r="D6550" s="10"/>
    </row>
    <row r="6551" spans="3:4" x14ac:dyDescent="0.25">
      <c r="C6551" s="34"/>
      <c r="D6551" s="10"/>
    </row>
    <row r="6552" spans="3:4" x14ac:dyDescent="0.25">
      <c r="C6552" s="34"/>
      <c r="D6552" s="10"/>
    </row>
    <row r="6553" spans="3:4" x14ac:dyDescent="0.25">
      <c r="C6553" s="34"/>
      <c r="D6553" s="10"/>
    </row>
    <row r="6554" spans="3:4" x14ac:dyDescent="0.25">
      <c r="C6554" s="34"/>
      <c r="D6554" s="10"/>
    </row>
    <row r="6555" spans="3:4" x14ac:dyDescent="0.25">
      <c r="C6555" s="34"/>
      <c r="D6555" s="10"/>
    </row>
    <row r="6556" spans="3:4" x14ac:dyDescent="0.25">
      <c r="C6556" s="34"/>
      <c r="D6556" s="10"/>
    </row>
    <row r="6557" spans="3:4" x14ac:dyDescent="0.25">
      <c r="C6557" s="34"/>
      <c r="D6557" s="10"/>
    </row>
    <row r="6558" spans="3:4" x14ac:dyDescent="0.25">
      <c r="C6558" s="34"/>
      <c r="D6558" s="10"/>
    </row>
    <row r="6559" spans="3:4" x14ac:dyDescent="0.25">
      <c r="C6559" s="34"/>
      <c r="D6559" s="10"/>
    </row>
    <row r="6560" spans="3:4" x14ac:dyDescent="0.25">
      <c r="C6560" s="34"/>
      <c r="D6560" s="10"/>
    </row>
    <row r="6561" spans="3:4" x14ac:dyDescent="0.25">
      <c r="C6561" s="34"/>
      <c r="D6561" s="10"/>
    </row>
    <row r="6562" spans="3:4" x14ac:dyDescent="0.25">
      <c r="C6562" s="34"/>
      <c r="D6562" s="10"/>
    </row>
    <row r="6563" spans="3:4" x14ac:dyDescent="0.25">
      <c r="C6563" s="34"/>
      <c r="D6563" s="10"/>
    </row>
    <row r="6564" spans="3:4" x14ac:dyDescent="0.25">
      <c r="C6564" s="34"/>
      <c r="D6564" s="10"/>
    </row>
    <row r="6565" spans="3:4" x14ac:dyDescent="0.25">
      <c r="C6565" s="34"/>
      <c r="D6565" s="10"/>
    </row>
    <row r="6566" spans="3:4" x14ac:dyDescent="0.25">
      <c r="C6566" s="34"/>
      <c r="D6566" s="10"/>
    </row>
    <row r="6567" spans="3:4" x14ac:dyDescent="0.25">
      <c r="C6567" s="34"/>
      <c r="D6567" s="10"/>
    </row>
    <row r="6568" spans="3:4" x14ac:dyDescent="0.25">
      <c r="C6568" s="34"/>
      <c r="D6568" s="10"/>
    </row>
    <row r="6569" spans="3:4" x14ac:dyDescent="0.25">
      <c r="C6569" s="34"/>
      <c r="D6569" s="10"/>
    </row>
    <row r="6570" spans="3:4" x14ac:dyDescent="0.25">
      <c r="C6570" s="34"/>
      <c r="D6570" s="10"/>
    </row>
    <row r="6571" spans="3:4" x14ac:dyDescent="0.25">
      <c r="C6571" s="34"/>
      <c r="D6571" s="10"/>
    </row>
    <row r="6572" spans="3:4" x14ac:dyDescent="0.25">
      <c r="C6572" s="34"/>
      <c r="D6572" s="10"/>
    </row>
    <row r="6573" spans="3:4" x14ac:dyDescent="0.25">
      <c r="C6573" s="34"/>
      <c r="D6573" s="10"/>
    </row>
    <row r="6574" spans="3:4" x14ac:dyDescent="0.25">
      <c r="C6574" s="34"/>
      <c r="D6574" s="10"/>
    </row>
    <row r="6575" spans="3:4" x14ac:dyDescent="0.25">
      <c r="C6575" s="34"/>
      <c r="D6575" s="10"/>
    </row>
    <row r="6576" spans="3:4" x14ac:dyDescent="0.25">
      <c r="C6576" s="34"/>
      <c r="D6576" s="10"/>
    </row>
    <row r="6577" spans="3:4" x14ac:dyDescent="0.25">
      <c r="C6577" s="34"/>
      <c r="D6577" s="10"/>
    </row>
    <row r="6578" spans="3:4" x14ac:dyDescent="0.25">
      <c r="C6578" s="34"/>
      <c r="D6578" s="10"/>
    </row>
    <row r="6579" spans="3:4" x14ac:dyDescent="0.25">
      <c r="C6579" s="34"/>
      <c r="D6579" s="10"/>
    </row>
    <row r="6580" spans="3:4" x14ac:dyDescent="0.25">
      <c r="C6580" s="34"/>
      <c r="D6580" s="10"/>
    </row>
    <row r="6581" spans="3:4" x14ac:dyDescent="0.25">
      <c r="C6581" s="34"/>
      <c r="D6581" s="10"/>
    </row>
    <row r="6582" spans="3:4" x14ac:dyDescent="0.25">
      <c r="C6582" s="34"/>
      <c r="D6582" s="10"/>
    </row>
    <row r="6583" spans="3:4" x14ac:dyDescent="0.25">
      <c r="C6583" s="34"/>
      <c r="D6583" s="10"/>
    </row>
    <row r="6584" spans="3:4" x14ac:dyDescent="0.25">
      <c r="C6584" s="34"/>
      <c r="D6584" s="10"/>
    </row>
    <row r="6585" spans="3:4" x14ac:dyDescent="0.25">
      <c r="C6585" s="34"/>
      <c r="D6585" s="10"/>
    </row>
    <row r="6586" spans="3:4" x14ac:dyDescent="0.25">
      <c r="C6586" s="34"/>
      <c r="D6586" s="10"/>
    </row>
    <row r="6587" spans="3:4" x14ac:dyDescent="0.25">
      <c r="C6587" s="34"/>
      <c r="D6587" s="10"/>
    </row>
    <row r="6588" spans="3:4" x14ac:dyDescent="0.25">
      <c r="C6588" s="34"/>
      <c r="D6588" s="10"/>
    </row>
    <row r="6589" spans="3:4" x14ac:dyDescent="0.25">
      <c r="C6589" s="34"/>
      <c r="D6589" s="10"/>
    </row>
    <row r="6590" spans="3:4" x14ac:dyDescent="0.25">
      <c r="C6590" s="34"/>
      <c r="D6590" s="10"/>
    </row>
    <row r="6591" spans="3:4" x14ac:dyDescent="0.25">
      <c r="C6591" s="34"/>
      <c r="D6591" s="10"/>
    </row>
    <row r="6592" spans="3:4" x14ac:dyDescent="0.25">
      <c r="C6592" s="34"/>
      <c r="D6592" s="10"/>
    </row>
    <row r="6593" spans="3:4" x14ac:dyDescent="0.25">
      <c r="C6593" s="34"/>
      <c r="D6593" s="10"/>
    </row>
    <row r="6594" spans="3:4" x14ac:dyDescent="0.25">
      <c r="C6594" s="34"/>
      <c r="D6594" s="10"/>
    </row>
    <row r="6595" spans="3:4" x14ac:dyDescent="0.25">
      <c r="C6595" s="34"/>
      <c r="D6595" s="10"/>
    </row>
    <row r="6596" spans="3:4" x14ac:dyDescent="0.25">
      <c r="C6596" s="34"/>
      <c r="D6596" s="10"/>
    </row>
    <row r="6597" spans="3:4" x14ac:dyDescent="0.25">
      <c r="C6597" s="34"/>
      <c r="D6597" s="10"/>
    </row>
    <row r="6598" spans="3:4" x14ac:dyDescent="0.25">
      <c r="C6598" s="34"/>
      <c r="D6598" s="10"/>
    </row>
    <row r="6599" spans="3:4" x14ac:dyDescent="0.25">
      <c r="C6599" s="34"/>
      <c r="D6599" s="10"/>
    </row>
    <row r="6600" spans="3:4" x14ac:dyDescent="0.25">
      <c r="C6600" s="34"/>
      <c r="D6600" s="10"/>
    </row>
    <row r="6601" spans="3:4" x14ac:dyDescent="0.25">
      <c r="C6601" s="34"/>
      <c r="D6601" s="10"/>
    </row>
    <row r="6602" spans="3:4" x14ac:dyDescent="0.25">
      <c r="C6602" s="34"/>
      <c r="D6602" s="10"/>
    </row>
    <row r="6603" spans="3:4" x14ac:dyDescent="0.25">
      <c r="C6603" s="34"/>
      <c r="D6603" s="10"/>
    </row>
    <row r="6604" spans="3:4" x14ac:dyDescent="0.25">
      <c r="C6604" s="34"/>
      <c r="D6604" s="10"/>
    </row>
    <row r="6605" spans="3:4" x14ac:dyDescent="0.25">
      <c r="C6605" s="34"/>
      <c r="D6605" s="10"/>
    </row>
    <row r="6606" spans="3:4" x14ac:dyDescent="0.25">
      <c r="C6606" s="34"/>
      <c r="D6606" s="10"/>
    </row>
    <row r="6607" spans="3:4" x14ac:dyDescent="0.25">
      <c r="C6607" s="34"/>
      <c r="D6607" s="10"/>
    </row>
    <row r="6608" spans="3:4" x14ac:dyDescent="0.25">
      <c r="C6608" s="34"/>
      <c r="D6608" s="10"/>
    </row>
    <row r="6609" spans="3:4" x14ac:dyDescent="0.25">
      <c r="C6609" s="34"/>
      <c r="D6609" s="10"/>
    </row>
    <row r="6610" spans="3:4" x14ac:dyDescent="0.25">
      <c r="C6610" s="34"/>
      <c r="D6610" s="10"/>
    </row>
    <row r="6611" spans="3:4" x14ac:dyDescent="0.25">
      <c r="C6611" s="34"/>
      <c r="D6611" s="10"/>
    </row>
    <row r="6612" spans="3:4" x14ac:dyDescent="0.25">
      <c r="C6612" s="34"/>
      <c r="D6612" s="10"/>
    </row>
    <row r="6613" spans="3:4" x14ac:dyDescent="0.25">
      <c r="C6613" s="34"/>
      <c r="D6613" s="10"/>
    </row>
    <row r="6614" spans="3:4" x14ac:dyDescent="0.25">
      <c r="C6614" s="34"/>
      <c r="D6614" s="10"/>
    </row>
    <row r="6615" spans="3:4" x14ac:dyDescent="0.25">
      <c r="C6615" s="34"/>
      <c r="D6615" s="10"/>
    </row>
    <row r="6616" spans="3:4" x14ac:dyDescent="0.25">
      <c r="C6616" s="34"/>
      <c r="D6616" s="10"/>
    </row>
    <row r="6617" spans="3:4" x14ac:dyDescent="0.25">
      <c r="C6617" s="34"/>
      <c r="D6617" s="10"/>
    </row>
    <row r="6618" spans="3:4" x14ac:dyDescent="0.25">
      <c r="C6618" s="34"/>
      <c r="D6618" s="10"/>
    </row>
    <row r="6619" spans="3:4" x14ac:dyDescent="0.25">
      <c r="C6619" s="34"/>
      <c r="D6619" s="10"/>
    </row>
    <row r="6620" spans="3:4" x14ac:dyDescent="0.25">
      <c r="C6620" s="34"/>
      <c r="D6620" s="10"/>
    </row>
    <row r="6621" spans="3:4" x14ac:dyDescent="0.25">
      <c r="C6621" s="34"/>
      <c r="D6621" s="10"/>
    </row>
    <row r="6622" spans="3:4" x14ac:dyDescent="0.25">
      <c r="C6622" s="34"/>
      <c r="D6622" s="10"/>
    </row>
    <row r="6623" spans="3:4" x14ac:dyDescent="0.25">
      <c r="C6623" s="34"/>
      <c r="D6623" s="10"/>
    </row>
    <row r="6624" spans="3:4" x14ac:dyDescent="0.25">
      <c r="C6624" s="34"/>
      <c r="D6624" s="10"/>
    </row>
    <row r="6625" spans="3:4" x14ac:dyDescent="0.25">
      <c r="C6625" s="34"/>
      <c r="D6625" s="10"/>
    </row>
    <row r="6626" spans="3:4" x14ac:dyDescent="0.25">
      <c r="C6626" s="34"/>
      <c r="D6626" s="10"/>
    </row>
    <row r="6627" spans="3:4" x14ac:dyDescent="0.25">
      <c r="C6627" s="34"/>
      <c r="D6627" s="10"/>
    </row>
    <row r="6628" spans="3:4" x14ac:dyDescent="0.25">
      <c r="C6628" s="34"/>
      <c r="D6628" s="10"/>
    </row>
    <row r="6629" spans="3:4" x14ac:dyDescent="0.25">
      <c r="C6629" s="34"/>
      <c r="D6629" s="10"/>
    </row>
    <row r="6630" spans="3:4" x14ac:dyDescent="0.25">
      <c r="C6630" s="34"/>
      <c r="D6630" s="10"/>
    </row>
    <row r="6631" spans="3:4" x14ac:dyDescent="0.25">
      <c r="C6631" s="34"/>
      <c r="D6631" s="10"/>
    </row>
    <row r="6632" spans="3:4" x14ac:dyDescent="0.25">
      <c r="C6632" s="34"/>
      <c r="D6632" s="10"/>
    </row>
    <row r="6633" spans="3:4" x14ac:dyDescent="0.25">
      <c r="C6633" s="34"/>
      <c r="D6633" s="10"/>
    </row>
    <row r="6634" spans="3:4" x14ac:dyDescent="0.25">
      <c r="C6634" s="34"/>
      <c r="D6634" s="10"/>
    </row>
    <row r="6635" spans="3:4" x14ac:dyDescent="0.25">
      <c r="C6635" s="34"/>
      <c r="D6635" s="10"/>
    </row>
    <row r="6636" spans="3:4" x14ac:dyDescent="0.25">
      <c r="C6636" s="34"/>
      <c r="D6636" s="10"/>
    </row>
    <row r="6637" spans="3:4" x14ac:dyDescent="0.25">
      <c r="C6637" s="34"/>
      <c r="D6637" s="10"/>
    </row>
    <row r="6638" spans="3:4" x14ac:dyDescent="0.25">
      <c r="C6638" s="34"/>
      <c r="D6638" s="10"/>
    </row>
    <row r="6639" spans="3:4" x14ac:dyDescent="0.25">
      <c r="C6639" s="34"/>
      <c r="D6639" s="10"/>
    </row>
    <row r="6640" spans="3:4" x14ac:dyDescent="0.25">
      <c r="C6640" s="34"/>
      <c r="D6640" s="10"/>
    </row>
    <row r="6641" spans="3:4" x14ac:dyDescent="0.25">
      <c r="C6641" s="34"/>
      <c r="D6641" s="10"/>
    </row>
    <row r="6642" spans="3:4" x14ac:dyDescent="0.25">
      <c r="C6642" s="34"/>
      <c r="D6642" s="10"/>
    </row>
    <row r="6643" spans="3:4" x14ac:dyDescent="0.25">
      <c r="C6643" s="34"/>
      <c r="D6643" s="10"/>
    </row>
    <row r="6644" spans="3:4" x14ac:dyDescent="0.25">
      <c r="C6644" s="34"/>
      <c r="D6644" s="10"/>
    </row>
    <row r="6645" spans="3:4" x14ac:dyDescent="0.25">
      <c r="C6645" s="34"/>
      <c r="D6645" s="10"/>
    </row>
    <row r="6646" spans="3:4" x14ac:dyDescent="0.25">
      <c r="C6646" s="34"/>
      <c r="D6646" s="10"/>
    </row>
    <row r="6647" spans="3:4" x14ac:dyDescent="0.25">
      <c r="C6647" s="34"/>
      <c r="D6647" s="10"/>
    </row>
    <row r="6648" spans="3:4" x14ac:dyDescent="0.25">
      <c r="C6648" s="34"/>
      <c r="D6648" s="10"/>
    </row>
    <row r="6649" spans="3:4" x14ac:dyDescent="0.25">
      <c r="C6649" s="34"/>
      <c r="D6649" s="10"/>
    </row>
    <row r="6650" spans="3:4" x14ac:dyDescent="0.25">
      <c r="C6650" s="34"/>
      <c r="D6650" s="10"/>
    </row>
    <row r="6651" spans="3:4" x14ac:dyDescent="0.25">
      <c r="C6651" s="34"/>
      <c r="D6651" s="10"/>
    </row>
    <row r="6652" spans="3:4" x14ac:dyDescent="0.25">
      <c r="C6652" s="34"/>
      <c r="D6652" s="10"/>
    </row>
    <row r="6653" spans="3:4" x14ac:dyDescent="0.25">
      <c r="C6653" s="34"/>
      <c r="D6653" s="10"/>
    </row>
    <row r="6654" spans="3:4" x14ac:dyDescent="0.25">
      <c r="C6654" s="34"/>
      <c r="D6654" s="10"/>
    </row>
    <row r="6655" spans="3:4" x14ac:dyDescent="0.25">
      <c r="C6655" s="34"/>
      <c r="D6655" s="10"/>
    </row>
    <row r="6656" spans="3:4" x14ac:dyDescent="0.25">
      <c r="C6656" s="34"/>
      <c r="D6656" s="10"/>
    </row>
    <row r="6657" spans="3:4" x14ac:dyDescent="0.25">
      <c r="C6657" s="34"/>
      <c r="D6657" s="10"/>
    </row>
    <row r="6658" spans="3:4" x14ac:dyDescent="0.25">
      <c r="C6658" s="34"/>
      <c r="D6658" s="10"/>
    </row>
    <row r="6659" spans="3:4" x14ac:dyDescent="0.25">
      <c r="C6659" s="34"/>
      <c r="D6659" s="10"/>
    </row>
    <row r="6660" spans="3:4" x14ac:dyDescent="0.25">
      <c r="C6660" s="34"/>
      <c r="D6660" s="10"/>
    </row>
    <row r="6661" spans="3:4" x14ac:dyDescent="0.25">
      <c r="C6661" s="34"/>
      <c r="D6661" s="10"/>
    </row>
    <row r="6662" spans="3:4" x14ac:dyDescent="0.25">
      <c r="C6662" s="34"/>
      <c r="D6662" s="10"/>
    </row>
    <row r="6663" spans="3:4" x14ac:dyDescent="0.25">
      <c r="C6663" s="34"/>
      <c r="D6663" s="10"/>
    </row>
    <row r="6664" spans="3:4" x14ac:dyDescent="0.25">
      <c r="C6664" s="34"/>
      <c r="D6664" s="10"/>
    </row>
    <row r="6665" spans="3:4" x14ac:dyDescent="0.25">
      <c r="C6665" s="34"/>
      <c r="D6665" s="10"/>
    </row>
    <row r="6666" spans="3:4" x14ac:dyDescent="0.25">
      <c r="C6666" s="34"/>
      <c r="D6666" s="10"/>
    </row>
    <row r="6667" spans="3:4" x14ac:dyDescent="0.25">
      <c r="C6667" s="34"/>
      <c r="D6667" s="10"/>
    </row>
    <row r="6668" spans="3:4" x14ac:dyDescent="0.25">
      <c r="C6668" s="34"/>
      <c r="D6668" s="10"/>
    </row>
    <row r="6669" spans="3:4" x14ac:dyDescent="0.25">
      <c r="C6669" s="34"/>
      <c r="D6669" s="10"/>
    </row>
    <row r="6670" spans="3:4" x14ac:dyDescent="0.25">
      <c r="C6670" s="34"/>
      <c r="D6670" s="10"/>
    </row>
    <row r="6671" spans="3:4" x14ac:dyDescent="0.25">
      <c r="C6671" s="34"/>
      <c r="D6671" s="10"/>
    </row>
    <row r="6672" spans="3:4" x14ac:dyDescent="0.25">
      <c r="C6672" s="34"/>
      <c r="D6672" s="10"/>
    </row>
    <row r="6673" spans="3:4" x14ac:dyDescent="0.25">
      <c r="C6673" s="34"/>
      <c r="D6673" s="10"/>
    </row>
    <row r="6674" spans="3:4" x14ac:dyDescent="0.25">
      <c r="C6674" s="34"/>
      <c r="D6674" s="10"/>
    </row>
    <row r="6675" spans="3:4" x14ac:dyDescent="0.25">
      <c r="C6675" s="34"/>
      <c r="D6675" s="10"/>
    </row>
    <row r="6676" spans="3:4" x14ac:dyDescent="0.25">
      <c r="C6676" s="34"/>
      <c r="D6676" s="10"/>
    </row>
    <row r="6677" spans="3:4" x14ac:dyDescent="0.25">
      <c r="C6677" s="34"/>
      <c r="D6677" s="10"/>
    </row>
    <row r="6678" spans="3:4" x14ac:dyDescent="0.25">
      <c r="C6678" s="34"/>
      <c r="D6678" s="10"/>
    </row>
    <row r="6679" spans="3:4" x14ac:dyDescent="0.25">
      <c r="C6679" s="34"/>
      <c r="D6679" s="10"/>
    </row>
    <row r="6680" spans="3:4" x14ac:dyDescent="0.25">
      <c r="C6680" s="34"/>
      <c r="D6680" s="10"/>
    </row>
    <row r="6681" spans="3:4" x14ac:dyDescent="0.25">
      <c r="C6681" s="34"/>
      <c r="D6681" s="10"/>
    </row>
    <row r="6682" spans="3:4" x14ac:dyDescent="0.25">
      <c r="C6682" s="34"/>
      <c r="D6682" s="10"/>
    </row>
    <row r="6683" spans="3:4" x14ac:dyDescent="0.25">
      <c r="C6683" s="34"/>
      <c r="D6683" s="10"/>
    </row>
    <row r="6684" spans="3:4" x14ac:dyDescent="0.25">
      <c r="C6684" s="34"/>
      <c r="D6684" s="10"/>
    </row>
    <row r="6685" spans="3:4" x14ac:dyDescent="0.25">
      <c r="C6685" s="34"/>
      <c r="D6685" s="10"/>
    </row>
    <row r="6686" spans="3:4" x14ac:dyDescent="0.25">
      <c r="C6686" s="34"/>
      <c r="D6686" s="10"/>
    </row>
    <row r="6687" spans="3:4" x14ac:dyDescent="0.25">
      <c r="C6687" s="34"/>
      <c r="D6687" s="10"/>
    </row>
    <row r="6688" spans="3:4" x14ac:dyDescent="0.25">
      <c r="C6688" s="34"/>
      <c r="D6688" s="10"/>
    </row>
    <row r="6689" spans="3:4" x14ac:dyDescent="0.25">
      <c r="C6689" s="34"/>
      <c r="D6689" s="10"/>
    </row>
    <row r="6690" spans="3:4" x14ac:dyDescent="0.25">
      <c r="C6690" s="34"/>
      <c r="D6690" s="10"/>
    </row>
    <row r="6691" spans="3:4" x14ac:dyDescent="0.25">
      <c r="C6691" s="34"/>
      <c r="D6691" s="10"/>
    </row>
    <row r="6692" spans="3:4" x14ac:dyDescent="0.25">
      <c r="C6692" s="34"/>
      <c r="D6692" s="10"/>
    </row>
    <row r="6693" spans="3:4" x14ac:dyDescent="0.25">
      <c r="C6693" s="34"/>
      <c r="D6693" s="10"/>
    </row>
    <row r="6694" spans="3:4" x14ac:dyDescent="0.25">
      <c r="C6694" s="34"/>
      <c r="D6694" s="10"/>
    </row>
    <row r="6695" spans="3:4" x14ac:dyDescent="0.25">
      <c r="C6695" s="34"/>
      <c r="D6695" s="10"/>
    </row>
    <row r="6696" spans="3:4" x14ac:dyDescent="0.25">
      <c r="C6696" s="34"/>
      <c r="D6696" s="10"/>
    </row>
    <row r="6697" spans="3:4" x14ac:dyDescent="0.25">
      <c r="C6697" s="34"/>
      <c r="D6697" s="10"/>
    </row>
    <row r="6698" spans="3:4" x14ac:dyDescent="0.25">
      <c r="C6698" s="34"/>
      <c r="D6698" s="10"/>
    </row>
    <row r="6699" spans="3:4" x14ac:dyDescent="0.25">
      <c r="C6699" s="34"/>
      <c r="D6699" s="10"/>
    </row>
    <row r="6700" spans="3:4" x14ac:dyDescent="0.25">
      <c r="C6700" s="34"/>
      <c r="D6700" s="10"/>
    </row>
    <row r="6701" spans="3:4" x14ac:dyDescent="0.25">
      <c r="C6701" s="34"/>
      <c r="D6701" s="10"/>
    </row>
    <row r="6702" spans="3:4" x14ac:dyDescent="0.25">
      <c r="C6702" s="34"/>
      <c r="D6702" s="10"/>
    </row>
    <row r="6703" spans="3:4" x14ac:dyDescent="0.25">
      <c r="C6703" s="34"/>
      <c r="D6703" s="10"/>
    </row>
    <row r="6704" spans="3:4" x14ac:dyDescent="0.25">
      <c r="C6704" s="34"/>
      <c r="D6704" s="10"/>
    </row>
    <row r="6705" spans="3:4" x14ac:dyDescent="0.25">
      <c r="C6705" s="34"/>
      <c r="D6705" s="10"/>
    </row>
    <row r="6706" spans="3:4" x14ac:dyDescent="0.25">
      <c r="C6706" s="34"/>
      <c r="D6706" s="10"/>
    </row>
    <row r="6707" spans="3:4" x14ac:dyDescent="0.25">
      <c r="C6707" s="34"/>
      <c r="D6707" s="10"/>
    </row>
    <row r="6708" spans="3:4" x14ac:dyDescent="0.25">
      <c r="C6708" s="34"/>
      <c r="D6708" s="10"/>
    </row>
    <row r="6709" spans="3:4" x14ac:dyDescent="0.25">
      <c r="C6709" s="34"/>
      <c r="D6709" s="10"/>
    </row>
    <row r="6710" spans="3:4" x14ac:dyDescent="0.25">
      <c r="C6710" s="34"/>
      <c r="D6710" s="10"/>
    </row>
    <row r="6711" spans="3:4" x14ac:dyDescent="0.25">
      <c r="C6711" s="34"/>
      <c r="D6711" s="10"/>
    </row>
    <row r="6712" spans="3:4" x14ac:dyDescent="0.25">
      <c r="C6712" s="34"/>
      <c r="D6712" s="10"/>
    </row>
    <row r="6713" spans="3:4" x14ac:dyDescent="0.25">
      <c r="C6713" s="34"/>
      <c r="D6713" s="10"/>
    </row>
    <row r="6714" spans="3:4" x14ac:dyDescent="0.25">
      <c r="C6714" s="34"/>
      <c r="D6714" s="10"/>
    </row>
    <row r="6715" spans="3:4" x14ac:dyDescent="0.25">
      <c r="C6715" s="34"/>
      <c r="D6715" s="10"/>
    </row>
    <row r="6716" spans="3:4" x14ac:dyDescent="0.25">
      <c r="C6716" s="34"/>
      <c r="D6716" s="10"/>
    </row>
    <row r="6717" spans="3:4" x14ac:dyDescent="0.25">
      <c r="C6717" s="34"/>
      <c r="D6717" s="10"/>
    </row>
    <row r="6718" spans="3:4" x14ac:dyDescent="0.25">
      <c r="C6718" s="34"/>
      <c r="D6718" s="10"/>
    </row>
    <row r="6719" spans="3:4" x14ac:dyDescent="0.25">
      <c r="C6719" s="34"/>
      <c r="D6719" s="10"/>
    </row>
    <row r="6720" spans="3:4" x14ac:dyDescent="0.25">
      <c r="C6720" s="34"/>
      <c r="D6720" s="10"/>
    </row>
    <row r="6721" spans="3:4" x14ac:dyDescent="0.25">
      <c r="C6721" s="34"/>
      <c r="D6721" s="10"/>
    </row>
    <row r="6722" spans="3:4" x14ac:dyDescent="0.25">
      <c r="C6722" s="34"/>
      <c r="D6722" s="10"/>
    </row>
    <row r="6723" spans="3:4" x14ac:dyDescent="0.25">
      <c r="C6723" s="34"/>
      <c r="D6723" s="10"/>
    </row>
    <row r="6724" spans="3:4" x14ac:dyDescent="0.25">
      <c r="C6724" s="34"/>
      <c r="D6724" s="10"/>
    </row>
    <row r="6725" spans="3:4" x14ac:dyDescent="0.25">
      <c r="C6725" s="34"/>
      <c r="D6725" s="10"/>
    </row>
    <row r="6726" spans="3:4" x14ac:dyDescent="0.25">
      <c r="C6726" s="34"/>
      <c r="D6726" s="10"/>
    </row>
    <row r="6727" spans="3:4" x14ac:dyDescent="0.25">
      <c r="C6727" s="34"/>
      <c r="D6727" s="10"/>
    </row>
    <row r="6728" spans="3:4" x14ac:dyDescent="0.25">
      <c r="C6728" s="34"/>
      <c r="D6728" s="10"/>
    </row>
    <row r="6729" spans="3:4" x14ac:dyDescent="0.25">
      <c r="C6729" s="34"/>
      <c r="D6729" s="10"/>
    </row>
    <row r="6730" spans="3:4" x14ac:dyDescent="0.25">
      <c r="C6730" s="34"/>
      <c r="D6730" s="10"/>
    </row>
    <row r="6731" spans="3:4" x14ac:dyDescent="0.25">
      <c r="C6731" s="34"/>
      <c r="D6731" s="10"/>
    </row>
    <row r="6732" spans="3:4" x14ac:dyDescent="0.25">
      <c r="C6732" s="34"/>
      <c r="D6732" s="10"/>
    </row>
    <row r="6733" spans="3:4" x14ac:dyDescent="0.25">
      <c r="C6733" s="34"/>
      <c r="D6733" s="10"/>
    </row>
    <row r="6734" spans="3:4" x14ac:dyDescent="0.25">
      <c r="C6734" s="34"/>
      <c r="D6734" s="10"/>
    </row>
    <row r="6735" spans="3:4" x14ac:dyDescent="0.25">
      <c r="C6735" s="34"/>
      <c r="D6735" s="10"/>
    </row>
    <row r="6736" spans="3:4" x14ac:dyDescent="0.25">
      <c r="C6736" s="34"/>
      <c r="D6736" s="10"/>
    </row>
    <row r="6737" spans="3:4" x14ac:dyDescent="0.25">
      <c r="C6737" s="34"/>
      <c r="D6737" s="10"/>
    </row>
    <row r="6738" spans="3:4" x14ac:dyDescent="0.25">
      <c r="C6738" s="34"/>
      <c r="D6738" s="10"/>
    </row>
    <row r="6739" spans="3:4" x14ac:dyDescent="0.25">
      <c r="C6739" s="34"/>
      <c r="D6739" s="10"/>
    </row>
    <row r="6740" spans="3:4" x14ac:dyDescent="0.25">
      <c r="C6740" s="34"/>
      <c r="D6740" s="10"/>
    </row>
    <row r="6741" spans="3:4" x14ac:dyDescent="0.25">
      <c r="C6741" s="34"/>
      <c r="D6741" s="10"/>
    </row>
    <row r="6742" spans="3:4" x14ac:dyDescent="0.25">
      <c r="C6742" s="34"/>
      <c r="D6742" s="10"/>
    </row>
    <row r="6743" spans="3:4" x14ac:dyDescent="0.25">
      <c r="C6743" s="34"/>
      <c r="D6743" s="10"/>
    </row>
    <row r="6744" spans="3:4" x14ac:dyDescent="0.25">
      <c r="C6744" s="34"/>
      <c r="D6744" s="10"/>
    </row>
    <row r="6745" spans="3:4" x14ac:dyDescent="0.25">
      <c r="C6745" s="34"/>
      <c r="D6745" s="10"/>
    </row>
    <row r="6746" spans="3:4" x14ac:dyDescent="0.25">
      <c r="C6746" s="34"/>
      <c r="D6746" s="10"/>
    </row>
    <row r="6747" spans="3:4" x14ac:dyDescent="0.25">
      <c r="C6747" s="34"/>
      <c r="D6747" s="10"/>
    </row>
    <row r="6748" spans="3:4" x14ac:dyDescent="0.25">
      <c r="C6748" s="34"/>
      <c r="D6748" s="10"/>
    </row>
    <row r="6749" spans="3:4" x14ac:dyDescent="0.25">
      <c r="C6749" s="34"/>
      <c r="D6749" s="10"/>
    </row>
    <row r="6750" spans="3:4" x14ac:dyDescent="0.25">
      <c r="C6750" s="34"/>
      <c r="D6750" s="10"/>
    </row>
    <row r="6751" spans="3:4" x14ac:dyDescent="0.25">
      <c r="C6751" s="34"/>
      <c r="D6751" s="10"/>
    </row>
    <row r="6752" spans="3:4" x14ac:dyDescent="0.25">
      <c r="C6752" s="34"/>
      <c r="D6752" s="10"/>
    </row>
    <row r="6753" spans="3:4" x14ac:dyDescent="0.25">
      <c r="C6753" s="34"/>
      <c r="D6753" s="10"/>
    </row>
    <row r="6754" spans="3:4" x14ac:dyDescent="0.25">
      <c r="C6754" s="34"/>
      <c r="D6754" s="10"/>
    </row>
    <row r="6755" spans="3:4" x14ac:dyDescent="0.25">
      <c r="C6755" s="34"/>
      <c r="D6755" s="10"/>
    </row>
    <row r="6756" spans="3:4" x14ac:dyDescent="0.25">
      <c r="C6756" s="34"/>
      <c r="D6756" s="10"/>
    </row>
    <row r="6757" spans="3:4" x14ac:dyDescent="0.25">
      <c r="C6757" s="34"/>
      <c r="D6757" s="10"/>
    </row>
    <row r="6758" spans="3:4" x14ac:dyDescent="0.25">
      <c r="C6758" s="34"/>
      <c r="D6758" s="10"/>
    </row>
    <row r="6759" spans="3:4" x14ac:dyDescent="0.25">
      <c r="C6759" s="34"/>
      <c r="D6759" s="10"/>
    </row>
    <row r="6760" spans="3:4" x14ac:dyDescent="0.25">
      <c r="C6760" s="34"/>
      <c r="D6760" s="10"/>
    </row>
    <row r="6761" spans="3:4" x14ac:dyDescent="0.25">
      <c r="C6761" s="34"/>
      <c r="D6761" s="10"/>
    </row>
    <row r="6762" spans="3:4" x14ac:dyDescent="0.25">
      <c r="C6762" s="34"/>
      <c r="D6762" s="10"/>
    </row>
    <row r="6763" spans="3:4" x14ac:dyDescent="0.25">
      <c r="C6763" s="34"/>
      <c r="D6763" s="10"/>
    </row>
    <row r="6764" spans="3:4" x14ac:dyDescent="0.25">
      <c r="C6764" s="34"/>
      <c r="D6764" s="10"/>
    </row>
    <row r="6765" spans="3:4" x14ac:dyDescent="0.25">
      <c r="C6765" s="34"/>
      <c r="D6765" s="10"/>
    </row>
    <row r="6766" spans="3:4" x14ac:dyDescent="0.25">
      <c r="C6766" s="34"/>
      <c r="D6766" s="10"/>
    </row>
    <row r="6767" spans="3:4" x14ac:dyDescent="0.25">
      <c r="C6767" s="34"/>
      <c r="D6767" s="10"/>
    </row>
    <row r="6768" spans="3:4" x14ac:dyDescent="0.25">
      <c r="C6768" s="34"/>
      <c r="D6768" s="10"/>
    </row>
    <row r="6769" spans="3:4" x14ac:dyDescent="0.25">
      <c r="C6769" s="34"/>
      <c r="D6769" s="10"/>
    </row>
    <row r="6770" spans="3:4" x14ac:dyDescent="0.25">
      <c r="C6770" s="34"/>
      <c r="D6770" s="10"/>
    </row>
    <row r="6771" spans="3:4" x14ac:dyDescent="0.25">
      <c r="C6771" s="34"/>
      <c r="D6771" s="10"/>
    </row>
    <row r="6772" spans="3:4" x14ac:dyDescent="0.25">
      <c r="C6772" s="34"/>
      <c r="D6772" s="10"/>
    </row>
    <row r="6773" spans="3:4" x14ac:dyDescent="0.25">
      <c r="C6773" s="34"/>
      <c r="D6773" s="10"/>
    </row>
    <row r="6774" spans="3:4" x14ac:dyDescent="0.25">
      <c r="C6774" s="34"/>
      <c r="D6774" s="10"/>
    </row>
    <row r="6775" spans="3:4" x14ac:dyDescent="0.25">
      <c r="C6775" s="34"/>
      <c r="D6775" s="10"/>
    </row>
    <row r="6776" spans="3:4" x14ac:dyDescent="0.25">
      <c r="C6776" s="34"/>
      <c r="D6776" s="10"/>
    </row>
    <row r="6777" spans="3:4" x14ac:dyDescent="0.25">
      <c r="C6777" s="34"/>
      <c r="D6777" s="10"/>
    </row>
    <row r="6778" spans="3:4" x14ac:dyDescent="0.25">
      <c r="C6778" s="34"/>
      <c r="D6778" s="10"/>
    </row>
    <row r="6779" spans="3:4" x14ac:dyDescent="0.25">
      <c r="C6779" s="34"/>
      <c r="D6779" s="10"/>
    </row>
    <row r="6780" spans="3:4" x14ac:dyDescent="0.25">
      <c r="C6780" s="34"/>
      <c r="D6780" s="10"/>
    </row>
    <row r="6781" spans="3:4" x14ac:dyDescent="0.25">
      <c r="C6781" s="34"/>
      <c r="D6781" s="10"/>
    </row>
    <row r="6782" spans="3:4" x14ac:dyDescent="0.25">
      <c r="C6782" s="34"/>
      <c r="D6782" s="10"/>
    </row>
    <row r="6783" spans="3:4" x14ac:dyDescent="0.25">
      <c r="C6783" s="34"/>
      <c r="D6783" s="10"/>
    </row>
    <row r="6784" spans="3:4" x14ac:dyDescent="0.25">
      <c r="C6784" s="34"/>
      <c r="D6784" s="10"/>
    </row>
    <row r="6785" spans="3:4" x14ac:dyDescent="0.25">
      <c r="C6785" s="34"/>
      <c r="D6785" s="10"/>
    </row>
    <row r="6786" spans="3:4" x14ac:dyDescent="0.25">
      <c r="C6786" s="34"/>
      <c r="D6786" s="10"/>
    </row>
    <row r="6787" spans="3:4" x14ac:dyDescent="0.25">
      <c r="C6787" s="34"/>
      <c r="D6787" s="10"/>
    </row>
    <row r="6788" spans="3:4" x14ac:dyDescent="0.25">
      <c r="C6788" s="34"/>
      <c r="D6788" s="10"/>
    </row>
    <row r="6789" spans="3:4" x14ac:dyDescent="0.25">
      <c r="C6789" s="34"/>
      <c r="D6789" s="10"/>
    </row>
    <row r="6790" spans="3:4" x14ac:dyDescent="0.25">
      <c r="C6790" s="34"/>
      <c r="D6790" s="10"/>
    </row>
    <row r="6791" spans="3:4" x14ac:dyDescent="0.25">
      <c r="C6791" s="34"/>
      <c r="D6791" s="10"/>
    </row>
    <row r="6792" spans="3:4" x14ac:dyDescent="0.25">
      <c r="C6792" s="34"/>
      <c r="D6792" s="10"/>
    </row>
    <row r="6793" spans="3:4" x14ac:dyDescent="0.25">
      <c r="C6793" s="34"/>
      <c r="D6793" s="10"/>
    </row>
    <row r="6794" spans="3:4" x14ac:dyDescent="0.25">
      <c r="C6794" s="34"/>
      <c r="D6794" s="10"/>
    </row>
    <row r="6795" spans="3:4" x14ac:dyDescent="0.25">
      <c r="C6795" s="34"/>
      <c r="D6795" s="10"/>
    </row>
    <row r="6796" spans="3:4" x14ac:dyDescent="0.25">
      <c r="C6796" s="34"/>
      <c r="D6796" s="10"/>
    </row>
    <row r="6797" spans="3:4" x14ac:dyDescent="0.25">
      <c r="C6797" s="34"/>
      <c r="D6797" s="10"/>
    </row>
    <row r="6798" spans="3:4" x14ac:dyDescent="0.25">
      <c r="C6798" s="34"/>
      <c r="D6798" s="10"/>
    </row>
    <row r="6799" spans="3:4" x14ac:dyDescent="0.25">
      <c r="C6799" s="34"/>
      <c r="D6799" s="10"/>
    </row>
    <row r="6800" spans="3:4" x14ac:dyDescent="0.25">
      <c r="C6800" s="34"/>
      <c r="D6800" s="10"/>
    </row>
    <row r="6801" spans="3:4" x14ac:dyDescent="0.25">
      <c r="C6801" s="34"/>
      <c r="D6801" s="10"/>
    </row>
    <row r="6802" spans="3:4" x14ac:dyDescent="0.25">
      <c r="C6802" s="34"/>
      <c r="D6802" s="10"/>
    </row>
    <row r="6803" spans="3:4" x14ac:dyDescent="0.25">
      <c r="C6803" s="34"/>
      <c r="D6803" s="10"/>
    </row>
    <row r="6804" spans="3:4" x14ac:dyDescent="0.25">
      <c r="C6804" s="34"/>
      <c r="D6804" s="10"/>
    </row>
    <row r="6805" spans="3:4" x14ac:dyDescent="0.25">
      <c r="C6805" s="34"/>
      <c r="D6805" s="10"/>
    </row>
    <row r="6806" spans="3:4" x14ac:dyDescent="0.25">
      <c r="C6806" s="34"/>
      <c r="D6806" s="10"/>
    </row>
    <row r="6807" spans="3:4" x14ac:dyDescent="0.25">
      <c r="C6807" s="34"/>
      <c r="D6807" s="10"/>
    </row>
    <row r="6808" spans="3:4" x14ac:dyDescent="0.25">
      <c r="C6808" s="34"/>
      <c r="D6808" s="10"/>
    </row>
    <row r="6809" spans="3:4" x14ac:dyDescent="0.25">
      <c r="C6809" s="34"/>
      <c r="D6809" s="10"/>
    </row>
    <row r="6810" spans="3:4" x14ac:dyDescent="0.25">
      <c r="C6810" s="34"/>
      <c r="D6810" s="10"/>
    </row>
    <row r="6811" spans="3:4" x14ac:dyDescent="0.25">
      <c r="C6811" s="34"/>
      <c r="D6811" s="10"/>
    </row>
    <row r="6812" spans="3:4" x14ac:dyDescent="0.25">
      <c r="C6812" s="34"/>
      <c r="D6812" s="10"/>
    </row>
    <row r="6813" spans="3:4" x14ac:dyDescent="0.25">
      <c r="C6813" s="34"/>
      <c r="D6813" s="10"/>
    </row>
    <row r="6814" spans="3:4" x14ac:dyDescent="0.25">
      <c r="C6814" s="34"/>
      <c r="D6814" s="10"/>
    </row>
    <row r="6815" spans="3:4" x14ac:dyDescent="0.25">
      <c r="C6815" s="34"/>
      <c r="D6815" s="10"/>
    </row>
    <row r="6816" spans="3:4" x14ac:dyDescent="0.25">
      <c r="C6816" s="34"/>
      <c r="D6816" s="10"/>
    </row>
    <row r="6817" spans="3:4" x14ac:dyDescent="0.25">
      <c r="C6817" s="34"/>
      <c r="D6817" s="10"/>
    </row>
    <row r="6818" spans="3:4" x14ac:dyDescent="0.25">
      <c r="C6818" s="34"/>
      <c r="D6818" s="10"/>
    </row>
    <row r="6819" spans="3:4" x14ac:dyDescent="0.25">
      <c r="C6819" s="34"/>
      <c r="D6819" s="10"/>
    </row>
    <row r="6820" spans="3:4" x14ac:dyDescent="0.25">
      <c r="C6820" s="34"/>
      <c r="D6820" s="10"/>
    </row>
    <row r="6821" spans="3:4" x14ac:dyDescent="0.25">
      <c r="C6821" s="34"/>
      <c r="D6821" s="10"/>
    </row>
    <row r="6822" spans="3:4" x14ac:dyDescent="0.25">
      <c r="C6822" s="34"/>
      <c r="D6822" s="10"/>
    </row>
    <row r="6823" spans="3:4" x14ac:dyDescent="0.25">
      <c r="C6823" s="34"/>
      <c r="D6823" s="10"/>
    </row>
    <row r="6824" spans="3:4" x14ac:dyDescent="0.25">
      <c r="C6824" s="34"/>
      <c r="D6824" s="10"/>
    </row>
    <row r="6825" spans="3:4" x14ac:dyDescent="0.25">
      <c r="C6825" s="34"/>
      <c r="D6825" s="10"/>
    </row>
    <row r="6826" spans="3:4" x14ac:dyDescent="0.25">
      <c r="C6826" s="34"/>
      <c r="D6826" s="10"/>
    </row>
    <row r="6827" spans="3:4" x14ac:dyDescent="0.25">
      <c r="C6827" s="34"/>
      <c r="D6827" s="10"/>
    </row>
    <row r="6828" spans="3:4" x14ac:dyDescent="0.25">
      <c r="C6828" s="34"/>
      <c r="D6828" s="10"/>
    </row>
    <row r="6829" spans="3:4" x14ac:dyDescent="0.25">
      <c r="C6829" s="34"/>
      <c r="D6829" s="10"/>
    </row>
    <row r="6830" spans="3:4" x14ac:dyDescent="0.25">
      <c r="C6830" s="34"/>
      <c r="D6830" s="10"/>
    </row>
    <row r="6831" spans="3:4" x14ac:dyDescent="0.25">
      <c r="C6831" s="34"/>
      <c r="D6831" s="10"/>
    </row>
    <row r="6832" spans="3:4" x14ac:dyDescent="0.25">
      <c r="C6832" s="34"/>
      <c r="D6832" s="10"/>
    </row>
    <row r="6833" spans="3:4" x14ac:dyDescent="0.25">
      <c r="C6833" s="34"/>
      <c r="D6833" s="10"/>
    </row>
    <row r="6834" spans="3:4" x14ac:dyDescent="0.25">
      <c r="C6834" s="34"/>
      <c r="D6834" s="10"/>
    </row>
    <row r="6835" spans="3:4" x14ac:dyDescent="0.25">
      <c r="C6835" s="34"/>
      <c r="D6835" s="10"/>
    </row>
    <row r="6836" spans="3:4" x14ac:dyDescent="0.25">
      <c r="C6836" s="34"/>
      <c r="D6836" s="10"/>
    </row>
    <row r="6837" spans="3:4" x14ac:dyDescent="0.25">
      <c r="C6837" s="34"/>
      <c r="D6837" s="10"/>
    </row>
    <row r="6838" spans="3:4" x14ac:dyDescent="0.25">
      <c r="C6838" s="34"/>
      <c r="D6838" s="10"/>
    </row>
    <row r="6839" spans="3:4" x14ac:dyDescent="0.25">
      <c r="C6839" s="34"/>
      <c r="D6839" s="10"/>
    </row>
    <row r="6840" spans="3:4" x14ac:dyDescent="0.25">
      <c r="C6840" s="34"/>
      <c r="D6840" s="10"/>
    </row>
    <row r="6841" spans="3:4" x14ac:dyDescent="0.25">
      <c r="C6841" s="34"/>
      <c r="D6841" s="10"/>
    </row>
    <row r="6842" spans="3:4" x14ac:dyDescent="0.25">
      <c r="C6842" s="34"/>
      <c r="D6842" s="10"/>
    </row>
    <row r="6843" spans="3:4" x14ac:dyDescent="0.25">
      <c r="C6843" s="34"/>
      <c r="D6843" s="10"/>
    </row>
    <row r="6844" spans="3:4" x14ac:dyDescent="0.25">
      <c r="C6844" s="34"/>
      <c r="D6844" s="10"/>
    </row>
    <row r="6845" spans="3:4" x14ac:dyDescent="0.25">
      <c r="C6845" s="34"/>
      <c r="D6845" s="10"/>
    </row>
    <row r="6846" spans="3:4" x14ac:dyDescent="0.25">
      <c r="C6846" s="34"/>
      <c r="D6846" s="10"/>
    </row>
    <row r="6847" spans="3:4" x14ac:dyDescent="0.25">
      <c r="C6847" s="34"/>
      <c r="D6847" s="10"/>
    </row>
    <row r="6848" spans="3:4" x14ac:dyDescent="0.25">
      <c r="C6848" s="34"/>
      <c r="D6848" s="10"/>
    </row>
    <row r="6849" spans="3:4" x14ac:dyDescent="0.25">
      <c r="C6849" s="34"/>
      <c r="D6849" s="10"/>
    </row>
    <row r="6850" spans="3:4" x14ac:dyDescent="0.25">
      <c r="C6850" s="34"/>
      <c r="D6850" s="10"/>
    </row>
    <row r="6851" spans="3:4" x14ac:dyDescent="0.25">
      <c r="C6851" s="34"/>
      <c r="D6851" s="10"/>
    </row>
    <row r="6852" spans="3:4" x14ac:dyDescent="0.25">
      <c r="C6852" s="34"/>
      <c r="D6852" s="10"/>
    </row>
    <row r="6853" spans="3:4" x14ac:dyDescent="0.25">
      <c r="C6853" s="34"/>
      <c r="D6853" s="10"/>
    </row>
    <row r="6854" spans="3:4" x14ac:dyDescent="0.25">
      <c r="C6854" s="34"/>
      <c r="D6854" s="10"/>
    </row>
    <row r="6855" spans="3:4" x14ac:dyDescent="0.25">
      <c r="C6855" s="34"/>
      <c r="D6855" s="10"/>
    </row>
    <row r="6856" spans="3:4" x14ac:dyDescent="0.25">
      <c r="C6856" s="34"/>
      <c r="D6856" s="10"/>
    </row>
    <row r="6857" spans="3:4" x14ac:dyDescent="0.25">
      <c r="C6857" s="34"/>
      <c r="D6857" s="10"/>
    </row>
    <row r="6858" spans="3:4" x14ac:dyDescent="0.25">
      <c r="C6858" s="34"/>
      <c r="D6858" s="10"/>
    </row>
    <row r="6859" spans="3:4" x14ac:dyDescent="0.25">
      <c r="C6859" s="34"/>
      <c r="D6859" s="10"/>
    </row>
    <row r="6860" spans="3:4" x14ac:dyDescent="0.25">
      <c r="C6860" s="34"/>
      <c r="D6860" s="10"/>
    </row>
    <row r="6861" spans="3:4" x14ac:dyDescent="0.25">
      <c r="C6861" s="34"/>
      <c r="D6861" s="10"/>
    </row>
    <row r="6862" spans="3:4" x14ac:dyDescent="0.25">
      <c r="C6862" s="34"/>
      <c r="D6862" s="10"/>
    </row>
    <row r="6863" spans="3:4" x14ac:dyDescent="0.25">
      <c r="C6863" s="34"/>
      <c r="D6863" s="10"/>
    </row>
    <row r="6864" spans="3:4" x14ac:dyDescent="0.25">
      <c r="C6864" s="34"/>
      <c r="D6864" s="10"/>
    </row>
    <row r="6865" spans="3:4" x14ac:dyDescent="0.25">
      <c r="C6865" s="34"/>
      <c r="D6865" s="10"/>
    </row>
    <row r="6866" spans="3:4" x14ac:dyDescent="0.25">
      <c r="C6866" s="34"/>
      <c r="D6866" s="10"/>
    </row>
    <row r="6867" spans="3:4" x14ac:dyDescent="0.25">
      <c r="C6867" s="34"/>
      <c r="D6867" s="10"/>
    </row>
    <row r="6868" spans="3:4" x14ac:dyDescent="0.25">
      <c r="C6868" s="34"/>
      <c r="D6868" s="10"/>
    </row>
    <row r="6869" spans="3:4" x14ac:dyDescent="0.25">
      <c r="C6869" s="34"/>
      <c r="D6869" s="10"/>
    </row>
    <row r="6870" spans="3:4" x14ac:dyDescent="0.25">
      <c r="C6870" s="34"/>
      <c r="D6870" s="10"/>
    </row>
    <row r="6871" spans="3:4" x14ac:dyDescent="0.25">
      <c r="C6871" s="34"/>
      <c r="D6871" s="10"/>
    </row>
    <row r="6872" spans="3:4" x14ac:dyDescent="0.25">
      <c r="C6872" s="34"/>
      <c r="D6872" s="10"/>
    </row>
    <row r="6873" spans="3:4" x14ac:dyDescent="0.25">
      <c r="C6873" s="34"/>
      <c r="D6873" s="10"/>
    </row>
    <row r="6874" spans="3:4" x14ac:dyDescent="0.25">
      <c r="C6874" s="34"/>
      <c r="D6874" s="10"/>
    </row>
    <row r="6875" spans="3:4" x14ac:dyDescent="0.25">
      <c r="C6875" s="34"/>
      <c r="D6875" s="10"/>
    </row>
    <row r="6876" spans="3:4" x14ac:dyDescent="0.25">
      <c r="C6876" s="34"/>
      <c r="D6876" s="10"/>
    </row>
    <row r="6877" spans="3:4" x14ac:dyDescent="0.25">
      <c r="C6877" s="34"/>
      <c r="D6877" s="10"/>
    </row>
    <row r="6878" spans="3:4" x14ac:dyDescent="0.25">
      <c r="C6878" s="34"/>
      <c r="D6878" s="10"/>
    </row>
    <row r="6879" spans="3:4" x14ac:dyDescent="0.25">
      <c r="C6879" s="34"/>
      <c r="D6879" s="10"/>
    </row>
    <row r="6880" spans="3:4" x14ac:dyDescent="0.25">
      <c r="C6880" s="34"/>
      <c r="D6880" s="10"/>
    </row>
    <row r="6881" spans="3:4" x14ac:dyDescent="0.25">
      <c r="C6881" s="34"/>
      <c r="D6881" s="10"/>
    </row>
    <row r="6882" spans="3:4" x14ac:dyDescent="0.25">
      <c r="C6882" s="34"/>
      <c r="D6882" s="10"/>
    </row>
    <row r="6883" spans="3:4" x14ac:dyDescent="0.25">
      <c r="C6883" s="34"/>
      <c r="D6883" s="10"/>
    </row>
    <row r="6884" spans="3:4" x14ac:dyDescent="0.25">
      <c r="C6884" s="34"/>
      <c r="D6884" s="10"/>
    </row>
    <row r="6885" spans="3:4" x14ac:dyDescent="0.25">
      <c r="C6885" s="34"/>
      <c r="D6885" s="10"/>
    </row>
    <row r="6886" spans="3:4" x14ac:dyDescent="0.25">
      <c r="C6886" s="34"/>
      <c r="D6886" s="10"/>
    </row>
    <row r="6887" spans="3:4" x14ac:dyDescent="0.25">
      <c r="C6887" s="34"/>
      <c r="D6887" s="10"/>
    </row>
    <row r="6888" spans="3:4" x14ac:dyDescent="0.25">
      <c r="C6888" s="34"/>
      <c r="D6888" s="10"/>
    </row>
    <row r="6889" spans="3:4" x14ac:dyDescent="0.25">
      <c r="C6889" s="34"/>
      <c r="D6889" s="10"/>
    </row>
    <row r="6890" spans="3:4" x14ac:dyDescent="0.25">
      <c r="C6890" s="34"/>
      <c r="D6890" s="10"/>
    </row>
    <row r="6891" spans="3:4" x14ac:dyDescent="0.25">
      <c r="C6891" s="34"/>
      <c r="D6891" s="10"/>
    </row>
    <row r="6892" spans="3:4" x14ac:dyDescent="0.25">
      <c r="C6892" s="34"/>
      <c r="D6892" s="10"/>
    </row>
    <row r="6893" spans="3:4" x14ac:dyDescent="0.25">
      <c r="C6893" s="34"/>
      <c r="D6893" s="10"/>
    </row>
    <row r="6894" spans="3:4" x14ac:dyDescent="0.25">
      <c r="C6894" s="34"/>
      <c r="D6894" s="10"/>
    </row>
    <row r="6895" spans="3:4" x14ac:dyDescent="0.25">
      <c r="C6895" s="34"/>
      <c r="D6895" s="10"/>
    </row>
    <row r="6896" spans="3:4" x14ac:dyDescent="0.25">
      <c r="C6896" s="34"/>
      <c r="D6896" s="10"/>
    </row>
    <row r="6897" spans="3:4" x14ac:dyDescent="0.25">
      <c r="C6897" s="34"/>
      <c r="D6897" s="10"/>
    </row>
    <row r="6898" spans="3:4" x14ac:dyDescent="0.25">
      <c r="C6898" s="34"/>
      <c r="D6898" s="10"/>
    </row>
    <row r="6899" spans="3:4" x14ac:dyDescent="0.25">
      <c r="C6899" s="34"/>
      <c r="D6899" s="10"/>
    </row>
    <row r="6900" spans="3:4" x14ac:dyDescent="0.25">
      <c r="C6900" s="34"/>
      <c r="D6900" s="10"/>
    </row>
    <row r="6901" spans="3:4" x14ac:dyDescent="0.25">
      <c r="C6901" s="34"/>
      <c r="D6901" s="10"/>
    </row>
    <row r="6902" spans="3:4" x14ac:dyDescent="0.25">
      <c r="C6902" s="34"/>
      <c r="D6902" s="10"/>
    </row>
    <row r="6903" spans="3:4" x14ac:dyDescent="0.25">
      <c r="C6903" s="34"/>
      <c r="D6903" s="10"/>
    </row>
    <row r="6904" spans="3:4" x14ac:dyDescent="0.25">
      <c r="C6904" s="34"/>
      <c r="D6904" s="10"/>
    </row>
    <row r="6905" spans="3:4" x14ac:dyDescent="0.25">
      <c r="C6905" s="34"/>
      <c r="D6905" s="10"/>
    </row>
    <row r="6906" spans="3:4" x14ac:dyDescent="0.25">
      <c r="C6906" s="34"/>
      <c r="D6906" s="10"/>
    </row>
    <row r="6907" spans="3:4" x14ac:dyDescent="0.25">
      <c r="C6907" s="34"/>
      <c r="D6907" s="10"/>
    </row>
    <row r="6908" spans="3:4" x14ac:dyDescent="0.25">
      <c r="C6908" s="34"/>
      <c r="D6908" s="10"/>
    </row>
    <row r="6909" spans="3:4" x14ac:dyDescent="0.25">
      <c r="C6909" s="34"/>
      <c r="D6909" s="10"/>
    </row>
    <row r="6910" spans="3:4" x14ac:dyDescent="0.25">
      <c r="C6910" s="34"/>
      <c r="D6910" s="10"/>
    </row>
    <row r="6911" spans="3:4" x14ac:dyDescent="0.25">
      <c r="C6911" s="34"/>
      <c r="D6911" s="10"/>
    </row>
    <row r="6912" spans="3:4" x14ac:dyDescent="0.25">
      <c r="C6912" s="34"/>
      <c r="D6912" s="10"/>
    </row>
    <row r="6913" spans="3:4" x14ac:dyDescent="0.25">
      <c r="C6913" s="34"/>
      <c r="D6913" s="10"/>
    </row>
    <row r="6914" spans="3:4" x14ac:dyDescent="0.25">
      <c r="C6914" s="34"/>
      <c r="D6914" s="10"/>
    </row>
    <row r="6915" spans="3:4" x14ac:dyDescent="0.25">
      <c r="C6915" s="34"/>
      <c r="D6915" s="10"/>
    </row>
    <row r="6916" spans="3:4" x14ac:dyDescent="0.25">
      <c r="C6916" s="34"/>
      <c r="D6916" s="10"/>
    </row>
    <row r="6917" spans="3:4" x14ac:dyDescent="0.25">
      <c r="C6917" s="34"/>
      <c r="D6917" s="10"/>
    </row>
    <row r="6918" spans="3:4" x14ac:dyDescent="0.25">
      <c r="C6918" s="34"/>
      <c r="D6918" s="10"/>
    </row>
    <row r="6919" spans="3:4" x14ac:dyDescent="0.25">
      <c r="C6919" s="34"/>
      <c r="D6919" s="10"/>
    </row>
    <row r="6920" spans="3:4" x14ac:dyDescent="0.25">
      <c r="C6920" s="34"/>
      <c r="D6920" s="10"/>
    </row>
    <row r="6921" spans="3:4" x14ac:dyDescent="0.25">
      <c r="C6921" s="34"/>
      <c r="D6921" s="10"/>
    </row>
    <row r="6922" spans="3:4" x14ac:dyDescent="0.25">
      <c r="C6922" s="34"/>
      <c r="D6922" s="10"/>
    </row>
    <row r="6923" spans="3:4" x14ac:dyDescent="0.25">
      <c r="C6923" s="34"/>
      <c r="D6923" s="10"/>
    </row>
    <row r="6924" spans="3:4" x14ac:dyDescent="0.25">
      <c r="C6924" s="34"/>
      <c r="D6924" s="10"/>
    </row>
    <row r="6925" spans="3:4" x14ac:dyDescent="0.25">
      <c r="C6925" s="34"/>
      <c r="D6925" s="10"/>
    </row>
    <row r="6926" spans="3:4" x14ac:dyDescent="0.25">
      <c r="C6926" s="34"/>
      <c r="D6926" s="10"/>
    </row>
    <row r="6927" spans="3:4" x14ac:dyDescent="0.25">
      <c r="C6927" s="34"/>
      <c r="D6927" s="10"/>
    </row>
    <row r="6928" spans="3:4" x14ac:dyDescent="0.25">
      <c r="C6928" s="34"/>
      <c r="D6928" s="10"/>
    </row>
    <row r="6929" spans="3:4" x14ac:dyDescent="0.25">
      <c r="C6929" s="34"/>
      <c r="D6929" s="10"/>
    </row>
    <row r="6930" spans="3:4" x14ac:dyDescent="0.25">
      <c r="C6930" s="34"/>
      <c r="D6930" s="10"/>
    </row>
    <row r="6931" spans="3:4" x14ac:dyDescent="0.25">
      <c r="C6931" s="34"/>
      <c r="D6931" s="10"/>
    </row>
    <row r="6932" spans="3:4" x14ac:dyDescent="0.25">
      <c r="C6932" s="34"/>
      <c r="D6932" s="10"/>
    </row>
    <row r="6933" spans="3:4" x14ac:dyDescent="0.25">
      <c r="C6933" s="34"/>
      <c r="D6933" s="10"/>
    </row>
    <row r="6934" spans="3:4" x14ac:dyDescent="0.25">
      <c r="C6934" s="34"/>
      <c r="D6934" s="10"/>
    </row>
    <row r="6935" spans="3:4" x14ac:dyDescent="0.25">
      <c r="C6935" s="34"/>
      <c r="D6935" s="10"/>
    </row>
    <row r="6936" spans="3:4" x14ac:dyDescent="0.25">
      <c r="C6936" s="34"/>
      <c r="D6936" s="10"/>
    </row>
    <row r="6937" spans="3:4" x14ac:dyDescent="0.25">
      <c r="C6937" s="34"/>
      <c r="D6937" s="10"/>
    </row>
    <row r="6938" spans="3:4" x14ac:dyDescent="0.25">
      <c r="C6938" s="34"/>
      <c r="D6938" s="10"/>
    </row>
    <row r="6939" spans="3:4" x14ac:dyDescent="0.25">
      <c r="C6939" s="34"/>
      <c r="D6939" s="10"/>
    </row>
    <row r="6940" spans="3:4" x14ac:dyDescent="0.25">
      <c r="C6940" s="34"/>
      <c r="D6940" s="10"/>
    </row>
    <row r="6941" spans="3:4" x14ac:dyDescent="0.25">
      <c r="C6941" s="34"/>
      <c r="D6941" s="10"/>
    </row>
    <row r="6942" spans="3:4" x14ac:dyDescent="0.25">
      <c r="C6942" s="34"/>
      <c r="D6942" s="10"/>
    </row>
    <row r="6943" spans="3:4" x14ac:dyDescent="0.25">
      <c r="C6943" s="34"/>
      <c r="D6943" s="10"/>
    </row>
    <row r="6944" spans="3:4" x14ac:dyDescent="0.25">
      <c r="C6944" s="34"/>
      <c r="D6944" s="10"/>
    </row>
    <row r="6945" spans="3:4" x14ac:dyDescent="0.25">
      <c r="C6945" s="34"/>
      <c r="D6945" s="10"/>
    </row>
    <row r="6946" spans="3:4" x14ac:dyDescent="0.25">
      <c r="C6946" s="34"/>
      <c r="D6946" s="10"/>
    </row>
    <row r="6947" spans="3:4" x14ac:dyDescent="0.25">
      <c r="C6947" s="34"/>
      <c r="D6947" s="10"/>
    </row>
    <row r="6948" spans="3:4" x14ac:dyDescent="0.25">
      <c r="C6948" s="34"/>
      <c r="D6948" s="10"/>
    </row>
    <row r="6949" spans="3:4" x14ac:dyDescent="0.25">
      <c r="C6949" s="34"/>
      <c r="D6949" s="10"/>
    </row>
    <row r="6950" spans="3:4" x14ac:dyDescent="0.25">
      <c r="C6950" s="34"/>
      <c r="D6950" s="10"/>
    </row>
    <row r="6951" spans="3:4" x14ac:dyDescent="0.25">
      <c r="C6951" s="34"/>
      <c r="D6951" s="10"/>
    </row>
    <row r="6952" spans="3:4" x14ac:dyDescent="0.25">
      <c r="C6952" s="34"/>
      <c r="D6952" s="10"/>
    </row>
    <row r="6953" spans="3:4" x14ac:dyDescent="0.25">
      <c r="C6953" s="34"/>
      <c r="D6953" s="10"/>
    </row>
    <row r="6954" spans="3:4" x14ac:dyDescent="0.25">
      <c r="C6954" s="34"/>
      <c r="D6954" s="10"/>
    </row>
    <row r="6955" spans="3:4" x14ac:dyDescent="0.25">
      <c r="C6955" s="34"/>
      <c r="D6955" s="10"/>
    </row>
    <row r="6956" spans="3:4" x14ac:dyDescent="0.25">
      <c r="C6956" s="34"/>
      <c r="D6956" s="10"/>
    </row>
    <row r="6957" spans="3:4" x14ac:dyDescent="0.25">
      <c r="C6957" s="34"/>
      <c r="D6957" s="10"/>
    </row>
    <row r="6958" spans="3:4" x14ac:dyDescent="0.25">
      <c r="C6958" s="34"/>
      <c r="D6958" s="10"/>
    </row>
    <row r="6959" spans="3:4" x14ac:dyDescent="0.25">
      <c r="C6959" s="34"/>
      <c r="D6959" s="10"/>
    </row>
    <row r="6960" spans="3:4" x14ac:dyDescent="0.25">
      <c r="C6960" s="34"/>
      <c r="D6960" s="10"/>
    </row>
    <row r="6961" spans="3:4" x14ac:dyDescent="0.25">
      <c r="C6961" s="34"/>
      <c r="D6961" s="10"/>
    </row>
    <row r="6962" spans="3:4" x14ac:dyDescent="0.25">
      <c r="C6962" s="34"/>
      <c r="D6962" s="10"/>
    </row>
    <row r="6963" spans="3:4" x14ac:dyDescent="0.25">
      <c r="C6963" s="34"/>
      <c r="D6963" s="10"/>
    </row>
    <row r="6964" spans="3:4" x14ac:dyDescent="0.25">
      <c r="C6964" s="34"/>
      <c r="D6964" s="10"/>
    </row>
    <row r="6965" spans="3:4" x14ac:dyDescent="0.25">
      <c r="C6965" s="34"/>
      <c r="D6965" s="10"/>
    </row>
    <row r="6966" spans="3:4" x14ac:dyDescent="0.25">
      <c r="C6966" s="34"/>
      <c r="D6966" s="10"/>
    </row>
    <row r="6967" spans="3:4" x14ac:dyDescent="0.25">
      <c r="C6967" s="34"/>
      <c r="D6967" s="10"/>
    </row>
    <row r="6968" spans="3:4" x14ac:dyDescent="0.25">
      <c r="C6968" s="34"/>
      <c r="D6968" s="10"/>
    </row>
    <row r="6969" spans="3:4" x14ac:dyDescent="0.25">
      <c r="C6969" s="34"/>
      <c r="D6969" s="10"/>
    </row>
    <row r="6970" spans="3:4" x14ac:dyDescent="0.25">
      <c r="C6970" s="34"/>
      <c r="D6970" s="10"/>
    </row>
    <row r="6971" spans="3:4" x14ac:dyDescent="0.25">
      <c r="C6971" s="34"/>
      <c r="D6971" s="10"/>
    </row>
    <row r="6972" spans="3:4" x14ac:dyDescent="0.25">
      <c r="C6972" s="34"/>
      <c r="D6972" s="10"/>
    </row>
    <row r="6973" spans="3:4" x14ac:dyDescent="0.25">
      <c r="C6973" s="34"/>
      <c r="D6973" s="10"/>
    </row>
    <row r="6974" spans="3:4" x14ac:dyDescent="0.25">
      <c r="C6974" s="34"/>
      <c r="D6974" s="10"/>
    </row>
    <row r="6975" spans="3:4" x14ac:dyDescent="0.25">
      <c r="C6975" s="34"/>
      <c r="D6975" s="10"/>
    </row>
    <row r="6976" spans="3:4" x14ac:dyDescent="0.25">
      <c r="C6976" s="34"/>
      <c r="D6976" s="10"/>
    </row>
    <row r="6977" spans="3:4" x14ac:dyDescent="0.25">
      <c r="C6977" s="34"/>
      <c r="D6977" s="10"/>
    </row>
    <row r="6978" spans="3:4" x14ac:dyDescent="0.25">
      <c r="C6978" s="34"/>
      <c r="D6978" s="10"/>
    </row>
    <row r="6979" spans="3:4" x14ac:dyDescent="0.25">
      <c r="C6979" s="34"/>
      <c r="D6979" s="10"/>
    </row>
    <row r="6980" spans="3:4" x14ac:dyDescent="0.25">
      <c r="C6980" s="34"/>
      <c r="D6980" s="10"/>
    </row>
    <row r="6981" spans="3:4" x14ac:dyDescent="0.25">
      <c r="C6981" s="34"/>
      <c r="D6981" s="10"/>
    </row>
    <row r="6982" spans="3:4" x14ac:dyDescent="0.25">
      <c r="C6982" s="34"/>
      <c r="D6982" s="10"/>
    </row>
    <row r="6983" spans="3:4" x14ac:dyDescent="0.25">
      <c r="C6983" s="34"/>
      <c r="D6983" s="10"/>
    </row>
    <row r="6984" spans="3:4" x14ac:dyDescent="0.25">
      <c r="C6984" s="34"/>
      <c r="D6984" s="10"/>
    </row>
    <row r="6985" spans="3:4" x14ac:dyDescent="0.25">
      <c r="C6985" s="34"/>
      <c r="D6985" s="10"/>
    </row>
    <row r="6986" spans="3:4" x14ac:dyDescent="0.25">
      <c r="C6986" s="34"/>
      <c r="D6986" s="10"/>
    </row>
    <row r="6987" spans="3:4" x14ac:dyDescent="0.25">
      <c r="C6987" s="34"/>
      <c r="D6987" s="10"/>
    </row>
    <row r="6988" spans="3:4" x14ac:dyDescent="0.25">
      <c r="C6988" s="34"/>
      <c r="D6988" s="10"/>
    </row>
    <row r="6989" spans="3:4" x14ac:dyDescent="0.25">
      <c r="C6989" s="34"/>
      <c r="D6989" s="10"/>
    </row>
    <row r="6990" spans="3:4" x14ac:dyDescent="0.25">
      <c r="C6990" s="34"/>
      <c r="D6990" s="10"/>
    </row>
    <row r="6991" spans="3:4" x14ac:dyDescent="0.25">
      <c r="C6991" s="34"/>
      <c r="D6991" s="10"/>
    </row>
    <row r="6992" spans="3:4" x14ac:dyDescent="0.25">
      <c r="C6992" s="34"/>
      <c r="D6992" s="10"/>
    </row>
    <row r="6993" spans="3:4" x14ac:dyDescent="0.25">
      <c r="C6993" s="34"/>
      <c r="D6993" s="10"/>
    </row>
    <row r="6994" spans="3:4" x14ac:dyDescent="0.25">
      <c r="C6994" s="34"/>
      <c r="D6994" s="10"/>
    </row>
    <row r="6995" spans="3:4" x14ac:dyDescent="0.25">
      <c r="C6995" s="34"/>
      <c r="D6995" s="10"/>
    </row>
    <row r="6996" spans="3:4" x14ac:dyDescent="0.25">
      <c r="C6996" s="34"/>
      <c r="D6996" s="10"/>
    </row>
    <row r="6997" spans="3:4" x14ac:dyDescent="0.25">
      <c r="C6997" s="34"/>
      <c r="D6997" s="10"/>
    </row>
    <row r="6998" spans="3:4" x14ac:dyDescent="0.25">
      <c r="C6998" s="34"/>
      <c r="D6998" s="10"/>
    </row>
    <row r="6999" spans="3:4" x14ac:dyDescent="0.25">
      <c r="C6999" s="34"/>
      <c r="D6999" s="10"/>
    </row>
    <row r="7000" spans="3:4" x14ac:dyDescent="0.25">
      <c r="C7000" s="34"/>
      <c r="D7000" s="10"/>
    </row>
    <row r="7001" spans="3:4" x14ac:dyDescent="0.25">
      <c r="C7001" s="34"/>
      <c r="D7001" s="10"/>
    </row>
    <row r="7002" spans="3:4" x14ac:dyDescent="0.25">
      <c r="C7002" s="34"/>
      <c r="D7002" s="10"/>
    </row>
    <row r="7003" spans="3:4" x14ac:dyDescent="0.25">
      <c r="C7003" s="34"/>
      <c r="D7003" s="10"/>
    </row>
    <row r="7004" spans="3:4" x14ac:dyDescent="0.25">
      <c r="C7004" s="34"/>
      <c r="D7004" s="10"/>
    </row>
    <row r="7005" spans="3:4" x14ac:dyDescent="0.25">
      <c r="C7005" s="34"/>
      <c r="D7005" s="10"/>
    </row>
    <row r="7006" spans="3:4" x14ac:dyDescent="0.25">
      <c r="C7006" s="34"/>
      <c r="D7006" s="10"/>
    </row>
    <row r="7007" spans="3:4" x14ac:dyDescent="0.25">
      <c r="C7007" s="34"/>
      <c r="D7007" s="10"/>
    </row>
    <row r="7008" spans="3:4" x14ac:dyDescent="0.25">
      <c r="C7008" s="34"/>
      <c r="D7008" s="10"/>
    </row>
    <row r="7009" spans="3:4" x14ac:dyDescent="0.25">
      <c r="C7009" s="34"/>
      <c r="D7009" s="10"/>
    </row>
    <row r="7010" spans="3:4" x14ac:dyDescent="0.25">
      <c r="C7010" s="34"/>
      <c r="D7010" s="10"/>
    </row>
    <row r="7011" spans="3:4" x14ac:dyDescent="0.25">
      <c r="C7011" s="34"/>
      <c r="D7011" s="10"/>
    </row>
    <row r="7012" spans="3:4" x14ac:dyDescent="0.25">
      <c r="C7012" s="34"/>
      <c r="D7012" s="10"/>
    </row>
    <row r="7013" spans="3:4" x14ac:dyDescent="0.25">
      <c r="C7013" s="34"/>
      <c r="D7013" s="10"/>
    </row>
    <row r="7014" spans="3:4" x14ac:dyDescent="0.25">
      <c r="C7014" s="34"/>
      <c r="D7014" s="10"/>
    </row>
    <row r="7015" spans="3:4" x14ac:dyDescent="0.25">
      <c r="C7015" s="34"/>
      <c r="D7015" s="10"/>
    </row>
    <row r="7016" spans="3:4" x14ac:dyDescent="0.25">
      <c r="C7016" s="34"/>
      <c r="D7016" s="10"/>
    </row>
    <row r="7017" spans="3:4" x14ac:dyDescent="0.25">
      <c r="C7017" s="34"/>
      <c r="D7017" s="10"/>
    </row>
    <row r="7018" spans="3:4" x14ac:dyDescent="0.25">
      <c r="C7018" s="34"/>
      <c r="D7018" s="10"/>
    </row>
    <row r="7019" spans="3:4" x14ac:dyDescent="0.25">
      <c r="C7019" s="34"/>
      <c r="D7019" s="10"/>
    </row>
    <row r="7020" spans="3:4" x14ac:dyDescent="0.25">
      <c r="C7020" s="34"/>
      <c r="D7020" s="10"/>
    </row>
    <row r="7021" spans="3:4" x14ac:dyDescent="0.25">
      <c r="C7021" s="34"/>
      <c r="D7021" s="10"/>
    </row>
    <row r="7022" spans="3:4" x14ac:dyDescent="0.25">
      <c r="C7022" s="34"/>
      <c r="D7022" s="10"/>
    </row>
    <row r="7023" spans="3:4" x14ac:dyDescent="0.25">
      <c r="C7023" s="34"/>
      <c r="D7023" s="10"/>
    </row>
    <row r="7024" spans="3:4" x14ac:dyDescent="0.25">
      <c r="C7024" s="34"/>
      <c r="D7024" s="10"/>
    </row>
    <row r="7025" spans="3:4" x14ac:dyDescent="0.25">
      <c r="C7025" s="34"/>
      <c r="D7025" s="10"/>
    </row>
    <row r="7026" spans="3:4" x14ac:dyDescent="0.25">
      <c r="C7026" s="34"/>
      <c r="D7026" s="10"/>
    </row>
    <row r="7027" spans="3:4" x14ac:dyDescent="0.25">
      <c r="C7027" s="34"/>
      <c r="D7027" s="10"/>
    </row>
    <row r="7028" spans="3:4" x14ac:dyDescent="0.25">
      <c r="C7028" s="34"/>
      <c r="D7028" s="10"/>
    </row>
    <row r="7029" spans="3:4" x14ac:dyDescent="0.25">
      <c r="C7029" s="34"/>
      <c r="D7029" s="10"/>
    </row>
    <row r="7030" spans="3:4" x14ac:dyDescent="0.25">
      <c r="C7030" s="34"/>
      <c r="D7030" s="10"/>
    </row>
    <row r="7031" spans="3:4" x14ac:dyDescent="0.25">
      <c r="C7031" s="34"/>
      <c r="D7031" s="10"/>
    </row>
    <row r="7032" spans="3:4" x14ac:dyDescent="0.25">
      <c r="C7032" s="34"/>
      <c r="D7032" s="10"/>
    </row>
    <row r="7033" spans="3:4" x14ac:dyDescent="0.25">
      <c r="C7033" s="34"/>
      <c r="D7033" s="10"/>
    </row>
    <row r="7034" spans="3:4" x14ac:dyDescent="0.25">
      <c r="C7034" s="34"/>
      <c r="D7034" s="10"/>
    </row>
    <row r="7035" spans="3:4" x14ac:dyDescent="0.25">
      <c r="C7035" s="34"/>
      <c r="D7035" s="10"/>
    </row>
    <row r="7036" spans="3:4" x14ac:dyDescent="0.25">
      <c r="C7036" s="34"/>
      <c r="D7036" s="10"/>
    </row>
    <row r="7037" spans="3:4" x14ac:dyDescent="0.25">
      <c r="C7037" s="34"/>
      <c r="D7037" s="10"/>
    </row>
    <row r="7038" spans="3:4" x14ac:dyDescent="0.25">
      <c r="C7038" s="34"/>
      <c r="D7038" s="10"/>
    </row>
    <row r="7039" spans="3:4" x14ac:dyDescent="0.25">
      <c r="C7039" s="34"/>
      <c r="D7039" s="10"/>
    </row>
    <row r="7040" spans="3:4" x14ac:dyDescent="0.25">
      <c r="C7040" s="34"/>
      <c r="D7040" s="10"/>
    </row>
    <row r="7041" spans="3:4" x14ac:dyDescent="0.25">
      <c r="C7041" s="34"/>
      <c r="D7041" s="10"/>
    </row>
    <row r="7042" spans="3:4" x14ac:dyDescent="0.25">
      <c r="C7042" s="34"/>
      <c r="D7042" s="10"/>
    </row>
    <row r="7043" spans="3:4" x14ac:dyDescent="0.25">
      <c r="C7043" s="34"/>
      <c r="D7043" s="10"/>
    </row>
    <row r="7044" spans="3:4" x14ac:dyDescent="0.25">
      <c r="C7044" s="34"/>
      <c r="D7044" s="10"/>
    </row>
    <row r="7045" spans="3:4" x14ac:dyDescent="0.25">
      <c r="C7045" s="34"/>
      <c r="D7045" s="10"/>
    </row>
    <row r="7046" spans="3:4" x14ac:dyDescent="0.25">
      <c r="C7046" s="34"/>
      <c r="D7046" s="10"/>
    </row>
    <row r="7047" spans="3:4" x14ac:dyDescent="0.25">
      <c r="C7047" s="34"/>
      <c r="D7047" s="10"/>
    </row>
    <row r="7048" spans="3:4" x14ac:dyDescent="0.25">
      <c r="C7048" s="34"/>
      <c r="D7048" s="10"/>
    </row>
    <row r="7049" spans="3:4" x14ac:dyDescent="0.25">
      <c r="C7049" s="34"/>
      <c r="D7049" s="10"/>
    </row>
    <row r="7050" spans="3:4" x14ac:dyDescent="0.25">
      <c r="C7050" s="34"/>
      <c r="D7050" s="10"/>
    </row>
    <row r="7051" spans="3:4" x14ac:dyDescent="0.25">
      <c r="C7051" s="34"/>
      <c r="D7051" s="10"/>
    </row>
    <row r="7052" spans="3:4" x14ac:dyDescent="0.25">
      <c r="C7052" s="34"/>
      <c r="D7052" s="10"/>
    </row>
    <row r="7053" spans="3:4" x14ac:dyDescent="0.25">
      <c r="C7053" s="34"/>
      <c r="D7053" s="10"/>
    </row>
    <row r="7054" spans="3:4" x14ac:dyDescent="0.25">
      <c r="C7054" s="34"/>
      <c r="D7054" s="10"/>
    </row>
    <row r="7055" spans="3:4" x14ac:dyDescent="0.25">
      <c r="C7055" s="34"/>
      <c r="D7055" s="10"/>
    </row>
    <row r="7056" spans="3:4" x14ac:dyDescent="0.25">
      <c r="C7056" s="34"/>
      <c r="D7056" s="10"/>
    </row>
    <row r="7057" spans="3:4" x14ac:dyDescent="0.25">
      <c r="C7057" s="34"/>
      <c r="D7057" s="10"/>
    </row>
    <row r="7058" spans="3:4" x14ac:dyDescent="0.25">
      <c r="C7058" s="34"/>
      <c r="D7058" s="10"/>
    </row>
    <row r="7059" spans="3:4" x14ac:dyDescent="0.25">
      <c r="C7059" s="34"/>
      <c r="D7059" s="10"/>
    </row>
    <row r="7060" spans="3:4" x14ac:dyDescent="0.25">
      <c r="C7060" s="34"/>
      <c r="D7060" s="10"/>
    </row>
    <row r="7061" spans="3:4" x14ac:dyDescent="0.25">
      <c r="C7061" s="34"/>
      <c r="D7061" s="10"/>
    </row>
    <row r="7062" spans="3:4" x14ac:dyDescent="0.25">
      <c r="C7062" s="34"/>
      <c r="D7062" s="10"/>
    </row>
    <row r="7063" spans="3:4" x14ac:dyDescent="0.25">
      <c r="C7063" s="34"/>
      <c r="D7063" s="10"/>
    </row>
    <row r="7064" spans="3:4" x14ac:dyDescent="0.25">
      <c r="C7064" s="34"/>
      <c r="D7064" s="10"/>
    </row>
    <row r="7065" spans="3:4" x14ac:dyDescent="0.25">
      <c r="C7065" s="34"/>
      <c r="D7065" s="10"/>
    </row>
    <row r="7066" spans="3:4" x14ac:dyDescent="0.25">
      <c r="C7066" s="34"/>
      <c r="D7066" s="10"/>
    </row>
    <row r="7067" spans="3:4" x14ac:dyDescent="0.25">
      <c r="C7067" s="34"/>
      <c r="D7067" s="10"/>
    </row>
    <row r="7068" spans="3:4" x14ac:dyDescent="0.25">
      <c r="C7068" s="34"/>
      <c r="D7068" s="10"/>
    </row>
    <row r="7069" spans="3:4" x14ac:dyDescent="0.25">
      <c r="C7069" s="34"/>
      <c r="D7069" s="10"/>
    </row>
    <row r="7070" spans="3:4" x14ac:dyDescent="0.25">
      <c r="C7070" s="34"/>
      <c r="D7070" s="10"/>
    </row>
    <row r="7071" spans="3:4" x14ac:dyDescent="0.25">
      <c r="C7071" s="34"/>
      <c r="D7071" s="10"/>
    </row>
    <row r="7072" spans="3:4" x14ac:dyDescent="0.25">
      <c r="C7072" s="34"/>
      <c r="D7072" s="10"/>
    </row>
    <row r="7073" spans="3:4" x14ac:dyDescent="0.25">
      <c r="C7073" s="34"/>
      <c r="D7073" s="10"/>
    </row>
    <row r="7074" spans="3:4" x14ac:dyDescent="0.25">
      <c r="C7074" s="34"/>
      <c r="D7074" s="10"/>
    </row>
    <row r="7075" spans="3:4" x14ac:dyDescent="0.25">
      <c r="C7075" s="34"/>
      <c r="D7075" s="10"/>
    </row>
    <row r="7076" spans="3:4" x14ac:dyDescent="0.25">
      <c r="C7076" s="34"/>
      <c r="D7076" s="10"/>
    </row>
    <row r="7077" spans="3:4" x14ac:dyDescent="0.25">
      <c r="C7077" s="34"/>
      <c r="D7077" s="10"/>
    </row>
    <row r="7078" spans="3:4" x14ac:dyDescent="0.25">
      <c r="C7078" s="34"/>
      <c r="D7078" s="10"/>
    </row>
    <row r="7079" spans="3:4" x14ac:dyDescent="0.25">
      <c r="C7079" s="34"/>
      <c r="D7079" s="10"/>
    </row>
    <row r="7080" spans="3:4" x14ac:dyDescent="0.25">
      <c r="C7080" s="34"/>
      <c r="D7080" s="10"/>
    </row>
    <row r="7081" spans="3:4" x14ac:dyDescent="0.25">
      <c r="C7081" s="34"/>
      <c r="D7081" s="10"/>
    </row>
    <row r="7082" spans="3:4" x14ac:dyDescent="0.25">
      <c r="C7082" s="34"/>
      <c r="D7082" s="10"/>
    </row>
    <row r="7083" spans="3:4" x14ac:dyDescent="0.25">
      <c r="C7083" s="34"/>
      <c r="D7083" s="10"/>
    </row>
    <row r="7084" spans="3:4" x14ac:dyDescent="0.25">
      <c r="C7084" s="34"/>
      <c r="D7084" s="10"/>
    </row>
    <row r="7085" spans="3:4" x14ac:dyDescent="0.25">
      <c r="C7085" s="34"/>
      <c r="D7085" s="10"/>
    </row>
    <row r="7086" spans="3:4" x14ac:dyDescent="0.25">
      <c r="C7086" s="34"/>
      <c r="D7086" s="10"/>
    </row>
    <row r="7087" spans="3:4" x14ac:dyDescent="0.25">
      <c r="C7087" s="34"/>
      <c r="D7087" s="10"/>
    </row>
    <row r="7088" spans="3:4" x14ac:dyDescent="0.25">
      <c r="C7088" s="34"/>
      <c r="D7088" s="10"/>
    </row>
    <row r="7089" spans="3:4" x14ac:dyDescent="0.25">
      <c r="C7089" s="34"/>
      <c r="D7089" s="10"/>
    </row>
    <row r="7090" spans="3:4" x14ac:dyDescent="0.25">
      <c r="C7090" s="34"/>
      <c r="D7090" s="10"/>
    </row>
    <row r="7091" spans="3:4" x14ac:dyDescent="0.25">
      <c r="C7091" s="34"/>
      <c r="D7091" s="10"/>
    </row>
    <row r="7092" spans="3:4" x14ac:dyDescent="0.25">
      <c r="C7092" s="34"/>
      <c r="D7092" s="10"/>
    </row>
    <row r="7093" spans="3:4" x14ac:dyDescent="0.25">
      <c r="C7093" s="34"/>
      <c r="D7093" s="10"/>
    </row>
    <row r="7094" spans="3:4" x14ac:dyDescent="0.25">
      <c r="C7094" s="34"/>
      <c r="D7094" s="10"/>
    </row>
    <row r="7095" spans="3:4" x14ac:dyDescent="0.25">
      <c r="C7095" s="34"/>
      <c r="D7095" s="10"/>
    </row>
    <row r="7096" spans="3:4" x14ac:dyDescent="0.25">
      <c r="C7096" s="34"/>
      <c r="D7096" s="10"/>
    </row>
    <row r="7097" spans="3:4" x14ac:dyDescent="0.25">
      <c r="C7097" s="34"/>
      <c r="D7097" s="10"/>
    </row>
    <row r="7098" spans="3:4" x14ac:dyDescent="0.25">
      <c r="C7098" s="34"/>
      <c r="D7098" s="10"/>
    </row>
    <row r="7099" spans="3:4" x14ac:dyDescent="0.25">
      <c r="C7099" s="34"/>
      <c r="D7099" s="10"/>
    </row>
    <row r="7100" spans="3:4" x14ac:dyDescent="0.25">
      <c r="C7100" s="34"/>
      <c r="D7100" s="10"/>
    </row>
    <row r="7101" spans="3:4" x14ac:dyDescent="0.25">
      <c r="C7101" s="34"/>
      <c r="D7101" s="10"/>
    </row>
    <row r="7102" spans="3:4" x14ac:dyDescent="0.25">
      <c r="C7102" s="34"/>
      <c r="D7102" s="10"/>
    </row>
    <row r="7103" spans="3:4" x14ac:dyDescent="0.25">
      <c r="C7103" s="34"/>
      <c r="D7103" s="10"/>
    </row>
    <row r="7104" spans="3:4" x14ac:dyDescent="0.25">
      <c r="C7104" s="34"/>
      <c r="D7104" s="10"/>
    </row>
    <row r="7105" spans="3:4" x14ac:dyDescent="0.25">
      <c r="C7105" s="34"/>
      <c r="D7105" s="10"/>
    </row>
    <row r="7106" spans="3:4" x14ac:dyDescent="0.25">
      <c r="C7106" s="34"/>
      <c r="D7106" s="10"/>
    </row>
    <row r="7107" spans="3:4" x14ac:dyDescent="0.25">
      <c r="C7107" s="34"/>
      <c r="D7107" s="10"/>
    </row>
    <row r="7108" spans="3:4" x14ac:dyDescent="0.25">
      <c r="C7108" s="34"/>
      <c r="D7108" s="10"/>
    </row>
    <row r="7109" spans="3:4" x14ac:dyDescent="0.25">
      <c r="C7109" s="34"/>
      <c r="D7109" s="10"/>
    </row>
    <row r="7110" spans="3:4" x14ac:dyDescent="0.25">
      <c r="C7110" s="34"/>
      <c r="D7110" s="10"/>
    </row>
    <row r="7111" spans="3:4" x14ac:dyDescent="0.25">
      <c r="C7111" s="34"/>
      <c r="D7111" s="10"/>
    </row>
    <row r="7112" spans="3:4" x14ac:dyDescent="0.25">
      <c r="C7112" s="34"/>
      <c r="D7112" s="10"/>
    </row>
    <row r="7113" spans="3:4" x14ac:dyDescent="0.25">
      <c r="C7113" s="34"/>
      <c r="D7113" s="10"/>
    </row>
    <row r="7114" spans="3:4" x14ac:dyDescent="0.25">
      <c r="C7114" s="34"/>
      <c r="D7114" s="10"/>
    </row>
    <row r="7115" spans="3:4" x14ac:dyDescent="0.25">
      <c r="C7115" s="34"/>
      <c r="D7115" s="10"/>
    </row>
    <row r="7116" spans="3:4" x14ac:dyDescent="0.25">
      <c r="C7116" s="34"/>
      <c r="D7116" s="10"/>
    </row>
    <row r="7117" spans="3:4" x14ac:dyDescent="0.25">
      <c r="C7117" s="34"/>
      <c r="D7117" s="10"/>
    </row>
    <row r="7118" spans="3:4" x14ac:dyDescent="0.25">
      <c r="C7118" s="34"/>
      <c r="D7118" s="10"/>
    </row>
    <row r="7119" spans="3:4" x14ac:dyDescent="0.25">
      <c r="C7119" s="34"/>
      <c r="D7119" s="10"/>
    </row>
    <row r="7120" spans="3:4" x14ac:dyDescent="0.25">
      <c r="C7120" s="34"/>
      <c r="D7120" s="10"/>
    </row>
    <row r="7121" spans="3:4" x14ac:dyDescent="0.25">
      <c r="C7121" s="34"/>
      <c r="D7121" s="10"/>
    </row>
    <row r="7122" spans="3:4" x14ac:dyDescent="0.25">
      <c r="C7122" s="34"/>
      <c r="D7122" s="10"/>
    </row>
    <row r="7123" spans="3:4" x14ac:dyDescent="0.25">
      <c r="C7123" s="34"/>
      <c r="D7123" s="10"/>
    </row>
    <row r="7124" spans="3:4" x14ac:dyDescent="0.25">
      <c r="C7124" s="34"/>
      <c r="D7124" s="10"/>
    </row>
    <row r="7125" spans="3:4" x14ac:dyDescent="0.25">
      <c r="C7125" s="34"/>
      <c r="D7125" s="10"/>
    </row>
    <row r="7126" spans="3:4" x14ac:dyDescent="0.25">
      <c r="C7126" s="34"/>
      <c r="D7126" s="10"/>
    </row>
    <row r="7127" spans="3:4" x14ac:dyDescent="0.25">
      <c r="C7127" s="34"/>
      <c r="D7127" s="10"/>
    </row>
    <row r="7128" spans="3:4" x14ac:dyDescent="0.25">
      <c r="C7128" s="34"/>
      <c r="D7128" s="10"/>
    </row>
    <row r="7129" spans="3:4" x14ac:dyDescent="0.25">
      <c r="C7129" s="34"/>
      <c r="D7129" s="10"/>
    </row>
    <row r="7130" spans="3:4" x14ac:dyDescent="0.25">
      <c r="C7130" s="34"/>
      <c r="D7130" s="10"/>
    </row>
    <row r="7131" spans="3:4" x14ac:dyDescent="0.25">
      <c r="C7131" s="34"/>
      <c r="D7131" s="10"/>
    </row>
    <row r="7132" spans="3:4" x14ac:dyDescent="0.25">
      <c r="C7132" s="34"/>
      <c r="D7132" s="10"/>
    </row>
    <row r="7133" spans="3:4" x14ac:dyDescent="0.25">
      <c r="C7133" s="34"/>
      <c r="D7133" s="10"/>
    </row>
    <row r="7134" spans="3:4" x14ac:dyDescent="0.25">
      <c r="C7134" s="34"/>
      <c r="D7134" s="10"/>
    </row>
    <row r="7135" spans="3:4" x14ac:dyDescent="0.25">
      <c r="C7135" s="34"/>
      <c r="D7135" s="10"/>
    </row>
    <row r="7136" spans="3:4" x14ac:dyDescent="0.25">
      <c r="C7136" s="34"/>
      <c r="D7136" s="10"/>
    </row>
    <row r="7137" spans="3:4" x14ac:dyDescent="0.25">
      <c r="C7137" s="34"/>
      <c r="D7137" s="10"/>
    </row>
    <row r="7138" spans="3:4" x14ac:dyDescent="0.25">
      <c r="C7138" s="34"/>
      <c r="D7138" s="10"/>
    </row>
    <row r="7139" spans="3:4" x14ac:dyDescent="0.25">
      <c r="C7139" s="34"/>
      <c r="D7139" s="10"/>
    </row>
    <row r="7140" spans="3:4" x14ac:dyDescent="0.25">
      <c r="C7140" s="34"/>
      <c r="D7140" s="10"/>
    </row>
    <row r="7141" spans="3:4" x14ac:dyDescent="0.25">
      <c r="C7141" s="34"/>
      <c r="D7141" s="10"/>
    </row>
    <row r="7142" spans="3:4" x14ac:dyDescent="0.25">
      <c r="C7142" s="34"/>
      <c r="D7142" s="10"/>
    </row>
    <row r="7143" spans="3:4" x14ac:dyDescent="0.25">
      <c r="C7143" s="34"/>
      <c r="D7143" s="10"/>
    </row>
    <row r="7144" spans="3:4" x14ac:dyDescent="0.25">
      <c r="C7144" s="34"/>
      <c r="D7144" s="10"/>
    </row>
    <row r="7145" spans="3:4" x14ac:dyDescent="0.25">
      <c r="C7145" s="34"/>
      <c r="D7145" s="10"/>
    </row>
    <row r="7146" spans="3:4" x14ac:dyDescent="0.25">
      <c r="C7146" s="34"/>
      <c r="D7146" s="10"/>
    </row>
    <row r="7147" spans="3:4" x14ac:dyDescent="0.25">
      <c r="C7147" s="34"/>
      <c r="D7147" s="10"/>
    </row>
    <row r="7148" spans="3:4" x14ac:dyDescent="0.25">
      <c r="C7148" s="34"/>
      <c r="D7148" s="10"/>
    </row>
    <row r="7149" spans="3:4" x14ac:dyDescent="0.25">
      <c r="C7149" s="34"/>
      <c r="D7149" s="10"/>
    </row>
    <row r="7150" spans="3:4" x14ac:dyDescent="0.25">
      <c r="C7150" s="34"/>
      <c r="D7150" s="10"/>
    </row>
    <row r="7151" spans="3:4" x14ac:dyDescent="0.25">
      <c r="C7151" s="34"/>
      <c r="D7151" s="10"/>
    </row>
    <row r="7152" spans="3:4" x14ac:dyDescent="0.25">
      <c r="C7152" s="34"/>
      <c r="D7152" s="10"/>
    </row>
    <row r="7153" spans="3:4" x14ac:dyDescent="0.25">
      <c r="C7153" s="34"/>
      <c r="D7153" s="10"/>
    </row>
    <row r="7154" spans="3:4" x14ac:dyDescent="0.25">
      <c r="C7154" s="34"/>
      <c r="D7154" s="10"/>
    </row>
    <row r="7155" spans="3:4" x14ac:dyDescent="0.25">
      <c r="C7155" s="34"/>
      <c r="D7155" s="10"/>
    </row>
    <row r="7156" spans="3:4" x14ac:dyDescent="0.25">
      <c r="C7156" s="34"/>
      <c r="D7156" s="10"/>
    </row>
    <row r="7157" spans="3:4" x14ac:dyDescent="0.25">
      <c r="C7157" s="34"/>
      <c r="D7157" s="10"/>
    </row>
    <row r="7158" spans="3:4" x14ac:dyDescent="0.25">
      <c r="C7158" s="34"/>
      <c r="D7158" s="10"/>
    </row>
    <row r="7159" spans="3:4" x14ac:dyDescent="0.25">
      <c r="C7159" s="34"/>
      <c r="D7159" s="10"/>
    </row>
    <row r="7160" spans="3:4" x14ac:dyDescent="0.25">
      <c r="C7160" s="34"/>
      <c r="D7160" s="10"/>
    </row>
    <row r="7161" spans="3:4" x14ac:dyDescent="0.25">
      <c r="C7161" s="34"/>
      <c r="D7161" s="10"/>
    </row>
    <row r="7162" spans="3:4" x14ac:dyDescent="0.25">
      <c r="C7162" s="34"/>
      <c r="D7162" s="10"/>
    </row>
    <row r="7163" spans="3:4" x14ac:dyDescent="0.25">
      <c r="C7163" s="34"/>
      <c r="D7163" s="10"/>
    </row>
    <row r="7164" spans="3:4" x14ac:dyDescent="0.25">
      <c r="C7164" s="34"/>
      <c r="D7164" s="10"/>
    </row>
    <row r="7165" spans="3:4" x14ac:dyDescent="0.25">
      <c r="C7165" s="34"/>
      <c r="D7165" s="10"/>
    </row>
    <row r="7166" spans="3:4" x14ac:dyDescent="0.25">
      <c r="C7166" s="34"/>
      <c r="D7166" s="10"/>
    </row>
    <row r="7167" spans="3:4" x14ac:dyDescent="0.25">
      <c r="C7167" s="34"/>
      <c r="D7167" s="10"/>
    </row>
    <row r="7168" spans="3:4" x14ac:dyDescent="0.25">
      <c r="C7168" s="34"/>
      <c r="D7168" s="10"/>
    </row>
    <row r="7169" spans="3:4" x14ac:dyDescent="0.25">
      <c r="C7169" s="34"/>
      <c r="D7169" s="10"/>
    </row>
    <row r="7170" spans="3:4" x14ac:dyDescent="0.25">
      <c r="C7170" s="34"/>
      <c r="D7170" s="10"/>
    </row>
    <row r="7171" spans="3:4" x14ac:dyDescent="0.25">
      <c r="C7171" s="34"/>
      <c r="D7171" s="10"/>
    </row>
    <row r="7172" spans="3:4" x14ac:dyDescent="0.25">
      <c r="C7172" s="34"/>
      <c r="D7172" s="10"/>
    </row>
    <row r="7173" spans="3:4" x14ac:dyDescent="0.25">
      <c r="C7173" s="34"/>
      <c r="D7173" s="10"/>
    </row>
    <row r="7174" spans="3:4" x14ac:dyDescent="0.25">
      <c r="C7174" s="34"/>
      <c r="D7174" s="10"/>
    </row>
    <row r="7175" spans="3:4" x14ac:dyDescent="0.25">
      <c r="C7175" s="34"/>
      <c r="D7175" s="10"/>
    </row>
    <row r="7176" spans="3:4" x14ac:dyDescent="0.25">
      <c r="C7176" s="34"/>
      <c r="D7176" s="10"/>
    </row>
    <row r="7177" spans="3:4" x14ac:dyDescent="0.25">
      <c r="C7177" s="34"/>
      <c r="D7177" s="10"/>
    </row>
    <row r="7178" spans="3:4" x14ac:dyDescent="0.25">
      <c r="C7178" s="34"/>
      <c r="D7178" s="10"/>
    </row>
    <row r="7179" spans="3:4" x14ac:dyDescent="0.25">
      <c r="C7179" s="34"/>
      <c r="D7179" s="10"/>
    </row>
    <row r="7180" spans="3:4" x14ac:dyDescent="0.25">
      <c r="C7180" s="34"/>
      <c r="D7180" s="10"/>
    </row>
    <row r="7181" spans="3:4" x14ac:dyDescent="0.25">
      <c r="C7181" s="34"/>
      <c r="D7181" s="10"/>
    </row>
    <row r="7182" spans="3:4" x14ac:dyDescent="0.25">
      <c r="C7182" s="34"/>
      <c r="D7182" s="10"/>
    </row>
    <row r="7183" spans="3:4" x14ac:dyDescent="0.25">
      <c r="C7183" s="34"/>
      <c r="D7183" s="10"/>
    </row>
    <row r="7184" spans="3:4" x14ac:dyDescent="0.25">
      <c r="C7184" s="34"/>
      <c r="D7184" s="10"/>
    </row>
    <row r="7185" spans="3:4" x14ac:dyDescent="0.25">
      <c r="C7185" s="34"/>
      <c r="D7185" s="10"/>
    </row>
    <row r="7186" spans="3:4" x14ac:dyDescent="0.25">
      <c r="C7186" s="34"/>
      <c r="D7186" s="10"/>
    </row>
    <row r="7187" spans="3:4" x14ac:dyDescent="0.25">
      <c r="C7187" s="34"/>
      <c r="D7187" s="10"/>
    </row>
    <row r="7188" spans="3:4" x14ac:dyDescent="0.25">
      <c r="C7188" s="34"/>
      <c r="D7188" s="10"/>
    </row>
    <row r="7189" spans="3:4" x14ac:dyDescent="0.25">
      <c r="C7189" s="34"/>
      <c r="D7189" s="10"/>
    </row>
    <row r="7190" spans="3:4" x14ac:dyDescent="0.25">
      <c r="C7190" s="34"/>
      <c r="D7190" s="10"/>
    </row>
    <row r="7191" spans="3:4" x14ac:dyDescent="0.25">
      <c r="C7191" s="34"/>
      <c r="D7191" s="10"/>
    </row>
    <row r="7192" spans="3:4" x14ac:dyDescent="0.25">
      <c r="C7192" s="34"/>
      <c r="D7192" s="10"/>
    </row>
    <row r="7193" spans="3:4" x14ac:dyDescent="0.25">
      <c r="C7193" s="34"/>
      <c r="D7193" s="10"/>
    </row>
    <row r="7194" spans="3:4" x14ac:dyDescent="0.25">
      <c r="C7194" s="34"/>
      <c r="D7194" s="10"/>
    </row>
    <row r="7195" spans="3:4" x14ac:dyDescent="0.25">
      <c r="C7195" s="34"/>
      <c r="D7195" s="10"/>
    </row>
    <row r="7196" spans="3:4" x14ac:dyDescent="0.25">
      <c r="C7196" s="34"/>
      <c r="D7196" s="10"/>
    </row>
    <row r="7197" spans="3:4" x14ac:dyDescent="0.25">
      <c r="C7197" s="34"/>
      <c r="D7197" s="10"/>
    </row>
    <row r="7198" spans="3:4" x14ac:dyDescent="0.25">
      <c r="C7198" s="34"/>
      <c r="D7198" s="10"/>
    </row>
    <row r="7199" spans="3:4" x14ac:dyDescent="0.25">
      <c r="C7199" s="34"/>
      <c r="D7199" s="10"/>
    </row>
    <row r="7200" spans="3:4" x14ac:dyDescent="0.25">
      <c r="C7200" s="34"/>
      <c r="D7200" s="10"/>
    </row>
    <row r="7201" spans="3:4" x14ac:dyDescent="0.25">
      <c r="C7201" s="34"/>
      <c r="D7201" s="10"/>
    </row>
    <row r="7202" spans="3:4" x14ac:dyDescent="0.25">
      <c r="C7202" s="34"/>
      <c r="D7202" s="10"/>
    </row>
    <row r="7203" spans="3:4" x14ac:dyDescent="0.25">
      <c r="C7203" s="34"/>
      <c r="D7203" s="10"/>
    </row>
    <row r="7204" spans="3:4" x14ac:dyDescent="0.25">
      <c r="C7204" s="34"/>
      <c r="D7204" s="10"/>
    </row>
    <row r="7205" spans="3:4" x14ac:dyDescent="0.25">
      <c r="C7205" s="34"/>
      <c r="D7205" s="10"/>
    </row>
    <row r="7206" spans="3:4" x14ac:dyDescent="0.25">
      <c r="C7206" s="34"/>
      <c r="D7206" s="10"/>
    </row>
    <row r="7207" spans="3:4" x14ac:dyDescent="0.25">
      <c r="C7207" s="34"/>
      <c r="D7207" s="10"/>
    </row>
    <row r="7208" spans="3:4" x14ac:dyDescent="0.25">
      <c r="C7208" s="34"/>
      <c r="D7208" s="10"/>
    </row>
    <row r="7209" spans="3:4" x14ac:dyDescent="0.25">
      <c r="C7209" s="34"/>
      <c r="D7209" s="10"/>
    </row>
    <row r="7210" spans="3:4" x14ac:dyDescent="0.25">
      <c r="C7210" s="34"/>
      <c r="D7210" s="10"/>
    </row>
    <row r="7211" spans="3:4" x14ac:dyDescent="0.25">
      <c r="C7211" s="34"/>
      <c r="D7211" s="10"/>
    </row>
    <row r="7212" spans="3:4" x14ac:dyDescent="0.25">
      <c r="C7212" s="34"/>
      <c r="D7212" s="10"/>
    </row>
    <row r="7213" spans="3:4" x14ac:dyDescent="0.25">
      <c r="C7213" s="34"/>
      <c r="D7213" s="10"/>
    </row>
    <row r="7214" spans="3:4" x14ac:dyDescent="0.25">
      <c r="C7214" s="34"/>
      <c r="D7214" s="10"/>
    </row>
    <row r="7215" spans="3:4" x14ac:dyDescent="0.25">
      <c r="C7215" s="34"/>
      <c r="D7215" s="10"/>
    </row>
    <row r="7216" spans="3:4" x14ac:dyDescent="0.25">
      <c r="C7216" s="34"/>
      <c r="D7216" s="10"/>
    </row>
    <row r="7217" spans="3:4" x14ac:dyDescent="0.25">
      <c r="C7217" s="34"/>
      <c r="D7217" s="10"/>
    </row>
    <row r="7218" spans="3:4" x14ac:dyDescent="0.25">
      <c r="C7218" s="34"/>
      <c r="D7218" s="10"/>
    </row>
    <row r="7219" spans="3:4" x14ac:dyDescent="0.25">
      <c r="C7219" s="34"/>
      <c r="D7219" s="10"/>
    </row>
    <row r="7220" spans="3:4" x14ac:dyDescent="0.25">
      <c r="C7220" s="34"/>
      <c r="D7220" s="10"/>
    </row>
    <row r="7221" spans="3:4" x14ac:dyDescent="0.25">
      <c r="C7221" s="34"/>
      <c r="D7221" s="10"/>
    </row>
    <row r="7222" spans="3:4" x14ac:dyDescent="0.25">
      <c r="C7222" s="34"/>
      <c r="D7222" s="10"/>
    </row>
    <row r="7223" spans="3:4" x14ac:dyDescent="0.25">
      <c r="C7223" s="34"/>
      <c r="D7223" s="10"/>
    </row>
    <row r="7224" spans="3:4" x14ac:dyDescent="0.25">
      <c r="C7224" s="34"/>
      <c r="D7224" s="10"/>
    </row>
    <row r="7225" spans="3:4" x14ac:dyDescent="0.25">
      <c r="C7225" s="34"/>
      <c r="D7225" s="10"/>
    </row>
    <row r="7226" spans="3:4" x14ac:dyDescent="0.25">
      <c r="C7226" s="34"/>
      <c r="D7226" s="10"/>
    </row>
    <row r="7227" spans="3:4" x14ac:dyDescent="0.25">
      <c r="C7227" s="34"/>
      <c r="D7227" s="10"/>
    </row>
    <row r="7228" spans="3:4" x14ac:dyDescent="0.25">
      <c r="C7228" s="34"/>
      <c r="D7228" s="10"/>
    </row>
    <row r="7229" spans="3:4" x14ac:dyDescent="0.25">
      <c r="C7229" s="34"/>
      <c r="D7229" s="10"/>
    </row>
    <row r="7230" spans="3:4" x14ac:dyDescent="0.25">
      <c r="C7230" s="34"/>
      <c r="D7230" s="10"/>
    </row>
    <row r="7231" spans="3:4" x14ac:dyDescent="0.25">
      <c r="C7231" s="34"/>
      <c r="D7231" s="10"/>
    </row>
    <row r="7232" spans="3:4" x14ac:dyDescent="0.25">
      <c r="C7232" s="34"/>
      <c r="D7232" s="10"/>
    </row>
    <row r="7233" spans="3:4" x14ac:dyDescent="0.25">
      <c r="C7233" s="34"/>
      <c r="D7233" s="10"/>
    </row>
    <row r="7234" spans="3:4" x14ac:dyDescent="0.25">
      <c r="C7234" s="34"/>
      <c r="D7234" s="10"/>
    </row>
    <row r="7235" spans="3:4" x14ac:dyDescent="0.25">
      <c r="C7235" s="34"/>
      <c r="D7235" s="10"/>
    </row>
    <row r="7236" spans="3:4" x14ac:dyDescent="0.25">
      <c r="C7236" s="34"/>
      <c r="D7236" s="10"/>
    </row>
    <row r="7237" spans="3:4" x14ac:dyDescent="0.25">
      <c r="C7237" s="34"/>
      <c r="D7237" s="10"/>
    </row>
    <row r="7238" spans="3:4" x14ac:dyDescent="0.25">
      <c r="C7238" s="34"/>
      <c r="D7238" s="10"/>
    </row>
    <row r="7239" spans="3:4" x14ac:dyDescent="0.25">
      <c r="C7239" s="34"/>
      <c r="D7239" s="10"/>
    </row>
    <row r="7240" spans="3:4" x14ac:dyDescent="0.25">
      <c r="C7240" s="34"/>
      <c r="D7240" s="10"/>
    </row>
    <row r="7241" spans="3:4" x14ac:dyDescent="0.25">
      <c r="C7241" s="34"/>
      <c r="D7241" s="10"/>
    </row>
    <row r="7242" spans="3:4" x14ac:dyDescent="0.25">
      <c r="C7242" s="34"/>
      <c r="D7242" s="10"/>
    </row>
    <row r="7243" spans="3:4" x14ac:dyDescent="0.25">
      <c r="C7243" s="34"/>
      <c r="D7243" s="10"/>
    </row>
    <row r="7244" spans="3:4" x14ac:dyDescent="0.25">
      <c r="C7244" s="34"/>
      <c r="D7244" s="10"/>
    </row>
    <row r="7245" spans="3:4" x14ac:dyDescent="0.25">
      <c r="C7245" s="34"/>
      <c r="D7245" s="10"/>
    </row>
    <row r="7246" spans="3:4" x14ac:dyDescent="0.25">
      <c r="C7246" s="34"/>
      <c r="D7246" s="10"/>
    </row>
    <row r="7247" spans="3:4" x14ac:dyDescent="0.25">
      <c r="C7247" s="34"/>
      <c r="D7247" s="10"/>
    </row>
    <row r="7248" spans="3:4" x14ac:dyDescent="0.25">
      <c r="C7248" s="34"/>
      <c r="D7248" s="10"/>
    </row>
    <row r="7249" spans="3:4" x14ac:dyDescent="0.25">
      <c r="C7249" s="34"/>
      <c r="D7249" s="10"/>
    </row>
    <row r="7250" spans="3:4" x14ac:dyDescent="0.25">
      <c r="C7250" s="34"/>
      <c r="D7250" s="10"/>
    </row>
    <row r="7251" spans="3:4" x14ac:dyDescent="0.25">
      <c r="C7251" s="34"/>
      <c r="D7251" s="10"/>
    </row>
    <row r="7252" spans="3:4" x14ac:dyDescent="0.25">
      <c r="C7252" s="34"/>
      <c r="D7252" s="10"/>
    </row>
    <row r="7253" spans="3:4" x14ac:dyDescent="0.25">
      <c r="C7253" s="34"/>
      <c r="D7253" s="10"/>
    </row>
    <row r="7254" spans="3:4" x14ac:dyDescent="0.25">
      <c r="C7254" s="34"/>
      <c r="D7254" s="10"/>
    </row>
    <row r="7255" spans="3:4" x14ac:dyDescent="0.25">
      <c r="C7255" s="34"/>
      <c r="D7255" s="10"/>
    </row>
    <row r="7256" spans="3:4" x14ac:dyDescent="0.25">
      <c r="C7256" s="34"/>
      <c r="D7256" s="10"/>
    </row>
    <row r="7257" spans="3:4" x14ac:dyDescent="0.25">
      <c r="C7257" s="34"/>
      <c r="D7257" s="10"/>
    </row>
    <row r="7258" spans="3:4" x14ac:dyDescent="0.25">
      <c r="C7258" s="34"/>
      <c r="D7258" s="10"/>
    </row>
    <row r="7259" spans="3:4" x14ac:dyDescent="0.25">
      <c r="C7259" s="34"/>
      <c r="D7259" s="10"/>
    </row>
    <row r="7260" spans="3:4" x14ac:dyDescent="0.25">
      <c r="C7260" s="34"/>
      <c r="D7260" s="10"/>
    </row>
    <row r="7261" spans="3:4" x14ac:dyDescent="0.25">
      <c r="C7261" s="34"/>
      <c r="D7261" s="10"/>
    </row>
    <row r="7262" spans="3:4" x14ac:dyDescent="0.25">
      <c r="C7262" s="34"/>
      <c r="D7262" s="10"/>
    </row>
    <row r="7263" spans="3:4" x14ac:dyDescent="0.25">
      <c r="C7263" s="34"/>
      <c r="D7263" s="10"/>
    </row>
    <row r="7264" spans="3:4" x14ac:dyDescent="0.25">
      <c r="C7264" s="34"/>
      <c r="D7264" s="10"/>
    </row>
    <row r="7265" spans="3:4" x14ac:dyDescent="0.25">
      <c r="C7265" s="34"/>
      <c r="D7265" s="10"/>
    </row>
    <row r="7266" spans="3:4" x14ac:dyDescent="0.25">
      <c r="C7266" s="34"/>
      <c r="D7266" s="10"/>
    </row>
    <row r="7267" spans="3:4" x14ac:dyDescent="0.25">
      <c r="C7267" s="34"/>
      <c r="D7267" s="10"/>
    </row>
    <row r="7268" spans="3:4" x14ac:dyDescent="0.25">
      <c r="C7268" s="34"/>
      <c r="D7268" s="10"/>
    </row>
    <row r="7269" spans="3:4" x14ac:dyDescent="0.25">
      <c r="C7269" s="34"/>
      <c r="D7269" s="10"/>
    </row>
    <row r="7270" spans="3:4" x14ac:dyDescent="0.25">
      <c r="C7270" s="34"/>
      <c r="D7270" s="10"/>
    </row>
    <row r="7271" spans="3:4" x14ac:dyDescent="0.25">
      <c r="C7271" s="34"/>
      <c r="D7271" s="10"/>
    </row>
    <row r="7272" spans="3:4" x14ac:dyDescent="0.25">
      <c r="C7272" s="34"/>
      <c r="D7272" s="10"/>
    </row>
    <row r="7273" spans="3:4" x14ac:dyDescent="0.25">
      <c r="C7273" s="34"/>
      <c r="D7273" s="10"/>
    </row>
    <row r="7274" spans="3:4" x14ac:dyDescent="0.25">
      <c r="C7274" s="34"/>
      <c r="D7274" s="10"/>
    </row>
    <row r="7275" spans="3:4" x14ac:dyDescent="0.25">
      <c r="C7275" s="34"/>
      <c r="D7275" s="10"/>
    </row>
    <row r="7276" spans="3:4" x14ac:dyDescent="0.25">
      <c r="C7276" s="34"/>
      <c r="D7276" s="10"/>
    </row>
    <row r="7277" spans="3:4" x14ac:dyDescent="0.25">
      <c r="C7277" s="34"/>
      <c r="D7277" s="10"/>
    </row>
    <row r="7278" spans="3:4" x14ac:dyDescent="0.25">
      <c r="C7278" s="34"/>
      <c r="D7278" s="10"/>
    </row>
    <row r="7279" spans="3:4" x14ac:dyDescent="0.25">
      <c r="C7279" s="34"/>
      <c r="D7279" s="10"/>
    </row>
    <row r="7280" spans="3:4" x14ac:dyDescent="0.25">
      <c r="C7280" s="34"/>
      <c r="D7280" s="10"/>
    </row>
    <row r="7281" spans="3:4" x14ac:dyDescent="0.25">
      <c r="C7281" s="34"/>
      <c r="D7281" s="10"/>
    </row>
    <row r="7282" spans="3:4" x14ac:dyDescent="0.25">
      <c r="C7282" s="34"/>
      <c r="D7282" s="10"/>
    </row>
    <row r="7283" spans="3:4" x14ac:dyDescent="0.25">
      <c r="C7283" s="34"/>
      <c r="D7283" s="10"/>
    </row>
    <row r="7284" spans="3:4" x14ac:dyDescent="0.25">
      <c r="C7284" s="34"/>
      <c r="D7284" s="10"/>
    </row>
    <row r="7285" spans="3:4" x14ac:dyDescent="0.25">
      <c r="C7285" s="34"/>
      <c r="D7285" s="10"/>
    </row>
    <row r="7286" spans="3:4" x14ac:dyDescent="0.25">
      <c r="C7286" s="34"/>
      <c r="D7286" s="10"/>
    </row>
    <row r="7287" spans="3:4" x14ac:dyDescent="0.25">
      <c r="C7287" s="34"/>
      <c r="D7287" s="10"/>
    </row>
    <row r="7288" spans="3:4" x14ac:dyDescent="0.25">
      <c r="C7288" s="34"/>
      <c r="D7288" s="10"/>
    </row>
    <row r="7289" spans="3:4" x14ac:dyDescent="0.25">
      <c r="C7289" s="34"/>
      <c r="D7289" s="10"/>
    </row>
    <row r="7290" spans="3:4" x14ac:dyDescent="0.25">
      <c r="C7290" s="34"/>
      <c r="D7290" s="10"/>
    </row>
    <row r="7291" spans="3:4" x14ac:dyDescent="0.25">
      <c r="C7291" s="34"/>
      <c r="D7291" s="10"/>
    </row>
    <row r="7292" spans="3:4" x14ac:dyDescent="0.25">
      <c r="C7292" s="34"/>
      <c r="D7292" s="10"/>
    </row>
    <row r="7293" spans="3:4" x14ac:dyDescent="0.25">
      <c r="C7293" s="34"/>
      <c r="D7293" s="10"/>
    </row>
    <row r="7294" spans="3:4" x14ac:dyDescent="0.25">
      <c r="C7294" s="34"/>
      <c r="D7294" s="10"/>
    </row>
    <row r="7295" spans="3:4" x14ac:dyDescent="0.25">
      <c r="C7295" s="34"/>
      <c r="D7295" s="10"/>
    </row>
    <row r="7296" spans="3:4" x14ac:dyDescent="0.25">
      <c r="C7296" s="34"/>
      <c r="D7296" s="10"/>
    </row>
    <row r="7297" spans="3:4" x14ac:dyDescent="0.25">
      <c r="C7297" s="34"/>
      <c r="D7297" s="10"/>
    </row>
    <row r="7298" spans="3:4" x14ac:dyDescent="0.25">
      <c r="C7298" s="34"/>
      <c r="D7298" s="10"/>
    </row>
    <row r="7299" spans="3:4" x14ac:dyDescent="0.25">
      <c r="C7299" s="34"/>
      <c r="D7299" s="10"/>
    </row>
    <row r="7300" spans="3:4" x14ac:dyDescent="0.25">
      <c r="C7300" s="34"/>
      <c r="D7300" s="10"/>
    </row>
    <row r="7301" spans="3:4" x14ac:dyDescent="0.25">
      <c r="C7301" s="34"/>
      <c r="D7301" s="10"/>
    </row>
    <row r="7302" spans="3:4" x14ac:dyDescent="0.25">
      <c r="C7302" s="34"/>
      <c r="D7302" s="10"/>
    </row>
    <row r="7303" spans="3:4" x14ac:dyDescent="0.25">
      <c r="C7303" s="34"/>
      <c r="D7303" s="10"/>
    </row>
    <row r="7304" spans="3:4" x14ac:dyDescent="0.25">
      <c r="C7304" s="34"/>
      <c r="D7304" s="10"/>
    </row>
    <row r="7305" spans="3:4" x14ac:dyDescent="0.25">
      <c r="C7305" s="34"/>
      <c r="D7305" s="10"/>
    </row>
    <row r="7306" spans="3:4" x14ac:dyDescent="0.25">
      <c r="C7306" s="34"/>
      <c r="D7306" s="10"/>
    </row>
    <row r="7307" spans="3:4" x14ac:dyDescent="0.25">
      <c r="C7307" s="34"/>
      <c r="D7307" s="10"/>
    </row>
    <row r="7308" spans="3:4" x14ac:dyDescent="0.25">
      <c r="C7308" s="34"/>
      <c r="D7308" s="10"/>
    </row>
    <row r="7309" spans="3:4" x14ac:dyDescent="0.25">
      <c r="C7309" s="34"/>
      <c r="D7309" s="10"/>
    </row>
    <row r="7310" spans="3:4" x14ac:dyDescent="0.25">
      <c r="C7310" s="34"/>
      <c r="D7310" s="10"/>
    </row>
    <row r="7311" spans="3:4" x14ac:dyDescent="0.25">
      <c r="C7311" s="34"/>
      <c r="D7311" s="10"/>
    </row>
    <row r="7312" spans="3:4" x14ac:dyDescent="0.25">
      <c r="C7312" s="34"/>
      <c r="D7312" s="10"/>
    </row>
    <row r="7313" spans="3:4" x14ac:dyDescent="0.25">
      <c r="C7313" s="34"/>
      <c r="D7313" s="10"/>
    </row>
    <row r="7314" spans="3:4" x14ac:dyDescent="0.25">
      <c r="C7314" s="34"/>
      <c r="D7314" s="10"/>
    </row>
    <row r="7315" spans="3:4" x14ac:dyDescent="0.25">
      <c r="C7315" s="34"/>
      <c r="D7315" s="10"/>
    </row>
    <row r="7316" spans="3:4" x14ac:dyDescent="0.25">
      <c r="C7316" s="34"/>
      <c r="D7316" s="10"/>
    </row>
    <row r="7317" spans="3:4" x14ac:dyDescent="0.25">
      <c r="C7317" s="34"/>
      <c r="D7317" s="10"/>
    </row>
    <row r="7318" spans="3:4" x14ac:dyDescent="0.25">
      <c r="C7318" s="34"/>
      <c r="D7318" s="10"/>
    </row>
    <row r="7319" spans="3:4" x14ac:dyDescent="0.25">
      <c r="C7319" s="34"/>
      <c r="D7319" s="10"/>
    </row>
    <row r="7320" spans="3:4" x14ac:dyDescent="0.25">
      <c r="C7320" s="34"/>
      <c r="D7320" s="10"/>
    </row>
    <row r="7321" spans="3:4" x14ac:dyDescent="0.25">
      <c r="C7321" s="34"/>
      <c r="D7321" s="10"/>
    </row>
    <row r="7322" spans="3:4" x14ac:dyDescent="0.25">
      <c r="C7322" s="34"/>
      <c r="D7322" s="10"/>
    </row>
    <row r="7323" spans="3:4" x14ac:dyDescent="0.25">
      <c r="C7323" s="34"/>
      <c r="D7323" s="10"/>
    </row>
    <row r="7324" spans="3:4" x14ac:dyDescent="0.25">
      <c r="C7324" s="34"/>
      <c r="D7324" s="10"/>
    </row>
    <row r="7325" spans="3:4" x14ac:dyDescent="0.25">
      <c r="C7325" s="34"/>
      <c r="D7325" s="10"/>
    </row>
    <row r="7326" spans="3:4" x14ac:dyDescent="0.25">
      <c r="C7326" s="34"/>
      <c r="D7326" s="10"/>
    </row>
    <row r="7327" spans="3:4" x14ac:dyDescent="0.25">
      <c r="C7327" s="34"/>
      <c r="D7327" s="10"/>
    </row>
    <row r="7328" spans="3:4" x14ac:dyDescent="0.25">
      <c r="C7328" s="34"/>
      <c r="D7328" s="10"/>
    </row>
    <row r="7329" spans="3:4" x14ac:dyDescent="0.25">
      <c r="C7329" s="34"/>
      <c r="D7329" s="10"/>
    </row>
    <row r="7330" spans="3:4" x14ac:dyDescent="0.25">
      <c r="C7330" s="34"/>
      <c r="D7330" s="10"/>
    </row>
    <row r="7331" spans="3:4" x14ac:dyDescent="0.25">
      <c r="C7331" s="34"/>
      <c r="D7331" s="10"/>
    </row>
    <row r="7332" spans="3:4" x14ac:dyDescent="0.25">
      <c r="C7332" s="34"/>
      <c r="D7332" s="10"/>
    </row>
    <row r="7333" spans="3:4" x14ac:dyDescent="0.25">
      <c r="C7333" s="34"/>
      <c r="D7333" s="10"/>
    </row>
    <row r="7334" spans="3:4" x14ac:dyDescent="0.25">
      <c r="C7334" s="34"/>
      <c r="D7334" s="10"/>
    </row>
    <row r="7335" spans="3:4" x14ac:dyDescent="0.25">
      <c r="C7335" s="34"/>
      <c r="D7335" s="10"/>
    </row>
    <row r="7336" spans="3:4" x14ac:dyDescent="0.25">
      <c r="C7336" s="34"/>
      <c r="D7336" s="10"/>
    </row>
    <row r="7337" spans="3:4" x14ac:dyDescent="0.25">
      <c r="C7337" s="34"/>
      <c r="D7337" s="10"/>
    </row>
    <row r="7338" spans="3:4" x14ac:dyDescent="0.25">
      <c r="C7338" s="34"/>
      <c r="D7338" s="10"/>
    </row>
    <row r="7339" spans="3:4" x14ac:dyDescent="0.25">
      <c r="C7339" s="34"/>
      <c r="D7339" s="10"/>
    </row>
    <row r="7340" spans="3:4" x14ac:dyDescent="0.25">
      <c r="C7340" s="34"/>
      <c r="D7340" s="10"/>
    </row>
    <row r="7341" spans="3:4" x14ac:dyDescent="0.25">
      <c r="C7341" s="34"/>
      <c r="D7341" s="10"/>
    </row>
    <row r="7342" spans="3:4" x14ac:dyDescent="0.25">
      <c r="C7342" s="34"/>
      <c r="D7342" s="10"/>
    </row>
    <row r="7343" spans="3:4" x14ac:dyDescent="0.25">
      <c r="C7343" s="34"/>
      <c r="D7343" s="10"/>
    </row>
    <row r="7344" spans="3:4" x14ac:dyDescent="0.25">
      <c r="C7344" s="34"/>
      <c r="D7344" s="10"/>
    </row>
    <row r="7345" spans="3:4" x14ac:dyDescent="0.25">
      <c r="C7345" s="34"/>
      <c r="D7345" s="10"/>
    </row>
    <row r="7346" spans="3:4" x14ac:dyDescent="0.25">
      <c r="C7346" s="34"/>
      <c r="D7346" s="10"/>
    </row>
    <row r="7347" spans="3:4" x14ac:dyDescent="0.25">
      <c r="C7347" s="34"/>
      <c r="D7347" s="10"/>
    </row>
    <row r="7348" spans="3:4" x14ac:dyDescent="0.25">
      <c r="C7348" s="34"/>
      <c r="D7348" s="10"/>
    </row>
    <row r="7349" spans="3:4" x14ac:dyDescent="0.25">
      <c r="C7349" s="34"/>
      <c r="D7349" s="10"/>
    </row>
    <row r="7350" spans="3:4" x14ac:dyDescent="0.25">
      <c r="C7350" s="34"/>
      <c r="D7350" s="10"/>
    </row>
    <row r="7351" spans="3:4" x14ac:dyDescent="0.25">
      <c r="C7351" s="34"/>
      <c r="D7351" s="10"/>
    </row>
    <row r="7352" spans="3:4" x14ac:dyDescent="0.25">
      <c r="C7352" s="34"/>
      <c r="D7352" s="10"/>
    </row>
    <row r="7353" spans="3:4" x14ac:dyDescent="0.25">
      <c r="C7353" s="34"/>
      <c r="D7353" s="10"/>
    </row>
    <row r="7354" spans="3:4" x14ac:dyDescent="0.25">
      <c r="C7354" s="34"/>
      <c r="D7354" s="10"/>
    </row>
    <row r="7355" spans="3:4" x14ac:dyDescent="0.25">
      <c r="C7355" s="34"/>
      <c r="D7355" s="10"/>
    </row>
    <row r="7356" spans="3:4" x14ac:dyDescent="0.25">
      <c r="C7356" s="34"/>
      <c r="D7356" s="10"/>
    </row>
    <row r="7357" spans="3:4" x14ac:dyDescent="0.25">
      <c r="C7357" s="34"/>
      <c r="D7357" s="10"/>
    </row>
    <row r="7358" spans="3:4" x14ac:dyDescent="0.25">
      <c r="C7358" s="34"/>
      <c r="D7358" s="10"/>
    </row>
    <row r="7359" spans="3:4" x14ac:dyDescent="0.25">
      <c r="C7359" s="34"/>
      <c r="D7359" s="10"/>
    </row>
    <row r="7360" spans="3:4" x14ac:dyDescent="0.25">
      <c r="C7360" s="34"/>
      <c r="D7360" s="10"/>
    </row>
    <row r="7361" spans="3:4" x14ac:dyDescent="0.25">
      <c r="C7361" s="34"/>
      <c r="D7361" s="10"/>
    </row>
    <row r="7362" spans="3:4" x14ac:dyDescent="0.25">
      <c r="C7362" s="34"/>
      <c r="D7362" s="10"/>
    </row>
    <row r="7363" spans="3:4" x14ac:dyDescent="0.25">
      <c r="C7363" s="34"/>
      <c r="D7363" s="10"/>
    </row>
    <row r="7364" spans="3:4" x14ac:dyDescent="0.25">
      <c r="C7364" s="34"/>
      <c r="D7364" s="10"/>
    </row>
    <row r="7365" spans="3:4" x14ac:dyDescent="0.25">
      <c r="C7365" s="34"/>
      <c r="D7365" s="10"/>
    </row>
    <row r="7366" spans="3:4" x14ac:dyDescent="0.25">
      <c r="C7366" s="34"/>
      <c r="D7366" s="10"/>
    </row>
    <row r="7367" spans="3:4" x14ac:dyDescent="0.25">
      <c r="C7367" s="34"/>
      <c r="D7367" s="10"/>
    </row>
    <row r="7368" spans="3:4" x14ac:dyDescent="0.25">
      <c r="C7368" s="34"/>
      <c r="D7368" s="10"/>
    </row>
    <row r="7369" spans="3:4" x14ac:dyDescent="0.25">
      <c r="C7369" s="34"/>
      <c r="D7369" s="10"/>
    </row>
    <row r="7370" spans="3:4" x14ac:dyDescent="0.25">
      <c r="C7370" s="34"/>
      <c r="D7370" s="10"/>
    </row>
    <row r="7371" spans="3:4" x14ac:dyDescent="0.25">
      <c r="C7371" s="34"/>
      <c r="D7371" s="10"/>
    </row>
    <row r="7372" spans="3:4" x14ac:dyDescent="0.25">
      <c r="C7372" s="34"/>
      <c r="D7372" s="10"/>
    </row>
    <row r="7373" spans="3:4" x14ac:dyDescent="0.25">
      <c r="C7373" s="34"/>
      <c r="D7373" s="10"/>
    </row>
    <row r="7374" spans="3:4" x14ac:dyDescent="0.25">
      <c r="C7374" s="34"/>
      <c r="D7374" s="10"/>
    </row>
    <row r="7375" spans="3:4" x14ac:dyDescent="0.25">
      <c r="C7375" s="34"/>
      <c r="D7375" s="10"/>
    </row>
    <row r="7376" spans="3:4" x14ac:dyDescent="0.25">
      <c r="C7376" s="34"/>
      <c r="D7376" s="10"/>
    </row>
    <row r="7377" spans="3:4" x14ac:dyDescent="0.25">
      <c r="C7377" s="34"/>
      <c r="D7377" s="10"/>
    </row>
    <row r="7378" spans="3:4" x14ac:dyDescent="0.25">
      <c r="C7378" s="34"/>
      <c r="D7378" s="10"/>
    </row>
    <row r="7379" spans="3:4" x14ac:dyDescent="0.25">
      <c r="C7379" s="34"/>
      <c r="D7379" s="10"/>
    </row>
    <row r="7380" spans="3:4" x14ac:dyDescent="0.25">
      <c r="C7380" s="34"/>
      <c r="D7380" s="10"/>
    </row>
    <row r="7381" spans="3:4" x14ac:dyDescent="0.25">
      <c r="C7381" s="34"/>
      <c r="D7381" s="10"/>
    </row>
    <row r="7382" spans="3:4" x14ac:dyDescent="0.25">
      <c r="C7382" s="34"/>
      <c r="D7382" s="10"/>
    </row>
    <row r="7383" spans="3:4" x14ac:dyDescent="0.25">
      <c r="C7383" s="34"/>
      <c r="D7383" s="10"/>
    </row>
    <row r="7384" spans="3:4" x14ac:dyDescent="0.25">
      <c r="C7384" s="34"/>
      <c r="D7384" s="10"/>
    </row>
    <row r="7385" spans="3:4" x14ac:dyDescent="0.25">
      <c r="C7385" s="34"/>
      <c r="D7385" s="10"/>
    </row>
    <row r="7386" spans="3:4" x14ac:dyDescent="0.25">
      <c r="C7386" s="34"/>
      <c r="D7386" s="10"/>
    </row>
    <row r="7387" spans="3:4" x14ac:dyDescent="0.25">
      <c r="C7387" s="34"/>
      <c r="D7387" s="10"/>
    </row>
    <row r="7388" spans="3:4" x14ac:dyDescent="0.25">
      <c r="C7388" s="34"/>
      <c r="D7388" s="10"/>
    </row>
    <row r="7389" spans="3:4" x14ac:dyDescent="0.25">
      <c r="C7389" s="34"/>
      <c r="D7389" s="10"/>
    </row>
    <row r="7390" spans="3:4" x14ac:dyDescent="0.25">
      <c r="C7390" s="34"/>
      <c r="D7390" s="10"/>
    </row>
    <row r="7391" spans="3:4" x14ac:dyDescent="0.25">
      <c r="C7391" s="34"/>
      <c r="D7391" s="10"/>
    </row>
    <row r="7392" spans="3:4" x14ac:dyDescent="0.25">
      <c r="C7392" s="34"/>
      <c r="D7392" s="10"/>
    </row>
    <row r="7393" spans="3:4" x14ac:dyDescent="0.25">
      <c r="C7393" s="34"/>
      <c r="D7393" s="10"/>
    </row>
    <row r="7394" spans="3:4" x14ac:dyDescent="0.25">
      <c r="C7394" s="34"/>
      <c r="D7394" s="10"/>
    </row>
    <row r="7395" spans="3:4" x14ac:dyDescent="0.25">
      <c r="C7395" s="34"/>
      <c r="D7395" s="10"/>
    </row>
    <row r="7396" spans="3:4" x14ac:dyDescent="0.25">
      <c r="C7396" s="34"/>
      <c r="D7396" s="10"/>
    </row>
    <row r="7397" spans="3:4" x14ac:dyDescent="0.25">
      <c r="C7397" s="34"/>
      <c r="D7397" s="10"/>
    </row>
    <row r="7398" spans="3:4" x14ac:dyDescent="0.25">
      <c r="C7398" s="34"/>
      <c r="D7398" s="10"/>
    </row>
    <row r="7399" spans="3:4" x14ac:dyDescent="0.25">
      <c r="C7399" s="34"/>
      <c r="D7399" s="10"/>
    </row>
    <row r="7400" spans="3:4" x14ac:dyDescent="0.25">
      <c r="C7400" s="34"/>
      <c r="D7400" s="10"/>
    </row>
    <row r="7401" spans="3:4" x14ac:dyDescent="0.25">
      <c r="C7401" s="34"/>
      <c r="D7401" s="10"/>
    </row>
    <row r="7402" spans="3:4" x14ac:dyDescent="0.25">
      <c r="C7402" s="34"/>
      <c r="D7402" s="10"/>
    </row>
    <row r="7403" spans="3:4" x14ac:dyDescent="0.25">
      <c r="C7403" s="34"/>
      <c r="D7403" s="10"/>
    </row>
    <row r="7404" spans="3:4" x14ac:dyDescent="0.25">
      <c r="C7404" s="34"/>
      <c r="D7404" s="10"/>
    </row>
    <row r="7405" spans="3:4" x14ac:dyDescent="0.25">
      <c r="C7405" s="34"/>
      <c r="D7405" s="10"/>
    </row>
    <row r="7406" spans="3:4" x14ac:dyDescent="0.25">
      <c r="C7406" s="34"/>
      <c r="D7406" s="10"/>
    </row>
    <row r="7407" spans="3:4" x14ac:dyDescent="0.25">
      <c r="C7407" s="34"/>
      <c r="D7407" s="10"/>
    </row>
    <row r="7408" spans="3:4" x14ac:dyDescent="0.25">
      <c r="C7408" s="34"/>
      <c r="D7408" s="10"/>
    </row>
    <row r="7409" spans="3:4" x14ac:dyDescent="0.25">
      <c r="C7409" s="34"/>
      <c r="D7409" s="10"/>
    </row>
    <row r="7410" spans="3:4" x14ac:dyDescent="0.25">
      <c r="C7410" s="34"/>
      <c r="D7410" s="10"/>
    </row>
    <row r="7411" spans="3:4" x14ac:dyDescent="0.25">
      <c r="C7411" s="34"/>
      <c r="D7411" s="10"/>
    </row>
    <row r="7412" spans="3:4" x14ac:dyDescent="0.25">
      <c r="C7412" s="34"/>
      <c r="D7412" s="10"/>
    </row>
    <row r="7413" spans="3:4" x14ac:dyDescent="0.25">
      <c r="C7413" s="34"/>
      <c r="D7413" s="10"/>
    </row>
    <row r="7414" spans="3:4" x14ac:dyDescent="0.25">
      <c r="C7414" s="34"/>
      <c r="D7414" s="10"/>
    </row>
    <row r="7415" spans="3:4" x14ac:dyDescent="0.25">
      <c r="C7415" s="34"/>
      <c r="D7415" s="10"/>
    </row>
    <row r="7416" spans="3:4" x14ac:dyDescent="0.25">
      <c r="C7416" s="34"/>
      <c r="D7416" s="10"/>
    </row>
    <row r="7417" spans="3:4" x14ac:dyDescent="0.25">
      <c r="C7417" s="34"/>
      <c r="D7417" s="10"/>
    </row>
    <row r="7418" spans="3:4" x14ac:dyDescent="0.25">
      <c r="C7418" s="34"/>
      <c r="D7418" s="10"/>
    </row>
    <row r="7419" spans="3:4" x14ac:dyDescent="0.25">
      <c r="C7419" s="34"/>
      <c r="D7419" s="10"/>
    </row>
    <row r="7420" spans="3:4" x14ac:dyDescent="0.25">
      <c r="C7420" s="34"/>
      <c r="D7420" s="10"/>
    </row>
    <row r="7421" spans="3:4" x14ac:dyDescent="0.25">
      <c r="C7421" s="34"/>
      <c r="D7421" s="10"/>
    </row>
    <row r="7422" spans="3:4" x14ac:dyDescent="0.25">
      <c r="C7422" s="34"/>
      <c r="D7422" s="10"/>
    </row>
    <row r="7423" spans="3:4" x14ac:dyDescent="0.25">
      <c r="C7423" s="34"/>
      <c r="D7423" s="10"/>
    </row>
    <row r="7424" spans="3:4" x14ac:dyDescent="0.25">
      <c r="C7424" s="34"/>
      <c r="D7424" s="10"/>
    </row>
    <row r="7425" spans="3:4" x14ac:dyDescent="0.25">
      <c r="C7425" s="34"/>
      <c r="D7425" s="10"/>
    </row>
    <row r="7426" spans="3:4" x14ac:dyDescent="0.25">
      <c r="C7426" s="34"/>
      <c r="D7426" s="10"/>
    </row>
    <row r="7427" spans="3:4" x14ac:dyDescent="0.25">
      <c r="C7427" s="34"/>
      <c r="D7427" s="10"/>
    </row>
    <row r="7428" spans="3:4" x14ac:dyDescent="0.25">
      <c r="C7428" s="34"/>
      <c r="D7428" s="10"/>
    </row>
    <row r="7429" spans="3:4" x14ac:dyDescent="0.25">
      <c r="C7429" s="34"/>
      <c r="D7429" s="10"/>
    </row>
    <row r="7430" spans="3:4" x14ac:dyDescent="0.25">
      <c r="C7430" s="34"/>
      <c r="D7430" s="10"/>
    </row>
    <row r="7431" spans="3:4" x14ac:dyDescent="0.25">
      <c r="C7431" s="34"/>
      <c r="D7431" s="10"/>
    </row>
    <row r="7432" spans="3:4" x14ac:dyDescent="0.25">
      <c r="C7432" s="34"/>
      <c r="D7432" s="10"/>
    </row>
    <row r="7433" spans="3:4" x14ac:dyDescent="0.25">
      <c r="C7433" s="34"/>
      <c r="D7433" s="10"/>
    </row>
    <row r="7434" spans="3:4" x14ac:dyDescent="0.25">
      <c r="C7434" s="34"/>
      <c r="D7434" s="10"/>
    </row>
    <row r="7435" spans="3:4" x14ac:dyDescent="0.25">
      <c r="C7435" s="34"/>
      <c r="D7435" s="10"/>
    </row>
    <row r="7436" spans="3:4" x14ac:dyDescent="0.25">
      <c r="C7436" s="34"/>
      <c r="D7436" s="10"/>
    </row>
    <row r="7437" spans="3:4" x14ac:dyDescent="0.25">
      <c r="C7437" s="34"/>
      <c r="D7437" s="10"/>
    </row>
    <row r="7438" spans="3:4" x14ac:dyDescent="0.25">
      <c r="C7438" s="34"/>
      <c r="D7438" s="10"/>
    </row>
    <row r="7439" spans="3:4" x14ac:dyDescent="0.25">
      <c r="C7439" s="34"/>
      <c r="D7439" s="10"/>
    </row>
    <row r="7440" spans="3:4" x14ac:dyDescent="0.25">
      <c r="C7440" s="34"/>
      <c r="D7440" s="10"/>
    </row>
    <row r="7441" spans="3:4" x14ac:dyDescent="0.25">
      <c r="C7441" s="34"/>
      <c r="D7441" s="10"/>
    </row>
    <row r="7442" spans="3:4" x14ac:dyDescent="0.25">
      <c r="C7442" s="34"/>
      <c r="D7442" s="10"/>
    </row>
    <row r="7443" spans="3:4" x14ac:dyDescent="0.25">
      <c r="C7443" s="34"/>
      <c r="D7443" s="10"/>
    </row>
    <row r="7444" spans="3:4" x14ac:dyDescent="0.25">
      <c r="C7444" s="34"/>
      <c r="D7444" s="10"/>
    </row>
    <row r="7445" spans="3:4" x14ac:dyDescent="0.25">
      <c r="C7445" s="34"/>
      <c r="D7445" s="10"/>
    </row>
    <row r="7446" spans="3:4" x14ac:dyDescent="0.25">
      <c r="C7446" s="34"/>
      <c r="D7446" s="10"/>
    </row>
    <row r="7447" spans="3:4" x14ac:dyDescent="0.25">
      <c r="C7447" s="34"/>
      <c r="D7447" s="10"/>
    </row>
    <row r="7448" spans="3:4" x14ac:dyDescent="0.25">
      <c r="C7448" s="34"/>
      <c r="D7448" s="10"/>
    </row>
    <row r="7449" spans="3:4" x14ac:dyDescent="0.25">
      <c r="C7449" s="34"/>
      <c r="D7449" s="10"/>
    </row>
    <row r="7450" spans="3:4" x14ac:dyDescent="0.25">
      <c r="C7450" s="34"/>
      <c r="D7450" s="10"/>
    </row>
    <row r="7451" spans="3:4" x14ac:dyDescent="0.25">
      <c r="C7451" s="34"/>
      <c r="D7451" s="10"/>
    </row>
    <row r="7452" spans="3:4" x14ac:dyDescent="0.25">
      <c r="C7452" s="34"/>
      <c r="D7452" s="10"/>
    </row>
    <row r="7453" spans="3:4" x14ac:dyDescent="0.25">
      <c r="C7453" s="34"/>
      <c r="D7453" s="10"/>
    </row>
    <row r="7454" spans="3:4" x14ac:dyDescent="0.25">
      <c r="C7454" s="34"/>
      <c r="D7454" s="10"/>
    </row>
    <row r="7455" spans="3:4" x14ac:dyDescent="0.25">
      <c r="C7455" s="34"/>
      <c r="D7455" s="10"/>
    </row>
    <row r="7456" spans="3:4" x14ac:dyDescent="0.25">
      <c r="C7456" s="34"/>
      <c r="D7456" s="10"/>
    </row>
    <row r="7457" spans="3:4" x14ac:dyDescent="0.25">
      <c r="C7457" s="34"/>
      <c r="D7457" s="10"/>
    </row>
    <row r="7458" spans="3:4" x14ac:dyDescent="0.25">
      <c r="C7458" s="34"/>
      <c r="D7458" s="10"/>
    </row>
    <row r="7459" spans="3:4" x14ac:dyDescent="0.25">
      <c r="C7459" s="34"/>
      <c r="D7459" s="10"/>
    </row>
    <row r="7460" spans="3:4" x14ac:dyDescent="0.25">
      <c r="C7460" s="34"/>
      <c r="D7460" s="10"/>
    </row>
    <row r="7461" spans="3:4" x14ac:dyDescent="0.25">
      <c r="C7461" s="34"/>
      <c r="D7461" s="10"/>
    </row>
    <row r="7462" spans="3:4" x14ac:dyDescent="0.25">
      <c r="C7462" s="34"/>
      <c r="D7462" s="10"/>
    </row>
    <row r="7463" spans="3:4" x14ac:dyDescent="0.25">
      <c r="C7463" s="34"/>
      <c r="D7463" s="10"/>
    </row>
    <row r="7464" spans="3:4" x14ac:dyDescent="0.25">
      <c r="C7464" s="34"/>
      <c r="D7464" s="10"/>
    </row>
    <row r="7465" spans="3:4" x14ac:dyDescent="0.25">
      <c r="C7465" s="34"/>
      <c r="D7465" s="10"/>
    </row>
    <row r="7466" spans="3:4" x14ac:dyDescent="0.25">
      <c r="C7466" s="34"/>
      <c r="D7466" s="10"/>
    </row>
    <row r="7467" spans="3:4" x14ac:dyDescent="0.25">
      <c r="C7467" s="34"/>
      <c r="D7467" s="10"/>
    </row>
    <row r="7468" spans="3:4" x14ac:dyDescent="0.25">
      <c r="C7468" s="34"/>
      <c r="D7468" s="10"/>
    </row>
    <row r="7469" spans="3:4" x14ac:dyDescent="0.25">
      <c r="C7469" s="34"/>
      <c r="D7469" s="10"/>
    </row>
    <row r="7470" spans="3:4" x14ac:dyDescent="0.25">
      <c r="C7470" s="34"/>
      <c r="D7470" s="10"/>
    </row>
    <row r="7471" spans="3:4" x14ac:dyDescent="0.25">
      <c r="C7471" s="34"/>
      <c r="D7471" s="10"/>
    </row>
    <row r="7472" spans="3:4" x14ac:dyDescent="0.25">
      <c r="C7472" s="34"/>
      <c r="D7472" s="10"/>
    </row>
    <row r="7473" spans="3:4" x14ac:dyDescent="0.25">
      <c r="C7473" s="34"/>
      <c r="D7473" s="10"/>
    </row>
    <row r="7474" spans="3:4" x14ac:dyDescent="0.25">
      <c r="C7474" s="34"/>
      <c r="D7474" s="10"/>
    </row>
    <row r="7475" spans="3:4" x14ac:dyDescent="0.25">
      <c r="C7475" s="34"/>
      <c r="D7475" s="10"/>
    </row>
    <row r="7476" spans="3:4" x14ac:dyDescent="0.25">
      <c r="C7476" s="34"/>
      <c r="D7476" s="10"/>
    </row>
    <row r="7477" spans="3:4" x14ac:dyDescent="0.25">
      <c r="C7477" s="34"/>
      <c r="D7477" s="10"/>
    </row>
    <row r="7478" spans="3:4" x14ac:dyDescent="0.25">
      <c r="C7478" s="34"/>
      <c r="D7478" s="10"/>
    </row>
    <row r="7479" spans="3:4" x14ac:dyDescent="0.25">
      <c r="C7479" s="34"/>
      <c r="D7479" s="10"/>
    </row>
    <row r="7480" spans="3:4" x14ac:dyDescent="0.25">
      <c r="C7480" s="34"/>
      <c r="D7480" s="10"/>
    </row>
    <row r="7481" spans="3:4" x14ac:dyDescent="0.25">
      <c r="C7481" s="34"/>
      <c r="D7481" s="10"/>
    </row>
    <row r="7482" spans="3:4" x14ac:dyDescent="0.25">
      <c r="C7482" s="34"/>
      <c r="D7482" s="10"/>
    </row>
    <row r="7483" spans="3:4" x14ac:dyDescent="0.25">
      <c r="C7483" s="34"/>
      <c r="D7483" s="10"/>
    </row>
    <row r="7484" spans="3:4" x14ac:dyDescent="0.25">
      <c r="C7484" s="34"/>
      <c r="D7484" s="10"/>
    </row>
    <row r="7485" spans="3:4" x14ac:dyDescent="0.25">
      <c r="C7485" s="34"/>
      <c r="D7485" s="10"/>
    </row>
    <row r="7486" spans="3:4" x14ac:dyDescent="0.25">
      <c r="C7486" s="34"/>
      <c r="D7486" s="10"/>
    </row>
    <row r="7487" spans="3:4" x14ac:dyDescent="0.25">
      <c r="C7487" s="34"/>
      <c r="D7487" s="10"/>
    </row>
    <row r="7488" spans="3:4" x14ac:dyDescent="0.25">
      <c r="C7488" s="34"/>
      <c r="D7488" s="10"/>
    </row>
    <row r="7489" spans="3:4" x14ac:dyDescent="0.25">
      <c r="C7489" s="34"/>
      <c r="D7489" s="10"/>
    </row>
    <row r="7490" spans="3:4" x14ac:dyDescent="0.25">
      <c r="C7490" s="34"/>
      <c r="D7490" s="10"/>
    </row>
    <row r="7491" spans="3:4" x14ac:dyDescent="0.25">
      <c r="C7491" s="34"/>
      <c r="D7491" s="10"/>
    </row>
    <row r="7492" spans="3:4" x14ac:dyDescent="0.25">
      <c r="C7492" s="34"/>
      <c r="D7492" s="10"/>
    </row>
    <row r="7493" spans="3:4" x14ac:dyDescent="0.25">
      <c r="C7493" s="34"/>
      <c r="D7493" s="10"/>
    </row>
    <row r="7494" spans="3:4" x14ac:dyDescent="0.25">
      <c r="C7494" s="34"/>
      <c r="D7494" s="10"/>
    </row>
    <row r="7495" spans="3:4" x14ac:dyDescent="0.25">
      <c r="C7495" s="34"/>
      <c r="D7495" s="10"/>
    </row>
    <row r="7496" spans="3:4" x14ac:dyDescent="0.25">
      <c r="C7496" s="34"/>
      <c r="D7496" s="10"/>
    </row>
    <row r="7497" spans="3:4" x14ac:dyDescent="0.25">
      <c r="C7497" s="34"/>
      <c r="D7497" s="10"/>
    </row>
    <row r="7498" spans="3:4" x14ac:dyDescent="0.25">
      <c r="C7498" s="34"/>
      <c r="D7498" s="10"/>
    </row>
    <row r="7499" spans="3:4" x14ac:dyDescent="0.25">
      <c r="C7499" s="34"/>
      <c r="D7499" s="10"/>
    </row>
    <row r="7500" spans="3:4" x14ac:dyDescent="0.25">
      <c r="C7500" s="34"/>
      <c r="D7500" s="10"/>
    </row>
    <row r="7501" spans="3:4" x14ac:dyDescent="0.25">
      <c r="C7501" s="34"/>
      <c r="D7501" s="10"/>
    </row>
    <row r="7502" spans="3:4" x14ac:dyDescent="0.25">
      <c r="C7502" s="34"/>
      <c r="D7502" s="10"/>
    </row>
    <row r="7503" spans="3:4" x14ac:dyDescent="0.25">
      <c r="C7503" s="34"/>
      <c r="D7503" s="10"/>
    </row>
    <row r="7504" spans="3:4" x14ac:dyDescent="0.25">
      <c r="C7504" s="34"/>
      <c r="D7504" s="10"/>
    </row>
    <row r="7505" spans="3:4" x14ac:dyDescent="0.25">
      <c r="C7505" s="34"/>
      <c r="D7505" s="10"/>
    </row>
    <row r="7506" spans="3:4" x14ac:dyDescent="0.25">
      <c r="C7506" s="34"/>
      <c r="D7506" s="10"/>
    </row>
    <row r="7507" spans="3:4" x14ac:dyDescent="0.25">
      <c r="C7507" s="34"/>
      <c r="D7507" s="10"/>
    </row>
    <row r="7508" spans="3:4" x14ac:dyDescent="0.25">
      <c r="C7508" s="34"/>
      <c r="D7508" s="10"/>
    </row>
    <row r="7509" spans="3:4" x14ac:dyDescent="0.25">
      <c r="C7509" s="34"/>
      <c r="D7509" s="10"/>
    </row>
    <row r="7510" spans="3:4" x14ac:dyDescent="0.25">
      <c r="C7510" s="34"/>
      <c r="D7510" s="10"/>
    </row>
    <row r="7511" spans="3:4" x14ac:dyDescent="0.25">
      <c r="C7511" s="34"/>
      <c r="D7511" s="10"/>
    </row>
    <row r="7512" spans="3:4" x14ac:dyDescent="0.25">
      <c r="C7512" s="34"/>
      <c r="D7512" s="10"/>
    </row>
    <row r="7513" spans="3:4" x14ac:dyDescent="0.25">
      <c r="C7513" s="34"/>
      <c r="D7513" s="10"/>
    </row>
    <row r="7514" spans="3:4" x14ac:dyDescent="0.25">
      <c r="C7514" s="34"/>
      <c r="D7514" s="10"/>
    </row>
    <row r="7515" spans="3:4" x14ac:dyDescent="0.25">
      <c r="C7515" s="34"/>
      <c r="D7515" s="10"/>
    </row>
    <row r="7516" spans="3:4" x14ac:dyDescent="0.25">
      <c r="C7516" s="34"/>
      <c r="D7516" s="10"/>
    </row>
    <row r="7517" spans="3:4" x14ac:dyDescent="0.25">
      <c r="C7517" s="34"/>
      <c r="D7517" s="10"/>
    </row>
    <row r="7518" spans="3:4" x14ac:dyDescent="0.25">
      <c r="C7518" s="34"/>
      <c r="D7518" s="10"/>
    </row>
    <row r="7519" spans="3:4" x14ac:dyDescent="0.25">
      <c r="C7519" s="34"/>
      <c r="D7519" s="10"/>
    </row>
    <row r="7520" spans="3:4" x14ac:dyDescent="0.25">
      <c r="C7520" s="34"/>
      <c r="D7520" s="10"/>
    </row>
    <row r="7521" spans="3:4" x14ac:dyDescent="0.25">
      <c r="C7521" s="34"/>
      <c r="D7521" s="10"/>
    </row>
    <row r="7522" spans="3:4" x14ac:dyDescent="0.25">
      <c r="C7522" s="34"/>
      <c r="D7522" s="10"/>
    </row>
    <row r="7523" spans="3:4" x14ac:dyDescent="0.25">
      <c r="C7523" s="34"/>
      <c r="D7523" s="10"/>
    </row>
    <row r="7524" spans="3:4" x14ac:dyDescent="0.25">
      <c r="C7524" s="34"/>
      <c r="D7524" s="10"/>
    </row>
    <row r="7525" spans="3:4" x14ac:dyDescent="0.25">
      <c r="C7525" s="34"/>
      <c r="D7525" s="10"/>
    </row>
    <row r="7526" spans="3:4" x14ac:dyDescent="0.25">
      <c r="C7526" s="34"/>
      <c r="D7526" s="10"/>
    </row>
    <row r="7527" spans="3:4" x14ac:dyDescent="0.25">
      <c r="C7527" s="34"/>
      <c r="D7527" s="10"/>
    </row>
    <row r="7528" spans="3:4" x14ac:dyDescent="0.25">
      <c r="C7528" s="34"/>
      <c r="D7528" s="10"/>
    </row>
    <row r="7529" spans="3:4" x14ac:dyDescent="0.25">
      <c r="C7529" s="34"/>
      <c r="D7529" s="10"/>
    </row>
    <row r="7530" spans="3:4" x14ac:dyDescent="0.25">
      <c r="C7530" s="34"/>
      <c r="D7530" s="10"/>
    </row>
    <row r="7531" spans="3:4" x14ac:dyDescent="0.25">
      <c r="C7531" s="34"/>
      <c r="D7531" s="10"/>
    </row>
    <row r="7532" spans="3:4" x14ac:dyDescent="0.25">
      <c r="C7532" s="34"/>
      <c r="D7532" s="10"/>
    </row>
    <row r="7533" spans="3:4" x14ac:dyDescent="0.25">
      <c r="C7533" s="34"/>
      <c r="D7533" s="10"/>
    </row>
    <row r="7534" spans="3:4" x14ac:dyDescent="0.25">
      <c r="C7534" s="34"/>
      <c r="D7534" s="10"/>
    </row>
    <row r="7535" spans="3:4" x14ac:dyDescent="0.25">
      <c r="C7535" s="34"/>
      <c r="D7535" s="10"/>
    </row>
    <row r="7536" spans="3:4" x14ac:dyDescent="0.25">
      <c r="C7536" s="34"/>
      <c r="D7536" s="10"/>
    </row>
    <row r="7537" spans="3:4" x14ac:dyDescent="0.25">
      <c r="C7537" s="34"/>
      <c r="D7537" s="10"/>
    </row>
    <row r="7538" spans="3:4" x14ac:dyDescent="0.25">
      <c r="C7538" s="34"/>
      <c r="D7538" s="10"/>
    </row>
    <row r="7539" spans="3:4" x14ac:dyDescent="0.25">
      <c r="C7539" s="34"/>
      <c r="D7539" s="10"/>
    </row>
    <row r="7540" spans="3:4" x14ac:dyDescent="0.25">
      <c r="C7540" s="34"/>
      <c r="D7540" s="10"/>
    </row>
    <row r="7541" spans="3:4" x14ac:dyDescent="0.25">
      <c r="C7541" s="34"/>
      <c r="D7541" s="10"/>
    </row>
    <row r="7542" spans="3:4" x14ac:dyDescent="0.25">
      <c r="C7542" s="34"/>
      <c r="D7542" s="10"/>
    </row>
    <row r="7543" spans="3:4" x14ac:dyDescent="0.25">
      <c r="C7543" s="34"/>
      <c r="D7543" s="10"/>
    </row>
    <row r="7544" spans="3:4" x14ac:dyDescent="0.25">
      <c r="C7544" s="34"/>
      <c r="D7544" s="10"/>
    </row>
    <row r="7545" spans="3:4" x14ac:dyDescent="0.25">
      <c r="C7545" s="34"/>
      <c r="D7545" s="10"/>
    </row>
    <row r="7546" spans="3:4" x14ac:dyDescent="0.25">
      <c r="C7546" s="34"/>
      <c r="D7546" s="10"/>
    </row>
    <row r="7547" spans="3:4" x14ac:dyDescent="0.25">
      <c r="C7547" s="34"/>
      <c r="D7547" s="10"/>
    </row>
    <row r="7548" spans="3:4" x14ac:dyDescent="0.25">
      <c r="C7548" s="34"/>
      <c r="D7548" s="10"/>
    </row>
    <row r="7549" spans="3:4" x14ac:dyDescent="0.25">
      <c r="C7549" s="34"/>
      <c r="D7549" s="10"/>
    </row>
    <row r="7550" spans="3:4" x14ac:dyDescent="0.25">
      <c r="C7550" s="34"/>
      <c r="D7550" s="10"/>
    </row>
    <row r="7551" spans="3:4" x14ac:dyDescent="0.25">
      <c r="C7551" s="34"/>
      <c r="D7551" s="10"/>
    </row>
    <row r="7552" spans="3:4" x14ac:dyDescent="0.25">
      <c r="C7552" s="34"/>
      <c r="D7552" s="10"/>
    </row>
    <row r="7553" spans="3:4" x14ac:dyDescent="0.25">
      <c r="C7553" s="34"/>
      <c r="D7553" s="10"/>
    </row>
    <row r="7554" spans="3:4" x14ac:dyDescent="0.25">
      <c r="C7554" s="34"/>
      <c r="D7554" s="10"/>
    </row>
    <row r="7555" spans="3:4" x14ac:dyDescent="0.25">
      <c r="C7555" s="34"/>
      <c r="D7555" s="10"/>
    </row>
    <row r="7556" spans="3:4" x14ac:dyDescent="0.25">
      <c r="C7556" s="34"/>
      <c r="D7556" s="10"/>
    </row>
    <row r="7557" spans="3:4" x14ac:dyDescent="0.25">
      <c r="C7557" s="34"/>
      <c r="D7557" s="10"/>
    </row>
    <row r="7558" spans="3:4" x14ac:dyDescent="0.25">
      <c r="C7558" s="34"/>
      <c r="D7558" s="10"/>
    </row>
    <row r="7559" spans="3:4" x14ac:dyDescent="0.25">
      <c r="C7559" s="34"/>
      <c r="D7559" s="10"/>
    </row>
    <row r="7560" spans="3:4" x14ac:dyDescent="0.25">
      <c r="C7560" s="34"/>
      <c r="D7560" s="10"/>
    </row>
    <row r="7561" spans="3:4" x14ac:dyDescent="0.25">
      <c r="C7561" s="34"/>
      <c r="D7561" s="10"/>
    </row>
    <row r="7562" spans="3:4" x14ac:dyDescent="0.25">
      <c r="C7562" s="34"/>
      <c r="D7562" s="10"/>
    </row>
    <row r="7563" spans="3:4" x14ac:dyDescent="0.25">
      <c r="C7563" s="34"/>
      <c r="D7563" s="10"/>
    </row>
    <row r="7564" spans="3:4" x14ac:dyDescent="0.25">
      <c r="C7564" s="34"/>
      <c r="D7564" s="10"/>
    </row>
    <row r="7565" spans="3:4" x14ac:dyDescent="0.25">
      <c r="C7565" s="34"/>
      <c r="D7565" s="10"/>
    </row>
    <row r="7566" spans="3:4" x14ac:dyDescent="0.25">
      <c r="C7566" s="34"/>
      <c r="D7566" s="10"/>
    </row>
    <row r="7567" spans="3:4" x14ac:dyDescent="0.25">
      <c r="C7567" s="34"/>
      <c r="D7567" s="10"/>
    </row>
    <row r="7568" spans="3:4" x14ac:dyDescent="0.25">
      <c r="C7568" s="34"/>
      <c r="D7568" s="10"/>
    </row>
    <row r="7569" spans="3:4" x14ac:dyDescent="0.25">
      <c r="C7569" s="34"/>
      <c r="D7569" s="10"/>
    </row>
    <row r="7570" spans="3:4" x14ac:dyDescent="0.25">
      <c r="C7570" s="34"/>
      <c r="D7570" s="10"/>
    </row>
    <row r="7571" spans="3:4" x14ac:dyDescent="0.25">
      <c r="C7571" s="34"/>
      <c r="D7571" s="10"/>
    </row>
    <row r="7572" spans="3:4" x14ac:dyDescent="0.25">
      <c r="C7572" s="34"/>
      <c r="D7572" s="10"/>
    </row>
    <row r="7573" spans="3:4" x14ac:dyDescent="0.25">
      <c r="C7573" s="34"/>
      <c r="D7573" s="10"/>
    </row>
    <row r="7574" spans="3:4" x14ac:dyDescent="0.25">
      <c r="C7574" s="34"/>
      <c r="D7574" s="10"/>
    </row>
    <row r="7575" spans="3:4" x14ac:dyDescent="0.25">
      <c r="C7575" s="34"/>
      <c r="D7575" s="10"/>
    </row>
    <row r="7576" spans="3:4" x14ac:dyDescent="0.25">
      <c r="C7576" s="34"/>
      <c r="D7576" s="10"/>
    </row>
    <row r="7577" spans="3:4" x14ac:dyDescent="0.25">
      <c r="C7577" s="34"/>
      <c r="D7577" s="10"/>
    </row>
    <row r="7578" spans="3:4" x14ac:dyDescent="0.25">
      <c r="C7578" s="34"/>
      <c r="D7578" s="10"/>
    </row>
    <row r="7579" spans="3:4" x14ac:dyDescent="0.25">
      <c r="C7579" s="34"/>
      <c r="D7579" s="10"/>
    </row>
    <row r="7580" spans="3:4" x14ac:dyDescent="0.25">
      <c r="C7580" s="34"/>
      <c r="D7580" s="10"/>
    </row>
    <row r="7581" spans="3:4" x14ac:dyDescent="0.25">
      <c r="C7581" s="34"/>
      <c r="D7581" s="10"/>
    </row>
    <row r="7582" spans="3:4" x14ac:dyDescent="0.25">
      <c r="C7582" s="34"/>
      <c r="D7582" s="10"/>
    </row>
    <row r="7583" spans="3:4" x14ac:dyDescent="0.25">
      <c r="C7583" s="34"/>
      <c r="D7583" s="10"/>
    </row>
    <row r="7584" spans="3:4" x14ac:dyDescent="0.25">
      <c r="C7584" s="34"/>
      <c r="D7584" s="10"/>
    </row>
    <row r="7585" spans="3:4" x14ac:dyDescent="0.25">
      <c r="C7585" s="34"/>
      <c r="D7585" s="10"/>
    </row>
    <row r="7586" spans="3:4" x14ac:dyDescent="0.25">
      <c r="C7586" s="34"/>
      <c r="D7586" s="10"/>
    </row>
    <row r="7587" spans="3:4" x14ac:dyDescent="0.25">
      <c r="C7587" s="34"/>
      <c r="D7587" s="10"/>
    </row>
    <row r="7588" spans="3:4" x14ac:dyDescent="0.25">
      <c r="C7588" s="34"/>
      <c r="D7588" s="10"/>
    </row>
    <row r="7589" spans="3:4" x14ac:dyDescent="0.25">
      <c r="C7589" s="34"/>
      <c r="D7589" s="10"/>
    </row>
    <row r="7590" spans="3:4" x14ac:dyDescent="0.25">
      <c r="C7590" s="34"/>
      <c r="D7590" s="10"/>
    </row>
    <row r="7591" spans="3:4" x14ac:dyDescent="0.25">
      <c r="C7591" s="34"/>
      <c r="D7591" s="10"/>
    </row>
    <row r="7592" spans="3:4" x14ac:dyDescent="0.25">
      <c r="C7592" s="34"/>
      <c r="D7592" s="10"/>
    </row>
    <row r="7593" spans="3:4" x14ac:dyDescent="0.25">
      <c r="C7593" s="34"/>
      <c r="D7593" s="10"/>
    </row>
    <row r="7594" spans="3:4" x14ac:dyDescent="0.25">
      <c r="C7594" s="34"/>
      <c r="D7594" s="10"/>
    </row>
    <row r="7595" spans="3:4" x14ac:dyDescent="0.25">
      <c r="C7595" s="34"/>
      <c r="D7595" s="10"/>
    </row>
    <row r="7596" spans="3:4" x14ac:dyDescent="0.25">
      <c r="C7596" s="34"/>
      <c r="D7596" s="10"/>
    </row>
    <row r="7597" spans="3:4" x14ac:dyDescent="0.25">
      <c r="C7597" s="34"/>
      <c r="D7597" s="10"/>
    </row>
    <row r="7598" spans="3:4" x14ac:dyDescent="0.25">
      <c r="C7598" s="34"/>
      <c r="D7598" s="10"/>
    </row>
    <row r="7599" spans="3:4" x14ac:dyDescent="0.25">
      <c r="C7599" s="34"/>
      <c r="D7599" s="10"/>
    </row>
    <row r="7600" spans="3:4" x14ac:dyDescent="0.25">
      <c r="C7600" s="34"/>
      <c r="D7600" s="10"/>
    </row>
    <row r="7601" spans="3:4" x14ac:dyDescent="0.25">
      <c r="C7601" s="34"/>
      <c r="D7601" s="10"/>
    </row>
    <row r="7602" spans="3:4" x14ac:dyDescent="0.25">
      <c r="C7602" s="34"/>
      <c r="D7602" s="10"/>
    </row>
    <row r="7603" spans="3:4" x14ac:dyDescent="0.25">
      <c r="C7603" s="34"/>
      <c r="D7603" s="10"/>
    </row>
    <row r="7604" spans="3:4" x14ac:dyDescent="0.25">
      <c r="C7604" s="34"/>
      <c r="D7604" s="10"/>
    </row>
    <row r="7605" spans="3:4" x14ac:dyDescent="0.25">
      <c r="C7605" s="34"/>
      <c r="D7605" s="10"/>
    </row>
    <row r="7606" spans="3:4" x14ac:dyDescent="0.25">
      <c r="C7606" s="34"/>
      <c r="D7606" s="10"/>
    </row>
    <row r="7607" spans="3:4" x14ac:dyDescent="0.25">
      <c r="C7607" s="34"/>
      <c r="D7607" s="10"/>
    </row>
    <row r="7608" spans="3:4" x14ac:dyDescent="0.25">
      <c r="C7608" s="34"/>
      <c r="D7608" s="10"/>
    </row>
    <row r="7609" spans="3:4" x14ac:dyDescent="0.25">
      <c r="C7609" s="34"/>
      <c r="D7609" s="10"/>
    </row>
    <row r="7610" spans="3:4" x14ac:dyDescent="0.25">
      <c r="C7610" s="34"/>
      <c r="D7610" s="10"/>
    </row>
    <row r="7611" spans="3:4" x14ac:dyDescent="0.25">
      <c r="C7611" s="34"/>
      <c r="D7611" s="10"/>
    </row>
    <row r="7612" spans="3:4" x14ac:dyDescent="0.25">
      <c r="C7612" s="34"/>
      <c r="D7612" s="10"/>
    </row>
    <row r="7613" spans="3:4" x14ac:dyDescent="0.25">
      <c r="C7613" s="34"/>
      <c r="D7613" s="10"/>
    </row>
    <row r="7614" spans="3:4" x14ac:dyDescent="0.25">
      <c r="C7614" s="34"/>
      <c r="D7614" s="10"/>
    </row>
    <row r="7615" spans="3:4" x14ac:dyDescent="0.25">
      <c r="C7615" s="34"/>
      <c r="D7615" s="10"/>
    </row>
    <row r="7616" spans="3:4" x14ac:dyDescent="0.25">
      <c r="C7616" s="34"/>
      <c r="D7616" s="10"/>
    </row>
    <row r="7617" spans="3:4" x14ac:dyDescent="0.25">
      <c r="C7617" s="34"/>
      <c r="D7617" s="10"/>
    </row>
    <row r="7618" spans="3:4" x14ac:dyDescent="0.25">
      <c r="C7618" s="34"/>
      <c r="D7618" s="10"/>
    </row>
    <row r="7619" spans="3:4" x14ac:dyDescent="0.25">
      <c r="C7619" s="34"/>
      <c r="D7619" s="10"/>
    </row>
    <row r="7620" spans="3:4" x14ac:dyDescent="0.25">
      <c r="C7620" s="34"/>
      <c r="D7620" s="10"/>
    </row>
    <row r="7621" spans="3:4" x14ac:dyDescent="0.25">
      <c r="C7621" s="34"/>
      <c r="D7621" s="10"/>
    </row>
    <row r="7622" spans="3:4" x14ac:dyDescent="0.25">
      <c r="C7622" s="34"/>
      <c r="D7622" s="10"/>
    </row>
    <row r="7623" spans="3:4" x14ac:dyDescent="0.25">
      <c r="C7623" s="34"/>
      <c r="D7623" s="10"/>
    </row>
    <row r="7624" spans="3:4" x14ac:dyDescent="0.25">
      <c r="C7624" s="34"/>
      <c r="D7624" s="10"/>
    </row>
    <row r="7625" spans="3:4" x14ac:dyDescent="0.25">
      <c r="C7625" s="34"/>
      <c r="D7625" s="10"/>
    </row>
    <row r="7626" spans="3:4" x14ac:dyDescent="0.25">
      <c r="C7626" s="34"/>
      <c r="D7626" s="10"/>
    </row>
    <row r="7627" spans="3:4" x14ac:dyDescent="0.25">
      <c r="C7627" s="34"/>
      <c r="D7627" s="10"/>
    </row>
    <row r="7628" spans="3:4" x14ac:dyDescent="0.25">
      <c r="C7628" s="34"/>
      <c r="D7628" s="10"/>
    </row>
    <row r="7629" spans="3:4" x14ac:dyDescent="0.25">
      <c r="C7629" s="34"/>
      <c r="D7629" s="10"/>
    </row>
    <row r="7630" spans="3:4" x14ac:dyDescent="0.25">
      <c r="C7630" s="34"/>
      <c r="D7630" s="10"/>
    </row>
    <row r="7631" spans="3:4" x14ac:dyDescent="0.25">
      <c r="C7631" s="34"/>
      <c r="D7631" s="10"/>
    </row>
    <row r="7632" spans="3:4" x14ac:dyDescent="0.25">
      <c r="C7632" s="34"/>
      <c r="D7632" s="10"/>
    </row>
    <row r="7633" spans="3:4" x14ac:dyDescent="0.25">
      <c r="C7633" s="34"/>
      <c r="D7633" s="10"/>
    </row>
    <row r="7634" spans="3:4" x14ac:dyDescent="0.25">
      <c r="C7634" s="34"/>
      <c r="D7634" s="10"/>
    </row>
    <row r="7635" spans="3:4" x14ac:dyDescent="0.25">
      <c r="C7635" s="34"/>
      <c r="D7635" s="10"/>
    </row>
    <row r="7636" spans="3:4" x14ac:dyDescent="0.25">
      <c r="C7636" s="34"/>
      <c r="D7636" s="10"/>
    </row>
    <row r="7637" spans="3:4" x14ac:dyDescent="0.25">
      <c r="C7637" s="34"/>
      <c r="D7637" s="10"/>
    </row>
    <row r="7638" spans="3:4" x14ac:dyDescent="0.25">
      <c r="C7638" s="34"/>
      <c r="D7638" s="10"/>
    </row>
    <row r="7639" spans="3:4" x14ac:dyDescent="0.25">
      <c r="C7639" s="34"/>
      <c r="D7639" s="10"/>
    </row>
    <row r="7640" spans="3:4" x14ac:dyDescent="0.25">
      <c r="C7640" s="34"/>
      <c r="D7640" s="10"/>
    </row>
    <row r="7641" spans="3:4" x14ac:dyDescent="0.25">
      <c r="C7641" s="34"/>
      <c r="D7641" s="10"/>
    </row>
    <row r="7642" spans="3:4" x14ac:dyDescent="0.25">
      <c r="C7642" s="34"/>
      <c r="D7642" s="10"/>
    </row>
    <row r="7643" spans="3:4" x14ac:dyDescent="0.25">
      <c r="C7643" s="34"/>
      <c r="D7643" s="10"/>
    </row>
    <row r="7644" spans="3:4" x14ac:dyDescent="0.25">
      <c r="C7644" s="34"/>
      <c r="D7644" s="10"/>
    </row>
    <row r="7645" spans="3:4" x14ac:dyDescent="0.25">
      <c r="C7645" s="34"/>
      <c r="D7645" s="10"/>
    </row>
    <row r="7646" spans="3:4" x14ac:dyDescent="0.25">
      <c r="C7646" s="34"/>
      <c r="D7646" s="10"/>
    </row>
    <row r="7647" spans="3:4" x14ac:dyDescent="0.25">
      <c r="C7647" s="34"/>
      <c r="D7647" s="10"/>
    </row>
    <row r="7648" spans="3:4" x14ac:dyDescent="0.25">
      <c r="C7648" s="34"/>
      <c r="D7648" s="10"/>
    </row>
    <row r="7649" spans="3:4" x14ac:dyDescent="0.25">
      <c r="C7649" s="34"/>
      <c r="D7649" s="10"/>
    </row>
    <row r="7650" spans="3:4" x14ac:dyDescent="0.25">
      <c r="C7650" s="34"/>
      <c r="D7650" s="10"/>
    </row>
    <row r="7651" spans="3:4" x14ac:dyDescent="0.25">
      <c r="C7651" s="34"/>
      <c r="D7651" s="10"/>
    </row>
    <row r="7652" spans="3:4" x14ac:dyDescent="0.25">
      <c r="C7652" s="34"/>
      <c r="D7652" s="10"/>
    </row>
    <row r="7653" spans="3:4" x14ac:dyDescent="0.25">
      <c r="C7653" s="34"/>
      <c r="D7653" s="10"/>
    </row>
    <row r="7654" spans="3:4" x14ac:dyDescent="0.25">
      <c r="C7654" s="34"/>
      <c r="D7654" s="10"/>
    </row>
    <row r="7655" spans="3:4" x14ac:dyDescent="0.25">
      <c r="C7655" s="34"/>
      <c r="D7655" s="10"/>
    </row>
    <row r="7656" spans="3:4" x14ac:dyDescent="0.25">
      <c r="C7656" s="34"/>
      <c r="D7656" s="10"/>
    </row>
    <row r="7657" spans="3:4" x14ac:dyDescent="0.25">
      <c r="C7657" s="34"/>
      <c r="D7657" s="10"/>
    </row>
    <row r="7658" spans="3:4" x14ac:dyDescent="0.25">
      <c r="C7658" s="34"/>
      <c r="D7658" s="10"/>
    </row>
    <row r="7659" spans="3:4" x14ac:dyDescent="0.25">
      <c r="C7659" s="34"/>
      <c r="D7659" s="10"/>
    </row>
    <row r="7660" spans="3:4" x14ac:dyDescent="0.25">
      <c r="C7660" s="34"/>
      <c r="D7660" s="10"/>
    </row>
    <row r="7661" spans="3:4" x14ac:dyDescent="0.25">
      <c r="C7661" s="34"/>
      <c r="D7661" s="10"/>
    </row>
    <row r="7662" spans="3:4" x14ac:dyDescent="0.25">
      <c r="C7662" s="34"/>
      <c r="D7662" s="10"/>
    </row>
    <row r="7663" spans="3:4" x14ac:dyDescent="0.25">
      <c r="C7663" s="34"/>
      <c r="D7663" s="10"/>
    </row>
    <row r="7664" spans="3:4" x14ac:dyDescent="0.25">
      <c r="C7664" s="34"/>
      <c r="D7664" s="10"/>
    </row>
    <row r="7665" spans="3:4" x14ac:dyDescent="0.25">
      <c r="C7665" s="34"/>
      <c r="D7665" s="10"/>
    </row>
    <row r="7666" spans="3:4" x14ac:dyDescent="0.25">
      <c r="C7666" s="34"/>
      <c r="D7666" s="10"/>
    </row>
    <row r="7667" spans="3:4" x14ac:dyDescent="0.25">
      <c r="C7667" s="34"/>
      <c r="D7667" s="10"/>
    </row>
    <row r="7668" spans="3:4" x14ac:dyDescent="0.25">
      <c r="C7668" s="34"/>
      <c r="D7668" s="10"/>
    </row>
    <row r="7669" spans="3:4" x14ac:dyDescent="0.25">
      <c r="C7669" s="34"/>
      <c r="D7669" s="10"/>
    </row>
    <row r="7670" spans="3:4" x14ac:dyDescent="0.25">
      <c r="C7670" s="34"/>
      <c r="D7670" s="10"/>
    </row>
    <row r="7671" spans="3:4" x14ac:dyDescent="0.25">
      <c r="C7671" s="34"/>
      <c r="D7671" s="10"/>
    </row>
    <row r="7672" spans="3:4" x14ac:dyDescent="0.25">
      <c r="C7672" s="34"/>
      <c r="D7672" s="10"/>
    </row>
    <row r="7673" spans="3:4" x14ac:dyDescent="0.25">
      <c r="C7673" s="34"/>
      <c r="D7673" s="10"/>
    </row>
    <row r="7674" spans="3:4" x14ac:dyDescent="0.25">
      <c r="C7674" s="34"/>
      <c r="D7674" s="10"/>
    </row>
    <row r="7675" spans="3:4" x14ac:dyDescent="0.25">
      <c r="C7675" s="34"/>
      <c r="D7675" s="10"/>
    </row>
    <row r="7676" spans="3:4" x14ac:dyDescent="0.25">
      <c r="C7676" s="34"/>
      <c r="D7676" s="10"/>
    </row>
    <row r="7677" spans="3:4" x14ac:dyDescent="0.25">
      <c r="C7677" s="34"/>
      <c r="D7677" s="10"/>
    </row>
    <row r="7678" spans="3:4" x14ac:dyDescent="0.25">
      <c r="C7678" s="34"/>
      <c r="D7678" s="10"/>
    </row>
    <row r="7679" spans="3:4" x14ac:dyDescent="0.25">
      <c r="C7679" s="34"/>
      <c r="D7679" s="10"/>
    </row>
    <row r="7680" spans="3:4" x14ac:dyDescent="0.25">
      <c r="C7680" s="34"/>
      <c r="D7680" s="10"/>
    </row>
    <row r="7681" spans="3:4" x14ac:dyDescent="0.25">
      <c r="C7681" s="34"/>
      <c r="D7681" s="10"/>
    </row>
    <row r="7682" spans="3:4" x14ac:dyDescent="0.25">
      <c r="C7682" s="34"/>
      <c r="D7682" s="10"/>
    </row>
    <row r="7683" spans="3:4" x14ac:dyDescent="0.25">
      <c r="C7683" s="34"/>
      <c r="D7683" s="10"/>
    </row>
    <row r="7684" spans="3:4" x14ac:dyDescent="0.25">
      <c r="C7684" s="34"/>
      <c r="D7684" s="10"/>
    </row>
    <row r="7685" spans="3:4" x14ac:dyDescent="0.25">
      <c r="C7685" s="34"/>
      <c r="D7685" s="10"/>
    </row>
    <row r="7686" spans="3:4" x14ac:dyDescent="0.25">
      <c r="C7686" s="34"/>
      <c r="D7686" s="10"/>
    </row>
    <row r="7687" spans="3:4" x14ac:dyDescent="0.25">
      <c r="C7687" s="34"/>
      <c r="D7687" s="10"/>
    </row>
    <row r="7688" spans="3:4" x14ac:dyDescent="0.25">
      <c r="C7688" s="34"/>
      <c r="D7688" s="10"/>
    </row>
    <row r="7689" spans="3:4" x14ac:dyDescent="0.25">
      <c r="C7689" s="34"/>
      <c r="D7689" s="10"/>
    </row>
    <row r="7690" spans="3:4" x14ac:dyDescent="0.25">
      <c r="C7690" s="34"/>
      <c r="D7690" s="10"/>
    </row>
    <row r="7691" spans="3:4" x14ac:dyDescent="0.25">
      <c r="C7691" s="34"/>
      <c r="D7691" s="10"/>
    </row>
    <row r="7692" spans="3:4" x14ac:dyDescent="0.25">
      <c r="C7692" s="34"/>
      <c r="D7692" s="10"/>
    </row>
    <row r="7693" spans="3:4" x14ac:dyDescent="0.25">
      <c r="C7693" s="34"/>
      <c r="D7693" s="10"/>
    </row>
    <row r="7694" spans="3:4" x14ac:dyDescent="0.25">
      <c r="C7694" s="34"/>
      <c r="D7694" s="10"/>
    </row>
    <row r="7695" spans="3:4" x14ac:dyDescent="0.25">
      <c r="C7695" s="34"/>
      <c r="D7695" s="10"/>
    </row>
    <row r="7696" spans="3:4" x14ac:dyDescent="0.25">
      <c r="C7696" s="34"/>
      <c r="D7696" s="10"/>
    </row>
    <row r="7697" spans="3:4" x14ac:dyDescent="0.25">
      <c r="C7697" s="34"/>
      <c r="D7697" s="10"/>
    </row>
    <row r="7698" spans="3:4" x14ac:dyDescent="0.25">
      <c r="C7698" s="34"/>
      <c r="D7698" s="10"/>
    </row>
    <row r="7699" spans="3:4" x14ac:dyDescent="0.25">
      <c r="C7699" s="34"/>
      <c r="D7699" s="10"/>
    </row>
    <row r="7700" spans="3:4" x14ac:dyDescent="0.25">
      <c r="C7700" s="34"/>
      <c r="D7700" s="10"/>
    </row>
    <row r="7701" spans="3:4" x14ac:dyDescent="0.25">
      <c r="C7701" s="34"/>
      <c r="D7701" s="10"/>
    </row>
    <row r="7702" spans="3:4" x14ac:dyDescent="0.25">
      <c r="C7702" s="34"/>
      <c r="D7702" s="10"/>
    </row>
    <row r="7703" spans="3:4" x14ac:dyDescent="0.25">
      <c r="C7703" s="34"/>
      <c r="D7703" s="10"/>
    </row>
    <row r="7704" spans="3:4" x14ac:dyDescent="0.25">
      <c r="C7704" s="34"/>
      <c r="D7704" s="10"/>
    </row>
    <row r="7705" spans="3:4" x14ac:dyDescent="0.25">
      <c r="C7705" s="34"/>
      <c r="D7705" s="10"/>
    </row>
    <row r="7706" spans="3:4" x14ac:dyDescent="0.25">
      <c r="C7706" s="34"/>
      <c r="D7706" s="10"/>
    </row>
    <row r="7707" spans="3:4" x14ac:dyDescent="0.25">
      <c r="C7707" s="34"/>
      <c r="D7707" s="10"/>
    </row>
    <row r="7708" spans="3:4" x14ac:dyDescent="0.25">
      <c r="C7708" s="34"/>
      <c r="D7708" s="10"/>
    </row>
    <row r="7709" spans="3:4" x14ac:dyDescent="0.25">
      <c r="C7709" s="34"/>
      <c r="D7709" s="10"/>
    </row>
    <row r="7710" spans="3:4" x14ac:dyDescent="0.25">
      <c r="C7710" s="34"/>
      <c r="D7710" s="10"/>
    </row>
    <row r="7711" spans="3:4" x14ac:dyDescent="0.25">
      <c r="C7711" s="34"/>
      <c r="D7711" s="10"/>
    </row>
    <row r="7712" spans="3:4" x14ac:dyDescent="0.25">
      <c r="C7712" s="34"/>
      <c r="D7712" s="10"/>
    </row>
    <row r="7713" spans="3:4" x14ac:dyDescent="0.25">
      <c r="C7713" s="34"/>
      <c r="D7713" s="10"/>
    </row>
    <row r="7714" spans="3:4" x14ac:dyDescent="0.25">
      <c r="C7714" s="34"/>
      <c r="D7714" s="10"/>
    </row>
    <row r="7715" spans="3:4" x14ac:dyDescent="0.25">
      <c r="C7715" s="34"/>
      <c r="D7715" s="10"/>
    </row>
    <row r="7716" spans="3:4" x14ac:dyDescent="0.25">
      <c r="C7716" s="34"/>
      <c r="D7716" s="10"/>
    </row>
    <row r="7717" spans="3:4" x14ac:dyDescent="0.25">
      <c r="C7717" s="34"/>
      <c r="D7717" s="10"/>
    </row>
    <row r="7718" spans="3:4" x14ac:dyDescent="0.25">
      <c r="C7718" s="34"/>
      <c r="D7718" s="10"/>
    </row>
    <row r="7719" spans="3:4" x14ac:dyDescent="0.25">
      <c r="C7719" s="34"/>
      <c r="D7719" s="10"/>
    </row>
    <row r="7720" spans="3:4" x14ac:dyDescent="0.25">
      <c r="C7720" s="34"/>
      <c r="D7720" s="10"/>
    </row>
    <row r="7721" spans="3:4" x14ac:dyDescent="0.25">
      <c r="C7721" s="34"/>
      <c r="D7721" s="10"/>
    </row>
    <row r="7722" spans="3:4" x14ac:dyDescent="0.25">
      <c r="C7722" s="34"/>
      <c r="D7722" s="10"/>
    </row>
    <row r="7723" spans="3:4" x14ac:dyDescent="0.25">
      <c r="C7723" s="34"/>
      <c r="D7723" s="10"/>
    </row>
    <row r="7724" spans="3:4" x14ac:dyDescent="0.25">
      <c r="C7724" s="34"/>
      <c r="D7724" s="10"/>
    </row>
    <row r="7725" spans="3:4" x14ac:dyDescent="0.25">
      <c r="C7725" s="34"/>
      <c r="D7725" s="10"/>
    </row>
    <row r="7726" spans="3:4" x14ac:dyDescent="0.25">
      <c r="C7726" s="34"/>
      <c r="D7726" s="10"/>
    </row>
    <row r="7727" spans="3:4" x14ac:dyDescent="0.25">
      <c r="C7727" s="34"/>
      <c r="D7727" s="10"/>
    </row>
    <row r="7728" spans="3:4" x14ac:dyDescent="0.25">
      <c r="C7728" s="34"/>
      <c r="D7728" s="10"/>
    </row>
    <row r="7729" spans="3:4" x14ac:dyDescent="0.25">
      <c r="C7729" s="34"/>
      <c r="D7729" s="10"/>
    </row>
    <row r="7730" spans="3:4" x14ac:dyDescent="0.25">
      <c r="C7730" s="34"/>
      <c r="D7730" s="10"/>
    </row>
    <row r="7731" spans="3:4" x14ac:dyDescent="0.25">
      <c r="C7731" s="34"/>
      <c r="D7731" s="10"/>
    </row>
    <row r="7732" spans="3:4" x14ac:dyDescent="0.25">
      <c r="C7732" s="34"/>
      <c r="D7732" s="10"/>
    </row>
    <row r="7733" spans="3:4" x14ac:dyDescent="0.25">
      <c r="C7733" s="34"/>
      <c r="D7733" s="10"/>
    </row>
    <row r="7734" spans="3:4" x14ac:dyDescent="0.25">
      <c r="C7734" s="34"/>
      <c r="D7734" s="10"/>
    </row>
    <row r="7735" spans="3:4" x14ac:dyDescent="0.25">
      <c r="C7735" s="34"/>
      <c r="D7735" s="10"/>
    </row>
    <row r="7736" spans="3:4" x14ac:dyDescent="0.25">
      <c r="C7736" s="34"/>
      <c r="D7736" s="10"/>
    </row>
    <row r="7737" spans="3:4" x14ac:dyDescent="0.25">
      <c r="C7737" s="34"/>
      <c r="D7737" s="10"/>
    </row>
    <row r="7738" spans="3:4" x14ac:dyDescent="0.25">
      <c r="C7738" s="34"/>
      <c r="D7738" s="10"/>
    </row>
    <row r="7739" spans="3:4" x14ac:dyDescent="0.25">
      <c r="C7739" s="34"/>
      <c r="D7739" s="10"/>
    </row>
    <row r="7740" spans="3:4" x14ac:dyDescent="0.25">
      <c r="C7740" s="34"/>
      <c r="D7740" s="10"/>
    </row>
    <row r="7741" spans="3:4" x14ac:dyDescent="0.25">
      <c r="C7741" s="34"/>
      <c r="D7741" s="10"/>
    </row>
    <row r="7742" spans="3:4" x14ac:dyDescent="0.25">
      <c r="C7742" s="34"/>
      <c r="D7742" s="10"/>
    </row>
    <row r="7743" spans="3:4" x14ac:dyDescent="0.25">
      <c r="C7743" s="34"/>
      <c r="D7743" s="10"/>
    </row>
    <row r="7744" spans="3:4" x14ac:dyDescent="0.25">
      <c r="C7744" s="34"/>
      <c r="D7744" s="10"/>
    </row>
    <row r="7745" spans="3:4" x14ac:dyDescent="0.25">
      <c r="C7745" s="34"/>
      <c r="D7745" s="10"/>
    </row>
    <row r="7746" spans="3:4" x14ac:dyDescent="0.25">
      <c r="C7746" s="34"/>
      <c r="D7746" s="10"/>
    </row>
    <row r="7747" spans="3:4" x14ac:dyDescent="0.25">
      <c r="C7747" s="34"/>
      <c r="D7747" s="10"/>
    </row>
    <row r="7748" spans="3:4" x14ac:dyDescent="0.25">
      <c r="C7748" s="34"/>
      <c r="D7748" s="10"/>
    </row>
    <row r="7749" spans="3:4" x14ac:dyDescent="0.25">
      <c r="C7749" s="34"/>
      <c r="D7749" s="10"/>
    </row>
    <row r="7750" spans="3:4" x14ac:dyDescent="0.25">
      <c r="C7750" s="34"/>
      <c r="D7750" s="10"/>
    </row>
    <row r="7751" spans="3:4" x14ac:dyDescent="0.25">
      <c r="C7751" s="34"/>
      <c r="D7751" s="10"/>
    </row>
    <row r="7752" spans="3:4" x14ac:dyDescent="0.25">
      <c r="C7752" s="34"/>
      <c r="D7752" s="10"/>
    </row>
    <row r="7753" spans="3:4" x14ac:dyDescent="0.25">
      <c r="C7753" s="34"/>
      <c r="D7753" s="10"/>
    </row>
    <row r="7754" spans="3:4" x14ac:dyDescent="0.25">
      <c r="C7754" s="34"/>
      <c r="D7754" s="10"/>
    </row>
    <row r="7755" spans="3:4" x14ac:dyDescent="0.25">
      <c r="C7755" s="34"/>
      <c r="D7755" s="10"/>
    </row>
    <row r="7756" spans="3:4" x14ac:dyDescent="0.25">
      <c r="C7756" s="34"/>
      <c r="D7756" s="10"/>
    </row>
    <row r="7757" spans="3:4" x14ac:dyDescent="0.25">
      <c r="C7757" s="34"/>
      <c r="D7757" s="10"/>
    </row>
    <row r="7758" spans="3:4" x14ac:dyDescent="0.25">
      <c r="C7758" s="34"/>
      <c r="D7758" s="10"/>
    </row>
    <row r="7759" spans="3:4" x14ac:dyDescent="0.25">
      <c r="C7759" s="34"/>
      <c r="D7759" s="10"/>
    </row>
    <row r="7760" spans="3:4" x14ac:dyDescent="0.25">
      <c r="C7760" s="34"/>
      <c r="D7760" s="10"/>
    </row>
    <row r="7761" spans="3:4" x14ac:dyDescent="0.25">
      <c r="C7761" s="34"/>
      <c r="D7761" s="10"/>
    </row>
    <row r="7762" spans="3:4" x14ac:dyDescent="0.25">
      <c r="C7762" s="34"/>
      <c r="D7762" s="10"/>
    </row>
    <row r="7763" spans="3:4" x14ac:dyDescent="0.25">
      <c r="C7763" s="34"/>
      <c r="D7763" s="10"/>
    </row>
    <row r="7764" spans="3:4" x14ac:dyDescent="0.25">
      <c r="C7764" s="34"/>
      <c r="D7764" s="10"/>
    </row>
    <row r="7765" spans="3:4" x14ac:dyDescent="0.25">
      <c r="C7765" s="34"/>
      <c r="D7765" s="10"/>
    </row>
    <row r="7766" spans="3:4" x14ac:dyDescent="0.25">
      <c r="C7766" s="34"/>
      <c r="D7766" s="10"/>
    </row>
    <row r="7767" spans="3:4" x14ac:dyDescent="0.25">
      <c r="C7767" s="34"/>
      <c r="D7767" s="10"/>
    </row>
    <row r="7768" spans="3:4" x14ac:dyDescent="0.25">
      <c r="C7768" s="34"/>
      <c r="D7768" s="10"/>
    </row>
    <row r="7769" spans="3:4" x14ac:dyDescent="0.25">
      <c r="C7769" s="34"/>
      <c r="D7769" s="10"/>
    </row>
    <row r="7770" spans="3:4" x14ac:dyDescent="0.25">
      <c r="C7770" s="34"/>
      <c r="D7770" s="10"/>
    </row>
    <row r="7771" spans="3:4" x14ac:dyDescent="0.25">
      <c r="C7771" s="34"/>
      <c r="D7771" s="10"/>
    </row>
    <row r="7772" spans="3:4" x14ac:dyDescent="0.25">
      <c r="C7772" s="34"/>
      <c r="D7772" s="10"/>
    </row>
    <row r="7773" spans="3:4" x14ac:dyDescent="0.25">
      <c r="C7773" s="34"/>
      <c r="D7773" s="10"/>
    </row>
    <row r="7774" spans="3:4" x14ac:dyDescent="0.25">
      <c r="C7774" s="34"/>
      <c r="D7774" s="10"/>
    </row>
    <row r="7775" spans="3:4" x14ac:dyDescent="0.25">
      <c r="C7775" s="34"/>
      <c r="D7775" s="10"/>
    </row>
    <row r="7776" spans="3:4" x14ac:dyDescent="0.25">
      <c r="C7776" s="34"/>
      <c r="D7776" s="10"/>
    </row>
    <row r="7777" spans="3:4" x14ac:dyDescent="0.25">
      <c r="C7777" s="34"/>
      <c r="D7777" s="10"/>
    </row>
    <row r="7778" spans="3:4" x14ac:dyDescent="0.25">
      <c r="C7778" s="34"/>
      <c r="D7778" s="10"/>
    </row>
    <row r="7779" spans="3:4" x14ac:dyDescent="0.25">
      <c r="C7779" s="34"/>
      <c r="D7779" s="10"/>
    </row>
    <row r="7780" spans="3:4" x14ac:dyDescent="0.25">
      <c r="C7780" s="34"/>
      <c r="D7780" s="10"/>
    </row>
    <row r="7781" spans="3:4" x14ac:dyDescent="0.25">
      <c r="C7781" s="34"/>
      <c r="D7781" s="10"/>
    </row>
    <row r="7782" spans="3:4" x14ac:dyDescent="0.25">
      <c r="C7782" s="34"/>
      <c r="D7782" s="10"/>
    </row>
    <row r="7783" spans="3:4" x14ac:dyDescent="0.25">
      <c r="C7783" s="34"/>
      <c r="D7783" s="10"/>
    </row>
    <row r="7784" spans="3:4" x14ac:dyDescent="0.25">
      <c r="C7784" s="34"/>
      <c r="D7784" s="10"/>
    </row>
    <row r="7785" spans="3:4" x14ac:dyDescent="0.25">
      <c r="C7785" s="34"/>
      <c r="D7785" s="10"/>
    </row>
    <row r="7786" spans="3:4" x14ac:dyDescent="0.25">
      <c r="C7786" s="34"/>
      <c r="D7786" s="10"/>
    </row>
    <row r="7787" spans="3:4" x14ac:dyDescent="0.25">
      <c r="C7787" s="34"/>
      <c r="D7787" s="10"/>
    </row>
    <row r="7788" spans="3:4" x14ac:dyDescent="0.25">
      <c r="C7788" s="34"/>
      <c r="D7788" s="10"/>
    </row>
    <row r="7789" spans="3:4" x14ac:dyDescent="0.25">
      <c r="C7789" s="34"/>
      <c r="D7789" s="10"/>
    </row>
    <row r="7790" spans="3:4" x14ac:dyDescent="0.25">
      <c r="C7790" s="34"/>
      <c r="D7790" s="10"/>
    </row>
    <row r="7791" spans="3:4" x14ac:dyDescent="0.25">
      <c r="C7791" s="34"/>
      <c r="D7791" s="10"/>
    </row>
    <row r="7792" spans="3:4" x14ac:dyDescent="0.25">
      <c r="C7792" s="34"/>
      <c r="D7792" s="10"/>
    </row>
    <row r="7793" spans="3:4" x14ac:dyDescent="0.25">
      <c r="C7793" s="34"/>
      <c r="D7793" s="10"/>
    </row>
    <row r="7794" spans="3:4" x14ac:dyDescent="0.25">
      <c r="C7794" s="34"/>
      <c r="D7794" s="10"/>
    </row>
    <row r="7795" spans="3:4" x14ac:dyDescent="0.25">
      <c r="C7795" s="34"/>
      <c r="D7795" s="10"/>
    </row>
    <row r="7796" spans="3:4" x14ac:dyDescent="0.25">
      <c r="C7796" s="34"/>
      <c r="D7796" s="10"/>
    </row>
    <row r="7797" spans="3:4" x14ac:dyDescent="0.25">
      <c r="C7797" s="34"/>
      <c r="D7797" s="10"/>
    </row>
    <row r="7798" spans="3:4" x14ac:dyDescent="0.25">
      <c r="C7798" s="34"/>
      <c r="D7798" s="10"/>
    </row>
    <row r="7799" spans="3:4" x14ac:dyDescent="0.25">
      <c r="C7799" s="34"/>
      <c r="D7799" s="10"/>
    </row>
    <row r="7800" spans="3:4" x14ac:dyDescent="0.25">
      <c r="C7800" s="34"/>
      <c r="D7800" s="10"/>
    </row>
    <row r="7801" spans="3:4" x14ac:dyDescent="0.25">
      <c r="C7801" s="34"/>
      <c r="D7801" s="10"/>
    </row>
    <row r="7802" spans="3:4" x14ac:dyDescent="0.25">
      <c r="C7802" s="34"/>
      <c r="D7802" s="10"/>
    </row>
    <row r="7803" spans="3:4" x14ac:dyDescent="0.25">
      <c r="C7803" s="34"/>
      <c r="D7803" s="10"/>
    </row>
    <row r="7804" spans="3:4" x14ac:dyDescent="0.25">
      <c r="C7804" s="34"/>
      <c r="D7804" s="10"/>
    </row>
    <row r="7805" spans="3:4" x14ac:dyDescent="0.25">
      <c r="C7805" s="34"/>
      <c r="D7805" s="10"/>
    </row>
    <row r="7806" spans="3:4" x14ac:dyDescent="0.25">
      <c r="C7806" s="34"/>
      <c r="D7806" s="10"/>
    </row>
    <row r="7807" spans="3:4" x14ac:dyDescent="0.25">
      <c r="C7807" s="34"/>
      <c r="D7807" s="10"/>
    </row>
    <row r="7808" spans="3:4" x14ac:dyDescent="0.25">
      <c r="C7808" s="34"/>
      <c r="D7808" s="10"/>
    </row>
    <row r="7809" spans="3:4" x14ac:dyDescent="0.25">
      <c r="C7809" s="34"/>
      <c r="D7809" s="10"/>
    </row>
    <row r="7810" spans="3:4" x14ac:dyDescent="0.25">
      <c r="C7810" s="34"/>
      <c r="D7810" s="10"/>
    </row>
    <row r="7811" spans="3:4" x14ac:dyDescent="0.25">
      <c r="C7811" s="34"/>
      <c r="D7811" s="10"/>
    </row>
    <row r="7812" spans="3:4" x14ac:dyDescent="0.25">
      <c r="C7812" s="34"/>
      <c r="D7812" s="10"/>
    </row>
    <row r="7813" spans="3:4" x14ac:dyDescent="0.25">
      <c r="C7813" s="34"/>
      <c r="D7813" s="10"/>
    </row>
    <row r="7814" spans="3:4" x14ac:dyDescent="0.25">
      <c r="C7814" s="34"/>
      <c r="D7814" s="10"/>
    </row>
    <row r="7815" spans="3:4" x14ac:dyDescent="0.25">
      <c r="C7815" s="34"/>
      <c r="D7815" s="10"/>
    </row>
    <row r="7816" spans="3:4" x14ac:dyDescent="0.25">
      <c r="C7816" s="34"/>
      <c r="D7816" s="10"/>
    </row>
    <row r="7817" spans="3:4" x14ac:dyDescent="0.25">
      <c r="C7817" s="34"/>
      <c r="D7817" s="10"/>
    </row>
    <row r="7818" spans="3:4" x14ac:dyDescent="0.25">
      <c r="C7818" s="34"/>
      <c r="D7818" s="10"/>
    </row>
    <row r="7819" spans="3:4" x14ac:dyDescent="0.25">
      <c r="C7819" s="34"/>
      <c r="D7819" s="10"/>
    </row>
    <row r="7820" spans="3:4" x14ac:dyDescent="0.25">
      <c r="C7820" s="34"/>
      <c r="D7820" s="10"/>
    </row>
    <row r="7821" spans="3:4" x14ac:dyDescent="0.25">
      <c r="C7821" s="34"/>
      <c r="D7821" s="10"/>
    </row>
    <row r="7822" spans="3:4" x14ac:dyDescent="0.25">
      <c r="C7822" s="34"/>
      <c r="D7822" s="10"/>
    </row>
    <row r="7823" spans="3:4" x14ac:dyDescent="0.25">
      <c r="C7823" s="34"/>
      <c r="D7823" s="10"/>
    </row>
    <row r="7824" spans="3:4" x14ac:dyDescent="0.25">
      <c r="C7824" s="34"/>
      <c r="D7824" s="10"/>
    </row>
    <row r="7825" spans="3:4" x14ac:dyDescent="0.25">
      <c r="C7825" s="34"/>
      <c r="D7825" s="10"/>
    </row>
    <row r="7826" spans="3:4" x14ac:dyDescent="0.25">
      <c r="C7826" s="34"/>
      <c r="D7826" s="10"/>
    </row>
    <row r="7827" spans="3:4" x14ac:dyDescent="0.25">
      <c r="C7827" s="34"/>
      <c r="D7827" s="10"/>
    </row>
    <row r="7828" spans="3:4" x14ac:dyDescent="0.25">
      <c r="C7828" s="34"/>
      <c r="D7828" s="10"/>
    </row>
    <row r="7829" spans="3:4" x14ac:dyDescent="0.25">
      <c r="C7829" s="34"/>
      <c r="D7829" s="10"/>
    </row>
    <row r="7830" spans="3:4" x14ac:dyDescent="0.25">
      <c r="C7830" s="34"/>
      <c r="D7830" s="10"/>
    </row>
    <row r="7831" spans="3:4" x14ac:dyDescent="0.25">
      <c r="C7831" s="34"/>
      <c r="D7831" s="10"/>
    </row>
    <row r="7832" spans="3:4" x14ac:dyDescent="0.25">
      <c r="C7832" s="34"/>
      <c r="D7832" s="10"/>
    </row>
    <row r="7833" spans="3:4" x14ac:dyDescent="0.25">
      <c r="C7833" s="34"/>
      <c r="D7833" s="10"/>
    </row>
    <row r="7834" spans="3:4" x14ac:dyDescent="0.25">
      <c r="C7834" s="34"/>
      <c r="D7834" s="10"/>
    </row>
    <row r="7835" spans="3:4" x14ac:dyDescent="0.25">
      <c r="C7835" s="34"/>
      <c r="D7835" s="10"/>
    </row>
    <row r="7836" spans="3:4" x14ac:dyDescent="0.25">
      <c r="C7836" s="34"/>
      <c r="D7836" s="10"/>
    </row>
    <row r="7837" spans="3:4" x14ac:dyDescent="0.25">
      <c r="C7837" s="34"/>
      <c r="D7837" s="10"/>
    </row>
    <row r="7838" spans="3:4" x14ac:dyDescent="0.25">
      <c r="C7838" s="34"/>
      <c r="D7838" s="10"/>
    </row>
    <row r="7839" spans="3:4" x14ac:dyDescent="0.25">
      <c r="C7839" s="34"/>
      <c r="D7839" s="10"/>
    </row>
    <row r="7840" spans="3:4" x14ac:dyDescent="0.25">
      <c r="C7840" s="34"/>
      <c r="D7840" s="10"/>
    </row>
    <row r="7841" spans="3:4" x14ac:dyDescent="0.25">
      <c r="C7841" s="34"/>
      <c r="D7841" s="10"/>
    </row>
    <row r="7842" spans="3:4" x14ac:dyDescent="0.25">
      <c r="C7842" s="34"/>
      <c r="D7842" s="10"/>
    </row>
    <row r="7843" spans="3:4" x14ac:dyDescent="0.25">
      <c r="C7843" s="34"/>
      <c r="D7843" s="10"/>
    </row>
    <row r="7844" spans="3:4" x14ac:dyDescent="0.25">
      <c r="C7844" s="34"/>
      <c r="D7844" s="10"/>
    </row>
    <row r="7845" spans="3:4" x14ac:dyDescent="0.25">
      <c r="C7845" s="34"/>
      <c r="D7845" s="10"/>
    </row>
    <row r="7846" spans="3:4" x14ac:dyDescent="0.25">
      <c r="C7846" s="34"/>
      <c r="D7846" s="10"/>
    </row>
    <row r="7847" spans="3:4" x14ac:dyDescent="0.25">
      <c r="C7847" s="34"/>
      <c r="D7847" s="10"/>
    </row>
    <row r="7848" spans="3:4" x14ac:dyDescent="0.25">
      <c r="C7848" s="34"/>
      <c r="D7848" s="10"/>
    </row>
    <row r="7849" spans="3:4" x14ac:dyDescent="0.25">
      <c r="C7849" s="34"/>
      <c r="D7849" s="10"/>
    </row>
    <row r="7850" spans="3:4" x14ac:dyDescent="0.25">
      <c r="C7850" s="34"/>
      <c r="D7850" s="10"/>
    </row>
    <row r="7851" spans="3:4" x14ac:dyDescent="0.25">
      <c r="C7851" s="34"/>
      <c r="D7851" s="10"/>
    </row>
    <row r="7852" spans="3:4" x14ac:dyDescent="0.25">
      <c r="C7852" s="34"/>
      <c r="D7852" s="10"/>
    </row>
    <row r="7853" spans="3:4" x14ac:dyDescent="0.25">
      <c r="C7853" s="34"/>
      <c r="D7853" s="10"/>
    </row>
    <row r="7854" spans="3:4" x14ac:dyDescent="0.25">
      <c r="C7854" s="34"/>
      <c r="D7854" s="10"/>
    </row>
    <row r="7855" spans="3:4" x14ac:dyDescent="0.25">
      <c r="C7855" s="34"/>
      <c r="D7855" s="10"/>
    </row>
    <row r="7856" spans="3:4" x14ac:dyDescent="0.25">
      <c r="C7856" s="34"/>
      <c r="D7856" s="10"/>
    </row>
    <row r="7857" spans="3:4" x14ac:dyDescent="0.25">
      <c r="C7857" s="34"/>
      <c r="D7857" s="10"/>
    </row>
    <row r="7858" spans="3:4" x14ac:dyDescent="0.25">
      <c r="C7858" s="34"/>
      <c r="D7858" s="10"/>
    </row>
    <row r="7859" spans="3:4" x14ac:dyDescent="0.25">
      <c r="C7859" s="34"/>
      <c r="D7859" s="10"/>
    </row>
    <row r="7860" spans="3:4" x14ac:dyDescent="0.25">
      <c r="C7860" s="34"/>
      <c r="D7860" s="10"/>
    </row>
    <row r="7861" spans="3:4" x14ac:dyDescent="0.25">
      <c r="C7861" s="34"/>
      <c r="D7861" s="10"/>
    </row>
    <row r="7862" spans="3:4" x14ac:dyDescent="0.25">
      <c r="C7862" s="34"/>
      <c r="D7862" s="10"/>
    </row>
    <row r="7863" spans="3:4" x14ac:dyDescent="0.25">
      <c r="C7863" s="34"/>
      <c r="D7863" s="10"/>
    </row>
    <row r="7864" spans="3:4" x14ac:dyDescent="0.25">
      <c r="C7864" s="34"/>
      <c r="D7864" s="10"/>
    </row>
    <row r="7865" spans="3:4" x14ac:dyDescent="0.25">
      <c r="C7865" s="34"/>
      <c r="D7865" s="10"/>
    </row>
    <row r="7866" spans="3:4" x14ac:dyDescent="0.25">
      <c r="C7866" s="34"/>
      <c r="D7866" s="10"/>
    </row>
    <row r="7867" spans="3:4" x14ac:dyDescent="0.25">
      <c r="C7867" s="34"/>
      <c r="D7867" s="10"/>
    </row>
    <row r="7868" spans="3:4" x14ac:dyDescent="0.25">
      <c r="C7868" s="34"/>
      <c r="D7868" s="10"/>
    </row>
    <row r="7869" spans="3:4" x14ac:dyDescent="0.25">
      <c r="C7869" s="34"/>
      <c r="D7869" s="10"/>
    </row>
    <row r="7870" spans="3:4" x14ac:dyDescent="0.25">
      <c r="C7870" s="34"/>
      <c r="D7870" s="10"/>
    </row>
    <row r="7871" spans="3:4" x14ac:dyDescent="0.25">
      <c r="C7871" s="34"/>
      <c r="D7871" s="10"/>
    </row>
    <row r="7872" spans="3:4" x14ac:dyDescent="0.25">
      <c r="C7872" s="34"/>
      <c r="D7872" s="10"/>
    </row>
    <row r="7873" spans="3:4" x14ac:dyDescent="0.25">
      <c r="C7873" s="34"/>
      <c r="D7873" s="10"/>
    </row>
    <row r="7874" spans="3:4" x14ac:dyDescent="0.25">
      <c r="C7874" s="34"/>
      <c r="D7874" s="10"/>
    </row>
    <row r="7875" spans="3:4" x14ac:dyDescent="0.25">
      <c r="C7875" s="34"/>
      <c r="D7875" s="10"/>
    </row>
    <row r="7876" spans="3:4" x14ac:dyDescent="0.25">
      <c r="C7876" s="34"/>
      <c r="D7876" s="10"/>
    </row>
    <row r="7877" spans="3:4" x14ac:dyDescent="0.25">
      <c r="C7877" s="34"/>
      <c r="D7877" s="10"/>
    </row>
    <row r="7878" spans="3:4" x14ac:dyDescent="0.25">
      <c r="C7878" s="34"/>
      <c r="D7878" s="10"/>
    </row>
    <row r="7879" spans="3:4" x14ac:dyDescent="0.25">
      <c r="C7879" s="34"/>
      <c r="D7879" s="10"/>
    </row>
    <row r="7880" spans="3:4" x14ac:dyDescent="0.25">
      <c r="C7880" s="34"/>
      <c r="D7880" s="10"/>
    </row>
    <row r="7881" spans="3:4" x14ac:dyDescent="0.25">
      <c r="C7881" s="34"/>
      <c r="D7881" s="10"/>
    </row>
    <row r="7882" spans="3:4" x14ac:dyDescent="0.25">
      <c r="C7882" s="34"/>
      <c r="D7882" s="10"/>
    </row>
    <row r="7883" spans="3:4" x14ac:dyDescent="0.25">
      <c r="C7883" s="34"/>
      <c r="D7883" s="10"/>
    </row>
    <row r="7884" spans="3:4" x14ac:dyDescent="0.25">
      <c r="C7884" s="34"/>
      <c r="D7884" s="10"/>
    </row>
    <row r="7885" spans="3:4" x14ac:dyDescent="0.25">
      <c r="C7885" s="34"/>
      <c r="D7885" s="10"/>
    </row>
    <row r="7886" spans="3:4" x14ac:dyDescent="0.25">
      <c r="C7886" s="34"/>
      <c r="D7886" s="10"/>
    </row>
    <row r="7887" spans="3:4" x14ac:dyDescent="0.25">
      <c r="C7887" s="34"/>
      <c r="D7887" s="10"/>
    </row>
    <row r="7888" spans="3:4" x14ac:dyDescent="0.25">
      <c r="C7888" s="34"/>
      <c r="D7888" s="10"/>
    </row>
    <row r="7889" spans="3:4" x14ac:dyDescent="0.25">
      <c r="C7889" s="34"/>
      <c r="D7889" s="10"/>
    </row>
    <row r="7890" spans="3:4" x14ac:dyDescent="0.25">
      <c r="C7890" s="34"/>
      <c r="D7890" s="10"/>
    </row>
    <row r="7891" spans="3:4" x14ac:dyDescent="0.25">
      <c r="C7891" s="34"/>
      <c r="D7891" s="10"/>
    </row>
    <row r="7892" spans="3:4" x14ac:dyDescent="0.25">
      <c r="C7892" s="34"/>
      <c r="D7892" s="10"/>
    </row>
    <row r="7893" spans="3:4" x14ac:dyDescent="0.25">
      <c r="C7893" s="34"/>
      <c r="D7893" s="10"/>
    </row>
    <row r="7894" spans="3:4" x14ac:dyDescent="0.25">
      <c r="C7894" s="34"/>
      <c r="D7894" s="10"/>
    </row>
    <row r="7895" spans="3:4" x14ac:dyDescent="0.25">
      <c r="C7895" s="34"/>
      <c r="D7895" s="10"/>
    </row>
    <row r="7896" spans="3:4" x14ac:dyDescent="0.25">
      <c r="C7896" s="34"/>
      <c r="D7896" s="10"/>
    </row>
    <row r="7897" spans="3:4" x14ac:dyDescent="0.25">
      <c r="C7897" s="34"/>
      <c r="D7897" s="10"/>
    </row>
    <row r="7898" spans="3:4" x14ac:dyDescent="0.25">
      <c r="C7898" s="34"/>
      <c r="D7898" s="10"/>
    </row>
    <row r="7899" spans="3:4" x14ac:dyDescent="0.25">
      <c r="C7899" s="34"/>
      <c r="D7899" s="10"/>
    </row>
    <row r="7900" spans="3:4" x14ac:dyDescent="0.25">
      <c r="C7900" s="34"/>
      <c r="D7900" s="10"/>
    </row>
    <row r="7901" spans="3:4" x14ac:dyDescent="0.25">
      <c r="C7901" s="34"/>
      <c r="D7901" s="10"/>
    </row>
    <row r="7902" spans="3:4" x14ac:dyDescent="0.25">
      <c r="C7902" s="34"/>
      <c r="D7902" s="10"/>
    </row>
    <row r="7903" spans="3:4" x14ac:dyDescent="0.25">
      <c r="C7903" s="34"/>
      <c r="D7903" s="10"/>
    </row>
    <row r="7904" spans="3:4" x14ac:dyDescent="0.25">
      <c r="C7904" s="34"/>
      <c r="D7904" s="10"/>
    </row>
    <row r="7905" spans="3:4" x14ac:dyDescent="0.25">
      <c r="C7905" s="34"/>
      <c r="D7905" s="10"/>
    </row>
    <row r="7906" spans="3:4" x14ac:dyDescent="0.25">
      <c r="C7906" s="34"/>
      <c r="D7906" s="10"/>
    </row>
    <row r="7907" spans="3:4" x14ac:dyDescent="0.25">
      <c r="C7907" s="34"/>
      <c r="D7907" s="10"/>
    </row>
    <row r="7908" spans="3:4" x14ac:dyDescent="0.25">
      <c r="C7908" s="34"/>
      <c r="D7908" s="10"/>
    </row>
    <row r="7909" spans="3:4" x14ac:dyDescent="0.25">
      <c r="C7909" s="34"/>
      <c r="D7909" s="10"/>
    </row>
    <row r="7910" spans="3:4" x14ac:dyDescent="0.25">
      <c r="C7910" s="34"/>
      <c r="D7910" s="10"/>
    </row>
    <row r="7911" spans="3:4" x14ac:dyDescent="0.25">
      <c r="C7911" s="34"/>
      <c r="D7911" s="10"/>
    </row>
    <row r="7912" spans="3:4" x14ac:dyDescent="0.25">
      <c r="C7912" s="34"/>
      <c r="D7912" s="10"/>
    </row>
    <row r="7913" spans="3:4" x14ac:dyDescent="0.25">
      <c r="C7913" s="34"/>
      <c r="D7913" s="10"/>
    </row>
    <row r="7914" spans="3:4" x14ac:dyDescent="0.25">
      <c r="C7914" s="34"/>
      <c r="D7914" s="10"/>
    </row>
    <row r="7915" spans="3:4" x14ac:dyDescent="0.25">
      <c r="C7915" s="34"/>
      <c r="D7915" s="10"/>
    </row>
    <row r="7916" spans="3:4" x14ac:dyDescent="0.25">
      <c r="C7916" s="34"/>
      <c r="D7916" s="10"/>
    </row>
    <row r="7917" spans="3:4" x14ac:dyDescent="0.25">
      <c r="C7917" s="34"/>
      <c r="D7917" s="10"/>
    </row>
    <row r="7918" spans="3:4" x14ac:dyDescent="0.25">
      <c r="C7918" s="34"/>
      <c r="D7918" s="10"/>
    </row>
    <row r="7919" spans="3:4" x14ac:dyDescent="0.25">
      <c r="C7919" s="34"/>
      <c r="D7919" s="10"/>
    </row>
    <row r="7920" spans="3:4" x14ac:dyDescent="0.25">
      <c r="C7920" s="34"/>
      <c r="D7920" s="10"/>
    </row>
    <row r="7921" spans="3:4" x14ac:dyDescent="0.25">
      <c r="C7921" s="34"/>
      <c r="D7921" s="10"/>
    </row>
    <row r="7922" spans="3:4" x14ac:dyDescent="0.25">
      <c r="C7922" s="34"/>
      <c r="D7922" s="10"/>
    </row>
    <row r="7923" spans="3:4" x14ac:dyDescent="0.25">
      <c r="C7923" s="34"/>
      <c r="D7923" s="10"/>
    </row>
    <row r="7924" spans="3:4" x14ac:dyDescent="0.25">
      <c r="C7924" s="34"/>
      <c r="D7924" s="10"/>
    </row>
    <row r="7925" spans="3:4" x14ac:dyDescent="0.25">
      <c r="C7925" s="34"/>
      <c r="D7925" s="10"/>
    </row>
    <row r="7926" spans="3:4" x14ac:dyDescent="0.25">
      <c r="C7926" s="34"/>
      <c r="D7926" s="10"/>
    </row>
    <row r="7927" spans="3:4" x14ac:dyDescent="0.25">
      <c r="C7927" s="34"/>
      <c r="D7927" s="10"/>
    </row>
    <row r="7928" spans="3:4" x14ac:dyDescent="0.25">
      <c r="C7928" s="34"/>
      <c r="D7928" s="10"/>
    </row>
    <row r="7929" spans="3:4" x14ac:dyDescent="0.25">
      <c r="C7929" s="34"/>
      <c r="D7929" s="10"/>
    </row>
    <row r="7930" spans="3:4" x14ac:dyDescent="0.25">
      <c r="C7930" s="34"/>
      <c r="D7930" s="10"/>
    </row>
    <row r="7931" spans="3:4" x14ac:dyDescent="0.25">
      <c r="C7931" s="34"/>
      <c r="D7931" s="10"/>
    </row>
    <row r="7932" spans="3:4" x14ac:dyDescent="0.25">
      <c r="C7932" s="34"/>
      <c r="D7932" s="10"/>
    </row>
    <row r="7933" spans="3:4" x14ac:dyDescent="0.25">
      <c r="C7933" s="34"/>
      <c r="D7933" s="10"/>
    </row>
    <row r="7934" spans="3:4" x14ac:dyDescent="0.25">
      <c r="C7934" s="34"/>
      <c r="D7934" s="10"/>
    </row>
    <row r="7935" spans="3:4" x14ac:dyDescent="0.25">
      <c r="C7935" s="34"/>
      <c r="D7935" s="10"/>
    </row>
    <row r="7936" spans="3:4" x14ac:dyDescent="0.25">
      <c r="C7936" s="34"/>
      <c r="D7936" s="10"/>
    </row>
    <row r="7937" spans="3:4" x14ac:dyDescent="0.25">
      <c r="C7937" s="34"/>
      <c r="D7937" s="10"/>
    </row>
    <row r="7938" spans="3:4" x14ac:dyDescent="0.25">
      <c r="C7938" s="34"/>
      <c r="D7938" s="10"/>
    </row>
    <row r="7939" spans="3:4" x14ac:dyDescent="0.25">
      <c r="C7939" s="34"/>
      <c r="D7939" s="10"/>
    </row>
    <row r="7940" spans="3:4" x14ac:dyDescent="0.25">
      <c r="C7940" s="34"/>
      <c r="D7940" s="10"/>
    </row>
    <row r="7941" spans="3:4" x14ac:dyDescent="0.25">
      <c r="C7941" s="34"/>
      <c r="D7941" s="10"/>
    </row>
    <row r="7942" spans="3:4" x14ac:dyDescent="0.25">
      <c r="C7942" s="34"/>
      <c r="D7942" s="10"/>
    </row>
    <row r="7943" spans="3:4" x14ac:dyDescent="0.25">
      <c r="C7943" s="34"/>
      <c r="D7943" s="10"/>
    </row>
    <row r="7944" spans="3:4" x14ac:dyDescent="0.25">
      <c r="C7944" s="34"/>
      <c r="D7944" s="10"/>
    </row>
    <row r="7945" spans="3:4" x14ac:dyDescent="0.25">
      <c r="C7945" s="34"/>
      <c r="D7945" s="10"/>
    </row>
    <row r="7946" spans="3:4" x14ac:dyDescent="0.25">
      <c r="C7946" s="34"/>
      <c r="D7946" s="10"/>
    </row>
    <row r="7947" spans="3:4" x14ac:dyDescent="0.25">
      <c r="C7947" s="34"/>
      <c r="D7947" s="10"/>
    </row>
    <row r="7948" spans="3:4" x14ac:dyDescent="0.25">
      <c r="C7948" s="34"/>
      <c r="D7948" s="10"/>
    </row>
    <row r="7949" spans="3:4" x14ac:dyDescent="0.25">
      <c r="C7949" s="34"/>
      <c r="D7949" s="10"/>
    </row>
    <row r="7950" spans="3:4" x14ac:dyDescent="0.25">
      <c r="C7950" s="34"/>
      <c r="D7950" s="10"/>
    </row>
    <row r="7951" spans="3:4" x14ac:dyDescent="0.25">
      <c r="C7951" s="34"/>
      <c r="D7951" s="10"/>
    </row>
    <row r="7952" spans="3:4" x14ac:dyDescent="0.25">
      <c r="C7952" s="34"/>
      <c r="D7952" s="10"/>
    </row>
    <row r="7953" spans="3:4" x14ac:dyDescent="0.25">
      <c r="C7953" s="34"/>
      <c r="D7953" s="10"/>
    </row>
    <row r="7954" spans="3:4" x14ac:dyDescent="0.25">
      <c r="C7954" s="34"/>
      <c r="D7954" s="10"/>
    </row>
    <row r="7955" spans="3:4" x14ac:dyDescent="0.25">
      <c r="C7955" s="34"/>
      <c r="D7955" s="10"/>
    </row>
    <row r="7956" spans="3:4" x14ac:dyDescent="0.25">
      <c r="C7956" s="34"/>
      <c r="D7956" s="10"/>
    </row>
    <row r="7957" spans="3:4" x14ac:dyDescent="0.25">
      <c r="C7957" s="34"/>
      <c r="D7957" s="10"/>
    </row>
    <row r="7958" spans="3:4" x14ac:dyDescent="0.25">
      <c r="C7958" s="34"/>
      <c r="D7958" s="10"/>
    </row>
    <row r="7959" spans="3:4" x14ac:dyDescent="0.25">
      <c r="C7959" s="34"/>
      <c r="D7959" s="10"/>
    </row>
    <row r="7960" spans="3:4" x14ac:dyDescent="0.25">
      <c r="C7960" s="34"/>
      <c r="D7960" s="10"/>
    </row>
    <row r="7961" spans="3:4" x14ac:dyDescent="0.25">
      <c r="C7961" s="34"/>
      <c r="D7961" s="10"/>
    </row>
    <row r="7962" spans="3:4" x14ac:dyDescent="0.25">
      <c r="C7962" s="34"/>
      <c r="D7962" s="10"/>
    </row>
    <row r="7963" spans="3:4" x14ac:dyDescent="0.25">
      <c r="C7963" s="34"/>
      <c r="D7963" s="10"/>
    </row>
    <row r="7964" spans="3:4" x14ac:dyDescent="0.25">
      <c r="C7964" s="34"/>
      <c r="D7964" s="10"/>
    </row>
    <row r="7965" spans="3:4" x14ac:dyDescent="0.25">
      <c r="C7965" s="34"/>
      <c r="D7965" s="10"/>
    </row>
    <row r="7966" spans="3:4" x14ac:dyDescent="0.25">
      <c r="C7966" s="34"/>
      <c r="D7966" s="10"/>
    </row>
    <row r="7967" spans="3:4" x14ac:dyDescent="0.25">
      <c r="C7967" s="34"/>
      <c r="D7967" s="10"/>
    </row>
    <row r="7968" spans="3:4" x14ac:dyDescent="0.25">
      <c r="C7968" s="34"/>
      <c r="D7968" s="10"/>
    </row>
    <row r="7969" spans="3:4" x14ac:dyDescent="0.25">
      <c r="C7969" s="34"/>
      <c r="D7969" s="10"/>
    </row>
    <row r="7970" spans="3:4" x14ac:dyDescent="0.25">
      <c r="C7970" s="34"/>
      <c r="D7970" s="10"/>
    </row>
    <row r="7971" spans="3:4" x14ac:dyDescent="0.25">
      <c r="C7971" s="34"/>
      <c r="D7971" s="10"/>
    </row>
    <row r="7972" spans="3:4" x14ac:dyDescent="0.25">
      <c r="C7972" s="34"/>
      <c r="D7972" s="10"/>
    </row>
    <row r="7973" spans="3:4" x14ac:dyDescent="0.25">
      <c r="C7973" s="34"/>
      <c r="D7973" s="10"/>
    </row>
    <row r="7974" spans="3:4" x14ac:dyDescent="0.25">
      <c r="C7974" s="34"/>
      <c r="D7974" s="10"/>
    </row>
    <row r="7975" spans="3:4" x14ac:dyDescent="0.25">
      <c r="C7975" s="34"/>
      <c r="D7975" s="10"/>
    </row>
    <row r="7976" spans="3:4" x14ac:dyDescent="0.25">
      <c r="C7976" s="34"/>
      <c r="D7976" s="10"/>
    </row>
    <row r="7977" spans="3:4" x14ac:dyDescent="0.25">
      <c r="C7977" s="34"/>
      <c r="D7977" s="10"/>
    </row>
    <row r="7978" spans="3:4" x14ac:dyDescent="0.25">
      <c r="C7978" s="34"/>
      <c r="D7978" s="10"/>
    </row>
    <row r="7979" spans="3:4" x14ac:dyDescent="0.25">
      <c r="C7979" s="34"/>
      <c r="D7979" s="10"/>
    </row>
    <row r="7980" spans="3:4" x14ac:dyDescent="0.25">
      <c r="C7980" s="34"/>
      <c r="D7980" s="10"/>
    </row>
    <row r="7981" spans="3:4" x14ac:dyDescent="0.25">
      <c r="C7981" s="34"/>
      <c r="D7981" s="10"/>
    </row>
    <row r="7982" spans="3:4" x14ac:dyDescent="0.25">
      <c r="C7982" s="34"/>
      <c r="D7982" s="10"/>
    </row>
    <row r="7983" spans="3:4" x14ac:dyDescent="0.25">
      <c r="C7983" s="34"/>
      <c r="D7983" s="10"/>
    </row>
    <row r="7984" spans="3:4" x14ac:dyDescent="0.25">
      <c r="C7984" s="34"/>
      <c r="D7984" s="10"/>
    </row>
    <row r="7985" spans="3:4" x14ac:dyDescent="0.25">
      <c r="C7985" s="34"/>
      <c r="D7985" s="10"/>
    </row>
    <row r="7986" spans="3:4" x14ac:dyDescent="0.25">
      <c r="C7986" s="34"/>
      <c r="D7986" s="10"/>
    </row>
    <row r="7987" spans="3:4" x14ac:dyDescent="0.25">
      <c r="C7987" s="34"/>
      <c r="D7987" s="10"/>
    </row>
    <row r="7988" spans="3:4" x14ac:dyDescent="0.25">
      <c r="C7988" s="34"/>
      <c r="D7988" s="10"/>
    </row>
    <row r="7989" spans="3:4" x14ac:dyDescent="0.25">
      <c r="C7989" s="34"/>
      <c r="D7989" s="10"/>
    </row>
    <row r="7990" spans="3:4" x14ac:dyDescent="0.25">
      <c r="C7990" s="34"/>
      <c r="D7990" s="10"/>
    </row>
    <row r="7991" spans="3:4" x14ac:dyDescent="0.25">
      <c r="C7991" s="34"/>
      <c r="D7991" s="10"/>
    </row>
    <row r="7992" spans="3:4" x14ac:dyDescent="0.25">
      <c r="C7992" s="34"/>
      <c r="D7992" s="10"/>
    </row>
    <row r="7993" spans="3:4" x14ac:dyDescent="0.25">
      <c r="C7993" s="34"/>
      <c r="D7993" s="10"/>
    </row>
    <row r="7994" spans="3:4" x14ac:dyDescent="0.25">
      <c r="C7994" s="34"/>
      <c r="D7994" s="10"/>
    </row>
    <row r="7995" spans="3:4" x14ac:dyDescent="0.25">
      <c r="C7995" s="34"/>
      <c r="D7995" s="10"/>
    </row>
    <row r="7996" spans="3:4" x14ac:dyDescent="0.25">
      <c r="C7996" s="34"/>
      <c r="D7996" s="10"/>
    </row>
    <row r="7997" spans="3:4" x14ac:dyDescent="0.25">
      <c r="C7997" s="34"/>
      <c r="D7997" s="10"/>
    </row>
    <row r="7998" spans="3:4" x14ac:dyDescent="0.25">
      <c r="C7998" s="34"/>
      <c r="D7998" s="10"/>
    </row>
    <row r="7999" spans="3:4" x14ac:dyDescent="0.25">
      <c r="C7999" s="34"/>
      <c r="D7999" s="10"/>
    </row>
    <row r="8000" spans="3:4" x14ac:dyDescent="0.25">
      <c r="C8000" s="34"/>
      <c r="D8000" s="10"/>
    </row>
    <row r="8001" spans="3:4" x14ac:dyDescent="0.25">
      <c r="C8001" s="34"/>
      <c r="D8001" s="10"/>
    </row>
    <row r="8002" spans="3:4" x14ac:dyDescent="0.25">
      <c r="C8002" s="34"/>
      <c r="D8002" s="10"/>
    </row>
    <row r="8003" spans="3:4" x14ac:dyDescent="0.25">
      <c r="C8003" s="34"/>
      <c r="D8003" s="10"/>
    </row>
    <row r="8004" spans="3:4" x14ac:dyDescent="0.25">
      <c r="C8004" s="34"/>
      <c r="D8004" s="10"/>
    </row>
    <row r="8005" spans="3:4" x14ac:dyDescent="0.25">
      <c r="C8005" s="34"/>
      <c r="D8005" s="10"/>
    </row>
    <row r="8006" spans="3:4" x14ac:dyDescent="0.25">
      <c r="C8006" s="34"/>
      <c r="D8006" s="10"/>
    </row>
    <row r="8007" spans="3:4" x14ac:dyDescent="0.25">
      <c r="C8007" s="34"/>
      <c r="D8007" s="10"/>
    </row>
    <row r="8008" spans="3:4" x14ac:dyDescent="0.25">
      <c r="C8008" s="34"/>
      <c r="D8008" s="10"/>
    </row>
    <row r="8009" spans="3:4" x14ac:dyDescent="0.25">
      <c r="C8009" s="34"/>
      <c r="D8009" s="10"/>
    </row>
    <row r="8010" spans="3:4" x14ac:dyDescent="0.25">
      <c r="C8010" s="34"/>
      <c r="D8010" s="10"/>
    </row>
    <row r="8011" spans="3:4" x14ac:dyDescent="0.25">
      <c r="C8011" s="34"/>
      <c r="D8011" s="10"/>
    </row>
    <row r="8012" spans="3:4" x14ac:dyDescent="0.25">
      <c r="C8012" s="34"/>
      <c r="D8012" s="10"/>
    </row>
    <row r="8013" spans="3:4" x14ac:dyDescent="0.25">
      <c r="C8013" s="34"/>
      <c r="D8013" s="10"/>
    </row>
    <row r="8014" spans="3:4" x14ac:dyDescent="0.25">
      <c r="C8014" s="34"/>
      <c r="D8014" s="10"/>
    </row>
    <row r="8015" spans="3:4" x14ac:dyDescent="0.25">
      <c r="C8015" s="34"/>
      <c r="D8015" s="10"/>
    </row>
    <row r="8016" spans="3:4" x14ac:dyDescent="0.25">
      <c r="C8016" s="34"/>
      <c r="D8016" s="10"/>
    </row>
    <row r="8017" spans="3:4" x14ac:dyDescent="0.25">
      <c r="C8017" s="34"/>
      <c r="D8017" s="10"/>
    </row>
    <row r="8018" spans="3:4" x14ac:dyDescent="0.25">
      <c r="C8018" s="34"/>
      <c r="D8018" s="10"/>
    </row>
    <row r="8019" spans="3:4" x14ac:dyDescent="0.25">
      <c r="C8019" s="34"/>
      <c r="D8019" s="10"/>
    </row>
    <row r="8020" spans="3:4" x14ac:dyDescent="0.25">
      <c r="C8020" s="34"/>
      <c r="D8020" s="10"/>
    </row>
    <row r="8021" spans="3:4" x14ac:dyDescent="0.25">
      <c r="C8021" s="34"/>
      <c r="D8021" s="10"/>
    </row>
    <row r="8022" spans="3:4" x14ac:dyDescent="0.25">
      <c r="C8022" s="34"/>
      <c r="D8022" s="10"/>
    </row>
    <row r="8023" spans="3:4" x14ac:dyDescent="0.25">
      <c r="C8023" s="34"/>
      <c r="D8023" s="10"/>
    </row>
    <row r="8024" spans="3:4" x14ac:dyDescent="0.25">
      <c r="C8024" s="34"/>
      <c r="D8024" s="10"/>
    </row>
    <row r="8025" spans="3:4" x14ac:dyDescent="0.25">
      <c r="C8025" s="34"/>
      <c r="D8025" s="10"/>
    </row>
    <row r="8026" spans="3:4" x14ac:dyDescent="0.25">
      <c r="C8026" s="34"/>
      <c r="D8026" s="10"/>
    </row>
    <row r="8027" spans="3:4" x14ac:dyDescent="0.25">
      <c r="C8027" s="34"/>
      <c r="D8027" s="10"/>
    </row>
    <row r="8028" spans="3:4" x14ac:dyDescent="0.25">
      <c r="C8028" s="34"/>
      <c r="D8028" s="10"/>
    </row>
    <row r="8029" spans="3:4" x14ac:dyDescent="0.25">
      <c r="C8029" s="34"/>
      <c r="D8029" s="10"/>
    </row>
    <row r="8030" spans="3:4" x14ac:dyDescent="0.25">
      <c r="C8030" s="34"/>
      <c r="D8030" s="10"/>
    </row>
    <row r="8031" spans="3:4" x14ac:dyDescent="0.25">
      <c r="C8031" s="34"/>
      <c r="D8031" s="10"/>
    </row>
    <row r="8032" spans="3:4" x14ac:dyDescent="0.25">
      <c r="C8032" s="34"/>
      <c r="D8032" s="10"/>
    </row>
    <row r="8033" spans="3:4" x14ac:dyDescent="0.25">
      <c r="C8033" s="34"/>
      <c r="D8033" s="10"/>
    </row>
    <row r="8034" spans="3:4" x14ac:dyDescent="0.25">
      <c r="C8034" s="34"/>
      <c r="D8034" s="10"/>
    </row>
    <row r="8035" spans="3:4" x14ac:dyDescent="0.25">
      <c r="C8035" s="34"/>
      <c r="D8035" s="10"/>
    </row>
    <row r="8036" spans="3:4" x14ac:dyDescent="0.25">
      <c r="C8036" s="34"/>
      <c r="D8036" s="10"/>
    </row>
    <row r="8037" spans="3:4" x14ac:dyDescent="0.25">
      <c r="C8037" s="34"/>
      <c r="D8037" s="10"/>
    </row>
    <row r="8038" spans="3:4" x14ac:dyDescent="0.25">
      <c r="C8038" s="34"/>
      <c r="D8038" s="10"/>
    </row>
    <row r="8039" spans="3:4" x14ac:dyDescent="0.25">
      <c r="C8039" s="34"/>
      <c r="D8039" s="10"/>
    </row>
    <row r="8040" spans="3:4" x14ac:dyDescent="0.25">
      <c r="C8040" s="34"/>
      <c r="D8040" s="10"/>
    </row>
    <row r="8041" spans="3:4" x14ac:dyDescent="0.25">
      <c r="C8041" s="34"/>
      <c r="D8041" s="10"/>
    </row>
    <row r="8042" spans="3:4" x14ac:dyDescent="0.25">
      <c r="C8042" s="34"/>
      <c r="D8042" s="10"/>
    </row>
    <row r="8043" spans="3:4" x14ac:dyDescent="0.25">
      <c r="C8043" s="34"/>
      <c r="D8043" s="10"/>
    </row>
    <row r="8044" spans="3:4" x14ac:dyDescent="0.25">
      <c r="C8044" s="34"/>
      <c r="D8044" s="10"/>
    </row>
    <row r="8045" spans="3:4" x14ac:dyDescent="0.25">
      <c r="C8045" s="34"/>
      <c r="D8045" s="10"/>
    </row>
    <row r="8046" spans="3:4" x14ac:dyDescent="0.25">
      <c r="C8046" s="34"/>
      <c r="D8046" s="10"/>
    </row>
    <row r="8047" spans="3:4" x14ac:dyDescent="0.25">
      <c r="C8047" s="34"/>
      <c r="D8047" s="10"/>
    </row>
    <row r="8048" spans="3:4" x14ac:dyDescent="0.25">
      <c r="C8048" s="34"/>
      <c r="D8048" s="10"/>
    </row>
    <row r="8049" spans="3:4" x14ac:dyDescent="0.25">
      <c r="C8049" s="34"/>
      <c r="D8049" s="10"/>
    </row>
    <row r="8050" spans="3:4" x14ac:dyDescent="0.25">
      <c r="C8050" s="34"/>
      <c r="D8050" s="10"/>
    </row>
    <row r="8051" spans="3:4" x14ac:dyDescent="0.25">
      <c r="C8051" s="34"/>
      <c r="D8051" s="10"/>
    </row>
    <row r="8052" spans="3:4" x14ac:dyDescent="0.25">
      <c r="C8052" s="34"/>
      <c r="D8052" s="10"/>
    </row>
    <row r="8053" spans="3:4" x14ac:dyDescent="0.25">
      <c r="C8053" s="34"/>
      <c r="D8053" s="10"/>
    </row>
    <row r="8054" spans="3:4" x14ac:dyDescent="0.25">
      <c r="C8054" s="34"/>
      <c r="D8054" s="10"/>
    </row>
    <row r="8055" spans="3:4" x14ac:dyDescent="0.25">
      <c r="C8055" s="34"/>
      <c r="D8055" s="10"/>
    </row>
    <row r="8056" spans="3:4" x14ac:dyDescent="0.25">
      <c r="C8056" s="34"/>
      <c r="D8056" s="10"/>
    </row>
    <row r="8057" spans="3:4" x14ac:dyDescent="0.25">
      <c r="C8057" s="34"/>
      <c r="D8057" s="10"/>
    </row>
    <row r="8058" spans="3:4" x14ac:dyDescent="0.25">
      <c r="C8058" s="34"/>
      <c r="D8058" s="10"/>
    </row>
    <row r="8059" spans="3:4" x14ac:dyDescent="0.25">
      <c r="C8059" s="34"/>
      <c r="D8059" s="10"/>
    </row>
    <row r="8060" spans="3:4" x14ac:dyDescent="0.25">
      <c r="C8060" s="34"/>
      <c r="D8060" s="10"/>
    </row>
    <row r="8061" spans="3:4" x14ac:dyDescent="0.25">
      <c r="C8061" s="34"/>
      <c r="D8061" s="10"/>
    </row>
    <row r="8062" spans="3:4" x14ac:dyDescent="0.25">
      <c r="C8062" s="34"/>
      <c r="D8062" s="10"/>
    </row>
    <row r="8063" spans="3:4" x14ac:dyDescent="0.25">
      <c r="C8063" s="34"/>
      <c r="D8063" s="10"/>
    </row>
    <row r="8064" spans="3:4" x14ac:dyDescent="0.25">
      <c r="C8064" s="34"/>
      <c r="D8064" s="10"/>
    </row>
    <row r="8065" spans="3:4" x14ac:dyDescent="0.25">
      <c r="C8065" s="34"/>
      <c r="D8065" s="10"/>
    </row>
    <row r="8066" spans="3:4" x14ac:dyDescent="0.25">
      <c r="C8066" s="34"/>
      <c r="D8066" s="10"/>
    </row>
    <row r="8067" spans="3:4" x14ac:dyDescent="0.25">
      <c r="C8067" s="34"/>
      <c r="D8067" s="10"/>
    </row>
    <row r="8068" spans="3:4" x14ac:dyDescent="0.25">
      <c r="C8068" s="34"/>
      <c r="D8068" s="10"/>
    </row>
    <row r="8069" spans="3:4" x14ac:dyDescent="0.25">
      <c r="C8069" s="34"/>
      <c r="D8069" s="10"/>
    </row>
    <row r="8070" spans="3:4" x14ac:dyDescent="0.25">
      <c r="C8070" s="34"/>
      <c r="D8070" s="10"/>
    </row>
    <row r="8071" spans="3:4" x14ac:dyDescent="0.25">
      <c r="C8071" s="34"/>
      <c r="D8071" s="10"/>
    </row>
    <row r="8072" spans="3:4" x14ac:dyDescent="0.25">
      <c r="C8072" s="34"/>
      <c r="D8072" s="10"/>
    </row>
    <row r="8073" spans="3:4" x14ac:dyDescent="0.25">
      <c r="C8073" s="34"/>
      <c r="D8073" s="10"/>
    </row>
    <row r="8074" spans="3:4" x14ac:dyDescent="0.25">
      <c r="C8074" s="34"/>
      <c r="D8074" s="10"/>
    </row>
    <row r="8075" spans="3:4" x14ac:dyDescent="0.25">
      <c r="C8075" s="34"/>
      <c r="D8075" s="10"/>
    </row>
    <row r="8076" spans="3:4" x14ac:dyDescent="0.25">
      <c r="C8076" s="34"/>
      <c r="D8076" s="10"/>
    </row>
    <row r="8077" spans="3:4" x14ac:dyDescent="0.25">
      <c r="C8077" s="34"/>
      <c r="D8077" s="10"/>
    </row>
    <row r="8078" spans="3:4" x14ac:dyDescent="0.25">
      <c r="C8078" s="34"/>
      <c r="D8078" s="10"/>
    </row>
    <row r="8079" spans="3:4" x14ac:dyDescent="0.25">
      <c r="C8079" s="34"/>
      <c r="D8079" s="10"/>
    </row>
    <row r="8080" spans="3:4" x14ac:dyDescent="0.25">
      <c r="C8080" s="34"/>
      <c r="D8080" s="10"/>
    </row>
    <row r="8081" spans="3:4" x14ac:dyDescent="0.25">
      <c r="C8081" s="34"/>
      <c r="D8081" s="10"/>
    </row>
    <row r="8082" spans="3:4" x14ac:dyDescent="0.25">
      <c r="C8082" s="34"/>
      <c r="D8082" s="10"/>
    </row>
    <row r="8083" spans="3:4" x14ac:dyDescent="0.25">
      <c r="C8083" s="34"/>
      <c r="D8083" s="10"/>
    </row>
    <row r="8084" spans="3:4" x14ac:dyDescent="0.25">
      <c r="C8084" s="34"/>
      <c r="D8084" s="10"/>
    </row>
    <row r="8085" spans="3:4" x14ac:dyDescent="0.25">
      <c r="C8085" s="34"/>
      <c r="D8085" s="10"/>
    </row>
    <row r="8086" spans="3:4" x14ac:dyDescent="0.25">
      <c r="C8086" s="34"/>
      <c r="D8086" s="10"/>
    </row>
    <row r="8087" spans="3:4" x14ac:dyDescent="0.25">
      <c r="C8087" s="34"/>
      <c r="D8087" s="10"/>
    </row>
    <row r="8088" spans="3:4" x14ac:dyDescent="0.25">
      <c r="C8088" s="34"/>
      <c r="D8088" s="10"/>
    </row>
    <row r="8089" spans="3:4" x14ac:dyDescent="0.25">
      <c r="C8089" s="34"/>
      <c r="D8089" s="10"/>
    </row>
    <row r="8090" spans="3:4" x14ac:dyDescent="0.25">
      <c r="C8090" s="34"/>
      <c r="D8090" s="10"/>
    </row>
    <row r="8091" spans="3:4" x14ac:dyDescent="0.25">
      <c r="C8091" s="34"/>
      <c r="D8091" s="10"/>
    </row>
    <row r="8092" spans="3:4" x14ac:dyDescent="0.25">
      <c r="C8092" s="34"/>
      <c r="D8092" s="10"/>
    </row>
    <row r="8093" spans="3:4" x14ac:dyDescent="0.25">
      <c r="C8093" s="34"/>
      <c r="D8093" s="10"/>
    </row>
    <row r="8094" spans="3:4" x14ac:dyDescent="0.25">
      <c r="C8094" s="34"/>
      <c r="D8094" s="10"/>
    </row>
    <row r="8095" spans="3:4" x14ac:dyDescent="0.25">
      <c r="C8095" s="34"/>
      <c r="D8095" s="10"/>
    </row>
    <row r="8096" spans="3:4" x14ac:dyDescent="0.25">
      <c r="C8096" s="34"/>
      <c r="D8096" s="10"/>
    </row>
    <row r="8097" spans="3:4" x14ac:dyDescent="0.25">
      <c r="C8097" s="34"/>
      <c r="D8097" s="10"/>
    </row>
    <row r="8098" spans="3:4" x14ac:dyDescent="0.25">
      <c r="C8098" s="34"/>
      <c r="D8098" s="10"/>
    </row>
    <row r="8099" spans="3:4" x14ac:dyDescent="0.25">
      <c r="C8099" s="34"/>
      <c r="D8099" s="10"/>
    </row>
    <row r="8100" spans="3:4" x14ac:dyDescent="0.25">
      <c r="C8100" s="34"/>
      <c r="D8100" s="10"/>
    </row>
    <row r="8101" spans="3:4" x14ac:dyDescent="0.25">
      <c r="C8101" s="34"/>
      <c r="D8101" s="10"/>
    </row>
    <row r="8102" spans="3:4" x14ac:dyDescent="0.25">
      <c r="C8102" s="34"/>
      <c r="D8102" s="10"/>
    </row>
    <row r="8103" spans="3:4" x14ac:dyDescent="0.25">
      <c r="C8103" s="34"/>
      <c r="D8103" s="10"/>
    </row>
    <row r="8104" spans="3:4" x14ac:dyDescent="0.25">
      <c r="C8104" s="34"/>
      <c r="D8104" s="10"/>
    </row>
    <row r="8105" spans="3:4" x14ac:dyDescent="0.25">
      <c r="C8105" s="34"/>
      <c r="D8105" s="10"/>
    </row>
    <row r="8106" spans="3:4" x14ac:dyDescent="0.25">
      <c r="C8106" s="34"/>
      <c r="D8106" s="10"/>
    </row>
    <row r="8107" spans="3:4" x14ac:dyDescent="0.25">
      <c r="C8107" s="34"/>
      <c r="D8107" s="10"/>
    </row>
    <row r="8108" spans="3:4" x14ac:dyDescent="0.25">
      <c r="C8108" s="34"/>
      <c r="D8108" s="10"/>
    </row>
    <row r="8109" spans="3:4" x14ac:dyDescent="0.25">
      <c r="C8109" s="34"/>
      <c r="D8109" s="10"/>
    </row>
    <row r="8110" spans="3:4" x14ac:dyDescent="0.25">
      <c r="C8110" s="34"/>
      <c r="D8110" s="10"/>
    </row>
    <row r="8111" spans="3:4" x14ac:dyDescent="0.25">
      <c r="C8111" s="34"/>
      <c r="D8111" s="10"/>
    </row>
    <row r="8112" spans="3:4" x14ac:dyDescent="0.25">
      <c r="C8112" s="34"/>
      <c r="D8112" s="10"/>
    </row>
    <row r="8113" spans="3:4" x14ac:dyDescent="0.25">
      <c r="C8113" s="34"/>
      <c r="D8113" s="10"/>
    </row>
    <row r="8114" spans="3:4" x14ac:dyDescent="0.25">
      <c r="C8114" s="34"/>
      <c r="D8114" s="10"/>
    </row>
    <row r="8115" spans="3:4" x14ac:dyDescent="0.25">
      <c r="C8115" s="34"/>
      <c r="D8115" s="10"/>
    </row>
    <row r="8116" spans="3:4" x14ac:dyDescent="0.25">
      <c r="C8116" s="34"/>
      <c r="D8116" s="10"/>
    </row>
    <row r="8117" spans="3:4" x14ac:dyDescent="0.25">
      <c r="C8117" s="34"/>
      <c r="D8117" s="10"/>
    </row>
    <row r="8118" spans="3:4" x14ac:dyDescent="0.25">
      <c r="C8118" s="34"/>
      <c r="D8118" s="10"/>
    </row>
    <row r="8119" spans="3:4" x14ac:dyDescent="0.25">
      <c r="C8119" s="34"/>
      <c r="D8119" s="10"/>
    </row>
    <row r="8120" spans="3:4" x14ac:dyDescent="0.25">
      <c r="C8120" s="34"/>
      <c r="D8120" s="10"/>
    </row>
    <row r="8121" spans="3:4" x14ac:dyDescent="0.25">
      <c r="C8121" s="34"/>
      <c r="D8121" s="10"/>
    </row>
    <row r="8122" spans="3:4" x14ac:dyDescent="0.25">
      <c r="C8122" s="34"/>
      <c r="D8122" s="10"/>
    </row>
    <row r="8123" spans="3:4" x14ac:dyDescent="0.25">
      <c r="C8123" s="34"/>
      <c r="D8123" s="10"/>
    </row>
    <row r="8124" spans="3:4" x14ac:dyDescent="0.25">
      <c r="C8124" s="34"/>
      <c r="D8124" s="10"/>
    </row>
    <row r="8125" spans="3:4" x14ac:dyDescent="0.25">
      <c r="C8125" s="34"/>
      <c r="D8125" s="10"/>
    </row>
    <row r="8126" spans="3:4" x14ac:dyDescent="0.25">
      <c r="C8126" s="34"/>
      <c r="D8126" s="10"/>
    </row>
    <row r="8127" spans="3:4" x14ac:dyDescent="0.25">
      <c r="C8127" s="34"/>
      <c r="D8127" s="10"/>
    </row>
    <row r="8128" spans="3:4" x14ac:dyDescent="0.25">
      <c r="C8128" s="34"/>
      <c r="D8128" s="10"/>
    </row>
    <row r="8129" spans="3:4" x14ac:dyDescent="0.25">
      <c r="C8129" s="34"/>
      <c r="D8129" s="10"/>
    </row>
    <row r="8130" spans="3:4" x14ac:dyDescent="0.25">
      <c r="C8130" s="34"/>
      <c r="D8130" s="10"/>
    </row>
    <row r="8131" spans="3:4" x14ac:dyDescent="0.25">
      <c r="C8131" s="34"/>
      <c r="D8131" s="10"/>
    </row>
    <row r="8132" spans="3:4" x14ac:dyDescent="0.25">
      <c r="C8132" s="34"/>
      <c r="D8132" s="10"/>
    </row>
    <row r="8133" spans="3:4" x14ac:dyDescent="0.25">
      <c r="C8133" s="34"/>
      <c r="D8133" s="10"/>
    </row>
    <row r="8134" spans="3:4" x14ac:dyDescent="0.25">
      <c r="C8134" s="34"/>
      <c r="D8134" s="10"/>
    </row>
    <row r="8135" spans="3:4" x14ac:dyDescent="0.25">
      <c r="C8135" s="34"/>
      <c r="D8135" s="10"/>
    </row>
    <row r="8136" spans="3:4" x14ac:dyDescent="0.25">
      <c r="C8136" s="34"/>
      <c r="D8136" s="10"/>
    </row>
    <row r="8137" spans="3:4" x14ac:dyDescent="0.25">
      <c r="C8137" s="34"/>
      <c r="D8137" s="10"/>
    </row>
    <row r="8138" spans="3:4" x14ac:dyDescent="0.25">
      <c r="C8138" s="34"/>
      <c r="D8138" s="10"/>
    </row>
    <row r="8139" spans="3:4" x14ac:dyDescent="0.25">
      <c r="C8139" s="34"/>
      <c r="D8139" s="10"/>
    </row>
    <row r="8140" spans="3:4" x14ac:dyDescent="0.25">
      <c r="C8140" s="34"/>
      <c r="D8140" s="10"/>
    </row>
    <row r="8141" spans="3:4" x14ac:dyDescent="0.25">
      <c r="C8141" s="34"/>
      <c r="D8141" s="10"/>
    </row>
    <row r="8142" spans="3:4" x14ac:dyDescent="0.25">
      <c r="C8142" s="34"/>
      <c r="D8142" s="10"/>
    </row>
    <row r="8143" spans="3:4" x14ac:dyDescent="0.25">
      <c r="C8143" s="34"/>
      <c r="D8143" s="10"/>
    </row>
    <row r="8144" spans="3:4" x14ac:dyDescent="0.25">
      <c r="C8144" s="34"/>
      <c r="D8144" s="10"/>
    </row>
    <row r="8145" spans="3:4" x14ac:dyDescent="0.25">
      <c r="C8145" s="34"/>
      <c r="D8145" s="10"/>
    </row>
    <row r="8146" spans="3:4" x14ac:dyDescent="0.25">
      <c r="C8146" s="34"/>
      <c r="D8146" s="10"/>
    </row>
    <row r="8147" spans="3:4" x14ac:dyDescent="0.25">
      <c r="C8147" s="34"/>
      <c r="D8147" s="10"/>
    </row>
    <row r="8148" spans="3:4" x14ac:dyDescent="0.25">
      <c r="C8148" s="34"/>
      <c r="D8148" s="10"/>
    </row>
    <row r="8149" spans="3:4" x14ac:dyDescent="0.25">
      <c r="C8149" s="34"/>
      <c r="D8149" s="10"/>
    </row>
    <row r="8150" spans="3:4" x14ac:dyDescent="0.25">
      <c r="C8150" s="34"/>
      <c r="D8150" s="10"/>
    </row>
    <row r="8151" spans="3:4" x14ac:dyDescent="0.25">
      <c r="C8151" s="34"/>
      <c r="D8151" s="10"/>
    </row>
    <row r="8152" spans="3:4" x14ac:dyDescent="0.25">
      <c r="C8152" s="34"/>
      <c r="D8152" s="10"/>
    </row>
    <row r="8153" spans="3:4" x14ac:dyDescent="0.25">
      <c r="C8153" s="34"/>
      <c r="D8153" s="10"/>
    </row>
    <row r="8154" spans="3:4" x14ac:dyDescent="0.25">
      <c r="C8154" s="34"/>
      <c r="D8154" s="10"/>
    </row>
    <row r="8155" spans="3:4" x14ac:dyDescent="0.25">
      <c r="C8155" s="34"/>
      <c r="D8155" s="10"/>
    </row>
    <row r="8156" spans="3:4" x14ac:dyDescent="0.25">
      <c r="C8156" s="34"/>
      <c r="D8156" s="10"/>
    </row>
    <row r="8157" spans="3:4" x14ac:dyDescent="0.25">
      <c r="C8157" s="34"/>
      <c r="D8157" s="10"/>
    </row>
    <row r="8158" spans="3:4" x14ac:dyDescent="0.25">
      <c r="C8158" s="34"/>
      <c r="D8158" s="10"/>
    </row>
    <row r="8159" spans="3:4" x14ac:dyDescent="0.25">
      <c r="C8159" s="34"/>
      <c r="D8159" s="10"/>
    </row>
    <row r="8160" spans="3:4" x14ac:dyDescent="0.25">
      <c r="C8160" s="34"/>
      <c r="D8160" s="10"/>
    </row>
    <row r="8161" spans="3:4" x14ac:dyDescent="0.25">
      <c r="C8161" s="34"/>
      <c r="D8161" s="10"/>
    </row>
    <row r="8162" spans="3:4" x14ac:dyDescent="0.25">
      <c r="C8162" s="34"/>
      <c r="D8162" s="10"/>
    </row>
    <row r="8163" spans="3:4" x14ac:dyDescent="0.25">
      <c r="C8163" s="34"/>
      <c r="D8163" s="10"/>
    </row>
    <row r="8164" spans="3:4" x14ac:dyDescent="0.25">
      <c r="C8164" s="34"/>
      <c r="D8164" s="10"/>
    </row>
    <row r="8165" spans="3:4" x14ac:dyDescent="0.25">
      <c r="C8165" s="34"/>
      <c r="D8165" s="10"/>
    </row>
    <row r="8166" spans="3:4" x14ac:dyDescent="0.25">
      <c r="C8166" s="34"/>
      <c r="D8166" s="10"/>
    </row>
    <row r="8167" spans="3:4" x14ac:dyDescent="0.25">
      <c r="C8167" s="34"/>
      <c r="D8167" s="10"/>
    </row>
    <row r="8168" spans="3:4" x14ac:dyDescent="0.25">
      <c r="C8168" s="34"/>
      <c r="D8168" s="10"/>
    </row>
    <row r="8169" spans="3:4" x14ac:dyDescent="0.25">
      <c r="C8169" s="34"/>
      <c r="D8169" s="10"/>
    </row>
    <row r="8170" spans="3:4" x14ac:dyDescent="0.25">
      <c r="C8170" s="34"/>
      <c r="D8170" s="10"/>
    </row>
    <row r="8171" spans="3:4" x14ac:dyDescent="0.25">
      <c r="C8171" s="34"/>
      <c r="D8171" s="10"/>
    </row>
    <row r="8172" spans="3:4" x14ac:dyDescent="0.25">
      <c r="C8172" s="34"/>
      <c r="D8172" s="10"/>
    </row>
    <row r="8173" spans="3:4" x14ac:dyDescent="0.25">
      <c r="C8173" s="34"/>
      <c r="D8173" s="10"/>
    </row>
    <row r="8174" spans="3:4" x14ac:dyDescent="0.25">
      <c r="C8174" s="34"/>
      <c r="D8174" s="10"/>
    </row>
    <row r="8175" spans="3:4" x14ac:dyDescent="0.25">
      <c r="C8175" s="34"/>
      <c r="D8175" s="10"/>
    </row>
    <row r="8176" spans="3:4" x14ac:dyDescent="0.25">
      <c r="C8176" s="34"/>
      <c r="D8176" s="10"/>
    </row>
    <row r="8177" spans="3:4" x14ac:dyDescent="0.25">
      <c r="C8177" s="34"/>
      <c r="D8177" s="10"/>
    </row>
    <row r="8178" spans="3:4" x14ac:dyDescent="0.25">
      <c r="C8178" s="34"/>
      <c r="D8178" s="10"/>
    </row>
    <row r="8179" spans="3:4" x14ac:dyDescent="0.25">
      <c r="C8179" s="34"/>
      <c r="D8179" s="10"/>
    </row>
    <row r="8180" spans="3:4" x14ac:dyDescent="0.25">
      <c r="C8180" s="34"/>
      <c r="D8180" s="10"/>
    </row>
    <row r="8181" spans="3:4" x14ac:dyDescent="0.25">
      <c r="C8181" s="34"/>
      <c r="D8181" s="10"/>
    </row>
    <row r="8182" spans="3:4" x14ac:dyDescent="0.25">
      <c r="C8182" s="34"/>
      <c r="D8182" s="10"/>
    </row>
    <row r="8183" spans="3:4" x14ac:dyDescent="0.25">
      <c r="C8183" s="34"/>
      <c r="D8183" s="10"/>
    </row>
    <row r="8184" spans="3:4" x14ac:dyDescent="0.25">
      <c r="C8184" s="34"/>
      <c r="D8184" s="10"/>
    </row>
    <row r="8185" spans="3:4" x14ac:dyDescent="0.25">
      <c r="C8185" s="34"/>
      <c r="D8185" s="10"/>
    </row>
    <row r="8186" spans="3:4" x14ac:dyDescent="0.25">
      <c r="C8186" s="34"/>
      <c r="D8186" s="10"/>
    </row>
    <row r="8187" spans="3:4" x14ac:dyDescent="0.25">
      <c r="C8187" s="34"/>
      <c r="D8187" s="10"/>
    </row>
    <row r="8188" spans="3:4" x14ac:dyDescent="0.25">
      <c r="C8188" s="34"/>
      <c r="D8188" s="10"/>
    </row>
    <row r="8189" spans="3:4" x14ac:dyDescent="0.25">
      <c r="C8189" s="34"/>
      <c r="D8189" s="10"/>
    </row>
    <row r="8190" spans="3:4" x14ac:dyDescent="0.25">
      <c r="C8190" s="34"/>
      <c r="D8190" s="10"/>
    </row>
    <row r="8191" spans="3:4" x14ac:dyDescent="0.25">
      <c r="C8191" s="34"/>
      <c r="D8191" s="10"/>
    </row>
    <row r="8192" spans="3:4" x14ac:dyDescent="0.25">
      <c r="C8192" s="34"/>
      <c r="D8192" s="10"/>
    </row>
    <row r="8193" spans="3:4" x14ac:dyDescent="0.25">
      <c r="C8193" s="34"/>
      <c r="D8193" s="10"/>
    </row>
    <row r="8194" spans="3:4" x14ac:dyDescent="0.25">
      <c r="C8194" s="34"/>
      <c r="D8194" s="10"/>
    </row>
    <row r="8195" spans="3:4" x14ac:dyDescent="0.25">
      <c r="C8195" s="34"/>
      <c r="D8195" s="10"/>
    </row>
    <row r="8196" spans="3:4" x14ac:dyDescent="0.25">
      <c r="C8196" s="34"/>
      <c r="D8196" s="10"/>
    </row>
    <row r="8197" spans="3:4" x14ac:dyDescent="0.25">
      <c r="C8197" s="34"/>
      <c r="D8197" s="10"/>
    </row>
    <row r="8198" spans="3:4" x14ac:dyDescent="0.25">
      <c r="C8198" s="34"/>
      <c r="D8198" s="10"/>
    </row>
    <row r="8199" spans="3:4" x14ac:dyDescent="0.25">
      <c r="C8199" s="34"/>
      <c r="D8199" s="10"/>
    </row>
    <row r="8200" spans="3:4" x14ac:dyDescent="0.25">
      <c r="C8200" s="34"/>
      <c r="D8200" s="10"/>
    </row>
    <row r="8201" spans="3:4" x14ac:dyDescent="0.25">
      <c r="C8201" s="34"/>
      <c r="D8201" s="10"/>
    </row>
    <row r="8202" spans="3:4" x14ac:dyDescent="0.25">
      <c r="C8202" s="34"/>
      <c r="D8202" s="10"/>
    </row>
    <row r="8203" spans="3:4" x14ac:dyDescent="0.25">
      <c r="C8203" s="34"/>
      <c r="D8203" s="10"/>
    </row>
    <row r="8204" spans="3:4" x14ac:dyDescent="0.25">
      <c r="C8204" s="34"/>
      <c r="D8204" s="10"/>
    </row>
    <row r="8205" spans="3:4" x14ac:dyDescent="0.25">
      <c r="C8205" s="34"/>
      <c r="D8205" s="10"/>
    </row>
    <row r="8206" spans="3:4" x14ac:dyDescent="0.25">
      <c r="C8206" s="34"/>
      <c r="D8206" s="10"/>
    </row>
    <row r="8207" spans="3:4" x14ac:dyDescent="0.25">
      <c r="C8207" s="34"/>
      <c r="D8207" s="10"/>
    </row>
    <row r="8208" spans="3:4" x14ac:dyDescent="0.25">
      <c r="C8208" s="34"/>
      <c r="D8208" s="10"/>
    </row>
    <row r="8209" spans="3:4" x14ac:dyDescent="0.25">
      <c r="C8209" s="34"/>
      <c r="D8209" s="10"/>
    </row>
    <row r="8210" spans="3:4" x14ac:dyDescent="0.25">
      <c r="C8210" s="34"/>
      <c r="D8210" s="10"/>
    </row>
    <row r="8211" spans="3:4" x14ac:dyDescent="0.25">
      <c r="C8211" s="34"/>
      <c r="D8211" s="10"/>
    </row>
    <row r="8212" spans="3:4" x14ac:dyDescent="0.25">
      <c r="C8212" s="34"/>
      <c r="D8212" s="10"/>
    </row>
    <row r="8213" spans="3:4" x14ac:dyDescent="0.25">
      <c r="C8213" s="34"/>
      <c r="D8213" s="10"/>
    </row>
    <row r="8214" spans="3:4" x14ac:dyDescent="0.25">
      <c r="C8214" s="34"/>
      <c r="D8214" s="10"/>
    </row>
    <row r="8215" spans="3:4" x14ac:dyDescent="0.25">
      <c r="C8215" s="34"/>
      <c r="D8215" s="10"/>
    </row>
    <row r="8216" spans="3:4" x14ac:dyDescent="0.25">
      <c r="C8216" s="34"/>
      <c r="D8216" s="10"/>
    </row>
    <row r="8217" spans="3:4" x14ac:dyDescent="0.25">
      <c r="C8217" s="34"/>
      <c r="D8217" s="10"/>
    </row>
    <row r="8218" spans="3:4" x14ac:dyDescent="0.25">
      <c r="C8218" s="34"/>
      <c r="D8218" s="10"/>
    </row>
    <row r="8219" spans="3:4" x14ac:dyDescent="0.25">
      <c r="C8219" s="34"/>
      <c r="D8219" s="10"/>
    </row>
    <row r="8220" spans="3:4" x14ac:dyDescent="0.25">
      <c r="C8220" s="34"/>
      <c r="D8220" s="10"/>
    </row>
    <row r="8221" spans="3:4" x14ac:dyDescent="0.25">
      <c r="C8221" s="34"/>
      <c r="D8221" s="10"/>
    </row>
    <row r="8222" spans="3:4" x14ac:dyDescent="0.25">
      <c r="C8222" s="34"/>
      <c r="D8222" s="10"/>
    </row>
    <row r="8223" spans="3:4" x14ac:dyDescent="0.25">
      <c r="C8223" s="34"/>
      <c r="D8223" s="10"/>
    </row>
    <row r="8224" spans="3:4" x14ac:dyDescent="0.25">
      <c r="C8224" s="34"/>
      <c r="D8224" s="10"/>
    </row>
    <row r="8225" spans="3:4" x14ac:dyDescent="0.25">
      <c r="C8225" s="34"/>
      <c r="D8225" s="10"/>
    </row>
    <row r="8226" spans="3:4" x14ac:dyDescent="0.25">
      <c r="C8226" s="34"/>
      <c r="D8226" s="10"/>
    </row>
    <row r="8227" spans="3:4" x14ac:dyDescent="0.25">
      <c r="C8227" s="34"/>
      <c r="D8227" s="10"/>
    </row>
    <row r="8228" spans="3:4" x14ac:dyDescent="0.25">
      <c r="C8228" s="34"/>
      <c r="D8228" s="10"/>
    </row>
    <row r="8229" spans="3:4" x14ac:dyDescent="0.25">
      <c r="C8229" s="34"/>
      <c r="D8229" s="10"/>
    </row>
    <row r="8230" spans="3:4" x14ac:dyDescent="0.25">
      <c r="C8230" s="34"/>
      <c r="D8230" s="10"/>
    </row>
    <row r="8231" spans="3:4" x14ac:dyDescent="0.25">
      <c r="C8231" s="34"/>
      <c r="D8231" s="10"/>
    </row>
    <row r="8232" spans="3:4" x14ac:dyDescent="0.25">
      <c r="C8232" s="34"/>
      <c r="D8232" s="10"/>
    </row>
    <row r="8233" spans="3:4" x14ac:dyDescent="0.25">
      <c r="C8233" s="34"/>
      <c r="D8233" s="10"/>
    </row>
    <row r="8234" spans="3:4" x14ac:dyDescent="0.25">
      <c r="C8234" s="34"/>
      <c r="D8234" s="10"/>
    </row>
    <row r="8235" spans="3:4" x14ac:dyDescent="0.25">
      <c r="C8235" s="34"/>
      <c r="D8235" s="10"/>
    </row>
    <row r="8236" spans="3:4" x14ac:dyDescent="0.25">
      <c r="C8236" s="34"/>
      <c r="D8236" s="10"/>
    </row>
    <row r="8237" spans="3:4" x14ac:dyDescent="0.25">
      <c r="C8237" s="34"/>
      <c r="D8237" s="10"/>
    </row>
    <row r="8238" spans="3:4" x14ac:dyDescent="0.25">
      <c r="C8238" s="34"/>
      <c r="D8238" s="10"/>
    </row>
    <row r="8239" spans="3:4" x14ac:dyDescent="0.25">
      <c r="C8239" s="34"/>
      <c r="D8239" s="10"/>
    </row>
    <row r="8240" spans="3:4" x14ac:dyDescent="0.25">
      <c r="C8240" s="34"/>
      <c r="D8240" s="10"/>
    </row>
    <row r="8241" spans="3:4" x14ac:dyDescent="0.25">
      <c r="C8241" s="34"/>
      <c r="D8241" s="10"/>
    </row>
    <row r="8242" spans="3:4" x14ac:dyDescent="0.25">
      <c r="C8242" s="34"/>
      <c r="D8242" s="10"/>
    </row>
    <row r="8243" spans="3:4" x14ac:dyDescent="0.25">
      <c r="C8243" s="34"/>
      <c r="D8243" s="10"/>
    </row>
    <row r="8244" spans="3:4" x14ac:dyDescent="0.25">
      <c r="C8244" s="34"/>
      <c r="D8244" s="10"/>
    </row>
    <row r="8245" spans="3:4" x14ac:dyDescent="0.25">
      <c r="C8245" s="34"/>
      <c r="D8245" s="10"/>
    </row>
    <row r="8246" spans="3:4" x14ac:dyDescent="0.25">
      <c r="C8246" s="34"/>
      <c r="D8246" s="10"/>
    </row>
    <row r="8247" spans="3:4" x14ac:dyDescent="0.25">
      <c r="C8247" s="34"/>
      <c r="D8247" s="10"/>
    </row>
    <row r="8248" spans="3:4" x14ac:dyDescent="0.25">
      <c r="C8248" s="34"/>
      <c r="D8248" s="10"/>
    </row>
    <row r="8249" spans="3:4" x14ac:dyDescent="0.25">
      <c r="C8249" s="34"/>
      <c r="D8249" s="10"/>
    </row>
    <row r="8250" spans="3:4" x14ac:dyDescent="0.25">
      <c r="C8250" s="34"/>
      <c r="D8250" s="10"/>
    </row>
    <row r="8251" spans="3:4" x14ac:dyDescent="0.25">
      <c r="C8251" s="34"/>
      <c r="D8251" s="10"/>
    </row>
    <row r="8252" spans="3:4" x14ac:dyDescent="0.25">
      <c r="C8252" s="34"/>
      <c r="D8252" s="10"/>
    </row>
    <row r="8253" spans="3:4" x14ac:dyDescent="0.25">
      <c r="C8253" s="34"/>
      <c r="D8253" s="10"/>
    </row>
    <row r="8254" spans="3:4" x14ac:dyDescent="0.25">
      <c r="C8254" s="34"/>
      <c r="D8254" s="10"/>
    </row>
    <row r="8255" spans="3:4" x14ac:dyDescent="0.25">
      <c r="C8255" s="34"/>
      <c r="D8255" s="10"/>
    </row>
    <row r="8256" spans="3:4" x14ac:dyDescent="0.25">
      <c r="C8256" s="34"/>
      <c r="D8256" s="10"/>
    </row>
    <row r="8257" spans="3:4" x14ac:dyDescent="0.25">
      <c r="C8257" s="34"/>
      <c r="D8257" s="10"/>
    </row>
    <row r="8258" spans="3:4" x14ac:dyDescent="0.25">
      <c r="C8258" s="34"/>
      <c r="D8258" s="10"/>
    </row>
    <row r="8259" spans="3:4" x14ac:dyDescent="0.25">
      <c r="C8259" s="34"/>
      <c r="D8259" s="10"/>
    </row>
    <row r="8260" spans="3:4" x14ac:dyDescent="0.25">
      <c r="C8260" s="34"/>
      <c r="D8260" s="10"/>
    </row>
    <row r="8261" spans="3:4" x14ac:dyDescent="0.25">
      <c r="C8261" s="34"/>
      <c r="D8261" s="10"/>
    </row>
    <row r="8262" spans="3:4" x14ac:dyDescent="0.25">
      <c r="C8262" s="34"/>
      <c r="D8262" s="10"/>
    </row>
    <row r="8263" spans="3:4" x14ac:dyDescent="0.25">
      <c r="C8263" s="34"/>
      <c r="D8263" s="10"/>
    </row>
    <row r="8264" spans="3:4" x14ac:dyDescent="0.25">
      <c r="C8264" s="34"/>
      <c r="D8264" s="10"/>
    </row>
    <row r="8265" spans="3:4" x14ac:dyDescent="0.25">
      <c r="C8265" s="34"/>
      <c r="D8265" s="10"/>
    </row>
    <row r="8266" spans="3:4" x14ac:dyDescent="0.25">
      <c r="C8266" s="34"/>
      <c r="D8266" s="10"/>
    </row>
    <row r="8267" spans="3:4" x14ac:dyDescent="0.25">
      <c r="C8267" s="34"/>
      <c r="D8267" s="10"/>
    </row>
    <row r="8268" spans="3:4" x14ac:dyDescent="0.25">
      <c r="C8268" s="34"/>
      <c r="D8268" s="10"/>
    </row>
    <row r="8269" spans="3:4" x14ac:dyDescent="0.25">
      <c r="C8269" s="34"/>
      <c r="D8269" s="10"/>
    </row>
    <row r="8270" spans="3:4" x14ac:dyDescent="0.25">
      <c r="C8270" s="34"/>
      <c r="D8270" s="10"/>
    </row>
    <row r="8271" spans="3:4" x14ac:dyDescent="0.25">
      <c r="C8271" s="34"/>
      <c r="D8271" s="10"/>
    </row>
    <row r="8272" spans="3:4" x14ac:dyDescent="0.25">
      <c r="C8272" s="34"/>
      <c r="D8272" s="10"/>
    </row>
    <row r="8273" spans="3:4" x14ac:dyDescent="0.25">
      <c r="C8273" s="34"/>
      <c r="D8273" s="10"/>
    </row>
    <row r="8274" spans="3:4" x14ac:dyDescent="0.25">
      <c r="C8274" s="34"/>
      <c r="D8274" s="10"/>
    </row>
    <row r="8275" spans="3:4" x14ac:dyDescent="0.25">
      <c r="C8275" s="34"/>
      <c r="D8275" s="10"/>
    </row>
    <row r="8276" spans="3:4" x14ac:dyDescent="0.25">
      <c r="C8276" s="34"/>
      <c r="D8276" s="10"/>
    </row>
    <row r="8277" spans="3:4" x14ac:dyDescent="0.25">
      <c r="C8277" s="34"/>
      <c r="D8277" s="10"/>
    </row>
    <row r="8278" spans="3:4" x14ac:dyDescent="0.25">
      <c r="C8278" s="34"/>
      <c r="D8278" s="10"/>
    </row>
    <row r="8279" spans="3:4" x14ac:dyDescent="0.25">
      <c r="C8279" s="34"/>
      <c r="D8279" s="10"/>
    </row>
    <row r="8280" spans="3:4" x14ac:dyDescent="0.25">
      <c r="C8280" s="34"/>
      <c r="D8280" s="10"/>
    </row>
    <row r="8281" spans="3:4" x14ac:dyDescent="0.25">
      <c r="C8281" s="34"/>
      <c r="D8281" s="10"/>
    </row>
    <row r="8282" spans="3:4" x14ac:dyDescent="0.25">
      <c r="C8282" s="34"/>
      <c r="D8282" s="10"/>
    </row>
    <row r="8283" spans="3:4" x14ac:dyDescent="0.25">
      <c r="C8283" s="34"/>
      <c r="D8283" s="10"/>
    </row>
    <row r="8284" spans="3:4" x14ac:dyDescent="0.25">
      <c r="C8284" s="34"/>
      <c r="D8284" s="10"/>
    </row>
    <row r="8285" spans="3:4" x14ac:dyDescent="0.25">
      <c r="C8285" s="34"/>
      <c r="D8285" s="10"/>
    </row>
    <row r="8286" spans="3:4" x14ac:dyDescent="0.25">
      <c r="C8286" s="34"/>
      <c r="D8286" s="10"/>
    </row>
    <row r="8287" spans="3:4" x14ac:dyDescent="0.25">
      <c r="C8287" s="34"/>
      <c r="D8287" s="10"/>
    </row>
    <row r="8288" spans="3:4" x14ac:dyDescent="0.25">
      <c r="C8288" s="34"/>
      <c r="D8288" s="10"/>
    </row>
    <row r="8289" spans="3:4" x14ac:dyDescent="0.25">
      <c r="C8289" s="34"/>
      <c r="D8289" s="10"/>
    </row>
    <row r="8290" spans="3:4" x14ac:dyDescent="0.25">
      <c r="C8290" s="34"/>
      <c r="D8290" s="10"/>
    </row>
    <row r="8291" spans="3:4" x14ac:dyDescent="0.25">
      <c r="C8291" s="34"/>
      <c r="D8291" s="10"/>
    </row>
    <row r="8292" spans="3:4" x14ac:dyDescent="0.25">
      <c r="C8292" s="34"/>
      <c r="D8292" s="10"/>
    </row>
    <row r="8293" spans="3:4" x14ac:dyDescent="0.25">
      <c r="C8293" s="34"/>
      <c r="D8293" s="10"/>
    </row>
    <row r="8294" spans="3:4" x14ac:dyDescent="0.25">
      <c r="C8294" s="34"/>
      <c r="D8294" s="10"/>
    </row>
    <row r="8295" spans="3:4" x14ac:dyDescent="0.25">
      <c r="C8295" s="34"/>
      <c r="D8295" s="10"/>
    </row>
    <row r="8296" spans="3:4" x14ac:dyDescent="0.25">
      <c r="C8296" s="34"/>
      <c r="D8296" s="10"/>
    </row>
    <row r="8297" spans="3:4" x14ac:dyDescent="0.25">
      <c r="C8297" s="34"/>
      <c r="D8297" s="10"/>
    </row>
    <row r="8298" spans="3:4" x14ac:dyDescent="0.25">
      <c r="C8298" s="34"/>
      <c r="D8298" s="10"/>
    </row>
    <row r="8299" spans="3:4" x14ac:dyDescent="0.25">
      <c r="C8299" s="34"/>
      <c r="D8299" s="10"/>
    </row>
    <row r="8300" spans="3:4" x14ac:dyDescent="0.25">
      <c r="C8300" s="34"/>
      <c r="D8300" s="10"/>
    </row>
    <row r="8301" spans="3:4" x14ac:dyDescent="0.25">
      <c r="C8301" s="34"/>
      <c r="D8301" s="10"/>
    </row>
    <row r="8302" spans="3:4" x14ac:dyDescent="0.25">
      <c r="C8302" s="34"/>
      <c r="D8302" s="10"/>
    </row>
    <row r="8303" spans="3:4" x14ac:dyDescent="0.25">
      <c r="C8303" s="34"/>
      <c r="D8303" s="10"/>
    </row>
    <row r="8304" spans="3:4" x14ac:dyDescent="0.25">
      <c r="C8304" s="34"/>
      <c r="D8304" s="10"/>
    </row>
    <row r="8305" spans="3:4" x14ac:dyDescent="0.25">
      <c r="C8305" s="34"/>
      <c r="D8305" s="10"/>
    </row>
    <row r="8306" spans="3:4" x14ac:dyDescent="0.25">
      <c r="C8306" s="34"/>
      <c r="D8306" s="10"/>
    </row>
    <row r="8307" spans="3:4" x14ac:dyDescent="0.25">
      <c r="C8307" s="34"/>
      <c r="D8307" s="10"/>
    </row>
    <row r="8308" spans="3:4" x14ac:dyDescent="0.25">
      <c r="C8308" s="34"/>
      <c r="D8308" s="10"/>
    </row>
    <row r="8309" spans="3:4" x14ac:dyDescent="0.25">
      <c r="C8309" s="34"/>
      <c r="D8309" s="10"/>
    </row>
    <row r="8310" spans="3:4" x14ac:dyDescent="0.25">
      <c r="C8310" s="34"/>
      <c r="D8310" s="10"/>
    </row>
    <row r="8311" spans="3:4" x14ac:dyDescent="0.25">
      <c r="C8311" s="34"/>
      <c r="D8311" s="10"/>
    </row>
    <row r="8312" spans="3:4" x14ac:dyDescent="0.25">
      <c r="C8312" s="34"/>
      <c r="D8312" s="10"/>
    </row>
    <row r="8313" spans="3:4" x14ac:dyDescent="0.25">
      <c r="C8313" s="34"/>
      <c r="D8313" s="10"/>
    </row>
    <row r="8314" spans="3:4" x14ac:dyDescent="0.25">
      <c r="C8314" s="34"/>
      <c r="D8314" s="10"/>
    </row>
    <row r="8315" spans="3:4" x14ac:dyDescent="0.25">
      <c r="C8315" s="34"/>
      <c r="D8315" s="10"/>
    </row>
    <row r="8316" spans="3:4" x14ac:dyDescent="0.25">
      <c r="C8316" s="34"/>
      <c r="D8316" s="10"/>
    </row>
    <row r="8317" spans="3:4" x14ac:dyDescent="0.25">
      <c r="C8317" s="34"/>
      <c r="D8317" s="10"/>
    </row>
    <row r="8318" spans="3:4" x14ac:dyDescent="0.25">
      <c r="C8318" s="34"/>
      <c r="D8318" s="10"/>
    </row>
    <row r="8319" spans="3:4" x14ac:dyDescent="0.25">
      <c r="C8319" s="34"/>
      <c r="D8319" s="10"/>
    </row>
    <row r="8320" spans="3:4" x14ac:dyDescent="0.25">
      <c r="C8320" s="34"/>
      <c r="D8320" s="10"/>
    </row>
    <row r="8321" spans="3:4" x14ac:dyDescent="0.25">
      <c r="C8321" s="34"/>
      <c r="D8321" s="10"/>
    </row>
    <row r="8322" spans="3:4" x14ac:dyDescent="0.25">
      <c r="C8322" s="34"/>
      <c r="D8322" s="10"/>
    </row>
    <row r="8323" spans="3:4" x14ac:dyDescent="0.25">
      <c r="C8323" s="34"/>
      <c r="D8323" s="10"/>
    </row>
    <row r="8324" spans="3:4" x14ac:dyDescent="0.25">
      <c r="C8324" s="34"/>
      <c r="D8324" s="10"/>
    </row>
    <row r="8325" spans="3:4" x14ac:dyDescent="0.25">
      <c r="C8325" s="34"/>
      <c r="D8325" s="10"/>
    </row>
    <row r="8326" spans="3:4" x14ac:dyDescent="0.25">
      <c r="C8326" s="34"/>
      <c r="D8326" s="10"/>
    </row>
    <row r="8327" spans="3:4" x14ac:dyDescent="0.25">
      <c r="C8327" s="34"/>
      <c r="D8327" s="10"/>
    </row>
    <row r="8328" spans="3:4" x14ac:dyDescent="0.25">
      <c r="C8328" s="34"/>
      <c r="D8328" s="10"/>
    </row>
    <row r="8329" spans="3:4" x14ac:dyDescent="0.25">
      <c r="C8329" s="34"/>
      <c r="D8329" s="10"/>
    </row>
    <row r="8330" spans="3:4" x14ac:dyDescent="0.25">
      <c r="C8330" s="34"/>
      <c r="D8330" s="10"/>
    </row>
    <row r="8331" spans="3:4" x14ac:dyDescent="0.25">
      <c r="C8331" s="34"/>
      <c r="D8331" s="10"/>
    </row>
    <row r="8332" spans="3:4" x14ac:dyDescent="0.25">
      <c r="C8332" s="34"/>
      <c r="D8332" s="10"/>
    </row>
    <row r="8333" spans="3:4" x14ac:dyDescent="0.25">
      <c r="C8333" s="34"/>
      <c r="D8333" s="10"/>
    </row>
    <row r="8334" spans="3:4" x14ac:dyDescent="0.25">
      <c r="C8334" s="34"/>
      <c r="D8334" s="10"/>
    </row>
    <row r="8335" spans="3:4" x14ac:dyDescent="0.25">
      <c r="C8335" s="34"/>
      <c r="D8335" s="10"/>
    </row>
    <row r="8336" spans="3:4" x14ac:dyDescent="0.25">
      <c r="C8336" s="34"/>
      <c r="D8336" s="10"/>
    </row>
    <row r="8337" spans="3:4" x14ac:dyDescent="0.25">
      <c r="C8337" s="34"/>
      <c r="D8337" s="10"/>
    </row>
    <row r="8338" spans="3:4" x14ac:dyDescent="0.25">
      <c r="C8338" s="34"/>
      <c r="D8338" s="10"/>
    </row>
    <row r="8339" spans="3:4" x14ac:dyDescent="0.25">
      <c r="C8339" s="34"/>
      <c r="D8339" s="10"/>
    </row>
    <row r="8340" spans="3:4" x14ac:dyDescent="0.25">
      <c r="C8340" s="34"/>
      <c r="D8340" s="10"/>
    </row>
    <row r="8341" spans="3:4" x14ac:dyDescent="0.25">
      <c r="C8341" s="34"/>
      <c r="D8341" s="10"/>
    </row>
    <row r="8342" spans="3:4" x14ac:dyDescent="0.25">
      <c r="C8342" s="34"/>
      <c r="D8342" s="10"/>
    </row>
    <row r="8343" spans="3:4" x14ac:dyDescent="0.25">
      <c r="C8343" s="34"/>
      <c r="D8343" s="10"/>
    </row>
    <row r="8344" spans="3:4" x14ac:dyDescent="0.25">
      <c r="C8344" s="34"/>
      <c r="D8344" s="10"/>
    </row>
    <row r="8345" spans="3:4" x14ac:dyDescent="0.25">
      <c r="C8345" s="34"/>
      <c r="D8345" s="10"/>
    </row>
    <row r="8346" spans="3:4" x14ac:dyDescent="0.25">
      <c r="C8346" s="34"/>
      <c r="D8346" s="10"/>
    </row>
    <row r="8347" spans="3:4" x14ac:dyDescent="0.25">
      <c r="C8347" s="34"/>
      <c r="D8347" s="10"/>
    </row>
    <row r="8348" spans="3:4" x14ac:dyDescent="0.25">
      <c r="C8348" s="34"/>
      <c r="D8348" s="10"/>
    </row>
    <row r="8349" spans="3:4" x14ac:dyDescent="0.25">
      <c r="C8349" s="34"/>
      <c r="D8349" s="10"/>
    </row>
    <row r="8350" spans="3:4" x14ac:dyDescent="0.25">
      <c r="C8350" s="34"/>
      <c r="D8350" s="10"/>
    </row>
    <row r="8351" spans="3:4" x14ac:dyDescent="0.25">
      <c r="C8351" s="34"/>
      <c r="D8351" s="10"/>
    </row>
    <row r="8352" spans="3:4" x14ac:dyDescent="0.25">
      <c r="C8352" s="34"/>
      <c r="D8352" s="10"/>
    </row>
    <row r="8353" spans="3:4" x14ac:dyDescent="0.25">
      <c r="C8353" s="34"/>
      <c r="D8353" s="10"/>
    </row>
    <row r="8354" spans="3:4" x14ac:dyDescent="0.25">
      <c r="C8354" s="34"/>
      <c r="D8354" s="10"/>
    </row>
    <row r="8355" spans="3:4" x14ac:dyDescent="0.25">
      <c r="C8355" s="34"/>
      <c r="D8355" s="10"/>
    </row>
    <row r="8356" spans="3:4" x14ac:dyDescent="0.25">
      <c r="C8356" s="34"/>
      <c r="D8356" s="10"/>
    </row>
    <row r="8357" spans="3:4" x14ac:dyDescent="0.25">
      <c r="C8357" s="34"/>
      <c r="D8357" s="10"/>
    </row>
    <row r="8358" spans="3:4" x14ac:dyDescent="0.25">
      <c r="C8358" s="34"/>
      <c r="D8358" s="10"/>
    </row>
    <row r="8359" spans="3:4" x14ac:dyDescent="0.25">
      <c r="C8359" s="34"/>
      <c r="D8359" s="10"/>
    </row>
    <row r="8360" spans="3:4" x14ac:dyDescent="0.25">
      <c r="C8360" s="34"/>
      <c r="D8360" s="10"/>
    </row>
    <row r="8361" spans="3:4" x14ac:dyDescent="0.25">
      <c r="C8361" s="34"/>
      <c r="D8361" s="10"/>
    </row>
    <row r="8362" spans="3:4" x14ac:dyDescent="0.25">
      <c r="C8362" s="34"/>
      <c r="D8362" s="10"/>
    </row>
    <row r="8363" spans="3:4" x14ac:dyDescent="0.25">
      <c r="C8363" s="34"/>
      <c r="D8363" s="10"/>
    </row>
    <row r="8364" spans="3:4" x14ac:dyDescent="0.25">
      <c r="C8364" s="34"/>
      <c r="D8364" s="10"/>
    </row>
    <row r="8365" spans="3:4" x14ac:dyDescent="0.25">
      <c r="C8365" s="34"/>
      <c r="D8365" s="10"/>
    </row>
    <row r="8366" spans="3:4" x14ac:dyDescent="0.25">
      <c r="C8366" s="34"/>
      <c r="D8366" s="10"/>
    </row>
    <row r="8367" spans="3:4" x14ac:dyDescent="0.25">
      <c r="C8367" s="34"/>
      <c r="D8367" s="10"/>
    </row>
    <row r="8368" spans="3:4" x14ac:dyDescent="0.25">
      <c r="C8368" s="34"/>
      <c r="D8368" s="10"/>
    </row>
    <row r="8369" spans="3:4" x14ac:dyDescent="0.25">
      <c r="C8369" s="34"/>
      <c r="D8369" s="10"/>
    </row>
    <row r="8370" spans="3:4" x14ac:dyDescent="0.25">
      <c r="C8370" s="34"/>
      <c r="D8370" s="10"/>
    </row>
    <row r="8371" spans="3:4" x14ac:dyDescent="0.25">
      <c r="C8371" s="34"/>
      <c r="D8371" s="10"/>
    </row>
    <row r="8372" spans="3:4" x14ac:dyDescent="0.25">
      <c r="C8372" s="34"/>
      <c r="D8372" s="10"/>
    </row>
    <row r="8373" spans="3:4" x14ac:dyDescent="0.25">
      <c r="C8373" s="34"/>
      <c r="D8373" s="10"/>
    </row>
    <row r="8374" spans="3:4" x14ac:dyDescent="0.25">
      <c r="C8374" s="34"/>
      <c r="D8374" s="10"/>
    </row>
    <row r="8375" spans="3:4" x14ac:dyDescent="0.25">
      <c r="C8375" s="34"/>
      <c r="D8375" s="10"/>
    </row>
    <row r="8376" spans="3:4" x14ac:dyDescent="0.25">
      <c r="C8376" s="34"/>
      <c r="D8376" s="10"/>
    </row>
    <row r="8377" spans="3:4" x14ac:dyDescent="0.25">
      <c r="C8377" s="34"/>
      <c r="D8377" s="10"/>
    </row>
    <row r="8378" spans="3:4" x14ac:dyDescent="0.25">
      <c r="C8378" s="34"/>
      <c r="D8378" s="10"/>
    </row>
    <row r="8379" spans="3:4" x14ac:dyDescent="0.25">
      <c r="C8379" s="34"/>
      <c r="D8379" s="10"/>
    </row>
    <row r="8380" spans="3:4" x14ac:dyDescent="0.25">
      <c r="C8380" s="34"/>
      <c r="D8380" s="10"/>
    </row>
    <row r="8381" spans="3:4" x14ac:dyDescent="0.25">
      <c r="C8381" s="34"/>
      <c r="D8381" s="10"/>
    </row>
    <row r="8382" spans="3:4" x14ac:dyDescent="0.25">
      <c r="C8382" s="34"/>
      <c r="D8382" s="10"/>
    </row>
    <row r="8383" spans="3:4" x14ac:dyDescent="0.25">
      <c r="C8383" s="34"/>
      <c r="D8383" s="10"/>
    </row>
    <row r="8384" spans="3:4" x14ac:dyDescent="0.25">
      <c r="C8384" s="34"/>
      <c r="D8384" s="10"/>
    </row>
    <row r="8385" spans="3:4" x14ac:dyDescent="0.25">
      <c r="C8385" s="34"/>
      <c r="D8385" s="10"/>
    </row>
    <row r="8386" spans="3:4" x14ac:dyDescent="0.25">
      <c r="C8386" s="34"/>
      <c r="D8386" s="10"/>
    </row>
    <row r="8387" spans="3:4" x14ac:dyDescent="0.25">
      <c r="C8387" s="34"/>
      <c r="D8387" s="10"/>
    </row>
    <row r="8388" spans="3:4" x14ac:dyDescent="0.25">
      <c r="C8388" s="34"/>
      <c r="D8388" s="10"/>
    </row>
    <row r="8389" spans="3:4" x14ac:dyDescent="0.25">
      <c r="C8389" s="34"/>
      <c r="D8389" s="10"/>
    </row>
    <row r="8390" spans="3:4" x14ac:dyDescent="0.25">
      <c r="C8390" s="34"/>
      <c r="D8390" s="10"/>
    </row>
    <row r="8391" spans="3:4" x14ac:dyDescent="0.25">
      <c r="C8391" s="34"/>
      <c r="D8391" s="10"/>
    </row>
    <row r="8392" spans="3:4" x14ac:dyDescent="0.25">
      <c r="C8392" s="34"/>
      <c r="D8392" s="10"/>
    </row>
    <row r="8393" spans="3:4" x14ac:dyDescent="0.25">
      <c r="C8393" s="34"/>
      <c r="D8393" s="10"/>
    </row>
    <row r="8394" spans="3:4" x14ac:dyDescent="0.25">
      <c r="C8394" s="34"/>
      <c r="D8394" s="10"/>
    </row>
    <row r="8395" spans="3:4" x14ac:dyDescent="0.25">
      <c r="C8395" s="34"/>
      <c r="D8395" s="10"/>
    </row>
    <row r="8396" spans="3:4" x14ac:dyDescent="0.25">
      <c r="C8396" s="34"/>
      <c r="D8396" s="10"/>
    </row>
    <row r="8397" spans="3:4" x14ac:dyDescent="0.25">
      <c r="C8397" s="34"/>
      <c r="D8397" s="10"/>
    </row>
    <row r="8398" spans="3:4" x14ac:dyDescent="0.25">
      <c r="C8398" s="34"/>
      <c r="D8398" s="10"/>
    </row>
    <row r="8399" spans="3:4" x14ac:dyDescent="0.25">
      <c r="C8399" s="34"/>
      <c r="D8399" s="10"/>
    </row>
    <row r="8400" spans="3:4" x14ac:dyDescent="0.25">
      <c r="C8400" s="34"/>
      <c r="D8400" s="10"/>
    </row>
    <row r="8401" spans="3:4" x14ac:dyDescent="0.25">
      <c r="C8401" s="34"/>
      <c r="D8401" s="10"/>
    </row>
    <row r="8402" spans="3:4" x14ac:dyDescent="0.25">
      <c r="C8402" s="34"/>
      <c r="D8402" s="10"/>
    </row>
    <row r="8403" spans="3:4" x14ac:dyDescent="0.25">
      <c r="C8403" s="34"/>
      <c r="D8403" s="10"/>
    </row>
    <row r="8404" spans="3:4" x14ac:dyDescent="0.25">
      <c r="C8404" s="34"/>
      <c r="D8404" s="10"/>
    </row>
    <row r="8405" spans="3:4" x14ac:dyDescent="0.25">
      <c r="C8405" s="34"/>
      <c r="D8405" s="10"/>
    </row>
    <row r="8406" spans="3:4" x14ac:dyDescent="0.25">
      <c r="C8406" s="34"/>
      <c r="D8406" s="10"/>
    </row>
    <row r="8407" spans="3:4" x14ac:dyDescent="0.25">
      <c r="C8407" s="34"/>
      <c r="D8407" s="10"/>
    </row>
    <row r="8408" spans="3:4" x14ac:dyDescent="0.25">
      <c r="C8408" s="34"/>
      <c r="D8408" s="10"/>
    </row>
    <row r="8409" spans="3:4" x14ac:dyDescent="0.25">
      <c r="C8409" s="34"/>
      <c r="D8409" s="10"/>
    </row>
    <row r="8410" spans="3:4" x14ac:dyDescent="0.25">
      <c r="C8410" s="34"/>
      <c r="D8410" s="10"/>
    </row>
    <row r="8411" spans="3:4" x14ac:dyDescent="0.25">
      <c r="C8411" s="34"/>
      <c r="D8411" s="10"/>
    </row>
    <row r="8412" spans="3:4" x14ac:dyDescent="0.25">
      <c r="C8412" s="34"/>
      <c r="D8412" s="10"/>
    </row>
    <row r="8413" spans="3:4" x14ac:dyDescent="0.25">
      <c r="C8413" s="34"/>
      <c r="D8413" s="10"/>
    </row>
    <row r="8414" spans="3:4" x14ac:dyDescent="0.25">
      <c r="C8414" s="34"/>
      <c r="D8414" s="10"/>
    </row>
    <row r="8415" spans="3:4" x14ac:dyDescent="0.25">
      <c r="C8415" s="34"/>
      <c r="D8415" s="10"/>
    </row>
    <row r="8416" spans="3:4" x14ac:dyDescent="0.25">
      <c r="C8416" s="34"/>
      <c r="D8416" s="10"/>
    </row>
    <row r="8417" spans="3:4" x14ac:dyDescent="0.25">
      <c r="C8417" s="34"/>
      <c r="D8417" s="10"/>
    </row>
    <row r="8418" spans="3:4" x14ac:dyDescent="0.25">
      <c r="C8418" s="34"/>
      <c r="D8418" s="10"/>
    </row>
    <row r="8419" spans="3:4" x14ac:dyDescent="0.25">
      <c r="C8419" s="34"/>
      <c r="D8419" s="10"/>
    </row>
    <row r="8420" spans="3:4" x14ac:dyDescent="0.25">
      <c r="C8420" s="34"/>
      <c r="D8420" s="10"/>
    </row>
    <row r="8421" spans="3:4" x14ac:dyDescent="0.25">
      <c r="C8421" s="34"/>
      <c r="D8421" s="10"/>
    </row>
    <row r="8422" spans="3:4" x14ac:dyDescent="0.25">
      <c r="C8422" s="34"/>
      <c r="D8422" s="10"/>
    </row>
    <row r="8423" spans="3:4" x14ac:dyDescent="0.25">
      <c r="C8423" s="34"/>
      <c r="D8423" s="10"/>
    </row>
    <row r="8424" spans="3:4" x14ac:dyDescent="0.25">
      <c r="C8424" s="34"/>
      <c r="D8424" s="10"/>
    </row>
    <row r="8425" spans="3:4" x14ac:dyDescent="0.25">
      <c r="C8425" s="34"/>
      <c r="D8425" s="10"/>
    </row>
    <row r="8426" spans="3:4" x14ac:dyDescent="0.25">
      <c r="C8426" s="34"/>
      <c r="D8426" s="10"/>
    </row>
    <row r="8427" spans="3:4" x14ac:dyDescent="0.25">
      <c r="C8427" s="34"/>
      <c r="D8427" s="10"/>
    </row>
    <row r="8428" spans="3:4" x14ac:dyDescent="0.25">
      <c r="C8428" s="34"/>
      <c r="D8428" s="10"/>
    </row>
    <row r="8429" spans="3:4" x14ac:dyDescent="0.25">
      <c r="C8429" s="34"/>
      <c r="D8429" s="10"/>
    </row>
    <row r="8430" spans="3:4" x14ac:dyDescent="0.25">
      <c r="C8430" s="34"/>
      <c r="D8430" s="10"/>
    </row>
    <row r="8431" spans="3:4" x14ac:dyDescent="0.25">
      <c r="C8431" s="34"/>
      <c r="D8431" s="10"/>
    </row>
    <row r="8432" spans="3:4" x14ac:dyDescent="0.25">
      <c r="C8432" s="34"/>
      <c r="D8432" s="10"/>
    </row>
    <row r="8433" spans="3:4" x14ac:dyDescent="0.25">
      <c r="C8433" s="34"/>
      <c r="D8433" s="10"/>
    </row>
    <row r="8434" spans="3:4" x14ac:dyDescent="0.25">
      <c r="C8434" s="34"/>
      <c r="D8434" s="10"/>
    </row>
    <row r="8435" spans="3:4" x14ac:dyDescent="0.25">
      <c r="C8435" s="34"/>
      <c r="D8435" s="10"/>
    </row>
    <row r="8436" spans="3:4" x14ac:dyDescent="0.25">
      <c r="C8436" s="34"/>
      <c r="D8436" s="10"/>
    </row>
    <row r="8437" spans="3:4" x14ac:dyDescent="0.25">
      <c r="C8437" s="34"/>
      <c r="D8437" s="10"/>
    </row>
    <row r="8438" spans="3:4" x14ac:dyDescent="0.25">
      <c r="C8438" s="34"/>
      <c r="D8438" s="10"/>
    </row>
    <row r="8439" spans="3:4" x14ac:dyDescent="0.25">
      <c r="C8439" s="34"/>
      <c r="D8439" s="10"/>
    </row>
    <row r="8440" spans="3:4" x14ac:dyDescent="0.25">
      <c r="C8440" s="34"/>
      <c r="D8440" s="10"/>
    </row>
    <row r="8441" spans="3:4" x14ac:dyDescent="0.25">
      <c r="C8441" s="34"/>
      <c r="D8441" s="10"/>
    </row>
    <row r="8442" spans="3:4" x14ac:dyDescent="0.25">
      <c r="C8442" s="34"/>
      <c r="D8442" s="10"/>
    </row>
    <row r="8443" spans="3:4" x14ac:dyDescent="0.25">
      <c r="C8443" s="34"/>
      <c r="D8443" s="10"/>
    </row>
    <row r="8444" spans="3:4" x14ac:dyDescent="0.25">
      <c r="C8444" s="34"/>
      <c r="D8444" s="10"/>
    </row>
    <row r="8445" spans="3:4" x14ac:dyDescent="0.25">
      <c r="C8445" s="34"/>
      <c r="D8445" s="10"/>
    </row>
    <row r="8446" spans="3:4" x14ac:dyDescent="0.25">
      <c r="C8446" s="34"/>
      <c r="D8446" s="10"/>
    </row>
    <row r="8447" spans="3:4" x14ac:dyDescent="0.25">
      <c r="C8447" s="34"/>
      <c r="D8447" s="10"/>
    </row>
    <row r="8448" spans="3:4" x14ac:dyDescent="0.25">
      <c r="C8448" s="34"/>
      <c r="D8448" s="10"/>
    </row>
    <row r="8449" spans="3:4" x14ac:dyDescent="0.25">
      <c r="C8449" s="34"/>
      <c r="D8449" s="10"/>
    </row>
    <row r="8450" spans="3:4" x14ac:dyDescent="0.25">
      <c r="C8450" s="34"/>
      <c r="D8450" s="10"/>
    </row>
    <row r="8451" spans="3:4" x14ac:dyDescent="0.25">
      <c r="C8451" s="34"/>
      <c r="D8451" s="10"/>
    </row>
    <row r="8452" spans="3:4" x14ac:dyDescent="0.25">
      <c r="C8452" s="34"/>
      <c r="D8452" s="10"/>
    </row>
    <row r="8453" spans="3:4" x14ac:dyDescent="0.25">
      <c r="C8453" s="34"/>
      <c r="D8453" s="10"/>
    </row>
    <row r="8454" spans="3:4" x14ac:dyDescent="0.25">
      <c r="C8454" s="34"/>
      <c r="D8454" s="10"/>
    </row>
    <row r="8455" spans="3:4" x14ac:dyDescent="0.25">
      <c r="C8455" s="34"/>
      <c r="D8455" s="10"/>
    </row>
    <row r="8456" spans="3:4" x14ac:dyDescent="0.25">
      <c r="C8456" s="34"/>
      <c r="D8456" s="10"/>
    </row>
    <row r="8457" spans="3:4" x14ac:dyDescent="0.25">
      <c r="C8457" s="34"/>
      <c r="D8457" s="10"/>
    </row>
    <row r="8458" spans="3:4" x14ac:dyDescent="0.25">
      <c r="C8458" s="34"/>
      <c r="D8458" s="10"/>
    </row>
    <row r="8459" spans="3:4" x14ac:dyDescent="0.25">
      <c r="C8459" s="34"/>
      <c r="D8459" s="10"/>
    </row>
    <row r="8460" spans="3:4" x14ac:dyDescent="0.25">
      <c r="C8460" s="34"/>
      <c r="D8460" s="10"/>
    </row>
    <row r="8461" spans="3:4" x14ac:dyDescent="0.25">
      <c r="C8461" s="34"/>
      <c r="D8461" s="10"/>
    </row>
    <row r="8462" spans="3:4" x14ac:dyDescent="0.25">
      <c r="C8462" s="34"/>
      <c r="D8462" s="10"/>
    </row>
    <row r="8463" spans="3:4" x14ac:dyDescent="0.25">
      <c r="C8463" s="34"/>
      <c r="D8463" s="10"/>
    </row>
    <row r="8464" spans="3:4" x14ac:dyDescent="0.25">
      <c r="C8464" s="34"/>
      <c r="D8464" s="10"/>
    </row>
    <row r="8465" spans="3:4" x14ac:dyDescent="0.25">
      <c r="C8465" s="34"/>
      <c r="D8465" s="10"/>
    </row>
    <row r="8466" spans="3:4" x14ac:dyDescent="0.25">
      <c r="C8466" s="34"/>
      <c r="D8466" s="10"/>
    </row>
    <row r="8467" spans="3:4" x14ac:dyDescent="0.25">
      <c r="C8467" s="34"/>
      <c r="D8467" s="10"/>
    </row>
    <row r="8468" spans="3:4" x14ac:dyDescent="0.25">
      <c r="C8468" s="34"/>
      <c r="D8468" s="10"/>
    </row>
    <row r="8469" spans="3:4" x14ac:dyDescent="0.25">
      <c r="C8469" s="34"/>
      <c r="D8469" s="10"/>
    </row>
    <row r="8470" spans="3:4" x14ac:dyDescent="0.25">
      <c r="C8470" s="34"/>
      <c r="D8470" s="10"/>
    </row>
    <row r="8471" spans="3:4" x14ac:dyDescent="0.25">
      <c r="C8471" s="34"/>
      <c r="D8471" s="10"/>
    </row>
    <row r="8472" spans="3:4" x14ac:dyDescent="0.25">
      <c r="C8472" s="34"/>
      <c r="D8472" s="10"/>
    </row>
    <row r="8473" spans="3:4" x14ac:dyDescent="0.25">
      <c r="C8473" s="34"/>
      <c r="D8473" s="10"/>
    </row>
    <row r="8474" spans="3:4" x14ac:dyDescent="0.25">
      <c r="C8474" s="34"/>
      <c r="D8474" s="10"/>
    </row>
    <row r="8475" spans="3:4" x14ac:dyDescent="0.25">
      <c r="C8475" s="34"/>
      <c r="D8475" s="10"/>
    </row>
    <row r="8476" spans="3:4" x14ac:dyDescent="0.25">
      <c r="C8476" s="34"/>
      <c r="D8476" s="10"/>
    </row>
    <row r="8477" spans="3:4" x14ac:dyDescent="0.25">
      <c r="C8477" s="34"/>
      <c r="D8477" s="10"/>
    </row>
    <row r="8478" spans="3:4" x14ac:dyDescent="0.25">
      <c r="C8478" s="34"/>
      <c r="D8478" s="10"/>
    </row>
    <row r="8479" spans="3:4" x14ac:dyDescent="0.25">
      <c r="C8479" s="34"/>
      <c r="D8479" s="10"/>
    </row>
    <row r="8480" spans="3:4" x14ac:dyDescent="0.25">
      <c r="C8480" s="34"/>
      <c r="D8480" s="10"/>
    </row>
    <row r="8481" spans="3:4" x14ac:dyDescent="0.25">
      <c r="C8481" s="34"/>
      <c r="D8481" s="10"/>
    </row>
    <row r="8482" spans="3:4" x14ac:dyDescent="0.25">
      <c r="C8482" s="34"/>
      <c r="D8482" s="10"/>
    </row>
    <row r="8483" spans="3:4" x14ac:dyDescent="0.25">
      <c r="C8483" s="34"/>
      <c r="D8483" s="10"/>
    </row>
    <row r="8484" spans="3:4" x14ac:dyDescent="0.25">
      <c r="C8484" s="34"/>
      <c r="D8484" s="10"/>
    </row>
    <row r="8485" spans="3:4" x14ac:dyDescent="0.25">
      <c r="C8485" s="34"/>
      <c r="D8485" s="10"/>
    </row>
    <row r="8486" spans="3:4" x14ac:dyDescent="0.25">
      <c r="C8486" s="34"/>
      <c r="D8486" s="10"/>
    </row>
    <row r="8487" spans="3:4" x14ac:dyDescent="0.25">
      <c r="C8487" s="34"/>
      <c r="D8487" s="10"/>
    </row>
    <row r="8488" spans="3:4" x14ac:dyDescent="0.25">
      <c r="C8488" s="34"/>
      <c r="D8488" s="10"/>
    </row>
    <row r="8489" spans="3:4" x14ac:dyDescent="0.25">
      <c r="C8489" s="34"/>
      <c r="D8489" s="10"/>
    </row>
    <row r="8490" spans="3:4" x14ac:dyDescent="0.25">
      <c r="C8490" s="34"/>
      <c r="D8490" s="10"/>
    </row>
    <row r="8491" spans="3:4" x14ac:dyDescent="0.25">
      <c r="C8491" s="34"/>
      <c r="D8491" s="10"/>
    </row>
    <row r="8492" spans="3:4" x14ac:dyDescent="0.25">
      <c r="C8492" s="34"/>
      <c r="D8492" s="10"/>
    </row>
    <row r="8493" spans="3:4" x14ac:dyDescent="0.25">
      <c r="C8493" s="34"/>
      <c r="D8493" s="10"/>
    </row>
    <row r="8494" spans="3:4" x14ac:dyDescent="0.25">
      <c r="C8494" s="34"/>
      <c r="D8494" s="10"/>
    </row>
    <row r="8495" spans="3:4" x14ac:dyDescent="0.25">
      <c r="C8495" s="34"/>
      <c r="D8495" s="10"/>
    </row>
    <row r="8496" spans="3:4" x14ac:dyDescent="0.25">
      <c r="C8496" s="34"/>
      <c r="D8496" s="10"/>
    </row>
    <row r="8497" spans="3:4" x14ac:dyDescent="0.25">
      <c r="C8497" s="34"/>
      <c r="D8497" s="10"/>
    </row>
    <row r="8498" spans="3:4" x14ac:dyDescent="0.25">
      <c r="C8498" s="34"/>
      <c r="D8498" s="10"/>
    </row>
    <row r="8499" spans="3:4" x14ac:dyDescent="0.25">
      <c r="C8499" s="34"/>
      <c r="D8499" s="10"/>
    </row>
    <row r="8500" spans="3:4" x14ac:dyDescent="0.25">
      <c r="C8500" s="34"/>
      <c r="D8500" s="10"/>
    </row>
    <row r="8501" spans="3:4" x14ac:dyDescent="0.25">
      <c r="C8501" s="34"/>
      <c r="D8501" s="10"/>
    </row>
    <row r="8502" spans="3:4" x14ac:dyDescent="0.25">
      <c r="C8502" s="34"/>
      <c r="D8502" s="10"/>
    </row>
    <row r="8503" spans="3:4" x14ac:dyDescent="0.25">
      <c r="C8503" s="34"/>
      <c r="D8503" s="10"/>
    </row>
    <row r="8504" spans="3:4" x14ac:dyDescent="0.25">
      <c r="C8504" s="34"/>
      <c r="D8504" s="10"/>
    </row>
    <row r="8505" spans="3:4" x14ac:dyDescent="0.25">
      <c r="C8505" s="34"/>
      <c r="D8505" s="10"/>
    </row>
    <row r="8506" spans="3:4" x14ac:dyDescent="0.25">
      <c r="C8506" s="34"/>
      <c r="D8506" s="10"/>
    </row>
    <row r="8507" spans="3:4" x14ac:dyDescent="0.25">
      <c r="C8507" s="34"/>
      <c r="D8507" s="10"/>
    </row>
    <row r="8508" spans="3:4" x14ac:dyDescent="0.25">
      <c r="C8508" s="34"/>
      <c r="D8508" s="10"/>
    </row>
    <row r="8509" spans="3:4" x14ac:dyDescent="0.25">
      <c r="C8509" s="34"/>
      <c r="D8509" s="10"/>
    </row>
    <row r="8510" spans="3:4" x14ac:dyDescent="0.25">
      <c r="C8510" s="34"/>
      <c r="D8510" s="10"/>
    </row>
    <row r="8511" spans="3:4" x14ac:dyDescent="0.25">
      <c r="C8511" s="34"/>
      <c r="D8511" s="10"/>
    </row>
    <row r="8512" spans="3:4" x14ac:dyDescent="0.25">
      <c r="C8512" s="34"/>
      <c r="D8512" s="10"/>
    </row>
    <row r="8513" spans="3:4" x14ac:dyDescent="0.25">
      <c r="C8513" s="34"/>
      <c r="D8513" s="10"/>
    </row>
    <row r="8514" spans="3:4" x14ac:dyDescent="0.25">
      <c r="C8514" s="34"/>
      <c r="D8514" s="10"/>
    </row>
    <row r="8515" spans="3:4" x14ac:dyDescent="0.25">
      <c r="C8515" s="34"/>
      <c r="D8515" s="10"/>
    </row>
    <row r="8516" spans="3:4" x14ac:dyDescent="0.25">
      <c r="C8516" s="34"/>
      <c r="D8516" s="10"/>
    </row>
    <row r="8517" spans="3:4" x14ac:dyDescent="0.25">
      <c r="C8517" s="34"/>
      <c r="D8517" s="10"/>
    </row>
    <row r="8518" spans="3:4" x14ac:dyDescent="0.25">
      <c r="C8518" s="34"/>
      <c r="D8518" s="10"/>
    </row>
    <row r="8519" spans="3:4" x14ac:dyDescent="0.25">
      <c r="C8519" s="34"/>
      <c r="D8519" s="10"/>
    </row>
    <row r="8520" spans="3:4" x14ac:dyDescent="0.25">
      <c r="C8520" s="34"/>
      <c r="D8520" s="10"/>
    </row>
    <row r="8521" spans="3:4" x14ac:dyDescent="0.25">
      <c r="C8521" s="34"/>
      <c r="D8521" s="10"/>
    </row>
    <row r="8522" spans="3:4" x14ac:dyDescent="0.25">
      <c r="C8522" s="34"/>
      <c r="D8522" s="10"/>
    </row>
    <row r="8523" spans="3:4" x14ac:dyDescent="0.25">
      <c r="C8523" s="34"/>
      <c r="D8523" s="10"/>
    </row>
    <row r="8524" spans="3:4" x14ac:dyDescent="0.25">
      <c r="C8524" s="34"/>
      <c r="D8524" s="10"/>
    </row>
    <row r="8525" spans="3:4" x14ac:dyDescent="0.25">
      <c r="C8525" s="34"/>
      <c r="D8525" s="10"/>
    </row>
    <row r="8526" spans="3:4" x14ac:dyDescent="0.25">
      <c r="C8526" s="34"/>
      <c r="D8526" s="10"/>
    </row>
    <row r="8527" spans="3:4" x14ac:dyDescent="0.25">
      <c r="C8527" s="34"/>
      <c r="D8527" s="10"/>
    </row>
    <row r="8528" spans="3:4" x14ac:dyDescent="0.25">
      <c r="C8528" s="34"/>
      <c r="D8528" s="10"/>
    </row>
    <row r="8529" spans="3:4" x14ac:dyDescent="0.25">
      <c r="C8529" s="34"/>
      <c r="D8529" s="10"/>
    </row>
    <row r="8530" spans="3:4" x14ac:dyDescent="0.25">
      <c r="C8530" s="34"/>
      <c r="D8530" s="10"/>
    </row>
    <row r="8531" spans="3:4" x14ac:dyDescent="0.25">
      <c r="C8531" s="34"/>
      <c r="D8531" s="10"/>
    </row>
    <row r="8532" spans="3:4" x14ac:dyDescent="0.25">
      <c r="C8532" s="34"/>
      <c r="D8532" s="10"/>
    </row>
    <row r="8533" spans="3:4" x14ac:dyDescent="0.25">
      <c r="C8533" s="34"/>
      <c r="D8533" s="10"/>
    </row>
    <row r="8534" spans="3:4" x14ac:dyDescent="0.25">
      <c r="C8534" s="34"/>
      <c r="D8534" s="10"/>
    </row>
    <row r="8535" spans="3:4" x14ac:dyDescent="0.25">
      <c r="C8535" s="34"/>
      <c r="D8535" s="10"/>
    </row>
    <row r="8536" spans="3:4" x14ac:dyDescent="0.25">
      <c r="C8536" s="34"/>
      <c r="D8536" s="10"/>
    </row>
    <row r="8537" spans="3:4" x14ac:dyDescent="0.25">
      <c r="C8537" s="34"/>
      <c r="D8537" s="10"/>
    </row>
    <row r="8538" spans="3:4" x14ac:dyDescent="0.25">
      <c r="C8538" s="34"/>
      <c r="D8538" s="10"/>
    </row>
    <row r="8539" spans="3:4" x14ac:dyDescent="0.25">
      <c r="C8539" s="34"/>
      <c r="D8539" s="10"/>
    </row>
    <row r="8540" spans="3:4" x14ac:dyDescent="0.25">
      <c r="C8540" s="34"/>
      <c r="D8540" s="10"/>
    </row>
    <row r="8541" spans="3:4" x14ac:dyDescent="0.25">
      <c r="C8541" s="34"/>
      <c r="D8541" s="10"/>
    </row>
    <row r="8542" spans="3:4" x14ac:dyDescent="0.25">
      <c r="C8542" s="34"/>
      <c r="D8542" s="10"/>
    </row>
    <row r="8543" spans="3:4" x14ac:dyDescent="0.25">
      <c r="C8543" s="34"/>
      <c r="D8543" s="10"/>
    </row>
    <row r="8544" spans="3:4" x14ac:dyDescent="0.25">
      <c r="C8544" s="34"/>
      <c r="D8544" s="10"/>
    </row>
    <row r="8545" spans="3:4" x14ac:dyDescent="0.25">
      <c r="C8545" s="34"/>
      <c r="D8545" s="10"/>
    </row>
    <row r="8546" spans="3:4" x14ac:dyDescent="0.25">
      <c r="C8546" s="34"/>
      <c r="D8546" s="10"/>
    </row>
    <row r="8547" spans="3:4" x14ac:dyDescent="0.25">
      <c r="C8547" s="34"/>
      <c r="D8547" s="10"/>
    </row>
    <row r="8548" spans="3:4" x14ac:dyDescent="0.25">
      <c r="C8548" s="34"/>
      <c r="D8548" s="10"/>
    </row>
    <row r="8549" spans="3:4" x14ac:dyDescent="0.25">
      <c r="C8549" s="34"/>
      <c r="D8549" s="10"/>
    </row>
    <row r="8550" spans="3:4" x14ac:dyDescent="0.25">
      <c r="C8550" s="34"/>
      <c r="D8550" s="10"/>
    </row>
    <row r="8551" spans="3:4" x14ac:dyDescent="0.25">
      <c r="C8551" s="34"/>
      <c r="D8551" s="10"/>
    </row>
    <row r="8552" spans="3:4" x14ac:dyDescent="0.25">
      <c r="C8552" s="34"/>
      <c r="D8552" s="10"/>
    </row>
    <row r="8553" spans="3:4" x14ac:dyDescent="0.25">
      <c r="C8553" s="34"/>
      <c r="D8553" s="10"/>
    </row>
    <row r="8554" spans="3:4" x14ac:dyDescent="0.25">
      <c r="C8554" s="34"/>
      <c r="D8554" s="10"/>
    </row>
    <row r="8555" spans="3:4" x14ac:dyDescent="0.25">
      <c r="C8555" s="34"/>
      <c r="D8555" s="10"/>
    </row>
    <row r="8556" spans="3:4" x14ac:dyDescent="0.25">
      <c r="C8556" s="34"/>
      <c r="D8556" s="10"/>
    </row>
    <row r="8557" spans="3:4" x14ac:dyDescent="0.25">
      <c r="C8557" s="34"/>
      <c r="D8557" s="10"/>
    </row>
    <row r="8558" spans="3:4" x14ac:dyDescent="0.25">
      <c r="C8558" s="34"/>
      <c r="D8558" s="10"/>
    </row>
    <row r="8559" spans="3:4" x14ac:dyDescent="0.25">
      <c r="C8559" s="34"/>
      <c r="D8559" s="10"/>
    </row>
    <row r="8560" spans="3:4" x14ac:dyDescent="0.25">
      <c r="C8560" s="34"/>
      <c r="D8560" s="10"/>
    </row>
    <row r="8561" spans="3:4" x14ac:dyDescent="0.25">
      <c r="C8561" s="34"/>
      <c r="D8561" s="10"/>
    </row>
    <row r="8562" spans="3:4" x14ac:dyDescent="0.25">
      <c r="C8562" s="34"/>
      <c r="D8562" s="10"/>
    </row>
    <row r="8563" spans="3:4" x14ac:dyDescent="0.25">
      <c r="C8563" s="34"/>
      <c r="D8563" s="10"/>
    </row>
    <row r="8564" spans="3:4" x14ac:dyDescent="0.25">
      <c r="C8564" s="34"/>
      <c r="D8564" s="10"/>
    </row>
    <row r="8565" spans="3:4" x14ac:dyDescent="0.25">
      <c r="C8565" s="34"/>
      <c r="D8565" s="10"/>
    </row>
    <row r="8566" spans="3:4" x14ac:dyDescent="0.25">
      <c r="C8566" s="34"/>
      <c r="D8566" s="10"/>
    </row>
    <row r="8567" spans="3:4" x14ac:dyDescent="0.25">
      <c r="C8567" s="34"/>
      <c r="D8567" s="10"/>
    </row>
    <row r="8568" spans="3:4" x14ac:dyDescent="0.25">
      <c r="C8568" s="34"/>
      <c r="D8568" s="10"/>
    </row>
    <row r="8569" spans="3:4" x14ac:dyDescent="0.25">
      <c r="C8569" s="34"/>
      <c r="D8569" s="10"/>
    </row>
    <row r="8570" spans="3:4" x14ac:dyDescent="0.25">
      <c r="C8570" s="34"/>
      <c r="D8570" s="10"/>
    </row>
    <row r="8571" spans="3:4" x14ac:dyDescent="0.25">
      <c r="C8571" s="34"/>
      <c r="D8571" s="10"/>
    </row>
    <row r="8572" spans="3:4" x14ac:dyDescent="0.25">
      <c r="C8572" s="34"/>
      <c r="D8572" s="10"/>
    </row>
    <row r="8573" spans="3:4" x14ac:dyDescent="0.25">
      <c r="C8573" s="34"/>
      <c r="D8573" s="10"/>
    </row>
    <row r="8574" spans="3:4" x14ac:dyDescent="0.25">
      <c r="C8574" s="34"/>
      <c r="D8574" s="10"/>
    </row>
    <row r="8575" spans="3:4" x14ac:dyDescent="0.25">
      <c r="C8575" s="34"/>
      <c r="D8575" s="10"/>
    </row>
    <row r="8576" spans="3:4" x14ac:dyDescent="0.25">
      <c r="C8576" s="34"/>
      <c r="D8576" s="10"/>
    </row>
    <row r="8577" spans="3:4" x14ac:dyDescent="0.25">
      <c r="C8577" s="34"/>
      <c r="D8577" s="10"/>
    </row>
    <row r="8578" spans="3:4" x14ac:dyDescent="0.25">
      <c r="C8578" s="34"/>
      <c r="D8578" s="10"/>
    </row>
    <row r="8579" spans="3:4" x14ac:dyDescent="0.25">
      <c r="C8579" s="34"/>
      <c r="D8579" s="10"/>
    </row>
    <row r="8580" spans="3:4" x14ac:dyDescent="0.25">
      <c r="C8580" s="34"/>
      <c r="D8580" s="10"/>
    </row>
    <row r="8581" spans="3:4" x14ac:dyDescent="0.25">
      <c r="C8581" s="34"/>
      <c r="D8581" s="10"/>
    </row>
    <row r="8582" spans="3:4" x14ac:dyDescent="0.25">
      <c r="C8582" s="34"/>
      <c r="D8582" s="10"/>
    </row>
    <row r="8583" spans="3:4" x14ac:dyDescent="0.25">
      <c r="C8583" s="34"/>
      <c r="D8583" s="10"/>
    </row>
    <row r="8584" spans="3:4" x14ac:dyDescent="0.25">
      <c r="C8584" s="34"/>
      <c r="D8584" s="10"/>
    </row>
    <row r="8585" spans="3:4" x14ac:dyDescent="0.25">
      <c r="C8585" s="34"/>
      <c r="D8585" s="10"/>
    </row>
    <row r="8586" spans="3:4" x14ac:dyDescent="0.25">
      <c r="C8586" s="34"/>
      <c r="D8586" s="10"/>
    </row>
    <row r="8587" spans="3:4" x14ac:dyDescent="0.25">
      <c r="C8587" s="34"/>
      <c r="D8587" s="10"/>
    </row>
    <row r="8588" spans="3:4" x14ac:dyDescent="0.25">
      <c r="C8588" s="34"/>
      <c r="D8588" s="10"/>
    </row>
    <row r="8589" spans="3:4" x14ac:dyDescent="0.25">
      <c r="C8589" s="34"/>
      <c r="D8589" s="10"/>
    </row>
    <row r="8590" spans="3:4" x14ac:dyDescent="0.25">
      <c r="C8590" s="34"/>
      <c r="D8590" s="10"/>
    </row>
    <row r="8591" spans="3:4" x14ac:dyDescent="0.25">
      <c r="C8591" s="34"/>
      <c r="D8591" s="10"/>
    </row>
    <row r="8592" spans="3:4" x14ac:dyDescent="0.25">
      <c r="C8592" s="34"/>
      <c r="D8592" s="10"/>
    </row>
    <row r="8593" spans="3:4" x14ac:dyDescent="0.25">
      <c r="C8593" s="34"/>
      <c r="D8593" s="10"/>
    </row>
    <row r="8594" spans="3:4" x14ac:dyDescent="0.25">
      <c r="C8594" s="34"/>
      <c r="D8594" s="10"/>
    </row>
    <row r="8595" spans="3:4" x14ac:dyDescent="0.25">
      <c r="C8595" s="34"/>
      <c r="D8595" s="10"/>
    </row>
    <row r="8596" spans="3:4" x14ac:dyDescent="0.25">
      <c r="C8596" s="34"/>
      <c r="D8596" s="10"/>
    </row>
    <row r="8597" spans="3:4" x14ac:dyDescent="0.25">
      <c r="C8597" s="34"/>
      <c r="D8597" s="10"/>
    </row>
    <row r="8598" spans="3:4" x14ac:dyDescent="0.25">
      <c r="C8598" s="34"/>
      <c r="D8598" s="10"/>
    </row>
    <row r="8599" spans="3:4" x14ac:dyDescent="0.25">
      <c r="C8599" s="34"/>
      <c r="D8599" s="10"/>
    </row>
    <row r="8600" spans="3:4" x14ac:dyDescent="0.25">
      <c r="C8600" s="34"/>
      <c r="D8600" s="10"/>
    </row>
    <row r="8601" spans="3:4" x14ac:dyDescent="0.25">
      <c r="C8601" s="34"/>
      <c r="D8601" s="10"/>
    </row>
    <row r="8602" spans="3:4" x14ac:dyDescent="0.25">
      <c r="C8602" s="34"/>
      <c r="D8602" s="10"/>
    </row>
    <row r="8603" spans="3:4" x14ac:dyDescent="0.25">
      <c r="C8603" s="34"/>
      <c r="D8603" s="10"/>
    </row>
    <row r="8604" spans="3:4" x14ac:dyDescent="0.25">
      <c r="C8604" s="34"/>
      <c r="D8604" s="10"/>
    </row>
    <row r="8605" spans="3:4" x14ac:dyDescent="0.25">
      <c r="C8605" s="34"/>
      <c r="D8605" s="10"/>
    </row>
    <row r="8606" spans="3:4" x14ac:dyDescent="0.25">
      <c r="C8606" s="34"/>
      <c r="D8606" s="10"/>
    </row>
    <row r="8607" spans="3:4" x14ac:dyDescent="0.25">
      <c r="C8607" s="34"/>
      <c r="D8607" s="10"/>
    </row>
    <row r="8608" spans="3:4" x14ac:dyDescent="0.25">
      <c r="C8608" s="34"/>
      <c r="D8608" s="10"/>
    </row>
    <row r="8609" spans="3:4" x14ac:dyDescent="0.25">
      <c r="C8609" s="34"/>
      <c r="D8609" s="10"/>
    </row>
    <row r="8610" spans="3:4" x14ac:dyDescent="0.25">
      <c r="C8610" s="34"/>
      <c r="D8610" s="10"/>
    </row>
    <row r="8611" spans="3:4" x14ac:dyDescent="0.25">
      <c r="C8611" s="34"/>
      <c r="D8611" s="10"/>
    </row>
    <row r="8612" spans="3:4" x14ac:dyDescent="0.25">
      <c r="C8612" s="34"/>
      <c r="D8612" s="10"/>
    </row>
    <row r="8613" spans="3:4" x14ac:dyDescent="0.25">
      <c r="C8613" s="34"/>
      <c r="D8613" s="10"/>
    </row>
    <row r="8614" spans="3:4" x14ac:dyDescent="0.25">
      <c r="C8614" s="34"/>
      <c r="D8614" s="10"/>
    </row>
    <row r="8615" spans="3:4" x14ac:dyDescent="0.25">
      <c r="C8615" s="34"/>
      <c r="D8615" s="10"/>
    </row>
    <row r="8616" spans="3:4" x14ac:dyDescent="0.25">
      <c r="C8616" s="34"/>
      <c r="D8616" s="10"/>
    </row>
    <row r="8617" spans="3:4" x14ac:dyDescent="0.25">
      <c r="C8617" s="34"/>
      <c r="D8617" s="10"/>
    </row>
    <row r="8618" spans="3:4" x14ac:dyDescent="0.25">
      <c r="C8618" s="34"/>
      <c r="D8618" s="10"/>
    </row>
    <row r="8619" spans="3:4" x14ac:dyDescent="0.25">
      <c r="C8619" s="34"/>
      <c r="D8619" s="10"/>
    </row>
    <row r="8620" spans="3:4" x14ac:dyDescent="0.25">
      <c r="C8620" s="34"/>
      <c r="D8620" s="10"/>
    </row>
    <row r="8621" spans="3:4" x14ac:dyDescent="0.25">
      <c r="C8621" s="34"/>
      <c r="D8621" s="10"/>
    </row>
    <row r="8622" spans="3:4" x14ac:dyDescent="0.25">
      <c r="C8622" s="34"/>
      <c r="D8622" s="10"/>
    </row>
    <row r="8623" spans="3:4" x14ac:dyDescent="0.25">
      <c r="C8623" s="34"/>
      <c r="D8623" s="10"/>
    </row>
    <row r="8624" spans="3:4" x14ac:dyDescent="0.25">
      <c r="C8624" s="34"/>
      <c r="D8624" s="10"/>
    </row>
    <row r="8625" spans="3:4" x14ac:dyDescent="0.25">
      <c r="C8625" s="34"/>
      <c r="D8625" s="10"/>
    </row>
    <row r="8626" spans="3:4" x14ac:dyDescent="0.25">
      <c r="C8626" s="34"/>
      <c r="D8626" s="10"/>
    </row>
    <row r="8627" spans="3:4" x14ac:dyDescent="0.25">
      <c r="C8627" s="34"/>
      <c r="D8627" s="10"/>
    </row>
    <row r="8628" spans="3:4" x14ac:dyDescent="0.25">
      <c r="C8628" s="34"/>
      <c r="D8628" s="10"/>
    </row>
    <row r="8629" spans="3:4" x14ac:dyDescent="0.25">
      <c r="C8629" s="34"/>
      <c r="D8629" s="10"/>
    </row>
    <row r="8630" spans="3:4" x14ac:dyDescent="0.25">
      <c r="C8630" s="34"/>
      <c r="D8630" s="10"/>
    </row>
    <row r="8631" spans="3:4" x14ac:dyDescent="0.25">
      <c r="C8631" s="34"/>
      <c r="D8631" s="10"/>
    </row>
    <row r="8632" spans="3:4" x14ac:dyDescent="0.25">
      <c r="C8632" s="34"/>
      <c r="D8632" s="10"/>
    </row>
    <row r="8633" spans="3:4" x14ac:dyDescent="0.25">
      <c r="C8633" s="34"/>
      <c r="D8633" s="10"/>
    </row>
    <row r="8634" spans="3:4" x14ac:dyDescent="0.25">
      <c r="C8634" s="34"/>
      <c r="D8634" s="10"/>
    </row>
    <row r="8635" spans="3:4" x14ac:dyDescent="0.25">
      <c r="C8635" s="34"/>
      <c r="D8635" s="10"/>
    </row>
    <row r="8636" spans="3:4" x14ac:dyDescent="0.25">
      <c r="C8636" s="34"/>
      <c r="D8636" s="10"/>
    </row>
    <row r="8637" spans="3:4" x14ac:dyDescent="0.25">
      <c r="C8637" s="34"/>
      <c r="D8637" s="10"/>
    </row>
    <row r="8638" spans="3:4" x14ac:dyDescent="0.25">
      <c r="C8638" s="34"/>
      <c r="D8638" s="10"/>
    </row>
    <row r="8639" spans="3:4" x14ac:dyDescent="0.25">
      <c r="C8639" s="34"/>
      <c r="D8639" s="10"/>
    </row>
    <row r="8640" spans="3:4" x14ac:dyDescent="0.25">
      <c r="C8640" s="34"/>
      <c r="D8640" s="10"/>
    </row>
    <row r="8641" spans="3:4" x14ac:dyDescent="0.25">
      <c r="C8641" s="34"/>
      <c r="D8641" s="10"/>
    </row>
    <row r="8642" spans="3:4" x14ac:dyDescent="0.25">
      <c r="C8642" s="34"/>
      <c r="D8642" s="10"/>
    </row>
    <row r="8643" spans="3:4" x14ac:dyDescent="0.25">
      <c r="C8643" s="34"/>
      <c r="D8643" s="10"/>
    </row>
    <row r="8644" spans="3:4" x14ac:dyDescent="0.25">
      <c r="C8644" s="34"/>
      <c r="D8644" s="10"/>
    </row>
    <row r="8645" spans="3:4" x14ac:dyDescent="0.25">
      <c r="C8645" s="34"/>
      <c r="D8645" s="10"/>
    </row>
    <row r="8646" spans="3:4" x14ac:dyDescent="0.25">
      <c r="C8646" s="34"/>
      <c r="D8646" s="10"/>
    </row>
    <row r="8647" spans="3:4" x14ac:dyDescent="0.25">
      <c r="C8647" s="34"/>
      <c r="D8647" s="10"/>
    </row>
    <row r="8648" spans="3:4" x14ac:dyDescent="0.25">
      <c r="C8648" s="34"/>
      <c r="D8648" s="10"/>
    </row>
    <row r="8649" spans="3:4" x14ac:dyDescent="0.25">
      <c r="C8649" s="34"/>
      <c r="D8649" s="10"/>
    </row>
    <row r="8650" spans="3:4" x14ac:dyDescent="0.25">
      <c r="C8650" s="34"/>
      <c r="D8650" s="10"/>
    </row>
    <row r="8651" spans="3:4" x14ac:dyDescent="0.25">
      <c r="C8651" s="34"/>
      <c r="D8651" s="10"/>
    </row>
    <row r="8652" spans="3:4" x14ac:dyDescent="0.25">
      <c r="C8652" s="34"/>
      <c r="D8652" s="10"/>
    </row>
    <row r="8653" spans="3:4" x14ac:dyDescent="0.25">
      <c r="C8653" s="34"/>
      <c r="D8653" s="10"/>
    </row>
    <row r="8654" spans="3:4" x14ac:dyDescent="0.25">
      <c r="C8654" s="34"/>
      <c r="D8654" s="10"/>
    </row>
    <row r="8655" spans="3:4" x14ac:dyDescent="0.25">
      <c r="C8655" s="34"/>
      <c r="D8655" s="10"/>
    </row>
    <row r="8656" spans="3:4" x14ac:dyDescent="0.25">
      <c r="C8656" s="34"/>
      <c r="D8656" s="10"/>
    </row>
    <row r="8657" spans="3:4" x14ac:dyDescent="0.25">
      <c r="C8657" s="34"/>
      <c r="D8657" s="10"/>
    </row>
    <row r="8658" spans="3:4" x14ac:dyDescent="0.25">
      <c r="C8658" s="34"/>
      <c r="D8658" s="10"/>
    </row>
    <row r="8659" spans="3:4" x14ac:dyDescent="0.25">
      <c r="C8659" s="34"/>
      <c r="D8659" s="10"/>
    </row>
    <row r="8660" spans="3:4" x14ac:dyDescent="0.25">
      <c r="C8660" s="34"/>
      <c r="D8660" s="10"/>
    </row>
    <row r="8661" spans="3:4" x14ac:dyDescent="0.25">
      <c r="C8661" s="34"/>
      <c r="D8661" s="10"/>
    </row>
    <row r="8662" spans="3:4" x14ac:dyDescent="0.25">
      <c r="C8662" s="34"/>
      <c r="D8662" s="10"/>
    </row>
    <row r="8663" spans="3:4" x14ac:dyDescent="0.25">
      <c r="C8663" s="34"/>
      <c r="D8663" s="10"/>
    </row>
    <row r="8664" spans="3:4" x14ac:dyDescent="0.25">
      <c r="C8664" s="34"/>
      <c r="D8664" s="10"/>
    </row>
    <row r="8665" spans="3:4" x14ac:dyDescent="0.25">
      <c r="C8665" s="34"/>
      <c r="D8665" s="10"/>
    </row>
    <row r="8666" spans="3:4" x14ac:dyDescent="0.25">
      <c r="C8666" s="34"/>
      <c r="D8666" s="10"/>
    </row>
    <row r="8667" spans="3:4" x14ac:dyDescent="0.25">
      <c r="C8667" s="34"/>
      <c r="D8667" s="10"/>
    </row>
    <row r="8668" spans="3:4" x14ac:dyDescent="0.25">
      <c r="C8668" s="34"/>
      <c r="D8668" s="10"/>
    </row>
    <row r="8669" spans="3:4" x14ac:dyDescent="0.25">
      <c r="C8669" s="34"/>
      <c r="D8669" s="10"/>
    </row>
    <row r="8670" spans="3:4" x14ac:dyDescent="0.25">
      <c r="C8670" s="34"/>
      <c r="D8670" s="10"/>
    </row>
    <row r="8671" spans="3:4" x14ac:dyDescent="0.25">
      <c r="C8671" s="34"/>
      <c r="D8671" s="10"/>
    </row>
    <row r="8672" spans="3:4" x14ac:dyDescent="0.25">
      <c r="C8672" s="34"/>
      <c r="D8672" s="10"/>
    </row>
    <row r="8673" spans="3:4" x14ac:dyDescent="0.25">
      <c r="C8673" s="34"/>
      <c r="D8673" s="10"/>
    </row>
    <row r="8674" spans="3:4" x14ac:dyDescent="0.25">
      <c r="C8674" s="34"/>
      <c r="D8674" s="10"/>
    </row>
    <row r="8675" spans="3:4" x14ac:dyDescent="0.25">
      <c r="C8675" s="34"/>
      <c r="D8675" s="10"/>
    </row>
    <row r="8676" spans="3:4" x14ac:dyDescent="0.25">
      <c r="C8676" s="34"/>
      <c r="D8676" s="10"/>
    </row>
    <row r="8677" spans="3:4" x14ac:dyDescent="0.25">
      <c r="C8677" s="34"/>
      <c r="D8677" s="10"/>
    </row>
    <row r="8678" spans="3:4" x14ac:dyDescent="0.25">
      <c r="C8678" s="34"/>
      <c r="D8678" s="10"/>
    </row>
    <row r="8679" spans="3:4" x14ac:dyDescent="0.25">
      <c r="C8679" s="34"/>
      <c r="D8679" s="10"/>
    </row>
    <row r="8680" spans="3:4" x14ac:dyDescent="0.25">
      <c r="C8680" s="34"/>
      <c r="D8680" s="10"/>
    </row>
    <row r="8681" spans="3:4" x14ac:dyDescent="0.25">
      <c r="C8681" s="34"/>
      <c r="D8681" s="10"/>
    </row>
    <row r="8682" spans="3:4" x14ac:dyDescent="0.25">
      <c r="C8682" s="34"/>
      <c r="D8682" s="10"/>
    </row>
    <row r="8683" spans="3:4" x14ac:dyDescent="0.25">
      <c r="C8683" s="34"/>
      <c r="D8683" s="10"/>
    </row>
    <row r="8684" spans="3:4" x14ac:dyDescent="0.25">
      <c r="C8684" s="34"/>
      <c r="D8684" s="10"/>
    </row>
    <row r="8685" spans="3:4" x14ac:dyDescent="0.25">
      <c r="C8685" s="34"/>
      <c r="D8685" s="10"/>
    </row>
    <row r="8686" spans="3:4" x14ac:dyDescent="0.25">
      <c r="C8686" s="34"/>
      <c r="D8686" s="10"/>
    </row>
    <row r="8687" spans="3:4" x14ac:dyDescent="0.25">
      <c r="C8687" s="34"/>
      <c r="D8687" s="10"/>
    </row>
    <row r="8688" spans="3:4" x14ac:dyDescent="0.25">
      <c r="C8688" s="34"/>
      <c r="D8688" s="10"/>
    </row>
    <row r="8689" spans="3:4" x14ac:dyDescent="0.25">
      <c r="C8689" s="34"/>
      <c r="D8689" s="10"/>
    </row>
    <row r="8690" spans="3:4" x14ac:dyDescent="0.25">
      <c r="C8690" s="34"/>
      <c r="D8690" s="10"/>
    </row>
    <row r="8691" spans="3:4" x14ac:dyDescent="0.25">
      <c r="C8691" s="34"/>
      <c r="D8691" s="10"/>
    </row>
    <row r="8692" spans="3:4" x14ac:dyDescent="0.25">
      <c r="C8692" s="34"/>
      <c r="D8692" s="10"/>
    </row>
    <row r="8693" spans="3:4" x14ac:dyDescent="0.25">
      <c r="C8693" s="34"/>
      <c r="D8693" s="10"/>
    </row>
    <row r="8694" spans="3:4" x14ac:dyDescent="0.25">
      <c r="C8694" s="34"/>
      <c r="D8694" s="10"/>
    </row>
    <row r="8695" spans="3:4" x14ac:dyDescent="0.25">
      <c r="C8695" s="34"/>
      <c r="D8695" s="10"/>
    </row>
    <row r="8696" spans="3:4" x14ac:dyDescent="0.25">
      <c r="C8696" s="34"/>
      <c r="D8696" s="10"/>
    </row>
    <row r="8697" spans="3:4" x14ac:dyDescent="0.25">
      <c r="C8697" s="34"/>
      <c r="D8697" s="10"/>
    </row>
    <row r="8698" spans="3:4" x14ac:dyDescent="0.25">
      <c r="C8698" s="34"/>
      <c r="D8698" s="10"/>
    </row>
    <row r="8699" spans="3:4" x14ac:dyDescent="0.25">
      <c r="C8699" s="34"/>
      <c r="D8699" s="10"/>
    </row>
    <row r="8700" spans="3:4" x14ac:dyDescent="0.25">
      <c r="C8700" s="34"/>
      <c r="D8700" s="10"/>
    </row>
    <row r="8701" spans="3:4" x14ac:dyDescent="0.25">
      <c r="C8701" s="34"/>
      <c r="D8701" s="10"/>
    </row>
    <row r="8702" spans="3:4" x14ac:dyDescent="0.25">
      <c r="C8702" s="34"/>
      <c r="D8702" s="10"/>
    </row>
    <row r="8703" spans="3:4" x14ac:dyDescent="0.25">
      <c r="C8703" s="34"/>
      <c r="D8703" s="10"/>
    </row>
    <row r="8704" spans="3:4" x14ac:dyDescent="0.25">
      <c r="C8704" s="34"/>
      <c r="D8704" s="10"/>
    </row>
    <row r="8705" spans="3:4" x14ac:dyDescent="0.25">
      <c r="C8705" s="34"/>
      <c r="D8705" s="10"/>
    </row>
    <row r="8706" spans="3:4" x14ac:dyDescent="0.25">
      <c r="C8706" s="34"/>
      <c r="D8706" s="10"/>
    </row>
    <row r="8707" spans="3:4" x14ac:dyDescent="0.25">
      <c r="C8707" s="34"/>
      <c r="D8707" s="10"/>
    </row>
    <row r="8708" spans="3:4" x14ac:dyDescent="0.25">
      <c r="C8708" s="34"/>
      <c r="D8708" s="10"/>
    </row>
    <row r="8709" spans="3:4" x14ac:dyDescent="0.25">
      <c r="C8709" s="34"/>
      <c r="D8709" s="10"/>
    </row>
    <row r="8710" spans="3:4" x14ac:dyDescent="0.25">
      <c r="C8710" s="34"/>
      <c r="D8710" s="10"/>
    </row>
    <row r="8711" spans="3:4" x14ac:dyDescent="0.25">
      <c r="C8711" s="34"/>
      <c r="D8711" s="10"/>
    </row>
    <row r="8712" spans="3:4" x14ac:dyDescent="0.25">
      <c r="C8712" s="34"/>
      <c r="D8712" s="10"/>
    </row>
    <row r="8713" spans="3:4" x14ac:dyDescent="0.25">
      <c r="C8713" s="34"/>
      <c r="D8713" s="10"/>
    </row>
    <row r="8714" spans="3:4" x14ac:dyDescent="0.25">
      <c r="C8714" s="34"/>
      <c r="D8714" s="10"/>
    </row>
    <row r="8715" spans="3:4" x14ac:dyDescent="0.25">
      <c r="C8715" s="34"/>
      <c r="D8715" s="10"/>
    </row>
    <row r="8716" spans="3:4" x14ac:dyDescent="0.25">
      <c r="C8716" s="34"/>
      <c r="D8716" s="10"/>
    </row>
    <row r="8717" spans="3:4" x14ac:dyDescent="0.25">
      <c r="C8717" s="34"/>
      <c r="D8717" s="10"/>
    </row>
    <row r="8718" spans="3:4" x14ac:dyDescent="0.25">
      <c r="C8718" s="34"/>
      <c r="D8718" s="10"/>
    </row>
    <row r="8719" spans="3:4" x14ac:dyDescent="0.25">
      <c r="C8719" s="34"/>
      <c r="D8719" s="10"/>
    </row>
    <row r="8720" spans="3:4" x14ac:dyDescent="0.25">
      <c r="C8720" s="34"/>
      <c r="D8720" s="10"/>
    </row>
    <row r="8721" spans="3:4" x14ac:dyDescent="0.25">
      <c r="C8721" s="34"/>
      <c r="D8721" s="10"/>
    </row>
    <row r="8722" spans="3:4" x14ac:dyDescent="0.25">
      <c r="C8722" s="34"/>
      <c r="D8722" s="10"/>
    </row>
    <row r="8723" spans="3:4" x14ac:dyDescent="0.25">
      <c r="C8723" s="34"/>
      <c r="D8723" s="10"/>
    </row>
    <row r="8724" spans="3:4" x14ac:dyDescent="0.25">
      <c r="C8724" s="34"/>
      <c r="D8724" s="10"/>
    </row>
    <row r="8725" spans="3:4" x14ac:dyDescent="0.25">
      <c r="C8725" s="34"/>
      <c r="D8725" s="10"/>
    </row>
    <row r="8726" spans="3:4" x14ac:dyDescent="0.25">
      <c r="C8726" s="34"/>
      <c r="D8726" s="10"/>
    </row>
    <row r="8727" spans="3:4" x14ac:dyDescent="0.25">
      <c r="C8727" s="34"/>
      <c r="D8727" s="10"/>
    </row>
    <row r="8728" spans="3:4" x14ac:dyDescent="0.25">
      <c r="C8728" s="34"/>
      <c r="D8728" s="10"/>
    </row>
    <row r="8729" spans="3:4" x14ac:dyDescent="0.25">
      <c r="C8729" s="34"/>
      <c r="D8729" s="10"/>
    </row>
    <row r="8730" spans="3:4" x14ac:dyDescent="0.25">
      <c r="C8730" s="34"/>
      <c r="D8730" s="10"/>
    </row>
    <row r="8731" spans="3:4" x14ac:dyDescent="0.25">
      <c r="C8731" s="34"/>
      <c r="D8731" s="10"/>
    </row>
    <row r="8732" spans="3:4" x14ac:dyDescent="0.25">
      <c r="C8732" s="34"/>
      <c r="D8732" s="10"/>
    </row>
    <row r="8733" spans="3:4" x14ac:dyDescent="0.25">
      <c r="C8733" s="34"/>
      <c r="D8733" s="10"/>
    </row>
    <row r="8734" spans="3:4" x14ac:dyDescent="0.25">
      <c r="C8734" s="34"/>
      <c r="D8734" s="10"/>
    </row>
    <row r="8735" spans="3:4" x14ac:dyDescent="0.25">
      <c r="C8735" s="34"/>
      <c r="D8735" s="10"/>
    </row>
    <row r="8736" spans="3:4" x14ac:dyDescent="0.25">
      <c r="C8736" s="34"/>
      <c r="D8736" s="10"/>
    </row>
    <row r="8737" spans="3:4" x14ac:dyDescent="0.25">
      <c r="C8737" s="34"/>
      <c r="D8737" s="10"/>
    </row>
    <row r="8738" spans="3:4" x14ac:dyDescent="0.25">
      <c r="C8738" s="34"/>
      <c r="D8738" s="10"/>
    </row>
    <row r="8739" spans="3:4" x14ac:dyDescent="0.25">
      <c r="C8739" s="34"/>
      <c r="D8739" s="10"/>
    </row>
    <row r="8740" spans="3:4" x14ac:dyDescent="0.25">
      <c r="C8740" s="34"/>
      <c r="D8740" s="10"/>
    </row>
    <row r="8741" spans="3:4" x14ac:dyDescent="0.25">
      <c r="C8741" s="34"/>
      <c r="D8741" s="10"/>
    </row>
    <row r="8742" spans="3:4" x14ac:dyDescent="0.25">
      <c r="C8742" s="34"/>
      <c r="D8742" s="10"/>
    </row>
    <row r="8743" spans="3:4" x14ac:dyDescent="0.25">
      <c r="C8743" s="34"/>
      <c r="D8743" s="10"/>
    </row>
    <row r="8744" spans="3:4" x14ac:dyDescent="0.25">
      <c r="C8744" s="34"/>
      <c r="D8744" s="10"/>
    </row>
    <row r="8745" spans="3:4" x14ac:dyDescent="0.25">
      <c r="C8745" s="34"/>
      <c r="D8745" s="10"/>
    </row>
    <row r="8746" spans="3:4" x14ac:dyDescent="0.25">
      <c r="C8746" s="34"/>
      <c r="D8746" s="10"/>
    </row>
    <row r="8747" spans="3:4" x14ac:dyDescent="0.25">
      <c r="C8747" s="34"/>
      <c r="D8747" s="10"/>
    </row>
    <row r="8748" spans="3:4" x14ac:dyDescent="0.25">
      <c r="C8748" s="34"/>
      <c r="D8748" s="10"/>
    </row>
    <row r="8749" spans="3:4" x14ac:dyDescent="0.25">
      <c r="C8749" s="34"/>
      <c r="D8749" s="10"/>
    </row>
    <row r="8750" spans="3:4" x14ac:dyDescent="0.25">
      <c r="C8750" s="34"/>
      <c r="D8750" s="10"/>
    </row>
    <row r="8751" spans="3:4" x14ac:dyDescent="0.25">
      <c r="C8751" s="34"/>
      <c r="D8751" s="10"/>
    </row>
    <row r="8752" spans="3:4" x14ac:dyDescent="0.25">
      <c r="C8752" s="34"/>
      <c r="D8752" s="10"/>
    </row>
    <row r="8753" spans="3:4" x14ac:dyDescent="0.25">
      <c r="C8753" s="34"/>
      <c r="D8753" s="10"/>
    </row>
    <row r="8754" spans="3:4" x14ac:dyDescent="0.25">
      <c r="C8754" s="34"/>
      <c r="D8754" s="10"/>
    </row>
    <row r="8755" spans="3:4" x14ac:dyDescent="0.25">
      <c r="C8755" s="34"/>
      <c r="D8755" s="10"/>
    </row>
    <row r="8756" spans="3:4" x14ac:dyDescent="0.25">
      <c r="C8756" s="34"/>
      <c r="D8756" s="10"/>
    </row>
    <row r="8757" spans="3:4" x14ac:dyDescent="0.25">
      <c r="C8757" s="34"/>
      <c r="D8757" s="10"/>
    </row>
    <row r="8758" spans="3:4" x14ac:dyDescent="0.25">
      <c r="C8758" s="34"/>
      <c r="D8758" s="10"/>
    </row>
    <row r="8759" spans="3:4" x14ac:dyDescent="0.25">
      <c r="C8759" s="34"/>
      <c r="D8759" s="10"/>
    </row>
    <row r="8760" spans="3:4" x14ac:dyDescent="0.25">
      <c r="C8760" s="34"/>
      <c r="D8760" s="10"/>
    </row>
    <row r="8761" spans="3:4" x14ac:dyDescent="0.25">
      <c r="C8761" s="34"/>
      <c r="D8761" s="10"/>
    </row>
    <row r="8762" spans="3:4" x14ac:dyDescent="0.25">
      <c r="C8762" s="34"/>
      <c r="D8762" s="10"/>
    </row>
    <row r="8763" spans="3:4" x14ac:dyDescent="0.25">
      <c r="C8763" s="34"/>
      <c r="D8763" s="10"/>
    </row>
    <row r="8764" spans="3:4" x14ac:dyDescent="0.25">
      <c r="C8764" s="34"/>
      <c r="D8764" s="10"/>
    </row>
    <row r="8765" spans="3:4" x14ac:dyDescent="0.25">
      <c r="C8765" s="34"/>
      <c r="D8765" s="10"/>
    </row>
    <row r="8766" spans="3:4" x14ac:dyDescent="0.25">
      <c r="C8766" s="34"/>
      <c r="D8766" s="10"/>
    </row>
    <row r="8767" spans="3:4" x14ac:dyDescent="0.25">
      <c r="C8767" s="34"/>
      <c r="D8767" s="10"/>
    </row>
    <row r="8768" spans="3:4" x14ac:dyDescent="0.25">
      <c r="C8768" s="34"/>
      <c r="D8768" s="10"/>
    </row>
    <row r="8769" spans="3:4" x14ac:dyDescent="0.25">
      <c r="C8769" s="34"/>
      <c r="D8769" s="10"/>
    </row>
    <row r="8770" spans="3:4" x14ac:dyDescent="0.25">
      <c r="C8770" s="34"/>
      <c r="D8770" s="10"/>
    </row>
    <row r="8771" spans="3:4" x14ac:dyDescent="0.25">
      <c r="C8771" s="34"/>
      <c r="D8771" s="10"/>
    </row>
    <row r="8772" spans="3:4" x14ac:dyDescent="0.25">
      <c r="C8772" s="34"/>
      <c r="D8772" s="10"/>
    </row>
    <row r="8773" spans="3:4" x14ac:dyDescent="0.25">
      <c r="C8773" s="34"/>
      <c r="D8773" s="10"/>
    </row>
    <row r="8774" spans="3:4" x14ac:dyDescent="0.25">
      <c r="C8774" s="34"/>
      <c r="D8774" s="10"/>
    </row>
    <row r="8775" spans="3:4" x14ac:dyDescent="0.25">
      <c r="C8775" s="34"/>
      <c r="D8775" s="10"/>
    </row>
    <row r="8776" spans="3:4" x14ac:dyDescent="0.25">
      <c r="C8776" s="34"/>
      <c r="D8776" s="10"/>
    </row>
    <row r="8777" spans="3:4" x14ac:dyDescent="0.25">
      <c r="C8777" s="34"/>
      <c r="D8777" s="10"/>
    </row>
    <row r="8778" spans="3:4" x14ac:dyDescent="0.25">
      <c r="C8778" s="34"/>
      <c r="D8778" s="10"/>
    </row>
    <row r="8779" spans="3:4" x14ac:dyDescent="0.25">
      <c r="C8779" s="34"/>
      <c r="D8779" s="10"/>
    </row>
    <row r="8780" spans="3:4" x14ac:dyDescent="0.25">
      <c r="C8780" s="34"/>
      <c r="D8780" s="10"/>
    </row>
    <row r="8781" spans="3:4" x14ac:dyDescent="0.25">
      <c r="C8781" s="34"/>
      <c r="D8781" s="10"/>
    </row>
    <row r="8782" spans="3:4" x14ac:dyDescent="0.25">
      <c r="C8782" s="34"/>
      <c r="D8782" s="10"/>
    </row>
    <row r="8783" spans="3:4" x14ac:dyDescent="0.25">
      <c r="C8783" s="34"/>
      <c r="D8783" s="10"/>
    </row>
    <row r="8784" spans="3:4" x14ac:dyDescent="0.25">
      <c r="C8784" s="34"/>
      <c r="D8784" s="10"/>
    </row>
    <row r="8785" spans="3:4" x14ac:dyDescent="0.25">
      <c r="C8785" s="34"/>
      <c r="D8785" s="10"/>
    </row>
    <row r="8786" spans="3:4" x14ac:dyDescent="0.25">
      <c r="C8786" s="34"/>
      <c r="D8786" s="10"/>
    </row>
    <row r="8787" spans="3:4" x14ac:dyDescent="0.25">
      <c r="C8787" s="34"/>
      <c r="D8787" s="10"/>
    </row>
    <row r="8788" spans="3:4" x14ac:dyDescent="0.25">
      <c r="C8788" s="34"/>
      <c r="D8788" s="10"/>
    </row>
    <row r="8789" spans="3:4" x14ac:dyDescent="0.25">
      <c r="C8789" s="34"/>
      <c r="D8789" s="10"/>
    </row>
    <row r="8790" spans="3:4" x14ac:dyDescent="0.25">
      <c r="C8790" s="34"/>
      <c r="D8790" s="10"/>
    </row>
    <row r="8791" spans="3:4" x14ac:dyDescent="0.25">
      <c r="C8791" s="34"/>
      <c r="D8791" s="10"/>
    </row>
    <row r="8792" spans="3:4" x14ac:dyDescent="0.25">
      <c r="C8792" s="34"/>
      <c r="D8792" s="10"/>
    </row>
    <row r="8793" spans="3:4" x14ac:dyDescent="0.25">
      <c r="C8793" s="34"/>
      <c r="D8793" s="10"/>
    </row>
    <row r="8794" spans="3:4" x14ac:dyDescent="0.25">
      <c r="C8794" s="34"/>
      <c r="D8794" s="10"/>
    </row>
    <row r="8795" spans="3:4" x14ac:dyDescent="0.25">
      <c r="C8795" s="34"/>
      <c r="D8795" s="10"/>
    </row>
    <row r="8796" spans="3:4" x14ac:dyDescent="0.25">
      <c r="C8796" s="34"/>
      <c r="D8796" s="10"/>
    </row>
    <row r="8797" spans="3:4" x14ac:dyDescent="0.25">
      <c r="C8797" s="34"/>
      <c r="D8797" s="10"/>
    </row>
    <row r="8798" spans="3:4" x14ac:dyDescent="0.25">
      <c r="C8798" s="34"/>
      <c r="D8798" s="10"/>
    </row>
    <row r="8799" spans="3:4" x14ac:dyDescent="0.25">
      <c r="C8799" s="34"/>
      <c r="D8799" s="10"/>
    </row>
    <row r="8800" spans="3:4" x14ac:dyDescent="0.25">
      <c r="C8800" s="34"/>
      <c r="D8800" s="10"/>
    </row>
    <row r="8801" spans="3:4" x14ac:dyDescent="0.25">
      <c r="C8801" s="34"/>
      <c r="D8801" s="10"/>
    </row>
    <row r="8802" spans="3:4" x14ac:dyDescent="0.25">
      <c r="C8802" s="34"/>
      <c r="D8802" s="10"/>
    </row>
    <row r="8803" spans="3:4" x14ac:dyDescent="0.25">
      <c r="C8803" s="34"/>
      <c r="D8803" s="10"/>
    </row>
    <row r="8804" spans="3:4" x14ac:dyDescent="0.25">
      <c r="C8804" s="34"/>
      <c r="D8804" s="10"/>
    </row>
    <row r="8805" spans="3:4" x14ac:dyDescent="0.25">
      <c r="C8805" s="34"/>
      <c r="D8805" s="10"/>
    </row>
    <row r="8806" spans="3:4" x14ac:dyDescent="0.25">
      <c r="C8806" s="34"/>
      <c r="D8806" s="10"/>
    </row>
    <row r="8807" spans="3:4" x14ac:dyDescent="0.25">
      <c r="C8807" s="34"/>
      <c r="D8807" s="10"/>
    </row>
    <row r="8808" spans="3:4" x14ac:dyDescent="0.25">
      <c r="C8808" s="34"/>
      <c r="D8808" s="10"/>
    </row>
    <row r="8809" spans="3:4" x14ac:dyDescent="0.25">
      <c r="C8809" s="34"/>
      <c r="D8809" s="10"/>
    </row>
    <row r="8810" spans="3:4" x14ac:dyDescent="0.25">
      <c r="C8810" s="34"/>
      <c r="D8810" s="10"/>
    </row>
    <row r="8811" spans="3:4" x14ac:dyDescent="0.25">
      <c r="C8811" s="34"/>
      <c r="D8811" s="10"/>
    </row>
    <row r="8812" spans="3:4" x14ac:dyDescent="0.25">
      <c r="C8812" s="34"/>
      <c r="D8812" s="10"/>
    </row>
    <row r="8813" spans="3:4" x14ac:dyDescent="0.25">
      <c r="C8813" s="34"/>
      <c r="D8813" s="10"/>
    </row>
    <row r="8814" spans="3:4" x14ac:dyDescent="0.25">
      <c r="C8814" s="34"/>
      <c r="D8814" s="10"/>
    </row>
    <row r="8815" spans="3:4" x14ac:dyDescent="0.25">
      <c r="C8815" s="34"/>
      <c r="D8815" s="10"/>
    </row>
    <row r="8816" spans="3:4" x14ac:dyDescent="0.25">
      <c r="C8816" s="34"/>
      <c r="D8816" s="10"/>
    </row>
    <row r="8817" spans="3:4" x14ac:dyDescent="0.25">
      <c r="C8817" s="34"/>
      <c r="D8817" s="10"/>
    </row>
    <row r="8818" spans="3:4" x14ac:dyDescent="0.25">
      <c r="C8818" s="34"/>
      <c r="D8818" s="10"/>
    </row>
    <row r="8819" spans="3:4" x14ac:dyDescent="0.25">
      <c r="C8819" s="34"/>
      <c r="D8819" s="10"/>
    </row>
    <row r="8820" spans="3:4" x14ac:dyDescent="0.25">
      <c r="C8820" s="34"/>
      <c r="D8820" s="10"/>
    </row>
    <row r="8821" spans="3:4" x14ac:dyDescent="0.25">
      <c r="C8821" s="34"/>
      <c r="D8821" s="10"/>
    </row>
    <row r="8822" spans="3:4" x14ac:dyDescent="0.25">
      <c r="C8822" s="34"/>
      <c r="D8822" s="10"/>
    </row>
    <row r="8823" spans="3:4" x14ac:dyDescent="0.25">
      <c r="C8823" s="34"/>
      <c r="D8823" s="10"/>
    </row>
    <row r="8824" spans="3:4" x14ac:dyDescent="0.25">
      <c r="C8824" s="34"/>
      <c r="D8824" s="10"/>
    </row>
    <row r="8825" spans="3:4" x14ac:dyDescent="0.25">
      <c r="C8825" s="34"/>
      <c r="D8825" s="10"/>
    </row>
    <row r="8826" spans="3:4" x14ac:dyDescent="0.25">
      <c r="C8826" s="34"/>
      <c r="D8826" s="10"/>
    </row>
    <row r="8827" spans="3:4" x14ac:dyDescent="0.25">
      <c r="C8827" s="34"/>
      <c r="D8827" s="10"/>
    </row>
    <row r="8828" spans="3:4" x14ac:dyDescent="0.25">
      <c r="C8828" s="34"/>
      <c r="D8828" s="10"/>
    </row>
    <row r="8829" spans="3:4" x14ac:dyDescent="0.25">
      <c r="C8829" s="34"/>
      <c r="D8829" s="10"/>
    </row>
    <row r="8830" spans="3:4" x14ac:dyDescent="0.25">
      <c r="C8830" s="34"/>
      <c r="D8830" s="10"/>
    </row>
    <row r="8831" spans="3:4" x14ac:dyDescent="0.25">
      <c r="C8831" s="34"/>
      <c r="D8831" s="10"/>
    </row>
    <row r="8832" spans="3:4" x14ac:dyDescent="0.25">
      <c r="C8832" s="34"/>
      <c r="D8832" s="10"/>
    </row>
    <row r="8833" spans="3:4" x14ac:dyDescent="0.25">
      <c r="C8833" s="34"/>
      <c r="D8833" s="10"/>
    </row>
    <row r="8834" spans="3:4" x14ac:dyDescent="0.25">
      <c r="C8834" s="34"/>
      <c r="D8834" s="10"/>
    </row>
    <row r="8835" spans="3:4" x14ac:dyDescent="0.25">
      <c r="C8835" s="34"/>
      <c r="D8835" s="10"/>
    </row>
    <row r="8836" spans="3:4" x14ac:dyDescent="0.25">
      <c r="C8836" s="34"/>
      <c r="D8836" s="10"/>
    </row>
    <row r="8837" spans="3:4" x14ac:dyDescent="0.25">
      <c r="C8837" s="34"/>
      <c r="D8837" s="10"/>
    </row>
    <row r="8838" spans="3:4" x14ac:dyDescent="0.25">
      <c r="C8838" s="34"/>
      <c r="D8838" s="10"/>
    </row>
    <row r="8839" spans="3:4" x14ac:dyDescent="0.25">
      <c r="C8839" s="34"/>
      <c r="D8839" s="10"/>
    </row>
    <row r="8840" spans="3:4" x14ac:dyDescent="0.25">
      <c r="C8840" s="34"/>
      <c r="D8840" s="10"/>
    </row>
    <row r="8841" spans="3:4" x14ac:dyDescent="0.25">
      <c r="C8841" s="34"/>
      <c r="D8841" s="10"/>
    </row>
    <row r="8842" spans="3:4" x14ac:dyDescent="0.25">
      <c r="C8842" s="34"/>
      <c r="D8842" s="10"/>
    </row>
    <row r="8843" spans="3:4" x14ac:dyDescent="0.25">
      <c r="C8843" s="34"/>
      <c r="D8843" s="10"/>
    </row>
    <row r="8844" spans="3:4" x14ac:dyDescent="0.25">
      <c r="C8844" s="34"/>
      <c r="D8844" s="10"/>
    </row>
    <row r="8845" spans="3:4" x14ac:dyDescent="0.25">
      <c r="C8845" s="34"/>
      <c r="D8845" s="10"/>
    </row>
    <row r="8846" spans="3:4" x14ac:dyDescent="0.25">
      <c r="C8846" s="34"/>
      <c r="D8846" s="10"/>
    </row>
    <row r="8847" spans="3:4" x14ac:dyDescent="0.25">
      <c r="C8847" s="34"/>
      <c r="D8847" s="10"/>
    </row>
    <row r="8848" spans="3:4" x14ac:dyDescent="0.25">
      <c r="C8848" s="34"/>
      <c r="D8848" s="10"/>
    </row>
    <row r="8849" spans="3:4" x14ac:dyDescent="0.25">
      <c r="C8849" s="34"/>
      <c r="D8849" s="10"/>
    </row>
    <row r="8850" spans="3:4" x14ac:dyDescent="0.25">
      <c r="C8850" s="34"/>
      <c r="D8850" s="10"/>
    </row>
    <row r="8851" spans="3:4" x14ac:dyDescent="0.25">
      <c r="C8851" s="34"/>
      <c r="D8851" s="10"/>
    </row>
    <row r="8852" spans="3:4" x14ac:dyDescent="0.25">
      <c r="C8852" s="34"/>
      <c r="D8852" s="10"/>
    </row>
    <row r="8853" spans="3:4" x14ac:dyDescent="0.25">
      <c r="C8853" s="34"/>
      <c r="D8853" s="10"/>
    </row>
    <row r="8854" spans="3:4" x14ac:dyDescent="0.25">
      <c r="C8854" s="34"/>
      <c r="D8854" s="10"/>
    </row>
    <row r="8855" spans="3:4" x14ac:dyDescent="0.25">
      <c r="C8855" s="34"/>
      <c r="D8855" s="10"/>
    </row>
    <row r="8856" spans="3:4" x14ac:dyDescent="0.25">
      <c r="C8856" s="34"/>
      <c r="D8856" s="10"/>
    </row>
    <row r="8857" spans="3:4" x14ac:dyDescent="0.25">
      <c r="C8857" s="34"/>
      <c r="D8857" s="10"/>
    </row>
    <row r="8858" spans="3:4" x14ac:dyDescent="0.25">
      <c r="C8858" s="34"/>
      <c r="D8858" s="10"/>
    </row>
    <row r="8859" spans="3:4" x14ac:dyDescent="0.25">
      <c r="C8859" s="34"/>
      <c r="D8859" s="10"/>
    </row>
    <row r="8860" spans="3:4" x14ac:dyDescent="0.25">
      <c r="C8860" s="34"/>
      <c r="D8860" s="10"/>
    </row>
    <row r="8861" spans="3:4" x14ac:dyDescent="0.25">
      <c r="C8861" s="34"/>
      <c r="D8861" s="10"/>
    </row>
    <row r="8862" spans="3:4" x14ac:dyDescent="0.25">
      <c r="C8862" s="34"/>
      <c r="D8862" s="10"/>
    </row>
    <row r="8863" spans="3:4" x14ac:dyDescent="0.25">
      <c r="C8863" s="34"/>
      <c r="D8863" s="10"/>
    </row>
    <row r="8864" spans="3:4" x14ac:dyDescent="0.25">
      <c r="C8864" s="34"/>
      <c r="D8864" s="10"/>
    </row>
    <row r="8865" spans="3:4" x14ac:dyDescent="0.25">
      <c r="C8865" s="34"/>
      <c r="D8865" s="10"/>
    </row>
    <row r="8866" spans="3:4" x14ac:dyDescent="0.25">
      <c r="C8866" s="34"/>
      <c r="D8866" s="10"/>
    </row>
    <row r="8867" spans="3:4" x14ac:dyDescent="0.25">
      <c r="C8867" s="34"/>
      <c r="D8867" s="10"/>
    </row>
    <row r="8868" spans="3:4" x14ac:dyDescent="0.25">
      <c r="C8868" s="34"/>
      <c r="D8868" s="10"/>
    </row>
    <row r="8869" spans="3:4" x14ac:dyDescent="0.25">
      <c r="C8869" s="34"/>
      <c r="D8869" s="10"/>
    </row>
    <row r="8870" spans="3:4" x14ac:dyDescent="0.25">
      <c r="C8870" s="34"/>
      <c r="D8870" s="10"/>
    </row>
    <row r="8871" spans="3:4" x14ac:dyDescent="0.25">
      <c r="C8871" s="34"/>
      <c r="D8871" s="10"/>
    </row>
    <row r="8872" spans="3:4" x14ac:dyDescent="0.25">
      <c r="C8872" s="34"/>
      <c r="D8872" s="10"/>
    </row>
    <row r="8873" spans="3:4" x14ac:dyDescent="0.25">
      <c r="C8873" s="34"/>
      <c r="D8873" s="10"/>
    </row>
    <row r="8874" spans="3:4" x14ac:dyDescent="0.25">
      <c r="C8874" s="34"/>
      <c r="D8874" s="10"/>
    </row>
    <row r="8875" spans="3:4" x14ac:dyDescent="0.25">
      <c r="C8875" s="34"/>
      <c r="D8875" s="10"/>
    </row>
    <row r="8876" spans="3:4" x14ac:dyDescent="0.25">
      <c r="C8876" s="34"/>
      <c r="D8876" s="10"/>
    </row>
    <row r="8877" spans="3:4" x14ac:dyDescent="0.25">
      <c r="C8877" s="34"/>
      <c r="D8877" s="10"/>
    </row>
    <row r="8878" spans="3:4" x14ac:dyDescent="0.25">
      <c r="C8878" s="34"/>
      <c r="D8878" s="10"/>
    </row>
    <row r="8879" spans="3:4" x14ac:dyDescent="0.25">
      <c r="C8879" s="34"/>
      <c r="D8879" s="10"/>
    </row>
    <row r="8880" spans="3:4" x14ac:dyDescent="0.25">
      <c r="C8880" s="34"/>
      <c r="D8880" s="10"/>
    </row>
    <row r="8881" spans="3:4" x14ac:dyDescent="0.25">
      <c r="C8881" s="34"/>
      <c r="D8881" s="10"/>
    </row>
    <row r="8882" spans="3:4" x14ac:dyDescent="0.25">
      <c r="C8882" s="34"/>
      <c r="D8882" s="10"/>
    </row>
    <row r="8883" spans="3:4" x14ac:dyDescent="0.25">
      <c r="C8883" s="34"/>
      <c r="D8883" s="10"/>
    </row>
    <row r="8884" spans="3:4" x14ac:dyDescent="0.25">
      <c r="C8884" s="34"/>
      <c r="D8884" s="10"/>
    </row>
    <row r="8885" spans="3:4" x14ac:dyDescent="0.25">
      <c r="C8885" s="34"/>
      <c r="D8885" s="10"/>
    </row>
    <row r="8886" spans="3:4" x14ac:dyDescent="0.25">
      <c r="C8886" s="34"/>
      <c r="D8886" s="10"/>
    </row>
    <row r="8887" spans="3:4" x14ac:dyDescent="0.25">
      <c r="C8887" s="34"/>
      <c r="D8887" s="10"/>
    </row>
    <row r="8888" spans="3:4" x14ac:dyDescent="0.25">
      <c r="C8888" s="34"/>
      <c r="D8888" s="10"/>
    </row>
    <row r="8889" spans="3:4" x14ac:dyDescent="0.25">
      <c r="C8889" s="34"/>
      <c r="D8889" s="10"/>
    </row>
    <row r="8890" spans="3:4" x14ac:dyDescent="0.25">
      <c r="C8890" s="34"/>
      <c r="D8890" s="10"/>
    </row>
    <row r="8891" spans="3:4" x14ac:dyDescent="0.25">
      <c r="C8891" s="34"/>
      <c r="D8891" s="10"/>
    </row>
    <row r="8892" spans="3:4" x14ac:dyDescent="0.25">
      <c r="C8892" s="34"/>
      <c r="D8892" s="10"/>
    </row>
    <row r="8893" spans="3:4" x14ac:dyDescent="0.25">
      <c r="C8893" s="34"/>
      <c r="D8893" s="10"/>
    </row>
    <row r="8894" spans="3:4" x14ac:dyDescent="0.25">
      <c r="C8894" s="34"/>
      <c r="D8894" s="10"/>
    </row>
    <row r="8895" spans="3:4" x14ac:dyDescent="0.25">
      <c r="C8895" s="34"/>
      <c r="D8895" s="10"/>
    </row>
    <row r="8896" spans="3:4" x14ac:dyDescent="0.25">
      <c r="C8896" s="34"/>
      <c r="D8896" s="10"/>
    </row>
    <row r="8897" spans="3:4" x14ac:dyDescent="0.25">
      <c r="C8897" s="34"/>
      <c r="D8897" s="10"/>
    </row>
    <row r="8898" spans="3:4" x14ac:dyDescent="0.25">
      <c r="C8898" s="34"/>
      <c r="D8898" s="10"/>
    </row>
    <row r="8899" spans="3:4" x14ac:dyDescent="0.25">
      <c r="C8899" s="34"/>
      <c r="D8899" s="10"/>
    </row>
    <row r="8900" spans="3:4" x14ac:dyDescent="0.25">
      <c r="C8900" s="34"/>
      <c r="D8900" s="10"/>
    </row>
    <row r="8901" spans="3:4" x14ac:dyDescent="0.25">
      <c r="C8901" s="34"/>
      <c r="D8901" s="10"/>
    </row>
    <row r="8902" spans="3:4" x14ac:dyDescent="0.25">
      <c r="C8902" s="34"/>
      <c r="D8902" s="10"/>
    </row>
    <row r="8903" spans="3:4" x14ac:dyDescent="0.25">
      <c r="C8903" s="34"/>
      <c r="D8903" s="10"/>
    </row>
    <row r="8904" spans="3:4" x14ac:dyDescent="0.25">
      <c r="C8904" s="34"/>
      <c r="D8904" s="10"/>
    </row>
    <row r="8905" spans="3:4" x14ac:dyDescent="0.25">
      <c r="C8905" s="34"/>
      <c r="D8905" s="10"/>
    </row>
    <row r="8906" spans="3:4" x14ac:dyDescent="0.25">
      <c r="C8906" s="34"/>
      <c r="D8906" s="10"/>
    </row>
    <row r="8907" spans="3:4" x14ac:dyDescent="0.25">
      <c r="C8907" s="34"/>
      <c r="D8907" s="10"/>
    </row>
    <row r="8908" spans="3:4" x14ac:dyDescent="0.25">
      <c r="C8908" s="34"/>
      <c r="D8908" s="10"/>
    </row>
    <row r="8909" spans="3:4" x14ac:dyDescent="0.25">
      <c r="C8909" s="34"/>
      <c r="D8909" s="10"/>
    </row>
    <row r="8910" spans="3:4" x14ac:dyDescent="0.25">
      <c r="C8910" s="34"/>
      <c r="D8910" s="10"/>
    </row>
    <row r="8911" spans="3:4" x14ac:dyDescent="0.25">
      <c r="C8911" s="34"/>
      <c r="D8911" s="10"/>
    </row>
    <row r="8912" spans="3:4" x14ac:dyDescent="0.25">
      <c r="C8912" s="34"/>
      <c r="D8912" s="10"/>
    </row>
    <row r="8913" spans="3:4" x14ac:dyDescent="0.25">
      <c r="C8913" s="34"/>
      <c r="D8913" s="10"/>
    </row>
    <row r="8914" spans="3:4" x14ac:dyDescent="0.25">
      <c r="C8914" s="34"/>
      <c r="D8914" s="10"/>
    </row>
    <row r="8915" spans="3:4" x14ac:dyDescent="0.25">
      <c r="C8915" s="34"/>
      <c r="D8915" s="10"/>
    </row>
    <row r="8916" spans="3:4" x14ac:dyDescent="0.25">
      <c r="C8916" s="34"/>
      <c r="D8916" s="10"/>
    </row>
    <row r="8917" spans="3:4" x14ac:dyDescent="0.25">
      <c r="C8917" s="34"/>
      <c r="D8917" s="10"/>
    </row>
    <row r="8918" spans="3:4" x14ac:dyDescent="0.25">
      <c r="C8918" s="34"/>
      <c r="D8918" s="10"/>
    </row>
    <row r="8919" spans="3:4" x14ac:dyDescent="0.25">
      <c r="C8919" s="34"/>
      <c r="D8919" s="10"/>
    </row>
    <row r="8920" spans="3:4" x14ac:dyDescent="0.25">
      <c r="C8920" s="34"/>
      <c r="D8920" s="10"/>
    </row>
    <row r="8921" spans="3:4" x14ac:dyDescent="0.25">
      <c r="C8921" s="34"/>
      <c r="D8921" s="10"/>
    </row>
    <row r="8922" spans="3:4" x14ac:dyDescent="0.25">
      <c r="C8922" s="34"/>
      <c r="D8922" s="10"/>
    </row>
    <row r="8923" spans="3:4" x14ac:dyDescent="0.25">
      <c r="C8923" s="34"/>
      <c r="D8923" s="10"/>
    </row>
    <row r="8924" spans="3:4" x14ac:dyDescent="0.25">
      <c r="C8924" s="34"/>
      <c r="D8924" s="10"/>
    </row>
    <row r="8925" spans="3:4" x14ac:dyDescent="0.25">
      <c r="C8925" s="34"/>
      <c r="D8925" s="10"/>
    </row>
    <row r="8926" spans="3:4" x14ac:dyDescent="0.25">
      <c r="C8926" s="34"/>
      <c r="D8926" s="10"/>
    </row>
    <row r="8927" spans="3:4" x14ac:dyDescent="0.25">
      <c r="C8927" s="34"/>
      <c r="D8927" s="10"/>
    </row>
    <row r="8928" spans="3:4" x14ac:dyDescent="0.25">
      <c r="C8928" s="34"/>
      <c r="D8928" s="10"/>
    </row>
    <row r="8929" spans="3:4" x14ac:dyDescent="0.25">
      <c r="C8929" s="34"/>
      <c r="D8929" s="10"/>
    </row>
    <row r="8930" spans="3:4" x14ac:dyDescent="0.25">
      <c r="C8930" s="34"/>
      <c r="D8930" s="10"/>
    </row>
    <row r="8931" spans="3:4" x14ac:dyDescent="0.25">
      <c r="C8931" s="34"/>
      <c r="D8931" s="10"/>
    </row>
    <row r="8932" spans="3:4" x14ac:dyDescent="0.25">
      <c r="C8932" s="34"/>
      <c r="D8932" s="10"/>
    </row>
    <row r="8933" spans="3:4" x14ac:dyDescent="0.25">
      <c r="C8933" s="34"/>
      <c r="D8933" s="10"/>
    </row>
    <row r="8934" spans="3:4" x14ac:dyDescent="0.25">
      <c r="C8934" s="34"/>
      <c r="D8934" s="10"/>
    </row>
    <row r="8935" spans="3:4" x14ac:dyDescent="0.25">
      <c r="C8935" s="34"/>
      <c r="D8935" s="10"/>
    </row>
    <row r="8936" spans="3:4" x14ac:dyDescent="0.25">
      <c r="C8936" s="34"/>
      <c r="D8936" s="10"/>
    </row>
    <row r="8937" spans="3:4" x14ac:dyDescent="0.25">
      <c r="C8937" s="34"/>
      <c r="D8937" s="10"/>
    </row>
    <row r="8938" spans="3:4" x14ac:dyDescent="0.25">
      <c r="C8938" s="34"/>
      <c r="D8938" s="10"/>
    </row>
    <row r="8939" spans="3:4" x14ac:dyDescent="0.25">
      <c r="C8939" s="34"/>
      <c r="D8939" s="10"/>
    </row>
    <row r="8940" spans="3:4" x14ac:dyDescent="0.25">
      <c r="C8940" s="34"/>
      <c r="D8940" s="10"/>
    </row>
    <row r="8941" spans="3:4" x14ac:dyDescent="0.25">
      <c r="C8941" s="34"/>
      <c r="D8941" s="10"/>
    </row>
    <row r="8942" spans="3:4" x14ac:dyDescent="0.25">
      <c r="C8942" s="34"/>
      <c r="D8942" s="10"/>
    </row>
    <row r="8943" spans="3:4" x14ac:dyDescent="0.25">
      <c r="C8943" s="34"/>
      <c r="D8943" s="10"/>
    </row>
    <row r="8944" spans="3:4" x14ac:dyDescent="0.25">
      <c r="C8944" s="34"/>
      <c r="D8944" s="10"/>
    </row>
    <row r="8945" spans="3:4" x14ac:dyDescent="0.25">
      <c r="C8945" s="34"/>
      <c r="D8945" s="10"/>
    </row>
    <row r="8946" spans="3:4" x14ac:dyDescent="0.25">
      <c r="C8946" s="34"/>
      <c r="D8946" s="10"/>
    </row>
    <row r="8947" spans="3:4" x14ac:dyDescent="0.25">
      <c r="C8947" s="34"/>
      <c r="D8947" s="10"/>
    </row>
    <row r="8948" spans="3:4" x14ac:dyDescent="0.25">
      <c r="C8948" s="34"/>
      <c r="D8948" s="10"/>
    </row>
    <row r="8949" spans="3:4" x14ac:dyDescent="0.25">
      <c r="C8949" s="34"/>
      <c r="D8949" s="10"/>
    </row>
    <row r="8950" spans="3:4" x14ac:dyDescent="0.25">
      <c r="C8950" s="34"/>
      <c r="D8950" s="10"/>
    </row>
    <row r="8951" spans="3:4" x14ac:dyDescent="0.25">
      <c r="C8951" s="34"/>
      <c r="D8951" s="10"/>
    </row>
    <row r="8952" spans="3:4" x14ac:dyDescent="0.25">
      <c r="C8952" s="34"/>
      <c r="D8952" s="10"/>
    </row>
    <row r="8953" spans="3:4" x14ac:dyDescent="0.25">
      <c r="C8953" s="34"/>
      <c r="D8953" s="10"/>
    </row>
    <row r="8954" spans="3:4" x14ac:dyDescent="0.25">
      <c r="C8954" s="34"/>
      <c r="D8954" s="10"/>
    </row>
    <row r="8955" spans="3:4" x14ac:dyDescent="0.25">
      <c r="C8955" s="34"/>
      <c r="D8955" s="10"/>
    </row>
    <row r="8956" spans="3:4" x14ac:dyDescent="0.25">
      <c r="C8956" s="34"/>
      <c r="D8956" s="10"/>
    </row>
    <row r="8957" spans="3:4" x14ac:dyDescent="0.25">
      <c r="C8957" s="34"/>
      <c r="D8957" s="10"/>
    </row>
    <row r="8958" spans="3:4" x14ac:dyDescent="0.25">
      <c r="C8958" s="34"/>
      <c r="D8958" s="10"/>
    </row>
    <row r="8959" spans="3:4" x14ac:dyDescent="0.25">
      <c r="C8959" s="34"/>
      <c r="D8959" s="10"/>
    </row>
    <row r="8960" spans="3:4" x14ac:dyDescent="0.25">
      <c r="C8960" s="34"/>
      <c r="D8960" s="10"/>
    </row>
    <row r="8961" spans="3:4" x14ac:dyDescent="0.25">
      <c r="C8961" s="34"/>
      <c r="D8961" s="10"/>
    </row>
    <row r="8962" spans="3:4" x14ac:dyDescent="0.25">
      <c r="C8962" s="34"/>
      <c r="D8962" s="10"/>
    </row>
    <row r="8963" spans="3:4" x14ac:dyDescent="0.25">
      <c r="C8963" s="34"/>
      <c r="D8963" s="10"/>
    </row>
    <row r="8964" spans="3:4" x14ac:dyDescent="0.25">
      <c r="C8964" s="34"/>
      <c r="D8964" s="10"/>
    </row>
    <row r="8965" spans="3:4" x14ac:dyDescent="0.25">
      <c r="C8965" s="34"/>
      <c r="D8965" s="10"/>
    </row>
    <row r="8966" spans="3:4" x14ac:dyDescent="0.25">
      <c r="C8966" s="34"/>
      <c r="D8966" s="10"/>
    </row>
    <row r="8967" spans="3:4" x14ac:dyDescent="0.25">
      <c r="C8967" s="34"/>
      <c r="D8967" s="10"/>
    </row>
    <row r="8968" spans="3:4" x14ac:dyDescent="0.25">
      <c r="C8968" s="34"/>
      <c r="D8968" s="10"/>
    </row>
    <row r="8969" spans="3:4" x14ac:dyDescent="0.25">
      <c r="C8969" s="34"/>
      <c r="D8969" s="10"/>
    </row>
    <row r="8970" spans="3:4" x14ac:dyDescent="0.25">
      <c r="C8970" s="34"/>
      <c r="D8970" s="10"/>
    </row>
    <row r="8971" spans="3:4" x14ac:dyDescent="0.25">
      <c r="C8971" s="34"/>
      <c r="D8971" s="10"/>
    </row>
    <row r="8972" spans="3:4" x14ac:dyDescent="0.25">
      <c r="C8972" s="34"/>
      <c r="D8972" s="10"/>
    </row>
    <row r="8973" spans="3:4" x14ac:dyDescent="0.25">
      <c r="C8973" s="34"/>
      <c r="D8973" s="10"/>
    </row>
    <row r="8974" spans="3:4" x14ac:dyDescent="0.25">
      <c r="C8974" s="34"/>
      <c r="D8974" s="10"/>
    </row>
    <row r="8975" spans="3:4" x14ac:dyDescent="0.25">
      <c r="C8975" s="34"/>
      <c r="D8975" s="10"/>
    </row>
    <row r="8976" spans="3:4" x14ac:dyDescent="0.25">
      <c r="C8976" s="34"/>
      <c r="D8976" s="10"/>
    </row>
    <row r="8977" spans="3:4" x14ac:dyDescent="0.25">
      <c r="C8977" s="34"/>
      <c r="D8977" s="10"/>
    </row>
    <row r="8978" spans="3:4" x14ac:dyDescent="0.25">
      <c r="C8978" s="34"/>
      <c r="D8978" s="10"/>
    </row>
    <row r="8979" spans="3:4" x14ac:dyDescent="0.25">
      <c r="C8979" s="34"/>
      <c r="D8979" s="10"/>
    </row>
    <row r="8980" spans="3:4" x14ac:dyDescent="0.25">
      <c r="C8980" s="34"/>
      <c r="D8980" s="10"/>
    </row>
    <row r="8981" spans="3:4" x14ac:dyDescent="0.25">
      <c r="C8981" s="34"/>
      <c r="D8981" s="10"/>
    </row>
    <row r="8982" spans="3:4" x14ac:dyDescent="0.25">
      <c r="C8982" s="34"/>
      <c r="D8982" s="10"/>
    </row>
    <row r="8983" spans="3:4" x14ac:dyDescent="0.25">
      <c r="C8983" s="34"/>
      <c r="D8983" s="10"/>
    </row>
    <row r="8984" spans="3:4" x14ac:dyDescent="0.25">
      <c r="C8984" s="34"/>
      <c r="D8984" s="10"/>
    </row>
    <row r="8985" spans="3:4" x14ac:dyDescent="0.25">
      <c r="C8985" s="34"/>
      <c r="D8985" s="10"/>
    </row>
    <row r="8986" spans="3:4" x14ac:dyDescent="0.25">
      <c r="C8986" s="34"/>
      <c r="D8986" s="10"/>
    </row>
    <row r="8987" spans="3:4" x14ac:dyDescent="0.25">
      <c r="C8987" s="34"/>
      <c r="D8987" s="10"/>
    </row>
    <row r="8988" spans="3:4" x14ac:dyDescent="0.25">
      <c r="C8988" s="34"/>
      <c r="D8988" s="10"/>
    </row>
    <row r="8989" spans="3:4" x14ac:dyDescent="0.25">
      <c r="C8989" s="34"/>
      <c r="D8989" s="10"/>
    </row>
    <row r="8990" spans="3:4" x14ac:dyDescent="0.25">
      <c r="C8990" s="34"/>
      <c r="D8990" s="10"/>
    </row>
    <row r="8991" spans="3:4" x14ac:dyDescent="0.25">
      <c r="C8991" s="34"/>
      <c r="D8991" s="10"/>
    </row>
    <row r="8992" spans="3:4" x14ac:dyDescent="0.25">
      <c r="C8992" s="34"/>
      <c r="D8992" s="10"/>
    </row>
    <row r="8993" spans="3:4" x14ac:dyDescent="0.25">
      <c r="C8993" s="34"/>
      <c r="D8993" s="10"/>
    </row>
    <row r="8994" spans="3:4" x14ac:dyDescent="0.25">
      <c r="C8994" s="34"/>
      <c r="D8994" s="10"/>
    </row>
    <row r="8995" spans="3:4" x14ac:dyDescent="0.25">
      <c r="C8995" s="34"/>
      <c r="D8995" s="10"/>
    </row>
    <row r="8996" spans="3:4" x14ac:dyDescent="0.25">
      <c r="C8996" s="34"/>
      <c r="D8996" s="10"/>
    </row>
    <row r="8997" spans="3:4" x14ac:dyDescent="0.25">
      <c r="C8997" s="34"/>
      <c r="D8997" s="10"/>
    </row>
    <row r="8998" spans="3:4" x14ac:dyDescent="0.25">
      <c r="C8998" s="34"/>
      <c r="D8998" s="10"/>
    </row>
    <row r="8999" spans="3:4" x14ac:dyDescent="0.25">
      <c r="C8999" s="34"/>
      <c r="D8999" s="10"/>
    </row>
    <row r="9000" spans="3:4" x14ac:dyDescent="0.25">
      <c r="C9000" s="34"/>
      <c r="D9000" s="10"/>
    </row>
    <row r="9001" spans="3:4" x14ac:dyDescent="0.25">
      <c r="C9001" s="34"/>
      <c r="D9001" s="10"/>
    </row>
    <row r="9002" spans="3:4" x14ac:dyDescent="0.25">
      <c r="C9002" s="34"/>
      <c r="D9002" s="10"/>
    </row>
    <row r="9003" spans="3:4" x14ac:dyDescent="0.25">
      <c r="C9003" s="34"/>
      <c r="D9003" s="10"/>
    </row>
    <row r="9004" spans="3:4" x14ac:dyDescent="0.25">
      <c r="C9004" s="34"/>
      <c r="D9004" s="10"/>
    </row>
    <row r="9005" spans="3:4" x14ac:dyDescent="0.25">
      <c r="C9005" s="34"/>
      <c r="D9005" s="10"/>
    </row>
    <row r="9006" spans="3:4" x14ac:dyDescent="0.25">
      <c r="C9006" s="34"/>
      <c r="D9006" s="10"/>
    </row>
    <row r="9007" spans="3:4" x14ac:dyDescent="0.25">
      <c r="C9007" s="34"/>
      <c r="D9007" s="10"/>
    </row>
    <row r="9008" spans="3:4" x14ac:dyDescent="0.25">
      <c r="C9008" s="34"/>
      <c r="D9008" s="10"/>
    </row>
    <row r="9009" spans="3:4" x14ac:dyDescent="0.25">
      <c r="C9009" s="34"/>
      <c r="D9009" s="10"/>
    </row>
    <row r="9010" spans="3:4" x14ac:dyDescent="0.25">
      <c r="C9010" s="34"/>
      <c r="D9010" s="10"/>
    </row>
    <row r="9011" spans="3:4" x14ac:dyDescent="0.25">
      <c r="C9011" s="34"/>
      <c r="D9011" s="10"/>
    </row>
    <row r="9012" spans="3:4" x14ac:dyDescent="0.25">
      <c r="C9012" s="34"/>
      <c r="D9012" s="10"/>
    </row>
    <row r="9013" spans="3:4" x14ac:dyDescent="0.25">
      <c r="C9013" s="34"/>
      <c r="D9013" s="10"/>
    </row>
    <row r="9014" spans="3:4" x14ac:dyDescent="0.25">
      <c r="C9014" s="34"/>
      <c r="D9014" s="10"/>
    </row>
    <row r="9015" spans="3:4" x14ac:dyDescent="0.25">
      <c r="C9015" s="34"/>
      <c r="D9015" s="10"/>
    </row>
    <row r="9016" spans="3:4" x14ac:dyDescent="0.25">
      <c r="C9016" s="34"/>
      <c r="D9016" s="10"/>
    </row>
    <row r="9017" spans="3:4" x14ac:dyDescent="0.25">
      <c r="C9017" s="34"/>
      <c r="D9017" s="10"/>
    </row>
    <row r="9018" spans="3:4" x14ac:dyDescent="0.25">
      <c r="C9018" s="34"/>
      <c r="D9018" s="10"/>
    </row>
    <row r="9019" spans="3:4" x14ac:dyDescent="0.25">
      <c r="C9019" s="34"/>
      <c r="D9019" s="10"/>
    </row>
    <row r="9020" spans="3:4" x14ac:dyDescent="0.25">
      <c r="C9020" s="34"/>
      <c r="D9020" s="10"/>
    </row>
    <row r="9021" spans="3:4" x14ac:dyDescent="0.25">
      <c r="C9021" s="34"/>
      <c r="D9021" s="10"/>
    </row>
    <row r="9022" spans="3:4" x14ac:dyDescent="0.25">
      <c r="C9022" s="34"/>
      <c r="D9022" s="10"/>
    </row>
    <row r="9023" spans="3:4" x14ac:dyDescent="0.25">
      <c r="C9023" s="34"/>
      <c r="D9023" s="10"/>
    </row>
    <row r="9024" spans="3:4" x14ac:dyDescent="0.25">
      <c r="C9024" s="34"/>
      <c r="D9024" s="10"/>
    </row>
    <row r="9025" spans="3:4" x14ac:dyDescent="0.25">
      <c r="C9025" s="34"/>
      <c r="D9025" s="10"/>
    </row>
    <row r="9026" spans="3:4" x14ac:dyDescent="0.25">
      <c r="C9026" s="34"/>
      <c r="D9026" s="10"/>
    </row>
    <row r="9027" spans="3:4" x14ac:dyDescent="0.25">
      <c r="C9027" s="34"/>
      <c r="D9027" s="10"/>
    </row>
    <row r="9028" spans="3:4" x14ac:dyDescent="0.25">
      <c r="C9028" s="34"/>
      <c r="D9028" s="10"/>
    </row>
    <row r="9029" spans="3:4" x14ac:dyDescent="0.25">
      <c r="C9029" s="34"/>
      <c r="D9029" s="10"/>
    </row>
    <row r="9030" spans="3:4" x14ac:dyDescent="0.25">
      <c r="C9030" s="34"/>
      <c r="D9030" s="10"/>
    </row>
    <row r="9031" spans="3:4" x14ac:dyDescent="0.25">
      <c r="C9031" s="34"/>
      <c r="D9031" s="10"/>
    </row>
    <row r="9032" spans="3:4" x14ac:dyDescent="0.25">
      <c r="C9032" s="34"/>
      <c r="D9032" s="10"/>
    </row>
    <row r="9033" spans="3:4" x14ac:dyDescent="0.25">
      <c r="C9033" s="34"/>
      <c r="D9033" s="10"/>
    </row>
    <row r="9034" spans="3:4" x14ac:dyDescent="0.25">
      <c r="C9034" s="34"/>
      <c r="D9034" s="10"/>
    </row>
    <row r="9035" spans="3:4" x14ac:dyDescent="0.25">
      <c r="C9035" s="34"/>
      <c r="D9035" s="10"/>
    </row>
    <row r="9036" spans="3:4" x14ac:dyDescent="0.25">
      <c r="C9036" s="34"/>
      <c r="D9036" s="10"/>
    </row>
    <row r="9037" spans="3:4" x14ac:dyDescent="0.25">
      <c r="C9037" s="34"/>
      <c r="D9037" s="10"/>
    </row>
    <row r="9038" spans="3:4" x14ac:dyDescent="0.25">
      <c r="C9038" s="34"/>
      <c r="D9038" s="10"/>
    </row>
    <row r="9039" spans="3:4" x14ac:dyDescent="0.25">
      <c r="C9039" s="34"/>
      <c r="D9039" s="10"/>
    </row>
    <row r="9040" spans="3:4" x14ac:dyDescent="0.25">
      <c r="C9040" s="34"/>
      <c r="D9040" s="10"/>
    </row>
    <row r="9041" spans="3:4" x14ac:dyDescent="0.25">
      <c r="C9041" s="34"/>
      <c r="D9041" s="10"/>
    </row>
    <row r="9042" spans="3:4" x14ac:dyDescent="0.25">
      <c r="C9042" s="34"/>
      <c r="D9042" s="10"/>
    </row>
    <row r="9043" spans="3:4" x14ac:dyDescent="0.25">
      <c r="C9043" s="34"/>
      <c r="D9043" s="10"/>
    </row>
    <row r="9044" spans="3:4" x14ac:dyDescent="0.25">
      <c r="C9044" s="34"/>
      <c r="D9044" s="10"/>
    </row>
    <row r="9045" spans="3:4" x14ac:dyDescent="0.25">
      <c r="C9045" s="34"/>
      <c r="D9045" s="10"/>
    </row>
    <row r="9046" spans="3:4" x14ac:dyDescent="0.25">
      <c r="C9046" s="34"/>
      <c r="D9046" s="10"/>
    </row>
    <row r="9047" spans="3:4" x14ac:dyDescent="0.25">
      <c r="C9047" s="34"/>
      <c r="D9047" s="10"/>
    </row>
    <row r="9048" spans="3:4" x14ac:dyDescent="0.25">
      <c r="C9048" s="34"/>
      <c r="D9048" s="10"/>
    </row>
    <row r="9049" spans="3:4" x14ac:dyDescent="0.25">
      <c r="C9049" s="34"/>
      <c r="D9049" s="10"/>
    </row>
    <row r="9050" spans="3:4" x14ac:dyDescent="0.25">
      <c r="C9050" s="34"/>
      <c r="D9050" s="10"/>
    </row>
    <row r="9051" spans="3:4" x14ac:dyDescent="0.25">
      <c r="C9051" s="34"/>
      <c r="D9051" s="10"/>
    </row>
    <row r="9052" spans="3:4" x14ac:dyDescent="0.25">
      <c r="C9052" s="34"/>
      <c r="D9052" s="10"/>
    </row>
    <row r="9053" spans="3:4" x14ac:dyDescent="0.25">
      <c r="C9053" s="34"/>
      <c r="D9053" s="10"/>
    </row>
    <row r="9054" spans="3:4" x14ac:dyDescent="0.25">
      <c r="C9054" s="34"/>
      <c r="D9054" s="10"/>
    </row>
    <row r="9055" spans="3:4" x14ac:dyDescent="0.25">
      <c r="C9055" s="34"/>
      <c r="D9055" s="10"/>
    </row>
    <row r="9056" spans="3:4" x14ac:dyDescent="0.25">
      <c r="C9056" s="34"/>
      <c r="D9056" s="10"/>
    </row>
    <row r="9057" spans="3:4" x14ac:dyDescent="0.25">
      <c r="C9057" s="34"/>
      <c r="D9057" s="10"/>
    </row>
    <row r="9058" spans="3:4" x14ac:dyDescent="0.25">
      <c r="C9058" s="34"/>
      <c r="D9058" s="10"/>
    </row>
    <row r="9059" spans="3:4" x14ac:dyDescent="0.25">
      <c r="C9059" s="34"/>
      <c r="D9059" s="10"/>
    </row>
    <row r="9060" spans="3:4" x14ac:dyDescent="0.25">
      <c r="C9060" s="34"/>
      <c r="D9060" s="10"/>
    </row>
    <row r="9061" spans="3:4" x14ac:dyDescent="0.25">
      <c r="C9061" s="34"/>
      <c r="D9061" s="10"/>
    </row>
    <row r="9062" spans="3:4" x14ac:dyDescent="0.25">
      <c r="C9062" s="34"/>
      <c r="D9062" s="10"/>
    </row>
    <row r="9063" spans="3:4" x14ac:dyDescent="0.25">
      <c r="C9063" s="34"/>
      <c r="D9063" s="10"/>
    </row>
    <row r="9064" spans="3:4" x14ac:dyDescent="0.25">
      <c r="C9064" s="34"/>
      <c r="D9064" s="10"/>
    </row>
    <row r="9065" spans="3:4" x14ac:dyDescent="0.25">
      <c r="C9065" s="34"/>
      <c r="D9065" s="10"/>
    </row>
    <row r="9066" spans="3:4" x14ac:dyDescent="0.25">
      <c r="C9066" s="34"/>
      <c r="D9066" s="10"/>
    </row>
    <row r="9067" spans="3:4" x14ac:dyDescent="0.25">
      <c r="C9067" s="34"/>
      <c r="D9067" s="10"/>
    </row>
    <row r="9068" spans="3:4" x14ac:dyDescent="0.25">
      <c r="C9068" s="34"/>
      <c r="D9068" s="10"/>
    </row>
    <row r="9069" spans="3:4" x14ac:dyDescent="0.25">
      <c r="C9069" s="34"/>
      <c r="D9069" s="10"/>
    </row>
    <row r="9070" spans="3:4" x14ac:dyDescent="0.25">
      <c r="C9070" s="34"/>
      <c r="D9070" s="10"/>
    </row>
    <row r="9071" spans="3:4" x14ac:dyDescent="0.25">
      <c r="C9071" s="34"/>
      <c r="D9071" s="10"/>
    </row>
    <row r="9072" spans="3:4" x14ac:dyDescent="0.25">
      <c r="C9072" s="34"/>
      <c r="D9072" s="10"/>
    </row>
    <row r="9073" spans="3:4" x14ac:dyDescent="0.25">
      <c r="C9073" s="34"/>
      <c r="D9073" s="10"/>
    </row>
    <row r="9074" spans="3:4" x14ac:dyDescent="0.25">
      <c r="C9074" s="34"/>
      <c r="D9074" s="10"/>
    </row>
    <row r="9075" spans="3:4" x14ac:dyDescent="0.25">
      <c r="C9075" s="34"/>
      <c r="D9075" s="10"/>
    </row>
    <row r="9076" spans="3:4" x14ac:dyDescent="0.25">
      <c r="C9076" s="34"/>
      <c r="D9076" s="10"/>
    </row>
    <row r="9077" spans="3:4" x14ac:dyDescent="0.25">
      <c r="C9077" s="34"/>
      <c r="D9077" s="10"/>
    </row>
    <row r="9078" spans="3:4" x14ac:dyDescent="0.25">
      <c r="C9078" s="34"/>
      <c r="D9078" s="10"/>
    </row>
    <row r="9079" spans="3:4" x14ac:dyDescent="0.25">
      <c r="C9079" s="34"/>
      <c r="D9079" s="10"/>
    </row>
    <row r="9080" spans="3:4" x14ac:dyDescent="0.25">
      <c r="C9080" s="34"/>
      <c r="D9080" s="10"/>
    </row>
    <row r="9081" spans="3:4" x14ac:dyDescent="0.25">
      <c r="C9081" s="34"/>
      <c r="D9081" s="10"/>
    </row>
    <row r="9082" spans="3:4" x14ac:dyDescent="0.25">
      <c r="C9082" s="34"/>
      <c r="D9082" s="10"/>
    </row>
    <row r="9083" spans="3:4" x14ac:dyDescent="0.25">
      <c r="C9083" s="34"/>
      <c r="D9083" s="10"/>
    </row>
    <row r="9084" spans="3:4" x14ac:dyDescent="0.25">
      <c r="C9084" s="34"/>
      <c r="D9084" s="10"/>
    </row>
    <row r="9085" spans="3:4" x14ac:dyDescent="0.25">
      <c r="C9085" s="34"/>
      <c r="D9085" s="10"/>
    </row>
    <row r="9086" spans="3:4" x14ac:dyDescent="0.25">
      <c r="C9086" s="34"/>
      <c r="D9086" s="10"/>
    </row>
    <row r="9087" spans="3:4" x14ac:dyDescent="0.25">
      <c r="C9087" s="34"/>
      <c r="D9087" s="10"/>
    </row>
    <row r="9088" spans="3:4" x14ac:dyDescent="0.25">
      <c r="C9088" s="34"/>
      <c r="D9088" s="10"/>
    </row>
    <row r="9089" spans="3:4" x14ac:dyDescent="0.25">
      <c r="C9089" s="34"/>
      <c r="D9089" s="10"/>
    </row>
    <row r="9090" spans="3:4" x14ac:dyDescent="0.25">
      <c r="C9090" s="34"/>
      <c r="D9090" s="10"/>
    </row>
    <row r="9091" spans="3:4" x14ac:dyDescent="0.25">
      <c r="C9091" s="34"/>
      <c r="D9091" s="10"/>
    </row>
    <row r="9092" spans="3:4" x14ac:dyDescent="0.25">
      <c r="C9092" s="34"/>
      <c r="D9092" s="10"/>
    </row>
    <row r="9093" spans="3:4" x14ac:dyDescent="0.25">
      <c r="C9093" s="34"/>
      <c r="D9093" s="10"/>
    </row>
    <row r="9094" spans="3:4" x14ac:dyDescent="0.25">
      <c r="C9094" s="34"/>
      <c r="D9094" s="10"/>
    </row>
    <row r="9095" spans="3:4" x14ac:dyDescent="0.25">
      <c r="C9095" s="34"/>
      <c r="D9095" s="10"/>
    </row>
    <row r="9096" spans="3:4" x14ac:dyDescent="0.25">
      <c r="C9096" s="34"/>
      <c r="D9096" s="10"/>
    </row>
    <row r="9097" spans="3:4" x14ac:dyDescent="0.25">
      <c r="C9097" s="34"/>
      <c r="D9097" s="10"/>
    </row>
    <row r="9098" spans="3:4" x14ac:dyDescent="0.25">
      <c r="C9098" s="34"/>
      <c r="D9098" s="10"/>
    </row>
    <row r="9099" spans="3:4" x14ac:dyDescent="0.25">
      <c r="C9099" s="34"/>
      <c r="D9099" s="10"/>
    </row>
    <row r="9100" spans="3:4" x14ac:dyDescent="0.25">
      <c r="C9100" s="34"/>
      <c r="D9100" s="10"/>
    </row>
    <row r="9101" spans="3:4" x14ac:dyDescent="0.25">
      <c r="C9101" s="34"/>
      <c r="D9101" s="10"/>
    </row>
    <row r="9102" spans="3:4" x14ac:dyDescent="0.25">
      <c r="C9102" s="34"/>
      <c r="D9102" s="10"/>
    </row>
    <row r="9103" spans="3:4" x14ac:dyDescent="0.25">
      <c r="C9103" s="34"/>
      <c r="D9103" s="10"/>
    </row>
    <row r="9104" spans="3:4" x14ac:dyDescent="0.25">
      <c r="C9104" s="34"/>
      <c r="D9104" s="10"/>
    </row>
    <row r="9105" spans="3:4" x14ac:dyDescent="0.25">
      <c r="C9105" s="34"/>
      <c r="D9105" s="10"/>
    </row>
    <row r="9106" spans="3:4" x14ac:dyDescent="0.25">
      <c r="C9106" s="34"/>
      <c r="D9106" s="10"/>
    </row>
    <row r="9107" spans="3:4" x14ac:dyDescent="0.25">
      <c r="C9107" s="34"/>
      <c r="D9107" s="10"/>
    </row>
    <row r="9108" spans="3:4" x14ac:dyDescent="0.25">
      <c r="C9108" s="34"/>
      <c r="D9108" s="10"/>
    </row>
    <row r="9109" spans="3:4" x14ac:dyDescent="0.25">
      <c r="C9109" s="34"/>
      <c r="D9109" s="10"/>
    </row>
    <row r="9110" spans="3:4" x14ac:dyDescent="0.25">
      <c r="C9110" s="34"/>
      <c r="D9110" s="10"/>
    </row>
    <row r="9111" spans="3:4" x14ac:dyDescent="0.25">
      <c r="C9111" s="34"/>
      <c r="D9111" s="10"/>
    </row>
    <row r="9112" spans="3:4" x14ac:dyDescent="0.25">
      <c r="C9112" s="34"/>
      <c r="D9112" s="10"/>
    </row>
    <row r="9113" spans="3:4" x14ac:dyDescent="0.25">
      <c r="C9113" s="34"/>
      <c r="D9113" s="10"/>
    </row>
    <row r="9114" spans="3:4" x14ac:dyDescent="0.25">
      <c r="C9114" s="34"/>
      <c r="D9114" s="10"/>
    </row>
    <row r="9115" spans="3:4" x14ac:dyDescent="0.25">
      <c r="C9115" s="34"/>
      <c r="D9115" s="10"/>
    </row>
    <row r="9116" spans="3:4" x14ac:dyDescent="0.25">
      <c r="C9116" s="34"/>
      <c r="D9116" s="10"/>
    </row>
    <row r="9117" spans="3:4" x14ac:dyDescent="0.25">
      <c r="C9117" s="34"/>
      <c r="D9117" s="10"/>
    </row>
    <row r="9118" spans="3:4" x14ac:dyDescent="0.25">
      <c r="C9118" s="34"/>
      <c r="D9118" s="10"/>
    </row>
    <row r="9119" spans="3:4" x14ac:dyDescent="0.25">
      <c r="C9119" s="34"/>
      <c r="D9119" s="10"/>
    </row>
    <row r="9120" spans="3:4" x14ac:dyDescent="0.25">
      <c r="C9120" s="34"/>
      <c r="D9120" s="10"/>
    </row>
    <row r="9121" spans="3:4" x14ac:dyDescent="0.25">
      <c r="C9121" s="34"/>
      <c r="D9121" s="10"/>
    </row>
    <row r="9122" spans="3:4" x14ac:dyDescent="0.25">
      <c r="C9122" s="34"/>
      <c r="D9122" s="10"/>
    </row>
    <row r="9123" spans="3:4" x14ac:dyDescent="0.25">
      <c r="C9123" s="34"/>
      <c r="D9123" s="10"/>
    </row>
    <row r="9124" spans="3:4" x14ac:dyDescent="0.25">
      <c r="C9124" s="34"/>
      <c r="D9124" s="10"/>
    </row>
    <row r="9125" spans="3:4" x14ac:dyDescent="0.25">
      <c r="C9125" s="34"/>
      <c r="D9125" s="10"/>
    </row>
    <row r="9126" spans="3:4" x14ac:dyDescent="0.25">
      <c r="C9126" s="34"/>
      <c r="D9126" s="10"/>
    </row>
    <row r="9127" spans="3:4" x14ac:dyDescent="0.25">
      <c r="C9127" s="34"/>
      <c r="D9127" s="10"/>
    </row>
    <row r="9128" spans="3:4" x14ac:dyDescent="0.25">
      <c r="C9128" s="34"/>
      <c r="D9128" s="10"/>
    </row>
    <row r="9129" spans="3:4" x14ac:dyDescent="0.25">
      <c r="C9129" s="34"/>
      <c r="D9129" s="10"/>
    </row>
    <row r="9130" spans="3:4" x14ac:dyDescent="0.25">
      <c r="C9130" s="34"/>
      <c r="D9130" s="10"/>
    </row>
    <row r="9131" spans="3:4" x14ac:dyDescent="0.25">
      <c r="C9131" s="34"/>
      <c r="D9131" s="10"/>
    </row>
    <row r="9132" spans="3:4" x14ac:dyDescent="0.25">
      <c r="C9132" s="34"/>
      <c r="D9132" s="10"/>
    </row>
    <row r="9133" spans="3:4" x14ac:dyDescent="0.25">
      <c r="C9133" s="34"/>
      <c r="D9133" s="10"/>
    </row>
    <row r="9134" spans="3:4" x14ac:dyDescent="0.25">
      <c r="C9134" s="34"/>
      <c r="D9134" s="10"/>
    </row>
    <row r="9135" spans="3:4" x14ac:dyDescent="0.25">
      <c r="C9135" s="34"/>
      <c r="D9135" s="10"/>
    </row>
    <row r="9136" spans="3:4" x14ac:dyDescent="0.25">
      <c r="C9136" s="34"/>
      <c r="D9136" s="10"/>
    </row>
    <row r="9137" spans="3:4" x14ac:dyDescent="0.25">
      <c r="C9137" s="34"/>
      <c r="D9137" s="10"/>
    </row>
    <row r="9138" spans="3:4" x14ac:dyDescent="0.25">
      <c r="C9138" s="34"/>
      <c r="D9138" s="10"/>
    </row>
    <row r="9139" spans="3:4" x14ac:dyDescent="0.25">
      <c r="C9139" s="34"/>
      <c r="D9139" s="10"/>
    </row>
    <row r="9140" spans="3:4" x14ac:dyDescent="0.25">
      <c r="C9140" s="34"/>
      <c r="D9140" s="10"/>
    </row>
    <row r="9141" spans="3:4" x14ac:dyDescent="0.25">
      <c r="C9141" s="34"/>
      <c r="D9141" s="10"/>
    </row>
    <row r="9142" spans="3:4" x14ac:dyDescent="0.25">
      <c r="C9142" s="34"/>
      <c r="D9142" s="10"/>
    </row>
    <row r="9143" spans="3:4" x14ac:dyDescent="0.25">
      <c r="C9143" s="34"/>
      <c r="D9143" s="10"/>
    </row>
    <row r="9144" spans="3:4" x14ac:dyDescent="0.25">
      <c r="C9144" s="34"/>
      <c r="D9144" s="10"/>
    </row>
    <row r="9145" spans="3:4" x14ac:dyDescent="0.25">
      <c r="C9145" s="34"/>
      <c r="D9145" s="10"/>
    </row>
    <row r="9146" spans="3:4" x14ac:dyDescent="0.25">
      <c r="C9146" s="34"/>
      <c r="D9146" s="10"/>
    </row>
    <row r="9147" spans="3:4" x14ac:dyDescent="0.25">
      <c r="C9147" s="34"/>
      <c r="D9147" s="10"/>
    </row>
    <row r="9148" spans="3:4" x14ac:dyDescent="0.25">
      <c r="C9148" s="34"/>
      <c r="D9148" s="10"/>
    </row>
    <row r="9149" spans="3:4" x14ac:dyDescent="0.25">
      <c r="C9149" s="34"/>
      <c r="D9149" s="10"/>
    </row>
    <row r="9150" spans="3:4" x14ac:dyDescent="0.25">
      <c r="C9150" s="34"/>
      <c r="D9150" s="10"/>
    </row>
    <row r="9151" spans="3:4" x14ac:dyDescent="0.25">
      <c r="C9151" s="34"/>
      <c r="D9151" s="10"/>
    </row>
    <row r="9152" spans="3:4" x14ac:dyDescent="0.25">
      <c r="C9152" s="34"/>
      <c r="D9152" s="10"/>
    </row>
    <row r="9153" spans="3:4" x14ac:dyDescent="0.25">
      <c r="C9153" s="34"/>
      <c r="D9153" s="10"/>
    </row>
    <row r="9154" spans="3:4" x14ac:dyDescent="0.25">
      <c r="C9154" s="34"/>
      <c r="D9154" s="10"/>
    </row>
    <row r="9155" spans="3:4" x14ac:dyDescent="0.25">
      <c r="C9155" s="34"/>
      <c r="D9155" s="10"/>
    </row>
    <row r="9156" spans="3:4" x14ac:dyDescent="0.25">
      <c r="C9156" s="34"/>
      <c r="D9156" s="10"/>
    </row>
    <row r="9157" spans="3:4" x14ac:dyDescent="0.25">
      <c r="C9157" s="34"/>
      <c r="D9157" s="10"/>
    </row>
    <row r="9158" spans="3:4" x14ac:dyDescent="0.25">
      <c r="C9158" s="34"/>
      <c r="D9158" s="10"/>
    </row>
    <row r="9159" spans="3:4" x14ac:dyDescent="0.25">
      <c r="C9159" s="34"/>
      <c r="D9159" s="10"/>
    </row>
    <row r="9160" spans="3:4" x14ac:dyDescent="0.25">
      <c r="C9160" s="34"/>
      <c r="D9160" s="10"/>
    </row>
    <row r="9161" spans="3:4" x14ac:dyDescent="0.25">
      <c r="C9161" s="34"/>
      <c r="D9161" s="10"/>
    </row>
    <row r="9162" spans="3:4" x14ac:dyDescent="0.25">
      <c r="C9162" s="34"/>
      <c r="D9162" s="10"/>
    </row>
    <row r="9163" spans="3:4" x14ac:dyDescent="0.25">
      <c r="C9163" s="34"/>
      <c r="D9163" s="10"/>
    </row>
    <row r="9164" spans="3:4" x14ac:dyDescent="0.25">
      <c r="C9164" s="34"/>
      <c r="D9164" s="10"/>
    </row>
    <row r="9165" spans="3:4" x14ac:dyDescent="0.25">
      <c r="C9165" s="34"/>
      <c r="D9165" s="10"/>
    </row>
    <row r="9166" spans="3:4" x14ac:dyDescent="0.25">
      <c r="C9166" s="34"/>
      <c r="D9166" s="10"/>
    </row>
    <row r="9167" spans="3:4" x14ac:dyDescent="0.25">
      <c r="C9167" s="34"/>
      <c r="D9167" s="10"/>
    </row>
    <row r="9168" spans="3:4" x14ac:dyDescent="0.25">
      <c r="C9168" s="34"/>
      <c r="D9168" s="10"/>
    </row>
    <row r="9169" spans="3:4" x14ac:dyDescent="0.25">
      <c r="C9169" s="34"/>
      <c r="D9169" s="10"/>
    </row>
    <row r="9170" spans="3:4" x14ac:dyDescent="0.25">
      <c r="C9170" s="34"/>
      <c r="D9170" s="10"/>
    </row>
    <row r="9171" spans="3:4" x14ac:dyDescent="0.25">
      <c r="C9171" s="34"/>
      <c r="D9171" s="10"/>
    </row>
    <row r="9172" spans="3:4" x14ac:dyDescent="0.25">
      <c r="C9172" s="34"/>
      <c r="D9172" s="10"/>
    </row>
    <row r="9173" spans="3:4" x14ac:dyDescent="0.25">
      <c r="C9173" s="34"/>
      <c r="D9173" s="10"/>
    </row>
    <row r="9174" spans="3:4" x14ac:dyDescent="0.25">
      <c r="C9174" s="34"/>
      <c r="D9174" s="10"/>
    </row>
    <row r="9175" spans="3:4" x14ac:dyDescent="0.25">
      <c r="C9175" s="34"/>
      <c r="D9175" s="10"/>
    </row>
    <row r="9176" spans="3:4" x14ac:dyDescent="0.25">
      <c r="C9176" s="34"/>
      <c r="D9176" s="10"/>
    </row>
    <row r="9177" spans="3:4" x14ac:dyDescent="0.25">
      <c r="C9177" s="34"/>
      <c r="D9177" s="10"/>
    </row>
    <row r="9178" spans="3:4" x14ac:dyDescent="0.25">
      <c r="C9178" s="34"/>
      <c r="D9178" s="10"/>
    </row>
    <row r="9179" spans="3:4" x14ac:dyDescent="0.25">
      <c r="C9179" s="34"/>
      <c r="D9179" s="10"/>
    </row>
    <row r="9180" spans="3:4" x14ac:dyDescent="0.25">
      <c r="C9180" s="34"/>
      <c r="D9180" s="10"/>
    </row>
    <row r="9181" spans="3:4" x14ac:dyDescent="0.25">
      <c r="C9181" s="34"/>
      <c r="D9181" s="10"/>
    </row>
    <row r="9182" spans="3:4" x14ac:dyDescent="0.25">
      <c r="C9182" s="34"/>
      <c r="D9182" s="10"/>
    </row>
    <row r="9183" spans="3:4" x14ac:dyDescent="0.25">
      <c r="C9183" s="34"/>
      <c r="D9183" s="10"/>
    </row>
    <row r="9184" spans="3:4" x14ac:dyDescent="0.25">
      <c r="C9184" s="34"/>
      <c r="D9184" s="10"/>
    </row>
    <row r="9185" spans="3:4" x14ac:dyDescent="0.25">
      <c r="C9185" s="34"/>
      <c r="D9185" s="10"/>
    </row>
    <row r="9186" spans="3:4" x14ac:dyDescent="0.25">
      <c r="C9186" s="34"/>
      <c r="D9186" s="10"/>
    </row>
    <row r="9187" spans="3:4" x14ac:dyDescent="0.25">
      <c r="C9187" s="34"/>
      <c r="D9187" s="10"/>
    </row>
    <row r="9188" spans="3:4" x14ac:dyDescent="0.25">
      <c r="C9188" s="34"/>
      <c r="D9188" s="10"/>
    </row>
    <row r="9189" spans="3:4" x14ac:dyDescent="0.25">
      <c r="C9189" s="34"/>
      <c r="D9189" s="10"/>
    </row>
    <row r="9190" spans="3:4" x14ac:dyDescent="0.25">
      <c r="C9190" s="34"/>
      <c r="D9190" s="10"/>
    </row>
    <row r="9191" spans="3:4" x14ac:dyDescent="0.25">
      <c r="C9191" s="34"/>
      <c r="D9191" s="10"/>
    </row>
    <row r="9192" spans="3:4" x14ac:dyDescent="0.25">
      <c r="C9192" s="34"/>
      <c r="D9192" s="10"/>
    </row>
    <row r="9193" spans="3:4" x14ac:dyDescent="0.25">
      <c r="C9193" s="34"/>
      <c r="D9193" s="10"/>
    </row>
    <row r="9194" spans="3:4" x14ac:dyDescent="0.25">
      <c r="C9194" s="34"/>
      <c r="D9194" s="10"/>
    </row>
    <row r="9195" spans="3:4" x14ac:dyDescent="0.25">
      <c r="C9195" s="34"/>
      <c r="D9195" s="10"/>
    </row>
    <row r="9196" spans="3:4" x14ac:dyDescent="0.25">
      <c r="C9196" s="34"/>
      <c r="D9196" s="10"/>
    </row>
    <row r="9197" spans="3:4" x14ac:dyDescent="0.25">
      <c r="C9197" s="34"/>
      <c r="D9197" s="10"/>
    </row>
    <row r="9198" spans="3:4" x14ac:dyDescent="0.25">
      <c r="C9198" s="34"/>
      <c r="D9198" s="10"/>
    </row>
    <row r="9199" spans="3:4" x14ac:dyDescent="0.25">
      <c r="C9199" s="34"/>
      <c r="D9199" s="10"/>
    </row>
    <row r="9200" spans="3:4" x14ac:dyDescent="0.25">
      <c r="C9200" s="34"/>
      <c r="D9200" s="10"/>
    </row>
    <row r="9201" spans="3:4" x14ac:dyDescent="0.25">
      <c r="C9201" s="34"/>
      <c r="D9201" s="10"/>
    </row>
    <row r="9202" spans="3:4" x14ac:dyDescent="0.25">
      <c r="C9202" s="34"/>
      <c r="D9202" s="10"/>
    </row>
    <row r="9203" spans="3:4" x14ac:dyDescent="0.25">
      <c r="C9203" s="34"/>
      <c r="D9203" s="10"/>
    </row>
    <row r="9204" spans="3:4" x14ac:dyDescent="0.25">
      <c r="C9204" s="34"/>
      <c r="D9204" s="10"/>
    </row>
    <row r="9205" spans="3:4" x14ac:dyDescent="0.25">
      <c r="C9205" s="34"/>
      <c r="D9205" s="10"/>
    </row>
    <row r="9206" spans="3:4" x14ac:dyDescent="0.25">
      <c r="C9206" s="34"/>
      <c r="D9206" s="10"/>
    </row>
    <row r="9207" spans="3:4" x14ac:dyDescent="0.25">
      <c r="C9207" s="34"/>
      <c r="D9207" s="10"/>
    </row>
    <row r="9208" spans="3:4" x14ac:dyDescent="0.25">
      <c r="C9208" s="34"/>
      <c r="D9208" s="10"/>
    </row>
    <row r="9209" spans="3:4" x14ac:dyDescent="0.25">
      <c r="C9209" s="34"/>
      <c r="D9209" s="10"/>
    </row>
    <row r="9210" spans="3:4" x14ac:dyDescent="0.25">
      <c r="C9210" s="34"/>
      <c r="D9210" s="10"/>
    </row>
    <row r="9211" spans="3:4" x14ac:dyDescent="0.25">
      <c r="C9211" s="34"/>
      <c r="D9211" s="10"/>
    </row>
    <row r="9212" spans="3:4" x14ac:dyDescent="0.25">
      <c r="C9212" s="34"/>
      <c r="D9212" s="10"/>
    </row>
    <row r="9213" spans="3:4" x14ac:dyDescent="0.25">
      <c r="C9213" s="34"/>
      <c r="D9213" s="10"/>
    </row>
    <row r="9214" spans="3:4" x14ac:dyDescent="0.25">
      <c r="C9214" s="34"/>
      <c r="D9214" s="10"/>
    </row>
    <row r="9215" spans="3:4" x14ac:dyDescent="0.25">
      <c r="C9215" s="34"/>
      <c r="D9215" s="10"/>
    </row>
    <row r="9216" spans="3:4" x14ac:dyDescent="0.25">
      <c r="C9216" s="34"/>
      <c r="D9216" s="10"/>
    </row>
    <row r="9217" spans="3:4" x14ac:dyDescent="0.25">
      <c r="C9217" s="34"/>
      <c r="D9217" s="10"/>
    </row>
    <row r="9218" spans="3:4" x14ac:dyDescent="0.25">
      <c r="C9218" s="34"/>
      <c r="D9218" s="10"/>
    </row>
    <row r="9219" spans="3:4" x14ac:dyDescent="0.25">
      <c r="C9219" s="34"/>
      <c r="D9219" s="10"/>
    </row>
    <row r="9220" spans="3:4" x14ac:dyDescent="0.25">
      <c r="C9220" s="34"/>
      <c r="D9220" s="10"/>
    </row>
    <row r="9221" spans="3:4" x14ac:dyDescent="0.25">
      <c r="C9221" s="34"/>
      <c r="D9221" s="10"/>
    </row>
    <row r="9222" spans="3:4" x14ac:dyDescent="0.25">
      <c r="C9222" s="34"/>
      <c r="D9222" s="10"/>
    </row>
    <row r="9223" spans="3:4" x14ac:dyDescent="0.25">
      <c r="C9223" s="34"/>
      <c r="D9223" s="10"/>
    </row>
    <row r="9224" spans="3:4" x14ac:dyDescent="0.25">
      <c r="C9224" s="34"/>
      <c r="D9224" s="10"/>
    </row>
    <row r="9225" spans="3:4" x14ac:dyDescent="0.25">
      <c r="C9225" s="34"/>
      <c r="D9225" s="10"/>
    </row>
    <row r="9226" spans="3:4" x14ac:dyDescent="0.25">
      <c r="C9226" s="34"/>
      <c r="D9226" s="10"/>
    </row>
    <row r="9227" spans="3:4" x14ac:dyDescent="0.25">
      <c r="C9227" s="34"/>
      <c r="D9227" s="10"/>
    </row>
    <row r="9228" spans="3:4" x14ac:dyDescent="0.25">
      <c r="C9228" s="34"/>
      <c r="D9228" s="10"/>
    </row>
    <row r="9229" spans="3:4" x14ac:dyDescent="0.25">
      <c r="C9229" s="34"/>
      <c r="D9229" s="10"/>
    </row>
    <row r="9230" spans="3:4" x14ac:dyDescent="0.25">
      <c r="C9230" s="34"/>
      <c r="D9230" s="10"/>
    </row>
    <row r="9231" spans="3:4" x14ac:dyDescent="0.25">
      <c r="C9231" s="34"/>
      <c r="D9231" s="10"/>
    </row>
    <row r="9232" spans="3:4" x14ac:dyDescent="0.25">
      <c r="C9232" s="34"/>
      <c r="D9232" s="10"/>
    </row>
    <row r="9233" spans="3:4" x14ac:dyDescent="0.25">
      <c r="C9233" s="34"/>
      <c r="D9233" s="10"/>
    </row>
    <row r="9234" spans="3:4" x14ac:dyDescent="0.25">
      <c r="C9234" s="34"/>
      <c r="D9234" s="10"/>
    </row>
    <row r="9235" spans="3:4" x14ac:dyDescent="0.25">
      <c r="C9235" s="34"/>
      <c r="D9235" s="10"/>
    </row>
    <row r="9236" spans="3:4" x14ac:dyDescent="0.25">
      <c r="C9236" s="34"/>
      <c r="D9236" s="10"/>
    </row>
    <row r="9237" spans="3:4" x14ac:dyDescent="0.25">
      <c r="C9237" s="34"/>
      <c r="D9237" s="10"/>
    </row>
    <row r="9238" spans="3:4" x14ac:dyDescent="0.25">
      <c r="C9238" s="34"/>
      <c r="D9238" s="10"/>
    </row>
    <row r="9239" spans="3:4" x14ac:dyDescent="0.25">
      <c r="C9239" s="34"/>
      <c r="D9239" s="10"/>
    </row>
    <row r="9240" spans="3:4" x14ac:dyDescent="0.25">
      <c r="C9240" s="34"/>
      <c r="D9240" s="10"/>
    </row>
    <row r="9241" spans="3:4" x14ac:dyDescent="0.25">
      <c r="C9241" s="34"/>
      <c r="D9241" s="10"/>
    </row>
    <row r="9242" spans="3:4" x14ac:dyDescent="0.25">
      <c r="C9242" s="34"/>
      <c r="D9242" s="10"/>
    </row>
    <row r="9243" spans="3:4" x14ac:dyDescent="0.25">
      <c r="C9243" s="34"/>
      <c r="D9243" s="10"/>
    </row>
    <row r="9244" spans="3:4" x14ac:dyDescent="0.25">
      <c r="C9244" s="34"/>
      <c r="D9244" s="10"/>
    </row>
    <row r="9245" spans="3:4" x14ac:dyDescent="0.25">
      <c r="C9245" s="34"/>
      <c r="D9245" s="10"/>
    </row>
    <row r="9246" spans="3:4" x14ac:dyDescent="0.25">
      <c r="C9246" s="34"/>
      <c r="D9246" s="10"/>
    </row>
    <row r="9247" spans="3:4" x14ac:dyDescent="0.25">
      <c r="C9247" s="34"/>
      <c r="D9247" s="10"/>
    </row>
    <row r="9248" spans="3:4" x14ac:dyDescent="0.25">
      <c r="C9248" s="34"/>
      <c r="D9248" s="10"/>
    </row>
    <row r="9249" spans="3:4" x14ac:dyDescent="0.25">
      <c r="C9249" s="34"/>
      <c r="D9249" s="10"/>
    </row>
    <row r="9250" spans="3:4" x14ac:dyDescent="0.25">
      <c r="C9250" s="34"/>
      <c r="D9250" s="10"/>
    </row>
    <row r="9251" spans="3:4" x14ac:dyDescent="0.25">
      <c r="C9251" s="34"/>
      <c r="D9251" s="10"/>
    </row>
    <row r="9252" spans="3:4" x14ac:dyDescent="0.25">
      <c r="C9252" s="34"/>
      <c r="D9252" s="10"/>
    </row>
    <row r="9253" spans="3:4" x14ac:dyDescent="0.25">
      <c r="C9253" s="34"/>
      <c r="D9253" s="10"/>
    </row>
    <row r="9254" spans="3:4" x14ac:dyDescent="0.25">
      <c r="C9254" s="34"/>
      <c r="D9254" s="10"/>
    </row>
    <row r="9255" spans="3:4" x14ac:dyDescent="0.25">
      <c r="C9255" s="34"/>
      <c r="D9255" s="10"/>
    </row>
    <row r="9256" spans="3:4" x14ac:dyDescent="0.25">
      <c r="C9256" s="34"/>
      <c r="D9256" s="10"/>
    </row>
    <row r="9257" spans="3:4" x14ac:dyDescent="0.25">
      <c r="C9257" s="34"/>
      <c r="D9257" s="10"/>
    </row>
    <row r="9258" spans="3:4" x14ac:dyDescent="0.25">
      <c r="C9258" s="34"/>
      <c r="D9258" s="10"/>
    </row>
    <row r="9259" spans="3:4" x14ac:dyDescent="0.25">
      <c r="C9259" s="34"/>
      <c r="D9259" s="10"/>
    </row>
    <row r="9260" spans="3:4" x14ac:dyDescent="0.25">
      <c r="C9260" s="34"/>
      <c r="D9260" s="10"/>
    </row>
    <row r="9261" spans="3:4" x14ac:dyDescent="0.25">
      <c r="C9261" s="34"/>
      <c r="D9261" s="10"/>
    </row>
    <row r="9262" spans="3:4" x14ac:dyDescent="0.25">
      <c r="C9262" s="34"/>
      <c r="D9262" s="10"/>
    </row>
    <row r="9263" spans="3:4" x14ac:dyDescent="0.25">
      <c r="C9263" s="34"/>
      <c r="D9263" s="10"/>
    </row>
    <row r="9264" spans="3:4" x14ac:dyDescent="0.25">
      <c r="C9264" s="34"/>
      <c r="D9264" s="10"/>
    </row>
    <row r="9265" spans="3:4" x14ac:dyDescent="0.25">
      <c r="C9265" s="34"/>
      <c r="D9265" s="10"/>
    </row>
    <row r="9266" spans="3:4" x14ac:dyDescent="0.25">
      <c r="C9266" s="34"/>
      <c r="D9266" s="10"/>
    </row>
    <row r="9267" spans="3:4" x14ac:dyDescent="0.25">
      <c r="C9267" s="34"/>
      <c r="D9267" s="10"/>
    </row>
    <row r="9268" spans="3:4" x14ac:dyDescent="0.25">
      <c r="C9268" s="34"/>
      <c r="D9268" s="10"/>
    </row>
    <row r="9269" spans="3:4" x14ac:dyDescent="0.25">
      <c r="C9269" s="34"/>
      <c r="D9269" s="10"/>
    </row>
    <row r="9270" spans="3:4" x14ac:dyDescent="0.25">
      <c r="C9270" s="34"/>
      <c r="D9270" s="10"/>
    </row>
    <row r="9271" spans="3:4" x14ac:dyDescent="0.25">
      <c r="C9271" s="34"/>
      <c r="D9271" s="10"/>
    </row>
    <row r="9272" spans="3:4" x14ac:dyDescent="0.25">
      <c r="C9272" s="34"/>
      <c r="D9272" s="10"/>
    </row>
    <row r="9273" spans="3:4" x14ac:dyDescent="0.25">
      <c r="C9273" s="34"/>
      <c r="D9273" s="10"/>
    </row>
    <row r="9274" spans="3:4" x14ac:dyDescent="0.25">
      <c r="C9274" s="34"/>
      <c r="D9274" s="10"/>
    </row>
    <row r="9275" spans="3:4" x14ac:dyDescent="0.25">
      <c r="C9275" s="34"/>
      <c r="D9275" s="10"/>
    </row>
    <row r="9276" spans="3:4" x14ac:dyDescent="0.25">
      <c r="C9276" s="34"/>
      <c r="D9276" s="10"/>
    </row>
    <row r="9277" spans="3:4" x14ac:dyDescent="0.25">
      <c r="C9277" s="34"/>
      <c r="D9277" s="10"/>
    </row>
    <row r="9278" spans="3:4" x14ac:dyDescent="0.25">
      <c r="C9278" s="34"/>
      <c r="D9278" s="10"/>
    </row>
    <row r="9279" spans="3:4" x14ac:dyDescent="0.25">
      <c r="C9279" s="34"/>
      <c r="D9279" s="10"/>
    </row>
    <row r="9280" spans="3:4" x14ac:dyDescent="0.25">
      <c r="C9280" s="34"/>
      <c r="D9280" s="10"/>
    </row>
    <row r="9281" spans="3:4" x14ac:dyDescent="0.25">
      <c r="C9281" s="34"/>
      <c r="D9281" s="10"/>
    </row>
    <row r="9282" spans="3:4" x14ac:dyDescent="0.25">
      <c r="C9282" s="34"/>
      <c r="D9282" s="10"/>
    </row>
    <row r="9283" spans="3:4" x14ac:dyDescent="0.25">
      <c r="C9283" s="34"/>
      <c r="D9283" s="10"/>
    </row>
    <row r="9284" spans="3:4" x14ac:dyDescent="0.25">
      <c r="C9284" s="34"/>
      <c r="D9284" s="10"/>
    </row>
    <row r="9285" spans="3:4" x14ac:dyDescent="0.25">
      <c r="C9285" s="34"/>
      <c r="D9285" s="10"/>
    </row>
    <row r="9286" spans="3:4" x14ac:dyDescent="0.25">
      <c r="C9286" s="34"/>
      <c r="D9286" s="10"/>
    </row>
    <row r="9287" spans="3:4" x14ac:dyDescent="0.25">
      <c r="C9287" s="34"/>
      <c r="D9287" s="10"/>
    </row>
    <row r="9288" spans="3:4" x14ac:dyDescent="0.25">
      <c r="C9288" s="34"/>
      <c r="D9288" s="10"/>
    </row>
    <row r="9289" spans="3:4" x14ac:dyDescent="0.25">
      <c r="C9289" s="34"/>
      <c r="D9289" s="10"/>
    </row>
    <row r="9290" spans="3:4" x14ac:dyDescent="0.25">
      <c r="C9290" s="34"/>
      <c r="D9290" s="10"/>
    </row>
    <row r="9291" spans="3:4" x14ac:dyDescent="0.25">
      <c r="C9291" s="34"/>
      <c r="D9291" s="10"/>
    </row>
    <row r="9292" spans="3:4" x14ac:dyDescent="0.25">
      <c r="C9292" s="34"/>
      <c r="D9292" s="10"/>
    </row>
    <row r="9293" spans="3:4" x14ac:dyDescent="0.25">
      <c r="C9293" s="34"/>
      <c r="D9293" s="10"/>
    </row>
    <row r="9294" spans="3:4" x14ac:dyDescent="0.25">
      <c r="C9294" s="34"/>
      <c r="D9294" s="10"/>
    </row>
    <row r="9295" spans="3:4" x14ac:dyDescent="0.25">
      <c r="C9295" s="34"/>
      <c r="D9295" s="10"/>
    </row>
    <row r="9296" spans="3:4" x14ac:dyDescent="0.25">
      <c r="C9296" s="34"/>
      <c r="D9296" s="10"/>
    </row>
    <row r="9297" spans="3:4" x14ac:dyDescent="0.25">
      <c r="C9297" s="34"/>
      <c r="D9297" s="10"/>
    </row>
    <row r="9298" spans="3:4" x14ac:dyDescent="0.25">
      <c r="C9298" s="34"/>
      <c r="D9298" s="10"/>
    </row>
    <row r="9299" spans="3:4" x14ac:dyDescent="0.25">
      <c r="C9299" s="34"/>
      <c r="D9299" s="10"/>
    </row>
    <row r="9300" spans="3:4" x14ac:dyDescent="0.25">
      <c r="C9300" s="34"/>
      <c r="D9300" s="10"/>
    </row>
    <row r="9301" spans="3:4" x14ac:dyDescent="0.25">
      <c r="C9301" s="34"/>
      <c r="D9301" s="10"/>
    </row>
    <row r="9302" spans="3:4" x14ac:dyDescent="0.25">
      <c r="C9302" s="34"/>
      <c r="D9302" s="10"/>
    </row>
    <row r="9303" spans="3:4" x14ac:dyDescent="0.25">
      <c r="C9303" s="34"/>
      <c r="D9303" s="10"/>
    </row>
    <row r="9304" spans="3:4" x14ac:dyDescent="0.25">
      <c r="C9304" s="34"/>
      <c r="D9304" s="10"/>
    </row>
    <row r="9305" spans="3:4" x14ac:dyDescent="0.25">
      <c r="C9305" s="34"/>
      <c r="D9305" s="10"/>
    </row>
    <row r="9306" spans="3:4" x14ac:dyDescent="0.25">
      <c r="C9306" s="34"/>
      <c r="D9306" s="10"/>
    </row>
    <row r="9307" spans="3:4" x14ac:dyDescent="0.25">
      <c r="C9307" s="34"/>
      <c r="D9307" s="10"/>
    </row>
    <row r="9308" spans="3:4" x14ac:dyDescent="0.25">
      <c r="C9308" s="34"/>
      <c r="D9308" s="10"/>
    </row>
    <row r="9309" spans="3:4" x14ac:dyDescent="0.25">
      <c r="C9309" s="34"/>
      <c r="D9309" s="10"/>
    </row>
    <row r="9310" spans="3:4" x14ac:dyDescent="0.25">
      <c r="C9310" s="34"/>
      <c r="D9310" s="10"/>
    </row>
    <row r="9311" spans="3:4" x14ac:dyDescent="0.25">
      <c r="C9311" s="34"/>
      <c r="D9311" s="10"/>
    </row>
    <row r="9312" spans="3:4" x14ac:dyDescent="0.25">
      <c r="C9312" s="34"/>
      <c r="D9312" s="10"/>
    </row>
    <row r="9313" spans="3:4" x14ac:dyDescent="0.25">
      <c r="C9313" s="34"/>
      <c r="D9313" s="10"/>
    </row>
    <row r="9314" spans="3:4" x14ac:dyDescent="0.25">
      <c r="C9314" s="34"/>
      <c r="D9314" s="10"/>
    </row>
    <row r="9315" spans="3:4" x14ac:dyDescent="0.25">
      <c r="C9315" s="34"/>
      <c r="D9315" s="10"/>
    </row>
    <row r="9316" spans="3:4" x14ac:dyDescent="0.25">
      <c r="C9316" s="34"/>
      <c r="D9316" s="10"/>
    </row>
    <row r="9317" spans="3:4" x14ac:dyDescent="0.25">
      <c r="C9317" s="34"/>
      <c r="D9317" s="10"/>
    </row>
    <row r="9318" spans="3:4" x14ac:dyDescent="0.25">
      <c r="C9318" s="34"/>
      <c r="D9318" s="10"/>
    </row>
    <row r="9319" spans="3:4" x14ac:dyDescent="0.25">
      <c r="C9319" s="34"/>
      <c r="D9319" s="10"/>
    </row>
    <row r="9320" spans="3:4" x14ac:dyDescent="0.25">
      <c r="C9320" s="34"/>
      <c r="D9320" s="10"/>
    </row>
    <row r="9321" spans="3:4" x14ac:dyDescent="0.25">
      <c r="C9321" s="34"/>
      <c r="D9321" s="10"/>
    </row>
    <row r="9322" spans="3:4" x14ac:dyDescent="0.25">
      <c r="C9322" s="34"/>
      <c r="D9322" s="10"/>
    </row>
    <row r="9323" spans="3:4" x14ac:dyDescent="0.25">
      <c r="C9323" s="34"/>
      <c r="D9323" s="10"/>
    </row>
    <row r="9324" spans="3:4" x14ac:dyDescent="0.25">
      <c r="C9324" s="34"/>
      <c r="D9324" s="10"/>
    </row>
    <row r="9325" spans="3:4" x14ac:dyDescent="0.25">
      <c r="C9325" s="34"/>
      <c r="D9325" s="10"/>
    </row>
    <row r="9326" spans="3:4" x14ac:dyDescent="0.25">
      <c r="C9326" s="34"/>
      <c r="D9326" s="10"/>
    </row>
    <row r="9327" spans="3:4" x14ac:dyDescent="0.25">
      <c r="C9327" s="34"/>
      <c r="D9327" s="10"/>
    </row>
    <row r="9328" spans="3:4" x14ac:dyDescent="0.25">
      <c r="C9328" s="34"/>
      <c r="D9328" s="10"/>
    </row>
    <row r="9329" spans="3:4" x14ac:dyDescent="0.25">
      <c r="C9329" s="34"/>
      <c r="D9329" s="10"/>
    </row>
    <row r="9330" spans="3:4" x14ac:dyDescent="0.25">
      <c r="C9330" s="34"/>
      <c r="D9330" s="10"/>
    </row>
    <row r="9331" spans="3:4" x14ac:dyDescent="0.25">
      <c r="C9331" s="34"/>
      <c r="D9331" s="10"/>
    </row>
    <row r="9332" spans="3:4" x14ac:dyDescent="0.25">
      <c r="C9332" s="34"/>
      <c r="D9332" s="10"/>
    </row>
    <row r="9333" spans="3:4" x14ac:dyDescent="0.25">
      <c r="C9333" s="34"/>
      <c r="D9333" s="10"/>
    </row>
    <row r="9334" spans="3:4" x14ac:dyDescent="0.25">
      <c r="C9334" s="34"/>
      <c r="D9334" s="10"/>
    </row>
    <row r="9335" spans="3:4" x14ac:dyDescent="0.25">
      <c r="C9335" s="34"/>
      <c r="D9335" s="10"/>
    </row>
    <row r="9336" spans="3:4" x14ac:dyDescent="0.25">
      <c r="C9336" s="34"/>
      <c r="D9336" s="10"/>
    </row>
    <row r="9337" spans="3:4" x14ac:dyDescent="0.25">
      <c r="C9337" s="34"/>
      <c r="D9337" s="10"/>
    </row>
    <row r="9338" spans="3:4" x14ac:dyDescent="0.25">
      <c r="C9338" s="34"/>
      <c r="D9338" s="10"/>
    </row>
    <row r="9339" spans="3:4" x14ac:dyDescent="0.25">
      <c r="C9339" s="34"/>
      <c r="D9339" s="10"/>
    </row>
    <row r="9340" spans="3:4" x14ac:dyDescent="0.25">
      <c r="C9340" s="34"/>
      <c r="D9340" s="10"/>
    </row>
    <row r="9341" spans="3:4" x14ac:dyDescent="0.25">
      <c r="C9341" s="34"/>
      <c r="D9341" s="10"/>
    </row>
    <row r="9342" spans="3:4" x14ac:dyDescent="0.25">
      <c r="C9342" s="34"/>
      <c r="D9342" s="10"/>
    </row>
    <row r="9343" spans="3:4" x14ac:dyDescent="0.25">
      <c r="C9343" s="34"/>
      <c r="D9343" s="10"/>
    </row>
    <row r="9344" spans="3:4" x14ac:dyDescent="0.25">
      <c r="C9344" s="34"/>
      <c r="D9344" s="10"/>
    </row>
    <row r="9345" spans="3:4" x14ac:dyDescent="0.25">
      <c r="C9345" s="34"/>
      <c r="D9345" s="10"/>
    </row>
    <row r="9346" spans="3:4" x14ac:dyDescent="0.25">
      <c r="C9346" s="34"/>
      <c r="D9346" s="10"/>
    </row>
    <row r="9347" spans="3:4" x14ac:dyDescent="0.25">
      <c r="C9347" s="34"/>
      <c r="D9347" s="10"/>
    </row>
    <row r="9348" spans="3:4" x14ac:dyDescent="0.25">
      <c r="C9348" s="34"/>
      <c r="D9348" s="10"/>
    </row>
    <row r="9349" spans="3:4" x14ac:dyDescent="0.25">
      <c r="C9349" s="34"/>
      <c r="D9349" s="10"/>
    </row>
    <row r="9350" spans="3:4" x14ac:dyDescent="0.25">
      <c r="C9350" s="34"/>
      <c r="D9350" s="10"/>
    </row>
    <row r="9351" spans="3:4" x14ac:dyDescent="0.25">
      <c r="C9351" s="34"/>
      <c r="D9351" s="10"/>
    </row>
    <row r="9352" spans="3:4" x14ac:dyDescent="0.25">
      <c r="C9352" s="34"/>
      <c r="D9352" s="10"/>
    </row>
    <row r="9353" spans="3:4" x14ac:dyDescent="0.25">
      <c r="C9353" s="34"/>
      <c r="D9353" s="10"/>
    </row>
    <row r="9354" spans="3:4" x14ac:dyDescent="0.25">
      <c r="C9354" s="34"/>
      <c r="D9354" s="10"/>
    </row>
    <row r="9355" spans="3:4" x14ac:dyDescent="0.25">
      <c r="C9355" s="34"/>
      <c r="D9355" s="10"/>
    </row>
    <row r="9356" spans="3:4" x14ac:dyDescent="0.25">
      <c r="C9356" s="34"/>
      <c r="D9356" s="10"/>
    </row>
    <row r="9357" spans="3:4" x14ac:dyDescent="0.25">
      <c r="C9357" s="34"/>
      <c r="D9357" s="10"/>
    </row>
    <row r="9358" spans="3:4" x14ac:dyDescent="0.25">
      <c r="C9358" s="34"/>
      <c r="D9358" s="10"/>
    </row>
    <row r="9359" spans="3:4" x14ac:dyDescent="0.25">
      <c r="C9359" s="34"/>
      <c r="D9359" s="10"/>
    </row>
    <row r="9360" spans="3:4" x14ac:dyDescent="0.25">
      <c r="C9360" s="34"/>
      <c r="D9360" s="10"/>
    </row>
    <row r="9361" spans="3:4" x14ac:dyDescent="0.25">
      <c r="C9361" s="34"/>
      <c r="D9361" s="10"/>
    </row>
    <row r="9362" spans="3:4" x14ac:dyDescent="0.25">
      <c r="C9362" s="34"/>
      <c r="D9362" s="10"/>
    </row>
    <row r="9363" spans="3:4" x14ac:dyDescent="0.25">
      <c r="C9363" s="34"/>
      <c r="D9363" s="10"/>
    </row>
    <row r="9364" spans="3:4" x14ac:dyDescent="0.25">
      <c r="C9364" s="34"/>
      <c r="D9364" s="10"/>
    </row>
    <row r="9365" spans="3:4" x14ac:dyDescent="0.25">
      <c r="C9365" s="34"/>
      <c r="D9365" s="10"/>
    </row>
    <row r="9366" spans="3:4" x14ac:dyDescent="0.25">
      <c r="C9366" s="34"/>
      <c r="D9366" s="10"/>
    </row>
    <row r="9367" spans="3:4" x14ac:dyDescent="0.25">
      <c r="C9367" s="34"/>
      <c r="D9367" s="10"/>
    </row>
    <row r="9368" spans="3:4" x14ac:dyDescent="0.25">
      <c r="C9368" s="34"/>
      <c r="D9368" s="10"/>
    </row>
    <row r="9369" spans="3:4" x14ac:dyDescent="0.25">
      <c r="C9369" s="34"/>
      <c r="D9369" s="10"/>
    </row>
    <row r="9370" spans="3:4" x14ac:dyDescent="0.25">
      <c r="C9370" s="34"/>
      <c r="D9370" s="10"/>
    </row>
    <row r="9371" spans="3:4" x14ac:dyDescent="0.25">
      <c r="C9371" s="34"/>
      <c r="D9371" s="10"/>
    </row>
    <row r="9372" spans="3:4" x14ac:dyDescent="0.25">
      <c r="C9372" s="34"/>
      <c r="D9372" s="10"/>
    </row>
    <row r="9373" spans="3:4" x14ac:dyDescent="0.25">
      <c r="C9373" s="34"/>
      <c r="D9373" s="10"/>
    </row>
    <row r="9374" spans="3:4" x14ac:dyDescent="0.25">
      <c r="C9374" s="34"/>
      <c r="D9374" s="10"/>
    </row>
    <row r="9375" spans="3:4" x14ac:dyDescent="0.25">
      <c r="C9375" s="34"/>
      <c r="D9375" s="10"/>
    </row>
    <row r="9376" spans="3:4" x14ac:dyDescent="0.25">
      <c r="C9376" s="34"/>
      <c r="D9376" s="10"/>
    </row>
    <row r="9377" spans="3:4" x14ac:dyDescent="0.25">
      <c r="C9377" s="34"/>
      <c r="D9377" s="10"/>
    </row>
    <row r="9378" spans="3:4" x14ac:dyDescent="0.25">
      <c r="C9378" s="34"/>
      <c r="D9378" s="10"/>
    </row>
    <row r="9379" spans="3:4" x14ac:dyDescent="0.25">
      <c r="C9379" s="34"/>
      <c r="D9379" s="10"/>
    </row>
    <row r="9380" spans="3:4" x14ac:dyDescent="0.25">
      <c r="C9380" s="34"/>
      <c r="D9380" s="10"/>
    </row>
    <row r="9381" spans="3:4" x14ac:dyDescent="0.25">
      <c r="C9381" s="34"/>
      <c r="D9381" s="10"/>
    </row>
    <row r="9382" spans="3:4" x14ac:dyDescent="0.25">
      <c r="C9382" s="34"/>
      <c r="D9382" s="10"/>
    </row>
    <row r="9383" spans="3:4" x14ac:dyDescent="0.25">
      <c r="C9383" s="34"/>
      <c r="D9383" s="10"/>
    </row>
    <row r="9384" spans="3:4" x14ac:dyDescent="0.25">
      <c r="C9384" s="34"/>
      <c r="D9384" s="10"/>
    </row>
    <row r="9385" spans="3:4" x14ac:dyDescent="0.25">
      <c r="C9385" s="34"/>
      <c r="D9385" s="10"/>
    </row>
    <row r="9386" spans="3:4" x14ac:dyDescent="0.25">
      <c r="C9386" s="34"/>
      <c r="D9386" s="10"/>
    </row>
    <row r="9387" spans="3:4" x14ac:dyDescent="0.25">
      <c r="C9387" s="34"/>
      <c r="D9387" s="10"/>
    </row>
    <row r="9388" spans="3:4" x14ac:dyDescent="0.25">
      <c r="C9388" s="34"/>
      <c r="D9388" s="10"/>
    </row>
    <row r="9389" spans="3:4" x14ac:dyDescent="0.25">
      <c r="C9389" s="34"/>
      <c r="D9389" s="10"/>
    </row>
    <row r="9390" spans="3:4" x14ac:dyDescent="0.25">
      <c r="C9390" s="34"/>
      <c r="D9390" s="10"/>
    </row>
    <row r="9391" spans="3:4" x14ac:dyDescent="0.25">
      <c r="C9391" s="34"/>
      <c r="D9391" s="10"/>
    </row>
    <row r="9392" spans="3:4" x14ac:dyDescent="0.25">
      <c r="C9392" s="34"/>
      <c r="D9392" s="10"/>
    </row>
    <row r="9393" spans="3:4" x14ac:dyDescent="0.25">
      <c r="C9393" s="34"/>
      <c r="D9393" s="10"/>
    </row>
    <row r="9394" spans="3:4" x14ac:dyDescent="0.25">
      <c r="C9394" s="34"/>
      <c r="D9394" s="10"/>
    </row>
    <row r="9395" spans="3:4" x14ac:dyDescent="0.25">
      <c r="C9395" s="34"/>
      <c r="D9395" s="10"/>
    </row>
    <row r="9396" spans="3:4" x14ac:dyDescent="0.25">
      <c r="C9396" s="34"/>
      <c r="D9396" s="10"/>
    </row>
    <row r="9397" spans="3:4" x14ac:dyDescent="0.25">
      <c r="C9397" s="34"/>
      <c r="D9397" s="10"/>
    </row>
    <row r="9398" spans="3:4" x14ac:dyDescent="0.25">
      <c r="C9398" s="34"/>
      <c r="D9398" s="10"/>
    </row>
    <row r="9399" spans="3:4" x14ac:dyDescent="0.25">
      <c r="C9399" s="34"/>
      <c r="D9399" s="10"/>
    </row>
    <row r="9400" spans="3:4" x14ac:dyDescent="0.25">
      <c r="C9400" s="34"/>
      <c r="D9400" s="10"/>
    </row>
    <row r="9401" spans="3:4" x14ac:dyDescent="0.25">
      <c r="C9401" s="34"/>
      <c r="D9401" s="10"/>
    </row>
    <row r="9402" spans="3:4" x14ac:dyDescent="0.25">
      <c r="C9402" s="34"/>
      <c r="D9402" s="10"/>
    </row>
    <row r="9403" spans="3:4" x14ac:dyDescent="0.25">
      <c r="C9403" s="34"/>
      <c r="D9403" s="10"/>
    </row>
    <row r="9404" spans="3:4" x14ac:dyDescent="0.25">
      <c r="C9404" s="34"/>
      <c r="D9404" s="10"/>
    </row>
    <row r="9405" spans="3:4" x14ac:dyDescent="0.25">
      <c r="C9405" s="34"/>
      <c r="D9405" s="10"/>
    </row>
    <row r="9406" spans="3:4" x14ac:dyDescent="0.25">
      <c r="C9406" s="34"/>
      <c r="D9406" s="10"/>
    </row>
    <row r="9407" spans="3:4" x14ac:dyDescent="0.25">
      <c r="C9407" s="34"/>
      <c r="D9407" s="10"/>
    </row>
    <row r="9408" spans="3:4" x14ac:dyDescent="0.25">
      <c r="C9408" s="34"/>
      <c r="D9408" s="10"/>
    </row>
    <row r="9409" spans="3:4" x14ac:dyDescent="0.25">
      <c r="C9409" s="34"/>
      <c r="D9409" s="10"/>
    </row>
    <row r="9410" spans="3:4" x14ac:dyDescent="0.25">
      <c r="C9410" s="34"/>
      <c r="D9410" s="10"/>
    </row>
    <row r="9411" spans="3:4" x14ac:dyDescent="0.25">
      <c r="C9411" s="34"/>
      <c r="D9411" s="10"/>
    </row>
    <row r="9412" spans="3:4" x14ac:dyDescent="0.25">
      <c r="C9412" s="34"/>
      <c r="D9412" s="10"/>
    </row>
    <row r="9413" spans="3:4" x14ac:dyDescent="0.25">
      <c r="C9413" s="34"/>
      <c r="D9413" s="10"/>
    </row>
    <row r="9414" spans="3:4" x14ac:dyDescent="0.25">
      <c r="C9414" s="34"/>
      <c r="D9414" s="10"/>
    </row>
    <row r="9415" spans="3:4" x14ac:dyDescent="0.25">
      <c r="C9415" s="34"/>
      <c r="D9415" s="10"/>
    </row>
    <row r="9416" spans="3:4" x14ac:dyDescent="0.25">
      <c r="C9416" s="34"/>
      <c r="D9416" s="10"/>
    </row>
    <row r="9417" spans="3:4" x14ac:dyDescent="0.25">
      <c r="C9417" s="34"/>
      <c r="D9417" s="10"/>
    </row>
    <row r="9418" spans="3:4" x14ac:dyDescent="0.25">
      <c r="C9418" s="34"/>
      <c r="D9418" s="10"/>
    </row>
    <row r="9419" spans="3:4" x14ac:dyDescent="0.25">
      <c r="C9419" s="34"/>
      <c r="D9419" s="10"/>
    </row>
    <row r="9420" spans="3:4" x14ac:dyDescent="0.25">
      <c r="C9420" s="34"/>
      <c r="D9420" s="10"/>
    </row>
    <row r="9421" spans="3:4" x14ac:dyDescent="0.25">
      <c r="C9421" s="34"/>
      <c r="D9421" s="10"/>
    </row>
    <row r="9422" spans="3:4" x14ac:dyDescent="0.25">
      <c r="C9422" s="34"/>
      <c r="D9422" s="10"/>
    </row>
    <row r="9423" spans="3:4" x14ac:dyDescent="0.25">
      <c r="C9423" s="34"/>
      <c r="D9423" s="10"/>
    </row>
    <row r="9424" spans="3:4" x14ac:dyDescent="0.25">
      <c r="C9424" s="34"/>
      <c r="D9424" s="10"/>
    </row>
    <row r="9425" spans="3:4" x14ac:dyDescent="0.25">
      <c r="C9425" s="34"/>
      <c r="D9425" s="10"/>
    </row>
    <row r="9426" spans="3:4" x14ac:dyDescent="0.25">
      <c r="C9426" s="34"/>
      <c r="D9426" s="10"/>
    </row>
    <row r="9427" spans="3:4" x14ac:dyDescent="0.25">
      <c r="C9427" s="34"/>
      <c r="D9427" s="10"/>
    </row>
    <row r="9428" spans="3:4" x14ac:dyDescent="0.25">
      <c r="C9428" s="34"/>
      <c r="D9428" s="10"/>
    </row>
    <row r="9429" spans="3:4" x14ac:dyDescent="0.25">
      <c r="C9429" s="34"/>
      <c r="D9429" s="10"/>
    </row>
    <row r="9430" spans="3:4" x14ac:dyDescent="0.25">
      <c r="C9430" s="34"/>
      <c r="D9430" s="10"/>
    </row>
    <row r="9431" spans="3:4" x14ac:dyDescent="0.25">
      <c r="C9431" s="34"/>
      <c r="D9431" s="10"/>
    </row>
    <row r="9432" spans="3:4" x14ac:dyDescent="0.25">
      <c r="C9432" s="34"/>
      <c r="D9432" s="10"/>
    </row>
    <row r="9433" spans="3:4" x14ac:dyDescent="0.25">
      <c r="C9433" s="34"/>
      <c r="D9433" s="10"/>
    </row>
    <row r="9434" spans="3:4" x14ac:dyDescent="0.25">
      <c r="C9434" s="34"/>
      <c r="D9434" s="10"/>
    </row>
    <row r="9435" spans="3:4" x14ac:dyDescent="0.25">
      <c r="C9435" s="34"/>
      <c r="D9435" s="10"/>
    </row>
    <row r="9436" spans="3:4" x14ac:dyDescent="0.25">
      <c r="C9436" s="34"/>
      <c r="D9436" s="10"/>
    </row>
    <row r="9437" spans="3:4" x14ac:dyDescent="0.25">
      <c r="C9437" s="34"/>
      <c r="D9437" s="10"/>
    </row>
    <row r="9438" spans="3:4" x14ac:dyDescent="0.25">
      <c r="C9438" s="34"/>
      <c r="D9438" s="10"/>
    </row>
    <row r="9439" spans="3:4" x14ac:dyDescent="0.25">
      <c r="C9439" s="34"/>
      <c r="D9439" s="10"/>
    </row>
    <row r="9440" spans="3:4" x14ac:dyDescent="0.25">
      <c r="C9440" s="34"/>
      <c r="D9440" s="10"/>
    </row>
    <row r="9441" spans="3:4" x14ac:dyDescent="0.25">
      <c r="C9441" s="34"/>
      <c r="D9441" s="10"/>
    </row>
    <row r="9442" spans="3:4" x14ac:dyDescent="0.25">
      <c r="C9442" s="34"/>
      <c r="D9442" s="10"/>
    </row>
    <row r="9443" spans="3:4" x14ac:dyDescent="0.25">
      <c r="C9443" s="34"/>
      <c r="D9443" s="10"/>
    </row>
    <row r="9444" spans="3:4" x14ac:dyDescent="0.25">
      <c r="C9444" s="34"/>
      <c r="D9444" s="10"/>
    </row>
    <row r="9445" spans="3:4" x14ac:dyDescent="0.25">
      <c r="C9445" s="34"/>
      <c r="D9445" s="10"/>
    </row>
    <row r="9446" spans="3:4" x14ac:dyDescent="0.25">
      <c r="C9446" s="34"/>
      <c r="D9446" s="10"/>
    </row>
    <row r="9447" spans="3:4" x14ac:dyDescent="0.25">
      <c r="C9447" s="34"/>
      <c r="D9447" s="10"/>
    </row>
    <row r="9448" spans="3:4" x14ac:dyDescent="0.25">
      <c r="C9448" s="34"/>
      <c r="D9448" s="10"/>
    </row>
    <row r="9449" spans="3:4" x14ac:dyDescent="0.25">
      <c r="C9449" s="34"/>
      <c r="D9449" s="10"/>
    </row>
    <row r="9450" spans="3:4" x14ac:dyDescent="0.25">
      <c r="C9450" s="34"/>
      <c r="D9450" s="10"/>
    </row>
    <row r="9451" spans="3:4" x14ac:dyDescent="0.25">
      <c r="C9451" s="34"/>
      <c r="D9451" s="10"/>
    </row>
    <row r="9452" spans="3:4" x14ac:dyDescent="0.25">
      <c r="C9452" s="34"/>
      <c r="D9452" s="10"/>
    </row>
    <row r="9453" spans="3:4" x14ac:dyDescent="0.25">
      <c r="C9453" s="34"/>
      <c r="D9453" s="10"/>
    </row>
    <row r="9454" spans="3:4" x14ac:dyDescent="0.25">
      <c r="C9454" s="34"/>
      <c r="D9454" s="10"/>
    </row>
    <row r="9455" spans="3:4" x14ac:dyDescent="0.25">
      <c r="C9455" s="34"/>
      <c r="D9455" s="10"/>
    </row>
    <row r="9456" spans="3:4" x14ac:dyDescent="0.25">
      <c r="C9456" s="34"/>
      <c r="D9456" s="10"/>
    </row>
    <row r="9457" spans="3:4" x14ac:dyDescent="0.25">
      <c r="C9457" s="34"/>
      <c r="D9457" s="10"/>
    </row>
    <row r="9458" spans="3:4" x14ac:dyDescent="0.25">
      <c r="C9458" s="34"/>
      <c r="D9458" s="10"/>
    </row>
    <row r="9459" spans="3:4" x14ac:dyDescent="0.25">
      <c r="C9459" s="34"/>
      <c r="D9459" s="10"/>
    </row>
    <row r="9460" spans="3:4" x14ac:dyDescent="0.25">
      <c r="C9460" s="34"/>
      <c r="D9460" s="10"/>
    </row>
    <row r="9461" spans="3:4" x14ac:dyDescent="0.25">
      <c r="C9461" s="34"/>
      <c r="D9461" s="10"/>
    </row>
    <row r="9462" spans="3:4" x14ac:dyDescent="0.25">
      <c r="C9462" s="34"/>
      <c r="D9462" s="10"/>
    </row>
    <row r="9463" spans="3:4" x14ac:dyDescent="0.25">
      <c r="C9463" s="34"/>
      <c r="D9463" s="10"/>
    </row>
    <row r="9464" spans="3:4" x14ac:dyDescent="0.25">
      <c r="C9464" s="34"/>
      <c r="D9464" s="10"/>
    </row>
    <row r="9465" spans="3:4" x14ac:dyDescent="0.25">
      <c r="C9465" s="34"/>
      <c r="D9465" s="10"/>
    </row>
    <row r="9466" spans="3:4" x14ac:dyDescent="0.25">
      <c r="C9466" s="34"/>
      <c r="D9466" s="10"/>
    </row>
    <row r="9467" spans="3:4" x14ac:dyDescent="0.25">
      <c r="C9467" s="34"/>
      <c r="D9467" s="10"/>
    </row>
    <row r="9468" spans="3:4" x14ac:dyDescent="0.25">
      <c r="C9468" s="34"/>
      <c r="D9468" s="10"/>
    </row>
    <row r="9469" spans="3:4" x14ac:dyDescent="0.25">
      <c r="C9469" s="34"/>
      <c r="D9469" s="10"/>
    </row>
    <row r="9470" spans="3:4" x14ac:dyDescent="0.25">
      <c r="C9470" s="34"/>
      <c r="D9470" s="10"/>
    </row>
    <row r="9471" spans="3:4" x14ac:dyDescent="0.25">
      <c r="C9471" s="34"/>
      <c r="D9471" s="10"/>
    </row>
    <row r="9472" spans="3:4" x14ac:dyDescent="0.25">
      <c r="C9472" s="34"/>
      <c r="D9472" s="10"/>
    </row>
    <row r="9473" spans="3:4" x14ac:dyDescent="0.25">
      <c r="C9473" s="34"/>
      <c r="D9473" s="10"/>
    </row>
    <row r="9474" spans="3:4" x14ac:dyDescent="0.25">
      <c r="C9474" s="34"/>
      <c r="D9474" s="10"/>
    </row>
    <row r="9475" spans="3:4" x14ac:dyDescent="0.25">
      <c r="C9475" s="34"/>
      <c r="D9475" s="10"/>
    </row>
    <row r="9476" spans="3:4" x14ac:dyDescent="0.25">
      <c r="C9476" s="34"/>
      <c r="D9476" s="10"/>
    </row>
    <row r="9477" spans="3:4" x14ac:dyDescent="0.25">
      <c r="C9477" s="34"/>
      <c r="D9477" s="10"/>
    </row>
    <row r="9478" spans="3:4" x14ac:dyDescent="0.25">
      <c r="C9478" s="34"/>
      <c r="D9478" s="10"/>
    </row>
    <row r="9479" spans="3:4" x14ac:dyDescent="0.25">
      <c r="C9479" s="34"/>
      <c r="D9479" s="10"/>
    </row>
    <row r="9480" spans="3:4" x14ac:dyDescent="0.25">
      <c r="C9480" s="34"/>
      <c r="D9480" s="10"/>
    </row>
    <row r="9481" spans="3:4" x14ac:dyDescent="0.25">
      <c r="C9481" s="34"/>
      <c r="D9481" s="10"/>
    </row>
    <row r="9482" spans="3:4" x14ac:dyDescent="0.25">
      <c r="C9482" s="34"/>
      <c r="D9482" s="10"/>
    </row>
    <row r="9483" spans="3:4" x14ac:dyDescent="0.25">
      <c r="C9483" s="34"/>
      <c r="D9483" s="10"/>
    </row>
    <row r="9484" spans="3:4" x14ac:dyDescent="0.25">
      <c r="C9484" s="34"/>
      <c r="D9484" s="10"/>
    </row>
    <row r="9485" spans="3:4" x14ac:dyDescent="0.25">
      <c r="C9485" s="34"/>
      <c r="D9485" s="10"/>
    </row>
    <row r="9486" spans="3:4" x14ac:dyDescent="0.25">
      <c r="C9486" s="34"/>
      <c r="D9486" s="10"/>
    </row>
    <row r="9487" spans="3:4" x14ac:dyDescent="0.25">
      <c r="C9487" s="34"/>
      <c r="D9487" s="10"/>
    </row>
    <row r="9488" spans="3:4" x14ac:dyDescent="0.25">
      <c r="C9488" s="34"/>
      <c r="D9488" s="10"/>
    </row>
    <row r="9489" spans="3:4" x14ac:dyDescent="0.25">
      <c r="C9489" s="34"/>
      <c r="D9489" s="10"/>
    </row>
    <row r="9490" spans="3:4" x14ac:dyDescent="0.25">
      <c r="C9490" s="34"/>
      <c r="D9490" s="10"/>
    </row>
    <row r="9491" spans="3:4" x14ac:dyDescent="0.25">
      <c r="C9491" s="34"/>
      <c r="D9491" s="10"/>
    </row>
    <row r="9492" spans="3:4" x14ac:dyDescent="0.25">
      <c r="C9492" s="34"/>
      <c r="D9492" s="10"/>
    </row>
    <row r="9493" spans="3:4" x14ac:dyDescent="0.25">
      <c r="C9493" s="34"/>
      <c r="D9493" s="10"/>
    </row>
    <row r="9494" spans="3:4" x14ac:dyDescent="0.25">
      <c r="C9494" s="34"/>
      <c r="D9494" s="10"/>
    </row>
    <row r="9495" spans="3:4" x14ac:dyDescent="0.25">
      <c r="C9495" s="34"/>
      <c r="D9495" s="10"/>
    </row>
    <row r="9496" spans="3:4" x14ac:dyDescent="0.25">
      <c r="C9496" s="34"/>
      <c r="D9496" s="10"/>
    </row>
    <row r="9497" spans="3:4" x14ac:dyDescent="0.25">
      <c r="C9497" s="34"/>
      <c r="D9497" s="10"/>
    </row>
    <row r="9498" spans="3:4" x14ac:dyDescent="0.25">
      <c r="C9498" s="34"/>
      <c r="D9498" s="10"/>
    </row>
    <row r="9499" spans="3:4" x14ac:dyDescent="0.25">
      <c r="C9499" s="34"/>
      <c r="D9499" s="10"/>
    </row>
    <row r="9500" spans="3:4" x14ac:dyDescent="0.25">
      <c r="C9500" s="34"/>
      <c r="D9500" s="10"/>
    </row>
    <row r="9501" spans="3:4" x14ac:dyDescent="0.25">
      <c r="C9501" s="34"/>
      <c r="D9501" s="10"/>
    </row>
    <row r="9502" spans="3:4" x14ac:dyDescent="0.25">
      <c r="C9502" s="34"/>
      <c r="D9502" s="10"/>
    </row>
    <row r="9503" spans="3:4" x14ac:dyDescent="0.25">
      <c r="C9503" s="34"/>
      <c r="D9503" s="10"/>
    </row>
    <row r="9504" spans="3:4" x14ac:dyDescent="0.25">
      <c r="C9504" s="34"/>
      <c r="D9504" s="10"/>
    </row>
    <row r="9505" spans="3:4" x14ac:dyDescent="0.25">
      <c r="C9505" s="34"/>
      <c r="D9505" s="10"/>
    </row>
    <row r="9506" spans="3:4" x14ac:dyDescent="0.25">
      <c r="C9506" s="34"/>
      <c r="D9506" s="10"/>
    </row>
    <row r="9507" spans="3:4" x14ac:dyDescent="0.25">
      <c r="C9507" s="34"/>
      <c r="D9507" s="10"/>
    </row>
    <row r="9508" spans="3:4" x14ac:dyDescent="0.25">
      <c r="C9508" s="34"/>
      <c r="D9508" s="10"/>
    </row>
    <row r="9509" spans="3:4" x14ac:dyDescent="0.25">
      <c r="C9509" s="34"/>
      <c r="D9509" s="10"/>
    </row>
    <row r="9510" spans="3:4" x14ac:dyDescent="0.25">
      <c r="C9510" s="34"/>
      <c r="D9510" s="10"/>
    </row>
    <row r="9511" spans="3:4" x14ac:dyDescent="0.25">
      <c r="C9511" s="34"/>
      <c r="D9511" s="10"/>
    </row>
    <row r="9512" spans="3:4" x14ac:dyDescent="0.25">
      <c r="C9512" s="34"/>
      <c r="D9512" s="10"/>
    </row>
    <row r="9513" spans="3:4" x14ac:dyDescent="0.25">
      <c r="C9513" s="34"/>
      <c r="D9513" s="10"/>
    </row>
    <row r="9514" spans="3:4" x14ac:dyDescent="0.25">
      <c r="C9514" s="34"/>
      <c r="D9514" s="10"/>
    </row>
    <row r="9515" spans="3:4" x14ac:dyDescent="0.25">
      <c r="C9515" s="34"/>
      <c r="D9515" s="10"/>
    </row>
    <row r="9516" spans="3:4" x14ac:dyDescent="0.25">
      <c r="C9516" s="34"/>
      <c r="D9516" s="10"/>
    </row>
    <row r="9517" spans="3:4" x14ac:dyDescent="0.25">
      <c r="C9517" s="34"/>
      <c r="D9517" s="10"/>
    </row>
    <row r="9518" spans="3:4" x14ac:dyDescent="0.25">
      <c r="C9518" s="34"/>
      <c r="D9518" s="10"/>
    </row>
    <row r="9519" spans="3:4" x14ac:dyDescent="0.25">
      <c r="C9519" s="34"/>
      <c r="D9519" s="10"/>
    </row>
    <row r="9520" spans="3:4" x14ac:dyDescent="0.25">
      <c r="C9520" s="34"/>
      <c r="D9520" s="10"/>
    </row>
    <row r="9521" spans="3:4" x14ac:dyDescent="0.25">
      <c r="C9521" s="34"/>
      <c r="D9521" s="10"/>
    </row>
    <row r="9522" spans="3:4" x14ac:dyDescent="0.25">
      <c r="C9522" s="34"/>
      <c r="D9522" s="10"/>
    </row>
    <row r="9523" spans="3:4" x14ac:dyDescent="0.25">
      <c r="C9523" s="34"/>
      <c r="D9523" s="10"/>
    </row>
    <row r="9524" spans="3:4" x14ac:dyDescent="0.25">
      <c r="C9524" s="34"/>
      <c r="D9524" s="10"/>
    </row>
    <row r="9525" spans="3:4" x14ac:dyDescent="0.25">
      <c r="C9525" s="34"/>
      <c r="D9525" s="10"/>
    </row>
    <row r="9526" spans="3:4" x14ac:dyDescent="0.25">
      <c r="C9526" s="34"/>
      <c r="D9526" s="10"/>
    </row>
    <row r="9527" spans="3:4" x14ac:dyDescent="0.25">
      <c r="C9527" s="34"/>
      <c r="D9527" s="10"/>
    </row>
    <row r="9528" spans="3:4" x14ac:dyDescent="0.25">
      <c r="C9528" s="34"/>
      <c r="D9528" s="10"/>
    </row>
    <row r="9529" spans="3:4" x14ac:dyDescent="0.25">
      <c r="C9529" s="34"/>
      <c r="D9529" s="10"/>
    </row>
    <row r="9530" spans="3:4" x14ac:dyDescent="0.25">
      <c r="C9530" s="34"/>
      <c r="D9530" s="10"/>
    </row>
    <row r="9531" spans="3:4" x14ac:dyDescent="0.25">
      <c r="C9531" s="34"/>
      <c r="D9531" s="10"/>
    </row>
    <row r="9532" spans="3:4" x14ac:dyDescent="0.25">
      <c r="C9532" s="34"/>
      <c r="D9532" s="10"/>
    </row>
    <row r="9533" spans="3:4" x14ac:dyDescent="0.25">
      <c r="C9533" s="34"/>
      <c r="D9533" s="10"/>
    </row>
    <row r="9534" spans="3:4" x14ac:dyDescent="0.25">
      <c r="C9534" s="34"/>
      <c r="D9534" s="10"/>
    </row>
    <row r="9535" spans="3:4" x14ac:dyDescent="0.25">
      <c r="C9535" s="34"/>
      <c r="D9535" s="10"/>
    </row>
    <row r="9536" spans="3:4" x14ac:dyDescent="0.25">
      <c r="C9536" s="34"/>
      <c r="D9536" s="10"/>
    </row>
    <row r="9537" spans="3:4" x14ac:dyDescent="0.25">
      <c r="C9537" s="34"/>
      <c r="D9537" s="10"/>
    </row>
    <row r="9538" spans="3:4" x14ac:dyDescent="0.25">
      <c r="C9538" s="34"/>
      <c r="D9538" s="10"/>
    </row>
    <row r="9539" spans="3:4" x14ac:dyDescent="0.25">
      <c r="C9539" s="34"/>
      <c r="D9539" s="10"/>
    </row>
    <row r="9540" spans="3:4" x14ac:dyDescent="0.25">
      <c r="C9540" s="34"/>
      <c r="D9540" s="10"/>
    </row>
    <row r="9541" spans="3:4" x14ac:dyDescent="0.25">
      <c r="C9541" s="34"/>
      <c r="D9541" s="10"/>
    </row>
    <row r="9542" spans="3:4" x14ac:dyDescent="0.25">
      <c r="C9542" s="34"/>
      <c r="D9542" s="10"/>
    </row>
    <row r="9543" spans="3:4" x14ac:dyDescent="0.25">
      <c r="C9543" s="34"/>
      <c r="D9543" s="10"/>
    </row>
    <row r="9544" spans="3:4" x14ac:dyDescent="0.25">
      <c r="C9544" s="34"/>
      <c r="D9544" s="10"/>
    </row>
    <row r="9545" spans="3:4" x14ac:dyDescent="0.25">
      <c r="C9545" s="34"/>
      <c r="D9545" s="10"/>
    </row>
    <row r="9546" spans="3:4" x14ac:dyDescent="0.25">
      <c r="C9546" s="34"/>
      <c r="D9546" s="10"/>
    </row>
    <row r="9547" spans="3:4" x14ac:dyDescent="0.25">
      <c r="C9547" s="34"/>
      <c r="D9547" s="10"/>
    </row>
    <row r="9548" spans="3:4" x14ac:dyDescent="0.25">
      <c r="C9548" s="34"/>
      <c r="D9548" s="10"/>
    </row>
    <row r="9549" spans="3:4" x14ac:dyDescent="0.25">
      <c r="C9549" s="34"/>
      <c r="D9549" s="10"/>
    </row>
    <row r="9550" spans="3:4" x14ac:dyDescent="0.25">
      <c r="C9550" s="34"/>
      <c r="D9550" s="10"/>
    </row>
    <row r="9551" spans="3:4" x14ac:dyDescent="0.25">
      <c r="C9551" s="34"/>
      <c r="D9551" s="10"/>
    </row>
    <row r="9552" spans="3:4" x14ac:dyDescent="0.25">
      <c r="C9552" s="34"/>
      <c r="D9552" s="10"/>
    </row>
    <row r="9553" spans="3:4" x14ac:dyDescent="0.25">
      <c r="C9553" s="34"/>
      <c r="D9553" s="10"/>
    </row>
    <row r="9554" spans="3:4" x14ac:dyDescent="0.25">
      <c r="C9554" s="34"/>
      <c r="D9554" s="10"/>
    </row>
    <row r="9555" spans="3:4" x14ac:dyDescent="0.25">
      <c r="C9555" s="34"/>
      <c r="D9555" s="10"/>
    </row>
    <row r="9556" spans="3:4" x14ac:dyDescent="0.25">
      <c r="C9556" s="34"/>
      <c r="D9556" s="10"/>
    </row>
    <row r="9557" spans="3:4" x14ac:dyDescent="0.25">
      <c r="C9557" s="34"/>
      <c r="D9557" s="10"/>
    </row>
    <row r="9558" spans="3:4" x14ac:dyDescent="0.25">
      <c r="C9558" s="34"/>
      <c r="D9558" s="10"/>
    </row>
    <row r="9559" spans="3:4" x14ac:dyDescent="0.25">
      <c r="C9559" s="34"/>
      <c r="D9559" s="10"/>
    </row>
    <row r="9560" spans="3:4" x14ac:dyDescent="0.25">
      <c r="C9560" s="34"/>
      <c r="D9560" s="10"/>
    </row>
    <row r="9561" spans="3:4" x14ac:dyDescent="0.25">
      <c r="C9561" s="34"/>
      <c r="D9561" s="10"/>
    </row>
    <row r="9562" spans="3:4" x14ac:dyDescent="0.25">
      <c r="C9562" s="34"/>
      <c r="D9562" s="10"/>
    </row>
    <row r="9563" spans="3:4" x14ac:dyDescent="0.25">
      <c r="C9563" s="34"/>
      <c r="D9563" s="10"/>
    </row>
    <row r="9564" spans="3:4" x14ac:dyDescent="0.25">
      <c r="C9564" s="34"/>
      <c r="D9564" s="10"/>
    </row>
    <row r="9565" spans="3:4" x14ac:dyDescent="0.25">
      <c r="C9565" s="34"/>
      <c r="D9565" s="10"/>
    </row>
    <row r="9566" spans="3:4" x14ac:dyDescent="0.25">
      <c r="C9566" s="34"/>
      <c r="D9566" s="10"/>
    </row>
    <row r="9567" spans="3:4" x14ac:dyDescent="0.25">
      <c r="C9567" s="34"/>
      <c r="D9567" s="10"/>
    </row>
    <row r="9568" spans="3:4" x14ac:dyDescent="0.25">
      <c r="C9568" s="34"/>
      <c r="D9568" s="10"/>
    </row>
    <row r="9569" spans="3:4" x14ac:dyDescent="0.25">
      <c r="C9569" s="34"/>
      <c r="D9569" s="10"/>
    </row>
    <row r="9570" spans="3:4" x14ac:dyDescent="0.25">
      <c r="C9570" s="34"/>
      <c r="D9570" s="10"/>
    </row>
    <row r="9571" spans="3:4" x14ac:dyDescent="0.25">
      <c r="C9571" s="34"/>
      <c r="D9571" s="10"/>
    </row>
    <row r="9572" spans="3:4" x14ac:dyDescent="0.25">
      <c r="C9572" s="34"/>
      <c r="D9572" s="10"/>
    </row>
    <row r="9573" spans="3:4" x14ac:dyDescent="0.25">
      <c r="C9573" s="34"/>
      <c r="D9573" s="10"/>
    </row>
    <row r="9574" spans="3:4" x14ac:dyDescent="0.25">
      <c r="C9574" s="34"/>
      <c r="D9574" s="10"/>
    </row>
    <row r="9575" spans="3:4" x14ac:dyDescent="0.25">
      <c r="C9575" s="34"/>
      <c r="D9575" s="10"/>
    </row>
    <row r="9576" spans="3:4" x14ac:dyDescent="0.25">
      <c r="C9576" s="34"/>
      <c r="D9576" s="10"/>
    </row>
    <row r="9577" spans="3:4" x14ac:dyDescent="0.25">
      <c r="C9577" s="34"/>
      <c r="D9577" s="10"/>
    </row>
    <row r="9578" spans="3:4" x14ac:dyDescent="0.25">
      <c r="C9578" s="34"/>
      <c r="D9578" s="10"/>
    </row>
    <row r="9579" spans="3:4" x14ac:dyDescent="0.25">
      <c r="C9579" s="34"/>
      <c r="D9579" s="10"/>
    </row>
    <row r="9580" spans="3:4" x14ac:dyDescent="0.25">
      <c r="C9580" s="34"/>
      <c r="D9580" s="10"/>
    </row>
    <row r="9581" spans="3:4" x14ac:dyDescent="0.25">
      <c r="C9581" s="34"/>
      <c r="D9581" s="10"/>
    </row>
    <row r="9582" spans="3:4" x14ac:dyDescent="0.25">
      <c r="C9582" s="34"/>
      <c r="D9582" s="10"/>
    </row>
    <row r="9583" spans="3:4" x14ac:dyDescent="0.25">
      <c r="C9583" s="34"/>
      <c r="D9583" s="10"/>
    </row>
    <row r="9584" spans="3:4" x14ac:dyDescent="0.25">
      <c r="C9584" s="34"/>
      <c r="D9584" s="10"/>
    </row>
    <row r="9585" spans="3:4" x14ac:dyDescent="0.25">
      <c r="C9585" s="34"/>
      <c r="D9585" s="10"/>
    </row>
    <row r="9586" spans="3:4" x14ac:dyDescent="0.25">
      <c r="C9586" s="34"/>
      <c r="D9586" s="10"/>
    </row>
    <row r="9587" spans="3:4" x14ac:dyDescent="0.25">
      <c r="C9587" s="34"/>
      <c r="D9587" s="10"/>
    </row>
    <row r="9588" spans="3:4" x14ac:dyDescent="0.25">
      <c r="C9588" s="34"/>
      <c r="D9588" s="10"/>
    </row>
    <row r="9589" spans="3:4" x14ac:dyDescent="0.25">
      <c r="C9589" s="34"/>
      <c r="D9589" s="10"/>
    </row>
    <row r="9590" spans="3:4" x14ac:dyDescent="0.25">
      <c r="C9590" s="34"/>
      <c r="D9590" s="10"/>
    </row>
    <row r="9591" spans="3:4" x14ac:dyDescent="0.25">
      <c r="C9591" s="34"/>
      <c r="D9591" s="10"/>
    </row>
    <row r="9592" spans="3:4" x14ac:dyDescent="0.25">
      <c r="C9592" s="34"/>
      <c r="D9592" s="10"/>
    </row>
    <row r="9593" spans="3:4" x14ac:dyDescent="0.25">
      <c r="C9593" s="34"/>
      <c r="D9593" s="10"/>
    </row>
    <row r="9594" spans="3:4" x14ac:dyDescent="0.25">
      <c r="C9594" s="34"/>
      <c r="D9594" s="10"/>
    </row>
    <row r="9595" spans="3:4" x14ac:dyDescent="0.25">
      <c r="C9595" s="34"/>
      <c r="D9595" s="10"/>
    </row>
    <row r="9596" spans="3:4" x14ac:dyDescent="0.25">
      <c r="C9596" s="34"/>
      <c r="D9596" s="10"/>
    </row>
    <row r="9597" spans="3:4" x14ac:dyDescent="0.25">
      <c r="C9597" s="34"/>
      <c r="D9597" s="10"/>
    </row>
    <row r="9598" spans="3:4" x14ac:dyDescent="0.25">
      <c r="C9598" s="34"/>
      <c r="D9598" s="10"/>
    </row>
    <row r="9599" spans="3:4" x14ac:dyDescent="0.25">
      <c r="C9599" s="34"/>
      <c r="D9599" s="10"/>
    </row>
    <row r="9600" spans="3:4" x14ac:dyDescent="0.25">
      <c r="C9600" s="34"/>
      <c r="D9600" s="10"/>
    </row>
    <row r="9601" spans="3:4" x14ac:dyDescent="0.25">
      <c r="C9601" s="34"/>
      <c r="D9601" s="10"/>
    </row>
    <row r="9602" spans="3:4" x14ac:dyDescent="0.25">
      <c r="C9602" s="34"/>
      <c r="D9602" s="10"/>
    </row>
    <row r="9603" spans="3:4" x14ac:dyDescent="0.25">
      <c r="C9603" s="34"/>
      <c r="D9603" s="10"/>
    </row>
    <row r="9604" spans="3:4" x14ac:dyDescent="0.25">
      <c r="C9604" s="34"/>
      <c r="D9604" s="10"/>
    </row>
    <row r="9605" spans="3:4" x14ac:dyDescent="0.25">
      <c r="C9605" s="34"/>
      <c r="D9605" s="10"/>
    </row>
    <row r="9606" spans="3:4" x14ac:dyDescent="0.25">
      <c r="C9606" s="34"/>
      <c r="D9606" s="10"/>
    </row>
    <row r="9607" spans="3:4" x14ac:dyDescent="0.25">
      <c r="C9607" s="34"/>
      <c r="D9607" s="10"/>
    </row>
    <row r="9608" spans="3:4" x14ac:dyDescent="0.25">
      <c r="C9608" s="34"/>
      <c r="D9608" s="10"/>
    </row>
    <row r="9609" spans="3:4" x14ac:dyDescent="0.25">
      <c r="C9609" s="34"/>
      <c r="D9609" s="10"/>
    </row>
    <row r="9610" spans="3:4" x14ac:dyDescent="0.25">
      <c r="C9610" s="34"/>
      <c r="D9610" s="10"/>
    </row>
    <row r="9611" spans="3:4" x14ac:dyDescent="0.25">
      <c r="C9611" s="34"/>
      <c r="D9611" s="10"/>
    </row>
    <row r="9612" spans="3:4" x14ac:dyDescent="0.25">
      <c r="C9612" s="34"/>
      <c r="D9612" s="10"/>
    </row>
    <row r="9613" spans="3:4" x14ac:dyDescent="0.25">
      <c r="C9613" s="34"/>
      <c r="D9613" s="10"/>
    </row>
    <row r="9614" spans="3:4" x14ac:dyDescent="0.25">
      <c r="C9614" s="34"/>
      <c r="D9614" s="10"/>
    </row>
    <row r="9615" spans="3:4" x14ac:dyDescent="0.25">
      <c r="C9615" s="34"/>
      <c r="D9615" s="10"/>
    </row>
    <row r="9616" spans="3:4" x14ac:dyDescent="0.25">
      <c r="C9616" s="34"/>
      <c r="D9616" s="10"/>
    </row>
    <row r="9617" spans="3:4" x14ac:dyDescent="0.25">
      <c r="C9617" s="34"/>
      <c r="D9617" s="10"/>
    </row>
    <row r="9618" spans="3:4" x14ac:dyDescent="0.25">
      <c r="C9618" s="34"/>
      <c r="D9618" s="10"/>
    </row>
    <row r="9619" spans="3:4" x14ac:dyDescent="0.25">
      <c r="C9619" s="34"/>
      <c r="D9619" s="10"/>
    </row>
    <row r="9620" spans="3:4" x14ac:dyDescent="0.25">
      <c r="C9620" s="34"/>
      <c r="D9620" s="10"/>
    </row>
    <row r="9621" spans="3:4" x14ac:dyDescent="0.25">
      <c r="C9621" s="34"/>
      <c r="D9621" s="10"/>
    </row>
    <row r="9622" spans="3:4" x14ac:dyDescent="0.25">
      <c r="C9622" s="34"/>
      <c r="D9622" s="10"/>
    </row>
    <row r="9623" spans="3:4" x14ac:dyDescent="0.25">
      <c r="C9623" s="34"/>
      <c r="D9623" s="10"/>
    </row>
    <row r="9624" spans="3:4" x14ac:dyDescent="0.25">
      <c r="C9624" s="34"/>
      <c r="D9624" s="10"/>
    </row>
    <row r="9625" spans="3:4" x14ac:dyDescent="0.25">
      <c r="C9625" s="34"/>
      <c r="D9625" s="10"/>
    </row>
    <row r="9626" spans="3:4" x14ac:dyDescent="0.25">
      <c r="C9626" s="34"/>
      <c r="D9626" s="10"/>
    </row>
    <row r="9627" spans="3:4" x14ac:dyDescent="0.25">
      <c r="C9627" s="34"/>
      <c r="D9627" s="10"/>
    </row>
    <row r="9628" spans="3:4" x14ac:dyDescent="0.25">
      <c r="C9628" s="34"/>
      <c r="D9628" s="10"/>
    </row>
    <row r="9629" spans="3:4" x14ac:dyDescent="0.25">
      <c r="C9629" s="34"/>
      <c r="D9629" s="10"/>
    </row>
    <row r="9630" spans="3:4" x14ac:dyDescent="0.25">
      <c r="C9630" s="34"/>
      <c r="D9630" s="10"/>
    </row>
    <row r="9631" spans="3:4" x14ac:dyDescent="0.25">
      <c r="C9631" s="34"/>
      <c r="D9631" s="10"/>
    </row>
    <row r="9632" spans="3:4" x14ac:dyDescent="0.25">
      <c r="C9632" s="34"/>
      <c r="D9632" s="10"/>
    </row>
    <row r="9633" spans="3:4" x14ac:dyDescent="0.25">
      <c r="C9633" s="34"/>
      <c r="D9633" s="10"/>
    </row>
    <row r="9634" spans="3:4" x14ac:dyDescent="0.25">
      <c r="C9634" s="34"/>
      <c r="D9634" s="10"/>
    </row>
    <row r="9635" spans="3:4" x14ac:dyDescent="0.25">
      <c r="C9635" s="34"/>
      <c r="D9635" s="10"/>
    </row>
    <row r="9636" spans="3:4" x14ac:dyDescent="0.25">
      <c r="C9636" s="34"/>
      <c r="D9636" s="10"/>
    </row>
    <row r="9637" spans="3:4" x14ac:dyDescent="0.25">
      <c r="C9637" s="34"/>
      <c r="D9637" s="10"/>
    </row>
    <row r="9638" spans="3:4" x14ac:dyDescent="0.25">
      <c r="C9638" s="34"/>
      <c r="D9638" s="10"/>
    </row>
    <row r="9639" spans="3:4" x14ac:dyDescent="0.25">
      <c r="C9639" s="34"/>
      <c r="D9639" s="10"/>
    </row>
    <row r="9640" spans="3:4" x14ac:dyDescent="0.25">
      <c r="C9640" s="34"/>
      <c r="D9640" s="10"/>
    </row>
    <row r="9641" spans="3:4" x14ac:dyDescent="0.25">
      <c r="C9641" s="34"/>
      <c r="D9641" s="10"/>
    </row>
    <row r="9642" spans="3:4" x14ac:dyDescent="0.25">
      <c r="C9642" s="34"/>
      <c r="D9642" s="10"/>
    </row>
    <row r="9643" spans="3:4" x14ac:dyDescent="0.25">
      <c r="C9643" s="34"/>
      <c r="D9643" s="10"/>
    </row>
    <row r="9644" spans="3:4" x14ac:dyDescent="0.25">
      <c r="C9644" s="34"/>
      <c r="D9644" s="10"/>
    </row>
    <row r="9645" spans="3:4" x14ac:dyDescent="0.25">
      <c r="C9645" s="34"/>
      <c r="D9645" s="10"/>
    </row>
    <row r="9646" spans="3:4" x14ac:dyDescent="0.25">
      <c r="C9646" s="34"/>
      <c r="D9646" s="10"/>
    </row>
    <row r="9647" spans="3:4" x14ac:dyDescent="0.25">
      <c r="C9647" s="34"/>
      <c r="D9647" s="10"/>
    </row>
    <row r="9648" spans="3:4" x14ac:dyDescent="0.25">
      <c r="C9648" s="34"/>
      <c r="D9648" s="10"/>
    </row>
    <row r="9649" spans="3:4" x14ac:dyDescent="0.25">
      <c r="C9649" s="34"/>
      <c r="D9649" s="10"/>
    </row>
    <row r="9650" spans="3:4" x14ac:dyDescent="0.25">
      <c r="C9650" s="34"/>
      <c r="D9650" s="10"/>
    </row>
    <row r="9651" spans="3:4" x14ac:dyDescent="0.25">
      <c r="C9651" s="34"/>
      <c r="D9651" s="10"/>
    </row>
    <row r="9652" spans="3:4" x14ac:dyDescent="0.25">
      <c r="C9652" s="34"/>
      <c r="D9652" s="10"/>
    </row>
    <row r="9653" spans="3:4" x14ac:dyDescent="0.25">
      <c r="C9653" s="34"/>
      <c r="D9653" s="10"/>
    </row>
    <row r="9654" spans="3:4" x14ac:dyDescent="0.25">
      <c r="C9654" s="34"/>
      <c r="D9654" s="10"/>
    </row>
    <row r="9655" spans="3:4" x14ac:dyDescent="0.25">
      <c r="C9655" s="34"/>
      <c r="D9655" s="10"/>
    </row>
    <row r="9656" spans="3:4" x14ac:dyDescent="0.25">
      <c r="C9656" s="34"/>
      <c r="D9656" s="10"/>
    </row>
    <row r="9657" spans="3:4" x14ac:dyDescent="0.25">
      <c r="C9657" s="34"/>
      <c r="D9657" s="10"/>
    </row>
    <row r="9658" spans="3:4" x14ac:dyDescent="0.25">
      <c r="C9658" s="34"/>
      <c r="D9658" s="10"/>
    </row>
    <row r="9659" spans="3:4" x14ac:dyDescent="0.25">
      <c r="C9659" s="34"/>
      <c r="D9659" s="10"/>
    </row>
    <row r="9660" spans="3:4" x14ac:dyDescent="0.25">
      <c r="C9660" s="34"/>
      <c r="D9660" s="10"/>
    </row>
    <row r="9661" spans="3:4" x14ac:dyDescent="0.25">
      <c r="C9661" s="34"/>
      <c r="D9661" s="10"/>
    </row>
    <row r="9662" spans="3:4" x14ac:dyDescent="0.25">
      <c r="C9662" s="34"/>
      <c r="D9662" s="10"/>
    </row>
    <row r="9663" spans="3:4" x14ac:dyDescent="0.25">
      <c r="C9663" s="34"/>
      <c r="D9663" s="10"/>
    </row>
    <row r="9664" spans="3:4" x14ac:dyDescent="0.25">
      <c r="C9664" s="34"/>
      <c r="D9664" s="10"/>
    </row>
    <row r="9665" spans="3:4" x14ac:dyDescent="0.25">
      <c r="C9665" s="34"/>
      <c r="D9665" s="10"/>
    </row>
    <row r="9666" spans="3:4" x14ac:dyDescent="0.25">
      <c r="C9666" s="34"/>
      <c r="D9666" s="10"/>
    </row>
    <row r="9667" spans="3:4" x14ac:dyDescent="0.25">
      <c r="C9667" s="34"/>
      <c r="D9667" s="10"/>
    </row>
    <row r="9668" spans="3:4" x14ac:dyDescent="0.25">
      <c r="C9668" s="34"/>
      <c r="D9668" s="10"/>
    </row>
    <row r="9669" spans="3:4" x14ac:dyDescent="0.25">
      <c r="C9669" s="34"/>
      <c r="D9669" s="10"/>
    </row>
    <row r="9670" spans="3:4" x14ac:dyDescent="0.25">
      <c r="C9670" s="34"/>
      <c r="D9670" s="10"/>
    </row>
    <row r="9671" spans="3:4" x14ac:dyDescent="0.25">
      <c r="C9671" s="34"/>
      <c r="D9671" s="10"/>
    </row>
    <row r="9672" spans="3:4" x14ac:dyDescent="0.25">
      <c r="C9672" s="34"/>
      <c r="D9672" s="10"/>
    </row>
    <row r="9673" spans="3:4" x14ac:dyDescent="0.25">
      <c r="C9673" s="34"/>
      <c r="D9673" s="10"/>
    </row>
    <row r="9674" spans="3:4" x14ac:dyDescent="0.25">
      <c r="C9674" s="34"/>
      <c r="D9674" s="10"/>
    </row>
    <row r="9675" spans="3:4" x14ac:dyDescent="0.25">
      <c r="C9675" s="34"/>
      <c r="D9675" s="10"/>
    </row>
    <row r="9676" spans="3:4" x14ac:dyDescent="0.25">
      <c r="C9676" s="34"/>
      <c r="D9676" s="10"/>
    </row>
    <row r="9677" spans="3:4" x14ac:dyDescent="0.25">
      <c r="C9677" s="34"/>
      <c r="D9677" s="10"/>
    </row>
    <row r="9678" spans="3:4" x14ac:dyDescent="0.25">
      <c r="C9678" s="34"/>
      <c r="D9678" s="10"/>
    </row>
    <row r="9679" spans="3:4" x14ac:dyDescent="0.25">
      <c r="C9679" s="34"/>
      <c r="D9679" s="10"/>
    </row>
    <row r="9680" spans="3:4" x14ac:dyDescent="0.25">
      <c r="C9680" s="34"/>
      <c r="D9680" s="10"/>
    </row>
    <row r="9681" spans="3:4" x14ac:dyDescent="0.25">
      <c r="C9681" s="34"/>
      <c r="D9681" s="10"/>
    </row>
    <row r="9682" spans="3:4" x14ac:dyDescent="0.25">
      <c r="C9682" s="34"/>
      <c r="D9682" s="10"/>
    </row>
    <row r="9683" spans="3:4" x14ac:dyDescent="0.25">
      <c r="C9683" s="34"/>
      <c r="D9683" s="10"/>
    </row>
    <row r="9684" spans="3:4" x14ac:dyDescent="0.25">
      <c r="C9684" s="34"/>
      <c r="D9684" s="10"/>
    </row>
    <row r="9685" spans="3:4" x14ac:dyDescent="0.25">
      <c r="C9685" s="34"/>
      <c r="D9685" s="10"/>
    </row>
    <row r="9686" spans="3:4" x14ac:dyDescent="0.25">
      <c r="C9686" s="34"/>
      <c r="D9686" s="10"/>
    </row>
    <row r="9687" spans="3:4" x14ac:dyDescent="0.25">
      <c r="C9687" s="34"/>
      <c r="D9687" s="10"/>
    </row>
    <row r="9688" spans="3:4" x14ac:dyDescent="0.25">
      <c r="C9688" s="34"/>
      <c r="D9688" s="10"/>
    </row>
    <row r="9689" spans="3:4" x14ac:dyDescent="0.25">
      <c r="C9689" s="34"/>
      <c r="D9689" s="10"/>
    </row>
    <row r="9690" spans="3:4" x14ac:dyDescent="0.25">
      <c r="C9690" s="34"/>
      <c r="D9690" s="10"/>
    </row>
    <row r="9691" spans="3:4" x14ac:dyDescent="0.25">
      <c r="C9691" s="34"/>
      <c r="D9691" s="10"/>
    </row>
    <row r="9692" spans="3:4" x14ac:dyDescent="0.25">
      <c r="C9692" s="34"/>
      <c r="D9692" s="10"/>
    </row>
    <row r="9693" spans="3:4" x14ac:dyDescent="0.25">
      <c r="C9693" s="34"/>
      <c r="D9693" s="10"/>
    </row>
    <row r="9694" spans="3:4" x14ac:dyDescent="0.25">
      <c r="C9694" s="34"/>
      <c r="D9694" s="10"/>
    </row>
    <row r="9695" spans="3:4" x14ac:dyDescent="0.25">
      <c r="C9695" s="34"/>
      <c r="D9695" s="10"/>
    </row>
    <row r="9696" spans="3:4" x14ac:dyDescent="0.25">
      <c r="C9696" s="34"/>
      <c r="D9696" s="10"/>
    </row>
    <row r="9697" spans="3:4" x14ac:dyDescent="0.25">
      <c r="C9697" s="34"/>
      <c r="D9697" s="10"/>
    </row>
    <row r="9698" spans="3:4" x14ac:dyDescent="0.25">
      <c r="C9698" s="34"/>
      <c r="D9698" s="10"/>
    </row>
    <row r="9699" spans="3:4" x14ac:dyDescent="0.25">
      <c r="C9699" s="34"/>
      <c r="D9699" s="10"/>
    </row>
    <row r="9700" spans="3:4" x14ac:dyDescent="0.25">
      <c r="C9700" s="34"/>
      <c r="D9700" s="10"/>
    </row>
    <row r="9701" spans="3:4" x14ac:dyDescent="0.25">
      <c r="C9701" s="34"/>
      <c r="D9701" s="10"/>
    </row>
    <row r="9702" spans="3:4" x14ac:dyDescent="0.25">
      <c r="C9702" s="34"/>
      <c r="D9702" s="10"/>
    </row>
    <row r="9703" spans="3:4" x14ac:dyDescent="0.25">
      <c r="C9703" s="34"/>
      <c r="D9703" s="10"/>
    </row>
    <row r="9704" spans="3:4" x14ac:dyDescent="0.25">
      <c r="C9704" s="34"/>
      <c r="D9704" s="10"/>
    </row>
    <row r="9705" spans="3:4" x14ac:dyDescent="0.25">
      <c r="C9705" s="34"/>
      <c r="D9705" s="10"/>
    </row>
    <row r="9706" spans="3:4" x14ac:dyDescent="0.25">
      <c r="C9706" s="34"/>
      <c r="D9706" s="10"/>
    </row>
    <row r="9707" spans="3:4" x14ac:dyDescent="0.25">
      <c r="C9707" s="34"/>
      <c r="D9707" s="10"/>
    </row>
    <row r="9708" spans="3:4" x14ac:dyDescent="0.25">
      <c r="C9708" s="34"/>
      <c r="D9708" s="10"/>
    </row>
    <row r="9709" spans="3:4" x14ac:dyDescent="0.25">
      <c r="C9709" s="34"/>
      <c r="D9709" s="10"/>
    </row>
    <row r="9710" spans="3:4" x14ac:dyDescent="0.25">
      <c r="C9710" s="34"/>
      <c r="D9710" s="10"/>
    </row>
    <row r="9711" spans="3:4" x14ac:dyDescent="0.25">
      <c r="C9711" s="34"/>
      <c r="D9711" s="10"/>
    </row>
    <row r="9712" spans="3:4" x14ac:dyDescent="0.25">
      <c r="C9712" s="34"/>
      <c r="D9712" s="10"/>
    </row>
    <row r="9713" spans="3:4" x14ac:dyDescent="0.25">
      <c r="C9713" s="34"/>
      <c r="D9713" s="10"/>
    </row>
    <row r="9714" spans="3:4" x14ac:dyDescent="0.25">
      <c r="C9714" s="34"/>
      <c r="D9714" s="10"/>
    </row>
    <row r="9715" spans="3:4" x14ac:dyDescent="0.25">
      <c r="C9715" s="34"/>
      <c r="D9715" s="10"/>
    </row>
    <row r="9716" spans="3:4" x14ac:dyDescent="0.25">
      <c r="C9716" s="34"/>
      <c r="D9716" s="10"/>
    </row>
    <row r="9717" spans="3:4" x14ac:dyDescent="0.25">
      <c r="C9717" s="34"/>
      <c r="D9717" s="10"/>
    </row>
    <row r="9718" spans="3:4" x14ac:dyDescent="0.25">
      <c r="C9718" s="34"/>
      <c r="D9718" s="10"/>
    </row>
    <row r="9719" spans="3:4" x14ac:dyDescent="0.25">
      <c r="C9719" s="34"/>
      <c r="D9719" s="10"/>
    </row>
    <row r="9720" spans="3:4" x14ac:dyDescent="0.25">
      <c r="C9720" s="34"/>
      <c r="D9720" s="10"/>
    </row>
    <row r="9721" spans="3:4" x14ac:dyDescent="0.25">
      <c r="C9721" s="34"/>
      <c r="D9721" s="10"/>
    </row>
    <row r="9722" spans="3:4" x14ac:dyDescent="0.25">
      <c r="C9722" s="34"/>
      <c r="D9722" s="10"/>
    </row>
    <row r="9723" spans="3:4" x14ac:dyDescent="0.25">
      <c r="C9723" s="34"/>
      <c r="D9723" s="10"/>
    </row>
    <row r="9724" spans="3:4" x14ac:dyDescent="0.25">
      <c r="C9724" s="34"/>
      <c r="D9724" s="10"/>
    </row>
    <row r="9725" spans="3:4" x14ac:dyDescent="0.25">
      <c r="C9725" s="34"/>
      <c r="D9725" s="10"/>
    </row>
    <row r="9726" spans="3:4" x14ac:dyDescent="0.25">
      <c r="C9726" s="34"/>
      <c r="D9726" s="10"/>
    </row>
    <row r="9727" spans="3:4" x14ac:dyDescent="0.25">
      <c r="C9727" s="34"/>
      <c r="D9727" s="10"/>
    </row>
    <row r="9728" spans="3:4" x14ac:dyDescent="0.25">
      <c r="C9728" s="34"/>
      <c r="D9728" s="10"/>
    </row>
    <row r="9729" spans="3:4" x14ac:dyDescent="0.25">
      <c r="C9729" s="34"/>
      <c r="D9729" s="10"/>
    </row>
    <row r="9730" spans="3:4" x14ac:dyDescent="0.25">
      <c r="C9730" s="34"/>
      <c r="D9730" s="10"/>
    </row>
    <row r="9731" spans="3:4" x14ac:dyDescent="0.25">
      <c r="C9731" s="34"/>
      <c r="D9731" s="10"/>
    </row>
    <row r="9732" spans="3:4" x14ac:dyDescent="0.25">
      <c r="C9732" s="34"/>
      <c r="D9732" s="10"/>
    </row>
    <row r="9733" spans="3:4" x14ac:dyDescent="0.25">
      <c r="C9733" s="34"/>
      <c r="D9733" s="10"/>
    </row>
    <row r="9734" spans="3:4" x14ac:dyDescent="0.25">
      <c r="C9734" s="34"/>
      <c r="D9734" s="10"/>
    </row>
    <row r="9735" spans="3:4" x14ac:dyDescent="0.25">
      <c r="C9735" s="34"/>
      <c r="D9735" s="10"/>
    </row>
    <row r="9736" spans="3:4" x14ac:dyDescent="0.25">
      <c r="C9736" s="34"/>
      <c r="D9736" s="10"/>
    </row>
    <row r="9737" spans="3:4" x14ac:dyDescent="0.25">
      <c r="C9737" s="34"/>
      <c r="D9737" s="10"/>
    </row>
    <row r="9738" spans="3:4" x14ac:dyDescent="0.25">
      <c r="C9738" s="34"/>
      <c r="D9738" s="10"/>
    </row>
    <row r="9739" spans="3:4" x14ac:dyDescent="0.25">
      <c r="C9739" s="34"/>
      <c r="D9739" s="10"/>
    </row>
    <row r="9740" spans="3:4" x14ac:dyDescent="0.25">
      <c r="C9740" s="34"/>
      <c r="D9740" s="10"/>
    </row>
    <row r="9741" spans="3:4" x14ac:dyDescent="0.25">
      <c r="C9741" s="34"/>
      <c r="D9741" s="10"/>
    </row>
    <row r="9742" spans="3:4" x14ac:dyDescent="0.25">
      <c r="C9742" s="34"/>
      <c r="D9742" s="10"/>
    </row>
    <row r="9743" spans="3:4" x14ac:dyDescent="0.25">
      <c r="C9743" s="34"/>
      <c r="D9743" s="10"/>
    </row>
    <row r="9744" spans="3:4" x14ac:dyDescent="0.25">
      <c r="C9744" s="34"/>
      <c r="D9744" s="10"/>
    </row>
    <row r="9745" spans="3:4" x14ac:dyDescent="0.25">
      <c r="C9745" s="34"/>
      <c r="D9745" s="10"/>
    </row>
    <row r="9746" spans="3:4" x14ac:dyDescent="0.25">
      <c r="C9746" s="34"/>
      <c r="D9746" s="10"/>
    </row>
    <row r="9747" spans="3:4" x14ac:dyDescent="0.25">
      <c r="C9747" s="34"/>
      <c r="D9747" s="10"/>
    </row>
    <row r="9748" spans="3:4" x14ac:dyDescent="0.25">
      <c r="C9748" s="34"/>
      <c r="D9748" s="10"/>
    </row>
    <row r="9749" spans="3:4" x14ac:dyDescent="0.25">
      <c r="C9749" s="34"/>
      <c r="D9749" s="10"/>
    </row>
    <row r="9750" spans="3:4" x14ac:dyDescent="0.25">
      <c r="C9750" s="34"/>
      <c r="D9750" s="10"/>
    </row>
    <row r="9751" spans="3:4" x14ac:dyDescent="0.25">
      <c r="C9751" s="34"/>
      <c r="D9751" s="10"/>
    </row>
    <row r="9752" spans="3:4" x14ac:dyDescent="0.25">
      <c r="C9752" s="34"/>
      <c r="D9752" s="10"/>
    </row>
    <row r="9753" spans="3:4" x14ac:dyDescent="0.25">
      <c r="C9753" s="34"/>
      <c r="D9753" s="10"/>
    </row>
    <row r="9754" spans="3:4" x14ac:dyDescent="0.25">
      <c r="C9754" s="34"/>
      <c r="D9754" s="10"/>
    </row>
    <row r="9755" spans="3:4" x14ac:dyDescent="0.25">
      <c r="C9755" s="34"/>
      <c r="D9755" s="10"/>
    </row>
    <row r="9756" spans="3:4" x14ac:dyDescent="0.25">
      <c r="C9756" s="34"/>
      <c r="D9756" s="10"/>
    </row>
    <row r="9757" spans="3:4" x14ac:dyDescent="0.25">
      <c r="C9757" s="34"/>
      <c r="D9757" s="10"/>
    </row>
    <row r="9758" spans="3:4" x14ac:dyDescent="0.25">
      <c r="C9758" s="34"/>
      <c r="D9758" s="10"/>
    </row>
    <row r="9759" spans="3:4" x14ac:dyDescent="0.25">
      <c r="C9759" s="34"/>
      <c r="D9759" s="10"/>
    </row>
    <row r="9760" spans="3:4" x14ac:dyDescent="0.25">
      <c r="C9760" s="34"/>
      <c r="D9760" s="10"/>
    </row>
    <row r="9761" spans="3:4" x14ac:dyDescent="0.25">
      <c r="C9761" s="34"/>
      <c r="D9761" s="10"/>
    </row>
    <row r="9762" spans="3:4" x14ac:dyDescent="0.25">
      <c r="C9762" s="34"/>
      <c r="D9762" s="10"/>
    </row>
    <row r="9763" spans="3:4" x14ac:dyDescent="0.25">
      <c r="C9763" s="34"/>
      <c r="D9763" s="10"/>
    </row>
    <row r="9764" spans="3:4" x14ac:dyDescent="0.25">
      <c r="C9764" s="34"/>
      <c r="D9764" s="10"/>
    </row>
    <row r="9765" spans="3:4" x14ac:dyDescent="0.25">
      <c r="C9765" s="34"/>
      <c r="D9765" s="10"/>
    </row>
    <row r="9766" spans="3:4" x14ac:dyDescent="0.25">
      <c r="C9766" s="34"/>
      <c r="D9766" s="10"/>
    </row>
    <row r="9767" spans="3:4" x14ac:dyDescent="0.25">
      <c r="C9767" s="34"/>
      <c r="D9767" s="10"/>
    </row>
    <row r="9768" spans="3:4" x14ac:dyDescent="0.25">
      <c r="C9768" s="34"/>
      <c r="D9768" s="10"/>
    </row>
    <row r="9769" spans="3:4" x14ac:dyDescent="0.25">
      <c r="C9769" s="34"/>
      <c r="D9769" s="10"/>
    </row>
    <row r="9770" spans="3:4" x14ac:dyDescent="0.25">
      <c r="C9770" s="34"/>
      <c r="D9770" s="10"/>
    </row>
    <row r="9771" spans="3:4" x14ac:dyDescent="0.25">
      <c r="C9771" s="34"/>
      <c r="D9771" s="10"/>
    </row>
    <row r="9772" spans="3:4" x14ac:dyDescent="0.25">
      <c r="C9772" s="34"/>
      <c r="D9772" s="10"/>
    </row>
    <row r="9773" spans="3:4" x14ac:dyDescent="0.25">
      <c r="C9773" s="34"/>
      <c r="D9773" s="10"/>
    </row>
    <row r="9774" spans="3:4" x14ac:dyDescent="0.25">
      <c r="C9774" s="34"/>
      <c r="D9774" s="10"/>
    </row>
    <row r="9775" spans="3:4" x14ac:dyDescent="0.25">
      <c r="C9775" s="34"/>
      <c r="D9775" s="10"/>
    </row>
    <row r="9776" spans="3:4" x14ac:dyDescent="0.25">
      <c r="C9776" s="34"/>
      <c r="D9776" s="10"/>
    </row>
    <row r="9777" spans="3:4" x14ac:dyDescent="0.25">
      <c r="C9777" s="34"/>
      <c r="D9777" s="10"/>
    </row>
    <row r="9778" spans="3:4" x14ac:dyDescent="0.25">
      <c r="C9778" s="34"/>
      <c r="D9778" s="10"/>
    </row>
    <row r="9779" spans="3:4" x14ac:dyDescent="0.25">
      <c r="C9779" s="34"/>
      <c r="D9779" s="10"/>
    </row>
    <row r="9780" spans="3:4" x14ac:dyDescent="0.25">
      <c r="C9780" s="34"/>
      <c r="D9780" s="10"/>
    </row>
    <row r="9781" spans="3:4" x14ac:dyDescent="0.25">
      <c r="C9781" s="34"/>
      <c r="D9781" s="10"/>
    </row>
    <row r="9782" spans="3:4" x14ac:dyDescent="0.25">
      <c r="C9782" s="34"/>
      <c r="D9782" s="10"/>
    </row>
    <row r="9783" spans="3:4" x14ac:dyDescent="0.25">
      <c r="C9783" s="34"/>
      <c r="D9783" s="10"/>
    </row>
    <row r="9784" spans="3:4" x14ac:dyDescent="0.25">
      <c r="C9784" s="34"/>
      <c r="D9784" s="10"/>
    </row>
    <row r="9785" spans="3:4" x14ac:dyDescent="0.25">
      <c r="C9785" s="34"/>
      <c r="D9785" s="10"/>
    </row>
    <row r="9786" spans="3:4" x14ac:dyDescent="0.25">
      <c r="C9786" s="34"/>
      <c r="D9786" s="10"/>
    </row>
    <row r="9787" spans="3:4" x14ac:dyDescent="0.25">
      <c r="C9787" s="34"/>
      <c r="D9787" s="10"/>
    </row>
    <row r="9788" spans="3:4" x14ac:dyDescent="0.25">
      <c r="C9788" s="34"/>
      <c r="D9788" s="10"/>
    </row>
    <row r="9789" spans="3:4" x14ac:dyDescent="0.25">
      <c r="C9789" s="34"/>
      <c r="D9789" s="10"/>
    </row>
    <row r="9790" spans="3:4" x14ac:dyDescent="0.25">
      <c r="C9790" s="34"/>
      <c r="D9790" s="10"/>
    </row>
    <row r="9791" spans="3:4" x14ac:dyDescent="0.25">
      <c r="C9791" s="34"/>
      <c r="D9791" s="10"/>
    </row>
    <row r="9792" spans="3:4" x14ac:dyDescent="0.25">
      <c r="C9792" s="34"/>
      <c r="D9792" s="10"/>
    </row>
    <row r="9793" spans="3:4" x14ac:dyDescent="0.25">
      <c r="C9793" s="34"/>
      <c r="D9793" s="10"/>
    </row>
    <row r="9794" spans="3:4" x14ac:dyDescent="0.25">
      <c r="C9794" s="34"/>
      <c r="D9794" s="10"/>
    </row>
    <row r="9795" spans="3:4" x14ac:dyDescent="0.25">
      <c r="C9795" s="34"/>
      <c r="D9795" s="10"/>
    </row>
    <row r="9796" spans="3:4" x14ac:dyDescent="0.25">
      <c r="C9796" s="34"/>
      <c r="D9796" s="10"/>
    </row>
    <row r="9797" spans="3:4" x14ac:dyDescent="0.25">
      <c r="C9797" s="34"/>
      <c r="D9797" s="10"/>
    </row>
    <row r="9798" spans="3:4" x14ac:dyDescent="0.25">
      <c r="C9798" s="34"/>
      <c r="D9798" s="10"/>
    </row>
    <row r="9799" spans="3:4" x14ac:dyDescent="0.25">
      <c r="C9799" s="34"/>
      <c r="D9799" s="10"/>
    </row>
    <row r="9800" spans="3:4" x14ac:dyDescent="0.25">
      <c r="C9800" s="34"/>
      <c r="D9800" s="10"/>
    </row>
    <row r="9801" spans="3:4" x14ac:dyDescent="0.25">
      <c r="C9801" s="34"/>
      <c r="D9801" s="10"/>
    </row>
    <row r="9802" spans="3:4" x14ac:dyDescent="0.25">
      <c r="C9802" s="34"/>
      <c r="D9802" s="10"/>
    </row>
    <row r="9803" spans="3:4" x14ac:dyDescent="0.25">
      <c r="C9803" s="34"/>
      <c r="D9803" s="10"/>
    </row>
    <row r="9804" spans="3:4" x14ac:dyDescent="0.25">
      <c r="C9804" s="34"/>
      <c r="D9804" s="10"/>
    </row>
    <row r="9805" spans="3:4" x14ac:dyDescent="0.25">
      <c r="C9805" s="34"/>
      <c r="D9805" s="10"/>
    </row>
    <row r="9806" spans="3:4" x14ac:dyDescent="0.25">
      <c r="C9806" s="34"/>
      <c r="D9806" s="10"/>
    </row>
    <row r="9807" spans="3:4" x14ac:dyDescent="0.25">
      <c r="C9807" s="34"/>
      <c r="D9807" s="10"/>
    </row>
    <row r="9808" spans="3:4" x14ac:dyDescent="0.25">
      <c r="C9808" s="34"/>
      <c r="D9808" s="10"/>
    </row>
    <row r="9809" spans="3:4" x14ac:dyDescent="0.25">
      <c r="C9809" s="34"/>
      <c r="D9809" s="10"/>
    </row>
    <row r="9810" spans="3:4" x14ac:dyDescent="0.25">
      <c r="C9810" s="34"/>
      <c r="D9810" s="10"/>
    </row>
    <row r="9811" spans="3:4" x14ac:dyDescent="0.25">
      <c r="C9811" s="34"/>
      <c r="D9811" s="10"/>
    </row>
    <row r="9812" spans="3:4" x14ac:dyDescent="0.25">
      <c r="C9812" s="34"/>
      <c r="D9812" s="10"/>
    </row>
    <row r="9813" spans="3:4" x14ac:dyDescent="0.25">
      <c r="C9813" s="34"/>
      <c r="D9813" s="10"/>
    </row>
    <row r="9814" spans="3:4" x14ac:dyDescent="0.25">
      <c r="C9814" s="34"/>
      <c r="D9814" s="10"/>
    </row>
    <row r="9815" spans="3:4" x14ac:dyDescent="0.25">
      <c r="C9815" s="34"/>
      <c r="D9815" s="10"/>
    </row>
    <row r="9816" spans="3:4" x14ac:dyDescent="0.25">
      <c r="C9816" s="34"/>
      <c r="D9816" s="10"/>
    </row>
    <row r="9817" spans="3:4" x14ac:dyDescent="0.25">
      <c r="C9817" s="34"/>
      <c r="D9817" s="10"/>
    </row>
    <row r="9818" spans="3:4" x14ac:dyDescent="0.25">
      <c r="C9818" s="34"/>
      <c r="D9818" s="10"/>
    </row>
    <row r="9819" spans="3:4" x14ac:dyDescent="0.25">
      <c r="C9819" s="34"/>
      <c r="D9819" s="10"/>
    </row>
    <row r="9820" spans="3:4" x14ac:dyDescent="0.25">
      <c r="C9820" s="34"/>
      <c r="D9820" s="10"/>
    </row>
    <row r="9821" spans="3:4" x14ac:dyDescent="0.25">
      <c r="C9821" s="34"/>
      <c r="D9821" s="10"/>
    </row>
    <row r="9822" spans="3:4" x14ac:dyDescent="0.25">
      <c r="C9822" s="34"/>
      <c r="D9822" s="10"/>
    </row>
    <row r="9823" spans="3:4" x14ac:dyDescent="0.25">
      <c r="C9823" s="34"/>
      <c r="D9823" s="10"/>
    </row>
    <row r="9824" spans="3:4" x14ac:dyDescent="0.25">
      <c r="C9824" s="34"/>
      <c r="D9824" s="10"/>
    </row>
    <row r="9825" spans="3:4" x14ac:dyDescent="0.25">
      <c r="C9825" s="34"/>
      <c r="D9825" s="10"/>
    </row>
    <row r="9826" spans="3:4" x14ac:dyDescent="0.25">
      <c r="C9826" s="34"/>
      <c r="D9826" s="10"/>
    </row>
    <row r="9827" spans="3:4" x14ac:dyDescent="0.25">
      <c r="C9827" s="34"/>
      <c r="D9827" s="10"/>
    </row>
    <row r="9828" spans="3:4" x14ac:dyDescent="0.25">
      <c r="C9828" s="34"/>
      <c r="D9828" s="10"/>
    </row>
    <row r="9829" spans="3:4" x14ac:dyDescent="0.25">
      <c r="C9829" s="34"/>
      <c r="D9829" s="10"/>
    </row>
    <row r="9830" spans="3:4" x14ac:dyDescent="0.25">
      <c r="C9830" s="34"/>
      <c r="D9830" s="10"/>
    </row>
    <row r="9831" spans="3:4" x14ac:dyDescent="0.25">
      <c r="C9831" s="34"/>
      <c r="D9831" s="10"/>
    </row>
    <row r="9832" spans="3:4" x14ac:dyDescent="0.25">
      <c r="C9832" s="34"/>
      <c r="D9832" s="10"/>
    </row>
    <row r="9833" spans="3:4" x14ac:dyDescent="0.25">
      <c r="C9833" s="34"/>
      <c r="D9833" s="10"/>
    </row>
    <row r="9834" spans="3:4" x14ac:dyDescent="0.25">
      <c r="C9834" s="34"/>
      <c r="D9834" s="10"/>
    </row>
    <row r="9835" spans="3:4" x14ac:dyDescent="0.25">
      <c r="C9835" s="34"/>
      <c r="D9835" s="10"/>
    </row>
    <row r="9836" spans="3:4" x14ac:dyDescent="0.25">
      <c r="C9836" s="34"/>
      <c r="D9836" s="10"/>
    </row>
    <row r="9837" spans="3:4" x14ac:dyDescent="0.25">
      <c r="C9837" s="34"/>
      <c r="D9837" s="10"/>
    </row>
    <row r="9838" spans="3:4" x14ac:dyDescent="0.25">
      <c r="C9838" s="34"/>
      <c r="D9838" s="10"/>
    </row>
    <row r="9839" spans="3:4" x14ac:dyDescent="0.25">
      <c r="C9839" s="34"/>
      <c r="D9839" s="10"/>
    </row>
    <row r="9840" spans="3:4" x14ac:dyDescent="0.25">
      <c r="C9840" s="34"/>
      <c r="D9840" s="10"/>
    </row>
    <row r="9841" spans="3:4" x14ac:dyDescent="0.25">
      <c r="C9841" s="34"/>
      <c r="D9841" s="10"/>
    </row>
    <row r="9842" spans="3:4" x14ac:dyDescent="0.25">
      <c r="C9842" s="34"/>
      <c r="D9842" s="10"/>
    </row>
    <row r="9843" spans="3:4" x14ac:dyDescent="0.25">
      <c r="C9843" s="34"/>
      <c r="D9843" s="10"/>
    </row>
    <row r="9844" spans="3:4" x14ac:dyDescent="0.25">
      <c r="C9844" s="34"/>
      <c r="D9844" s="10"/>
    </row>
    <row r="9845" spans="3:4" x14ac:dyDescent="0.25">
      <c r="C9845" s="34"/>
      <c r="D9845" s="10"/>
    </row>
    <row r="9846" spans="3:4" x14ac:dyDescent="0.25">
      <c r="C9846" s="34"/>
      <c r="D9846" s="10"/>
    </row>
    <row r="9847" spans="3:4" x14ac:dyDescent="0.25">
      <c r="C9847" s="34"/>
      <c r="D9847" s="10"/>
    </row>
    <row r="9848" spans="3:4" x14ac:dyDescent="0.25">
      <c r="C9848" s="34"/>
      <c r="D9848" s="10"/>
    </row>
    <row r="9849" spans="3:4" x14ac:dyDescent="0.25">
      <c r="C9849" s="34"/>
      <c r="D9849" s="10"/>
    </row>
    <row r="9850" spans="3:4" x14ac:dyDescent="0.25">
      <c r="C9850" s="34"/>
      <c r="D9850" s="10"/>
    </row>
    <row r="9851" spans="3:4" x14ac:dyDescent="0.25">
      <c r="C9851" s="34"/>
      <c r="D9851" s="10"/>
    </row>
    <row r="9852" spans="3:4" x14ac:dyDescent="0.25">
      <c r="C9852" s="34"/>
      <c r="D9852" s="10"/>
    </row>
    <row r="9853" spans="3:4" x14ac:dyDescent="0.25">
      <c r="C9853" s="34"/>
      <c r="D9853" s="10"/>
    </row>
    <row r="9854" spans="3:4" x14ac:dyDescent="0.25">
      <c r="C9854" s="34"/>
      <c r="D9854" s="10"/>
    </row>
    <row r="9855" spans="3:4" x14ac:dyDescent="0.25">
      <c r="C9855" s="34"/>
      <c r="D9855" s="10"/>
    </row>
    <row r="9856" spans="3:4" x14ac:dyDescent="0.25">
      <c r="C9856" s="34"/>
      <c r="D9856" s="10"/>
    </row>
    <row r="9857" spans="3:4" x14ac:dyDescent="0.25">
      <c r="C9857" s="34"/>
      <c r="D9857" s="10"/>
    </row>
    <row r="9858" spans="3:4" x14ac:dyDescent="0.25">
      <c r="C9858" s="34"/>
      <c r="D9858" s="10"/>
    </row>
    <row r="9859" spans="3:4" x14ac:dyDescent="0.25">
      <c r="C9859" s="34"/>
      <c r="D9859" s="10"/>
    </row>
    <row r="9860" spans="3:4" x14ac:dyDescent="0.25">
      <c r="C9860" s="34"/>
      <c r="D9860" s="10"/>
    </row>
    <row r="9861" spans="3:4" x14ac:dyDescent="0.25">
      <c r="C9861" s="34"/>
      <c r="D9861" s="10"/>
    </row>
    <row r="9862" spans="3:4" x14ac:dyDescent="0.25">
      <c r="C9862" s="34"/>
      <c r="D9862" s="10"/>
    </row>
    <row r="9863" spans="3:4" x14ac:dyDescent="0.25">
      <c r="C9863" s="34"/>
      <c r="D9863" s="10"/>
    </row>
    <row r="9864" spans="3:4" x14ac:dyDescent="0.25">
      <c r="C9864" s="34"/>
      <c r="D9864" s="10"/>
    </row>
    <row r="9865" spans="3:4" x14ac:dyDescent="0.25">
      <c r="C9865" s="34"/>
      <c r="D9865" s="10"/>
    </row>
    <row r="9866" spans="3:4" x14ac:dyDescent="0.25">
      <c r="C9866" s="34"/>
      <c r="D9866" s="10"/>
    </row>
    <row r="9867" spans="3:4" x14ac:dyDescent="0.25">
      <c r="C9867" s="34"/>
      <c r="D9867" s="10"/>
    </row>
    <row r="9868" spans="3:4" x14ac:dyDescent="0.25">
      <c r="C9868" s="34"/>
      <c r="D9868" s="10"/>
    </row>
    <row r="9869" spans="3:4" x14ac:dyDescent="0.25">
      <c r="C9869" s="34"/>
      <c r="D9869" s="10"/>
    </row>
    <row r="9870" spans="3:4" x14ac:dyDescent="0.25">
      <c r="C9870" s="34"/>
      <c r="D9870" s="10"/>
    </row>
    <row r="9871" spans="3:4" x14ac:dyDescent="0.25">
      <c r="C9871" s="34"/>
      <c r="D9871" s="10"/>
    </row>
    <row r="9872" spans="3:4" x14ac:dyDescent="0.25">
      <c r="C9872" s="34"/>
      <c r="D9872" s="10"/>
    </row>
    <row r="9873" spans="3:4" x14ac:dyDescent="0.25">
      <c r="C9873" s="34"/>
      <c r="D9873" s="10"/>
    </row>
    <row r="9874" spans="3:4" x14ac:dyDescent="0.25">
      <c r="C9874" s="34"/>
      <c r="D9874" s="10"/>
    </row>
    <row r="9875" spans="3:4" x14ac:dyDescent="0.25">
      <c r="C9875" s="34"/>
      <c r="D9875" s="10"/>
    </row>
    <row r="9876" spans="3:4" x14ac:dyDescent="0.25">
      <c r="C9876" s="34"/>
      <c r="D9876" s="10"/>
    </row>
    <row r="9877" spans="3:4" x14ac:dyDescent="0.25">
      <c r="C9877" s="34"/>
      <c r="D9877" s="10"/>
    </row>
    <row r="9878" spans="3:4" x14ac:dyDescent="0.25">
      <c r="C9878" s="34"/>
      <c r="D9878" s="10"/>
    </row>
    <row r="9879" spans="3:4" x14ac:dyDescent="0.25">
      <c r="C9879" s="34"/>
      <c r="D9879" s="10"/>
    </row>
    <row r="9880" spans="3:4" x14ac:dyDescent="0.25">
      <c r="C9880" s="34"/>
      <c r="D9880" s="10"/>
    </row>
    <row r="9881" spans="3:4" x14ac:dyDescent="0.25">
      <c r="C9881" s="34"/>
      <c r="D9881" s="10"/>
    </row>
    <row r="9882" spans="3:4" x14ac:dyDescent="0.25">
      <c r="C9882" s="34"/>
      <c r="D9882" s="10"/>
    </row>
    <row r="9883" spans="3:4" x14ac:dyDescent="0.25">
      <c r="C9883" s="34"/>
      <c r="D9883" s="10"/>
    </row>
    <row r="9884" spans="3:4" x14ac:dyDescent="0.25">
      <c r="C9884" s="34"/>
      <c r="D9884" s="10"/>
    </row>
    <row r="9885" spans="3:4" x14ac:dyDescent="0.25">
      <c r="C9885" s="34"/>
      <c r="D9885" s="10"/>
    </row>
    <row r="9886" spans="3:4" x14ac:dyDescent="0.25">
      <c r="C9886" s="34"/>
      <c r="D9886" s="10"/>
    </row>
    <row r="9887" spans="3:4" x14ac:dyDescent="0.25">
      <c r="C9887" s="34"/>
      <c r="D9887" s="10"/>
    </row>
    <row r="9888" spans="3:4" x14ac:dyDescent="0.25">
      <c r="C9888" s="34"/>
      <c r="D9888" s="10"/>
    </row>
    <row r="9889" spans="3:4" x14ac:dyDescent="0.25">
      <c r="C9889" s="34"/>
      <c r="D9889" s="10"/>
    </row>
    <row r="9890" spans="3:4" x14ac:dyDescent="0.25">
      <c r="C9890" s="34"/>
      <c r="D9890" s="10"/>
    </row>
    <row r="9891" spans="3:4" x14ac:dyDescent="0.25">
      <c r="C9891" s="34"/>
      <c r="D9891" s="10"/>
    </row>
    <row r="9892" spans="3:4" x14ac:dyDescent="0.25">
      <c r="C9892" s="34"/>
      <c r="D9892" s="10"/>
    </row>
    <row r="9893" spans="3:4" x14ac:dyDescent="0.25">
      <c r="C9893" s="34"/>
      <c r="D9893" s="10"/>
    </row>
    <row r="9894" spans="3:4" x14ac:dyDescent="0.25">
      <c r="C9894" s="34"/>
      <c r="D9894" s="10"/>
    </row>
    <row r="9895" spans="3:4" x14ac:dyDescent="0.25">
      <c r="C9895" s="34"/>
      <c r="D9895" s="10"/>
    </row>
    <row r="9896" spans="3:4" x14ac:dyDescent="0.25">
      <c r="C9896" s="34"/>
      <c r="D9896" s="10"/>
    </row>
    <row r="9897" spans="3:4" x14ac:dyDescent="0.25">
      <c r="C9897" s="34"/>
      <c r="D9897" s="10"/>
    </row>
    <row r="9898" spans="3:4" x14ac:dyDescent="0.25">
      <c r="C9898" s="34"/>
      <c r="D9898" s="10"/>
    </row>
    <row r="9899" spans="3:4" x14ac:dyDescent="0.25">
      <c r="C9899" s="34"/>
      <c r="D9899" s="10"/>
    </row>
    <row r="9900" spans="3:4" x14ac:dyDescent="0.25">
      <c r="C9900" s="34"/>
      <c r="D9900" s="10"/>
    </row>
    <row r="9901" spans="3:4" x14ac:dyDescent="0.25">
      <c r="C9901" s="34"/>
      <c r="D9901" s="10"/>
    </row>
    <row r="9902" spans="3:4" x14ac:dyDescent="0.25">
      <c r="C9902" s="34"/>
      <c r="D9902" s="10"/>
    </row>
    <row r="9903" spans="3:4" x14ac:dyDescent="0.25">
      <c r="C9903" s="34"/>
      <c r="D9903" s="10"/>
    </row>
    <row r="9904" spans="3:4" x14ac:dyDescent="0.25">
      <c r="C9904" s="34"/>
      <c r="D9904" s="10"/>
    </row>
    <row r="9905" spans="3:4" x14ac:dyDescent="0.25">
      <c r="C9905" s="34"/>
      <c r="D9905" s="10"/>
    </row>
    <row r="9906" spans="3:4" x14ac:dyDescent="0.25">
      <c r="C9906" s="34"/>
      <c r="D9906" s="10"/>
    </row>
    <row r="9907" spans="3:4" x14ac:dyDescent="0.25">
      <c r="C9907" s="34"/>
      <c r="D9907" s="10"/>
    </row>
    <row r="9908" spans="3:4" x14ac:dyDescent="0.25">
      <c r="C9908" s="34"/>
      <c r="D9908" s="10"/>
    </row>
    <row r="9909" spans="3:4" x14ac:dyDescent="0.25">
      <c r="C9909" s="34"/>
      <c r="D9909" s="10"/>
    </row>
    <row r="9910" spans="3:4" x14ac:dyDescent="0.25">
      <c r="C9910" s="34"/>
      <c r="D9910" s="10"/>
    </row>
    <row r="9911" spans="3:4" x14ac:dyDescent="0.25">
      <c r="C9911" s="34"/>
      <c r="D9911" s="10"/>
    </row>
    <row r="9912" spans="3:4" x14ac:dyDescent="0.25">
      <c r="C9912" s="34"/>
      <c r="D9912" s="10"/>
    </row>
    <row r="9913" spans="3:4" x14ac:dyDescent="0.25">
      <c r="C9913" s="34"/>
      <c r="D9913" s="10"/>
    </row>
    <row r="9914" spans="3:4" x14ac:dyDescent="0.25">
      <c r="C9914" s="34"/>
      <c r="D9914" s="10"/>
    </row>
    <row r="9915" spans="3:4" x14ac:dyDescent="0.25">
      <c r="C9915" s="34"/>
      <c r="D9915" s="10"/>
    </row>
    <row r="9916" spans="3:4" x14ac:dyDescent="0.25">
      <c r="C9916" s="34"/>
      <c r="D9916" s="10"/>
    </row>
    <row r="9917" spans="3:4" x14ac:dyDescent="0.25">
      <c r="C9917" s="34"/>
      <c r="D9917" s="10"/>
    </row>
    <row r="9918" spans="3:4" x14ac:dyDescent="0.25">
      <c r="C9918" s="34"/>
      <c r="D9918" s="10"/>
    </row>
    <row r="9919" spans="3:4" x14ac:dyDescent="0.25">
      <c r="C9919" s="34"/>
      <c r="D9919" s="10"/>
    </row>
    <row r="9920" spans="3:4" x14ac:dyDescent="0.25">
      <c r="C9920" s="34"/>
      <c r="D9920" s="10"/>
    </row>
    <row r="9921" spans="3:4" x14ac:dyDescent="0.25">
      <c r="C9921" s="34"/>
      <c r="D9921" s="10"/>
    </row>
    <row r="9922" spans="3:4" x14ac:dyDescent="0.25">
      <c r="C9922" s="34"/>
      <c r="D9922" s="10"/>
    </row>
    <row r="9923" spans="3:4" x14ac:dyDescent="0.25">
      <c r="C9923" s="34"/>
      <c r="D9923" s="10"/>
    </row>
    <row r="9924" spans="3:4" x14ac:dyDescent="0.25">
      <c r="C9924" s="34"/>
      <c r="D9924" s="10"/>
    </row>
    <row r="9925" spans="3:4" x14ac:dyDescent="0.25">
      <c r="C9925" s="34"/>
      <c r="D9925" s="10"/>
    </row>
    <row r="9926" spans="3:4" x14ac:dyDescent="0.25">
      <c r="C9926" s="34"/>
      <c r="D9926" s="10"/>
    </row>
    <row r="9927" spans="3:4" x14ac:dyDescent="0.25">
      <c r="C9927" s="34"/>
      <c r="D9927" s="10"/>
    </row>
    <row r="9928" spans="3:4" x14ac:dyDescent="0.25">
      <c r="C9928" s="34"/>
      <c r="D9928" s="10"/>
    </row>
    <row r="9929" spans="3:4" x14ac:dyDescent="0.25">
      <c r="C9929" s="34"/>
      <c r="D9929" s="10"/>
    </row>
    <row r="9930" spans="3:4" x14ac:dyDescent="0.25">
      <c r="C9930" s="34"/>
      <c r="D9930" s="10"/>
    </row>
    <row r="9931" spans="3:4" x14ac:dyDescent="0.25">
      <c r="C9931" s="34"/>
      <c r="D9931" s="10"/>
    </row>
    <row r="9932" spans="3:4" x14ac:dyDescent="0.25">
      <c r="C9932" s="34"/>
      <c r="D9932" s="10"/>
    </row>
    <row r="9933" spans="3:4" x14ac:dyDescent="0.25">
      <c r="C9933" s="34"/>
      <c r="D9933" s="10"/>
    </row>
    <row r="9934" spans="3:4" x14ac:dyDescent="0.25">
      <c r="C9934" s="34"/>
      <c r="D9934" s="10"/>
    </row>
    <row r="9935" spans="3:4" x14ac:dyDescent="0.25">
      <c r="C9935" s="34"/>
      <c r="D9935" s="10"/>
    </row>
    <row r="9936" spans="3:4" x14ac:dyDescent="0.25">
      <c r="C9936" s="34"/>
      <c r="D9936" s="10"/>
    </row>
    <row r="9937" spans="3:4" x14ac:dyDescent="0.25">
      <c r="C9937" s="34"/>
      <c r="D9937" s="10"/>
    </row>
    <row r="9938" spans="3:4" x14ac:dyDescent="0.25">
      <c r="C9938" s="34"/>
      <c r="D9938" s="10"/>
    </row>
    <row r="9939" spans="3:4" x14ac:dyDescent="0.25">
      <c r="C9939" s="34"/>
      <c r="D9939" s="10"/>
    </row>
    <row r="9940" spans="3:4" x14ac:dyDescent="0.25">
      <c r="C9940" s="34"/>
      <c r="D9940" s="10"/>
    </row>
    <row r="9941" spans="3:4" x14ac:dyDescent="0.25">
      <c r="C9941" s="34"/>
      <c r="D9941" s="10"/>
    </row>
    <row r="9942" spans="3:4" x14ac:dyDescent="0.25">
      <c r="C9942" s="34"/>
      <c r="D9942" s="10"/>
    </row>
    <row r="9943" spans="3:4" x14ac:dyDescent="0.25">
      <c r="C9943" s="34"/>
      <c r="D9943" s="10"/>
    </row>
    <row r="9944" spans="3:4" x14ac:dyDescent="0.25">
      <c r="C9944" s="34"/>
      <c r="D9944" s="10"/>
    </row>
    <row r="9945" spans="3:4" x14ac:dyDescent="0.25">
      <c r="C9945" s="34"/>
      <c r="D9945" s="10"/>
    </row>
    <row r="9946" spans="3:4" x14ac:dyDescent="0.25">
      <c r="C9946" s="34"/>
      <c r="D9946" s="10"/>
    </row>
    <row r="9947" spans="3:4" x14ac:dyDescent="0.25">
      <c r="C9947" s="34"/>
      <c r="D9947" s="10"/>
    </row>
    <row r="9948" spans="3:4" x14ac:dyDescent="0.25">
      <c r="C9948" s="34"/>
      <c r="D9948" s="10"/>
    </row>
    <row r="9949" spans="3:4" x14ac:dyDescent="0.25">
      <c r="C9949" s="34"/>
      <c r="D9949" s="10"/>
    </row>
    <row r="9950" spans="3:4" x14ac:dyDescent="0.25">
      <c r="C9950" s="34"/>
      <c r="D9950" s="10"/>
    </row>
    <row r="9951" spans="3:4" x14ac:dyDescent="0.25">
      <c r="C9951" s="34"/>
      <c r="D9951" s="10"/>
    </row>
    <row r="9952" spans="3:4" x14ac:dyDescent="0.25">
      <c r="C9952" s="34"/>
      <c r="D9952" s="10"/>
    </row>
    <row r="9953" spans="3:4" x14ac:dyDescent="0.25">
      <c r="C9953" s="34"/>
      <c r="D9953" s="10"/>
    </row>
    <row r="9954" spans="3:4" x14ac:dyDescent="0.25">
      <c r="C9954" s="34"/>
      <c r="D9954" s="10"/>
    </row>
    <row r="9955" spans="3:4" x14ac:dyDescent="0.25">
      <c r="C9955" s="34"/>
      <c r="D9955" s="10"/>
    </row>
    <row r="9956" spans="3:4" x14ac:dyDescent="0.25">
      <c r="C9956" s="34"/>
      <c r="D9956" s="10"/>
    </row>
    <row r="9957" spans="3:4" x14ac:dyDescent="0.25">
      <c r="C9957" s="34"/>
      <c r="D9957" s="10"/>
    </row>
    <row r="9958" spans="3:4" x14ac:dyDescent="0.25">
      <c r="C9958" s="34"/>
      <c r="D9958" s="10"/>
    </row>
    <row r="9959" spans="3:4" x14ac:dyDescent="0.25">
      <c r="C9959" s="34"/>
      <c r="D9959" s="10"/>
    </row>
    <row r="9960" spans="3:4" x14ac:dyDescent="0.25">
      <c r="C9960" s="34"/>
      <c r="D9960" s="10"/>
    </row>
    <row r="9961" spans="3:4" x14ac:dyDescent="0.25">
      <c r="C9961" s="34"/>
      <c r="D9961" s="10"/>
    </row>
    <row r="9962" spans="3:4" x14ac:dyDescent="0.25">
      <c r="C9962" s="34"/>
      <c r="D9962" s="10"/>
    </row>
    <row r="9963" spans="3:4" x14ac:dyDescent="0.25">
      <c r="C9963" s="34"/>
      <c r="D9963" s="10"/>
    </row>
    <row r="9964" spans="3:4" x14ac:dyDescent="0.25">
      <c r="C9964" s="34"/>
      <c r="D9964" s="10"/>
    </row>
    <row r="9965" spans="3:4" x14ac:dyDescent="0.25">
      <c r="C9965" s="34"/>
      <c r="D9965" s="10"/>
    </row>
    <row r="9966" spans="3:4" x14ac:dyDescent="0.25">
      <c r="C9966" s="34"/>
      <c r="D9966" s="10"/>
    </row>
    <row r="9967" spans="3:4" x14ac:dyDescent="0.25">
      <c r="C9967" s="34"/>
      <c r="D9967" s="10"/>
    </row>
    <row r="9968" spans="3:4" x14ac:dyDescent="0.25">
      <c r="C9968" s="34"/>
      <c r="D9968" s="10"/>
    </row>
    <row r="9969" spans="3:4" x14ac:dyDescent="0.25">
      <c r="C9969" s="34"/>
      <c r="D9969" s="10"/>
    </row>
    <row r="9970" spans="3:4" x14ac:dyDescent="0.25">
      <c r="C9970" s="34"/>
      <c r="D9970" s="10"/>
    </row>
    <row r="9971" spans="3:4" x14ac:dyDescent="0.25">
      <c r="C9971" s="34"/>
      <c r="D9971" s="10"/>
    </row>
    <row r="9972" spans="3:4" x14ac:dyDescent="0.25">
      <c r="C9972" s="34"/>
      <c r="D9972" s="10"/>
    </row>
    <row r="9973" spans="3:4" x14ac:dyDescent="0.25">
      <c r="C9973" s="34"/>
      <c r="D9973" s="10"/>
    </row>
    <row r="9974" spans="3:4" x14ac:dyDescent="0.25">
      <c r="C9974" s="34"/>
      <c r="D9974" s="10"/>
    </row>
    <row r="9975" spans="3:4" x14ac:dyDescent="0.25">
      <c r="C9975" s="34"/>
      <c r="D9975" s="10"/>
    </row>
    <row r="9976" spans="3:4" x14ac:dyDescent="0.25">
      <c r="C9976" s="34"/>
      <c r="D9976" s="10"/>
    </row>
    <row r="9977" spans="3:4" x14ac:dyDescent="0.25">
      <c r="C9977" s="34"/>
      <c r="D9977" s="10"/>
    </row>
    <row r="9978" spans="3:4" x14ac:dyDescent="0.25">
      <c r="C9978" s="34"/>
      <c r="D9978" s="10"/>
    </row>
    <row r="9979" spans="3:4" x14ac:dyDescent="0.25">
      <c r="C9979" s="34"/>
      <c r="D9979" s="10"/>
    </row>
    <row r="9980" spans="3:4" x14ac:dyDescent="0.25">
      <c r="C9980" s="34"/>
      <c r="D9980" s="10"/>
    </row>
    <row r="9981" spans="3:4" x14ac:dyDescent="0.25">
      <c r="C9981" s="34"/>
      <c r="D9981" s="10"/>
    </row>
    <row r="9982" spans="3:4" x14ac:dyDescent="0.25">
      <c r="C9982" s="34"/>
      <c r="D9982" s="10"/>
    </row>
    <row r="9983" spans="3:4" x14ac:dyDescent="0.25">
      <c r="C9983" s="34"/>
      <c r="D9983" s="10"/>
    </row>
    <row r="9984" spans="3:4" x14ac:dyDescent="0.25">
      <c r="C9984" s="34"/>
      <c r="D9984" s="10"/>
    </row>
    <row r="9985" spans="3:4" x14ac:dyDescent="0.25">
      <c r="C9985" s="34"/>
      <c r="D9985" s="10"/>
    </row>
    <row r="9986" spans="3:4" x14ac:dyDescent="0.25">
      <c r="C9986" s="34"/>
      <c r="D9986" s="10"/>
    </row>
    <row r="9987" spans="3:4" x14ac:dyDescent="0.25">
      <c r="C9987" s="34"/>
      <c r="D9987" s="10"/>
    </row>
    <row r="9988" spans="3:4" x14ac:dyDescent="0.25">
      <c r="C9988" s="34"/>
      <c r="D9988" s="10"/>
    </row>
    <row r="9989" spans="3:4" x14ac:dyDescent="0.25">
      <c r="C9989" s="34"/>
      <c r="D9989" s="10"/>
    </row>
    <row r="9990" spans="3:4" x14ac:dyDescent="0.25">
      <c r="C9990" s="34"/>
      <c r="D9990" s="10"/>
    </row>
    <row r="9991" spans="3:4" x14ac:dyDescent="0.25">
      <c r="C9991" s="34"/>
      <c r="D9991" s="10"/>
    </row>
    <row r="9992" spans="3:4" x14ac:dyDescent="0.25">
      <c r="C9992" s="34"/>
      <c r="D9992" s="10"/>
    </row>
    <row r="9993" spans="3:4" x14ac:dyDescent="0.25">
      <c r="C9993" s="34"/>
      <c r="D9993" s="10"/>
    </row>
    <row r="9994" spans="3:4" x14ac:dyDescent="0.25">
      <c r="C9994" s="34"/>
      <c r="D9994" s="10"/>
    </row>
    <row r="9995" spans="3:4" x14ac:dyDescent="0.25">
      <c r="C9995" s="34"/>
      <c r="D9995" s="10"/>
    </row>
    <row r="9996" spans="3:4" x14ac:dyDescent="0.25">
      <c r="C9996" s="34"/>
      <c r="D9996" s="10"/>
    </row>
    <row r="9997" spans="3:4" x14ac:dyDescent="0.25">
      <c r="C9997" s="34"/>
      <c r="D9997" s="10"/>
    </row>
    <row r="9998" spans="3:4" x14ac:dyDescent="0.25">
      <c r="C9998" s="34"/>
      <c r="D9998" s="10"/>
    </row>
    <row r="9999" spans="3:4" x14ac:dyDescent="0.25">
      <c r="C9999" s="34"/>
      <c r="D9999" s="10"/>
    </row>
    <row r="10000" spans="3:4" x14ac:dyDescent="0.25">
      <c r="C10000" s="34"/>
      <c r="D10000" s="10"/>
    </row>
    <row r="10001" spans="3:4" x14ac:dyDescent="0.25">
      <c r="C10001" s="34"/>
      <c r="D10001" s="10"/>
    </row>
    <row r="10002" spans="3:4" x14ac:dyDescent="0.25">
      <c r="C10002" s="34"/>
      <c r="D10002" s="10"/>
    </row>
    <row r="10003" spans="3:4" x14ac:dyDescent="0.25">
      <c r="C10003" s="34"/>
      <c r="D10003" s="10"/>
    </row>
    <row r="10004" spans="3:4" x14ac:dyDescent="0.25">
      <c r="C10004" s="34"/>
      <c r="D10004" s="10"/>
    </row>
    <row r="10005" spans="3:4" x14ac:dyDescent="0.25">
      <c r="C10005" s="34"/>
      <c r="D10005" s="10"/>
    </row>
    <row r="10006" spans="3:4" x14ac:dyDescent="0.25">
      <c r="C10006" s="34"/>
      <c r="D10006" s="10"/>
    </row>
    <row r="10007" spans="3:4" x14ac:dyDescent="0.25">
      <c r="C10007" s="34"/>
      <c r="D10007" s="10"/>
    </row>
    <row r="10008" spans="3:4" x14ac:dyDescent="0.25">
      <c r="C10008" s="34"/>
      <c r="D10008" s="10"/>
    </row>
    <row r="10009" spans="3:4" x14ac:dyDescent="0.25">
      <c r="C10009" s="34"/>
      <c r="D10009" s="10"/>
    </row>
    <row r="10010" spans="3:4" x14ac:dyDescent="0.25">
      <c r="C10010" s="34"/>
      <c r="D10010" s="10"/>
    </row>
    <row r="10011" spans="3:4" x14ac:dyDescent="0.25">
      <c r="C10011" s="34"/>
      <c r="D10011" s="10"/>
    </row>
    <row r="10012" spans="3:4" x14ac:dyDescent="0.25">
      <c r="C10012" s="34"/>
      <c r="D10012" s="10"/>
    </row>
    <row r="10013" spans="3:4" x14ac:dyDescent="0.25">
      <c r="C10013" s="34"/>
      <c r="D10013" s="10"/>
    </row>
    <row r="10014" spans="3:4" x14ac:dyDescent="0.25">
      <c r="C10014" s="34"/>
      <c r="D10014" s="10"/>
    </row>
    <row r="10015" spans="3:4" x14ac:dyDescent="0.25">
      <c r="C10015" s="34"/>
      <c r="D10015" s="10"/>
    </row>
    <row r="10016" spans="3:4" x14ac:dyDescent="0.25">
      <c r="C10016" s="34"/>
      <c r="D10016" s="10"/>
    </row>
    <row r="10017" spans="3:4" x14ac:dyDescent="0.25">
      <c r="C10017" s="34"/>
      <c r="D10017" s="10"/>
    </row>
    <row r="10018" spans="3:4" x14ac:dyDescent="0.25">
      <c r="C10018" s="34"/>
      <c r="D10018" s="10"/>
    </row>
    <row r="10019" spans="3:4" x14ac:dyDescent="0.25">
      <c r="C10019" s="34"/>
      <c r="D10019" s="10"/>
    </row>
    <row r="10020" spans="3:4" x14ac:dyDescent="0.25">
      <c r="C10020" s="34"/>
      <c r="D10020" s="10"/>
    </row>
    <row r="10021" spans="3:4" x14ac:dyDescent="0.25">
      <c r="C10021" s="34"/>
      <c r="D10021" s="10"/>
    </row>
    <row r="10022" spans="3:4" x14ac:dyDescent="0.25">
      <c r="C10022" s="34"/>
      <c r="D10022" s="10"/>
    </row>
    <row r="10023" spans="3:4" x14ac:dyDescent="0.25">
      <c r="C10023" s="34"/>
      <c r="D10023" s="10"/>
    </row>
    <row r="10024" spans="3:4" x14ac:dyDescent="0.25">
      <c r="C10024" s="34"/>
      <c r="D10024" s="10"/>
    </row>
    <row r="10025" spans="3:4" x14ac:dyDescent="0.25">
      <c r="C10025" s="34"/>
      <c r="D10025" s="10"/>
    </row>
    <row r="10026" spans="3:4" x14ac:dyDescent="0.25">
      <c r="C10026" s="34"/>
      <c r="D10026" s="10"/>
    </row>
    <row r="10027" spans="3:4" x14ac:dyDescent="0.25">
      <c r="C10027" s="34"/>
      <c r="D10027" s="10"/>
    </row>
    <row r="10028" spans="3:4" x14ac:dyDescent="0.25">
      <c r="C10028" s="34"/>
      <c r="D10028" s="10"/>
    </row>
    <row r="10029" spans="3:4" x14ac:dyDescent="0.25">
      <c r="C10029" s="34"/>
      <c r="D10029" s="10"/>
    </row>
    <row r="10030" spans="3:4" x14ac:dyDescent="0.25">
      <c r="C10030" s="34"/>
      <c r="D10030" s="10"/>
    </row>
    <row r="10031" spans="3:4" x14ac:dyDescent="0.25">
      <c r="C10031" s="34"/>
      <c r="D10031" s="10"/>
    </row>
    <row r="10032" spans="3:4" x14ac:dyDescent="0.25">
      <c r="C10032" s="34"/>
      <c r="D10032" s="10"/>
    </row>
    <row r="10033" spans="3:4" x14ac:dyDescent="0.25">
      <c r="C10033" s="34"/>
      <c r="D10033" s="10"/>
    </row>
    <row r="10034" spans="3:4" x14ac:dyDescent="0.25">
      <c r="C10034" s="34"/>
      <c r="D10034" s="10"/>
    </row>
    <row r="10035" spans="3:4" x14ac:dyDescent="0.25">
      <c r="C10035" s="34"/>
      <c r="D10035" s="10"/>
    </row>
    <row r="10036" spans="3:4" x14ac:dyDescent="0.25">
      <c r="C10036" s="34"/>
      <c r="D10036" s="10"/>
    </row>
    <row r="10037" spans="3:4" x14ac:dyDescent="0.25">
      <c r="C10037" s="34"/>
      <c r="D10037" s="10"/>
    </row>
    <row r="10038" spans="3:4" x14ac:dyDescent="0.25">
      <c r="C10038" s="34"/>
      <c r="D10038" s="10"/>
    </row>
    <row r="10039" spans="3:4" x14ac:dyDescent="0.25">
      <c r="C10039" s="34"/>
      <c r="D10039" s="10"/>
    </row>
    <row r="10040" spans="3:4" x14ac:dyDescent="0.25">
      <c r="C10040" s="34"/>
      <c r="D10040" s="10"/>
    </row>
    <row r="10041" spans="3:4" x14ac:dyDescent="0.25">
      <c r="C10041" s="34"/>
      <c r="D10041" s="10"/>
    </row>
    <row r="10042" spans="3:4" x14ac:dyDescent="0.25">
      <c r="C10042" s="34"/>
      <c r="D10042" s="10"/>
    </row>
    <row r="10043" spans="3:4" x14ac:dyDescent="0.25">
      <c r="C10043" s="34"/>
      <c r="D10043" s="10"/>
    </row>
    <row r="10044" spans="3:4" x14ac:dyDescent="0.25">
      <c r="C10044" s="34"/>
      <c r="D10044" s="10"/>
    </row>
    <row r="10045" spans="3:4" x14ac:dyDescent="0.25">
      <c r="C10045" s="34"/>
      <c r="D10045" s="10"/>
    </row>
    <row r="10046" spans="3:4" x14ac:dyDescent="0.25">
      <c r="C10046" s="34"/>
      <c r="D10046" s="10"/>
    </row>
    <row r="10047" spans="3:4" x14ac:dyDescent="0.25">
      <c r="C10047" s="34"/>
      <c r="D10047" s="10"/>
    </row>
    <row r="10048" spans="3:4" x14ac:dyDescent="0.25">
      <c r="C10048" s="34"/>
      <c r="D10048" s="10"/>
    </row>
    <row r="10049" spans="3:4" x14ac:dyDescent="0.25">
      <c r="C10049" s="34"/>
      <c r="D10049" s="10"/>
    </row>
    <row r="10050" spans="3:4" x14ac:dyDescent="0.25">
      <c r="C10050" s="34"/>
      <c r="D10050" s="10"/>
    </row>
    <row r="10051" spans="3:4" x14ac:dyDescent="0.25">
      <c r="C10051" s="34"/>
      <c r="D10051" s="10"/>
    </row>
    <row r="10052" spans="3:4" x14ac:dyDescent="0.25">
      <c r="C10052" s="34"/>
      <c r="D10052" s="10"/>
    </row>
    <row r="10053" spans="3:4" x14ac:dyDescent="0.25">
      <c r="C10053" s="34"/>
      <c r="D10053" s="10"/>
    </row>
    <row r="10054" spans="3:4" x14ac:dyDescent="0.25">
      <c r="C10054" s="34"/>
      <c r="D10054" s="10"/>
    </row>
    <row r="10055" spans="3:4" x14ac:dyDescent="0.25">
      <c r="C10055" s="34"/>
      <c r="D10055" s="10"/>
    </row>
    <row r="10056" spans="3:4" x14ac:dyDescent="0.25">
      <c r="C10056" s="34"/>
      <c r="D10056" s="10"/>
    </row>
    <row r="10057" spans="3:4" x14ac:dyDescent="0.25">
      <c r="C10057" s="34"/>
      <c r="D10057" s="10"/>
    </row>
    <row r="10058" spans="3:4" x14ac:dyDescent="0.25">
      <c r="C10058" s="34"/>
      <c r="D10058" s="10"/>
    </row>
    <row r="10059" spans="3:4" x14ac:dyDescent="0.25">
      <c r="C10059" s="34"/>
      <c r="D10059" s="10"/>
    </row>
    <row r="10060" spans="3:4" x14ac:dyDescent="0.25">
      <c r="C10060" s="34"/>
      <c r="D10060" s="10"/>
    </row>
    <row r="10061" spans="3:4" x14ac:dyDescent="0.25">
      <c r="C10061" s="34"/>
      <c r="D10061" s="10"/>
    </row>
    <row r="10062" spans="3:4" x14ac:dyDescent="0.25">
      <c r="C10062" s="34"/>
      <c r="D10062" s="10"/>
    </row>
    <row r="10063" spans="3:4" x14ac:dyDescent="0.25">
      <c r="C10063" s="34"/>
      <c r="D10063" s="10"/>
    </row>
    <row r="10064" spans="3:4" x14ac:dyDescent="0.25">
      <c r="C10064" s="34"/>
      <c r="D10064" s="10"/>
    </row>
    <row r="10065" spans="3:4" x14ac:dyDescent="0.25">
      <c r="C10065" s="34"/>
      <c r="D10065" s="10"/>
    </row>
    <row r="10066" spans="3:4" x14ac:dyDescent="0.25">
      <c r="C10066" s="34"/>
      <c r="D10066" s="10"/>
    </row>
    <row r="10067" spans="3:4" x14ac:dyDescent="0.25">
      <c r="C10067" s="34"/>
      <c r="D10067" s="10"/>
    </row>
    <row r="10068" spans="3:4" x14ac:dyDescent="0.25">
      <c r="C10068" s="34"/>
      <c r="D10068" s="10"/>
    </row>
    <row r="10069" spans="3:4" x14ac:dyDescent="0.25">
      <c r="C10069" s="34"/>
      <c r="D10069" s="10"/>
    </row>
    <row r="10070" spans="3:4" x14ac:dyDescent="0.25">
      <c r="C10070" s="34"/>
      <c r="D10070" s="10"/>
    </row>
    <row r="10071" spans="3:4" x14ac:dyDescent="0.25">
      <c r="C10071" s="34"/>
      <c r="D10071" s="10"/>
    </row>
    <row r="10072" spans="3:4" x14ac:dyDescent="0.25">
      <c r="C10072" s="34"/>
      <c r="D10072" s="10"/>
    </row>
    <row r="10073" spans="3:4" x14ac:dyDescent="0.25">
      <c r="C10073" s="34"/>
      <c r="D10073" s="10"/>
    </row>
    <row r="10074" spans="3:4" x14ac:dyDescent="0.25">
      <c r="C10074" s="34"/>
      <c r="D10074" s="10"/>
    </row>
    <row r="10075" spans="3:4" x14ac:dyDescent="0.25">
      <c r="C10075" s="34"/>
      <c r="D10075" s="10"/>
    </row>
    <row r="10076" spans="3:4" x14ac:dyDescent="0.25">
      <c r="C10076" s="34"/>
      <c r="D10076" s="10"/>
    </row>
    <row r="10077" spans="3:4" x14ac:dyDescent="0.25">
      <c r="C10077" s="34"/>
      <c r="D10077" s="10"/>
    </row>
    <row r="10078" spans="3:4" x14ac:dyDescent="0.25">
      <c r="C10078" s="34"/>
      <c r="D10078" s="10"/>
    </row>
    <row r="10079" spans="3:4" x14ac:dyDescent="0.25">
      <c r="C10079" s="34"/>
      <c r="D10079" s="10"/>
    </row>
    <row r="10080" spans="3:4" x14ac:dyDescent="0.25">
      <c r="C10080" s="34"/>
      <c r="D10080" s="10"/>
    </row>
    <row r="10081" spans="3:4" x14ac:dyDescent="0.25">
      <c r="C10081" s="34"/>
      <c r="D10081" s="10"/>
    </row>
    <row r="10082" spans="3:4" x14ac:dyDescent="0.25">
      <c r="C10082" s="34"/>
      <c r="D10082" s="10"/>
    </row>
    <row r="10083" spans="3:4" x14ac:dyDescent="0.25">
      <c r="C10083" s="34"/>
      <c r="D10083" s="10"/>
    </row>
    <row r="10084" spans="3:4" x14ac:dyDescent="0.25">
      <c r="C10084" s="34"/>
      <c r="D10084" s="10"/>
    </row>
    <row r="10085" spans="3:4" x14ac:dyDescent="0.25">
      <c r="C10085" s="34"/>
      <c r="D10085" s="10"/>
    </row>
    <row r="10086" spans="3:4" x14ac:dyDescent="0.25">
      <c r="C10086" s="34"/>
      <c r="D10086" s="10"/>
    </row>
    <row r="10087" spans="3:4" x14ac:dyDescent="0.25">
      <c r="C10087" s="34"/>
      <c r="D10087" s="10"/>
    </row>
    <row r="10088" spans="3:4" x14ac:dyDescent="0.25">
      <c r="C10088" s="34"/>
      <c r="D10088" s="10"/>
    </row>
    <row r="10089" spans="3:4" x14ac:dyDescent="0.25">
      <c r="C10089" s="34"/>
      <c r="D10089" s="10"/>
    </row>
    <row r="10090" spans="3:4" x14ac:dyDescent="0.25">
      <c r="C10090" s="34"/>
      <c r="D10090" s="10"/>
    </row>
    <row r="10091" spans="3:4" x14ac:dyDescent="0.25">
      <c r="C10091" s="34"/>
      <c r="D10091" s="10"/>
    </row>
    <row r="10092" spans="3:4" x14ac:dyDescent="0.25">
      <c r="C10092" s="34"/>
      <c r="D10092" s="10"/>
    </row>
    <row r="10093" spans="3:4" x14ac:dyDescent="0.25">
      <c r="C10093" s="34"/>
      <c r="D10093" s="10"/>
    </row>
    <row r="10094" spans="3:4" x14ac:dyDescent="0.25">
      <c r="C10094" s="34"/>
      <c r="D10094" s="10"/>
    </row>
    <row r="10095" spans="3:4" x14ac:dyDescent="0.25">
      <c r="C10095" s="34"/>
      <c r="D10095" s="10"/>
    </row>
    <row r="10096" spans="3:4" x14ac:dyDescent="0.25">
      <c r="C10096" s="34"/>
      <c r="D10096" s="10"/>
    </row>
    <row r="10097" spans="3:4" x14ac:dyDescent="0.25">
      <c r="C10097" s="34"/>
      <c r="D10097" s="10"/>
    </row>
    <row r="10098" spans="3:4" x14ac:dyDescent="0.25">
      <c r="C10098" s="34"/>
      <c r="D10098" s="10"/>
    </row>
    <row r="10099" spans="3:4" x14ac:dyDescent="0.25">
      <c r="C10099" s="34"/>
      <c r="D10099" s="10"/>
    </row>
    <row r="10100" spans="3:4" x14ac:dyDescent="0.25">
      <c r="C10100" s="34"/>
      <c r="D10100" s="10"/>
    </row>
    <row r="10101" spans="3:4" x14ac:dyDescent="0.25">
      <c r="C10101" s="34"/>
      <c r="D10101" s="10"/>
    </row>
    <row r="10102" spans="3:4" x14ac:dyDescent="0.25">
      <c r="C10102" s="34"/>
      <c r="D10102" s="10"/>
    </row>
    <row r="10103" spans="3:4" x14ac:dyDescent="0.25">
      <c r="C10103" s="34"/>
      <c r="D10103" s="10"/>
    </row>
    <row r="10104" spans="3:4" x14ac:dyDescent="0.25">
      <c r="C10104" s="34"/>
      <c r="D10104" s="10"/>
    </row>
    <row r="10105" spans="3:4" x14ac:dyDescent="0.25">
      <c r="C10105" s="34"/>
      <c r="D10105" s="10"/>
    </row>
    <row r="10106" spans="3:4" x14ac:dyDescent="0.25">
      <c r="C10106" s="34"/>
      <c r="D10106" s="10"/>
    </row>
    <row r="10107" spans="3:4" x14ac:dyDescent="0.25">
      <c r="C10107" s="34"/>
      <c r="D10107" s="10"/>
    </row>
    <row r="10108" spans="3:4" x14ac:dyDescent="0.25">
      <c r="C10108" s="34"/>
      <c r="D10108" s="10"/>
    </row>
    <row r="10109" spans="3:4" x14ac:dyDescent="0.25">
      <c r="C10109" s="34"/>
      <c r="D10109" s="10"/>
    </row>
    <row r="10110" spans="3:4" x14ac:dyDescent="0.25">
      <c r="C10110" s="34"/>
      <c r="D10110" s="10"/>
    </row>
    <row r="10111" spans="3:4" x14ac:dyDescent="0.25">
      <c r="C10111" s="34"/>
      <c r="D10111" s="10"/>
    </row>
    <row r="10112" spans="3:4" x14ac:dyDescent="0.25">
      <c r="C10112" s="34"/>
      <c r="D10112" s="10"/>
    </row>
    <row r="10113" spans="3:4" x14ac:dyDescent="0.25">
      <c r="C10113" s="34"/>
      <c r="D10113" s="10"/>
    </row>
    <row r="10114" spans="3:4" x14ac:dyDescent="0.25">
      <c r="C10114" s="34"/>
      <c r="D10114" s="10"/>
    </row>
    <row r="10115" spans="3:4" x14ac:dyDescent="0.25">
      <c r="C10115" s="34"/>
      <c r="D10115" s="10"/>
    </row>
    <row r="10116" spans="3:4" x14ac:dyDescent="0.25">
      <c r="C10116" s="34"/>
      <c r="D10116" s="10"/>
    </row>
    <row r="10117" spans="3:4" x14ac:dyDescent="0.25">
      <c r="C10117" s="34"/>
      <c r="D10117" s="10"/>
    </row>
    <row r="10118" spans="3:4" x14ac:dyDescent="0.25">
      <c r="C10118" s="34"/>
      <c r="D10118" s="10"/>
    </row>
    <row r="10119" spans="3:4" x14ac:dyDescent="0.25">
      <c r="C10119" s="34"/>
      <c r="D10119" s="10"/>
    </row>
    <row r="10120" spans="3:4" x14ac:dyDescent="0.25">
      <c r="C10120" s="34"/>
      <c r="D10120" s="10"/>
    </row>
    <row r="10121" spans="3:4" x14ac:dyDescent="0.25">
      <c r="C10121" s="34"/>
      <c r="D10121" s="10"/>
    </row>
    <row r="10122" spans="3:4" x14ac:dyDescent="0.25">
      <c r="C10122" s="34"/>
      <c r="D10122" s="10"/>
    </row>
    <row r="10123" spans="3:4" x14ac:dyDescent="0.25">
      <c r="C10123" s="34"/>
      <c r="D10123" s="10"/>
    </row>
    <row r="10124" spans="3:4" x14ac:dyDescent="0.25">
      <c r="C10124" s="34"/>
      <c r="D10124" s="10"/>
    </row>
    <row r="10125" spans="3:4" x14ac:dyDescent="0.25">
      <c r="C10125" s="34"/>
      <c r="D10125" s="10"/>
    </row>
    <row r="10126" spans="3:4" x14ac:dyDescent="0.25">
      <c r="C10126" s="34"/>
      <c r="D10126" s="10"/>
    </row>
    <row r="10127" spans="3:4" x14ac:dyDescent="0.25">
      <c r="C10127" s="34"/>
      <c r="D10127" s="10"/>
    </row>
    <row r="10128" spans="3:4" x14ac:dyDescent="0.25">
      <c r="C10128" s="34"/>
      <c r="D10128" s="10"/>
    </row>
    <row r="10129" spans="3:4" x14ac:dyDescent="0.25">
      <c r="C10129" s="34"/>
      <c r="D10129" s="10"/>
    </row>
    <row r="10130" spans="3:4" x14ac:dyDescent="0.25">
      <c r="C10130" s="34"/>
      <c r="D10130" s="10"/>
    </row>
    <row r="10131" spans="3:4" x14ac:dyDescent="0.25">
      <c r="C10131" s="34"/>
      <c r="D10131" s="10"/>
    </row>
    <row r="10132" spans="3:4" x14ac:dyDescent="0.25">
      <c r="C10132" s="34"/>
      <c r="D10132" s="10"/>
    </row>
    <row r="10133" spans="3:4" x14ac:dyDescent="0.25">
      <c r="C10133" s="34"/>
      <c r="D10133" s="10"/>
    </row>
    <row r="10134" spans="3:4" x14ac:dyDescent="0.25">
      <c r="C10134" s="34"/>
      <c r="D10134" s="10"/>
    </row>
    <row r="10135" spans="3:4" x14ac:dyDescent="0.25">
      <c r="C10135" s="34"/>
      <c r="D10135" s="10"/>
    </row>
    <row r="10136" spans="3:4" x14ac:dyDescent="0.25">
      <c r="C10136" s="34"/>
      <c r="D10136" s="10"/>
    </row>
    <row r="10137" spans="3:4" x14ac:dyDescent="0.25">
      <c r="C10137" s="34"/>
      <c r="D10137" s="10"/>
    </row>
    <row r="10138" spans="3:4" x14ac:dyDescent="0.25">
      <c r="C10138" s="34"/>
      <c r="D10138" s="10"/>
    </row>
    <row r="10139" spans="3:4" x14ac:dyDescent="0.25">
      <c r="C10139" s="34"/>
      <c r="D10139" s="10"/>
    </row>
    <row r="10140" spans="3:4" x14ac:dyDescent="0.25">
      <c r="C10140" s="34"/>
      <c r="D10140" s="10"/>
    </row>
    <row r="10141" spans="3:4" x14ac:dyDescent="0.25">
      <c r="C10141" s="34"/>
      <c r="D10141" s="10"/>
    </row>
    <row r="10142" spans="3:4" x14ac:dyDescent="0.25">
      <c r="C10142" s="34"/>
      <c r="D10142" s="10"/>
    </row>
    <row r="10143" spans="3:4" x14ac:dyDescent="0.25">
      <c r="C10143" s="34"/>
      <c r="D10143" s="10"/>
    </row>
    <row r="10144" spans="3:4" x14ac:dyDescent="0.25">
      <c r="C10144" s="34"/>
      <c r="D10144" s="10"/>
    </row>
    <row r="10145" spans="3:4" x14ac:dyDescent="0.25">
      <c r="C10145" s="34"/>
      <c r="D10145" s="10"/>
    </row>
    <row r="10146" spans="3:4" x14ac:dyDescent="0.25">
      <c r="C10146" s="34"/>
      <c r="D10146" s="10"/>
    </row>
    <row r="10147" spans="3:4" x14ac:dyDescent="0.25">
      <c r="C10147" s="34"/>
      <c r="D10147" s="10"/>
    </row>
    <row r="10148" spans="3:4" x14ac:dyDescent="0.25">
      <c r="C10148" s="34"/>
      <c r="D10148" s="10"/>
    </row>
    <row r="10149" spans="3:4" x14ac:dyDescent="0.25">
      <c r="C10149" s="34"/>
      <c r="D10149" s="10"/>
    </row>
    <row r="10150" spans="3:4" x14ac:dyDescent="0.25">
      <c r="C10150" s="34"/>
      <c r="D10150" s="10"/>
    </row>
    <row r="10151" spans="3:4" x14ac:dyDescent="0.25">
      <c r="C10151" s="34"/>
      <c r="D10151" s="10"/>
    </row>
    <row r="10152" spans="3:4" x14ac:dyDescent="0.25">
      <c r="C10152" s="34"/>
      <c r="D10152" s="10"/>
    </row>
    <row r="10153" spans="3:4" x14ac:dyDescent="0.25">
      <c r="C10153" s="34"/>
      <c r="D10153" s="10"/>
    </row>
    <row r="10154" spans="3:4" x14ac:dyDescent="0.25">
      <c r="C10154" s="34"/>
      <c r="D10154" s="10"/>
    </row>
    <row r="10155" spans="3:4" x14ac:dyDescent="0.25">
      <c r="C10155" s="34"/>
      <c r="D10155" s="10"/>
    </row>
    <row r="10156" spans="3:4" x14ac:dyDescent="0.25">
      <c r="C10156" s="34"/>
      <c r="D10156" s="10"/>
    </row>
    <row r="10157" spans="3:4" x14ac:dyDescent="0.25">
      <c r="C10157" s="34"/>
      <c r="D10157" s="10"/>
    </row>
    <row r="10158" spans="3:4" x14ac:dyDescent="0.25">
      <c r="C10158" s="34"/>
      <c r="D10158" s="10"/>
    </row>
    <row r="10159" spans="3:4" x14ac:dyDescent="0.25">
      <c r="C10159" s="34"/>
      <c r="D10159" s="10"/>
    </row>
    <row r="10160" spans="3:4" x14ac:dyDescent="0.25">
      <c r="C10160" s="34"/>
      <c r="D10160" s="10"/>
    </row>
    <row r="10161" spans="3:4" x14ac:dyDescent="0.25">
      <c r="C10161" s="34"/>
      <c r="D10161" s="10"/>
    </row>
    <row r="10162" spans="3:4" x14ac:dyDescent="0.25">
      <c r="C10162" s="34"/>
      <c r="D10162" s="10"/>
    </row>
    <row r="10163" spans="3:4" x14ac:dyDescent="0.25">
      <c r="C10163" s="34"/>
      <c r="D10163" s="10"/>
    </row>
    <row r="10164" spans="3:4" x14ac:dyDescent="0.25">
      <c r="C10164" s="34"/>
      <c r="D10164" s="10"/>
    </row>
    <row r="10165" spans="3:4" x14ac:dyDescent="0.25">
      <c r="C10165" s="34"/>
      <c r="D10165" s="10"/>
    </row>
    <row r="10166" spans="3:4" x14ac:dyDescent="0.25">
      <c r="C10166" s="34"/>
      <c r="D10166" s="10"/>
    </row>
    <row r="10167" spans="3:4" x14ac:dyDescent="0.25">
      <c r="C10167" s="34"/>
      <c r="D10167" s="10"/>
    </row>
    <row r="10168" spans="3:4" x14ac:dyDescent="0.25">
      <c r="C10168" s="34"/>
      <c r="D10168" s="10"/>
    </row>
    <row r="10169" spans="3:4" x14ac:dyDescent="0.25">
      <c r="C10169" s="34"/>
      <c r="D10169" s="10"/>
    </row>
    <row r="10170" spans="3:4" x14ac:dyDescent="0.25">
      <c r="C10170" s="34"/>
      <c r="D10170" s="10"/>
    </row>
    <row r="10171" spans="3:4" x14ac:dyDescent="0.25">
      <c r="C10171" s="34"/>
      <c r="D10171" s="10"/>
    </row>
    <row r="10172" spans="3:4" x14ac:dyDescent="0.25">
      <c r="C10172" s="34"/>
      <c r="D10172" s="10"/>
    </row>
    <row r="10173" spans="3:4" x14ac:dyDescent="0.25">
      <c r="C10173" s="34"/>
      <c r="D10173" s="10"/>
    </row>
    <row r="10174" spans="3:4" x14ac:dyDescent="0.25">
      <c r="C10174" s="34"/>
      <c r="D10174" s="10"/>
    </row>
    <row r="10175" spans="3:4" x14ac:dyDescent="0.25">
      <c r="C10175" s="34"/>
      <c r="D10175" s="10"/>
    </row>
    <row r="10176" spans="3:4" x14ac:dyDescent="0.25">
      <c r="C10176" s="34"/>
      <c r="D10176" s="10"/>
    </row>
    <row r="10177" spans="3:4" x14ac:dyDescent="0.25">
      <c r="C10177" s="34"/>
      <c r="D10177" s="10"/>
    </row>
    <row r="10178" spans="3:4" x14ac:dyDescent="0.25">
      <c r="C10178" s="34"/>
      <c r="D10178" s="10"/>
    </row>
    <row r="10179" spans="3:4" x14ac:dyDescent="0.25">
      <c r="C10179" s="34"/>
      <c r="D10179" s="10"/>
    </row>
    <row r="10180" spans="3:4" x14ac:dyDescent="0.25">
      <c r="C10180" s="34"/>
      <c r="D10180" s="10"/>
    </row>
    <row r="10181" spans="3:4" x14ac:dyDescent="0.25">
      <c r="C10181" s="34"/>
      <c r="D10181" s="10"/>
    </row>
    <row r="10182" spans="3:4" x14ac:dyDescent="0.25">
      <c r="C10182" s="34"/>
      <c r="D10182" s="10"/>
    </row>
    <row r="10183" spans="3:4" x14ac:dyDescent="0.25">
      <c r="C10183" s="34"/>
      <c r="D10183" s="10"/>
    </row>
    <row r="10184" spans="3:4" x14ac:dyDescent="0.25">
      <c r="C10184" s="34"/>
      <c r="D10184" s="10"/>
    </row>
    <row r="10185" spans="3:4" x14ac:dyDescent="0.25">
      <c r="C10185" s="34"/>
      <c r="D10185" s="10"/>
    </row>
    <row r="10186" spans="3:4" x14ac:dyDescent="0.25">
      <c r="C10186" s="34"/>
      <c r="D10186" s="10"/>
    </row>
    <row r="10187" spans="3:4" x14ac:dyDescent="0.25">
      <c r="C10187" s="34"/>
      <c r="D10187" s="10"/>
    </row>
    <row r="10188" spans="3:4" x14ac:dyDescent="0.25">
      <c r="C10188" s="34"/>
      <c r="D10188" s="10"/>
    </row>
    <row r="10189" spans="3:4" x14ac:dyDescent="0.25">
      <c r="C10189" s="34"/>
      <c r="D10189" s="10"/>
    </row>
    <row r="10190" spans="3:4" x14ac:dyDescent="0.25">
      <c r="C10190" s="34"/>
      <c r="D10190" s="10"/>
    </row>
    <row r="10191" spans="3:4" x14ac:dyDescent="0.25">
      <c r="C10191" s="34"/>
      <c r="D10191" s="10"/>
    </row>
    <row r="10192" spans="3:4" x14ac:dyDescent="0.25">
      <c r="C10192" s="34"/>
      <c r="D10192" s="10"/>
    </row>
    <row r="10193" spans="3:4" x14ac:dyDescent="0.25">
      <c r="C10193" s="34"/>
      <c r="D10193" s="10"/>
    </row>
    <row r="10194" spans="3:4" x14ac:dyDescent="0.25">
      <c r="C10194" s="34"/>
      <c r="D10194" s="10"/>
    </row>
    <row r="10195" spans="3:4" x14ac:dyDescent="0.25">
      <c r="C10195" s="34"/>
      <c r="D10195" s="10"/>
    </row>
    <row r="10196" spans="3:4" x14ac:dyDescent="0.25">
      <c r="C10196" s="34"/>
      <c r="D10196" s="10"/>
    </row>
    <row r="10197" spans="3:4" x14ac:dyDescent="0.25">
      <c r="C10197" s="34"/>
      <c r="D10197" s="10"/>
    </row>
    <row r="10198" spans="3:4" x14ac:dyDescent="0.25">
      <c r="C10198" s="34"/>
      <c r="D10198" s="10"/>
    </row>
    <row r="10199" spans="3:4" x14ac:dyDescent="0.25">
      <c r="C10199" s="34"/>
      <c r="D10199" s="10"/>
    </row>
    <row r="10200" spans="3:4" x14ac:dyDescent="0.25">
      <c r="C10200" s="34"/>
      <c r="D10200" s="10"/>
    </row>
    <row r="10201" spans="3:4" x14ac:dyDescent="0.25">
      <c r="C10201" s="34"/>
      <c r="D10201" s="10"/>
    </row>
    <row r="10202" spans="3:4" x14ac:dyDescent="0.25">
      <c r="C10202" s="34"/>
      <c r="D10202" s="10"/>
    </row>
    <row r="10203" spans="3:4" x14ac:dyDescent="0.25">
      <c r="C10203" s="34"/>
      <c r="D10203" s="10"/>
    </row>
    <row r="10204" spans="3:4" x14ac:dyDescent="0.25">
      <c r="C10204" s="34"/>
      <c r="D10204" s="10"/>
    </row>
    <row r="10205" spans="3:4" x14ac:dyDescent="0.25">
      <c r="C10205" s="34"/>
      <c r="D10205" s="10"/>
    </row>
    <row r="10206" spans="3:4" x14ac:dyDescent="0.25">
      <c r="C10206" s="34"/>
      <c r="D10206" s="10"/>
    </row>
    <row r="10207" spans="3:4" x14ac:dyDescent="0.25">
      <c r="C10207" s="34"/>
      <c r="D10207" s="10"/>
    </row>
    <row r="10208" spans="3:4" x14ac:dyDescent="0.25">
      <c r="C10208" s="34"/>
      <c r="D10208" s="10"/>
    </row>
    <row r="10209" spans="3:4" x14ac:dyDescent="0.25">
      <c r="C10209" s="34"/>
      <c r="D10209" s="10"/>
    </row>
    <row r="10210" spans="3:4" x14ac:dyDescent="0.25">
      <c r="C10210" s="34"/>
      <c r="D10210" s="10"/>
    </row>
    <row r="10211" spans="3:4" x14ac:dyDescent="0.25">
      <c r="C10211" s="34"/>
      <c r="D10211" s="10"/>
    </row>
    <row r="10212" spans="3:4" x14ac:dyDescent="0.25">
      <c r="C10212" s="34"/>
      <c r="D10212" s="10"/>
    </row>
    <row r="10213" spans="3:4" x14ac:dyDescent="0.25">
      <c r="C10213" s="34"/>
      <c r="D10213" s="10"/>
    </row>
    <row r="10214" spans="3:4" x14ac:dyDescent="0.25">
      <c r="C10214" s="34"/>
      <c r="D10214" s="10"/>
    </row>
    <row r="10215" spans="3:4" x14ac:dyDescent="0.25">
      <c r="C10215" s="34"/>
      <c r="D10215" s="10"/>
    </row>
    <row r="10216" spans="3:4" x14ac:dyDescent="0.25">
      <c r="C10216" s="34"/>
      <c r="D10216" s="10"/>
    </row>
    <row r="10217" spans="3:4" x14ac:dyDescent="0.25">
      <c r="C10217" s="34"/>
      <c r="D10217" s="10"/>
    </row>
    <row r="10218" spans="3:4" x14ac:dyDescent="0.25">
      <c r="C10218" s="34"/>
      <c r="D10218" s="10"/>
    </row>
    <row r="10219" spans="3:4" x14ac:dyDescent="0.25">
      <c r="C10219" s="34"/>
      <c r="D10219" s="10"/>
    </row>
    <row r="10220" spans="3:4" x14ac:dyDescent="0.25">
      <c r="C10220" s="34"/>
      <c r="D10220" s="10"/>
    </row>
    <row r="10221" spans="3:4" x14ac:dyDescent="0.25">
      <c r="C10221" s="34"/>
      <c r="D10221" s="10"/>
    </row>
    <row r="10222" spans="3:4" x14ac:dyDescent="0.25">
      <c r="C10222" s="34"/>
      <c r="D10222" s="10"/>
    </row>
    <row r="10223" spans="3:4" x14ac:dyDescent="0.25">
      <c r="C10223" s="34"/>
      <c r="D10223" s="10"/>
    </row>
    <row r="10224" spans="3:4" x14ac:dyDescent="0.25">
      <c r="C10224" s="34"/>
      <c r="D10224" s="10"/>
    </row>
    <row r="10225" spans="3:4" x14ac:dyDescent="0.25">
      <c r="C10225" s="34"/>
      <c r="D10225" s="10"/>
    </row>
    <row r="10226" spans="3:4" x14ac:dyDescent="0.25">
      <c r="C10226" s="34"/>
      <c r="D10226" s="10"/>
    </row>
    <row r="10227" spans="3:4" x14ac:dyDescent="0.25">
      <c r="C10227" s="34"/>
      <c r="D10227" s="10"/>
    </row>
    <row r="10228" spans="3:4" x14ac:dyDescent="0.25">
      <c r="C10228" s="34"/>
      <c r="D10228" s="10"/>
    </row>
    <row r="10229" spans="3:4" x14ac:dyDescent="0.25">
      <c r="C10229" s="34"/>
      <c r="D10229" s="10"/>
    </row>
    <row r="10230" spans="3:4" x14ac:dyDescent="0.25">
      <c r="C10230" s="34"/>
      <c r="D10230" s="10"/>
    </row>
    <row r="10231" spans="3:4" x14ac:dyDescent="0.25">
      <c r="C10231" s="34"/>
      <c r="D10231" s="10"/>
    </row>
    <row r="10232" spans="3:4" x14ac:dyDescent="0.25">
      <c r="C10232" s="34"/>
      <c r="D10232" s="10"/>
    </row>
    <row r="10233" spans="3:4" x14ac:dyDescent="0.25">
      <c r="C10233" s="34"/>
      <c r="D10233" s="10"/>
    </row>
    <row r="10234" spans="3:4" x14ac:dyDescent="0.25">
      <c r="C10234" s="34"/>
      <c r="D10234" s="10"/>
    </row>
    <row r="10235" spans="3:4" x14ac:dyDescent="0.25">
      <c r="C10235" s="34"/>
      <c r="D10235" s="10"/>
    </row>
    <row r="10236" spans="3:4" x14ac:dyDescent="0.25">
      <c r="C10236" s="34"/>
      <c r="D10236" s="10"/>
    </row>
    <row r="10237" spans="3:4" x14ac:dyDescent="0.25">
      <c r="C10237" s="34"/>
      <c r="D10237" s="10"/>
    </row>
    <row r="10238" spans="3:4" x14ac:dyDescent="0.25">
      <c r="C10238" s="34"/>
      <c r="D10238" s="10"/>
    </row>
    <row r="10239" spans="3:4" x14ac:dyDescent="0.25">
      <c r="C10239" s="34"/>
      <c r="D10239" s="10"/>
    </row>
    <row r="10240" spans="3:4" x14ac:dyDescent="0.25">
      <c r="C10240" s="34"/>
      <c r="D10240" s="10"/>
    </row>
    <row r="10241" spans="3:4" x14ac:dyDescent="0.25">
      <c r="C10241" s="34"/>
      <c r="D10241" s="10"/>
    </row>
    <row r="10242" spans="3:4" x14ac:dyDescent="0.25">
      <c r="C10242" s="34"/>
      <c r="D10242" s="10"/>
    </row>
    <row r="10243" spans="3:4" x14ac:dyDescent="0.25">
      <c r="C10243" s="34"/>
      <c r="D10243" s="10"/>
    </row>
    <row r="10244" spans="3:4" x14ac:dyDescent="0.25">
      <c r="C10244" s="34"/>
      <c r="D10244" s="10"/>
    </row>
    <row r="10245" spans="3:4" x14ac:dyDescent="0.25">
      <c r="C10245" s="34"/>
      <c r="D10245" s="10"/>
    </row>
    <row r="10246" spans="3:4" x14ac:dyDescent="0.25">
      <c r="C10246" s="34"/>
      <c r="D10246" s="10"/>
    </row>
    <row r="10247" spans="3:4" x14ac:dyDescent="0.25">
      <c r="C10247" s="34"/>
      <c r="D10247" s="10"/>
    </row>
    <row r="10248" spans="3:4" x14ac:dyDescent="0.25">
      <c r="C10248" s="34"/>
      <c r="D10248" s="10"/>
    </row>
    <row r="10249" spans="3:4" x14ac:dyDescent="0.25">
      <c r="C10249" s="34"/>
      <c r="D10249" s="10"/>
    </row>
    <row r="10250" spans="3:4" x14ac:dyDescent="0.25">
      <c r="C10250" s="34"/>
      <c r="D10250" s="10"/>
    </row>
    <row r="10251" spans="3:4" x14ac:dyDescent="0.25">
      <c r="C10251" s="34"/>
      <c r="D10251" s="10"/>
    </row>
    <row r="10252" spans="3:4" x14ac:dyDescent="0.25">
      <c r="C10252" s="34"/>
      <c r="D10252" s="10"/>
    </row>
    <row r="10253" spans="3:4" x14ac:dyDescent="0.25">
      <c r="C10253" s="34"/>
      <c r="D10253" s="10"/>
    </row>
    <row r="10254" spans="3:4" x14ac:dyDescent="0.25">
      <c r="C10254" s="34"/>
      <c r="D10254" s="10"/>
    </row>
    <row r="10255" spans="3:4" x14ac:dyDescent="0.25">
      <c r="C10255" s="34"/>
      <c r="D10255" s="10"/>
    </row>
    <row r="10256" spans="3:4" x14ac:dyDescent="0.25">
      <c r="C10256" s="34"/>
      <c r="D10256" s="10"/>
    </row>
    <row r="10257" spans="3:4" x14ac:dyDescent="0.25">
      <c r="C10257" s="34"/>
      <c r="D10257" s="10"/>
    </row>
    <row r="10258" spans="3:4" x14ac:dyDescent="0.25">
      <c r="C10258" s="34"/>
      <c r="D10258" s="10"/>
    </row>
    <row r="10259" spans="3:4" x14ac:dyDescent="0.25">
      <c r="C10259" s="34"/>
      <c r="D10259" s="10"/>
    </row>
    <row r="10260" spans="3:4" x14ac:dyDescent="0.25">
      <c r="C10260" s="34"/>
      <c r="D10260" s="10"/>
    </row>
    <row r="10261" spans="3:4" x14ac:dyDescent="0.25">
      <c r="C10261" s="34"/>
      <c r="D10261" s="10"/>
    </row>
    <row r="10262" spans="3:4" x14ac:dyDescent="0.25">
      <c r="C10262" s="34"/>
      <c r="D10262" s="10"/>
    </row>
    <row r="10263" spans="3:4" x14ac:dyDescent="0.25">
      <c r="C10263" s="34"/>
      <c r="D10263" s="10"/>
    </row>
    <row r="10264" spans="3:4" x14ac:dyDescent="0.25">
      <c r="C10264" s="34"/>
      <c r="D10264" s="10"/>
    </row>
    <row r="10265" spans="3:4" x14ac:dyDescent="0.25">
      <c r="C10265" s="34"/>
      <c r="D10265" s="10"/>
    </row>
    <row r="10266" spans="3:4" x14ac:dyDescent="0.25">
      <c r="C10266" s="34"/>
      <c r="D10266" s="10"/>
    </row>
    <row r="10267" spans="3:4" x14ac:dyDescent="0.25">
      <c r="C10267" s="34"/>
      <c r="D10267" s="10"/>
    </row>
    <row r="10268" spans="3:4" x14ac:dyDescent="0.25">
      <c r="C10268" s="34"/>
      <c r="D10268" s="10"/>
    </row>
    <row r="10269" spans="3:4" x14ac:dyDescent="0.25">
      <c r="C10269" s="34"/>
      <c r="D10269" s="10"/>
    </row>
    <row r="10270" spans="3:4" x14ac:dyDescent="0.25">
      <c r="C10270" s="34"/>
      <c r="D10270" s="10"/>
    </row>
    <row r="10271" spans="3:4" x14ac:dyDescent="0.25">
      <c r="C10271" s="34"/>
      <c r="D10271" s="10"/>
    </row>
    <row r="10272" spans="3:4" x14ac:dyDescent="0.25">
      <c r="C10272" s="34"/>
      <c r="D10272" s="10"/>
    </row>
    <row r="10273" spans="3:4" x14ac:dyDescent="0.25">
      <c r="C10273" s="34"/>
      <c r="D10273" s="10"/>
    </row>
    <row r="10274" spans="3:4" x14ac:dyDescent="0.25">
      <c r="C10274" s="34"/>
      <c r="D10274" s="10"/>
    </row>
    <row r="10275" spans="3:4" x14ac:dyDescent="0.25">
      <c r="C10275" s="34"/>
      <c r="D10275" s="10"/>
    </row>
    <row r="10276" spans="3:4" x14ac:dyDescent="0.25">
      <c r="C10276" s="34"/>
      <c r="D10276" s="10"/>
    </row>
    <row r="10277" spans="3:4" x14ac:dyDescent="0.25">
      <c r="C10277" s="34"/>
      <c r="D10277" s="10"/>
    </row>
    <row r="10278" spans="3:4" x14ac:dyDescent="0.25">
      <c r="C10278" s="34"/>
      <c r="D10278" s="10"/>
    </row>
    <row r="10279" spans="3:4" x14ac:dyDescent="0.25">
      <c r="C10279" s="34"/>
      <c r="D10279" s="10"/>
    </row>
    <row r="10280" spans="3:4" x14ac:dyDescent="0.25">
      <c r="C10280" s="34"/>
      <c r="D10280" s="10"/>
    </row>
    <row r="10281" spans="3:4" x14ac:dyDescent="0.25">
      <c r="C10281" s="34"/>
      <c r="D10281" s="10"/>
    </row>
    <row r="10282" spans="3:4" x14ac:dyDescent="0.25">
      <c r="C10282" s="34"/>
      <c r="D10282" s="10"/>
    </row>
    <row r="10283" spans="3:4" x14ac:dyDescent="0.25">
      <c r="C10283" s="34"/>
      <c r="D10283" s="10"/>
    </row>
    <row r="10284" spans="3:4" x14ac:dyDescent="0.25">
      <c r="C10284" s="34"/>
      <c r="D10284" s="10"/>
    </row>
    <row r="10285" spans="3:4" x14ac:dyDescent="0.25">
      <c r="C10285" s="34"/>
      <c r="D10285" s="10"/>
    </row>
    <row r="10286" spans="3:4" x14ac:dyDescent="0.25">
      <c r="C10286" s="34"/>
      <c r="D10286" s="10"/>
    </row>
    <row r="10287" spans="3:4" x14ac:dyDescent="0.25">
      <c r="C10287" s="34"/>
      <c r="D10287" s="10"/>
    </row>
    <row r="10288" spans="3:4" x14ac:dyDescent="0.25">
      <c r="C10288" s="34"/>
      <c r="D10288" s="10"/>
    </row>
    <row r="10289" spans="3:4" x14ac:dyDescent="0.25">
      <c r="C10289" s="34"/>
      <c r="D10289" s="10"/>
    </row>
    <row r="10290" spans="3:4" x14ac:dyDescent="0.25">
      <c r="C10290" s="34"/>
      <c r="D10290" s="10"/>
    </row>
    <row r="10291" spans="3:4" x14ac:dyDescent="0.25">
      <c r="C10291" s="34"/>
      <c r="D10291" s="10"/>
    </row>
    <row r="10292" spans="3:4" x14ac:dyDescent="0.25">
      <c r="C10292" s="34"/>
      <c r="D10292" s="10"/>
    </row>
    <row r="10293" spans="3:4" x14ac:dyDescent="0.25">
      <c r="C10293" s="34"/>
      <c r="D10293" s="10"/>
    </row>
    <row r="10294" spans="3:4" x14ac:dyDescent="0.25">
      <c r="C10294" s="34"/>
      <c r="D10294" s="10"/>
    </row>
    <row r="10295" spans="3:4" x14ac:dyDescent="0.25">
      <c r="C10295" s="34"/>
      <c r="D10295" s="10"/>
    </row>
    <row r="10296" spans="3:4" x14ac:dyDescent="0.25">
      <c r="C10296" s="34"/>
      <c r="D10296" s="10"/>
    </row>
    <row r="10297" spans="3:4" x14ac:dyDescent="0.25">
      <c r="C10297" s="34"/>
      <c r="D10297" s="10"/>
    </row>
    <row r="10298" spans="3:4" x14ac:dyDescent="0.25">
      <c r="C10298" s="34"/>
      <c r="D10298" s="10"/>
    </row>
    <row r="10299" spans="3:4" x14ac:dyDescent="0.25">
      <c r="C10299" s="34"/>
      <c r="D10299" s="10"/>
    </row>
    <row r="10300" spans="3:4" x14ac:dyDescent="0.25">
      <c r="C10300" s="34"/>
      <c r="D10300" s="10"/>
    </row>
    <row r="10301" spans="3:4" x14ac:dyDescent="0.25">
      <c r="C10301" s="34"/>
      <c r="D10301" s="10"/>
    </row>
    <row r="10302" spans="3:4" x14ac:dyDescent="0.25">
      <c r="C10302" s="34"/>
      <c r="D10302" s="10"/>
    </row>
    <row r="10303" spans="3:4" x14ac:dyDescent="0.25">
      <c r="C10303" s="34"/>
      <c r="D10303" s="10"/>
    </row>
    <row r="10304" spans="3:4" x14ac:dyDescent="0.25">
      <c r="C10304" s="34"/>
      <c r="D10304" s="10"/>
    </row>
    <row r="10305" spans="3:4" x14ac:dyDescent="0.25">
      <c r="C10305" s="34"/>
      <c r="D10305" s="10"/>
    </row>
    <row r="10306" spans="3:4" x14ac:dyDescent="0.25">
      <c r="C10306" s="34"/>
      <c r="D10306" s="10"/>
    </row>
    <row r="10307" spans="3:4" x14ac:dyDescent="0.25">
      <c r="C10307" s="34"/>
      <c r="D10307" s="10"/>
    </row>
    <row r="10308" spans="3:4" x14ac:dyDescent="0.25">
      <c r="C10308" s="34"/>
      <c r="D10308" s="10"/>
    </row>
    <row r="10309" spans="3:4" x14ac:dyDescent="0.25">
      <c r="C10309" s="34"/>
      <c r="D10309" s="10"/>
    </row>
    <row r="10310" spans="3:4" x14ac:dyDescent="0.25">
      <c r="C10310" s="34"/>
      <c r="D10310" s="10"/>
    </row>
    <row r="10311" spans="3:4" x14ac:dyDescent="0.25">
      <c r="C10311" s="34"/>
      <c r="D10311" s="10"/>
    </row>
    <row r="10312" spans="3:4" x14ac:dyDescent="0.25">
      <c r="C10312" s="34"/>
      <c r="D10312" s="10"/>
    </row>
    <row r="10313" spans="3:4" x14ac:dyDescent="0.25">
      <c r="C10313" s="34"/>
      <c r="D10313" s="10"/>
    </row>
    <row r="10314" spans="3:4" x14ac:dyDescent="0.25">
      <c r="C10314" s="34"/>
      <c r="D10314" s="10"/>
    </row>
    <row r="10315" spans="3:4" x14ac:dyDescent="0.25">
      <c r="C10315" s="34"/>
      <c r="D10315" s="10"/>
    </row>
    <row r="10316" spans="3:4" x14ac:dyDescent="0.25">
      <c r="C10316" s="34"/>
      <c r="D10316" s="10"/>
    </row>
    <row r="10317" spans="3:4" x14ac:dyDescent="0.25">
      <c r="C10317" s="34"/>
      <c r="D10317" s="10"/>
    </row>
    <row r="10318" spans="3:4" x14ac:dyDescent="0.25">
      <c r="C10318" s="34"/>
      <c r="D10318" s="10"/>
    </row>
    <row r="10319" spans="3:4" x14ac:dyDescent="0.25">
      <c r="C10319" s="34"/>
      <c r="D10319" s="10"/>
    </row>
    <row r="10320" spans="3:4" x14ac:dyDescent="0.25">
      <c r="C10320" s="34"/>
      <c r="D10320" s="10"/>
    </row>
    <row r="10321" spans="3:4" x14ac:dyDescent="0.25">
      <c r="C10321" s="34"/>
      <c r="D10321" s="10"/>
    </row>
    <row r="10322" spans="3:4" x14ac:dyDescent="0.25">
      <c r="C10322" s="34"/>
      <c r="D10322" s="10"/>
    </row>
    <row r="10323" spans="3:4" x14ac:dyDescent="0.25">
      <c r="C10323" s="34"/>
      <c r="D10323" s="10"/>
    </row>
    <row r="10324" spans="3:4" x14ac:dyDescent="0.25">
      <c r="C10324" s="34"/>
      <c r="D10324" s="10"/>
    </row>
    <row r="10325" spans="3:4" x14ac:dyDescent="0.25">
      <c r="C10325" s="34"/>
      <c r="D10325" s="10"/>
    </row>
    <row r="10326" spans="3:4" x14ac:dyDescent="0.25">
      <c r="C10326" s="34"/>
      <c r="D10326" s="10"/>
    </row>
    <row r="10327" spans="3:4" x14ac:dyDescent="0.25">
      <c r="C10327" s="34"/>
      <c r="D10327" s="10"/>
    </row>
    <row r="10328" spans="3:4" x14ac:dyDescent="0.25">
      <c r="C10328" s="34"/>
      <c r="D10328" s="10"/>
    </row>
    <row r="10329" spans="3:4" x14ac:dyDescent="0.25">
      <c r="C10329" s="34"/>
      <c r="D10329" s="10"/>
    </row>
    <row r="10330" spans="3:4" x14ac:dyDescent="0.25">
      <c r="C10330" s="34"/>
      <c r="D10330" s="10"/>
    </row>
    <row r="10331" spans="3:4" x14ac:dyDescent="0.25">
      <c r="C10331" s="34"/>
      <c r="D10331" s="10"/>
    </row>
    <row r="10332" spans="3:4" x14ac:dyDescent="0.25">
      <c r="C10332" s="34"/>
      <c r="D10332" s="10"/>
    </row>
    <row r="10333" spans="3:4" x14ac:dyDescent="0.25">
      <c r="C10333" s="34"/>
      <c r="D10333" s="10"/>
    </row>
    <row r="10334" spans="3:4" x14ac:dyDescent="0.25">
      <c r="C10334" s="34"/>
      <c r="D10334" s="10"/>
    </row>
    <row r="10335" spans="3:4" x14ac:dyDescent="0.25">
      <c r="C10335" s="34"/>
      <c r="D10335" s="10"/>
    </row>
    <row r="10336" spans="3:4" x14ac:dyDescent="0.25">
      <c r="C10336" s="34"/>
      <c r="D10336" s="10"/>
    </row>
    <row r="10337" spans="3:4" x14ac:dyDescent="0.25">
      <c r="C10337" s="34"/>
      <c r="D10337" s="10"/>
    </row>
    <row r="10338" spans="3:4" x14ac:dyDescent="0.25">
      <c r="C10338" s="34"/>
      <c r="D10338" s="10"/>
    </row>
    <row r="10339" spans="3:4" x14ac:dyDescent="0.25">
      <c r="C10339" s="34"/>
      <c r="D10339" s="10"/>
    </row>
    <row r="10340" spans="3:4" x14ac:dyDescent="0.25">
      <c r="C10340" s="34"/>
      <c r="D10340" s="10"/>
    </row>
    <row r="10341" spans="3:4" x14ac:dyDescent="0.25">
      <c r="C10341" s="34"/>
      <c r="D10341" s="10"/>
    </row>
    <row r="10342" spans="3:4" x14ac:dyDescent="0.25">
      <c r="C10342" s="34"/>
      <c r="D10342" s="10"/>
    </row>
    <row r="10343" spans="3:4" x14ac:dyDescent="0.25">
      <c r="C10343" s="34"/>
      <c r="D10343" s="10"/>
    </row>
    <row r="10344" spans="3:4" x14ac:dyDescent="0.25">
      <c r="C10344" s="34"/>
      <c r="D10344" s="10"/>
    </row>
    <row r="10345" spans="3:4" x14ac:dyDescent="0.25">
      <c r="C10345" s="34"/>
      <c r="D10345" s="10"/>
    </row>
    <row r="10346" spans="3:4" x14ac:dyDescent="0.25">
      <c r="C10346" s="34"/>
      <c r="D10346" s="10"/>
    </row>
    <row r="10347" spans="3:4" x14ac:dyDescent="0.25">
      <c r="C10347" s="34"/>
      <c r="D10347" s="10"/>
    </row>
    <row r="10348" spans="3:4" x14ac:dyDescent="0.25">
      <c r="C10348" s="34"/>
      <c r="D10348" s="10"/>
    </row>
    <row r="10349" spans="3:4" x14ac:dyDescent="0.25">
      <c r="C10349" s="34"/>
      <c r="D10349" s="10"/>
    </row>
    <row r="10350" spans="3:4" x14ac:dyDescent="0.25">
      <c r="C10350" s="34"/>
      <c r="D10350" s="10"/>
    </row>
    <row r="10351" spans="3:4" x14ac:dyDescent="0.25">
      <c r="C10351" s="34"/>
      <c r="D10351" s="10"/>
    </row>
    <row r="10352" spans="3:4" x14ac:dyDescent="0.25">
      <c r="C10352" s="34"/>
      <c r="D10352" s="10"/>
    </row>
    <row r="10353" spans="3:4" x14ac:dyDescent="0.25">
      <c r="C10353" s="34"/>
      <c r="D10353" s="10"/>
    </row>
    <row r="10354" spans="3:4" x14ac:dyDescent="0.25">
      <c r="C10354" s="34"/>
      <c r="D10354" s="10"/>
    </row>
    <row r="10355" spans="3:4" x14ac:dyDescent="0.25">
      <c r="C10355" s="34"/>
      <c r="D10355" s="10"/>
    </row>
    <row r="10356" spans="3:4" x14ac:dyDescent="0.25">
      <c r="C10356" s="34"/>
      <c r="D10356" s="10"/>
    </row>
    <row r="10357" spans="3:4" x14ac:dyDescent="0.25">
      <c r="C10357" s="34"/>
      <c r="D10357" s="10"/>
    </row>
    <row r="10358" spans="3:4" x14ac:dyDescent="0.25">
      <c r="C10358" s="34"/>
      <c r="D10358" s="10"/>
    </row>
    <row r="10359" spans="3:4" x14ac:dyDescent="0.25">
      <c r="C10359" s="34"/>
      <c r="D10359" s="10"/>
    </row>
    <row r="10360" spans="3:4" x14ac:dyDescent="0.25">
      <c r="C10360" s="34"/>
      <c r="D10360" s="10"/>
    </row>
    <row r="10361" spans="3:4" x14ac:dyDescent="0.25">
      <c r="C10361" s="34"/>
      <c r="D10361" s="10"/>
    </row>
    <row r="10362" spans="3:4" x14ac:dyDescent="0.25">
      <c r="C10362" s="34"/>
      <c r="D10362" s="10"/>
    </row>
    <row r="10363" spans="3:4" x14ac:dyDescent="0.25">
      <c r="C10363" s="34"/>
      <c r="D10363" s="10"/>
    </row>
    <row r="10364" spans="3:4" x14ac:dyDescent="0.25">
      <c r="C10364" s="34"/>
      <c r="D10364" s="10"/>
    </row>
    <row r="10365" spans="3:4" x14ac:dyDescent="0.25">
      <c r="C10365" s="34"/>
      <c r="D10365" s="10"/>
    </row>
    <row r="10366" spans="3:4" x14ac:dyDescent="0.25">
      <c r="C10366" s="34"/>
      <c r="D10366" s="10"/>
    </row>
    <row r="10367" spans="3:4" x14ac:dyDescent="0.25">
      <c r="C10367" s="34"/>
      <c r="D10367" s="10"/>
    </row>
    <row r="10368" spans="3:4" x14ac:dyDescent="0.25">
      <c r="C10368" s="34"/>
      <c r="D10368" s="10"/>
    </row>
    <row r="10369" spans="3:4" x14ac:dyDescent="0.25">
      <c r="C10369" s="34"/>
      <c r="D10369" s="10"/>
    </row>
    <row r="10370" spans="3:4" x14ac:dyDescent="0.25">
      <c r="C10370" s="34"/>
      <c r="D10370" s="10"/>
    </row>
    <row r="10371" spans="3:4" x14ac:dyDescent="0.25">
      <c r="C10371" s="34"/>
      <c r="D10371" s="10"/>
    </row>
    <row r="10372" spans="3:4" x14ac:dyDescent="0.25">
      <c r="C10372" s="34"/>
      <c r="D10372" s="10"/>
    </row>
    <row r="10373" spans="3:4" x14ac:dyDescent="0.25">
      <c r="C10373" s="34"/>
      <c r="D10373" s="10"/>
    </row>
    <row r="10374" spans="3:4" x14ac:dyDescent="0.25">
      <c r="C10374" s="34"/>
      <c r="D10374" s="10"/>
    </row>
    <row r="10375" spans="3:4" x14ac:dyDescent="0.25">
      <c r="C10375" s="34"/>
      <c r="D10375" s="10"/>
    </row>
    <row r="10376" spans="3:4" x14ac:dyDescent="0.25">
      <c r="C10376" s="34"/>
      <c r="D10376" s="10"/>
    </row>
    <row r="10377" spans="3:4" x14ac:dyDescent="0.25">
      <c r="C10377" s="34"/>
      <c r="D10377" s="10"/>
    </row>
    <row r="10378" spans="3:4" x14ac:dyDescent="0.25">
      <c r="C10378" s="34"/>
      <c r="D10378" s="10"/>
    </row>
    <row r="10379" spans="3:4" x14ac:dyDescent="0.25">
      <c r="C10379" s="34"/>
      <c r="D10379" s="10"/>
    </row>
    <row r="10380" spans="3:4" x14ac:dyDescent="0.25">
      <c r="C10380" s="34"/>
      <c r="D10380" s="10"/>
    </row>
    <row r="10381" spans="3:4" x14ac:dyDescent="0.25">
      <c r="C10381" s="34"/>
      <c r="D10381" s="10"/>
    </row>
    <row r="10382" spans="3:4" x14ac:dyDescent="0.25">
      <c r="C10382" s="34"/>
      <c r="D10382" s="10"/>
    </row>
    <row r="10383" spans="3:4" x14ac:dyDescent="0.25">
      <c r="C10383" s="34"/>
      <c r="D10383" s="10"/>
    </row>
    <row r="10384" spans="3:4" x14ac:dyDescent="0.25">
      <c r="C10384" s="34"/>
      <c r="D10384" s="10"/>
    </row>
    <row r="10385" spans="3:4" x14ac:dyDescent="0.25">
      <c r="C10385" s="34"/>
      <c r="D10385" s="10"/>
    </row>
    <row r="10386" spans="3:4" x14ac:dyDescent="0.25">
      <c r="C10386" s="34"/>
      <c r="D10386" s="10"/>
    </row>
    <row r="10387" spans="3:4" x14ac:dyDescent="0.25">
      <c r="C10387" s="34"/>
      <c r="D10387" s="10"/>
    </row>
    <row r="10388" spans="3:4" x14ac:dyDescent="0.25">
      <c r="C10388" s="34"/>
      <c r="D10388" s="10"/>
    </row>
    <row r="10389" spans="3:4" x14ac:dyDescent="0.25">
      <c r="C10389" s="34"/>
      <c r="D10389" s="10"/>
    </row>
    <row r="10390" spans="3:4" x14ac:dyDescent="0.25">
      <c r="C10390" s="34"/>
      <c r="D10390" s="10"/>
    </row>
    <row r="10391" spans="3:4" x14ac:dyDescent="0.25">
      <c r="C10391" s="34"/>
      <c r="D10391" s="10"/>
    </row>
    <row r="10392" spans="3:4" x14ac:dyDescent="0.25">
      <c r="C10392" s="34"/>
      <c r="D10392" s="10"/>
    </row>
    <row r="10393" spans="3:4" x14ac:dyDescent="0.25">
      <c r="C10393" s="34"/>
      <c r="D10393" s="10"/>
    </row>
    <row r="10394" spans="3:4" x14ac:dyDescent="0.25">
      <c r="C10394" s="34"/>
      <c r="D10394" s="10"/>
    </row>
    <row r="10395" spans="3:4" x14ac:dyDescent="0.25">
      <c r="C10395" s="34"/>
      <c r="D10395" s="10"/>
    </row>
    <row r="10396" spans="3:4" x14ac:dyDescent="0.25">
      <c r="C10396" s="34"/>
      <c r="D10396" s="10"/>
    </row>
    <row r="10397" spans="3:4" x14ac:dyDescent="0.25">
      <c r="C10397" s="34"/>
      <c r="D10397" s="10"/>
    </row>
    <row r="10398" spans="3:4" x14ac:dyDescent="0.25">
      <c r="C10398" s="34"/>
      <c r="D10398" s="10"/>
    </row>
    <row r="10399" spans="3:4" x14ac:dyDescent="0.25">
      <c r="C10399" s="34"/>
      <c r="D10399" s="10"/>
    </row>
    <row r="10400" spans="3:4" x14ac:dyDescent="0.25">
      <c r="C10400" s="34"/>
      <c r="D10400" s="10"/>
    </row>
    <row r="10401" spans="3:4" x14ac:dyDescent="0.25">
      <c r="C10401" s="34"/>
      <c r="D10401" s="10"/>
    </row>
    <row r="10402" spans="3:4" x14ac:dyDescent="0.25">
      <c r="C10402" s="34"/>
      <c r="D10402" s="10"/>
    </row>
    <row r="10403" spans="3:4" x14ac:dyDescent="0.25">
      <c r="C10403" s="34"/>
      <c r="D10403" s="10"/>
    </row>
    <row r="10404" spans="3:4" x14ac:dyDescent="0.25">
      <c r="C10404" s="34"/>
      <c r="D10404" s="10"/>
    </row>
    <row r="10405" spans="3:4" x14ac:dyDescent="0.25">
      <c r="C10405" s="34"/>
      <c r="D10405" s="10"/>
    </row>
    <row r="10406" spans="3:4" x14ac:dyDescent="0.25">
      <c r="C10406" s="34"/>
      <c r="D10406" s="10"/>
    </row>
    <row r="10407" spans="3:4" x14ac:dyDescent="0.25">
      <c r="C10407" s="34"/>
      <c r="D10407" s="10"/>
    </row>
    <row r="10408" spans="3:4" x14ac:dyDescent="0.25">
      <c r="C10408" s="34"/>
      <c r="D10408" s="10"/>
    </row>
    <row r="10409" spans="3:4" x14ac:dyDescent="0.25">
      <c r="C10409" s="34"/>
      <c r="D10409" s="10"/>
    </row>
    <row r="10410" spans="3:4" x14ac:dyDescent="0.25">
      <c r="C10410" s="34"/>
      <c r="D10410" s="10"/>
    </row>
    <row r="10411" spans="3:4" x14ac:dyDescent="0.25">
      <c r="C10411" s="34"/>
      <c r="D10411" s="10"/>
    </row>
    <row r="10412" spans="3:4" x14ac:dyDescent="0.25">
      <c r="C10412" s="34"/>
      <c r="D10412" s="10"/>
    </row>
    <row r="10413" spans="3:4" x14ac:dyDescent="0.25">
      <c r="C10413" s="34"/>
      <c r="D10413" s="10"/>
    </row>
    <row r="10414" spans="3:4" x14ac:dyDescent="0.25">
      <c r="C10414" s="34"/>
      <c r="D10414" s="10"/>
    </row>
    <row r="10415" spans="3:4" x14ac:dyDescent="0.25">
      <c r="C10415" s="34"/>
      <c r="D10415" s="10"/>
    </row>
    <row r="10416" spans="3:4" x14ac:dyDescent="0.25">
      <c r="C10416" s="34"/>
      <c r="D10416" s="10"/>
    </row>
    <row r="10417" spans="3:4" x14ac:dyDescent="0.25">
      <c r="C10417" s="34"/>
      <c r="D10417" s="10"/>
    </row>
    <row r="10418" spans="3:4" x14ac:dyDescent="0.25">
      <c r="C10418" s="34"/>
      <c r="D10418" s="10"/>
    </row>
    <row r="10419" spans="3:4" x14ac:dyDescent="0.25">
      <c r="C10419" s="34"/>
      <c r="D10419" s="10"/>
    </row>
    <row r="10420" spans="3:4" x14ac:dyDescent="0.25">
      <c r="C10420" s="34"/>
      <c r="D10420" s="10"/>
    </row>
    <row r="10421" spans="3:4" x14ac:dyDescent="0.25">
      <c r="C10421" s="34"/>
      <c r="D10421" s="10"/>
    </row>
    <row r="10422" spans="3:4" x14ac:dyDescent="0.25">
      <c r="C10422" s="34"/>
      <c r="D10422" s="10"/>
    </row>
    <row r="10423" spans="3:4" x14ac:dyDescent="0.25">
      <c r="C10423" s="34"/>
      <c r="D10423" s="10"/>
    </row>
    <row r="10424" spans="3:4" x14ac:dyDescent="0.25">
      <c r="C10424" s="34"/>
      <c r="D10424" s="10"/>
    </row>
    <row r="10425" spans="3:4" x14ac:dyDescent="0.25">
      <c r="C10425" s="34"/>
      <c r="D10425" s="10"/>
    </row>
    <row r="10426" spans="3:4" x14ac:dyDescent="0.25">
      <c r="C10426" s="34"/>
      <c r="D10426" s="10"/>
    </row>
    <row r="10427" spans="3:4" x14ac:dyDescent="0.25">
      <c r="C10427" s="34"/>
      <c r="D10427" s="10"/>
    </row>
    <row r="10428" spans="3:4" x14ac:dyDescent="0.25">
      <c r="C10428" s="34"/>
      <c r="D10428" s="10"/>
    </row>
    <row r="10429" spans="3:4" x14ac:dyDescent="0.25">
      <c r="C10429" s="34"/>
      <c r="D10429" s="10"/>
    </row>
    <row r="10430" spans="3:4" x14ac:dyDescent="0.25">
      <c r="C10430" s="34"/>
      <c r="D10430" s="10"/>
    </row>
    <row r="10431" spans="3:4" x14ac:dyDescent="0.25">
      <c r="C10431" s="34"/>
      <c r="D10431" s="10"/>
    </row>
    <row r="10432" spans="3:4" x14ac:dyDescent="0.25">
      <c r="C10432" s="34"/>
      <c r="D10432" s="10"/>
    </row>
    <row r="10433" spans="3:4" x14ac:dyDescent="0.25">
      <c r="C10433" s="34"/>
      <c r="D10433" s="10"/>
    </row>
    <row r="10434" spans="3:4" x14ac:dyDescent="0.25">
      <c r="C10434" s="34"/>
      <c r="D10434" s="10"/>
    </row>
    <row r="10435" spans="3:4" x14ac:dyDescent="0.25">
      <c r="C10435" s="34"/>
      <c r="D10435" s="10"/>
    </row>
    <row r="10436" spans="3:4" x14ac:dyDescent="0.25">
      <c r="C10436" s="34"/>
      <c r="D10436" s="10"/>
    </row>
    <row r="10437" spans="3:4" x14ac:dyDescent="0.25">
      <c r="C10437" s="34"/>
      <c r="D10437" s="10"/>
    </row>
    <row r="10438" spans="3:4" x14ac:dyDescent="0.25">
      <c r="C10438" s="34"/>
      <c r="D10438" s="10"/>
    </row>
    <row r="10439" spans="3:4" x14ac:dyDescent="0.25">
      <c r="C10439" s="34"/>
      <c r="D10439" s="10"/>
    </row>
    <row r="10440" spans="3:4" x14ac:dyDescent="0.25">
      <c r="C10440" s="34"/>
      <c r="D10440" s="10"/>
    </row>
    <row r="10441" spans="3:4" x14ac:dyDescent="0.25">
      <c r="C10441" s="34"/>
      <c r="D10441" s="10"/>
    </row>
    <row r="10442" spans="3:4" x14ac:dyDescent="0.25">
      <c r="C10442" s="34"/>
      <c r="D10442" s="10"/>
    </row>
    <row r="10443" spans="3:4" x14ac:dyDescent="0.25">
      <c r="C10443" s="34"/>
      <c r="D10443" s="10"/>
    </row>
    <row r="10444" spans="3:4" x14ac:dyDescent="0.25">
      <c r="C10444" s="34"/>
      <c r="D10444" s="10"/>
    </row>
    <row r="10445" spans="3:4" x14ac:dyDescent="0.25">
      <c r="C10445" s="34"/>
      <c r="D10445" s="10"/>
    </row>
    <row r="10446" spans="3:4" x14ac:dyDescent="0.25">
      <c r="C10446" s="34"/>
      <c r="D10446" s="10"/>
    </row>
    <row r="10447" spans="3:4" x14ac:dyDescent="0.25">
      <c r="C10447" s="34"/>
      <c r="D10447" s="10"/>
    </row>
    <row r="10448" spans="3:4" x14ac:dyDescent="0.25">
      <c r="C10448" s="34"/>
      <c r="D10448" s="10"/>
    </row>
    <row r="10449" spans="3:4" x14ac:dyDescent="0.25">
      <c r="C10449" s="34"/>
      <c r="D10449" s="10"/>
    </row>
    <row r="10450" spans="3:4" x14ac:dyDescent="0.25">
      <c r="C10450" s="34"/>
      <c r="D10450" s="10"/>
    </row>
    <row r="10451" spans="3:4" x14ac:dyDescent="0.25">
      <c r="C10451" s="34"/>
      <c r="D10451" s="10"/>
    </row>
    <row r="10452" spans="3:4" x14ac:dyDescent="0.25">
      <c r="C10452" s="34"/>
      <c r="D10452" s="10"/>
    </row>
    <row r="10453" spans="3:4" x14ac:dyDescent="0.25">
      <c r="C10453" s="34"/>
      <c r="D10453" s="10"/>
    </row>
    <row r="10454" spans="3:4" x14ac:dyDescent="0.25">
      <c r="C10454" s="34"/>
      <c r="D10454" s="10"/>
    </row>
    <row r="10455" spans="3:4" x14ac:dyDescent="0.25">
      <c r="C10455" s="34"/>
      <c r="D10455" s="10"/>
    </row>
    <row r="10456" spans="3:4" x14ac:dyDescent="0.25">
      <c r="C10456" s="34"/>
      <c r="D10456" s="10"/>
    </row>
    <row r="10457" spans="3:4" x14ac:dyDescent="0.25">
      <c r="C10457" s="34"/>
      <c r="D10457" s="10"/>
    </row>
    <row r="10458" spans="3:4" x14ac:dyDescent="0.25">
      <c r="C10458" s="34"/>
      <c r="D10458" s="10"/>
    </row>
    <row r="10459" spans="3:4" x14ac:dyDescent="0.25">
      <c r="C10459" s="34"/>
      <c r="D10459" s="10"/>
    </row>
    <row r="10460" spans="3:4" x14ac:dyDescent="0.25">
      <c r="C10460" s="34"/>
      <c r="D10460" s="10"/>
    </row>
    <row r="10461" spans="3:4" x14ac:dyDescent="0.25">
      <c r="C10461" s="34"/>
      <c r="D10461" s="10"/>
    </row>
    <row r="10462" spans="3:4" x14ac:dyDescent="0.25">
      <c r="C10462" s="34"/>
      <c r="D10462" s="10"/>
    </row>
    <row r="10463" spans="3:4" x14ac:dyDescent="0.25">
      <c r="C10463" s="34"/>
      <c r="D10463" s="10"/>
    </row>
    <row r="10464" spans="3:4" x14ac:dyDescent="0.25">
      <c r="C10464" s="34"/>
      <c r="D10464" s="10"/>
    </row>
    <row r="10465" spans="3:4" x14ac:dyDescent="0.25">
      <c r="C10465" s="34"/>
      <c r="D10465" s="10"/>
    </row>
    <row r="10466" spans="3:4" x14ac:dyDescent="0.25">
      <c r="C10466" s="34"/>
      <c r="D10466" s="10"/>
    </row>
    <row r="10467" spans="3:4" x14ac:dyDescent="0.25">
      <c r="C10467" s="34"/>
      <c r="D10467" s="10"/>
    </row>
    <row r="10468" spans="3:4" x14ac:dyDescent="0.25">
      <c r="C10468" s="34"/>
      <c r="D10468" s="10"/>
    </row>
    <row r="10469" spans="3:4" x14ac:dyDescent="0.25">
      <c r="C10469" s="34"/>
      <c r="D10469" s="10"/>
    </row>
    <row r="10470" spans="3:4" x14ac:dyDescent="0.25">
      <c r="C10470" s="34"/>
      <c r="D10470" s="10"/>
    </row>
    <row r="10471" spans="3:4" x14ac:dyDescent="0.25">
      <c r="C10471" s="34"/>
      <c r="D10471" s="10"/>
    </row>
    <row r="10472" spans="3:4" x14ac:dyDescent="0.25">
      <c r="C10472" s="34"/>
      <c r="D10472" s="10"/>
    </row>
    <row r="10473" spans="3:4" x14ac:dyDescent="0.25">
      <c r="C10473" s="34"/>
      <c r="D10473" s="10"/>
    </row>
    <row r="10474" spans="3:4" x14ac:dyDescent="0.25">
      <c r="C10474" s="34"/>
      <c r="D10474" s="10"/>
    </row>
    <row r="10475" spans="3:4" x14ac:dyDescent="0.25">
      <c r="C10475" s="34"/>
      <c r="D10475" s="10"/>
    </row>
    <row r="10476" spans="3:4" x14ac:dyDescent="0.25">
      <c r="C10476" s="34"/>
      <c r="D10476" s="10"/>
    </row>
    <row r="10477" spans="3:4" x14ac:dyDescent="0.25">
      <c r="C10477" s="34"/>
      <c r="D10477" s="10"/>
    </row>
    <row r="10478" spans="3:4" x14ac:dyDescent="0.25">
      <c r="C10478" s="34"/>
      <c r="D10478" s="10"/>
    </row>
    <row r="10479" spans="3:4" x14ac:dyDescent="0.25">
      <c r="C10479" s="34"/>
      <c r="D10479" s="10"/>
    </row>
    <row r="10480" spans="3:4" x14ac:dyDescent="0.25">
      <c r="C10480" s="34"/>
      <c r="D10480" s="10"/>
    </row>
    <row r="10481" spans="3:4" x14ac:dyDescent="0.25">
      <c r="C10481" s="34"/>
      <c r="D10481" s="10"/>
    </row>
    <row r="10482" spans="3:4" x14ac:dyDescent="0.25">
      <c r="C10482" s="34"/>
      <c r="D10482" s="10"/>
    </row>
    <row r="10483" spans="3:4" x14ac:dyDescent="0.25">
      <c r="C10483" s="34"/>
      <c r="D10483" s="10"/>
    </row>
    <row r="10484" spans="3:4" x14ac:dyDescent="0.25">
      <c r="C10484" s="34"/>
      <c r="D10484" s="10"/>
    </row>
    <row r="10485" spans="3:4" x14ac:dyDescent="0.25">
      <c r="C10485" s="34"/>
      <c r="D10485" s="10"/>
    </row>
    <row r="10486" spans="3:4" x14ac:dyDescent="0.25">
      <c r="C10486" s="34"/>
      <c r="D10486" s="10"/>
    </row>
    <row r="10487" spans="3:4" x14ac:dyDescent="0.25">
      <c r="C10487" s="34"/>
      <c r="D10487" s="10"/>
    </row>
    <row r="10488" spans="3:4" x14ac:dyDescent="0.25">
      <c r="C10488" s="34"/>
      <c r="D10488" s="10"/>
    </row>
    <row r="10489" spans="3:4" x14ac:dyDescent="0.25">
      <c r="C10489" s="34"/>
      <c r="D10489" s="10"/>
    </row>
    <row r="10490" spans="3:4" x14ac:dyDescent="0.25">
      <c r="C10490" s="34"/>
      <c r="D10490" s="10"/>
    </row>
    <row r="10491" spans="3:4" x14ac:dyDescent="0.25">
      <c r="C10491" s="34"/>
      <c r="D10491" s="10"/>
    </row>
    <row r="10492" spans="3:4" x14ac:dyDescent="0.25">
      <c r="C10492" s="34"/>
      <c r="D10492" s="10"/>
    </row>
    <row r="10493" spans="3:4" x14ac:dyDescent="0.25">
      <c r="C10493" s="34"/>
      <c r="D10493" s="10"/>
    </row>
    <row r="10494" spans="3:4" x14ac:dyDescent="0.25">
      <c r="C10494" s="34"/>
      <c r="D10494" s="10"/>
    </row>
    <row r="10495" spans="3:4" x14ac:dyDescent="0.25">
      <c r="C10495" s="34"/>
      <c r="D10495" s="10"/>
    </row>
    <row r="10496" spans="3:4" x14ac:dyDescent="0.25">
      <c r="C10496" s="34"/>
      <c r="D10496" s="10"/>
    </row>
    <row r="10497" spans="3:4" x14ac:dyDescent="0.25">
      <c r="C10497" s="34"/>
      <c r="D10497" s="10"/>
    </row>
    <row r="10498" spans="3:4" x14ac:dyDescent="0.25">
      <c r="C10498" s="34"/>
      <c r="D10498" s="10"/>
    </row>
    <row r="10499" spans="3:4" x14ac:dyDescent="0.25">
      <c r="C10499" s="34"/>
      <c r="D10499" s="10"/>
    </row>
    <row r="10500" spans="3:4" x14ac:dyDescent="0.25">
      <c r="C10500" s="34"/>
      <c r="D10500" s="10"/>
    </row>
    <row r="10501" spans="3:4" x14ac:dyDescent="0.25">
      <c r="C10501" s="34"/>
      <c r="D10501" s="10"/>
    </row>
    <row r="10502" spans="3:4" x14ac:dyDescent="0.25">
      <c r="C10502" s="34"/>
      <c r="D10502" s="10"/>
    </row>
    <row r="10503" spans="3:4" x14ac:dyDescent="0.25">
      <c r="C10503" s="34"/>
      <c r="D10503" s="10"/>
    </row>
    <row r="10504" spans="3:4" x14ac:dyDescent="0.25">
      <c r="C10504" s="34"/>
      <c r="D10504" s="10"/>
    </row>
    <row r="10505" spans="3:4" x14ac:dyDescent="0.25">
      <c r="C10505" s="34"/>
      <c r="D10505" s="10"/>
    </row>
    <row r="10506" spans="3:4" x14ac:dyDescent="0.25">
      <c r="C10506" s="34"/>
      <c r="D10506" s="10"/>
    </row>
    <row r="10507" spans="3:4" x14ac:dyDescent="0.25">
      <c r="C10507" s="34"/>
      <c r="D10507" s="10"/>
    </row>
    <row r="10508" spans="3:4" x14ac:dyDescent="0.25">
      <c r="C10508" s="34"/>
      <c r="D10508" s="10"/>
    </row>
    <row r="10509" spans="3:4" x14ac:dyDescent="0.25">
      <c r="C10509" s="34"/>
      <c r="D10509" s="10"/>
    </row>
    <row r="10510" spans="3:4" x14ac:dyDescent="0.25">
      <c r="C10510" s="34"/>
      <c r="D10510" s="10"/>
    </row>
    <row r="10511" spans="3:4" x14ac:dyDescent="0.25">
      <c r="C10511" s="34"/>
      <c r="D10511" s="10"/>
    </row>
    <row r="10512" spans="3:4" x14ac:dyDescent="0.25">
      <c r="C10512" s="34"/>
      <c r="D10512" s="10"/>
    </row>
    <row r="10513" spans="3:4" x14ac:dyDescent="0.25">
      <c r="C10513" s="34"/>
      <c r="D10513" s="10"/>
    </row>
    <row r="10514" spans="3:4" x14ac:dyDescent="0.25">
      <c r="C10514" s="34"/>
      <c r="D10514" s="10"/>
    </row>
    <row r="10515" spans="3:4" x14ac:dyDescent="0.25">
      <c r="C10515" s="34"/>
      <c r="D10515" s="10"/>
    </row>
    <row r="10516" spans="3:4" x14ac:dyDescent="0.25">
      <c r="C10516" s="34"/>
      <c r="D10516" s="10"/>
    </row>
    <row r="10517" spans="3:4" x14ac:dyDescent="0.25">
      <c r="C10517" s="34"/>
      <c r="D10517" s="10"/>
    </row>
    <row r="10518" spans="3:4" x14ac:dyDescent="0.25">
      <c r="C10518" s="34"/>
      <c r="D10518" s="10"/>
    </row>
    <row r="10519" spans="3:4" x14ac:dyDescent="0.25">
      <c r="C10519" s="34"/>
      <c r="D10519" s="10"/>
    </row>
    <row r="10520" spans="3:4" x14ac:dyDescent="0.25">
      <c r="C10520" s="34"/>
      <c r="D10520" s="10"/>
    </row>
    <row r="10521" spans="3:4" x14ac:dyDescent="0.25">
      <c r="C10521" s="34"/>
      <c r="D10521" s="10"/>
    </row>
    <row r="10522" spans="3:4" x14ac:dyDescent="0.25">
      <c r="C10522" s="34"/>
      <c r="D10522" s="10"/>
    </row>
    <row r="10523" spans="3:4" x14ac:dyDescent="0.25">
      <c r="C10523" s="34"/>
      <c r="D10523" s="10"/>
    </row>
    <row r="10524" spans="3:4" x14ac:dyDescent="0.25">
      <c r="C10524" s="34"/>
      <c r="D10524" s="10"/>
    </row>
    <row r="10525" spans="3:4" x14ac:dyDescent="0.25">
      <c r="C10525" s="34"/>
      <c r="D10525" s="10"/>
    </row>
    <row r="10526" spans="3:4" x14ac:dyDescent="0.25">
      <c r="C10526" s="34"/>
      <c r="D10526" s="10"/>
    </row>
    <row r="10527" spans="3:4" x14ac:dyDescent="0.25">
      <c r="C10527" s="34"/>
      <c r="D10527" s="10"/>
    </row>
    <row r="10528" spans="3:4" x14ac:dyDescent="0.25">
      <c r="C10528" s="34"/>
      <c r="D10528" s="10"/>
    </row>
    <row r="10529" spans="3:4" x14ac:dyDescent="0.25">
      <c r="C10529" s="34"/>
      <c r="D10529" s="10"/>
    </row>
    <row r="10530" spans="3:4" x14ac:dyDescent="0.25">
      <c r="C10530" s="34"/>
      <c r="D10530" s="10"/>
    </row>
    <row r="10531" spans="3:4" x14ac:dyDescent="0.25">
      <c r="C10531" s="34"/>
      <c r="D10531" s="10"/>
    </row>
    <row r="10532" spans="3:4" x14ac:dyDescent="0.25">
      <c r="C10532" s="34"/>
      <c r="D10532" s="10"/>
    </row>
    <row r="10533" spans="3:4" x14ac:dyDescent="0.25">
      <c r="C10533" s="34"/>
      <c r="D10533" s="10"/>
    </row>
    <row r="10534" spans="3:4" x14ac:dyDescent="0.25">
      <c r="C10534" s="34"/>
      <c r="D10534" s="10"/>
    </row>
    <row r="10535" spans="3:4" x14ac:dyDescent="0.25">
      <c r="C10535" s="34"/>
      <c r="D10535" s="10"/>
    </row>
    <row r="10536" spans="3:4" x14ac:dyDescent="0.25">
      <c r="C10536" s="34"/>
      <c r="D10536" s="10"/>
    </row>
    <row r="10537" spans="3:4" x14ac:dyDescent="0.25">
      <c r="C10537" s="34"/>
      <c r="D10537" s="10"/>
    </row>
    <row r="10538" spans="3:4" x14ac:dyDescent="0.25">
      <c r="C10538" s="34"/>
      <c r="D10538" s="10"/>
    </row>
    <row r="10539" spans="3:4" x14ac:dyDescent="0.25">
      <c r="C10539" s="34"/>
      <c r="D10539" s="10"/>
    </row>
    <row r="10540" spans="3:4" x14ac:dyDescent="0.25">
      <c r="C10540" s="34"/>
      <c r="D10540" s="10"/>
    </row>
    <row r="10541" spans="3:4" x14ac:dyDescent="0.25">
      <c r="C10541" s="34"/>
      <c r="D10541" s="10"/>
    </row>
    <row r="10542" spans="3:4" x14ac:dyDescent="0.25">
      <c r="C10542" s="34"/>
      <c r="D10542" s="10"/>
    </row>
    <row r="10543" spans="3:4" x14ac:dyDescent="0.25">
      <c r="C10543" s="34"/>
      <c r="D10543" s="10"/>
    </row>
    <row r="10544" spans="3:4" x14ac:dyDescent="0.25">
      <c r="C10544" s="34"/>
      <c r="D10544" s="10"/>
    </row>
    <row r="10545" spans="3:4" x14ac:dyDescent="0.25">
      <c r="C10545" s="34"/>
      <c r="D10545" s="10"/>
    </row>
    <row r="10546" spans="3:4" x14ac:dyDescent="0.25">
      <c r="C10546" s="34"/>
      <c r="D10546" s="10"/>
    </row>
    <row r="10547" spans="3:4" x14ac:dyDescent="0.25">
      <c r="C10547" s="34"/>
      <c r="D10547" s="10"/>
    </row>
    <row r="10548" spans="3:4" x14ac:dyDescent="0.25">
      <c r="C10548" s="34"/>
      <c r="D10548" s="10"/>
    </row>
    <row r="10549" spans="3:4" x14ac:dyDescent="0.25">
      <c r="C10549" s="34"/>
      <c r="D10549" s="10"/>
    </row>
    <row r="10550" spans="3:4" x14ac:dyDescent="0.25">
      <c r="C10550" s="34"/>
      <c r="D10550" s="10"/>
    </row>
    <row r="10551" spans="3:4" x14ac:dyDescent="0.25">
      <c r="C10551" s="34"/>
      <c r="D10551" s="10"/>
    </row>
    <row r="10552" spans="3:4" x14ac:dyDescent="0.25">
      <c r="C10552" s="34"/>
      <c r="D10552" s="10"/>
    </row>
    <row r="10553" spans="3:4" x14ac:dyDescent="0.25">
      <c r="C10553" s="34"/>
      <c r="D10553" s="10"/>
    </row>
    <row r="10554" spans="3:4" x14ac:dyDescent="0.25">
      <c r="C10554" s="34"/>
      <c r="D10554" s="10"/>
    </row>
    <row r="10555" spans="3:4" x14ac:dyDescent="0.25">
      <c r="C10555" s="34"/>
      <c r="D10555" s="10"/>
    </row>
    <row r="10556" spans="3:4" x14ac:dyDescent="0.25">
      <c r="C10556" s="34"/>
      <c r="D10556" s="10"/>
    </row>
    <row r="10557" spans="3:4" x14ac:dyDescent="0.25">
      <c r="C10557" s="34"/>
      <c r="D10557" s="10"/>
    </row>
    <row r="10558" spans="3:4" x14ac:dyDescent="0.25">
      <c r="C10558" s="34"/>
      <c r="D10558" s="10"/>
    </row>
    <row r="10559" spans="3:4" x14ac:dyDescent="0.25">
      <c r="C10559" s="34"/>
      <c r="D10559" s="10"/>
    </row>
    <row r="10560" spans="3:4" x14ac:dyDescent="0.25">
      <c r="C10560" s="34"/>
      <c r="D10560" s="10"/>
    </row>
    <row r="10561" spans="3:4" x14ac:dyDescent="0.25">
      <c r="C10561" s="34"/>
      <c r="D10561" s="10"/>
    </row>
    <row r="10562" spans="3:4" x14ac:dyDescent="0.25">
      <c r="C10562" s="34"/>
      <c r="D10562" s="10"/>
    </row>
    <row r="10563" spans="3:4" x14ac:dyDescent="0.25">
      <c r="C10563" s="34"/>
      <c r="D10563" s="10"/>
    </row>
    <row r="10564" spans="3:4" x14ac:dyDescent="0.25">
      <c r="C10564" s="34"/>
      <c r="D10564" s="10"/>
    </row>
    <row r="10565" spans="3:4" x14ac:dyDescent="0.25">
      <c r="C10565" s="34"/>
      <c r="D10565" s="10"/>
    </row>
    <row r="10566" spans="3:4" x14ac:dyDescent="0.25">
      <c r="C10566" s="34"/>
      <c r="D10566" s="10"/>
    </row>
    <row r="10567" spans="3:4" x14ac:dyDescent="0.25">
      <c r="C10567" s="34"/>
      <c r="D10567" s="10"/>
    </row>
    <row r="10568" spans="3:4" x14ac:dyDescent="0.25">
      <c r="C10568" s="34"/>
      <c r="D10568" s="10"/>
    </row>
    <row r="10569" spans="3:4" x14ac:dyDescent="0.25">
      <c r="C10569" s="34"/>
      <c r="D10569" s="10"/>
    </row>
    <row r="10570" spans="3:4" x14ac:dyDescent="0.25">
      <c r="C10570" s="34"/>
      <c r="D10570" s="10"/>
    </row>
    <row r="10571" spans="3:4" x14ac:dyDescent="0.25">
      <c r="C10571" s="34"/>
      <c r="D10571" s="10"/>
    </row>
    <row r="10572" spans="3:4" x14ac:dyDescent="0.25">
      <c r="C10572" s="34"/>
      <c r="D10572" s="10"/>
    </row>
    <row r="10573" spans="3:4" x14ac:dyDescent="0.25">
      <c r="C10573" s="34"/>
      <c r="D10573" s="10"/>
    </row>
    <row r="10574" spans="3:4" x14ac:dyDescent="0.25">
      <c r="C10574" s="34"/>
      <c r="D10574" s="10"/>
    </row>
    <row r="10575" spans="3:4" x14ac:dyDescent="0.25">
      <c r="C10575" s="34"/>
      <c r="D10575" s="10"/>
    </row>
    <row r="10576" spans="3:4" x14ac:dyDescent="0.25">
      <c r="C10576" s="34"/>
      <c r="D10576" s="10"/>
    </row>
    <row r="10577" spans="3:4" x14ac:dyDescent="0.25">
      <c r="C10577" s="34"/>
      <c r="D10577" s="10"/>
    </row>
    <row r="10578" spans="3:4" x14ac:dyDescent="0.25">
      <c r="C10578" s="34"/>
      <c r="D10578" s="10"/>
    </row>
    <row r="10579" spans="3:4" x14ac:dyDescent="0.25">
      <c r="C10579" s="34"/>
      <c r="D10579" s="10"/>
    </row>
    <row r="10580" spans="3:4" x14ac:dyDescent="0.25">
      <c r="C10580" s="34"/>
      <c r="D10580" s="10"/>
    </row>
    <row r="10581" spans="3:4" x14ac:dyDescent="0.25">
      <c r="C10581" s="34"/>
      <c r="D10581" s="10"/>
    </row>
    <row r="10582" spans="3:4" x14ac:dyDescent="0.25">
      <c r="C10582" s="34"/>
      <c r="D10582" s="10"/>
    </row>
    <row r="10583" spans="3:4" x14ac:dyDescent="0.25">
      <c r="C10583" s="34"/>
      <c r="D10583" s="10"/>
    </row>
    <row r="10584" spans="3:4" x14ac:dyDescent="0.25">
      <c r="C10584" s="34"/>
      <c r="D10584" s="10"/>
    </row>
    <row r="10585" spans="3:4" x14ac:dyDescent="0.25">
      <c r="C10585" s="34"/>
      <c r="D10585" s="10"/>
    </row>
    <row r="10586" spans="3:4" x14ac:dyDescent="0.25">
      <c r="C10586" s="34"/>
      <c r="D10586" s="10"/>
    </row>
    <row r="10587" spans="3:4" x14ac:dyDescent="0.25">
      <c r="C10587" s="34"/>
      <c r="D10587" s="10"/>
    </row>
    <row r="10588" spans="3:4" x14ac:dyDescent="0.25">
      <c r="C10588" s="34"/>
      <c r="D10588" s="10"/>
    </row>
    <row r="10589" spans="3:4" x14ac:dyDescent="0.25">
      <c r="C10589" s="34"/>
      <c r="D10589" s="10"/>
    </row>
    <row r="10590" spans="3:4" x14ac:dyDescent="0.25">
      <c r="C10590" s="34"/>
      <c r="D10590" s="10"/>
    </row>
    <row r="10591" spans="3:4" x14ac:dyDescent="0.25">
      <c r="C10591" s="34"/>
      <c r="D10591" s="10"/>
    </row>
    <row r="10592" spans="3:4" x14ac:dyDescent="0.25">
      <c r="C10592" s="34"/>
      <c r="D10592" s="10"/>
    </row>
    <row r="10593" spans="3:4" x14ac:dyDescent="0.25">
      <c r="C10593" s="34"/>
      <c r="D10593" s="10"/>
    </row>
    <row r="10594" spans="3:4" x14ac:dyDescent="0.25">
      <c r="C10594" s="34"/>
      <c r="D10594" s="10"/>
    </row>
    <row r="10595" spans="3:4" x14ac:dyDescent="0.25">
      <c r="C10595" s="34"/>
      <c r="D10595" s="10"/>
    </row>
    <row r="10596" spans="3:4" x14ac:dyDescent="0.25">
      <c r="C10596" s="34"/>
      <c r="D10596" s="10"/>
    </row>
    <row r="10597" spans="3:4" x14ac:dyDescent="0.25">
      <c r="C10597" s="34"/>
      <c r="D10597" s="10"/>
    </row>
    <row r="10598" spans="3:4" x14ac:dyDescent="0.25">
      <c r="C10598" s="34"/>
      <c r="D10598" s="10"/>
    </row>
    <row r="10599" spans="3:4" x14ac:dyDescent="0.25">
      <c r="C10599" s="34"/>
      <c r="D10599" s="10"/>
    </row>
    <row r="10600" spans="3:4" x14ac:dyDescent="0.25">
      <c r="C10600" s="34"/>
      <c r="D10600" s="10"/>
    </row>
    <row r="10601" spans="3:4" x14ac:dyDescent="0.25">
      <c r="C10601" s="34"/>
      <c r="D10601" s="10"/>
    </row>
    <row r="10602" spans="3:4" x14ac:dyDescent="0.25">
      <c r="C10602" s="34"/>
      <c r="D10602" s="10"/>
    </row>
    <row r="10603" spans="3:4" x14ac:dyDescent="0.25">
      <c r="C10603" s="34"/>
      <c r="D10603" s="10"/>
    </row>
    <row r="10604" spans="3:4" x14ac:dyDescent="0.25">
      <c r="C10604" s="34"/>
      <c r="D10604" s="10"/>
    </row>
    <row r="10605" spans="3:4" x14ac:dyDescent="0.25">
      <c r="C10605" s="34"/>
      <c r="D10605" s="10"/>
    </row>
    <row r="10606" spans="3:4" x14ac:dyDescent="0.25">
      <c r="C10606" s="34"/>
      <c r="D10606" s="10"/>
    </row>
    <row r="10607" spans="3:4" x14ac:dyDescent="0.25">
      <c r="C10607" s="34"/>
      <c r="D10607" s="10"/>
    </row>
    <row r="10608" spans="3:4" x14ac:dyDescent="0.25">
      <c r="C10608" s="34"/>
      <c r="D10608" s="10"/>
    </row>
    <row r="10609" spans="3:4" x14ac:dyDescent="0.25">
      <c r="C10609" s="34"/>
      <c r="D10609" s="10"/>
    </row>
    <row r="10610" spans="3:4" x14ac:dyDescent="0.25">
      <c r="C10610" s="34"/>
      <c r="D10610" s="10"/>
    </row>
    <row r="10611" spans="3:4" x14ac:dyDescent="0.25">
      <c r="C10611" s="34"/>
      <c r="D10611" s="10"/>
    </row>
    <row r="10612" spans="3:4" x14ac:dyDescent="0.25">
      <c r="C10612" s="34"/>
      <c r="D10612" s="10"/>
    </row>
    <row r="10613" spans="3:4" x14ac:dyDescent="0.25">
      <c r="C10613" s="34"/>
      <c r="D10613" s="10"/>
    </row>
    <row r="10614" spans="3:4" x14ac:dyDescent="0.25">
      <c r="C10614" s="34"/>
      <c r="D10614" s="10"/>
    </row>
    <row r="10615" spans="3:4" x14ac:dyDescent="0.25">
      <c r="C10615" s="34"/>
      <c r="D10615" s="10"/>
    </row>
    <row r="10616" spans="3:4" x14ac:dyDescent="0.25">
      <c r="C10616" s="34"/>
      <c r="D10616" s="10"/>
    </row>
    <row r="10617" spans="3:4" x14ac:dyDescent="0.25">
      <c r="C10617" s="34"/>
      <c r="D10617" s="10"/>
    </row>
    <row r="10618" spans="3:4" x14ac:dyDescent="0.25">
      <c r="C10618" s="34"/>
      <c r="D10618" s="10"/>
    </row>
    <row r="10619" spans="3:4" x14ac:dyDescent="0.25">
      <c r="C10619" s="34"/>
      <c r="D10619" s="10"/>
    </row>
    <row r="10620" spans="3:4" x14ac:dyDescent="0.25">
      <c r="C10620" s="34"/>
      <c r="D10620" s="10"/>
    </row>
    <row r="10621" spans="3:4" x14ac:dyDescent="0.25">
      <c r="C10621" s="34"/>
      <c r="D10621" s="10"/>
    </row>
    <row r="10622" spans="3:4" x14ac:dyDescent="0.25">
      <c r="C10622" s="34"/>
      <c r="D10622" s="10"/>
    </row>
    <row r="10623" spans="3:4" x14ac:dyDescent="0.25">
      <c r="C10623" s="34"/>
      <c r="D10623" s="10"/>
    </row>
    <row r="10624" spans="3:4" x14ac:dyDescent="0.25">
      <c r="C10624" s="34"/>
      <c r="D10624" s="10"/>
    </row>
    <row r="10625" spans="3:4" x14ac:dyDescent="0.25">
      <c r="C10625" s="34"/>
      <c r="D10625" s="10"/>
    </row>
    <row r="10626" spans="3:4" x14ac:dyDescent="0.25">
      <c r="C10626" s="34"/>
      <c r="D10626" s="10"/>
    </row>
    <row r="10627" spans="3:4" x14ac:dyDescent="0.25">
      <c r="C10627" s="34"/>
      <c r="D10627" s="10"/>
    </row>
    <row r="10628" spans="3:4" x14ac:dyDescent="0.25">
      <c r="C10628" s="34"/>
      <c r="D10628" s="10"/>
    </row>
    <row r="10629" spans="3:4" x14ac:dyDescent="0.25">
      <c r="C10629" s="34"/>
      <c r="D10629" s="10"/>
    </row>
    <row r="10630" spans="3:4" x14ac:dyDescent="0.25">
      <c r="C10630" s="34"/>
      <c r="D10630" s="10"/>
    </row>
    <row r="10631" spans="3:4" x14ac:dyDescent="0.25">
      <c r="C10631" s="34"/>
      <c r="D10631" s="10"/>
    </row>
    <row r="10632" spans="3:4" x14ac:dyDescent="0.25">
      <c r="C10632" s="34"/>
      <c r="D10632" s="10"/>
    </row>
    <row r="10633" spans="3:4" x14ac:dyDescent="0.25">
      <c r="C10633" s="34"/>
      <c r="D10633" s="10"/>
    </row>
    <row r="10634" spans="3:4" x14ac:dyDescent="0.25">
      <c r="C10634" s="34"/>
      <c r="D10634" s="10"/>
    </row>
    <row r="10635" spans="3:4" x14ac:dyDescent="0.25">
      <c r="C10635" s="34"/>
      <c r="D10635" s="10"/>
    </row>
    <row r="10636" spans="3:4" x14ac:dyDescent="0.25">
      <c r="C10636" s="34"/>
      <c r="D10636" s="10"/>
    </row>
    <row r="10637" spans="3:4" x14ac:dyDescent="0.25">
      <c r="C10637" s="34"/>
      <c r="D10637" s="10"/>
    </row>
    <row r="10638" spans="3:4" x14ac:dyDescent="0.25">
      <c r="C10638" s="34"/>
      <c r="D10638" s="10"/>
    </row>
    <row r="10639" spans="3:4" x14ac:dyDescent="0.25">
      <c r="C10639" s="34"/>
      <c r="D10639" s="10"/>
    </row>
    <row r="10640" spans="3:4" x14ac:dyDescent="0.25">
      <c r="C10640" s="34"/>
      <c r="D10640" s="10"/>
    </row>
    <row r="10641" spans="3:4" x14ac:dyDescent="0.25">
      <c r="C10641" s="34"/>
      <c r="D10641" s="10"/>
    </row>
    <row r="10642" spans="3:4" x14ac:dyDescent="0.25">
      <c r="C10642" s="34"/>
      <c r="D10642" s="10"/>
    </row>
    <row r="10643" spans="3:4" x14ac:dyDescent="0.25">
      <c r="C10643" s="34"/>
      <c r="D10643" s="10"/>
    </row>
    <row r="10644" spans="3:4" x14ac:dyDescent="0.25">
      <c r="C10644" s="34"/>
      <c r="D10644" s="10"/>
    </row>
    <row r="10645" spans="3:4" x14ac:dyDescent="0.25">
      <c r="C10645" s="34"/>
      <c r="D10645" s="10"/>
    </row>
    <row r="10646" spans="3:4" x14ac:dyDescent="0.25">
      <c r="C10646" s="34"/>
      <c r="D10646" s="10"/>
    </row>
    <row r="10647" spans="3:4" x14ac:dyDescent="0.25">
      <c r="C10647" s="34"/>
      <c r="D10647" s="10"/>
    </row>
    <row r="10648" spans="3:4" x14ac:dyDescent="0.25">
      <c r="C10648" s="34"/>
      <c r="D10648" s="10"/>
    </row>
    <row r="10649" spans="3:4" x14ac:dyDescent="0.25">
      <c r="C10649" s="34"/>
      <c r="D10649" s="10"/>
    </row>
    <row r="10650" spans="3:4" x14ac:dyDescent="0.25">
      <c r="C10650" s="34"/>
      <c r="D10650" s="10"/>
    </row>
    <row r="10651" spans="3:4" x14ac:dyDescent="0.25">
      <c r="C10651" s="34"/>
      <c r="D10651" s="10"/>
    </row>
    <row r="10652" spans="3:4" x14ac:dyDescent="0.25">
      <c r="C10652" s="34"/>
      <c r="D10652" s="10"/>
    </row>
    <row r="10653" spans="3:4" x14ac:dyDescent="0.25">
      <c r="C10653" s="34"/>
      <c r="D10653" s="10"/>
    </row>
    <row r="10654" spans="3:4" x14ac:dyDescent="0.25">
      <c r="C10654" s="34"/>
      <c r="D10654" s="10"/>
    </row>
    <row r="10655" spans="3:4" x14ac:dyDescent="0.25">
      <c r="C10655" s="34"/>
      <c r="D10655" s="10"/>
    </row>
    <row r="10656" spans="3:4" x14ac:dyDescent="0.25">
      <c r="C10656" s="34"/>
      <c r="D10656" s="10"/>
    </row>
    <row r="10657" spans="3:4" x14ac:dyDescent="0.25">
      <c r="C10657" s="34"/>
      <c r="D10657" s="10"/>
    </row>
    <row r="10658" spans="3:4" x14ac:dyDescent="0.25">
      <c r="C10658" s="34"/>
      <c r="D10658" s="10"/>
    </row>
    <row r="10659" spans="3:4" x14ac:dyDescent="0.25">
      <c r="C10659" s="34"/>
      <c r="D10659" s="10"/>
    </row>
    <row r="10660" spans="3:4" x14ac:dyDescent="0.25">
      <c r="C10660" s="34"/>
      <c r="D10660" s="10"/>
    </row>
    <row r="10661" spans="3:4" x14ac:dyDescent="0.25">
      <c r="C10661" s="34"/>
      <c r="D10661" s="10"/>
    </row>
    <row r="10662" spans="3:4" x14ac:dyDescent="0.25">
      <c r="C10662" s="34"/>
      <c r="D10662" s="10"/>
    </row>
    <row r="10663" spans="3:4" x14ac:dyDescent="0.25">
      <c r="C10663" s="34"/>
      <c r="D10663" s="10"/>
    </row>
    <row r="10664" spans="3:4" x14ac:dyDescent="0.25">
      <c r="C10664" s="34"/>
      <c r="D10664" s="10"/>
    </row>
    <row r="10665" spans="3:4" x14ac:dyDescent="0.25">
      <c r="C10665" s="34"/>
      <c r="D10665" s="10"/>
    </row>
    <row r="10666" spans="3:4" x14ac:dyDescent="0.25">
      <c r="C10666" s="34"/>
      <c r="D10666" s="10"/>
    </row>
    <row r="10667" spans="3:4" x14ac:dyDescent="0.25">
      <c r="C10667" s="34"/>
      <c r="D10667" s="10"/>
    </row>
    <row r="10668" spans="3:4" x14ac:dyDescent="0.25">
      <c r="C10668" s="34"/>
      <c r="D10668" s="10"/>
    </row>
    <row r="10669" spans="3:4" x14ac:dyDescent="0.25">
      <c r="C10669" s="34"/>
      <c r="D10669" s="10"/>
    </row>
    <row r="10670" spans="3:4" x14ac:dyDescent="0.25">
      <c r="C10670" s="34"/>
      <c r="D10670" s="10"/>
    </row>
    <row r="10671" spans="3:4" x14ac:dyDescent="0.25">
      <c r="C10671" s="34"/>
      <c r="D10671" s="10"/>
    </row>
    <row r="10672" spans="3:4" x14ac:dyDescent="0.25">
      <c r="C10672" s="34"/>
      <c r="D10672" s="10"/>
    </row>
    <row r="10673" spans="3:4" x14ac:dyDescent="0.25">
      <c r="C10673" s="34"/>
      <c r="D10673" s="10"/>
    </row>
    <row r="10674" spans="3:4" x14ac:dyDescent="0.25">
      <c r="C10674" s="34"/>
      <c r="D10674" s="10"/>
    </row>
    <row r="10675" spans="3:4" x14ac:dyDescent="0.25">
      <c r="C10675" s="34"/>
      <c r="D10675" s="10"/>
    </row>
    <row r="10676" spans="3:4" x14ac:dyDescent="0.25">
      <c r="C10676" s="34"/>
      <c r="D10676" s="10"/>
    </row>
    <row r="10677" spans="3:4" x14ac:dyDescent="0.25">
      <c r="C10677" s="34"/>
      <c r="D10677" s="10"/>
    </row>
    <row r="10678" spans="3:4" x14ac:dyDescent="0.25">
      <c r="C10678" s="34"/>
      <c r="D10678" s="10"/>
    </row>
    <row r="10679" spans="3:4" x14ac:dyDescent="0.25">
      <c r="C10679" s="34"/>
      <c r="D10679" s="10"/>
    </row>
    <row r="10680" spans="3:4" x14ac:dyDescent="0.25">
      <c r="C10680" s="34"/>
      <c r="D10680" s="10"/>
    </row>
    <row r="10681" spans="3:4" x14ac:dyDescent="0.25">
      <c r="C10681" s="34"/>
      <c r="D10681" s="10"/>
    </row>
    <row r="10682" spans="3:4" x14ac:dyDescent="0.25">
      <c r="C10682" s="34"/>
      <c r="D10682" s="10"/>
    </row>
    <row r="10683" spans="3:4" x14ac:dyDescent="0.25">
      <c r="C10683" s="34"/>
      <c r="D10683" s="10"/>
    </row>
    <row r="10684" spans="3:4" x14ac:dyDescent="0.25">
      <c r="C10684" s="34"/>
      <c r="D10684" s="10"/>
    </row>
    <row r="10685" spans="3:4" x14ac:dyDescent="0.25">
      <c r="C10685" s="34"/>
      <c r="D10685" s="10"/>
    </row>
    <row r="10686" spans="3:4" x14ac:dyDescent="0.25">
      <c r="C10686" s="34"/>
      <c r="D10686" s="10"/>
    </row>
    <row r="10687" spans="3:4" x14ac:dyDescent="0.25">
      <c r="C10687" s="34"/>
      <c r="D10687" s="10"/>
    </row>
    <row r="10688" spans="3:4" x14ac:dyDescent="0.25">
      <c r="C10688" s="34"/>
      <c r="D10688" s="10"/>
    </row>
    <row r="10689" spans="3:4" x14ac:dyDescent="0.25">
      <c r="C10689" s="34"/>
      <c r="D10689" s="10"/>
    </row>
    <row r="10690" spans="3:4" x14ac:dyDescent="0.25">
      <c r="C10690" s="34"/>
      <c r="D10690" s="10"/>
    </row>
    <row r="10691" spans="3:4" x14ac:dyDescent="0.25">
      <c r="C10691" s="34"/>
      <c r="D10691" s="10"/>
    </row>
    <row r="10692" spans="3:4" x14ac:dyDescent="0.25">
      <c r="C10692" s="34"/>
      <c r="D10692" s="10"/>
    </row>
    <row r="10693" spans="3:4" x14ac:dyDescent="0.25">
      <c r="C10693" s="34"/>
      <c r="D10693" s="10"/>
    </row>
    <row r="10694" spans="3:4" x14ac:dyDescent="0.25">
      <c r="C10694" s="34"/>
      <c r="D10694" s="10"/>
    </row>
    <row r="10695" spans="3:4" x14ac:dyDescent="0.25">
      <c r="C10695" s="34"/>
      <c r="D10695" s="10"/>
    </row>
    <row r="10696" spans="3:4" x14ac:dyDescent="0.25">
      <c r="C10696" s="34"/>
      <c r="D10696" s="10"/>
    </row>
    <row r="10697" spans="3:4" x14ac:dyDescent="0.25">
      <c r="C10697" s="34"/>
      <c r="D10697" s="10"/>
    </row>
    <row r="10698" spans="3:4" x14ac:dyDescent="0.25">
      <c r="C10698" s="34"/>
      <c r="D10698" s="10"/>
    </row>
    <row r="10699" spans="3:4" x14ac:dyDescent="0.25">
      <c r="C10699" s="34"/>
      <c r="D10699" s="10"/>
    </row>
    <row r="10700" spans="3:4" x14ac:dyDescent="0.25">
      <c r="C10700" s="34"/>
      <c r="D10700" s="10"/>
    </row>
    <row r="10701" spans="3:4" x14ac:dyDescent="0.25">
      <c r="C10701" s="34"/>
      <c r="D10701" s="10"/>
    </row>
    <row r="10702" spans="3:4" x14ac:dyDescent="0.25">
      <c r="C10702" s="34"/>
      <c r="D10702" s="10"/>
    </row>
    <row r="10703" spans="3:4" x14ac:dyDescent="0.25">
      <c r="C10703" s="34"/>
      <c r="D10703" s="10"/>
    </row>
    <row r="10704" spans="3:4" x14ac:dyDescent="0.25">
      <c r="C10704" s="34"/>
      <c r="D10704" s="10"/>
    </row>
    <row r="10705" spans="3:4" x14ac:dyDescent="0.25">
      <c r="C10705" s="34"/>
      <c r="D10705" s="10"/>
    </row>
    <row r="10706" spans="3:4" x14ac:dyDescent="0.25">
      <c r="C10706" s="34"/>
      <c r="D10706" s="10"/>
    </row>
    <row r="10707" spans="3:4" x14ac:dyDescent="0.25">
      <c r="C10707" s="34"/>
      <c r="D10707" s="10"/>
    </row>
    <row r="10708" spans="3:4" x14ac:dyDescent="0.25">
      <c r="C10708" s="34"/>
      <c r="D10708" s="10"/>
    </row>
    <row r="10709" spans="3:4" x14ac:dyDescent="0.25">
      <c r="C10709" s="34"/>
      <c r="D10709" s="10"/>
    </row>
    <row r="10710" spans="3:4" x14ac:dyDescent="0.25">
      <c r="C10710" s="34"/>
      <c r="D10710" s="10"/>
    </row>
    <row r="10711" spans="3:4" x14ac:dyDescent="0.25">
      <c r="C10711" s="34"/>
      <c r="D10711" s="10"/>
    </row>
    <row r="10712" spans="3:4" x14ac:dyDescent="0.25">
      <c r="C10712" s="34"/>
      <c r="D10712" s="10"/>
    </row>
    <row r="10713" spans="3:4" x14ac:dyDescent="0.25">
      <c r="C10713" s="34"/>
      <c r="D10713" s="10"/>
    </row>
    <row r="10714" spans="3:4" x14ac:dyDescent="0.25">
      <c r="C10714" s="34"/>
      <c r="D10714" s="10"/>
    </row>
    <row r="10715" spans="3:4" x14ac:dyDescent="0.25">
      <c r="C10715" s="34"/>
      <c r="D10715" s="10"/>
    </row>
    <row r="10716" spans="3:4" x14ac:dyDescent="0.25">
      <c r="C10716" s="34"/>
      <c r="D10716" s="10"/>
    </row>
    <row r="10717" spans="3:4" x14ac:dyDescent="0.25">
      <c r="C10717" s="34"/>
      <c r="D10717" s="10"/>
    </row>
    <row r="10718" spans="3:4" x14ac:dyDescent="0.25">
      <c r="C10718" s="34"/>
      <c r="D10718" s="10"/>
    </row>
    <row r="10719" spans="3:4" x14ac:dyDescent="0.25">
      <c r="C10719" s="34"/>
      <c r="D10719" s="10"/>
    </row>
    <row r="10720" spans="3:4" x14ac:dyDescent="0.25">
      <c r="C10720" s="34"/>
      <c r="D10720" s="10"/>
    </row>
    <row r="10721" spans="3:4" x14ac:dyDescent="0.25">
      <c r="C10721" s="34"/>
      <c r="D10721" s="10"/>
    </row>
    <row r="10722" spans="3:4" x14ac:dyDescent="0.25">
      <c r="C10722" s="34"/>
      <c r="D10722" s="10"/>
    </row>
    <row r="10723" spans="3:4" x14ac:dyDescent="0.25">
      <c r="C10723" s="34"/>
      <c r="D10723" s="10"/>
    </row>
    <row r="10724" spans="3:4" x14ac:dyDescent="0.25">
      <c r="C10724" s="34"/>
      <c r="D10724" s="10"/>
    </row>
    <row r="10725" spans="3:4" x14ac:dyDescent="0.25">
      <c r="C10725" s="34"/>
      <c r="D10725" s="10"/>
    </row>
    <row r="10726" spans="3:4" x14ac:dyDescent="0.25">
      <c r="C10726" s="34"/>
      <c r="D10726" s="10"/>
    </row>
    <row r="10727" spans="3:4" x14ac:dyDescent="0.25">
      <c r="C10727" s="34"/>
      <c r="D10727" s="10"/>
    </row>
    <row r="10728" spans="3:4" x14ac:dyDescent="0.25">
      <c r="C10728" s="34"/>
      <c r="D10728" s="10"/>
    </row>
    <row r="10729" spans="3:4" x14ac:dyDescent="0.25">
      <c r="C10729" s="34"/>
      <c r="D10729" s="10"/>
    </row>
    <row r="10730" spans="3:4" x14ac:dyDescent="0.25">
      <c r="C10730" s="34"/>
      <c r="D10730" s="10"/>
    </row>
    <row r="10731" spans="3:4" x14ac:dyDescent="0.25">
      <c r="C10731" s="34"/>
      <c r="D10731" s="10"/>
    </row>
    <row r="10732" spans="3:4" x14ac:dyDescent="0.25">
      <c r="C10732" s="34"/>
      <c r="D10732" s="10"/>
    </row>
    <row r="10733" spans="3:4" x14ac:dyDescent="0.25">
      <c r="C10733" s="34"/>
      <c r="D10733" s="10"/>
    </row>
    <row r="10734" spans="3:4" x14ac:dyDescent="0.25">
      <c r="C10734" s="34"/>
      <c r="D10734" s="10"/>
    </row>
    <row r="10735" spans="3:4" x14ac:dyDescent="0.25">
      <c r="C10735" s="34"/>
      <c r="D10735" s="10"/>
    </row>
    <row r="10736" spans="3:4" x14ac:dyDescent="0.25">
      <c r="C10736" s="34"/>
      <c r="D10736" s="10"/>
    </row>
    <row r="10737" spans="3:4" x14ac:dyDescent="0.25">
      <c r="C10737" s="34"/>
      <c r="D10737" s="10"/>
    </row>
    <row r="10738" spans="3:4" x14ac:dyDescent="0.25">
      <c r="C10738" s="34"/>
      <c r="D10738" s="10"/>
    </row>
    <row r="10739" spans="3:4" x14ac:dyDescent="0.25">
      <c r="C10739" s="34"/>
      <c r="D10739" s="10"/>
    </row>
    <row r="10740" spans="3:4" x14ac:dyDescent="0.25">
      <c r="C10740" s="34"/>
      <c r="D10740" s="10"/>
    </row>
    <row r="10741" spans="3:4" x14ac:dyDescent="0.25">
      <c r="C10741" s="34"/>
      <c r="D10741" s="10"/>
    </row>
    <row r="10742" spans="3:4" x14ac:dyDescent="0.25">
      <c r="C10742" s="34"/>
      <c r="D10742" s="10"/>
    </row>
    <row r="10743" spans="3:4" x14ac:dyDescent="0.25">
      <c r="C10743" s="34"/>
      <c r="D10743" s="10"/>
    </row>
    <row r="10744" spans="3:4" x14ac:dyDescent="0.25">
      <c r="C10744" s="34"/>
      <c r="D10744" s="10"/>
    </row>
    <row r="10745" spans="3:4" x14ac:dyDescent="0.25">
      <c r="C10745" s="34"/>
      <c r="D10745" s="10"/>
    </row>
    <row r="10746" spans="3:4" x14ac:dyDescent="0.25">
      <c r="C10746" s="34"/>
      <c r="D10746" s="10"/>
    </row>
    <row r="10747" spans="3:4" x14ac:dyDescent="0.25">
      <c r="C10747" s="34"/>
      <c r="D10747" s="10"/>
    </row>
    <row r="10748" spans="3:4" x14ac:dyDescent="0.25">
      <c r="C10748" s="34"/>
      <c r="D10748" s="10"/>
    </row>
    <row r="10749" spans="3:4" x14ac:dyDescent="0.25">
      <c r="C10749" s="34"/>
      <c r="D10749" s="10"/>
    </row>
    <row r="10750" spans="3:4" x14ac:dyDescent="0.25">
      <c r="C10750" s="34"/>
      <c r="D10750" s="10"/>
    </row>
    <row r="10751" spans="3:4" x14ac:dyDescent="0.25">
      <c r="C10751" s="34"/>
      <c r="D10751" s="10"/>
    </row>
    <row r="10752" spans="3:4" x14ac:dyDescent="0.25">
      <c r="C10752" s="34"/>
      <c r="D10752" s="10"/>
    </row>
    <row r="10753" spans="3:4" x14ac:dyDescent="0.25">
      <c r="C10753" s="34"/>
      <c r="D10753" s="10"/>
    </row>
    <row r="10754" spans="3:4" x14ac:dyDescent="0.25">
      <c r="C10754" s="34"/>
      <c r="D10754" s="10"/>
    </row>
    <row r="10755" spans="3:4" x14ac:dyDescent="0.25">
      <c r="C10755" s="34"/>
      <c r="D10755" s="10"/>
    </row>
    <row r="10756" spans="3:4" x14ac:dyDescent="0.25">
      <c r="C10756" s="34"/>
      <c r="D10756" s="10"/>
    </row>
    <row r="10757" spans="3:4" x14ac:dyDescent="0.25">
      <c r="C10757" s="34"/>
      <c r="D10757" s="10"/>
    </row>
    <row r="10758" spans="3:4" x14ac:dyDescent="0.25">
      <c r="C10758" s="34"/>
      <c r="D10758" s="10"/>
    </row>
    <row r="10759" spans="3:4" x14ac:dyDescent="0.25">
      <c r="C10759" s="34"/>
      <c r="D10759" s="10"/>
    </row>
    <row r="10760" spans="3:4" x14ac:dyDescent="0.25">
      <c r="C10760" s="34"/>
      <c r="D10760" s="10"/>
    </row>
    <row r="10761" spans="3:4" x14ac:dyDescent="0.25">
      <c r="C10761" s="34"/>
      <c r="D10761" s="10"/>
    </row>
    <row r="10762" spans="3:4" x14ac:dyDescent="0.25">
      <c r="C10762" s="34"/>
      <c r="D10762" s="10"/>
    </row>
    <row r="10763" spans="3:4" x14ac:dyDescent="0.25">
      <c r="C10763" s="34"/>
      <c r="D10763" s="10"/>
    </row>
    <row r="10764" spans="3:4" x14ac:dyDescent="0.25">
      <c r="C10764" s="34"/>
      <c r="D10764" s="10"/>
    </row>
    <row r="10765" spans="3:4" x14ac:dyDescent="0.25">
      <c r="C10765" s="34"/>
      <c r="D10765" s="10"/>
    </row>
    <row r="10766" spans="3:4" x14ac:dyDescent="0.25">
      <c r="C10766" s="34"/>
      <c r="D10766" s="10"/>
    </row>
    <row r="10767" spans="3:4" x14ac:dyDescent="0.25">
      <c r="C10767" s="34"/>
      <c r="D10767" s="10"/>
    </row>
    <row r="10768" spans="3:4" x14ac:dyDescent="0.25">
      <c r="C10768" s="34"/>
      <c r="D10768" s="10"/>
    </row>
    <row r="10769" spans="3:4" x14ac:dyDescent="0.25">
      <c r="C10769" s="34"/>
      <c r="D10769" s="10"/>
    </row>
    <row r="10770" spans="3:4" x14ac:dyDescent="0.25">
      <c r="C10770" s="34"/>
      <c r="D10770" s="10"/>
    </row>
    <row r="10771" spans="3:4" x14ac:dyDescent="0.25">
      <c r="C10771" s="34"/>
      <c r="D10771" s="10"/>
    </row>
    <row r="10772" spans="3:4" x14ac:dyDescent="0.25">
      <c r="C10772" s="34"/>
      <c r="D10772" s="10"/>
    </row>
    <row r="10773" spans="3:4" x14ac:dyDescent="0.25">
      <c r="C10773" s="34"/>
      <c r="D10773" s="10"/>
    </row>
    <row r="10774" spans="3:4" x14ac:dyDescent="0.25">
      <c r="C10774" s="34"/>
      <c r="D10774" s="10"/>
    </row>
    <row r="10775" spans="3:4" x14ac:dyDescent="0.25">
      <c r="C10775" s="34"/>
      <c r="D10775" s="10"/>
    </row>
    <row r="10776" spans="3:4" x14ac:dyDescent="0.25">
      <c r="C10776" s="34"/>
      <c r="D10776" s="10"/>
    </row>
    <row r="10777" spans="3:4" x14ac:dyDescent="0.25">
      <c r="C10777" s="34"/>
      <c r="D10777" s="10"/>
    </row>
    <row r="10778" spans="3:4" x14ac:dyDescent="0.25">
      <c r="C10778" s="34"/>
      <c r="D10778" s="10"/>
    </row>
    <row r="10779" spans="3:4" x14ac:dyDescent="0.25">
      <c r="C10779" s="34"/>
      <c r="D10779" s="10"/>
    </row>
    <row r="10780" spans="3:4" x14ac:dyDescent="0.25">
      <c r="C10780" s="34"/>
      <c r="D10780" s="10"/>
    </row>
    <row r="10781" spans="3:4" x14ac:dyDescent="0.25">
      <c r="C10781" s="34"/>
      <c r="D10781" s="10"/>
    </row>
    <row r="10782" spans="3:4" x14ac:dyDescent="0.25">
      <c r="C10782" s="34"/>
      <c r="D10782" s="10"/>
    </row>
    <row r="10783" spans="3:4" x14ac:dyDescent="0.25">
      <c r="C10783" s="34"/>
      <c r="D10783" s="10"/>
    </row>
    <row r="10784" spans="3:4" x14ac:dyDescent="0.25">
      <c r="C10784" s="34"/>
      <c r="D10784" s="10"/>
    </row>
    <row r="10785" spans="3:4" x14ac:dyDescent="0.25">
      <c r="C10785" s="34"/>
      <c r="D10785" s="10"/>
    </row>
    <row r="10786" spans="3:4" x14ac:dyDescent="0.25">
      <c r="C10786" s="34"/>
      <c r="D10786" s="10"/>
    </row>
    <row r="10787" spans="3:4" x14ac:dyDescent="0.25">
      <c r="C10787" s="34"/>
      <c r="D10787" s="10"/>
    </row>
    <row r="10788" spans="3:4" x14ac:dyDescent="0.25">
      <c r="C10788" s="34"/>
      <c r="D10788" s="10"/>
    </row>
    <row r="10789" spans="3:4" x14ac:dyDescent="0.25">
      <c r="C10789" s="34"/>
      <c r="D10789" s="10"/>
    </row>
    <row r="10790" spans="3:4" x14ac:dyDescent="0.25">
      <c r="C10790" s="34"/>
      <c r="D10790" s="10"/>
    </row>
    <row r="10791" spans="3:4" x14ac:dyDescent="0.25">
      <c r="C10791" s="34"/>
      <c r="D10791" s="10"/>
    </row>
    <row r="10792" spans="3:4" x14ac:dyDescent="0.25">
      <c r="C10792" s="34"/>
      <c r="D10792" s="10"/>
    </row>
    <row r="10793" spans="3:4" x14ac:dyDescent="0.25">
      <c r="C10793" s="34"/>
      <c r="D10793" s="10"/>
    </row>
    <row r="10794" spans="3:4" x14ac:dyDescent="0.25">
      <c r="C10794" s="34"/>
      <c r="D10794" s="10"/>
    </row>
    <row r="10795" spans="3:4" x14ac:dyDescent="0.25">
      <c r="C10795" s="34"/>
      <c r="D10795" s="10"/>
    </row>
    <row r="10796" spans="3:4" x14ac:dyDescent="0.25">
      <c r="C10796" s="34"/>
      <c r="D10796" s="10"/>
    </row>
    <row r="10797" spans="3:4" x14ac:dyDescent="0.25">
      <c r="C10797" s="34"/>
      <c r="D10797" s="10"/>
    </row>
    <row r="10798" spans="3:4" x14ac:dyDescent="0.25">
      <c r="C10798" s="34"/>
      <c r="D10798" s="10"/>
    </row>
    <row r="10799" spans="3:4" x14ac:dyDescent="0.25">
      <c r="C10799" s="34"/>
      <c r="D10799" s="10"/>
    </row>
    <row r="10800" spans="3:4" x14ac:dyDescent="0.25">
      <c r="C10800" s="34"/>
      <c r="D10800" s="10"/>
    </row>
    <row r="10801" spans="3:4" x14ac:dyDescent="0.25">
      <c r="C10801" s="34"/>
      <c r="D10801" s="10"/>
    </row>
    <row r="10802" spans="3:4" x14ac:dyDescent="0.25">
      <c r="C10802" s="34"/>
      <c r="D10802" s="10"/>
    </row>
    <row r="10803" spans="3:4" x14ac:dyDescent="0.25">
      <c r="C10803" s="34"/>
      <c r="D10803" s="10"/>
    </row>
    <row r="10804" spans="3:4" x14ac:dyDescent="0.25">
      <c r="C10804" s="34"/>
      <c r="D10804" s="10"/>
    </row>
    <row r="10805" spans="3:4" x14ac:dyDescent="0.25">
      <c r="C10805" s="34"/>
      <c r="D10805" s="10"/>
    </row>
    <row r="10806" spans="3:4" x14ac:dyDescent="0.25">
      <c r="C10806" s="34"/>
      <c r="D10806" s="10"/>
    </row>
    <row r="10807" spans="3:4" x14ac:dyDescent="0.25">
      <c r="C10807" s="34"/>
      <c r="D10807" s="10"/>
    </row>
    <row r="10808" spans="3:4" x14ac:dyDescent="0.25">
      <c r="C10808" s="34"/>
      <c r="D10808" s="10"/>
    </row>
    <row r="10809" spans="3:4" x14ac:dyDescent="0.25">
      <c r="C10809" s="34"/>
      <c r="D10809" s="10"/>
    </row>
    <row r="10810" spans="3:4" x14ac:dyDescent="0.25">
      <c r="C10810" s="34"/>
      <c r="D10810" s="10"/>
    </row>
    <row r="10811" spans="3:4" x14ac:dyDescent="0.25">
      <c r="C10811" s="34"/>
      <c r="D10811" s="10"/>
    </row>
    <row r="10812" spans="3:4" x14ac:dyDescent="0.25">
      <c r="C10812" s="34"/>
      <c r="D10812" s="10"/>
    </row>
    <row r="10813" spans="3:4" x14ac:dyDescent="0.25">
      <c r="C10813" s="34"/>
      <c r="D10813" s="10"/>
    </row>
    <row r="10814" spans="3:4" x14ac:dyDescent="0.25">
      <c r="C10814" s="34"/>
      <c r="D10814" s="10"/>
    </row>
    <row r="10815" spans="3:4" x14ac:dyDescent="0.25">
      <c r="C10815" s="34"/>
      <c r="D10815" s="10"/>
    </row>
    <row r="10816" spans="3:4" x14ac:dyDescent="0.25">
      <c r="C10816" s="34"/>
      <c r="D10816" s="10"/>
    </row>
    <row r="10817" spans="3:4" x14ac:dyDescent="0.25">
      <c r="C10817" s="34"/>
      <c r="D10817" s="10"/>
    </row>
    <row r="10818" spans="3:4" x14ac:dyDescent="0.25">
      <c r="C10818" s="34"/>
      <c r="D10818" s="10"/>
    </row>
    <row r="10819" spans="3:4" x14ac:dyDescent="0.25">
      <c r="C10819" s="34"/>
      <c r="D10819" s="10"/>
    </row>
    <row r="10820" spans="3:4" x14ac:dyDescent="0.25">
      <c r="C10820" s="34"/>
      <c r="D10820" s="10"/>
    </row>
    <row r="10821" spans="3:4" x14ac:dyDescent="0.25">
      <c r="C10821" s="34"/>
      <c r="D10821" s="10"/>
    </row>
    <row r="10822" spans="3:4" x14ac:dyDescent="0.25">
      <c r="C10822" s="34"/>
      <c r="D10822" s="10"/>
    </row>
    <row r="10823" spans="3:4" x14ac:dyDescent="0.25">
      <c r="C10823" s="34"/>
      <c r="D10823" s="10"/>
    </row>
    <row r="10824" spans="3:4" x14ac:dyDescent="0.25">
      <c r="C10824" s="34"/>
      <c r="D10824" s="10"/>
    </row>
    <row r="10825" spans="3:4" x14ac:dyDescent="0.25">
      <c r="C10825" s="34"/>
      <c r="D10825" s="10"/>
    </row>
    <row r="10826" spans="3:4" x14ac:dyDescent="0.25">
      <c r="C10826" s="34"/>
      <c r="D10826" s="10"/>
    </row>
    <row r="10827" spans="3:4" x14ac:dyDescent="0.25">
      <c r="C10827" s="34"/>
      <c r="D10827" s="10"/>
    </row>
    <row r="10828" spans="3:4" x14ac:dyDescent="0.25">
      <c r="C10828" s="34"/>
      <c r="D10828" s="10"/>
    </row>
    <row r="10829" spans="3:4" x14ac:dyDescent="0.25">
      <c r="C10829" s="34"/>
      <c r="D10829" s="10"/>
    </row>
    <row r="10830" spans="3:4" x14ac:dyDescent="0.25">
      <c r="C10830" s="34"/>
      <c r="D10830" s="10"/>
    </row>
    <row r="10831" spans="3:4" x14ac:dyDescent="0.25">
      <c r="C10831" s="34"/>
      <c r="D10831" s="10"/>
    </row>
    <row r="10832" spans="3:4" x14ac:dyDescent="0.25">
      <c r="C10832" s="34"/>
      <c r="D10832" s="10"/>
    </row>
    <row r="10833" spans="3:4" x14ac:dyDescent="0.25">
      <c r="C10833" s="34"/>
      <c r="D10833" s="10"/>
    </row>
    <row r="10834" spans="3:4" x14ac:dyDescent="0.25">
      <c r="C10834" s="34"/>
      <c r="D10834" s="10"/>
    </row>
    <row r="10835" spans="3:4" x14ac:dyDescent="0.25">
      <c r="C10835" s="34"/>
      <c r="D10835" s="10"/>
    </row>
    <row r="10836" spans="3:4" x14ac:dyDescent="0.25">
      <c r="C10836" s="34"/>
      <c r="D10836" s="10"/>
    </row>
    <row r="10837" spans="3:4" x14ac:dyDescent="0.25">
      <c r="C10837" s="34"/>
      <c r="D10837" s="10"/>
    </row>
    <row r="10838" spans="3:4" x14ac:dyDescent="0.25">
      <c r="C10838" s="34"/>
      <c r="D10838" s="10"/>
    </row>
    <row r="10839" spans="3:4" x14ac:dyDescent="0.25">
      <c r="C10839" s="34"/>
      <c r="D10839" s="10"/>
    </row>
    <row r="10840" spans="3:4" x14ac:dyDescent="0.25">
      <c r="C10840" s="34"/>
      <c r="D10840" s="10"/>
    </row>
    <row r="10841" spans="3:4" x14ac:dyDescent="0.25">
      <c r="C10841" s="34"/>
      <c r="D10841" s="10"/>
    </row>
    <row r="10842" spans="3:4" x14ac:dyDescent="0.25">
      <c r="C10842" s="34"/>
      <c r="D10842" s="10"/>
    </row>
    <row r="10843" spans="3:4" x14ac:dyDescent="0.25">
      <c r="C10843" s="34"/>
      <c r="D10843" s="10"/>
    </row>
    <row r="10844" spans="3:4" x14ac:dyDescent="0.25">
      <c r="C10844" s="34"/>
      <c r="D10844" s="10"/>
    </row>
    <row r="10845" spans="3:4" x14ac:dyDescent="0.25">
      <c r="C10845" s="34"/>
      <c r="D10845" s="10"/>
    </row>
    <row r="10846" spans="3:4" x14ac:dyDescent="0.25">
      <c r="C10846" s="34"/>
      <c r="D10846" s="10"/>
    </row>
    <row r="10847" spans="3:4" x14ac:dyDescent="0.25">
      <c r="C10847" s="34"/>
      <c r="D10847" s="10"/>
    </row>
    <row r="10848" spans="3:4" x14ac:dyDescent="0.25">
      <c r="C10848" s="34"/>
      <c r="D10848" s="10"/>
    </row>
    <row r="10849" spans="3:4" x14ac:dyDescent="0.25">
      <c r="C10849" s="34"/>
      <c r="D10849" s="10"/>
    </row>
    <row r="10850" spans="3:4" x14ac:dyDescent="0.25">
      <c r="C10850" s="34"/>
      <c r="D10850" s="10"/>
    </row>
    <row r="10851" spans="3:4" x14ac:dyDescent="0.25">
      <c r="C10851" s="34"/>
      <c r="D10851" s="10"/>
    </row>
    <row r="10852" spans="3:4" x14ac:dyDescent="0.25">
      <c r="C10852" s="34"/>
      <c r="D10852" s="10"/>
    </row>
    <row r="10853" spans="3:4" x14ac:dyDescent="0.25">
      <c r="C10853" s="34"/>
      <c r="D10853" s="10"/>
    </row>
    <row r="10854" spans="3:4" x14ac:dyDescent="0.25">
      <c r="C10854" s="34"/>
      <c r="D10854" s="10"/>
    </row>
    <row r="10855" spans="3:4" x14ac:dyDescent="0.25">
      <c r="C10855" s="34"/>
      <c r="D10855" s="10"/>
    </row>
    <row r="10856" spans="3:4" x14ac:dyDescent="0.25">
      <c r="C10856" s="34"/>
      <c r="D10856" s="10"/>
    </row>
    <row r="10857" spans="3:4" x14ac:dyDescent="0.25">
      <c r="C10857" s="34"/>
      <c r="D10857" s="10"/>
    </row>
    <row r="10858" spans="3:4" x14ac:dyDescent="0.25">
      <c r="C10858" s="34"/>
      <c r="D10858" s="10"/>
    </row>
    <row r="10859" spans="3:4" x14ac:dyDescent="0.25">
      <c r="C10859" s="34"/>
      <c r="D10859" s="10"/>
    </row>
    <row r="10860" spans="3:4" x14ac:dyDescent="0.25">
      <c r="C10860" s="34"/>
      <c r="D10860" s="10"/>
    </row>
    <row r="10861" spans="3:4" x14ac:dyDescent="0.25">
      <c r="C10861" s="34"/>
      <c r="D10861" s="10"/>
    </row>
    <row r="10862" spans="3:4" x14ac:dyDescent="0.25">
      <c r="C10862" s="34"/>
      <c r="D10862" s="10"/>
    </row>
    <row r="10863" spans="3:4" x14ac:dyDescent="0.25">
      <c r="C10863" s="34"/>
      <c r="D10863" s="10"/>
    </row>
    <row r="10864" spans="3:4" x14ac:dyDescent="0.25">
      <c r="C10864" s="34"/>
      <c r="D10864" s="10"/>
    </row>
    <row r="10865" spans="3:4" x14ac:dyDescent="0.25">
      <c r="C10865" s="34"/>
      <c r="D10865" s="10"/>
    </row>
    <row r="10866" spans="3:4" x14ac:dyDescent="0.25">
      <c r="C10866" s="34"/>
      <c r="D10866" s="10"/>
    </row>
    <row r="10867" spans="3:4" x14ac:dyDescent="0.25">
      <c r="C10867" s="34"/>
      <c r="D10867" s="10"/>
    </row>
    <row r="10868" spans="3:4" x14ac:dyDescent="0.25">
      <c r="C10868" s="34"/>
      <c r="D10868" s="10"/>
    </row>
    <row r="10869" spans="3:4" x14ac:dyDescent="0.25">
      <c r="C10869" s="34"/>
      <c r="D10869" s="10"/>
    </row>
    <row r="10870" spans="3:4" x14ac:dyDescent="0.25">
      <c r="C10870" s="34"/>
      <c r="D10870" s="10"/>
    </row>
    <row r="10871" spans="3:4" x14ac:dyDescent="0.25">
      <c r="C10871" s="34"/>
      <c r="D10871" s="10"/>
    </row>
    <row r="10872" spans="3:4" x14ac:dyDescent="0.25">
      <c r="C10872" s="34"/>
      <c r="D10872" s="10"/>
    </row>
    <row r="10873" spans="3:4" x14ac:dyDescent="0.25">
      <c r="C10873" s="34"/>
      <c r="D10873" s="10"/>
    </row>
    <row r="10874" spans="3:4" x14ac:dyDescent="0.25">
      <c r="C10874" s="34"/>
      <c r="D10874" s="10"/>
    </row>
    <row r="10875" spans="3:4" x14ac:dyDescent="0.25">
      <c r="C10875" s="34"/>
      <c r="D10875" s="10"/>
    </row>
    <row r="10876" spans="3:4" x14ac:dyDescent="0.25">
      <c r="C10876" s="34"/>
      <c r="D10876" s="10"/>
    </row>
    <row r="10877" spans="3:4" x14ac:dyDescent="0.25">
      <c r="C10877" s="34"/>
      <c r="D10877" s="10"/>
    </row>
    <row r="10878" spans="3:4" x14ac:dyDescent="0.25">
      <c r="C10878" s="34"/>
      <c r="D10878" s="10"/>
    </row>
    <row r="10879" spans="3:4" x14ac:dyDescent="0.25">
      <c r="C10879" s="34"/>
      <c r="D10879" s="10"/>
    </row>
    <row r="10880" spans="3:4" x14ac:dyDescent="0.25">
      <c r="C10880" s="34"/>
      <c r="D10880" s="10"/>
    </row>
    <row r="10881" spans="3:4" x14ac:dyDescent="0.25">
      <c r="C10881" s="34"/>
      <c r="D10881" s="10"/>
    </row>
    <row r="10882" spans="3:4" x14ac:dyDescent="0.25">
      <c r="C10882" s="34"/>
      <c r="D10882" s="10"/>
    </row>
    <row r="10883" spans="3:4" x14ac:dyDescent="0.25">
      <c r="C10883" s="34"/>
      <c r="D10883" s="10"/>
    </row>
    <row r="10884" spans="3:4" x14ac:dyDescent="0.25">
      <c r="C10884" s="34"/>
      <c r="D10884" s="10"/>
    </row>
    <row r="10885" spans="3:4" x14ac:dyDescent="0.25">
      <c r="C10885" s="34"/>
      <c r="D10885" s="10"/>
    </row>
    <row r="10886" spans="3:4" x14ac:dyDescent="0.25">
      <c r="C10886" s="34"/>
      <c r="D10886" s="10"/>
    </row>
    <row r="10887" spans="3:4" x14ac:dyDescent="0.25">
      <c r="C10887" s="34"/>
      <c r="D10887" s="10"/>
    </row>
    <row r="10888" spans="3:4" x14ac:dyDescent="0.25">
      <c r="C10888" s="34"/>
      <c r="D10888" s="10"/>
    </row>
    <row r="10889" spans="3:4" x14ac:dyDescent="0.25">
      <c r="C10889" s="34"/>
      <c r="D10889" s="10"/>
    </row>
    <row r="10890" spans="3:4" x14ac:dyDescent="0.25">
      <c r="C10890" s="34"/>
      <c r="D10890" s="10"/>
    </row>
    <row r="10891" spans="3:4" x14ac:dyDescent="0.25">
      <c r="C10891" s="34"/>
      <c r="D10891" s="10"/>
    </row>
    <row r="10892" spans="3:4" x14ac:dyDescent="0.25">
      <c r="C10892" s="34"/>
      <c r="D10892" s="10"/>
    </row>
    <row r="10893" spans="3:4" x14ac:dyDescent="0.25">
      <c r="C10893" s="34"/>
      <c r="D10893" s="10"/>
    </row>
    <row r="10894" spans="3:4" x14ac:dyDescent="0.25">
      <c r="C10894" s="34"/>
      <c r="D10894" s="10"/>
    </row>
    <row r="10895" spans="3:4" x14ac:dyDescent="0.25">
      <c r="C10895" s="34"/>
      <c r="D10895" s="10"/>
    </row>
    <row r="10896" spans="3:4" x14ac:dyDescent="0.25">
      <c r="C10896" s="34"/>
      <c r="D10896" s="10"/>
    </row>
    <row r="10897" spans="3:4" x14ac:dyDescent="0.25">
      <c r="C10897" s="34"/>
      <c r="D10897" s="10"/>
    </row>
    <row r="10898" spans="3:4" x14ac:dyDescent="0.25">
      <c r="C10898" s="34"/>
      <c r="D10898" s="10"/>
    </row>
    <row r="10899" spans="3:4" x14ac:dyDescent="0.25">
      <c r="C10899" s="34"/>
      <c r="D10899" s="10"/>
    </row>
    <row r="10900" spans="3:4" x14ac:dyDescent="0.25">
      <c r="C10900" s="34"/>
      <c r="D10900" s="10"/>
    </row>
    <row r="10901" spans="3:4" x14ac:dyDescent="0.25">
      <c r="C10901" s="34"/>
      <c r="D10901" s="10"/>
    </row>
    <row r="10902" spans="3:4" x14ac:dyDescent="0.25">
      <c r="C10902" s="34"/>
      <c r="D10902" s="10"/>
    </row>
    <row r="10903" spans="3:4" x14ac:dyDescent="0.25">
      <c r="C10903" s="34"/>
      <c r="D10903" s="10"/>
    </row>
    <row r="10904" spans="3:4" x14ac:dyDescent="0.25">
      <c r="C10904" s="34"/>
      <c r="D10904" s="10"/>
    </row>
    <row r="10905" spans="3:4" x14ac:dyDescent="0.25">
      <c r="C10905" s="34"/>
      <c r="D10905" s="10"/>
    </row>
    <row r="10906" spans="3:4" x14ac:dyDescent="0.25">
      <c r="C10906" s="34"/>
      <c r="D10906" s="10"/>
    </row>
    <row r="10907" spans="3:4" x14ac:dyDescent="0.25">
      <c r="C10907" s="34"/>
      <c r="D10907" s="10"/>
    </row>
    <row r="10908" spans="3:4" x14ac:dyDescent="0.25">
      <c r="C10908" s="34"/>
      <c r="D10908" s="10"/>
    </row>
    <row r="10909" spans="3:4" x14ac:dyDescent="0.25">
      <c r="C10909" s="34"/>
      <c r="D10909" s="10"/>
    </row>
    <row r="10910" spans="3:4" x14ac:dyDescent="0.25">
      <c r="C10910" s="34"/>
      <c r="D10910" s="10"/>
    </row>
    <row r="10911" spans="3:4" x14ac:dyDescent="0.25">
      <c r="C10911" s="34"/>
      <c r="D10911" s="10"/>
    </row>
    <row r="10912" spans="3:4" x14ac:dyDescent="0.25">
      <c r="C10912" s="34"/>
      <c r="D10912" s="10"/>
    </row>
    <row r="10913" spans="3:4" x14ac:dyDescent="0.25">
      <c r="C10913" s="34"/>
      <c r="D10913" s="10"/>
    </row>
    <row r="10914" spans="3:4" x14ac:dyDescent="0.25">
      <c r="C10914" s="34"/>
      <c r="D10914" s="10"/>
    </row>
    <row r="10915" spans="3:4" x14ac:dyDescent="0.25">
      <c r="C10915" s="34"/>
      <c r="D10915" s="10"/>
    </row>
    <row r="10916" spans="3:4" x14ac:dyDescent="0.25">
      <c r="C10916" s="34"/>
      <c r="D10916" s="10"/>
    </row>
    <row r="10917" spans="3:4" x14ac:dyDescent="0.25">
      <c r="C10917" s="34"/>
      <c r="D10917" s="10"/>
    </row>
    <row r="10918" spans="3:4" x14ac:dyDescent="0.25">
      <c r="C10918" s="34"/>
      <c r="D10918" s="10"/>
    </row>
    <row r="10919" spans="3:4" x14ac:dyDescent="0.25">
      <c r="C10919" s="34"/>
      <c r="D10919" s="10"/>
    </row>
    <row r="10920" spans="3:4" x14ac:dyDescent="0.25">
      <c r="C10920" s="34"/>
      <c r="D10920" s="10"/>
    </row>
    <row r="10921" spans="3:4" x14ac:dyDescent="0.25">
      <c r="C10921" s="34"/>
      <c r="D10921" s="10"/>
    </row>
    <row r="10922" spans="3:4" x14ac:dyDescent="0.25">
      <c r="C10922" s="34"/>
      <c r="D10922" s="10"/>
    </row>
    <row r="10923" spans="3:4" x14ac:dyDescent="0.25">
      <c r="C10923" s="34"/>
      <c r="D10923" s="10"/>
    </row>
    <row r="10924" spans="3:4" x14ac:dyDescent="0.25">
      <c r="C10924" s="34"/>
      <c r="D10924" s="10"/>
    </row>
    <row r="10925" spans="3:4" x14ac:dyDescent="0.25">
      <c r="C10925" s="34"/>
      <c r="D10925" s="10"/>
    </row>
    <row r="10926" spans="3:4" x14ac:dyDescent="0.25">
      <c r="C10926" s="34"/>
      <c r="D10926" s="10"/>
    </row>
    <row r="10927" spans="3:4" x14ac:dyDescent="0.25">
      <c r="C10927" s="34"/>
      <c r="D10927" s="10"/>
    </row>
    <row r="10928" spans="3:4" x14ac:dyDescent="0.25">
      <c r="C10928" s="34"/>
      <c r="D10928" s="10"/>
    </row>
    <row r="10929" spans="3:4" x14ac:dyDescent="0.25">
      <c r="C10929" s="34"/>
      <c r="D10929" s="10"/>
    </row>
    <row r="10930" spans="3:4" x14ac:dyDescent="0.25">
      <c r="C10930" s="34"/>
      <c r="D10930" s="10"/>
    </row>
    <row r="10931" spans="3:4" x14ac:dyDescent="0.25">
      <c r="C10931" s="34"/>
      <c r="D10931" s="10"/>
    </row>
    <row r="10932" spans="3:4" x14ac:dyDescent="0.25">
      <c r="C10932" s="34"/>
      <c r="D10932" s="10"/>
    </row>
    <row r="10933" spans="3:4" x14ac:dyDescent="0.25">
      <c r="C10933" s="34"/>
      <c r="D10933" s="10"/>
    </row>
    <row r="10934" spans="3:4" x14ac:dyDescent="0.25">
      <c r="C10934" s="34"/>
      <c r="D10934" s="10"/>
    </row>
    <row r="10935" spans="3:4" x14ac:dyDescent="0.25">
      <c r="C10935" s="34"/>
      <c r="D10935" s="10"/>
    </row>
    <row r="10936" spans="3:4" x14ac:dyDescent="0.25">
      <c r="C10936" s="34"/>
      <c r="D10936" s="10"/>
    </row>
    <row r="10937" spans="3:4" x14ac:dyDescent="0.25">
      <c r="C10937" s="34"/>
      <c r="D10937" s="10"/>
    </row>
    <row r="10938" spans="3:4" x14ac:dyDescent="0.25">
      <c r="C10938" s="34"/>
      <c r="D10938" s="10"/>
    </row>
    <row r="10939" spans="3:4" x14ac:dyDescent="0.25">
      <c r="C10939" s="34"/>
      <c r="D10939" s="10"/>
    </row>
    <row r="10940" spans="3:4" x14ac:dyDescent="0.25">
      <c r="C10940" s="34"/>
      <c r="D10940" s="10"/>
    </row>
    <row r="10941" spans="3:4" x14ac:dyDescent="0.25">
      <c r="C10941" s="34"/>
      <c r="D10941" s="10"/>
    </row>
    <row r="10942" spans="3:4" x14ac:dyDescent="0.25">
      <c r="C10942" s="34"/>
      <c r="D10942" s="10"/>
    </row>
    <row r="10943" spans="3:4" x14ac:dyDescent="0.25">
      <c r="C10943" s="34"/>
      <c r="D10943" s="10"/>
    </row>
    <row r="10944" spans="3:4" x14ac:dyDescent="0.25">
      <c r="C10944" s="34"/>
      <c r="D10944" s="10"/>
    </row>
    <row r="10945" spans="3:4" x14ac:dyDescent="0.25">
      <c r="C10945" s="34"/>
      <c r="D10945" s="10"/>
    </row>
    <row r="10946" spans="3:4" x14ac:dyDescent="0.25">
      <c r="C10946" s="34"/>
      <c r="D10946" s="10"/>
    </row>
    <row r="10947" spans="3:4" x14ac:dyDescent="0.25">
      <c r="C10947" s="34"/>
      <c r="D10947" s="10"/>
    </row>
    <row r="10948" spans="3:4" x14ac:dyDescent="0.25">
      <c r="C10948" s="34"/>
      <c r="D10948" s="10"/>
    </row>
    <row r="10949" spans="3:4" x14ac:dyDescent="0.25">
      <c r="C10949" s="34"/>
      <c r="D10949" s="10"/>
    </row>
    <row r="10950" spans="3:4" x14ac:dyDescent="0.25">
      <c r="C10950" s="34"/>
      <c r="D10950" s="10"/>
    </row>
    <row r="10951" spans="3:4" x14ac:dyDescent="0.25">
      <c r="C10951" s="34"/>
      <c r="D10951" s="10"/>
    </row>
    <row r="10952" spans="3:4" x14ac:dyDescent="0.25">
      <c r="C10952" s="34"/>
      <c r="D10952" s="10"/>
    </row>
    <row r="10953" spans="3:4" x14ac:dyDescent="0.25">
      <c r="C10953" s="34"/>
      <c r="D10953" s="10"/>
    </row>
    <row r="10954" spans="3:4" x14ac:dyDescent="0.25">
      <c r="C10954" s="34"/>
      <c r="D10954" s="10"/>
    </row>
    <row r="10955" spans="3:4" x14ac:dyDescent="0.25">
      <c r="C10955" s="34"/>
      <c r="D10955" s="10"/>
    </row>
    <row r="10956" spans="3:4" x14ac:dyDescent="0.25">
      <c r="C10956" s="34"/>
      <c r="D10956" s="10"/>
    </row>
    <row r="10957" spans="3:4" x14ac:dyDescent="0.25">
      <c r="C10957" s="34"/>
      <c r="D10957" s="10"/>
    </row>
    <row r="10958" spans="3:4" x14ac:dyDescent="0.25">
      <c r="C10958" s="34"/>
      <c r="D10958" s="10"/>
    </row>
    <row r="10959" spans="3:4" x14ac:dyDescent="0.25">
      <c r="C10959" s="34"/>
      <c r="D10959" s="10"/>
    </row>
    <row r="10960" spans="3:4" x14ac:dyDescent="0.25">
      <c r="C10960" s="34"/>
      <c r="D10960" s="10"/>
    </row>
    <row r="10961" spans="3:4" x14ac:dyDescent="0.25">
      <c r="C10961" s="34"/>
      <c r="D10961" s="10"/>
    </row>
    <row r="10962" spans="3:4" x14ac:dyDescent="0.25">
      <c r="C10962" s="34"/>
      <c r="D10962" s="10"/>
    </row>
    <row r="10963" spans="3:4" x14ac:dyDescent="0.25">
      <c r="C10963" s="34"/>
      <c r="D10963" s="10"/>
    </row>
    <row r="10964" spans="3:4" x14ac:dyDescent="0.25">
      <c r="C10964" s="34"/>
      <c r="D10964" s="10"/>
    </row>
    <row r="10965" spans="3:4" x14ac:dyDescent="0.25">
      <c r="C10965" s="34"/>
      <c r="D10965" s="10"/>
    </row>
    <row r="10966" spans="3:4" x14ac:dyDescent="0.25">
      <c r="C10966" s="34"/>
      <c r="D10966" s="10"/>
    </row>
    <row r="10967" spans="3:4" x14ac:dyDescent="0.25">
      <c r="C10967" s="34"/>
      <c r="D10967" s="10"/>
    </row>
    <row r="10968" spans="3:4" x14ac:dyDescent="0.25">
      <c r="C10968" s="34"/>
      <c r="D10968" s="10"/>
    </row>
    <row r="10969" spans="3:4" x14ac:dyDescent="0.25">
      <c r="C10969" s="34"/>
      <c r="D10969" s="10"/>
    </row>
    <row r="10970" spans="3:4" x14ac:dyDescent="0.25">
      <c r="C10970" s="34"/>
      <c r="D10970" s="10"/>
    </row>
    <row r="10971" spans="3:4" x14ac:dyDescent="0.25">
      <c r="C10971" s="34"/>
      <c r="D10971" s="10"/>
    </row>
    <row r="10972" spans="3:4" x14ac:dyDescent="0.25">
      <c r="C10972" s="34"/>
      <c r="D10972" s="10"/>
    </row>
    <row r="10973" spans="3:4" x14ac:dyDescent="0.25">
      <c r="C10973" s="34"/>
      <c r="D10973" s="10"/>
    </row>
    <row r="10974" spans="3:4" x14ac:dyDescent="0.25">
      <c r="C10974" s="34"/>
      <c r="D10974" s="10"/>
    </row>
    <row r="10975" spans="3:4" x14ac:dyDescent="0.25">
      <c r="C10975" s="34"/>
      <c r="D10975" s="10"/>
    </row>
    <row r="10976" spans="3:4" x14ac:dyDescent="0.25">
      <c r="C10976" s="34"/>
      <c r="D10976" s="10"/>
    </row>
    <row r="10977" spans="3:4" x14ac:dyDescent="0.25">
      <c r="C10977" s="34"/>
      <c r="D10977" s="10"/>
    </row>
    <row r="10978" spans="3:4" x14ac:dyDescent="0.25">
      <c r="C10978" s="34"/>
      <c r="D10978" s="10"/>
    </row>
    <row r="10979" spans="3:4" x14ac:dyDescent="0.25">
      <c r="C10979" s="34"/>
      <c r="D10979" s="10"/>
    </row>
    <row r="10980" spans="3:4" x14ac:dyDescent="0.25">
      <c r="C10980" s="34"/>
      <c r="D10980" s="10"/>
    </row>
    <row r="10981" spans="3:4" x14ac:dyDescent="0.25">
      <c r="C10981" s="34"/>
      <c r="D10981" s="10"/>
    </row>
    <row r="10982" spans="3:4" x14ac:dyDescent="0.25">
      <c r="C10982" s="34"/>
      <c r="D10982" s="10"/>
    </row>
    <row r="10983" spans="3:4" x14ac:dyDescent="0.25">
      <c r="C10983" s="34"/>
      <c r="D10983" s="10"/>
    </row>
    <row r="10984" spans="3:4" x14ac:dyDescent="0.25">
      <c r="C10984" s="34"/>
      <c r="D10984" s="10"/>
    </row>
    <row r="10985" spans="3:4" x14ac:dyDescent="0.25">
      <c r="C10985" s="34"/>
      <c r="D10985" s="10"/>
    </row>
    <row r="10986" spans="3:4" x14ac:dyDescent="0.25">
      <c r="C10986" s="34"/>
      <c r="D10986" s="10"/>
    </row>
    <row r="10987" spans="3:4" x14ac:dyDescent="0.25">
      <c r="C10987" s="34"/>
      <c r="D10987" s="10"/>
    </row>
    <row r="10988" spans="3:4" x14ac:dyDescent="0.25">
      <c r="C10988" s="34"/>
      <c r="D10988" s="10"/>
    </row>
    <row r="10989" spans="3:4" x14ac:dyDescent="0.25">
      <c r="C10989" s="34"/>
      <c r="D10989" s="10"/>
    </row>
    <row r="10990" spans="3:4" x14ac:dyDescent="0.25">
      <c r="C10990" s="34"/>
      <c r="D10990" s="10"/>
    </row>
    <row r="10991" spans="3:4" x14ac:dyDescent="0.25">
      <c r="C10991" s="34"/>
      <c r="D10991" s="10"/>
    </row>
    <row r="10992" spans="3:4" x14ac:dyDescent="0.25">
      <c r="C10992" s="34"/>
      <c r="D10992" s="10"/>
    </row>
    <row r="10993" spans="3:4" x14ac:dyDescent="0.25">
      <c r="C10993" s="34"/>
      <c r="D10993" s="10"/>
    </row>
    <row r="10994" spans="3:4" x14ac:dyDescent="0.25">
      <c r="C10994" s="34"/>
      <c r="D10994" s="10"/>
    </row>
    <row r="10995" spans="3:4" x14ac:dyDescent="0.25">
      <c r="C10995" s="34"/>
      <c r="D10995" s="10"/>
    </row>
    <row r="10996" spans="3:4" x14ac:dyDescent="0.25">
      <c r="C10996" s="34"/>
      <c r="D10996" s="10"/>
    </row>
    <row r="10997" spans="3:4" x14ac:dyDescent="0.25">
      <c r="C10997" s="34"/>
      <c r="D10997" s="10"/>
    </row>
    <row r="10998" spans="3:4" x14ac:dyDescent="0.25">
      <c r="C10998" s="34"/>
      <c r="D10998" s="10"/>
    </row>
    <row r="10999" spans="3:4" x14ac:dyDescent="0.25">
      <c r="C10999" s="34"/>
      <c r="D10999" s="10"/>
    </row>
    <row r="11000" spans="3:4" x14ac:dyDescent="0.25">
      <c r="C11000" s="34"/>
      <c r="D11000" s="10"/>
    </row>
    <row r="11001" spans="3:4" x14ac:dyDescent="0.25">
      <c r="C11001" s="34"/>
      <c r="D11001" s="10"/>
    </row>
    <row r="11002" spans="3:4" x14ac:dyDescent="0.25">
      <c r="C11002" s="34"/>
      <c r="D11002" s="10"/>
    </row>
    <row r="11003" spans="3:4" x14ac:dyDescent="0.25">
      <c r="C11003" s="34"/>
      <c r="D11003" s="10"/>
    </row>
    <row r="11004" spans="3:4" x14ac:dyDescent="0.25">
      <c r="C11004" s="34"/>
      <c r="D11004" s="10"/>
    </row>
    <row r="11005" spans="3:4" x14ac:dyDescent="0.25">
      <c r="C11005" s="34"/>
      <c r="D11005" s="10"/>
    </row>
    <row r="11006" spans="3:4" x14ac:dyDescent="0.25">
      <c r="C11006" s="34"/>
      <c r="D11006" s="10"/>
    </row>
    <row r="11007" spans="3:4" x14ac:dyDescent="0.25">
      <c r="C11007" s="34"/>
      <c r="D11007" s="10"/>
    </row>
    <row r="11008" spans="3:4" x14ac:dyDescent="0.25">
      <c r="C11008" s="34"/>
      <c r="D11008" s="10"/>
    </row>
    <row r="11009" spans="3:4" x14ac:dyDescent="0.25">
      <c r="C11009" s="34"/>
      <c r="D11009" s="10"/>
    </row>
    <row r="11010" spans="3:4" x14ac:dyDescent="0.25">
      <c r="C11010" s="34"/>
      <c r="D11010" s="10"/>
    </row>
    <row r="11011" spans="3:4" x14ac:dyDescent="0.25">
      <c r="C11011" s="34"/>
      <c r="D11011" s="10"/>
    </row>
    <row r="11012" spans="3:4" x14ac:dyDescent="0.25">
      <c r="C11012" s="34"/>
      <c r="D11012" s="10"/>
    </row>
    <row r="11013" spans="3:4" x14ac:dyDescent="0.25">
      <c r="C11013" s="34"/>
      <c r="D11013" s="10"/>
    </row>
    <row r="11014" spans="3:4" x14ac:dyDescent="0.25">
      <c r="C11014" s="34"/>
      <c r="D11014" s="10"/>
    </row>
    <row r="11015" spans="3:4" x14ac:dyDescent="0.25">
      <c r="C11015" s="34"/>
      <c r="D11015" s="10"/>
    </row>
    <row r="11016" spans="3:4" x14ac:dyDescent="0.25">
      <c r="C11016" s="34"/>
      <c r="D11016" s="10"/>
    </row>
    <row r="11017" spans="3:4" x14ac:dyDescent="0.25">
      <c r="C11017" s="34"/>
      <c r="D11017" s="10"/>
    </row>
    <row r="11018" spans="3:4" x14ac:dyDescent="0.25">
      <c r="C11018" s="34"/>
      <c r="D11018" s="10"/>
    </row>
    <row r="11019" spans="3:4" x14ac:dyDescent="0.25">
      <c r="C11019" s="34"/>
      <c r="D11019" s="10"/>
    </row>
    <row r="11020" spans="3:4" x14ac:dyDescent="0.25">
      <c r="C11020" s="34"/>
      <c r="D11020" s="10"/>
    </row>
    <row r="11021" spans="3:4" x14ac:dyDescent="0.25">
      <c r="C11021" s="34"/>
      <c r="D11021" s="10"/>
    </row>
    <row r="11022" spans="3:4" x14ac:dyDescent="0.25">
      <c r="C11022" s="34"/>
      <c r="D11022" s="10"/>
    </row>
    <row r="11023" spans="3:4" x14ac:dyDescent="0.25">
      <c r="C11023" s="34"/>
      <c r="D11023" s="10"/>
    </row>
    <row r="11024" spans="3:4" x14ac:dyDescent="0.25">
      <c r="C11024" s="34"/>
      <c r="D11024" s="10"/>
    </row>
    <row r="11025" spans="3:4" x14ac:dyDescent="0.25">
      <c r="C11025" s="34"/>
      <c r="D11025" s="10"/>
    </row>
    <row r="11026" spans="3:4" x14ac:dyDescent="0.25">
      <c r="C11026" s="34"/>
      <c r="D11026" s="10"/>
    </row>
    <row r="11027" spans="3:4" x14ac:dyDescent="0.25">
      <c r="C11027" s="34"/>
      <c r="D11027" s="10"/>
    </row>
    <row r="11028" spans="3:4" x14ac:dyDescent="0.25">
      <c r="C11028" s="34"/>
      <c r="D11028" s="10"/>
    </row>
    <row r="11029" spans="3:4" x14ac:dyDescent="0.25">
      <c r="C11029" s="34"/>
      <c r="D11029" s="10"/>
    </row>
    <row r="11030" spans="3:4" x14ac:dyDescent="0.25">
      <c r="C11030" s="34"/>
      <c r="D11030" s="10"/>
    </row>
    <row r="11031" spans="3:4" x14ac:dyDescent="0.25">
      <c r="C11031" s="34"/>
      <c r="D11031" s="10"/>
    </row>
    <row r="11032" spans="3:4" x14ac:dyDescent="0.25">
      <c r="C11032" s="34"/>
      <c r="D11032" s="10"/>
    </row>
    <row r="11033" spans="3:4" x14ac:dyDescent="0.25">
      <c r="C11033" s="34"/>
      <c r="D11033" s="10"/>
    </row>
    <row r="11034" spans="3:4" x14ac:dyDescent="0.25">
      <c r="C11034" s="34"/>
      <c r="D11034" s="10"/>
    </row>
    <row r="11035" spans="3:4" x14ac:dyDescent="0.25">
      <c r="C11035" s="34"/>
      <c r="D11035" s="10"/>
    </row>
    <row r="11036" spans="3:4" x14ac:dyDescent="0.25">
      <c r="C11036" s="34"/>
      <c r="D11036" s="10"/>
    </row>
    <row r="11037" spans="3:4" x14ac:dyDescent="0.25">
      <c r="C11037" s="34"/>
      <c r="D11037" s="10"/>
    </row>
    <row r="11038" spans="3:4" x14ac:dyDescent="0.25">
      <c r="C11038" s="34"/>
      <c r="D11038" s="10"/>
    </row>
    <row r="11039" spans="3:4" x14ac:dyDescent="0.25">
      <c r="C11039" s="34"/>
      <c r="D11039" s="10"/>
    </row>
    <row r="11040" spans="3:4" x14ac:dyDescent="0.25">
      <c r="C11040" s="34"/>
      <c r="D11040" s="10"/>
    </row>
    <row r="11041" spans="3:4" x14ac:dyDescent="0.25">
      <c r="C11041" s="34"/>
      <c r="D11041" s="10"/>
    </row>
    <row r="11042" spans="3:4" x14ac:dyDescent="0.25">
      <c r="C11042" s="34"/>
      <c r="D11042" s="10"/>
    </row>
    <row r="11043" spans="3:4" x14ac:dyDescent="0.25">
      <c r="C11043" s="34"/>
      <c r="D11043" s="10"/>
    </row>
    <row r="11044" spans="3:4" x14ac:dyDescent="0.25">
      <c r="C11044" s="34"/>
      <c r="D11044" s="10"/>
    </row>
    <row r="11045" spans="3:4" x14ac:dyDescent="0.25">
      <c r="C11045" s="34"/>
      <c r="D11045" s="10"/>
    </row>
    <row r="11046" spans="3:4" x14ac:dyDescent="0.25">
      <c r="C11046" s="34"/>
      <c r="D11046" s="10"/>
    </row>
    <row r="11047" spans="3:4" x14ac:dyDescent="0.25">
      <c r="C11047" s="34"/>
      <c r="D11047" s="10"/>
    </row>
    <row r="11048" spans="3:4" x14ac:dyDescent="0.25">
      <c r="C11048" s="34"/>
      <c r="D11048" s="10"/>
    </row>
    <row r="11049" spans="3:4" x14ac:dyDescent="0.25">
      <c r="C11049" s="34"/>
      <c r="D11049" s="10"/>
    </row>
    <row r="11050" spans="3:4" x14ac:dyDescent="0.25">
      <c r="C11050" s="34"/>
      <c r="D11050" s="10"/>
    </row>
    <row r="11051" spans="3:4" x14ac:dyDescent="0.25">
      <c r="C11051" s="34"/>
      <c r="D11051" s="10"/>
    </row>
    <row r="11052" spans="3:4" x14ac:dyDescent="0.25">
      <c r="C11052" s="34"/>
      <c r="D11052" s="10"/>
    </row>
    <row r="11053" spans="3:4" x14ac:dyDescent="0.25">
      <c r="C11053" s="34"/>
      <c r="D11053" s="10"/>
    </row>
    <row r="11054" spans="3:4" x14ac:dyDescent="0.25">
      <c r="C11054" s="34"/>
      <c r="D11054" s="10"/>
    </row>
    <row r="11055" spans="3:4" x14ac:dyDescent="0.25">
      <c r="C11055" s="34"/>
      <c r="D11055" s="10"/>
    </row>
    <row r="11056" spans="3:4" x14ac:dyDescent="0.25">
      <c r="C11056" s="34"/>
      <c r="D11056" s="10"/>
    </row>
    <row r="11057" spans="3:4" x14ac:dyDescent="0.25">
      <c r="C11057" s="34"/>
      <c r="D11057" s="10"/>
    </row>
    <row r="11058" spans="3:4" x14ac:dyDescent="0.25">
      <c r="C11058" s="34"/>
      <c r="D11058" s="10"/>
    </row>
    <row r="11059" spans="3:4" x14ac:dyDescent="0.25">
      <c r="C11059" s="34"/>
      <c r="D11059" s="10"/>
    </row>
    <row r="11060" spans="3:4" x14ac:dyDescent="0.25">
      <c r="C11060" s="34"/>
      <c r="D11060" s="10"/>
    </row>
    <row r="11061" spans="3:4" x14ac:dyDescent="0.25">
      <c r="C11061" s="34"/>
      <c r="D11061" s="10"/>
    </row>
    <row r="11062" spans="3:4" x14ac:dyDescent="0.25">
      <c r="C11062" s="34"/>
      <c r="D11062" s="10"/>
    </row>
    <row r="11063" spans="3:4" x14ac:dyDescent="0.25">
      <c r="C11063" s="34"/>
      <c r="D11063" s="10"/>
    </row>
    <row r="11064" spans="3:4" x14ac:dyDescent="0.25">
      <c r="C11064" s="34"/>
      <c r="D11064" s="10"/>
    </row>
    <row r="11065" spans="3:4" x14ac:dyDescent="0.25">
      <c r="C11065" s="34"/>
      <c r="D11065" s="10"/>
    </row>
    <row r="11066" spans="3:4" x14ac:dyDescent="0.25">
      <c r="C11066" s="34"/>
      <c r="D11066" s="10"/>
    </row>
    <row r="11067" spans="3:4" x14ac:dyDescent="0.25">
      <c r="C11067" s="34"/>
      <c r="D11067" s="10"/>
    </row>
    <row r="11068" spans="3:4" x14ac:dyDescent="0.25">
      <c r="C11068" s="34"/>
      <c r="D11068" s="10"/>
    </row>
    <row r="11069" spans="3:4" x14ac:dyDescent="0.25">
      <c r="C11069" s="34"/>
      <c r="D11069" s="10"/>
    </row>
    <row r="11070" spans="3:4" x14ac:dyDescent="0.25">
      <c r="C11070" s="34"/>
      <c r="D11070" s="10"/>
    </row>
    <row r="11071" spans="3:4" x14ac:dyDescent="0.25">
      <c r="C11071" s="34"/>
      <c r="D11071" s="10"/>
    </row>
    <row r="11072" spans="3:4" x14ac:dyDescent="0.25">
      <c r="C11072" s="34"/>
      <c r="D11072" s="10"/>
    </row>
    <row r="11073" spans="3:4" x14ac:dyDescent="0.25">
      <c r="C11073" s="34"/>
      <c r="D11073" s="10"/>
    </row>
    <row r="11074" spans="3:4" x14ac:dyDescent="0.25">
      <c r="C11074" s="34"/>
      <c r="D11074" s="10"/>
    </row>
    <row r="11075" spans="3:4" x14ac:dyDescent="0.25">
      <c r="C11075" s="34"/>
      <c r="D11075" s="10"/>
    </row>
    <row r="11076" spans="3:4" x14ac:dyDescent="0.25">
      <c r="C11076" s="34"/>
      <c r="D11076" s="10"/>
    </row>
    <row r="11077" spans="3:4" x14ac:dyDescent="0.25">
      <c r="C11077" s="34"/>
      <c r="D11077" s="10"/>
    </row>
    <row r="11078" spans="3:4" x14ac:dyDescent="0.25">
      <c r="C11078" s="34"/>
      <c r="D11078" s="10"/>
    </row>
    <row r="11079" spans="3:4" x14ac:dyDescent="0.25">
      <c r="C11079" s="34"/>
      <c r="D11079" s="10"/>
    </row>
    <row r="11080" spans="3:4" x14ac:dyDescent="0.25">
      <c r="C11080" s="34"/>
      <c r="D11080" s="10"/>
    </row>
    <row r="11081" spans="3:4" x14ac:dyDescent="0.25">
      <c r="C11081" s="34"/>
      <c r="D11081" s="10"/>
    </row>
    <row r="11082" spans="3:4" x14ac:dyDescent="0.25">
      <c r="C11082" s="34"/>
      <c r="D11082" s="10"/>
    </row>
    <row r="11083" spans="3:4" x14ac:dyDescent="0.25">
      <c r="C11083" s="34"/>
      <c r="D11083" s="10"/>
    </row>
    <row r="11084" spans="3:4" x14ac:dyDescent="0.25">
      <c r="C11084" s="34"/>
      <c r="D11084" s="10"/>
    </row>
    <row r="11085" spans="3:4" x14ac:dyDescent="0.25">
      <c r="C11085" s="34"/>
      <c r="D11085" s="10"/>
    </row>
    <row r="11086" spans="3:4" x14ac:dyDescent="0.25">
      <c r="C11086" s="34"/>
      <c r="D11086" s="10"/>
    </row>
    <row r="11087" spans="3:4" x14ac:dyDescent="0.25">
      <c r="C11087" s="34"/>
      <c r="D11087" s="10"/>
    </row>
    <row r="11088" spans="3:4" x14ac:dyDescent="0.25">
      <c r="C11088" s="34"/>
      <c r="D11088" s="10"/>
    </row>
    <row r="11089" spans="3:4" x14ac:dyDescent="0.25">
      <c r="C11089" s="34"/>
      <c r="D11089" s="10"/>
    </row>
    <row r="11090" spans="3:4" x14ac:dyDescent="0.25">
      <c r="C11090" s="34"/>
      <c r="D11090" s="10"/>
    </row>
    <row r="11091" spans="3:4" x14ac:dyDescent="0.25">
      <c r="C11091" s="34"/>
      <c r="D11091" s="10"/>
    </row>
    <row r="11092" spans="3:4" x14ac:dyDescent="0.25">
      <c r="C11092" s="34"/>
      <c r="D11092" s="10"/>
    </row>
    <row r="11093" spans="3:4" x14ac:dyDescent="0.25">
      <c r="C11093" s="34"/>
      <c r="D11093" s="10"/>
    </row>
    <row r="11094" spans="3:4" x14ac:dyDescent="0.25">
      <c r="C11094" s="34"/>
      <c r="D11094" s="10"/>
    </row>
    <row r="11095" spans="3:4" x14ac:dyDescent="0.25">
      <c r="C11095" s="34"/>
      <c r="D11095" s="10"/>
    </row>
    <row r="11096" spans="3:4" x14ac:dyDescent="0.25">
      <c r="C11096" s="34"/>
      <c r="D11096" s="10"/>
    </row>
    <row r="11097" spans="3:4" x14ac:dyDescent="0.25">
      <c r="C11097" s="34"/>
      <c r="D11097" s="10"/>
    </row>
    <row r="11098" spans="3:4" x14ac:dyDescent="0.25">
      <c r="C11098" s="34"/>
      <c r="D11098" s="10"/>
    </row>
    <row r="11099" spans="3:4" x14ac:dyDescent="0.25">
      <c r="C11099" s="34"/>
      <c r="D11099" s="10"/>
    </row>
    <row r="11100" spans="3:4" x14ac:dyDescent="0.25">
      <c r="C11100" s="34"/>
      <c r="D11100" s="10"/>
    </row>
    <row r="11101" spans="3:4" x14ac:dyDescent="0.25">
      <c r="C11101" s="34"/>
      <c r="D11101" s="10"/>
    </row>
    <row r="11102" spans="3:4" x14ac:dyDescent="0.25">
      <c r="C11102" s="34"/>
      <c r="D11102" s="10"/>
    </row>
    <row r="11103" spans="3:4" x14ac:dyDescent="0.25">
      <c r="C11103" s="34"/>
      <c r="D11103" s="10"/>
    </row>
    <row r="11104" spans="3:4" x14ac:dyDescent="0.25">
      <c r="C11104" s="34"/>
      <c r="D11104" s="10"/>
    </row>
    <row r="11105" spans="3:4" x14ac:dyDescent="0.25">
      <c r="C11105" s="34"/>
      <c r="D11105" s="10"/>
    </row>
    <row r="11106" spans="3:4" x14ac:dyDescent="0.25">
      <c r="C11106" s="34"/>
      <c r="D11106" s="10"/>
    </row>
    <row r="11107" spans="3:4" x14ac:dyDescent="0.25">
      <c r="C11107" s="34"/>
      <c r="D11107" s="10"/>
    </row>
    <row r="11108" spans="3:4" x14ac:dyDescent="0.25">
      <c r="C11108" s="34"/>
      <c r="D11108" s="10"/>
    </row>
    <row r="11109" spans="3:4" x14ac:dyDescent="0.25">
      <c r="C11109" s="34"/>
      <c r="D11109" s="10"/>
    </row>
    <row r="11110" spans="3:4" x14ac:dyDescent="0.25">
      <c r="C11110" s="34"/>
      <c r="D11110" s="10"/>
    </row>
    <row r="11111" spans="3:4" x14ac:dyDescent="0.25">
      <c r="C11111" s="34"/>
      <c r="D11111" s="10"/>
    </row>
    <row r="11112" spans="3:4" x14ac:dyDescent="0.25">
      <c r="C11112" s="34"/>
      <c r="D11112" s="10"/>
    </row>
    <row r="11113" spans="3:4" x14ac:dyDescent="0.25">
      <c r="C11113" s="34"/>
      <c r="D11113" s="10"/>
    </row>
    <row r="11114" spans="3:4" x14ac:dyDescent="0.25">
      <c r="C11114" s="34"/>
      <c r="D11114" s="10"/>
    </row>
    <row r="11115" spans="3:4" x14ac:dyDescent="0.25">
      <c r="C11115" s="34"/>
      <c r="D11115" s="10"/>
    </row>
    <row r="11116" spans="3:4" x14ac:dyDescent="0.25">
      <c r="C11116" s="34"/>
      <c r="D11116" s="10"/>
    </row>
    <row r="11117" spans="3:4" x14ac:dyDescent="0.25">
      <c r="C11117" s="34"/>
      <c r="D11117" s="10"/>
    </row>
    <row r="11118" spans="3:4" x14ac:dyDescent="0.25">
      <c r="C11118" s="34"/>
      <c r="D11118" s="10"/>
    </row>
    <row r="11119" spans="3:4" x14ac:dyDescent="0.25">
      <c r="C11119" s="34"/>
      <c r="D11119" s="10"/>
    </row>
    <row r="11120" spans="3:4" x14ac:dyDescent="0.25">
      <c r="C11120" s="34"/>
      <c r="D11120" s="10"/>
    </row>
    <row r="11121" spans="3:4" x14ac:dyDescent="0.25">
      <c r="C11121" s="34"/>
      <c r="D11121" s="10"/>
    </row>
    <row r="11122" spans="3:4" x14ac:dyDescent="0.25">
      <c r="C11122" s="34"/>
      <c r="D11122" s="10"/>
    </row>
    <row r="11123" spans="3:4" x14ac:dyDescent="0.25">
      <c r="C11123" s="34"/>
      <c r="D11123" s="10"/>
    </row>
    <row r="11124" spans="3:4" x14ac:dyDescent="0.25">
      <c r="C11124" s="34"/>
      <c r="D11124" s="10"/>
    </row>
    <row r="11125" spans="3:4" x14ac:dyDescent="0.25">
      <c r="C11125" s="34"/>
      <c r="D11125" s="10"/>
    </row>
    <row r="11126" spans="3:4" x14ac:dyDescent="0.25">
      <c r="C11126" s="34"/>
      <c r="D11126" s="10"/>
    </row>
    <row r="11127" spans="3:4" x14ac:dyDescent="0.25">
      <c r="C11127" s="34"/>
      <c r="D11127" s="10"/>
    </row>
    <row r="11128" spans="3:4" x14ac:dyDescent="0.25">
      <c r="C11128" s="34"/>
      <c r="D11128" s="10"/>
    </row>
    <row r="11129" spans="3:4" x14ac:dyDescent="0.25">
      <c r="C11129" s="34"/>
      <c r="D11129" s="10"/>
    </row>
    <row r="11130" spans="3:4" x14ac:dyDescent="0.25">
      <c r="C11130" s="34"/>
      <c r="D11130" s="10"/>
    </row>
    <row r="11131" spans="3:4" x14ac:dyDescent="0.25">
      <c r="C11131" s="34"/>
      <c r="D11131" s="10"/>
    </row>
    <row r="11132" spans="3:4" x14ac:dyDescent="0.25">
      <c r="C11132" s="34"/>
      <c r="D11132" s="10"/>
    </row>
    <row r="11133" spans="3:4" x14ac:dyDescent="0.25">
      <c r="C11133" s="34"/>
      <c r="D11133" s="10"/>
    </row>
    <row r="11134" spans="3:4" x14ac:dyDescent="0.25">
      <c r="C11134" s="34"/>
      <c r="D11134" s="10"/>
    </row>
    <row r="11135" spans="3:4" x14ac:dyDescent="0.25">
      <c r="C11135" s="34"/>
      <c r="D11135" s="10"/>
    </row>
    <row r="11136" spans="3:4" x14ac:dyDescent="0.25">
      <c r="C11136" s="34"/>
      <c r="D11136" s="10"/>
    </row>
    <row r="11137" spans="3:4" x14ac:dyDescent="0.25">
      <c r="C11137" s="34"/>
      <c r="D11137" s="10"/>
    </row>
    <row r="11138" spans="3:4" x14ac:dyDescent="0.25">
      <c r="C11138" s="34"/>
      <c r="D11138" s="10"/>
    </row>
    <row r="11139" spans="3:4" x14ac:dyDescent="0.25">
      <c r="C11139" s="34"/>
      <c r="D11139" s="10"/>
    </row>
    <row r="11140" spans="3:4" x14ac:dyDescent="0.25">
      <c r="C11140" s="34"/>
      <c r="D11140" s="10"/>
    </row>
    <row r="11141" spans="3:4" x14ac:dyDescent="0.25">
      <c r="C11141" s="34"/>
      <c r="D11141" s="10"/>
    </row>
    <row r="11142" spans="3:4" x14ac:dyDescent="0.25">
      <c r="C11142" s="34"/>
      <c r="D11142" s="10"/>
    </row>
    <row r="11143" spans="3:4" x14ac:dyDescent="0.25">
      <c r="C11143" s="34"/>
      <c r="D11143" s="10"/>
    </row>
    <row r="11144" spans="3:4" x14ac:dyDescent="0.25">
      <c r="C11144" s="34"/>
      <c r="D11144" s="10"/>
    </row>
    <row r="11145" spans="3:4" x14ac:dyDescent="0.25">
      <c r="C11145" s="34"/>
      <c r="D11145" s="10"/>
    </row>
    <row r="11146" spans="3:4" x14ac:dyDescent="0.25">
      <c r="C11146" s="34"/>
      <c r="D11146" s="10"/>
    </row>
    <row r="11147" spans="3:4" x14ac:dyDescent="0.25">
      <c r="C11147" s="34"/>
      <c r="D11147" s="10"/>
    </row>
    <row r="11148" spans="3:4" x14ac:dyDescent="0.25">
      <c r="C11148" s="34"/>
      <c r="D11148" s="10"/>
    </row>
    <row r="11149" spans="3:4" x14ac:dyDescent="0.25">
      <c r="C11149" s="34"/>
      <c r="D11149" s="10"/>
    </row>
    <row r="11150" spans="3:4" x14ac:dyDescent="0.25">
      <c r="C11150" s="34"/>
      <c r="D11150" s="10"/>
    </row>
    <row r="11151" spans="3:4" x14ac:dyDescent="0.25">
      <c r="C11151" s="34"/>
      <c r="D11151" s="10"/>
    </row>
    <row r="11152" spans="3:4" x14ac:dyDescent="0.25">
      <c r="C11152" s="34"/>
      <c r="D11152" s="10"/>
    </row>
    <row r="11153" spans="3:4" x14ac:dyDescent="0.25">
      <c r="C11153" s="34"/>
      <c r="D11153" s="10"/>
    </row>
    <row r="11154" spans="3:4" x14ac:dyDescent="0.25">
      <c r="C11154" s="34"/>
      <c r="D11154" s="10"/>
    </row>
    <row r="11155" spans="3:4" x14ac:dyDescent="0.25">
      <c r="C11155" s="34"/>
      <c r="D11155" s="10"/>
    </row>
    <row r="11156" spans="3:4" x14ac:dyDescent="0.25">
      <c r="C11156" s="34"/>
      <c r="D11156" s="10"/>
    </row>
    <row r="11157" spans="3:4" x14ac:dyDescent="0.25">
      <c r="C11157" s="34"/>
      <c r="D11157" s="10"/>
    </row>
    <row r="11158" spans="3:4" x14ac:dyDescent="0.25">
      <c r="C11158" s="34"/>
      <c r="D11158" s="10"/>
    </row>
    <row r="11159" spans="3:4" x14ac:dyDescent="0.25">
      <c r="C11159" s="34"/>
      <c r="D11159" s="10"/>
    </row>
    <row r="11160" spans="3:4" x14ac:dyDescent="0.25">
      <c r="C11160" s="34"/>
      <c r="D11160" s="10"/>
    </row>
    <row r="11161" spans="3:4" x14ac:dyDescent="0.25">
      <c r="C11161" s="34"/>
      <c r="D11161" s="10"/>
    </row>
    <row r="11162" spans="3:4" x14ac:dyDescent="0.25">
      <c r="C11162" s="34"/>
      <c r="D11162" s="10"/>
    </row>
    <row r="11163" spans="3:4" x14ac:dyDescent="0.25">
      <c r="C11163" s="34"/>
      <c r="D11163" s="10"/>
    </row>
    <row r="11164" spans="3:4" x14ac:dyDescent="0.25">
      <c r="C11164" s="34"/>
      <c r="D11164" s="10"/>
    </row>
    <row r="11165" spans="3:4" x14ac:dyDescent="0.25">
      <c r="C11165" s="34"/>
      <c r="D11165" s="10"/>
    </row>
    <row r="11166" spans="3:4" x14ac:dyDescent="0.25">
      <c r="C11166" s="34"/>
      <c r="D11166" s="10"/>
    </row>
    <row r="11167" spans="3:4" x14ac:dyDescent="0.25">
      <c r="C11167" s="34"/>
      <c r="D11167" s="10"/>
    </row>
    <row r="11168" spans="3:4" x14ac:dyDescent="0.25">
      <c r="C11168" s="34"/>
      <c r="D11168" s="10"/>
    </row>
    <row r="11169" spans="3:4" x14ac:dyDescent="0.25">
      <c r="C11169" s="34"/>
      <c r="D11169" s="10"/>
    </row>
    <row r="11170" spans="3:4" x14ac:dyDescent="0.25">
      <c r="C11170" s="34"/>
      <c r="D11170" s="10"/>
    </row>
    <row r="11171" spans="3:4" x14ac:dyDescent="0.25">
      <c r="C11171" s="34"/>
      <c r="D11171" s="10"/>
    </row>
    <row r="11172" spans="3:4" x14ac:dyDescent="0.25">
      <c r="C11172" s="34"/>
      <c r="D11172" s="10"/>
    </row>
    <row r="11173" spans="3:4" x14ac:dyDescent="0.25">
      <c r="C11173" s="34"/>
      <c r="D11173" s="10"/>
    </row>
    <row r="11174" spans="3:4" x14ac:dyDescent="0.25">
      <c r="C11174" s="34"/>
      <c r="D11174" s="10"/>
    </row>
    <row r="11175" spans="3:4" x14ac:dyDescent="0.25">
      <c r="C11175" s="34"/>
      <c r="D11175" s="10"/>
    </row>
    <row r="11176" spans="3:4" x14ac:dyDescent="0.25">
      <c r="C11176" s="34"/>
      <c r="D11176" s="10"/>
    </row>
    <row r="11177" spans="3:4" x14ac:dyDescent="0.25">
      <c r="C11177" s="34"/>
      <c r="D11177" s="10"/>
    </row>
    <row r="11178" spans="3:4" x14ac:dyDescent="0.25">
      <c r="C11178" s="34"/>
      <c r="D11178" s="10"/>
    </row>
    <row r="11179" spans="3:4" x14ac:dyDescent="0.25">
      <c r="C11179" s="34"/>
      <c r="D11179" s="10"/>
    </row>
    <row r="11180" spans="3:4" x14ac:dyDescent="0.25">
      <c r="C11180" s="34"/>
      <c r="D11180" s="10"/>
    </row>
    <row r="11181" spans="3:4" x14ac:dyDescent="0.25">
      <c r="C11181" s="34"/>
      <c r="D11181" s="10"/>
    </row>
    <row r="11182" spans="3:4" x14ac:dyDescent="0.25">
      <c r="C11182" s="34"/>
      <c r="D11182" s="10"/>
    </row>
    <row r="11183" spans="3:4" x14ac:dyDescent="0.25">
      <c r="C11183" s="34"/>
      <c r="D11183" s="10"/>
    </row>
    <row r="11184" spans="3:4" x14ac:dyDescent="0.25">
      <c r="C11184" s="34"/>
      <c r="D11184" s="10"/>
    </row>
    <row r="11185" spans="3:4" x14ac:dyDescent="0.25">
      <c r="C11185" s="34"/>
      <c r="D11185" s="10"/>
    </row>
    <row r="11186" spans="3:4" x14ac:dyDescent="0.25">
      <c r="C11186" s="34"/>
      <c r="D11186" s="10"/>
    </row>
    <row r="11187" spans="3:4" x14ac:dyDescent="0.25">
      <c r="C11187" s="34"/>
      <c r="D11187" s="10"/>
    </row>
    <row r="11188" spans="3:4" x14ac:dyDescent="0.25">
      <c r="C11188" s="34"/>
      <c r="D11188" s="10"/>
    </row>
    <row r="11189" spans="3:4" x14ac:dyDescent="0.25">
      <c r="C11189" s="34"/>
      <c r="D11189" s="10"/>
    </row>
    <row r="11190" spans="3:4" x14ac:dyDescent="0.25">
      <c r="C11190" s="34"/>
      <c r="D11190" s="10"/>
    </row>
    <row r="11191" spans="3:4" x14ac:dyDescent="0.25">
      <c r="C11191" s="34"/>
      <c r="D11191" s="10"/>
    </row>
    <row r="11192" spans="3:4" x14ac:dyDescent="0.25">
      <c r="C11192" s="34"/>
      <c r="D11192" s="10"/>
    </row>
    <row r="11193" spans="3:4" x14ac:dyDescent="0.25">
      <c r="C11193" s="34"/>
      <c r="D11193" s="10"/>
    </row>
    <row r="11194" spans="3:4" x14ac:dyDescent="0.25">
      <c r="C11194" s="34"/>
      <c r="D11194" s="10"/>
    </row>
    <row r="11195" spans="3:4" x14ac:dyDescent="0.25">
      <c r="C11195" s="34"/>
      <c r="D11195" s="10"/>
    </row>
    <row r="11196" spans="3:4" x14ac:dyDescent="0.25">
      <c r="C11196" s="34"/>
      <c r="D11196" s="10"/>
    </row>
    <row r="11197" spans="3:4" x14ac:dyDescent="0.25">
      <c r="C11197" s="34"/>
      <c r="D11197" s="10"/>
    </row>
    <row r="11198" spans="3:4" x14ac:dyDescent="0.25">
      <c r="C11198" s="34"/>
      <c r="D11198" s="10"/>
    </row>
    <row r="11199" spans="3:4" x14ac:dyDescent="0.25">
      <c r="C11199" s="34"/>
      <c r="D11199" s="10"/>
    </row>
    <row r="11200" spans="3:4" x14ac:dyDescent="0.25">
      <c r="C11200" s="34"/>
      <c r="D11200" s="10"/>
    </row>
    <row r="11201" spans="3:4" x14ac:dyDescent="0.25">
      <c r="C11201" s="34"/>
      <c r="D11201" s="10"/>
    </row>
    <row r="11202" spans="3:4" x14ac:dyDescent="0.25">
      <c r="C11202" s="34"/>
      <c r="D11202" s="10"/>
    </row>
    <row r="11203" spans="3:4" x14ac:dyDescent="0.25">
      <c r="C11203" s="34"/>
      <c r="D11203" s="10"/>
    </row>
    <row r="11204" spans="3:4" x14ac:dyDescent="0.25">
      <c r="C11204" s="34"/>
      <c r="D11204" s="10"/>
    </row>
    <row r="11205" spans="3:4" x14ac:dyDescent="0.25">
      <c r="C11205" s="34"/>
      <c r="D11205" s="10"/>
    </row>
    <row r="11206" spans="3:4" x14ac:dyDescent="0.25">
      <c r="C11206" s="34"/>
      <c r="D11206" s="10"/>
    </row>
    <row r="11207" spans="3:4" x14ac:dyDescent="0.25">
      <c r="C11207" s="34"/>
      <c r="D11207" s="10"/>
    </row>
    <row r="11208" spans="3:4" x14ac:dyDescent="0.25">
      <c r="C11208" s="34"/>
      <c r="D11208" s="10"/>
    </row>
    <row r="11209" spans="3:4" x14ac:dyDescent="0.25">
      <c r="C11209" s="34"/>
      <c r="D11209" s="10"/>
    </row>
    <row r="11210" spans="3:4" x14ac:dyDescent="0.25">
      <c r="C11210" s="34"/>
      <c r="D11210" s="10"/>
    </row>
    <row r="11211" spans="3:4" x14ac:dyDescent="0.25">
      <c r="C11211" s="34"/>
      <c r="D11211" s="10"/>
    </row>
    <row r="11212" spans="3:4" x14ac:dyDescent="0.25">
      <c r="C11212" s="34"/>
      <c r="D11212" s="10"/>
    </row>
    <row r="11213" spans="3:4" x14ac:dyDescent="0.25">
      <c r="C11213" s="34"/>
      <c r="D11213" s="10"/>
    </row>
    <row r="11214" spans="3:4" x14ac:dyDescent="0.25">
      <c r="C11214" s="34"/>
      <c r="D11214" s="10"/>
    </row>
    <row r="11215" spans="3:4" x14ac:dyDescent="0.25">
      <c r="C11215" s="34"/>
      <c r="D11215" s="10"/>
    </row>
    <row r="11216" spans="3:4" x14ac:dyDescent="0.25">
      <c r="C11216" s="34"/>
      <c r="D11216" s="10"/>
    </row>
    <row r="11217" spans="3:4" x14ac:dyDescent="0.25">
      <c r="C11217" s="34"/>
      <c r="D11217" s="10"/>
    </row>
    <row r="11218" spans="3:4" x14ac:dyDescent="0.25">
      <c r="C11218" s="34"/>
      <c r="D11218" s="10"/>
    </row>
    <row r="11219" spans="3:4" x14ac:dyDescent="0.25">
      <c r="C11219" s="34"/>
      <c r="D11219" s="10"/>
    </row>
    <row r="11220" spans="3:4" x14ac:dyDescent="0.25">
      <c r="C11220" s="34"/>
      <c r="D11220" s="10"/>
    </row>
    <row r="11221" spans="3:4" x14ac:dyDescent="0.25">
      <c r="C11221" s="34"/>
      <c r="D11221" s="10"/>
    </row>
    <row r="11222" spans="3:4" x14ac:dyDescent="0.25">
      <c r="C11222" s="34"/>
      <c r="D11222" s="10"/>
    </row>
    <row r="11223" spans="3:4" x14ac:dyDescent="0.25">
      <c r="C11223" s="34"/>
      <c r="D11223" s="10"/>
    </row>
    <row r="11224" spans="3:4" x14ac:dyDescent="0.25">
      <c r="C11224" s="34"/>
      <c r="D11224" s="10"/>
    </row>
    <row r="11225" spans="3:4" x14ac:dyDescent="0.25">
      <c r="C11225" s="34"/>
      <c r="D11225" s="10"/>
    </row>
    <row r="11226" spans="3:4" x14ac:dyDescent="0.25">
      <c r="C11226" s="34"/>
      <c r="D11226" s="10"/>
    </row>
    <row r="11227" spans="3:4" x14ac:dyDescent="0.25">
      <c r="C11227" s="34"/>
      <c r="D11227" s="10"/>
    </row>
    <row r="11228" spans="3:4" x14ac:dyDescent="0.25">
      <c r="C11228" s="34"/>
      <c r="D11228" s="10"/>
    </row>
    <row r="11229" spans="3:4" x14ac:dyDescent="0.25">
      <c r="C11229" s="34"/>
      <c r="D11229" s="10"/>
    </row>
    <row r="11230" spans="3:4" x14ac:dyDescent="0.25">
      <c r="C11230" s="34"/>
      <c r="D11230" s="10"/>
    </row>
    <row r="11231" spans="3:4" x14ac:dyDescent="0.25">
      <c r="C11231" s="34"/>
      <c r="D11231" s="10"/>
    </row>
    <row r="11232" spans="3:4" x14ac:dyDescent="0.25">
      <c r="C11232" s="34"/>
      <c r="D11232" s="10"/>
    </row>
    <row r="11233" spans="3:4" x14ac:dyDescent="0.25">
      <c r="C11233" s="34"/>
      <c r="D11233" s="10"/>
    </row>
    <row r="11234" spans="3:4" x14ac:dyDescent="0.25">
      <c r="C11234" s="34"/>
      <c r="D11234" s="10"/>
    </row>
    <row r="11235" spans="3:4" x14ac:dyDescent="0.25">
      <c r="C11235" s="34"/>
      <c r="D11235" s="10"/>
    </row>
    <row r="11236" spans="3:4" x14ac:dyDescent="0.25">
      <c r="C11236" s="34"/>
      <c r="D11236" s="10"/>
    </row>
    <row r="11237" spans="3:4" x14ac:dyDescent="0.25">
      <c r="C11237" s="34"/>
      <c r="D11237" s="10"/>
    </row>
    <row r="11238" spans="3:4" x14ac:dyDescent="0.25">
      <c r="C11238" s="34"/>
      <c r="D11238" s="10"/>
    </row>
    <row r="11239" spans="3:4" x14ac:dyDescent="0.25">
      <c r="C11239" s="34"/>
      <c r="D11239" s="10"/>
    </row>
    <row r="11240" spans="3:4" x14ac:dyDescent="0.25">
      <c r="C11240" s="34"/>
      <c r="D11240" s="10"/>
    </row>
    <row r="11241" spans="3:4" x14ac:dyDescent="0.25">
      <c r="C11241" s="34"/>
      <c r="D11241" s="10"/>
    </row>
    <row r="11242" spans="3:4" x14ac:dyDescent="0.25">
      <c r="C11242" s="34"/>
      <c r="D11242" s="10"/>
    </row>
    <row r="11243" spans="3:4" x14ac:dyDescent="0.25">
      <c r="C11243" s="34"/>
      <c r="D11243" s="10"/>
    </row>
    <row r="11244" spans="3:4" x14ac:dyDescent="0.25">
      <c r="C11244" s="34"/>
      <c r="D11244" s="10"/>
    </row>
    <row r="11245" spans="3:4" x14ac:dyDescent="0.25">
      <c r="C11245" s="34"/>
      <c r="D11245" s="10"/>
    </row>
    <row r="11246" spans="3:4" x14ac:dyDescent="0.25">
      <c r="C11246" s="34"/>
      <c r="D11246" s="10"/>
    </row>
    <row r="11247" spans="3:4" x14ac:dyDescent="0.25">
      <c r="C11247" s="34"/>
      <c r="D11247" s="10"/>
    </row>
    <row r="11248" spans="3:4" x14ac:dyDescent="0.25">
      <c r="C11248" s="34"/>
      <c r="D11248" s="10"/>
    </row>
    <row r="11249" spans="3:4" x14ac:dyDescent="0.25">
      <c r="C11249" s="34"/>
      <c r="D11249" s="10"/>
    </row>
    <row r="11250" spans="3:4" x14ac:dyDescent="0.25">
      <c r="C11250" s="34"/>
      <c r="D11250" s="10"/>
    </row>
    <row r="11251" spans="3:4" x14ac:dyDescent="0.25">
      <c r="C11251" s="34"/>
      <c r="D11251" s="10"/>
    </row>
    <row r="11252" spans="3:4" x14ac:dyDescent="0.25">
      <c r="C11252" s="34"/>
      <c r="D11252" s="10"/>
    </row>
    <row r="11253" spans="3:4" x14ac:dyDescent="0.25">
      <c r="C11253" s="34"/>
      <c r="D11253" s="10"/>
    </row>
    <row r="11254" spans="3:4" x14ac:dyDescent="0.25">
      <c r="C11254" s="34"/>
      <c r="D11254" s="10"/>
    </row>
    <row r="11255" spans="3:4" x14ac:dyDescent="0.25">
      <c r="C11255" s="34"/>
      <c r="D11255" s="10"/>
    </row>
    <row r="11256" spans="3:4" x14ac:dyDescent="0.25">
      <c r="C11256" s="34"/>
      <c r="D11256" s="10"/>
    </row>
    <row r="11257" spans="3:4" x14ac:dyDescent="0.25">
      <c r="C11257" s="34"/>
      <c r="D11257" s="10"/>
    </row>
    <row r="11258" spans="3:4" x14ac:dyDescent="0.25">
      <c r="C11258" s="34"/>
      <c r="D11258" s="10"/>
    </row>
    <row r="11259" spans="3:4" x14ac:dyDescent="0.25">
      <c r="C11259" s="34"/>
      <c r="D11259" s="10"/>
    </row>
    <row r="11260" spans="3:4" x14ac:dyDescent="0.25">
      <c r="C11260" s="34"/>
      <c r="D11260" s="10"/>
    </row>
    <row r="11261" spans="3:4" x14ac:dyDescent="0.25">
      <c r="C11261" s="34"/>
      <c r="D11261" s="10"/>
    </row>
    <row r="11262" spans="3:4" x14ac:dyDescent="0.25">
      <c r="C11262" s="34"/>
      <c r="D11262" s="10"/>
    </row>
    <row r="11263" spans="3:4" x14ac:dyDescent="0.25">
      <c r="C11263" s="34"/>
      <c r="D11263" s="10"/>
    </row>
    <row r="11264" spans="3:4" x14ac:dyDescent="0.25">
      <c r="C11264" s="34"/>
      <c r="D11264" s="10"/>
    </row>
    <row r="11265" spans="3:4" x14ac:dyDescent="0.25">
      <c r="C11265" s="34"/>
      <c r="D11265" s="10"/>
    </row>
    <row r="11266" spans="3:4" x14ac:dyDescent="0.25">
      <c r="C11266" s="34"/>
      <c r="D11266" s="10"/>
    </row>
    <row r="11267" spans="3:4" x14ac:dyDescent="0.25">
      <c r="C11267" s="34"/>
      <c r="D11267" s="10"/>
    </row>
    <row r="11268" spans="3:4" x14ac:dyDescent="0.25">
      <c r="C11268" s="34"/>
      <c r="D11268" s="10"/>
    </row>
    <row r="11269" spans="3:4" x14ac:dyDescent="0.25">
      <c r="C11269" s="34"/>
      <c r="D11269" s="10"/>
    </row>
    <row r="11270" spans="3:4" x14ac:dyDescent="0.25">
      <c r="C11270" s="34"/>
      <c r="D11270" s="10"/>
    </row>
    <row r="11271" spans="3:4" x14ac:dyDescent="0.25">
      <c r="C11271" s="34"/>
      <c r="D11271" s="10"/>
    </row>
    <row r="11272" spans="3:4" x14ac:dyDescent="0.25">
      <c r="C11272" s="34"/>
      <c r="D11272" s="10"/>
    </row>
    <row r="11273" spans="3:4" x14ac:dyDescent="0.25">
      <c r="C11273" s="34"/>
      <c r="D11273" s="10"/>
    </row>
    <row r="11274" spans="3:4" x14ac:dyDescent="0.25">
      <c r="C11274" s="34"/>
      <c r="D11274" s="10"/>
    </row>
    <row r="11275" spans="3:4" x14ac:dyDescent="0.25">
      <c r="C11275" s="34"/>
      <c r="D11275" s="10"/>
    </row>
    <row r="11276" spans="3:4" x14ac:dyDescent="0.25">
      <c r="C11276" s="34"/>
      <c r="D11276" s="10"/>
    </row>
    <row r="11277" spans="3:4" x14ac:dyDescent="0.25">
      <c r="C11277" s="34"/>
      <c r="D11277" s="10"/>
    </row>
    <row r="11278" spans="3:4" x14ac:dyDescent="0.25">
      <c r="C11278" s="34"/>
      <c r="D11278" s="10"/>
    </row>
    <row r="11279" spans="3:4" x14ac:dyDescent="0.25">
      <c r="C11279" s="34"/>
      <c r="D11279" s="10"/>
    </row>
    <row r="11280" spans="3:4" x14ac:dyDescent="0.25">
      <c r="C11280" s="34"/>
      <c r="D11280" s="10"/>
    </row>
    <row r="11281" spans="3:4" x14ac:dyDescent="0.25">
      <c r="C11281" s="34"/>
      <c r="D11281" s="10"/>
    </row>
    <row r="11282" spans="3:4" x14ac:dyDescent="0.25">
      <c r="C11282" s="34"/>
      <c r="D11282" s="10"/>
    </row>
    <row r="11283" spans="3:4" x14ac:dyDescent="0.25">
      <c r="C11283" s="34"/>
      <c r="D11283" s="10"/>
    </row>
    <row r="11284" spans="3:4" x14ac:dyDescent="0.25">
      <c r="C11284" s="34"/>
      <c r="D11284" s="10"/>
    </row>
    <row r="11285" spans="3:4" x14ac:dyDescent="0.25">
      <c r="C11285" s="34"/>
      <c r="D11285" s="10"/>
    </row>
    <row r="11286" spans="3:4" x14ac:dyDescent="0.25">
      <c r="C11286" s="34"/>
      <c r="D11286" s="10"/>
    </row>
    <row r="11287" spans="3:4" x14ac:dyDescent="0.25">
      <c r="C11287" s="34"/>
      <c r="D11287" s="10"/>
    </row>
    <row r="11288" spans="3:4" x14ac:dyDescent="0.25">
      <c r="C11288" s="34"/>
      <c r="D11288" s="10"/>
    </row>
    <row r="11289" spans="3:4" x14ac:dyDescent="0.25">
      <c r="C11289" s="34"/>
      <c r="D11289" s="10"/>
    </row>
    <row r="11290" spans="3:4" x14ac:dyDescent="0.25">
      <c r="C11290" s="34"/>
      <c r="D11290" s="10"/>
    </row>
    <row r="11291" spans="3:4" x14ac:dyDescent="0.25">
      <c r="C11291" s="34"/>
      <c r="D11291" s="10"/>
    </row>
    <row r="11292" spans="3:4" x14ac:dyDescent="0.25">
      <c r="C11292" s="34"/>
      <c r="D11292" s="10"/>
    </row>
    <row r="11293" spans="3:4" x14ac:dyDescent="0.25">
      <c r="C11293" s="34"/>
      <c r="D11293" s="10"/>
    </row>
    <row r="11294" spans="3:4" x14ac:dyDescent="0.25">
      <c r="C11294" s="34"/>
      <c r="D11294" s="10"/>
    </row>
    <row r="11295" spans="3:4" x14ac:dyDescent="0.25">
      <c r="C11295" s="34"/>
      <c r="D11295" s="10"/>
    </row>
    <row r="11296" spans="3:4" x14ac:dyDescent="0.25">
      <c r="C11296" s="34"/>
      <c r="D11296" s="10"/>
    </row>
    <row r="11297" spans="3:4" x14ac:dyDescent="0.25">
      <c r="C11297" s="34"/>
      <c r="D11297" s="10"/>
    </row>
    <row r="11298" spans="3:4" x14ac:dyDescent="0.25">
      <c r="C11298" s="34"/>
      <c r="D11298" s="10"/>
    </row>
    <row r="11299" spans="3:4" x14ac:dyDescent="0.25">
      <c r="C11299" s="34"/>
      <c r="D11299" s="10"/>
    </row>
    <row r="11300" spans="3:4" x14ac:dyDescent="0.25">
      <c r="C11300" s="34"/>
      <c r="D11300" s="10"/>
    </row>
    <row r="11301" spans="3:4" x14ac:dyDescent="0.25">
      <c r="C11301" s="34"/>
      <c r="D11301" s="10"/>
    </row>
    <row r="11302" spans="3:4" x14ac:dyDescent="0.25">
      <c r="C11302" s="34"/>
      <c r="D11302" s="10"/>
    </row>
    <row r="11303" spans="3:4" x14ac:dyDescent="0.25">
      <c r="C11303" s="34"/>
      <c r="D11303" s="10"/>
    </row>
    <row r="11304" spans="3:4" x14ac:dyDescent="0.25">
      <c r="C11304" s="34"/>
      <c r="D11304" s="10"/>
    </row>
    <row r="11305" spans="3:4" x14ac:dyDescent="0.25">
      <c r="C11305" s="34"/>
      <c r="D11305" s="10"/>
    </row>
    <row r="11306" spans="3:4" x14ac:dyDescent="0.25">
      <c r="C11306" s="34"/>
      <c r="D11306" s="10"/>
    </row>
    <row r="11307" spans="3:4" x14ac:dyDescent="0.25">
      <c r="C11307" s="34"/>
      <c r="D11307" s="10"/>
    </row>
    <row r="11308" spans="3:4" x14ac:dyDescent="0.25">
      <c r="C11308" s="34"/>
      <c r="D11308" s="10"/>
    </row>
    <row r="11309" spans="3:4" x14ac:dyDescent="0.25">
      <c r="C11309" s="34"/>
      <c r="D11309" s="10"/>
    </row>
    <row r="11310" spans="3:4" x14ac:dyDescent="0.25">
      <c r="C11310" s="34"/>
      <c r="D11310" s="10"/>
    </row>
    <row r="11311" spans="3:4" x14ac:dyDescent="0.25">
      <c r="C11311" s="34"/>
      <c r="D11311" s="10"/>
    </row>
    <row r="11312" spans="3:4" x14ac:dyDescent="0.25">
      <c r="C11312" s="34"/>
      <c r="D11312" s="10"/>
    </row>
    <row r="11313" spans="3:4" x14ac:dyDescent="0.25">
      <c r="C11313" s="34"/>
      <c r="D11313" s="10"/>
    </row>
    <row r="11314" spans="3:4" x14ac:dyDescent="0.25">
      <c r="C11314" s="34"/>
      <c r="D11314" s="10"/>
    </row>
    <row r="11315" spans="3:4" x14ac:dyDescent="0.25">
      <c r="C11315" s="34"/>
      <c r="D11315" s="10"/>
    </row>
    <row r="11316" spans="3:4" x14ac:dyDescent="0.25">
      <c r="C11316" s="34"/>
      <c r="D11316" s="10"/>
    </row>
    <row r="11317" spans="3:4" x14ac:dyDescent="0.25">
      <c r="C11317" s="34"/>
      <c r="D11317" s="10"/>
    </row>
    <row r="11318" spans="3:4" x14ac:dyDescent="0.25">
      <c r="C11318" s="34"/>
      <c r="D11318" s="10"/>
    </row>
    <row r="11319" spans="3:4" x14ac:dyDescent="0.25">
      <c r="C11319" s="34"/>
      <c r="D11319" s="10"/>
    </row>
    <row r="11320" spans="3:4" x14ac:dyDescent="0.25">
      <c r="C11320" s="34"/>
      <c r="D11320" s="10"/>
    </row>
    <row r="11321" spans="3:4" x14ac:dyDescent="0.25">
      <c r="C11321" s="34"/>
      <c r="D11321" s="10"/>
    </row>
    <row r="11322" spans="3:4" x14ac:dyDescent="0.25">
      <c r="C11322" s="34"/>
      <c r="D11322" s="10"/>
    </row>
    <row r="11323" spans="3:4" x14ac:dyDescent="0.25">
      <c r="C11323" s="34"/>
      <c r="D11323" s="10"/>
    </row>
    <row r="11324" spans="3:4" x14ac:dyDescent="0.25">
      <c r="C11324" s="34"/>
      <c r="D11324" s="10"/>
    </row>
    <row r="11325" spans="3:4" x14ac:dyDescent="0.25">
      <c r="C11325" s="34"/>
      <c r="D11325" s="10"/>
    </row>
    <row r="11326" spans="3:4" x14ac:dyDescent="0.25">
      <c r="C11326" s="34"/>
      <c r="D11326" s="10"/>
    </row>
    <row r="11327" spans="3:4" x14ac:dyDescent="0.25">
      <c r="C11327" s="34"/>
      <c r="D11327" s="10"/>
    </row>
    <row r="11328" spans="3:4" x14ac:dyDescent="0.25">
      <c r="C11328" s="34"/>
      <c r="D11328" s="10"/>
    </row>
    <row r="11329" spans="3:4" x14ac:dyDescent="0.25">
      <c r="C11329" s="34"/>
      <c r="D11329" s="10"/>
    </row>
    <row r="11330" spans="3:4" x14ac:dyDescent="0.25">
      <c r="C11330" s="34"/>
      <c r="D11330" s="10"/>
    </row>
    <row r="11331" spans="3:4" x14ac:dyDescent="0.25">
      <c r="C11331" s="34"/>
      <c r="D11331" s="10"/>
    </row>
    <row r="11332" spans="3:4" x14ac:dyDescent="0.25">
      <c r="C11332" s="34"/>
      <c r="D11332" s="10"/>
    </row>
    <row r="11333" spans="3:4" x14ac:dyDescent="0.25">
      <c r="C11333" s="34"/>
      <c r="D11333" s="10"/>
    </row>
    <row r="11334" spans="3:4" x14ac:dyDescent="0.25">
      <c r="C11334" s="34"/>
      <c r="D11334" s="10"/>
    </row>
    <row r="11335" spans="3:4" x14ac:dyDescent="0.25">
      <c r="C11335" s="34"/>
      <c r="D11335" s="10"/>
    </row>
    <row r="11336" spans="3:4" x14ac:dyDescent="0.25">
      <c r="C11336" s="34"/>
      <c r="D11336" s="10"/>
    </row>
    <row r="11337" spans="3:4" x14ac:dyDescent="0.25">
      <c r="C11337" s="34"/>
      <c r="D11337" s="10"/>
    </row>
    <row r="11338" spans="3:4" x14ac:dyDescent="0.25">
      <c r="C11338" s="34"/>
      <c r="D11338" s="10"/>
    </row>
    <row r="11339" spans="3:4" x14ac:dyDescent="0.25">
      <c r="C11339" s="34"/>
      <c r="D11339" s="10"/>
    </row>
    <row r="11340" spans="3:4" x14ac:dyDescent="0.25">
      <c r="C11340" s="34"/>
      <c r="D11340" s="10"/>
    </row>
    <row r="11341" spans="3:4" x14ac:dyDescent="0.25">
      <c r="C11341" s="34"/>
      <c r="D11341" s="10"/>
    </row>
    <row r="11342" spans="3:4" x14ac:dyDescent="0.25">
      <c r="C11342" s="34"/>
      <c r="D11342" s="10"/>
    </row>
    <row r="11343" spans="3:4" x14ac:dyDescent="0.25">
      <c r="C11343" s="34"/>
      <c r="D11343" s="10"/>
    </row>
    <row r="11344" spans="3:4" x14ac:dyDescent="0.25">
      <c r="C11344" s="34"/>
      <c r="D11344" s="10"/>
    </row>
    <row r="11345" spans="3:4" x14ac:dyDescent="0.25">
      <c r="C11345" s="34"/>
      <c r="D11345" s="10"/>
    </row>
    <row r="11346" spans="3:4" x14ac:dyDescent="0.25">
      <c r="C11346" s="34"/>
      <c r="D11346" s="10"/>
    </row>
    <row r="11347" spans="3:4" x14ac:dyDescent="0.25">
      <c r="C11347" s="34"/>
      <c r="D11347" s="10"/>
    </row>
    <row r="11348" spans="3:4" x14ac:dyDescent="0.25">
      <c r="C11348" s="34"/>
      <c r="D11348" s="10"/>
    </row>
    <row r="11349" spans="3:4" x14ac:dyDescent="0.25">
      <c r="C11349" s="34"/>
      <c r="D11349" s="10"/>
    </row>
    <row r="11350" spans="3:4" x14ac:dyDescent="0.25">
      <c r="C11350" s="34"/>
      <c r="D11350" s="10"/>
    </row>
    <row r="11351" spans="3:4" x14ac:dyDescent="0.25">
      <c r="C11351" s="34"/>
      <c r="D11351" s="10"/>
    </row>
    <row r="11352" spans="3:4" x14ac:dyDescent="0.25">
      <c r="C11352" s="34"/>
      <c r="D11352" s="10"/>
    </row>
    <row r="11353" spans="3:4" x14ac:dyDescent="0.25">
      <c r="C11353" s="34"/>
      <c r="D11353" s="10"/>
    </row>
    <row r="11354" spans="3:4" x14ac:dyDescent="0.25">
      <c r="C11354" s="34"/>
      <c r="D11354" s="10"/>
    </row>
    <row r="11355" spans="3:4" x14ac:dyDescent="0.25">
      <c r="C11355" s="34"/>
      <c r="D11355" s="10"/>
    </row>
    <row r="11356" spans="3:4" x14ac:dyDescent="0.25">
      <c r="C11356" s="34"/>
      <c r="D11356" s="10"/>
    </row>
    <row r="11357" spans="3:4" x14ac:dyDescent="0.25">
      <c r="C11357" s="34"/>
      <c r="D11357" s="10"/>
    </row>
    <row r="11358" spans="3:4" x14ac:dyDescent="0.25">
      <c r="C11358" s="34"/>
      <c r="D11358" s="10"/>
    </row>
    <row r="11359" spans="3:4" x14ac:dyDescent="0.25">
      <c r="C11359" s="34"/>
      <c r="D11359" s="10"/>
    </row>
    <row r="11360" spans="3:4" x14ac:dyDescent="0.25">
      <c r="C11360" s="34"/>
      <c r="D11360" s="10"/>
    </row>
    <row r="11361" spans="3:4" x14ac:dyDescent="0.25">
      <c r="C11361" s="34"/>
      <c r="D11361" s="10"/>
    </row>
    <row r="11362" spans="3:4" x14ac:dyDescent="0.25">
      <c r="C11362" s="34"/>
      <c r="D11362" s="10"/>
    </row>
    <row r="11363" spans="3:4" x14ac:dyDescent="0.25">
      <c r="C11363" s="34"/>
      <c r="D11363" s="10"/>
    </row>
    <row r="11364" spans="3:4" x14ac:dyDescent="0.25">
      <c r="C11364" s="34"/>
      <c r="D11364" s="10"/>
    </row>
    <row r="11365" spans="3:4" x14ac:dyDescent="0.25">
      <c r="C11365" s="34"/>
      <c r="D11365" s="10"/>
    </row>
    <row r="11366" spans="3:4" x14ac:dyDescent="0.25">
      <c r="C11366" s="34"/>
      <c r="D11366" s="10"/>
    </row>
    <row r="11367" spans="3:4" x14ac:dyDescent="0.25">
      <c r="C11367" s="34"/>
      <c r="D11367" s="10"/>
    </row>
    <row r="11368" spans="3:4" x14ac:dyDescent="0.25">
      <c r="C11368" s="34"/>
      <c r="D11368" s="10"/>
    </row>
    <row r="11369" spans="3:4" x14ac:dyDescent="0.25">
      <c r="C11369" s="34"/>
      <c r="D11369" s="10"/>
    </row>
    <row r="11370" spans="3:4" x14ac:dyDescent="0.25">
      <c r="C11370" s="34"/>
      <c r="D11370" s="10"/>
    </row>
    <row r="11371" spans="3:4" x14ac:dyDescent="0.25">
      <c r="C11371" s="34"/>
      <c r="D11371" s="10"/>
    </row>
    <row r="11372" spans="3:4" x14ac:dyDescent="0.25">
      <c r="C11372" s="34"/>
      <c r="D11372" s="10"/>
    </row>
    <row r="11373" spans="3:4" x14ac:dyDescent="0.25">
      <c r="C11373" s="34"/>
      <c r="D11373" s="10"/>
    </row>
    <row r="11374" spans="3:4" x14ac:dyDescent="0.25">
      <c r="C11374" s="34"/>
      <c r="D11374" s="10"/>
    </row>
    <row r="11375" spans="3:4" x14ac:dyDescent="0.25">
      <c r="C11375" s="34"/>
      <c r="D11375" s="10"/>
    </row>
    <row r="11376" spans="3:4" x14ac:dyDescent="0.25">
      <c r="C11376" s="34"/>
      <c r="D11376" s="10"/>
    </row>
    <row r="11377" spans="3:4" x14ac:dyDescent="0.25">
      <c r="C11377" s="34"/>
      <c r="D11377" s="10"/>
    </row>
    <row r="11378" spans="3:4" x14ac:dyDescent="0.25">
      <c r="C11378" s="34"/>
      <c r="D11378" s="10"/>
    </row>
    <row r="11379" spans="3:4" x14ac:dyDescent="0.25">
      <c r="C11379" s="34"/>
      <c r="D11379" s="10"/>
    </row>
    <row r="11380" spans="3:4" x14ac:dyDescent="0.25">
      <c r="C11380" s="34"/>
      <c r="D11380" s="10"/>
    </row>
    <row r="11381" spans="3:4" x14ac:dyDescent="0.25">
      <c r="C11381" s="34"/>
      <c r="D11381" s="10"/>
    </row>
    <row r="11382" spans="3:4" x14ac:dyDescent="0.25">
      <c r="C11382" s="34"/>
      <c r="D11382" s="10"/>
    </row>
    <row r="11383" spans="3:4" x14ac:dyDescent="0.25">
      <c r="C11383" s="34"/>
      <c r="D11383" s="10"/>
    </row>
    <row r="11384" spans="3:4" x14ac:dyDescent="0.25">
      <c r="C11384" s="34"/>
      <c r="D11384" s="10"/>
    </row>
    <row r="11385" spans="3:4" x14ac:dyDescent="0.25">
      <c r="C11385" s="34"/>
      <c r="D11385" s="10"/>
    </row>
    <row r="11386" spans="3:4" x14ac:dyDescent="0.25">
      <c r="C11386" s="34"/>
      <c r="D11386" s="10"/>
    </row>
    <row r="11387" spans="3:4" x14ac:dyDescent="0.25">
      <c r="C11387" s="34"/>
      <c r="D11387" s="10"/>
    </row>
    <row r="11388" spans="3:4" x14ac:dyDescent="0.25">
      <c r="C11388" s="34"/>
      <c r="D11388" s="10"/>
    </row>
    <row r="11389" spans="3:4" x14ac:dyDescent="0.25">
      <c r="C11389" s="34"/>
      <c r="D11389" s="10"/>
    </row>
    <row r="11390" spans="3:4" x14ac:dyDescent="0.25">
      <c r="C11390" s="34"/>
      <c r="D11390" s="10"/>
    </row>
    <row r="11391" spans="3:4" x14ac:dyDescent="0.25">
      <c r="C11391" s="34"/>
      <c r="D11391" s="10"/>
    </row>
    <row r="11392" spans="3:4" x14ac:dyDescent="0.25">
      <c r="C11392" s="34"/>
      <c r="D11392" s="10"/>
    </row>
    <row r="11393" spans="3:4" x14ac:dyDescent="0.25">
      <c r="C11393" s="34"/>
      <c r="D11393" s="10"/>
    </row>
    <row r="11394" spans="3:4" x14ac:dyDescent="0.25">
      <c r="C11394" s="34"/>
      <c r="D11394" s="10"/>
    </row>
    <row r="11395" spans="3:4" x14ac:dyDescent="0.25">
      <c r="C11395" s="34"/>
      <c r="D11395" s="10"/>
    </row>
    <row r="11396" spans="3:4" x14ac:dyDescent="0.25">
      <c r="C11396" s="34"/>
      <c r="D11396" s="10"/>
    </row>
    <row r="11397" spans="3:4" x14ac:dyDescent="0.25">
      <c r="C11397" s="34"/>
      <c r="D11397" s="10"/>
    </row>
    <row r="11398" spans="3:4" x14ac:dyDescent="0.25">
      <c r="C11398" s="34"/>
      <c r="D11398" s="10"/>
    </row>
    <row r="11399" spans="3:4" x14ac:dyDescent="0.25">
      <c r="C11399" s="34"/>
      <c r="D11399" s="10"/>
    </row>
    <row r="11400" spans="3:4" x14ac:dyDescent="0.25">
      <c r="C11400" s="34"/>
      <c r="D11400" s="10"/>
    </row>
    <row r="11401" spans="3:4" x14ac:dyDescent="0.25">
      <c r="C11401" s="34"/>
      <c r="D11401" s="10"/>
    </row>
    <row r="11402" spans="3:4" x14ac:dyDescent="0.25">
      <c r="C11402" s="34"/>
      <c r="D11402" s="10"/>
    </row>
    <row r="11403" spans="3:4" x14ac:dyDescent="0.25">
      <c r="C11403" s="34"/>
      <c r="D11403" s="10"/>
    </row>
    <row r="11404" spans="3:4" x14ac:dyDescent="0.25">
      <c r="C11404" s="34"/>
      <c r="D11404" s="10"/>
    </row>
    <row r="11405" spans="3:4" x14ac:dyDescent="0.25">
      <c r="C11405" s="34"/>
      <c r="D11405" s="10"/>
    </row>
    <row r="11406" spans="3:4" x14ac:dyDescent="0.25">
      <c r="C11406" s="34"/>
      <c r="D11406" s="10"/>
    </row>
    <row r="11407" spans="3:4" x14ac:dyDescent="0.25">
      <c r="C11407" s="34"/>
      <c r="D11407" s="10"/>
    </row>
    <row r="11408" spans="3:4" x14ac:dyDescent="0.25">
      <c r="C11408" s="34"/>
      <c r="D11408" s="10"/>
    </row>
    <row r="11409" spans="3:4" x14ac:dyDescent="0.25">
      <c r="C11409" s="34"/>
      <c r="D11409" s="10"/>
    </row>
    <row r="11410" spans="3:4" x14ac:dyDescent="0.25">
      <c r="C11410" s="34"/>
      <c r="D11410" s="10"/>
    </row>
    <row r="11411" spans="3:4" x14ac:dyDescent="0.25">
      <c r="C11411" s="34"/>
      <c r="D11411" s="10"/>
    </row>
    <row r="11412" spans="3:4" x14ac:dyDescent="0.25">
      <c r="C11412" s="34"/>
      <c r="D11412" s="10"/>
    </row>
    <row r="11413" spans="3:4" x14ac:dyDescent="0.25">
      <c r="C11413" s="34"/>
      <c r="D11413" s="10"/>
    </row>
    <row r="11414" spans="3:4" x14ac:dyDescent="0.25">
      <c r="C11414" s="34"/>
      <c r="D11414" s="10"/>
    </row>
    <row r="11415" spans="3:4" x14ac:dyDescent="0.25">
      <c r="C11415" s="34"/>
      <c r="D11415" s="10"/>
    </row>
    <row r="11416" spans="3:4" x14ac:dyDescent="0.25">
      <c r="C11416" s="34"/>
      <c r="D11416" s="10"/>
    </row>
    <row r="11417" spans="3:4" x14ac:dyDescent="0.25">
      <c r="C11417" s="34"/>
      <c r="D11417" s="10"/>
    </row>
    <row r="11418" spans="3:4" x14ac:dyDescent="0.25">
      <c r="C11418" s="34"/>
      <c r="D11418" s="10"/>
    </row>
    <row r="11419" spans="3:4" x14ac:dyDescent="0.25">
      <c r="C11419" s="34"/>
      <c r="D11419" s="10"/>
    </row>
    <row r="11420" spans="3:4" x14ac:dyDescent="0.25">
      <c r="C11420" s="34"/>
      <c r="D11420" s="10"/>
    </row>
    <row r="11421" spans="3:4" x14ac:dyDescent="0.25">
      <c r="C11421" s="34"/>
      <c r="D11421" s="10"/>
    </row>
    <row r="11422" spans="3:4" x14ac:dyDescent="0.25">
      <c r="C11422" s="34"/>
      <c r="D11422" s="10"/>
    </row>
    <row r="11423" spans="3:4" x14ac:dyDescent="0.25">
      <c r="C11423" s="34"/>
      <c r="D11423" s="10"/>
    </row>
    <row r="11424" spans="3:4" x14ac:dyDescent="0.25">
      <c r="C11424" s="34"/>
      <c r="D11424" s="10"/>
    </row>
    <row r="11425" spans="3:4" x14ac:dyDescent="0.25">
      <c r="C11425" s="34"/>
      <c r="D11425" s="10"/>
    </row>
    <row r="11426" spans="3:4" x14ac:dyDescent="0.25">
      <c r="C11426" s="34"/>
      <c r="D11426" s="10"/>
    </row>
    <row r="11427" spans="3:4" x14ac:dyDescent="0.25">
      <c r="C11427" s="34"/>
      <c r="D11427" s="10"/>
    </row>
    <row r="11428" spans="3:4" x14ac:dyDescent="0.25">
      <c r="C11428" s="34"/>
      <c r="D11428" s="10"/>
    </row>
    <row r="11429" spans="3:4" x14ac:dyDescent="0.25">
      <c r="C11429" s="34"/>
      <c r="D11429" s="10"/>
    </row>
    <row r="11430" spans="3:4" x14ac:dyDescent="0.25">
      <c r="C11430" s="34"/>
      <c r="D11430" s="10"/>
    </row>
    <row r="11431" spans="3:4" x14ac:dyDescent="0.25">
      <c r="C11431" s="34"/>
      <c r="D11431" s="10"/>
    </row>
    <row r="11432" spans="3:4" x14ac:dyDescent="0.25">
      <c r="C11432" s="34"/>
      <c r="D11432" s="10"/>
    </row>
    <row r="11433" spans="3:4" x14ac:dyDescent="0.25">
      <c r="C11433" s="34"/>
      <c r="D11433" s="10"/>
    </row>
    <row r="11434" spans="3:4" x14ac:dyDescent="0.25">
      <c r="C11434" s="34"/>
      <c r="D11434" s="10"/>
    </row>
    <row r="11435" spans="3:4" x14ac:dyDescent="0.25">
      <c r="C11435" s="34"/>
      <c r="D11435" s="10"/>
    </row>
    <row r="11436" spans="3:4" x14ac:dyDescent="0.25">
      <c r="C11436" s="34"/>
      <c r="D11436" s="10"/>
    </row>
    <row r="11437" spans="3:4" x14ac:dyDescent="0.25">
      <c r="C11437" s="34"/>
      <c r="D11437" s="10"/>
    </row>
    <row r="11438" spans="3:4" x14ac:dyDescent="0.25">
      <c r="C11438" s="34"/>
      <c r="D11438" s="10"/>
    </row>
    <row r="11439" spans="3:4" x14ac:dyDescent="0.25">
      <c r="C11439" s="34"/>
      <c r="D11439" s="10"/>
    </row>
    <row r="11440" spans="3:4" x14ac:dyDescent="0.25">
      <c r="C11440" s="34"/>
      <c r="D11440" s="10"/>
    </row>
    <row r="11441" spans="3:4" x14ac:dyDescent="0.25">
      <c r="C11441" s="34"/>
      <c r="D11441" s="10"/>
    </row>
    <row r="11442" spans="3:4" x14ac:dyDescent="0.25">
      <c r="C11442" s="34"/>
      <c r="D11442" s="10"/>
    </row>
    <row r="11443" spans="3:4" x14ac:dyDescent="0.25">
      <c r="C11443" s="34"/>
      <c r="D11443" s="10"/>
    </row>
    <row r="11444" spans="3:4" x14ac:dyDescent="0.25">
      <c r="C11444" s="34"/>
      <c r="D11444" s="10"/>
    </row>
    <row r="11445" spans="3:4" x14ac:dyDescent="0.25">
      <c r="C11445" s="34"/>
      <c r="D11445" s="10"/>
    </row>
    <row r="11446" spans="3:4" x14ac:dyDescent="0.25">
      <c r="C11446" s="34"/>
      <c r="D11446" s="10"/>
    </row>
    <row r="11447" spans="3:4" x14ac:dyDescent="0.25">
      <c r="C11447" s="34"/>
      <c r="D11447" s="10"/>
    </row>
    <row r="11448" spans="3:4" x14ac:dyDescent="0.25">
      <c r="C11448" s="34"/>
      <c r="D11448" s="10"/>
    </row>
    <row r="11449" spans="3:4" x14ac:dyDescent="0.25">
      <c r="C11449" s="34"/>
      <c r="D11449" s="10"/>
    </row>
    <row r="11450" spans="3:4" x14ac:dyDescent="0.25">
      <c r="C11450" s="34"/>
      <c r="D11450" s="10"/>
    </row>
    <row r="11451" spans="3:4" x14ac:dyDescent="0.25">
      <c r="C11451" s="34"/>
      <c r="D11451" s="10"/>
    </row>
    <row r="11452" spans="3:4" x14ac:dyDescent="0.25">
      <c r="C11452" s="34"/>
      <c r="D11452" s="10"/>
    </row>
    <row r="11453" spans="3:4" x14ac:dyDescent="0.25">
      <c r="C11453" s="34"/>
      <c r="D11453" s="10"/>
    </row>
    <row r="11454" spans="3:4" x14ac:dyDescent="0.25">
      <c r="C11454" s="34"/>
      <c r="D11454" s="10"/>
    </row>
    <row r="11455" spans="3:4" x14ac:dyDescent="0.25">
      <c r="C11455" s="34"/>
      <c r="D11455" s="10"/>
    </row>
    <row r="11456" spans="3:4" x14ac:dyDescent="0.25">
      <c r="C11456" s="34"/>
      <c r="D11456" s="10"/>
    </row>
    <row r="11457" spans="3:4" x14ac:dyDescent="0.25">
      <c r="C11457" s="34"/>
      <c r="D11457" s="10"/>
    </row>
    <row r="11458" spans="3:4" x14ac:dyDescent="0.25">
      <c r="C11458" s="34"/>
      <c r="D11458" s="10"/>
    </row>
    <row r="11459" spans="3:4" x14ac:dyDescent="0.25">
      <c r="C11459" s="34"/>
      <c r="D11459" s="10"/>
    </row>
    <row r="11460" spans="3:4" x14ac:dyDescent="0.25">
      <c r="C11460" s="34"/>
      <c r="D11460" s="10"/>
    </row>
    <row r="11461" spans="3:4" x14ac:dyDescent="0.25">
      <c r="C11461" s="34"/>
      <c r="D11461" s="10"/>
    </row>
    <row r="11462" spans="3:4" x14ac:dyDescent="0.25">
      <c r="C11462" s="34"/>
      <c r="D11462" s="10"/>
    </row>
    <row r="11463" spans="3:4" x14ac:dyDescent="0.25">
      <c r="C11463" s="34"/>
      <c r="D11463" s="10"/>
    </row>
    <row r="11464" spans="3:4" x14ac:dyDescent="0.25">
      <c r="C11464" s="34"/>
      <c r="D11464" s="10"/>
    </row>
    <row r="11465" spans="3:4" x14ac:dyDescent="0.25">
      <c r="C11465" s="34"/>
      <c r="D11465" s="10"/>
    </row>
    <row r="11466" spans="3:4" x14ac:dyDescent="0.25">
      <c r="C11466" s="34"/>
      <c r="D11466" s="10"/>
    </row>
    <row r="11467" spans="3:4" x14ac:dyDescent="0.25">
      <c r="C11467" s="34"/>
      <c r="D11467" s="10"/>
    </row>
    <row r="11468" spans="3:4" x14ac:dyDescent="0.25">
      <c r="C11468" s="34"/>
      <c r="D11468" s="10"/>
    </row>
    <row r="11469" spans="3:4" x14ac:dyDescent="0.25">
      <c r="C11469" s="34"/>
      <c r="D11469" s="10"/>
    </row>
    <row r="11470" spans="3:4" x14ac:dyDescent="0.25">
      <c r="C11470" s="34"/>
      <c r="D11470" s="10"/>
    </row>
    <row r="11471" spans="3:4" x14ac:dyDescent="0.25">
      <c r="C11471" s="34"/>
      <c r="D11471" s="10"/>
    </row>
    <row r="11472" spans="3:4" x14ac:dyDescent="0.25">
      <c r="C11472" s="34"/>
      <c r="D11472" s="10"/>
    </row>
    <row r="11473" spans="3:4" x14ac:dyDescent="0.25">
      <c r="C11473" s="34"/>
      <c r="D11473" s="10"/>
    </row>
    <row r="11474" spans="3:4" x14ac:dyDescent="0.25">
      <c r="C11474" s="34"/>
      <c r="D11474" s="10"/>
    </row>
    <row r="11475" spans="3:4" x14ac:dyDescent="0.25">
      <c r="C11475" s="34"/>
      <c r="D11475" s="10"/>
    </row>
    <row r="11476" spans="3:4" x14ac:dyDescent="0.25">
      <c r="C11476" s="34"/>
      <c r="D11476" s="10"/>
    </row>
    <row r="11477" spans="3:4" x14ac:dyDescent="0.25">
      <c r="C11477" s="34"/>
      <c r="D11477" s="10"/>
    </row>
    <row r="11478" spans="3:4" x14ac:dyDescent="0.25">
      <c r="C11478" s="34"/>
      <c r="D11478" s="10"/>
    </row>
    <row r="11479" spans="3:4" x14ac:dyDescent="0.25">
      <c r="C11479" s="34"/>
      <c r="D11479" s="10"/>
    </row>
    <row r="11480" spans="3:4" x14ac:dyDescent="0.25">
      <c r="C11480" s="34"/>
      <c r="D11480" s="10"/>
    </row>
    <row r="11481" spans="3:4" x14ac:dyDescent="0.25">
      <c r="C11481" s="34"/>
      <c r="D11481" s="10"/>
    </row>
    <row r="11482" spans="3:4" x14ac:dyDescent="0.25">
      <c r="C11482" s="34"/>
      <c r="D11482" s="10"/>
    </row>
    <row r="11483" spans="3:4" x14ac:dyDescent="0.25">
      <c r="C11483" s="34"/>
      <c r="D11483" s="10"/>
    </row>
    <row r="11484" spans="3:4" x14ac:dyDescent="0.25">
      <c r="C11484" s="34"/>
      <c r="D11484" s="10"/>
    </row>
    <row r="11485" spans="3:4" x14ac:dyDescent="0.25">
      <c r="C11485" s="34"/>
      <c r="D11485" s="10"/>
    </row>
    <row r="11486" spans="3:4" x14ac:dyDescent="0.25">
      <c r="C11486" s="34"/>
      <c r="D11486" s="10"/>
    </row>
    <row r="11487" spans="3:4" x14ac:dyDescent="0.25">
      <c r="C11487" s="34"/>
      <c r="D11487" s="10"/>
    </row>
    <row r="11488" spans="3:4" x14ac:dyDescent="0.25">
      <c r="C11488" s="34"/>
      <c r="D11488" s="10"/>
    </row>
    <row r="11489" spans="3:4" x14ac:dyDescent="0.25">
      <c r="C11489" s="34"/>
      <c r="D11489" s="10"/>
    </row>
    <row r="11490" spans="3:4" x14ac:dyDescent="0.25">
      <c r="C11490" s="34"/>
      <c r="D11490" s="10"/>
    </row>
    <row r="11491" spans="3:4" x14ac:dyDescent="0.25">
      <c r="C11491" s="34"/>
      <c r="D11491" s="10"/>
    </row>
    <row r="11492" spans="3:4" x14ac:dyDescent="0.25">
      <c r="C11492" s="34"/>
      <c r="D11492" s="10"/>
    </row>
    <row r="11493" spans="3:4" x14ac:dyDescent="0.25">
      <c r="C11493" s="34"/>
      <c r="D11493" s="10"/>
    </row>
    <row r="11494" spans="3:4" x14ac:dyDescent="0.25">
      <c r="C11494" s="34"/>
      <c r="D11494" s="10"/>
    </row>
    <row r="11495" spans="3:4" x14ac:dyDescent="0.25">
      <c r="C11495" s="34"/>
      <c r="D11495" s="10"/>
    </row>
    <row r="11496" spans="3:4" x14ac:dyDescent="0.25">
      <c r="C11496" s="34"/>
      <c r="D11496" s="10"/>
    </row>
    <row r="11497" spans="3:4" x14ac:dyDescent="0.25">
      <c r="C11497" s="34"/>
      <c r="D11497" s="10"/>
    </row>
    <row r="11498" spans="3:4" x14ac:dyDescent="0.25">
      <c r="C11498" s="34"/>
      <c r="D11498" s="10"/>
    </row>
    <row r="11499" spans="3:4" x14ac:dyDescent="0.25">
      <c r="C11499" s="34"/>
      <c r="D11499" s="10"/>
    </row>
    <row r="11500" spans="3:4" x14ac:dyDescent="0.25">
      <c r="C11500" s="34"/>
      <c r="D11500" s="10"/>
    </row>
    <row r="11501" spans="3:4" x14ac:dyDescent="0.25">
      <c r="C11501" s="34"/>
      <c r="D11501" s="10"/>
    </row>
    <row r="11502" spans="3:4" x14ac:dyDescent="0.25">
      <c r="C11502" s="34"/>
      <c r="D11502" s="10"/>
    </row>
    <row r="11503" spans="3:4" x14ac:dyDescent="0.25">
      <c r="C11503" s="34"/>
      <c r="D11503" s="10"/>
    </row>
    <row r="11504" spans="3:4" x14ac:dyDescent="0.25">
      <c r="C11504" s="34"/>
      <c r="D11504" s="10"/>
    </row>
    <row r="11505" spans="3:4" x14ac:dyDescent="0.25">
      <c r="C11505" s="34"/>
      <c r="D11505" s="10"/>
    </row>
    <row r="11506" spans="3:4" x14ac:dyDescent="0.25">
      <c r="C11506" s="34"/>
      <c r="D11506" s="10"/>
    </row>
    <row r="11507" spans="3:4" x14ac:dyDescent="0.25">
      <c r="C11507" s="34"/>
      <c r="D11507" s="10"/>
    </row>
    <row r="11508" spans="3:4" x14ac:dyDescent="0.25">
      <c r="C11508" s="34"/>
      <c r="D11508" s="10"/>
    </row>
    <row r="11509" spans="3:4" x14ac:dyDescent="0.25">
      <c r="C11509" s="34"/>
      <c r="D11509" s="10"/>
    </row>
    <row r="11510" spans="3:4" x14ac:dyDescent="0.25">
      <c r="C11510" s="34"/>
      <c r="D11510" s="10"/>
    </row>
    <row r="11511" spans="3:4" x14ac:dyDescent="0.25">
      <c r="C11511" s="34"/>
      <c r="D11511" s="10"/>
    </row>
    <row r="11512" spans="3:4" x14ac:dyDescent="0.25">
      <c r="C11512" s="34"/>
      <c r="D11512" s="10"/>
    </row>
    <row r="11513" spans="3:4" x14ac:dyDescent="0.25">
      <c r="C11513" s="34"/>
      <c r="D11513" s="10"/>
    </row>
    <row r="11514" spans="3:4" x14ac:dyDescent="0.25">
      <c r="C11514" s="34"/>
      <c r="D11514" s="10"/>
    </row>
    <row r="11515" spans="3:4" x14ac:dyDescent="0.25">
      <c r="C11515" s="34"/>
      <c r="D11515" s="10"/>
    </row>
    <row r="11516" spans="3:4" x14ac:dyDescent="0.25">
      <c r="C11516" s="34"/>
      <c r="D11516" s="10"/>
    </row>
    <row r="11517" spans="3:4" x14ac:dyDescent="0.25">
      <c r="C11517" s="34"/>
      <c r="D11517" s="10"/>
    </row>
    <row r="11518" spans="3:4" x14ac:dyDescent="0.25">
      <c r="C11518" s="34"/>
      <c r="D11518" s="10"/>
    </row>
    <row r="11519" spans="3:4" x14ac:dyDescent="0.25">
      <c r="C11519" s="34"/>
      <c r="D11519" s="10"/>
    </row>
    <row r="11520" spans="3:4" x14ac:dyDescent="0.25">
      <c r="C11520" s="34"/>
      <c r="D11520" s="10"/>
    </row>
    <row r="11521" spans="3:4" x14ac:dyDescent="0.25">
      <c r="C11521" s="34"/>
      <c r="D11521" s="10"/>
    </row>
    <row r="11522" spans="3:4" x14ac:dyDescent="0.25">
      <c r="C11522" s="34"/>
      <c r="D11522" s="10"/>
    </row>
    <row r="11523" spans="3:4" x14ac:dyDescent="0.25">
      <c r="C11523" s="34"/>
      <c r="D11523" s="10"/>
    </row>
    <row r="11524" spans="3:4" x14ac:dyDescent="0.25">
      <c r="C11524" s="34"/>
      <c r="D11524" s="10"/>
    </row>
    <row r="11525" spans="3:4" x14ac:dyDescent="0.25">
      <c r="C11525" s="34"/>
      <c r="D11525" s="10"/>
    </row>
    <row r="11526" spans="3:4" x14ac:dyDescent="0.25">
      <c r="C11526" s="34"/>
      <c r="D11526" s="10"/>
    </row>
    <row r="11527" spans="3:4" x14ac:dyDescent="0.25">
      <c r="C11527" s="34"/>
      <c r="D11527" s="10"/>
    </row>
    <row r="11528" spans="3:4" x14ac:dyDescent="0.25">
      <c r="C11528" s="34"/>
      <c r="D11528" s="10"/>
    </row>
    <row r="11529" spans="3:4" x14ac:dyDescent="0.25">
      <c r="C11529" s="34"/>
      <c r="D11529" s="10"/>
    </row>
    <row r="11530" spans="3:4" x14ac:dyDescent="0.25">
      <c r="C11530" s="34"/>
      <c r="D11530" s="10"/>
    </row>
    <row r="11531" spans="3:4" x14ac:dyDescent="0.25">
      <c r="C11531" s="34"/>
      <c r="D11531" s="10"/>
    </row>
    <row r="11532" spans="3:4" x14ac:dyDescent="0.25">
      <c r="C11532" s="34"/>
      <c r="D11532" s="10"/>
    </row>
    <row r="11533" spans="3:4" x14ac:dyDescent="0.25">
      <c r="C11533" s="34"/>
      <c r="D11533" s="10"/>
    </row>
    <row r="11534" spans="3:4" x14ac:dyDescent="0.25">
      <c r="C11534" s="34"/>
      <c r="D11534" s="10"/>
    </row>
    <row r="11535" spans="3:4" x14ac:dyDescent="0.25">
      <c r="C11535" s="34"/>
      <c r="D11535" s="10"/>
    </row>
    <row r="11536" spans="3:4" x14ac:dyDescent="0.25">
      <c r="C11536" s="34"/>
      <c r="D11536" s="10"/>
    </row>
    <row r="11537" spans="3:4" x14ac:dyDescent="0.25">
      <c r="C11537" s="34"/>
      <c r="D11537" s="10"/>
    </row>
    <row r="11538" spans="3:4" x14ac:dyDescent="0.25">
      <c r="C11538" s="34"/>
      <c r="D11538" s="10"/>
    </row>
    <row r="11539" spans="3:4" x14ac:dyDescent="0.25">
      <c r="C11539" s="34"/>
      <c r="D11539" s="10"/>
    </row>
    <row r="11540" spans="3:4" x14ac:dyDescent="0.25">
      <c r="C11540" s="34"/>
      <c r="D11540" s="10"/>
    </row>
    <row r="11541" spans="3:4" x14ac:dyDescent="0.25">
      <c r="C11541" s="34"/>
      <c r="D11541" s="10"/>
    </row>
    <row r="11542" spans="3:4" x14ac:dyDescent="0.25">
      <c r="C11542" s="34"/>
      <c r="D11542" s="10"/>
    </row>
    <row r="11543" spans="3:4" x14ac:dyDescent="0.25">
      <c r="C11543" s="34"/>
      <c r="D11543" s="10"/>
    </row>
    <row r="11544" spans="3:4" x14ac:dyDescent="0.25">
      <c r="C11544" s="34"/>
      <c r="D11544" s="10"/>
    </row>
    <row r="11545" spans="3:4" x14ac:dyDescent="0.25">
      <c r="C11545" s="34"/>
      <c r="D11545" s="10"/>
    </row>
    <row r="11546" spans="3:4" x14ac:dyDescent="0.25">
      <c r="C11546" s="34"/>
      <c r="D11546" s="10"/>
    </row>
    <row r="11547" spans="3:4" x14ac:dyDescent="0.25">
      <c r="C11547" s="34"/>
      <c r="D11547" s="10"/>
    </row>
    <row r="11548" spans="3:4" x14ac:dyDescent="0.25">
      <c r="C11548" s="34"/>
      <c r="D11548" s="10"/>
    </row>
    <row r="11549" spans="3:4" x14ac:dyDescent="0.25">
      <c r="C11549" s="34"/>
      <c r="D11549" s="10"/>
    </row>
    <row r="11550" spans="3:4" x14ac:dyDescent="0.25">
      <c r="C11550" s="34"/>
      <c r="D11550" s="10"/>
    </row>
    <row r="11551" spans="3:4" x14ac:dyDescent="0.25">
      <c r="C11551" s="34"/>
      <c r="D11551" s="10"/>
    </row>
    <row r="11552" spans="3:4" x14ac:dyDescent="0.25">
      <c r="C11552" s="34"/>
      <c r="D11552" s="10"/>
    </row>
    <row r="11553" spans="3:4" x14ac:dyDescent="0.25">
      <c r="C11553" s="34"/>
      <c r="D11553" s="10"/>
    </row>
    <row r="11554" spans="3:4" x14ac:dyDescent="0.25">
      <c r="C11554" s="34"/>
      <c r="D11554" s="10"/>
    </row>
    <row r="11555" spans="3:4" x14ac:dyDescent="0.25">
      <c r="C11555" s="34"/>
      <c r="D11555" s="10"/>
    </row>
    <row r="11556" spans="3:4" x14ac:dyDescent="0.25">
      <c r="C11556" s="34"/>
      <c r="D11556" s="10"/>
    </row>
    <row r="11557" spans="3:4" x14ac:dyDescent="0.25">
      <c r="C11557" s="34"/>
      <c r="D11557" s="10"/>
    </row>
    <row r="11558" spans="3:4" x14ac:dyDescent="0.25">
      <c r="C11558" s="34"/>
      <c r="D11558" s="10"/>
    </row>
    <row r="11559" spans="3:4" x14ac:dyDescent="0.25">
      <c r="C11559" s="34"/>
      <c r="D11559" s="10"/>
    </row>
    <row r="11560" spans="3:4" x14ac:dyDescent="0.25">
      <c r="C11560" s="34"/>
      <c r="D11560" s="10"/>
    </row>
    <row r="11561" spans="3:4" x14ac:dyDescent="0.25">
      <c r="C11561" s="34"/>
      <c r="D11561" s="10"/>
    </row>
    <row r="11562" spans="3:4" x14ac:dyDescent="0.25">
      <c r="C11562" s="34"/>
      <c r="D11562" s="10"/>
    </row>
    <row r="11563" spans="3:4" x14ac:dyDescent="0.25">
      <c r="C11563" s="34"/>
      <c r="D11563" s="10"/>
    </row>
    <row r="11564" spans="3:4" x14ac:dyDescent="0.25">
      <c r="C11564" s="34"/>
      <c r="D11564" s="10"/>
    </row>
    <row r="11565" spans="3:4" x14ac:dyDescent="0.25">
      <c r="C11565" s="34"/>
      <c r="D11565" s="10"/>
    </row>
    <row r="11566" spans="3:4" x14ac:dyDescent="0.25">
      <c r="C11566" s="34"/>
      <c r="D11566" s="10"/>
    </row>
    <row r="11567" spans="3:4" x14ac:dyDescent="0.25">
      <c r="C11567" s="34"/>
      <c r="D11567" s="10"/>
    </row>
    <row r="11568" spans="3:4" x14ac:dyDescent="0.25">
      <c r="C11568" s="34"/>
      <c r="D11568" s="10"/>
    </row>
    <row r="11569" spans="3:4" x14ac:dyDescent="0.25">
      <c r="C11569" s="34"/>
      <c r="D11569" s="10"/>
    </row>
    <row r="11570" spans="3:4" x14ac:dyDescent="0.25">
      <c r="C11570" s="34"/>
      <c r="D11570" s="10"/>
    </row>
    <row r="11571" spans="3:4" x14ac:dyDescent="0.25">
      <c r="C11571" s="34"/>
      <c r="D11571" s="10"/>
    </row>
    <row r="11572" spans="3:4" x14ac:dyDescent="0.25">
      <c r="C11572" s="34"/>
      <c r="D11572" s="10"/>
    </row>
    <row r="11573" spans="3:4" x14ac:dyDescent="0.25">
      <c r="C11573" s="34"/>
      <c r="D11573" s="10"/>
    </row>
    <row r="11574" spans="3:4" x14ac:dyDescent="0.25">
      <c r="C11574" s="34"/>
      <c r="D11574" s="10"/>
    </row>
    <row r="11575" spans="3:4" x14ac:dyDescent="0.25">
      <c r="C11575" s="34"/>
      <c r="D11575" s="10"/>
    </row>
    <row r="11576" spans="3:4" x14ac:dyDescent="0.25">
      <c r="C11576" s="34"/>
      <c r="D11576" s="10"/>
    </row>
    <row r="11577" spans="3:4" x14ac:dyDescent="0.25">
      <c r="C11577" s="34"/>
      <c r="D11577" s="10"/>
    </row>
    <row r="11578" spans="3:4" x14ac:dyDescent="0.25">
      <c r="C11578" s="34"/>
      <c r="D11578" s="10"/>
    </row>
    <row r="11579" spans="3:4" x14ac:dyDescent="0.25">
      <c r="C11579" s="34"/>
      <c r="D11579" s="10"/>
    </row>
    <row r="11580" spans="3:4" x14ac:dyDescent="0.25">
      <c r="C11580" s="34"/>
      <c r="D11580" s="10"/>
    </row>
    <row r="11581" spans="3:4" x14ac:dyDescent="0.25">
      <c r="C11581" s="34"/>
      <c r="D11581" s="10"/>
    </row>
    <row r="11582" spans="3:4" x14ac:dyDescent="0.25">
      <c r="C11582" s="34"/>
      <c r="D11582" s="10"/>
    </row>
    <row r="11583" spans="3:4" x14ac:dyDescent="0.25">
      <c r="C11583" s="34"/>
      <c r="D11583" s="10"/>
    </row>
    <row r="11584" spans="3:4" x14ac:dyDescent="0.25">
      <c r="C11584" s="34"/>
      <c r="D11584" s="10"/>
    </row>
    <row r="11585" spans="3:4" x14ac:dyDescent="0.25">
      <c r="C11585" s="34"/>
      <c r="D11585" s="10"/>
    </row>
    <row r="11586" spans="3:4" x14ac:dyDescent="0.25">
      <c r="C11586" s="34"/>
      <c r="D11586" s="10"/>
    </row>
    <row r="11587" spans="3:4" x14ac:dyDescent="0.25">
      <c r="C11587" s="34"/>
      <c r="D11587" s="10"/>
    </row>
    <row r="11588" spans="3:4" x14ac:dyDescent="0.25">
      <c r="C11588" s="34"/>
      <c r="D11588" s="10"/>
    </row>
    <row r="11589" spans="3:4" x14ac:dyDescent="0.25">
      <c r="C11589" s="34"/>
      <c r="D11589" s="10"/>
    </row>
    <row r="11590" spans="3:4" x14ac:dyDescent="0.25">
      <c r="C11590" s="34"/>
      <c r="D11590" s="10"/>
    </row>
    <row r="11591" spans="3:4" x14ac:dyDescent="0.25">
      <c r="C11591" s="34"/>
      <c r="D11591" s="10"/>
    </row>
    <row r="11592" spans="3:4" x14ac:dyDescent="0.25">
      <c r="C11592" s="34"/>
      <c r="D11592" s="10"/>
    </row>
    <row r="11593" spans="3:4" x14ac:dyDescent="0.25">
      <c r="C11593" s="34"/>
      <c r="D11593" s="10"/>
    </row>
    <row r="11594" spans="3:4" x14ac:dyDescent="0.25">
      <c r="C11594" s="34"/>
      <c r="D11594" s="10"/>
    </row>
    <row r="11595" spans="3:4" x14ac:dyDescent="0.25">
      <c r="C11595" s="34"/>
      <c r="D11595" s="10"/>
    </row>
    <row r="11596" spans="3:4" x14ac:dyDescent="0.25">
      <c r="C11596" s="34"/>
      <c r="D11596" s="10"/>
    </row>
    <row r="11597" spans="3:4" x14ac:dyDescent="0.25">
      <c r="C11597" s="34"/>
      <c r="D11597" s="10"/>
    </row>
    <row r="11598" spans="3:4" x14ac:dyDescent="0.25">
      <c r="C11598" s="34"/>
      <c r="D11598" s="10"/>
    </row>
    <row r="11599" spans="3:4" x14ac:dyDescent="0.25">
      <c r="C11599" s="34"/>
      <c r="D11599" s="10"/>
    </row>
    <row r="11600" spans="3:4" x14ac:dyDescent="0.25">
      <c r="C11600" s="34"/>
      <c r="D11600" s="10"/>
    </row>
    <row r="11601" spans="3:4" x14ac:dyDescent="0.25">
      <c r="C11601" s="34"/>
      <c r="D11601" s="10"/>
    </row>
    <row r="11602" spans="3:4" x14ac:dyDescent="0.25">
      <c r="C11602" s="34"/>
      <c r="D11602" s="10"/>
    </row>
    <row r="11603" spans="3:4" x14ac:dyDescent="0.25">
      <c r="C11603" s="34"/>
      <c r="D11603" s="10"/>
    </row>
    <row r="11604" spans="3:4" x14ac:dyDescent="0.25">
      <c r="C11604" s="34"/>
      <c r="D11604" s="10"/>
    </row>
    <row r="11605" spans="3:4" x14ac:dyDescent="0.25">
      <c r="C11605" s="34"/>
      <c r="D11605" s="10"/>
    </row>
    <row r="11606" spans="3:4" x14ac:dyDescent="0.25">
      <c r="C11606" s="34"/>
      <c r="D11606" s="10"/>
    </row>
    <row r="11607" spans="3:4" x14ac:dyDescent="0.25">
      <c r="C11607" s="34"/>
      <c r="D11607" s="10"/>
    </row>
    <row r="11608" spans="3:4" x14ac:dyDescent="0.25">
      <c r="C11608" s="34"/>
      <c r="D11608" s="10"/>
    </row>
    <row r="11609" spans="3:4" x14ac:dyDescent="0.25">
      <c r="C11609" s="34"/>
      <c r="D11609" s="10"/>
    </row>
    <row r="11610" spans="3:4" x14ac:dyDescent="0.25">
      <c r="C11610" s="34"/>
      <c r="D11610" s="10"/>
    </row>
    <row r="11611" spans="3:4" x14ac:dyDescent="0.25">
      <c r="C11611" s="34"/>
      <c r="D11611" s="10"/>
    </row>
    <row r="11612" spans="3:4" x14ac:dyDescent="0.25">
      <c r="C11612" s="34"/>
      <c r="D11612" s="10"/>
    </row>
    <row r="11613" spans="3:4" x14ac:dyDescent="0.25">
      <c r="C11613" s="34"/>
      <c r="D11613" s="10"/>
    </row>
    <row r="11614" spans="3:4" x14ac:dyDescent="0.25">
      <c r="C11614" s="34"/>
      <c r="D11614" s="10"/>
    </row>
    <row r="11615" spans="3:4" x14ac:dyDescent="0.25">
      <c r="C11615" s="34"/>
      <c r="D11615" s="10"/>
    </row>
    <row r="11616" spans="3:4" x14ac:dyDescent="0.25">
      <c r="C11616" s="34"/>
      <c r="D11616" s="10"/>
    </row>
    <row r="11617" spans="3:4" x14ac:dyDescent="0.25">
      <c r="C11617" s="34"/>
      <c r="D11617" s="10"/>
    </row>
    <row r="11618" spans="3:4" x14ac:dyDescent="0.25">
      <c r="C11618" s="34"/>
      <c r="D11618" s="10"/>
    </row>
    <row r="11619" spans="3:4" x14ac:dyDescent="0.25">
      <c r="C11619" s="34"/>
      <c r="D11619" s="10"/>
    </row>
    <row r="11620" spans="3:4" x14ac:dyDescent="0.25">
      <c r="C11620" s="34"/>
      <c r="D11620" s="10"/>
    </row>
    <row r="11621" spans="3:4" x14ac:dyDescent="0.25">
      <c r="C11621" s="34"/>
      <c r="D11621" s="10"/>
    </row>
    <row r="11622" spans="3:4" x14ac:dyDescent="0.25">
      <c r="C11622" s="34"/>
      <c r="D11622" s="10"/>
    </row>
    <row r="11623" spans="3:4" x14ac:dyDescent="0.25">
      <c r="C11623" s="34"/>
      <c r="D11623" s="10"/>
    </row>
    <row r="11624" spans="3:4" x14ac:dyDescent="0.25">
      <c r="C11624" s="34"/>
      <c r="D11624" s="10"/>
    </row>
    <row r="11625" spans="3:4" x14ac:dyDescent="0.25">
      <c r="C11625" s="34"/>
      <c r="D11625" s="10"/>
    </row>
    <row r="11626" spans="3:4" x14ac:dyDescent="0.25">
      <c r="C11626" s="34"/>
      <c r="D11626" s="10"/>
    </row>
    <row r="11627" spans="3:4" x14ac:dyDescent="0.25">
      <c r="C11627" s="34"/>
      <c r="D11627" s="10"/>
    </row>
    <row r="11628" spans="3:4" x14ac:dyDescent="0.25">
      <c r="C11628" s="34"/>
      <c r="D11628" s="10"/>
    </row>
    <row r="11629" spans="3:4" x14ac:dyDescent="0.25">
      <c r="C11629" s="34"/>
      <c r="D11629" s="10"/>
    </row>
    <row r="11630" spans="3:4" x14ac:dyDescent="0.25">
      <c r="C11630" s="34"/>
      <c r="D11630" s="10"/>
    </row>
    <row r="11631" spans="3:4" x14ac:dyDescent="0.25">
      <c r="C11631" s="34"/>
      <c r="D11631" s="10"/>
    </row>
    <row r="11632" spans="3:4" x14ac:dyDescent="0.25">
      <c r="C11632" s="34"/>
      <c r="D11632" s="10"/>
    </row>
    <row r="11633" spans="3:4" x14ac:dyDescent="0.25">
      <c r="C11633" s="34"/>
      <c r="D11633" s="10"/>
    </row>
    <row r="11634" spans="3:4" x14ac:dyDescent="0.25">
      <c r="C11634" s="34"/>
      <c r="D11634" s="10"/>
    </row>
    <row r="11635" spans="3:4" x14ac:dyDescent="0.25">
      <c r="C11635" s="34"/>
      <c r="D11635" s="10"/>
    </row>
    <row r="11636" spans="3:4" x14ac:dyDescent="0.25">
      <c r="C11636" s="34"/>
      <c r="D11636" s="10"/>
    </row>
    <row r="11637" spans="3:4" x14ac:dyDescent="0.25">
      <c r="C11637" s="34"/>
      <c r="D11637" s="10"/>
    </row>
    <row r="11638" spans="3:4" x14ac:dyDescent="0.25">
      <c r="C11638" s="34"/>
      <c r="D11638" s="10"/>
    </row>
    <row r="11639" spans="3:4" x14ac:dyDescent="0.25">
      <c r="C11639" s="34"/>
      <c r="D11639" s="10"/>
    </row>
    <row r="11640" spans="3:4" x14ac:dyDescent="0.25">
      <c r="C11640" s="34"/>
      <c r="D11640" s="10"/>
    </row>
    <row r="11641" spans="3:4" x14ac:dyDescent="0.25">
      <c r="C11641" s="34"/>
      <c r="D11641" s="10"/>
    </row>
    <row r="11642" spans="3:4" x14ac:dyDescent="0.25">
      <c r="C11642" s="34"/>
      <c r="D11642" s="10"/>
    </row>
    <row r="11643" spans="3:4" x14ac:dyDescent="0.25">
      <c r="C11643" s="34"/>
      <c r="D11643" s="10"/>
    </row>
    <row r="11644" spans="3:4" x14ac:dyDescent="0.25">
      <c r="C11644" s="34"/>
      <c r="D11644" s="10"/>
    </row>
    <row r="11645" spans="3:4" x14ac:dyDescent="0.25">
      <c r="C11645" s="34"/>
      <c r="D11645" s="10"/>
    </row>
    <row r="11646" spans="3:4" x14ac:dyDescent="0.25">
      <c r="C11646" s="34"/>
      <c r="D11646" s="10"/>
    </row>
    <row r="11647" spans="3:4" x14ac:dyDescent="0.25">
      <c r="C11647" s="34"/>
      <c r="D11647" s="10"/>
    </row>
    <row r="11648" spans="3:4" x14ac:dyDescent="0.25">
      <c r="C11648" s="34"/>
      <c r="D11648" s="10"/>
    </row>
    <row r="11649" spans="3:4" x14ac:dyDescent="0.25">
      <c r="C11649" s="34"/>
      <c r="D11649" s="10"/>
    </row>
    <row r="11650" spans="3:4" x14ac:dyDescent="0.25">
      <c r="C11650" s="34"/>
      <c r="D11650" s="10"/>
    </row>
    <row r="11651" spans="3:4" x14ac:dyDescent="0.25">
      <c r="C11651" s="34"/>
      <c r="D11651" s="10"/>
    </row>
    <row r="11652" spans="3:4" x14ac:dyDescent="0.25">
      <c r="C11652" s="34"/>
      <c r="D11652" s="10"/>
    </row>
    <row r="11653" spans="3:4" x14ac:dyDescent="0.25">
      <c r="C11653" s="34"/>
      <c r="D11653" s="10"/>
    </row>
    <row r="11654" spans="3:4" x14ac:dyDescent="0.25">
      <c r="C11654" s="34"/>
      <c r="D11654" s="10"/>
    </row>
    <row r="11655" spans="3:4" x14ac:dyDescent="0.25">
      <c r="C11655" s="34"/>
      <c r="D11655" s="10"/>
    </row>
    <row r="11656" spans="3:4" x14ac:dyDescent="0.25">
      <c r="C11656" s="34"/>
      <c r="D11656" s="10"/>
    </row>
    <row r="11657" spans="3:4" x14ac:dyDescent="0.25">
      <c r="C11657" s="34"/>
      <c r="D11657" s="10"/>
    </row>
    <row r="11658" spans="3:4" x14ac:dyDescent="0.25">
      <c r="C11658" s="34"/>
      <c r="D11658" s="10"/>
    </row>
    <row r="11659" spans="3:4" x14ac:dyDescent="0.25">
      <c r="C11659" s="34"/>
      <c r="D11659" s="10"/>
    </row>
    <row r="11660" spans="3:4" x14ac:dyDescent="0.25">
      <c r="C11660" s="34"/>
      <c r="D11660" s="10"/>
    </row>
    <row r="11661" spans="3:4" x14ac:dyDescent="0.25">
      <c r="C11661" s="34"/>
      <c r="D11661" s="10"/>
    </row>
    <row r="11662" spans="3:4" x14ac:dyDescent="0.25">
      <c r="C11662" s="34"/>
      <c r="D11662" s="10"/>
    </row>
    <row r="11663" spans="3:4" x14ac:dyDescent="0.25">
      <c r="C11663" s="34"/>
      <c r="D11663" s="10"/>
    </row>
    <row r="11664" spans="3:4" x14ac:dyDescent="0.25">
      <c r="C11664" s="34"/>
      <c r="D11664" s="10"/>
    </row>
    <row r="11665" spans="3:4" x14ac:dyDescent="0.25">
      <c r="C11665" s="34"/>
      <c r="D11665" s="10"/>
    </row>
    <row r="11666" spans="3:4" x14ac:dyDescent="0.25">
      <c r="C11666" s="34"/>
      <c r="D11666" s="10"/>
    </row>
    <row r="11667" spans="3:4" x14ac:dyDescent="0.25">
      <c r="C11667" s="34"/>
      <c r="D11667" s="10"/>
    </row>
    <row r="11668" spans="3:4" x14ac:dyDescent="0.25">
      <c r="C11668" s="34"/>
      <c r="D11668" s="10"/>
    </row>
    <row r="11669" spans="3:4" x14ac:dyDescent="0.25">
      <c r="C11669" s="34"/>
      <c r="D11669" s="10"/>
    </row>
    <row r="11670" spans="3:4" x14ac:dyDescent="0.25">
      <c r="C11670" s="34"/>
      <c r="D11670" s="10"/>
    </row>
    <row r="11671" spans="3:4" x14ac:dyDescent="0.25">
      <c r="C11671" s="34"/>
      <c r="D11671" s="10"/>
    </row>
    <row r="11672" spans="3:4" x14ac:dyDescent="0.25">
      <c r="C11672" s="34"/>
      <c r="D11672" s="10"/>
    </row>
    <row r="11673" spans="3:4" x14ac:dyDescent="0.25">
      <c r="C11673" s="34"/>
      <c r="D11673" s="10"/>
    </row>
    <row r="11674" spans="3:4" x14ac:dyDescent="0.25">
      <c r="C11674" s="34"/>
      <c r="D11674" s="10"/>
    </row>
    <row r="11675" spans="3:4" x14ac:dyDescent="0.25">
      <c r="C11675" s="34"/>
      <c r="D11675" s="10"/>
    </row>
    <row r="11676" spans="3:4" x14ac:dyDescent="0.25">
      <c r="C11676" s="34"/>
      <c r="D11676" s="10"/>
    </row>
    <row r="11677" spans="3:4" x14ac:dyDescent="0.25">
      <c r="C11677" s="34"/>
      <c r="D11677" s="10"/>
    </row>
    <row r="11678" spans="3:4" x14ac:dyDescent="0.25">
      <c r="C11678" s="34"/>
      <c r="D11678" s="10"/>
    </row>
    <row r="11679" spans="3:4" x14ac:dyDescent="0.25">
      <c r="C11679" s="34"/>
      <c r="D11679" s="10"/>
    </row>
    <row r="11680" spans="3:4" x14ac:dyDescent="0.25">
      <c r="C11680" s="34"/>
      <c r="D11680" s="10"/>
    </row>
    <row r="11681" spans="3:4" x14ac:dyDescent="0.25">
      <c r="C11681" s="34"/>
      <c r="D11681" s="10"/>
    </row>
    <row r="11682" spans="3:4" x14ac:dyDescent="0.25">
      <c r="C11682" s="34"/>
      <c r="D11682" s="10"/>
    </row>
    <row r="11683" spans="3:4" x14ac:dyDescent="0.25">
      <c r="C11683" s="34"/>
      <c r="D11683" s="10"/>
    </row>
    <row r="11684" spans="3:4" x14ac:dyDescent="0.25">
      <c r="C11684" s="34"/>
      <c r="D11684" s="10"/>
    </row>
    <row r="11685" spans="3:4" x14ac:dyDescent="0.25">
      <c r="C11685" s="34"/>
      <c r="D11685" s="10"/>
    </row>
    <row r="11686" spans="3:4" x14ac:dyDescent="0.25">
      <c r="C11686" s="34"/>
      <c r="D11686" s="10"/>
    </row>
    <row r="11687" spans="3:4" x14ac:dyDescent="0.25">
      <c r="C11687" s="34"/>
      <c r="D11687" s="10"/>
    </row>
    <row r="11688" spans="3:4" x14ac:dyDescent="0.25">
      <c r="C11688" s="34"/>
      <c r="D11688" s="10"/>
    </row>
    <row r="11689" spans="3:4" x14ac:dyDescent="0.25">
      <c r="C11689" s="34"/>
      <c r="D11689" s="10"/>
    </row>
    <row r="11690" spans="3:4" x14ac:dyDescent="0.25">
      <c r="C11690" s="34"/>
      <c r="D11690" s="10"/>
    </row>
    <row r="11691" spans="3:4" x14ac:dyDescent="0.25">
      <c r="C11691" s="34"/>
      <c r="D11691" s="10"/>
    </row>
    <row r="11692" spans="3:4" x14ac:dyDescent="0.25">
      <c r="C11692" s="34"/>
      <c r="D11692" s="10"/>
    </row>
    <row r="11693" spans="3:4" x14ac:dyDescent="0.25">
      <c r="C11693" s="34"/>
      <c r="D11693" s="10"/>
    </row>
    <row r="11694" spans="3:4" x14ac:dyDescent="0.25">
      <c r="C11694" s="34"/>
      <c r="D11694" s="10"/>
    </row>
    <row r="11695" spans="3:4" x14ac:dyDescent="0.25">
      <c r="C11695" s="34"/>
      <c r="D11695" s="10"/>
    </row>
    <row r="11696" spans="3:4" x14ac:dyDescent="0.25">
      <c r="C11696" s="34"/>
      <c r="D11696" s="10"/>
    </row>
    <row r="11697" spans="3:4" x14ac:dyDescent="0.25">
      <c r="C11697" s="34"/>
      <c r="D11697" s="10"/>
    </row>
    <row r="11698" spans="3:4" x14ac:dyDescent="0.25">
      <c r="C11698" s="34"/>
      <c r="D11698" s="10"/>
    </row>
    <row r="11699" spans="3:4" x14ac:dyDescent="0.25">
      <c r="C11699" s="34"/>
      <c r="D11699" s="10"/>
    </row>
    <row r="11700" spans="3:4" x14ac:dyDescent="0.25">
      <c r="C11700" s="34"/>
      <c r="D11700" s="10"/>
    </row>
    <row r="11701" spans="3:4" x14ac:dyDescent="0.25">
      <c r="C11701" s="34"/>
      <c r="D11701" s="10"/>
    </row>
    <row r="11702" spans="3:4" x14ac:dyDescent="0.25">
      <c r="C11702" s="34"/>
      <c r="D11702" s="10"/>
    </row>
    <row r="11703" spans="3:4" x14ac:dyDescent="0.25">
      <c r="C11703" s="34"/>
      <c r="D11703" s="10"/>
    </row>
    <row r="11704" spans="3:4" x14ac:dyDescent="0.25">
      <c r="C11704" s="34"/>
      <c r="D11704" s="10"/>
    </row>
    <row r="11705" spans="3:4" x14ac:dyDescent="0.25">
      <c r="C11705" s="34"/>
      <c r="D11705" s="10"/>
    </row>
    <row r="11706" spans="3:4" x14ac:dyDescent="0.25">
      <c r="C11706" s="34"/>
      <c r="D11706" s="10"/>
    </row>
    <row r="11707" spans="3:4" x14ac:dyDescent="0.25">
      <c r="C11707" s="34"/>
      <c r="D11707" s="10"/>
    </row>
    <row r="11708" spans="3:4" x14ac:dyDescent="0.25">
      <c r="C11708" s="34"/>
      <c r="D11708" s="10"/>
    </row>
    <row r="11709" spans="3:4" x14ac:dyDescent="0.25">
      <c r="C11709" s="34"/>
      <c r="D11709" s="10"/>
    </row>
    <row r="11710" spans="3:4" x14ac:dyDescent="0.25">
      <c r="C11710" s="34"/>
      <c r="D11710" s="10"/>
    </row>
    <row r="11711" spans="3:4" x14ac:dyDescent="0.25">
      <c r="C11711" s="34"/>
      <c r="D11711" s="10"/>
    </row>
    <row r="11712" spans="3:4" x14ac:dyDescent="0.25">
      <c r="C11712" s="34"/>
      <c r="D11712" s="10"/>
    </row>
    <row r="11713" spans="3:4" x14ac:dyDescent="0.25">
      <c r="C11713" s="34"/>
      <c r="D11713" s="10"/>
    </row>
    <row r="11714" spans="3:4" x14ac:dyDescent="0.25">
      <c r="C11714" s="34"/>
      <c r="D11714" s="10"/>
    </row>
    <row r="11715" spans="3:4" x14ac:dyDescent="0.25">
      <c r="C11715" s="34"/>
      <c r="D11715" s="10"/>
    </row>
    <row r="11716" spans="3:4" x14ac:dyDescent="0.25">
      <c r="C11716" s="34"/>
      <c r="D11716" s="10"/>
    </row>
    <row r="11717" spans="3:4" x14ac:dyDescent="0.25">
      <c r="C11717" s="34"/>
      <c r="D11717" s="10"/>
    </row>
    <row r="11718" spans="3:4" x14ac:dyDescent="0.25">
      <c r="C11718" s="34"/>
      <c r="D11718" s="10"/>
    </row>
    <row r="11719" spans="3:4" x14ac:dyDescent="0.25">
      <c r="C11719" s="34"/>
      <c r="D11719" s="10"/>
    </row>
    <row r="11720" spans="3:4" x14ac:dyDescent="0.25">
      <c r="C11720" s="34"/>
      <c r="D11720" s="10"/>
    </row>
    <row r="11721" spans="3:4" x14ac:dyDescent="0.25">
      <c r="C11721" s="34"/>
      <c r="D11721" s="10"/>
    </row>
    <row r="11722" spans="3:4" x14ac:dyDescent="0.25">
      <c r="C11722" s="34"/>
      <c r="D11722" s="10"/>
    </row>
    <row r="11723" spans="3:4" x14ac:dyDescent="0.25">
      <c r="C11723" s="34"/>
      <c r="D11723" s="10"/>
    </row>
    <row r="11724" spans="3:4" x14ac:dyDescent="0.25">
      <c r="C11724" s="34"/>
      <c r="D11724" s="10"/>
    </row>
    <row r="11725" spans="3:4" x14ac:dyDescent="0.25">
      <c r="C11725" s="34"/>
      <c r="D11725" s="10"/>
    </row>
    <row r="11726" spans="3:4" x14ac:dyDescent="0.25">
      <c r="C11726" s="34"/>
      <c r="D11726" s="10"/>
    </row>
    <row r="11727" spans="3:4" x14ac:dyDescent="0.25">
      <c r="C11727" s="34"/>
      <c r="D11727" s="10"/>
    </row>
    <row r="11728" spans="3:4" x14ac:dyDescent="0.25">
      <c r="C11728" s="34"/>
      <c r="D11728" s="10"/>
    </row>
    <row r="11729" spans="3:4" x14ac:dyDescent="0.25">
      <c r="C11729" s="34"/>
      <c r="D11729" s="10"/>
    </row>
    <row r="11730" spans="3:4" x14ac:dyDescent="0.25">
      <c r="C11730" s="34"/>
      <c r="D11730" s="10"/>
    </row>
    <row r="11731" spans="3:4" x14ac:dyDescent="0.25">
      <c r="C11731" s="34"/>
      <c r="D11731" s="10"/>
    </row>
    <row r="11732" spans="3:4" x14ac:dyDescent="0.25">
      <c r="C11732" s="34"/>
      <c r="D11732" s="10"/>
    </row>
    <row r="11733" spans="3:4" x14ac:dyDescent="0.25">
      <c r="C11733" s="34"/>
      <c r="D11733" s="10"/>
    </row>
    <row r="11734" spans="3:4" x14ac:dyDescent="0.25">
      <c r="C11734" s="34"/>
      <c r="D11734" s="10"/>
    </row>
    <row r="11735" spans="3:4" x14ac:dyDescent="0.25">
      <c r="C11735" s="34"/>
      <c r="D11735" s="10"/>
    </row>
    <row r="11736" spans="3:4" x14ac:dyDescent="0.25">
      <c r="C11736" s="34"/>
      <c r="D11736" s="10"/>
    </row>
    <row r="11737" spans="3:4" x14ac:dyDescent="0.25">
      <c r="C11737" s="34"/>
      <c r="D11737" s="10"/>
    </row>
    <row r="11738" spans="3:4" x14ac:dyDescent="0.25">
      <c r="C11738" s="34"/>
      <c r="D11738" s="10"/>
    </row>
    <row r="11739" spans="3:4" x14ac:dyDescent="0.25">
      <c r="C11739" s="34"/>
      <c r="D11739" s="10"/>
    </row>
    <row r="11740" spans="3:4" x14ac:dyDescent="0.25">
      <c r="C11740" s="34"/>
      <c r="D11740" s="10"/>
    </row>
    <row r="11741" spans="3:4" x14ac:dyDescent="0.25">
      <c r="C11741" s="34"/>
      <c r="D11741" s="10"/>
    </row>
    <row r="11742" spans="3:4" x14ac:dyDescent="0.25">
      <c r="C11742" s="34"/>
      <c r="D11742" s="10"/>
    </row>
    <row r="11743" spans="3:4" x14ac:dyDescent="0.25">
      <c r="C11743" s="34"/>
      <c r="D11743" s="10"/>
    </row>
    <row r="11744" spans="3:4" x14ac:dyDescent="0.25">
      <c r="C11744" s="34"/>
      <c r="D11744" s="10"/>
    </row>
    <row r="11745" spans="3:4" x14ac:dyDescent="0.25">
      <c r="C11745" s="34"/>
      <c r="D11745" s="10"/>
    </row>
    <row r="11746" spans="3:4" x14ac:dyDescent="0.25">
      <c r="C11746" s="34"/>
      <c r="D11746" s="10"/>
    </row>
    <row r="11747" spans="3:4" x14ac:dyDescent="0.25">
      <c r="C11747" s="34"/>
      <c r="D11747" s="10"/>
    </row>
    <row r="11748" spans="3:4" x14ac:dyDescent="0.25">
      <c r="C11748" s="34"/>
      <c r="D11748" s="10"/>
    </row>
    <row r="11749" spans="3:4" x14ac:dyDescent="0.25">
      <c r="C11749" s="34"/>
      <c r="D11749" s="10"/>
    </row>
    <row r="11750" spans="3:4" x14ac:dyDescent="0.25">
      <c r="C11750" s="34"/>
      <c r="D11750" s="10"/>
    </row>
    <row r="11751" spans="3:4" x14ac:dyDescent="0.25">
      <c r="C11751" s="34"/>
      <c r="D11751" s="10"/>
    </row>
    <row r="11752" spans="3:4" x14ac:dyDescent="0.25">
      <c r="C11752" s="34"/>
      <c r="D11752" s="10"/>
    </row>
    <row r="11753" spans="3:4" x14ac:dyDescent="0.25">
      <c r="C11753" s="34"/>
      <c r="D11753" s="10"/>
    </row>
    <row r="11754" spans="3:4" x14ac:dyDescent="0.25">
      <c r="C11754" s="34"/>
      <c r="D11754" s="10"/>
    </row>
    <row r="11755" spans="3:4" x14ac:dyDescent="0.25">
      <c r="C11755" s="34"/>
      <c r="D11755" s="10"/>
    </row>
    <row r="11756" spans="3:4" x14ac:dyDescent="0.25">
      <c r="C11756" s="34"/>
      <c r="D11756" s="10"/>
    </row>
    <row r="11757" spans="3:4" x14ac:dyDescent="0.25">
      <c r="C11757" s="34"/>
      <c r="D11757" s="10"/>
    </row>
    <row r="11758" spans="3:4" x14ac:dyDescent="0.25">
      <c r="C11758" s="34"/>
      <c r="D11758" s="10"/>
    </row>
    <row r="11759" spans="3:4" x14ac:dyDescent="0.25">
      <c r="C11759" s="34"/>
      <c r="D11759" s="10"/>
    </row>
    <row r="11760" spans="3:4" x14ac:dyDescent="0.25">
      <c r="C11760" s="34"/>
      <c r="D11760" s="10"/>
    </row>
    <row r="11761" spans="3:4" x14ac:dyDescent="0.25">
      <c r="C11761" s="34"/>
      <c r="D11761" s="10"/>
    </row>
    <row r="11762" spans="3:4" x14ac:dyDescent="0.25">
      <c r="C11762" s="34"/>
      <c r="D11762" s="10"/>
    </row>
    <row r="11763" spans="3:4" x14ac:dyDescent="0.25">
      <c r="C11763" s="34"/>
      <c r="D11763" s="10"/>
    </row>
    <row r="11764" spans="3:4" x14ac:dyDescent="0.25">
      <c r="C11764" s="34"/>
      <c r="D11764" s="10"/>
    </row>
    <row r="11765" spans="3:4" x14ac:dyDescent="0.25">
      <c r="C11765" s="34"/>
      <c r="D11765" s="10"/>
    </row>
    <row r="11766" spans="3:4" x14ac:dyDescent="0.25">
      <c r="C11766" s="34"/>
      <c r="D11766" s="10"/>
    </row>
    <row r="11767" spans="3:4" x14ac:dyDescent="0.25">
      <c r="C11767" s="34"/>
      <c r="D11767" s="10"/>
    </row>
    <row r="11768" spans="3:4" x14ac:dyDescent="0.25">
      <c r="C11768" s="34"/>
      <c r="D11768" s="10"/>
    </row>
    <row r="11769" spans="3:4" x14ac:dyDescent="0.25">
      <c r="C11769" s="34"/>
      <c r="D11769" s="10"/>
    </row>
    <row r="11770" spans="3:4" x14ac:dyDescent="0.25">
      <c r="C11770" s="34"/>
      <c r="D11770" s="10"/>
    </row>
    <row r="11771" spans="3:4" x14ac:dyDescent="0.25">
      <c r="C11771" s="34"/>
      <c r="D11771" s="10"/>
    </row>
    <row r="11772" spans="3:4" x14ac:dyDescent="0.25">
      <c r="C11772" s="34"/>
      <c r="D11772" s="10"/>
    </row>
    <row r="11773" spans="3:4" x14ac:dyDescent="0.25">
      <c r="C11773" s="34"/>
      <c r="D11773" s="10"/>
    </row>
    <row r="11774" spans="3:4" x14ac:dyDescent="0.25">
      <c r="C11774" s="34"/>
      <c r="D11774" s="10"/>
    </row>
    <row r="11775" spans="3:4" x14ac:dyDescent="0.25">
      <c r="C11775" s="34"/>
      <c r="D11775" s="10"/>
    </row>
    <row r="11776" spans="3:4" x14ac:dyDescent="0.25">
      <c r="C11776" s="34"/>
      <c r="D11776" s="10"/>
    </row>
    <row r="11777" spans="3:4" x14ac:dyDescent="0.25">
      <c r="C11777" s="34"/>
      <c r="D11777" s="10"/>
    </row>
    <row r="11778" spans="3:4" x14ac:dyDescent="0.25">
      <c r="C11778" s="34"/>
      <c r="D11778" s="10"/>
    </row>
    <row r="11779" spans="3:4" x14ac:dyDescent="0.25">
      <c r="C11779" s="34"/>
      <c r="D11779" s="10"/>
    </row>
    <row r="11780" spans="3:4" x14ac:dyDescent="0.25">
      <c r="C11780" s="34"/>
      <c r="D11780" s="10"/>
    </row>
    <row r="11781" spans="3:4" x14ac:dyDescent="0.25">
      <c r="C11781" s="34"/>
      <c r="D11781" s="10"/>
    </row>
    <row r="11782" spans="3:4" x14ac:dyDescent="0.25">
      <c r="C11782" s="34"/>
      <c r="D11782" s="10"/>
    </row>
    <row r="11783" spans="3:4" x14ac:dyDescent="0.25">
      <c r="C11783" s="34"/>
      <c r="D11783" s="10"/>
    </row>
    <row r="11784" spans="3:4" x14ac:dyDescent="0.25">
      <c r="C11784" s="34"/>
      <c r="D11784" s="10"/>
    </row>
    <row r="11785" spans="3:4" x14ac:dyDescent="0.25">
      <c r="C11785" s="34"/>
      <c r="D11785" s="10"/>
    </row>
    <row r="11786" spans="3:4" x14ac:dyDescent="0.25">
      <c r="C11786" s="34"/>
      <c r="D11786" s="10"/>
    </row>
    <row r="11787" spans="3:4" x14ac:dyDescent="0.25">
      <c r="C11787" s="34"/>
      <c r="D11787" s="10"/>
    </row>
    <row r="11788" spans="3:4" x14ac:dyDescent="0.25">
      <c r="C11788" s="34"/>
      <c r="D11788" s="10"/>
    </row>
    <row r="11789" spans="3:4" x14ac:dyDescent="0.25">
      <c r="C11789" s="34"/>
      <c r="D11789" s="10"/>
    </row>
    <row r="11790" spans="3:4" x14ac:dyDescent="0.25">
      <c r="C11790" s="34"/>
      <c r="D11790" s="10"/>
    </row>
    <row r="11791" spans="3:4" x14ac:dyDescent="0.25">
      <c r="C11791" s="34"/>
      <c r="D11791" s="10"/>
    </row>
    <row r="11792" spans="3:4" x14ac:dyDescent="0.25">
      <c r="C11792" s="34"/>
      <c r="D11792" s="10"/>
    </row>
    <row r="11793" spans="3:4" x14ac:dyDescent="0.25">
      <c r="C11793" s="34"/>
      <c r="D11793" s="10"/>
    </row>
    <row r="11794" spans="3:4" x14ac:dyDescent="0.25">
      <c r="C11794" s="34"/>
      <c r="D11794" s="10"/>
    </row>
    <row r="11795" spans="3:4" x14ac:dyDescent="0.25">
      <c r="C11795" s="34"/>
      <c r="D11795" s="10"/>
    </row>
    <row r="11796" spans="3:4" x14ac:dyDescent="0.25">
      <c r="C11796" s="34"/>
      <c r="D11796" s="10"/>
    </row>
    <row r="11797" spans="3:4" x14ac:dyDescent="0.25">
      <c r="C11797" s="34"/>
      <c r="D11797" s="10"/>
    </row>
    <row r="11798" spans="3:4" x14ac:dyDescent="0.25">
      <c r="C11798" s="34"/>
      <c r="D11798" s="10"/>
    </row>
    <row r="11799" spans="3:4" x14ac:dyDescent="0.25">
      <c r="C11799" s="34"/>
      <c r="D11799" s="10"/>
    </row>
    <row r="11800" spans="3:4" x14ac:dyDescent="0.25">
      <c r="C11800" s="34"/>
      <c r="D11800" s="10"/>
    </row>
    <row r="11801" spans="3:4" x14ac:dyDescent="0.25">
      <c r="C11801" s="34"/>
      <c r="D11801" s="10"/>
    </row>
    <row r="11802" spans="3:4" x14ac:dyDescent="0.25">
      <c r="C11802" s="34"/>
      <c r="D11802" s="10"/>
    </row>
    <row r="11803" spans="3:4" x14ac:dyDescent="0.25">
      <c r="C11803" s="34"/>
      <c r="D11803" s="10"/>
    </row>
    <row r="11804" spans="3:4" x14ac:dyDescent="0.25">
      <c r="C11804" s="34"/>
      <c r="D11804" s="10"/>
    </row>
    <row r="11805" spans="3:4" x14ac:dyDescent="0.25">
      <c r="C11805" s="34"/>
      <c r="D11805" s="10"/>
    </row>
    <row r="11806" spans="3:4" x14ac:dyDescent="0.25">
      <c r="C11806" s="34"/>
      <c r="D11806" s="10"/>
    </row>
    <row r="11807" spans="3:4" x14ac:dyDescent="0.25">
      <c r="C11807" s="34"/>
      <c r="D11807" s="10"/>
    </row>
    <row r="11808" spans="3:4" x14ac:dyDescent="0.25">
      <c r="C11808" s="34"/>
      <c r="D11808" s="10"/>
    </row>
    <row r="11809" spans="3:4" x14ac:dyDescent="0.25">
      <c r="C11809" s="34"/>
      <c r="D11809" s="10"/>
    </row>
    <row r="11810" spans="3:4" x14ac:dyDescent="0.25">
      <c r="C11810" s="34"/>
      <c r="D11810" s="10"/>
    </row>
    <row r="11811" spans="3:4" x14ac:dyDescent="0.25">
      <c r="C11811" s="34"/>
      <c r="D11811" s="10"/>
    </row>
    <row r="11812" spans="3:4" x14ac:dyDescent="0.25">
      <c r="C11812" s="34"/>
      <c r="D11812" s="10"/>
    </row>
    <row r="11813" spans="3:4" x14ac:dyDescent="0.25">
      <c r="C11813" s="34"/>
      <c r="D11813" s="10"/>
    </row>
    <row r="11814" spans="3:4" x14ac:dyDescent="0.25">
      <c r="C11814" s="34"/>
      <c r="D11814" s="10"/>
    </row>
    <row r="11815" spans="3:4" x14ac:dyDescent="0.25">
      <c r="C11815" s="34"/>
      <c r="D11815" s="10"/>
    </row>
    <row r="11816" spans="3:4" x14ac:dyDescent="0.25">
      <c r="C11816" s="34"/>
      <c r="D11816" s="10"/>
    </row>
    <row r="11817" spans="3:4" x14ac:dyDescent="0.25">
      <c r="C11817" s="34"/>
      <c r="D11817" s="10"/>
    </row>
    <row r="11818" spans="3:4" x14ac:dyDescent="0.25">
      <c r="C11818" s="34"/>
      <c r="D11818" s="10"/>
    </row>
    <row r="11819" spans="3:4" x14ac:dyDescent="0.25">
      <c r="C11819" s="34"/>
      <c r="D11819" s="10"/>
    </row>
    <row r="11820" spans="3:4" x14ac:dyDescent="0.25">
      <c r="C11820" s="34"/>
      <c r="D11820" s="10"/>
    </row>
    <row r="11821" spans="3:4" x14ac:dyDescent="0.25">
      <c r="C11821" s="34"/>
      <c r="D11821" s="10"/>
    </row>
    <row r="11822" spans="3:4" x14ac:dyDescent="0.25">
      <c r="C11822" s="34"/>
      <c r="D11822" s="10"/>
    </row>
    <row r="11823" spans="3:4" x14ac:dyDescent="0.25">
      <c r="C11823" s="34"/>
      <c r="D11823" s="10"/>
    </row>
    <row r="11824" spans="3:4" x14ac:dyDescent="0.25">
      <c r="C11824" s="34"/>
      <c r="D11824" s="10"/>
    </row>
    <row r="11825" spans="3:4" x14ac:dyDescent="0.25">
      <c r="C11825" s="34"/>
      <c r="D11825" s="10"/>
    </row>
    <row r="11826" spans="3:4" x14ac:dyDescent="0.25">
      <c r="C11826" s="34"/>
      <c r="D11826" s="10"/>
    </row>
    <row r="11827" spans="3:4" x14ac:dyDescent="0.25">
      <c r="C11827" s="34"/>
      <c r="D11827" s="10"/>
    </row>
    <row r="11828" spans="3:4" x14ac:dyDescent="0.25">
      <c r="C11828" s="34"/>
      <c r="D11828" s="10"/>
    </row>
    <row r="11829" spans="3:4" x14ac:dyDescent="0.25">
      <c r="C11829" s="34"/>
      <c r="D11829" s="10"/>
    </row>
    <row r="11830" spans="3:4" x14ac:dyDescent="0.25">
      <c r="C11830" s="34"/>
      <c r="D11830" s="10"/>
    </row>
    <row r="11831" spans="3:4" x14ac:dyDescent="0.25">
      <c r="C11831" s="34"/>
      <c r="D11831" s="10"/>
    </row>
    <row r="11832" spans="3:4" x14ac:dyDescent="0.25">
      <c r="C11832" s="34"/>
      <c r="D11832" s="10"/>
    </row>
    <row r="11833" spans="3:4" x14ac:dyDescent="0.25">
      <c r="C11833" s="34"/>
      <c r="D11833" s="10"/>
    </row>
    <row r="11834" spans="3:4" x14ac:dyDescent="0.25">
      <c r="C11834" s="34"/>
      <c r="D11834" s="10"/>
    </row>
    <row r="11835" spans="3:4" x14ac:dyDescent="0.25">
      <c r="C11835" s="34"/>
      <c r="D11835" s="10"/>
    </row>
    <row r="11836" spans="3:4" x14ac:dyDescent="0.25">
      <c r="C11836" s="34"/>
      <c r="D11836" s="10"/>
    </row>
    <row r="11837" spans="3:4" x14ac:dyDescent="0.25">
      <c r="C11837" s="34"/>
      <c r="D11837" s="10"/>
    </row>
    <row r="11838" spans="3:4" x14ac:dyDescent="0.25">
      <c r="C11838" s="34"/>
      <c r="D11838" s="10"/>
    </row>
    <row r="11839" spans="3:4" x14ac:dyDescent="0.25">
      <c r="C11839" s="34"/>
      <c r="D11839" s="10"/>
    </row>
    <row r="11840" spans="3:4" x14ac:dyDescent="0.25">
      <c r="C11840" s="34"/>
      <c r="D11840" s="10"/>
    </row>
    <row r="11841" spans="3:4" x14ac:dyDescent="0.25">
      <c r="C11841" s="34"/>
      <c r="D11841" s="10"/>
    </row>
    <row r="11842" spans="3:4" x14ac:dyDescent="0.25">
      <c r="C11842" s="34"/>
      <c r="D11842" s="10"/>
    </row>
    <row r="11843" spans="3:4" x14ac:dyDescent="0.25">
      <c r="C11843" s="34"/>
      <c r="D11843" s="10"/>
    </row>
    <row r="11844" spans="3:4" x14ac:dyDescent="0.25">
      <c r="C11844" s="34"/>
      <c r="D11844" s="10"/>
    </row>
    <row r="11845" spans="3:4" x14ac:dyDescent="0.25">
      <c r="C11845" s="34"/>
      <c r="D11845" s="10"/>
    </row>
    <row r="11846" spans="3:4" x14ac:dyDescent="0.25">
      <c r="C11846" s="34"/>
      <c r="D11846" s="10"/>
    </row>
    <row r="11847" spans="3:4" x14ac:dyDescent="0.25">
      <c r="C11847" s="34"/>
      <c r="D11847" s="10"/>
    </row>
    <row r="11848" spans="3:4" x14ac:dyDescent="0.25">
      <c r="C11848" s="34"/>
      <c r="D11848" s="10"/>
    </row>
    <row r="11849" spans="3:4" x14ac:dyDescent="0.25">
      <c r="C11849" s="34"/>
      <c r="D11849" s="10"/>
    </row>
    <row r="11850" spans="3:4" x14ac:dyDescent="0.25">
      <c r="C11850" s="34"/>
      <c r="D11850" s="10"/>
    </row>
    <row r="11851" spans="3:4" x14ac:dyDescent="0.25">
      <c r="C11851" s="34"/>
      <c r="D11851" s="10"/>
    </row>
    <row r="11852" spans="3:4" x14ac:dyDescent="0.25">
      <c r="C11852" s="34"/>
      <c r="D11852" s="10"/>
    </row>
    <row r="11853" spans="3:4" x14ac:dyDescent="0.25">
      <c r="C11853" s="34"/>
      <c r="D11853" s="10"/>
    </row>
    <row r="11854" spans="3:4" x14ac:dyDescent="0.25">
      <c r="C11854" s="34"/>
      <c r="D11854" s="10"/>
    </row>
    <row r="11855" spans="3:4" x14ac:dyDescent="0.25">
      <c r="C11855" s="34"/>
      <c r="D11855" s="10"/>
    </row>
    <row r="11856" spans="3:4" x14ac:dyDescent="0.25">
      <c r="C11856" s="34"/>
      <c r="D11856" s="10"/>
    </row>
    <row r="11857" spans="3:4" x14ac:dyDescent="0.25">
      <c r="C11857" s="34"/>
      <c r="D11857" s="10"/>
    </row>
    <row r="11858" spans="3:4" x14ac:dyDescent="0.25">
      <c r="C11858" s="34"/>
      <c r="D11858" s="10"/>
    </row>
    <row r="11859" spans="3:4" x14ac:dyDescent="0.25">
      <c r="C11859" s="34"/>
      <c r="D11859" s="10"/>
    </row>
    <row r="11860" spans="3:4" x14ac:dyDescent="0.25">
      <c r="C11860" s="34"/>
      <c r="D11860" s="10"/>
    </row>
    <row r="11861" spans="3:4" x14ac:dyDescent="0.25">
      <c r="C11861" s="34"/>
      <c r="D11861" s="10"/>
    </row>
    <row r="11862" spans="3:4" x14ac:dyDescent="0.25">
      <c r="C11862" s="34"/>
      <c r="D11862" s="10"/>
    </row>
    <row r="11863" spans="3:4" x14ac:dyDescent="0.25">
      <c r="C11863" s="34"/>
      <c r="D11863" s="10"/>
    </row>
    <row r="11864" spans="3:4" x14ac:dyDescent="0.25">
      <c r="C11864" s="34"/>
      <c r="D11864" s="10"/>
    </row>
    <row r="11865" spans="3:4" x14ac:dyDescent="0.25">
      <c r="C11865" s="34"/>
      <c r="D11865" s="10"/>
    </row>
    <row r="11866" spans="3:4" x14ac:dyDescent="0.25">
      <c r="C11866" s="34"/>
      <c r="D11866" s="10"/>
    </row>
    <row r="11867" spans="3:4" x14ac:dyDescent="0.25">
      <c r="C11867" s="34"/>
      <c r="D11867" s="10"/>
    </row>
    <row r="11868" spans="3:4" x14ac:dyDescent="0.25">
      <c r="C11868" s="34"/>
      <c r="D11868" s="10"/>
    </row>
    <row r="11869" spans="3:4" x14ac:dyDescent="0.25">
      <c r="C11869" s="34"/>
      <c r="D11869" s="10"/>
    </row>
    <row r="11870" spans="3:4" x14ac:dyDescent="0.25">
      <c r="C11870" s="34"/>
      <c r="D11870" s="10"/>
    </row>
    <row r="11871" spans="3:4" x14ac:dyDescent="0.25">
      <c r="C11871" s="34"/>
      <c r="D11871" s="10"/>
    </row>
    <row r="11872" spans="3:4" x14ac:dyDescent="0.25">
      <c r="C11872" s="34"/>
      <c r="D11872" s="10"/>
    </row>
    <row r="11873" spans="3:4" x14ac:dyDescent="0.25">
      <c r="C11873" s="34"/>
      <c r="D11873" s="10"/>
    </row>
    <row r="11874" spans="3:4" x14ac:dyDescent="0.25">
      <c r="C11874" s="34"/>
      <c r="D11874" s="10"/>
    </row>
    <row r="11875" spans="3:4" x14ac:dyDescent="0.25">
      <c r="C11875" s="34"/>
      <c r="D11875" s="10"/>
    </row>
    <row r="11876" spans="3:4" x14ac:dyDescent="0.25">
      <c r="C11876" s="34"/>
      <c r="D11876" s="10"/>
    </row>
    <row r="11877" spans="3:4" x14ac:dyDescent="0.25">
      <c r="C11877" s="34"/>
      <c r="D11877" s="10"/>
    </row>
    <row r="11878" spans="3:4" x14ac:dyDescent="0.25">
      <c r="C11878" s="34"/>
      <c r="D11878" s="10"/>
    </row>
    <row r="11879" spans="3:4" x14ac:dyDescent="0.25">
      <c r="C11879" s="34"/>
      <c r="D11879" s="10"/>
    </row>
    <row r="11880" spans="3:4" x14ac:dyDescent="0.25">
      <c r="C11880" s="34"/>
      <c r="D11880" s="10"/>
    </row>
    <row r="11881" spans="3:4" x14ac:dyDescent="0.25">
      <c r="C11881" s="34"/>
      <c r="D11881" s="10"/>
    </row>
    <row r="11882" spans="3:4" x14ac:dyDescent="0.25">
      <c r="C11882" s="34"/>
      <c r="D11882" s="10"/>
    </row>
    <row r="11883" spans="3:4" x14ac:dyDescent="0.25">
      <c r="C11883" s="34"/>
      <c r="D11883" s="10"/>
    </row>
    <row r="11884" spans="3:4" x14ac:dyDescent="0.25">
      <c r="C11884" s="34"/>
      <c r="D11884" s="10"/>
    </row>
    <row r="11885" spans="3:4" x14ac:dyDescent="0.25">
      <c r="C11885" s="34"/>
      <c r="D11885" s="10"/>
    </row>
    <row r="11886" spans="3:4" x14ac:dyDescent="0.25">
      <c r="C11886" s="34"/>
      <c r="D11886" s="10"/>
    </row>
    <row r="11887" spans="3:4" x14ac:dyDescent="0.25">
      <c r="C11887" s="34"/>
      <c r="D11887" s="10"/>
    </row>
    <row r="11888" spans="3:4" x14ac:dyDescent="0.25">
      <c r="C11888" s="34"/>
      <c r="D11888" s="10"/>
    </row>
    <row r="11889" spans="3:4" x14ac:dyDescent="0.25">
      <c r="C11889" s="34"/>
      <c r="D11889" s="10"/>
    </row>
    <row r="11890" spans="3:4" x14ac:dyDescent="0.25">
      <c r="C11890" s="34"/>
      <c r="D11890" s="10"/>
    </row>
    <row r="11891" spans="3:4" x14ac:dyDescent="0.25">
      <c r="C11891" s="34"/>
      <c r="D11891" s="10"/>
    </row>
    <row r="11892" spans="3:4" x14ac:dyDescent="0.25">
      <c r="C11892" s="34"/>
      <c r="D11892" s="10"/>
    </row>
    <row r="11893" spans="3:4" x14ac:dyDescent="0.25">
      <c r="C11893" s="34"/>
      <c r="D11893" s="10"/>
    </row>
    <row r="11894" spans="3:4" x14ac:dyDescent="0.25">
      <c r="C11894" s="34"/>
      <c r="D11894" s="10"/>
    </row>
    <row r="11895" spans="3:4" x14ac:dyDescent="0.25">
      <c r="C11895" s="34"/>
      <c r="D11895" s="10"/>
    </row>
    <row r="11896" spans="3:4" x14ac:dyDescent="0.25">
      <c r="C11896" s="34"/>
      <c r="D11896" s="10"/>
    </row>
    <row r="11897" spans="3:4" x14ac:dyDescent="0.25">
      <c r="C11897" s="34"/>
      <c r="D11897" s="10"/>
    </row>
    <row r="11898" spans="3:4" x14ac:dyDescent="0.25">
      <c r="C11898" s="34"/>
      <c r="D11898" s="10"/>
    </row>
    <row r="11899" spans="3:4" x14ac:dyDescent="0.25">
      <c r="C11899" s="34"/>
      <c r="D11899" s="10"/>
    </row>
    <row r="11900" spans="3:4" x14ac:dyDescent="0.25">
      <c r="C11900" s="34"/>
      <c r="D11900" s="10"/>
    </row>
    <row r="11901" spans="3:4" x14ac:dyDescent="0.25">
      <c r="C11901" s="34"/>
      <c r="D11901" s="10"/>
    </row>
    <row r="11902" spans="3:4" x14ac:dyDescent="0.25">
      <c r="C11902" s="34"/>
      <c r="D11902" s="10"/>
    </row>
    <row r="11903" spans="3:4" x14ac:dyDescent="0.25">
      <c r="C11903" s="34"/>
      <c r="D11903" s="10"/>
    </row>
    <row r="11904" spans="3:4" x14ac:dyDescent="0.25">
      <c r="C11904" s="34"/>
      <c r="D11904" s="10"/>
    </row>
    <row r="11905" spans="3:4" x14ac:dyDescent="0.25">
      <c r="C11905" s="34"/>
      <c r="D11905" s="10"/>
    </row>
    <row r="11906" spans="3:4" x14ac:dyDescent="0.25">
      <c r="C11906" s="34"/>
      <c r="D11906" s="10"/>
    </row>
    <row r="11907" spans="3:4" x14ac:dyDescent="0.25">
      <c r="C11907" s="34"/>
      <c r="D11907" s="10"/>
    </row>
    <row r="11908" spans="3:4" x14ac:dyDescent="0.25">
      <c r="C11908" s="34"/>
      <c r="D11908" s="10"/>
    </row>
    <row r="11909" spans="3:4" x14ac:dyDescent="0.25">
      <c r="C11909" s="34"/>
      <c r="D11909" s="10"/>
    </row>
    <row r="11910" spans="3:4" x14ac:dyDescent="0.25">
      <c r="C11910" s="34"/>
      <c r="D11910" s="10"/>
    </row>
    <row r="11911" spans="3:4" x14ac:dyDescent="0.25">
      <c r="C11911" s="34"/>
      <c r="D11911" s="10"/>
    </row>
    <row r="11912" spans="3:4" x14ac:dyDescent="0.25">
      <c r="C11912" s="34"/>
      <c r="D11912" s="10"/>
    </row>
    <row r="11913" spans="3:4" x14ac:dyDescent="0.25">
      <c r="C11913" s="34"/>
      <c r="D11913" s="10"/>
    </row>
    <row r="11914" spans="3:4" x14ac:dyDescent="0.25">
      <c r="C11914" s="34"/>
      <c r="D11914" s="10"/>
    </row>
    <row r="11915" spans="3:4" x14ac:dyDescent="0.25">
      <c r="C11915" s="34"/>
      <c r="D11915" s="10"/>
    </row>
    <row r="11916" spans="3:4" x14ac:dyDescent="0.25">
      <c r="C11916" s="34"/>
      <c r="D11916" s="10"/>
    </row>
    <row r="11917" spans="3:4" x14ac:dyDescent="0.25">
      <c r="C11917" s="34"/>
      <c r="D11917" s="10"/>
    </row>
    <row r="11918" spans="3:4" x14ac:dyDescent="0.25">
      <c r="C11918" s="34"/>
      <c r="D11918" s="10"/>
    </row>
    <row r="11919" spans="3:4" x14ac:dyDescent="0.25">
      <c r="C11919" s="34"/>
      <c r="D11919" s="10"/>
    </row>
    <row r="11920" spans="3:4" x14ac:dyDescent="0.25">
      <c r="C11920" s="34"/>
      <c r="D11920" s="10"/>
    </row>
    <row r="11921" spans="3:4" x14ac:dyDescent="0.25">
      <c r="C11921" s="34"/>
      <c r="D11921" s="10"/>
    </row>
    <row r="11922" spans="3:4" x14ac:dyDescent="0.25">
      <c r="C11922" s="34"/>
      <c r="D11922" s="10"/>
    </row>
    <row r="11923" spans="3:4" x14ac:dyDescent="0.25">
      <c r="C11923" s="34"/>
      <c r="D11923" s="10"/>
    </row>
    <row r="11924" spans="3:4" x14ac:dyDescent="0.25">
      <c r="C11924" s="34"/>
      <c r="D11924" s="10"/>
    </row>
    <row r="11925" spans="3:4" x14ac:dyDescent="0.25">
      <c r="C11925" s="34"/>
      <c r="D11925" s="10"/>
    </row>
    <row r="11926" spans="3:4" x14ac:dyDescent="0.25">
      <c r="C11926" s="34"/>
      <c r="D11926" s="10"/>
    </row>
    <row r="11927" spans="3:4" x14ac:dyDescent="0.25">
      <c r="C11927" s="34"/>
      <c r="D11927" s="10"/>
    </row>
    <row r="11928" spans="3:4" x14ac:dyDescent="0.25">
      <c r="C11928" s="34"/>
      <c r="D11928" s="10"/>
    </row>
    <row r="11929" spans="3:4" x14ac:dyDescent="0.25">
      <c r="C11929" s="34"/>
      <c r="D11929" s="10"/>
    </row>
    <row r="11930" spans="3:4" x14ac:dyDescent="0.25">
      <c r="C11930" s="34"/>
      <c r="D11930" s="10"/>
    </row>
    <row r="11931" spans="3:4" x14ac:dyDescent="0.25">
      <c r="C11931" s="34"/>
      <c r="D11931" s="10"/>
    </row>
    <row r="11932" spans="3:4" x14ac:dyDescent="0.25">
      <c r="C11932" s="34"/>
      <c r="D11932" s="10"/>
    </row>
    <row r="11933" spans="3:4" x14ac:dyDescent="0.25">
      <c r="C11933" s="34"/>
      <c r="D11933" s="10"/>
    </row>
    <row r="11934" spans="3:4" x14ac:dyDescent="0.25">
      <c r="C11934" s="34"/>
      <c r="D11934" s="10"/>
    </row>
    <row r="11935" spans="3:4" x14ac:dyDescent="0.25">
      <c r="C11935" s="34"/>
      <c r="D11935" s="10"/>
    </row>
    <row r="11936" spans="3:4" x14ac:dyDescent="0.25">
      <c r="C11936" s="34"/>
      <c r="D11936" s="10"/>
    </row>
    <row r="11937" spans="3:4" x14ac:dyDescent="0.25">
      <c r="C11937" s="34"/>
      <c r="D11937" s="10"/>
    </row>
    <row r="11938" spans="3:4" x14ac:dyDescent="0.25">
      <c r="C11938" s="34"/>
      <c r="D11938" s="10"/>
    </row>
    <row r="11939" spans="3:4" x14ac:dyDescent="0.25">
      <c r="C11939" s="34"/>
      <c r="D11939" s="10"/>
    </row>
    <row r="11940" spans="3:4" x14ac:dyDescent="0.25">
      <c r="C11940" s="34"/>
      <c r="D11940" s="10"/>
    </row>
    <row r="11941" spans="3:4" x14ac:dyDescent="0.25">
      <c r="C11941" s="34"/>
      <c r="D11941" s="10"/>
    </row>
    <row r="11942" spans="3:4" x14ac:dyDescent="0.25">
      <c r="C11942" s="34"/>
      <c r="D11942" s="10"/>
    </row>
    <row r="11943" spans="3:4" x14ac:dyDescent="0.25">
      <c r="C11943" s="34"/>
      <c r="D11943" s="10"/>
    </row>
    <row r="11944" spans="3:4" x14ac:dyDescent="0.25">
      <c r="C11944" s="34"/>
      <c r="D11944" s="10"/>
    </row>
    <row r="11945" spans="3:4" x14ac:dyDescent="0.25">
      <c r="C11945" s="34"/>
      <c r="D11945" s="10"/>
    </row>
    <row r="11946" spans="3:4" x14ac:dyDescent="0.25">
      <c r="C11946" s="34"/>
      <c r="D11946" s="10"/>
    </row>
    <row r="11947" spans="3:4" x14ac:dyDescent="0.25">
      <c r="C11947" s="34"/>
      <c r="D11947" s="10"/>
    </row>
    <row r="11948" spans="3:4" x14ac:dyDescent="0.25">
      <c r="C11948" s="34"/>
      <c r="D11948" s="10"/>
    </row>
    <row r="11949" spans="3:4" x14ac:dyDescent="0.25">
      <c r="C11949" s="34"/>
      <c r="D11949" s="10"/>
    </row>
    <row r="11950" spans="3:4" x14ac:dyDescent="0.25">
      <c r="C11950" s="34"/>
      <c r="D11950" s="10"/>
    </row>
    <row r="11951" spans="3:4" x14ac:dyDescent="0.25">
      <c r="C11951" s="34"/>
      <c r="D11951" s="10"/>
    </row>
    <row r="11952" spans="3:4" x14ac:dyDescent="0.25">
      <c r="C11952" s="34"/>
      <c r="D11952" s="10"/>
    </row>
    <row r="11953" spans="3:4" x14ac:dyDescent="0.25">
      <c r="C11953" s="34"/>
      <c r="D11953" s="10"/>
    </row>
    <row r="11954" spans="3:4" x14ac:dyDescent="0.25">
      <c r="C11954" s="34"/>
      <c r="D11954" s="10"/>
    </row>
    <row r="11955" spans="3:4" x14ac:dyDescent="0.25">
      <c r="C11955" s="34"/>
      <c r="D11955" s="10"/>
    </row>
    <row r="11956" spans="3:4" x14ac:dyDescent="0.25">
      <c r="C11956" s="34"/>
      <c r="D11956" s="10"/>
    </row>
    <row r="11957" spans="3:4" x14ac:dyDescent="0.25">
      <c r="C11957" s="34"/>
      <c r="D11957" s="10"/>
    </row>
    <row r="11958" spans="3:4" x14ac:dyDescent="0.25">
      <c r="C11958" s="34"/>
      <c r="D11958" s="10"/>
    </row>
    <row r="11959" spans="3:4" x14ac:dyDescent="0.25">
      <c r="C11959" s="34"/>
      <c r="D11959" s="10"/>
    </row>
    <row r="11960" spans="3:4" x14ac:dyDescent="0.25">
      <c r="C11960" s="34"/>
      <c r="D11960" s="10"/>
    </row>
    <row r="11961" spans="3:4" x14ac:dyDescent="0.25">
      <c r="C11961" s="34"/>
      <c r="D11961" s="10"/>
    </row>
    <row r="11962" spans="3:4" x14ac:dyDescent="0.25">
      <c r="C11962" s="34"/>
      <c r="D11962" s="10"/>
    </row>
    <row r="11963" spans="3:4" x14ac:dyDescent="0.25">
      <c r="C11963" s="34"/>
      <c r="D11963" s="10"/>
    </row>
    <row r="11964" spans="3:4" x14ac:dyDescent="0.25">
      <c r="C11964" s="34"/>
      <c r="D11964" s="10"/>
    </row>
    <row r="11965" spans="3:4" x14ac:dyDescent="0.25">
      <c r="C11965" s="34"/>
      <c r="D11965" s="10"/>
    </row>
    <row r="11966" spans="3:4" x14ac:dyDescent="0.25">
      <c r="C11966" s="34"/>
      <c r="D11966" s="10"/>
    </row>
    <row r="11967" spans="3:4" x14ac:dyDescent="0.25">
      <c r="C11967" s="34"/>
      <c r="D11967" s="10"/>
    </row>
    <row r="11968" spans="3:4" x14ac:dyDescent="0.25">
      <c r="C11968" s="34"/>
      <c r="D11968" s="10"/>
    </row>
    <row r="11969" spans="3:4" x14ac:dyDescent="0.25">
      <c r="C11969" s="34"/>
      <c r="D11969" s="10"/>
    </row>
    <row r="11970" spans="3:4" x14ac:dyDescent="0.25">
      <c r="C11970" s="34"/>
      <c r="D11970" s="10"/>
    </row>
    <row r="11971" spans="3:4" x14ac:dyDescent="0.25">
      <c r="C11971" s="34"/>
      <c r="D11971" s="10"/>
    </row>
    <row r="11972" spans="3:4" x14ac:dyDescent="0.25">
      <c r="C11972" s="34"/>
      <c r="D11972" s="10"/>
    </row>
    <row r="11973" spans="3:4" x14ac:dyDescent="0.25">
      <c r="C11973" s="34"/>
      <c r="D11973" s="10"/>
    </row>
    <row r="11974" spans="3:4" x14ac:dyDescent="0.25">
      <c r="C11974" s="34"/>
      <c r="D11974" s="10"/>
    </row>
    <row r="11975" spans="3:4" x14ac:dyDescent="0.25">
      <c r="C11975" s="34"/>
      <c r="D11975" s="10"/>
    </row>
    <row r="11976" spans="3:4" x14ac:dyDescent="0.25">
      <c r="C11976" s="34"/>
      <c r="D11976" s="10"/>
    </row>
    <row r="11977" spans="3:4" x14ac:dyDescent="0.25">
      <c r="C11977" s="34"/>
      <c r="D11977" s="10"/>
    </row>
    <row r="11978" spans="3:4" x14ac:dyDescent="0.25">
      <c r="C11978" s="34"/>
      <c r="D11978" s="10"/>
    </row>
    <row r="11979" spans="3:4" x14ac:dyDescent="0.25">
      <c r="C11979" s="34"/>
      <c r="D11979" s="10"/>
    </row>
    <row r="11980" spans="3:4" x14ac:dyDescent="0.25">
      <c r="C11980" s="34"/>
      <c r="D11980" s="10"/>
    </row>
    <row r="11981" spans="3:4" x14ac:dyDescent="0.25">
      <c r="C11981" s="34"/>
      <c r="D11981" s="10"/>
    </row>
    <row r="11982" spans="3:4" x14ac:dyDescent="0.25">
      <c r="C11982" s="34"/>
      <c r="D11982" s="10"/>
    </row>
    <row r="11983" spans="3:4" x14ac:dyDescent="0.25">
      <c r="C11983" s="34"/>
      <c r="D11983" s="10"/>
    </row>
    <row r="11984" spans="3:4" x14ac:dyDescent="0.25">
      <c r="C11984" s="34"/>
      <c r="D11984" s="10"/>
    </row>
    <row r="11985" spans="3:4" x14ac:dyDescent="0.25">
      <c r="C11985" s="34"/>
      <c r="D11985" s="10"/>
    </row>
    <row r="11986" spans="3:4" x14ac:dyDescent="0.25">
      <c r="C11986" s="34"/>
      <c r="D11986" s="10"/>
    </row>
    <row r="11987" spans="3:4" x14ac:dyDescent="0.25">
      <c r="C11987" s="34"/>
      <c r="D11987" s="10"/>
    </row>
    <row r="11988" spans="3:4" x14ac:dyDescent="0.25">
      <c r="C11988" s="34"/>
      <c r="D11988" s="10"/>
    </row>
    <row r="11989" spans="3:4" x14ac:dyDescent="0.25">
      <c r="C11989" s="34"/>
      <c r="D11989" s="10"/>
    </row>
    <row r="11990" spans="3:4" x14ac:dyDescent="0.25">
      <c r="C11990" s="34"/>
      <c r="D11990" s="10"/>
    </row>
    <row r="11991" spans="3:4" x14ac:dyDescent="0.25">
      <c r="C11991" s="34"/>
      <c r="D11991" s="10"/>
    </row>
    <row r="11992" spans="3:4" x14ac:dyDescent="0.25">
      <c r="C11992" s="34"/>
      <c r="D11992" s="10"/>
    </row>
    <row r="11993" spans="3:4" x14ac:dyDescent="0.25">
      <c r="C11993" s="34"/>
      <c r="D11993" s="10"/>
    </row>
    <row r="11994" spans="3:4" x14ac:dyDescent="0.25">
      <c r="C11994" s="34"/>
      <c r="D11994" s="10"/>
    </row>
    <row r="11995" spans="3:4" x14ac:dyDescent="0.25">
      <c r="C11995" s="34"/>
      <c r="D11995" s="10"/>
    </row>
    <row r="11996" spans="3:4" x14ac:dyDescent="0.25">
      <c r="C11996" s="34"/>
      <c r="D11996" s="10"/>
    </row>
    <row r="11997" spans="3:4" x14ac:dyDescent="0.25">
      <c r="C11997" s="34"/>
      <c r="D11997" s="10"/>
    </row>
    <row r="11998" spans="3:4" x14ac:dyDescent="0.25">
      <c r="C11998" s="34"/>
      <c r="D11998" s="10"/>
    </row>
    <row r="11999" spans="3:4" x14ac:dyDescent="0.25">
      <c r="C11999" s="34"/>
      <c r="D11999" s="10"/>
    </row>
    <row r="12000" spans="3:4" x14ac:dyDescent="0.25">
      <c r="C12000" s="34"/>
      <c r="D12000" s="10"/>
    </row>
    <row r="12001" spans="3:4" x14ac:dyDescent="0.25">
      <c r="C12001" s="34"/>
      <c r="D12001" s="10"/>
    </row>
    <row r="12002" spans="3:4" x14ac:dyDescent="0.25">
      <c r="C12002" s="34"/>
      <c r="D12002" s="10"/>
    </row>
    <row r="12003" spans="3:4" x14ac:dyDescent="0.25">
      <c r="C12003" s="34"/>
      <c r="D12003" s="10"/>
    </row>
    <row r="12004" spans="3:4" x14ac:dyDescent="0.25">
      <c r="C12004" s="34"/>
      <c r="D12004" s="10"/>
    </row>
    <row r="12005" spans="3:4" x14ac:dyDescent="0.25">
      <c r="C12005" s="34"/>
      <c r="D12005" s="10"/>
    </row>
    <row r="12006" spans="3:4" x14ac:dyDescent="0.25">
      <c r="C12006" s="34"/>
      <c r="D12006" s="10"/>
    </row>
    <row r="12007" spans="3:4" x14ac:dyDescent="0.25">
      <c r="C12007" s="34"/>
      <c r="D12007" s="10"/>
    </row>
    <row r="12008" spans="3:4" x14ac:dyDescent="0.25">
      <c r="C12008" s="34"/>
      <c r="D12008" s="10"/>
    </row>
    <row r="12009" spans="3:4" x14ac:dyDescent="0.25">
      <c r="C12009" s="34"/>
      <c r="D12009" s="10"/>
    </row>
    <row r="12010" spans="3:4" x14ac:dyDescent="0.25">
      <c r="C12010" s="34"/>
      <c r="D12010" s="10"/>
    </row>
    <row r="12011" spans="3:4" x14ac:dyDescent="0.25">
      <c r="C12011" s="34"/>
      <c r="D12011" s="10"/>
    </row>
    <row r="12012" spans="3:4" x14ac:dyDescent="0.25">
      <c r="C12012" s="34"/>
      <c r="D12012" s="10"/>
    </row>
    <row r="12013" spans="3:4" x14ac:dyDescent="0.25">
      <c r="C12013" s="34"/>
      <c r="D12013" s="10"/>
    </row>
    <row r="12014" spans="3:4" x14ac:dyDescent="0.25">
      <c r="C12014" s="34"/>
      <c r="D12014" s="10"/>
    </row>
    <row r="12015" spans="3:4" x14ac:dyDescent="0.25">
      <c r="C12015" s="34"/>
      <c r="D12015" s="10"/>
    </row>
    <row r="12016" spans="3:4" x14ac:dyDescent="0.25">
      <c r="C12016" s="34"/>
      <c r="D12016" s="10"/>
    </row>
    <row r="12017" spans="3:4" x14ac:dyDescent="0.25">
      <c r="C12017" s="34"/>
      <c r="D12017" s="10"/>
    </row>
    <row r="12018" spans="3:4" x14ac:dyDescent="0.25">
      <c r="C12018" s="34"/>
      <c r="D12018" s="10"/>
    </row>
    <row r="12019" spans="3:4" x14ac:dyDescent="0.25">
      <c r="C12019" s="34"/>
      <c r="D12019" s="10"/>
    </row>
    <row r="12020" spans="3:4" x14ac:dyDescent="0.25">
      <c r="C12020" s="34"/>
      <c r="D12020" s="10"/>
    </row>
    <row r="12021" spans="3:4" x14ac:dyDescent="0.25">
      <c r="C12021" s="34"/>
      <c r="D12021" s="10"/>
    </row>
    <row r="12022" spans="3:4" x14ac:dyDescent="0.25">
      <c r="C12022" s="34"/>
      <c r="D12022" s="10"/>
    </row>
    <row r="12023" spans="3:4" x14ac:dyDescent="0.25">
      <c r="C12023" s="34"/>
      <c r="D12023" s="10"/>
    </row>
    <row r="12024" spans="3:4" x14ac:dyDescent="0.25">
      <c r="C12024" s="34"/>
      <c r="D12024" s="10"/>
    </row>
    <row r="12025" spans="3:4" x14ac:dyDescent="0.25">
      <c r="C12025" s="34"/>
      <c r="D12025" s="10"/>
    </row>
    <row r="12026" spans="3:4" x14ac:dyDescent="0.25">
      <c r="C12026" s="34"/>
      <c r="D12026" s="10"/>
    </row>
    <row r="12027" spans="3:4" x14ac:dyDescent="0.25">
      <c r="C12027" s="34"/>
      <c r="D12027" s="10"/>
    </row>
    <row r="12028" spans="3:4" x14ac:dyDescent="0.25">
      <c r="C12028" s="34"/>
      <c r="D12028" s="10"/>
    </row>
    <row r="12029" spans="3:4" x14ac:dyDescent="0.25">
      <c r="C12029" s="34"/>
      <c r="D12029" s="10"/>
    </row>
    <row r="12030" spans="3:4" x14ac:dyDescent="0.25">
      <c r="C12030" s="34"/>
      <c r="D12030" s="10"/>
    </row>
    <row r="12031" spans="3:4" x14ac:dyDescent="0.25">
      <c r="C12031" s="34"/>
      <c r="D12031" s="10"/>
    </row>
    <row r="12032" spans="3:4" x14ac:dyDescent="0.25">
      <c r="C12032" s="34"/>
      <c r="D12032" s="10"/>
    </row>
    <row r="12033" spans="3:4" x14ac:dyDescent="0.25">
      <c r="C12033" s="34"/>
      <c r="D12033" s="10"/>
    </row>
    <row r="12034" spans="3:4" x14ac:dyDescent="0.25">
      <c r="C12034" s="34"/>
      <c r="D12034" s="10"/>
    </row>
    <row r="12035" spans="3:4" x14ac:dyDescent="0.25">
      <c r="C12035" s="34"/>
      <c r="D12035" s="10"/>
    </row>
    <row r="12036" spans="3:4" x14ac:dyDescent="0.25">
      <c r="C12036" s="34"/>
      <c r="D12036" s="10"/>
    </row>
    <row r="12037" spans="3:4" x14ac:dyDescent="0.25">
      <c r="C12037" s="34"/>
      <c r="D12037" s="10"/>
    </row>
    <row r="12038" spans="3:4" x14ac:dyDescent="0.25">
      <c r="C12038" s="34"/>
      <c r="D12038" s="10"/>
    </row>
    <row r="12039" spans="3:4" x14ac:dyDescent="0.25">
      <c r="C12039" s="34"/>
      <c r="D12039" s="10"/>
    </row>
    <row r="12040" spans="3:4" x14ac:dyDescent="0.25">
      <c r="C12040" s="34"/>
      <c r="D12040" s="10"/>
    </row>
    <row r="12041" spans="3:4" x14ac:dyDescent="0.25">
      <c r="C12041" s="34"/>
      <c r="D12041" s="10"/>
    </row>
    <row r="12042" spans="3:4" x14ac:dyDescent="0.25">
      <c r="C12042" s="34"/>
      <c r="D12042" s="10"/>
    </row>
    <row r="12043" spans="3:4" x14ac:dyDescent="0.25">
      <c r="C12043" s="34"/>
      <c r="D12043" s="10"/>
    </row>
    <row r="12044" spans="3:4" x14ac:dyDescent="0.25">
      <c r="C12044" s="34"/>
      <c r="D12044" s="10"/>
    </row>
    <row r="12045" spans="3:4" x14ac:dyDescent="0.25">
      <c r="C12045" s="34"/>
      <c r="D12045" s="10"/>
    </row>
    <row r="12046" spans="3:4" x14ac:dyDescent="0.25">
      <c r="C12046" s="34"/>
      <c r="D12046" s="10"/>
    </row>
    <row r="12047" spans="3:4" x14ac:dyDescent="0.25">
      <c r="C12047" s="34"/>
      <c r="D12047" s="10"/>
    </row>
    <row r="12048" spans="3:4" x14ac:dyDescent="0.25">
      <c r="C12048" s="34"/>
      <c r="D12048" s="10"/>
    </row>
    <row r="12049" spans="3:4" x14ac:dyDescent="0.25">
      <c r="C12049" s="34"/>
      <c r="D12049" s="10"/>
    </row>
    <row r="12050" spans="3:4" x14ac:dyDescent="0.25">
      <c r="C12050" s="34"/>
      <c r="D12050" s="10"/>
    </row>
    <row r="12051" spans="3:4" x14ac:dyDescent="0.25">
      <c r="C12051" s="34"/>
      <c r="D12051" s="10"/>
    </row>
    <row r="12052" spans="3:4" x14ac:dyDescent="0.25">
      <c r="C12052" s="34"/>
      <c r="D12052" s="10"/>
    </row>
    <row r="12053" spans="3:4" x14ac:dyDescent="0.25">
      <c r="C12053" s="34"/>
      <c r="D12053" s="10"/>
    </row>
    <row r="12054" spans="3:4" x14ac:dyDescent="0.25">
      <c r="C12054" s="34"/>
      <c r="D12054" s="10"/>
    </row>
    <row r="12055" spans="3:4" x14ac:dyDescent="0.25">
      <c r="C12055" s="34"/>
      <c r="D12055" s="10"/>
    </row>
    <row r="12056" spans="3:4" x14ac:dyDescent="0.25">
      <c r="C12056" s="34"/>
      <c r="D12056" s="10"/>
    </row>
    <row r="12057" spans="3:4" x14ac:dyDescent="0.25">
      <c r="C12057" s="34"/>
      <c r="D12057" s="10"/>
    </row>
    <row r="12058" spans="3:4" x14ac:dyDescent="0.25">
      <c r="C12058" s="34"/>
      <c r="D12058" s="10"/>
    </row>
    <row r="12059" spans="3:4" x14ac:dyDescent="0.25">
      <c r="C12059" s="34"/>
      <c r="D12059" s="10"/>
    </row>
    <row r="12060" spans="3:4" x14ac:dyDescent="0.25">
      <c r="C12060" s="34"/>
      <c r="D12060" s="10"/>
    </row>
    <row r="12061" spans="3:4" x14ac:dyDescent="0.25">
      <c r="C12061" s="34"/>
      <c r="D12061" s="10"/>
    </row>
    <row r="12062" spans="3:4" x14ac:dyDescent="0.25">
      <c r="C12062" s="34"/>
      <c r="D12062" s="10"/>
    </row>
    <row r="12063" spans="3:4" x14ac:dyDescent="0.25">
      <c r="C12063" s="34"/>
      <c r="D12063" s="10"/>
    </row>
    <row r="12064" spans="3:4" x14ac:dyDescent="0.25">
      <c r="C12064" s="34"/>
      <c r="D12064" s="10"/>
    </row>
    <row r="12065" spans="3:4" x14ac:dyDescent="0.25">
      <c r="C12065" s="34"/>
      <c r="D12065" s="10"/>
    </row>
    <row r="12066" spans="3:4" x14ac:dyDescent="0.25">
      <c r="C12066" s="34"/>
      <c r="D12066" s="10"/>
    </row>
    <row r="12067" spans="3:4" x14ac:dyDescent="0.25">
      <c r="C12067" s="34"/>
      <c r="D12067" s="10"/>
    </row>
    <row r="12068" spans="3:4" x14ac:dyDescent="0.25">
      <c r="C12068" s="34"/>
      <c r="D12068" s="10"/>
    </row>
    <row r="12069" spans="3:4" x14ac:dyDescent="0.25">
      <c r="C12069" s="34"/>
      <c r="D12069" s="10"/>
    </row>
    <row r="12070" spans="3:4" x14ac:dyDescent="0.25">
      <c r="C12070" s="34"/>
      <c r="D12070" s="10"/>
    </row>
    <row r="12071" spans="3:4" x14ac:dyDescent="0.25">
      <c r="C12071" s="34"/>
      <c r="D12071" s="10"/>
    </row>
    <row r="12072" spans="3:4" x14ac:dyDescent="0.25">
      <c r="C12072" s="34"/>
      <c r="D12072" s="10"/>
    </row>
    <row r="12073" spans="3:4" x14ac:dyDescent="0.25">
      <c r="C12073" s="34"/>
      <c r="D12073" s="10"/>
    </row>
    <row r="12074" spans="3:4" x14ac:dyDescent="0.25">
      <c r="C12074" s="34"/>
      <c r="D12074" s="10"/>
    </row>
    <row r="12075" spans="3:4" x14ac:dyDescent="0.25">
      <c r="C12075" s="34"/>
      <c r="D12075" s="10"/>
    </row>
    <row r="12076" spans="3:4" x14ac:dyDescent="0.25">
      <c r="C12076" s="34"/>
      <c r="D12076" s="10"/>
    </row>
    <row r="12077" spans="3:4" x14ac:dyDescent="0.25">
      <c r="C12077" s="34"/>
      <c r="D12077" s="10"/>
    </row>
    <row r="12078" spans="3:4" x14ac:dyDescent="0.25">
      <c r="C12078" s="34"/>
      <c r="D12078" s="10"/>
    </row>
    <row r="12079" spans="3:4" x14ac:dyDescent="0.25">
      <c r="C12079" s="34"/>
      <c r="D12079" s="10"/>
    </row>
    <row r="12080" spans="3:4" x14ac:dyDescent="0.25">
      <c r="C12080" s="34"/>
      <c r="D12080" s="10"/>
    </row>
    <row r="12081" spans="3:4" x14ac:dyDescent="0.25">
      <c r="C12081" s="34"/>
      <c r="D12081" s="10"/>
    </row>
    <row r="12082" spans="3:4" x14ac:dyDescent="0.25">
      <c r="C12082" s="34"/>
      <c r="D12082" s="10"/>
    </row>
    <row r="12083" spans="3:4" x14ac:dyDescent="0.25">
      <c r="C12083" s="34"/>
      <c r="D12083" s="10"/>
    </row>
    <row r="12084" spans="3:4" x14ac:dyDescent="0.25">
      <c r="C12084" s="34"/>
      <c r="D12084" s="10"/>
    </row>
    <row r="12085" spans="3:4" x14ac:dyDescent="0.25">
      <c r="C12085" s="34"/>
      <c r="D12085" s="10"/>
    </row>
    <row r="12086" spans="3:4" x14ac:dyDescent="0.25">
      <c r="C12086" s="34"/>
      <c r="D12086" s="10"/>
    </row>
    <row r="12087" spans="3:4" x14ac:dyDescent="0.25">
      <c r="C12087" s="34"/>
      <c r="D12087" s="10"/>
    </row>
    <row r="12088" spans="3:4" x14ac:dyDescent="0.25">
      <c r="C12088" s="34"/>
      <c r="D12088" s="10"/>
    </row>
    <row r="12089" spans="3:4" x14ac:dyDescent="0.25">
      <c r="C12089" s="34"/>
      <c r="D12089" s="10"/>
    </row>
    <row r="12090" spans="3:4" x14ac:dyDescent="0.25">
      <c r="C12090" s="34"/>
      <c r="D12090" s="10"/>
    </row>
    <row r="12091" spans="3:4" x14ac:dyDescent="0.25">
      <c r="C12091" s="34"/>
      <c r="D12091" s="10"/>
    </row>
    <row r="12092" spans="3:4" x14ac:dyDescent="0.25">
      <c r="C12092" s="34"/>
      <c r="D12092" s="10"/>
    </row>
    <row r="12093" spans="3:4" x14ac:dyDescent="0.25">
      <c r="C12093" s="34"/>
      <c r="D12093" s="10"/>
    </row>
    <row r="12094" spans="3:4" x14ac:dyDescent="0.25">
      <c r="C12094" s="34"/>
      <c r="D12094" s="10"/>
    </row>
    <row r="12095" spans="3:4" x14ac:dyDescent="0.25">
      <c r="C12095" s="34"/>
      <c r="D12095" s="10"/>
    </row>
    <row r="12096" spans="3:4" x14ac:dyDescent="0.25">
      <c r="C12096" s="34"/>
      <c r="D12096" s="10"/>
    </row>
    <row r="12097" spans="3:4" x14ac:dyDescent="0.25">
      <c r="C12097" s="34"/>
      <c r="D12097" s="10"/>
    </row>
    <row r="12098" spans="3:4" x14ac:dyDescent="0.25">
      <c r="C12098" s="34"/>
      <c r="D12098" s="10"/>
    </row>
    <row r="12099" spans="3:4" x14ac:dyDescent="0.25">
      <c r="C12099" s="34"/>
      <c r="D12099" s="10"/>
    </row>
    <row r="12100" spans="3:4" x14ac:dyDescent="0.25">
      <c r="C12100" s="34"/>
      <c r="D12100" s="10"/>
    </row>
    <row r="12101" spans="3:4" x14ac:dyDescent="0.25">
      <c r="C12101" s="34"/>
      <c r="D12101" s="10"/>
    </row>
    <row r="12102" spans="3:4" x14ac:dyDescent="0.25">
      <c r="C12102" s="34"/>
      <c r="D12102" s="10"/>
    </row>
    <row r="12103" spans="3:4" x14ac:dyDescent="0.25">
      <c r="C12103" s="34"/>
      <c r="D12103" s="10"/>
    </row>
    <row r="12104" spans="3:4" x14ac:dyDescent="0.25">
      <c r="C12104" s="34"/>
      <c r="D12104" s="10"/>
    </row>
    <row r="12105" spans="3:4" x14ac:dyDescent="0.25">
      <c r="C12105" s="34"/>
      <c r="D12105" s="10"/>
    </row>
    <row r="12106" spans="3:4" x14ac:dyDescent="0.25">
      <c r="C12106" s="34"/>
      <c r="D12106" s="10"/>
    </row>
    <row r="12107" spans="3:4" x14ac:dyDescent="0.25">
      <c r="C12107" s="34"/>
      <c r="D12107" s="10"/>
    </row>
    <row r="12108" spans="3:4" x14ac:dyDescent="0.25">
      <c r="C12108" s="34"/>
      <c r="D12108" s="10"/>
    </row>
    <row r="12109" spans="3:4" x14ac:dyDescent="0.25">
      <c r="C12109" s="34"/>
      <c r="D12109" s="10"/>
    </row>
    <row r="12110" spans="3:4" x14ac:dyDescent="0.25">
      <c r="C12110" s="34"/>
      <c r="D12110" s="10"/>
    </row>
    <row r="12111" spans="3:4" x14ac:dyDescent="0.25">
      <c r="C12111" s="34"/>
      <c r="D12111" s="10"/>
    </row>
    <row r="12112" spans="3:4" x14ac:dyDescent="0.25">
      <c r="C12112" s="34"/>
      <c r="D12112" s="10"/>
    </row>
    <row r="12113" spans="3:4" x14ac:dyDescent="0.25">
      <c r="C12113" s="34"/>
      <c r="D12113" s="10"/>
    </row>
    <row r="12114" spans="3:4" x14ac:dyDescent="0.25">
      <c r="C12114" s="34"/>
      <c r="D12114" s="10"/>
    </row>
    <row r="12115" spans="3:4" x14ac:dyDescent="0.25">
      <c r="C12115" s="34"/>
      <c r="D12115" s="10"/>
    </row>
    <row r="12116" spans="3:4" x14ac:dyDescent="0.25">
      <c r="C12116" s="34"/>
      <c r="D12116" s="10"/>
    </row>
    <row r="12117" spans="3:4" x14ac:dyDescent="0.25">
      <c r="C12117" s="34"/>
      <c r="D12117" s="10"/>
    </row>
    <row r="12118" spans="3:4" x14ac:dyDescent="0.25">
      <c r="C12118" s="34"/>
      <c r="D12118" s="10"/>
    </row>
    <row r="12119" spans="3:4" x14ac:dyDescent="0.25">
      <c r="C12119" s="34"/>
      <c r="D12119" s="10"/>
    </row>
    <row r="12120" spans="3:4" x14ac:dyDescent="0.25">
      <c r="C12120" s="34"/>
      <c r="D12120" s="10"/>
    </row>
    <row r="12121" spans="3:4" x14ac:dyDescent="0.25">
      <c r="C12121" s="34"/>
      <c r="D12121" s="10"/>
    </row>
    <row r="12122" spans="3:4" x14ac:dyDescent="0.25">
      <c r="C12122" s="34"/>
      <c r="D12122" s="10"/>
    </row>
    <row r="12123" spans="3:4" x14ac:dyDescent="0.25">
      <c r="C12123" s="34"/>
      <c r="D12123" s="10"/>
    </row>
    <row r="12124" spans="3:4" x14ac:dyDescent="0.25">
      <c r="C12124" s="34"/>
      <c r="D12124" s="10"/>
    </row>
    <row r="12125" spans="3:4" x14ac:dyDescent="0.25">
      <c r="C12125" s="34"/>
      <c r="D12125" s="10"/>
    </row>
    <row r="12126" spans="3:4" x14ac:dyDescent="0.25">
      <c r="C12126" s="34"/>
      <c r="D12126" s="10"/>
    </row>
    <row r="12127" spans="3:4" x14ac:dyDescent="0.25">
      <c r="C12127" s="34"/>
      <c r="D12127" s="10"/>
    </row>
    <row r="12128" spans="3:4" x14ac:dyDescent="0.25">
      <c r="C12128" s="34"/>
      <c r="D12128" s="10"/>
    </row>
    <row r="12129" spans="3:4" x14ac:dyDescent="0.25">
      <c r="C12129" s="34"/>
      <c r="D12129" s="10"/>
    </row>
    <row r="12130" spans="3:4" x14ac:dyDescent="0.25">
      <c r="C12130" s="34"/>
      <c r="D12130" s="10"/>
    </row>
    <row r="12131" spans="3:4" x14ac:dyDescent="0.25">
      <c r="C12131" s="34"/>
      <c r="D12131" s="10"/>
    </row>
    <row r="12132" spans="3:4" x14ac:dyDescent="0.25">
      <c r="C12132" s="34"/>
      <c r="D12132" s="10"/>
    </row>
    <row r="12133" spans="3:4" x14ac:dyDescent="0.25">
      <c r="C12133" s="34"/>
      <c r="D12133" s="10"/>
    </row>
    <row r="12134" spans="3:4" x14ac:dyDescent="0.25">
      <c r="C12134" s="34"/>
      <c r="D12134" s="10"/>
    </row>
    <row r="12135" spans="3:4" x14ac:dyDescent="0.25">
      <c r="C12135" s="34"/>
      <c r="D12135" s="10"/>
    </row>
    <row r="12136" spans="3:4" x14ac:dyDescent="0.25">
      <c r="C12136" s="34"/>
      <c r="D12136" s="10"/>
    </row>
    <row r="12137" spans="3:4" x14ac:dyDescent="0.25">
      <c r="C12137" s="34"/>
      <c r="D12137" s="10"/>
    </row>
    <row r="12138" spans="3:4" x14ac:dyDescent="0.25">
      <c r="C12138" s="34"/>
      <c r="D12138" s="10"/>
    </row>
    <row r="12139" spans="3:4" x14ac:dyDescent="0.25">
      <c r="C12139" s="34"/>
      <c r="D12139" s="10"/>
    </row>
    <row r="12140" spans="3:4" x14ac:dyDescent="0.25">
      <c r="C12140" s="34"/>
      <c r="D12140" s="10"/>
    </row>
    <row r="12141" spans="3:4" x14ac:dyDescent="0.25">
      <c r="C12141" s="34"/>
      <c r="D12141" s="10"/>
    </row>
    <row r="12142" spans="3:4" x14ac:dyDescent="0.25">
      <c r="C12142" s="34"/>
      <c r="D12142" s="10"/>
    </row>
    <row r="12143" spans="3:4" x14ac:dyDescent="0.25">
      <c r="C12143" s="34"/>
      <c r="D12143" s="10"/>
    </row>
    <row r="12144" spans="3:4" x14ac:dyDescent="0.25">
      <c r="C12144" s="34"/>
      <c r="D12144" s="10"/>
    </row>
    <row r="12145" spans="3:4" x14ac:dyDescent="0.25">
      <c r="C12145" s="34"/>
      <c r="D12145" s="10"/>
    </row>
    <row r="12146" spans="3:4" x14ac:dyDescent="0.25">
      <c r="C12146" s="34"/>
      <c r="D12146" s="10"/>
    </row>
    <row r="12147" spans="3:4" x14ac:dyDescent="0.25">
      <c r="C12147" s="34"/>
      <c r="D12147" s="10"/>
    </row>
    <row r="12148" spans="3:4" x14ac:dyDescent="0.25">
      <c r="C12148" s="34"/>
      <c r="D12148" s="10"/>
    </row>
    <row r="12149" spans="3:4" x14ac:dyDescent="0.25">
      <c r="C12149" s="34"/>
      <c r="D12149" s="10"/>
    </row>
    <row r="12150" spans="3:4" x14ac:dyDescent="0.25">
      <c r="C12150" s="34"/>
      <c r="D12150" s="10"/>
    </row>
    <row r="12151" spans="3:4" x14ac:dyDescent="0.25">
      <c r="C12151" s="34"/>
      <c r="D12151" s="10"/>
    </row>
    <row r="12152" spans="3:4" x14ac:dyDescent="0.25">
      <c r="C12152" s="34"/>
      <c r="D12152" s="10"/>
    </row>
    <row r="12153" spans="3:4" x14ac:dyDescent="0.25">
      <c r="C12153" s="34"/>
      <c r="D12153" s="10"/>
    </row>
    <row r="12154" spans="3:4" x14ac:dyDescent="0.25">
      <c r="C12154" s="34"/>
      <c r="D12154" s="10"/>
    </row>
    <row r="12155" spans="3:4" x14ac:dyDescent="0.25">
      <c r="C12155" s="34"/>
      <c r="D12155" s="10"/>
    </row>
    <row r="12156" spans="3:4" x14ac:dyDescent="0.25">
      <c r="C12156" s="34"/>
      <c r="D12156" s="10"/>
    </row>
    <row r="12157" spans="3:4" x14ac:dyDescent="0.25">
      <c r="C12157" s="34"/>
      <c r="D12157" s="10"/>
    </row>
    <row r="12158" spans="3:4" x14ac:dyDescent="0.25">
      <c r="C12158" s="34"/>
      <c r="D12158" s="10"/>
    </row>
    <row r="12159" spans="3:4" x14ac:dyDescent="0.25">
      <c r="C12159" s="34"/>
      <c r="D12159" s="10"/>
    </row>
    <row r="12160" spans="3:4" x14ac:dyDescent="0.25">
      <c r="C12160" s="34"/>
      <c r="D12160" s="10"/>
    </row>
    <row r="12161" spans="3:4" x14ac:dyDescent="0.25">
      <c r="C12161" s="34"/>
      <c r="D12161" s="10"/>
    </row>
    <row r="12162" spans="3:4" x14ac:dyDescent="0.25">
      <c r="C12162" s="34"/>
      <c r="D12162" s="10"/>
    </row>
    <row r="12163" spans="3:4" x14ac:dyDescent="0.25">
      <c r="C12163" s="34"/>
      <c r="D12163" s="10"/>
    </row>
    <row r="12164" spans="3:4" x14ac:dyDescent="0.25">
      <c r="C12164" s="34"/>
      <c r="D12164" s="10"/>
    </row>
    <row r="12165" spans="3:4" x14ac:dyDescent="0.25">
      <c r="C12165" s="34"/>
      <c r="D12165" s="10"/>
    </row>
    <row r="12166" spans="3:4" x14ac:dyDescent="0.25">
      <c r="C12166" s="34"/>
      <c r="D12166" s="10"/>
    </row>
    <row r="12167" spans="3:4" x14ac:dyDescent="0.25">
      <c r="C12167" s="34"/>
      <c r="D12167" s="10"/>
    </row>
    <row r="12168" spans="3:4" x14ac:dyDescent="0.25">
      <c r="C12168" s="34"/>
      <c r="D12168" s="10"/>
    </row>
    <row r="12169" spans="3:4" x14ac:dyDescent="0.25">
      <c r="C12169" s="34"/>
      <c r="D12169" s="10"/>
    </row>
    <row r="12170" spans="3:4" x14ac:dyDescent="0.25">
      <c r="C12170" s="34"/>
      <c r="D12170" s="10"/>
    </row>
    <row r="12171" spans="3:4" x14ac:dyDescent="0.25">
      <c r="C12171" s="34"/>
      <c r="D12171" s="10"/>
    </row>
    <row r="12172" spans="3:4" x14ac:dyDescent="0.25">
      <c r="C12172" s="34"/>
      <c r="D12172" s="10"/>
    </row>
    <row r="12173" spans="3:4" x14ac:dyDescent="0.25">
      <c r="C12173" s="34"/>
      <c r="D12173" s="10"/>
    </row>
    <row r="12174" spans="3:4" x14ac:dyDescent="0.25">
      <c r="C12174" s="34"/>
      <c r="D12174" s="10"/>
    </row>
    <row r="12175" spans="3:4" x14ac:dyDescent="0.25">
      <c r="C12175" s="34"/>
      <c r="D12175" s="10"/>
    </row>
    <row r="12176" spans="3:4" x14ac:dyDescent="0.25">
      <c r="C12176" s="34"/>
      <c r="D12176" s="10"/>
    </row>
    <row r="12177" spans="3:4" x14ac:dyDescent="0.25">
      <c r="C12177" s="34"/>
      <c r="D12177" s="10"/>
    </row>
    <row r="12178" spans="3:4" x14ac:dyDescent="0.25">
      <c r="C12178" s="34"/>
      <c r="D12178" s="10"/>
    </row>
    <row r="12179" spans="3:4" x14ac:dyDescent="0.25">
      <c r="C12179" s="34"/>
      <c r="D12179" s="10"/>
    </row>
    <row r="12180" spans="3:4" x14ac:dyDescent="0.25">
      <c r="C12180" s="34"/>
      <c r="D12180" s="10"/>
    </row>
    <row r="12181" spans="3:4" x14ac:dyDescent="0.25">
      <c r="C12181" s="34"/>
      <c r="D12181" s="10"/>
    </row>
    <row r="12182" spans="3:4" x14ac:dyDescent="0.25">
      <c r="C12182" s="34"/>
      <c r="D12182" s="10"/>
    </row>
    <row r="12183" spans="3:4" x14ac:dyDescent="0.25">
      <c r="C12183" s="34"/>
      <c r="D12183" s="10"/>
    </row>
    <row r="12184" spans="3:4" x14ac:dyDescent="0.25">
      <c r="C12184" s="34"/>
      <c r="D12184" s="10"/>
    </row>
    <row r="12185" spans="3:4" x14ac:dyDescent="0.25">
      <c r="C12185" s="34"/>
      <c r="D12185" s="10"/>
    </row>
    <row r="12186" spans="3:4" x14ac:dyDescent="0.25">
      <c r="C12186" s="34"/>
      <c r="D12186" s="10"/>
    </row>
    <row r="12187" spans="3:4" x14ac:dyDescent="0.25">
      <c r="C12187" s="34"/>
      <c r="D12187" s="10"/>
    </row>
    <row r="12188" spans="3:4" x14ac:dyDescent="0.25">
      <c r="C12188" s="34"/>
      <c r="D12188" s="10"/>
    </row>
    <row r="12189" spans="3:4" x14ac:dyDescent="0.25">
      <c r="C12189" s="34"/>
      <c r="D12189" s="10"/>
    </row>
    <row r="12190" spans="3:4" x14ac:dyDescent="0.25">
      <c r="C12190" s="34"/>
      <c r="D12190" s="10"/>
    </row>
    <row r="12191" spans="3:4" x14ac:dyDescent="0.25">
      <c r="C12191" s="34"/>
      <c r="D12191" s="10"/>
    </row>
    <row r="12192" spans="3:4" x14ac:dyDescent="0.25">
      <c r="C12192" s="34"/>
      <c r="D12192" s="10"/>
    </row>
    <row r="12193" spans="3:4" x14ac:dyDescent="0.25">
      <c r="C12193" s="34"/>
      <c r="D12193" s="10"/>
    </row>
    <row r="12194" spans="3:4" x14ac:dyDescent="0.25">
      <c r="C12194" s="34"/>
      <c r="D12194" s="10"/>
    </row>
    <row r="12195" spans="3:4" x14ac:dyDescent="0.25">
      <c r="C12195" s="34"/>
      <c r="D12195" s="10"/>
    </row>
    <row r="12196" spans="3:4" x14ac:dyDescent="0.25">
      <c r="C12196" s="34"/>
      <c r="D12196" s="10"/>
    </row>
    <row r="12197" spans="3:4" x14ac:dyDescent="0.25">
      <c r="C12197" s="34"/>
      <c r="D12197" s="10"/>
    </row>
    <row r="12198" spans="3:4" x14ac:dyDescent="0.25">
      <c r="C12198" s="34"/>
      <c r="D12198" s="10"/>
    </row>
    <row r="12199" spans="3:4" x14ac:dyDescent="0.25">
      <c r="C12199" s="34"/>
      <c r="D12199" s="10"/>
    </row>
    <row r="12200" spans="3:4" x14ac:dyDescent="0.25">
      <c r="C12200" s="34"/>
      <c r="D12200" s="10"/>
    </row>
    <row r="12201" spans="3:4" x14ac:dyDescent="0.25">
      <c r="C12201" s="34"/>
      <c r="D12201" s="10"/>
    </row>
    <row r="12202" spans="3:4" x14ac:dyDescent="0.25">
      <c r="C12202" s="34"/>
      <c r="D12202" s="10"/>
    </row>
    <row r="12203" spans="3:4" x14ac:dyDescent="0.25">
      <c r="C12203" s="34"/>
      <c r="D12203" s="10"/>
    </row>
    <row r="12204" spans="3:4" x14ac:dyDescent="0.25">
      <c r="C12204" s="34"/>
      <c r="D12204" s="10"/>
    </row>
    <row r="12205" spans="3:4" x14ac:dyDescent="0.25">
      <c r="C12205" s="34"/>
      <c r="D12205" s="10"/>
    </row>
    <row r="12206" spans="3:4" x14ac:dyDescent="0.25">
      <c r="C12206" s="34"/>
      <c r="D12206" s="10"/>
    </row>
    <row r="12207" spans="3:4" x14ac:dyDescent="0.25">
      <c r="C12207" s="34"/>
      <c r="D12207" s="10"/>
    </row>
    <row r="12208" spans="3:4" x14ac:dyDescent="0.25">
      <c r="C12208" s="34"/>
      <c r="D12208" s="10"/>
    </row>
    <row r="12209" spans="3:4" x14ac:dyDescent="0.25">
      <c r="C12209" s="34"/>
      <c r="D12209" s="10"/>
    </row>
    <row r="12210" spans="3:4" x14ac:dyDescent="0.25">
      <c r="C12210" s="34"/>
      <c r="D12210" s="10"/>
    </row>
    <row r="12211" spans="3:4" x14ac:dyDescent="0.25">
      <c r="C12211" s="34"/>
      <c r="D12211" s="10"/>
    </row>
    <row r="12212" spans="3:4" x14ac:dyDescent="0.25">
      <c r="C12212" s="34"/>
      <c r="D12212" s="10"/>
    </row>
    <row r="12213" spans="3:4" x14ac:dyDescent="0.25">
      <c r="C12213" s="34"/>
      <c r="D12213" s="10"/>
    </row>
    <row r="12214" spans="3:4" x14ac:dyDescent="0.25">
      <c r="C12214" s="34"/>
      <c r="D12214" s="10"/>
    </row>
    <row r="12215" spans="3:4" x14ac:dyDescent="0.25">
      <c r="C12215" s="34"/>
      <c r="D12215" s="10"/>
    </row>
    <row r="12216" spans="3:4" x14ac:dyDescent="0.25">
      <c r="C12216" s="34"/>
      <c r="D12216" s="10"/>
    </row>
    <row r="12217" spans="3:4" x14ac:dyDescent="0.25">
      <c r="C12217" s="34"/>
      <c r="D12217" s="10"/>
    </row>
    <row r="12218" spans="3:4" x14ac:dyDescent="0.25">
      <c r="C12218" s="34"/>
      <c r="D12218" s="10"/>
    </row>
    <row r="12219" spans="3:4" x14ac:dyDescent="0.25">
      <c r="C12219" s="34"/>
      <c r="D12219" s="10"/>
    </row>
    <row r="12220" spans="3:4" x14ac:dyDescent="0.25">
      <c r="C12220" s="34"/>
      <c r="D12220" s="10"/>
    </row>
    <row r="12221" spans="3:4" x14ac:dyDescent="0.25">
      <c r="C12221" s="34"/>
      <c r="D12221" s="10"/>
    </row>
    <row r="12222" spans="3:4" x14ac:dyDescent="0.25">
      <c r="C12222" s="34"/>
      <c r="D12222" s="10"/>
    </row>
    <row r="12223" spans="3:4" x14ac:dyDescent="0.25">
      <c r="C12223" s="34"/>
      <c r="D12223" s="10"/>
    </row>
    <row r="12224" spans="3:4" x14ac:dyDescent="0.25">
      <c r="C12224" s="34"/>
      <c r="D12224" s="10"/>
    </row>
    <row r="12225" spans="3:4" x14ac:dyDescent="0.25">
      <c r="C12225" s="34"/>
      <c r="D12225" s="10"/>
    </row>
    <row r="12226" spans="3:4" x14ac:dyDescent="0.25">
      <c r="C12226" s="34"/>
      <c r="D12226" s="10"/>
    </row>
    <row r="12227" spans="3:4" x14ac:dyDescent="0.25">
      <c r="C12227" s="34"/>
      <c r="D12227" s="10"/>
    </row>
    <row r="12228" spans="3:4" x14ac:dyDescent="0.25">
      <c r="C12228" s="34"/>
      <c r="D12228" s="10"/>
    </row>
    <row r="12229" spans="3:4" x14ac:dyDescent="0.25">
      <c r="C12229" s="34"/>
      <c r="D12229" s="10"/>
    </row>
    <row r="12230" spans="3:4" x14ac:dyDescent="0.25">
      <c r="C12230" s="34"/>
      <c r="D12230" s="10"/>
    </row>
    <row r="12231" spans="3:4" x14ac:dyDescent="0.25">
      <c r="C12231" s="34"/>
      <c r="D12231" s="10"/>
    </row>
    <row r="12232" spans="3:4" x14ac:dyDescent="0.25">
      <c r="C12232" s="34"/>
      <c r="D12232" s="10"/>
    </row>
    <row r="12233" spans="3:4" x14ac:dyDescent="0.25">
      <c r="C12233" s="34"/>
      <c r="D12233" s="10"/>
    </row>
    <row r="12234" spans="3:4" x14ac:dyDescent="0.25">
      <c r="C12234" s="34"/>
      <c r="D12234" s="10"/>
    </row>
    <row r="12235" spans="3:4" x14ac:dyDescent="0.25">
      <c r="C12235" s="34"/>
      <c r="D12235" s="10"/>
    </row>
    <row r="12236" spans="3:4" x14ac:dyDescent="0.25">
      <c r="C12236" s="34"/>
      <c r="D12236" s="10"/>
    </row>
    <row r="12237" spans="3:4" x14ac:dyDescent="0.25">
      <c r="C12237" s="34"/>
      <c r="D12237" s="10"/>
    </row>
    <row r="12238" spans="3:4" x14ac:dyDescent="0.25">
      <c r="C12238" s="34"/>
      <c r="D12238" s="10"/>
    </row>
    <row r="12239" spans="3:4" x14ac:dyDescent="0.25">
      <c r="C12239" s="34"/>
      <c r="D12239" s="10"/>
    </row>
    <row r="12240" spans="3:4" x14ac:dyDescent="0.25">
      <c r="C12240" s="34"/>
      <c r="D12240" s="10"/>
    </row>
    <row r="12241" spans="3:4" x14ac:dyDescent="0.25">
      <c r="C12241" s="34"/>
      <c r="D12241" s="10"/>
    </row>
    <row r="12242" spans="3:4" x14ac:dyDescent="0.25">
      <c r="C12242" s="34"/>
      <c r="D12242" s="10"/>
    </row>
    <row r="12243" spans="3:4" x14ac:dyDescent="0.25">
      <c r="C12243" s="34"/>
      <c r="D12243" s="10"/>
    </row>
    <row r="12244" spans="3:4" x14ac:dyDescent="0.25">
      <c r="C12244" s="34"/>
      <c r="D12244" s="10"/>
    </row>
    <row r="12245" spans="3:4" x14ac:dyDescent="0.25">
      <c r="C12245" s="34"/>
      <c r="D12245" s="10"/>
    </row>
    <row r="12246" spans="3:4" x14ac:dyDescent="0.25">
      <c r="C12246" s="34"/>
      <c r="D12246" s="10"/>
    </row>
    <row r="12247" spans="3:4" x14ac:dyDescent="0.25">
      <c r="C12247" s="34"/>
      <c r="D12247" s="10"/>
    </row>
    <row r="12248" spans="3:4" x14ac:dyDescent="0.25">
      <c r="C12248" s="34"/>
      <c r="D12248" s="10"/>
    </row>
    <row r="12249" spans="3:4" x14ac:dyDescent="0.25">
      <c r="C12249" s="34"/>
      <c r="D12249" s="10"/>
    </row>
    <row r="12250" spans="3:4" x14ac:dyDescent="0.25">
      <c r="C12250" s="34"/>
      <c r="D12250" s="10"/>
    </row>
    <row r="12251" spans="3:4" x14ac:dyDescent="0.25">
      <c r="C12251" s="34"/>
      <c r="D12251" s="10"/>
    </row>
    <row r="12252" spans="3:4" x14ac:dyDescent="0.25">
      <c r="C12252" s="34"/>
      <c r="D12252" s="10"/>
    </row>
    <row r="12253" spans="3:4" x14ac:dyDescent="0.25">
      <c r="C12253" s="34"/>
      <c r="D12253" s="10"/>
    </row>
    <row r="12254" spans="3:4" x14ac:dyDescent="0.25">
      <c r="C12254" s="34"/>
      <c r="D12254" s="10"/>
    </row>
    <row r="12255" spans="3:4" x14ac:dyDescent="0.25">
      <c r="C12255" s="34"/>
      <c r="D12255" s="10"/>
    </row>
    <row r="12256" spans="3:4" x14ac:dyDescent="0.25">
      <c r="C12256" s="34"/>
      <c r="D12256" s="10"/>
    </row>
    <row r="12257" spans="3:4" x14ac:dyDescent="0.25">
      <c r="C12257" s="34"/>
      <c r="D12257" s="10"/>
    </row>
    <row r="12258" spans="3:4" x14ac:dyDescent="0.25">
      <c r="C12258" s="34"/>
      <c r="D12258" s="10"/>
    </row>
    <row r="12259" spans="3:4" x14ac:dyDescent="0.25">
      <c r="C12259" s="34"/>
      <c r="D12259" s="10"/>
    </row>
    <row r="12260" spans="3:4" x14ac:dyDescent="0.25">
      <c r="C12260" s="34"/>
      <c r="D12260" s="10"/>
    </row>
    <row r="12261" spans="3:4" x14ac:dyDescent="0.25">
      <c r="C12261" s="34"/>
      <c r="D12261" s="10"/>
    </row>
    <row r="12262" spans="3:4" x14ac:dyDescent="0.25">
      <c r="C12262" s="34"/>
      <c r="D12262" s="10"/>
    </row>
    <row r="12263" spans="3:4" x14ac:dyDescent="0.25">
      <c r="C12263" s="34"/>
      <c r="D12263" s="10"/>
    </row>
    <row r="12264" spans="3:4" x14ac:dyDescent="0.25">
      <c r="C12264" s="34"/>
      <c r="D12264" s="10"/>
    </row>
    <row r="12265" spans="3:4" x14ac:dyDescent="0.25">
      <c r="C12265" s="34"/>
      <c r="D12265" s="10"/>
    </row>
    <row r="12266" spans="3:4" x14ac:dyDescent="0.25">
      <c r="C12266" s="34"/>
      <c r="D12266" s="10"/>
    </row>
    <row r="12267" spans="3:4" x14ac:dyDescent="0.25">
      <c r="C12267" s="34"/>
      <c r="D12267" s="10"/>
    </row>
    <row r="12268" spans="3:4" x14ac:dyDescent="0.25">
      <c r="C12268" s="34"/>
      <c r="D12268" s="10"/>
    </row>
    <row r="12269" spans="3:4" x14ac:dyDescent="0.25">
      <c r="C12269" s="34"/>
      <c r="D12269" s="10"/>
    </row>
    <row r="12270" spans="3:4" x14ac:dyDescent="0.25">
      <c r="C12270" s="34"/>
      <c r="D12270" s="10"/>
    </row>
    <row r="12271" spans="3:4" x14ac:dyDescent="0.25">
      <c r="C12271" s="34"/>
      <c r="D12271" s="10"/>
    </row>
    <row r="12272" spans="3:4" x14ac:dyDescent="0.25">
      <c r="C12272" s="34"/>
      <c r="D12272" s="10"/>
    </row>
    <row r="12273" spans="3:4" x14ac:dyDescent="0.25">
      <c r="C12273" s="34"/>
      <c r="D12273" s="10"/>
    </row>
    <row r="12274" spans="3:4" x14ac:dyDescent="0.25">
      <c r="C12274" s="34"/>
      <c r="D12274" s="10"/>
    </row>
    <row r="12275" spans="3:4" x14ac:dyDescent="0.25">
      <c r="C12275" s="34"/>
      <c r="D12275" s="10"/>
    </row>
    <row r="12276" spans="3:4" x14ac:dyDescent="0.25">
      <c r="C12276" s="34"/>
      <c r="D12276" s="10"/>
    </row>
    <row r="12277" spans="3:4" x14ac:dyDescent="0.25">
      <c r="C12277" s="34"/>
      <c r="D12277" s="10"/>
    </row>
    <row r="12278" spans="3:4" x14ac:dyDescent="0.25">
      <c r="C12278" s="34"/>
      <c r="D12278" s="10"/>
    </row>
    <row r="12279" spans="3:4" x14ac:dyDescent="0.25">
      <c r="C12279" s="34"/>
      <c r="D12279" s="10"/>
    </row>
    <row r="12280" spans="3:4" x14ac:dyDescent="0.25">
      <c r="C12280" s="34"/>
      <c r="D12280" s="10"/>
    </row>
    <row r="12281" spans="3:4" x14ac:dyDescent="0.25">
      <c r="C12281" s="34"/>
      <c r="D12281" s="10"/>
    </row>
    <row r="12282" spans="3:4" x14ac:dyDescent="0.25">
      <c r="C12282" s="34"/>
      <c r="D12282" s="10"/>
    </row>
    <row r="12283" spans="3:4" x14ac:dyDescent="0.25">
      <c r="C12283" s="34"/>
      <c r="D12283" s="10"/>
    </row>
    <row r="12284" spans="3:4" x14ac:dyDescent="0.25">
      <c r="C12284" s="34"/>
      <c r="D12284" s="10"/>
    </row>
    <row r="12285" spans="3:4" x14ac:dyDescent="0.25">
      <c r="C12285" s="34"/>
      <c r="D12285" s="10"/>
    </row>
    <row r="12286" spans="3:4" x14ac:dyDescent="0.25">
      <c r="C12286" s="34"/>
      <c r="D12286" s="10"/>
    </row>
    <row r="12287" spans="3:4" x14ac:dyDescent="0.25">
      <c r="C12287" s="34"/>
      <c r="D12287" s="10"/>
    </row>
    <row r="12288" spans="3:4" x14ac:dyDescent="0.25">
      <c r="C12288" s="34"/>
      <c r="D12288" s="10"/>
    </row>
    <row r="12289" spans="3:4" x14ac:dyDescent="0.25">
      <c r="C12289" s="34"/>
      <c r="D12289" s="10"/>
    </row>
    <row r="12290" spans="3:4" x14ac:dyDescent="0.25">
      <c r="C12290" s="34"/>
      <c r="D12290" s="10"/>
    </row>
    <row r="12291" spans="3:4" x14ac:dyDescent="0.25">
      <c r="C12291" s="34"/>
      <c r="D12291" s="10"/>
    </row>
    <row r="12292" spans="3:4" x14ac:dyDescent="0.25">
      <c r="C12292" s="34"/>
      <c r="D12292" s="10"/>
    </row>
    <row r="12293" spans="3:4" x14ac:dyDescent="0.25">
      <c r="C12293" s="34"/>
      <c r="D12293" s="10"/>
    </row>
    <row r="12294" spans="3:4" x14ac:dyDescent="0.25">
      <c r="C12294" s="34"/>
      <c r="D12294" s="10"/>
    </row>
    <row r="12295" spans="3:4" x14ac:dyDescent="0.25">
      <c r="C12295" s="34"/>
      <c r="D12295" s="10"/>
    </row>
    <row r="12296" spans="3:4" x14ac:dyDescent="0.25">
      <c r="C12296" s="34"/>
      <c r="D12296" s="10"/>
    </row>
    <row r="12297" spans="3:4" x14ac:dyDescent="0.25">
      <c r="C12297" s="34"/>
      <c r="D12297" s="10"/>
    </row>
    <row r="12298" spans="3:4" x14ac:dyDescent="0.25">
      <c r="C12298" s="34"/>
      <c r="D12298" s="10"/>
    </row>
    <row r="12299" spans="3:4" x14ac:dyDescent="0.25">
      <c r="C12299" s="34"/>
      <c r="D12299" s="10"/>
    </row>
    <row r="12300" spans="3:4" x14ac:dyDescent="0.25">
      <c r="C12300" s="34"/>
      <c r="D12300" s="10"/>
    </row>
    <row r="12301" spans="3:4" x14ac:dyDescent="0.25">
      <c r="C12301" s="34"/>
      <c r="D12301" s="10"/>
    </row>
    <row r="12302" spans="3:4" x14ac:dyDescent="0.25">
      <c r="C12302" s="34"/>
      <c r="D12302" s="10"/>
    </row>
    <row r="12303" spans="3:4" x14ac:dyDescent="0.25">
      <c r="C12303" s="34"/>
      <c r="D12303" s="10"/>
    </row>
    <row r="12304" spans="3:4" x14ac:dyDescent="0.25">
      <c r="C12304" s="34"/>
      <c r="D12304" s="10"/>
    </row>
    <row r="12305" spans="3:4" x14ac:dyDescent="0.25">
      <c r="C12305" s="34"/>
      <c r="D12305" s="10"/>
    </row>
    <row r="12306" spans="3:4" x14ac:dyDescent="0.25">
      <c r="C12306" s="34"/>
      <c r="D12306" s="10"/>
    </row>
    <row r="12307" spans="3:4" x14ac:dyDescent="0.25">
      <c r="C12307" s="34"/>
      <c r="D12307" s="10"/>
    </row>
    <row r="12308" spans="3:4" x14ac:dyDescent="0.25">
      <c r="C12308" s="34"/>
      <c r="D12308" s="10"/>
    </row>
    <row r="12309" spans="3:4" x14ac:dyDescent="0.25">
      <c r="C12309" s="34"/>
      <c r="D12309" s="10"/>
    </row>
    <row r="12310" spans="3:4" x14ac:dyDescent="0.25">
      <c r="C12310" s="34"/>
      <c r="D12310" s="10"/>
    </row>
    <row r="12311" spans="3:4" x14ac:dyDescent="0.25">
      <c r="C12311" s="34"/>
      <c r="D12311" s="10"/>
    </row>
    <row r="12312" spans="3:4" x14ac:dyDescent="0.25">
      <c r="C12312" s="34"/>
      <c r="D12312" s="10"/>
    </row>
    <row r="12313" spans="3:4" x14ac:dyDescent="0.25">
      <c r="C12313" s="34"/>
      <c r="D12313" s="10"/>
    </row>
    <row r="12314" spans="3:4" x14ac:dyDescent="0.25">
      <c r="C12314" s="34"/>
      <c r="D12314" s="10"/>
    </row>
    <row r="12315" spans="3:4" x14ac:dyDescent="0.25">
      <c r="C12315" s="34"/>
      <c r="D12315" s="10"/>
    </row>
    <row r="12316" spans="3:4" x14ac:dyDescent="0.25">
      <c r="C12316" s="34"/>
      <c r="D12316" s="10"/>
    </row>
    <row r="12317" spans="3:4" x14ac:dyDescent="0.25">
      <c r="C12317" s="34"/>
      <c r="D12317" s="10"/>
    </row>
    <row r="12318" spans="3:4" x14ac:dyDescent="0.25">
      <c r="C12318" s="34"/>
      <c r="D12318" s="10"/>
    </row>
    <row r="12319" spans="3:4" x14ac:dyDescent="0.25">
      <c r="C12319" s="34"/>
      <c r="D12319" s="10"/>
    </row>
    <row r="12320" spans="3:4" x14ac:dyDescent="0.25">
      <c r="C12320" s="34"/>
      <c r="D12320" s="10"/>
    </row>
    <row r="12321" spans="3:4" x14ac:dyDescent="0.25">
      <c r="C12321" s="34"/>
      <c r="D12321" s="10"/>
    </row>
    <row r="12322" spans="3:4" x14ac:dyDescent="0.25">
      <c r="C12322" s="34"/>
      <c r="D12322" s="10"/>
    </row>
    <row r="12323" spans="3:4" x14ac:dyDescent="0.25">
      <c r="C12323" s="34"/>
      <c r="D12323" s="10"/>
    </row>
    <row r="12324" spans="3:4" x14ac:dyDescent="0.25">
      <c r="C12324" s="34"/>
      <c r="D12324" s="10"/>
    </row>
    <row r="12325" spans="3:4" x14ac:dyDescent="0.25">
      <c r="C12325" s="34"/>
      <c r="D12325" s="10"/>
    </row>
    <row r="12326" spans="3:4" x14ac:dyDescent="0.25">
      <c r="C12326" s="34"/>
      <c r="D12326" s="10"/>
    </row>
    <row r="12327" spans="3:4" x14ac:dyDescent="0.25">
      <c r="C12327" s="34"/>
      <c r="D12327" s="10"/>
    </row>
    <row r="12328" spans="3:4" x14ac:dyDescent="0.25">
      <c r="C12328" s="34"/>
      <c r="D12328" s="10"/>
    </row>
    <row r="12329" spans="3:4" x14ac:dyDescent="0.25">
      <c r="C12329" s="34"/>
      <c r="D12329" s="10"/>
    </row>
    <row r="12330" spans="3:4" x14ac:dyDescent="0.25">
      <c r="C12330" s="34"/>
      <c r="D12330" s="10"/>
    </row>
    <row r="12331" spans="3:4" x14ac:dyDescent="0.25">
      <c r="C12331" s="34"/>
      <c r="D12331" s="10"/>
    </row>
    <row r="12332" spans="3:4" x14ac:dyDescent="0.25">
      <c r="C12332" s="34"/>
      <c r="D12332" s="10"/>
    </row>
    <row r="12333" spans="3:4" x14ac:dyDescent="0.25">
      <c r="C12333" s="34"/>
      <c r="D12333" s="10"/>
    </row>
    <row r="12334" spans="3:4" x14ac:dyDescent="0.25">
      <c r="C12334" s="34"/>
      <c r="D12334" s="10"/>
    </row>
    <row r="12335" spans="3:4" x14ac:dyDescent="0.25">
      <c r="C12335" s="34"/>
      <c r="D12335" s="10"/>
    </row>
    <row r="12336" spans="3:4" x14ac:dyDescent="0.25">
      <c r="C12336" s="34"/>
      <c r="D12336" s="10"/>
    </row>
    <row r="12337" spans="3:4" x14ac:dyDescent="0.25">
      <c r="C12337" s="34"/>
      <c r="D12337" s="10"/>
    </row>
    <row r="12338" spans="3:4" x14ac:dyDescent="0.25">
      <c r="C12338" s="34"/>
      <c r="D12338" s="10"/>
    </row>
    <row r="12339" spans="3:4" x14ac:dyDescent="0.25">
      <c r="C12339" s="34"/>
      <c r="D12339" s="10"/>
    </row>
    <row r="12340" spans="3:4" x14ac:dyDescent="0.25">
      <c r="C12340" s="34"/>
      <c r="D12340" s="10"/>
    </row>
    <row r="12341" spans="3:4" x14ac:dyDescent="0.25">
      <c r="C12341" s="34"/>
      <c r="D12341" s="10"/>
    </row>
    <row r="12342" spans="3:4" x14ac:dyDescent="0.25">
      <c r="C12342" s="34"/>
      <c r="D12342" s="10"/>
    </row>
    <row r="12343" spans="3:4" x14ac:dyDescent="0.25">
      <c r="C12343" s="34"/>
      <c r="D12343" s="10"/>
    </row>
    <row r="12344" spans="3:4" x14ac:dyDescent="0.25">
      <c r="C12344" s="34"/>
      <c r="D12344" s="10"/>
    </row>
    <row r="12345" spans="3:4" x14ac:dyDescent="0.25">
      <c r="C12345" s="34"/>
      <c r="D12345" s="10"/>
    </row>
    <row r="12346" spans="3:4" x14ac:dyDescent="0.25">
      <c r="C12346" s="34"/>
      <c r="D12346" s="10"/>
    </row>
    <row r="12347" spans="3:4" x14ac:dyDescent="0.25">
      <c r="C12347" s="34"/>
      <c r="D12347" s="10"/>
    </row>
    <row r="12348" spans="3:4" x14ac:dyDescent="0.25">
      <c r="C12348" s="34"/>
      <c r="D12348" s="10"/>
    </row>
    <row r="12349" spans="3:4" x14ac:dyDescent="0.25">
      <c r="C12349" s="34"/>
      <c r="D12349" s="10"/>
    </row>
    <row r="12350" spans="3:4" x14ac:dyDescent="0.25">
      <c r="C12350" s="34"/>
      <c r="D12350" s="10"/>
    </row>
    <row r="12351" spans="3:4" x14ac:dyDescent="0.25">
      <c r="C12351" s="34"/>
      <c r="D12351" s="10"/>
    </row>
    <row r="12352" spans="3:4" x14ac:dyDescent="0.25">
      <c r="C12352" s="34"/>
      <c r="D12352" s="10"/>
    </row>
    <row r="12353" spans="3:4" x14ac:dyDescent="0.25">
      <c r="C12353" s="34"/>
      <c r="D12353" s="10"/>
    </row>
    <row r="12354" spans="3:4" x14ac:dyDescent="0.25">
      <c r="C12354" s="34"/>
      <c r="D12354" s="10"/>
    </row>
    <row r="12355" spans="3:4" x14ac:dyDescent="0.25">
      <c r="C12355" s="34"/>
      <c r="D12355" s="10"/>
    </row>
    <row r="12356" spans="3:4" x14ac:dyDescent="0.25">
      <c r="C12356" s="34"/>
      <c r="D12356" s="10"/>
    </row>
    <row r="12357" spans="3:4" x14ac:dyDescent="0.25">
      <c r="C12357" s="34"/>
      <c r="D12357" s="10"/>
    </row>
    <row r="12358" spans="3:4" x14ac:dyDescent="0.25">
      <c r="C12358" s="34"/>
      <c r="D12358" s="10"/>
    </row>
    <row r="12359" spans="3:4" x14ac:dyDescent="0.25">
      <c r="C12359" s="34"/>
      <c r="D12359" s="10"/>
    </row>
    <row r="12360" spans="3:4" x14ac:dyDescent="0.25">
      <c r="C12360" s="34"/>
      <c r="D12360" s="10"/>
    </row>
    <row r="12361" spans="3:4" x14ac:dyDescent="0.25">
      <c r="C12361" s="34"/>
      <c r="D12361" s="10"/>
    </row>
    <row r="12362" spans="3:4" x14ac:dyDescent="0.25">
      <c r="C12362" s="34"/>
      <c r="D12362" s="10"/>
    </row>
    <row r="12363" spans="3:4" x14ac:dyDescent="0.25">
      <c r="C12363" s="34"/>
      <c r="D12363" s="10"/>
    </row>
    <row r="12364" spans="3:4" x14ac:dyDescent="0.25">
      <c r="C12364" s="34"/>
      <c r="D12364" s="10"/>
    </row>
    <row r="12365" spans="3:4" x14ac:dyDescent="0.25">
      <c r="C12365" s="34"/>
      <c r="D12365" s="10"/>
    </row>
    <row r="12366" spans="3:4" x14ac:dyDescent="0.25">
      <c r="C12366" s="34"/>
      <c r="D12366" s="10"/>
    </row>
    <row r="12367" spans="3:4" x14ac:dyDescent="0.25">
      <c r="C12367" s="34"/>
      <c r="D12367" s="10"/>
    </row>
    <row r="12368" spans="3:4" x14ac:dyDescent="0.25">
      <c r="C12368" s="34"/>
      <c r="D12368" s="10"/>
    </row>
    <row r="12369" spans="3:4" x14ac:dyDescent="0.25">
      <c r="C12369" s="34"/>
      <c r="D12369" s="10"/>
    </row>
    <row r="12370" spans="3:4" x14ac:dyDescent="0.25">
      <c r="C12370" s="34"/>
      <c r="D12370" s="10"/>
    </row>
    <row r="12371" spans="3:4" x14ac:dyDescent="0.25">
      <c r="C12371" s="34"/>
      <c r="D12371" s="10"/>
    </row>
    <row r="12372" spans="3:4" x14ac:dyDescent="0.25">
      <c r="C12372" s="34"/>
      <c r="D12372" s="10"/>
    </row>
    <row r="12373" spans="3:4" x14ac:dyDescent="0.25">
      <c r="C12373" s="34"/>
      <c r="D12373" s="10"/>
    </row>
    <row r="12374" spans="3:4" x14ac:dyDescent="0.25">
      <c r="C12374" s="34"/>
      <c r="D12374" s="10"/>
    </row>
    <row r="12375" spans="3:4" x14ac:dyDescent="0.25">
      <c r="C12375" s="34"/>
      <c r="D12375" s="10"/>
    </row>
    <row r="12376" spans="3:4" x14ac:dyDescent="0.25">
      <c r="C12376" s="34"/>
      <c r="D12376" s="10"/>
    </row>
    <row r="12377" spans="3:4" x14ac:dyDescent="0.25">
      <c r="C12377" s="34"/>
      <c r="D12377" s="10"/>
    </row>
    <row r="12378" spans="3:4" x14ac:dyDescent="0.25">
      <c r="C12378" s="34"/>
      <c r="D12378" s="10"/>
    </row>
    <row r="12379" spans="3:4" x14ac:dyDescent="0.25">
      <c r="C12379" s="34"/>
      <c r="D12379" s="10"/>
    </row>
    <row r="12380" spans="3:4" x14ac:dyDescent="0.25">
      <c r="C12380" s="34"/>
      <c r="D12380" s="10"/>
    </row>
    <row r="12381" spans="3:4" x14ac:dyDescent="0.25">
      <c r="C12381" s="34"/>
      <c r="D12381" s="10"/>
    </row>
    <row r="12382" spans="3:4" x14ac:dyDescent="0.25">
      <c r="C12382" s="34"/>
      <c r="D12382" s="10"/>
    </row>
    <row r="12383" spans="3:4" x14ac:dyDescent="0.25">
      <c r="C12383" s="34"/>
      <c r="D12383" s="10"/>
    </row>
    <row r="12384" spans="3:4" x14ac:dyDescent="0.25">
      <c r="C12384" s="34"/>
      <c r="D12384" s="10"/>
    </row>
    <row r="12385" spans="3:4" x14ac:dyDescent="0.25">
      <c r="C12385" s="34"/>
      <c r="D12385" s="10"/>
    </row>
    <row r="12386" spans="3:4" x14ac:dyDescent="0.25">
      <c r="C12386" s="34"/>
      <c r="D12386" s="10"/>
    </row>
    <row r="12387" spans="3:4" x14ac:dyDescent="0.25">
      <c r="C12387" s="34"/>
      <c r="D12387" s="10"/>
    </row>
    <row r="12388" spans="3:4" x14ac:dyDescent="0.25">
      <c r="C12388" s="34"/>
      <c r="D12388" s="10"/>
    </row>
    <row r="12389" spans="3:4" x14ac:dyDescent="0.25">
      <c r="C12389" s="34"/>
      <c r="D12389" s="10"/>
    </row>
    <row r="12390" spans="3:4" x14ac:dyDescent="0.25">
      <c r="C12390" s="34"/>
      <c r="D12390" s="10"/>
    </row>
    <row r="12391" spans="3:4" x14ac:dyDescent="0.25">
      <c r="C12391" s="34"/>
      <c r="D12391" s="10"/>
    </row>
    <row r="12392" spans="3:4" x14ac:dyDescent="0.25">
      <c r="C12392" s="34"/>
      <c r="D12392" s="10"/>
    </row>
    <row r="12393" spans="3:4" x14ac:dyDescent="0.25">
      <c r="C12393" s="34"/>
      <c r="D12393" s="10"/>
    </row>
    <row r="12394" spans="3:4" x14ac:dyDescent="0.25">
      <c r="C12394" s="34"/>
      <c r="D12394" s="10"/>
    </row>
    <row r="12395" spans="3:4" x14ac:dyDescent="0.25">
      <c r="C12395" s="34"/>
      <c r="D12395" s="10"/>
    </row>
    <row r="12396" spans="3:4" x14ac:dyDescent="0.25">
      <c r="C12396" s="34"/>
      <c r="D12396" s="10"/>
    </row>
    <row r="12397" spans="3:4" x14ac:dyDescent="0.25">
      <c r="C12397" s="34"/>
      <c r="D12397" s="10"/>
    </row>
    <row r="12398" spans="3:4" x14ac:dyDescent="0.25">
      <c r="C12398" s="34"/>
      <c r="D12398" s="10"/>
    </row>
    <row r="12399" spans="3:4" x14ac:dyDescent="0.25">
      <c r="C12399" s="34"/>
      <c r="D12399" s="10"/>
    </row>
    <row r="12400" spans="3:4" x14ac:dyDescent="0.25">
      <c r="C12400" s="34"/>
      <c r="D12400" s="10"/>
    </row>
    <row r="12401" spans="3:4" x14ac:dyDescent="0.25">
      <c r="C12401" s="34"/>
      <c r="D12401" s="10"/>
    </row>
    <row r="12402" spans="3:4" x14ac:dyDescent="0.25">
      <c r="C12402" s="34"/>
      <c r="D12402" s="10"/>
    </row>
    <row r="12403" spans="3:4" x14ac:dyDescent="0.25">
      <c r="C12403" s="34"/>
      <c r="D12403" s="10"/>
    </row>
    <row r="12404" spans="3:4" x14ac:dyDescent="0.25">
      <c r="C12404" s="34"/>
      <c r="D12404" s="10"/>
    </row>
    <row r="12405" spans="3:4" x14ac:dyDescent="0.25">
      <c r="C12405" s="34"/>
      <c r="D12405" s="10"/>
    </row>
    <row r="12406" spans="3:4" x14ac:dyDescent="0.25">
      <c r="C12406" s="34"/>
      <c r="D12406" s="10"/>
    </row>
    <row r="12407" spans="3:4" x14ac:dyDescent="0.25">
      <c r="C12407" s="34"/>
      <c r="D12407" s="10"/>
    </row>
    <row r="12408" spans="3:4" x14ac:dyDescent="0.25">
      <c r="C12408" s="34"/>
      <c r="D12408" s="10"/>
    </row>
    <row r="12409" spans="3:4" x14ac:dyDescent="0.25">
      <c r="C12409" s="34"/>
      <c r="D12409" s="10"/>
    </row>
    <row r="12410" spans="3:4" x14ac:dyDescent="0.25">
      <c r="C12410" s="34"/>
      <c r="D12410" s="10"/>
    </row>
    <row r="12411" spans="3:4" x14ac:dyDescent="0.25">
      <c r="C12411" s="34"/>
      <c r="D12411" s="10"/>
    </row>
    <row r="12412" spans="3:4" x14ac:dyDescent="0.25">
      <c r="C12412" s="34"/>
      <c r="D12412" s="10"/>
    </row>
    <row r="12413" spans="3:4" x14ac:dyDescent="0.25">
      <c r="C12413" s="34"/>
      <c r="D12413" s="10"/>
    </row>
    <row r="12414" spans="3:4" x14ac:dyDescent="0.25">
      <c r="C12414" s="34"/>
      <c r="D12414" s="10"/>
    </row>
    <row r="12415" spans="3:4" x14ac:dyDescent="0.25">
      <c r="C12415" s="34"/>
      <c r="D12415" s="10"/>
    </row>
    <row r="12416" spans="3:4" x14ac:dyDescent="0.25">
      <c r="C12416" s="34"/>
      <c r="D12416" s="10"/>
    </row>
    <row r="12417" spans="3:4" x14ac:dyDescent="0.25">
      <c r="C12417" s="34"/>
      <c r="D12417" s="10"/>
    </row>
    <row r="12418" spans="3:4" x14ac:dyDescent="0.25">
      <c r="C12418" s="34"/>
      <c r="D12418" s="10"/>
    </row>
    <row r="12419" spans="3:4" x14ac:dyDescent="0.25">
      <c r="C12419" s="34"/>
      <c r="D12419" s="10"/>
    </row>
    <row r="12420" spans="3:4" x14ac:dyDescent="0.25">
      <c r="C12420" s="34"/>
      <c r="D12420" s="10"/>
    </row>
    <row r="12421" spans="3:4" x14ac:dyDescent="0.25">
      <c r="C12421" s="34"/>
      <c r="D12421" s="10"/>
    </row>
    <row r="12422" spans="3:4" x14ac:dyDescent="0.25">
      <c r="C12422" s="34"/>
      <c r="D12422" s="10"/>
    </row>
    <row r="12423" spans="3:4" x14ac:dyDescent="0.25">
      <c r="C12423" s="34"/>
      <c r="D12423" s="10"/>
    </row>
    <row r="12424" spans="3:4" x14ac:dyDescent="0.25">
      <c r="C12424" s="34"/>
      <c r="D12424" s="10"/>
    </row>
    <row r="12425" spans="3:4" x14ac:dyDescent="0.25">
      <c r="C12425" s="34"/>
      <c r="D12425" s="10"/>
    </row>
    <row r="12426" spans="3:4" x14ac:dyDescent="0.25">
      <c r="C12426" s="34"/>
      <c r="D12426" s="10"/>
    </row>
    <row r="12427" spans="3:4" x14ac:dyDescent="0.25">
      <c r="C12427" s="34"/>
      <c r="D12427" s="10"/>
    </row>
    <row r="12428" spans="3:4" x14ac:dyDescent="0.25">
      <c r="C12428" s="34"/>
      <c r="D12428" s="10"/>
    </row>
    <row r="12429" spans="3:4" x14ac:dyDescent="0.25">
      <c r="C12429" s="34"/>
      <c r="D12429" s="10"/>
    </row>
    <row r="12430" spans="3:4" x14ac:dyDescent="0.25">
      <c r="C12430" s="34"/>
      <c r="D12430" s="10"/>
    </row>
    <row r="12431" spans="3:4" x14ac:dyDescent="0.25">
      <c r="C12431" s="34"/>
      <c r="D12431" s="10"/>
    </row>
    <row r="12432" spans="3:4" x14ac:dyDescent="0.25">
      <c r="C12432" s="34"/>
      <c r="D12432" s="10"/>
    </row>
    <row r="12433" spans="3:4" x14ac:dyDescent="0.25">
      <c r="C12433" s="34"/>
      <c r="D12433" s="10"/>
    </row>
    <row r="12434" spans="3:4" x14ac:dyDescent="0.25">
      <c r="C12434" s="34"/>
      <c r="D12434" s="10"/>
    </row>
    <row r="12435" spans="3:4" x14ac:dyDescent="0.25">
      <c r="C12435" s="34"/>
      <c r="D12435" s="10"/>
    </row>
    <row r="12436" spans="3:4" x14ac:dyDescent="0.25">
      <c r="C12436" s="34"/>
      <c r="D12436" s="10"/>
    </row>
    <row r="12437" spans="3:4" x14ac:dyDescent="0.25">
      <c r="C12437" s="34"/>
      <c r="D12437" s="10"/>
    </row>
    <row r="12438" spans="3:4" x14ac:dyDescent="0.25">
      <c r="C12438" s="34"/>
      <c r="D12438" s="10"/>
    </row>
    <row r="12439" spans="3:4" x14ac:dyDescent="0.25">
      <c r="C12439" s="34"/>
      <c r="D12439" s="10"/>
    </row>
    <row r="12440" spans="3:4" x14ac:dyDescent="0.25">
      <c r="C12440" s="34"/>
      <c r="D12440" s="10"/>
    </row>
    <row r="12441" spans="3:4" x14ac:dyDescent="0.25">
      <c r="C12441" s="34"/>
      <c r="D12441" s="10"/>
    </row>
    <row r="12442" spans="3:4" x14ac:dyDescent="0.25">
      <c r="C12442" s="34"/>
      <c r="D12442" s="10"/>
    </row>
    <row r="12443" spans="3:4" x14ac:dyDescent="0.25">
      <c r="C12443" s="34"/>
      <c r="D12443" s="10"/>
    </row>
    <row r="12444" spans="3:4" x14ac:dyDescent="0.25">
      <c r="C12444" s="34"/>
      <c r="D12444" s="10"/>
    </row>
    <row r="12445" spans="3:4" x14ac:dyDescent="0.25">
      <c r="C12445" s="34"/>
      <c r="D12445" s="10"/>
    </row>
    <row r="12446" spans="3:4" x14ac:dyDescent="0.25">
      <c r="C12446" s="34"/>
      <c r="D12446" s="10"/>
    </row>
    <row r="12447" spans="3:4" x14ac:dyDescent="0.25">
      <c r="C12447" s="34"/>
      <c r="D12447" s="10"/>
    </row>
    <row r="12448" spans="3:4" x14ac:dyDescent="0.25">
      <c r="C12448" s="34"/>
      <c r="D12448" s="10"/>
    </row>
    <row r="12449" spans="3:4" x14ac:dyDescent="0.25">
      <c r="C12449" s="34"/>
      <c r="D12449" s="10"/>
    </row>
    <row r="12450" spans="3:4" x14ac:dyDescent="0.25">
      <c r="C12450" s="34"/>
      <c r="D12450" s="10"/>
    </row>
    <row r="12451" spans="3:4" x14ac:dyDescent="0.25">
      <c r="C12451" s="34"/>
      <c r="D12451" s="10"/>
    </row>
    <row r="12452" spans="3:4" x14ac:dyDescent="0.25">
      <c r="C12452" s="34"/>
      <c r="D12452" s="10"/>
    </row>
    <row r="12453" spans="3:4" x14ac:dyDescent="0.25">
      <c r="C12453" s="34"/>
      <c r="D12453" s="10"/>
    </row>
    <row r="12454" spans="3:4" x14ac:dyDescent="0.25">
      <c r="C12454" s="34"/>
      <c r="D12454" s="10"/>
    </row>
    <row r="12455" spans="3:4" x14ac:dyDescent="0.25">
      <c r="C12455" s="34"/>
      <c r="D12455" s="10"/>
    </row>
    <row r="12456" spans="3:4" x14ac:dyDescent="0.25">
      <c r="C12456" s="34"/>
      <c r="D12456" s="10"/>
    </row>
    <row r="12457" spans="3:4" x14ac:dyDescent="0.25">
      <c r="C12457" s="34"/>
      <c r="D12457" s="10"/>
    </row>
    <row r="12458" spans="3:4" x14ac:dyDescent="0.25">
      <c r="C12458" s="34"/>
      <c r="D12458" s="10"/>
    </row>
    <row r="12459" spans="3:4" x14ac:dyDescent="0.25">
      <c r="C12459" s="34"/>
      <c r="D12459" s="10"/>
    </row>
    <row r="12460" spans="3:4" x14ac:dyDescent="0.25">
      <c r="C12460" s="34"/>
      <c r="D12460" s="10"/>
    </row>
    <row r="12461" spans="3:4" x14ac:dyDescent="0.25">
      <c r="C12461" s="34"/>
      <c r="D12461" s="10"/>
    </row>
    <row r="12462" spans="3:4" x14ac:dyDescent="0.25">
      <c r="C12462" s="34"/>
      <c r="D12462" s="10"/>
    </row>
    <row r="12463" spans="3:4" x14ac:dyDescent="0.25">
      <c r="C12463" s="34"/>
      <c r="D12463" s="10"/>
    </row>
    <row r="12464" spans="3:4" x14ac:dyDescent="0.25">
      <c r="C12464" s="34"/>
      <c r="D12464" s="10"/>
    </row>
    <row r="12465" spans="3:4" x14ac:dyDescent="0.25">
      <c r="C12465" s="34"/>
      <c r="D12465" s="10"/>
    </row>
    <row r="12466" spans="3:4" x14ac:dyDescent="0.25">
      <c r="C12466" s="34"/>
      <c r="D12466" s="10"/>
    </row>
    <row r="12467" spans="3:4" x14ac:dyDescent="0.25">
      <c r="C12467" s="34"/>
      <c r="D12467" s="10"/>
    </row>
    <row r="12468" spans="3:4" x14ac:dyDescent="0.25">
      <c r="C12468" s="34"/>
      <c r="D12468" s="10"/>
    </row>
    <row r="12469" spans="3:4" x14ac:dyDescent="0.25">
      <c r="C12469" s="34"/>
      <c r="D12469" s="10"/>
    </row>
    <row r="12470" spans="3:4" x14ac:dyDescent="0.25">
      <c r="C12470" s="34"/>
      <c r="D12470" s="10"/>
    </row>
    <row r="12471" spans="3:4" x14ac:dyDescent="0.25">
      <c r="C12471" s="34"/>
      <c r="D12471" s="10"/>
    </row>
    <row r="12472" spans="3:4" x14ac:dyDescent="0.25">
      <c r="C12472" s="34"/>
      <c r="D12472" s="10"/>
    </row>
    <row r="12473" spans="3:4" x14ac:dyDescent="0.25">
      <c r="C12473" s="34"/>
      <c r="D12473" s="10"/>
    </row>
    <row r="12474" spans="3:4" x14ac:dyDescent="0.25">
      <c r="C12474" s="34"/>
      <c r="D12474" s="10"/>
    </row>
    <row r="12475" spans="3:4" x14ac:dyDescent="0.25">
      <c r="C12475" s="34"/>
      <c r="D12475" s="10"/>
    </row>
    <row r="12476" spans="3:4" x14ac:dyDescent="0.25">
      <c r="C12476" s="34"/>
      <c r="D12476" s="10"/>
    </row>
    <row r="12477" spans="3:4" x14ac:dyDescent="0.25">
      <c r="C12477" s="34"/>
      <c r="D12477" s="10"/>
    </row>
    <row r="12478" spans="3:4" x14ac:dyDescent="0.25">
      <c r="C12478" s="34"/>
      <c r="D12478" s="10"/>
    </row>
    <row r="12479" spans="3:4" x14ac:dyDescent="0.25">
      <c r="C12479" s="34"/>
      <c r="D12479" s="10"/>
    </row>
    <row r="12480" spans="3:4" x14ac:dyDescent="0.25">
      <c r="C12480" s="34"/>
      <c r="D12480" s="10"/>
    </row>
    <row r="12481" spans="3:4" x14ac:dyDescent="0.25">
      <c r="C12481" s="34"/>
      <c r="D12481" s="10"/>
    </row>
    <row r="12482" spans="3:4" x14ac:dyDescent="0.25">
      <c r="C12482" s="34"/>
      <c r="D12482" s="10"/>
    </row>
    <row r="12483" spans="3:4" x14ac:dyDescent="0.25">
      <c r="C12483" s="34"/>
      <c r="D12483" s="10"/>
    </row>
    <row r="12484" spans="3:4" x14ac:dyDescent="0.25">
      <c r="C12484" s="34"/>
      <c r="D12484" s="10"/>
    </row>
    <row r="12485" spans="3:4" x14ac:dyDescent="0.25">
      <c r="C12485" s="34"/>
      <c r="D12485" s="10"/>
    </row>
    <row r="12486" spans="3:4" x14ac:dyDescent="0.25">
      <c r="C12486" s="34"/>
      <c r="D12486" s="10"/>
    </row>
    <row r="12487" spans="3:4" x14ac:dyDescent="0.25">
      <c r="C12487" s="34"/>
      <c r="D12487" s="10"/>
    </row>
    <row r="12488" spans="3:4" x14ac:dyDescent="0.25">
      <c r="C12488" s="34"/>
      <c r="D12488" s="10"/>
    </row>
    <row r="12489" spans="3:4" x14ac:dyDescent="0.25">
      <c r="C12489" s="34"/>
      <c r="D12489" s="10"/>
    </row>
    <row r="12490" spans="3:4" x14ac:dyDescent="0.25">
      <c r="C12490" s="34"/>
      <c r="D12490" s="10"/>
    </row>
    <row r="12491" spans="3:4" x14ac:dyDescent="0.25">
      <c r="C12491" s="34"/>
      <c r="D12491" s="10"/>
    </row>
    <row r="12492" spans="3:4" x14ac:dyDescent="0.25">
      <c r="C12492" s="34"/>
      <c r="D12492" s="10"/>
    </row>
    <row r="12493" spans="3:4" x14ac:dyDescent="0.25">
      <c r="C12493" s="34"/>
      <c r="D12493" s="10"/>
    </row>
    <row r="12494" spans="3:4" x14ac:dyDescent="0.25">
      <c r="C12494" s="34"/>
      <c r="D12494" s="10"/>
    </row>
    <row r="12495" spans="3:4" x14ac:dyDescent="0.25">
      <c r="C12495" s="34"/>
      <c r="D12495" s="10"/>
    </row>
    <row r="12496" spans="3:4" x14ac:dyDescent="0.25">
      <c r="C12496" s="34"/>
      <c r="D12496" s="10"/>
    </row>
    <row r="12497" spans="3:4" x14ac:dyDescent="0.25">
      <c r="C12497" s="34"/>
      <c r="D12497" s="10"/>
    </row>
    <row r="12498" spans="3:4" x14ac:dyDescent="0.25">
      <c r="C12498" s="34"/>
      <c r="D12498" s="10"/>
    </row>
    <row r="12499" spans="3:4" x14ac:dyDescent="0.25">
      <c r="C12499" s="34"/>
      <c r="D12499" s="10"/>
    </row>
    <row r="12500" spans="3:4" x14ac:dyDescent="0.25">
      <c r="C12500" s="34"/>
      <c r="D12500" s="10"/>
    </row>
    <row r="12501" spans="3:4" x14ac:dyDescent="0.25">
      <c r="C12501" s="34"/>
      <c r="D12501" s="10"/>
    </row>
    <row r="12502" spans="3:4" x14ac:dyDescent="0.25">
      <c r="C12502" s="34"/>
      <c r="D12502" s="10"/>
    </row>
    <row r="12503" spans="3:4" x14ac:dyDescent="0.25">
      <c r="C12503" s="34"/>
      <c r="D12503" s="10"/>
    </row>
    <row r="12504" spans="3:4" x14ac:dyDescent="0.25">
      <c r="C12504" s="34"/>
      <c r="D12504" s="10"/>
    </row>
    <row r="12505" spans="3:4" x14ac:dyDescent="0.25">
      <c r="C12505" s="34"/>
      <c r="D12505" s="10"/>
    </row>
    <row r="12506" spans="3:4" x14ac:dyDescent="0.25">
      <c r="C12506" s="34"/>
      <c r="D12506" s="10"/>
    </row>
    <row r="12507" spans="3:4" x14ac:dyDescent="0.25">
      <c r="C12507" s="34"/>
      <c r="D12507" s="10"/>
    </row>
    <row r="12508" spans="3:4" x14ac:dyDescent="0.25">
      <c r="C12508" s="34"/>
      <c r="D12508" s="10"/>
    </row>
    <row r="12509" spans="3:4" x14ac:dyDescent="0.25">
      <c r="C12509" s="34"/>
      <c r="D12509" s="10"/>
    </row>
    <row r="12510" spans="3:4" x14ac:dyDescent="0.25">
      <c r="C12510" s="34"/>
      <c r="D12510" s="10"/>
    </row>
    <row r="12511" spans="3:4" x14ac:dyDescent="0.25">
      <c r="C12511" s="34"/>
      <c r="D12511" s="10"/>
    </row>
    <row r="12512" spans="3:4" x14ac:dyDescent="0.25">
      <c r="C12512" s="34"/>
      <c r="D12512" s="10"/>
    </row>
    <row r="12513" spans="3:4" x14ac:dyDescent="0.25">
      <c r="C12513" s="34"/>
      <c r="D12513" s="10"/>
    </row>
    <row r="12514" spans="3:4" x14ac:dyDescent="0.25">
      <c r="C12514" s="34"/>
      <c r="D12514" s="10"/>
    </row>
    <row r="12515" spans="3:4" x14ac:dyDescent="0.25">
      <c r="C12515" s="34"/>
      <c r="D12515" s="10"/>
    </row>
    <row r="12516" spans="3:4" x14ac:dyDescent="0.25">
      <c r="C12516" s="34"/>
      <c r="D12516" s="10"/>
    </row>
    <row r="12517" spans="3:4" x14ac:dyDescent="0.25">
      <c r="C12517" s="34"/>
      <c r="D12517" s="10"/>
    </row>
    <row r="12518" spans="3:4" x14ac:dyDescent="0.25">
      <c r="C12518" s="34"/>
      <c r="D12518" s="10"/>
    </row>
    <row r="12519" spans="3:4" x14ac:dyDescent="0.25">
      <c r="C12519" s="34"/>
      <c r="D12519" s="10"/>
    </row>
    <row r="12520" spans="3:4" x14ac:dyDescent="0.25">
      <c r="C12520" s="34"/>
      <c r="D12520" s="10"/>
    </row>
    <row r="12521" spans="3:4" x14ac:dyDescent="0.25">
      <c r="C12521" s="34"/>
      <c r="D12521" s="10"/>
    </row>
    <row r="12522" spans="3:4" x14ac:dyDescent="0.25">
      <c r="C12522" s="34"/>
      <c r="D12522" s="10"/>
    </row>
    <row r="12523" spans="3:4" x14ac:dyDescent="0.25">
      <c r="C12523" s="34"/>
      <c r="D12523" s="10"/>
    </row>
    <row r="12524" spans="3:4" x14ac:dyDescent="0.25">
      <c r="C12524" s="34"/>
      <c r="D12524" s="10"/>
    </row>
    <row r="12525" spans="3:4" x14ac:dyDescent="0.25">
      <c r="C12525" s="34"/>
      <c r="D12525" s="10"/>
    </row>
    <row r="12526" spans="3:4" x14ac:dyDescent="0.25">
      <c r="C12526" s="34"/>
      <c r="D12526" s="10"/>
    </row>
    <row r="12527" spans="3:4" x14ac:dyDescent="0.25">
      <c r="C12527" s="34"/>
      <c r="D12527" s="10"/>
    </row>
    <row r="12528" spans="3:4" x14ac:dyDescent="0.25">
      <c r="C12528" s="34"/>
      <c r="D12528" s="10"/>
    </row>
    <row r="12529" spans="3:4" x14ac:dyDescent="0.25">
      <c r="C12529" s="34"/>
      <c r="D12529" s="10"/>
    </row>
    <row r="12530" spans="3:4" x14ac:dyDescent="0.25">
      <c r="C12530" s="34"/>
      <c r="D12530" s="10"/>
    </row>
    <row r="12531" spans="3:4" x14ac:dyDescent="0.25">
      <c r="C12531" s="34"/>
      <c r="D12531" s="10"/>
    </row>
    <row r="12532" spans="3:4" x14ac:dyDescent="0.25">
      <c r="C12532" s="34"/>
      <c r="D12532" s="10"/>
    </row>
    <row r="12533" spans="3:4" x14ac:dyDescent="0.25">
      <c r="C12533" s="34"/>
      <c r="D12533" s="10"/>
    </row>
    <row r="12534" spans="3:4" x14ac:dyDescent="0.25">
      <c r="C12534" s="34"/>
      <c r="D12534" s="10"/>
    </row>
    <row r="12535" spans="3:4" x14ac:dyDescent="0.25">
      <c r="C12535" s="34"/>
      <c r="D12535" s="10"/>
    </row>
    <row r="12536" spans="3:4" x14ac:dyDescent="0.25">
      <c r="C12536" s="34"/>
      <c r="D12536" s="10"/>
    </row>
    <row r="12537" spans="3:4" x14ac:dyDescent="0.25">
      <c r="C12537" s="34"/>
      <c r="D12537" s="10"/>
    </row>
    <row r="12538" spans="3:4" x14ac:dyDescent="0.25">
      <c r="C12538" s="34"/>
      <c r="D12538" s="10"/>
    </row>
    <row r="12539" spans="3:4" x14ac:dyDescent="0.25">
      <c r="C12539" s="34"/>
      <c r="D12539" s="10"/>
    </row>
    <row r="12540" spans="3:4" x14ac:dyDescent="0.25">
      <c r="C12540" s="34"/>
      <c r="D12540" s="10"/>
    </row>
    <row r="12541" spans="3:4" x14ac:dyDescent="0.25">
      <c r="C12541" s="34"/>
      <c r="D12541" s="10"/>
    </row>
    <row r="12542" spans="3:4" x14ac:dyDescent="0.25">
      <c r="C12542" s="34"/>
      <c r="D12542" s="10"/>
    </row>
    <row r="12543" spans="3:4" x14ac:dyDescent="0.25">
      <c r="C12543" s="34"/>
      <c r="D12543" s="10"/>
    </row>
    <row r="12544" spans="3:4" x14ac:dyDescent="0.25">
      <c r="C12544" s="34"/>
      <c r="D12544" s="10"/>
    </row>
    <row r="12545" spans="3:4" x14ac:dyDescent="0.25">
      <c r="C12545" s="34"/>
      <c r="D12545" s="10"/>
    </row>
    <row r="12546" spans="3:4" x14ac:dyDescent="0.25">
      <c r="C12546" s="34"/>
      <c r="D12546" s="10"/>
    </row>
    <row r="12547" spans="3:4" x14ac:dyDescent="0.25">
      <c r="C12547" s="34"/>
      <c r="D12547" s="10"/>
    </row>
    <row r="12548" spans="3:4" x14ac:dyDescent="0.25">
      <c r="C12548" s="34"/>
      <c r="D12548" s="10"/>
    </row>
    <row r="12549" spans="3:4" x14ac:dyDescent="0.25">
      <c r="C12549" s="34"/>
      <c r="D12549" s="10"/>
    </row>
    <row r="12550" spans="3:4" x14ac:dyDescent="0.25">
      <c r="C12550" s="34"/>
      <c r="D12550" s="10"/>
    </row>
    <row r="12551" spans="3:4" x14ac:dyDescent="0.25">
      <c r="C12551" s="34"/>
      <c r="D12551" s="10"/>
    </row>
    <row r="12552" spans="3:4" x14ac:dyDescent="0.25">
      <c r="C12552" s="34"/>
      <c r="D12552" s="10"/>
    </row>
    <row r="12553" spans="3:4" x14ac:dyDescent="0.25">
      <c r="C12553" s="34"/>
      <c r="D12553" s="10"/>
    </row>
    <row r="12554" spans="3:4" x14ac:dyDescent="0.25">
      <c r="C12554" s="34"/>
      <c r="D12554" s="10"/>
    </row>
    <row r="12555" spans="3:4" x14ac:dyDescent="0.25">
      <c r="C12555" s="34"/>
      <c r="D12555" s="10"/>
    </row>
    <row r="12556" spans="3:4" x14ac:dyDescent="0.25">
      <c r="C12556" s="34"/>
      <c r="D12556" s="10"/>
    </row>
    <row r="12557" spans="3:4" x14ac:dyDescent="0.25">
      <c r="C12557" s="34"/>
      <c r="D12557" s="10"/>
    </row>
    <row r="12558" spans="3:4" x14ac:dyDescent="0.25">
      <c r="C12558" s="34"/>
      <c r="D12558" s="10"/>
    </row>
    <row r="12559" spans="3:4" x14ac:dyDescent="0.25">
      <c r="C12559" s="34"/>
      <c r="D12559" s="10"/>
    </row>
    <row r="12560" spans="3:4" x14ac:dyDescent="0.25">
      <c r="C12560" s="34"/>
      <c r="D12560" s="10"/>
    </row>
    <row r="12561" spans="3:4" x14ac:dyDescent="0.25">
      <c r="C12561" s="34"/>
      <c r="D12561" s="10"/>
    </row>
    <row r="12562" spans="3:4" x14ac:dyDescent="0.25">
      <c r="C12562" s="34"/>
      <c r="D12562" s="10"/>
    </row>
    <row r="12563" spans="3:4" x14ac:dyDescent="0.25">
      <c r="C12563" s="34"/>
      <c r="D12563" s="10"/>
    </row>
    <row r="12564" spans="3:4" x14ac:dyDescent="0.25">
      <c r="C12564" s="34"/>
      <c r="D12564" s="10"/>
    </row>
    <row r="12565" spans="3:4" x14ac:dyDescent="0.25">
      <c r="C12565" s="34"/>
      <c r="D12565" s="10"/>
    </row>
    <row r="12566" spans="3:4" x14ac:dyDescent="0.25">
      <c r="C12566" s="34"/>
      <c r="D12566" s="10"/>
    </row>
    <row r="12567" spans="3:4" x14ac:dyDescent="0.25">
      <c r="C12567" s="34"/>
      <c r="D12567" s="10"/>
    </row>
    <row r="12568" spans="3:4" x14ac:dyDescent="0.25">
      <c r="C12568" s="34"/>
      <c r="D12568" s="10"/>
    </row>
    <row r="12569" spans="3:4" x14ac:dyDescent="0.25">
      <c r="C12569" s="34"/>
      <c r="D12569" s="10"/>
    </row>
    <row r="12570" spans="3:4" x14ac:dyDescent="0.25">
      <c r="C12570" s="34"/>
      <c r="D12570" s="10"/>
    </row>
    <row r="12571" spans="3:4" x14ac:dyDescent="0.25">
      <c r="C12571" s="34"/>
      <c r="D12571" s="10"/>
    </row>
    <row r="12572" spans="3:4" x14ac:dyDescent="0.25">
      <c r="C12572" s="34"/>
      <c r="D12572" s="10"/>
    </row>
    <row r="12573" spans="3:4" x14ac:dyDescent="0.25">
      <c r="C12573" s="34"/>
      <c r="D12573" s="10"/>
    </row>
    <row r="12574" spans="3:4" x14ac:dyDescent="0.25">
      <c r="C12574" s="34"/>
      <c r="D12574" s="10"/>
    </row>
    <row r="12575" spans="3:4" x14ac:dyDescent="0.25">
      <c r="C12575" s="34"/>
      <c r="D12575" s="10"/>
    </row>
    <row r="12576" spans="3:4" x14ac:dyDescent="0.25">
      <c r="C12576" s="34"/>
      <c r="D12576" s="10"/>
    </row>
    <row r="12577" spans="3:4" x14ac:dyDescent="0.25">
      <c r="C12577" s="34"/>
      <c r="D12577" s="10"/>
    </row>
    <row r="12578" spans="3:4" x14ac:dyDescent="0.25">
      <c r="C12578" s="34"/>
      <c r="D12578" s="10"/>
    </row>
    <row r="12579" spans="3:4" x14ac:dyDescent="0.25">
      <c r="C12579" s="34"/>
      <c r="D12579" s="10"/>
    </row>
    <row r="12580" spans="3:4" x14ac:dyDescent="0.25">
      <c r="C12580" s="34"/>
      <c r="D12580" s="10"/>
    </row>
    <row r="12581" spans="3:4" x14ac:dyDescent="0.25">
      <c r="C12581" s="34"/>
      <c r="D12581" s="10"/>
    </row>
    <row r="12582" spans="3:4" x14ac:dyDescent="0.25">
      <c r="C12582" s="34"/>
      <c r="D12582" s="10"/>
    </row>
    <row r="12583" spans="3:4" x14ac:dyDescent="0.25">
      <c r="C12583" s="34"/>
      <c r="D12583" s="10"/>
    </row>
    <row r="12584" spans="3:4" x14ac:dyDescent="0.25">
      <c r="C12584" s="34"/>
      <c r="D12584" s="10"/>
    </row>
    <row r="12585" spans="3:4" x14ac:dyDescent="0.25">
      <c r="C12585" s="34"/>
      <c r="D12585" s="10"/>
    </row>
    <row r="12586" spans="3:4" x14ac:dyDescent="0.25">
      <c r="C12586" s="34"/>
      <c r="D12586" s="10"/>
    </row>
    <row r="12587" spans="3:4" x14ac:dyDescent="0.25">
      <c r="C12587" s="34"/>
      <c r="D12587" s="10"/>
    </row>
    <row r="12588" spans="3:4" x14ac:dyDescent="0.25">
      <c r="C12588" s="34"/>
      <c r="D12588" s="10"/>
    </row>
    <row r="12589" spans="3:4" x14ac:dyDescent="0.25">
      <c r="C12589" s="34"/>
      <c r="D12589" s="10"/>
    </row>
    <row r="12590" spans="3:4" x14ac:dyDescent="0.25">
      <c r="C12590" s="34"/>
      <c r="D12590" s="10"/>
    </row>
    <row r="12591" spans="3:4" x14ac:dyDescent="0.25">
      <c r="C12591" s="34"/>
      <c r="D12591" s="10"/>
    </row>
    <row r="12592" spans="3:4" x14ac:dyDescent="0.25">
      <c r="C12592" s="34"/>
      <c r="D12592" s="10"/>
    </row>
    <row r="12593" spans="3:4" x14ac:dyDescent="0.25">
      <c r="C12593" s="34"/>
      <c r="D12593" s="10"/>
    </row>
    <row r="12594" spans="3:4" x14ac:dyDescent="0.25">
      <c r="C12594" s="34"/>
      <c r="D12594" s="10"/>
    </row>
    <row r="12595" spans="3:4" x14ac:dyDescent="0.25">
      <c r="C12595" s="34"/>
      <c r="D12595" s="10"/>
    </row>
    <row r="12596" spans="3:4" x14ac:dyDescent="0.25">
      <c r="C12596" s="34"/>
      <c r="D12596" s="10"/>
    </row>
    <row r="12597" spans="3:4" x14ac:dyDescent="0.25">
      <c r="C12597" s="34"/>
      <c r="D12597" s="10"/>
    </row>
    <row r="12598" spans="3:4" x14ac:dyDescent="0.25">
      <c r="C12598" s="34"/>
      <c r="D12598" s="10"/>
    </row>
    <row r="12599" spans="3:4" x14ac:dyDescent="0.25">
      <c r="C12599" s="34"/>
      <c r="D12599" s="10"/>
    </row>
    <row r="12600" spans="3:4" x14ac:dyDescent="0.25">
      <c r="C12600" s="34"/>
      <c r="D12600" s="10"/>
    </row>
    <row r="12601" spans="3:4" x14ac:dyDescent="0.25">
      <c r="C12601" s="34"/>
      <c r="D12601" s="10"/>
    </row>
    <row r="12602" spans="3:4" x14ac:dyDescent="0.25">
      <c r="C12602" s="34"/>
      <c r="D12602" s="10"/>
    </row>
    <row r="12603" spans="3:4" x14ac:dyDescent="0.25">
      <c r="C12603" s="34"/>
      <c r="D12603" s="10"/>
    </row>
    <row r="12604" spans="3:4" x14ac:dyDescent="0.25">
      <c r="C12604" s="34"/>
      <c r="D12604" s="10"/>
    </row>
    <row r="12605" spans="3:4" x14ac:dyDescent="0.25">
      <c r="C12605" s="34"/>
      <c r="D12605" s="10"/>
    </row>
    <row r="12606" spans="3:4" x14ac:dyDescent="0.25">
      <c r="C12606" s="34"/>
      <c r="D12606" s="10"/>
    </row>
    <row r="12607" spans="3:4" x14ac:dyDescent="0.25">
      <c r="C12607" s="34"/>
      <c r="D12607" s="10"/>
    </row>
    <row r="12608" spans="3:4" x14ac:dyDescent="0.25">
      <c r="C12608" s="34"/>
      <c r="D12608" s="10"/>
    </row>
    <row r="12609" spans="3:4" x14ac:dyDescent="0.25">
      <c r="C12609" s="34"/>
      <c r="D12609" s="10"/>
    </row>
    <row r="12610" spans="3:4" x14ac:dyDescent="0.25">
      <c r="C12610" s="34"/>
      <c r="D12610" s="10"/>
    </row>
    <row r="12611" spans="3:4" x14ac:dyDescent="0.25">
      <c r="C12611" s="34"/>
      <c r="D12611" s="10"/>
    </row>
    <row r="12612" spans="3:4" x14ac:dyDescent="0.25">
      <c r="C12612" s="34"/>
      <c r="D12612" s="10"/>
    </row>
    <row r="12613" spans="3:4" x14ac:dyDescent="0.25">
      <c r="C12613" s="34"/>
      <c r="D12613" s="10"/>
    </row>
    <row r="12614" spans="3:4" x14ac:dyDescent="0.25">
      <c r="C12614" s="34"/>
      <c r="D12614" s="10"/>
    </row>
    <row r="12615" spans="3:4" x14ac:dyDescent="0.25">
      <c r="C12615" s="34"/>
      <c r="D12615" s="10"/>
    </row>
    <row r="12616" spans="3:4" x14ac:dyDescent="0.25">
      <c r="C12616" s="34"/>
      <c r="D12616" s="10"/>
    </row>
    <row r="12617" spans="3:4" x14ac:dyDescent="0.25">
      <c r="C12617" s="34"/>
      <c r="D12617" s="10"/>
    </row>
    <row r="12618" spans="3:4" x14ac:dyDescent="0.25">
      <c r="C12618" s="34"/>
      <c r="D12618" s="10"/>
    </row>
    <row r="12619" spans="3:4" x14ac:dyDescent="0.25">
      <c r="C12619" s="34"/>
      <c r="D12619" s="10"/>
    </row>
    <row r="12620" spans="3:4" x14ac:dyDescent="0.25">
      <c r="C12620" s="34"/>
      <c r="D12620" s="10"/>
    </row>
    <row r="12621" spans="3:4" x14ac:dyDescent="0.25">
      <c r="C12621" s="34"/>
      <c r="D12621" s="10"/>
    </row>
    <row r="12622" spans="3:4" x14ac:dyDescent="0.25">
      <c r="C12622" s="34"/>
      <c r="D12622" s="10"/>
    </row>
    <row r="12623" spans="3:4" x14ac:dyDescent="0.25">
      <c r="C12623" s="34"/>
      <c r="D12623" s="10"/>
    </row>
    <row r="12624" spans="3:4" x14ac:dyDescent="0.25">
      <c r="C12624" s="34"/>
      <c r="D12624" s="10"/>
    </row>
    <row r="12625" spans="3:4" x14ac:dyDescent="0.25">
      <c r="C12625" s="34"/>
      <c r="D12625" s="10"/>
    </row>
    <row r="12626" spans="3:4" x14ac:dyDescent="0.25">
      <c r="C12626" s="34"/>
      <c r="D12626" s="10"/>
    </row>
    <row r="12627" spans="3:4" x14ac:dyDescent="0.25">
      <c r="C12627" s="34"/>
      <c r="D12627" s="10"/>
    </row>
    <row r="12628" spans="3:4" x14ac:dyDescent="0.25">
      <c r="C12628" s="34"/>
      <c r="D12628" s="10"/>
    </row>
    <row r="12629" spans="3:4" x14ac:dyDescent="0.25">
      <c r="C12629" s="34"/>
      <c r="D12629" s="10"/>
    </row>
    <row r="12630" spans="3:4" x14ac:dyDescent="0.25">
      <c r="C12630" s="34"/>
      <c r="D12630" s="10"/>
    </row>
    <row r="12631" spans="3:4" x14ac:dyDescent="0.25">
      <c r="C12631" s="34"/>
      <c r="D12631" s="10"/>
    </row>
    <row r="12632" spans="3:4" x14ac:dyDescent="0.25">
      <c r="C12632" s="34"/>
      <c r="D12632" s="10"/>
    </row>
    <row r="12633" spans="3:4" x14ac:dyDescent="0.25">
      <c r="C12633" s="34"/>
      <c r="D12633" s="10"/>
    </row>
    <row r="12634" spans="3:4" x14ac:dyDescent="0.25">
      <c r="C12634" s="34"/>
      <c r="D12634" s="10"/>
    </row>
    <row r="12635" spans="3:4" x14ac:dyDescent="0.25">
      <c r="C12635" s="34"/>
      <c r="D12635" s="10"/>
    </row>
    <row r="12636" spans="3:4" x14ac:dyDescent="0.25">
      <c r="C12636" s="34"/>
      <c r="D12636" s="10"/>
    </row>
    <row r="12637" spans="3:4" x14ac:dyDescent="0.25">
      <c r="C12637" s="34"/>
      <c r="D12637" s="10"/>
    </row>
    <row r="12638" spans="3:4" x14ac:dyDescent="0.25">
      <c r="C12638" s="34"/>
      <c r="D12638" s="10"/>
    </row>
    <row r="12639" spans="3:4" x14ac:dyDescent="0.25">
      <c r="C12639" s="34"/>
      <c r="D12639" s="10"/>
    </row>
    <row r="12640" spans="3:4" x14ac:dyDescent="0.25">
      <c r="C12640" s="34"/>
      <c r="D12640" s="10"/>
    </row>
    <row r="12641" spans="3:4" x14ac:dyDescent="0.25">
      <c r="C12641" s="34"/>
      <c r="D12641" s="10"/>
    </row>
    <row r="12642" spans="3:4" x14ac:dyDescent="0.25">
      <c r="C12642" s="34"/>
      <c r="D12642" s="10"/>
    </row>
    <row r="12643" spans="3:4" x14ac:dyDescent="0.25">
      <c r="C12643" s="34"/>
      <c r="D12643" s="10"/>
    </row>
    <row r="12644" spans="3:4" x14ac:dyDescent="0.25">
      <c r="C12644" s="34"/>
      <c r="D12644" s="10"/>
    </row>
    <row r="12645" spans="3:4" x14ac:dyDescent="0.25">
      <c r="C12645" s="34"/>
      <c r="D12645" s="10"/>
    </row>
    <row r="12646" spans="3:4" x14ac:dyDescent="0.25">
      <c r="C12646" s="34"/>
      <c r="D12646" s="10"/>
    </row>
    <row r="12647" spans="3:4" x14ac:dyDescent="0.25">
      <c r="C12647" s="34"/>
      <c r="D12647" s="10"/>
    </row>
    <row r="12648" spans="3:4" x14ac:dyDescent="0.25">
      <c r="C12648" s="34"/>
      <c r="D12648" s="10"/>
    </row>
    <row r="12649" spans="3:4" x14ac:dyDescent="0.25">
      <c r="C12649" s="34"/>
      <c r="D12649" s="10"/>
    </row>
    <row r="12650" spans="3:4" x14ac:dyDescent="0.25">
      <c r="C12650" s="34"/>
      <c r="D12650" s="10"/>
    </row>
    <row r="12651" spans="3:4" x14ac:dyDescent="0.25">
      <c r="C12651" s="34"/>
      <c r="D12651" s="10"/>
    </row>
    <row r="12652" spans="3:4" x14ac:dyDescent="0.25">
      <c r="C12652" s="34"/>
      <c r="D12652" s="10"/>
    </row>
    <row r="12653" spans="3:4" x14ac:dyDescent="0.25">
      <c r="C12653" s="34"/>
      <c r="D12653" s="10"/>
    </row>
    <row r="12654" spans="3:4" x14ac:dyDescent="0.25">
      <c r="C12654" s="34"/>
      <c r="D12654" s="10"/>
    </row>
    <row r="12655" spans="3:4" x14ac:dyDescent="0.25">
      <c r="C12655" s="34"/>
      <c r="D12655" s="10"/>
    </row>
    <row r="12656" spans="3:4" x14ac:dyDescent="0.25">
      <c r="C12656" s="34"/>
      <c r="D12656" s="10"/>
    </row>
    <row r="12657" spans="3:4" x14ac:dyDescent="0.25">
      <c r="C12657" s="34"/>
      <c r="D12657" s="10"/>
    </row>
    <row r="12658" spans="3:4" x14ac:dyDescent="0.25">
      <c r="C12658" s="34"/>
      <c r="D12658" s="10"/>
    </row>
    <row r="12659" spans="3:4" x14ac:dyDescent="0.25">
      <c r="C12659" s="34"/>
      <c r="D12659" s="10"/>
    </row>
    <row r="12660" spans="3:4" x14ac:dyDescent="0.25">
      <c r="C12660" s="34"/>
      <c r="D12660" s="10"/>
    </row>
    <row r="12661" spans="3:4" x14ac:dyDescent="0.25">
      <c r="C12661" s="34"/>
      <c r="D12661" s="10"/>
    </row>
    <row r="12662" spans="3:4" x14ac:dyDescent="0.25">
      <c r="C12662" s="34"/>
      <c r="D12662" s="10"/>
    </row>
    <row r="12663" spans="3:4" x14ac:dyDescent="0.25">
      <c r="C12663" s="34"/>
      <c r="D12663" s="10"/>
    </row>
    <row r="12664" spans="3:4" x14ac:dyDescent="0.25">
      <c r="C12664" s="34"/>
      <c r="D12664" s="10"/>
    </row>
    <row r="12665" spans="3:4" x14ac:dyDescent="0.25">
      <c r="C12665" s="34"/>
      <c r="D12665" s="10"/>
    </row>
    <row r="12666" spans="3:4" x14ac:dyDescent="0.25">
      <c r="C12666" s="34"/>
      <c r="D12666" s="10"/>
    </row>
    <row r="12667" spans="3:4" x14ac:dyDescent="0.25">
      <c r="C12667" s="34"/>
      <c r="D12667" s="10"/>
    </row>
    <row r="12668" spans="3:4" x14ac:dyDescent="0.25">
      <c r="C12668" s="34"/>
      <c r="D12668" s="10"/>
    </row>
    <row r="12669" spans="3:4" x14ac:dyDescent="0.25">
      <c r="C12669" s="34"/>
      <c r="D12669" s="10"/>
    </row>
    <row r="12670" spans="3:4" x14ac:dyDescent="0.25">
      <c r="C12670" s="34"/>
      <c r="D12670" s="10"/>
    </row>
    <row r="12671" spans="3:4" x14ac:dyDescent="0.25">
      <c r="C12671" s="34"/>
      <c r="D12671" s="10"/>
    </row>
    <row r="12672" spans="3:4" x14ac:dyDescent="0.25">
      <c r="C12672" s="34"/>
      <c r="D12672" s="10"/>
    </row>
    <row r="12673" spans="3:4" x14ac:dyDescent="0.25">
      <c r="C12673" s="34"/>
      <c r="D12673" s="10"/>
    </row>
    <row r="12674" spans="3:4" x14ac:dyDescent="0.25">
      <c r="C12674" s="34"/>
      <c r="D12674" s="10"/>
    </row>
    <row r="12675" spans="3:4" x14ac:dyDescent="0.25">
      <c r="C12675" s="34"/>
      <c r="D12675" s="10"/>
    </row>
    <row r="12676" spans="3:4" x14ac:dyDescent="0.25">
      <c r="C12676" s="34"/>
      <c r="D12676" s="10"/>
    </row>
    <row r="12677" spans="3:4" x14ac:dyDescent="0.25">
      <c r="C12677" s="34"/>
      <c r="D12677" s="10"/>
    </row>
    <row r="12678" spans="3:4" x14ac:dyDescent="0.25">
      <c r="C12678" s="34"/>
      <c r="D12678" s="10"/>
    </row>
    <row r="12679" spans="3:4" x14ac:dyDescent="0.25">
      <c r="C12679" s="34"/>
      <c r="D12679" s="10"/>
    </row>
    <row r="12680" spans="3:4" x14ac:dyDescent="0.25">
      <c r="C12680" s="34"/>
      <c r="D12680" s="10"/>
    </row>
    <row r="12681" spans="3:4" x14ac:dyDescent="0.25">
      <c r="C12681" s="34"/>
      <c r="D12681" s="10"/>
    </row>
    <row r="12682" spans="3:4" x14ac:dyDescent="0.25">
      <c r="C12682" s="34"/>
      <c r="D12682" s="10"/>
    </row>
    <row r="12683" spans="3:4" x14ac:dyDescent="0.25">
      <c r="C12683" s="34"/>
      <c r="D12683" s="10"/>
    </row>
    <row r="12684" spans="3:4" x14ac:dyDescent="0.25">
      <c r="C12684" s="34"/>
      <c r="D12684" s="10"/>
    </row>
    <row r="12685" spans="3:4" x14ac:dyDescent="0.25">
      <c r="C12685" s="34"/>
      <c r="D12685" s="10"/>
    </row>
    <row r="12686" spans="3:4" x14ac:dyDescent="0.25">
      <c r="C12686" s="34"/>
      <c r="D12686" s="10"/>
    </row>
    <row r="12687" spans="3:4" x14ac:dyDescent="0.25">
      <c r="C12687" s="34"/>
      <c r="D12687" s="10"/>
    </row>
    <row r="12688" spans="3:4" x14ac:dyDescent="0.25">
      <c r="C12688" s="34"/>
      <c r="D12688" s="10"/>
    </row>
    <row r="12689" spans="3:4" x14ac:dyDescent="0.25">
      <c r="C12689" s="34"/>
      <c r="D12689" s="10"/>
    </row>
    <row r="12690" spans="3:4" x14ac:dyDescent="0.25">
      <c r="C12690" s="34"/>
      <c r="D12690" s="10"/>
    </row>
    <row r="12691" spans="3:4" x14ac:dyDescent="0.25">
      <c r="C12691" s="34"/>
      <c r="D12691" s="10"/>
    </row>
    <row r="12692" spans="3:4" x14ac:dyDescent="0.25">
      <c r="C12692" s="34"/>
      <c r="D12692" s="10"/>
    </row>
    <row r="12693" spans="3:4" x14ac:dyDescent="0.25">
      <c r="C12693" s="34"/>
      <c r="D12693" s="10"/>
    </row>
    <row r="12694" spans="3:4" x14ac:dyDescent="0.25">
      <c r="C12694" s="34"/>
      <c r="D12694" s="10"/>
    </row>
    <row r="12695" spans="3:4" x14ac:dyDescent="0.25">
      <c r="C12695" s="34"/>
      <c r="D12695" s="10"/>
    </row>
    <row r="12696" spans="3:4" x14ac:dyDescent="0.25">
      <c r="C12696" s="34"/>
      <c r="D12696" s="10"/>
    </row>
    <row r="12697" spans="3:4" x14ac:dyDescent="0.25">
      <c r="C12697" s="34"/>
      <c r="D12697" s="10"/>
    </row>
    <row r="12698" spans="3:4" x14ac:dyDescent="0.25">
      <c r="C12698" s="34"/>
      <c r="D12698" s="10"/>
    </row>
    <row r="12699" spans="3:4" x14ac:dyDescent="0.25">
      <c r="C12699" s="34"/>
      <c r="D12699" s="10"/>
    </row>
    <row r="12700" spans="3:4" x14ac:dyDescent="0.25">
      <c r="C12700" s="34"/>
      <c r="D12700" s="10"/>
    </row>
    <row r="12701" spans="3:4" x14ac:dyDescent="0.25">
      <c r="C12701" s="34"/>
      <c r="D12701" s="10"/>
    </row>
    <row r="12702" spans="3:4" x14ac:dyDescent="0.25">
      <c r="C12702" s="34"/>
      <c r="D12702" s="10"/>
    </row>
    <row r="12703" spans="3:4" x14ac:dyDescent="0.25">
      <c r="C12703" s="34"/>
      <c r="D12703" s="10"/>
    </row>
    <row r="12704" spans="3:4" x14ac:dyDescent="0.25">
      <c r="C12704" s="34"/>
      <c r="D12704" s="10"/>
    </row>
    <row r="12705" spans="3:4" x14ac:dyDescent="0.25">
      <c r="C12705" s="34"/>
      <c r="D12705" s="10"/>
    </row>
    <row r="12706" spans="3:4" x14ac:dyDescent="0.25">
      <c r="C12706" s="34"/>
      <c r="D12706" s="10"/>
    </row>
    <row r="12707" spans="3:4" x14ac:dyDescent="0.25">
      <c r="C12707" s="34"/>
      <c r="D12707" s="10"/>
    </row>
    <row r="12708" spans="3:4" x14ac:dyDescent="0.25">
      <c r="C12708" s="34"/>
      <c r="D12708" s="10"/>
    </row>
    <row r="12709" spans="3:4" x14ac:dyDescent="0.25">
      <c r="C12709" s="34"/>
      <c r="D12709" s="10"/>
    </row>
    <row r="12710" spans="3:4" x14ac:dyDescent="0.25">
      <c r="C12710" s="34"/>
      <c r="D12710" s="10"/>
    </row>
    <row r="12711" spans="3:4" x14ac:dyDescent="0.25">
      <c r="C12711" s="34"/>
      <c r="D12711" s="10"/>
    </row>
    <row r="12712" spans="3:4" x14ac:dyDescent="0.25">
      <c r="C12712" s="34"/>
      <c r="D12712" s="10"/>
    </row>
    <row r="12713" spans="3:4" x14ac:dyDescent="0.25">
      <c r="C12713" s="34"/>
      <c r="D12713" s="10"/>
    </row>
    <row r="12714" spans="3:4" x14ac:dyDescent="0.25">
      <c r="C12714" s="34"/>
      <c r="D12714" s="10"/>
    </row>
    <row r="12715" spans="3:4" x14ac:dyDescent="0.25">
      <c r="C12715" s="34"/>
      <c r="D12715" s="10"/>
    </row>
    <row r="12716" spans="3:4" x14ac:dyDescent="0.25">
      <c r="C12716" s="34"/>
      <c r="D12716" s="10"/>
    </row>
    <row r="12717" spans="3:4" x14ac:dyDescent="0.25">
      <c r="C12717" s="34"/>
      <c r="D12717" s="10"/>
    </row>
    <row r="12718" spans="3:4" x14ac:dyDescent="0.25">
      <c r="C12718" s="34"/>
      <c r="D12718" s="10"/>
    </row>
    <row r="12719" spans="3:4" x14ac:dyDescent="0.25">
      <c r="C12719" s="34"/>
      <c r="D12719" s="10"/>
    </row>
    <row r="12720" spans="3:4" x14ac:dyDescent="0.25">
      <c r="C12720" s="34"/>
      <c r="D12720" s="10"/>
    </row>
    <row r="12721" spans="3:4" x14ac:dyDescent="0.25">
      <c r="C12721" s="34"/>
      <c r="D12721" s="10"/>
    </row>
    <row r="12722" spans="3:4" x14ac:dyDescent="0.25">
      <c r="C12722" s="34"/>
      <c r="D12722" s="10"/>
    </row>
    <row r="12723" spans="3:4" x14ac:dyDescent="0.25">
      <c r="C12723" s="34"/>
      <c r="D12723" s="10"/>
    </row>
    <row r="12724" spans="3:4" x14ac:dyDescent="0.25">
      <c r="C12724" s="34"/>
      <c r="D12724" s="10"/>
    </row>
    <row r="12725" spans="3:4" x14ac:dyDescent="0.25">
      <c r="C12725" s="34"/>
      <c r="D12725" s="10"/>
    </row>
    <row r="12726" spans="3:4" x14ac:dyDescent="0.25">
      <c r="C12726" s="34"/>
      <c r="D12726" s="10"/>
    </row>
    <row r="12727" spans="3:4" x14ac:dyDescent="0.25">
      <c r="C12727" s="34"/>
      <c r="D12727" s="10"/>
    </row>
    <row r="12728" spans="3:4" x14ac:dyDescent="0.25">
      <c r="C12728" s="34"/>
      <c r="D12728" s="10"/>
    </row>
    <row r="12729" spans="3:4" x14ac:dyDescent="0.25">
      <c r="C12729" s="34"/>
      <c r="D12729" s="10"/>
    </row>
    <row r="12730" spans="3:4" x14ac:dyDescent="0.25">
      <c r="C12730" s="34"/>
      <c r="D12730" s="10"/>
    </row>
    <row r="12731" spans="3:4" x14ac:dyDescent="0.25">
      <c r="C12731" s="34"/>
      <c r="D12731" s="10"/>
    </row>
    <row r="12732" spans="3:4" x14ac:dyDescent="0.25">
      <c r="C12732" s="34"/>
      <c r="D12732" s="10"/>
    </row>
    <row r="12733" spans="3:4" x14ac:dyDescent="0.25">
      <c r="C12733" s="34"/>
      <c r="D12733" s="10"/>
    </row>
    <row r="12734" spans="3:4" x14ac:dyDescent="0.25">
      <c r="C12734" s="34"/>
      <c r="D12734" s="10"/>
    </row>
    <row r="12735" spans="3:4" x14ac:dyDescent="0.25">
      <c r="C12735" s="34"/>
      <c r="D12735" s="10"/>
    </row>
    <row r="12736" spans="3:4" x14ac:dyDescent="0.25">
      <c r="C12736" s="34"/>
      <c r="D12736" s="10"/>
    </row>
    <row r="12737" spans="3:4" x14ac:dyDescent="0.25">
      <c r="C12737" s="34"/>
      <c r="D12737" s="10"/>
    </row>
    <row r="12738" spans="3:4" x14ac:dyDescent="0.25">
      <c r="C12738" s="34"/>
      <c r="D12738" s="10"/>
    </row>
    <row r="12739" spans="3:4" x14ac:dyDescent="0.25">
      <c r="C12739" s="34"/>
      <c r="D12739" s="10"/>
    </row>
    <row r="12740" spans="3:4" x14ac:dyDescent="0.25">
      <c r="C12740" s="34"/>
      <c r="D12740" s="10"/>
    </row>
    <row r="12741" spans="3:4" x14ac:dyDescent="0.25">
      <c r="C12741" s="34"/>
      <c r="D12741" s="10"/>
    </row>
    <row r="12742" spans="3:4" x14ac:dyDescent="0.25">
      <c r="C12742" s="34"/>
      <c r="D12742" s="10"/>
    </row>
    <row r="12743" spans="3:4" x14ac:dyDescent="0.25">
      <c r="C12743" s="34"/>
      <c r="D12743" s="10"/>
    </row>
    <row r="12744" spans="3:4" x14ac:dyDescent="0.25">
      <c r="C12744" s="34"/>
      <c r="D12744" s="10"/>
    </row>
    <row r="12745" spans="3:4" x14ac:dyDescent="0.25">
      <c r="C12745" s="34"/>
      <c r="D12745" s="10"/>
    </row>
    <row r="12746" spans="3:4" x14ac:dyDescent="0.25">
      <c r="C12746" s="34"/>
      <c r="D12746" s="10"/>
    </row>
    <row r="12747" spans="3:4" x14ac:dyDescent="0.25">
      <c r="C12747" s="34"/>
      <c r="D12747" s="10"/>
    </row>
    <row r="12748" spans="3:4" x14ac:dyDescent="0.25">
      <c r="C12748" s="34"/>
      <c r="D12748" s="10"/>
    </row>
    <row r="12749" spans="3:4" x14ac:dyDescent="0.25">
      <c r="C12749" s="34"/>
      <c r="D12749" s="10"/>
    </row>
    <row r="12750" spans="3:4" x14ac:dyDescent="0.25">
      <c r="C12750" s="34"/>
      <c r="D12750" s="10"/>
    </row>
    <row r="12751" spans="3:4" x14ac:dyDescent="0.25">
      <c r="C12751" s="34"/>
      <c r="D12751" s="10"/>
    </row>
    <row r="12752" spans="3:4" x14ac:dyDescent="0.25">
      <c r="C12752" s="34"/>
      <c r="D12752" s="10"/>
    </row>
    <row r="12753" spans="3:4" x14ac:dyDescent="0.25">
      <c r="C12753" s="34"/>
      <c r="D12753" s="10"/>
    </row>
    <row r="12754" spans="3:4" x14ac:dyDescent="0.25">
      <c r="C12754" s="34"/>
      <c r="D12754" s="10"/>
    </row>
    <row r="12755" spans="3:4" x14ac:dyDescent="0.25">
      <c r="C12755" s="34"/>
      <c r="D12755" s="10"/>
    </row>
    <row r="12756" spans="3:4" x14ac:dyDescent="0.25">
      <c r="C12756" s="34"/>
      <c r="D12756" s="10"/>
    </row>
    <row r="12757" spans="3:4" x14ac:dyDescent="0.25">
      <c r="C12757" s="34"/>
      <c r="D12757" s="10"/>
    </row>
    <row r="12758" spans="3:4" x14ac:dyDescent="0.25">
      <c r="C12758" s="34"/>
      <c r="D12758" s="10"/>
    </row>
    <row r="12759" spans="3:4" x14ac:dyDescent="0.25">
      <c r="C12759" s="34"/>
      <c r="D12759" s="10"/>
    </row>
    <row r="12760" spans="3:4" x14ac:dyDescent="0.25">
      <c r="C12760" s="34"/>
      <c r="D12760" s="10"/>
    </row>
    <row r="12761" spans="3:4" x14ac:dyDescent="0.25">
      <c r="C12761" s="34"/>
      <c r="D12761" s="10"/>
    </row>
    <row r="12762" spans="3:4" x14ac:dyDescent="0.25">
      <c r="C12762" s="34"/>
      <c r="D12762" s="10"/>
    </row>
    <row r="12763" spans="3:4" x14ac:dyDescent="0.25">
      <c r="C12763" s="34"/>
      <c r="D12763" s="10"/>
    </row>
    <row r="12764" spans="3:4" x14ac:dyDescent="0.25">
      <c r="C12764" s="34"/>
      <c r="D12764" s="10"/>
    </row>
    <row r="12765" spans="3:4" x14ac:dyDescent="0.25">
      <c r="C12765" s="34"/>
      <c r="D12765" s="10"/>
    </row>
    <row r="12766" spans="3:4" x14ac:dyDescent="0.25">
      <c r="C12766" s="34"/>
      <c r="D12766" s="10"/>
    </row>
    <row r="12767" spans="3:4" x14ac:dyDescent="0.25">
      <c r="C12767" s="34"/>
      <c r="D12767" s="10"/>
    </row>
    <row r="12768" spans="3:4" x14ac:dyDescent="0.25">
      <c r="C12768" s="34"/>
      <c r="D12768" s="10"/>
    </row>
    <row r="12769" spans="3:4" x14ac:dyDescent="0.25">
      <c r="C12769" s="34"/>
      <c r="D12769" s="10"/>
    </row>
    <row r="12770" spans="3:4" x14ac:dyDescent="0.25">
      <c r="C12770" s="34"/>
      <c r="D12770" s="10"/>
    </row>
    <row r="12771" spans="3:4" x14ac:dyDescent="0.25">
      <c r="C12771" s="34"/>
      <c r="D12771" s="10"/>
    </row>
    <row r="12772" spans="3:4" x14ac:dyDescent="0.25">
      <c r="C12772" s="34"/>
      <c r="D12772" s="10"/>
    </row>
    <row r="12773" spans="3:4" x14ac:dyDescent="0.25">
      <c r="C12773" s="34"/>
      <c r="D12773" s="10"/>
    </row>
    <row r="12774" spans="3:4" x14ac:dyDescent="0.25">
      <c r="C12774" s="34"/>
      <c r="D12774" s="10"/>
    </row>
    <row r="12775" spans="3:4" x14ac:dyDescent="0.25">
      <c r="C12775" s="34"/>
      <c r="D12775" s="10"/>
    </row>
    <row r="12776" spans="3:4" x14ac:dyDescent="0.25">
      <c r="C12776" s="34"/>
      <c r="D12776" s="10"/>
    </row>
    <row r="12777" spans="3:4" x14ac:dyDescent="0.25">
      <c r="C12777" s="34"/>
      <c r="D12777" s="10"/>
    </row>
    <row r="12778" spans="3:4" x14ac:dyDescent="0.25">
      <c r="C12778" s="34"/>
      <c r="D12778" s="10"/>
    </row>
    <row r="12779" spans="3:4" x14ac:dyDescent="0.25">
      <c r="C12779" s="34"/>
      <c r="D12779" s="10"/>
    </row>
    <row r="12780" spans="3:4" x14ac:dyDescent="0.25">
      <c r="C12780" s="34"/>
      <c r="D12780" s="10"/>
    </row>
    <row r="12781" spans="3:4" x14ac:dyDescent="0.25">
      <c r="C12781" s="34"/>
      <c r="D12781" s="10"/>
    </row>
    <row r="12782" spans="3:4" x14ac:dyDescent="0.25">
      <c r="C12782" s="34"/>
      <c r="D12782" s="10"/>
    </row>
    <row r="12783" spans="3:4" x14ac:dyDescent="0.25">
      <c r="C12783" s="34"/>
      <c r="D12783" s="10"/>
    </row>
    <row r="12784" spans="3:4" x14ac:dyDescent="0.25">
      <c r="C12784" s="34"/>
      <c r="D12784" s="10"/>
    </row>
    <row r="12785" spans="3:4" x14ac:dyDescent="0.25">
      <c r="C12785" s="34"/>
      <c r="D12785" s="10"/>
    </row>
    <row r="12786" spans="3:4" x14ac:dyDescent="0.25">
      <c r="C12786" s="34"/>
      <c r="D12786" s="10"/>
    </row>
    <row r="12787" spans="3:4" x14ac:dyDescent="0.25">
      <c r="C12787" s="34"/>
      <c r="D12787" s="10"/>
    </row>
    <row r="12788" spans="3:4" x14ac:dyDescent="0.25">
      <c r="C12788" s="34"/>
      <c r="D12788" s="10"/>
    </row>
    <row r="12789" spans="3:4" x14ac:dyDescent="0.25">
      <c r="C12789" s="34"/>
      <c r="D12789" s="10"/>
    </row>
    <row r="12790" spans="3:4" x14ac:dyDescent="0.25">
      <c r="C12790" s="34"/>
      <c r="D12790" s="10"/>
    </row>
    <row r="12791" spans="3:4" x14ac:dyDescent="0.25">
      <c r="C12791" s="34"/>
      <c r="D12791" s="10"/>
    </row>
    <row r="12792" spans="3:4" x14ac:dyDescent="0.25">
      <c r="C12792" s="34"/>
      <c r="D12792" s="10"/>
    </row>
    <row r="12793" spans="3:4" x14ac:dyDescent="0.25">
      <c r="C12793" s="34"/>
      <c r="D12793" s="10"/>
    </row>
    <row r="12794" spans="3:4" x14ac:dyDescent="0.25">
      <c r="C12794" s="34"/>
      <c r="D12794" s="10"/>
    </row>
    <row r="12795" spans="3:4" x14ac:dyDescent="0.25">
      <c r="C12795" s="34"/>
      <c r="D12795" s="10"/>
    </row>
    <row r="12796" spans="3:4" x14ac:dyDescent="0.25">
      <c r="C12796" s="34"/>
      <c r="D12796" s="10"/>
    </row>
    <row r="12797" spans="3:4" x14ac:dyDescent="0.25">
      <c r="C12797" s="34"/>
      <c r="D12797" s="10"/>
    </row>
    <row r="12798" spans="3:4" x14ac:dyDescent="0.25">
      <c r="C12798" s="34"/>
      <c r="D12798" s="10"/>
    </row>
    <row r="12799" spans="3:4" x14ac:dyDescent="0.25">
      <c r="C12799" s="34"/>
      <c r="D12799" s="10"/>
    </row>
    <row r="12800" spans="3:4" x14ac:dyDescent="0.25">
      <c r="C12800" s="34"/>
      <c r="D12800" s="10"/>
    </row>
    <row r="12801" spans="3:4" x14ac:dyDescent="0.25">
      <c r="C12801" s="34"/>
      <c r="D12801" s="10"/>
    </row>
    <row r="12802" spans="3:4" x14ac:dyDescent="0.25">
      <c r="C12802" s="34"/>
      <c r="D12802" s="10"/>
    </row>
    <row r="12803" spans="3:4" x14ac:dyDescent="0.25">
      <c r="C12803" s="34"/>
      <c r="D12803" s="10"/>
    </row>
    <row r="12804" spans="3:4" x14ac:dyDescent="0.25">
      <c r="C12804" s="34"/>
      <c r="D12804" s="10"/>
    </row>
    <row r="12805" spans="3:4" x14ac:dyDescent="0.25">
      <c r="C12805" s="34"/>
      <c r="D12805" s="10"/>
    </row>
    <row r="12806" spans="3:4" x14ac:dyDescent="0.25">
      <c r="C12806" s="34"/>
      <c r="D12806" s="10"/>
    </row>
    <row r="12807" spans="3:4" x14ac:dyDescent="0.25">
      <c r="C12807" s="34"/>
      <c r="D12807" s="10"/>
    </row>
    <row r="12808" spans="3:4" x14ac:dyDescent="0.25">
      <c r="C12808" s="34"/>
      <c r="D12808" s="10"/>
    </row>
    <row r="12809" spans="3:4" x14ac:dyDescent="0.25">
      <c r="C12809" s="34"/>
      <c r="D12809" s="10"/>
    </row>
    <row r="12810" spans="3:4" x14ac:dyDescent="0.25">
      <c r="C12810" s="34"/>
      <c r="D12810" s="10"/>
    </row>
    <row r="12811" spans="3:4" x14ac:dyDescent="0.25">
      <c r="C12811" s="34"/>
      <c r="D12811" s="10"/>
    </row>
    <row r="12812" spans="3:4" x14ac:dyDescent="0.25">
      <c r="C12812" s="34"/>
      <c r="D12812" s="10"/>
    </row>
    <row r="12813" spans="3:4" x14ac:dyDescent="0.25">
      <c r="C12813" s="34"/>
      <c r="D12813" s="10"/>
    </row>
    <row r="12814" spans="3:4" x14ac:dyDescent="0.25">
      <c r="C12814" s="34"/>
      <c r="D12814" s="10"/>
    </row>
    <row r="12815" spans="3:4" x14ac:dyDescent="0.25">
      <c r="C12815" s="34"/>
      <c r="D12815" s="10"/>
    </row>
    <row r="12816" spans="3:4" x14ac:dyDescent="0.25">
      <c r="C12816" s="34"/>
      <c r="D12816" s="10"/>
    </row>
    <row r="12817" spans="3:4" x14ac:dyDescent="0.25">
      <c r="C12817" s="34"/>
      <c r="D12817" s="10"/>
    </row>
    <row r="12818" spans="3:4" x14ac:dyDescent="0.25">
      <c r="C12818" s="34"/>
      <c r="D12818" s="10"/>
    </row>
    <row r="12819" spans="3:4" x14ac:dyDescent="0.25">
      <c r="C12819" s="34"/>
      <c r="D12819" s="10"/>
    </row>
    <row r="12820" spans="3:4" x14ac:dyDescent="0.25">
      <c r="C12820" s="34"/>
      <c r="D12820" s="10"/>
    </row>
    <row r="12821" spans="3:4" x14ac:dyDescent="0.25">
      <c r="C12821" s="34"/>
      <c r="D12821" s="10"/>
    </row>
    <row r="12822" spans="3:4" x14ac:dyDescent="0.25">
      <c r="C12822" s="34"/>
      <c r="D12822" s="10"/>
    </row>
    <row r="12823" spans="3:4" x14ac:dyDescent="0.25">
      <c r="C12823" s="34"/>
      <c r="D12823" s="10"/>
    </row>
    <row r="12824" spans="3:4" x14ac:dyDescent="0.25">
      <c r="C12824" s="34"/>
      <c r="D12824" s="10"/>
    </row>
    <row r="12825" spans="3:4" x14ac:dyDescent="0.25">
      <c r="C12825" s="34"/>
      <c r="D12825" s="10"/>
    </row>
    <row r="12826" spans="3:4" x14ac:dyDescent="0.25">
      <c r="C12826" s="34"/>
      <c r="D12826" s="10"/>
    </row>
    <row r="12827" spans="3:4" x14ac:dyDescent="0.25">
      <c r="C12827" s="34"/>
      <c r="D12827" s="10"/>
    </row>
    <row r="12828" spans="3:4" x14ac:dyDescent="0.25">
      <c r="C12828" s="34"/>
      <c r="D12828" s="10"/>
    </row>
    <row r="12829" spans="3:4" x14ac:dyDescent="0.25">
      <c r="C12829" s="34"/>
      <c r="D12829" s="10"/>
    </row>
    <row r="12830" spans="3:4" x14ac:dyDescent="0.25">
      <c r="C12830" s="34"/>
      <c r="D12830" s="10"/>
    </row>
    <row r="12831" spans="3:4" x14ac:dyDescent="0.25">
      <c r="C12831" s="34"/>
      <c r="D12831" s="10"/>
    </row>
    <row r="12832" spans="3:4" x14ac:dyDescent="0.25">
      <c r="C12832" s="34"/>
      <c r="D12832" s="10"/>
    </row>
    <row r="12833" spans="3:4" x14ac:dyDescent="0.25">
      <c r="C12833" s="34"/>
      <c r="D12833" s="10"/>
    </row>
    <row r="12834" spans="3:4" x14ac:dyDescent="0.25">
      <c r="C12834" s="34"/>
      <c r="D12834" s="10"/>
    </row>
    <row r="12835" spans="3:4" x14ac:dyDescent="0.25">
      <c r="C12835" s="34"/>
      <c r="D12835" s="10"/>
    </row>
    <row r="12836" spans="3:4" x14ac:dyDescent="0.25">
      <c r="C12836" s="34"/>
      <c r="D12836" s="10"/>
    </row>
    <row r="12837" spans="3:4" x14ac:dyDescent="0.25">
      <c r="C12837" s="34"/>
      <c r="D12837" s="10"/>
    </row>
    <row r="12838" spans="3:4" x14ac:dyDescent="0.25">
      <c r="C12838" s="34"/>
      <c r="D12838" s="10"/>
    </row>
    <row r="12839" spans="3:4" x14ac:dyDescent="0.25">
      <c r="C12839" s="34"/>
      <c r="D12839" s="10"/>
    </row>
    <row r="12840" spans="3:4" x14ac:dyDescent="0.25">
      <c r="C12840" s="34"/>
      <c r="D12840" s="10"/>
    </row>
    <row r="12841" spans="3:4" x14ac:dyDescent="0.25">
      <c r="C12841" s="34"/>
      <c r="D12841" s="10"/>
    </row>
    <row r="12842" spans="3:4" x14ac:dyDescent="0.25">
      <c r="C12842" s="34"/>
      <c r="D12842" s="10"/>
    </row>
    <row r="12843" spans="3:4" x14ac:dyDescent="0.25">
      <c r="C12843" s="34"/>
      <c r="D12843" s="10"/>
    </row>
    <row r="12844" spans="3:4" x14ac:dyDescent="0.25">
      <c r="C12844" s="34"/>
      <c r="D12844" s="10"/>
    </row>
    <row r="12845" spans="3:4" x14ac:dyDescent="0.25">
      <c r="C12845" s="34"/>
      <c r="D12845" s="10"/>
    </row>
    <row r="12846" spans="3:4" x14ac:dyDescent="0.25">
      <c r="C12846" s="34"/>
      <c r="D12846" s="10"/>
    </row>
    <row r="12847" spans="3:4" x14ac:dyDescent="0.25">
      <c r="C12847" s="34"/>
      <c r="D12847" s="10"/>
    </row>
    <row r="12848" spans="3:4" x14ac:dyDescent="0.25">
      <c r="C12848" s="34"/>
      <c r="D12848" s="10"/>
    </row>
    <row r="12849" spans="3:4" x14ac:dyDescent="0.25">
      <c r="C12849" s="34"/>
      <c r="D12849" s="10"/>
    </row>
    <row r="12850" spans="3:4" x14ac:dyDescent="0.25">
      <c r="C12850" s="34"/>
      <c r="D12850" s="10"/>
    </row>
    <row r="12851" spans="3:4" x14ac:dyDescent="0.25">
      <c r="C12851" s="34"/>
      <c r="D12851" s="10"/>
    </row>
    <row r="12852" spans="3:4" x14ac:dyDescent="0.25">
      <c r="C12852" s="34"/>
      <c r="D12852" s="10"/>
    </row>
    <row r="12853" spans="3:4" x14ac:dyDescent="0.25">
      <c r="C12853" s="34"/>
      <c r="D12853" s="10"/>
    </row>
    <row r="12854" spans="3:4" x14ac:dyDescent="0.25">
      <c r="C12854" s="34"/>
      <c r="D12854" s="10"/>
    </row>
    <row r="12855" spans="3:4" x14ac:dyDescent="0.25">
      <c r="C12855" s="34"/>
      <c r="D12855" s="10"/>
    </row>
    <row r="12856" spans="3:4" x14ac:dyDescent="0.25">
      <c r="C12856" s="34"/>
      <c r="D12856" s="10"/>
    </row>
    <row r="12857" spans="3:4" x14ac:dyDescent="0.25">
      <c r="C12857" s="34"/>
      <c r="D12857" s="10"/>
    </row>
    <row r="12858" spans="3:4" x14ac:dyDescent="0.25">
      <c r="C12858" s="34"/>
      <c r="D12858" s="10"/>
    </row>
    <row r="12859" spans="3:4" x14ac:dyDescent="0.25">
      <c r="C12859" s="34"/>
      <c r="D12859" s="10"/>
    </row>
    <row r="12860" spans="3:4" x14ac:dyDescent="0.25">
      <c r="C12860" s="34"/>
      <c r="D12860" s="10"/>
    </row>
    <row r="12861" spans="3:4" x14ac:dyDescent="0.25">
      <c r="C12861" s="34"/>
      <c r="D12861" s="10"/>
    </row>
    <row r="12862" spans="3:4" x14ac:dyDescent="0.25">
      <c r="C12862" s="34"/>
      <c r="D12862" s="10"/>
    </row>
    <row r="12863" spans="3:4" x14ac:dyDescent="0.25">
      <c r="C12863" s="34"/>
      <c r="D12863" s="10"/>
    </row>
    <row r="12864" spans="3:4" x14ac:dyDescent="0.25">
      <c r="C12864" s="34"/>
      <c r="D12864" s="10"/>
    </row>
    <row r="12865" spans="3:4" x14ac:dyDescent="0.25">
      <c r="C12865" s="34"/>
      <c r="D12865" s="10"/>
    </row>
    <row r="12866" spans="3:4" x14ac:dyDescent="0.25">
      <c r="C12866" s="34"/>
      <c r="D12866" s="10"/>
    </row>
    <row r="12867" spans="3:4" x14ac:dyDescent="0.25">
      <c r="C12867" s="34"/>
      <c r="D12867" s="10"/>
    </row>
    <row r="12868" spans="3:4" x14ac:dyDescent="0.25">
      <c r="C12868" s="34"/>
      <c r="D12868" s="10"/>
    </row>
    <row r="12869" spans="3:4" x14ac:dyDescent="0.25">
      <c r="C12869" s="34"/>
      <c r="D12869" s="10"/>
    </row>
    <row r="12870" spans="3:4" x14ac:dyDescent="0.25">
      <c r="C12870" s="34"/>
      <c r="D12870" s="10"/>
    </row>
    <row r="12871" spans="3:4" x14ac:dyDescent="0.25">
      <c r="C12871" s="34"/>
      <c r="D12871" s="10"/>
    </row>
    <row r="12872" spans="3:4" x14ac:dyDescent="0.25">
      <c r="C12872" s="34"/>
      <c r="D12872" s="10"/>
    </row>
    <row r="12873" spans="3:4" x14ac:dyDescent="0.25">
      <c r="C12873" s="34"/>
      <c r="D12873" s="10"/>
    </row>
    <row r="12874" spans="3:4" x14ac:dyDescent="0.25">
      <c r="C12874" s="34"/>
      <c r="D12874" s="10"/>
    </row>
    <row r="12875" spans="3:4" x14ac:dyDescent="0.25">
      <c r="C12875" s="34"/>
      <c r="D12875" s="10"/>
    </row>
    <row r="12876" spans="3:4" x14ac:dyDescent="0.25">
      <c r="C12876" s="34"/>
      <c r="D12876" s="10"/>
    </row>
    <row r="12877" spans="3:4" x14ac:dyDescent="0.25">
      <c r="C12877" s="34"/>
      <c r="D12877" s="10"/>
    </row>
    <row r="12878" spans="3:4" x14ac:dyDescent="0.25">
      <c r="C12878" s="34"/>
      <c r="D12878" s="10"/>
    </row>
    <row r="12879" spans="3:4" x14ac:dyDescent="0.25">
      <c r="C12879" s="34"/>
      <c r="D12879" s="10"/>
    </row>
    <row r="12880" spans="3:4" x14ac:dyDescent="0.25">
      <c r="C12880" s="34"/>
      <c r="D12880" s="10"/>
    </row>
    <row r="12881" spans="3:4" x14ac:dyDescent="0.25">
      <c r="C12881" s="34"/>
      <c r="D12881" s="10"/>
    </row>
    <row r="12882" spans="3:4" x14ac:dyDescent="0.25">
      <c r="C12882" s="34"/>
      <c r="D12882" s="10"/>
    </row>
    <row r="12883" spans="3:4" x14ac:dyDescent="0.25">
      <c r="C12883" s="34"/>
      <c r="D12883" s="10"/>
    </row>
    <row r="12884" spans="3:4" x14ac:dyDescent="0.25">
      <c r="C12884" s="34"/>
      <c r="D12884" s="10"/>
    </row>
    <row r="12885" spans="3:4" x14ac:dyDescent="0.25">
      <c r="C12885" s="34"/>
      <c r="D12885" s="10"/>
    </row>
    <row r="12886" spans="3:4" x14ac:dyDescent="0.25">
      <c r="C12886" s="34"/>
      <c r="D12886" s="10"/>
    </row>
    <row r="12887" spans="3:4" x14ac:dyDescent="0.25">
      <c r="C12887" s="34"/>
      <c r="D12887" s="10"/>
    </row>
    <row r="12888" spans="3:4" x14ac:dyDescent="0.25">
      <c r="C12888" s="34"/>
      <c r="D12888" s="10"/>
    </row>
    <row r="12889" spans="3:4" x14ac:dyDescent="0.25">
      <c r="C12889" s="34"/>
      <c r="D12889" s="10"/>
    </row>
    <row r="12890" spans="3:4" x14ac:dyDescent="0.25">
      <c r="C12890" s="34"/>
      <c r="D12890" s="10"/>
    </row>
    <row r="12891" spans="3:4" x14ac:dyDescent="0.25">
      <c r="C12891" s="34"/>
      <c r="D12891" s="10"/>
    </row>
    <row r="12892" spans="3:4" x14ac:dyDescent="0.25">
      <c r="C12892" s="34"/>
      <c r="D12892" s="10"/>
    </row>
    <row r="12893" spans="3:4" x14ac:dyDescent="0.25">
      <c r="C12893" s="34"/>
      <c r="D12893" s="10"/>
    </row>
    <row r="12894" spans="3:4" x14ac:dyDescent="0.25">
      <c r="C12894" s="34"/>
      <c r="D12894" s="10"/>
    </row>
    <row r="12895" spans="3:4" x14ac:dyDescent="0.25">
      <c r="C12895" s="34"/>
      <c r="D12895" s="10"/>
    </row>
    <row r="12896" spans="3:4" x14ac:dyDescent="0.25">
      <c r="C12896" s="34"/>
      <c r="D12896" s="10"/>
    </row>
    <row r="12897" spans="3:4" x14ac:dyDescent="0.25">
      <c r="C12897" s="34"/>
      <c r="D12897" s="10"/>
    </row>
    <row r="12898" spans="3:4" x14ac:dyDescent="0.25">
      <c r="C12898" s="34"/>
      <c r="D12898" s="10"/>
    </row>
    <row r="12899" spans="3:4" x14ac:dyDescent="0.25">
      <c r="C12899" s="34"/>
      <c r="D12899" s="10"/>
    </row>
    <row r="12900" spans="3:4" x14ac:dyDescent="0.25">
      <c r="C12900" s="34"/>
      <c r="D12900" s="10"/>
    </row>
    <row r="12901" spans="3:4" x14ac:dyDescent="0.25">
      <c r="C12901" s="34"/>
      <c r="D12901" s="10"/>
    </row>
    <row r="12902" spans="3:4" x14ac:dyDescent="0.25">
      <c r="C12902" s="34"/>
      <c r="D12902" s="10"/>
    </row>
    <row r="12903" spans="3:4" x14ac:dyDescent="0.25">
      <c r="C12903" s="34"/>
      <c r="D12903" s="10"/>
    </row>
    <row r="12904" spans="3:4" x14ac:dyDescent="0.25">
      <c r="C12904" s="34"/>
      <c r="D12904" s="10"/>
    </row>
    <row r="12905" spans="3:4" x14ac:dyDescent="0.25">
      <c r="C12905" s="34"/>
      <c r="D12905" s="10"/>
    </row>
    <row r="12906" spans="3:4" x14ac:dyDescent="0.25">
      <c r="C12906" s="34"/>
      <c r="D12906" s="10"/>
    </row>
    <row r="12907" spans="3:4" x14ac:dyDescent="0.25">
      <c r="C12907" s="34"/>
      <c r="D12907" s="10"/>
    </row>
    <row r="12908" spans="3:4" x14ac:dyDescent="0.25">
      <c r="C12908" s="34"/>
      <c r="D12908" s="10"/>
    </row>
    <row r="12909" spans="3:4" x14ac:dyDescent="0.25">
      <c r="C12909" s="34"/>
      <c r="D12909" s="10"/>
    </row>
    <row r="12910" spans="3:4" x14ac:dyDescent="0.25">
      <c r="C12910" s="34"/>
      <c r="D12910" s="10"/>
    </row>
    <row r="12911" spans="3:4" x14ac:dyDescent="0.25">
      <c r="C12911" s="34"/>
      <c r="D12911" s="10"/>
    </row>
    <row r="12912" spans="3:4" x14ac:dyDescent="0.25">
      <c r="C12912" s="34"/>
      <c r="D12912" s="10"/>
    </row>
    <row r="12913" spans="3:4" x14ac:dyDescent="0.25">
      <c r="C12913" s="34"/>
      <c r="D12913" s="10"/>
    </row>
    <row r="12914" spans="3:4" x14ac:dyDescent="0.25">
      <c r="C12914" s="34"/>
      <c r="D12914" s="10"/>
    </row>
    <row r="12915" spans="3:4" x14ac:dyDescent="0.25">
      <c r="C12915" s="34"/>
      <c r="D12915" s="10"/>
    </row>
    <row r="12916" spans="3:4" x14ac:dyDescent="0.25">
      <c r="C12916" s="34"/>
      <c r="D12916" s="10"/>
    </row>
    <row r="12917" spans="3:4" x14ac:dyDescent="0.25">
      <c r="C12917" s="34"/>
      <c r="D12917" s="10"/>
    </row>
    <row r="12918" spans="3:4" x14ac:dyDescent="0.25">
      <c r="C12918" s="34"/>
      <c r="D12918" s="10"/>
    </row>
    <row r="12919" spans="3:4" x14ac:dyDescent="0.25">
      <c r="C12919" s="34"/>
      <c r="D12919" s="10"/>
    </row>
    <row r="12920" spans="3:4" x14ac:dyDescent="0.25">
      <c r="C12920" s="34"/>
      <c r="D12920" s="10"/>
    </row>
    <row r="12921" spans="3:4" x14ac:dyDescent="0.25">
      <c r="C12921" s="34"/>
      <c r="D12921" s="10"/>
    </row>
    <row r="12922" spans="3:4" x14ac:dyDescent="0.25">
      <c r="C12922" s="34"/>
      <c r="D12922" s="10"/>
    </row>
    <row r="12923" spans="3:4" x14ac:dyDescent="0.25">
      <c r="C12923" s="34"/>
      <c r="D12923" s="10"/>
    </row>
    <row r="12924" spans="3:4" x14ac:dyDescent="0.25">
      <c r="C12924" s="34"/>
      <c r="D12924" s="10"/>
    </row>
    <row r="12925" spans="3:4" x14ac:dyDescent="0.25">
      <c r="C12925" s="34"/>
      <c r="D12925" s="10"/>
    </row>
    <row r="12926" spans="3:4" x14ac:dyDescent="0.25">
      <c r="C12926" s="34"/>
      <c r="D12926" s="10"/>
    </row>
    <row r="12927" spans="3:4" x14ac:dyDescent="0.25">
      <c r="C12927" s="34"/>
      <c r="D12927" s="10"/>
    </row>
    <row r="12928" spans="3:4" x14ac:dyDescent="0.25">
      <c r="C12928" s="34"/>
      <c r="D12928" s="10"/>
    </row>
    <row r="12929" spans="3:4" x14ac:dyDescent="0.25">
      <c r="C12929" s="34"/>
      <c r="D12929" s="10"/>
    </row>
    <row r="12930" spans="3:4" x14ac:dyDescent="0.25">
      <c r="C12930" s="34"/>
      <c r="D12930" s="10"/>
    </row>
    <row r="12931" spans="3:4" x14ac:dyDescent="0.25">
      <c r="C12931" s="34"/>
      <c r="D12931" s="10"/>
    </row>
    <row r="12932" spans="3:4" x14ac:dyDescent="0.25">
      <c r="C12932" s="34"/>
      <c r="D12932" s="10"/>
    </row>
    <row r="12933" spans="3:4" x14ac:dyDescent="0.25">
      <c r="C12933" s="34"/>
      <c r="D12933" s="10"/>
    </row>
    <row r="12934" spans="3:4" x14ac:dyDescent="0.25">
      <c r="C12934" s="34"/>
      <c r="D12934" s="10"/>
    </row>
    <row r="12935" spans="3:4" x14ac:dyDescent="0.25">
      <c r="C12935" s="34"/>
      <c r="D12935" s="10"/>
    </row>
    <row r="12936" spans="3:4" x14ac:dyDescent="0.25">
      <c r="C12936" s="34"/>
      <c r="D12936" s="10"/>
    </row>
    <row r="12937" spans="3:4" x14ac:dyDescent="0.25">
      <c r="C12937" s="34"/>
      <c r="D12937" s="10"/>
    </row>
    <row r="12938" spans="3:4" x14ac:dyDescent="0.25">
      <c r="C12938" s="34"/>
      <c r="D12938" s="10"/>
    </row>
    <row r="12939" spans="3:4" x14ac:dyDescent="0.25">
      <c r="C12939" s="34"/>
      <c r="D12939" s="10"/>
    </row>
    <row r="12940" spans="3:4" x14ac:dyDescent="0.25">
      <c r="C12940" s="34"/>
      <c r="D12940" s="10"/>
    </row>
    <row r="12941" spans="3:4" x14ac:dyDescent="0.25">
      <c r="C12941" s="34"/>
      <c r="D12941" s="10"/>
    </row>
    <row r="12942" spans="3:4" x14ac:dyDescent="0.25">
      <c r="C12942" s="34"/>
      <c r="D12942" s="10"/>
    </row>
    <row r="12943" spans="3:4" x14ac:dyDescent="0.25">
      <c r="C12943" s="34"/>
      <c r="D12943" s="10"/>
    </row>
    <row r="12944" spans="3:4" x14ac:dyDescent="0.25">
      <c r="C12944" s="34"/>
      <c r="D12944" s="10"/>
    </row>
    <row r="12945" spans="3:4" x14ac:dyDescent="0.25">
      <c r="C12945" s="34"/>
      <c r="D12945" s="10"/>
    </row>
    <row r="12946" spans="3:4" x14ac:dyDescent="0.25">
      <c r="C12946" s="34"/>
      <c r="D12946" s="10"/>
    </row>
    <row r="12947" spans="3:4" x14ac:dyDescent="0.25">
      <c r="C12947" s="34"/>
      <c r="D12947" s="10"/>
    </row>
    <row r="12948" spans="3:4" x14ac:dyDescent="0.25">
      <c r="C12948" s="34"/>
      <c r="D12948" s="10"/>
    </row>
    <row r="12949" spans="3:4" x14ac:dyDescent="0.25">
      <c r="C12949" s="34"/>
      <c r="D12949" s="10"/>
    </row>
    <row r="12950" spans="3:4" x14ac:dyDescent="0.25">
      <c r="C12950" s="34"/>
      <c r="D12950" s="10"/>
    </row>
    <row r="12951" spans="3:4" x14ac:dyDescent="0.25">
      <c r="C12951" s="34"/>
      <c r="D12951" s="10"/>
    </row>
    <row r="12952" spans="3:4" x14ac:dyDescent="0.25">
      <c r="C12952" s="34"/>
      <c r="D12952" s="10"/>
    </row>
    <row r="12953" spans="3:4" x14ac:dyDescent="0.25">
      <c r="C12953" s="34"/>
      <c r="D12953" s="10"/>
    </row>
    <row r="12954" spans="3:4" x14ac:dyDescent="0.25">
      <c r="C12954" s="34"/>
      <c r="D12954" s="10"/>
    </row>
    <row r="12955" spans="3:4" x14ac:dyDescent="0.25">
      <c r="C12955" s="34"/>
      <c r="D12955" s="10"/>
    </row>
    <row r="12956" spans="3:4" x14ac:dyDescent="0.25">
      <c r="C12956" s="34"/>
      <c r="D12956" s="10"/>
    </row>
    <row r="12957" spans="3:4" x14ac:dyDescent="0.25">
      <c r="C12957" s="34"/>
      <c r="D12957" s="10"/>
    </row>
    <row r="12958" spans="3:4" x14ac:dyDescent="0.25">
      <c r="C12958" s="34"/>
      <c r="D12958" s="10"/>
    </row>
    <row r="12959" spans="3:4" x14ac:dyDescent="0.25">
      <c r="C12959" s="34"/>
      <c r="D12959" s="10"/>
    </row>
    <row r="12960" spans="3:4" x14ac:dyDescent="0.25">
      <c r="C12960" s="34"/>
      <c r="D12960" s="10"/>
    </row>
    <row r="12961" spans="3:4" x14ac:dyDescent="0.25">
      <c r="C12961" s="34"/>
      <c r="D12961" s="10"/>
    </row>
    <row r="12962" spans="3:4" x14ac:dyDescent="0.25">
      <c r="C12962" s="34"/>
      <c r="D12962" s="10"/>
    </row>
    <row r="12963" spans="3:4" x14ac:dyDescent="0.25">
      <c r="C12963" s="34"/>
      <c r="D12963" s="10"/>
    </row>
    <row r="12964" spans="3:4" x14ac:dyDescent="0.25">
      <c r="C12964" s="34"/>
      <c r="D12964" s="10"/>
    </row>
    <row r="12965" spans="3:4" x14ac:dyDescent="0.25">
      <c r="C12965" s="34"/>
      <c r="D12965" s="10"/>
    </row>
    <row r="12966" spans="3:4" x14ac:dyDescent="0.25">
      <c r="C12966" s="34"/>
      <c r="D12966" s="10"/>
    </row>
    <row r="12967" spans="3:4" x14ac:dyDescent="0.25">
      <c r="C12967" s="34"/>
      <c r="D12967" s="10"/>
    </row>
    <row r="12968" spans="3:4" x14ac:dyDescent="0.25">
      <c r="C12968" s="34"/>
      <c r="D12968" s="10"/>
    </row>
    <row r="12969" spans="3:4" x14ac:dyDescent="0.25">
      <c r="C12969" s="34"/>
      <c r="D12969" s="10"/>
    </row>
    <row r="12970" spans="3:4" x14ac:dyDescent="0.25">
      <c r="C12970" s="34"/>
      <c r="D12970" s="10"/>
    </row>
    <row r="12971" spans="3:4" x14ac:dyDescent="0.25">
      <c r="C12971" s="34"/>
      <c r="D12971" s="10"/>
    </row>
    <row r="12972" spans="3:4" x14ac:dyDescent="0.25">
      <c r="C12972" s="34"/>
      <c r="D12972" s="10"/>
    </row>
    <row r="12973" spans="3:4" x14ac:dyDescent="0.25">
      <c r="C12973" s="34"/>
      <c r="D12973" s="10"/>
    </row>
    <row r="12974" spans="3:4" x14ac:dyDescent="0.25">
      <c r="C12974" s="34"/>
      <c r="D12974" s="10"/>
    </row>
    <row r="12975" spans="3:4" x14ac:dyDescent="0.25">
      <c r="C12975" s="34"/>
      <c r="D12975" s="10"/>
    </row>
    <row r="12976" spans="3:4" x14ac:dyDescent="0.25">
      <c r="C12976" s="34"/>
      <c r="D12976" s="10"/>
    </row>
    <row r="12977" spans="3:4" x14ac:dyDescent="0.25">
      <c r="C12977" s="34"/>
      <c r="D12977" s="10"/>
    </row>
    <row r="12978" spans="3:4" x14ac:dyDescent="0.25">
      <c r="C12978" s="34"/>
      <c r="D12978" s="10"/>
    </row>
    <row r="12979" spans="3:4" x14ac:dyDescent="0.25">
      <c r="C12979" s="34"/>
      <c r="D12979" s="10"/>
    </row>
    <row r="12980" spans="3:4" x14ac:dyDescent="0.25">
      <c r="C12980" s="34"/>
      <c r="D12980" s="10"/>
    </row>
    <row r="12981" spans="3:4" x14ac:dyDescent="0.25">
      <c r="C12981" s="34"/>
      <c r="D12981" s="10"/>
    </row>
    <row r="12982" spans="3:4" x14ac:dyDescent="0.25">
      <c r="C12982" s="34"/>
      <c r="D12982" s="10"/>
    </row>
    <row r="12983" spans="3:4" x14ac:dyDescent="0.25">
      <c r="C12983" s="34"/>
      <c r="D12983" s="10"/>
    </row>
    <row r="12984" spans="3:4" x14ac:dyDescent="0.25">
      <c r="C12984" s="34"/>
      <c r="D12984" s="10"/>
    </row>
    <row r="12985" spans="3:4" x14ac:dyDescent="0.25">
      <c r="C12985" s="34"/>
      <c r="D12985" s="10"/>
    </row>
    <row r="12986" spans="3:4" x14ac:dyDescent="0.25">
      <c r="C12986" s="34"/>
      <c r="D12986" s="10"/>
    </row>
    <row r="12987" spans="3:4" x14ac:dyDescent="0.25">
      <c r="C12987" s="34"/>
      <c r="D12987" s="10"/>
    </row>
    <row r="12988" spans="3:4" x14ac:dyDescent="0.25">
      <c r="C12988" s="34"/>
      <c r="D12988" s="10"/>
    </row>
    <row r="12989" spans="3:4" x14ac:dyDescent="0.25">
      <c r="C12989" s="34"/>
      <c r="D12989" s="10"/>
    </row>
    <row r="12990" spans="3:4" x14ac:dyDescent="0.25">
      <c r="C12990" s="34"/>
      <c r="D12990" s="10"/>
    </row>
    <row r="12991" spans="3:4" x14ac:dyDescent="0.25">
      <c r="C12991" s="34"/>
      <c r="D12991" s="10"/>
    </row>
    <row r="12992" spans="3:4" x14ac:dyDescent="0.25">
      <c r="C12992" s="34"/>
      <c r="D12992" s="10"/>
    </row>
    <row r="12993" spans="3:4" x14ac:dyDescent="0.25">
      <c r="C12993" s="34"/>
      <c r="D12993" s="10"/>
    </row>
    <row r="12994" spans="3:4" x14ac:dyDescent="0.25">
      <c r="C12994" s="34"/>
      <c r="D12994" s="10"/>
    </row>
    <row r="12995" spans="3:4" x14ac:dyDescent="0.25">
      <c r="C12995" s="34"/>
      <c r="D12995" s="10"/>
    </row>
    <row r="12996" spans="3:4" x14ac:dyDescent="0.25">
      <c r="C12996" s="34"/>
      <c r="D12996" s="10"/>
    </row>
    <row r="12997" spans="3:4" x14ac:dyDescent="0.25">
      <c r="C12997" s="34"/>
      <c r="D12997" s="10"/>
    </row>
    <row r="12998" spans="3:4" x14ac:dyDescent="0.25">
      <c r="C12998" s="34"/>
      <c r="D12998" s="10"/>
    </row>
    <row r="12999" spans="3:4" x14ac:dyDescent="0.25">
      <c r="C12999" s="34"/>
      <c r="D12999" s="10"/>
    </row>
    <row r="13000" spans="3:4" x14ac:dyDescent="0.25">
      <c r="C13000" s="34"/>
      <c r="D13000" s="10"/>
    </row>
    <row r="13001" spans="3:4" x14ac:dyDescent="0.25">
      <c r="C13001" s="34"/>
      <c r="D13001" s="10"/>
    </row>
    <row r="13002" spans="3:4" x14ac:dyDescent="0.25">
      <c r="C13002" s="34"/>
      <c r="D13002" s="10"/>
    </row>
    <row r="13003" spans="3:4" x14ac:dyDescent="0.25">
      <c r="C13003" s="34"/>
      <c r="D13003" s="10"/>
    </row>
    <row r="13004" spans="3:4" x14ac:dyDescent="0.25">
      <c r="C13004" s="34"/>
      <c r="D13004" s="10"/>
    </row>
    <row r="13005" spans="3:4" x14ac:dyDescent="0.25">
      <c r="C13005" s="34"/>
      <c r="D13005" s="10"/>
    </row>
    <row r="13006" spans="3:4" x14ac:dyDescent="0.25">
      <c r="C13006" s="34"/>
      <c r="D13006" s="10"/>
    </row>
    <row r="13007" spans="3:4" x14ac:dyDescent="0.25">
      <c r="C13007" s="34"/>
      <c r="D13007" s="10"/>
    </row>
    <row r="13008" spans="3:4" x14ac:dyDescent="0.25">
      <c r="C13008" s="34"/>
      <c r="D13008" s="10"/>
    </row>
    <row r="13009" spans="3:4" x14ac:dyDescent="0.25">
      <c r="C13009" s="34"/>
      <c r="D13009" s="10"/>
    </row>
    <row r="13010" spans="3:4" x14ac:dyDescent="0.25">
      <c r="C13010" s="34"/>
      <c r="D13010" s="10"/>
    </row>
    <row r="13011" spans="3:4" x14ac:dyDescent="0.25">
      <c r="C13011" s="34"/>
      <c r="D13011" s="10"/>
    </row>
    <row r="13012" spans="3:4" x14ac:dyDescent="0.25">
      <c r="C13012" s="34"/>
      <c r="D13012" s="10"/>
    </row>
    <row r="13013" spans="3:4" x14ac:dyDescent="0.25">
      <c r="C13013" s="34"/>
      <c r="D13013" s="10"/>
    </row>
    <row r="13014" spans="3:4" x14ac:dyDescent="0.25">
      <c r="C13014" s="34"/>
      <c r="D13014" s="10"/>
    </row>
    <row r="13015" spans="3:4" x14ac:dyDescent="0.25">
      <c r="C13015" s="34"/>
      <c r="D13015" s="10"/>
    </row>
    <row r="13016" spans="3:4" x14ac:dyDescent="0.25">
      <c r="C13016" s="34"/>
      <c r="D13016" s="10"/>
    </row>
    <row r="13017" spans="3:4" x14ac:dyDescent="0.25">
      <c r="C13017" s="34"/>
      <c r="D13017" s="10"/>
    </row>
    <row r="13018" spans="3:4" x14ac:dyDescent="0.25">
      <c r="C13018" s="34"/>
      <c r="D13018" s="10"/>
    </row>
    <row r="13019" spans="3:4" x14ac:dyDescent="0.25">
      <c r="C13019" s="34"/>
      <c r="D13019" s="10"/>
    </row>
    <row r="13020" spans="3:4" x14ac:dyDescent="0.25">
      <c r="C13020" s="34"/>
      <c r="D13020" s="10"/>
    </row>
    <row r="13021" spans="3:4" x14ac:dyDescent="0.25">
      <c r="C13021" s="34"/>
      <c r="D13021" s="10"/>
    </row>
    <row r="13022" spans="3:4" x14ac:dyDescent="0.25">
      <c r="C13022" s="34"/>
      <c r="D13022" s="10"/>
    </row>
    <row r="13023" spans="3:4" x14ac:dyDescent="0.25">
      <c r="C13023" s="34"/>
      <c r="D13023" s="10"/>
    </row>
    <row r="13024" spans="3:4" x14ac:dyDescent="0.25">
      <c r="C13024" s="34"/>
      <c r="D13024" s="10"/>
    </row>
    <row r="13025" spans="3:4" x14ac:dyDescent="0.25">
      <c r="C13025" s="34"/>
      <c r="D13025" s="10"/>
    </row>
    <row r="13026" spans="3:4" x14ac:dyDescent="0.25">
      <c r="C13026" s="34"/>
      <c r="D13026" s="10"/>
    </row>
    <row r="13027" spans="3:4" x14ac:dyDescent="0.25">
      <c r="C13027" s="34"/>
      <c r="D13027" s="10"/>
    </row>
    <row r="13028" spans="3:4" x14ac:dyDescent="0.25">
      <c r="C13028" s="34"/>
      <c r="D13028" s="10"/>
    </row>
    <row r="13029" spans="3:4" x14ac:dyDescent="0.25">
      <c r="C13029" s="34"/>
      <c r="D13029" s="10"/>
    </row>
    <row r="13030" spans="3:4" x14ac:dyDescent="0.25">
      <c r="C13030" s="34"/>
      <c r="D13030" s="10"/>
    </row>
    <row r="13031" spans="3:4" x14ac:dyDescent="0.25">
      <c r="C13031" s="34"/>
      <c r="D13031" s="10"/>
    </row>
    <row r="13032" spans="3:4" x14ac:dyDescent="0.25">
      <c r="C13032" s="34"/>
      <c r="D13032" s="10"/>
    </row>
    <row r="13033" spans="3:4" x14ac:dyDescent="0.25">
      <c r="C13033" s="34"/>
      <c r="D13033" s="10"/>
    </row>
    <row r="13034" spans="3:4" x14ac:dyDescent="0.25">
      <c r="C13034" s="34"/>
      <c r="D13034" s="10"/>
    </row>
    <row r="13035" spans="3:4" x14ac:dyDescent="0.25">
      <c r="C13035" s="34"/>
      <c r="D13035" s="10"/>
    </row>
    <row r="13036" spans="3:4" x14ac:dyDescent="0.25">
      <c r="C13036" s="34"/>
      <c r="D13036" s="10"/>
    </row>
    <row r="13037" spans="3:4" x14ac:dyDescent="0.25">
      <c r="C13037" s="34"/>
      <c r="D13037" s="10"/>
    </row>
    <row r="13038" spans="3:4" x14ac:dyDescent="0.25">
      <c r="C13038" s="34"/>
      <c r="D13038" s="10"/>
    </row>
    <row r="13039" spans="3:4" x14ac:dyDescent="0.25">
      <c r="C13039" s="34"/>
      <c r="D13039" s="10"/>
    </row>
    <row r="13040" spans="3:4" x14ac:dyDescent="0.25">
      <c r="C13040" s="34"/>
      <c r="D13040" s="10"/>
    </row>
    <row r="13041" spans="3:4" x14ac:dyDescent="0.25">
      <c r="C13041" s="34"/>
      <c r="D13041" s="10"/>
    </row>
    <row r="13042" spans="3:4" x14ac:dyDescent="0.25">
      <c r="C13042" s="34"/>
      <c r="D13042" s="10"/>
    </row>
    <row r="13043" spans="3:4" x14ac:dyDescent="0.25">
      <c r="C13043" s="34"/>
      <c r="D13043" s="10"/>
    </row>
    <row r="13044" spans="3:4" x14ac:dyDescent="0.25">
      <c r="C13044" s="34"/>
      <c r="D13044" s="10"/>
    </row>
    <row r="13045" spans="3:4" x14ac:dyDescent="0.25">
      <c r="C13045" s="34"/>
      <c r="D13045" s="10"/>
    </row>
    <row r="13046" spans="3:4" x14ac:dyDescent="0.25">
      <c r="C13046" s="34"/>
      <c r="D13046" s="10"/>
    </row>
    <row r="13047" spans="3:4" x14ac:dyDescent="0.25">
      <c r="C13047" s="34"/>
      <c r="D13047" s="10"/>
    </row>
    <row r="13048" spans="3:4" x14ac:dyDescent="0.25">
      <c r="C13048" s="34"/>
      <c r="D13048" s="10"/>
    </row>
    <row r="13049" spans="3:4" x14ac:dyDescent="0.25">
      <c r="C13049" s="34"/>
      <c r="D13049" s="10"/>
    </row>
    <row r="13050" spans="3:4" x14ac:dyDescent="0.25">
      <c r="C13050" s="34"/>
      <c r="D13050" s="10"/>
    </row>
    <row r="13051" spans="3:4" x14ac:dyDescent="0.25">
      <c r="C13051" s="34"/>
      <c r="D13051" s="10"/>
    </row>
    <row r="13052" spans="3:4" x14ac:dyDescent="0.25">
      <c r="C13052" s="34"/>
      <c r="D13052" s="10"/>
    </row>
    <row r="13053" spans="3:4" x14ac:dyDescent="0.25">
      <c r="C13053" s="34"/>
      <c r="D13053" s="10"/>
    </row>
    <row r="13054" spans="3:4" x14ac:dyDescent="0.25">
      <c r="C13054" s="34"/>
      <c r="D13054" s="10"/>
    </row>
    <row r="13055" spans="3:4" x14ac:dyDescent="0.25">
      <c r="C13055" s="34"/>
      <c r="D13055" s="10"/>
    </row>
    <row r="13056" spans="3:4" x14ac:dyDescent="0.25">
      <c r="C13056" s="34"/>
      <c r="D13056" s="10"/>
    </row>
    <row r="13057" spans="3:4" x14ac:dyDescent="0.25">
      <c r="C13057" s="34"/>
      <c r="D13057" s="10"/>
    </row>
    <row r="13058" spans="3:4" x14ac:dyDescent="0.25">
      <c r="C13058" s="34"/>
      <c r="D13058" s="10"/>
    </row>
    <row r="13059" spans="3:4" x14ac:dyDescent="0.25">
      <c r="C13059" s="34"/>
      <c r="D13059" s="10"/>
    </row>
    <row r="13060" spans="3:4" x14ac:dyDescent="0.25">
      <c r="C13060" s="34"/>
      <c r="D13060" s="10"/>
    </row>
    <row r="13061" spans="3:4" x14ac:dyDescent="0.25">
      <c r="C13061" s="34"/>
      <c r="D13061" s="10"/>
    </row>
    <row r="13062" spans="3:4" x14ac:dyDescent="0.25">
      <c r="C13062" s="34"/>
      <c r="D13062" s="10"/>
    </row>
    <row r="13063" spans="3:4" x14ac:dyDescent="0.25">
      <c r="C13063" s="34"/>
      <c r="D13063" s="10"/>
    </row>
    <row r="13064" spans="3:4" x14ac:dyDescent="0.25">
      <c r="C13064" s="34"/>
      <c r="D13064" s="10"/>
    </row>
    <row r="13065" spans="3:4" x14ac:dyDescent="0.25">
      <c r="C13065" s="34"/>
      <c r="D13065" s="10"/>
    </row>
    <row r="13066" spans="3:4" x14ac:dyDescent="0.25">
      <c r="C13066" s="34"/>
      <c r="D13066" s="10"/>
    </row>
    <row r="13067" spans="3:4" x14ac:dyDescent="0.25">
      <c r="C13067" s="34"/>
      <c r="D13067" s="10"/>
    </row>
    <row r="13068" spans="3:4" x14ac:dyDescent="0.25">
      <c r="C13068" s="34"/>
      <c r="D13068" s="10"/>
    </row>
    <row r="13069" spans="3:4" x14ac:dyDescent="0.25">
      <c r="C13069" s="34"/>
      <c r="D13069" s="10"/>
    </row>
    <row r="13070" spans="3:4" x14ac:dyDescent="0.25">
      <c r="C13070" s="34"/>
      <c r="D13070" s="10"/>
    </row>
    <row r="13071" spans="3:4" x14ac:dyDescent="0.25">
      <c r="C13071" s="34"/>
      <c r="D13071" s="10"/>
    </row>
    <row r="13072" spans="3:4" x14ac:dyDescent="0.25">
      <c r="C13072" s="34"/>
      <c r="D13072" s="10"/>
    </row>
    <row r="13073" spans="3:4" x14ac:dyDescent="0.25">
      <c r="C13073" s="34"/>
      <c r="D13073" s="10"/>
    </row>
    <row r="13074" spans="3:4" x14ac:dyDescent="0.25">
      <c r="C13074" s="34"/>
      <c r="D13074" s="10"/>
    </row>
    <row r="13075" spans="3:4" x14ac:dyDescent="0.25">
      <c r="C13075" s="34"/>
      <c r="D13075" s="10"/>
    </row>
    <row r="13076" spans="3:4" x14ac:dyDescent="0.25">
      <c r="C13076" s="34"/>
      <c r="D13076" s="10"/>
    </row>
    <row r="13077" spans="3:4" x14ac:dyDescent="0.25">
      <c r="C13077" s="34"/>
      <c r="D13077" s="10"/>
    </row>
    <row r="13078" spans="3:4" x14ac:dyDescent="0.25">
      <c r="C13078" s="34"/>
      <c r="D13078" s="10"/>
    </row>
    <row r="13079" spans="3:4" x14ac:dyDescent="0.25">
      <c r="C13079" s="34"/>
      <c r="D13079" s="10"/>
    </row>
    <row r="13080" spans="3:4" x14ac:dyDescent="0.25">
      <c r="C13080" s="34"/>
      <c r="D13080" s="10"/>
    </row>
    <row r="13081" spans="3:4" x14ac:dyDescent="0.25">
      <c r="C13081" s="34"/>
      <c r="D13081" s="10"/>
    </row>
    <row r="13082" spans="3:4" x14ac:dyDescent="0.25">
      <c r="C13082" s="34"/>
      <c r="D13082" s="10"/>
    </row>
    <row r="13083" spans="3:4" x14ac:dyDescent="0.25">
      <c r="C13083" s="34"/>
      <c r="D13083" s="10"/>
    </row>
    <row r="13084" spans="3:4" x14ac:dyDescent="0.25">
      <c r="C13084" s="34"/>
      <c r="D13084" s="10"/>
    </row>
    <row r="13085" spans="3:4" x14ac:dyDescent="0.25">
      <c r="C13085" s="34"/>
      <c r="D13085" s="10"/>
    </row>
    <row r="13086" spans="3:4" x14ac:dyDescent="0.25">
      <c r="C13086" s="34"/>
      <c r="D13086" s="10"/>
    </row>
    <row r="13087" spans="3:4" x14ac:dyDescent="0.25">
      <c r="C13087" s="34"/>
      <c r="D13087" s="10"/>
    </row>
    <row r="13088" spans="3:4" x14ac:dyDescent="0.25">
      <c r="C13088" s="34"/>
      <c r="D13088" s="10"/>
    </row>
    <row r="13089" spans="3:4" x14ac:dyDescent="0.25">
      <c r="C13089" s="34"/>
      <c r="D13089" s="10"/>
    </row>
    <row r="13090" spans="3:4" x14ac:dyDescent="0.25">
      <c r="C13090" s="34"/>
      <c r="D13090" s="10"/>
    </row>
    <row r="13091" spans="3:4" x14ac:dyDescent="0.25">
      <c r="C13091" s="34"/>
      <c r="D13091" s="10"/>
    </row>
    <row r="13092" spans="3:4" x14ac:dyDescent="0.25">
      <c r="C13092" s="34"/>
      <c r="D13092" s="10"/>
    </row>
    <row r="13093" spans="3:4" x14ac:dyDescent="0.25">
      <c r="C13093" s="34"/>
      <c r="D13093" s="10"/>
    </row>
    <row r="13094" spans="3:4" x14ac:dyDescent="0.25">
      <c r="C13094" s="34"/>
      <c r="D13094" s="10"/>
    </row>
    <row r="13095" spans="3:4" x14ac:dyDescent="0.25">
      <c r="C13095" s="34"/>
      <c r="D13095" s="10"/>
    </row>
    <row r="13096" spans="3:4" x14ac:dyDescent="0.25">
      <c r="C13096" s="34"/>
      <c r="D13096" s="10"/>
    </row>
    <row r="13097" spans="3:4" x14ac:dyDescent="0.25">
      <c r="C13097" s="34"/>
      <c r="D13097" s="10"/>
    </row>
    <row r="13098" spans="3:4" x14ac:dyDescent="0.25">
      <c r="C13098" s="34"/>
      <c r="D13098" s="10"/>
    </row>
    <row r="13099" spans="3:4" x14ac:dyDescent="0.25">
      <c r="C13099" s="34"/>
      <c r="D13099" s="10"/>
    </row>
    <row r="13100" spans="3:4" x14ac:dyDescent="0.25">
      <c r="C13100" s="34"/>
      <c r="D13100" s="10"/>
    </row>
    <row r="13101" spans="3:4" x14ac:dyDescent="0.25">
      <c r="C13101" s="34"/>
      <c r="D13101" s="10"/>
    </row>
    <row r="13102" spans="3:4" x14ac:dyDescent="0.25">
      <c r="C13102" s="34"/>
      <c r="D13102" s="10"/>
    </row>
    <row r="13103" spans="3:4" x14ac:dyDescent="0.25">
      <c r="C13103" s="34"/>
      <c r="D13103" s="10"/>
    </row>
    <row r="13104" spans="3:4" x14ac:dyDescent="0.25">
      <c r="C13104" s="34"/>
      <c r="D13104" s="10"/>
    </row>
    <row r="13105" spans="3:4" x14ac:dyDescent="0.25">
      <c r="C13105" s="34"/>
      <c r="D13105" s="10"/>
    </row>
    <row r="13106" spans="3:4" x14ac:dyDescent="0.25">
      <c r="C13106" s="34"/>
      <c r="D13106" s="10"/>
    </row>
    <row r="13107" spans="3:4" x14ac:dyDescent="0.25">
      <c r="C13107" s="34"/>
      <c r="D13107" s="10"/>
    </row>
    <row r="13108" spans="3:4" x14ac:dyDescent="0.25">
      <c r="C13108" s="34"/>
      <c r="D13108" s="10"/>
    </row>
    <row r="13109" spans="3:4" x14ac:dyDescent="0.25">
      <c r="C13109" s="34"/>
      <c r="D13109" s="10"/>
    </row>
    <row r="13110" spans="3:4" x14ac:dyDescent="0.25">
      <c r="C13110" s="34"/>
      <c r="D13110" s="10"/>
    </row>
    <row r="13111" spans="3:4" x14ac:dyDescent="0.25">
      <c r="C13111" s="34"/>
      <c r="D13111" s="10"/>
    </row>
    <row r="13112" spans="3:4" x14ac:dyDescent="0.25">
      <c r="C13112" s="34"/>
      <c r="D13112" s="10"/>
    </row>
    <row r="13113" spans="3:4" x14ac:dyDescent="0.25">
      <c r="C13113" s="34"/>
      <c r="D13113" s="10"/>
    </row>
    <row r="13114" spans="3:4" x14ac:dyDescent="0.25">
      <c r="C13114" s="34"/>
      <c r="D13114" s="10"/>
    </row>
    <row r="13115" spans="3:4" x14ac:dyDescent="0.25">
      <c r="C13115" s="34"/>
      <c r="D13115" s="10"/>
    </row>
    <row r="13116" spans="3:4" x14ac:dyDescent="0.25">
      <c r="C13116" s="34"/>
      <c r="D13116" s="10"/>
    </row>
    <row r="13117" spans="3:4" x14ac:dyDescent="0.25">
      <c r="C13117" s="34"/>
      <c r="D13117" s="10"/>
    </row>
    <row r="13118" spans="3:4" x14ac:dyDescent="0.25">
      <c r="C13118" s="34"/>
      <c r="D13118" s="10"/>
    </row>
    <row r="13119" spans="3:4" x14ac:dyDescent="0.25">
      <c r="C13119" s="34"/>
      <c r="D13119" s="10"/>
    </row>
    <row r="13120" spans="3:4" x14ac:dyDescent="0.25">
      <c r="C13120" s="34"/>
      <c r="D13120" s="10"/>
    </row>
    <row r="13121" spans="3:4" x14ac:dyDescent="0.25">
      <c r="C13121" s="34"/>
      <c r="D13121" s="10"/>
    </row>
    <row r="13122" spans="3:4" x14ac:dyDescent="0.25">
      <c r="C13122" s="34"/>
      <c r="D13122" s="10"/>
    </row>
    <row r="13123" spans="3:4" x14ac:dyDescent="0.25">
      <c r="C13123" s="34"/>
      <c r="D13123" s="10"/>
    </row>
    <row r="13124" spans="3:4" x14ac:dyDescent="0.25">
      <c r="C13124" s="34"/>
      <c r="D13124" s="10"/>
    </row>
    <row r="13125" spans="3:4" x14ac:dyDescent="0.25">
      <c r="C13125" s="34"/>
      <c r="D13125" s="10"/>
    </row>
    <row r="13126" spans="3:4" x14ac:dyDescent="0.25">
      <c r="C13126" s="34"/>
      <c r="D13126" s="10"/>
    </row>
    <row r="13127" spans="3:4" x14ac:dyDescent="0.25">
      <c r="C13127" s="34"/>
      <c r="D13127" s="10"/>
    </row>
    <row r="13128" spans="3:4" x14ac:dyDescent="0.25">
      <c r="C13128" s="34"/>
      <c r="D13128" s="10"/>
    </row>
    <row r="13129" spans="3:4" x14ac:dyDescent="0.25">
      <c r="C13129" s="34"/>
      <c r="D13129" s="10"/>
    </row>
    <row r="13130" spans="3:4" x14ac:dyDescent="0.25">
      <c r="C13130" s="34"/>
      <c r="D13130" s="10"/>
    </row>
    <row r="13131" spans="3:4" x14ac:dyDescent="0.25">
      <c r="C13131" s="34"/>
      <c r="D13131" s="10"/>
    </row>
    <row r="13132" spans="3:4" x14ac:dyDescent="0.25">
      <c r="C13132" s="34"/>
      <c r="D13132" s="10"/>
    </row>
    <row r="13133" spans="3:4" x14ac:dyDescent="0.25">
      <c r="C13133" s="34"/>
      <c r="D13133" s="10"/>
    </row>
    <row r="13134" spans="3:4" x14ac:dyDescent="0.25">
      <c r="C13134" s="34"/>
      <c r="D13134" s="10"/>
    </row>
    <row r="13135" spans="3:4" x14ac:dyDescent="0.25">
      <c r="C13135" s="34"/>
      <c r="D13135" s="10"/>
    </row>
    <row r="13136" spans="3:4" x14ac:dyDescent="0.25">
      <c r="C13136" s="34"/>
      <c r="D13136" s="10"/>
    </row>
    <row r="13137" spans="3:4" x14ac:dyDescent="0.25">
      <c r="C13137" s="34"/>
      <c r="D13137" s="10"/>
    </row>
    <row r="13138" spans="3:4" x14ac:dyDescent="0.25">
      <c r="C13138" s="34"/>
      <c r="D13138" s="10"/>
    </row>
    <row r="13139" spans="3:4" x14ac:dyDescent="0.25">
      <c r="C13139" s="34"/>
      <c r="D13139" s="10"/>
    </row>
    <row r="13140" spans="3:4" x14ac:dyDescent="0.25">
      <c r="C13140" s="34"/>
      <c r="D13140" s="10"/>
    </row>
    <row r="13141" spans="3:4" x14ac:dyDescent="0.25">
      <c r="C13141" s="34"/>
      <c r="D13141" s="10"/>
    </row>
    <row r="13142" spans="3:4" x14ac:dyDescent="0.25">
      <c r="C13142" s="34"/>
      <c r="D13142" s="10"/>
    </row>
    <row r="13143" spans="3:4" x14ac:dyDescent="0.25">
      <c r="C13143" s="34"/>
      <c r="D13143" s="10"/>
    </row>
    <row r="13144" spans="3:4" x14ac:dyDescent="0.25">
      <c r="C13144" s="34"/>
      <c r="D13144" s="10"/>
    </row>
    <row r="13145" spans="3:4" x14ac:dyDescent="0.25">
      <c r="C13145" s="34"/>
      <c r="D13145" s="10"/>
    </row>
    <row r="13146" spans="3:4" x14ac:dyDescent="0.25">
      <c r="C13146" s="34"/>
      <c r="D13146" s="10"/>
    </row>
    <row r="13147" spans="3:4" x14ac:dyDescent="0.25">
      <c r="C13147" s="34"/>
      <c r="D13147" s="10"/>
    </row>
    <row r="13148" spans="3:4" x14ac:dyDescent="0.25">
      <c r="C13148" s="34"/>
      <c r="D13148" s="10"/>
    </row>
    <row r="13149" spans="3:4" x14ac:dyDescent="0.25">
      <c r="C13149" s="34"/>
      <c r="D13149" s="10"/>
    </row>
    <row r="13150" spans="3:4" x14ac:dyDescent="0.25">
      <c r="C13150" s="34"/>
      <c r="D13150" s="10"/>
    </row>
    <row r="13151" spans="3:4" x14ac:dyDescent="0.25">
      <c r="C13151" s="34"/>
      <c r="D13151" s="10"/>
    </row>
    <row r="13152" spans="3:4" x14ac:dyDescent="0.25">
      <c r="C13152" s="34"/>
      <c r="D13152" s="10"/>
    </row>
    <row r="13153" spans="3:4" x14ac:dyDescent="0.25">
      <c r="C13153" s="34"/>
      <c r="D13153" s="10"/>
    </row>
    <row r="13154" spans="3:4" x14ac:dyDescent="0.25">
      <c r="C13154" s="34"/>
      <c r="D13154" s="10"/>
    </row>
    <row r="13155" spans="3:4" x14ac:dyDescent="0.25">
      <c r="C13155" s="34"/>
      <c r="D13155" s="10"/>
    </row>
    <row r="13156" spans="3:4" x14ac:dyDescent="0.25">
      <c r="C13156" s="34"/>
      <c r="D13156" s="10"/>
    </row>
    <row r="13157" spans="3:4" x14ac:dyDescent="0.25">
      <c r="C13157" s="34"/>
      <c r="D13157" s="10"/>
    </row>
    <row r="13158" spans="3:4" x14ac:dyDescent="0.25">
      <c r="C13158" s="34"/>
      <c r="D13158" s="10"/>
    </row>
    <row r="13159" spans="3:4" x14ac:dyDescent="0.25">
      <c r="C13159" s="34"/>
      <c r="D13159" s="10"/>
    </row>
    <row r="13160" spans="3:4" x14ac:dyDescent="0.25">
      <c r="C13160" s="34"/>
      <c r="D13160" s="10"/>
    </row>
    <row r="13161" spans="3:4" x14ac:dyDescent="0.25">
      <c r="C13161" s="34"/>
      <c r="D13161" s="10"/>
    </row>
    <row r="13162" spans="3:4" x14ac:dyDescent="0.25">
      <c r="C13162" s="34"/>
      <c r="D13162" s="10"/>
    </row>
    <row r="13163" spans="3:4" x14ac:dyDescent="0.25">
      <c r="C13163" s="34"/>
      <c r="D13163" s="10"/>
    </row>
    <row r="13164" spans="3:4" x14ac:dyDescent="0.25">
      <c r="C13164" s="34"/>
      <c r="D13164" s="10"/>
    </row>
    <row r="13165" spans="3:4" x14ac:dyDescent="0.25">
      <c r="C13165" s="34"/>
      <c r="D13165" s="10"/>
    </row>
    <row r="13166" spans="3:4" x14ac:dyDescent="0.25">
      <c r="C13166" s="34"/>
      <c r="D13166" s="10"/>
    </row>
    <row r="13167" spans="3:4" x14ac:dyDescent="0.25">
      <c r="C13167" s="34"/>
      <c r="D13167" s="10"/>
    </row>
    <row r="13168" spans="3:4" x14ac:dyDescent="0.25">
      <c r="C13168" s="34"/>
      <c r="D13168" s="10"/>
    </row>
    <row r="13169" spans="3:4" x14ac:dyDescent="0.25">
      <c r="C13169" s="34"/>
      <c r="D13169" s="10"/>
    </row>
    <row r="13170" spans="3:4" x14ac:dyDescent="0.25">
      <c r="C13170" s="34"/>
      <c r="D13170" s="10"/>
    </row>
    <row r="13171" spans="3:4" x14ac:dyDescent="0.25">
      <c r="C13171" s="34"/>
      <c r="D13171" s="10"/>
    </row>
    <row r="13172" spans="3:4" x14ac:dyDescent="0.25">
      <c r="C13172" s="34"/>
      <c r="D13172" s="10"/>
    </row>
    <row r="13173" spans="3:4" x14ac:dyDescent="0.25">
      <c r="C13173" s="34"/>
      <c r="D13173" s="10"/>
    </row>
    <row r="13174" spans="3:4" x14ac:dyDescent="0.25">
      <c r="C13174" s="34"/>
      <c r="D13174" s="10"/>
    </row>
    <row r="13175" spans="3:4" x14ac:dyDescent="0.25">
      <c r="C13175" s="34"/>
      <c r="D13175" s="10"/>
    </row>
    <row r="13176" spans="3:4" x14ac:dyDescent="0.25">
      <c r="C13176" s="34"/>
      <c r="D13176" s="10"/>
    </row>
    <row r="13177" spans="3:4" x14ac:dyDescent="0.25">
      <c r="C13177" s="34"/>
      <c r="D13177" s="10"/>
    </row>
    <row r="13178" spans="3:4" x14ac:dyDescent="0.25">
      <c r="C13178" s="34"/>
      <c r="D13178" s="10"/>
    </row>
    <row r="13179" spans="3:4" x14ac:dyDescent="0.25">
      <c r="C13179" s="34"/>
      <c r="D13179" s="10"/>
    </row>
    <row r="13180" spans="3:4" x14ac:dyDescent="0.25">
      <c r="C13180" s="34"/>
      <c r="D13180" s="10"/>
    </row>
    <row r="13181" spans="3:4" x14ac:dyDescent="0.25">
      <c r="C13181" s="34"/>
      <c r="D13181" s="10"/>
    </row>
    <row r="13182" spans="3:4" x14ac:dyDescent="0.25">
      <c r="C13182" s="34"/>
      <c r="D13182" s="10"/>
    </row>
    <row r="13183" spans="3:4" x14ac:dyDescent="0.25">
      <c r="C13183" s="34"/>
      <c r="D13183" s="10"/>
    </row>
    <row r="13184" spans="3:4" x14ac:dyDescent="0.25">
      <c r="C13184" s="34"/>
      <c r="D13184" s="10"/>
    </row>
    <row r="13185" spans="3:4" x14ac:dyDescent="0.25">
      <c r="C13185" s="34"/>
      <c r="D13185" s="10"/>
    </row>
    <row r="13186" spans="3:4" x14ac:dyDescent="0.25">
      <c r="C13186" s="34"/>
      <c r="D13186" s="10"/>
    </row>
    <row r="13187" spans="3:4" x14ac:dyDescent="0.25">
      <c r="C13187" s="34"/>
      <c r="D13187" s="10"/>
    </row>
    <row r="13188" spans="3:4" x14ac:dyDescent="0.25">
      <c r="C13188" s="34"/>
      <c r="D13188" s="10"/>
    </row>
    <row r="13189" spans="3:4" x14ac:dyDescent="0.25">
      <c r="C13189" s="34"/>
      <c r="D13189" s="10"/>
    </row>
    <row r="13190" spans="3:4" x14ac:dyDescent="0.25">
      <c r="C13190" s="34"/>
      <c r="D13190" s="10"/>
    </row>
    <row r="13191" spans="3:4" x14ac:dyDescent="0.25">
      <c r="C13191" s="34"/>
      <c r="D13191" s="10"/>
    </row>
    <row r="13192" spans="3:4" x14ac:dyDescent="0.25">
      <c r="C13192" s="34"/>
      <c r="D13192" s="10"/>
    </row>
    <row r="13193" spans="3:4" x14ac:dyDescent="0.25">
      <c r="C13193" s="34"/>
      <c r="D13193" s="10"/>
    </row>
    <row r="13194" spans="3:4" x14ac:dyDescent="0.25">
      <c r="C13194" s="34"/>
      <c r="D13194" s="10"/>
    </row>
    <row r="13195" spans="3:4" x14ac:dyDescent="0.25">
      <c r="C13195" s="34"/>
      <c r="D13195" s="10"/>
    </row>
    <row r="13196" spans="3:4" x14ac:dyDescent="0.25">
      <c r="C13196" s="34"/>
      <c r="D13196" s="10"/>
    </row>
    <row r="13197" spans="3:4" x14ac:dyDescent="0.25">
      <c r="C13197" s="34"/>
      <c r="D13197" s="10"/>
    </row>
    <row r="13198" spans="3:4" x14ac:dyDescent="0.25">
      <c r="C13198" s="34"/>
      <c r="D13198" s="10"/>
    </row>
    <row r="13199" spans="3:4" x14ac:dyDescent="0.25">
      <c r="C13199" s="34"/>
      <c r="D13199" s="10"/>
    </row>
    <row r="13200" spans="3:4" x14ac:dyDescent="0.25">
      <c r="C13200" s="34"/>
      <c r="D13200" s="10"/>
    </row>
    <row r="13201" spans="3:4" x14ac:dyDescent="0.25">
      <c r="C13201" s="34"/>
      <c r="D13201" s="10"/>
    </row>
    <row r="13202" spans="3:4" x14ac:dyDescent="0.25">
      <c r="C13202" s="34"/>
      <c r="D13202" s="10"/>
    </row>
    <row r="13203" spans="3:4" x14ac:dyDescent="0.25">
      <c r="C13203" s="34"/>
      <c r="D13203" s="10"/>
    </row>
    <row r="13204" spans="3:4" x14ac:dyDescent="0.25">
      <c r="C13204" s="34"/>
      <c r="D13204" s="10"/>
    </row>
    <row r="13205" spans="3:4" x14ac:dyDescent="0.25">
      <c r="C13205" s="34"/>
      <c r="D13205" s="10"/>
    </row>
    <row r="13206" spans="3:4" x14ac:dyDescent="0.25">
      <c r="C13206" s="34"/>
      <c r="D13206" s="10"/>
    </row>
    <row r="13207" spans="3:4" x14ac:dyDescent="0.25">
      <c r="C13207" s="34"/>
      <c r="D13207" s="10"/>
    </row>
    <row r="13208" spans="3:4" x14ac:dyDescent="0.25">
      <c r="C13208" s="34"/>
      <c r="D13208" s="10"/>
    </row>
    <row r="13209" spans="3:4" x14ac:dyDescent="0.25">
      <c r="C13209" s="34"/>
      <c r="D13209" s="10"/>
    </row>
    <row r="13210" spans="3:4" x14ac:dyDescent="0.25">
      <c r="C13210" s="34"/>
      <c r="D13210" s="10"/>
    </row>
    <row r="13211" spans="3:4" x14ac:dyDescent="0.25">
      <c r="C13211" s="34"/>
      <c r="D13211" s="10"/>
    </row>
    <row r="13212" spans="3:4" x14ac:dyDescent="0.25">
      <c r="C13212" s="34"/>
      <c r="D13212" s="10"/>
    </row>
    <row r="13213" spans="3:4" x14ac:dyDescent="0.25">
      <c r="C13213" s="34"/>
      <c r="D13213" s="10"/>
    </row>
    <row r="13214" spans="3:4" x14ac:dyDescent="0.25">
      <c r="C13214" s="34"/>
      <c r="D13214" s="10"/>
    </row>
    <row r="13215" spans="3:4" x14ac:dyDescent="0.25">
      <c r="C13215" s="34"/>
      <c r="D13215" s="10"/>
    </row>
    <row r="13216" spans="3:4" x14ac:dyDescent="0.25">
      <c r="C13216" s="34"/>
      <c r="D13216" s="10"/>
    </row>
    <row r="13217" spans="3:4" x14ac:dyDescent="0.25">
      <c r="C13217" s="34"/>
      <c r="D13217" s="10"/>
    </row>
    <row r="13218" spans="3:4" x14ac:dyDescent="0.25">
      <c r="C13218" s="34"/>
      <c r="D13218" s="10"/>
    </row>
    <row r="13219" spans="3:4" x14ac:dyDescent="0.25">
      <c r="C13219" s="34"/>
      <c r="D13219" s="10"/>
    </row>
    <row r="13220" spans="3:4" x14ac:dyDescent="0.25">
      <c r="C13220" s="34"/>
      <c r="D13220" s="10"/>
    </row>
    <row r="13221" spans="3:4" x14ac:dyDescent="0.25">
      <c r="C13221" s="34"/>
      <c r="D13221" s="10"/>
    </row>
    <row r="13222" spans="3:4" x14ac:dyDescent="0.25">
      <c r="C13222" s="34"/>
      <c r="D13222" s="10"/>
    </row>
    <row r="13223" spans="3:4" x14ac:dyDescent="0.25">
      <c r="C13223" s="34"/>
      <c r="D13223" s="10"/>
    </row>
    <row r="13224" spans="3:4" x14ac:dyDescent="0.25">
      <c r="C13224" s="34"/>
      <c r="D13224" s="10"/>
    </row>
    <row r="13225" spans="3:4" x14ac:dyDescent="0.25">
      <c r="C13225" s="34"/>
      <c r="D13225" s="10"/>
    </row>
    <row r="13226" spans="3:4" x14ac:dyDescent="0.25">
      <c r="C13226" s="34"/>
      <c r="D13226" s="10"/>
    </row>
    <row r="13227" spans="3:4" x14ac:dyDescent="0.25">
      <c r="C13227" s="34"/>
      <c r="D13227" s="10"/>
    </row>
    <row r="13228" spans="3:4" x14ac:dyDescent="0.25">
      <c r="C13228" s="34"/>
      <c r="D13228" s="10"/>
    </row>
    <row r="13229" spans="3:4" x14ac:dyDescent="0.25">
      <c r="C13229" s="34"/>
      <c r="D13229" s="10"/>
    </row>
    <row r="13230" spans="3:4" x14ac:dyDescent="0.25">
      <c r="C13230" s="34"/>
      <c r="D13230" s="10"/>
    </row>
    <row r="13231" spans="3:4" x14ac:dyDescent="0.25">
      <c r="C13231" s="34"/>
      <c r="D13231" s="10"/>
    </row>
    <row r="13232" spans="3:4" x14ac:dyDescent="0.25">
      <c r="C13232" s="34"/>
      <c r="D13232" s="10"/>
    </row>
    <row r="13233" spans="3:4" x14ac:dyDescent="0.25">
      <c r="C13233" s="34"/>
      <c r="D13233" s="10"/>
    </row>
    <row r="13234" spans="3:4" x14ac:dyDescent="0.25">
      <c r="C13234" s="34"/>
      <c r="D13234" s="10"/>
    </row>
    <row r="13235" spans="3:4" x14ac:dyDescent="0.25">
      <c r="C13235" s="34"/>
      <c r="D13235" s="10"/>
    </row>
    <row r="13236" spans="3:4" x14ac:dyDescent="0.25">
      <c r="C13236" s="34"/>
      <c r="D13236" s="10"/>
    </row>
    <row r="13237" spans="3:4" x14ac:dyDescent="0.25">
      <c r="C13237" s="34"/>
      <c r="D13237" s="10"/>
    </row>
    <row r="13238" spans="3:4" x14ac:dyDescent="0.25">
      <c r="C13238" s="34"/>
      <c r="D13238" s="10"/>
    </row>
    <row r="13239" spans="3:4" x14ac:dyDescent="0.25">
      <c r="C13239" s="34"/>
      <c r="D13239" s="10"/>
    </row>
    <row r="13240" spans="3:4" x14ac:dyDescent="0.25">
      <c r="C13240" s="34"/>
      <c r="D13240" s="10"/>
    </row>
    <row r="13241" spans="3:4" x14ac:dyDescent="0.25">
      <c r="C13241" s="34"/>
      <c r="D13241" s="10"/>
    </row>
    <row r="13242" spans="3:4" x14ac:dyDescent="0.25">
      <c r="C13242" s="34"/>
      <c r="D13242" s="10"/>
    </row>
    <row r="13243" spans="3:4" x14ac:dyDescent="0.25">
      <c r="C13243" s="34"/>
      <c r="D13243" s="10"/>
    </row>
    <row r="13244" spans="3:4" x14ac:dyDescent="0.25">
      <c r="C13244" s="34"/>
      <c r="D13244" s="10"/>
    </row>
    <row r="13245" spans="3:4" x14ac:dyDescent="0.25">
      <c r="C13245" s="34"/>
      <c r="D13245" s="10"/>
    </row>
    <row r="13246" spans="3:4" x14ac:dyDescent="0.25">
      <c r="C13246" s="34"/>
      <c r="D13246" s="10"/>
    </row>
    <row r="13247" spans="3:4" x14ac:dyDescent="0.25">
      <c r="C13247" s="34"/>
      <c r="D13247" s="10"/>
    </row>
    <row r="13248" spans="3:4" x14ac:dyDescent="0.25">
      <c r="C13248" s="34"/>
      <c r="D13248" s="10"/>
    </row>
    <row r="13249" spans="3:4" x14ac:dyDescent="0.25">
      <c r="C13249" s="34"/>
      <c r="D13249" s="10"/>
    </row>
    <row r="13250" spans="3:4" x14ac:dyDescent="0.25">
      <c r="C13250" s="34"/>
      <c r="D13250" s="10"/>
    </row>
    <row r="13251" spans="3:4" x14ac:dyDescent="0.25">
      <c r="C13251" s="34"/>
      <c r="D13251" s="10"/>
    </row>
    <row r="13252" spans="3:4" x14ac:dyDescent="0.25">
      <c r="C13252" s="34"/>
      <c r="D13252" s="10"/>
    </row>
    <row r="13253" spans="3:4" x14ac:dyDescent="0.25">
      <c r="C13253" s="34"/>
      <c r="D13253" s="10"/>
    </row>
    <row r="13254" spans="3:4" x14ac:dyDescent="0.25">
      <c r="C13254" s="34"/>
      <c r="D13254" s="10"/>
    </row>
    <row r="13255" spans="3:4" x14ac:dyDescent="0.25">
      <c r="C13255" s="34"/>
      <c r="D13255" s="10"/>
    </row>
    <row r="13256" spans="3:4" x14ac:dyDescent="0.25">
      <c r="C13256" s="34"/>
      <c r="D13256" s="10"/>
    </row>
    <row r="13257" spans="3:4" x14ac:dyDescent="0.25">
      <c r="C13257" s="34"/>
      <c r="D13257" s="10"/>
    </row>
    <row r="13258" spans="3:4" x14ac:dyDescent="0.25">
      <c r="C13258" s="34"/>
      <c r="D13258" s="10"/>
    </row>
    <row r="13259" spans="3:4" x14ac:dyDescent="0.25">
      <c r="C13259" s="34"/>
      <c r="D13259" s="10"/>
    </row>
    <row r="13260" spans="3:4" x14ac:dyDescent="0.25">
      <c r="C13260" s="34"/>
      <c r="D13260" s="10"/>
    </row>
    <row r="13261" spans="3:4" x14ac:dyDescent="0.25">
      <c r="C13261" s="34"/>
      <c r="D13261" s="10"/>
    </row>
    <row r="13262" spans="3:4" x14ac:dyDescent="0.25">
      <c r="C13262" s="34"/>
      <c r="D13262" s="10"/>
    </row>
    <row r="13263" spans="3:4" x14ac:dyDescent="0.25">
      <c r="C13263" s="34"/>
      <c r="D13263" s="10"/>
    </row>
    <row r="13264" spans="3:4" x14ac:dyDescent="0.25">
      <c r="C13264" s="34"/>
      <c r="D13264" s="10"/>
    </row>
    <row r="13265" spans="3:4" x14ac:dyDescent="0.25">
      <c r="C13265" s="34"/>
      <c r="D13265" s="10"/>
    </row>
    <row r="13266" spans="3:4" x14ac:dyDescent="0.25">
      <c r="C13266" s="34"/>
      <c r="D13266" s="10"/>
    </row>
    <row r="13267" spans="3:4" x14ac:dyDescent="0.25">
      <c r="C13267" s="34"/>
      <c r="D13267" s="10"/>
    </row>
    <row r="13268" spans="3:4" x14ac:dyDescent="0.25">
      <c r="C13268" s="34"/>
      <c r="D13268" s="10"/>
    </row>
    <row r="13269" spans="3:4" x14ac:dyDescent="0.25">
      <c r="C13269" s="34"/>
      <c r="D13269" s="10"/>
    </row>
    <row r="13270" spans="3:4" x14ac:dyDescent="0.25">
      <c r="C13270" s="34"/>
      <c r="D13270" s="10"/>
    </row>
    <row r="13271" spans="3:4" x14ac:dyDescent="0.25">
      <c r="C13271" s="34"/>
      <c r="D13271" s="10"/>
    </row>
    <row r="13272" spans="3:4" x14ac:dyDescent="0.25">
      <c r="C13272" s="34"/>
      <c r="D13272" s="10"/>
    </row>
    <row r="13273" spans="3:4" x14ac:dyDescent="0.25">
      <c r="C13273" s="34"/>
      <c r="D13273" s="10"/>
    </row>
    <row r="13274" spans="3:4" x14ac:dyDescent="0.25">
      <c r="C13274" s="34"/>
      <c r="D13274" s="10"/>
    </row>
    <row r="13275" spans="3:4" x14ac:dyDescent="0.25">
      <c r="C13275" s="34"/>
      <c r="D13275" s="10"/>
    </row>
    <row r="13276" spans="3:4" x14ac:dyDescent="0.25">
      <c r="C13276" s="34"/>
      <c r="D13276" s="10"/>
    </row>
    <row r="13277" spans="3:4" x14ac:dyDescent="0.25">
      <c r="C13277" s="34"/>
      <c r="D13277" s="10"/>
    </row>
    <row r="13278" spans="3:4" x14ac:dyDescent="0.25">
      <c r="C13278" s="34"/>
      <c r="D13278" s="10"/>
    </row>
    <row r="13279" spans="3:4" x14ac:dyDescent="0.25">
      <c r="C13279" s="34"/>
      <c r="D13279" s="10"/>
    </row>
    <row r="13280" spans="3:4" x14ac:dyDescent="0.25">
      <c r="C13280" s="34"/>
      <c r="D13280" s="10"/>
    </row>
    <row r="13281" spans="3:4" x14ac:dyDescent="0.25">
      <c r="C13281" s="34"/>
      <c r="D13281" s="10"/>
    </row>
    <row r="13282" spans="3:4" x14ac:dyDescent="0.25">
      <c r="C13282" s="34"/>
      <c r="D13282" s="10"/>
    </row>
    <row r="13283" spans="3:4" x14ac:dyDescent="0.25">
      <c r="C13283" s="34"/>
      <c r="D13283" s="10"/>
    </row>
    <row r="13284" spans="3:4" x14ac:dyDescent="0.25">
      <c r="C13284" s="34"/>
      <c r="D13284" s="10"/>
    </row>
    <row r="13285" spans="3:4" x14ac:dyDescent="0.25">
      <c r="C13285" s="34"/>
      <c r="D13285" s="10"/>
    </row>
    <row r="13286" spans="3:4" x14ac:dyDescent="0.25">
      <c r="C13286" s="34"/>
      <c r="D13286" s="10"/>
    </row>
    <row r="13287" spans="3:4" x14ac:dyDescent="0.25">
      <c r="C13287" s="34"/>
      <c r="D13287" s="10"/>
    </row>
    <row r="13288" spans="3:4" x14ac:dyDescent="0.25">
      <c r="C13288" s="34"/>
      <c r="D13288" s="10"/>
    </row>
    <row r="13289" spans="3:4" x14ac:dyDescent="0.25">
      <c r="C13289" s="34"/>
      <c r="D13289" s="10"/>
    </row>
    <row r="13290" spans="3:4" x14ac:dyDescent="0.25">
      <c r="C13290" s="34"/>
      <c r="D13290" s="10"/>
    </row>
    <row r="13291" spans="3:4" x14ac:dyDescent="0.25">
      <c r="C13291" s="34"/>
      <c r="D13291" s="10"/>
    </row>
    <row r="13292" spans="3:4" x14ac:dyDescent="0.25">
      <c r="C13292" s="34"/>
      <c r="D13292" s="10"/>
    </row>
    <row r="13293" spans="3:4" x14ac:dyDescent="0.25">
      <c r="C13293" s="34"/>
      <c r="D13293" s="10"/>
    </row>
    <row r="13294" spans="3:4" x14ac:dyDescent="0.25">
      <c r="C13294" s="34"/>
      <c r="D13294" s="10"/>
    </row>
    <row r="13295" spans="3:4" x14ac:dyDescent="0.25">
      <c r="C13295" s="34"/>
      <c r="D13295" s="10"/>
    </row>
    <row r="13296" spans="3:4" x14ac:dyDescent="0.25">
      <c r="C13296" s="34"/>
      <c r="D13296" s="10"/>
    </row>
    <row r="13297" spans="3:4" x14ac:dyDescent="0.25">
      <c r="C13297" s="34"/>
      <c r="D13297" s="10"/>
    </row>
    <row r="13298" spans="3:4" x14ac:dyDescent="0.25">
      <c r="C13298" s="34"/>
      <c r="D13298" s="10"/>
    </row>
    <row r="13299" spans="3:4" x14ac:dyDescent="0.25">
      <c r="C13299" s="34"/>
      <c r="D13299" s="10"/>
    </row>
    <row r="13300" spans="3:4" x14ac:dyDescent="0.25">
      <c r="C13300" s="34"/>
      <c r="D13300" s="10"/>
    </row>
    <row r="13301" spans="3:4" x14ac:dyDescent="0.25">
      <c r="C13301" s="34"/>
      <c r="D13301" s="10"/>
    </row>
    <row r="13302" spans="3:4" x14ac:dyDescent="0.25">
      <c r="C13302" s="34"/>
      <c r="D13302" s="10"/>
    </row>
    <row r="13303" spans="3:4" x14ac:dyDescent="0.25">
      <c r="C13303" s="34"/>
      <c r="D13303" s="10"/>
    </row>
    <row r="13304" spans="3:4" x14ac:dyDescent="0.25">
      <c r="C13304" s="34"/>
      <c r="D13304" s="10"/>
    </row>
    <row r="13305" spans="3:4" x14ac:dyDescent="0.25">
      <c r="C13305" s="34"/>
      <c r="D13305" s="10"/>
    </row>
    <row r="13306" spans="3:4" x14ac:dyDescent="0.25">
      <c r="C13306" s="34"/>
      <c r="D13306" s="10"/>
    </row>
    <row r="13307" spans="3:4" x14ac:dyDescent="0.25">
      <c r="C13307" s="34"/>
      <c r="D13307" s="10"/>
    </row>
    <row r="13308" spans="3:4" x14ac:dyDescent="0.25">
      <c r="C13308" s="34"/>
      <c r="D13308" s="10"/>
    </row>
    <row r="13309" spans="3:4" x14ac:dyDescent="0.25">
      <c r="C13309" s="34"/>
      <c r="D13309" s="10"/>
    </row>
    <row r="13310" spans="3:4" x14ac:dyDescent="0.25">
      <c r="C13310" s="34"/>
      <c r="D13310" s="10"/>
    </row>
    <row r="13311" spans="3:4" x14ac:dyDescent="0.25">
      <c r="C13311" s="34"/>
      <c r="D13311" s="10"/>
    </row>
    <row r="13312" spans="3:4" x14ac:dyDescent="0.25">
      <c r="C13312" s="34"/>
      <c r="D13312" s="10"/>
    </row>
    <row r="13313" spans="3:4" x14ac:dyDescent="0.25">
      <c r="C13313" s="34"/>
      <c r="D13313" s="10"/>
    </row>
    <row r="13314" spans="3:4" x14ac:dyDescent="0.25">
      <c r="C13314" s="34"/>
      <c r="D13314" s="10"/>
    </row>
    <row r="13315" spans="3:4" x14ac:dyDescent="0.25">
      <c r="C13315" s="34"/>
      <c r="D13315" s="10"/>
    </row>
    <row r="13316" spans="3:4" x14ac:dyDescent="0.25">
      <c r="C13316" s="34"/>
      <c r="D13316" s="10"/>
    </row>
    <row r="13317" spans="3:4" x14ac:dyDescent="0.25">
      <c r="C13317" s="34"/>
      <c r="D13317" s="10"/>
    </row>
    <row r="13318" spans="3:4" x14ac:dyDescent="0.25">
      <c r="C13318" s="34"/>
      <c r="D13318" s="10"/>
    </row>
    <row r="13319" spans="3:4" x14ac:dyDescent="0.25">
      <c r="C13319" s="34"/>
      <c r="D13319" s="10"/>
    </row>
    <row r="13320" spans="3:4" x14ac:dyDescent="0.25">
      <c r="C13320" s="34"/>
      <c r="D13320" s="10"/>
    </row>
    <row r="13321" spans="3:4" x14ac:dyDescent="0.25">
      <c r="C13321" s="34"/>
      <c r="D13321" s="10"/>
    </row>
    <row r="13322" spans="3:4" x14ac:dyDescent="0.25">
      <c r="C13322" s="34"/>
      <c r="D13322" s="10"/>
    </row>
    <row r="13323" spans="3:4" x14ac:dyDescent="0.25">
      <c r="C13323" s="34"/>
      <c r="D13323" s="10"/>
    </row>
    <row r="13324" spans="3:4" x14ac:dyDescent="0.25">
      <c r="C13324" s="34"/>
      <c r="D13324" s="10"/>
    </row>
    <row r="13325" spans="3:4" x14ac:dyDescent="0.25">
      <c r="C13325" s="34"/>
      <c r="D13325" s="10"/>
    </row>
    <row r="13326" spans="3:4" x14ac:dyDescent="0.25">
      <c r="C13326" s="34"/>
      <c r="D13326" s="10"/>
    </row>
    <row r="13327" spans="3:4" x14ac:dyDescent="0.25">
      <c r="C13327" s="34"/>
      <c r="D13327" s="10"/>
    </row>
    <row r="13328" spans="3:4" x14ac:dyDescent="0.25">
      <c r="C13328" s="34"/>
      <c r="D13328" s="10"/>
    </row>
    <row r="13329" spans="3:4" x14ac:dyDescent="0.25">
      <c r="C13329" s="34"/>
      <c r="D13329" s="10"/>
    </row>
    <row r="13330" spans="3:4" x14ac:dyDescent="0.25">
      <c r="C13330" s="34"/>
      <c r="D13330" s="10"/>
    </row>
    <row r="13331" spans="3:4" x14ac:dyDescent="0.25">
      <c r="C13331" s="34"/>
      <c r="D13331" s="10"/>
    </row>
    <row r="13332" spans="3:4" x14ac:dyDescent="0.25">
      <c r="C13332" s="34"/>
      <c r="D13332" s="10"/>
    </row>
    <row r="13333" spans="3:4" x14ac:dyDescent="0.25">
      <c r="C13333" s="34"/>
      <c r="D13333" s="10"/>
    </row>
    <row r="13334" spans="3:4" x14ac:dyDescent="0.25">
      <c r="C13334" s="34"/>
      <c r="D13334" s="10"/>
    </row>
    <row r="13335" spans="3:4" x14ac:dyDescent="0.25">
      <c r="C13335" s="34"/>
      <c r="D13335" s="10"/>
    </row>
    <row r="13336" spans="3:4" x14ac:dyDescent="0.25">
      <c r="C13336" s="34"/>
      <c r="D13336" s="10"/>
    </row>
    <row r="13337" spans="3:4" x14ac:dyDescent="0.25">
      <c r="C13337" s="34"/>
      <c r="D13337" s="10"/>
    </row>
    <row r="13338" spans="3:4" x14ac:dyDescent="0.25">
      <c r="C13338" s="34"/>
      <c r="D13338" s="10"/>
    </row>
    <row r="13339" spans="3:4" x14ac:dyDescent="0.25">
      <c r="C13339" s="34"/>
      <c r="D13339" s="10"/>
    </row>
    <row r="13340" spans="3:4" x14ac:dyDescent="0.25">
      <c r="C13340" s="34"/>
      <c r="D13340" s="10"/>
    </row>
    <row r="13341" spans="3:4" x14ac:dyDescent="0.25">
      <c r="C13341" s="34"/>
      <c r="D13341" s="10"/>
    </row>
    <row r="13342" spans="3:4" x14ac:dyDescent="0.25">
      <c r="C13342" s="34"/>
      <c r="D13342" s="10"/>
    </row>
    <row r="13343" spans="3:4" x14ac:dyDescent="0.25">
      <c r="C13343" s="34"/>
      <c r="D13343" s="10"/>
    </row>
    <row r="13344" spans="3:4" x14ac:dyDescent="0.25">
      <c r="C13344" s="34"/>
      <c r="D13344" s="10"/>
    </row>
    <row r="13345" spans="3:4" x14ac:dyDescent="0.25">
      <c r="C13345" s="34"/>
      <c r="D13345" s="10"/>
    </row>
    <row r="13346" spans="3:4" x14ac:dyDescent="0.25">
      <c r="C13346" s="34"/>
      <c r="D13346" s="10"/>
    </row>
    <row r="13347" spans="3:4" x14ac:dyDescent="0.25">
      <c r="C13347" s="34"/>
      <c r="D13347" s="10"/>
    </row>
    <row r="13348" spans="3:4" x14ac:dyDescent="0.25">
      <c r="C13348" s="34"/>
      <c r="D13348" s="10"/>
    </row>
    <row r="13349" spans="3:4" x14ac:dyDescent="0.25">
      <c r="C13349" s="34"/>
      <c r="D13349" s="10"/>
    </row>
    <row r="13350" spans="3:4" x14ac:dyDescent="0.25">
      <c r="C13350" s="34"/>
      <c r="D13350" s="10"/>
    </row>
    <row r="13351" spans="3:4" x14ac:dyDescent="0.25">
      <c r="C13351" s="34"/>
      <c r="D13351" s="10"/>
    </row>
    <row r="13352" spans="3:4" x14ac:dyDescent="0.25">
      <c r="C13352" s="34"/>
      <c r="D13352" s="10"/>
    </row>
    <row r="13353" spans="3:4" x14ac:dyDescent="0.25">
      <c r="C13353" s="34"/>
      <c r="D13353" s="10"/>
    </row>
    <row r="13354" spans="3:4" x14ac:dyDescent="0.25">
      <c r="C13354" s="34"/>
      <c r="D13354" s="10"/>
    </row>
    <row r="13355" spans="3:4" x14ac:dyDescent="0.25">
      <c r="C13355" s="34"/>
      <c r="D13355" s="10"/>
    </row>
    <row r="13356" spans="3:4" x14ac:dyDescent="0.25">
      <c r="C13356" s="34"/>
      <c r="D13356" s="10"/>
    </row>
    <row r="13357" spans="3:4" x14ac:dyDescent="0.25">
      <c r="C13357" s="34"/>
      <c r="D13357" s="10"/>
    </row>
    <row r="13358" spans="3:4" x14ac:dyDescent="0.25">
      <c r="C13358" s="34"/>
      <c r="D13358" s="10"/>
    </row>
    <row r="13359" spans="3:4" x14ac:dyDescent="0.25">
      <c r="C13359" s="34"/>
      <c r="D13359" s="10"/>
    </row>
    <row r="13360" spans="3:4" x14ac:dyDescent="0.25">
      <c r="C13360" s="34"/>
      <c r="D13360" s="10"/>
    </row>
    <row r="13361" spans="3:4" x14ac:dyDescent="0.25">
      <c r="C13361" s="34"/>
      <c r="D13361" s="10"/>
    </row>
    <row r="13362" spans="3:4" x14ac:dyDescent="0.25">
      <c r="C13362" s="34"/>
      <c r="D13362" s="10"/>
    </row>
    <row r="13363" spans="3:4" x14ac:dyDescent="0.25">
      <c r="C13363" s="34"/>
      <c r="D13363" s="10"/>
    </row>
    <row r="13364" spans="3:4" x14ac:dyDescent="0.25">
      <c r="C13364" s="34"/>
      <c r="D13364" s="10"/>
    </row>
    <row r="13365" spans="3:4" x14ac:dyDescent="0.25">
      <c r="C13365" s="34"/>
      <c r="D13365" s="10"/>
    </row>
    <row r="13366" spans="3:4" x14ac:dyDescent="0.25">
      <c r="C13366" s="34"/>
      <c r="D13366" s="10"/>
    </row>
    <row r="13367" spans="3:4" x14ac:dyDescent="0.25">
      <c r="C13367" s="34"/>
      <c r="D13367" s="10"/>
    </row>
    <row r="13368" spans="3:4" x14ac:dyDescent="0.25">
      <c r="C13368" s="34"/>
      <c r="D13368" s="10"/>
    </row>
    <row r="13369" spans="3:4" x14ac:dyDescent="0.25">
      <c r="C13369" s="34"/>
      <c r="D13369" s="10"/>
    </row>
    <row r="13370" spans="3:4" x14ac:dyDescent="0.25">
      <c r="C13370" s="34"/>
      <c r="D13370" s="10"/>
    </row>
    <row r="13371" spans="3:4" x14ac:dyDescent="0.25">
      <c r="C13371" s="34"/>
      <c r="D13371" s="10"/>
    </row>
    <row r="13372" spans="3:4" x14ac:dyDescent="0.25">
      <c r="C13372" s="34"/>
      <c r="D13372" s="10"/>
    </row>
    <row r="13373" spans="3:4" x14ac:dyDescent="0.25">
      <c r="C13373" s="34"/>
      <c r="D13373" s="10"/>
    </row>
    <row r="13374" spans="3:4" x14ac:dyDescent="0.25">
      <c r="C13374" s="34"/>
      <c r="D13374" s="10"/>
    </row>
    <row r="13375" spans="3:4" x14ac:dyDescent="0.25">
      <c r="C13375" s="34"/>
      <c r="D13375" s="10"/>
    </row>
    <row r="13376" spans="3:4" x14ac:dyDescent="0.25">
      <c r="C13376" s="34"/>
      <c r="D13376" s="10"/>
    </row>
    <row r="13377" spans="3:4" x14ac:dyDescent="0.25">
      <c r="C13377" s="34"/>
      <c r="D13377" s="10"/>
    </row>
    <row r="13378" spans="3:4" x14ac:dyDescent="0.25">
      <c r="C13378" s="34"/>
      <c r="D13378" s="10"/>
    </row>
    <row r="13379" spans="3:4" x14ac:dyDescent="0.25">
      <c r="C13379" s="34"/>
      <c r="D13379" s="10"/>
    </row>
    <row r="13380" spans="3:4" x14ac:dyDescent="0.25">
      <c r="C13380" s="34"/>
      <c r="D13380" s="10"/>
    </row>
    <row r="13381" spans="3:4" x14ac:dyDescent="0.25">
      <c r="C13381" s="34"/>
      <c r="D13381" s="10"/>
    </row>
    <row r="13382" spans="3:4" x14ac:dyDescent="0.25">
      <c r="C13382" s="34"/>
      <c r="D13382" s="10"/>
    </row>
    <row r="13383" spans="3:4" x14ac:dyDescent="0.25">
      <c r="C13383" s="34"/>
      <c r="D13383" s="10"/>
    </row>
    <row r="13384" spans="3:4" x14ac:dyDescent="0.25">
      <c r="C13384" s="34"/>
      <c r="D13384" s="10"/>
    </row>
    <row r="13385" spans="3:4" x14ac:dyDescent="0.25">
      <c r="C13385" s="34"/>
      <c r="D13385" s="10"/>
    </row>
    <row r="13386" spans="3:4" x14ac:dyDescent="0.25">
      <c r="C13386" s="34"/>
      <c r="D13386" s="10"/>
    </row>
    <row r="13387" spans="3:4" x14ac:dyDescent="0.25">
      <c r="C13387" s="34"/>
      <c r="D13387" s="10"/>
    </row>
    <row r="13388" spans="3:4" x14ac:dyDescent="0.25">
      <c r="C13388" s="34"/>
      <c r="D13388" s="10"/>
    </row>
    <row r="13389" spans="3:4" x14ac:dyDescent="0.25">
      <c r="C13389" s="34"/>
      <c r="D13389" s="10"/>
    </row>
    <row r="13390" spans="3:4" x14ac:dyDescent="0.25">
      <c r="C13390" s="34"/>
      <c r="D13390" s="10"/>
    </row>
    <row r="13391" spans="3:4" x14ac:dyDescent="0.25">
      <c r="C13391" s="34"/>
      <c r="D13391" s="10"/>
    </row>
    <row r="13392" spans="3:4" x14ac:dyDescent="0.25">
      <c r="C13392" s="34"/>
      <c r="D13392" s="10"/>
    </row>
    <row r="13393" spans="3:4" x14ac:dyDescent="0.25">
      <c r="C13393" s="34"/>
      <c r="D13393" s="10"/>
    </row>
    <row r="13394" spans="3:4" x14ac:dyDescent="0.25">
      <c r="C13394" s="34"/>
      <c r="D13394" s="10"/>
    </row>
    <row r="13395" spans="3:4" x14ac:dyDescent="0.25">
      <c r="C13395" s="34"/>
      <c r="D13395" s="10"/>
    </row>
    <row r="13396" spans="3:4" x14ac:dyDescent="0.25">
      <c r="C13396" s="34"/>
      <c r="D13396" s="10"/>
    </row>
    <row r="13397" spans="3:4" x14ac:dyDescent="0.25">
      <c r="C13397" s="34"/>
      <c r="D13397" s="10"/>
    </row>
    <row r="13398" spans="3:4" x14ac:dyDescent="0.25">
      <c r="C13398" s="34"/>
      <c r="D13398" s="10"/>
    </row>
    <row r="13399" spans="3:4" x14ac:dyDescent="0.25">
      <c r="C13399" s="34"/>
      <c r="D13399" s="10"/>
    </row>
    <row r="13400" spans="3:4" x14ac:dyDescent="0.25">
      <c r="C13400" s="34"/>
      <c r="D13400" s="10"/>
    </row>
    <row r="13401" spans="3:4" x14ac:dyDescent="0.25">
      <c r="C13401" s="34"/>
      <c r="D13401" s="10"/>
    </row>
    <row r="13402" spans="3:4" x14ac:dyDescent="0.25">
      <c r="C13402" s="34"/>
      <c r="D13402" s="10"/>
    </row>
    <row r="13403" spans="3:4" x14ac:dyDescent="0.25">
      <c r="C13403" s="34"/>
      <c r="D13403" s="10"/>
    </row>
    <row r="13404" spans="3:4" x14ac:dyDescent="0.25">
      <c r="C13404" s="34"/>
      <c r="D13404" s="10"/>
    </row>
    <row r="13405" spans="3:4" x14ac:dyDescent="0.25">
      <c r="C13405" s="34"/>
      <c r="D13405" s="10"/>
    </row>
    <row r="13406" spans="3:4" x14ac:dyDescent="0.25">
      <c r="C13406" s="34"/>
      <c r="D13406" s="10"/>
    </row>
    <row r="13407" spans="3:4" x14ac:dyDescent="0.25">
      <c r="C13407" s="34"/>
      <c r="D13407" s="10"/>
    </row>
    <row r="13408" spans="3:4" x14ac:dyDescent="0.25">
      <c r="C13408" s="34"/>
      <c r="D13408" s="10"/>
    </row>
    <row r="13409" spans="3:4" x14ac:dyDescent="0.25">
      <c r="C13409" s="34"/>
      <c r="D13409" s="10"/>
    </row>
    <row r="13410" spans="3:4" x14ac:dyDescent="0.25">
      <c r="C13410" s="34"/>
      <c r="D13410" s="10"/>
    </row>
    <row r="13411" spans="3:4" x14ac:dyDescent="0.25">
      <c r="C13411" s="34"/>
      <c r="D13411" s="10"/>
    </row>
    <row r="13412" spans="3:4" x14ac:dyDescent="0.25">
      <c r="C13412" s="34"/>
      <c r="D13412" s="10"/>
    </row>
    <row r="13413" spans="3:4" x14ac:dyDescent="0.25">
      <c r="C13413" s="34"/>
      <c r="D13413" s="10"/>
    </row>
    <row r="13414" spans="3:4" x14ac:dyDescent="0.25">
      <c r="C13414" s="34"/>
      <c r="D13414" s="10"/>
    </row>
    <row r="13415" spans="3:4" x14ac:dyDescent="0.25">
      <c r="C13415" s="34"/>
      <c r="D13415" s="10"/>
    </row>
    <row r="13416" spans="3:4" x14ac:dyDescent="0.25">
      <c r="C13416" s="34"/>
      <c r="D13416" s="10"/>
    </row>
    <row r="13417" spans="3:4" x14ac:dyDescent="0.25">
      <c r="C13417" s="34"/>
      <c r="D13417" s="10"/>
    </row>
    <row r="13418" spans="3:4" x14ac:dyDescent="0.25">
      <c r="C13418" s="34"/>
      <c r="D13418" s="10"/>
    </row>
    <row r="13419" spans="3:4" x14ac:dyDescent="0.25">
      <c r="C13419" s="34"/>
      <c r="D13419" s="10"/>
    </row>
    <row r="13420" spans="3:4" x14ac:dyDescent="0.25">
      <c r="C13420" s="34"/>
      <c r="D13420" s="10"/>
    </row>
    <row r="13421" spans="3:4" x14ac:dyDescent="0.25">
      <c r="C13421" s="34"/>
      <c r="D13421" s="10"/>
    </row>
    <row r="13422" spans="3:4" x14ac:dyDescent="0.25">
      <c r="C13422" s="34"/>
      <c r="D13422" s="10"/>
    </row>
    <row r="13423" spans="3:4" x14ac:dyDescent="0.25">
      <c r="C13423" s="34"/>
      <c r="D13423" s="10"/>
    </row>
    <row r="13424" spans="3:4" x14ac:dyDescent="0.25">
      <c r="C13424" s="34"/>
      <c r="D13424" s="10"/>
    </row>
    <row r="13425" spans="3:4" x14ac:dyDescent="0.25">
      <c r="C13425" s="34"/>
      <c r="D13425" s="10"/>
    </row>
    <row r="13426" spans="3:4" x14ac:dyDescent="0.25">
      <c r="C13426" s="34"/>
      <c r="D13426" s="10"/>
    </row>
    <row r="13427" spans="3:4" x14ac:dyDescent="0.25">
      <c r="C13427" s="34"/>
      <c r="D13427" s="10"/>
    </row>
    <row r="13428" spans="3:4" x14ac:dyDescent="0.25">
      <c r="C13428" s="34"/>
      <c r="D13428" s="10"/>
    </row>
    <row r="13429" spans="3:4" x14ac:dyDescent="0.25">
      <c r="C13429" s="34"/>
      <c r="D13429" s="10"/>
    </row>
    <row r="13430" spans="3:4" x14ac:dyDescent="0.25">
      <c r="C13430" s="34"/>
      <c r="D13430" s="10"/>
    </row>
    <row r="13431" spans="3:4" x14ac:dyDescent="0.25">
      <c r="C13431" s="34"/>
      <c r="D13431" s="10"/>
    </row>
    <row r="13432" spans="3:4" x14ac:dyDescent="0.25">
      <c r="C13432" s="34"/>
      <c r="D13432" s="10"/>
    </row>
    <row r="13433" spans="3:4" x14ac:dyDescent="0.25">
      <c r="C13433" s="34"/>
      <c r="D13433" s="10"/>
    </row>
    <row r="13434" spans="3:4" x14ac:dyDescent="0.25">
      <c r="C13434" s="34"/>
      <c r="D13434" s="10"/>
    </row>
    <row r="13435" spans="3:4" x14ac:dyDescent="0.25">
      <c r="C13435" s="34"/>
      <c r="D13435" s="10"/>
    </row>
    <row r="13436" spans="3:4" x14ac:dyDescent="0.25">
      <c r="C13436" s="34"/>
      <c r="D13436" s="10"/>
    </row>
    <row r="13437" spans="3:4" x14ac:dyDescent="0.25">
      <c r="C13437" s="34"/>
      <c r="D13437" s="10"/>
    </row>
    <row r="13438" spans="3:4" x14ac:dyDescent="0.25">
      <c r="C13438" s="34"/>
      <c r="D13438" s="10"/>
    </row>
    <row r="13439" spans="3:4" x14ac:dyDescent="0.25">
      <c r="C13439" s="34"/>
      <c r="D13439" s="10"/>
    </row>
    <row r="13440" spans="3:4" x14ac:dyDescent="0.25">
      <c r="C13440" s="34"/>
      <c r="D13440" s="10"/>
    </row>
    <row r="13441" spans="3:4" x14ac:dyDescent="0.25">
      <c r="C13441" s="34"/>
      <c r="D13441" s="10"/>
    </row>
    <row r="13442" spans="3:4" x14ac:dyDescent="0.25">
      <c r="C13442" s="34"/>
      <c r="D13442" s="10"/>
    </row>
    <row r="13443" spans="3:4" x14ac:dyDescent="0.25">
      <c r="C13443" s="34"/>
      <c r="D13443" s="10"/>
    </row>
    <row r="13444" spans="3:4" x14ac:dyDescent="0.25">
      <c r="C13444" s="34"/>
      <c r="D13444" s="10"/>
    </row>
    <row r="13445" spans="3:4" x14ac:dyDescent="0.25">
      <c r="C13445" s="34"/>
      <c r="D13445" s="10"/>
    </row>
    <row r="13446" spans="3:4" x14ac:dyDescent="0.25">
      <c r="C13446" s="34"/>
      <c r="D13446" s="10"/>
    </row>
    <row r="13447" spans="3:4" x14ac:dyDescent="0.25">
      <c r="C13447" s="34"/>
      <c r="D13447" s="10"/>
    </row>
    <row r="13448" spans="3:4" x14ac:dyDescent="0.25">
      <c r="C13448" s="34"/>
      <c r="D13448" s="10"/>
    </row>
    <row r="13449" spans="3:4" x14ac:dyDescent="0.25">
      <c r="C13449" s="34"/>
      <c r="D13449" s="10"/>
    </row>
    <row r="13450" spans="3:4" x14ac:dyDescent="0.25">
      <c r="C13450" s="34"/>
      <c r="D13450" s="10"/>
    </row>
    <row r="13451" spans="3:4" x14ac:dyDescent="0.25">
      <c r="C13451" s="34"/>
      <c r="D13451" s="10"/>
    </row>
    <row r="13452" spans="3:4" x14ac:dyDescent="0.25">
      <c r="C13452" s="34"/>
      <c r="D13452" s="10"/>
    </row>
    <row r="13453" spans="3:4" x14ac:dyDescent="0.25">
      <c r="C13453" s="34"/>
      <c r="D13453" s="10"/>
    </row>
    <row r="13454" spans="3:4" x14ac:dyDescent="0.25">
      <c r="C13454" s="34"/>
      <c r="D13454" s="10"/>
    </row>
    <row r="13455" spans="3:4" x14ac:dyDescent="0.25">
      <c r="C13455" s="34"/>
      <c r="D13455" s="10"/>
    </row>
    <row r="13456" spans="3:4" x14ac:dyDescent="0.25">
      <c r="C13456" s="34"/>
      <c r="D13456" s="10"/>
    </row>
    <row r="13457" spans="3:4" x14ac:dyDescent="0.25">
      <c r="C13457" s="34"/>
      <c r="D13457" s="10"/>
    </row>
    <row r="13458" spans="3:4" x14ac:dyDescent="0.25">
      <c r="C13458" s="34"/>
      <c r="D13458" s="10"/>
    </row>
    <row r="13459" spans="3:4" x14ac:dyDescent="0.25">
      <c r="C13459" s="34"/>
      <c r="D13459" s="10"/>
    </row>
    <row r="13460" spans="3:4" x14ac:dyDescent="0.25">
      <c r="C13460" s="34"/>
      <c r="D13460" s="10"/>
    </row>
    <row r="13461" spans="3:4" x14ac:dyDescent="0.25">
      <c r="C13461" s="34"/>
      <c r="D13461" s="10"/>
    </row>
    <row r="13462" spans="3:4" x14ac:dyDescent="0.25">
      <c r="C13462" s="34"/>
      <c r="D13462" s="10"/>
    </row>
    <row r="13463" spans="3:4" x14ac:dyDescent="0.25">
      <c r="C13463" s="34"/>
      <c r="D13463" s="10"/>
    </row>
    <row r="13464" spans="3:4" x14ac:dyDescent="0.25">
      <c r="C13464" s="34"/>
      <c r="D13464" s="10"/>
    </row>
    <row r="13465" spans="3:4" x14ac:dyDescent="0.25">
      <c r="C13465" s="34"/>
      <c r="D13465" s="10"/>
    </row>
    <row r="13466" spans="3:4" x14ac:dyDescent="0.25">
      <c r="C13466" s="34"/>
      <c r="D13466" s="10"/>
    </row>
    <row r="13467" spans="3:4" x14ac:dyDescent="0.25">
      <c r="C13467" s="34"/>
      <c r="D13467" s="10"/>
    </row>
    <row r="13468" spans="3:4" x14ac:dyDescent="0.25">
      <c r="C13468" s="34"/>
      <c r="D13468" s="10"/>
    </row>
    <row r="13469" spans="3:4" x14ac:dyDescent="0.25">
      <c r="C13469" s="34"/>
      <c r="D13469" s="10"/>
    </row>
    <row r="13470" spans="3:4" x14ac:dyDescent="0.25">
      <c r="C13470" s="34"/>
      <c r="D13470" s="10"/>
    </row>
    <row r="13471" spans="3:4" x14ac:dyDescent="0.25">
      <c r="C13471" s="34"/>
      <c r="D13471" s="10"/>
    </row>
    <row r="13472" spans="3:4" x14ac:dyDescent="0.25">
      <c r="C13472" s="34"/>
      <c r="D13472" s="10"/>
    </row>
    <row r="13473" spans="3:4" x14ac:dyDescent="0.25">
      <c r="C13473" s="34"/>
      <c r="D13473" s="10"/>
    </row>
    <row r="13474" spans="3:4" x14ac:dyDescent="0.25">
      <c r="C13474" s="34"/>
      <c r="D13474" s="10"/>
    </row>
    <row r="13475" spans="3:4" x14ac:dyDescent="0.25">
      <c r="C13475" s="34"/>
      <c r="D13475" s="10"/>
    </row>
    <row r="13476" spans="3:4" x14ac:dyDescent="0.25">
      <c r="C13476" s="34"/>
      <c r="D13476" s="10"/>
    </row>
    <row r="13477" spans="3:4" x14ac:dyDescent="0.25">
      <c r="C13477" s="34"/>
      <c r="D13477" s="10"/>
    </row>
    <row r="13478" spans="3:4" x14ac:dyDescent="0.25">
      <c r="C13478" s="34"/>
      <c r="D13478" s="10"/>
    </row>
    <row r="13479" spans="3:4" x14ac:dyDescent="0.25">
      <c r="C13479" s="34"/>
      <c r="D13479" s="10"/>
    </row>
    <row r="13480" spans="3:4" x14ac:dyDescent="0.25">
      <c r="C13480" s="34"/>
      <c r="D13480" s="10"/>
    </row>
    <row r="13481" spans="3:4" x14ac:dyDescent="0.25">
      <c r="C13481" s="34"/>
      <c r="D13481" s="10"/>
    </row>
    <row r="13482" spans="3:4" x14ac:dyDescent="0.25">
      <c r="C13482" s="34"/>
      <c r="D13482" s="10"/>
    </row>
    <row r="13483" spans="3:4" x14ac:dyDescent="0.25">
      <c r="C13483" s="34"/>
      <c r="D13483" s="10"/>
    </row>
    <row r="13484" spans="3:4" x14ac:dyDescent="0.25">
      <c r="C13484" s="34"/>
      <c r="D13484" s="10"/>
    </row>
    <row r="13485" spans="3:4" x14ac:dyDescent="0.25">
      <c r="C13485" s="34"/>
      <c r="D13485" s="10"/>
    </row>
    <row r="13486" spans="3:4" x14ac:dyDescent="0.25">
      <c r="C13486" s="34"/>
      <c r="D13486" s="10"/>
    </row>
    <row r="13487" spans="3:4" x14ac:dyDescent="0.25">
      <c r="C13487" s="34"/>
      <c r="D13487" s="10"/>
    </row>
    <row r="13488" spans="3:4" x14ac:dyDescent="0.25">
      <c r="C13488" s="34"/>
      <c r="D13488" s="10"/>
    </row>
    <row r="13489" spans="3:4" x14ac:dyDescent="0.25">
      <c r="C13489" s="34"/>
      <c r="D13489" s="10"/>
    </row>
    <row r="13490" spans="3:4" x14ac:dyDescent="0.25">
      <c r="C13490" s="34"/>
      <c r="D13490" s="10"/>
    </row>
    <row r="13491" spans="3:4" x14ac:dyDescent="0.25">
      <c r="C13491" s="34"/>
      <c r="D13491" s="10"/>
    </row>
    <row r="13492" spans="3:4" x14ac:dyDescent="0.25">
      <c r="C13492" s="34"/>
      <c r="D13492" s="10"/>
    </row>
    <row r="13493" spans="3:4" x14ac:dyDescent="0.25">
      <c r="C13493" s="34"/>
      <c r="D13493" s="10"/>
    </row>
    <row r="13494" spans="3:4" x14ac:dyDescent="0.25">
      <c r="C13494" s="34"/>
      <c r="D13494" s="10"/>
    </row>
    <row r="13495" spans="3:4" x14ac:dyDescent="0.25">
      <c r="C13495" s="34"/>
      <c r="D13495" s="10"/>
    </row>
    <row r="13496" spans="3:4" x14ac:dyDescent="0.25">
      <c r="C13496" s="34"/>
      <c r="D13496" s="10"/>
    </row>
    <row r="13497" spans="3:4" x14ac:dyDescent="0.25">
      <c r="C13497" s="34"/>
      <c r="D13497" s="10"/>
    </row>
    <row r="13498" spans="3:4" x14ac:dyDescent="0.25">
      <c r="C13498" s="34"/>
      <c r="D13498" s="10"/>
    </row>
    <row r="13499" spans="3:4" x14ac:dyDescent="0.25">
      <c r="C13499" s="34"/>
      <c r="D13499" s="10"/>
    </row>
    <row r="13500" spans="3:4" x14ac:dyDescent="0.25">
      <c r="C13500" s="34"/>
      <c r="D13500" s="10"/>
    </row>
    <row r="13501" spans="3:4" x14ac:dyDescent="0.25">
      <c r="C13501" s="34"/>
      <c r="D13501" s="10"/>
    </row>
    <row r="13502" spans="3:4" x14ac:dyDescent="0.25">
      <c r="C13502" s="34"/>
      <c r="D13502" s="10"/>
    </row>
    <row r="13503" spans="3:4" x14ac:dyDescent="0.25">
      <c r="C13503" s="34"/>
      <c r="D13503" s="10"/>
    </row>
    <row r="13504" spans="3:4" x14ac:dyDescent="0.25">
      <c r="C13504" s="34"/>
      <c r="D13504" s="10"/>
    </row>
    <row r="13505" spans="3:4" x14ac:dyDescent="0.25">
      <c r="C13505" s="34"/>
      <c r="D13505" s="10"/>
    </row>
    <row r="13506" spans="3:4" x14ac:dyDescent="0.25">
      <c r="C13506" s="34"/>
      <c r="D13506" s="10"/>
    </row>
    <row r="13507" spans="3:4" x14ac:dyDescent="0.25">
      <c r="C13507" s="34"/>
      <c r="D13507" s="10"/>
    </row>
    <row r="13508" spans="3:4" x14ac:dyDescent="0.25">
      <c r="C13508" s="34"/>
      <c r="D13508" s="10"/>
    </row>
    <row r="13509" spans="3:4" x14ac:dyDescent="0.25">
      <c r="C13509" s="34"/>
      <c r="D13509" s="10"/>
    </row>
    <row r="13510" spans="3:4" x14ac:dyDescent="0.25">
      <c r="C13510" s="34"/>
      <c r="D13510" s="10"/>
    </row>
    <row r="13511" spans="3:4" x14ac:dyDescent="0.25">
      <c r="C13511" s="34"/>
      <c r="D13511" s="10"/>
    </row>
    <row r="13512" spans="3:4" x14ac:dyDescent="0.25">
      <c r="C13512" s="34"/>
      <c r="D13512" s="10"/>
    </row>
    <row r="13513" spans="3:4" x14ac:dyDescent="0.25">
      <c r="C13513" s="34"/>
      <c r="D13513" s="10"/>
    </row>
    <row r="13514" spans="3:4" x14ac:dyDescent="0.25">
      <c r="C13514" s="34"/>
      <c r="D13514" s="10"/>
    </row>
    <row r="13515" spans="3:4" x14ac:dyDescent="0.25">
      <c r="C13515" s="34"/>
      <c r="D13515" s="10"/>
    </row>
    <row r="13516" spans="3:4" x14ac:dyDescent="0.25">
      <c r="C13516" s="34"/>
      <c r="D13516" s="10"/>
    </row>
    <row r="13517" spans="3:4" x14ac:dyDescent="0.25">
      <c r="C13517" s="34"/>
      <c r="D13517" s="10"/>
    </row>
    <row r="13518" spans="3:4" x14ac:dyDescent="0.25">
      <c r="C13518" s="34"/>
      <c r="D13518" s="10"/>
    </row>
    <row r="13519" spans="3:4" x14ac:dyDescent="0.25">
      <c r="C13519" s="34"/>
      <c r="D13519" s="10"/>
    </row>
    <row r="13520" spans="3:4" x14ac:dyDescent="0.25">
      <c r="C13520" s="34"/>
      <c r="D13520" s="10"/>
    </row>
    <row r="13521" spans="3:4" x14ac:dyDescent="0.25">
      <c r="C13521" s="34"/>
      <c r="D13521" s="10"/>
    </row>
    <row r="13522" spans="3:4" x14ac:dyDescent="0.25">
      <c r="C13522" s="34"/>
      <c r="D13522" s="10"/>
    </row>
    <row r="13523" spans="3:4" x14ac:dyDescent="0.25">
      <c r="C13523" s="34"/>
      <c r="D13523" s="10"/>
    </row>
    <row r="13524" spans="3:4" x14ac:dyDescent="0.25">
      <c r="C13524" s="34"/>
      <c r="D13524" s="10"/>
    </row>
    <row r="13525" spans="3:4" x14ac:dyDescent="0.25">
      <c r="C13525" s="34"/>
      <c r="D13525" s="10"/>
    </row>
    <row r="13526" spans="3:4" x14ac:dyDescent="0.25">
      <c r="C13526" s="34"/>
      <c r="D13526" s="10"/>
    </row>
    <row r="13527" spans="3:4" x14ac:dyDescent="0.25">
      <c r="C13527" s="34"/>
      <c r="D13527" s="10"/>
    </row>
    <row r="13528" spans="3:4" x14ac:dyDescent="0.25">
      <c r="C13528" s="34"/>
      <c r="D13528" s="10"/>
    </row>
    <row r="13529" spans="3:4" x14ac:dyDescent="0.25">
      <c r="C13529" s="34"/>
      <c r="D13529" s="10"/>
    </row>
    <row r="13530" spans="3:4" x14ac:dyDescent="0.25">
      <c r="C13530" s="34"/>
      <c r="D13530" s="10"/>
    </row>
    <row r="13531" spans="3:4" x14ac:dyDescent="0.25">
      <c r="C13531" s="34"/>
      <c r="D13531" s="10"/>
    </row>
    <row r="13532" spans="3:4" x14ac:dyDescent="0.25">
      <c r="C13532" s="34"/>
      <c r="D13532" s="10"/>
    </row>
    <row r="13533" spans="3:4" x14ac:dyDescent="0.25">
      <c r="C13533" s="34"/>
      <c r="D13533" s="10"/>
    </row>
    <row r="13534" spans="3:4" x14ac:dyDescent="0.25">
      <c r="C13534" s="34"/>
      <c r="D13534" s="10"/>
    </row>
    <row r="13535" spans="3:4" x14ac:dyDescent="0.25">
      <c r="C13535" s="34"/>
      <c r="D13535" s="10"/>
    </row>
    <row r="13536" spans="3:4" x14ac:dyDescent="0.25">
      <c r="C13536" s="34"/>
      <c r="D13536" s="10"/>
    </row>
    <row r="13537" spans="3:4" x14ac:dyDescent="0.25">
      <c r="C13537" s="34"/>
      <c r="D13537" s="10"/>
    </row>
    <row r="13538" spans="3:4" x14ac:dyDescent="0.25">
      <c r="C13538" s="34"/>
      <c r="D13538" s="10"/>
    </row>
    <row r="13539" spans="3:4" x14ac:dyDescent="0.25">
      <c r="C13539" s="34"/>
      <c r="D13539" s="10"/>
    </row>
    <row r="13540" spans="3:4" x14ac:dyDescent="0.25">
      <c r="C13540" s="34"/>
      <c r="D13540" s="10"/>
    </row>
    <row r="13541" spans="3:4" x14ac:dyDescent="0.25">
      <c r="C13541" s="34"/>
      <c r="D13541" s="10"/>
    </row>
    <row r="13542" spans="3:4" x14ac:dyDescent="0.25">
      <c r="C13542" s="34"/>
      <c r="D13542" s="10"/>
    </row>
    <row r="13543" spans="3:4" x14ac:dyDescent="0.25">
      <c r="C13543" s="34"/>
      <c r="D13543" s="10"/>
    </row>
    <row r="13544" spans="3:4" x14ac:dyDescent="0.25">
      <c r="C13544" s="34"/>
      <c r="D13544" s="10"/>
    </row>
    <row r="13545" spans="3:4" x14ac:dyDescent="0.25">
      <c r="C13545" s="34"/>
      <c r="D13545" s="10"/>
    </row>
    <row r="13546" spans="3:4" x14ac:dyDescent="0.25">
      <c r="C13546" s="34"/>
      <c r="D13546" s="10"/>
    </row>
    <row r="13547" spans="3:4" x14ac:dyDescent="0.25">
      <c r="C13547" s="34"/>
      <c r="D13547" s="10"/>
    </row>
    <row r="13548" spans="3:4" x14ac:dyDescent="0.25">
      <c r="C13548" s="34"/>
      <c r="D13548" s="10"/>
    </row>
    <row r="13549" spans="3:4" x14ac:dyDescent="0.25">
      <c r="C13549" s="34"/>
      <c r="D13549" s="10"/>
    </row>
    <row r="13550" spans="3:4" x14ac:dyDescent="0.25">
      <c r="C13550" s="34"/>
      <c r="D13550" s="10"/>
    </row>
    <row r="13551" spans="3:4" x14ac:dyDescent="0.25">
      <c r="C13551" s="34"/>
      <c r="D13551" s="10"/>
    </row>
    <row r="13552" spans="3:4" x14ac:dyDescent="0.25">
      <c r="C13552" s="34"/>
      <c r="D13552" s="10"/>
    </row>
    <row r="13553" spans="3:4" x14ac:dyDescent="0.25">
      <c r="C13553" s="34"/>
      <c r="D13553" s="10"/>
    </row>
    <row r="13554" spans="3:4" x14ac:dyDescent="0.25">
      <c r="C13554" s="34"/>
      <c r="D13554" s="10"/>
    </row>
    <row r="13555" spans="3:4" x14ac:dyDescent="0.25">
      <c r="C13555" s="34"/>
      <c r="D13555" s="10"/>
    </row>
    <row r="13556" spans="3:4" x14ac:dyDescent="0.25">
      <c r="C13556" s="34"/>
      <c r="D13556" s="10"/>
    </row>
    <row r="13557" spans="3:4" x14ac:dyDescent="0.25">
      <c r="C13557" s="34"/>
      <c r="D13557" s="10"/>
    </row>
    <row r="13558" spans="3:4" x14ac:dyDescent="0.25">
      <c r="C13558" s="34"/>
      <c r="D13558" s="10"/>
    </row>
    <row r="13559" spans="3:4" x14ac:dyDescent="0.25">
      <c r="C13559" s="34"/>
      <c r="D13559" s="10"/>
    </row>
    <row r="13560" spans="3:4" x14ac:dyDescent="0.25">
      <c r="C13560" s="34"/>
      <c r="D13560" s="10"/>
    </row>
    <row r="13561" spans="3:4" x14ac:dyDescent="0.25">
      <c r="C13561" s="34"/>
      <c r="D13561" s="10"/>
    </row>
    <row r="13562" spans="3:4" x14ac:dyDescent="0.25">
      <c r="C13562" s="34"/>
      <c r="D13562" s="10"/>
    </row>
    <row r="13563" spans="3:4" x14ac:dyDescent="0.25">
      <c r="C13563" s="34"/>
      <c r="D13563" s="10"/>
    </row>
    <row r="13564" spans="3:4" x14ac:dyDescent="0.25">
      <c r="C13564" s="34"/>
      <c r="D13564" s="10"/>
    </row>
    <row r="13565" spans="3:4" x14ac:dyDescent="0.25">
      <c r="C13565" s="34"/>
      <c r="D13565" s="10"/>
    </row>
    <row r="13566" spans="3:4" x14ac:dyDescent="0.25">
      <c r="C13566" s="34"/>
      <c r="D13566" s="10"/>
    </row>
    <row r="13567" spans="3:4" x14ac:dyDescent="0.25">
      <c r="C13567" s="34"/>
      <c r="D13567" s="10"/>
    </row>
    <row r="13568" spans="3:4" x14ac:dyDescent="0.25">
      <c r="C13568" s="34"/>
      <c r="D13568" s="10"/>
    </row>
    <row r="13569" spans="3:4" x14ac:dyDescent="0.25">
      <c r="C13569" s="34"/>
      <c r="D13569" s="10"/>
    </row>
    <row r="13570" spans="3:4" x14ac:dyDescent="0.25">
      <c r="C13570" s="34"/>
      <c r="D13570" s="10"/>
    </row>
    <row r="13571" spans="3:4" x14ac:dyDescent="0.25">
      <c r="C13571" s="34"/>
      <c r="D13571" s="10"/>
    </row>
    <row r="13572" spans="3:4" x14ac:dyDescent="0.25">
      <c r="C13572" s="34"/>
      <c r="D13572" s="10"/>
    </row>
    <row r="13573" spans="3:4" x14ac:dyDescent="0.25">
      <c r="C13573" s="34"/>
      <c r="D13573" s="10"/>
    </row>
    <row r="13574" spans="3:4" x14ac:dyDescent="0.25">
      <c r="C13574" s="34"/>
      <c r="D13574" s="10"/>
    </row>
    <row r="13575" spans="3:4" x14ac:dyDescent="0.25">
      <c r="C13575" s="34"/>
      <c r="D13575" s="10"/>
    </row>
    <row r="13576" spans="3:4" x14ac:dyDescent="0.25">
      <c r="C13576" s="34"/>
      <c r="D13576" s="10"/>
    </row>
    <row r="13577" spans="3:4" x14ac:dyDescent="0.25">
      <c r="C13577" s="34"/>
      <c r="D13577" s="10"/>
    </row>
    <row r="13578" spans="3:4" x14ac:dyDescent="0.25">
      <c r="C13578" s="34"/>
      <c r="D13578" s="10"/>
    </row>
    <row r="13579" spans="3:4" x14ac:dyDescent="0.25">
      <c r="C13579" s="34"/>
      <c r="D13579" s="10"/>
    </row>
    <row r="13580" spans="3:4" x14ac:dyDescent="0.25">
      <c r="C13580" s="34"/>
      <c r="D13580" s="10"/>
    </row>
    <row r="13581" spans="3:4" x14ac:dyDescent="0.25">
      <c r="C13581" s="34"/>
      <c r="D13581" s="10"/>
    </row>
    <row r="13582" spans="3:4" x14ac:dyDescent="0.25">
      <c r="C13582" s="34"/>
      <c r="D13582" s="10"/>
    </row>
    <row r="13583" spans="3:4" x14ac:dyDescent="0.25">
      <c r="C13583" s="34"/>
      <c r="D13583" s="10"/>
    </row>
    <row r="13584" spans="3:4" x14ac:dyDescent="0.25">
      <c r="C13584" s="34"/>
      <c r="D13584" s="10"/>
    </row>
    <row r="13585" spans="3:4" x14ac:dyDescent="0.25">
      <c r="C13585" s="34"/>
      <c r="D13585" s="10"/>
    </row>
    <row r="13586" spans="3:4" x14ac:dyDescent="0.25">
      <c r="C13586" s="34"/>
      <c r="D13586" s="10"/>
    </row>
    <row r="13587" spans="3:4" x14ac:dyDescent="0.25">
      <c r="C13587" s="34"/>
      <c r="D13587" s="10"/>
    </row>
    <row r="13588" spans="3:4" x14ac:dyDescent="0.25">
      <c r="C13588" s="34"/>
      <c r="D13588" s="10"/>
    </row>
    <row r="13589" spans="3:4" x14ac:dyDescent="0.25">
      <c r="C13589" s="34"/>
      <c r="D13589" s="10"/>
    </row>
    <row r="13590" spans="3:4" x14ac:dyDescent="0.25">
      <c r="C13590" s="34"/>
      <c r="D13590" s="10"/>
    </row>
    <row r="13591" spans="3:4" x14ac:dyDescent="0.25">
      <c r="C13591" s="34"/>
      <c r="D13591" s="10"/>
    </row>
    <row r="13592" spans="3:4" x14ac:dyDescent="0.25">
      <c r="C13592" s="34"/>
      <c r="D13592" s="10"/>
    </row>
    <row r="13593" spans="3:4" x14ac:dyDescent="0.25">
      <c r="C13593" s="34"/>
      <c r="D13593" s="10"/>
    </row>
    <row r="13594" spans="3:4" x14ac:dyDescent="0.25">
      <c r="C13594" s="34"/>
      <c r="D13594" s="10"/>
    </row>
    <row r="13595" spans="3:4" x14ac:dyDescent="0.25">
      <c r="C13595" s="34"/>
      <c r="D13595" s="10"/>
    </row>
    <row r="13596" spans="3:4" x14ac:dyDescent="0.25">
      <c r="C13596" s="34"/>
      <c r="D13596" s="10"/>
    </row>
    <row r="13597" spans="3:4" x14ac:dyDescent="0.25">
      <c r="C13597" s="34"/>
      <c r="D13597" s="10"/>
    </row>
    <row r="13598" spans="3:4" x14ac:dyDescent="0.25">
      <c r="C13598" s="34"/>
      <c r="D13598" s="10"/>
    </row>
    <row r="13599" spans="3:4" x14ac:dyDescent="0.25">
      <c r="C13599" s="34"/>
      <c r="D13599" s="10"/>
    </row>
    <row r="13600" spans="3:4" x14ac:dyDescent="0.25">
      <c r="C13600" s="34"/>
      <c r="D13600" s="10"/>
    </row>
    <row r="13601" spans="3:4" x14ac:dyDescent="0.25">
      <c r="C13601" s="34"/>
      <c r="D13601" s="10"/>
    </row>
    <row r="13602" spans="3:4" x14ac:dyDescent="0.25">
      <c r="C13602" s="34"/>
      <c r="D13602" s="10"/>
    </row>
    <row r="13603" spans="3:4" x14ac:dyDescent="0.25">
      <c r="C13603" s="34"/>
      <c r="D13603" s="10"/>
    </row>
    <row r="13604" spans="3:4" x14ac:dyDescent="0.25">
      <c r="C13604" s="34"/>
      <c r="D13604" s="10"/>
    </row>
    <row r="13605" spans="3:4" x14ac:dyDescent="0.25">
      <c r="C13605" s="34"/>
      <c r="D13605" s="10"/>
    </row>
    <row r="13606" spans="3:4" x14ac:dyDescent="0.25">
      <c r="C13606" s="34"/>
      <c r="D13606" s="10"/>
    </row>
    <row r="13607" spans="3:4" x14ac:dyDescent="0.25">
      <c r="C13607" s="34"/>
      <c r="D13607" s="10"/>
    </row>
    <row r="13608" spans="3:4" x14ac:dyDescent="0.25">
      <c r="C13608" s="34"/>
      <c r="D13608" s="10"/>
    </row>
    <row r="13609" spans="3:4" x14ac:dyDescent="0.25">
      <c r="C13609" s="34"/>
      <c r="D13609" s="10"/>
    </row>
    <row r="13610" spans="3:4" x14ac:dyDescent="0.25">
      <c r="C13610" s="34"/>
      <c r="D13610" s="10"/>
    </row>
    <row r="13611" spans="3:4" x14ac:dyDescent="0.25">
      <c r="C13611" s="34"/>
      <c r="D13611" s="10"/>
    </row>
    <row r="13612" spans="3:4" x14ac:dyDescent="0.25">
      <c r="C13612" s="34"/>
      <c r="D13612" s="10"/>
    </row>
    <row r="13613" spans="3:4" x14ac:dyDescent="0.25">
      <c r="C13613" s="34"/>
      <c r="D13613" s="10"/>
    </row>
    <row r="13614" spans="3:4" x14ac:dyDescent="0.25">
      <c r="C13614" s="34"/>
      <c r="D13614" s="10"/>
    </row>
    <row r="13615" spans="3:4" x14ac:dyDescent="0.25">
      <c r="C13615" s="34"/>
      <c r="D13615" s="10"/>
    </row>
    <row r="13616" spans="3:4" x14ac:dyDescent="0.25">
      <c r="C13616" s="34"/>
      <c r="D13616" s="10"/>
    </row>
    <row r="13617" spans="3:4" x14ac:dyDescent="0.25">
      <c r="C13617" s="34"/>
      <c r="D13617" s="10"/>
    </row>
    <row r="13618" spans="3:4" x14ac:dyDescent="0.25">
      <c r="C13618" s="34"/>
      <c r="D13618" s="10"/>
    </row>
    <row r="13619" spans="3:4" x14ac:dyDescent="0.25">
      <c r="C13619" s="34"/>
      <c r="D13619" s="10"/>
    </row>
    <row r="13620" spans="3:4" x14ac:dyDescent="0.25">
      <c r="C13620" s="34"/>
      <c r="D13620" s="10"/>
    </row>
    <row r="13621" spans="3:4" x14ac:dyDescent="0.25">
      <c r="C13621" s="34"/>
      <c r="D13621" s="10"/>
    </row>
    <row r="13622" spans="3:4" x14ac:dyDescent="0.25">
      <c r="C13622" s="34"/>
      <c r="D13622" s="10"/>
    </row>
    <row r="13623" spans="3:4" x14ac:dyDescent="0.25">
      <c r="C13623" s="34"/>
      <c r="D13623" s="10"/>
    </row>
    <row r="13624" spans="3:4" x14ac:dyDescent="0.25">
      <c r="C13624" s="34"/>
      <c r="D13624" s="10"/>
    </row>
    <row r="13625" spans="3:4" x14ac:dyDescent="0.25">
      <c r="C13625" s="34"/>
      <c r="D13625" s="10"/>
    </row>
    <row r="13626" spans="3:4" x14ac:dyDescent="0.25">
      <c r="C13626" s="34"/>
      <c r="D13626" s="10"/>
    </row>
    <row r="13627" spans="3:4" x14ac:dyDescent="0.25">
      <c r="C13627" s="34"/>
      <c r="D13627" s="10"/>
    </row>
    <row r="13628" spans="3:4" x14ac:dyDescent="0.25">
      <c r="C13628" s="34"/>
      <c r="D13628" s="10"/>
    </row>
    <row r="13629" spans="3:4" x14ac:dyDescent="0.25">
      <c r="C13629" s="34"/>
      <c r="D13629" s="10"/>
    </row>
    <row r="13630" spans="3:4" x14ac:dyDescent="0.25">
      <c r="C13630" s="34"/>
      <c r="D13630" s="10"/>
    </row>
    <row r="13631" spans="3:4" x14ac:dyDescent="0.25">
      <c r="C13631" s="34"/>
      <c r="D13631" s="10"/>
    </row>
    <row r="13632" spans="3:4" x14ac:dyDescent="0.25">
      <c r="C13632" s="34"/>
      <c r="D13632" s="10"/>
    </row>
    <row r="13633" spans="3:4" x14ac:dyDescent="0.25">
      <c r="C13633" s="34"/>
      <c r="D13633" s="10"/>
    </row>
    <row r="13634" spans="3:4" x14ac:dyDescent="0.25">
      <c r="C13634" s="34"/>
      <c r="D13634" s="10"/>
    </row>
    <row r="13635" spans="3:4" x14ac:dyDescent="0.25">
      <c r="C13635" s="34"/>
      <c r="D13635" s="10"/>
    </row>
    <row r="13636" spans="3:4" x14ac:dyDescent="0.25">
      <c r="C13636" s="34"/>
      <c r="D13636" s="10"/>
    </row>
    <row r="13637" spans="3:4" x14ac:dyDescent="0.25">
      <c r="C13637" s="34"/>
      <c r="D13637" s="10"/>
    </row>
    <row r="13638" spans="3:4" x14ac:dyDescent="0.25">
      <c r="C13638" s="34"/>
      <c r="D13638" s="10"/>
    </row>
    <row r="13639" spans="3:4" x14ac:dyDescent="0.25">
      <c r="C13639" s="34"/>
      <c r="D13639" s="10"/>
    </row>
    <row r="13640" spans="3:4" x14ac:dyDescent="0.25">
      <c r="C13640" s="34"/>
      <c r="D13640" s="10"/>
    </row>
    <row r="13641" spans="3:4" x14ac:dyDescent="0.25">
      <c r="C13641" s="34"/>
      <c r="D13641" s="10"/>
    </row>
    <row r="13642" spans="3:4" x14ac:dyDescent="0.25">
      <c r="C13642" s="34"/>
      <c r="D13642" s="10"/>
    </row>
    <row r="13643" spans="3:4" x14ac:dyDescent="0.25">
      <c r="C13643" s="34"/>
      <c r="D13643" s="10"/>
    </row>
    <row r="13644" spans="3:4" x14ac:dyDescent="0.25">
      <c r="C13644" s="34"/>
      <c r="D13644" s="10"/>
    </row>
    <row r="13645" spans="3:4" x14ac:dyDescent="0.25">
      <c r="C13645" s="34"/>
      <c r="D13645" s="10"/>
    </row>
    <row r="13646" spans="3:4" x14ac:dyDescent="0.25">
      <c r="C13646" s="34"/>
      <c r="D13646" s="10"/>
    </row>
    <row r="13647" spans="3:4" x14ac:dyDescent="0.25">
      <c r="C13647" s="34"/>
      <c r="D13647" s="10"/>
    </row>
    <row r="13648" spans="3:4" x14ac:dyDescent="0.25">
      <c r="C13648" s="34"/>
      <c r="D13648" s="10"/>
    </row>
    <row r="13649" spans="3:4" x14ac:dyDescent="0.25">
      <c r="C13649" s="34"/>
      <c r="D13649" s="10"/>
    </row>
    <row r="13650" spans="3:4" x14ac:dyDescent="0.25">
      <c r="C13650" s="34"/>
      <c r="D13650" s="10"/>
    </row>
    <row r="13651" spans="3:4" x14ac:dyDescent="0.25">
      <c r="C13651" s="34"/>
      <c r="D13651" s="10"/>
    </row>
    <row r="13652" spans="3:4" x14ac:dyDescent="0.25">
      <c r="C13652" s="34"/>
      <c r="D13652" s="10"/>
    </row>
    <row r="13653" spans="3:4" x14ac:dyDescent="0.25">
      <c r="C13653" s="34"/>
      <c r="D13653" s="10"/>
    </row>
    <row r="13654" spans="3:4" x14ac:dyDescent="0.25">
      <c r="C13654" s="34"/>
      <c r="D13654" s="10"/>
    </row>
    <row r="13655" spans="3:4" x14ac:dyDescent="0.25">
      <c r="C13655" s="34"/>
      <c r="D13655" s="10"/>
    </row>
    <row r="13656" spans="3:4" x14ac:dyDescent="0.25">
      <c r="C13656" s="34"/>
      <c r="D13656" s="10"/>
    </row>
    <row r="13657" spans="3:4" x14ac:dyDescent="0.25">
      <c r="C13657" s="34"/>
      <c r="D13657" s="10"/>
    </row>
    <row r="13658" spans="3:4" x14ac:dyDescent="0.25">
      <c r="C13658" s="34"/>
      <c r="D13658" s="10"/>
    </row>
    <row r="13659" spans="3:4" x14ac:dyDescent="0.25">
      <c r="C13659" s="34"/>
      <c r="D13659" s="10"/>
    </row>
    <row r="13660" spans="3:4" x14ac:dyDescent="0.25">
      <c r="C13660" s="34"/>
      <c r="D13660" s="10"/>
    </row>
    <row r="13661" spans="3:4" x14ac:dyDescent="0.25">
      <c r="C13661" s="34"/>
      <c r="D13661" s="10"/>
    </row>
    <row r="13662" spans="3:4" x14ac:dyDescent="0.25">
      <c r="C13662" s="34"/>
      <c r="D13662" s="10"/>
    </row>
    <row r="13663" spans="3:4" x14ac:dyDescent="0.25">
      <c r="C13663" s="34"/>
      <c r="D13663" s="10"/>
    </row>
    <row r="13664" spans="3:4" x14ac:dyDescent="0.25">
      <c r="C13664" s="34"/>
      <c r="D13664" s="10"/>
    </row>
    <row r="13665" spans="3:4" x14ac:dyDescent="0.25">
      <c r="C13665" s="34"/>
      <c r="D13665" s="10"/>
    </row>
    <row r="13666" spans="3:4" x14ac:dyDescent="0.25">
      <c r="C13666" s="34"/>
      <c r="D13666" s="10"/>
    </row>
    <row r="13667" spans="3:4" x14ac:dyDescent="0.25">
      <c r="C13667" s="34"/>
      <c r="D13667" s="10"/>
    </row>
    <row r="13668" spans="3:4" x14ac:dyDescent="0.25">
      <c r="C13668" s="34"/>
      <c r="D13668" s="10"/>
    </row>
    <row r="13669" spans="3:4" x14ac:dyDescent="0.25">
      <c r="C13669" s="34"/>
      <c r="D13669" s="10"/>
    </row>
    <row r="13670" spans="3:4" x14ac:dyDescent="0.25">
      <c r="C13670" s="34"/>
      <c r="D13670" s="10"/>
    </row>
    <row r="13671" spans="3:4" x14ac:dyDescent="0.25">
      <c r="C13671" s="34"/>
      <c r="D13671" s="10"/>
    </row>
    <row r="13672" spans="3:4" x14ac:dyDescent="0.25">
      <c r="C13672" s="34"/>
      <c r="D13672" s="10"/>
    </row>
    <row r="13673" spans="3:4" x14ac:dyDescent="0.25">
      <c r="C13673" s="34"/>
      <c r="D13673" s="10"/>
    </row>
    <row r="13674" spans="3:4" x14ac:dyDescent="0.25">
      <c r="C13674" s="34"/>
      <c r="D13674" s="10"/>
    </row>
    <row r="13675" spans="3:4" x14ac:dyDescent="0.25">
      <c r="C13675" s="34"/>
      <c r="D13675" s="10"/>
    </row>
    <row r="13676" spans="3:4" x14ac:dyDescent="0.25">
      <c r="C13676" s="34"/>
      <c r="D13676" s="10"/>
    </row>
    <row r="13677" spans="3:4" x14ac:dyDescent="0.25">
      <c r="C13677" s="34"/>
      <c r="D13677" s="10"/>
    </row>
    <row r="13678" spans="3:4" x14ac:dyDescent="0.25">
      <c r="C13678" s="34"/>
      <c r="D13678" s="10"/>
    </row>
    <row r="13679" spans="3:4" x14ac:dyDescent="0.25">
      <c r="C13679" s="34"/>
      <c r="D13679" s="10"/>
    </row>
    <row r="13680" spans="3:4" x14ac:dyDescent="0.25">
      <c r="C13680" s="34"/>
      <c r="D13680" s="10"/>
    </row>
    <row r="13681" spans="3:4" x14ac:dyDescent="0.25">
      <c r="C13681" s="34"/>
      <c r="D13681" s="10"/>
    </row>
    <row r="13682" spans="3:4" x14ac:dyDescent="0.25">
      <c r="C13682" s="34"/>
      <c r="D13682" s="10"/>
    </row>
    <row r="13683" spans="3:4" x14ac:dyDescent="0.25">
      <c r="C13683" s="34"/>
      <c r="D13683" s="10"/>
    </row>
    <row r="13684" spans="3:4" x14ac:dyDescent="0.25">
      <c r="C13684" s="34"/>
      <c r="D13684" s="10"/>
    </row>
    <row r="13685" spans="3:4" x14ac:dyDescent="0.25">
      <c r="C13685" s="34"/>
      <c r="D13685" s="10"/>
    </row>
    <row r="13686" spans="3:4" x14ac:dyDescent="0.25">
      <c r="C13686" s="34"/>
      <c r="D13686" s="10"/>
    </row>
    <row r="13687" spans="3:4" x14ac:dyDescent="0.25">
      <c r="C13687" s="34"/>
      <c r="D13687" s="10"/>
    </row>
    <row r="13688" spans="3:4" x14ac:dyDescent="0.25">
      <c r="C13688" s="34"/>
      <c r="D13688" s="10"/>
    </row>
    <row r="13689" spans="3:4" x14ac:dyDescent="0.25">
      <c r="C13689" s="34"/>
      <c r="D13689" s="10"/>
    </row>
    <row r="13690" spans="3:4" x14ac:dyDescent="0.25">
      <c r="C13690" s="34"/>
      <c r="D13690" s="10"/>
    </row>
    <row r="13691" spans="3:4" x14ac:dyDescent="0.25">
      <c r="C13691" s="34"/>
      <c r="D13691" s="10"/>
    </row>
    <row r="13692" spans="3:4" x14ac:dyDescent="0.25">
      <c r="C13692" s="34"/>
      <c r="D13692" s="10"/>
    </row>
    <row r="13693" spans="3:4" x14ac:dyDescent="0.25">
      <c r="C13693" s="34"/>
      <c r="D13693" s="10"/>
    </row>
    <row r="13694" spans="3:4" x14ac:dyDescent="0.25">
      <c r="C13694" s="34"/>
      <c r="D13694" s="10"/>
    </row>
    <row r="13695" spans="3:4" x14ac:dyDescent="0.25">
      <c r="C13695" s="34"/>
      <c r="D13695" s="10"/>
    </row>
    <row r="13696" spans="3:4" x14ac:dyDescent="0.25">
      <c r="C13696" s="34"/>
      <c r="D13696" s="10"/>
    </row>
    <row r="13697" spans="3:4" x14ac:dyDescent="0.25">
      <c r="C13697" s="34"/>
      <c r="D13697" s="10"/>
    </row>
    <row r="13698" spans="3:4" x14ac:dyDescent="0.25">
      <c r="C13698" s="34"/>
      <c r="D13698" s="10"/>
    </row>
    <row r="13699" spans="3:4" x14ac:dyDescent="0.25">
      <c r="C13699" s="34"/>
      <c r="D13699" s="10"/>
    </row>
    <row r="13700" spans="3:4" x14ac:dyDescent="0.25">
      <c r="C13700" s="34"/>
      <c r="D13700" s="10"/>
    </row>
    <row r="13701" spans="3:4" x14ac:dyDescent="0.25">
      <c r="C13701" s="34"/>
      <c r="D13701" s="10"/>
    </row>
    <row r="13702" spans="3:4" x14ac:dyDescent="0.25">
      <c r="C13702" s="34"/>
      <c r="D13702" s="10"/>
    </row>
    <row r="13703" spans="3:4" x14ac:dyDescent="0.25">
      <c r="C13703" s="34"/>
      <c r="D13703" s="10"/>
    </row>
    <row r="13704" spans="3:4" x14ac:dyDescent="0.25">
      <c r="C13704" s="34"/>
      <c r="D13704" s="10"/>
    </row>
    <row r="13705" spans="3:4" x14ac:dyDescent="0.25">
      <c r="C13705" s="34"/>
      <c r="D13705" s="10"/>
    </row>
    <row r="13706" spans="3:4" x14ac:dyDescent="0.25">
      <c r="C13706" s="34"/>
      <c r="D13706" s="10"/>
    </row>
    <row r="13707" spans="3:4" x14ac:dyDescent="0.25">
      <c r="C13707" s="34"/>
      <c r="D13707" s="10"/>
    </row>
    <row r="13708" spans="3:4" x14ac:dyDescent="0.25">
      <c r="C13708" s="34"/>
      <c r="D13708" s="10"/>
    </row>
    <row r="13709" spans="3:4" x14ac:dyDescent="0.25">
      <c r="C13709" s="34"/>
      <c r="D13709" s="10"/>
    </row>
    <row r="13710" spans="3:4" x14ac:dyDescent="0.25">
      <c r="C13710" s="34"/>
      <c r="D13710" s="10"/>
    </row>
    <row r="13711" spans="3:4" x14ac:dyDescent="0.25">
      <c r="C13711" s="34"/>
      <c r="D13711" s="10"/>
    </row>
    <row r="13712" spans="3:4" x14ac:dyDescent="0.25">
      <c r="C13712" s="34"/>
      <c r="D13712" s="10"/>
    </row>
    <row r="13713" spans="3:4" x14ac:dyDescent="0.25">
      <c r="C13713" s="34"/>
      <c r="D13713" s="10"/>
    </row>
    <row r="13714" spans="3:4" x14ac:dyDescent="0.25">
      <c r="C13714" s="34"/>
      <c r="D13714" s="10"/>
    </row>
    <row r="13715" spans="3:4" x14ac:dyDescent="0.25">
      <c r="C13715" s="34"/>
      <c r="D13715" s="10"/>
    </row>
    <row r="13716" spans="3:4" x14ac:dyDescent="0.25">
      <c r="C13716" s="34"/>
      <c r="D13716" s="10"/>
    </row>
    <row r="13717" spans="3:4" x14ac:dyDescent="0.25">
      <c r="C13717" s="34"/>
      <c r="D13717" s="10"/>
    </row>
    <row r="13718" spans="3:4" x14ac:dyDescent="0.25">
      <c r="C13718" s="34"/>
      <c r="D13718" s="10"/>
    </row>
    <row r="13719" spans="3:4" x14ac:dyDescent="0.25">
      <c r="C13719" s="34"/>
      <c r="D13719" s="10"/>
    </row>
    <row r="13720" spans="3:4" x14ac:dyDescent="0.25">
      <c r="C13720" s="34"/>
      <c r="D13720" s="10"/>
    </row>
    <row r="13721" spans="3:4" x14ac:dyDescent="0.25">
      <c r="C13721" s="34"/>
      <c r="D13721" s="10"/>
    </row>
    <row r="13722" spans="3:4" x14ac:dyDescent="0.25">
      <c r="C13722" s="34"/>
      <c r="D13722" s="10"/>
    </row>
    <row r="13723" spans="3:4" x14ac:dyDescent="0.25">
      <c r="C13723" s="34"/>
      <c r="D13723" s="10"/>
    </row>
    <row r="13724" spans="3:4" x14ac:dyDescent="0.25">
      <c r="C13724" s="34"/>
      <c r="D13724" s="10"/>
    </row>
    <row r="13725" spans="3:4" x14ac:dyDescent="0.25">
      <c r="C13725" s="34"/>
      <c r="D13725" s="10"/>
    </row>
    <row r="13726" spans="3:4" x14ac:dyDescent="0.25">
      <c r="C13726" s="34"/>
      <c r="D13726" s="10"/>
    </row>
    <row r="13727" spans="3:4" x14ac:dyDescent="0.25">
      <c r="C13727" s="34"/>
      <c r="D13727" s="10"/>
    </row>
    <row r="13728" spans="3:4" x14ac:dyDescent="0.25">
      <c r="C13728" s="34"/>
      <c r="D13728" s="10"/>
    </row>
    <row r="13729" spans="3:4" x14ac:dyDescent="0.25">
      <c r="C13729" s="34"/>
      <c r="D13729" s="10"/>
    </row>
    <row r="13730" spans="3:4" x14ac:dyDescent="0.25">
      <c r="C13730" s="34"/>
      <c r="D13730" s="10"/>
    </row>
    <row r="13731" spans="3:4" x14ac:dyDescent="0.25">
      <c r="C13731" s="34"/>
      <c r="D13731" s="10"/>
    </row>
    <row r="13732" spans="3:4" x14ac:dyDescent="0.25">
      <c r="C13732" s="34"/>
      <c r="D13732" s="10"/>
    </row>
    <row r="13733" spans="3:4" x14ac:dyDescent="0.25">
      <c r="C13733" s="34"/>
      <c r="D13733" s="10"/>
    </row>
    <row r="13734" spans="3:4" x14ac:dyDescent="0.25">
      <c r="C13734" s="34"/>
      <c r="D13734" s="10"/>
    </row>
    <row r="13735" spans="3:4" x14ac:dyDescent="0.25">
      <c r="C13735" s="34"/>
      <c r="D13735" s="10"/>
    </row>
    <row r="13736" spans="3:4" x14ac:dyDescent="0.25">
      <c r="C13736" s="34"/>
      <c r="D13736" s="10"/>
    </row>
    <row r="13737" spans="3:4" x14ac:dyDescent="0.25">
      <c r="C13737" s="34"/>
      <c r="D13737" s="10"/>
    </row>
    <row r="13738" spans="3:4" x14ac:dyDescent="0.25">
      <c r="C13738" s="34"/>
      <c r="D13738" s="10"/>
    </row>
    <row r="13739" spans="3:4" x14ac:dyDescent="0.25">
      <c r="C13739" s="34"/>
      <c r="D13739" s="10"/>
    </row>
    <row r="13740" spans="3:4" x14ac:dyDescent="0.25">
      <c r="C13740" s="34"/>
      <c r="D13740" s="10"/>
    </row>
    <row r="13741" spans="3:4" x14ac:dyDescent="0.25">
      <c r="C13741" s="34"/>
      <c r="D13741" s="10"/>
    </row>
    <row r="13742" spans="3:4" x14ac:dyDescent="0.25">
      <c r="C13742" s="34"/>
      <c r="D13742" s="10"/>
    </row>
    <row r="13743" spans="3:4" x14ac:dyDescent="0.25">
      <c r="C13743" s="34"/>
      <c r="D13743" s="10"/>
    </row>
    <row r="13744" spans="3:4" x14ac:dyDescent="0.25">
      <c r="C13744" s="34"/>
      <c r="D13744" s="10"/>
    </row>
    <row r="13745" spans="3:4" x14ac:dyDescent="0.25">
      <c r="C13745" s="34"/>
      <c r="D13745" s="10"/>
    </row>
    <row r="13746" spans="3:4" x14ac:dyDescent="0.25">
      <c r="C13746" s="34"/>
      <c r="D13746" s="10"/>
    </row>
    <row r="13747" spans="3:4" x14ac:dyDescent="0.25">
      <c r="C13747" s="34"/>
      <c r="D13747" s="10"/>
    </row>
    <row r="13748" spans="3:4" x14ac:dyDescent="0.25">
      <c r="C13748" s="34"/>
      <c r="D13748" s="10"/>
    </row>
    <row r="13749" spans="3:4" x14ac:dyDescent="0.25">
      <c r="C13749" s="34"/>
      <c r="D13749" s="10"/>
    </row>
    <row r="13750" spans="3:4" x14ac:dyDescent="0.25">
      <c r="C13750" s="34"/>
      <c r="D13750" s="10"/>
    </row>
    <row r="13751" spans="3:4" x14ac:dyDescent="0.25">
      <c r="C13751" s="34"/>
      <c r="D13751" s="10"/>
    </row>
    <row r="13752" spans="3:4" x14ac:dyDescent="0.25">
      <c r="C13752" s="34"/>
      <c r="D13752" s="10"/>
    </row>
    <row r="13753" spans="3:4" x14ac:dyDescent="0.25">
      <c r="C13753" s="34"/>
      <c r="D13753" s="10"/>
    </row>
    <row r="13754" spans="3:4" x14ac:dyDescent="0.25">
      <c r="C13754" s="34"/>
      <c r="D13754" s="10"/>
    </row>
    <row r="13755" spans="3:4" x14ac:dyDescent="0.25">
      <c r="C13755" s="34"/>
      <c r="D13755" s="10"/>
    </row>
    <row r="13756" spans="3:4" x14ac:dyDescent="0.25">
      <c r="C13756" s="34"/>
      <c r="D13756" s="10"/>
    </row>
    <row r="13757" spans="3:4" x14ac:dyDescent="0.25">
      <c r="C13757" s="34"/>
      <c r="D13757" s="10"/>
    </row>
    <row r="13758" spans="3:4" x14ac:dyDescent="0.25">
      <c r="C13758" s="34"/>
      <c r="D13758" s="10"/>
    </row>
    <row r="13759" spans="3:4" x14ac:dyDescent="0.25">
      <c r="C13759" s="34"/>
      <c r="D13759" s="10"/>
    </row>
    <row r="13760" spans="3:4" x14ac:dyDescent="0.25">
      <c r="C13760" s="34"/>
      <c r="D13760" s="10"/>
    </row>
    <row r="13761" spans="3:4" x14ac:dyDescent="0.25">
      <c r="C13761" s="34"/>
      <c r="D13761" s="10"/>
    </row>
    <row r="13762" spans="3:4" x14ac:dyDescent="0.25">
      <c r="C13762" s="34"/>
      <c r="D13762" s="10"/>
    </row>
    <row r="13763" spans="3:4" x14ac:dyDescent="0.25">
      <c r="C13763" s="34"/>
      <c r="D13763" s="10"/>
    </row>
    <row r="13764" spans="3:4" x14ac:dyDescent="0.25">
      <c r="C13764" s="34"/>
      <c r="D13764" s="10"/>
    </row>
    <row r="13765" spans="3:4" x14ac:dyDescent="0.25">
      <c r="C13765" s="34"/>
      <c r="D13765" s="10"/>
    </row>
    <row r="13766" spans="3:4" x14ac:dyDescent="0.25">
      <c r="C13766" s="34"/>
      <c r="D13766" s="10"/>
    </row>
    <row r="13767" spans="3:4" x14ac:dyDescent="0.25">
      <c r="C13767" s="34"/>
      <c r="D13767" s="10"/>
    </row>
    <row r="13768" spans="3:4" x14ac:dyDescent="0.25">
      <c r="C13768" s="34"/>
      <c r="D13768" s="10"/>
    </row>
    <row r="13769" spans="3:4" x14ac:dyDescent="0.25">
      <c r="C13769" s="34"/>
      <c r="D13769" s="10"/>
    </row>
    <row r="13770" spans="3:4" x14ac:dyDescent="0.25">
      <c r="C13770" s="34"/>
      <c r="D13770" s="10"/>
    </row>
    <row r="13771" spans="3:4" x14ac:dyDescent="0.25">
      <c r="C13771" s="34"/>
      <c r="D13771" s="10"/>
    </row>
    <row r="13772" spans="3:4" x14ac:dyDescent="0.25">
      <c r="C13772" s="34"/>
      <c r="D13772" s="10"/>
    </row>
    <row r="13773" spans="3:4" x14ac:dyDescent="0.25">
      <c r="C13773" s="34"/>
      <c r="D13773" s="10"/>
    </row>
    <row r="13774" spans="3:4" x14ac:dyDescent="0.25">
      <c r="C13774" s="34"/>
      <c r="D13774" s="10"/>
    </row>
    <row r="13775" spans="3:4" x14ac:dyDescent="0.25">
      <c r="C13775" s="34"/>
      <c r="D13775" s="10"/>
    </row>
    <row r="13776" spans="3:4" x14ac:dyDescent="0.25">
      <c r="C13776" s="34"/>
      <c r="D13776" s="10"/>
    </row>
    <row r="13777" spans="3:4" x14ac:dyDescent="0.25">
      <c r="C13777" s="34"/>
      <c r="D13777" s="10"/>
    </row>
    <row r="13778" spans="3:4" x14ac:dyDescent="0.25">
      <c r="C13778" s="34"/>
      <c r="D13778" s="10"/>
    </row>
    <row r="13779" spans="3:4" x14ac:dyDescent="0.25">
      <c r="C13779" s="34"/>
      <c r="D13779" s="10"/>
    </row>
    <row r="13780" spans="3:4" x14ac:dyDescent="0.25">
      <c r="C13780" s="34"/>
      <c r="D13780" s="10"/>
    </row>
    <row r="13781" spans="3:4" x14ac:dyDescent="0.25">
      <c r="C13781" s="34"/>
      <c r="D13781" s="10"/>
    </row>
    <row r="13782" spans="3:4" x14ac:dyDescent="0.25">
      <c r="C13782" s="34"/>
      <c r="D13782" s="10"/>
    </row>
    <row r="13783" spans="3:4" x14ac:dyDescent="0.25">
      <c r="C13783" s="34"/>
      <c r="D13783" s="10"/>
    </row>
    <row r="13784" spans="3:4" x14ac:dyDescent="0.25">
      <c r="C13784" s="34"/>
      <c r="D13784" s="10"/>
    </row>
    <row r="13785" spans="3:4" x14ac:dyDescent="0.25">
      <c r="C13785" s="34"/>
      <c r="D13785" s="10"/>
    </row>
    <row r="13786" spans="3:4" x14ac:dyDescent="0.25">
      <c r="C13786" s="34"/>
      <c r="D13786" s="10"/>
    </row>
    <row r="13787" spans="3:4" x14ac:dyDescent="0.25">
      <c r="C13787" s="34"/>
      <c r="D13787" s="10"/>
    </row>
    <row r="13788" spans="3:4" x14ac:dyDescent="0.25">
      <c r="C13788" s="34"/>
      <c r="D13788" s="10"/>
    </row>
    <row r="13789" spans="3:4" x14ac:dyDescent="0.25">
      <c r="C13789" s="34"/>
      <c r="D13789" s="10"/>
    </row>
    <row r="13790" spans="3:4" x14ac:dyDescent="0.25">
      <c r="C13790" s="34"/>
      <c r="D13790" s="10"/>
    </row>
    <row r="13791" spans="3:4" x14ac:dyDescent="0.25">
      <c r="C13791" s="34"/>
      <c r="D13791" s="10"/>
    </row>
    <row r="13792" spans="3:4" x14ac:dyDescent="0.25">
      <c r="C13792" s="34"/>
      <c r="D13792" s="10"/>
    </row>
    <row r="13793" spans="3:4" x14ac:dyDescent="0.25">
      <c r="C13793" s="34"/>
      <c r="D13793" s="10"/>
    </row>
    <row r="13794" spans="3:4" x14ac:dyDescent="0.25">
      <c r="C13794" s="34"/>
      <c r="D13794" s="10"/>
    </row>
    <row r="13795" spans="3:4" x14ac:dyDescent="0.25">
      <c r="C13795" s="34"/>
      <c r="D13795" s="10"/>
    </row>
    <row r="13796" spans="3:4" x14ac:dyDescent="0.25">
      <c r="C13796" s="34"/>
      <c r="D13796" s="10"/>
    </row>
    <row r="13797" spans="3:4" x14ac:dyDescent="0.25">
      <c r="C13797" s="34"/>
      <c r="D13797" s="10"/>
    </row>
    <row r="13798" spans="3:4" x14ac:dyDescent="0.25">
      <c r="C13798" s="34"/>
      <c r="D13798" s="10"/>
    </row>
    <row r="13799" spans="3:4" x14ac:dyDescent="0.25">
      <c r="C13799" s="34"/>
      <c r="D13799" s="10"/>
    </row>
    <row r="13800" spans="3:4" x14ac:dyDescent="0.25">
      <c r="C13800" s="34"/>
      <c r="D13800" s="10"/>
    </row>
    <row r="13801" spans="3:4" x14ac:dyDescent="0.25">
      <c r="C13801" s="34"/>
      <c r="D13801" s="10"/>
    </row>
    <row r="13802" spans="3:4" x14ac:dyDescent="0.25">
      <c r="C13802" s="34"/>
      <c r="D13802" s="10"/>
    </row>
    <row r="13803" spans="3:4" x14ac:dyDescent="0.25">
      <c r="C13803" s="34"/>
      <c r="D13803" s="10"/>
    </row>
    <row r="13804" spans="3:4" x14ac:dyDescent="0.25">
      <c r="C13804" s="34"/>
      <c r="D13804" s="10"/>
    </row>
    <row r="13805" spans="3:4" x14ac:dyDescent="0.25">
      <c r="C13805" s="34"/>
      <c r="D13805" s="10"/>
    </row>
    <row r="13806" spans="3:4" x14ac:dyDescent="0.25">
      <c r="C13806" s="34"/>
      <c r="D13806" s="10"/>
    </row>
    <row r="13807" spans="3:4" x14ac:dyDescent="0.25">
      <c r="C13807" s="34"/>
      <c r="D13807" s="10"/>
    </row>
    <row r="13808" spans="3:4" x14ac:dyDescent="0.25">
      <c r="C13808" s="34"/>
      <c r="D13808" s="10"/>
    </row>
    <row r="13809" spans="3:4" x14ac:dyDescent="0.25">
      <c r="C13809" s="34"/>
      <c r="D13809" s="10"/>
    </row>
    <row r="13810" spans="3:4" x14ac:dyDescent="0.25">
      <c r="C13810" s="34"/>
      <c r="D13810" s="10"/>
    </row>
    <row r="13811" spans="3:4" x14ac:dyDescent="0.25">
      <c r="C13811" s="34"/>
      <c r="D13811" s="10"/>
    </row>
    <row r="13812" spans="3:4" x14ac:dyDescent="0.25">
      <c r="C13812" s="34"/>
      <c r="D13812" s="10"/>
    </row>
    <row r="13813" spans="3:4" x14ac:dyDescent="0.25">
      <c r="C13813" s="34"/>
      <c r="D13813" s="10"/>
    </row>
    <row r="13814" spans="3:4" x14ac:dyDescent="0.25">
      <c r="C13814" s="34"/>
      <c r="D13814" s="10"/>
    </row>
    <row r="13815" spans="3:4" x14ac:dyDescent="0.25">
      <c r="C13815" s="34"/>
      <c r="D13815" s="10"/>
    </row>
    <row r="13816" spans="3:4" x14ac:dyDescent="0.25">
      <c r="C13816" s="34"/>
      <c r="D13816" s="10"/>
    </row>
    <row r="13817" spans="3:4" x14ac:dyDescent="0.25">
      <c r="C13817" s="34"/>
      <c r="D13817" s="10"/>
    </row>
    <row r="13818" spans="3:4" x14ac:dyDescent="0.25">
      <c r="C13818" s="34"/>
      <c r="D13818" s="10"/>
    </row>
    <row r="13819" spans="3:4" x14ac:dyDescent="0.25">
      <c r="C13819" s="34"/>
      <c r="D13819" s="10"/>
    </row>
    <row r="13820" spans="3:4" x14ac:dyDescent="0.25">
      <c r="C13820" s="34"/>
      <c r="D13820" s="10"/>
    </row>
    <row r="13821" spans="3:4" x14ac:dyDescent="0.25">
      <c r="C13821" s="34"/>
      <c r="D13821" s="10"/>
    </row>
    <row r="13822" spans="3:4" x14ac:dyDescent="0.25">
      <c r="C13822" s="34"/>
      <c r="D13822" s="10"/>
    </row>
    <row r="13823" spans="3:4" x14ac:dyDescent="0.25">
      <c r="C13823" s="34"/>
      <c r="D13823" s="10"/>
    </row>
    <row r="13824" spans="3:4" x14ac:dyDescent="0.25">
      <c r="C13824" s="34"/>
      <c r="D13824" s="10"/>
    </row>
    <row r="13825" spans="3:4" x14ac:dyDescent="0.25">
      <c r="C13825" s="34"/>
      <c r="D13825" s="10"/>
    </row>
    <row r="13826" spans="3:4" x14ac:dyDescent="0.25">
      <c r="C13826" s="34"/>
      <c r="D13826" s="10"/>
    </row>
    <row r="13827" spans="3:4" x14ac:dyDescent="0.25">
      <c r="C13827" s="34"/>
      <c r="D13827" s="10"/>
    </row>
    <row r="13828" spans="3:4" x14ac:dyDescent="0.25">
      <c r="C13828" s="34"/>
      <c r="D13828" s="10"/>
    </row>
    <row r="13829" spans="3:4" x14ac:dyDescent="0.25">
      <c r="C13829" s="34"/>
      <c r="D13829" s="10"/>
    </row>
    <row r="13830" spans="3:4" x14ac:dyDescent="0.25">
      <c r="C13830" s="34"/>
      <c r="D13830" s="10"/>
    </row>
    <row r="13831" spans="3:4" x14ac:dyDescent="0.25">
      <c r="C13831" s="34"/>
      <c r="D13831" s="10"/>
    </row>
    <row r="13832" spans="3:4" x14ac:dyDescent="0.25">
      <c r="C13832" s="34"/>
      <c r="D13832" s="10"/>
    </row>
    <row r="13833" spans="3:4" x14ac:dyDescent="0.25">
      <c r="C13833" s="34"/>
      <c r="D13833" s="10"/>
    </row>
    <row r="13834" spans="3:4" x14ac:dyDescent="0.25">
      <c r="C13834" s="34"/>
      <c r="D13834" s="10"/>
    </row>
    <row r="13835" spans="3:4" x14ac:dyDescent="0.25">
      <c r="C13835" s="34"/>
      <c r="D13835" s="10"/>
    </row>
    <row r="13836" spans="3:4" x14ac:dyDescent="0.25">
      <c r="C13836" s="34"/>
      <c r="D13836" s="10"/>
    </row>
    <row r="13837" spans="3:4" x14ac:dyDescent="0.25">
      <c r="C13837" s="34"/>
      <c r="D13837" s="10"/>
    </row>
    <row r="13838" spans="3:4" x14ac:dyDescent="0.25">
      <c r="C13838" s="34"/>
      <c r="D13838" s="10"/>
    </row>
    <row r="13839" spans="3:4" x14ac:dyDescent="0.25">
      <c r="C13839" s="34"/>
      <c r="D13839" s="10"/>
    </row>
    <row r="13840" spans="3:4" x14ac:dyDescent="0.25">
      <c r="C13840" s="34"/>
      <c r="D13840" s="10"/>
    </row>
    <row r="13841" spans="3:4" x14ac:dyDescent="0.25">
      <c r="C13841" s="34"/>
      <c r="D13841" s="10"/>
    </row>
    <row r="13842" spans="3:4" x14ac:dyDescent="0.25">
      <c r="C13842" s="34"/>
      <c r="D13842" s="10"/>
    </row>
    <row r="13843" spans="3:4" x14ac:dyDescent="0.25">
      <c r="C13843" s="34"/>
      <c r="D13843" s="10"/>
    </row>
    <row r="13844" spans="3:4" x14ac:dyDescent="0.25">
      <c r="C13844" s="34"/>
      <c r="D13844" s="10"/>
    </row>
    <row r="13845" spans="3:4" x14ac:dyDescent="0.25">
      <c r="C13845" s="34"/>
      <c r="D13845" s="10"/>
    </row>
    <row r="13846" spans="3:4" x14ac:dyDescent="0.25">
      <c r="C13846" s="34"/>
      <c r="D13846" s="10"/>
    </row>
    <row r="13847" spans="3:4" x14ac:dyDescent="0.25">
      <c r="C13847" s="34"/>
      <c r="D13847" s="10"/>
    </row>
    <row r="13848" spans="3:4" x14ac:dyDescent="0.25">
      <c r="C13848" s="34"/>
      <c r="D13848" s="10"/>
    </row>
    <row r="13849" spans="3:4" x14ac:dyDescent="0.25">
      <c r="C13849" s="34"/>
      <c r="D13849" s="10"/>
    </row>
    <row r="13850" spans="3:4" x14ac:dyDescent="0.25">
      <c r="C13850" s="34"/>
      <c r="D13850" s="10"/>
    </row>
    <row r="13851" spans="3:4" x14ac:dyDescent="0.25">
      <c r="C13851" s="34"/>
      <c r="D13851" s="10"/>
    </row>
    <row r="13852" spans="3:4" x14ac:dyDescent="0.25">
      <c r="C13852" s="34"/>
      <c r="D13852" s="10"/>
    </row>
    <row r="13853" spans="3:4" x14ac:dyDescent="0.25">
      <c r="C13853" s="34"/>
      <c r="D13853" s="10"/>
    </row>
    <row r="13854" spans="3:4" x14ac:dyDescent="0.25">
      <c r="C13854" s="34"/>
      <c r="D13854" s="10"/>
    </row>
    <row r="13855" spans="3:4" x14ac:dyDescent="0.25">
      <c r="C13855" s="34"/>
      <c r="D13855" s="10"/>
    </row>
    <row r="13856" spans="3:4" x14ac:dyDescent="0.25">
      <c r="C13856" s="34"/>
      <c r="D13856" s="10"/>
    </row>
    <row r="13857" spans="3:4" x14ac:dyDescent="0.25">
      <c r="C13857" s="34"/>
      <c r="D13857" s="10"/>
    </row>
    <row r="13858" spans="3:4" x14ac:dyDescent="0.25">
      <c r="C13858" s="34"/>
      <c r="D13858" s="10"/>
    </row>
    <row r="13859" spans="3:4" x14ac:dyDescent="0.25">
      <c r="C13859" s="34"/>
      <c r="D13859" s="10"/>
    </row>
    <row r="13860" spans="3:4" x14ac:dyDescent="0.25">
      <c r="C13860" s="34"/>
      <c r="D13860" s="10"/>
    </row>
    <row r="13861" spans="3:4" x14ac:dyDescent="0.25">
      <c r="C13861" s="34"/>
      <c r="D13861" s="10"/>
    </row>
    <row r="13862" spans="3:4" x14ac:dyDescent="0.25">
      <c r="C13862" s="34"/>
      <c r="D13862" s="10"/>
    </row>
    <row r="13863" spans="3:4" x14ac:dyDescent="0.25">
      <c r="C13863" s="34"/>
      <c r="D13863" s="10"/>
    </row>
    <row r="13864" spans="3:4" x14ac:dyDescent="0.25">
      <c r="C13864" s="34"/>
      <c r="D13864" s="10"/>
    </row>
    <row r="13865" spans="3:4" x14ac:dyDescent="0.25">
      <c r="C13865" s="34"/>
      <c r="D13865" s="10"/>
    </row>
    <row r="13866" spans="3:4" x14ac:dyDescent="0.25">
      <c r="C13866" s="34"/>
      <c r="D13866" s="10"/>
    </row>
    <row r="13867" spans="3:4" x14ac:dyDescent="0.25">
      <c r="C13867" s="34"/>
      <c r="D13867" s="10"/>
    </row>
    <row r="13868" spans="3:4" x14ac:dyDescent="0.25">
      <c r="C13868" s="34"/>
      <c r="D13868" s="10"/>
    </row>
    <row r="13869" spans="3:4" x14ac:dyDescent="0.25">
      <c r="C13869" s="34"/>
      <c r="D13869" s="10"/>
    </row>
    <row r="13870" spans="3:4" x14ac:dyDescent="0.25">
      <c r="C13870" s="34"/>
      <c r="D13870" s="10"/>
    </row>
    <row r="13871" spans="3:4" x14ac:dyDescent="0.25">
      <c r="C13871" s="34"/>
      <c r="D13871" s="10"/>
    </row>
    <row r="13872" spans="3:4" x14ac:dyDescent="0.25">
      <c r="C13872" s="34"/>
      <c r="D13872" s="10"/>
    </row>
    <row r="13873" spans="3:4" x14ac:dyDescent="0.25">
      <c r="C13873" s="34"/>
      <c r="D13873" s="10"/>
    </row>
    <row r="13874" spans="3:4" x14ac:dyDescent="0.25">
      <c r="C13874" s="34"/>
      <c r="D13874" s="10"/>
    </row>
    <row r="13875" spans="3:4" x14ac:dyDescent="0.25">
      <c r="C13875" s="34"/>
      <c r="D13875" s="10"/>
    </row>
    <row r="13876" spans="3:4" x14ac:dyDescent="0.25">
      <c r="C13876" s="34"/>
      <c r="D13876" s="10"/>
    </row>
    <row r="13877" spans="3:4" x14ac:dyDescent="0.25">
      <c r="C13877" s="34"/>
      <c r="D13877" s="10"/>
    </row>
    <row r="13878" spans="3:4" x14ac:dyDescent="0.25">
      <c r="C13878" s="34"/>
      <c r="D13878" s="10"/>
    </row>
    <row r="13879" spans="3:4" x14ac:dyDescent="0.25">
      <c r="C13879" s="34"/>
      <c r="D13879" s="10"/>
    </row>
    <row r="13880" spans="3:4" x14ac:dyDescent="0.25">
      <c r="C13880" s="34"/>
      <c r="D13880" s="10"/>
    </row>
    <row r="13881" spans="3:4" x14ac:dyDescent="0.25">
      <c r="C13881" s="34"/>
      <c r="D13881" s="10"/>
    </row>
    <row r="13882" spans="3:4" x14ac:dyDescent="0.25">
      <c r="C13882" s="34"/>
      <c r="D13882" s="10"/>
    </row>
    <row r="13883" spans="3:4" x14ac:dyDescent="0.25">
      <c r="C13883" s="34"/>
      <c r="D13883" s="10"/>
    </row>
    <row r="13884" spans="3:4" x14ac:dyDescent="0.25">
      <c r="C13884" s="34"/>
      <c r="D13884" s="10"/>
    </row>
    <row r="13885" spans="3:4" x14ac:dyDescent="0.25">
      <c r="C13885" s="34"/>
      <c r="D13885" s="10"/>
    </row>
    <row r="13886" spans="3:4" x14ac:dyDescent="0.25">
      <c r="C13886" s="34"/>
      <c r="D13886" s="10"/>
    </row>
    <row r="13887" spans="3:4" x14ac:dyDescent="0.25">
      <c r="C13887" s="34"/>
      <c r="D13887" s="10"/>
    </row>
    <row r="13888" spans="3:4" x14ac:dyDescent="0.25">
      <c r="C13888" s="34"/>
      <c r="D13888" s="10"/>
    </row>
    <row r="13889" spans="3:4" x14ac:dyDescent="0.25">
      <c r="C13889" s="34"/>
      <c r="D13889" s="10"/>
    </row>
    <row r="13890" spans="3:4" x14ac:dyDescent="0.25">
      <c r="C13890" s="34"/>
      <c r="D13890" s="10"/>
    </row>
    <row r="13891" spans="3:4" x14ac:dyDescent="0.25">
      <c r="C13891" s="34"/>
      <c r="D13891" s="10"/>
    </row>
    <row r="13892" spans="3:4" x14ac:dyDescent="0.25">
      <c r="C13892" s="34"/>
      <c r="D13892" s="10"/>
    </row>
    <row r="13893" spans="3:4" x14ac:dyDescent="0.25">
      <c r="C13893" s="34"/>
      <c r="D13893" s="10"/>
    </row>
    <row r="13894" spans="3:4" x14ac:dyDescent="0.25">
      <c r="C13894" s="34"/>
      <c r="D13894" s="10"/>
    </row>
    <row r="13895" spans="3:4" x14ac:dyDescent="0.25">
      <c r="C13895" s="34"/>
      <c r="D13895" s="10"/>
    </row>
    <row r="13896" spans="3:4" x14ac:dyDescent="0.25">
      <c r="C13896" s="34"/>
      <c r="D13896" s="10"/>
    </row>
    <row r="13897" spans="3:4" x14ac:dyDescent="0.25">
      <c r="C13897" s="34"/>
      <c r="D13897" s="10"/>
    </row>
    <row r="13898" spans="3:4" x14ac:dyDescent="0.25">
      <c r="C13898" s="34"/>
      <c r="D13898" s="10"/>
    </row>
    <row r="13899" spans="3:4" x14ac:dyDescent="0.25">
      <c r="C13899" s="34"/>
      <c r="D13899" s="10"/>
    </row>
    <row r="13900" spans="3:4" x14ac:dyDescent="0.25">
      <c r="C13900" s="34"/>
      <c r="D13900" s="10"/>
    </row>
    <row r="13901" spans="3:4" x14ac:dyDescent="0.25">
      <c r="C13901" s="34"/>
      <c r="D13901" s="10"/>
    </row>
    <row r="13902" spans="3:4" x14ac:dyDescent="0.25">
      <c r="C13902" s="34"/>
      <c r="D13902" s="10"/>
    </row>
    <row r="13903" spans="3:4" x14ac:dyDescent="0.25">
      <c r="C13903" s="34"/>
      <c r="D13903" s="10"/>
    </row>
    <row r="13904" spans="3:4" x14ac:dyDescent="0.25">
      <c r="C13904" s="34"/>
      <c r="D13904" s="10"/>
    </row>
    <row r="13905" spans="3:4" x14ac:dyDescent="0.25">
      <c r="C13905" s="34"/>
      <c r="D13905" s="10"/>
    </row>
    <row r="13906" spans="3:4" x14ac:dyDescent="0.25">
      <c r="C13906" s="34"/>
      <c r="D13906" s="10"/>
    </row>
    <row r="13907" spans="3:4" x14ac:dyDescent="0.25">
      <c r="C13907" s="34"/>
      <c r="D13907" s="10"/>
    </row>
    <row r="13908" spans="3:4" x14ac:dyDescent="0.25">
      <c r="C13908" s="34"/>
      <c r="D13908" s="10"/>
    </row>
    <row r="13909" spans="3:4" x14ac:dyDescent="0.25">
      <c r="C13909" s="34"/>
      <c r="D13909" s="10"/>
    </row>
    <row r="13910" spans="3:4" x14ac:dyDescent="0.25">
      <c r="C13910" s="34"/>
      <c r="D13910" s="10"/>
    </row>
    <row r="13911" spans="3:4" x14ac:dyDescent="0.25">
      <c r="C13911" s="34"/>
      <c r="D13911" s="10"/>
    </row>
    <row r="13912" spans="3:4" x14ac:dyDescent="0.25">
      <c r="C13912" s="34"/>
      <c r="D13912" s="10"/>
    </row>
    <row r="13913" spans="3:4" x14ac:dyDescent="0.25">
      <c r="C13913" s="34"/>
      <c r="D13913" s="10"/>
    </row>
    <row r="13914" spans="3:4" x14ac:dyDescent="0.25">
      <c r="C13914" s="34"/>
      <c r="D13914" s="10"/>
    </row>
    <row r="13915" spans="3:4" x14ac:dyDescent="0.25">
      <c r="C13915" s="34"/>
      <c r="D13915" s="10"/>
    </row>
    <row r="13916" spans="3:4" x14ac:dyDescent="0.25">
      <c r="C13916" s="34"/>
      <c r="D13916" s="10"/>
    </row>
    <row r="13917" spans="3:4" x14ac:dyDescent="0.25">
      <c r="C13917" s="34"/>
      <c r="D13917" s="10"/>
    </row>
    <row r="13918" spans="3:4" x14ac:dyDescent="0.25">
      <c r="C13918" s="34"/>
      <c r="D13918" s="10"/>
    </row>
    <row r="13919" spans="3:4" x14ac:dyDescent="0.25">
      <c r="C13919" s="34"/>
      <c r="D13919" s="10"/>
    </row>
    <row r="13920" spans="3:4" x14ac:dyDescent="0.25">
      <c r="C13920" s="34"/>
      <c r="D13920" s="10"/>
    </row>
    <row r="13921" spans="3:4" x14ac:dyDescent="0.25">
      <c r="C13921" s="34"/>
      <c r="D13921" s="10"/>
    </row>
    <row r="13922" spans="3:4" x14ac:dyDescent="0.25">
      <c r="C13922" s="34"/>
      <c r="D13922" s="10"/>
    </row>
    <row r="13923" spans="3:4" x14ac:dyDescent="0.25">
      <c r="C13923" s="34"/>
      <c r="D13923" s="10"/>
    </row>
    <row r="13924" spans="3:4" x14ac:dyDescent="0.25">
      <c r="C13924" s="34"/>
      <c r="D13924" s="10"/>
    </row>
    <row r="13925" spans="3:4" x14ac:dyDescent="0.25">
      <c r="C13925" s="34"/>
      <c r="D13925" s="10"/>
    </row>
    <row r="13926" spans="3:4" x14ac:dyDescent="0.25">
      <c r="C13926" s="34"/>
      <c r="D13926" s="10"/>
    </row>
    <row r="13927" spans="3:4" x14ac:dyDescent="0.25">
      <c r="C13927" s="34"/>
      <c r="D13927" s="10"/>
    </row>
    <row r="13928" spans="3:4" x14ac:dyDescent="0.25">
      <c r="C13928" s="34"/>
      <c r="D13928" s="10"/>
    </row>
    <row r="13929" spans="3:4" x14ac:dyDescent="0.25">
      <c r="C13929" s="34"/>
      <c r="D13929" s="10"/>
    </row>
    <row r="13930" spans="3:4" x14ac:dyDescent="0.25">
      <c r="C13930" s="34"/>
      <c r="D13930" s="10"/>
    </row>
    <row r="13931" spans="3:4" x14ac:dyDescent="0.25">
      <c r="C13931" s="34"/>
      <c r="D13931" s="10"/>
    </row>
    <row r="13932" spans="3:4" x14ac:dyDescent="0.25">
      <c r="C13932" s="34"/>
      <c r="D13932" s="10"/>
    </row>
    <row r="13933" spans="3:4" x14ac:dyDescent="0.25">
      <c r="C13933" s="34"/>
      <c r="D13933" s="10"/>
    </row>
    <row r="13934" spans="3:4" x14ac:dyDescent="0.25">
      <c r="C13934" s="34"/>
      <c r="D13934" s="10"/>
    </row>
    <row r="13935" spans="3:4" x14ac:dyDescent="0.25">
      <c r="C13935" s="34"/>
      <c r="D13935" s="10"/>
    </row>
    <row r="13936" spans="3:4" x14ac:dyDescent="0.25">
      <c r="C13936" s="34"/>
      <c r="D13936" s="10"/>
    </row>
    <row r="13937" spans="3:4" x14ac:dyDescent="0.25">
      <c r="C13937" s="34"/>
      <c r="D13937" s="10"/>
    </row>
    <row r="13938" spans="3:4" x14ac:dyDescent="0.25">
      <c r="C13938" s="34"/>
      <c r="D13938" s="10"/>
    </row>
    <row r="13939" spans="3:4" x14ac:dyDescent="0.25">
      <c r="C13939" s="34"/>
      <c r="D13939" s="10"/>
    </row>
    <row r="13940" spans="3:4" x14ac:dyDescent="0.25">
      <c r="C13940" s="34"/>
      <c r="D13940" s="10"/>
    </row>
    <row r="13941" spans="3:4" x14ac:dyDescent="0.25">
      <c r="C13941" s="34"/>
      <c r="D13941" s="10"/>
    </row>
    <row r="13942" spans="3:4" x14ac:dyDescent="0.25">
      <c r="C13942" s="34"/>
      <c r="D13942" s="10"/>
    </row>
    <row r="13943" spans="3:4" x14ac:dyDescent="0.25">
      <c r="C13943" s="34"/>
      <c r="D13943" s="10"/>
    </row>
    <row r="13944" spans="3:4" x14ac:dyDescent="0.25">
      <c r="C13944" s="34"/>
      <c r="D13944" s="10"/>
    </row>
    <row r="13945" spans="3:4" x14ac:dyDescent="0.25">
      <c r="C13945" s="34"/>
      <c r="D13945" s="10"/>
    </row>
    <row r="13946" spans="3:4" x14ac:dyDescent="0.25">
      <c r="C13946" s="34"/>
      <c r="D13946" s="10"/>
    </row>
    <row r="13947" spans="3:4" x14ac:dyDescent="0.25">
      <c r="C13947" s="34"/>
      <c r="D13947" s="10"/>
    </row>
    <row r="13948" spans="3:4" x14ac:dyDescent="0.25">
      <c r="C13948" s="34"/>
      <c r="D13948" s="10"/>
    </row>
    <row r="13949" spans="3:4" x14ac:dyDescent="0.25">
      <c r="C13949" s="34"/>
      <c r="D13949" s="10"/>
    </row>
    <row r="13950" spans="3:4" x14ac:dyDescent="0.25">
      <c r="C13950" s="34"/>
      <c r="D13950" s="10"/>
    </row>
    <row r="13951" spans="3:4" x14ac:dyDescent="0.25">
      <c r="C13951" s="34"/>
      <c r="D13951" s="10"/>
    </row>
    <row r="13952" spans="3:4" x14ac:dyDescent="0.25">
      <c r="C13952" s="34"/>
      <c r="D13952" s="10"/>
    </row>
    <row r="13953" spans="3:4" x14ac:dyDescent="0.25">
      <c r="C13953" s="34"/>
      <c r="D13953" s="10"/>
    </row>
    <row r="13954" spans="3:4" x14ac:dyDescent="0.25">
      <c r="C13954" s="34"/>
      <c r="D13954" s="10"/>
    </row>
    <row r="13955" spans="3:4" x14ac:dyDescent="0.25">
      <c r="C13955" s="34"/>
      <c r="D13955" s="10"/>
    </row>
    <row r="13956" spans="3:4" x14ac:dyDescent="0.25">
      <c r="C13956" s="34"/>
      <c r="D13956" s="10"/>
    </row>
    <row r="13957" spans="3:4" x14ac:dyDescent="0.25">
      <c r="C13957" s="34"/>
      <c r="D13957" s="10"/>
    </row>
    <row r="13958" spans="3:4" x14ac:dyDescent="0.25">
      <c r="C13958" s="34"/>
      <c r="D13958" s="10"/>
    </row>
    <row r="13959" spans="3:4" x14ac:dyDescent="0.25">
      <c r="C13959" s="34"/>
      <c r="D13959" s="10"/>
    </row>
    <row r="13960" spans="3:4" x14ac:dyDescent="0.25">
      <c r="C13960" s="34"/>
      <c r="D13960" s="10"/>
    </row>
    <row r="13961" spans="3:4" x14ac:dyDescent="0.25">
      <c r="C13961" s="34"/>
      <c r="D13961" s="10"/>
    </row>
    <row r="13962" spans="3:4" x14ac:dyDescent="0.25">
      <c r="C13962" s="34"/>
      <c r="D13962" s="10"/>
    </row>
    <row r="13963" spans="3:4" x14ac:dyDescent="0.25">
      <c r="C13963" s="34"/>
      <c r="D13963" s="10"/>
    </row>
    <row r="13964" spans="3:4" x14ac:dyDescent="0.25">
      <c r="C13964" s="34"/>
      <c r="D13964" s="10"/>
    </row>
    <row r="13965" spans="3:4" x14ac:dyDescent="0.25">
      <c r="C13965" s="34"/>
      <c r="D13965" s="10"/>
    </row>
    <row r="13966" spans="3:4" x14ac:dyDescent="0.25">
      <c r="C13966" s="34"/>
      <c r="D13966" s="10"/>
    </row>
    <row r="13967" spans="3:4" x14ac:dyDescent="0.25">
      <c r="C13967" s="34"/>
      <c r="D13967" s="10"/>
    </row>
    <row r="13968" spans="3:4" x14ac:dyDescent="0.25">
      <c r="C13968" s="34"/>
      <c r="D13968" s="10"/>
    </row>
    <row r="13969" spans="3:4" x14ac:dyDescent="0.25">
      <c r="C13969" s="34"/>
      <c r="D13969" s="10"/>
    </row>
    <row r="13970" spans="3:4" x14ac:dyDescent="0.25">
      <c r="C13970" s="34"/>
      <c r="D13970" s="10"/>
    </row>
    <row r="13971" spans="3:4" x14ac:dyDescent="0.25">
      <c r="C13971" s="34"/>
      <c r="D13971" s="10"/>
    </row>
    <row r="13972" spans="3:4" x14ac:dyDescent="0.25">
      <c r="C13972" s="34"/>
      <c r="D13972" s="10"/>
    </row>
    <row r="13973" spans="3:4" x14ac:dyDescent="0.25">
      <c r="C13973" s="34"/>
      <c r="D13973" s="10"/>
    </row>
    <row r="13974" spans="3:4" x14ac:dyDescent="0.25">
      <c r="C13974" s="34"/>
      <c r="D13974" s="10"/>
    </row>
    <row r="13975" spans="3:4" x14ac:dyDescent="0.25">
      <c r="C13975" s="34"/>
      <c r="D13975" s="10"/>
    </row>
    <row r="13976" spans="3:4" x14ac:dyDescent="0.25">
      <c r="C13976" s="34"/>
      <c r="D13976" s="10"/>
    </row>
    <row r="13977" spans="3:4" x14ac:dyDescent="0.25">
      <c r="C13977" s="34"/>
      <c r="D13977" s="10"/>
    </row>
    <row r="13978" spans="3:4" x14ac:dyDescent="0.25">
      <c r="C13978" s="34"/>
      <c r="D13978" s="10"/>
    </row>
    <row r="13979" spans="3:4" x14ac:dyDescent="0.25">
      <c r="C13979" s="34"/>
      <c r="D13979" s="10"/>
    </row>
    <row r="13980" spans="3:4" x14ac:dyDescent="0.25">
      <c r="C13980" s="34"/>
      <c r="D13980" s="10"/>
    </row>
    <row r="13981" spans="3:4" x14ac:dyDescent="0.25">
      <c r="C13981" s="34"/>
      <c r="D13981" s="10"/>
    </row>
    <row r="13982" spans="3:4" x14ac:dyDescent="0.25">
      <c r="C13982" s="34"/>
      <c r="D13982" s="10"/>
    </row>
    <row r="13983" spans="3:4" x14ac:dyDescent="0.25">
      <c r="C13983" s="34"/>
      <c r="D13983" s="10"/>
    </row>
    <row r="13984" spans="3:4" x14ac:dyDescent="0.25">
      <c r="C13984" s="34"/>
      <c r="D13984" s="10"/>
    </row>
    <row r="13985" spans="3:4" x14ac:dyDescent="0.25">
      <c r="C13985" s="34"/>
      <c r="D13985" s="10"/>
    </row>
    <row r="13986" spans="3:4" x14ac:dyDescent="0.25">
      <c r="C13986" s="34"/>
      <c r="D13986" s="10"/>
    </row>
    <row r="13987" spans="3:4" x14ac:dyDescent="0.25">
      <c r="C13987" s="34"/>
      <c r="D13987" s="10"/>
    </row>
    <row r="13988" spans="3:4" x14ac:dyDescent="0.25">
      <c r="C13988" s="34"/>
      <c r="D13988" s="10"/>
    </row>
    <row r="13989" spans="3:4" x14ac:dyDescent="0.25">
      <c r="C13989" s="34"/>
      <c r="D13989" s="10"/>
    </row>
    <row r="13990" spans="3:4" x14ac:dyDescent="0.25">
      <c r="C13990" s="34"/>
      <c r="D13990" s="10"/>
    </row>
    <row r="13991" spans="3:4" x14ac:dyDescent="0.25">
      <c r="C13991" s="34"/>
      <c r="D13991" s="10"/>
    </row>
    <row r="13992" spans="3:4" x14ac:dyDescent="0.25">
      <c r="C13992" s="34"/>
      <c r="D13992" s="10"/>
    </row>
    <row r="13993" spans="3:4" x14ac:dyDescent="0.25">
      <c r="C13993" s="34"/>
      <c r="D13993" s="10"/>
    </row>
    <row r="13994" spans="3:4" x14ac:dyDescent="0.25">
      <c r="C13994" s="34"/>
      <c r="D13994" s="10"/>
    </row>
    <row r="13995" spans="3:4" x14ac:dyDescent="0.25">
      <c r="C13995" s="34"/>
      <c r="D13995" s="10"/>
    </row>
    <row r="13996" spans="3:4" x14ac:dyDescent="0.25">
      <c r="C13996" s="34"/>
      <c r="D13996" s="10"/>
    </row>
    <row r="13997" spans="3:4" x14ac:dyDescent="0.25">
      <c r="C13997" s="34"/>
      <c r="D13997" s="10"/>
    </row>
    <row r="13998" spans="3:4" x14ac:dyDescent="0.25">
      <c r="C13998" s="34"/>
      <c r="D13998" s="10"/>
    </row>
    <row r="13999" spans="3:4" x14ac:dyDescent="0.25">
      <c r="C13999" s="34"/>
      <c r="D13999" s="10"/>
    </row>
    <row r="14000" spans="3:4" x14ac:dyDescent="0.25">
      <c r="C14000" s="34"/>
      <c r="D14000" s="10"/>
    </row>
    <row r="14001" spans="3:4" x14ac:dyDescent="0.25">
      <c r="C14001" s="34"/>
      <c r="D14001" s="10"/>
    </row>
    <row r="14002" spans="3:4" x14ac:dyDescent="0.25">
      <c r="C14002" s="34"/>
      <c r="D14002" s="10"/>
    </row>
    <row r="14003" spans="3:4" x14ac:dyDescent="0.25">
      <c r="C14003" s="34"/>
      <c r="D14003" s="10"/>
    </row>
    <row r="14004" spans="3:4" x14ac:dyDescent="0.25">
      <c r="C14004" s="34"/>
      <c r="D14004" s="10"/>
    </row>
    <row r="14005" spans="3:4" x14ac:dyDescent="0.25">
      <c r="C14005" s="34"/>
      <c r="D14005" s="10"/>
    </row>
    <row r="14006" spans="3:4" x14ac:dyDescent="0.25">
      <c r="C14006" s="34"/>
      <c r="D14006" s="10"/>
    </row>
    <row r="14007" spans="3:4" x14ac:dyDescent="0.25">
      <c r="C14007" s="34"/>
      <c r="D14007" s="10"/>
    </row>
    <row r="14008" spans="3:4" x14ac:dyDescent="0.25">
      <c r="C14008" s="34"/>
      <c r="D14008" s="10"/>
    </row>
    <row r="14009" spans="3:4" x14ac:dyDescent="0.25">
      <c r="C14009" s="34"/>
      <c r="D14009" s="10"/>
    </row>
    <row r="14010" spans="3:4" x14ac:dyDescent="0.25">
      <c r="C14010" s="34"/>
      <c r="D14010" s="10"/>
    </row>
    <row r="14011" spans="3:4" x14ac:dyDescent="0.25">
      <c r="C14011" s="34"/>
      <c r="D14011" s="10"/>
    </row>
    <row r="14012" spans="3:4" x14ac:dyDescent="0.25">
      <c r="C14012" s="34"/>
      <c r="D14012" s="10"/>
    </row>
    <row r="14013" spans="3:4" x14ac:dyDescent="0.25">
      <c r="C14013" s="34"/>
      <c r="D14013" s="10"/>
    </row>
    <row r="14014" spans="3:4" x14ac:dyDescent="0.25">
      <c r="C14014" s="34"/>
      <c r="D14014" s="10"/>
    </row>
    <row r="14015" spans="3:4" x14ac:dyDescent="0.25">
      <c r="C14015" s="34"/>
      <c r="D14015" s="10"/>
    </row>
    <row r="14016" spans="3:4" x14ac:dyDescent="0.25">
      <c r="C14016" s="34"/>
      <c r="D14016" s="10"/>
    </row>
    <row r="14017" spans="3:4" x14ac:dyDescent="0.25">
      <c r="C14017" s="34"/>
      <c r="D14017" s="10"/>
    </row>
    <row r="14018" spans="3:4" x14ac:dyDescent="0.25">
      <c r="C14018" s="34"/>
      <c r="D14018" s="10"/>
    </row>
    <row r="14019" spans="3:4" x14ac:dyDescent="0.25">
      <c r="C14019" s="34"/>
      <c r="D14019" s="10"/>
    </row>
    <row r="14020" spans="3:4" x14ac:dyDescent="0.25">
      <c r="C14020" s="34"/>
      <c r="D14020" s="10"/>
    </row>
    <row r="14021" spans="3:4" x14ac:dyDescent="0.25">
      <c r="C14021" s="34"/>
      <c r="D14021" s="10"/>
    </row>
    <row r="14022" spans="3:4" x14ac:dyDescent="0.25">
      <c r="C14022" s="34"/>
      <c r="D14022" s="10"/>
    </row>
    <row r="14023" spans="3:4" x14ac:dyDescent="0.25">
      <c r="C14023" s="34"/>
      <c r="D14023" s="10"/>
    </row>
    <row r="14024" spans="3:4" x14ac:dyDescent="0.25">
      <c r="C14024" s="34"/>
      <c r="D14024" s="10"/>
    </row>
    <row r="14025" spans="3:4" x14ac:dyDescent="0.25">
      <c r="C14025" s="34"/>
      <c r="D14025" s="10"/>
    </row>
    <row r="14026" spans="3:4" x14ac:dyDescent="0.25">
      <c r="C14026" s="34"/>
      <c r="D14026" s="10"/>
    </row>
    <row r="14027" spans="3:4" x14ac:dyDescent="0.25">
      <c r="C14027" s="34"/>
      <c r="D14027" s="10"/>
    </row>
    <row r="14028" spans="3:4" x14ac:dyDescent="0.25">
      <c r="C14028" s="34"/>
      <c r="D14028" s="10"/>
    </row>
    <row r="14029" spans="3:4" x14ac:dyDescent="0.25">
      <c r="C14029" s="34"/>
      <c r="D14029" s="10"/>
    </row>
    <row r="14030" spans="3:4" x14ac:dyDescent="0.25">
      <c r="C14030" s="34"/>
      <c r="D14030" s="10"/>
    </row>
    <row r="14031" spans="3:4" x14ac:dyDescent="0.25">
      <c r="C14031" s="34"/>
      <c r="D14031" s="10"/>
    </row>
    <row r="14032" spans="3:4" x14ac:dyDescent="0.25">
      <c r="C14032" s="34"/>
      <c r="D14032" s="10"/>
    </row>
    <row r="14033" spans="3:4" x14ac:dyDescent="0.25">
      <c r="C14033" s="34"/>
      <c r="D14033" s="10"/>
    </row>
    <row r="14034" spans="3:4" x14ac:dyDescent="0.25">
      <c r="C14034" s="34"/>
      <c r="D14034" s="10"/>
    </row>
    <row r="14035" spans="3:4" x14ac:dyDescent="0.25">
      <c r="C14035" s="34"/>
      <c r="D14035" s="10"/>
    </row>
    <row r="14036" spans="3:4" x14ac:dyDescent="0.25">
      <c r="C14036" s="34"/>
      <c r="D14036" s="10"/>
    </row>
    <row r="14037" spans="3:4" x14ac:dyDescent="0.25">
      <c r="C14037" s="34"/>
      <c r="D14037" s="10"/>
    </row>
    <row r="14038" spans="3:4" x14ac:dyDescent="0.25">
      <c r="C14038" s="34"/>
      <c r="D14038" s="10"/>
    </row>
    <row r="14039" spans="3:4" x14ac:dyDescent="0.25">
      <c r="C14039" s="34"/>
      <c r="D14039" s="10"/>
    </row>
    <row r="14040" spans="3:4" x14ac:dyDescent="0.25">
      <c r="C14040" s="34"/>
      <c r="D14040" s="10"/>
    </row>
    <row r="14041" spans="3:4" x14ac:dyDescent="0.25">
      <c r="C14041" s="34"/>
      <c r="D14041" s="10"/>
    </row>
    <row r="14042" spans="3:4" x14ac:dyDescent="0.25">
      <c r="C14042" s="34"/>
      <c r="D14042" s="10"/>
    </row>
    <row r="14043" spans="3:4" x14ac:dyDescent="0.25">
      <c r="C14043" s="34"/>
      <c r="D14043" s="10"/>
    </row>
    <row r="14044" spans="3:4" x14ac:dyDescent="0.25">
      <c r="C14044" s="34"/>
      <c r="D14044" s="10"/>
    </row>
    <row r="14045" spans="3:4" x14ac:dyDescent="0.25">
      <c r="C14045" s="34"/>
      <c r="D14045" s="10"/>
    </row>
    <row r="14046" spans="3:4" x14ac:dyDescent="0.25">
      <c r="C14046" s="34"/>
      <c r="D14046" s="10"/>
    </row>
    <row r="14047" spans="3:4" x14ac:dyDescent="0.25">
      <c r="C14047" s="34"/>
      <c r="D14047" s="10"/>
    </row>
    <row r="14048" spans="3:4" x14ac:dyDescent="0.25">
      <c r="C14048" s="34"/>
      <c r="D14048" s="10"/>
    </row>
    <row r="14049" spans="3:4" x14ac:dyDescent="0.25">
      <c r="C14049" s="34"/>
      <c r="D14049" s="10"/>
    </row>
    <row r="14050" spans="3:4" x14ac:dyDescent="0.25">
      <c r="C14050" s="34"/>
      <c r="D14050" s="10"/>
    </row>
    <row r="14051" spans="3:4" x14ac:dyDescent="0.25">
      <c r="C14051" s="34"/>
      <c r="D14051" s="10"/>
    </row>
    <row r="14052" spans="3:4" x14ac:dyDescent="0.25">
      <c r="C14052" s="34"/>
      <c r="D14052" s="10"/>
    </row>
    <row r="14053" spans="3:4" x14ac:dyDescent="0.25">
      <c r="C14053" s="34"/>
      <c r="D14053" s="10"/>
    </row>
    <row r="14054" spans="3:4" x14ac:dyDescent="0.25">
      <c r="C14054" s="34"/>
      <c r="D14054" s="10"/>
    </row>
    <row r="14055" spans="3:4" x14ac:dyDescent="0.25">
      <c r="C14055" s="34"/>
      <c r="D14055" s="10"/>
    </row>
    <row r="14056" spans="3:4" x14ac:dyDescent="0.25">
      <c r="C14056" s="34"/>
      <c r="D14056" s="10"/>
    </row>
    <row r="14057" spans="3:4" x14ac:dyDescent="0.25">
      <c r="C14057" s="34"/>
      <c r="D14057" s="10"/>
    </row>
    <row r="14058" spans="3:4" x14ac:dyDescent="0.25">
      <c r="C14058" s="34"/>
      <c r="D14058" s="10"/>
    </row>
    <row r="14059" spans="3:4" x14ac:dyDescent="0.25">
      <c r="C14059" s="34"/>
      <c r="D14059" s="10"/>
    </row>
    <row r="14060" spans="3:4" x14ac:dyDescent="0.25">
      <c r="C14060" s="34"/>
      <c r="D14060" s="10"/>
    </row>
    <row r="14061" spans="3:4" x14ac:dyDescent="0.25">
      <c r="C14061" s="34"/>
      <c r="D14061" s="10"/>
    </row>
    <row r="14062" spans="3:4" x14ac:dyDescent="0.25">
      <c r="C14062" s="34"/>
      <c r="D14062" s="10"/>
    </row>
    <row r="14063" spans="3:4" x14ac:dyDescent="0.25">
      <c r="C14063" s="34"/>
      <c r="D14063" s="10"/>
    </row>
    <row r="14064" spans="3:4" x14ac:dyDescent="0.25">
      <c r="C14064" s="34"/>
      <c r="D14064" s="10"/>
    </row>
    <row r="14065" spans="3:4" x14ac:dyDescent="0.25">
      <c r="C14065" s="34"/>
      <c r="D14065" s="10"/>
    </row>
    <row r="14066" spans="3:4" x14ac:dyDescent="0.25">
      <c r="C14066" s="34"/>
      <c r="D14066" s="10"/>
    </row>
    <row r="14067" spans="3:4" x14ac:dyDescent="0.25">
      <c r="C14067" s="34"/>
      <c r="D14067" s="10"/>
    </row>
    <row r="14068" spans="3:4" x14ac:dyDescent="0.25">
      <c r="C14068" s="34"/>
      <c r="D14068" s="10"/>
    </row>
    <row r="14069" spans="3:4" x14ac:dyDescent="0.25">
      <c r="C14069" s="34"/>
      <c r="D14069" s="10"/>
    </row>
    <row r="14070" spans="3:4" x14ac:dyDescent="0.25">
      <c r="C14070" s="34"/>
      <c r="D14070" s="10"/>
    </row>
    <row r="14071" spans="3:4" x14ac:dyDescent="0.25">
      <c r="C14071" s="34"/>
      <c r="D14071" s="10"/>
    </row>
    <row r="14072" spans="3:4" x14ac:dyDescent="0.25">
      <c r="C14072" s="34"/>
      <c r="D14072" s="10"/>
    </row>
    <row r="14073" spans="3:4" x14ac:dyDescent="0.25">
      <c r="C14073" s="34"/>
      <c r="D14073" s="10"/>
    </row>
    <row r="14074" spans="3:4" x14ac:dyDescent="0.25">
      <c r="C14074" s="34"/>
      <c r="D14074" s="10"/>
    </row>
    <row r="14075" spans="3:4" x14ac:dyDescent="0.25">
      <c r="C14075" s="34"/>
      <c r="D14075" s="10"/>
    </row>
    <row r="14076" spans="3:4" x14ac:dyDescent="0.25">
      <c r="C14076" s="34"/>
      <c r="D14076" s="10"/>
    </row>
    <row r="14077" spans="3:4" x14ac:dyDescent="0.25">
      <c r="C14077" s="34"/>
      <c r="D14077" s="10"/>
    </row>
    <row r="14078" spans="3:4" x14ac:dyDescent="0.25">
      <c r="C14078" s="34"/>
      <c r="D14078" s="10"/>
    </row>
    <row r="14079" spans="3:4" x14ac:dyDescent="0.25">
      <c r="C14079" s="34"/>
      <c r="D14079" s="10"/>
    </row>
    <row r="14080" spans="3:4" x14ac:dyDescent="0.25">
      <c r="C14080" s="34"/>
      <c r="D14080" s="10"/>
    </row>
    <row r="14081" spans="3:4" x14ac:dyDescent="0.25">
      <c r="C14081" s="34"/>
      <c r="D14081" s="10"/>
    </row>
    <row r="14082" spans="3:4" x14ac:dyDescent="0.25">
      <c r="C14082" s="34"/>
      <c r="D14082" s="10"/>
    </row>
    <row r="14083" spans="3:4" x14ac:dyDescent="0.25">
      <c r="C14083" s="34"/>
      <c r="D14083" s="10"/>
    </row>
    <row r="14084" spans="3:4" x14ac:dyDescent="0.25">
      <c r="C14084" s="34"/>
      <c r="D14084" s="10"/>
    </row>
    <row r="14085" spans="3:4" x14ac:dyDescent="0.25">
      <c r="C14085" s="34"/>
      <c r="D14085" s="10"/>
    </row>
    <row r="14086" spans="3:4" x14ac:dyDescent="0.25">
      <c r="C14086" s="34"/>
      <c r="D14086" s="10"/>
    </row>
    <row r="14087" spans="3:4" x14ac:dyDescent="0.25">
      <c r="C14087" s="34"/>
      <c r="D14087" s="10"/>
    </row>
    <row r="14088" spans="3:4" x14ac:dyDescent="0.25">
      <c r="C14088" s="34"/>
      <c r="D14088" s="10"/>
    </row>
    <row r="14089" spans="3:4" x14ac:dyDescent="0.25">
      <c r="C14089" s="34"/>
      <c r="D14089" s="10"/>
    </row>
    <row r="14090" spans="3:4" x14ac:dyDescent="0.25">
      <c r="C14090" s="34"/>
      <c r="D14090" s="10"/>
    </row>
    <row r="14091" spans="3:4" x14ac:dyDescent="0.25">
      <c r="C14091" s="34"/>
      <c r="D14091" s="10"/>
    </row>
    <row r="14092" spans="3:4" x14ac:dyDescent="0.25">
      <c r="C14092" s="34"/>
      <c r="D14092" s="10"/>
    </row>
    <row r="14093" spans="3:4" x14ac:dyDescent="0.25">
      <c r="C14093" s="34"/>
      <c r="D14093" s="10"/>
    </row>
    <row r="14094" spans="3:4" x14ac:dyDescent="0.25">
      <c r="C14094" s="34"/>
      <c r="D14094" s="10"/>
    </row>
    <row r="14095" spans="3:4" x14ac:dyDescent="0.25">
      <c r="C14095" s="34"/>
      <c r="D14095" s="10"/>
    </row>
    <row r="14096" spans="3:4" x14ac:dyDescent="0.25">
      <c r="C14096" s="34"/>
      <c r="D14096" s="10"/>
    </row>
    <row r="14097" spans="3:4" x14ac:dyDescent="0.25">
      <c r="C14097" s="34"/>
      <c r="D14097" s="10"/>
    </row>
    <row r="14098" spans="3:4" x14ac:dyDescent="0.25">
      <c r="C14098" s="34"/>
      <c r="D14098" s="10"/>
    </row>
    <row r="14099" spans="3:4" x14ac:dyDescent="0.25">
      <c r="C14099" s="34"/>
      <c r="D14099" s="10"/>
    </row>
    <row r="14100" spans="3:4" x14ac:dyDescent="0.25">
      <c r="C14100" s="34"/>
      <c r="D14100" s="10"/>
    </row>
    <row r="14101" spans="3:4" x14ac:dyDescent="0.25">
      <c r="C14101" s="34"/>
      <c r="D14101" s="10"/>
    </row>
    <row r="14102" spans="3:4" x14ac:dyDescent="0.25">
      <c r="C14102" s="34"/>
      <c r="D14102" s="10"/>
    </row>
    <row r="14103" spans="3:4" x14ac:dyDescent="0.25">
      <c r="C14103" s="34"/>
      <c r="D14103" s="10"/>
    </row>
    <row r="14104" spans="3:4" x14ac:dyDescent="0.25">
      <c r="C14104" s="34"/>
      <c r="D14104" s="10"/>
    </row>
    <row r="14105" spans="3:4" x14ac:dyDescent="0.25">
      <c r="C14105" s="34"/>
      <c r="D14105" s="10"/>
    </row>
    <row r="14106" spans="3:4" x14ac:dyDescent="0.25">
      <c r="C14106" s="34"/>
      <c r="D14106" s="10"/>
    </row>
    <row r="14107" spans="3:4" x14ac:dyDescent="0.25">
      <c r="C14107" s="34"/>
      <c r="D14107" s="10"/>
    </row>
    <row r="14108" spans="3:4" x14ac:dyDescent="0.25">
      <c r="C14108" s="34"/>
      <c r="D14108" s="10"/>
    </row>
    <row r="14109" spans="3:4" x14ac:dyDescent="0.25">
      <c r="C14109" s="34"/>
      <c r="D14109" s="10"/>
    </row>
    <row r="14110" spans="3:4" x14ac:dyDescent="0.25">
      <c r="C14110" s="34"/>
      <c r="D14110" s="10"/>
    </row>
    <row r="14111" spans="3:4" x14ac:dyDescent="0.25">
      <c r="C14111" s="34"/>
      <c r="D14111" s="10"/>
    </row>
    <row r="14112" spans="3:4" x14ac:dyDescent="0.25">
      <c r="C14112" s="34"/>
      <c r="D14112" s="10"/>
    </row>
    <row r="14113" spans="3:4" x14ac:dyDescent="0.25">
      <c r="C14113" s="34"/>
      <c r="D14113" s="10"/>
    </row>
    <row r="14114" spans="3:4" x14ac:dyDescent="0.25">
      <c r="C14114" s="34"/>
      <c r="D14114" s="10"/>
    </row>
    <row r="14115" spans="3:4" x14ac:dyDescent="0.25">
      <c r="C14115" s="34"/>
      <c r="D14115" s="10"/>
    </row>
    <row r="14116" spans="3:4" x14ac:dyDescent="0.25">
      <c r="C14116" s="34"/>
      <c r="D14116" s="10"/>
    </row>
    <row r="14117" spans="3:4" x14ac:dyDescent="0.25">
      <c r="C14117" s="34"/>
      <c r="D14117" s="10"/>
    </row>
    <row r="14118" spans="3:4" x14ac:dyDescent="0.25">
      <c r="C14118" s="34"/>
      <c r="D14118" s="10"/>
    </row>
    <row r="14119" spans="3:4" x14ac:dyDescent="0.25">
      <c r="C14119" s="34"/>
      <c r="D14119" s="10"/>
    </row>
    <row r="14120" spans="3:4" x14ac:dyDescent="0.25">
      <c r="C14120" s="34"/>
      <c r="D14120" s="10"/>
    </row>
    <row r="14121" spans="3:4" x14ac:dyDescent="0.25">
      <c r="C14121" s="34"/>
      <c r="D14121" s="10"/>
    </row>
    <row r="14122" spans="3:4" x14ac:dyDescent="0.25">
      <c r="C14122" s="34"/>
      <c r="D14122" s="10"/>
    </row>
    <row r="14123" spans="3:4" x14ac:dyDescent="0.25">
      <c r="C14123" s="34"/>
      <c r="D14123" s="10"/>
    </row>
    <row r="14124" spans="3:4" x14ac:dyDescent="0.25">
      <c r="C14124" s="34"/>
      <c r="D14124" s="10"/>
    </row>
    <row r="14125" spans="3:4" x14ac:dyDescent="0.25">
      <c r="C14125" s="34"/>
      <c r="D14125" s="10"/>
    </row>
    <row r="14126" spans="3:4" x14ac:dyDescent="0.25">
      <c r="C14126" s="34"/>
      <c r="D14126" s="10"/>
    </row>
    <row r="14127" spans="3:4" x14ac:dyDescent="0.25">
      <c r="C14127" s="34"/>
      <c r="D14127" s="10"/>
    </row>
    <row r="14128" spans="3:4" x14ac:dyDescent="0.25">
      <c r="C14128" s="34"/>
      <c r="D14128" s="10"/>
    </row>
    <row r="14129" spans="3:4" x14ac:dyDescent="0.25">
      <c r="C14129" s="34"/>
      <c r="D14129" s="10"/>
    </row>
    <row r="14130" spans="3:4" x14ac:dyDescent="0.25">
      <c r="C14130" s="34"/>
      <c r="D14130" s="10"/>
    </row>
    <row r="14131" spans="3:4" x14ac:dyDescent="0.25">
      <c r="C14131" s="34"/>
      <c r="D14131" s="10"/>
    </row>
    <row r="14132" spans="3:4" x14ac:dyDescent="0.25">
      <c r="C14132" s="34"/>
      <c r="D14132" s="10"/>
    </row>
    <row r="14133" spans="3:4" x14ac:dyDescent="0.25">
      <c r="C14133" s="34"/>
      <c r="D14133" s="10"/>
    </row>
    <row r="14134" spans="3:4" x14ac:dyDescent="0.25">
      <c r="C14134" s="34"/>
      <c r="D14134" s="10"/>
    </row>
    <row r="14135" spans="3:4" x14ac:dyDescent="0.25">
      <c r="C14135" s="34"/>
      <c r="D14135" s="10"/>
    </row>
    <row r="14136" spans="3:4" x14ac:dyDescent="0.25">
      <c r="C14136" s="34"/>
      <c r="D14136" s="10"/>
    </row>
    <row r="14137" spans="3:4" x14ac:dyDescent="0.25">
      <c r="C14137" s="34"/>
      <c r="D14137" s="10"/>
    </row>
    <row r="14138" spans="3:4" x14ac:dyDescent="0.25">
      <c r="C14138" s="34"/>
      <c r="D14138" s="10"/>
    </row>
    <row r="14139" spans="3:4" x14ac:dyDescent="0.25">
      <c r="C14139" s="34"/>
      <c r="D14139" s="10"/>
    </row>
    <row r="14140" spans="3:4" x14ac:dyDescent="0.25">
      <c r="C14140" s="34"/>
      <c r="D14140" s="10"/>
    </row>
    <row r="14141" spans="3:4" x14ac:dyDescent="0.25">
      <c r="C14141" s="34"/>
      <c r="D14141" s="10"/>
    </row>
    <row r="14142" spans="3:4" x14ac:dyDescent="0.25">
      <c r="C14142" s="34"/>
      <c r="D14142" s="10"/>
    </row>
    <row r="14143" spans="3:4" x14ac:dyDescent="0.25">
      <c r="C14143" s="34"/>
      <c r="D14143" s="10"/>
    </row>
    <row r="14144" spans="3:4" x14ac:dyDescent="0.25">
      <c r="C14144" s="34"/>
      <c r="D14144" s="10"/>
    </row>
    <row r="14145" spans="3:4" x14ac:dyDescent="0.25">
      <c r="C14145" s="34"/>
      <c r="D14145" s="10"/>
    </row>
    <row r="14146" spans="3:4" x14ac:dyDescent="0.25">
      <c r="C14146" s="34"/>
      <c r="D14146" s="10"/>
    </row>
    <row r="14147" spans="3:4" x14ac:dyDescent="0.25">
      <c r="C14147" s="34"/>
      <c r="D14147" s="10"/>
    </row>
    <row r="14148" spans="3:4" x14ac:dyDescent="0.25">
      <c r="C14148" s="34"/>
      <c r="D14148" s="10"/>
    </row>
    <row r="14149" spans="3:4" x14ac:dyDescent="0.25">
      <c r="C14149" s="34"/>
      <c r="D14149" s="10"/>
    </row>
    <row r="14150" spans="3:4" x14ac:dyDescent="0.25">
      <c r="C14150" s="34"/>
      <c r="D14150" s="10"/>
    </row>
    <row r="14151" spans="3:4" x14ac:dyDescent="0.25">
      <c r="C14151" s="34"/>
      <c r="D14151" s="10"/>
    </row>
    <row r="14152" spans="3:4" x14ac:dyDescent="0.25">
      <c r="C14152" s="34"/>
      <c r="D14152" s="10"/>
    </row>
    <row r="14153" spans="3:4" x14ac:dyDescent="0.25">
      <c r="C14153" s="34"/>
      <c r="D14153" s="10"/>
    </row>
    <row r="14154" spans="3:4" x14ac:dyDescent="0.25">
      <c r="C14154" s="34"/>
      <c r="D14154" s="10"/>
    </row>
    <row r="14155" spans="3:4" x14ac:dyDescent="0.25">
      <c r="C14155" s="34"/>
      <c r="D14155" s="10"/>
    </row>
    <row r="14156" spans="3:4" x14ac:dyDescent="0.25">
      <c r="C14156" s="34"/>
      <c r="D14156" s="10"/>
    </row>
    <row r="14157" spans="3:4" x14ac:dyDescent="0.25">
      <c r="C14157" s="34"/>
      <c r="D14157" s="10"/>
    </row>
    <row r="14158" spans="3:4" x14ac:dyDescent="0.25">
      <c r="C14158" s="34"/>
      <c r="D14158" s="10"/>
    </row>
    <row r="14159" spans="3:4" x14ac:dyDescent="0.25">
      <c r="C14159" s="34"/>
      <c r="D14159" s="10"/>
    </row>
    <row r="14160" spans="3:4" x14ac:dyDescent="0.25">
      <c r="C14160" s="34"/>
      <c r="D14160" s="10"/>
    </row>
    <row r="14161" spans="3:4" x14ac:dyDescent="0.25">
      <c r="C14161" s="34"/>
      <c r="D14161" s="10"/>
    </row>
    <row r="14162" spans="3:4" x14ac:dyDescent="0.25">
      <c r="C14162" s="34"/>
      <c r="D14162" s="10"/>
    </row>
    <row r="14163" spans="3:4" x14ac:dyDescent="0.25">
      <c r="C14163" s="34"/>
      <c r="D14163" s="10"/>
    </row>
    <row r="14164" spans="3:4" x14ac:dyDescent="0.25">
      <c r="C14164" s="34"/>
      <c r="D14164" s="10"/>
    </row>
    <row r="14165" spans="3:4" x14ac:dyDescent="0.25">
      <c r="C14165" s="34"/>
      <c r="D14165" s="10"/>
    </row>
    <row r="14166" spans="3:4" x14ac:dyDescent="0.25">
      <c r="C14166" s="34"/>
      <c r="D14166" s="10"/>
    </row>
    <row r="14167" spans="3:4" x14ac:dyDescent="0.25">
      <c r="C14167" s="34"/>
      <c r="D14167" s="10"/>
    </row>
    <row r="14168" spans="3:4" x14ac:dyDescent="0.25">
      <c r="C14168" s="34"/>
      <c r="D14168" s="10"/>
    </row>
    <row r="14169" spans="3:4" x14ac:dyDescent="0.25">
      <c r="C14169" s="34"/>
      <c r="D14169" s="10"/>
    </row>
    <row r="14170" spans="3:4" x14ac:dyDescent="0.25">
      <c r="C14170" s="34"/>
      <c r="D14170" s="10"/>
    </row>
    <row r="14171" spans="3:4" x14ac:dyDescent="0.25">
      <c r="C14171" s="34"/>
      <c r="D14171" s="10"/>
    </row>
    <row r="14172" spans="3:4" x14ac:dyDescent="0.25">
      <c r="C14172" s="34"/>
      <c r="D14172" s="10"/>
    </row>
    <row r="14173" spans="3:4" x14ac:dyDescent="0.25">
      <c r="C14173" s="34"/>
      <c r="D14173" s="10"/>
    </row>
    <row r="14174" spans="3:4" x14ac:dyDescent="0.25">
      <c r="C14174" s="34"/>
      <c r="D14174" s="10"/>
    </row>
    <row r="14175" spans="3:4" x14ac:dyDescent="0.25">
      <c r="C14175" s="34"/>
      <c r="D14175" s="10"/>
    </row>
    <row r="14176" spans="3:4" x14ac:dyDescent="0.25">
      <c r="C14176" s="34"/>
      <c r="D14176" s="10"/>
    </row>
    <row r="14177" spans="3:4" x14ac:dyDescent="0.25">
      <c r="C14177" s="34"/>
      <c r="D14177" s="10"/>
    </row>
    <row r="14178" spans="3:4" x14ac:dyDescent="0.25">
      <c r="C14178" s="34"/>
      <c r="D14178" s="10"/>
    </row>
    <row r="14179" spans="3:4" x14ac:dyDescent="0.25">
      <c r="C14179" s="34"/>
      <c r="D14179" s="10"/>
    </row>
    <row r="14180" spans="3:4" x14ac:dyDescent="0.25">
      <c r="C14180" s="34"/>
      <c r="D14180" s="10"/>
    </row>
    <row r="14181" spans="3:4" x14ac:dyDescent="0.25">
      <c r="C14181" s="34"/>
      <c r="D14181" s="10"/>
    </row>
    <row r="14182" spans="3:4" x14ac:dyDescent="0.25">
      <c r="C14182" s="34"/>
      <c r="D14182" s="10"/>
    </row>
    <row r="14183" spans="3:4" x14ac:dyDescent="0.25">
      <c r="C14183" s="34"/>
      <c r="D14183" s="10"/>
    </row>
    <row r="14184" spans="3:4" x14ac:dyDescent="0.25">
      <c r="C14184" s="34"/>
      <c r="D14184" s="10"/>
    </row>
    <row r="14185" spans="3:4" x14ac:dyDescent="0.25">
      <c r="C14185" s="34"/>
      <c r="D14185" s="10"/>
    </row>
    <row r="14186" spans="3:4" x14ac:dyDescent="0.25">
      <c r="C14186" s="34"/>
      <c r="D14186" s="10"/>
    </row>
    <row r="14187" spans="3:4" x14ac:dyDescent="0.25">
      <c r="C14187" s="34"/>
      <c r="D14187" s="10"/>
    </row>
    <row r="14188" spans="3:4" x14ac:dyDescent="0.25">
      <c r="C14188" s="34"/>
      <c r="D14188" s="10"/>
    </row>
    <row r="14189" spans="3:4" x14ac:dyDescent="0.25">
      <c r="C14189" s="34"/>
      <c r="D14189" s="10"/>
    </row>
    <row r="14190" spans="3:4" x14ac:dyDescent="0.25">
      <c r="C14190" s="34"/>
      <c r="D14190" s="10"/>
    </row>
    <row r="14191" spans="3:4" x14ac:dyDescent="0.25">
      <c r="C14191" s="34"/>
      <c r="D14191" s="10"/>
    </row>
    <row r="14192" spans="3:4" x14ac:dyDescent="0.25">
      <c r="C14192" s="34"/>
      <c r="D14192" s="10"/>
    </row>
    <row r="14193" spans="3:4" x14ac:dyDescent="0.25">
      <c r="C14193" s="34"/>
      <c r="D14193" s="10"/>
    </row>
    <row r="14194" spans="3:4" x14ac:dyDescent="0.25">
      <c r="C14194" s="34"/>
      <c r="D14194" s="10"/>
    </row>
    <row r="14195" spans="3:4" x14ac:dyDescent="0.25">
      <c r="C14195" s="34"/>
      <c r="D14195" s="10"/>
    </row>
    <row r="14196" spans="3:4" x14ac:dyDescent="0.25">
      <c r="C14196" s="34"/>
      <c r="D14196" s="10"/>
    </row>
    <row r="14197" spans="3:4" x14ac:dyDescent="0.25">
      <c r="C14197" s="34"/>
      <c r="D14197" s="10"/>
    </row>
    <row r="14198" spans="3:4" x14ac:dyDescent="0.25">
      <c r="C14198" s="34"/>
      <c r="D14198" s="10"/>
    </row>
    <row r="14199" spans="3:4" x14ac:dyDescent="0.25">
      <c r="C14199" s="34"/>
      <c r="D14199" s="10"/>
    </row>
    <row r="14200" spans="3:4" x14ac:dyDescent="0.25">
      <c r="C14200" s="34"/>
      <c r="D14200" s="10"/>
    </row>
    <row r="14201" spans="3:4" x14ac:dyDescent="0.25">
      <c r="C14201" s="34"/>
      <c r="D14201" s="10"/>
    </row>
    <row r="14202" spans="3:4" x14ac:dyDescent="0.25">
      <c r="C14202" s="34"/>
      <c r="D14202" s="10"/>
    </row>
    <row r="14203" spans="3:4" x14ac:dyDescent="0.25">
      <c r="C14203" s="34"/>
      <c r="D14203" s="10"/>
    </row>
    <row r="14204" spans="3:4" x14ac:dyDescent="0.25">
      <c r="C14204" s="34"/>
      <c r="D14204" s="10"/>
    </row>
    <row r="14205" spans="3:4" x14ac:dyDescent="0.25">
      <c r="C14205" s="34"/>
      <c r="D14205" s="10"/>
    </row>
    <row r="14206" spans="3:4" x14ac:dyDescent="0.25">
      <c r="C14206" s="34"/>
      <c r="D14206" s="10"/>
    </row>
    <row r="14207" spans="3:4" x14ac:dyDescent="0.25">
      <c r="C14207" s="34"/>
      <c r="D14207" s="10"/>
    </row>
    <row r="14208" spans="3:4" x14ac:dyDescent="0.25">
      <c r="C14208" s="34"/>
      <c r="D14208" s="10"/>
    </row>
    <row r="14209" spans="3:4" x14ac:dyDescent="0.25">
      <c r="C14209" s="34"/>
      <c r="D14209" s="10"/>
    </row>
    <row r="14210" spans="3:4" x14ac:dyDescent="0.25">
      <c r="C14210" s="34"/>
      <c r="D14210" s="10"/>
    </row>
    <row r="14211" spans="3:4" x14ac:dyDescent="0.25">
      <c r="C14211" s="34"/>
      <c r="D14211" s="10"/>
    </row>
    <row r="14212" spans="3:4" x14ac:dyDescent="0.25">
      <c r="C14212" s="34"/>
      <c r="D14212" s="10"/>
    </row>
    <row r="14213" spans="3:4" x14ac:dyDescent="0.25">
      <c r="C14213" s="34"/>
      <c r="D14213" s="10"/>
    </row>
    <row r="14214" spans="3:4" x14ac:dyDescent="0.25">
      <c r="C14214" s="34"/>
      <c r="D14214" s="10"/>
    </row>
    <row r="14215" spans="3:4" x14ac:dyDescent="0.25">
      <c r="C14215" s="34"/>
      <c r="D14215" s="10"/>
    </row>
    <row r="14216" spans="3:4" x14ac:dyDescent="0.25">
      <c r="C14216" s="34"/>
      <c r="D14216" s="10"/>
    </row>
    <row r="14217" spans="3:4" x14ac:dyDescent="0.25">
      <c r="C14217" s="34"/>
      <c r="D14217" s="10"/>
    </row>
    <row r="14218" spans="3:4" x14ac:dyDescent="0.25">
      <c r="C14218" s="34"/>
      <c r="D14218" s="10"/>
    </row>
    <row r="14219" spans="3:4" x14ac:dyDescent="0.25">
      <c r="C14219" s="34"/>
      <c r="D14219" s="10"/>
    </row>
    <row r="14220" spans="3:4" x14ac:dyDescent="0.25">
      <c r="C14220" s="34"/>
      <c r="D14220" s="10"/>
    </row>
    <row r="14221" spans="3:4" x14ac:dyDescent="0.25">
      <c r="C14221" s="34"/>
      <c r="D14221" s="10"/>
    </row>
    <row r="14222" spans="3:4" x14ac:dyDescent="0.25">
      <c r="C14222" s="34"/>
      <c r="D14222" s="10"/>
    </row>
    <row r="14223" spans="3:4" x14ac:dyDescent="0.25">
      <c r="C14223" s="34"/>
      <c r="D14223" s="10"/>
    </row>
    <row r="14224" spans="3:4" x14ac:dyDescent="0.25">
      <c r="C14224" s="34"/>
      <c r="D14224" s="10"/>
    </row>
    <row r="14225" spans="3:4" x14ac:dyDescent="0.25">
      <c r="C14225" s="34"/>
      <c r="D14225" s="10"/>
    </row>
    <row r="14226" spans="3:4" x14ac:dyDescent="0.25">
      <c r="C14226" s="34"/>
      <c r="D14226" s="10"/>
    </row>
    <row r="14227" spans="3:4" x14ac:dyDescent="0.25">
      <c r="C14227" s="34"/>
      <c r="D14227" s="10"/>
    </row>
    <row r="14228" spans="3:4" x14ac:dyDescent="0.25">
      <c r="C14228" s="34"/>
      <c r="D14228" s="10"/>
    </row>
    <row r="14229" spans="3:4" x14ac:dyDescent="0.25">
      <c r="C14229" s="34"/>
      <c r="D14229" s="10"/>
    </row>
    <row r="14230" spans="3:4" x14ac:dyDescent="0.25">
      <c r="C14230" s="34"/>
      <c r="D14230" s="10"/>
    </row>
    <row r="14231" spans="3:4" x14ac:dyDescent="0.25">
      <c r="C14231" s="34"/>
      <c r="D14231" s="10"/>
    </row>
    <row r="14232" spans="3:4" x14ac:dyDescent="0.25">
      <c r="C14232" s="34"/>
      <c r="D14232" s="10"/>
    </row>
    <row r="14233" spans="3:4" x14ac:dyDescent="0.25">
      <c r="C14233" s="34"/>
      <c r="D14233" s="10"/>
    </row>
    <row r="14234" spans="3:4" x14ac:dyDescent="0.25">
      <c r="C14234" s="34"/>
      <c r="D14234" s="10"/>
    </row>
    <row r="14235" spans="3:4" x14ac:dyDescent="0.25">
      <c r="C14235" s="34"/>
      <c r="D14235" s="10"/>
    </row>
    <row r="14236" spans="3:4" x14ac:dyDescent="0.25">
      <c r="C14236" s="34"/>
      <c r="D14236" s="10"/>
    </row>
    <row r="14237" spans="3:4" x14ac:dyDescent="0.25">
      <c r="C14237" s="34"/>
      <c r="D14237" s="10"/>
    </row>
    <row r="14238" spans="3:4" x14ac:dyDescent="0.25">
      <c r="C14238" s="34"/>
      <c r="D14238" s="10"/>
    </row>
    <row r="14239" spans="3:4" x14ac:dyDescent="0.25">
      <c r="C14239" s="34"/>
      <c r="D14239" s="10"/>
    </row>
    <row r="14240" spans="3:4" x14ac:dyDescent="0.25">
      <c r="C14240" s="34"/>
      <c r="D14240" s="10"/>
    </row>
    <row r="14241" spans="3:4" x14ac:dyDescent="0.25">
      <c r="C14241" s="34"/>
      <c r="D14241" s="10"/>
    </row>
    <row r="14242" spans="3:4" x14ac:dyDescent="0.25">
      <c r="C14242" s="34"/>
      <c r="D14242" s="10"/>
    </row>
    <row r="14243" spans="3:4" x14ac:dyDescent="0.25">
      <c r="C14243" s="34"/>
      <c r="D14243" s="10"/>
    </row>
    <row r="14244" spans="3:4" x14ac:dyDescent="0.25">
      <c r="C14244" s="34"/>
      <c r="D14244" s="10"/>
    </row>
    <row r="14245" spans="3:4" x14ac:dyDescent="0.25">
      <c r="C14245" s="34"/>
      <c r="D14245" s="10"/>
    </row>
    <row r="14246" spans="3:4" x14ac:dyDescent="0.25">
      <c r="C14246" s="34"/>
      <c r="D14246" s="10"/>
    </row>
    <row r="14247" spans="3:4" x14ac:dyDescent="0.25">
      <c r="C14247" s="34"/>
      <c r="D14247" s="10"/>
    </row>
    <row r="14248" spans="3:4" x14ac:dyDescent="0.25">
      <c r="C14248" s="34"/>
      <c r="D14248" s="10"/>
    </row>
    <row r="14249" spans="3:4" x14ac:dyDescent="0.25">
      <c r="C14249" s="34"/>
      <c r="D14249" s="10"/>
    </row>
    <row r="14250" spans="3:4" x14ac:dyDescent="0.25">
      <c r="C14250" s="34"/>
      <c r="D14250" s="10"/>
    </row>
    <row r="14251" spans="3:4" x14ac:dyDescent="0.25">
      <c r="C14251" s="34"/>
      <c r="D14251" s="10"/>
    </row>
    <row r="14252" spans="3:4" x14ac:dyDescent="0.25">
      <c r="C14252" s="34"/>
      <c r="D14252" s="10"/>
    </row>
    <row r="14253" spans="3:4" x14ac:dyDescent="0.25">
      <c r="C14253" s="34"/>
      <c r="D14253" s="10"/>
    </row>
    <row r="14254" spans="3:4" x14ac:dyDescent="0.25">
      <c r="C14254" s="34"/>
      <c r="D14254" s="10"/>
    </row>
    <row r="14255" spans="3:4" x14ac:dyDescent="0.25">
      <c r="C14255" s="34"/>
      <c r="D14255" s="10"/>
    </row>
    <row r="14256" spans="3:4" x14ac:dyDescent="0.25">
      <c r="C14256" s="34"/>
      <c r="D14256" s="10"/>
    </row>
    <row r="14257" spans="3:4" x14ac:dyDescent="0.25">
      <c r="C14257" s="34"/>
      <c r="D14257" s="10"/>
    </row>
    <row r="14258" spans="3:4" x14ac:dyDescent="0.25">
      <c r="C14258" s="34"/>
      <c r="D14258" s="10"/>
    </row>
    <row r="14259" spans="3:4" x14ac:dyDescent="0.25">
      <c r="C14259" s="34"/>
      <c r="D14259" s="10"/>
    </row>
    <row r="14260" spans="3:4" x14ac:dyDescent="0.25">
      <c r="C14260" s="34"/>
      <c r="D14260" s="10"/>
    </row>
    <row r="14261" spans="3:4" x14ac:dyDescent="0.25">
      <c r="C14261" s="34"/>
      <c r="D14261" s="10"/>
    </row>
    <row r="14262" spans="3:4" x14ac:dyDescent="0.25">
      <c r="C14262" s="34"/>
      <c r="D14262" s="10"/>
    </row>
    <row r="14263" spans="3:4" x14ac:dyDescent="0.25">
      <c r="C14263" s="34"/>
      <c r="D14263" s="10"/>
    </row>
    <row r="14264" spans="3:4" x14ac:dyDescent="0.25">
      <c r="C14264" s="34"/>
      <c r="D14264" s="10"/>
    </row>
    <row r="14265" spans="3:4" x14ac:dyDescent="0.25">
      <c r="C14265" s="34"/>
      <c r="D14265" s="10"/>
    </row>
    <row r="14266" spans="3:4" x14ac:dyDescent="0.25">
      <c r="C14266" s="34"/>
      <c r="D14266" s="10"/>
    </row>
    <row r="14267" spans="3:4" x14ac:dyDescent="0.25">
      <c r="C14267" s="34"/>
      <c r="D14267" s="10"/>
    </row>
    <row r="14268" spans="3:4" x14ac:dyDescent="0.25">
      <c r="C14268" s="34"/>
      <c r="D14268" s="10"/>
    </row>
    <row r="14269" spans="3:4" x14ac:dyDescent="0.25">
      <c r="C14269" s="34"/>
      <c r="D14269" s="10"/>
    </row>
    <row r="14270" spans="3:4" x14ac:dyDescent="0.25">
      <c r="C14270" s="34"/>
      <c r="D14270" s="10"/>
    </row>
    <row r="14271" spans="3:4" x14ac:dyDescent="0.25">
      <c r="C14271" s="34"/>
      <c r="D14271" s="10"/>
    </row>
    <row r="14272" spans="3:4" x14ac:dyDescent="0.25">
      <c r="C14272" s="34"/>
      <c r="D14272" s="10"/>
    </row>
    <row r="14273" spans="3:4" x14ac:dyDescent="0.25">
      <c r="C14273" s="34"/>
      <c r="D14273" s="10"/>
    </row>
    <row r="14274" spans="3:4" x14ac:dyDescent="0.25">
      <c r="C14274" s="34"/>
      <c r="D14274" s="10"/>
    </row>
    <row r="14275" spans="3:4" x14ac:dyDescent="0.25">
      <c r="C14275" s="34"/>
      <c r="D14275" s="10"/>
    </row>
    <row r="14276" spans="3:4" x14ac:dyDescent="0.25">
      <c r="C14276" s="34"/>
      <c r="D14276" s="10"/>
    </row>
    <row r="14277" spans="3:4" x14ac:dyDescent="0.25">
      <c r="C14277" s="34"/>
      <c r="D14277" s="10"/>
    </row>
    <row r="14278" spans="3:4" x14ac:dyDescent="0.25">
      <c r="C14278" s="34"/>
      <c r="D14278" s="10"/>
    </row>
    <row r="14279" spans="3:4" x14ac:dyDescent="0.25">
      <c r="C14279" s="34"/>
      <c r="D14279" s="10"/>
    </row>
    <row r="14280" spans="3:4" x14ac:dyDescent="0.25">
      <c r="C14280" s="34"/>
      <c r="D14280" s="10"/>
    </row>
    <row r="14281" spans="3:4" x14ac:dyDescent="0.25">
      <c r="C14281" s="34"/>
      <c r="D14281" s="10"/>
    </row>
    <row r="14282" spans="3:4" x14ac:dyDescent="0.25">
      <c r="C14282" s="34"/>
      <c r="D14282" s="10"/>
    </row>
    <row r="14283" spans="3:4" x14ac:dyDescent="0.25">
      <c r="C14283" s="34"/>
      <c r="D14283" s="10"/>
    </row>
    <row r="14284" spans="3:4" x14ac:dyDescent="0.25">
      <c r="C14284" s="34"/>
      <c r="D14284" s="10"/>
    </row>
    <row r="14285" spans="3:4" x14ac:dyDescent="0.25">
      <c r="C14285" s="34"/>
      <c r="D14285" s="10"/>
    </row>
    <row r="14286" spans="3:4" x14ac:dyDescent="0.25">
      <c r="C14286" s="34"/>
      <c r="D14286" s="10"/>
    </row>
    <row r="14287" spans="3:4" x14ac:dyDescent="0.25">
      <c r="C14287" s="34"/>
      <c r="D14287" s="10"/>
    </row>
    <row r="14288" spans="3:4" x14ac:dyDescent="0.25">
      <c r="C14288" s="34"/>
      <c r="D14288" s="10"/>
    </row>
    <row r="14289" spans="3:4" x14ac:dyDescent="0.25">
      <c r="C14289" s="34"/>
      <c r="D14289" s="10"/>
    </row>
    <row r="14290" spans="3:4" x14ac:dyDescent="0.25">
      <c r="C14290" s="34"/>
      <c r="D14290" s="10"/>
    </row>
    <row r="14291" spans="3:4" x14ac:dyDescent="0.25">
      <c r="C14291" s="34"/>
      <c r="D14291" s="10"/>
    </row>
    <row r="14292" spans="3:4" x14ac:dyDescent="0.25">
      <c r="C14292" s="34"/>
      <c r="D14292" s="10"/>
    </row>
    <row r="14293" spans="3:4" x14ac:dyDescent="0.25">
      <c r="C14293" s="34"/>
      <c r="D14293" s="10"/>
    </row>
    <row r="14294" spans="3:4" x14ac:dyDescent="0.25">
      <c r="C14294" s="34"/>
      <c r="D14294" s="10"/>
    </row>
    <row r="14295" spans="3:4" x14ac:dyDescent="0.25">
      <c r="C14295" s="34"/>
      <c r="D14295" s="10"/>
    </row>
    <row r="14296" spans="3:4" x14ac:dyDescent="0.25">
      <c r="C14296" s="34"/>
      <c r="D14296" s="10"/>
    </row>
    <row r="14297" spans="3:4" x14ac:dyDescent="0.25">
      <c r="C14297" s="34"/>
      <c r="D14297" s="10"/>
    </row>
    <row r="14298" spans="3:4" x14ac:dyDescent="0.25">
      <c r="C14298" s="34"/>
      <c r="D14298" s="10"/>
    </row>
    <row r="14299" spans="3:4" x14ac:dyDescent="0.25">
      <c r="C14299" s="34"/>
      <c r="D14299" s="10"/>
    </row>
    <row r="14300" spans="3:4" x14ac:dyDescent="0.25">
      <c r="C14300" s="34"/>
      <c r="D14300" s="10"/>
    </row>
    <row r="14301" spans="3:4" x14ac:dyDescent="0.25">
      <c r="C14301" s="34"/>
      <c r="D14301" s="10"/>
    </row>
    <row r="14302" spans="3:4" x14ac:dyDescent="0.25">
      <c r="C14302" s="34"/>
      <c r="D14302" s="10"/>
    </row>
    <row r="14303" spans="3:4" x14ac:dyDescent="0.25">
      <c r="C14303" s="34"/>
      <c r="D14303" s="10"/>
    </row>
    <row r="14304" spans="3:4" x14ac:dyDescent="0.25">
      <c r="C14304" s="34"/>
      <c r="D14304" s="10"/>
    </row>
    <row r="14305" spans="3:4" x14ac:dyDescent="0.25">
      <c r="C14305" s="34"/>
      <c r="D14305" s="10"/>
    </row>
    <row r="14306" spans="3:4" x14ac:dyDescent="0.25">
      <c r="C14306" s="34"/>
      <c r="D14306" s="10"/>
    </row>
    <row r="14307" spans="3:4" x14ac:dyDescent="0.25">
      <c r="C14307" s="34"/>
      <c r="D14307" s="10"/>
    </row>
    <row r="14308" spans="3:4" x14ac:dyDescent="0.25">
      <c r="C14308" s="34"/>
      <c r="D14308" s="10"/>
    </row>
    <row r="14309" spans="3:4" x14ac:dyDescent="0.25">
      <c r="C14309" s="34"/>
      <c r="D14309" s="10"/>
    </row>
    <row r="14310" spans="3:4" x14ac:dyDescent="0.25">
      <c r="C14310" s="34"/>
      <c r="D14310" s="10"/>
    </row>
    <row r="14311" spans="3:4" x14ac:dyDescent="0.25">
      <c r="C14311" s="34"/>
      <c r="D14311" s="10"/>
    </row>
    <row r="14312" spans="3:4" x14ac:dyDescent="0.25">
      <c r="C14312" s="34"/>
      <c r="D14312" s="10"/>
    </row>
    <row r="14313" spans="3:4" x14ac:dyDescent="0.25">
      <c r="C14313" s="34"/>
      <c r="D14313" s="10"/>
    </row>
    <row r="14314" spans="3:4" x14ac:dyDescent="0.25">
      <c r="C14314" s="34"/>
      <c r="D14314" s="10"/>
    </row>
    <row r="14315" spans="3:4" x14ac:dyDescent="0.25">
      <c r="C14315" s="34"/>
      <c r="D14315" s="10"/>
    </row>
    <row r="14316" spans="3:4" x14ac:dyDescent="0.25">
      <c r="C14316" s="34"/>
      <c r="D14316" s="10"/>
    </row>
    <row r="14317" spans="3:4" x14ac:dyDescent="0.25">
      <c r="C14317" s="34"/>
      <c r="D14317" s="10"/>
    </row>
    <row r="14318" spans="3:4" x14ac:dyDescent="0.25">
      <c r="C14318" s="34"/>
      <c r="D14318" s="10"/>
    </row>
    <row r="14319" spans="3:4" x14ac:dyDescent="0.25">
      <c r="C14319" s="34"/>
      <c r="D14319" s="10"/>
    </row>
    <row r="14320" spans="3:4" x14ac:dyDescent="0.25">
      <c r="C14320" s="34"/>
      <c r="D14320" s="10"/>
    </row>
    <row r="14321" spans="3:4" x14ac:dyDescent="0.25">
      <c r="C14321" s="34"/>
      <c r="D14321" s="10"/>
    </row>
    <row r="14322" spans="3:4" x14ac:dyDescent="0.25">
      <c r="C14322" s="34"/>
      <c r="D14322" s="10"/>
    </row>
    <row r="14323" spans="3:4" x14ac:dyDescent="0.25">
      <c r="C14323" s="34"/>
      <c r="D14323" s="10"/>
    </row>
    <row r="14324" spans="3:4" x14ac:dyDescent="0.25">
      <c r="C14324" s="34"/>
      <c r="D14324" s="10"/>
    </row>
    <row r="14325" spans="3:4" x14ac:dyDescent="0.25">
      <c r="C14325" s="34"/>
      <c r="D14325" s="10"/>
    </row>
    <row r="14326" spans="3:4" x14ac:dyDescent="0.25">
      <c r="C14326" s="34"/>
      <c r="D14326" s="10"/>
    </row>
    <row r="14327" spans="3:4" x14ac:dyDescent="0.25">
      <c r="C14327" s="34"/>
      <c r="D14327" s="10"/>
    </row>
    <row r="14328" spans="3:4" x14ac:dyDescent="0.25">
      <c r="C14328" s="34"/>
      <c r="D14328" s="10"/>
    </row>
    <row r="14329" spans="3:4" x14ac:dyDescent="0.25">
      <c r="C14329" s="34"/>
      <c r="D14329" s="10"/>
    </row>
    <row r="14330" spans="3:4" x14ac:dyDescent="0.25">
      <c r="C14330" s="34"/>
      <c r="D14330" s="10"/>
    </row>
    <row r="14331" spans="3:4" x14ac:dyDescent="0.25">
      <c r="C14331" s="34"/>
      <c r="D14331" s="10"/>
    </row>
    <row r="14332" spans="3:4" x14ac:dyDescent="0.25">
      <c r="C14332" s="34"/>
      <c r="D14332" s="10"/>
    </row>
    <row r="14333" spans="3:4" x14ac:dyDescent="0.25">
      <c r="C14333" s="34"/>
      <c r="D14333" s="10"/>
    </row>
    <row r="14334" spans="3:4" x14ac:dyDescent="0.25">
      <c r="C14334" s="34"/>
      <c r="D14334" s="10"/>
    </row>
    <row r="14335" spans="3:4" x14ac:dyDescent="0.25">
      <c r="C14335" s="34"/>
      <c r="D14335" s="10"/>
    </row>
    <row r="14336" spans="3:4" x14ac:dyDescent="0.25">
      <c r="C14336" s="34"/>
      <c r="D14336" s="10"/>
    </row>
    <row r="14337" spans="3:4" x14ac:dyDescent="0.25">
      <c r="C14337" s="34"/>
      <c r="D14337" s="10"/>
    </row>
    <row r="14338" spans="3:4" x14ac:dyDescent="0.25">
      <c r="C14338" s="34"/>
      <c r="D14338" s="10"/>
    </row>
    <row r="14339" spans="3:4" x14ac:dyDescent="0.25">
      <c r="C14339" s="34"/>
      <c r="D14339" s="10"/>
    </row>
    <row r="14340" spans="3:4" x14ac:dyDescent="0.25">
      <c r="C14340" s="34"/>
      <c r="D14340" s="10"/>
    </row>
    <row r="14341" spans="3:4" x14ac:dyDescent="0.25">
      <c r="C14341" s="34"/>
      <c r="D14341" s="10"/>
    </row>
    <row r="14342" spans="3:4" x14ac:dyDescent="0.25">
      <c r="C14342" s="34"/>
      <c r="D14342" s="10"/>
    </row>
    <row r="14343" spans="3:4" x14ac:dyDescent="0.25">
      <c r="C14343" s="34"/>
      <c r="D14343" s="10"/>
    </row>
    <row r="14344" spans="3:4" x14ac:dyDescent="0.25">
      <c r="C14344" s="34"/>
      <c r="D14344" s="10"/>
    </row>
    <row r="14345" spans="3:4" x14ac:dyDescent="0.25">
      <c r="C14345" s="34"/>
      <c r="D14345" s="10"/>
    </row>
    <row r="14346" spans="3:4" x14ac:dyDescent="0.25">
      <c r="C14346" s="34"/>
      <c r="D14346" s="10"/>
    </row>
    <row r="14347" spans="3:4" x14ac:dyDescent="0.25">
      <c r="C14347" s="34"/>
      <c r="D14347" s="10"/>
    </row>
    <row r="14348" spans="3:4" x14ac:dyDescent="0.25">
      <c r="C14348" s="34"/>
      <c r="D14348" s="10"/>
    </row>
    <row r="14349" spans="3:4" x14ac:dyDescent="0.25">
      <c r="C14349" s="34"/>
      <c r="D14349" s="10"/>
    </row>
    <row r="14350" spans="3:4" x14ac:dyDescent="0.25">
      <c r="C14350" s="34"/>
      <c r="D14350" s="10"/>
    </row>
    <row r="14351" spans="3:4" x14ac:dyDescent="0.25">
      <c r="C14351" s="34"/>
      <c r="D14351" s="10"/>
    </row>
    <row r="14352" spans="3:4" x14ac:dyDescent="0.25">
      <c r="C14352" s="34"/>
      <c r="D14352" s="10"/>
    </row>
    <row r="14353" spans="3:4" x14ac:dyDescent="0.25">
      <c r="C14353" s="34"/>
      <c r="D14353" s="10"/>
    </row>
    <row r="14354" spans="3:4" x14ac:dyDescent="0.25">
      <c r="C14354" s="34"/>
      <c r="D14354" s="10"/>
    </row>
    <row r="14355" spans="3:4" x14ac:dyDescent="0.25">
      <c r="C14355" s="34"/>
      <c r="D14355" s="10"/>
    </row>
    <row r="14356" spans="3:4" x14ac:dyDescent="0.25">
      <c r="C14356" s="34"/>
      <c r="D14356" s="10"/>
    </row>
    <row r="14357" spans="3:4" x14ac:dyDescent="0.25">
      <c r="C14357" s="34"/>
      <c r="D14357" s="10"/>
    </row>
    <row r="14358" spans="3:4" x14ac:dyDescent="0.25">
      <c r="C14358" s="34"/>
      <c r="D14358" s="10"/>
    </row>
    <row r="14359" spans="3:4" x14ac:dyDescent="0.25">
      <c r="C14359" s="34"/>
      <c r="D14359" s="10"/>
    </row>
    <row r="14360" spans="3:4" x14ac:dyDescent="0.25">
      <c r="C14360" s="34"/>
      <c r="D14360" s="10"/>
    </row>
    <row r="14361" spans="3:4" x14ac:dyDescent="0.25">
      <c r="C14361" s="34"/>
      <c r="D14361" s="10"/>
    </row>
    <row r="14362" spans="3:4" x14ac:dyDescent="0.25">
      <c r="C14362" s="34"/>
      <c r="D14362" s="10"/>
    </row>
    <row r="14363" spans="3:4" x14ac:dyDescent="0.25">
      <c r="C14363" s="34"/>
      <c r="D14363" s="10"/>
    </row>
    <row r="14364" spans="3:4" x14ac:dyDescent="0.25">
      <c r="C14364" s="34"/>
      <c r="D14364" s="10"/>
    </row>
    <row r="14365" spans="3:4" x14ac:dyDescent="0.25">
      <c r="C14365" s="34"/>
      <c r="D14365" s="10"/>
    </row>
    <row r="14366" spans="3:4" x14ac:dyDescent="0.25">
      <c r="C14366" s="34"/>
      <c r="D14366" s="10"/>
    </row>
    <row r="14367" spans="3:4" x14ac:dyDescent="0.25">
      <c r="C14367" s="34"/>
      <c r="D14367" s="10"/>
    </row>
    <row r="14368" spans="3:4" x14ac:dyDescent="0.25">
      <c r="C14368" s="34"/>
      <c r="D14368" s="10"/>
    </row>
    <row r="14369" spans="3:4" x14ac:dyDescent="0.25">
      <c r="C14369" s="34"/>
      <c r="D14369" s="10"/>
    </row>
    <row r="14370" spans="3:4" x14ac:dyDescent="0.25">
      <c r="C14370" s="34"/>
      <c r="D14370" s="10"/>
    </row>
    <row r="14371" spans="3:4" x14ac:dyDescent="0.25">
      <c r="C14371" s="34"/>
      <c r="D14371" s="10"/>
    </row>
    <row r="14372" spans="3:4" x14ac:dyDescent="0.25">
      <c r="C14372" s="34"/>
      <c r="D14372" s="10"/>
    </row>
    <row r="14373" spans="3:4" x14ac:dyDescent="0.25">
      <c r="C14373" s="34"/>
      <c r="D14373" s="10"/>
    </row>
    <row r="14374" spans="3:4" x14ac:dyDescent="0.25">
      <c r="C14374" s="34"/>
      <c r="D14374" s="10"/>
    </row>
    <row r="14375" spans="3:4" x14ac:dyDescent="0.25">
      <c r="C14375" s="34"/>
      <c r="D14375" s="10"/>
    </row>
    <row r="14376" spans="3:4" x14ac:dyDescent="0.25">
      <c r="C14376" s="34"/>
      <c r="D14376" s="10"/>
    </row>
    <row r="14377" spans="3:4" x14ac:dyDescent="0.25">
      <c r="C14377" s="34"/>
      <c r="D14377" s="10"/>
    </row>
    <row r="14378" spans="3:4" x14ac:dyDescent="0.25">
      <c r="C14378" s="34"/>
      <c r="D14378" s="10"/>
    </row>
    <row r="14379" spans="3:4" x14ac:dyDescent="0.25">
      <c r="C14379" s="34"/>
      <c r="D14379" s="10"/>
    </row>
    <row r="14380" spans="3:4" x14ac:dyDescent="0.25">
      <c r="C14380" s="34"/>
      <c r="D14380" s="10"/>
    </row>
    <row r="14381" spans="3:4" x14ac:dyDescent="0.25">
      <c r="C14381" s="34"/>
      <c r="D14381" s="10"/>
    </row>
    <row r="14382" spans="3:4" x14ac:dyDescent="0.25">
      <c r="C14382" s="34"/>
      <c r="D14382" s="10"/>
    </row>
    <row r="14383" spans="3:4" x14ac:dyDescent="0.25">
      <c r="C14383" s="34"/>
      <c r="D14383" s="10"/>
    </row>
    <row r="14384" spans="3:4" x14ac:dyDescent="0.25">
      <c r="C14384" s="34"/>
      <c r="D14384" s="10"/>
    </row>
    <row r="14385" spans="3:4" x14ac:dyDescent="0.25">
      <c r="C14385" s="34"/>
      <c r="D14385" s="10"/>
    </row>
    <row r="14386" spans="3:4" x14ac:dyDescent="0.25">
      <c r="C14386" s="34"/>
      <c r="D14386" s="10"/>
    </row>
    <row r="14387" spans="3:4" x14ac:dyDescent="0.25">
      <c r="C14387" s="34"/>
      <c r="D14387" s="10"/>
    </row>
    <row r="14388" spans="3:4" x14ac:dyDescent="0.25">
      <c r="C14388" s="34"/>
      <c r="D14388" s="10"/>
    </row>
    <row r="14389" spans="3:4" x14ac:dyDescent="0.25">
      <c r="C14389" s="34"/>
      <c r="D14389" s="10"/>
    </row>
    <row r="14390" spans="3:4" x14ac:dyDescent="0.25">
      <c r="C14390" s="34"/>
      <c r="D14390" s="10"/>
    </row>
    <row r="14391" spans="3:4" x14ac:dyDescent="0.25">
      <c r="C14391" s="34"/>
      <c r="D14391" s="10"/>
    </row>
    <row r="14392" spans="3:4" x14ac:dyDescent="0.25">
      <c r="C14392" s="34"/>
      <c r="D14392" s="10"/>
    </row>
    <row r="14393" spans="3:4" x14ac:dyDescent="0.25">
      <c r="C14393" s="34"/>
      <c r="D14393" s="10"/>
    </row>
    <row r="14394" spans="3:4" x14ac:dyDescent="0.25">
      <c r="C14394" s="34"/>
      <c r="D14394" s="10"/>
    </row>
    <row r="14395" spans="3:4" x14ac:dyDescent="0.25">
      <c r="C14395" s="34"/>
      <c r="D14395" s="10"/>
    </row>
    <row r="14396" spans="3:4" x14ac:dyDescent="0.25">
      <c r="C14396" s="34"/>
      <c r="D14396" s="10"/>
    </row>
    <row r="14397" spans="3:4" x14ac:dyDescent="0.25">
      <c r="C14397" s="34"/>
      <c r="D14397" s="10"/>
    </row>
    <row r="14398" spans="3:4" x14ac:dyDescent="0.25">
      <c r="C14398" s="34"/>
      <c r="D14398" s="10"/>
    </row>
    <row r="14399" spans="3:4" x14ac:dyDescent="0.25">
      <c r="C14399" s="34"/>
      <c r="D14399" s="10"/>
    </row>
    <row r="14400" spans="3:4" x14ac:dyDescent="0.25">
      <c r="C14400" s="34"/>
      <c r="D14400" s="10"/>
    </row>
    <row r="14401" spans="3:4" x14ac:dyDescent="0.25">
      <c r="C14401" s="34"/>
      <c r="D14401" s="10"/>
    </row>
    <row r="14402" spans="3:4" x14ac:dyDescent="0.25">
      <c r="C14402" s="34"/>
      <c r="D14402" s="10"/>
    </row>
    <row r="14403" spans="3:4" x14ac:dyDescent="0.25">
      <c r="C14403" s="34"/>
      <c r="D14403" s="10"/>
    </row>
    <row r="14404" spans="3:4" x14ac:dyDescent="0.25">
      <c r="C14404" s="34"/>
      <c r="D14404" s="10"/>
    </row>
    <row r="14405" spans="3:4" x14ac:dyDescent="0.25">
      <c r="C14405" s="34"/>
      <c r="D14405" s="10"/>
    </row>
    <row r="14406" spans="3:4" x14ac:dyDescent="0.25">
      <c r="C14406" s="34"/>
      <c r="D14406" s="10"/>
    </row>
    <row r="14407" spans="3:4" x14ac:dyDescent="0.25">
      <c r="C14407" s="34"/>
      <c r="D14407" s="10"/>
    </row>
    <row r="14408" spans="3:4" x14ac:dyDescent="0.25">
      <c r="C14408" s="34"/>
      <c r="D14408" s="10"/>
    </row>
    <row r="14409" spans="3:4" x14ac:dyDescent="0.25">
      <c r="C14409" s="34"/>
      <c r="D14409" s="10"/>
    </row>
    <row r="14410" spans="3:4" x14ac:dyDescent="0.25">
      <c r="C14410" s="34"/>
      <c r="D14410" s="10"/>
    </row>
    <row r="14411" spans="3:4" x14ac:dyDescent="0.25">
      <c r="C14411" s="34"/>
      <c r="D14411" s="10"/>
    </row>
    <row r="14412" spans="3:4" x14ac:dyDescent="0.25">
      <c r="C14412" s="34"/>
      <c r="D14412" s="10"/>
    </row>
    <row r="14413" spans="3:4" x14ac:dyDescent="0.25">
      <c r="C14413" s="34"/>
      <c r="D14413" s="10"/>
    </row>
    <row r="14414" spans="3:4" x14ac:dyDescent="0.25">
      <c r="C14414" s="34"/>
      <c r="D14414" s="10"/>
    </row>
    <row r="14415" spans="3:4" x14ac:dyDescent="0.25">
      <c r="C14415" s="34"/>
      <c r="D14415" s="10"/>
    </row>
    <row r="14416" spans="3:4" x14ac:dyDescent="0.25">
      <c r="C14416" s="34"/>
      <c r="D14416" s="10"/>
    </row>
    <row r="14417" spans="3:4" x14ac:dyDescent="0.25">
      <c r="C14417" s="34"/>
      <c r="D14417" s="10"/>
    </row>
    <row r="14418" spans="3:4" x14ac:dyDescent="0.25">
      <c r="C14418" s="34"/>
      <c r="D14418" s="10"/>
    </row>
    <row r="14419" spans="3:4" x14ac:dyDescent="0.25">
      <c r="C14419" s="34"/>
      <c r="D14419" s="10"/>
    </row>
    <row r="14420" spans="3:4" x14ac:dyDescent="0.25">
      <c r="C14420" s="34"/>
      <c r="D14420" s="10"/>
    </row>
    <row r="14421" spans="3:4" x14ac:dyDescent="0.25">
      <c r="C14421" s="34"/>
      <c r="D14421" s="10"/>
    </row>
    <row r="14422" spans="3:4" x14ac:dyDescent="0.25">
      <c r="C14422" s="34"/>
      <c r="D14422" s="10"/>
    </row>
    <row r="14423" spans="3:4" x14ac:dyDescent="0.25">
      <c r="C14423" s="34"/>
      <c r="D14423" s="10"/>
    </row>
    <row r="14424" spans="3:4" x14ac:dyDescent="0.25">
      <c r="C14424" s="34"/>
      <c r="D14424" s="10"/>
    </row>
    <row r="14425" spans="3:4" x14ac:dyDescent="0.25">
      <c r="C14425" s="34"/>
      <c r="D14425" s="10"/>
    </row>
    <row r="14426" spans="3:4" x14ac:dyDescent="0.25">
      <c r="C14426" s="34"/>
      <c r="D14426" s="10"/>
    </row>
    <row r="14427" spans="3:4" x14ac:dyDescent="0.25">
      <c r="C14427" s="34"/>
      <c r="D14427" s="10"/>
    </row>
    <row r="14428" spans="3:4" x14ac:dyDescent="0.25">
      <c r="C14428" s="34"/>
      <c r="D14428" s="10"/>
    </row>
    <row r="14429" spans="3:4" x14ac:dyDescent="0.25">
      <c r="C14429" s="34"/>
      <c r="D14429" s="10"/>
    </row>
    <row r="14430" spans="3:4" x14ac:dyDescent="0.25">
      <c r="C14430" s="34"/>
      <c r="D14430" s="10"/>
    </row>
    <row r="14431" spans="3:4" x14ac:dyDescent="0.25">
      <c r="C14431" s="34"/>
      <c r="D14431" s="10"/>
    </row>
    <row r="14432" spans="3:4" x14ac:dyDescent="0.25">
      <c r="C14432" s="34"/>
      <c r="D14432" s="10"/>
    </row>
    <row r="14433" spans="3:4" x14ac:dyDescent="0.25">
      <c r="C14433" s="34"/>
      <c r="D14433" s="10"/>
    </row>
    <row r="14434" spans="3:4" x14ac:dyDescent="0.25">
      <c r="C14434" s="34"/>
      <c r="D14434" s="10"/>
    </row>
    <row r="14435" spans="3:4" x14ac:dyDescent="0.25">
      <c r="C14435" s="34"/>
      <c r="D14435" s="10"/>
    </row>
    <row r="14436" spans="3:4" x14ac:dyDescent="0.25">
      <c r="C14436" s="34"/>
      <c r="D14436" s="10"/>
    </row>
    <row r="14437" spans="3:4" x14ac:dyDescent="0.25">
      <c r="C14437" s="34"/>
      <c r="D14437" s="10"/>
    </row>
    <row r="14438" spans="3:4" x14ac:dyDescent="0.25">
      <c r="C14438" s="34"/>
      <c r="D14438" s="10"/>
    </row>
    <row r="14439" spans="3:4" x14ac:dyDescent="0.25">
      <c r="C14439" s="34"/>
      <c r="D14439" s="10"/>
    </row>
    <row r="14440" spans="3:4" x14ac:dyDescent="0.25">
      <c r="C14440" s="34"/>
      <c r="D14440" s="10"/>
    </row>
    <row r="14441" spans="3:4" x14ac:dyDescent="0.25">
      <c r="C14441" s="34"/>
      <c r="D14441" s="10"/>
    </row>
    <row r="14442" spans="3:4" x14ac:dyDescent="0.25">
      <c r="C14442" s="34"/>
      <c r="D14442" s="10"/>
    </row>
    <row r="14443" spans="3:4" x14ac:dyDescent="0.25">
      <c r="C14443" s="34"/>
      <c r="D14443" s="10"/>
    </row>
    <row r="14444" spans="3:4" x14ac:dyDescent="0.25">
      <c r="C14444" s="34"/>
      <c r="D14444" s="10"/>
    </row>
    <row r="14445" spans="3:4" x14ac:dyDescent="0.25">
      <c r="C14445" s="34"/>
      <c r="D14445" s="10"/>
    </row>
    <row r="14446" spans="3:4" x14ac:dyDescent="0.25">
      <c r="C14446" s="34"/>
      <c r="D14446" s="10"/>
    </row>
    <row r="14447" spans="3:4" x14ac:dyDescent="0.25">
      <c r="C14447" s="34"/>
      <c r="D14447" s="10"/>
    </row>
    <row r="14448" spans="3:4" x14ac:dyDescent="0.25">
      <c r="C14448" s="34"/>
      <c r="D14448" s="10"/>
    </row>
    <row r="14449" spans="3:4" x14ac:dyDescent="0.25">
      <c r="C14449" s="34"/>
      <c r="D14449" s="10"/>
    </row>
    <row r="14450" spans="3:4" x14ac:dyDescent="0.25">
      <c r="C14450" s="34"/>
      <c r="D14450" s="10"/>
    </row>
    <row r="14451" spans="3:4" x14ac:dyDescent="0.25">
      <c r="C14451" s="34"/>
      <c r="D14451" s="10"/>
    </row>
    <row r="14452" spans="3:4" x14ac:dyDescent="0.25">
      <c r="C14452" s="34"/>
      <c r="D14452" s="10"/>
    </row>
    <row r="14453" spans="3:4" x14ac:dyDescent="0.25">
      <c r="C14453" s="34"/>
      <c r="D14453" s="10"/>
    </row>
    <row r="14454" spans="3:4" x14ac:dyDescent="0.25">
      <c r="C14454" s="34"/>
      <c r="D14454" s="10"/>
    </row>
    <row r="14455" spans="3:4" x14ac:dyDescent="0.25">
      <c r="C14455" s="34"/>
      <c r="D14455" s="10"/>
    </row>
    <row r="14456" spans="3:4" x14ac:dyDescent="0.25">
      <c r="C14456" s="34"/>
      <c r="D14456" s="10"/>
    </row>
    <row r="14457" spans="3:4" x14ac:dyDescent="0.25">
      <c r="C14457" s="34"/>
      <c r="D14457" s="10"/>
    </row>
    <row r="14458" spans="3:4" x14ac:dyDescent="0.25">
      <c r="C14458" s="34"/>
      <c r="D14458" s="10"/>
    </row>
    <row r="14459" spans="3:4" x14ac:dyDescent="0.25">
      <c r="C14459" s="34"/>
      <c r="D14459" s="10"/>
    </row>
    <row r="14460" spans="3:4" x14ac:dyDescent="0.25">
      <c r="C14460" s="34"/>
      <c r="D14460" s="10"/>
    </row>
    <row r="14461" spans="3:4" x14ac:dyDescent="0.25">
      <c r="C14461" s="34"/>
      <c r="D14461" s="10"/>
    </row>
    <row r="14462" spans="3:4" x14ac:dyDescent="0.25">
      <c r="C14462" s="34"/>
      <c r="D14462" s="10"/>
    </row>
    <row r="14463" spans="3:4" x14ac:dyDescent="0.25">
      <c r="C14463" s="34"/>
      <c r="D14463" s="10"/>
    </row>
    <row r="14464" spans="3:4" x14ac:dyDescent="0.25">
      <c r="C14464" s="34"/>
      <c r="D14464" s="10"/>
    </row>
    <row r="14465" spans="3:4" x14ac:dyDescent="0.25">
      <c r="C14465" s="34"/>
      <c r="D14465" s="10"/>
    </row>
    <row r="14466" spans="3:4" x14ac:dyDescent="0.25">
      <c r="C14466" s="34"/>
      <c r="D14466" s="10"/>
    </row>
    <row r="14467" spans="3:4" x14ac:dyDescent="0.25">
      <c r="C14467" s="34"/>
      <c r="D14467" s="10"/>
    </row>
    <row r="14468" spans="3:4" x14ac:dyDescent="0.25">
      <c r="C14468" s="34"/>
      <c r="D14468" s="10"/>
    </row>
    <row r="14469" spans="3:4" x14ac:dyDescent="0.25">
      <c r="C14469" s="34"/>
      <c r="D14469" s="10"/>
    </row>
    <row r="14470" spans="3:4" x14ac:dyDescent="0.25">
      <c r="C14470" s="34"/>
      <c r="D14470" s="10"/>
    </row>
    <row r="14471" spans="3:4" x14ac:dyDescent="0.25">
      <c r="C14471" s="34"/>
      <c r="D14471" s="10"/>
    </row>
    <row r="14472" spans="3:4" x14ac:dyDescent="0.25">
      <c r="C14472" s="34"/>
      <c r="D14472" s="10"/>
    </row>
    <row r="14473" spans="3:4" x14ac:dyDescent="0.25">
      <c r="C14473" s="34"/>
      <c r="D14473" s="10"/>
    </row>
    <row r="14474" spans="3:4" x14ac:dyDescent="0.25">
      <c r="C14474" s="34"/>
      <c r="D14474" s="10"/>
    </row>
    <row r="14475" spans="3:4" x14ac:dyDescent="0.25">
      <c r="C14475" s="34"/>
      <c r="D14475" s="10"/>
    </row>
    <row r="14476" spans="3:4" x14ac:dyDescent="0.25">
      <c r="C14476" s="34"/>
      <c r="D14476" s="10"/>
    </row>
    <row r="14477" spans="3:4" x14ac:dyDescent="0.25">
      <c r="C14477" s="34"/>
      <c r="D14477" s="10"/>
    </row>
    <row r="14478" spans="3:4" x14ac:dyDescent="0.25">
      <c r="C14478" s="34"/>
      <c r="D14478" s="10"/>
    </row>
    <row r="14479" spans="3:4" x14ac:dyDescent="0.25">
      <c r="C14479" s="34"/>
      <c r="D14479" s="10"/>
    </row>
    <row r="14480" spans="3:4" x14ac:dyDescent="0.25">
      <c r="C14480" s="34"/>
      <c r="D14480" s="10"/>
    </row>
    <row r="14481" spans="3:4" x14ac:dyDescent="0.25">
      <c r="C14481" s="34"/>
      <c r="D14481" s="10"/>
    </row>
    <row r="14482" spans="3:4" x14ac:dyDescent="0.25">
      <c r="C14482" s="34"/>
      <c r="D14482" s="10"/>
    </row>
    <row r="14483" spans="3:4" x14ac:dyDescent="0.25">
      <c r="C14483" s="34"/>
      <c r="D14483" s="10"/>
    </row>
    <row r="14484" spans="3:4" x14ac:dyDescent="0.25">
      <c r="C14484" s="34"/>
      <c r="D14484" s="10"/>
    </row>
    <row r="14485" spans="3:4" x14ac:dyDescent="0.25">
      <c r="C14485" s="34"/>
      <c r="D14485" s="10"/>
    </row>
    <row r="14486" spans="3:4" x14ac:dyDescent="0.25">
      <c r="C14486" s="34"/>
      <c r="D14486" s="10"/>
    </row>
    <row r="14487" spans="3:4" x14ac:dyDescent="0.25">
      <c r="C14487" s="34"/>
      <c r="D14487" s="10"/>
    </row>
    <row r="14488" spans="3:4" x14ac:dyDescent="0.25">
      <c r="C14488" s="34"/>
      <c r="D14488" s="10"/>
    </row>
    <row r="14489" spans="3:4" x14ac:dyDescent="0.25">
      <c r="C14489" s="34"/>
      <c r="D14489" s="10"/>
    </row>
    <row r="14490" spans="3:4" x14ac:dyDescent="0.25">
      <c r="C14490" s="34"/>
      <c r="D14490" s="10"/>
    </row>
    <row r="14491" spans="3:4" x14ac:dyDescent="0.25">
      <c r="C14491" s="34"/>
      <c r="D14491" s="10"/>
    </row>
    <row r="14492" spans="3:4" x14ac:dyDescent="0.25">
      <c r="C14492" s="34"/>
      <c r="D14492" s="10"/>
    </row>
    <row r="14493" spans="3:4" x14ac:dyDescent="0.25">
      <c r="C14493" s="34"/>
      <c r="D14493" s="10"/>
    </row>
    <row r="14494" spans="3:4" x14ac:dyDescent="0.25">
      <c r="C14494" s="34"/>
      <c r="D14494" s="10"/>
    </row>
    <row r="14495" spans="3:4" x14ac:dyDescent="0.25">
      <c r="C14495" s="34"/>
      <c r="D14495" s="10"/>
    </row>
    <row r="14496" spans="3:4" x14ac:dyDescent="0.25">
      <c r="C14496" s="34"/>
      <c r="D14496" s="10"/>
    </row>
    <row r="14497" spans="3:4" x14ac:dyDescent="0.25">
      <c r="C14497" s="34"/>
      <c r="D14497" s="10"/>
    </row>
    <row r="14498" spans="3:4" x14ac:dyDescent="0.25">
      <c r="C14498" s="34"/>
      <c r="D14498" s="10"/>
    </row>
    <row r="14499" spans="3:4" x14ac:dyDescent="0.25">
      <c r="C14499" s="34"/>
      <c r="D14499" s="10"/>
    </row>
    <row r="14500" spans="3:4" x14ac:dyDescent="0.25">
      <c r="C14500" s="34"/>
      <c r="D14500" s="10"/>
    </row>
    <row r="14501" spans="3:4" x14ac:dyDescent="0.25">
      <c r="C14501" s="34"/>
      <c r="D14501" s="10"/>
    </row>
    <row r="14502" spans="3:4" x14ac:dyDescent="0.25">
      <c r="C14502" s="34"/>
      <c r="D14502" s="10"/>
    </row>
    <row r="14503" spans="3:4" x14ac:dyDescent="0.25">
      <c r="C14503" s="34"/>
      <c r="D14503" s="10"/>
    </row>
    <row r="14504" spans="3:4" x14ac:dyDescent="0.25">
      <c r="C14504" s="34"/>
      <c r="D14504" s="10"/>
    </row>
    <row r="14505" spans="3:4" x14ac:dyDescent="0.25">
      <c r="C14505" s="34"/>
      <c r="D14505" s="10"/>
    </row>
    <row r="14506" spans="3:4" x14ac:dyDescent="0.25">
      <c r="C14506" s="34"/>
      <c r="D14506" s="10"/>
    </row>
    <row r="14507" spans="3:4" x14ac:dyDescent="0.25">
      <c r="C14507" s="34"/>
      <c r="D14507" s="10"/>
    </row>
    <row r="14508" spans="3:4" x14ac:dyDescent="0.25">
      <c r="C14508" s="34"/>
      <c r="D14508" s="10"/>
    </row>
    <row r="14509" spans="3:4" x14ac:dyDescent="0.25">
      <c r="C14509" s="34"/>
      <c r="D14509" s="10"/>
    </row>
    <row r="14510" spans="3:4" x14ac:dyDescent="0.25">
      <c r="C14510" s="34"/>
      <c r="D14510" s="10"/>
    </row>
    <row r="14511" spans="3:4" x14ac:dyDescent="0.25">
      <c r="C14511" s="34"/>
      <c r="D14511" s="10"/>
    </row>
    <row r="14512" spans="3:4" x14ac:dyDescent="0.25">
      <c r="C14512" s="34"/>
      <c r="D14512" s="10"/>
    </row>
    <row r="14513" spans="3:4" x14ac:dyDescent="0.25">
      <c r="C14513" s="34"/>
      <c r="D14513" s="10"/>
    </row>
    <row r="14514" spans="3:4" x14ac:dyDescent="0.25">
      <c r="C14514" s="34"/>
      <c r="D14514" s="10"/>
    </row>
    <row r="14515" spans="3:4" x14ac:dyDescent="0.25">
      <c r="C14515" s="34"/>
      <c r="D14515" s="10"/>
    </row>
    <row r="14516" spans="3:4" x14ac:dyDescent="0.25">
      <c r="C14516" s="34"/>
      <c r="D14516" s="10"/>
    </row>
    <row r="14517" spans="3:4" x14ac:dyDescent="0.25">
      <c r="C14517" s="34"/>
      <c r="D14517" s="10"/>
    </row>
    <row r="14518" spans="3:4" x14ac:dyDescent="0.25">
      <c r="C14518" s="34"/>
      <c r="D14518" s="10"/>
    </row>
    <row r="14519" spans="3:4" x14ac:dyDescent="0.25">
      <c r="C14519" s="34"/>
      <c r="D14519" s="10"/>
    </row>
    <row r="14520" spans="3:4" x14ac:dyDescent="0.25">
      <c r="C14520" s="34"/>
      <c r="D14520" s="10"/>
    </row>
    <row r="14521" spans="3:4" x14ac:dyDescent="0.25">
      <c r="C14521" s="34"/>
      <c r="D14521" s="10"/>
    </row>
    <row r="14522" spans="3:4" x14ac:dyDescent="0.25">
      <c r="C14522" s="34"/>
      <c r="D14522" s="10"/>
    </row>
    <row r="14523" spans="3:4" x14ac:dyDescent="0.25">
      <c r="C14523" s="34"/>
      <c r="D14523" s="10"/>
    </row>
    <row r="14524" spans="3:4" x14ac:dyDescent="0.25">
      <c r="C14524" s="34"/>
      <c r="D14524" s="10"/>
    </row>
    <row r="14525" spans="3:4" x14ac:dyDescent="0.25">
      <c r="C14525" s="34"/>
      <c r="D14525" s="10"/>
    </row>
    <row r="14526" spans="3:4" x14ac:dyDescent="0.25">
      <c r="C14526" s="34"/>
      <c r="D14526" s="10"/>
    </row>
    <row r="14527" spans="3:4" x14ac:dyDescent="0.25">
      <c r="C14527" s="34"/>
      <c r="D14527" s="10"/>
    </row>
    <row r="14528" spans="3:4" x14ac:dyDescent="0.25">
      <c r="C14528" s="34"/>
      <c r="D14528" s="10"/>
    </row>
    <row r="14529" spans="3:4" x14ac:dyDescent="0.25">
      <c r="C14529" s="34"/>
      <c r="D14529" s="10"/>
    </row>
    <row r="14530" spans="3:4" x14ac:dyDescent="0.25">
      <c r="C14530" s="34"/>
      <c r="D14530" s="10"/>
    </row>
    <row r="14531" spans="3:4" x14ac:dyDescent="0.25">
      <c r="C14531" s="34"/>
      <c r="D14531" s="10"/>
    </row>
    <row r="14532" spans="3:4" x14ac:dyDescent="0.25">
      <c r="C14532" s="34"/>
      <c r="D14532" s="10"/>
    </row>
    <row r="14533" spans="3:4" x14ac:dyDescent="0.25">
      <c r="C14533" s="34"/>
      <c r="D14533" s="10"/>
    </row>
    <row r="14534" spans="3:4" x14ac:dyDescent="0.25">
      <c r="C14534" s="34"/>
      <c r="D14534" s="10"/>
    </row>
    <row r="14535" spans="3:4" x14ac:dyDescent="0.25">
      <c r="C14535" s="34"/>
      <c r="D14535" s="10"/>
    </row>
    <row r="14536" spans="3:4" x14ac:dyDescent="0.25">
      <c r="C14536" s="34"/>
      <c r="D14536" s="10"/>
    </row>
    <row r="14537" spans="3:4" x14ac:dyDescent="0.25">
      <c r="C14537" s="34"/>
      <c r="D14537" s="10"/>
    </row>
    <row r="14538" spans="3:4" x14ac:dyDescent="0.25">
      <c r="C14538" s="34"/>
      <c r="D14538" s="10"/>
    </row>
    <row r="14539" spans="3:4" x14ac:dyDescent="0.25">
      <c r="C14539" s="34"/>
      <c r="D14539" s="10"/>
    </row>
    <row r="14540" spans="3:4" x14ac:dyDescent="0.25">
      <c r="C14540" s="34"/>
      <c r="D14540" s="10"/>
    </row>
    <row r="14541" spans="3:4" x14ac:dyDescent="0.25">
      <c r="C14541" s="34"/>
      <c r="D14541" s="10"/>
    </row>
    <row r="14542" spans="3:4" x14ac:dyDescent="0.25">
      <c r="C14542" s="34"/>
      <c r="D14542" s="10"/>
    </row>
    <row r="14543" spans="3:4" x14ac:dyDescent="0.25">
      <c r="C14543" s="34"/>
      <c r="D14543" s="10"/>
    </row>
    <row r="14544" spans="3:4" x14ac:dyDescent="0.25">
      <c r="C14544" s="34"/>
      <c r="D14544" s="10"/>
    </row>
    <row r="14545" spans="3:4" x14ac:dyDescent="0.25">
      <c r="C14545" s="34"/>
      <c r="D14545" s="10"/>
    </row>
    <row r="14546" spans="3:4" x14ac:dyDescent="0.25">
      <c r="C14546" s="34"/>
      <c r="D14546" s="10"/>
    </row>
    <row r="14547" spans="3:4" x14ac:dyDescent="0.25">
      <c r="C14547" s="34"/>
      <c r="D14547" s="10"/>
    </row>
    <row r="14548" spans="3:4" x14ac:dyDescent="0.25">
      <c r="C14548" s="34"/>
      <c r="D14548" s="10"/>
    </row>
    <row r="14549" spans="3:4" x14ac:dyDescent="0.25">
      <c r="C14549" s="34"/>
      <c r="D14549" s="10"/>
    </row>
    <row r="14550" spans="3:4" x14ac:dyDescent="0.25">
      <c r="C14550" s="34"/>
      <c r="D14550" s="10"/>
    </row>
    <row r="14551" spans="3:4" x14ac:dyDescent="0.25">
      <c r="C14551" s="34"/>
      <c r="D14551" s="10"/>
    </row>
    <row r="14552" spans="3:4" x14ac:dyDescent="0.25">
      <c r="C14552" s="34"/>
      <c r="D14552" s="10"/>
    </row>
    <row r="14553" spans="3:4" x14ac:dyDescent="0.25">
      <c r="C14553" s="34"/>
      <c r="D14553" s="10"/>
    </row>
    <row r="14554" spans="3:4" x14ac:dyDescent="0.25">
      <c r="C14554" s="34"/>
      <c r="D14554" s="10"/>
    </row>
    <row r="14555" spans="3:4" x14ac:dyDescent="0.25">
      <c r="C14555" s="34"/>
      <c r="D14555" s="10"/>
    </row>
    <row r="14556" spans="3:4" x14ac:dyDescent="0.25">
      <c r="C14556" s="34"/>
      <c r="D14556" s="10"/>
    </row>
    <row r="14557" spans="3:4" x14ac:dyDescent="0.25">
      <c r="C14557" s="34"/>
      <c r="D14557" s="10"/>
    </row>
    <row r="14558" spans="3:4" x14ac:dyDescent="0.25">
      <c r="C14558" s="34"/>
      <c r="D14558" s="10"/>
    </row>
    <row r="14559" spans="3:4" x14ac:dyDescent="0.25">
      <c r="C14559" s="34"/>
      <c r="D14559" s="10"/>
    </row>
    <row r="14560" spans="3:4" x14ac:dyDescent="0.25">
      <c r="C14560" s="34"/>
      <c r="D14560" s="10"/>
    </row>
    <row r="14561" spans="3:4" x14ac:dyDescent="0.25">
      <c r="C14561" s="34"/>
      <c r="D14561" s="10"/>
    </row>
    <row r="14562" spans="3:4" x14ac:dyDescent="0.25">
      <c r="C14562" s="34"/>
      <c r="D14562" s="10"/>
    </row>
    <row r="14563" spans="3:4" x14ac:dyDescent="0.25">
      <c r="C14563" s="34"/>
      <c r="D14563" s="10"/>
    </row>
    <row r="14564" spans="3:4" x14ac:dyDescent="0.25">
      <c r="C14564" s="34"/>
      <c r="D14564" s="10"/>
    </row>
    <row r="14565" spans="3:4" x14ac:dyDescent="0.25">
      <c r="C14565" s="34"/>
      <c r="D14565" s="10"/>
    </row>
    <row r="14566" spans="3:4" x14ac:dyDescent="0.25">
      <c r="C14566" s="34"/>
      <c r="D14566" s="10"/>
    </row>
    <row r="14567" spans="3:4" x14ac:dyDescent="0.25">
      <c r="C14567" s="34"/>
      <c r="D14567" s="10"/>
    </row>
    <row r="14568" spans="3:4" x14ac:dyDescent="0.25">
      <c r="C14568" s="34"/>
      <c r="D14568" s="10"/>
    </row>
    <row r="14569" spans="3:4" x14ac:dyDescent="0.25">
      <c r="C14569" s="34"/>
      <c r="D14569" s="10"/>
    </row>
    <row r="14570" spans="3:4" x14ac:dyDescent="0.25">
      <c r="C14570" s="34"/>
      <c r="D14570" s="10"/>
    </row>
    <row r="14571" spans="3:4" x14ac:dyDescent="0.25">
      <c r="C14571" s="34"/>
      <c r="D14571" s="10"/>
    </row>
    <row r="14572" spans="3:4" x14ac:dyDescent="0.25">
      <c r="C14572" s="34"/>
      <c r="D14572" s="10"/>
    </row>
    <row r="14573" spans="3:4" x14ac:dyDescent="0.25">
      <c r="C14573" s="34"/>
      <c r="D14573" s="10"/>
    </row>
    <row r="14574" spans="3:4" x14ac:dyDescent="0.25">
      <c r="C14574" s="34"/>
      <c r="D14574" s="10"/>
    </row>
    <row r="14575" spans="3:4" x14ac:dyDescent="0.25">
      <c r="C14575" s="34"/>
      <c r="D14575" s="10"/>
    </row>
    <row r="14576" spans="3:4" x14ac:dyDescent="0.25">
      <c r="C14576" s="34"/>
      <c r="D14576" s="10"/>
    </row>
    <row r="14577" spans="3:4" x14ac:dyDescent="0.25">
      <c r="C14577" s="34"/>
      <c r="D14577" s="10"/>
    </row>
    <row r="14578" spans="3:4" x14ac:dyDescent="0.25">
      <c r="C14578" s="34"/>
      <c r="D14578" s="10"/>
    </row>
    <row r="14579" spans="3:4" x14ac:dyDescent="0.25">
      <c r="C14579" s="34"/>
      <c r="D14579" s="10"/>
    </row>
    <row r="14580" spans="3:4" x14ac:dyDescent="0.25">
      <c r="C14580" s="34"/>
      <c r="D14580" s="10"/>
    </row>
    <row r="14581" spans="3:4" x14ac:dyDescent="0.25">
      <c r="C14581" s="34"/>
      <c r="D14581" s="10"/>
    </row>
    <row r="14582" spans="3:4" x14ac:dyDescent="0.25">
      <c r="C14582" s="34"/>
      <c r="D14582" s="10"/>
    </row>
    <row r="14583" spans="3:4" x14ac:dyDescent="0.25">
      <c r="C14583" s="34"/>
      <c r="D14583" s="10"/>
    </row>
    <row r="14584" spans="3:4" x14ac:dyDescent="0.25">
      <c r="C14584" s="34"/>
      <c r="D14584" s="10"/>
    </row>
    <row r="14585" spans="3:4" x14ac:dyDescent="0.25">
      <c r="C14585" s="34"/>
      <c r="D14585" s="10"/>
    </row>
    <row r="14586" spans="3:4" x14ac:dyDescent="0.25">
      <c r="C14586" s="34"/>
      <c r="D14586" s="10"/>
    </row>
    <row r="14587" spans="3:4" x14ac:dyDescent="0.25">
      <c r="C14587" s="34"/>
      <c r="D14587" s="10"/>
    </row>
    <row r="14588" spans="3:4" x14ac:dyDescent="0.25">
      <c r="C14588" s="34"/>
      <c r="D14588" s="10"/>
    </row>
    <row r="14589" spans="3:4" x14ac:dyDescent="0.25">
      <c r="C14589" s="34"/>
      <c r="D14589" s="10"/>
    </row>
    <row r="14590" spans="3:4" x14ac:dyDescent="0.25">
      <c r="C14590" s="34"/>
      <c r="D14590" s="10"/>
    </row>
    <row r="14591" spans="3:4" x14ac:dyDescent="0.25">
      <c r="C14591" s="34"/>
      <c r="D14591" s="10"/>
    </row>
    <row r="14592" spans="3:4" x14ac:dyDescent="0.25">
      <c r="C14592" s="34"/>
      <c r="D14592" s="10"/>
    </row>
    <row r="14593" spans="3:4" x14ac:dyDescent="0.25">
      <c r="C14593" s="34"/>
      <c r="D14593" s="10"/>
    </row>
    <row r="14594" spans="3:4" x14ac:dyDescent="0.25">
      <c r="C14594" s="34"/>
      <c r="D14594" s="10"/>
    </row>
    <row r="14595" spans="3:4" x14ac:dyDescent="0.25">
      <c r="C14595" s="34"/>
      <c r="D14595" s="10"/>
    </row>
    <row r="14596" spans="3:4" x14ac:dyDescent="0.25">
      <c r="C14596" s="34"/>
      <c r="D14596" s="10"/>
    </row>
    <row r="14597" spans="3:4" x14ac:dyDescent="0.25">
      <c r="C14597" s="34"/>
      <c r="D14597" s="10"/>
    </row>
    <row r="14598" spans="3:4" x14ac:dyDescent="0.25">
      <c r="C14598" s="34"/>
      <c r="D14598" s="10"/>
    </row>
    <row r="14599" spans="3:4" x14ac:dyDescent="0.25">
      <c r="C14599" s="34"/>
      <c r="D14599" s="10"/>
    </row>
    <row r="14600" spans="3:4" x14ac:dyDescent="0.25">
      <c r="C14600" s="34"/>
      <c r="D14600" s="10"/>
    </row>
    <row r="14601" spans="3:4" x14ac:dyDescent="0.25">
      <c r="C14601" s="34"/>
      <c r="D14601" s="10"/>
    </row>
    <row r="14602" spans="3:4" x14ac:dyDescent="0.25">
      <c r="C14602" s="34"/>
      <c r="D14602" s="10"/>
    </row>
    <row r="14603" spans="3:4" x14ac:dyDescent="0.25">
      <c r="C14603" s="34"/>
      <c r="D14603" s="10"/>
    </row>
    <row r="14604" spans="3:4" x14ac:dyDescent="0.25">
      <c r="C14604" s="34"/>
      <c r="D14604" s="10"/>
    </row>
    <row r="14605" spans="3:4" x14ac:dyDescent="0.25">
      <c r="C14605" s="34"/>
      <c r="D14605" s="10"/>
    </row>
    <row r="14606" spans="3:4" x14ac:dyDescent="0.25">
      <c r="C14606" s="34"/>
      <c r="D14606" s="10"/>
    </row>
    <row r="14607" spans="3:4" x14ac:dyDescent="0.25">
      <c r="C14607" s="34"/>
      <c r="D14607" s="10"/>
    </row>
    <row r="14608" spans="3:4" x14ac:dyDescent="0.25">
      <c r="C14608" s="34"/>
      <c r="D14608" s="10"/>
    </row>
    <row r="14609" spans="3:4" x14ac:dyDescent="0.25">
      <c r="C14609" s="34"/>
      <c r="D14609" s="10"/>
    </row>
    <row r="14610" spans="3:4" x14ac:dyDescent="0.25">
      <c r="C14610" s="34"/>
      <c r="D14610" s="10"/>
    </row>
    <row r="14611" spans="3:4" x14ac:dyDescent="0.25">
      <c r="C14611" s="34"/>
      <c r="D14611" s="10"/>
    </row>
    <row r="14612" spans="3:4" x14ac:dyDescent="0.25">
      <c r="C14612" s="34"/>
      <c r="D14612" s="10"/>
    </row>
    <row r="14613" spans="3:4" x14ac:dyDescent="0.25">
      <c r="C14613" s="34"/>
      <c r="D14613" s="10"/>
    </row>
    <row r="14614" spans="3:4" x14ac:dyDescent="0.25">
      <c r="C14614" s="34"/>
      <c r="D14614" s="10"/>
    </row>
    <row r="14615" spans="3:4" x14ac:dyDescent="0.25">
      <c r="C14615" s="34"/>
      <c r="D14615" s="10"/>
    </row>
    <row r="14616" spans="3:4" x14ac:dyDescent="0.25">
      <c r="C14616" s="34"/>
      <c r="D14616" s="10"/>
    </row>
    <row r="14617" spans="3:4" x14ac:dyDescent="0.25">
      <c r="C14617" s="34"/>
      <c r="D14617" s="10"/>
    </row>
    <row r="14618" spans="3:4" x14ac:dyDescent="0.25">
      <c r="C14618" s="34"/>
      <c r="D14618" s="10"/>
    </row>
    <row r="14619" spans="3:4" x14ac:dyDescent="0.25">
      <c r="C14619" s="34"/>
      <c r="D14619" s="10"/>
    </row>
    <row r="14620" spans="3:4" x14ac:dyDescent="0.25">
      <c r="C14620" s="34"/>
      <c r="D14620" s="10"/>
    </row>
    <row r="14621" spans="3:4" x14ac:dyDescent="0.25">
      <c r="C14621" s="34"/>
      <c r="D14621" s="10"/>
    </row>
    <row r="14622" spans="3:4" x14ac:dyDescent="0.25">
      <c r="C14622" s="34"/>
      <c r="D14622" s="10"/>
    </row>
    <row r="14623" spans="3:4" x14ac:dyDescent="0.25">
      <c r="C14623" s="34"/>
      <c r="D14623" s="10"/>
    </row>
    <row r="14624" spans="3:4" x14ac:dyDescent="0.25">
      <c r="C14624" s="34"/>
      <c r="D14624" s="10"/>
    </row>
    <row r="14625" spans="3:4" x14ac:dyDescent="0.25">
      <c r="C14625" s="34"/>
      <c r="D14625" s="10"/>
    </row>
    <row r="14626" spans="3:4" x14ac:dyDescent="0.25">
      <c r="C14626" s="34"/>
      <c r="D14626" s="10"/>
    </row>
    <row r="14627" spans="3:4" x14ac:dyDescent="0.25">
      <c r="C14627" s="34"/>
      <c r="D14627" s="10"/>
    </row>
    <row r="14628" spans="3:4" x14ac:dyDescent="0.25">
      <c r="C14628" s="34"/>
      <c r="D14628" s="10"/>
    </row>
    <row r="14629" spans="3:4" x14ac:dyDescent="0.25">
      <c r="C14629" s="34"/>
      <c r="D14629" s="10"/>
    </row>
    <row r="14630" spans="3:4" x14ac:dyDescent="0.25">
      <c r="C14630" s="34"/>
      <c r="D14630" s="10"/>
    </row>
    <row r="14631" spans="3:4" x14ac:dyDescent="0.25">
      <c r="C14631" s="34"/>
      <c r="D14631" s="10"/>
    </row>
    <row r="14632" spans="3:4" x14ac:dyDescent="0.25">
      <c r="C14632" s="34"/>
      <c r="D14632" s="10"/>
    </row>
    <row r="14633" spans="3:4" x14ac:dyDescent="0.25">
      <c r="C14633" s="34"/>
      <c r="D14633" s="10"/>
    </row>
    <row r="14634" spans="3:4" x14ac:dyDescent="0.25">
      <c r="C14634" s="34"/>
      <c r="D14634" s="10"/>
    </row>
    <row r="14635" spans="3:4" x14ac:dyDescent="0.25">
      <c r="C14635" s="34"/>
      <c r="D14635" s="10"/>
    </row>
    <row r="14636" spans="3:4" x14ac:dyDescent="0.25">
      <c r="C14636" s="34"/>
      <c r="D14636" s="10"/>
    </row>
    <row r="14637" spans="3:4" x14ac:dyDescent="0.25">
      <c r="C14637" s="34"/>
      <c r="D14637" s="10"/>
    </row>
    <row r="14638" spans="3:4" x14ac:dyDescent="0.25">
      <c r="C14638" s="34"/>
      <c r="D14638" s="10"/>
    </row>
    <row r="14639" spans="3:4" x14ac:dyDescent="0.25">
      <c r="C14639" s="34"/>
      <c r="D14639" s="10"/>
    </row>
    <row r="14640" spans="3:4" x14ac:dyDescent="0.25">
      <c r="C14640" s="34"/>
      <c r="D14640" s="10"/>
    </row>
    <row r="14641" spans="3:4" x14ac:dyDescent="0.25">
      <c r="C14641" s="34"/>
      <c r="D14641" s="10"/>
    </row>
    <row r="14642" spans="3:4" x14ac:dyDescent="0.25">
      <c r="C14642" s="34"/>
      <c r="D14642" s="10"/>
    </row>
    <row r="14643" spans="3:4" x14ac:dyDescent="0.25">
      <c r="C14643" s="34"/>
      <c r="D14643" s="10"/>
    </row>
    <row r="14644" spans="3:4" x14ac:dyDescent="0.25">
      <c r="C14644" s="34"/>
      <c r="D14644" s="10"/>
    </row>
    <row r="14645" spans="3:4" x14ac:dyDescent="0.25">
      <c r="C14645" s="34"/>
      <c r="D14645" s="10"/>
    </row>
    <row r="14646" spans="3:4" x14ac:dyDescent="0.25">
      <c r="C14646" s="34"/>
      <c r="D14646" s="10"/>
    </row>
    <row r="14647" spans="3:4" x14ac:dyDescent="0.25">
      <c r="C14647" s="34"/>
      <c r="D14647" s="10"/>
    </row>
    <row r="14648" spans="3:4" x14ac:dyDescent="0.25">
      <c r="C14648" s="34"/>
      <c r="D14648" s="10"/>
    </row>
    <row r="14649" spans="3:4" x14ac:dyDescent="0.25">
      <c r="C14649" s="34"/>
      <c r="D14649" s="10"/>
    </row>
    <row r="14650" spans="3:4" x14ac:dyDescent="0.25">
      <c r="C14650" s="34"/>
      <c r="D14650" s="10"/>
    </row>
    <row r="14651" spans="3:4" x14ac:dyDescent="0.25">
      <c r="C14651" s="34"/>
      <c r="D14651" s="10"/>
    </row>
    <row r="14652" spans="3:4" x14ac:dyDescent="0.25">
      <c r="C14652" s="34"/>
      <c r="D14652" s="10"/>
    </row>
    <row r="14653" spans="3:4" x14ac:dyDescent="0.25">
      <c r="C14653" s="34"/>
      <c r="D14653" s="10"/>
    </row>
    <row r="14654" spans="3:4" x14ac:dyDescent="0.25">
      <c r="C14654" s="34"/>
      <c r="D14654" s="10"/>
    </row>
    <row r="14655" spans="3:4" x14ac:dyDescent="0.25">
      <c r="C14655" s="34"/>
      <c r="D14655" s="10"/>
    </row>
    <row r="14656" spans="3:4" x14ac:dyDescent="0.25">
      <c r="C14656" s="34"/>
      <c r="D14656" s="10"/>
    </row>
    <row r="14657" spans="3:4" x14ac:dyDescent="0.25">
      <c r="C14657" s="34"/>
      <c r="D14657" s="10"/>
    </row>
    <row r="14658" spans="3:4" x14ac:dyDescent="0.25">
      <c r="C14658" s="34"/>
      <c r="D14658" s="10"/>
    </row>
    <row r="14659" spans="3:4" x14ac:dyDescent="0.25">
      <c r="C14659" s="34"/>
      <c r="D14659" s="10"/>
    </row>
    <row r="14660" spans="3:4" x14ac:dyDescent="0.25">
      <c r="C14660" s="34"/>
      <c r="D14660" s="10"/>
    </row>
    <row r="14661" spans="3:4" x14ac:dyDescent="0.25">
      <c r="C14661" s="34"/>
      <c r="D14661" s="10"/>
    </row>
    <row r="14662" spans="3:4" x14ac:dyDescent="0.25">
      <c r="C14662" s="34"/>
      <c r="D14662" s="10"/>
    </row>
    <row r="14663" spans="3:4" x14ac:dyDescent="0.25">
      <c r="C14663" s="34"/>
      <c r="D14663" s="10"/>
    </row>
    <row r="14664" spans="3:4" x14ac:dyDescent="0.25">
      <c r="C14664" s="34"/>
      <c r="D14664" s="10"/>
    </row>
    <row r="14665" spans="3:4" x14ac:dyDescent="0.25">
      <c r="C14665" s="34"/>
      <c r="D14665" s="10"/>
    </row>
    <row r="14666" spans="3:4" x14ac:dyDescent="0.25">
      <c r="C14666" s="34"/>
      <c r="D14666" s="10"/>
    </row>
    <row r="14667" spans="3:4" x14ac:dyDescent="0.25">
      <c r="C14667" s="34"/>
      <c r="D14667" s="10"/>
    </row>
    <row r="14668" spans="3:4" x14ac:dyDescent="0.25">
      <c r="C14668" s="34"/>
      <c r="D14668" s="10"/>
    </row>
    <row r="14669" spans="3:4" x14ac:dyDescent="0.25">
      <c r="C14669" s="34"/>
      <c r="D14669" s="10"/>
    </row>
    <row r="14670" spans="3:4" x14ac:dyDescent="0.25">
      <c r="C14670" s="34"/>
      <c r="D14670" s="10"/>
    </row>
    <row r="14671" spans="3:4" x14ac:dyDescent="0.25">
      <c r="C14671" s="34"/>
      <c r="D14671" s="10"/>
    </row>
    <row r="14672" spans="3:4" x14ac:dyDescent="0.25">
      <c r="C14672" s="34"/>
      <c r="D14672" s="10"/>
    </row>
    <row r="14673" spans="3:4" x14ac:dyDescent="0.25">
      <c r="C14673" s="34"/>
      <c r="D14673" s="10"/>
    </row>
    <row r="14674" spans="3:4" x14ac:dyDescent="0.25">
      <c r="C14674" s="34"/>
      <c r="D14674" s="10"/>
    </row>
    <row r="14675" spans="3:4" x14ac:dyDescent="0.25">
      <c r="C14675" s="34"/>
      <c r="D14675" s="10"/>
    </row>
    <row r="14676" spans="3:4" x14ac:dyDescent="0.25">
      <c r="C14676" s="34"/>
      <c r="D14676" s="10"/>
    </row>
    <row r="14677" spans="3:4" x14ac:dyDescent="0.25">
      <c r="C14677" s="34"/>
      <c r="D14677" s="10"/>
    </row>
    <row r="14678" spans="3:4" x14ac:dyDescent="0.25">
      <c r="C14678" s="34"/>
      <c r="D14678" s="10"/>
    </row>
    <row r="14679" spans="3:4" x14ac:dyDescent="0.25">
      <c r="C14679" s="34"/>
      <c r="D14679" s="10"/>
    </row>
    <row r="14680" spans="3:4" x14ac:dyDescent="0.25">
      <c r="C14680" s="34"/>
      <c r="D14680" s="10"/>
    </row>
    <row r="14681" spans="3:4" x14ac:dyDescent="0.25">
      <c r="C14681" s="34"/>
      <c r="D14681" s="10"/>
    </row>
    <row r="14682" spans="3:4" x14ac:dyDescent="0.25">
      <c r="C14682" s="34"/>
      <c r="D14682" s="10"/>
    </row>
    <row r="14683" spans="3:4" x14ac:dyDescent="0.25">
      <c r="C14683" s="34"/>
      <c r="D14683" s="10"/>
    </row>
    <row r="14684" spans="3:4" x14ac:dyDescent="0.25">
      <c r="C14684" s="34"/>
      <c r="D14684" s="10"/>
    </row>
    <row r="14685" spans="3:4" x14ac:dyDescent="0.25">
      <c r="C14685" s="34"/>
      <c r="D14685" s="10"/>
    </row>
    <row r="14686" spans="3:4" x14ac:dyDescent="0.25">
      <c r="C14686" s="34"/>
      <c r="D14686" s="10"/>
    </row>
    <row r="14687" spans="3:4" x14ac:dyDescent="0.25">
      <c r="C14687" s="34"/>
      <c r="D14687" s="10"/>
    </row>
    <row r="14688" spans="3:4" x14ac:dyDescent="0.25">
      <c r="C14688" s="34"/>
      <c r="D14688" s="10"/>
    </row>
    <row r="14689" spans="3:4" x14ac:dyDescent="0.25">
      <c r="C14689" s="34"/>
      <c r="D14689" s="10"/>
    </row>
    <row r="14690" spans="3:4" x14ac:dyDescent="0.25">
      <c r="C14690" s="34"/>
      <c r="D14690" s="10"/>
    </row>
    <row r="14691" spans="3:4" x14ac:dyDescent="0.25">
      <c r="C14691" s="34"/>
      <c r="D14691" s="10"/>
    </row>
    <row r="14692" spans="3:4" x14ac:dyDescent="0.25">
      <c r="C14692" s="34"/>
      <c r="D14692" s="10"/>
    </row>
    <row r="14693" spans="3:4" x14ac:dyDescent="0.25">
      <c r="C14693" s="34"/>
      <c r="D14693" s="10"/>
    </row>
    <row r="14694" spans="3:4" x14ac:dyDescent="0.25">
      <c r="C14694" s="34"/>
      <c r="D14694" s="10"/>
    </row>
    <row r="14695" spans="3:4" x14ac:dyDescent="0.25">
      <c r="C14695" s="34"/>
      <c r="D14695" s="10"/>
    </row>
    <row r="14696" spans="3:4" x14ac:dyDescent="0.25">
      <c r="C14696" s="34"/>
      <c r="D14696" s="10"/>
    </row>
    <row r="14697" spans="3:4" x14ac:dyDescent="0.25">
      <c r="C14697" s="34"/>
      <c r="D14697" s="10"/>
    </row>
    <row r="14698" spans="3:4" x14ac:dyDescent="0.25">
      <c r="C14698" s="34"/>
      <c r="D14698" s="10"/>
    </row>
    <row r="14699" spans="3:4" x14ac:dyDescent="0.25">
      <c r="C14699" s="34"/>
      <c r="D14699" s="10"/>
    </row>
    <row r="14700" spans="3:4" x14ac:dyDescent="0.25">
      <c r="C14700" s="34"/>
      <c r="D14700" s="10"/>
    </row>
    <row r="14701" spans="3:4" x14ac:dyDescent="0.25">
      <c r="C14701" s="34"/>
      <c r="D14701" s="10"/>
    </row>
    <row r="14702" spans="3:4" x14ac:dyDescent="0.25">
      <c r="C14702" s="34"/>
      <c r="D14702" s="10"/>
    </row>
    <row r="14703" spans="3:4" x14ac:dyDescent="0.25">
      <c r="C14703" s="34"/>
      <c r="D14703" s="10"/>
    </row>
    <row r="14704" spans="3:4" x14ac:dyDescent="0.25">
      <c r="C14704" s="34"/>
      <c r="D14704" s="10"/>
    </row>
    <row r="14705" spans="3:4" x14ac:dyDescent="0.25">
      <c r="C14705" s="34"/>
      <c r="D14705" s="10"/>
    </row>
    <row r="14706" spans="3:4" x14ac:dyDescent="0.25">
      <c r="C14706" s="34"/>
      <c r="D14706" s="10"/>
    </row>
    <row r="14707" spans="3:4" x14ac:dyDescent="0.25">
      <c r="C14707" s="34"/>
      <c r="D14707" s="10"/>
    </row>
    <row r="14708" spans="3:4" x14ac:dyDescent="0.25">
      <c r="C14708" s="34"/>
      <c r="D14708" s="10"/>
    </row>
    <row r="14709" spans="3:4" x14ac:dyDescent="0.25">
      <c r="C14709" s="34"/>
      <c r="D14709" s="10"/>
    </row>
    <row r="14710" spans="3:4" x14ac:dyDescent="0.25">
      <c r="C14710" s="34"/>
      <c r="D14710" s="10"/>
    </row>
    <row r="14711" spans="3:4" x14ac:dyDescent="0.25">
      <c r="C14711" s="34"/>
      <c r="D14711" s="10"/>
    </row>
    <row r="14712" spans="3:4" x14ac:dyDescent="0.25">
      <c r="C14712" s="34"/>
      <c r="D14712" s="10"/>
    </row>
    <row r="14713" spans="3:4" x14ac:dyDescent="0.25">
      <c r="C14713" s="34"/>
      <c r="D14713" s="10"/>
    </row>
    <row r="14714" spans="3:4" x14ac:dyDescent="0.25">
      <c r="C14714" s="34"/>
      <c r="D14714" s="10"/>
    </row>
    <row r="14715" spans="3:4" x14ac:dyDescent="0.25">
      <c r="C14715" s="34"/>
      <c r="D14715" s="10"/>
    </row>
    <row r="14716" spans="3:4" x14ac:dyDescent="0.25">
      <c r="C14716" s="34"/>
      <c r="D14716" s="10"/>
    </row>
    <row r="14717" spans="3:4" x14ac:dyDescent="0.25">
      <c r="C14717" s="34"/>
      <c r="D14717" s="10"/>
    </row>
    <row r="14718" spans="3:4" x14ac:dyDescent="0.25">
      <c r="C14718" s="34"/>
      <c r="D14718" s="10"/>
    </row>
    <row r="14719" spans="3:4" x14ac:dyDescent="0.25">
      <c r="C14719" s="34"/>
      <c r="D14719" s="10"/>
    </row>
    <row r="14720" spans="3:4" x14ac:dyDescent="0.25">
      <c r="C14720" s="34"/>
      <c r="D14720" s="10"/>
    </row>
    <row r="14721" spans="3:4" x14ac:dyDescent="0.25">
      <c r="C14721" s="34"/>
      <c r="D14721" s="10"/>
    </row>
    <row r="14722" spans="3:4" x14ac:dyDescent="0.25">
      <c r="C14722" s="34"/>
      <c r="D14722" s="10"/>
    </row>
    <row r="14723" spans="3:4" x14ac:dyDescent="0.25">
      <c r="C14723" s="34"/>
      <c r="D14723" s="10"/>
    </row>
    <row r="14724" spans="3:4" x14ac:dyDescent="0.25">
      <c r="C14724" s="34"/>
      <c r="D14724" s="10"/>
    </row>
    <row r="14725" spans="3:4" x14ac:dyDescent="0.25">
      <c r="C14725" s="34"/>
      <c r="D14725" s="10"/>
    </row>
    <row r="14726" spans="3:4" x14ac:dyDescent="0.25">
      <c r="C14726" s="34"/>
      <c r="D14726" s="10"/>
    </row>
    <row r="14727" spans="3:4" x14ac:dyDescent="0.25">
      <c r="C14727" s="34"/>
      <c r="D14727" s="10"/>
    </row>
    <row r="14728" spans="3:4" x14ac:dyDescent="0.25">
      <c r="C14728" s="34"/>
      <c r="D14728" s="10"/>
    </row>
    <row r="14729" spans="3:4" x14ac:dyDescent="0.25">
      <c r="C14729" s="34"/>
      <c r="D14729" s="10"/>
    </row>
    <row r="14730" spans="3:4" x14ac:dyDescent="0.25">
      <c r="C14730" s="34"/>
      <c r="D14730" s="10"/>
    </row>
    <row r="14731" spans="3:4" x14ac:dyDescent="0.25">
      <c r="C14731" s="34"/>
      <c r="D14731" s="10"/>
    </row>
    <row r="14732" spans="3:4" x14ac:dyDescent="0.25">
      <c r="C14732" s="34"/>
      <c r="D14732" s="10"/>
    </row>
    <row r="14733" spans="3:4" x14ac:dyDescent="0.25">
      <c r="C14733" s="34"/>
      <c r="D14733" s="10"/>
    </row>
    <row r="14734" spans="3:4" x14ac:dyDescent="0.25">
      <c r="C14734" s="34"/>
      <c r="D14734" s="10"/>
    </row>
    <row r="14735" spans="3:4" x14ac:dyDescent="0.25">
      <c r="C14735" s="34"/>
      <c r="D14735" s="10"/>
    </row>
    <row r="14736" spans="3:4" x14ac:dyDescent="0.25">
      <c r="C14736" s="34"/>
      <c r="D14736" s="10"/>
    </row>
    <row r="14737" spans="3:4" x14ac:dyDescent="0.25">
      <c r="C14737" s="34"/>
      <c r="D14737" s="10"/>
    </row>
    <row r="14738" spans="3:4" x14ac:dyDescent="0.25">
      <c r="C14738" s="34"/>
      <c r="D14738" s="10"/>
    </row>
    <row r="14739" spans="3:4" x14ac:dyDescent="0.25">
      <c r="C14739" s="34"/>
      <c r="D14739" s="10"/>
    </row>
    <row r="14740" spans="3:4" x14ac:dyDescent="0.25">
      <c r="C14740" s="34"/>
      <c r="D14740" s="10"/>
    </row>
    <row r="14741" spans="3:4" x14ac:dyDescent="0.25">
      <c r="C14741" s="34"/>
      <c r="D14741" s="10"/>
    </row>
    <row r="14742" spans="3:4" x14ac:dyDescent="0.25">
      <c r="C14742" s="34"/>
      <c r="D14742" s="10"/>
    </row>
    <row r="14743" spans="3:4" x14ac:dyDescent="0.25">
      <c r="C14743" s="34"/>
      <c r="D14743" s="10"/>
    </row>
    <row r="14744" spans="3:4" x14ac:dyDescent="0.25">
      <c r="C14744" s="34"/>
      <c r="D14744" s="10"/>
    </row>
    <row r="14745" spans="3:4" x14ac:dyDescent="0.25">
      <c r="C14745" s="34"/>
      <c r="D14745" s="10"/>
    </row>
    <row r="14746" spans="3:4" x14ac:dyDescent="0.25">
      <c r="C14746" s="34"/>
      <c r="D14746" s="10"/>
    </row>
    <row r="14747" spans="3:4" x14ac:dyDescent="0.25">
      <c r="C14747" s="34"/>
      <c r="D14747" s="10"/>
    </row>
    <row r="14748" spans="3:4" x14ac:dyDescent="0.25">
      <c r="C14748" s="34"/>
      <c r="D14748" s="10"/>
    </row>
    <row r="14749" spans="3:4" x14ac:dyDescent="0.25">
      <c r="C14749" s="34"/>
      <c r="D14749" s="10"/>
    </row>
    <row r="14750" spans="3:4" x14ac:dyDescent="0.25">
      <c r="C14750" s="34"/>
      <c r="D14750" s="10"/>
    </row>
    <row r="14751" spans="3:4" x14ac:dyDescent="0.25">
      <c r="C14751" s="34"/>
      <c r="D14751" s="10"/>
    </row>
    <row r="14752" spans="3:4" x14ac:dyDescent="0.25">
      <c r="C14752" s="34"/>
      <c r="D14752" s="10"/>
    </row>
    <row r="14753" spans="3:4" x14ac:dyDescent="0.25">
      <c r="C14753" s="34"/>
      <c r="D14753" s="10"/>
    </row>
    <row r="14754" spans="3:4" x14ac:dyDescent="0.25">
      <c r="C14754" s="34"/>
      <c r="D14754" s="10"/>
    </row>
    <row r="14755" spans="3:4" x14ac:dyDescent="0.25">
      <c r="C14755" s="34"/>
      <c r="D14755" s="10"/>
    </row>
    <row r="14756" spans="3:4" x14ac:dyDescent="0.25">
      <c r="C14756" s="34"/>
      <c r="D14756" s="10"/>
    </row>
    <row r="14757" spans="3:4" x14ac:dyDescent="0.25">
      <c r="C14757" s="34"/>
      <c r="D14757" s="10"/>
    </row>
    <row r="14758" spans="3:4" x14ac:dyDescent="0.25">
      <c r="C14758" s="34"/>
      <c r="D14758" s="10"/>
    </row>
    <row r="14759" spans="3:4" x14ac:dyDescent="0.25">
      <c r="C14759" s="34"/>
      <c r="D14759" s="10"/>
    </row>
    <row r="14760" spans="3:4" x14ac:dyDescent="0.25">
      <c r="C14760" s="34"/>
      <c r="D14760" s="10"/>
    </row>
    <row r="14761" spans="3:4" x14ac:dyDescent="0.25">
      <c r="C14761" s="34"/>
      <c r="D14761" s="10"/>
    </row>
    <row r="14762" spans="3:4" x14ac:dyDescent="0.25">
      <c r="C14762" s="34"/>
      <c r="D14762" s="10"/>
    </row>
    <row r="14763" spans="3:4" x14ac:dyDescent="0.25">
      <c r="C14763" s="34"/>
      <c r="D14763" s="10"/>
    </row>
    <row r="14764" spans="3:4" x14ac:dyDescent="0.25">
      <c r="C14764" s="34"/>
      <c r="D14764" s="10"/>
    </row>
    <row r="14765" spans="3:4" x14ac:dyDescent="0.25">
      <c r="C14765" s="34"/>
      <c r="D14765" s="10"/>
    </row>
    <row r="14766" spans="3:4" x14ac:dyDescent="0.25">
      <c r="C14766" s="34"/>
      <c r="D14766" s="10"/>
    </row>
    <row r="14767" spans="3:4" x14ac:dyDescent="0.25">
      <c r="C14767" s="34"/>
      <c r="D14767" s="10"/>
    </row>
    <row r="14768" spans="3:4" x14ac:dyDescent="0.25">
      <c r="C14768" s="34"/>
      <c r="D14768" s="10"/>
    </row>
    <row r="14769" spans="3:4" x14ac:dyDescent="0.25">
      <c r="C14769" s="34"/>
      <c r="D14769" s="10"/>
    </row>
    <row r="14770" spans="3:4" x14ac:dyDescent="0.25">
      <c r="C14770" s="34"/>
      <c r="D14770" s="10"/>
    </row>
    <row r="14771" spans="3:4" x14ac:dyDescent="0.25">
      <c r="C14771" s="34"/>
      <c r="D14771" s="10"/>
    </row>
    <row r="14772" spans="3:4" x14ac:dyDescent="0.25">
      <c r="C14772" s="34"/>
      <c r="D14772" s="10"/>
    </row>
    <row r="14773" spans="3:4" x14ac:dyDescent="0.25">
      <c r="C14773" s="34"/>
      <c r="D14773" s="10"/>
    </row>
    <row r="14774" spans="3:4" x14ac:dyDescent="0.25">
      <c r="C14774" s="34"/>
      <c r="D14774" s="10"/>
    </row>
    <row r="14775" spans="3:4" x14ac:dyDescent="0.25">
      <c r="C14775" s="34"/>
      <c r="D14775" s="10"/>
    </row>
    <row r="14776" spans="3:4" x14ac:dyDescent="0.25">
      <c r="C14776" s="34"/>
      <c r="D14776" s="10"/>
    </row>
    <row r="14777" spans="3:4" x14ac:dyDescent="0.25">
      <c r="C14777" s="34"/>
      <c r="D14777" s="10"/>
    </row>
    <row r="14778" spans="3:4" x14ac:dyDescent="0.25">
      <c r="C14778" s="34"/>
      <c r="D14778" s="10"/>
    </row>
    <row r="14779" spans="3:4" x14ac:dyDescent="0.25">
      <c r="C14779" s="34"/>
      <c r="D14779" s="10"/>
    </row>
    <row r="14780" spans="3:4" x14ac:dyDescent="0.25">
      <c r="C14780" s="34"/>
      <c r="D14780" s="10"/>
    </row>
    <row r="14781" spans="3:4" x14ac:dyDescent="0.25">
      <c r="C14781" s="34"/>
      <c r="D14781" s="10"/>
    </row>
    <row r="14782" spans="3:4" x14ac:dyDescent="0.25">
      <c r="C14782" s="34"/>
      <c r="D14782" s="10"/>
    </row>
    <row r="14783" spans="3:4" x14ac:dyDescent="0.25">
      <c r="C14783" s="34"/>
      <c r="D14783" s="10"/>
    </row>
    <row r="14784" spans="3:4" x14ac:dyDescent="0.25">
      <c r="C14784" s="34"/>
      <c r="D14784" s="10"/>
    </row>
    <row r="14785" spans="3:4" x14ac:dyDescent="0.25">
      <c r="C14785" s="34"/>
      <c r="D14785" s="10"/>
    </row>
    <row r="14786" spans="3:4" x14ac:dyDescent="0.25">
      <c r="C14786" s="34"/>
      <c r="D14786" s="10"/>
    </row>
    <row r="14787" spans="3:4" x14ac:dyDescent="0.25">
      <c r="C14787" s="34"/>
      <c r="D14787" s="10"/>
    </row>
    <row r="14788" spans="3:4" x14ac:dyDescent="0.25">
      <c r="C14788" s="34"/>
      <c r="D14788" s="10"/>
    </row>
    <row r="14789" spans="3:4" x14ac:dyDescent="0.25">
      <c r="C14789" s="34"/>
      <c r="D14789" s="10"/>
    </row>
    <row r="14790" spans="3:4" x14ac:dyDescent="0.25">
      <c r="C14790" s="34"/>
      <c r="D14790" s="10"/>
    </row>
    <row r="14791" spans="3:4" x14ac:dyDescent="0.25">
      <c r="C14791" s="34"/>
      <c r="D14791" s="10"/>
    </row>
    <row r="14792" spans="3:4" x14ac:dyDescent="0.25">
      <c r="C14792" s="34"/>
      <c r="D14792" s="10"/>
    </row>
    <row r="14793" spans="3:4" x14ac:dyDescent="0.25">
      <c r="C14793" s="34"/>
      <c r="D14793" s="10"/>
    </row>
    <row r="14794" spans="3:4" x14ac:dyDescent="0.25">
      <c r="C14794" s="34"/>
      <c r="D14794" s="10"/>
    </row>
    <row r="14795" spans="3:4" x14ac:dyDescent="0.25">
      <c r="C14795" s="34"/>
      <c r="D14795" s="10"/>
    </row>
    <row r="14796" spans="3:4" x14ac:dyDescent="0.25">
      <c r="C14796" s="34"/>
      <c r="D14796" s="10"/>
    </row>
    <row r="14797" spans="3:4" x14ac:dyDescent="0.25">
      <c r="C14797" s="34"/>
      <c r="D14797" s="10"/>
    </row>
    <row r="14798" spans="3:4" x14ac:dyDescent="0.25">
      <c r="C14798" s="34"/>
      <c r="D14798" s="10"/>
    </row>
    <row r="14799" spans="3:4" x14ac:dyDescent="0.25">
      <c r="C14799" s="34"/>
      <c r="D14799" s="10"/>
    </row>
    <row r="14800" spans="3:4" x14ac:dyDescent="0.25">
      <c r="C14800" s="34"/>
      <c r="D14800" s="10"/>
    </row>
    <row r="14801" spans="3:4" x14ac:dyDescent="0.25">
      <c r="C14801" s="34"/>
      <c r="D14801" s="10"/>
    </row>
    <row r="14802" spans="3:4" x14ac:dyDescent="0.25">
      <c r="C14802" s="34"/>
      <c r="D14802" s="10"/>
    </row>
    <row r="14803" spans="3:4" x14ac:dyDescent="0.25">
      <c r="C14803" s="34"/>
      <c r="D14803" s="10"/>
    </row>
    <row r="14804" spans="3:4" x14ac:dyDescent="0.25">
      <c r="C14804" s="34"/>
      <c r="D14804" s="10"/>
    </row>
    <row r="14805" spans="3:4" x14ac:dyDescent="0.25">
      <c r="C14805" s="34"/>
      <c r="D14805" s="10"/>
    </row>
    <row r="14806" spans="3:4" x14ac:dyDescent="0.25">
      <c r="C14806" s="34"/>
      <c r="D14806" s="10"/>
    </row>
    <row r="14807" spans="3:4" x14ac:dyDescent="0.25">
      <c r="C14807" s="34"/>
      <c r="D14807" s="10"/>
    </row>
    <row r="14808" spans="3:4" x14ac:dyDescent="0.25">
      <c r="C14808" s="34"/>
      <c r="D14808" s="10"/>
    </row>
    <row r="14809" spans="3:4" x14ac:dyDescent="0.25">
      <c r="C14809" s="34"/>
      <c r="D14809" s="10"/>
    </row>
    <row r="14810" spans="3:4" x14ac:dyDescent="0.25">
      <c r="C14810" s="34"/>
      <c r="D14810" s="10"/>
    </row>
    <row r="14811" spans="3:4" x14ac:dyDescent="0.25">
      <c r="C14811" s="34"/>
      <c r="D14811" s="10"/>
    </row>
    <row r="14812" spans="3:4" x14ac:dyDescent="0.25">
      <c r="C14812" s="34"/>
      <c r="D14812" s="10"/>
    </row>
    <row r="14813" spans="3:4" x14ac:dyDescent="0.25">
      <c r="C14813" s="34"/>
      <c r="D14813" s="10"/>
    </row>
    <row r="14814" spans="3:4" x14ac:dyDescent="0.25">
      <c r="C14814" s="34"/>
      <c r="D14814" s="10"/>
    </row>
    <row r="14815" spans="3:4" x14ac:dyDescent="0.25">
      <c r="C14815" s="34"/>
      <c r="D14815" s="10"/>
    </row>
    <row r="14816" spans="3:4" x14ac:dyDescent="0.25">
      <c r="C14816" s="34"/>
      <c r="D14816" s="10"/>
    </row>
    <row r="14817" spans="3:4" x14ac:dyDescent="0.25">
      <c r="C14817" s="34"/>
      <c r="D14817" s="10"/>
    </row>
    <row r="14818" spans="3:4" x14ac:dyDescent="0.25">
      <c r="C14818" s="34"/>
      <c r="D14818" s="10"/>
    </row>
    <row r="14819" spans="3:4" x14ac:dyDescent="0.25">
      <c r="C14819" s="34"/>
      <c r="D14819" s="10"/>
    </row>
    <row r="14820" spans="3:4" x14ac:dyDescent="0.25">
      <c r="C14820" s="34"/>
      <c r="D14820" s="10"/>
    </row>
    <row r="14821" spans="3:4" x14ac:dyDescent="0.25">
      <c r="C14821" s="34"/>
      <c r="D14821" s="10"/>
    </row>
    <row r="14822" spans="3:4" x14ac:dyDescent="0.25">
      <c r="C14822" s="34"/>
      <c r="D14822" s="10"/>
    </row>
    <row r="14823" spans="3:4" x14ac:dyDescent="0.25">
      <c r="C14823" s="34"/>
      <c r="D14823" s="10"/>
    </row>
    <row r="14824" spans="3:4" x14ac:dyDescent="0.25">
      <c r="C14824" s="34"/>
      <c r="D14824" s="10"/>
    </row>
    <row r="14825" spans="3:4" x14ac:dyDescent="0.25">
      <c r="C14825" s="34"/>
      <c r="D14825" s="10"/>
    </row>
    <row r="14826" spans="3:4" x14ac:dyDescent="0.25">
      <c r="C14826" s="34"/>
      <c r="D14826" s="10"/>
    </row>
    <row r="14827" spans="3:4" x14ac:dyDescent="0.25">
      <c r="C14827" s="34"/>
      <c r="D14827" s="10"/>
    </row>
    <row r="14828" spans="3:4" x14ac:dyDescent="0.25">
      <c r="C14828" s="34"/>
      <c r="D14828" s="10"/>
    </row>
    <row r="14829" spans="3:4" x14ac:dyDescent="0.25">
      <c r="C14829" s="34"/>
      <c r="D14829" s="10"/>
    </row>
    <row r="14830" spans="3:4" x14ac:dyDescent="0.25">
      <c r="C14830" s="34"/>
      <c r="D14830" s="10"/>
    </row>
    <row r="14831" spans="3:4" x14ac:dyDescent="0.25">
      <c r="C14831" s="34"/>
      <c r="D14831" s="10"/>
    </row>
    <row r="14832" spans="3:4" x14ac:dyDescent="0.25">
      <c r="C14832" s="34"/>
      <c r="D14832" s="10"/>
    </row>
    <row r="14833" spans="3:4" x14ac:dyDescent="0.25">
      <c r="C14833" s="34"/>
      <c r="D14833" s="10"/>
    </row>
    <row r="14834" spans="3:4" x14ac:dyDescent="0.25">
      <c r="C14834" s="34"/>
      <c r="D14834" s="10"/>
    </row>
    <row r="14835" spans="3:4" x14ac:dyDescent="0.25">
      <c r="C14835" s="34"/>
      <c r="D14835" s="10"/>
    </row>
    <row r="14836" spans="3:4" x14ac:dyDescent="0.25">
      <c r="C14836" s="34"/>
      <c r="D14836" s="10"/>
    </row>
    <row r="14837" spans="3:4" x14ac:dyDescent="0.25">
      <c r="C14837" s="34"/>
      <c r="D14837" s="10"/>
    </row>
    <row r="14838" spans="3:4" x14ac:dyDescent="0.25">
      <c r="C14838" s="34"/>
      <c r="D14838" s="10"/>
    </row>
    <row r="14839" spans="3:4" x14ac:dyDescent="0.25">
      <c r="C14839" s="34"/>
      <c r="D14839" s="10"/>
    </row>
    <row r="14840" spans="3:4" x14ac:dyDescent="0.25">
      <c r="C14840" s="34"/>
      <c r="D14840" s="10"/>
    </row>
    <row r="14841" spans="3:4" x14ac:dyDescent="0.25">
      <c r="C14841" s="34"/>
      <c r="D14841" s="10"/>
    </row>
    <row r="14842" spans="3:4" x14ac:dyDescent="0.25">
      <c r="C14842" s="34"/>
      <c r="D14842" s="10"/>
    </row>
    <row r="14843" spans="3:4" x14ac:dyDescent="0.25">
      <c r="C14843" s="34"/>
      <c r="D14843" s="10"/>
    </row>
    <row r="14844" spans="3:4" x14ac:dyDescent="0.25">
      <c r="C14844" s="34"/>
      <c r="D14844" s="10"/>
    </row>
    <row r="14845" spans="3:4" x14ac:dyDescent="0.25">
      <c r="C14845" s="34"/>
      <c r="D14845" s="10"/>
    </row>
    <row r="14846" spans="3:4" x14ac:dyDescent="0.25">
      <c r="C14846" s="34"/>
      <c r="D14846" s="10"/>
    </row>
    <row r="14847" spans="3:4" x14ac:dyDescent="0.25">
      <c r="C14847" s="34"/>
      <c r="D14847" s="10"/>
    </row>
    <row r="14848" spans="3:4" x14ac:dyDescent="0.25">
      <c r="C14848" s="34"/>
      <c r="D14848" s="10"/>
    </row>
    <row r="14849" spans="3:4" x14ac:dyDescent="0.25">
      <c r="C14849" s="34"/>
      <c r="D14849" s="10"/>
    </row>
    <row r="14850" spans="3:4" x14ac:dyDescent="0.25">
      <c r="C14850" s="34"/>
      <c r="D14850" s="10"/>
    </row>
    <row r="14851" spans="3:4" x14ac:dyDescent="0.25">
      <c r="C14851" s="34"/>
      <c r="D14851" s="10"/>
    </row>
    <row r="14852" spans="3:4" x14ac:dyDescent="0.25">
      <c r="C14852" s="34"/>
      <c r="D14852" s="10"/>
    </row>
    <row r="14853" spans="3:4" x14ac:dyDescent="0.25">
      <c r="C14853" s="34"/>
      <c r="D14853" s="10"/>
    </row>
    <row r="14854" spans="3:4" x14ac:dyDescent="0.25">
      <c r="C14854" s="34"/>
      <c r="D14854" s="10"/>
    </row>
    <row r="14855" spans="3:4" x14ac:dyDescent="0.25">
      <c r="C14855" s="34"/>
      <c r="D14855" s="10"/>
    </row>
    <row r="14856" spans="3:4" x14ac:dyDescent="0.25">
      <c r="C14856" s="34"/>
      <c r="D14856" s="10"/>
    </row>
    <row r="14857" spans="3:4" x14ac:dyDescent="0.25">
      <c r="C14857" s="34"/>
      <c r="D14857" s="10"/>
    </row>
    <row r="14858" spans="3:4" x14ac:dyDescent="0.25">
      <c r="C14858" s="34"/>
      <c r="D14858" s="10"/>
    </row>
    <row r="14859" spans="3:4" x14ac:dyDescent="0.25">
      <c r="C14859" s="34"/>
      <c r="D14859" s="10"/>
    </row>
    <row r="14860" spans="3:4" x14ac:dyDescent="0.25">
      <c r="C14860" s="34"/>
      <c r="D14860" s="10"/>
    </row>
    <row r="14861" spans="3:4" x14ac:dyDescent="0.25">
      <c r="C14861" s="34"/>
      <c r="D14861" s="10"/>
    </row>
    <row r="14862" spans="3:4" x14ac:dyDescent="0.25">
      <c r="C14862" s="34"/>
      <c r="D14862" s="10"/>
    </row>
    <row r="14863" spans="3:4" x14ac:dyDescent="0.25">
      <c r="C14863" s="34"/>
      <c r="D14863" s="10"/>
    </row>
    <row r="14864" spans="3:4" x14ac:dyDescent="0.25">
      <c r="C14864" s="34"/>
      <c r="D14864" s="10"/>
    </row>
    <row r="14865" spans="3:4" x14ac:dyDescent="0.25">
      <c r="C14865" s="34"/>
      <c r="D14865" s="10"/>
    </row>
    <row r="14866" spans="3:4" x14ac:dyDescent="0.25">
      <c r="C14866" s="34"/>
      <c r="D14866" s="10"/>
    </row>
    <row r="14867" spans="3:4" x14ac:dyDescent="0.25">
      <c r="C14867" s="34"/>
      <c r="D14867" s="10"/>
    </row>
    <row r="14868" spans="3:4" x14ac:dyDescent="0.25">
      <c r="C14868" s="34"/>
      <c r="D14868" s="10"/>
    </row>
    <row r="14869" spans="3:4" x14ac:dyDescent="0.25">
      <c r="C14869" s="34"/>
      <c r="D14869" s="10"/>
    </row>
    <row r="14870" spans="3:4" x14ac:dyDescent="0.25">
      <c r="C14870" s="34"/>
      <c r="D14870" s="10"/>
    </row>
    <row r="14871" spans="3:4" x14ac:dyDescent="0.25">
      <c r="C14871" s="34"/>
      <c r="D14871" s="10"/>
    </row>
    <row r="14872" spans="3:4" x14ac:dyDescent="0.25">
      <c r="C14872" s="34"/>
      <c r="D14872" s="10"/>
    </row>
    <row r="14873" spans="3:4" x14ac:dyDescent="0.25">
      <c r="C14873" s="34"/>
      <c r="D14873" s="10"/>
    </row>
    <row r="14874" spans="3:4" x14ac:dyDescent="0.25">
      <c r="C14874" s="34"/>
      <c r="D14874" s="10"/>
    </row>
    <row r="14875" spans="3:4" x14ac:dyDescent="0.25">
      <c r="C14875" s="34"/>
      <c r="D14875" s="10"/>
    </row>
    <row r="14876" spans="3:4" x14ac:dyDescent="0.25">
      <c r="C14876" s="34"/>
      <c r="D14876" s="10"/>
    </row>
    <row r="14877" spans="3:4" x14ac:dyDescent="0.25">
      <c r="C14877" s="34"/>
      <c r="D14877" s="10"/>
    </row>
    <row r="14878" spans="3:4" x14ac:dyDescent="0.25">
      <c r="C14878" s="34"/>
      <c r="D14878" s="10"/>
    </row>
    <row r="14879" spans="3:4" x14ac:dyDescent="0.25">
      <c r="C14879" s="34"/>
      <c r="D14879" s="10"/>
    </row>
    <row r="14880" spans="3:4" x14ac:dyDescent="0.25">
      <c r="C14880" s="34"/>
      <c r="D14880" s="10"/>
    </row>
    <row r="14881" spans="3:4" x14ac:dyDescent="0.25">
      <c r="C14881" s="34"/>
      <c r="D14881" s="10"/>
    </row>
    <row r="14882" spans="3:4" x14ac:dyDescent="0.25">
      <c r="C14882" s="34"/>
      <c r="D14882" s="10"/>
    </row>
    <row r="14883" spans="3:4" x14ac:dyDescent="0.25">
      <c r="C14883" s="34"/>
      <c r="D14883" s="10"/>
    </row>
    <row r="14884" spans="3:4" x14ac:dyDescent="0.25">
      <c r="C14884" s="34"/>
      <c r="D14884" s="10"/>
    </row>
    <row r="14885" spans="3:4" x14ac:dyDescent="0.25">
      <c r="C14885" s="34"/>
      <c r="D14885" s="10"/>
    </row>
    <row r="14886" spans="3:4" x14ac:dyDescent="0.25">
      <c r="C14886" s="34"/>
      <c r="D14886" s="10"/>
    </row>
    <row r="14887" spans="3:4" x14ac:dyDescent="0.25">
      <c r="C14887" s="34"/>
      <c r="D14887" s="10"/>
    </row>
    <row r="14888" spans="3:4" x14ac:dyDescent="0.25">
      <c r="C14888" s="34"/>
      <c r="D14888" s="10"/>
    </row>
    <row r="14889" spans="3:4" x14ac:dyDescent="0.25">
      <c r="C14889" s="34"/>
      <c r="D14889" s="10"/>
    </row>
    <row r="14890" spans="3:4" x14ac:dyDescent="0.25">
      <c r="C14890" s="34"/>
      <c r="D14890" s="10"/>
    </row>
    <row r="14891" spans="3:4" x14ac:dyDescent="0.25">
      <c r="C14891" s="34"/>
      <c r="D14891" s="10"/>
    </row>
    <row r="14892" spans="3:4" x14ac:dyDescent="0.25">
      <c r="C14892" s="34"/>
      <c r="D14892" s="10"/>
    </row>
    <row r="14893" spans="3:4" x14ac:dyDescent="0.25">
      <c r="C14893" s="34"/>
      <c r="D14893" s="10"/>
    </row>
    <row r="14894" spans="3:4" x14ac:dyDescent="0.25">
      <c r="C14894" s="34"/>
      <c r="D14894" s="10"/>
    </row>
    <row r="14895" spans="3:4" x14ac:dyDescent="0.25">
      <c r="C14895" s="34"/>
      <c r="D14895" s="10"/>
    </row>
    <row r="14896" spans="3:4" x14ac:dyDescent="0.25">
      <c r="C14896" s="34"/>
      <c r="D14896" s="10"/>
    </row>
    <row r="14897" spans="3:4" x14ac:dyDescent="0.25">
      <c r="C14897" s="34"/>
      <c r="D14897" s="10"/>
    </row>
    <row r="14898" spans="3:4" x14ac:dyDescent="0.25">
      <c r="C14898" s="34"/>
      <c r="D14898" s="10"/>
    </row>
    <row r="14899" spans="3:4" x14ac:dyDescent="0.25">
      <c r="C14899" s="34"/>
      <c r="D14899" s="10"/>
    </row>
    <row r="14900" spans="3:4" x14ac:dyDescent="0.25">
      <c r="C14900" s="34"/>
      <c r="D14900" s="10"/>
    </row>
    <row r="14901" spans="3:4" x14ac:dyDescent="0.25">
      <c r="C14901" s="34"/>
      <c r="D14901" s="10"/>
    </row>
    <row r="14902" spans="3:4" x14ac:dyDescent="0.25">
      <c r="C14902" s="34"/>
      <c r="D14902" s="10"/>
    </row>
    <row r="14903" spans="3:4" x14ac:dyDescent="0.25">
      <c r="C14903" s="34"/>
      <c r="D14903" s="10"/>
    </row>
    <row r="14904" spans="3:4" x14ac:dyDescent="0.25">
      <c r="C14904" s="34"/>
      <c r="D14904" s="10"/>
    </row>
    <row r="14905" spans="3:4" x14ac:dyDescent="0.25">
      <c r="C14905" s="34"/>
      <c r="D14905" s="10"/>
    </row>
    <row r="14906" spans="3:4" x14ac:dyDescent="0.25">
      <c r="C14906" s="34"/>
      <c r="D14906" s="10"/>
    </row>
    <row r="14907" spans="3:4" x14ac:dyDescent="0.25">
      <c r="C14907" s="34"/>
      <c r="D14907" s="10"/>
    </row>
    <row r="14908" spans="3:4" x14ac:dyDescent="0.25">
      <c r="C14908" s="34"/>
      <c r="D14908" s="10"/>
    </row>
    <row r="14909" spans="3:4" x14ac:dyDescent="0.25">
      <c r="C14909" s="34"/>
      <c r="D14909" s="10"/>
    </row>
    <row r="14910" spans="3:4" x14ac:dyDescent="0.25">
      <c r="C14910" s="34"/>
      <c r="D14910" s="10"/>
    </row>
    <row r="14911" spans="3:4" x14ac:dyDescent="0.25">
      <c r="C14911" s="34"/>
      <c r="D14911" s="10"/>
    </row>
    <row r="14912" spans="3:4" x14ac:dyDescent="0.25">
      <c r="C14912" s="34"/>
      <c r="D14912" s="10"/>
    </row>
    <row r="14913" spans="3:4" x14ac:dyDescent="0.25">
      <c r="C14913" s="34"/>
      <c r="D14913" s="10"/>
    </row>
    <row r="14914" spans="3:4" x14ac:dyDescent="0.25">
      <c r="C14914" s="34"/>
      <c r="D14914" s="10"/>
    </row>
    <row r="14915" spans="3:4" x14ac:dyDescent="0.25">
      <c r="C14915" s="34"/>
      <c r="D14915" s="10"/>
    </row>
    <row r="14916" spans="3:4" x14ac:dyDescent="0.25">
      <c r="C14916" s="34"/>
      <c r="D14916" s="10"/>
    </row>
    <row r="14917" spans="3:4" x14ac:dyDescent="0.25">
      <c r="C14917" s="34"/>
      <c r="D14917" s="10"/>
    </row>
    <row r="14918" spans="3:4" x14ac:dyDescent="0.25">
      <c r="C14918" s="34"/>
      <c r="D14918" s="10"/>
    </row>
    <row r="14919" spans="3:4" x14ac:dyDescent="0.25">
      <c r="C14919" s="34"/>
      <c r="D14919" s="10"/>
    </row>
    <row r="14920" spans="3:4" x14ac:dyDescent="0.25">
      <c r="C14920" s="34"/>
      <c r="D14920" s="10"/>
    </row>
    <row r="14921" spans="3:4" x14ac:dyDescent="0.25">
      <c r="C14921" s="34"/>
      <c r="D14921" s="10"/>
    </row>
    <row r="14922" spans="3:4" x14ac:dyDescent="0.25">
      <c r="C14922" s="34"/>
      <c r="D14922" s="10"/>
    </row>
    <row r="14923" spans="3:4" x14ac:dyDescent="0.25">
      <c r="C14923" s="34"/>
      <c r="D14923" s="10"/>
    </row>
    <row r="14924" spans="3:4" x14ac:dyDescent="0.25">
      <c r="C14924" s="34"/>
      <c r="D14924" s="10"/>
    </row>
    <row r="14925" spans="3:4" x14ac:dyDescent="0.25">
      <c r="C14925" s="34"/>
      <c r="D14925" s="10"/>
    </row>
    <row r="14926" spans="3:4" x14ac:dyDescent="0.25">
      <c r="C14926" s="34"/>
      <c r="D14926" s="10"/>
    </row>
    <row r="14927" spans="3:4" x14ac:dyDescent="0.25">
      <c r="C14927" s="34"/>
      <c r="D14927" s="10"/>
    </row>
    <row r="14928" spans="3:4" x14ac:dyDescent="0.25">
      <c r="C14928" s="34"/>
      <c r="D14928" s="10"/>
    </row>
    <row r="14929" spans="3:4" x14ac:dyDescent="0.25">
      <c r="C14929" s="34"/>
      <c r="D14929" s="10"/>
    </row>
    <row r="14930" spans="3:4" x14ac:dyDescent="0.25">
      <c r="C14930" s="34"/>
      <c r="D14930" s="10"/>
    </row>
    <row r="14931" spans="3:4" x14ac:dyDescent="0.25">
      <c r="C14931" s="34"/>
      <c r="D14931" s="10"/>
    </row>
    <row r="14932" spans="3:4" x14ac:dyDescent="0.25">
      <c r="C14932" s="34"/>
      <c r="D14932" s="10"/>
    </row>
    <row r="14933" spans="3:4" x14ac:dyDescent="0.25">
      <c r="C14933" s="34"/>
      <c r="D14933" s="10"/>
    </row>
    <row r="14934" spans="3:4" x14ac:dyDescent="0.25">
      <c r="C14934" s="34"/>
      <c r="D14934" s="10"/>
    </row>
    <row r="14935" spans="3:4" x14ac:dyDescent="0.25">
      <c r="C14935" s="34"/>
      <c r="D14935" s="10"/>
    </row>
    <row r="14936" spans="3:4" x14ac:dyDescent="0.25">
      <c r="C14936" s="34"/>
      <c r="D14936" s="10"/>
    </row>
    <row r="14937" spans="3:4" x14ac:dyDescent="0.25">
      <c r="C14937" s="34"/>
      <c r="D14937" s="10"/>
    </row>
    <row r="14938" spans="3:4" x14ac:dyDescent="0.25">
      <c r="C14938" s="34"/>
      <c r="D14938" s="10"/>
    </row>
    <row r="14939" spans="3:4" x14ac:dyDescent="0.25">
      <c r="C14939" s="34"/>
      <c r="D14939" s="10"/>
    </row>
    <row r="14940" spans="3:4" x14ac:dyDescent="0.25">
      <c r="C14940" s="34"/>
      <c r="D14940" s="10"/>
    </row>
    <row r="14941" spans="3:4" x14ac:dyDescent="0.25">
      <c r="C14941" s="34"/>
      <c r="D14941" s="10"/>
    </row>
    <row r="14942" spans="3:4" x14ac:dyDescent="0.25">
      <c r="C14942" s="34"/>
      <c r="D14942" s="10"/>
    </row>
    <row r="14943" spans="3:4" x14ac:dyDescent="0.25">
      <c r="C14943" s="34"/>
      <c r="D14943" s="10"/>
    </row>
    <row r="14944" spans="3:4" x14ac:dyDescent="0.25">
      <c r="C14944" s="34"/>
      <c r="D14944" s="10"/>
    </row>
    <row r="14945" spans="3:4" x14ac:dyDescent="0.25">
      <c r="C14945" s="34"/>
      <c r="D14945" s="10"/>
    </row>
    <row r="14946" spans="3:4" x14ac:dyDescent="0.25">
      <c r="C14946" s="34"/>
      <c r="D14946" s="10"/>
    </row>
    <row r="14947" spans="3:4" x14ac:dyDescent="0.25">
      <c r="C14947" s="34"/>
      <c r="D14947" s="10"/>
    </row>
    <row r="14948" spans="3:4" x14ac:dyDescent="0.25">
      <c r="C14948" s="34"/>
      <c r="D14948" s="10"/>
    </row>
    <row r="14949" spans="3:4" x14ac:dyDescent="0.25">
      <c r="C14949" s="34"/>
      <c r="D14949" s="10"/>
    </row>
    <row r="14950" spans="3:4" x14ac:dyDescent="0.25">
      <c r="C14950" s="34"/>
      <c r="D14950" s="10"/>
    </row>
    <row r="14951" spans="3:4" x14ac:dyDescent="0.25">
      <c r="C14951" s="34"/>
      <c r="D14951" s="10"/>
    </row>
    <row r="14952" spans="3:4" x14ac:dyDescent="0.25">
      <c r="C14952" s="34"/>
      <c r="D14952" s="10"/>
    </row>
    <row r="14953" spans="3:4" x14ac:dyDescent="0.25">
      <c r="C14953" s="34"/>
      <c r="D14953" s="10"/>
    </row>
    <row r="14954" spans="3:4" x14ac:dyDescent="0.25">
      <c r="C14954" s="34"/>
      <c r="D14954" s="10"/>
    </row>
    <row r="14955" spans="3:4" x14ac:dyDescent="0.25">
      <c r="C14955" s="34"/>
      <c r="D14955" s="10"/>
    </row>
    <row r="14956" spans="3:4" x14ac:dyDescent="0.25">
      <c r="C14956" s="34"/>
      <c r="D14956" s="10"/>
    </row>
    <row r="14957" spans="3:4" x14ac:dyDescent="0.25">
      <c r="C14957" s="34"/>
      <c r="D14957" s="10"/>
    </row>
    <row r="14958" spans="3:4" x14ac:dyDescent="0.25">
      <c r="C14958" s="34"/>
      <c r="D14958" s="10"/>
    </row>
    <row r="14959" spans="3:4" x14ac:dyDescent="0.25">
      <c r="C14959" s="34"/>
      <c r="D14959" s="10"/>
    </row>
    <row r="14960" spans="3:4" x14ac:dyDescent="0.25">
      <c r="C14960" s="34"/>
      <c r="D14960" s="10"/>
    </row>
    <row r="14961" spans="3:4" x14ac:dyDescent="0.25">
      <c r="C14961" s="34"/>
      <c r="D14961" s="10"/>
    </row>
    <row r="14962" spans="3:4" x14ac:dyDescent="0.25">
      <c r="C14962" s="34"/>
      <c r="D14962" s="10"/>
    </row>
    <row r="14963" spans="3:4" x14ac:dyDescent="0.25">
      <c r="C14963" s="34"/>
      <c r="D14963" s="10"/>
    </row>
    <row r="14964" spans="3:4" x14ac:dyDescent="0.25">
      <c r="C14964" s="34"/>
      <c r="D14964" s="10"/>
    </row>
    <row r="14965" spans="3:4" x14ac:dyDescent="0.25">
      <c r="C14965" s="34"/>
      <c r="D14965" s="10"/>
    </row>
    <row r="14966" spans="3:4" x14ac:dyDescent="0.25">
      <c r="C14966" s="34"/>
      <c r="D14966" s="10"/>
    </row>
    <row r="14967" spans="3:4" x14ac:dyDescent="0.25">
      <c r="C14967" s="34"/>
      <c r="D14967" s="10"/>
    </row>
    <row r="14968" spans="3:4" x14ac:dyDescent="0.25">
      <c r="C14968" s="34"/>
      <c r="D14968" s="10"/>
    </row>
    <row r="14969" spans="3:4" x14ac:dyDescent="0.25">
      <c r="C14969" s="34"/>
      <c r="D14969" s="10"/>
    </row>
    <row r="14970" spans="3:4" x14ac:dyDescent="0.25">
      <c r="C14970" s="34"/>
      <c r="D14970" s="10"/>
    </row>
    <row r="14971" spans="3:4" x14ac:dyDescent="0.25">
      <c r="C14971" s="34"/>
      <c r="D14971" s="10"/>
    </row>
    <row r="14972" spans="3:4" x14ac:dyDescent="0.25">
      <c r="C14972" s="34"/>
      <c r="D14972" s="10"/>
    </row>
    <row r="14973" spans="3:4" x14ac:dyDescent="0.25">
      <c r="C14973" s="34"/>
      <c r="D14973" s="10"/>
    </row>
    <row r="14974" spans="3:4" x14ac:dyDescent="0.25">
      <c r="C14974" s="34"/>
      <c r="D14974" s="10"/>
    </row>
    <row r="14975" spans="3:4" x14ac:dyDescent="0.25">
      <c r="C14975" s="34"/>
      <c r="D14975" s="10"/>
    </row>
    <row r="14976" spans="3:4" x14ac:dyDescent="0.25">
      <c r="C14976" s="34"/>
      <c r="D14976" s="10"/>
    </row>
    <row r="14977" spans="3:4" x14ac:dyDescent="0.25">
      <c r="C14977" s="34"/>
      <c r="D14977" s="10"/>
    </row>
    <row r="14978" spans="3:4" x14ac:dyDescent="0.25">
      <c r="C14978" s="34"/>
      <c r="D14978" s="10"/>
    </row>
    <row r="14979" spans="3:4" x14ac:dyDescent="0.25">
      <c r="C14979" s="34"/>
      <c r="D14979" s="10"/>
    </row>
    <row r="14980" spans="3:4" x14ac:dyDescent="0.25">
      <c r="C14980" s="34"/>
      <c r="D14980" s="10"/>
    </row>
    <row r="14981" spans="3:4" x14ac:dyDescent="0.25">
      <c r="C14981" s="34"/>
      <c r="D14981" s="10"/>
    </row>
    <row r="14982" spans="3:4" x14ac:dyDescent="0.25">
      <c r="C14982" s="34"/>
      <c r="D14982" s="10"/>
    </row>
    <row r="14983" spans="3:4" x14ac:dyDescent="0.25">
      <c r="C14983" s="34"/>
      <c r="D14983" s="10"/>
    </row>
    <row r="14984" spans="3:4" x14ac:dyDescent="0.25">
      <c r="C14984" s="34"/>
      <c r="D14984" s="10"/>
    </row>
    <row r="14985" spans="3:4" x14ac:dyDescent="0.25">
      <c r="C14985" s="34"/>
      <c r="D14985" s="10"/>
    </row>
    <row r="14986" spans="3:4" x14ac:dyDescent="0.25">
      <c r="C14986" s="34"/>
      <c r="D14986" s="10"/>
    </row>
    <row r="14987" spans="3:4" x14ac:dyDescent="0.25">
      <c r="C14987" s="34"/>
      <c r="D14987" s="10"/>
    </row>
    <row r="14988" spans="3:4" x14ac:dyDescent="0.25">
      <c r="C14988" s="34"/>
      <c r="D14988" s="10"/>
    </row>
    <row r="14989" spans="3:4" x14ac:dyDescent="0.25">
      <c r="C14989" s="34"/>
      <c r="D14989" s="10"/>
    </row>
    <row r="14990" spans="3:4" x14ac:dyDescent="0.25">
      <c r="C14990" s="34"/>
      <c r="D14990" s="10"/>
    </row>
    <row r="14991" spans="3:4" x14ac:dyDescent="0.25">
      <c r="C14991" s="34"/>
      <c r="D14991" s="10"/>
    </row>
    <row r="14992" spans="3:4" x14ac:dyDescent="0.25">
      <c r="C14992" s="34"/>
      <c r="D14992" s="10"/>
    </row>
    <row r="14993" spans="3:4" x14ac:dyDescent="0.25">
      <c r="C14993" s="34"/>
      <c r="D14993" s="10"/>
    </row>
    <row r="14994" spans="3:4" x14ac:dyDescent="0.25">
      <c r="C14994" s="34"/>
      <c r="D14994" s="10"/>
    </row>
    <row r="14995" spans="3:4" x14ac:dyDescent="0.25">
      <c r="C14995" s="34"/>
      <c r="D14995" s="10"/>
    </row>
    <row r="14996" spans="3:4" x14ac:dyDescent="0.25">
      <c r="C14996" s="34"/>
      <c r="D14996" s="10"/>
    </row>
    <row r="14997" spans="3:4" x14ac:dyDescent="0.25">
      <c r="C14997" s="34"/>
      <c r="D14997" s="10"/>
    </row>
    <row r="14998" spans="3:4" x14ac:dyDescent="0.25">
      <c r="C14998" s="34"/>
      <c r="D14998" s="10"/>
    </row>
    <row r="14999" spans="3:4" x14ac:dyDescent="0.25">
      <c r="C14999" s="34"/>
      <c r="D14999" s="10"/>
    </row>
    <row r="15000" spans="3:4" x14ac:dyDescent="0.25">
      <c r="C15000" s="34"/>
      <c r="D15000" s="10"/>
    </row>
    <row r="15001" spans="3:4" x14ac:dyDescent="0.25">
      <c r="C15001" s="34"/>
      <c r="D15001" s="10"/>
    </row>
    <row r="15002" spans="3:4" x14ac:dyDescent="0.25">
      <c r="C15002" s="34"/>
      <c r="D15002" s="10"/>
    </row>
    <row r="15003" spans="3:4" x14ac:dyDescent="0.25">
      <c r="C15003" s="34"/>
      <c r="D15003" s="10"/>
    </row>
    <row r="15004" spans="3:4" x14ac:dyDescent="0.25">
      <c r="C15004" s="34"/>
      <c r="D15004" s="10"/>
    </row>
    <row r="15005" spans="3:4" x14ac:dyDescent="0.25">
      <c r="C15005" s="34"/>
      <c r="D15005" s="10"/>
    </row>
    <row r="15006" spans="3:4" x14ac:dyDescent="0.25">
      <c r="C15006" s="34"/>
      <c r="D15006" s="10"/>
    </row>
    <row r="15007" spans="3:4" x14ac:dyDescent="0.25">
      <c r="C15007" s="34"/>
      <c r="D15007" s="10"/>
    </row>
    <row r="15008" spans="3:4" x14ac:dyDescent="0.25">
      <c r="C15008" s="34"/>
      <c r="D15008" s="10"/>
    </row>
    <row r="15009" spans="3:4" x14ac:dyDescent="0.25">
      <c r="C15009" s="34"/>
      <c r="D15009" s="10"/>
    </row>
    <row r="15010" spans="3:4" x14ac:dyDescent="0.25">
      <c r="C15010" s="34"/>
      <c r="D15010" s="10"/>
    </row>
    <row r="15011" spans="3:4" x14ac:dyDescent="0.25">
      <c r="C15011" s="34"/>
      <c r="D15011" s="10"/>
    </row>
    <row r="15012" spans="3:4" x14ac:dyDescent="0.25">
      <c r="C15012" s="34"/>
      <c r="D15012" s="10"/>
    </row>
    <row r="15013" spans="3:4" x14ac:dyDescent="0.25">
      <c r="C15013" s="34"/>
      <c r="D15013" s="10"/>
    </row>
    <row r="15014" spans="3:4" x14ac:dyDescent="0.25">
      <c r="C15014" s="34"/>
      <c r="D15014" s="10"/>
    </row>
    <row r="15015" spans="3:4" x14ac:dyDescent="0.25">
      <c r="C15015" s="34"/>
      <c r="D15015" s="10"/>
    </row>
    <row r="15016" spans="3:4" x14ac:dyDescent="0.25">
      <c r="C15016" s="34"/>
      <c r="D15016" s="10"/>
    </row>
    <row r="15017" spans="3:4" x14ac:dyDescent="0.25">
      <c r="C15017" s="34"/>
      <c r="D15017" s="10"/>
    </row>
    <row r="15018" spans="3:4" x14ac:dyDescent="0.25">
      <c r="C15018" s="34"/>
      <c r="D15018" s="10"/>
    </row>
    <row r="15019" spans="3:4" x14ac:dyDescent="0.25">
      <c r="C15019" s="34"/>
      <c r="D15019" s="10"/>
    </row>
    <row r="15020" spans="3:4" x14ac:dyDescent="0.25">
      <c r="C15020" s="34"/>
      <c r="D15020" s="10"/>
    </row>
    <row r="15021" spans="3:4" x14ac:dyDescent="0.25">
      <c r="C15021" s="34"/>
      <c r="D15021" s="10"/>
    </row>
    <row r="15022" spans="3:4" x14ac:dyDescent="0.25">
      <c r="C15022" s="34"/>
      <c r="D15022" s="10"/>
    </row>
    <row r="15023" spans="3:4" x14ac:dyDescent="0.25">
      <c r="C15023" s="34"/>
      <c r="D15023" s="10"/>
    </row>
    <row r="15024" spans="3:4" x14ac:dyDescent="0.25">
      <c r="C15024" s="34"/>
      <c r="D15024" s="10"/>
    </row>
    <row r="15025" spans="3:4" x14ac:dyDescent="0.25">
      <c r="C15025" s="34"/>
      <c r="D15025" s="10"/>
    </row>
    <row r="15026" spans="3:4" x14ac:dyDescent="0.25">
      <c r="C15026" s="34"/>
      <c r="D15026" s="10"/>
    </row>
    <row r="15027" spans="3:4" x14ac:dyDescent="0.25">
      <c r="C15027" s="34"/>
      <c r="D15027" s="10"/>
    </row>
    <row r="15028" spans="3:4" x14ac:dyDescent="0.25">
      <c r="C15028" s="34"/>
      <c r="D15028" s="10"/>
    </row>
    <row r="15029" spans="3:4" x14ac:dyDescent="0.25">
      <c r="C15029" s="34"/>
      <c r="D15029" s="10"/>
    </row>
    <row r="15030" spans="3:4" x14ac:dyDescent="0.25">
      <c r="C15030" s="34"/>
      <c r="D15030" s="10"/>
    </row>
    <row r="15031" spans="3:4" x14ac:dyDescent="0.25">
      <c r="C15031" s="34"/>
      <c r="D15031" s="10"/>
    </row>
    <row r="15032" spans="3:4" x14ac:dyDescent="0.25">
      <c r="C15032" s="34"/>
      <c r="D15032" s="10"/>
    </row>
    <row r="15033" spans="3:4" x14ac:dyDescent="0.25">
      <c r="C15033" s="34"/>
      <c r="D15033" s="10"/>
    </row>
    <row r="15034" spans="3:4" x14ac:dyDescent="0.25">
      <c r="C15034" s="34"/>
      <c r="D15034" s="10"/>
    </row>
    <row r="15035" spans="3:4" x14ac:dyDescent="0.25">
      <c r="C15035" s="34"/>
      <c r="D15035" s="10"/>
    </row>
    <row r="15036" spans="3:4" x14ac:dyDescent="0.25">
      <c r="C15036" s="34"/>
      <c r="D15036" s="10"/>
    </row>
    <row r="15037" spans="3:4" x14ac:dyDescent="0.25">
      <c r="C15037" s="34"/>
      <c r="D15037" s="10"/>
    </row>
    <row r="15038" spans="3:4" x14ac:dyDescent="0.25">
      <c r="C15038" s="34"/>
      <c r="D15038" s="10"/>
    </row>
    <row r="15039" spans="3:4" x14ac:dyDescent="0.25">
      <c r="C15039" s="34"/>
      <c r="D15039" s="10"/>
    </row>
    <row r="15040" spans="3:4" x14ac:dyDescent="0.25">
      <c r="C15040" s="34"/>
      <c r="D15040" s="10"/>
    </row>
    <row r="15041" spans="3:4" x14ac:dyDescent="0.25">
      <c r="C15041" s="34"/>
      <c r="D15041" s="10"/>
    </row>
    <row r="15042" spans="3:4" x14ac:dyDescent="0.25">
      <c r="C15042" s="34"/>
      <c r="D15042" s="10"/>
    </row>
    <row r="15043" spans="3:4" x14ac:dyDescent="0.25">
      <c r="C15043" s="34"/>
      <c r="D15043" s="10"/>
    </row>
    <row r="15044" spans="3:4" x14ac:dyDescent="0.25">
      <c r="C15044" s="34"/>
      <c r="D15044" s="10"/>
    </row>
    <row r="15045" spans="3:4" x14ac:dyDescent="0.25">
      <c r="C15045" s="34"/>
      <c r="D15045" s="10"/>
    </row>
    <row r="15046" spans="3:4" x14ac:dyDescent="0.25">
      <c r="C15046" s="34"/>
      <c r="D15046" s="10"/>
    </row>
    <row r="15047" spans="3:4" x14ac:dyDescent="0.25">
      <c r="C15047" s="34"/>
      <c r="D15047" s="10"/>
    </row>
    <row r="15048" spans="3:4" x14ac:dyDescent="0.25">
      <c r="C15048" s="34"/>
      <c r="D15048" s="10"/>
    </row>
    <row r="15049" spans="3:4" x14ac:dyDescent="0.25">
      <c r="C15049" s="34"/>
      <c r="D15049" s="10"/>
    </row>
    <row r="15050" spans="3:4" x14ac:dyDescent="0.25">
      <c r="C15050" s="34"/>
      <c r="D15050" s="10"/>
    </row>
    <row r="15051" spans="3:4" x14ac:dyDescent="0.25">
      <c r="C15051" s="34"/>
      <c r="D15051" s="10"/>
    </row>
    <row r="15052" spans="3:4" x14ac:dyDescent="0.25">
      <c r="C15052" s="34"/>
      <c r="D15052" s="10"/>
    </row>
    <row r="15053" spans="3:4" x14ac:dyDescent="0.25">
      <c r="C15053" s="34"/>
      <c r="D15053" s="10"/>
    </row>
    <row r="15054" spans="3:4" x14ac:dyDescent="0.25">
      <c r="C15054" s="34"/>
      <c r="D15054" s="10"/>
    </row>
    <row r="15055" spans="3:4" x14ac:dyDescent="0.25">
      <c r="C15055" s="34"/>
      <c r="D15055" s="10"/>
    </row>
    <row r="15056" spans="3:4" x14ac:dyDescent="0.25">
      <c r="C15056" s="34"/>
      <c r="D15056" s="10"/>
    </row>
    <row r="15057" spans="3:4" x14ac:dyDescent="0.25">
      <c r="C15057" s="34"/>
      <c r="D15057" s="10"/>
    </row>
    <row r="15058" spans="3:4" x14ac:dyDescent="0.25">
      <c r="C15058" s="34"/>
      <c r="D15058" s="10"/>
    </row>
    <row r="15059" spans="3:4" x14ac:dyDescent="0.25">
      <c r="C15059" s="34"/>
      <c r="D15059" s="10"/>
    </row>
    <row r="15060" spans="3:4" x14ac:dyDescent="0.25">
      <c r="C15060" s="34"/>
      <c r="D15060" s="10"/>
    </row>
    <row r="15061" spans="3:4" x14ac:dyDescent="0.25">
      <c r="C15061" s="34"/>
      <c r="D15061" s="10"/>
    </row>
    <row r="15062" spans="3:4" x14ac:dyDescent="0.25">
      <c r="C15062" s="34"/>
      <c r="D15062" s="10"/>
    </row>
    <row r="15063" spans="3:4" x14ac:dyDescent="0.25">
      <c r="C15063" s="34"/>
      <c r="D15063" s="10"/>
    </row>
    <row r="15064" spans="3:4" x14ac:dyDescent="0.25">
      <c r="C15064" s="34"/>
      <c r="D15064" s="10"/>
    </row>
    <row r="15065" spans="3:4" x14ac:dyDescent="0.25">
      <c r="C15065" s="34"/>
      <c r="D15065" s="10"/>
    </row>
    <row r="15066" spans="3:4" x14ac:dyDescent="0.25">
      <c r="C15066" s="34"/>
      <c r="D15066" s="10"/>
    </row>
    <row r="15067" spans="3:4" x14ac:dyDescent="0.25">
      <c r="C15067" s="34"/>
      <c r="D15067" s="10"/>
    </row>
    <row r="15068" spans="3:4" x14ac:dyDescent="0.25">
      <c r="C15068" s="34"/>
      <c r="D15068" s="10"/>
    </row>
    <row r="15069" spans="3:4" x14ac:dyDescent="0.25">
      <c r="C15069" s="34"/>
      <c r="D15069" s="10"/>
    </row>
    <row r="15070" spans="3:4" x14ac:dyDescent="0.25">
      <c r="C15070" s="34"/>
      <c r="D15070" s="10"/>
    </row>
    <row r="15071" spans="3:4" x14ac:dyDescent="0.25">
      <c r="C15071" s="34"/>
      <c r="D15071" s="10"/>
    </row>
    <row r="15072" spans="3:4" x14ac:dyDescent="0.25">
      <c r="C15072" s="34"/>
      <c r="D15072" s="10"/>
    </row>
    <row r="15073" spans="3:4" x14ac:dyDescent="0.25">
      <c r="C15073" s="34"/>
      <c r="D15073" s="10"/>
    </row>
    <row r="15074" spans="3:4" x14ac:dyDescent="0.25">
      <c r="C15074" s="34"/>
      <c r="D15074" s="10"/>
    </row>
    <row r="15075" spans="3:4" x14ac:dyDescent="0.25">
      <c r="C15075" s="34"/>
      <c r="D15075" s="10"/>
    </row>
    <row r="15076" spans="3:4" x14ac:dyDescent="0.25">
      <c r="C15076" s="34"/>
      <c r="D15076" s="10"/>
    </row>
    <row r="15077" spans="3:4" x14ac:dyDescent="0.25">
      <c r="C15077" s="34"/>
      <c r="D15077" s="10"/>
    </row>
    <row r="15078" spans="3:4" x14ac:dyDescent="0.25">
      <c r="C15078" s="34"/>
      <c r="D15078" s="10"/>
    </row>
    <row r="15079" spans="3:4" x14ac:dyDescent="0.25">
      <c r="C15079" s="34"/>
      <c r="D15079" s="10"/>
    </row>
    <row r="15080" spans="3:4" x14ac:dyDescent="0.25">
      <c r="C15080" s="34"/>
      <c r="D15080" s="10"/>
    </row>
    <row r="15081" spans="3:4" x14ac:dyDescent="0.25">
      <c r="C15081" s="34"/>
      <c r="D15081" s="10"/>
    </row>
    <row r="15082" spans="3:4" x14ac:dyDescent="0.25">
      <c r="C15082" s="34"/>
      <c r="D15082" s="10"/>
    </row>
    <row r="15083" spans="3:4" x14ac:dyDescent="0.25">
      <c r="C15083" s="34"/>
      <c r="D15083" s="10"/>
    </row>
    <row r="15084" spans="3:4" x14ac:dyDescent="0.25">
      <c r="C15084" s="34"/>
      <c r="D15084" s="10"/>
    </row>
    <row r="15085" spans="3:4" x14ac:dyDescent="0.25">
      <c r="C15085" s="34"/>
      <c r="D15085" s="10"/>
    </row>
    <row r="15086" spans="3:4" x14ac:dyDescent="0.25">
      <c r="C15086" s="34"/>
      <c r="D15086" s="10"/>
    </row>
    <row r="15087" spans="3:4" x14ac:dyDescent="0.25">
      <c r="C15087" s="34"/>
      <c r="D15087" s="10"/>
    </row>
    <row r="15088" spans="3:4" x14ac:dyDescent="0.25">
      <c r="C15088" s="34"/>
      <c r="D15088" s="10"/>
    </row>
    <row r="15089" spans="3:4" x14ac:dyDescent="0.25">
      <c r="C15089" s="34"/>
      <c r="D15089" s="10"/>
    </row>
    <row r="15090" spans="3:4" x14ac:dyDescent="0.25">
      <c r="C15090" s="34"/>
      <c r="D15090" s="10"/>
    </row>
    <row r="15091" spans="3:4" x14ac:dyDescent="0.25">
      <c r="C15091" s="34"/>
      <c r="D15091" s="10"/>
    </row>
    <row r="15092" spans="3:4" x14ac:dyDescent="0.25">
      <c r="C15092" s="34"/>
      <c r="D15092" s="10"/>
    </row>
    <row r="15093" spans="3:4" x14ac:dyDescent="0.25">
      <c r="C15093" s="34"/>
      <c r="D15093" s="10"/>
    </row>
    <row r="15094" spans="3:4" x14ac:dyDescent="0.25">
      <c r="C15094" s="34"/>
      <c r="D15094" s="10"/>
    </row>
    <row r="15095" spans="3:4" x14ac:dyDescent="0.25">
      <c r="C15095" s="34"/>
      <c r="D15095" s="10"/>
    </row>
    <row r="15096" spans="3:4" x14ac:dyDescent="0.25">
      <c r="C15096" s="34"/>
      <c r="D15096" s="10"/>
    </row>
    <row r="15097" spans="3:4" x14ac:dyDescent="0.25">
      <c r="C15097" s="34"/>
      <c r="D15097" s="10"/>
    </row>
    <row r="15098" spans="3:4" x14ac:dyDescent="0.25">
      <c r="C15098" s="34"/>
      <c r="D15098" s="10"/>
    </row>
    <row r="15099" spans="3:4" x14ac:dyDescent="0.25">
      <c r="C15099" s="34"/>
      <c r="D15099" s="10"/>
    </row>
    <row r="15100" spans="3:4" x14ac:dyDescent="0.25">
      <c r="C15100" s="34"/>
      <c r="D15100" s="10"/>
    </row>
    <row r="15101" spans="3:4" x14ac:dyDescent="0.25">
      <c r="C15101" s="34"/>
      <c r="D15101" s="10"/>
    </row>
    <row r="15102" spans="3:4" x14ac:dyDescent="0.25">
      <c r="C15102" s="34"/>
      <c r="D15102" s="10"/>
    </row>
    <row r="15103" spans="3:4" x14ac:dyDescent="0.25">
      <c r="C15103" s="34"/>
      <c r="D15103" s="10"/>
    </row>
    <row r="15104" spans="3:4" x14ac:dyDescent="0.25">
      <c r="C15104" s="34"/>
      <c r="D15104" s="10"/>
    </row>
    <row r="15105" spans="3:4" x14ac:dyDescent="0.25">
      <c r="C15105" s="34"/>
      <c r="D15105" s="10"/>
    </row>
    <row r="15106" spans="3:4" x14ac:dyDescent="0.25">
      <c r="C15106" s="34"/>
      <c r="D15106" s="10"/>
    </row>
    <row r="15107" spans="3:4" x14ac:dyDescent="0.25">
      <c r="C15107" s="34"/>
      <c r="D15107" s="10"/>
    </row>
    <row r="15108" spans="3:4" x14ac:dyDescent="0.25">
      <c r="C15108" s="34"/>
      <c r="D15108" s="10"/>
    </row>
    <row r="15109" spans="3:4" x14ac:dyDescent="0.25">
      <c r="C15109" s="34"/>
      <c r="D15109" s="10"/>
    </row>
    <row r="15110" spans="3:4" x14ac:dyDescent="0.25">
      <c r="C15110" s="34"/>
      <c r="D15110" s="10"/>
    </row>
    <row r="15111" spans="3:4" x14ac:dyDescent="0.25">
      <c r="C15111" s="34"/>
      <c r="D15111" s="10"/>
    </row>
    <row r="15112" spans="3:4" x14ac:dyDescent="0.25">
      <c r="C15112" s="34"/>
      <c r="D15112" s="10"/>
    </row>
    <row r="15113" spans="3:4" x14ac:dyDescent="0.25">
      <c r="C15113" s="34"/>
      <c r="D15113" s="10"/>
    </row>
    <row r="15114" spans="3:4" x14ac:dyDescent="0.25">
      <c r="C15114" s="34"/>
      <c r="D15114" s="10"/>
    </row>
    <row r="15115" spans="3:4" x14ac:dyDescent="0.25">
      <c r="C15115" s="34"/>
      <c r="D15115" s="10"/>
    </row>
    <row r="15116" spans="3:4" x14ac:dyDescent="0.25">
      <c r="C15116" s="34"/>
      <c r="D15116" s="10"/>
    </row>
    <row r="15117" spans="3:4" x14ac:dyDescent="0.25">
      <c r="C15117" s="34"/>
      <c r="D15117" s="10"/>
    </row>
    <row r="15118" spans="3:4" x14ac:dyDescent="0.25">
      <c r="C15118" s="34"/>
      <c r="D15118" s="10"/>
    </row>
    <row r="15119" spans="3:4" x14ac:dyDescent="0.25">
      <c r="C15119" s="34"/>
      <c r="D15119" s="10"/>
    </row>
    <row r="15120" spans="3:4" x14ac:dyDescent="0.25">
      <c r="C15120" s="34"/>
      <c r="D15120" s="10"/>
    </row>
    <row r="15121" spans="3:4" x14ac:dyDescent="0.25">
      <c r="C15121" s="34"/>
      <c r="D15121" s="10"/>
    </row>
    <row r="15122" spans="3:4" x14ac:dyDescent="0.25">
      <c r="C15122" s="34"/>
      <c r="D15122" s="10"/>
    </row>
    <row r="15123" spans="3:4" x14ac:dyDescent="0.25">
      <c r="C15123" s="34"/>
      <c r="D15123" s="10"/>
    </row>
    <row r="15124" spans="3:4" x14ac:dyDescent="0.25">
      <c r="C15124" s="34"/>
      <c r="D15124" s="10"/>
    </row>
    <row r="15125" spans="3:4" x14ac:dyDescent="0.25">
      <c r="C15125" s="34"/>
      <c r="D15125" s="10"/>
    </row>
    <row r="15126" spans="3:4" x14ac:dyDescent="0.25">
      <c r="C15126" s="34"/>
      <c r="D15126" s="10"/>
    </row>
    <row r="15127" spans="3:4" x14ac:dyDescent="0.25">
      <c r="C15127" s="34"/>
      <c r="D15127" s="10"/>
    </row>
    <row r="15128" spans="3:4" x14ac:dyDescent="0.25">
      <c r="C15128" s="34"/>
      <c r="D15128" s="10"/>
    </row>
    <row r="15129" spans="3:4" x14ac:dyDescent="0.25">
      <c r="C15129" s="34"/>
      <c r="D15129" s="10"/>
    </row>
    <row r="15130" spans="3:4" x14ac:dyDescent="0.25">
      <c r="C15130" s="34"/>
      <c r="D15130" s="10"/>
    </row>
    <row r="15131" spans="3:4" x14ac:dyDescent="0.25">
      <c r="C15131" s="34"/>
      <c r="D15131" s="10"/>
    </row>
    <row r="15132" spans="3:4" x14ac:dyDescent="0.25">
      <c r="C15132" s="34"/>
      <c r="D15132" s="10"/>
    </row>
    <row r="15133" spans="3:4" x14ac:dyDescent="0.25">
      <c r="C15133" s="34"/>
      <c r="D15133" s="10"/>
    </row>
    <row r="15134" spans="3:4" x14ac:dyDescent="0.25">
      <c r="C15134" s="34"/>
      <c r="D15134" s="10"/>
    </row>
    <row r="15135" spans="3:4" x14ac:dyDescent="0.25">
      <c r="C15135" s="34"/>
      <c r="D15135" s="10"/>
    </row>
    <row r="15136" spans="3:4" x14ac:dyDescent="0.25">
      <c r="C15136" s="34"/>
      <c r="D15136" s="10"/>
    </row>
    <row r="15137" spans="3:4" x14ac:dyDescent="0.25">
      <c r="C15137" s="34"/>
      <c r="D15137" s="10"/>
    </row>
    <row r="15138" spans="3:4" x14ac:dyDescent="0.25">
      <c r="C15138" s="34"/>
      <c r="D15138" s="10"/>
    </row>
    <row r="15139" spans="3:4" x14ac:dyDescent="0.25">
      <c r="C15139" s="34"/>
      <c r="D15139" s="10"/>
    </row>
    <row r="15140" spans="3:4" x14ac:dyDescent="0.25">
      <c r="C15140" s="34"/>
      <c r="D15140" s="10"/>
    </row>
    <row r="15141" spans="3:4" x14ac:dyDescent="0.25">
      <c r="C15141" s="34"/>
      <c r="D15141" s="10"/>
    </row>
    <row r="15142" spans="3:4" x14ac:dyDescent="0.25">
      <c r="C15142" s="34"/>
      <c r="D15142" s="10"/>
    </row>
    <row r="15143" spans="3:4" x14ac:dyDescent="0.25">
      <c r="C15143" s="34"/>
      <c r="D15143" s="10"/>
    </row>
    <row r="15144" spans="3:4" x14ac:dyDescent="0.25">
      <c r="C15144" s="34"/>
      <c r="D15144" s="10"/>
    </row>
    <row r="15145" spans="3:4" x14ac:dyDescent="0.25">
      <c r="C15145" s="34"/>
      <c r="D15145" s="10"/>
    </row>
    <row r="15146" spans="3:4" x14ac:dyDescent="0.25">
      <c r="C15146" s="34"/>
      <c r="D15146" s="10"/>
    </row>
    <row r="15147" spans="3:4" x14ac:dyDescent="0.25">
      <c r="C15147" s="34"/>
      <c r="D15147" s="10"/>
    </row>
    <row r="15148" spans="3:4" x14ac:dyDescent="0.25">
      <c r="C15148" s="34"/>
      <c r="D15148" s="10"/>
    </row>
    <row r="15149" spans="3:4" x14ac:dyDescent="0.25">
      <c r="C15149" s="34"/>
      <c r="D15149" s="10"/>
    </row>
    <row r="15150" spans="3:4" x14ac:dyDescent="0.25">
      <c r="C15150" s="34"/>
      <c r="D15150" s="10"/>
    </row>
    <row r="15151" spans="3:4" x14ac:dyDescent="0.25">
      <c r="C15151" s="34"/>
      <c r="D15151" s="10"/>
    </row>
    <row r="15152" spans="3:4" x14ac:dyDescent="0.25">
      <c r="C15152" s="34"/>
      <c r="D15152" s="10"/>
    </row>
    <row r="15153" spans="3:4" x14ac:dyDescent="0.25">
      <c r="C15153" s="34"/>
      <c r="D15153" s="10"/>
    </row>
    <row r="15154" spans="3:4" x14ac:dyDescent="0.25">
      <c r="C15154" s="34"/>
      <c r="D15154" s="10"/>
    </row>
    <row r="15155" spans="3:4" x14ac:dyDescent="0.25">
      <c r="C15155" s="34"/>
      <c r="D15155" s="10"/>
    </row>
    <row r="15156" spans="3:4" x14ac:dyDescent="0.25">
      <c r="C15156" s="34"/>
      <c r="D15156" s="10"/>
    </row>
    <row r="15157" spans="3:4" x14ac:dyDescent="0.25">
      <c r="C15157" s="34"/>
      <c r="D15157" s="10"/>
    </row>
    <row r="15158" spans="3:4" x14ac:dyDescent="0.25">
      <c r="C15158" s="34"/>
      <c r="D15158" s="10"/>
    </row>
    <row r="15159" spans="3:4" x14ac:dyDescent="0.25">
      <c r="C15159" s="34"/>
      <c r="D15159" s="10"/>
    </row>
    <row r="15160" spans="3:4" x14ac:dyDescent="0.25">
      <c r="C15160" s="34"/>
      <c r="D15160" s="10"/>
    </row>
    <row r="15161" spans="3:4" x14ac:dyDescent="0.25">
      <c r="C15161" s="34"/>
      <c r="D15161" s="10"/>
    </row>
    <row r="15162" spans="3:4" x14ac:dyDescent="0.25">
      <c r="C15162" s="34"/>
      <c r="D15162" s="10"/>
    </row>
    <row r="15163" spans="3:4" x14ac:dyDescent="0.25">
      <c r="C15163" s="34"/>
      <c r="D15163" s="10"/>
    </row>
    <row r="15164" spans="3:4" x14ac:dyDescent="0.25">
      <c r="C15164" s="34"/>
      <c r="D15164" s="10"/>
    </row>
    <row r="15165" spans="3:4" x14ac:dyDescent="0.25">
      <c r="C15165" s="34"/>
      <c r="D15165" s="10"/>
    </row>
    <row r="15166" spans="3:4" x14ac:dyDescent="0.25">
      <c r="C15166" s="34"/>
      <c r="D15166" s="10"/>
    </row>
    <row r="15167" spans="3:4" x14ac:dyDescent="0.25">
      <c r="C15167" s="34"/>
      <c r="D15167" s="10"/>
    </row>
    <row r="15168" spans="3:4" x14ac:dyDescent="0.25">
      <c r="C15168" s="34"/>
      <c r="D15168" s="10"/>
    </row>
    <row r="15169" spans="3:4" x14ac:dyDescent="0.25">
      <c r="C15169" s="34"/>
      <c r="D15169" s="10"/>
    </row>
    <row r="15170" spans="3:4" x14ac:dyDescent="0.25">
      <c r="C15170" s="34"/>
      <c r="D15170" s="10"/>
    </row>
    <row r="15171" spans="3:4" x14ac:dyDescent="0.25">
      <c r="C15171" s="34"/>
      <c r="D15171" s="10"/>
    </row>
    <row r="15172" spans="3:4" x14ac:dyDescent="0.25">
      <c r="C15172" s="34"/>
      <c r="D15172" s="10"/>
    </row>
    <row r="15173" spans="3:4" x14ac:dyDescent="0.25">
      <c r="C15173" s="34"/>
      <c r="D15173" s="10"/>
    </row>
    <row r="15174" spans="3:4" x14ac:dyDescent="0.25">
      <c r="C15174" s="34"/>
      <c r="D15174" s="10"/>
    </row>
    <row r="15175" spans="3:4" x14ac:dyDescent="0.25">
      <c r="C15175" s="34"/>
      <c r="D15175" s="10"/>
    </row>
    <row r="15176" spans="3:4" x14ac:dyDescent="0.25">
      <c r="C15176" s="34"/>
      <c r="D15176" s="10"/>
    </row>
    <row r="15177" spans="3:4" x14ac:dyDescent="0.25">
      <c r="C15177" s="34"/>
      <c r="D15177" s="10"/>
    </row>
    <row r="15178" spans="3:4" x14ac:dyDescent="0.25">
      <c r="C15178" s="34"/>
      <c r="D15178" s="10"/>
    </row>
    <row r="15179" spans="3:4" x14ac:dyDescent="0.25">
      <c r="C15179" s="34"/>
      <c r="D15179" s="10"/>
    </row>
    <row r="15180" spans="3:4" x14ac:dyDescent="0.25">
      <c r="C15180" s="34"/>
      <c r="D15180" s="10"/>
    </row>
    <row r="15181" spans="3:4" x14ac:dyDescent="0.25">
      <c r="C15181" s="34"/>
      <c r="D15181" s="10"/>
    </row>
    <row r="15182" spans="3:4" x14ac:dyDescent="0.25">
      <c r="C15182" s="34"/>
      <c r="D15182" s="10"/>
    </row>
    <row r="15183" spans="3:4" x14ac:dyDescent="0.25">
      <c r="C15183" s="34"/>
      <c r="D15183" s="10"/>
    </row>
    <row r="15184" spans="3:4" x14ac:dyDescent="0.25">
      <c r="C15184" s="34"/>
      <c r="D15184" s="10"/>
    </row>
    <row r="15185" spans="3:4" x14ac:dyDescent="0.25">
      <c r="C15185" s="34"/>
      <c r="D15185" s="10"/>
    </row>
    <row r="15186" spans="3:4" x14ac:dyDescent="0.25">
      <c r="C15186" s="34"/>
      <c r="D15186" s="10"/>
    </row>
    <row r="15187" spans="3:4" x14ac:dyDescent="0.25">
      <c r="C15187" s="34"/>
      <c r="D15187" s="10"/>
    </row>
    <row r="15188" spans="3:4" x14ac:dyDescent="0.25">
      <c r="C15188" s="34"/>
      <c r="D15188" s="10"/>
    </row>
    <row r="15189" spans="3:4" x14ac:dyDescent="0.25">
      <c r="C15189" s="34"/>
      <c r="D15189" s="10"/>
    </row>
    <row r="15190" spans="3:4" x14ac:dyDescent="0.25">
      <c r="C15190" s="34"/>
      <c r="D15190" s="10"/>
    </row>
    <row r="15191" spans="3:4" x14ac:dyDescent="0.25">
      <c r="C15191" s="34"/>
      <c r="D15191" s="10"/>
    </row>
    <row r="15192" spans="3:4" x14ac:dyDescent="0.25">
      <c r="C15192" s="34"/>
      <c r="D15192" s="10"/>
    </row>
    <row r="15193" spans="3:4" x14ac:dyDescent="0.25">
      <c r="C15193" s="34"/>
      <c r="D15193" s="10"/>
    </row>
    <row r="15194" spans="3:4" x14ac:dyDescent="0.25">
      <c r="C15194" s="34"/>
      <c r="D15194" s="10"/>
    </row>
    <row r="15195" spans="3:4" x14ac:dyDescent="0.25">
      <c r="C15195" s="34"/>
      <c r="D15195" s="10"/>
    </row>
    <row r="15196" spans="3:4" x14ac:dyDescent="0.25">
      <c r="C15196" s="34"/>
      <c r="D15196" s="10"/>
    </row>
    <row r="15197" spans="3:4" x14ac:dyDescent="0.25">
      <c r="C15197" s="34"/>
      <c r="D15197" s="10"/>
    </row>
    <row r="15198" spans="3:4" x14ac:dyDescent="0.25">
      <c r="C15198" s="34"/>
      <c r="D15198" s="10"/>
    </row>
    <row r="15199" spans="3:4" x14ac:dyDescent="0.25">
      <c r="C15199" s="34"/>
      <c r="D15199" s="10"/>
    </row>
    <row r="15200" spans="3:4" x14ac:dyDescent="0.25">
      <c r="C15200" s="34"/>
      <c r="D15200" s="10"/>
    </row>
    <row r="15201" spans="3:4" x14ac:dyDescent="0.25">
      <c r="C15201" s="34"/>
      <c r="D15201" s="10"/>
    </row>
    <row r="15202" spans="3:4" x14ac:dyDescent="0.25">
      <c r="C15202" s="34"/>
      <c r="D15202" s="10"/>
    </row>
    <row r="15203" spans="3:4" x14ac:dyDescent="0.25">
      <c r="C15203" s="34"/>
      <c r="D15203" s="10"/>
    </row>
    <row r="15204" spans="3:4" x14ac:dyDescent="0.25">
      <c r="C15204" s="34"/>
      <c r="D15204" s="10"/>
    </row>
    <row r="15205" spans="3:4" x14ac:dyDescent="0.25">
      <c r="C15205" s="34"/>
      <c r="D15205" s="10"/>
    </row>
    <row r="15206" spans="3:4" x14ac:dyDescent="0.25">
      <c r="C15206" s="34"/>
      <c r="D15206" s="10"/>
    </row>
    <row r="15207" spans="3:4" x14ac:dyDescent="0.25">
      <c r="C15207" s="34"/>
      <c r="D15207" s="10"/>
    </row>
    <row r="15208" spans="3:4" x14ac:dyDescent="0.25">
      <c r="C15208" s="34"/>
      <c r="D15208" s="10"/>
    </row>
    <row r="15209" spans="3:4" x14ac:dyDescent="0.25">
      <c r="C15209" s="34"/>
      <c r="D15209" s="10"/>
    </row>
    <row r="15210" spans="3:4" x14ac:dyDescent="0.25">
      <c r="C15210" s="34"/>
      <c r="D15210" s="10"/>
    </row>
    <row r="15211" spans="3:4" x14ac:dyDescent="0.25">
      <c r="C15211" s="34"/>
      <c r="D15211" s="10"/>
    </row>
    <row r="15212" spans="3:4" x14ac:dyDescent="0.25">
      <c r="C15212" s="34"/>
      <c r="D15212" s="10"/>
    </row>
    <row r="15213" spans="3:4" x14ac:dyDescent="0.25">
      <c r="C15213" s="34"/>
      <c r="D15213" s="10"/>
    </row>
    <row r="15214" spans="3:4" x14ac:dyDescent="0.25">
      <c r="C15214" s="34"/>
      <c r="D15214" s="10"/>
    </row>
    <row r="15215" spans="3:4" x14ac:dyDescent="0.25">
      <c r="C15215" s="34"/>
      <c r="D15215" s="10"/>
    </row>
    <row r="15216" spans="3:4" x14ac:dyDescent="0.25">
      <c r="C15216" s="34"/>
      <c r="D15216" s="10"/>
    </row>
    <row r="15217" spans="3:4" x14ac:dyDescent="0.25">
      <c r="C15217" s="34"/>
      <c r="D15217" s="10"/>
    </row>
    <row r="15218" spans="3:4" x14ac:dyDescent="0.25">
      <c r="C15218" s="34"/>
      <c r="D15218" s="10"/>
    </row>
    <row r="15219" spans="3:4" x14ac:dyDescent="0.25">
      <c r="C15219" s="34"/>
      <c r="D15219" s="10"/>
    </row>
    <row r="15220" spans="3:4" x14ac:dyDescent="0.25">
      <c r="C15220" s="34"/>
      <c r="D15220" s="10"/>
    </row>
    <row r="15221" spans="3:4" x14ac:dyDescent="0.25">
      <c r="C15221" s="34"/>
      <c r="D15221" s="10"/>
    </row>
    <row r="15222" spans="3:4" x14ac:dyDescent="0.25">
      <c r="C15222" s="34"/>
      <c r="D15222" s="10"/>
    </row>
    <row r="15223" spans="3:4" x14ac:dyDescent="0.25">
      <c r="C15223" s="34"/>
      <c r="D15223" s="10"/>
    </row>
    <row r="15224" spans="3:4" x14ac:dyDescent="0.25">
      <c r="C15224" s="34"/>
      <c r="D15224" s="10"/>
    </row>
    <row r="15225" spans="3:4" x14ac:dyDescent="0.25">
      <c r="C15225" s="34"/>
      <c r="D15225" s="10"/>
    </row>
    <row r="15226" spans="3:4" x14ac:dyDescent="0.25">
      <c r="C15226" s="34"/>
      <c r="D15226" s="10"/>
    </row>
    <row r="15227" spans="3:4" x14ac:dyDescent="0.25">
      <c r="C15227" s="34"/>
      <c r="D15227" s="10"/>
    </row>
    <row r="15228" spans="3:4" x14ac:dyDescent="0.25">
      <c r="C15228" s="34"/>
      <c r="D15228" s="10"/>
    </row>
    <row r="15229" spans="3:4" x14ac:dyDescent="0.25">
      <c r="C15229" s="34"/>
      <c r="D15229" s="10"/>
    </row>
    <row r="15230" spans="3:4" x14ac:dyDescent="0.25">
      <c r="C15230" s="34"/>
      <c r="D15230" s="10"/>
    </row>
    <row r="15231" spans="3:4" x14ac:dyDescent="0.25">
      <c r="C15231" s="34"/>
      <c r="D15231" s="10"/>
    </row>
    <row r="15232" spans="3:4" x14ac:dyDescent="0.25">
      <c r="C15232" s="34"/>
      <c r="D15232" s="10"/>
    </row>
    <row r="15233" spans="3:4" x14ac:dyDescent="0.25">
      <c r="C15233" s="34"/>
      <c r="D15233" s="10"/>
    </row>
    <row r="15234" spans="3:4" x14ac:dyDescent="0.25">
      <c r="C15234" s="34"/>
      <c r="D15234" s="10"/>
    </row>
    <row r="15235" spans="3:4" x14ac:dyDescent="0.25">
      <c r="C15235" s="34"/>
      <c r="D15235" s="10"/>
    </row>
    <row r="15236" spans="3:4" x14ac:dyDescent="0.25">
      <c r="C15236" s="34"/>
      <c r="D15236" s="10"/>
    </row>
    <row r="15237" spans="3:4" x14ac:dyDescent="0.25">
      <c r="C15237" s="34"/>
      <c r="D15237" s="10"/>
    </row>
    <row r="15238" spans="3:4" x14ac:dyDescent="0.25">
      <c r="C15238" s="34"/>
      <c r="D15238" s="10"/>
    </row>
    <row r="15239" spans="3:4" x14ac:dyDescent="0.25">
      <c r="C15239" s="34"/>
      <c r="D15239" s="10"/>
    </row>
    <row r="15240" spans="3:4" x14ac:dyDescent="0.25">
      <c r="C15240" s="34"/>
      <c r="D15240" s="10"/>
    </row>
    <row r="15241" spans="3:4" x14ac:dyDescent="0.25">
      <c r="C15241" s="34"/>
      <c r="D15241" s="10"/>
    </row>
    <row r="15242" spans="3:4" x14ac:dyDescent="0.25">
      <c r="C15242" s="34"/>
      <c r="D15242" s="10"/>
    </row>
    <row r="15243" spans="3:4" x14ac:dyDescent="0.25">
      <c r="C15243" s="34"/>
      <c r="D15243" s="10"/>
    </row>
    <row r="15244" spans="3:4" x14ac:dyDescent="0.25">
      <c r="C15244" s="34"/>
      <c r="D15244" s="10"/>
    </row>
    <row r="15245" spans="3:4" x14ac:dyDescent="0.25">
      <c r="C15245" s="34"/>
      <c r="D15245" s="10"/>
    </row>
    <row r="15246" spans="3:4" x14ac:dyDescent="0.25">
      <c r="C15246" s="34"/>
      <c r="D15246" s="10"/>
    </row>
    <row r="15247" spans="3:4" x14ac:dyDescent="0.25">
      <c r="C15247" s="34"/>
      <c r="D15247" s="10"/>
    </row>
    <row r="15248" spans="3:4" x14ac:dyDescent="0.25">
      <c r="C15248" s="34"/>
      <c r="D15248" s="10"/>
    </row>
    <row r="15249" spans="3:4" x14ac:dyDescent="0.25">
      <c r="C15249" s="34"/>
      <c r="D15249" s="10"/>
    </row>
    <row r="15250" spans="3:4" x14ac:dyDescent="0.25">
      <c r="C15250" s="34"/>
      <c r="D15250" s="10"/>
    </row>
    <row r="15251" spans="3:4" x14ac:dyDescent="0.25">
      <c r="C15251" s="34"/>
      <c r="D15251" s="10"/>
    </row>
    <row r="15252" spans="3:4" x14ac:dyDescent="0.25">
      <c r="C15252" s="34"/>
      <c r="D15252" s="10"/>
    </row>
    <row r="15253" spans="3:4" x14ac:dyDescent="0.25">
      <c r="C15253" s="34"/>
      <c r="D15253" s="10"/>
    </row>
    <row r="15254" spans="3:4" x14ac:dyDescent="0.25">
      <c r="C15254" s="34"/>
      <c r="D15254" s="10"/>
    </row>
    <row r="15255" spans="3:4" x14ac:dyDescent="0.25">
      <c r="C15255" s="34"/>
      <c r="D15255" s="10"/>
    </row>
    <row r="15256" spans="3:4" x14ac:dyDescent="0.25">
      <c r="C15256" s="34"/>
      <c r="D15256" s="10"/>
    </row>
    <row r="15257" spans="3:4" x14ac:dyDescent="0.25">
      <c r="C15257" s="34"/>
      <c r="D15257" s="10"/>
    </row>
    <row r="15258" spans="3:4" x14ac:dyDescent="0.25">
      <c r="C15258" s="34"/>
      <c r="D15258" s="10"/>
    </row>
    <row r="15259" spans="3:4" x14ac:dyDescent="0.25">
      <c r="C15259" s="34"/>
      <c r="D15259" s="10"/>
    </row>
    <row r="15260" spans="3:4" x14ac:dyDescent="0.25">
      <c r="C15260" s="34"/>
      <c r="D15260" s="10"/>
    </row>
    <row r="15261" spans="3:4" x14ac:dyDescent="0.25">
      <c r="C15261" s="34"/>
      <c r="D15261" s="10"/>
    </row>
    <row r="15262" spans="3:4" x14ac:dyDescent="0.25">
      <c r="C15262" s="34"/>
      <c r="D15262" s="10"/>
    </row>
    <row r="15263" spans="3:4" x14ac:dyDescent="0.25">
      <c r="C15263" s="34"/>
      <c r="D15263" s="10"/>
    </row>
    <row r="15264" spans="3:4" x14ac:dyDescent="0.25">
      <c r="C15264" s="34"/>
      <c r="D15264" s="10"/>
    </row>
    <row r="15265" spans="3:4" x14ac:dyDescent="0.25">
      <c r="C15265" s="34"/>
      <c r="D15265" s="10"/>
    </row>
    <row r="15266" spans="3:4" x14ac:dyDescent="0.25">
      <c r="C15266" s="34"/>
      <c r="D15266" s="10"/>
    </row>
    <row r="15267" spans="3:4" x14ac:dyDescent="0.25">
      <c r="C15267" s="34"/>
      <c r="D15267" s="10"/>
    </row>
    <row r="15268" spans="3:4" x14ac:dyDescent="0.25">
      <c r="C15268" s="34"/>
      <c r="D15268" s="10"/>
    </row>
    <row r="15269" spans="3:4" x14ac:dyDescent="0.25">
      <c r="C15269" s="34"/>
      <c r="D15269" s="10"/>
    </row>
    <row r="15270" spans="3:4" x14ac:dyDescent="0.25">
      <c r="C15270" s="34"/>
      <c r="D15270" s="10"/>
    </row>
    <row r="15271" spans="3:4" x14ac:dyDescent="0.25">
      <c r="C15271" s="34"/>
      <c r="D15271" s="10"/>
    </row>
    <row r="15272" spans="3:4" x14ac:dyDescent="0.25">
      <c r="C15272" s="34"/>
      <c r="D15272" s="10"/>
    </row>
    <row r="15273" spans="3:4" x14ac:dyDescent="0.25">
      <c r="C15273" s="34"/>
      <c r="D15273" s="10"/>
    </row>
    <row r="15274" spans="3:4" x14ac:dyDescent="0.25">
      <c r="C15274" s="34"/>
      <c r="D15274" s="10"/>
    </row>
    <row r="15275" spans="3:4" x14ac:dyDescent="0.25">
      <c r="C15275" s="34"/>
      <c r="D15275" s="10"/>
    </row>
    <row r="15276" spans="3:4" x14ac:dyDescent="0.25">
      <c r="C15276" s="34"/>
      <c r="D15276" s="10"/>
    </row>
    <row r="15277" spans="3:4" x14ac:dyDescent="0.25">
      <c r="C15277" s="34"/>
      <c r="D15277" s="10"/>
    </row>
    <row r="15278" spans="3:4" x14ac:dyDescent="0.25">
      <c r="C15278" s="34"/>
      <c r="D15278" s="10"/>
    </row>
    <row r="15279" spans="3:4" x14ac:dyDescent="0.25">
      <c r="C15279" s="34"/>
      <c r="D15279" s="10"/>
    </row>
    <row r="15280" spans="3:4" x14ac:dyDescent="0.25">
      <c r="C15280" s="34"/>
      <c r="D15280" s="10"/>
    </row>
    <row r="15281" spans="3:4" x14ac:dyDescent="0.25">
      <c r="C15281" s="34"/>
      <c r="D15281" s="10"/>
    </row>
    <row r="15282" spans="3:4" x14ac:dyDescent="0.25">
      <c r="C15282" s="34"/>
      <c r="D15282" s="10"/>
    </row>
    <row r="15283" spans="3:4" x14ac:dyDescent="0.25">
      <c r="C15283" s="34"/>
      <c r="D15283" s="10"/>
    </row>
    <row r="15284" spans="3:4" x14ac:dyDescent="0.25">
      <c r="C15284" s="34"/>
      <c r="D15284" s="10"/>
    </row>
    <row r="15285" spans="3:4" x14ac:dyDescent="0.25">
      <c r="C15285" s="34"/>
      <c r="D15285" s="10"/>
    </row>
    <row r="15286" spans="3:4" x14ac:dyDescent="0.25">
      <c r="C15286" s="34"/>
      <c r="D15286" s="10"/>
    </row>
    <row r="15287" spans="3:4" x14ac:dyDescent="0.25">
      <c r="C15287" s="34"/>
      <c r="D15287" s="10"/>
    </row>
    <row r="15288" spans="3:4" x14ac:dyDescent="0.25">
      <c r="C15288" s="34"/>
      <c r="D15288" s="10"/>
    </row>
    <row r="15289" spans="3:4" x14ac:dyDescent="0.25">
      <c r="C15289" s="34"/>
      <c r="D15289" s="10"/>
    </row>
    <row r="15290" spans="3:4" x14ac:dyDescent="0.25">
      <c r="C15290" s="34"/>
      <c r="D15290" s="10"/>
    </row>
    <row r="15291" spans="3:4" x14ac:dyDescent="0.25">
      <c r="C15291" s="34"/>
      <c r="D15291" s="10"/>
    </row>
    <row r="15292" spans="3:4" x14ac:dyDescent="0.25">
      <c r="C15292" s="34"/>
      <c r="D15292" s="10"/>
    </row>
    <row r="15293" spans="3:4" x14ac:dyDescent="0.25">
      <c r="C15293" s="34"/>
      <c r="D15293" s="10"/>
    </row>
    <row r="15294" spans="3:4" x14ac:dyDescent="0.25">
      <c r="C15294" s="34"/>
      <c r="D15294" s="10"/>
    </row>
    <row r="15295" spans="3:4" x14ac:dyDescent="0.25">
      <c r="C15295" s="34"/>
      <c r="D15295" s="10"/>
    </row>
    <row r="15296" spans="3:4" x14ac:dyDescent="0.25">
      <c r="C15296" s="34"/>
      <c r="D15296" s="10"/>
    </row>
    <row r="15297" spans="3:4" x14ac:dyDescent="0.25">
      <c r="C15297" s="34"/>
      <c r="D15297" s="10"/>
    </row>
    <row r="15298" spans="3:4" x14ac:dyDescent="0.25">
      <c r="C15298" s="34"/>
      <c r="D15298" s="10"/>
    </row>
    <row r="15299" spans="3:4" x14ac:dyDescent="0.25">
      <c r="C15299" s="34"/>
      <c r="D15299" s="10"/>
    </row>
    <row r="15300" spans="3:4" x14ac:dyDescent="0.25">
      <c r="C15300" s="34"/>
      <c r="D15300" s="10"/>
    </row>
    <row r="15301" spans="3:4" x14ac:dyDescent="0.25">
      <c r="C15301" s="34"/>
      <c r="D15301" s="10"/>
    </row>
    <row r="15302" spans="3:4" x14ac:dyDescent="0.25">
      <c r="C15302" s="34"/>
      <c r="D15302" s="10"/>
    </row>
    <row r="15303" spans="3:4" x14ac:dyDescent="0.25">
      <c r="C15303" s="34"/>
      <c r="D15303" s="10"/>
    </row>
    <row r="15304" spans="3:4" x14ac:dyDescent="0.25">
      <c r="C15304" s="34"/>
      <c r="D15304" s="10"/>
    </row>
    <row r="15305" spans="3:4" x14ac:dyDescent="0.25">
      <c r="C15305" s="34"/>
      <c r="D15305" s="10"/>
    </row>
    <row r="15306" spans="3:4" x14ac:dyDescent="0.25">
      <c r="C15306" s="34"/>
      <c r="D15306" s="10"/>
    </row>
    <row r="15307" spans="3:4" x14ac:dyDescent="0.25">
      <c r="C15307" s="34"/>
      <c r="D15307" s="10"/>
    </row>
    <row r="15308" spans="3:4" x14ac:dyDescent="0.25">
      <c r="C15308" s="34"/>
      <c r="D15308" s="10"/>
    </row>
    <row r="15309" spans="3:4" x14ac:dyDescent="0.25">
      <c r="C15309" s="34"/>
      <c r="D15309" s="10"/>
    </row>
    <row r="15310" spans="3:4" x14ac:dyDescent="0.25">
      <c r="C15310" s="34"/>
      <c r="D15310" s="10"/>
    </row>
    <row r="15311" spans="3:4" x14ac:dyDescent="0.25">
      <c r="C15311" s="34"/>
      <c r="D15311" s="10"/>
    </row>
    <row r="15312" spans="3:4" x14ac:dyDescent="0.25">
      <c r="C15312" s="34"/>
      <c r="D15312" s="10"/>
    </row>
    <row r="15313" spans="3:4" x14ac:dyDescent="0.25">
      <c r="C15313" s="34"/>
      <c r="D15313" s="10"/>
    </row>
    <row r="15314" spans="3:4" x14ac:dyDescent="0.25">
      <c r="C15314" s="34"/>
      <c r="D15314" s="10"/>
    </row>
    <row r="15315" spans="3:4" x14ac:dyDescent="0.25">
      <c r="C15315" s="34"/>
      <c r="D15315" s="10"/>
    </row>
    <row r="15316" spans="3:4" x14ac:dyDescent="0.25">
      <c r="C15316" s="34"/>
      <c r="D15316" s="10"/>
    </row>
    <row r="15317" spans="3:4" x14ac:dyDescent="0.25">
      <c r="C15317" s="34"/>
      <c r="D15317" s="10"/>
    </row>
    <row r="15318" spans="3:4" x14ac:dyDescent="0.25">
      <c r="C15318" s="34"/>
      <c r="D15318" s="10"/>
    </row>
    <row r="15319" spans="3:4" x14ac:dyDescent="0.25">
      <c r="C15319" s="34"/>
      <c r="D15319" s="10"/>
    </row>
    <row r="15320" spans="3:4" x14ac:dyDescent="0.25">
      <c r="C15320" s="34"/>
      <c r="D15320" s="10"/>
    </row>
    <row r="15321" spans="3:4" x14ac:dyDescent="0.25">
      <c r="C15321" s="34"/>
      <c r="D15321" s="10"/>
    </row>
    <row r="15322" spans="3:4" x14ac:dyDescent="0.25">
      <c r="C15322" s="34"/>
      <c r="D15322" s="10"/>
    </row>
    <row r="15323" spans="3:4" x14ac:dyDescent="0.25">
      <c r="C15323" s="34"/>
      <c r="D15323" s="10"/>
    </row>
    <row r="15324" spans="3:4" x14ac:dyDescent="0.25">
      <c r="C15324" s="34"/>
      <c r="D15324" s="10"/>
    </row>
    <row r="15325" spans="3:4" x14ac:dyDescent="0.25">
      <c r="C15325" s="34"/>
      <c r="D15325" s="10"/>
    </row>
    <row r="15326" spans="3:4" x14ac:dyDescent="0.25">
      <c r="C15326" s="34"/>
      <c r="D15326" s="10"/>
    </row>
    <row r="15327" spans="3:4" x14ac:dyDescent="0.25">
      <c r="C15327" s="34"/>
      <c r="D15327" s="10"/>
    </row>
    <row r="15328" spans="3:4" x14ac:dyDescent="0.25">
      <c r="C15328" s="34"/>
      <c r="D15328" s="10"/>
    </row>
    <row r="15329" spans="3:4" x14ac:dyDescent="0.25">
      <c r="C15329" s="34"/>
      <c r="D15329" s="10"/>
    </row>
    <row r="15330" spans="3:4" x14ac:dyDescent="0.25">
      <c r="C15330" s="34"/>
      <c r="D15330" s="10"/>
    </row>
    <row r="15331" spans="3:4" x14ac:dyDescent="0.25">
      <c r="C15331" s="34"/>
      <c r="D15331" s="10"/>
    </row>
    <row r="15332" spans="3:4" x14ac:dyDescent="0.25">
      <c r="C15332" s="34"/>
      <c r="D15332" s="10"/>
    </row>
    <row r="15333" spans="3:4" x14ac:dyDescent="0.25">
      <c r="C15333" s="34"/>
      <c r="D15333" s="10"/>
    </row>
    <row r="15334" spans="3:4" x14ac:dyDescent="0.25">
      <c r="C15334" s="34"/>
      <c r="D15334" s="10"/>
    </row>
    <row r="15335" spans="3:4" x14ac:dyDescent="0.25">
      <c r="C15335" s="34"/>
      <c r="D15335" s="10"/>
    </row>
    <row r="15336" spans="3:4" x14ac:dyDescent="0.25">
      <c r="C15336" s="34"/>
      <c r="D15336" s="10"/>
    </row>
    <row r="15337" spans="3:4" x14ac:dyDescent="0.25">
      <c r="C15337" s="34"/>
      <c r="D15337" s="10"/>
    </row>
    <row r="15338" spans="3:4" x14ac:dyDescent="0.25">
      <c r="C15338" s="34"/>
      <c r="D15338" s="10"/>
    </row>
    <row r="15339" spans="3:4" x14ac:dyDescent="0.25">
      <c r="C15339" s="34"/>
      <c r="D15339" s="10"/>
    </row>
    <row r="15340" spans="3:4" x14ac:dyDescent="0.25">
      <c r="C15340" s="34"/>
      <c r="D15340" s="10"/>
    </row>
    <row r="15341" spans="3:4" x14ac:dyDescent="0.25">
      <c r="C15341" s="34"/>
      <c r="D15341" s="10"/>
    </row>
    <row r="15342" spans="3:4" x14ac:dyDescent="0.25">
      <c r="C15342" s="34"/>
      <c r="D15342" s="10"/>
    </row>
    <row r="15343" spans="3:4" x14ac:dyDescent="0.25">
      <c r="C15343" s="34"/>
      <c r="D15343" s="10"/>
    </row>
    <row r="15344" spans="3:4" x14ac:dyDescent="0.25">
      <c r="C15344" s="34"/>
      <c r="D15344" s="10"/>
    </row>
    <row r="15345" spans="3:4" x14ac:dyDescent="0.25">
      <c r="C15345" s="34"/>
      <c r="D15345" s="10"/>
    </row>
    <row r="15346" spans="3:4" x14ac:dyDescent="0.25">
      <c r="C15346" s="34"/>
      <c r="D15346" s="10"/>
    </row>
    <row r="15347" spans="3:4" x14ac:dyDescent="0.25">
      <c r="C15347" s="34"/>
      <c r="D15347" s="10"/>
    </row>
    <row r="15348" spans="3:4" x14ac:dyDescent="0.25">
      <c r="C15348" s="34"/>
      <c r="D15348" s="10"/>
    </row>
    <row r="15349" spans="3:4" x14ac:dyDescent="0.25">
      <c r="C15349" s="34"/>
      <c r="D15349" s="10"/>
    </row>
    <row r="15350" spans="3:4" x14ac:dyDescent="0.25">
      <c r="C15350" s="34"/>
      <c r="D15350" s="10"/>
    </row>
    <row r="15351" spans="3:4" x14ac:dyDescent="0.25">
      <c r="C15351" s="34"/>
      <c r="D15351" s="10"/>
    </row>
    <row r="15352" spans="3:4" x14ac:dyDescent="0.25">
      <c r="C15352" s="34"/>
      <c r="D15352" s="10"/>
    </row>
    <row r="15353" spans="3:4" x14ac:dyDescent="0.25">
      <c r="C15353" s="34"/>
      <c r="D15353" s="10"/>
    </row>
    <row r="15354" spans="3:4" x14ac:dyDescent="0.25">
      <c r="C15354" s="34"/>
      <c r="D15354" s="10"/>
    </row>
    <row r="15355" spans="3:4" x14ac:dyDescent="0.25">
      <c r="C15355" s="34"/>
      <c r="D15355" s="10"/>
    </row>
    <row r="15356" spans="3:4" x14ac:dyDescent="0.25">
      <c r="C15356" s="34"/>
      <c r="D15356" s="10"/>
    </row>
    <row r="15357" spans="3:4" x14ac:dyDescent="0.25">
      <c r="C15357" s="34"/>
      <c r="D15357" s="10"/>
    </row>
    <row r="15358" spans="3:4" x14ac:dyDescent="0.25">
      <c r="C15358" s="34"/>
      <c r="D15358" s="10"/>
    </row>
    <row r="15359" spans="3:4" x14ac:dyDescent="0.25">
      <c r="C15359" s="34"/>
      <c r="D15359" s="10"/>
    </row>
    <row r="15360" spans="3:4" x14ac:dyDescent="0.25">
      <c r="C15360" s="34"/>
      <c r="D15360" s="10"/>
    </row>
    <row r="15361" spans="3:4" x14ac:dyDescent="0.25">
      <c r="C15361" s="34"/>
      <c r="D15361" s="10"/>
    </row>
    <row r="15362" spans="3:4" x14ac:dyDescent="0.25">
      <c r="C15362" s="34"/>
      <c r="D15362" s="10"/>
    </row>
    <row r="15363" spans="3:4" x14ac:dyDescent="0.25">
      <c r="C15363" s="34"/>
      <c r="D15363" s="10"/>
    </row>
    <row r="15364" spans="3:4" x14ac:dyDescent="0.25">
      <c r="C15364" s="34"/>
      <c r="D15364" s="10"/>
    </row>
    <row r="15365" spans="3:4" x14ac:dyDescent="0.25">
      <c r="C15365" s="34"/>
      <c r="D15365" s="10"/>
    </row>
    <row r="15366" spans="3:4" x14ac:dyDescent="0.25">
      <c r="C15366" s="34"/>
      <c r="D15366" s="10"/>
    </row>
    <row r="15367" spans="3:4" x14ac:dyDescent="0.25">
      <c r="C15367" s="34"/>
      <c r="D15367" s="10"/>
    </row>
    <row r="15368" spans="3:4" x14ac:dyDescent="0.25">
      <c r="C15368" s="34"/>
      <c r="D15368" s="10"/>
    </row>
    <row r="15369" spans="3:4" x14ac:dyDescent="0.25">
      <c r="C15369" s="34"/>
      <c r="D15369" s="10"/>
    </row>
    <row r="15370" spans="3:4" x14ac:dyDescent="0.25">
      <c r="C15370" s="34"/>
      <c r="D15370" s="10"/>
    </row>
    <row r="15371" spans="3:4" x14ac:dyDescent="0.25">
      <c r="C15371" s="34"/>
      <c r="D15371" s="10"/>
    </row>
    <row r="15372" spans="3:4" x14ac:dyDescent="0.25">
      <c r="C15372" s="34"/>
      <c r="D15372" s="10"/>
    </row>
    <row r="15373" spans="3:4" x14ac:dyDescent="0.25">
      <c r="C15373" s="34"/>
      <c r="D15373" s="10"/>
    </row>
    <row r="15374" spans="3:4" x14ac:dyDescent="0.25">
      <c r="C15374" s="34"/>
      <c r="D15374" s="10"/>
    </row>
    <row r="15375" spans="3:4" x14ac:dyDescent="0.25">
      <c r="C15375" s="34"/>
      <c r="D15375" s="10"/>
    </row>
    <row r="15376" spans="3:4" x14ac:dyDescent="0.25">
      <c r="C15376" s="34"/>
      <c r="D15376" s="10"/>
    </row>
    <row r="15377" spans="3:4" x14ac:dyDescent="0.25">
      <c r="C15377" s="34"/>
      <c r="D15377" s="10"/>
    </row>
    <row r="15378" spans="3:4" x14ac:dyDescent="0.25">
      <c r="C15378" s="34"/>
      <c r="D15378" s="10"/>
    </row>
    <row r="15379" spans="3:4" x14ac:dyDescent="0.25">
      <c r="C15379" s="34"/>
      <c r="D15379" s="10"/>
    </row>
    <row r="15380" spans="3:4" x14ac:dyDescent="0.25">
      <c r="C15380" s="34"/>
      <c r="D15380" s="10"/>
    </row>
    <row r="15381" spans="3:4" x14ac:dyDescent="0.25">
      <c r="C15381" s="34"/>
      <c r="D15381" s="10"/>
    </row>
    <row r="15382" spans="3:4" x14ac:dyDescent="0.25">
      <c r="C15382" s="34"/>
      <c r="D15382" s="10"/>
    </row>
    <row r="15383" spans="3:4" x14ac:dyDescent="0.25">
      <c r="C15383" s="34"/>
      <c r="D15383" s="10"/>
    </row>
    <row r="15384" spans="3:4" x14ac:dyDescent="0.25">
      <c r="C15384" s="34"/>
      <c r="D15384" s="10"/>
    </row>
    <row r="15385" spans="3:4" x14ac:dyDescent="0.25">
      <c r="C15385" s="34"/>
      <c r="D15385" s="10"/>
    </row>
    <row r="15386" spans="3:4" x14ac:dyDescent="0.25">
      <c r="C15386" s="34"/>
      <c r="D15386" s="10"/>
    </row>
    <row r="15387" spans="3:4" x14ac:dyDescent="0.25">
      <c r="C15387" s="34"/>
      <c r="D15387" s="10"/>
    </row>
    <row r="15388" spans="3:4" x14ac:dyDescent="0.25">
      <c r="C15388" s="34"/>
      <c r="D15388" s="10"/>
    </row>
    <row r="15389" spans="3:4" x14ac:dyDescent="0.25">
      <c r="C15389" s="34"/>
      <c r="D15389" s="10"/>
    </row>
    <row r="15390" spans="3:4" x14ac:dyDescent="0.25">
      <c r="C15390" s="34"/>
      <c r="D15390" s="10"/>
    </row>
    <row r="15391" spans="3:4" x14ac:dyDescent="0.25">
      <c r="C15391" s="34"/>
      <c r="D15391" s="10"/>
    </row>
    <row r="15392" spans="3:4" x14ac:dyDescent="0.25">
      <c r="C15392" s="34"/>
      <c r="D15392" s="10"/>
    </row>
    <row r="15393" spans="3:4" x14ac:dyDescent="0.25">
      <c r="C15393" s="34"/>
      <c r="D15393" s="10"/>
    </row>
    <row r="15394" spans="3:4" x14ac:dyDescent="0.25">
      <c r="C15394" s="34"/>
      <c r="D15394" s="10"/>
    </row>
    <row r="15395" spans="3:4" x14ac:dyDescent="0.25">
      <c r="C15395" s="34"/>
      <c r="D15395" s="10"/>
    </row>
    <row r="15396" spans="3:4" x14ac:dyDescent="0.25">
      <c r="C15396" s="34"/>
      <c r="D15396" s="10"/>
    </row>
    <row r="15397" spans="3:4" x14ac:dyDescent="0.25">
      <c r="C15397" s="34"/>
      <c r="D15397" s="10"/>
    </row>
    <row r="15398" spans="3:4" x14ac:dyDescent="0.25">
      <c r="C15398" s="34"/>
      <c r="D15398" s="10"/>
    </row>
    <row r="15399" spans="3:4" x14ac:dyDescent="0.25">
      <c r="C15399" s="34"/>
      <c r="D15399" s="10"/>
    </row>
    <row r="15400" spans="3:4" x14ac:dyDescent="0.25">
      <c r="C15400" s="34"/>
      <c r="D15400" s="10"/>
    </row>
    <row r="15401" spans="3:4" x14ac:dyDescent="0.25">
      <c r="C15401" s="34"/>
      <c r="D15401" s="10"/>
    </row>
    <row r="15402" spans="3:4" x14ac:dyDescent="0.25">
      <c r="C15402" s="34"/>
      <c r="D15402" s="10"/>
    </row>
    <row r="15403" spans="3:4" x14ac:dyDescent="0.25">
      <c r="C15403" s="34"/>
      <c r="D15403" s="10"/>
    </row>
    <row r="15404" spans="3:4" x14ac:dyDescent="0.25">
      <c r="C15404" s="34"/>
      <c r="D15404" s="10"/>
    </row>
    <row r="15405" spans="3:4" x14ac:dyDescent="0.25">
      <c r="C15405" s="34"/>
      <c r="D15405" s="10"/>
    </row>
    <row r="15406" spans="3:4" x14ac:dyDescent="0.25">
      <c r="C15406" s="34"/>
      <c r="D15406" s="10"/>
    </row>
    <row r="15407" spans="3:4" x14ac:dyDescent="0.25">
      <c r="C15407" s="34"/>
      <c r="D15407" s="10"/>
    </row>
    <row r="15408" spans="3:4" x14ac:dyDescent="0.25">
      <c r="C15408" s="34"/>
      <c r="D15408" s="10"/>
    </row>
    <row r="15409" spans="3:4" x14ac:dyDescent="0.25">
      <c r="C15409" s="34"/>
      <c r="D15409" s="10"/>
    </row>
    <row r="15410" spans="3:4" x14ac:dyDescent="0.25">
      <c r="C15410" s="34"/>
      <c r="D15410" s="10"/>
    </row>
    <row r="15411" spans="3:4" x14ac:dyDescent="0.25">
      <c r="C15411" s="34"/>
      <c r="D15411" s="10"/>
    </row>
    <row r="15412" spans="3:4" x14ac:dyDescent="0.25">
      <c r="C15412" s="34"/>
      <c r="D15412" s="10"/>
    </row>
    <row r="15413" spans="3:4" x14ac:dyDescent="0.25">
      <c r="C15413" s="34"/>
      <c r="D15413" s="10"/>
    </row>
    <row r="15414" spans="3:4" x14ac:dyDescent="0.25">
      <c r="C15414" s="34"/>
      <c r="D15414" s="10"/>
    </row>
    <row r="15415" spans="3:4" x14ac:dyDescent="0.25">
      <c r="C15415" s="34"/>
      <c r="D15415" s="10"/>
    </row>
    <row r="15416" spans="3:4" x14ac:dyDescent="0.25">
      <c r="C15416" s="34"/>
      <c r="D15416" s="10"/>
    </row>
    <row r="15417" spans="3:4" x14ac:dyDescent="0.25">
      <c r="C15417" s="34"/>
      <c r="D15417" s="10"/>
    </row>
    <row r="15418" spans="3:4" x14ac:dyDescent="0.25">
      <c r="C15418" s="34"/>
      <c r="D15418" s="10"/>
    </row>
    <row r="15419" spans="3:4" x14ac:dyDescent="0.25">
      <c r="C15419" s="34"/>
      <c r="D15419" s="10"/>
    </row>
    <row r="15420" spans="3:4" x14ac:dyDescent="0.25">
      <c r="C15420" s="34"/>
      <c r="D15420" s="10"/>
    </row>
    <row r="15421" spans="3:4" x14ac:dyDescent="0.25">
      <c r="C15421" s="34"/>
      <c r="D15421" s="10"/>
    </row>
    <row r="15422" spans="3:4" x14ac:dyDescent="0.25">
      <c r="C15422" s="34"/>
      <c r="D15422" s="10"/>
    </row>
    <row r="15423" spans="3:4" x14ac:dyDescent="0.25">
      <c r="C15423" s="34"/>
      <c r="D15423" s="10"/>
    </row>
    <row r="15424" spans="3:4" x14ac:dyDescent="0.25">
      <c r="C15424" s="34"/>
      <c r="D15424" s="10"/>
    </row>
    <row r="15425" spans="3:4" x14ac:dyDescent="0.25">
      <c r="C15425" s="34"/>
      <c r="D15425" s="10"/>
    </row>
    <row r="15426" spans="3:4" x14ac:dyDescent="0.25">
      <c r="C15426" s="34"/>
      <c r="D15426" s="10"/>
    </row>
    <row r="15427" spans="3:4" x14ac:dyDescent="0.25">
      <c r="C15427" s="34"/>
      <c r="D15427" s="10"/>
    </row>
    <row r="15428" spans="3:4" x14ac:dyDescent="0.25">
      <c r="C15428" s="34"/>
      <c r="D15428" s="10"/>
    </row>
    <row r="15429" spans="3:4" x14ac:dyDescent="0.25">
      <c r="C15429" s="34"/>
      <c r="D15429" s="10"/>
    </row>
    <row r="15430" spans="3:4" x14ac:dyDescent="0.25">
      <c r="C15430" s="34"/>
      <c r="D15430" s="10"/>
    </row>
    <row r="15431" spans="3:4" x14ac:dyDescent="0.25">
      <c r="C15431" s="34"/>
      <c r="D15431" s="10"/>
    </row>
    <row r="15432" spans="3:4" x14ac:dyDescent="0.25">
      <c r="C15432" s="34"/>
      <c r="D15432" s="10"/>
    </row>
    <row r="15433" spans="3:4" x14ac:dyDescent="0.25">
      <c r="C15433" s="34"/>
      <c r="D15433" s="10"/>
    </row>
    <row r="15434" spans="3:4" x14ac:dyDescent="0.25">
      <c r="C15434" s="34"/>
      <c r="D15434" s="10"/>
    </row>
    <row r="15435" spans="3:4" x14ac:dyDescent="0.25">
      <c r="C15435" s="34"/>
      <c r="D15435" s="10"/>
    </row>
    <row r="15436" spans="3:4" x14ac:dyDescent="0.25">
      <c r="C15436" s="34"/>
      <c r="D15436" s="10"/>
    </row>
    <row r="15437" spans="3:4" x14ac:dyDescent="0.25">
      <c r="C15437" s="34"/>
      <c r="D15437" s="10"/>
    </row>
    <row r="15438" spans="3:4" x14ac:dyDescent="0.25">
      <c r="C15438" s="34"/>
      <c r="D15438" s="10"/>
    </row>
    <row r="15439" spans="3:4" x14ac:dyDescent="0.25">
      <c r="C15439" s="34"/>
      <c r="D15439" s="10"/>
    </row>
    <row r="15440" spans="3:4" x14ac:dyDescent="0.25">
      <c r="C15440" s="34"/>
      <c r="D15440" s="10"/>
    </row>
    <row r="15441" spans="3:4" x14ac:dyDescent="0.25">
      <c r="C15441" s="34"/>
      <c r="D15441" s="10"/>
    </row>
    <row r="15442" spans="3:4" x14ac:dyDescent="0.25">
      <c r="C15442" s="34"/>
      <c r="D15442" s="10"/>
    </row>
    <row r="15443" spans="3:4" x14ac:dyDescent="0.25">
      <c r="C15443" s="34"/>
      <c r="D15443" s="10"/>
    </row>
    <row r="15444" spans="3:4" x14ac:dyDescent="0.25">
      <c r="C15444" s="34"/>
      <c r="D15444" s="10"/>
    </row>
    <row r="15445" spans="3:4" x14ac:dyDescent="0.25">
      <c r="C15445" s="34"/>
      <c r="D15445" s="10"/>
    </row>
    <row r="15446" spans="3:4" x14ac:dyDescent="0.25">
      <c r="C15446" s="34"/>
      <c r="D15446" s="10"/>
    </row>
    <row r="15447" spans="3:4" x14ac:dyDescent="0.25">
      <c r="C15447" s="34"/>
      <c r="D15447" s="10"/>
    </row>
    <row r="15448" spans="3:4" x14ac:dyDescent="0.25">
      <c r="C15448" s="34"/>
      <c r="D15448" s="10"/>
    </row>
    <row r="15449" spans="3:4" x14ac:dyDescent="0.25">
      <c r="C15449" s="34"/>
      <c r="D15449" s="10"/>
    </row>
    <row r="15450" spans="3:4" x14ac:dyDescent="0.25">
      <c r="C15450" s="34"/>
      <c r="D15450" s="10"/>
    </row>
    <row r="15451" spans="3:4" x14ac:dyDescent="0.25">
      <c r="C15451" s="34"/>
      <c r="D15451" s="10"/>
    </row>
    <row r="15452" spans="3:4" x14ac:dyDescent="0.25">
      <c r="C15452" s="34"/>
      <c r="D15452" s="10"/>
    </row>
    <row r="15453" spans="3:4" x14ac:dyDescent="0.25">
      <c r="C15453" s="34"/>
      <c r="D15453" s="10"/>
    </row>
    <row r="15454" spans="3:4" x14ac:dyDescent="0.25">
      <c r="C15454" s="34"/>
      <c r="D15454" s="10"/>
    </row>
    <row r="15455" spans="3:4" x14ac:dyDescent="0.25">
      <c r="C15455" s="34"/>
      <c r="D15455" s="10"/>
    </row>
    <row r="15456" spans="3:4" x14ac:dyDescent="0.25">
      <c r="C15456" s="34"/>
      <c r="D15456" s="10"/>
    </row>
    <row r="15457" spans="3:4" x14ac:dyDescent="0.25">
      <c r="C15457" s="34"/>
      <c r="D15457" s="10"/>
    </row>
    <row r="15458" spans="3:4" x14ac:dyDescent="0.25">
      <c r="C15458" s="34"/>
      <c r="D15458" s="10"/>
    </row>
    <row r="15459" spans="3:4" x14ac:dyDescent="0.25">
      <c r="C15459" s="34"/>
      <c r="D15459" s="10"/>
    </row>
    <row r="15460" spans="3:4" x14ac:dyDescent="0.25">
      <c r="C15460" s="34"/>
      <c r="D15460" s="10"/>
    </row>
    <row r="15461" spans="3:4" x14ac:dyDescent="0.25">
      <c r="C15461" s="34"/>
      <c r="D15461" s="10"/>
    </row>
    <row r="15462" spans="3:4" x14ac:dyDescent="0.25">
      <c r="C15462" s="34"/>
      <c r="D15462" s="10"/>
    </row>
    <row r="15463" spans="3:4" x14ac:dyDescent="0.25">
      <c r="C15463" s="34"/>
      <c r="D15463" s="10"/>
    </row>
    <row r="15464" spans="3:4" x14ac:dyDescent="0.25">
      <c r="C15464" s="34"/>
      <c r="D15464" s="10"/>
    </row>
    <row r="15465" spans="3:4" x14ac:dyDescent="0.25">
      <c r="C15465" s="34"/>
      <c r="D15465" s="10"/>
    </row>
    <row r="15466" spans="3:4" x14ac:dyDescent="0.25">
      <c r="C15466" s="34"/>
      <c r="D15466" s="10"/>
    </row>
    <row r="15467" spans="3:4" x14ac:dyDescent="0.25">
      <c r="C15467" s="34"/>
      <c r="D15467" s="10"/>
    </row>
    <row r="15468" spans="3:4" x14ac:dyDescent="0.25">
      <c r="C15468" s="34"/>
      <c r="D15468" s="10"/>
    </row>
    <row r="15469" spans="3:4" x14ac:dyDescent="0.25">
      <c r="C15469" s="34"/>
      <c r="D15469" s="10"/>
    </row>
    <row r="15470" spans="3:4" x14ac:dyDescent="0.25">
      <c r="C15470" s="34"/>
      <c r="D15470" s="10"/>
    </row>
    <row r="15471" spans="3:4" x14ac:dyDescent="0.25">
      <c r="C15471" s="34"/>
      <c r="D15471" s="10"/>
    </row>
    <row r="15472" spans="3:4" x14ac:dyDescent="0.25">
      <c r="C15472" s="34"/>
      <c r="D15472" s="10"/>
    </row>
    <row r="15473" spans="3:4" x14ac:dyDescent="0.25">
      <c r="C15473" s="34"/>
      <c r="D15473" s="10"/>
    </row>
    <row r="15474" spans="3:4" x14ac:dyDescent="0.25">
      <c r="C15474" s="34"/>
      <c r="D15474" s="10"/>
    </row>
    <row r="15475" spans="3:4" x14ac:dyDescent="0.25">
      <c r="C15475" s="34"/>
      <c r="D15475" s="10"/>
    </row>
    <row r="15476" spans="3:4" x14ac:dyDescent="0.25">
      <c r="C15476" s="34"/>
      <c r="D15476" s="10"/>
    </row>
    <row r="15477" spans="3:4" x14ac:dyDescent="0.25">
      <c r="C15477" s="34"/>
      <c r="D15477" s="10"/>
    </row>
    <row r="15478" spans="3:4" x14ac:dyDescent="0.25">
      <c r="C15478" s="34"/>
      <c r="D15478" s="10"/>
    </row>
    <row r="15479" spans="3:4" x14ac:dyDescent="0.25">
      <c r="C15479" s="34"/>
      <c r="D15479" s="10"/>
    </row>
    <row r="15480" spans="3:4" x14ac:dyDescent="0.25">
      <c r="C15480" s="34"/>
      <c r="D15480" s="10"/>
    </row>
    <row r="15481" spans="3:4" x14ac:dyDescent="0.25">
      <c r="C15481" s="34"/>
      <c r="D15481" s="10"/>
    </row>
    <row r="15482" spans="3:4" x14ac:dyDescent="0.25">
      <c r="C15482" s="34"/>
      <c r="D15482" s="10"/>
    </row>
    <row r="15483" spans="3:4" x14ac:dyDescent="0.25">
      <c r="C15483" s="34"/>
      <c r="D15483" s="10"/>
    </row>
    <row r="15484" spans="3:4" x14ac:dyDescent="0.25">
      <c r="C15484" s="34"/>
      <c r="D15484" s="10"/>
    </row>
    <row r="15485" spans="3:4" x14ac:dyDescent="0.25">
      <c r="C15485" s="34"/>
      <c r="D15485" s="10"/>
    </row>
    <row r="15486" spans="3:4" x14ac:dyDescent="0.25">
      <c r="C15486" s="34"/>
      <c r="D15486" s="10"/>
    </row>
    <row r="15487" spans="3:4" x14ac:dyDescent="0.25">
      <c r="C15487" s="34"/>
      <c r="D15487" s="10"/>
    </row>
    <row r="15488" spans="3:4" x14ac:dyDescent="0.25">
      <c r="C15488" s="34"/>
      <c r="D15488" s="10"/>
    </row>
    <row r="15489" spans="3:4" x14ac:dyDescent="0.25">
      <c r="C15489" s="34"/>
      <c r="D15489" s="10"/>
    </row>
    <row r="15490" spans="3:4" x14ac:dyDescent="0.25">
      <c r="C15490" s="34"/>
      <c r="D15490" s="10"/>
    </row>
    <row r="15491" spans="3:4" x14ac:dyDescent="0.25">
      <c r="C15491" s="34"/>
      <c r="D15491" s="10"/>
    </row>
    <row r="15492" spans="3:4" x14ac:dyDescent="0.25">
      <c r="C15492" s="34"/>
      <c r="D15492" s="10"/>
    </row>
    <row r="15493" spans="3:4" x14ac:dyDescent="0.25">
      <c r="C15493" s="34"/>
      <c r="D15493" s="10"/>
    </row>
    <row r="15494" spans="3:4" x14ac:dyDescent="0.25">
      <c r="C15494" s="34"/>
      <c r="D15494" s="10"/>
    </row>
    <row r="15495" spans="3:4" x14ac:dyDescent="0.25">
      <c r="C15495" s="34"/>
      <c r="D15495" s="10"/>
    </row>
    <row r="15496" spans="3:4" x14ac:dyDescent="0.25">
      <c r="C15496" s="34"/>
      <c r="D15496" s="10"/>
    </row>
    <row r="15497" spans="3:4" x14ac:dyDescent="0.25">
      <c r="C15497" s="34"/>
      <c r="D15497" s="10"/>
    </row>
    <row r="15498" spans="3:4" x14ac:dyDescent="0.25">
      <c r="C15498" s="34"/>
      <c r="D15498" s="10"/>
    </row>
    <row r="15499" spans="3:4" x14ac:dyDescent="0.25">
      <c r="C15499" s="34"/>
      <c r="D15499" s="10"/>
    </row>
    <row r="15500" spans="3:4" x14ac:dyDescent="0.25">
      <c r="C15500" s="34"/>
      <c r="D15500" s="10"/>
    </row>
    <row r="15501" spans="3:4" x14ac:dyDescent="0.25">
      <c r="C15501" s="34"/>
      <c r="D15501" s="10"/>
    </row>
    <row r="15502" spans="3:4" x14ac:dyDescent="0.25">
      <c r="C15502" s="34"/>
      <c r="D15502" s="10"/>
    </row>
    <row r="15503" spans="3:4" x14ac:dyDescent="0.25">
      <c r="C15503" s="34"/>
      <c r="D15503" s="10"/>
    </row>
    <row r="15504" spans="3:4" x14ac:dyDescent="0.25">
      <c r="C15504" s="34"/>
      <c r="D15504" s="10"/>
    </row>
    <row r="15505" spans="3:4" x14ac:dyDescent="0.25">
      <c r="C15505" s="34"/>
      <c r="D15505" s="10"/>
    </row>
    <row r="15506" spans="3:4" x14ac:dyDescent="0.25">
      <c r="C15506" s="34"/>
      <c r="D15506" s="10"/>
    </row>
    <row r="15507" spans="3:4" x14ac:dyDescent="0.25">
      <c r="C15507" s="34"/>
      <c r="D15507" s="10"/>
    </row>
    <row r="15508" spans="3:4" x14ac:dyDescent="0.25">
      <c r="C15508" s="34"/>
      <c r="D15508" s="10"/>
    </row>
    <row r="15509" spans="3:4" x14ac:dyDescent="0.25">
      <c r="C15509" s="34"/>
      <c r="D15509" s="10"/>
    </row>
    <row r="15510" spans="3:4" x14ac:dyDescent="0.25">
      <c r="C15510" s="34"/>
      <c r="D15510" s="10"/>
    </row>
    <row r="15511" spans="3:4" x14ac:dyDescent="0.25">
      <c r="C15511" s="34"/>
      <c r="D15511" s="10"/>
    </row>
    <row r="15512" spans="3:4" x14ac:dyDescent="0.25">
      <c r="C15512" s="34"/>
      <c r="D15512" s="10"/>
    </row>
    <row r="15513" spans="3:4" x14ac:dyDescent="0.25">
      <c r="C15513" s="34"/>
      <c r="D15513" s="10"/>
    </row>
    <row r="15514" spans="3:4" x14ac:dyDescent="0.25">
      <c r="C15514" s="34"/>
      <c r="D15514" s="10"/>
    </row>
    <row r="15515" spans="3:4" x14ac:dyDescent="0.25">
      <c r="C15515" s="34"/>
      <c r="D15515" s="10"/>
    </row>
    <row r="15516" spans="3:4" x14ac:dyDescent="0.25">
      <c r="C15516" s="34"/>
      <c r="D15516" s="10"/>
    </row>
    <row r="15517" spans="3:4" x14ac:dyDescent="0.25">
      <c r="C15517" s="34"/>
      <c r="D15517" s="10"/>
    </row>
    <row r="15518" spans="3:4" x14ac:dyDescent="0.25">
      <c r="C15518" s="34"/>
      <c r="D15518" s="10"/>
    </row>
    <row r="15519" spans="3:4" x14ac:dyDescent="0.25">
      <c r="C15519" s="34"/>
      <c r="D15519" s="10"/>
    </row>
    <row r="15520" spans="3:4" x14ac:dyDescent="0.25">
      <c r="C15520" s="34"/>
      <c r="D15520" s="10"/>
    </row>
    <row r="15521" spans="3:4" x14ac:dyDescent="0.25">
      <c r="C15521" s="34"/>
      <c r="D15521" s="10"/>
    </row>
    <row r="15522" spans="3:4" x14ac:dyDescent="0.25">
      <c r="C15522" s="34"/>
      <c r="D15522" s="10"/>
    </row>
    <row r="15523" spans="3:4" x14ac:dyDescent="0.25">
      <c r="C15523" s="34"/>
      <c r="D15523" s="10"/>
    </row>
    <row r="15524" spans="3:4" x14ac:dyDescent="0.25">
      <c r="C15524" s="34"/>
      <c r="D15524" s="10"/>
    </row>
    <row r="15525" spans="3:4" x14ac:dyDescent="0.25">
      <c r="C15525" s="34"/>
      <c r="D15525" s="10"/>
    </row>
    <row r="15526" spans="3:4" x14ac:dyDescent="0.25">
      <c r="C15526" s="34"/>
      <c r="D15526" s="10"/>
    </row>
    <row r="15527" spans="3:4" x14ac:dyDescent="0.25">
      <c r="C15527" s="34"/>
      <c r="D15527" s="10"/>
    </row>
    <row r="15528" spans="3:4" x14ac:dyDescent="0.25">
      <c r="C15528" s="34"/>
      <c r="D15528" s="10"/>
    </row>
    <row r="15529" spans="3:4" x14ac:dyDescent="0.25">
      <c r="C15529" s="34"/>
      <c r="D15529" s="10"/>
    </row>
    <row r="15530" spans="3:4" x14ac:dyDescent="0.25">
      <c r="C15530" s="34"/>
      <c r="D15530" s="10"/>
    </row>
    <row r="15531" spans="3:4" x14ac:dyDescent="0.25">
      <c r="C15531" s="34"/>
      <c r="D15531" s="10"/>
    </row>
    <row r="15532" spans="3:4" x14ac:dyDescent="0.25">
      <c r="C15532" s="34"/>
      <c r="D15532" s="10"/>
    </row>
    <row r="15533" spans="3:4" x14ac:dyDescent="0.25">
      <c r="C15533" s="34"/>
      <c r="D15533" s="10"/>
    </row>
    <row r="15534" spans="3:4" x14ac:dyDescent="0.25">
      <c r="C15534" s="34"/>
      <c r="D15534" s="10"/>
    </row>
    <row r="15535" spans="3:4" x14ac:dyDescent="0.25">
      <c r="C15535" s="34"/>
      <c r="D15535" s="10"/>
    </row>
    <row r="15536" spans="3:4" x14ac:dyDescent="0.25">
      <c r="C15536" s="34"/>
      <c r="D15536" s="10"/>
    </row>
    <row r="15537" spans="3:4" x14ac:dyDescent="0.25">
      <c r="C15537" s="34"/>
      <c r="D15537" s="10"/>
    </row>
    <row r="15538" spans="3:4" x14ac:dyDescent="0.25">
      <c r="C15538" s="34"/>
      <c r="D15538" s="10"/>
    </row>
    <row r="15539" spans="3:4" x14ac:dyDescent="0.25">
      <c r="C15539" s="34"/>
      <c r="D15539" s="10"/>
    </row>
    <row r="15540" spans="3:4" x14ac:dyDescent="0.25">
      <c r="C15540" s="34"/>
      <c r="D15540" s="10"/>
    </row>
    <row r="15541" spans="3:4" x14ac:dyDescent="0.25">
      <c r="C15541" s="34"/>
      <c r="D15541" s="10"/>
    </row>
    <row r="15542" spans="3:4" x14ac:dyDescent="0.25">
      <c r="C15542" s="34"/>
      <c r="D15542" s="10"/>
    </row>
    <row r="15543" spans="3:4" x14ac:dyDescent="0.25">
      <c r="C15543" s="34"/>
      <c r="D15543" s="10"/>
    </row>
    <row r="15544" spans="3:4" x14ac:dyDescent="0.25">
      <c r="C15544" s="34"/>
      <c r="D15544" s="10"/>
    </row>
    <row r="15545" spans="3:4" x14ac:dyDescent="0.25">
      <c r="C15545" s="34"/>
      <c r="D15545" s="10"/>
    </row>
    <row r="15546" spans="3:4" x14ac:dyDescent="0.25">
      <c r="C15546" s="34"/>
      <c r="D15546" s="10"/>
    </row>
    <row r="15547" spans="3:4" x14ac:dyDescent="0.25">
      <c r="C15547" s="34"/>
      <c r="D15547" s="10"/>
    </row>
    <row r="15548" spans="3:4" x14ac:dyDescent="0.25">
      <c r="C15548" s="34"/>
      <c r="D15548" s="10"/>
    </row>
    <row r="15549" spans="3:4" x14ac:dyDescent="0.25">
      <c r="C15549" s="34"/>
      <c r="D15549" s="10"/>
    </row>
    <row r="15550" spans="3:4" x14ac:dyDescent="0.25">
      <c r="C15550" s="34"/>
      <c r="D15550" s="10"/>
    </row>
    <row r="15551" spans="3:4" x14ac:dyDescent="0.25">
      <c r="C15551" s="34"/>
      <c r="D15551" s="10"/>
    </row>
    <row r="15552" spans="3:4" x14ac:dyDescent="0.25">
      <c r="C15552" s="34"/>
      <c r="D15552" s="10"/>
    </row>
    <row r="15553" spans="3:4" x14ac:dyDescent="0.25">
      <c r="C15553" s="34"/>
      <c r="D15553" s="10"/>
    </row>
    <row r="15554" spans="3:4" x14ac:dyDescent="0.25">
      <c r="C15554" s="34"/>
      <c r="D15554" s="10"/>
    </row>
    <row r="15555" spans="3:4" x14ac:dyDescent="0.25">
      <c r="C15555" s="34"/>
      <c r="D15555" s="10"/>
    </row>
    <row r="15556" spans="3:4" x14ac:dyDescent="0.25">
      <c r="C15556" s="34"/>
      <c r="D15556" s="10"/>
    </row>
    <row r="15557" spans="3:4" x14ac:dyDescent="0.25">
      <c r="C15557" s="34"/>
      <c r="D15557" s="10"/>
    </row>
    <row r="15558" spans="3:4" x14ac:dyDescent="0.25">
      <c r="C15558" s="34"/>
      <c r="D15558" s="10"/>
    </row>
    <row r="15559" spans="3:4" x14ac:dyDescent="0.25">
      <c r="C15559" s="34"/>
      <c r="D15559" s="10"/>
    </row>
    <row r="15560" spans="3:4" x14ac:dyDescent="0.25">
      <c r="C15560" s="34"/>
      <c r="D15560" s="10"/>
    </row>
    <row r="15561" spans="3:4" x14ac:dyDescent="0.25">
      <c r="C15561" s="34"/>
      <c r="D15561" s="10"/>
    </row>
    <row r="15562" spans="3:4" x14ac:dyDescent="0.25">
      <c r="C15562" s="34"/>
      <c r="D15562" s="10"/>
    </row>
    <row r="15563" spans="3:4" x14ac:dyDescent="0.25">
      <c r="C15563" s="34"/>
      <c r="D15563" s="10"/>
    </row>
    <row r="15564" spans="3:4" x14ac:dyDescent="0.25">
      <c r="C15564" s="34"/>
      <c r="D15564" s="10"/>
    </row>
    <row r="15565" spans="3:4" x14ac:dyDescent="0.25">
      <c r="C15565" s="34"/>
      <c r="D15565" s="10"/>
    </row>
    <row r="15566" spans="3:4" x14ac:dyDescent="0.25">
      <c r="C15566" s="34"/>
      <c r="D15566" s="10"/>
    </row>
    <row r="15567" spans="3:4" x14ac:dyDescent="0.25">
      <c r="C15567" s="34"/>
      <c r="D15567" s="10"/>
    </row>
    <row r="15568" spans="3:4" x14ac:dyDescent="0.25">
      <c r="C15568" s="34"/>
      <c r="D15568" s="10"/>
    </row>
    <row r="15569" spans="3:4" x14ac:dyDescent="0.25">
      <c r="C15569" s="34"/>
      <c r="D15569" s="10"/>
    </row>
    <row r="15570" spans="3:4" x14ac:dyDescent="0.25">
      <c r="C15570" s="34"/>
      <c r="D15570" s="10"/>
    </row>
    <row r="15571" spans="3:4" x14ac:dyDescent="0.25">
      <c r="C15571" s="34"/>
      <c r="D15571" s="10"/>
    </row>
    <row r="15572" spans="3:4" x14ac:dyDescent="0.25">
      <c r="C15572" s="34"/>
      <c r="D15572" s="10"/>
    </row>
    <row r="15573" spans="3:4" x14ac:dyDescent="0.25">
      <c r="C15573" s="34"/>
      <c r="D15573" s="10"/>
    </row>
    <row r="15574" spans="3:4" x14ac:dyDescent="0.25">
      <c r="C15574" s="34"/>
      <c r="D15574" s="10"/>
    </row>
    <row r="15575" spans="3:4" x14ac:dyDescent="0.25">
      <c r="C15575" s="34"/>
      <c r="D15575" s="10"/>
    </row>
    <row r="15576" spans="3:4" x14ac:dyDescent="0.25">
      <c r="C15576" s="34"/>
      <c r="D15576" s="10"/>
    </row>
    <row r="15577" spans="3:4" x14ac:dyDescent="0.25">
      <c r="C15577" s="34"/>
      <c r="D15577" s="10"/>
    </row>
    <row r="15578" spans="3:4" x14ac:dyDescent="0.25">
      <c r="C15578" s="34"/>
      <c r="D15578" s="10"/>
    </row>
    <row r="15579" spans="3:4" x14ac:dyDescent="0.25">
      <c r="C15579" s="34"/>
      <c r="D15579" s="10"/>
    </row>
    <row r="15580" spans="3:4" x14ac:dyDescent="0.25">
      <c r="C15580" s="34"/>
      <c r="D15580" s="10"/>
    </row>
    <row r="15581" spans="3:4" x14ac:dyDescent="0.25">
      <c r="C15581" s="34"/>
      <c r="D15581" s="10"/>
    </row>
    <row r="15582" spans="3:4" x14ac:dyDescent="0.25">
      <c r="C15582" s="34"/>
      <c r="D15582" s="10"/>
    </row>
    <row r="15583" spans="3:4" x14ac:dyDescent="0.25">
      <c r="C15583" s="34"/>
      <c r="D15583" s="10"/>
    </row>
    <row r="15584" spans="3:4" x14ac:dyDescent="0.25">
      <c r="C15584" s="34"/>
      <c r="D15584" s="10"/>
    </row>
    <row r="15585" spans="3:4" x14ac:dyDescent="0.25">
      <c r="C15585" s="34"/>
      <c r="D15585" s="10"/>
    </row>
    <row r="15586" spans="3:4" x14ac:dyDescent="0.25">
      <c r="C15586" s="34"/>
      <c r="D15586" s="10"/>
    </row>
    <row r="15587" spans="3:4" x14ac:dyDescent="0.25">
      <c r="C15587" s="34"/>
      <c r="D15587" s="10"/>
    </row>
    <row r="15588" spans="3:4" x14ac:dyDescent="0.25">
      <c r="C15588" s="34"/>
      <c r="D15588" s="10"/>
    </row>
    <row r="15589" spans="3:4" x14ac:dyDescent="0.25">
      <c r="C15589" s="34"/>
      <c r="D15589" s="10"/>
    </row>
    <row r="15590" spans="3:4" x14ac:dyDescent="0.25">
      <c r="C15590" s="34"/>
      <c r="D15590" s="10"/>
    </row>
    <row r="15591" spans="3:4" x14ac:dyDescent="0.25">
      <c r="C15591" s="34"/>
      <c r="D15591" s="10"/>
    </row>
    <row r="15592" spans="3:4" x14ac:dyDescent="0.25">
      <c r="C15592" s="34"/>
      <c r="D15592" s="10"/>
    </row>
    <row r="15593" spans="3:4" x14ac:dyDescent="0.25">
      <c r="C15593" s="34"/>
      <c r="D15593" s="10"/>
    </row>
    <row r="15594" spans="3:4" x14ac:dyDescent="0.25">
      <c r="C15594" s="34"/>
      <c r="D15594" s="10"/>
    </row>
    <row r="15595" spans="3:4" x14ac:dyDescent="0.25">
      <c r="C15595" s="34"/>
      <c r="D15595" s="10"/>
    </row>
    <row r="15596" spans="3:4" x14ac:dyDescent="0.25">
      <c r="C15596" s="34"/>
      <c r="D15596" s="10"/>
    </row>
    <row r="15597" spans="3:4" x14ac:dyDescent="0.25">
      <c r="C15597" s="34"/>
      <c r="D15597" s="10"/>
    </row>
    <row r="15598" spans="3:4" x14ac:dyDescent="0.25">
      <c r="C15598" s="34"/>
      <c r="D15598" s="10"/>
    </row>
    <row r="15599" spans="3:4" x14ac:dyDescent="0.25">
      <c r="C15599" s="34"/>
      <c r="D15599" s="10"/>
    </row>
    <row r="15600" spans="3:4" x14ac:dyDescent="0.25">
      <c r="C15600" s="34"/>
      <c r="D15600" s="10"/>
    </row>
    <row r="15601" spans="3:4" x14ac:dyDescent="0.25">
      <c r="C15601" s="34"/>
      <c r="D15601" s="10"/>
    </row>
    <row r="15602" spans="3:4" x14ac:dyDescent="0.25">
      <c r="C15602" s="34"/>
      <c r="D15602" s="10"/>
    </row>
    <row r="15603" spans="3:4" x14ac:dyDescent="0.25">
      <c r="C15603" s="34"/>
      <c r="D15603" s="10"/>
    </row>
    <row r="15604" spans="3:4" x14ac:dyDescent="0.25">
      <c r="C15604" s="34"/>
      <c r="D15604" s="10"/>
    </row>
    <row r="15605" spans="3:4" x14ac:dyDescent="0.25">
      <c r="C15605" s="34"/>
      <c r="D15605" s="10"/>
    </row>
    <row r="15606" spans="3:4" x14ac:dyDescent="0.25">
      <c r="C15606" s="34"/>
      <c r="D15606" s="10"/>
    </row>
    <row r="15607" spans="3:4" x14ac:dyDescent="0.25">
      <c r="C15607" s="34"/>
      <c r="D15607" s="10"/>
    </row>
    <row r="15608" spans="3:4" x14ac:dyDescent="0.25">
      <c r="C15608" s="34"/>
      <c r="D15608" s="10"/>
    </row>
    <row r="15609" spans="3:4" x14ac:dyDescent="0.25">
      <c r="C15609" s="34"/>
      <c r="D15609" s="10"/>
    </row>
    <row r="15610" spans="3:4" x14ac:dyDescent="0.25">
      <c r="C15610" s="34"/>
      <c r="D15610" s="10"/>
    </row>
    <row r="15611" spans="3:4" x14ac:dyDescent="0.25">
      <c r="C15611" s="34"/>
      <c r="D15611" s="10"/>
    </row>
    <row r="15612" spans="3:4" x14ac:dyDescent="0.25">
      <c r="C15612" s="34"/>
      <c r="D15612" s="10"/>
    </row>
    <row r="15613" spans="3:4" x14ac:dyDescent="0.25">
      <c r="C15613" s="34"/>
      <c r="D15613" s="10"/>
    </row>
    <row r="15614" spans="3:4" x14ac:dyDescent="0.25">
      <c r="C15614" s="34"/>
      <c r="D15614" s="10"/>
    </row>
    <row r="15615" spans="3:4" x14ac:dyDescent="0.25">
      <c r="C15615" s="34"/>
      <c r="D15615" s="10"/>
    </row>
    <row r="15616" spans="3:4" x14ac:dyDescent="0.25">
      <c r="C15616" s="34"/>
      <c r="D15616" s="10"/>
    </row>
    <row r="15617" spans="3:4" x14ac:dyDescent="0.25">
      <c r="C15617" s="34"/>
      <c r="D15617" s="10"/>
    </row>
    <row r="15618" spans="3:4" x14ac:dyDescent="0.25">
      <c r="C15618" s="34"/>
      <c r="D15618" s="10"/>
    </row>
    <row r="15619" spans="3:4" x14ac:dyDescent="0.25">
      <c r="C15619" s="34"/>
      <c r="D15619" s="10"/>
    </row>
    <row r="15620" spans="3:4" x14ac:dyDescent="0.25">
      <c r="C15620" s="34"/>
      <c r="D15620" s="10"/>
    </row>
    <row r="15621" spans="3:4" x14ac:dyDescent="0.25">
      <c r="C15621" s="34"/>
      <c r="D15621" s="10"/>
    </row>
    <row r="15622" spans="3:4" x14ac:dyDescent="0.25">
      <c r="C15622" s="34"/>
      <c r="D15622" s="10"/>
    </row>
    <row r="15623" spans="3:4" x14ac:dyDescent="0.25">
      <c r="C15623" s="34"/>
      <c r="D15623" s="10"/>
    </row>
    <row r="15624" spans="3:4" x14ac:dyDescent="0.25">
      <c r="C15624" s="34"/>
      <c r="D15624" s="10"/>
    </row>
    <row r="15625" spans="3:4" x14ac:dyDescent="0.25">
      <c r="C15625" s="34"/>
      <c r="D15625" s="10"/>
    </row>
    <row r="15626" spans="3:4" x14ac:dyDescent="0.25">
      <c r="C15626" s="34"/>
      <c r="D15626" s="10"/>
    </row>
    <row r="15627" spans="3:4" x14ac:dyDescent="0.25">
      <c r="C15627" s="34"/>
      <c r="D15627" s="10"/>
    </row>
    <row r="15628" spans="3:4" x14ac:dyDescent="0.25">
      <c r="C15628" s="34"/>
      <c r="D15628" s="10"/>
    </row>
    <row r="15629" spans="3:4" x14ac:dyDescent="0.25">
      <c r="C15629" s="34"/>
      <c r="D15629" s="10"/>
    </row>
    <row r="15630" spans="3:4" x14ac:dyDescent="0.25">
      <c r="C15630" s="34"/>
      <c r="D15630" s="10"/>
    </row>
    <row r="15631" spans="3:4" x14ac:dyDescent="0.25">
      <c r="C15631" s="34"/>
      <c r="D15631" s="10"/>
    </row>
    <row r="15632" spans="3:4" x14ac:dyDescent="0.25">
      <c r="C15632" s="34"/>
      <c r="D15632" s="10"/>
    </row>
    <row r="15633" spans="3:4" x14ac:dyDescent="0.25">
      <c r="C15633" s="34"/>
      <c r="D15633" s="10"/>
    </row>
    <row r="15634" spans="3:4" x14ac:dyDescent="0.25">
      <c r="C15634" s="34"/>
      <c r="D15634" s="10"/>
    </row>
    <row r="15635" spans="3:4" x14ac:dyDescent="0.25">
      <c r="C15635" s="34"/>
      <c r="D15635" s="10"/>
    </row>
    <row r="15636" spans="3:4" x14ac:dyDescent="0.25">
      <c r="C15636" s="34"/>
      <c r="D15636" s="10"/>
    </row>
    <row r="15637" spans="3:4" x14ac:dyDescent="0.25">
      <c r="C15637" s="34"/>
      <c r="D15637" s="10"/>
    </row>
    <row r="15638" spans="3:4" x14ac:dyDescent="0.25">
      <c r="C15638" s="34"/>
      <c r="D15638" s="10"/>
    </row>
    <row r="15639" spans="3:4" x14ac:dyDescent="0.25">
      <c r="C15639" s="34"/>
      <c r="D15639" s="10"/>
    </row>
    <row r="15640" spans="3:4" x14ac:dyDescent="0.25">
      <c r="C15640" s="34"/>
      <c r="D15640" s="10"/>
    </row>
    <row r="15641" spans="3:4" x14ac:dyDescent="0.25">
      <c r="C15641" s="34"/>
      <c r="D15641" s="10"/>
    </row>
    <row r="15642" spans="3:4" x14ac:dyDescent="0.25">
      <c r="C15642" s="34"/>
      <c r="D15642" s="10"/>
    </row>
    <row r="15643" spans="3:4" x14ac:dyDescent="0.25">
      <c r="C15643" s="34"/>
      <c r="D15643" s="10"/>
    </row>
    <row r="15644" spans="3:4" x14ac:dyDescent="0.25">
      <c r="C15644" s="34"/>
      <c r="D15644" s="10"/>
    </row>
    <row r="15645" spans="3:4" x14ac:dyDescent="0.25">
      <c r="C15645" s="34"/>
      <c r="D15645" s="10"/>
    </row>
    <row r="15646" spans="3:4" x14ac:dyDescent="0.25">
      <c r="C15646" s="34"/>
      <c r="D15646" s="10"/>
    </row>
    <row r="15647" spans="3:4" x14ac:dyDescent="0.25">
      <c r="C15647" s="34"/>
      <c r="D15647" s="10"/>
    </row>
    <row r="15648" spans="3:4" x14ac:dyDescent="0.25">
      <c r="C15648" s="34"/>
      <c r="D15648" s="10"/>
    </row>
    <row r="15649" spans="3:4" x14ac:dyDescent="0.25">
      <c r="C15649" s="34"/>
      <c r="D15649" s="10"/>
    </row>
    <row r="15650" spans="3:4" x14ac:dyDescent="0.25">
      <c r="C15650" s="34"/>
      <c r="D15650" s="10"/>
    </row>
    <row r="15651" spans="3:4" x14ac:dyDescent="0.25">
      <c r="C15651" s="34"/>
      <c r="D15651" s="10"/>
    </row>
    <row r="15652" spans="3:4" x14ac:dyDescent="0.25">
      <c r="C15652" s="34"/>
      <c r="D15652" s="10"/>
    </row>
    <row r="15653" spans="3:4" x14ac:dyDescent="0.25">
      <c r="C15653" s="34"/>
      <c r="D15653" s="10"/>
    </row>
    <row r="15654" spans="3:4" x14ac:dyDescent="0.25">
      <c r="C15654" s="34"/>
      <c r="D15654" s="10"/>
    </row>
    <row r="15655" spans="3:4" x14ac:dyDescent="0.25">
      <c r="C15655" s="34"/>
      <c r="D15655" s="10"/>
    </row>
    <row r="15656" spans="3:4" x14ac:dyDescent="0.25">
      <c r="C15656" s="34"/>
      <c r="D15656" s="10"/>
    </row>
    <row r="15657" spans="3:4" x14ac:dyDescent="0.25">
      <c r="C15657" s="34"/>
      <c r="D15657" s="10"/>
    </row>
    <row r="15658" spans="3:4" x14ac:dyDescent="0.25">
      <c r="C15658" s="34"/>
      <c r="D15658" s="10"/>
    </row>
    <row r="15659" spans="3:4" x14ac:dyDescent="0.25">
      <c r="C15659" s="34"/>
      <c r="D15659" s="10"/>
    </row>
    <row r="15660" spans="3:4" x14ac:dyDescent="0.25">
      <c r="C15660" s="34"/>
      <c r="D15660" s="10"/>
    </row>
    <row r="15661" spans="3:4" x14ac:dyDescent="0.25">
      <c r="C15661" s="34"/>
      <c r="D15661" s="10"/>
    </row>
    <row r="15662" spans="3:4" x14ac:dyDescent="0.25">
      <c r="C15662" s="34"/>
      <c r="D15662" s="10"/>
    </row>
    <row r="15663" spans="3:4" x14ac:dyDescent="0.25">
      <c r="C15663" s="34"/>
      <c r="D15663" s="10"/>
    </row>
    <row r="15664" spans="3:4" x14ac:dyDescent="0.25">
      <c r="C15664" s="34"/>
      <c r="D15664" s="10"/>
    </row>
    <row r="15665" spans="3:4" x14ac:dyDescent="0.25">
      <c r="C15665" s="34"/>
      <c r="D15665" s="10"/>
    </row>
    <row r="15666" spans="3:4" x14ac:dyDescent="0.25">
      <c r="C15666" s="34"/>
      <c r="D15666" s="10"/>
    </row>
    <row r="15667" spans="3:4" x14ac:dyDescent="0.25">
      <c r="C15667" s="34"/>
      <c r="D15667" s="10"/>
    </row>
    <row r="15668" spans="3:4" x14ac:dyDescent="0.25">
      <c r="C15668" s="34"/>
      <c r="D15668" s="10"/>
    </row>
    <row r="15669" spans="3:4" x14ac:dyDescent="0.25">
      <c r="C15669" s="34"/>
      <c r="D15669" s="10"/>
    </row>
    <row r="15670" spans="3:4" x14ac:dyDescent="0.25">
      <c r="C15670" s="34"/>
      <c r="D15670" s="10"/>
    </row>
    <row r="15671" spans="3:4" x14ac:dyDescent="0.25">
      <c r="C15671" s="34"/>
      <c r="D15671" s="10"/>
    </row>
    <row r="15672" spans="3:4" x14ac:dyDescent="0.25">
      <c r="C15672" s="34"/>
      <c r="D15672" s="10"/>
    </row>
    <row r="15673" spans="3:4" x14ac:dyDescent="0.25">
      <c r="C15673" s="34"/>
      <c r="D15673" s="10"/>
    </row>
    <row r="15674" spans="3:4" x14ac:dyDescent="0.25">
      <c r="C15674" s="34"/>
      <c r="D15674" s="10"/>
    </row>
    <row r="15675" spans="3:4" x14ac:dyDescent="0.25">
      <c r="C15675" s="34"/>
      <c r="D15675" s="10"/>
    </row>
    <row r="15676" spans="3:4" x14ac:dyDescent="0.25">
      <c r="C15676" s="34"/>
      <c r="D15676" s="10"/>
    </row>
    <row r="15677" spans="3:4" x14ac:dyDescent="0.25">
      <c r="C15677" s="34"/>
      <c r="D15677" s="10"/>
    </row>
    <row r="15678" spans="3:4" x14ac:dyDescent="0.25">
      <c r="C15678" s="34"/>
      <c r="D15678" s="10"/>
    </row>
    <row r="15679" spans="3:4" x14ac:dyDescent="0.25">
      <c r="C15679" s="34"/>
      <c r="D15679" s="10"/>
    </row>
    <row r="15680" spans="3:4" x14ac:dyDescent="0.25">
      <c r="C15680" s="34"/>
      <c r="D15680" s="10"/>
    </row>
    <row r="15681" spans="3:4" x14ac:dyDescent="0.25">
      <c r="C15681" s="34"/>
      <c r="D15681" s="10"/>
    </row>
    <row r="15682" spans="3:4" x14ac:dyDescent="0.25">
      <c r="C15682" s="34"/>
      <c r="D15682" s="10"/>
    </row>
    <row r="15683" spans="3:4" x14ac:dyDescent="0.25">
      <c r="C15683" s="34"/>
      <c r="D15683" s="10"/>
    </row>
    <row r="15684" spans="3:4" x14ac:dyDescent="0.25">
      <c r="C15684" s="34"/>
      <c r="D15684" s="10"/>
    </row>
    <row r="15685" spans="3:4" x14ac:dyDescent="0.25">
      <c r="C15685" s="34"/>
      <c r="D15685" s="10"/>
    </row>
    <row r="15686" spans="3:4" x14ac:dyDescent="0.25">
      <c r="C15686" s="34"/>
      <c r="D15686" s="10"/>
    </row>
    <row r="15687" spans="3:4" x14ac:dyDescent="0.25">
      <c r="C15687" s="34"/>
      <c r="D15687" s="10"/>
    </row>
    <row r="15688" spans="3:4" x14ac:dyDescent="0.25">
      <c r="C15688" s="34"/>
      <c r="D15688" s="10"/>
    </row>
    <row r="15689" spans="3:4" x14ac:dyDescent="0.25">
      <c r="C15689" s="34"/>
      <c r="D15689" s="10"/>
    </row>
    <row r="15690" spans="3:4" x14ac:dyDescent="0.25">
      <c r="C15690" s="34"/>
      <c r="D15690" s="10"/>
    </row>
    <row r="15691" spans="3:4" x14ac:dyDescent="0.25">
      <c r="C15691" s="34"/>
      <c r="D15691" s="10"/>
    </row>
    <row r="15692" spans="3:4" x14ac:dyDescent="0.25">
      <c r="C15692" s="34"/>
      <c r="D15692" s="10"/>
    </row>
    <row r="15693" spans="3:4" x14ac:dyDescent="0.25">
      <c r="C15693" s="34"/>
      <c r="D15693" s="10"/>
    </row>
    <row r="15694" spans="3:4" x14ac:dyDescent="0.25">
      <c r="C15694" s="34"/>
      <c r="D15694" s="10"/>
    </row>
    <row r="15695" spans="3:4" x14ac:dyDescent="0.25">
      <c r="C15695" s="34"/>
      <c r="D15695" s="10"/>
    </row>
    <row r="15696" spans="3:4" x14ac:dyDescent="0.25">
      <c r="C15696" s="34"/>
      <c r="D15696" s="10"/>
    </row>
    <row r="15697" spans="3:4" x14ac:dyDescent="0.25">
      <c r="C15697" s="34"/>
      <c r="D15697" s="10"/>
    </row>
    <row r="15698" spans="3:4" x14ac:dyDescent="0.25">
      <c r="C15698" s="34"/>
      <c r="D15698" s="10"/>
    </row>
    <row r="15699" spans="3:4" x14ac:dyDescent="0.25">
      <c r="C15699" s="34"/>
      <c r="D15699" s="10"/>
    </row>
    <row r="15700" spans="3:4" x14ac:dyDescent="0.25">
      <c r="C15700" s="34"/>
      <c r="D15700" s="10"/>
    </row>
    <row r="15701" spans="3:4" x14ac:dyDescent="0.25">
      <c r="C15701" s="34"/>
      <c r="D15701" s="10"/>
    </row>
    <row r="15702" spans="3:4" x14ac:dyDescent="0.25">
      <c r="C15702" s="34"/>
      <c r="D15702" s="10"/>
    </row>
    <row r="15703" spans="3:4" x14ac:dyDescent="0.25">
      <c r="C15703" s="34"/>
      <c r="D15703" s="10"/>
    </row>
    <row r="15704" spans="3:4" x14ac:dyDescent="0.25">
      <c r="C15704" s="34"/>
      <c r="D15704" s="10"/>
    </row>
    <row r="15705" spans="3:4" x14ac:dyDescent="0.25">
      <c r="C15705" s="34"/>
      <c r="D15705" s="10"/>
    </row>
    <row r="15706" spans="3:4" x14ac:dyDescent="0.25">
      <c r="C15706" s="34"/>
      <c r="D15706" s="10"/>
    </row>
    <row r="15707" spans="3:4" x14ac:dyDescent="0.25">
      <c r="C15707" s="34"/>
      <c r="D15707" s="10"/>
    </row>
    <row r="15708" spans="3:4" x14ac:dyDescent="0.25">
      <c r="C15708" s="34"/>
      <c r="D15708" s="10"/>
    </row>
    <row r="15709" spans="3:4" x14ac:dyDescent="0.25">
      <c r="C15709" s="34"/>
      <c r="D15709" s="10"/>
    </row>
    <row r="15710" spans="3:4" x14ac:dyDescent="0.25">
      <c r="C15710" s="34"/>
      <c r="D15710" s="10"/>
    </row>
    <row r="15711" spans="3:4" x14ac:dyDescent="0.25">
      <c r="C15711" s="34"/>
      <c r="D15711" s="10"/>
    </row>
    <row r="15712" spans="3:4" x14ac:dyDescent="0.25">
      <c r="C15712" s="34"/>
      <c r="D15712" s="10"/>
    </row>
    <row r="15713" spans="3:4" x14ac:dyDescent="0.25">
      <c r="C15713" s="34"/>
      <c r="D15713" s="10"/>
    </row>
    <row r="15714" spans="3:4" x14ac:dyDescent="0.25">
      <c r="C15714" s="34"/>
      <c r="D15714" s="10"/>
    </row>
    <row r="15715" spans="3:4" x14ac:dyDescent="0.25">
      <c r="C15715" s="34"/>
      <c r="D15715" s="10"/>
    </row>
    <row r="15716" spans="3:4" x14ac:dyDescent="0.25">
      <c r="C15716" s="34"/>
      <c r="D15716" s="10"/>
    </row>
    <row r="15717" spans="3:4" x14ac:dyDescent="0.25">
      <c r="C15717" s="34"/>
      <c r="D15717" s="10"/>
    </row>
    <row r="15718" spans="3:4" x14ac:dyDescent="0.25">
      <c r="C15718" s="34"/>
      <c r="D15718" s="10"/>
    </row>
    <row r="15719" spans="3:4" x14ac:dyDescent="0.25">
      <c r="C15719" s="34"/>
      <c r="D15719" s="10"/>
    </row>
    <row r="15720" spans="3:4" x14ac:dyDescent="0.25">
      <c r="C15720" s="34"/>
      <c r="D15720" s="10"/>
    </row>
    <row r="15721" spans="3:4" x14ac:dyDescent="0.25">
      <c r="C15721" s="34"/>
      <c r="D15721" s="10"/>
    </row>
    <row r="15722" spans="3:4" x14ac:dyDescent="0.25">
      <c r="C15722" s="34"/>
      <c r="D15722" s="10"/>
    </row>
    <row r="15723" spans="3:4" x14ac:dyDescent="0.25">
      <c r="C15723" s="34"/>
      <c r="D15723" s="10"/>
    </row>
    <row r="15724" spans="3:4" x14ac:dyDescent="0.25">
      <c r="C15724" s="34"/>
      <c r="D15724" s="10"/>
    </row>
    <row r="15725" spans="3:4" x14ac:dyDescent="0.25">
      <c r="C15725" s="34"/>
      <c r="D15725" s="10"/>
    </row>
    <row r="15726" spans="3:4" x14ac:dyDescent="0.25">
      <c r="C15726" s="34"/>
      <c r="D15726" s="10"/>
    </row>
    <row r="15727" spans="3:4" x14ac:dyDescent="0.25">
      <c r="C15727" s="34"/>
      <c r="D15727" s="10"/>
    </row>
    <row r="15728" spans="3:4" x14ac:dyDescent="0.25">
      <c r="C15728" s="34"/>
      <c r="D15728" s="10"/>
    </row>
    <row r="15729" spans="3:4" x14ac:dyDescent="0.25">
      <c r="C15729" s="34"/>
      <c r="D15729" s="10"/>
    </row>
    <row r="15730" spans="3:4" x14ac:dyDescent="0.25">
      <c r="C15730" s="34"/>
      <c r="D15730" s="10"/>
    </row>
    <row r="15731" spans="3:4" x14ac:dyDescent="0.25">
      <c r="C15731" s="34"/>
      <c r="D15731" s="10"/>
    </row>
    <row r="15732" spans="3:4" x14ac:dyDescent="0.25">
      <c r="C15732" s="34"/>
      <c r="D15732" s="10"/>
    </row>
    <row r="15733" spans="3:4" x14ac:dyDescent="0.25">
      <c r="C15733" s="34"/>
      <c r="D15733" s="10"/>
    </row>
    <row r="15734" spans="3:4" x14ac:dyDescent="0.25">
      <c r="C15734" s="34"/>
      <c r="D15734" s="10"/>
    </row>
    <row r="15735" spans="3:4" x14ac:dyDescent="0.25">
      <c r="C15735" s="34"/>
      <c r="D15735" s="10"/>
    </row>
    <row r="15736" spans="3:4" x14ac:dyDescent="0.25">
      <c r="C15736" s="34"/>
      <c r="D15736" s="10"/>
    </row>
    <row r="15737" spans="3:4" x14ac:dyDescent="0.25">
      <c r="C15737" s="34"/>
      <c r="D15737" s="10"/>
    </row>
    <row r="15738" spans="3:4" x14ac:dyDescent="0.25">
      <c r="C15738" s="34"/>
      <c r="D15738" s="10"/>
    </row>
    <row r="15739" spans="3:4" x14ac:dyDescent="0.25">
      <c r="C15739" s="34"/>
      <c r="D15739" s="10"/>
    </row>
    <row r="15740" spans="3:4" x14ac:dyDescent="0.25">
      <c r="C15740" s="34"/>
      <c r="D15740" s="10"/>
    </row>
    <row r="15741" spans="3:4" x14ac:dyDescent="0.25">
      <c r="C15741" s="34"/>
      <c r="D15741" s="10"/>
    </row>
    <row r="15742" spans="3:4" x14ac:dyDescent="0.25">
      <c r="C15742" s="34"/>
      <c r="D15742" s="10"/>
    </row>
    <row r="15743" spans="3:4" x14ac:dyDescent="0.25">
      <c r="C15743" s="34"/>
      <c r="D15743" s="10"/>
    </row>
    <row r="15744" spans="3:4" x14ac:dyDescent="0.25">
      <c r="C15744" s="34"/>
      <c r="D15744" s="10"/>
    </row>
    <row r="15745" spans="3:4" x14ac:dyDescent="0.25">
      <c r="C15745" s="34"/>
      <c r="D15745" s="10"/>
    </row>
    <row r="15746" spans="3:4" x14ac:dyDescent="0.25">
      <c r="C15746" s="34"/>
      <c r="D15746" s="10"/>
    </row>
    <row r="15747" spans="3:4" x14ac:dyDescent="0.25">
      <c r="C15747" s="34"/>
      <c r="D15747" s="10"/>
    </row>
    <row r="15748" spans="3:4" x14ac:dyDescent="0.25">
      <c r="C15748" s="34"/>
      <c r="D15748" s="10"/>
    </row>
    <row r="15749" spans="3:4" x14ac:dyDescent="0.25">
      <c r="C15749" s="34"/>
      <c r="D15749" s="10"/>
    </row>
    <row r="15750" spans="3:4" x14ac:dyDescent="0.25">
      <c r="C15750" s="34"/>
      <c r="D15750" s="10"/>
    </row>
    <row r="15751" spans="3:4" x14ac:dyDescent="0.25">
      <c r="C15751" s="34"/>
      <c r="D15751" s="10"/>
    </row>
    <row r="15752" spans="3:4" x14ac:dyDescent="0.25">
      <c r="C15752" s="34"/>
      <c r="D15752" s="10"/>
    </row>
    <row r="15753" spans="3:4" x14ac:dyDescent="0.25">
      <c r="C15753" s="34"/>
      <c r="D15753" s="10"/>
    </row>
    <row r="15754" spans="3:4" x14ac:dyDescent="0.25">
      <c r="C15754" s="34"/>
      <c r="D15754" s="10"/>
    </row>
    <row r="15755" spans="3:4" x14ac:dyDescent="0.25">
      <c r="C15755" s="34"/>
      <c r="D15755" s="10"/>
    </row>
    <row r="15756" spans="3:4" x14ac:dyDescent="0.25">
      <c r="C15756" s="34"/>
      <c r="D15756" s="10"/>
    </row>
    <row r="15757" spans="3:4" x14ac:dyDescent="0.25">
      <c r="C15757" s="34"/>
      <c r="D15757" s="10"/>
    </row>
    <row r="15758" spans="3:4" x14ac:dyDescent="0.25">
      <c r="C15758" s="34"/>
      <c r="D15758" s="10"/>
    </row>
    <row r="15759" spans="3:4" x14ac:dyDescent="0.25">
      <c r="C15759" s="34"/>
      <c r="D15759" s="10"/>
    </row>
    <row r="15760" spans="3:4" x14ac:dyDescent="0.25">
      <c r="C15760" s="34"/>
      <c r="D15760" s="10"/>
    </row>
    <row r="15761" spans="3:4" x14ac:dyDescent="0.25">
      <c r="C15761" s="34"/>
      <c r="D15761" s="10"/>
    </row>
    <row r="15762" spans="3:4" x14ac:dyDescent="0.25">
      <c r="C15762" s="34"/>
      <c r="D15762" s="10"/>
    </row>
    <row r="15763" spans="3:4" x14ac:dyDescent="0.25">
      <c r="C15763" s="34"/>
      <c r="D15763" s="10"/>
    </row>
    <row r="15764" spans="3:4" x14ac:dyDescent="0.25">
      <c r="C15764" s="34"/>
      <c r="D15764" s="10"/>
    </row>
    <row r="15765" spans="3:4" x14ac:dyDescent="0.25">
      <c r="C15765" s="34"/>
      <c r="D15765" s="10"/>
    </row>
    <row r="15766" spans="3:4" x14ac:dyDescent="0.25">
      <c r="C15766" s="34"/>
      <c r="D15766" s="10"/>
    </row>
    <row r="15767" spans="3:4" x14ac:dyDescent="0.25">
      <c r="C15767" s="34"/>
      <c r="D15767" s="10"/>
    </row>
    <row r="15768" spans="3:4" x14ac:dyDescent="0.25">
      <c r="C15768" s="34"/>
      <c r="D15768" s="10"/>
    </row>
    <row r="15769" spans="3:4" x14ac:dyDescent="0.25">
      <c r="C15769" s="34"/>
      <c r="D15769" s="10"/>
    </row>
    <row r="15770" spans="3:4" x14ac:dyDescent="0.25">
      <c r="C15770" s="34"/>
      <c r="D15770" s="10"/>
    </row>
    <row r="15771" spans="3:4" x14ac:dyDescent="0.25">
      <c r="C15771" s="34"/>
      <c r="D15771" s="10"/>
    </row>
    <row r="15772" spans="3:4" x14ac:dyDescent="0.25">
      <c r="C15772" s="34"/>
      <c r="D15772" s="10"/>
    </row>
    <row r="15773" spans="3:4" x14ac:dyDescent="0.25">
      <c r="C15773" s="34"/>
      <c r="D15773" s="10"/>
    </row>
    <row r="15774" spans="3:4" x14ac:dyDescent="0.25">
      <c r="C15774" s="34"/>
      <c r="D15774" s="10"/>
    </row>
    <row r="15775" spans="3:4" x14ac:dyDescent="0.25">
      <c r="C15775" s="34"/>
      <c r="D15775" s="10"/>
    </row>
    <row r="15776" spans="3:4" x14ac:dyDescent="0.25">
      <c r="C15776" s="34"/>
      <c r="D15776" s="10"/>
    </row>
    <row r="15777" spans="3:4" x14ac:dyDescent="0.25">
      <c r="C15777" s="34"/>
      <c r="D15777" s="10"/>
    </row>
    <row r="15778" spans="3:4" x14ac:dyDescent="0.25">
      <c r="C15778" s="34"/>
      <c r="D15778" s="10"/>
    </row>
    <row r="15779" spans="3:4" x14ac:dyDescent="0.25">
      <c r="C15779" s="34"/>
      <c r="D15779" s="10"/>
    </row>
    <row r="15780" spans="3:4" x14ac:dyDescent="0.25">
      <c r="C15780" s="34"/>
      <c r="D15780" s="10"/>
    </row>
    <row r="15781" spans="3:4" x14ac:dyDescent="0.25">
      <c r="C15781" s="34"/>
      <c r="D15781" s="10"/>
    </row>
    <row r="15782" spans="3:4" x14ac:dyDescent="0.25">
      <c r="C15782" s="34"/>
      <c r="D15782" s="10"/>
    </row>
    <row r="15783" spans="3:4" x14ac:dyDescent="0.25">
      <c r="C15783" s="34"/>
      <c r="D15783" s="10"/>
    </row>
    <row r="15784" spans="3:4" x14ac:dyDescent="0.25">
      <c r="C15784" s="34"/>
      <c r="D15784" s="10"/>
    </row>
    <row r="15785" spans="3:4" x14ac:dyDescent="0.25">
      <c r="C15785" s="34"/>
      <c r="D15785" s="10"/>
    </row>
    <row r="15786" spans="3:4" x14ac:dyDescent="0.25">
      <c r="C15786" s="34"/>
      <c r="D15786" s="10"/>
    </row>
    <row r="15787" spans="3:4" x14ac:dyDescent="0.25">
      <c r="C15787" s="34"/>
      <c r="D15787" s="10"/>
    </row>
    <row r="15788" spans="3:4" x14ac:dyDescent="0.25">
      <c r="C15788" s="34"/>
      <c r="D15788" s="10"/>
    </row>
    <row r="15789" spans="3:4" x14ac:dyDescent="0.25">
      <c r="C15789" s="34"/>
      <c r="D15789" s="10"/>
    </row>
    <row r="15790" spans="3:4" x14ac:dyDescent="0.25">
      <c r="C15790" s="34"/>
      <c r="D15790" s="10"/>
    </row>
    <row r="15791" spans="3:4" x14ac:dyDescent="0.25">
      <c r="C15791" s="34"/>
      <c r="D15791" s="10"/>
    </row>
    <row r="15792" spans="3:4" x14ac:dyDescent="0.25">
      <c r="C15792" s="34"/>
      <c r="D15792" s="10"/>
    </row>
    <row r="15793" spans="3:4" x14ac:dyDescent="0.25">
      <c r="C15793" s="34"/>
      <c r="D15793" s="10"/>
    </row>
    <row r="15794" spans="3:4" x14ac:dyDescent="0.25">
      <c r="C15794" s="34"/>
      <c r="D15794" s="10"/>
    </row>
    <row r="15795" spans="3:4" x14ac:dyDescent="0.25">
      <c r="C15795" s="34"/>
      <c r="D15795" s="10"/>
    </row>
    <row r="15796" spans="3:4" x14ac:dyDescent="0.25">
      <c r="C15796" s="34"/>
      <c r="D15796" s="10"/>
    </row>
    <row r="15797" spans="3:4" x14ac:dyDescent="0.25">
      <c r="C15797" s="34"/>
      <c r="D15797" s="10"/>
    </row>
    <row r="15798" spans="3:4" x14ac:dyDescent="0.25">
      <c r="C15798" s="34"/>
      <c r="D15798" s="10"/>
    </row>
    <row r="15799" spans="3:4" x14ac:dyDescent="0.25">
      <c r="C15799" s="34"/>
      <c r="D15799" s="10"/>
    </row>
    <row r="15800" spans="3:4" x14ac:dyDescent="0.25">
      <c r="C15800" s="34"/>
      <c r="D15800" s="10"/>
    </row>
    <row r="15801" spans="3:4" x14ac:dyDescent="0.25">
      <c r="C15801" s="34"/>
      <c r="D15801" s="10"/>
    </row>
    <row r="15802" spans="3:4" x14ac:dyDescent="0.25">
      <c r="C15802" s="34"/>
      <c r="D15802" s="10"/>
    </row>
    <row r="15803" spans="3:4" x14ac:dyDescent="0.25">
      <c r="C15803" s="34"/>
      <c r="D15803" s="10"/>
    </row>
    <row r="15804" spans="3:4" x14ac:dyDescent="0.25">
      <c r="C15804" s="34"/>
      <c r="D15804" s="10"/>
    </row>
    <row r="15805" spans="3:4" x14ac:dyDescent="0.25">
      <c r="C15805" s="34"/>
      <c r="D15805" s="10"/>
    </row>
    <row r="15806" spans="3:4" x14ac:dyDescent="0.25">
      <c r="C15806" s="34"/>
      <c r="D15806" s="10"/>
    </row>
    <row r="15807" spans="3:4" x14ac:dyDescent="0.25">
      <c r="C15807" s="34"/>
      <c r="D15807" s="10"/>
    </row>
    <row r="15808" spans="3:4" x14ac:dyDescent="0.25">
      <c r="C15808" s="34"/>
      <c r="D15808" s="10"/>
    </row>
    <row r="15809" spans="3:4" x14ac:dyDescent="0.25">
      <c r="C15809" s="34"/>
      <c r="D15809" s="10"/>
    </row>
    <row r="15810" spans="3:4" x14ac:dyDescent="0.25">
      <c r="C15810" s="34"/>
      <c r="D15810" s="10"/>
    </row>
    <row r="15811" spans="3:4" x14ac:dyDescent="0.25">
      <c r="C15811" s="34"/>
      <c r="D15811" s="10"/>
    </row>
    <row r="15812" spans="3:4" x14ac:dyDescent="0.25">
      <c r="C15812" s="34"/>
      <c r="D15812" s="10"/>
    </row>
    <row r="15813" spans="3:4" x14ac:dyDescent="0.25">
      <c r="C15813" s="34"/>
      <c r="D15813" s="10"/>
    </row>
    <row r="15814" spans="3:4" x14ac:dyDescent="0.25">
      <c r="C15814" s="34"/>
      <c r="D15814" s="10"/>
    </row>
    <row r="15815" spans="3:4" x14ac:dyDescent="0.25">
      <c r="C15815" s="34"/>
      <c r="D15815" s="10"/>
    </row>
    <row r="15816" spans="3:4" x14ac:dyDescent="0.25">
      <c r="C15816" s="34"/>
      <c r="D15816" s="10"/>
    </row>
    <row r="15817" spans="3:4" x14ac:dyDescent="0.25">
      <c r="C15817" s="34"/>
      <c r="D15817" s="10"/>
    </row>
    <row r="15818" spans="3:4" x14ac:dyDescent="0.25">
      <c r="C15818" s="34"/>
      <c r="D15818" s="10"/>
    </row>
    <row r="15819" spans="3:4" x14ac:dyDescent="0.25">
      <c r="C15819" s="34"/>
      <c r="D15819" s="10"/>
    </row>
    <row r="15820" spans="3:4" x14ac:dyDescent="0.25">
      <c r="C15820" s="34"/>
      <c r="D15820" s="10"/>
    </row>
    <row r="15821" spans="3:4" x14ac:dyDescent="0.25">
      <c r="C15821" s="34"/>
      <c r="D15821" s="10"/>
    </row>
    <row r="15822" spans="3:4" x14ac:dyDescent="0.25">
      <c r="C15822" s="34"/>
      <c r="D15822" s="10"/>
    </row>
    <row r="15823" spans="3:4" x14ac:dyDescent="0.25">
      <c r="C15823" s="34"/>
      <c r="D15823" s="10"/>
    </row>
    <row r="15824" spans="3:4" x14ac:dyDescent="0.25">
      <c r="C15824" s="34"/>
      <c r="D15824" s="10"/>
    </row>
    <row r="15825" spans="3:4" x14ac:dyDescent="0.25">
      <c r="C15825" s="34"/>
      <c r="D15825" s="10"/>
    </row>
    <row r="15826" spans="3:4" x14ac:dyDescent="0.25">
      <c r="C15826" s="34"/>
      <c r="D15826" s="10"/>
    </row>
    <row r="15827" spans="3:4" x14ac:dyDescent="0.25">
      <c r="C15827" s="34"/>
      <c r="D15827" s="10"/>
    </row>
    <row r="15828" spans="3:4" x14ac:dyDescent="0.25">
      <c r="C15828" s="34"/>
      <c r="D15828" s="10"/>
    </row>
    <row r="15829" spans="3:4" x14ac:dyDescent="0.25">
      <c r="C15829" s="34"/>
      <c r="D15829" s="10"/>
    </row>
    <row r="15830" spans="3:4" x14ac:dyDescent="0.25">
      <c r="C15830" s="34"/>
      <c r="D15830" s="10"/>
    </row>
    <row r="15831" spans="3:4" x14ac:dyDescent="0.25">
      <c r="C15831" s="34"/>
      <c r="D15831" s="10"/>
    </row>
    <row r="15832" spans="3:4" x14ac:dyDescent="0.25">
      <c r="C15832" s="34"/>
      <c r="D15832" s="10"/>
    </row>
    <row r="15833" spans="3:4" x14ac:dyDescent="0.25">
      <c r="C15833" s="34"/>
      <c r="D15833" s="10"/>
    </row>
    <row r="15834" spans="3:4" x14ac:dyDescent="0.25">
      <c r="C15834" s="34"/>
      <c r="D15834" s="10"/>
    </row>
    <row r="15835" spans="3:4" x14ac:dyDescent="0.25">
      <c r="C15835" s="34"/>
      <c r="D15835" s="10"/>
    </row>
    <row r="15836" spans="3:4" x14ac:dyDescent="0.25">
      <c r="C15836" s="34"/>
      <c r="D15836" s="10"/>
    </row>
    <row r="15837" spans="3:4" x14ac:dyDescent="0.25">
      <c r="C15837" s="34"/>
      <c r="D15837" s="10"/>
    </row>
    <row r="15838" spans="3:4" x14ac:dyDescent="0.25">
      <c r="C15838" s="34"/>
      <c r="D15838" s="10"/>
    </row>
    <row r="15839" spans="3:4" x14ac:dyDescent="0.25">
      <c r="C15839" s="34"/>
      <c r="D15839" s="10"/>
    </row>
    <row r="15840" spans="3:4" x14ac:dyDescent="0.25">
      <c r="C15840" s="34"/>
      <c r="D15840" s="10"/>
    </row>
    <row r="15841" spans="3:4" x14ac:dyDescent="0.25">
      <c r="C15841" s="34"/>
      <c r="D15841" s="10"/>
    </row>
    <row r="15842" spans="3:4" x14ac:dyDescent="0.25">
      <c r="C15842" s="34"/>
      <c r="D15842" s="10"/>
    </row>
    <row r="15843" spans="3:4" x14ac:dyDescent="0.25">
      <c r="C15843" s="34"/>
      <c r="D15843" s="10"/>
    </row>
    <row r="15844" spans="3:4" x14ac:dyDescent="0.25">
      <c r="C15844" s="34"/>
      <c r="D15844" s="10"/>
    </row>
    <row r="15845" spans="3:4" x14ac:dyDescent="0.25">
      <c r="C15845" s="34"/>
      <c r="D15845" s="10"/>
    </row>
    <row r="15846" spans="3:4" x14ac:dyDescent="0.25">
      <c r="C15846" s="34"/>
      <c r="D15846" s="10"/>
    </row>
    <row r="15847" spans="3:4" x14ac:dyDescent="0.25">
      <c r="C15847" s="34"/>
      <c r="D15847" s="10"/>
    </row>
    <row r="15848" spans="3:4" x14ac:dyDescent="0.25">
      <c r="C15848" s="34"/>
      <c r="D15848" s="10"/>
    </row>
    <row r="15849" spans="3:4" x14ac:dyDescent="0.25">
      <c r="C15849" s="34"/>
      <c r="D15849" s="10"/>
    </row>
    <row r="15850" spans="3:4" x14ac:dyDescent="0.25">
      <c r="C15850" s="34"/>
      <c r="D15850" s="10"/>
    </row>
    <row r="15851" spans="3:4" x14ac:dyDescent="0.25">
      <c r="C15851" s="34"/>
      <c r="D15851" s="10"/>
    </row>
    <row r="15852" spans="3:4" x14ac:dyDescent="0.25">
      <c r="C15852" s="34"/>
      <c r="D15852" s="10"/>
    </row>
    <row r="15853" spans="3:4" x14ac:dyDescent="0.25">
      <c r="C15853" s="34"/>
      <c r="D15853" s="10"/>
    </row>
    <row r="15854" spans="3:4" x14ac:dyDescent="0.25">
      <c r="C15854" s="34"/>
      <c r="D15854" s="10"/>
    </row>
    <row r="15855" spans="3:4" x14ac:dyDescent="0.25">
      <c r="C15855" s="34"/>
      <c r="D15855" s="10"/>
    </row>
    <row r="15856" spans="3:4" x14ac:dyDescent="0.25">
      <c r="C15856" s="34"/>
      <c r="D15856" s="10"/>
    </row>
    <row r="15857" spans="3:4" x14ac:dyDescent="0.25">
      <c r="C15857" s="34"/>
      <c r="D15857" s="10"/>
    </row>
    <row r="15858" spans="3:4" x14ac:dyDescent="0.25">
      <c r="C15858" s="34"/>
      <c r="D15858" s="10"/>
    </row>
    <row r="15859" spans="3:4" x14ac:dyDescent="0.25">
      <c r="C15859" s="34"/>
      <c r="D15859" s="10"/>
    </row>
    <row r="15860" spans="3:4" x14ac:dyDescent="0.25">
      <c r="C15860" s="34"/>
      <c r="D15860" s="10"/>
    </row>
    <row r="15861" spans="3:4" x14ac:dyDescent="0.25">
      <c r="C15861" s="34"/>
      <c r="D15861" s="10"/>
    </row>
    <row r="15862" spans="3:4" x14ac:dyDescent="0.25">
      <c r="C15862" s="34"/>
      <c r="D15862" s="10"/>
    </row>
    <row r="15863" spans="3:4" x14ac:dyDescent="0.25">
      <c r="C15863" s="34"/>
      <c r="D15863" s="10"/>
    </row>
    <row r="15864" spans="3:4" x14ac:dyDescent="0.25">
      <c r="C15864" s="34"/>
      <c r="D15864" s="10"/>
    </row>
    <row r="15865" spans="3:4" x14ac:dyDescent="0.25">
      <c r="C15865" s="34"/>
      <c r="D15865" s="10"/>
    </row>
    <row r="15866" spans="3:4" x14ac:dyDescent="0.25">
      <c r="C15866" s="34"/>
      <c r="D15866" s="10"/>
    </row>
    <row r="15867" spans="3:4" x14ac:dyDescent="0.25">
      <c r="C15867" s="34"/>
      <c r="D15867" s="10"/>
    </row>
    <row r="15868" spans="3:4" x14ac:dyDescent="0.25">
      <c r="C15868" s="34"/>
      <c r="D15868" s="10"/>
    </row>
    <row r="15869" spans="3:4" x14ac:dyDescent="0.25">
      <c r="C15869" s="34"/>
      <c r="D15869" s="10"/>
    </row>
    <row r="15870" spans="3:4" x14ac:dyDescent="0.25">
      <c r="C15870" s="34"/>
      <c r="D15870" s="10"/>
    </row>
    <row r="15871" spans="3:4" x14ac:dyDescent="0.25">
      <c r="C15871" s="34"/>
      <c r="D15871" s="10"/>
    </row>
    <row r="15872" spans="3:4" x14ac:dyDescent="0.25">
      <c r="C15872" s="34"/>
      <c r="D15872" s="10"/>
    </row>
    <row r="15873" spans="3:4" x14ac:dyDescent="0.25">
      <c r="C15873" s="34"/>
      <c r="D15873" s="10"/>
    </row>
    <row r="15874" spans="3:4" x14ac:dyDescent="0.25">
      <c r="C15874" s="34"/>
      <c r="D15874" s="10"/>
    </row>
    <row r="15875" spans="3:4" x14ac:dyDescent="0.25">
      <c r="C15875" s="34"/>
      <c r="D15875" s="10"/>
    </row>
    <row r="15876" spans="3:4" x14ac:dyDescent="0.25">
      <c r="C15876" s="34"/>
      <c r="D15876" s="10"/>
    </row>
    <row r="15877" spans="3:4" x14ac:dyDescent="0.25">
      <c r="C15877" s="34"/>
      <c r="D15877" s="10"/>
    </row>
    <row r="15878" spans="3:4" x14ac:dyDescent="0.25">
      <c r="C15878" s="34"/>
      <c r="D15878" s="10"/>
    </row>
    <row r="15879" spans="3:4" x14ac:dyDescent="0.25">
      <c r="C15879" s="34"/>
      <c r="D15879" s="10"/>
    </row>
    <row r="15880" spans="3:4" x14ac:dyDescent="0.25">
      <c r="C15880" s="34"/>
      <c r="D15880" s="10"/>
    </row>
    <row r="15881" spans="3:4" x14ac:dyDescent="0.25">
      <c r="C15881" s="34"/>
      <c r="D15881" s="10"/>
    </row>
    <row r="15882" spans="3:4" x14ac:dyDescent="0.25">
      <c r="C15882" s="34"/>
      <c r="D15882" s="10"/>
    </row>
    <row r="15883" spans="3:4" x14ac:dyDescent="0.25">
      <c r="C15883" s="34"/>
      <c r="D15883" s="10"/>
    </row>
    <row r="15884" spans="3:4" x14ac:dyDescent="0.25">
      <c r="C15884" s="34"/>
      <c r="D15884" s="10"/>
    </row>
    <row r="15885" spans="3:4" x14ac:dyDescent="0.25">
      <c r="C15885" s="34"/>
      <c r="D15885" s="10"/>
    </row>
    <row r="15886" spans="3:4" x14ac:dyDescent="0.25">
      <c r="C15886" s="34"/>
      <c r="D15886" s="10"/>
    </row>
    <row r="15887" spans="3:4" x14ac:dyDescent="0.25">
      <c r="C15887" s="34"/>
      <c r="D15887" s="10"/>
    </row>
    <row r="15888" spans="3:4" x14ac:dyDescent="0.25">
      <c r="C15888" s="34"/>
      <c r="D15888" s="10"/>
    </row>
    <row r="15889" spans="3:4" x14ac:dyDescent="0.25">
      <c r="C15889" s="34"/>
      <c r="D15889" s="10"/>
    </row>
    <row r="15890" spans="3:4" x14ac:dyDescent="0.25">
      <c r="C15890" s="34"/>
      <c r="D15890" s="10"/>
    </row>
    <row r="15891" spans="3:4" x14ac:dyDescent="0.25">
      <c r="C15891" s="34"/>
      <c r="D15891" s="10"/>
    </row>
    <row r="15892" spans="3:4" x14ac:dyDescent="0.25">
      <c r="C15892" s="34"/>
      <c r="D15892" s="10"/>
    </row>
    <row r="15893" spans="3:4" x14ac:dyDescent="0.25">
      <c r="C15893" s="34"/>
      <c r="D15893" s="10"/>
    </row>
    <row r="15894" spans="3:4" x14ac:dyDescent="0.25">
      <c r="C15894" s="34"/>
      <c r="D15894" s="10"/>
    </row>
    <row r="15895" spans="3:4" x14ac:dyDescent="0.25">
      <c r="C15895" s="34"/>
      <c r="D15895" s="10"/>
    </row>
    <row r="15896" spans="3:4" x14ac:dyDescent="0.25">
      <c r="C15896" s="34"/>
      <c r="D15896" s="10"/>
    </row>
    <row r="15897" spans="3:4" x14ac:dyDescent="0.25">
      <c r="C15897" s="34"/>
      <c r="D15897" s="10"/>
    </row>
    <row r="15898" spans="3:4" x14ac:dyDescent="0.25">
      <c r="C15898" s="34"/>
      <c r="D15898" s="10"/>
    </row>
    <row r="15899" spans="3:4" x14ac:dyDescent="0.25">
      <c r="C15899" s="34"/>
      <c r="D15899" s="10"/>
    </row>
    <row r="15900" spans="3:4" x14ac:dyDescent="0.25">
      <c r="C15900" s="34"/>
      <c r="D15900" s="10"/>
    </row>
    <row r="15901" spans="3:4" x14ac:dyDescent="0.25">
      <c r="C15901" s="34"/>
      <c r="D15901" s="10"/>
    </row>
    <row r="15902" spans="3:4" x14ac:dyDescent="0.25">
      <c r="C15902" s="34"/>
      <c r="D15902" s="10"/>
    </row>
    <row r="15903" spans="3:4" x14ac:dyDescent="0.25">
      <c r="C15903" s="34"/>
      <c r="D15903" s="10"/>
    </row>
    <row r="15904" spans="3:4" x14ac:dyDescent="0.25">
      <c r="C15904" s="34"/>
      <c r="D15904" s="10"/>
    </row>
    <row r="15905" spans="3:4" x14ac:dyDescent="0.25">
      <c r="C15905" s="34"/>
      <c r="D15905" s="10"/>
    </row>
    <row r="15906" spans="3:4" x14ac:dyDescent="0.25">
      <c r="C15906" s="34"/>
      <c r="D15906" s="10"/>
    </row>
    <row r="15907" spans="3:4" x14ac:dyDescent="0.25">
      <c r="C15907" s="34"/>
      <c r="D15907" s="10"/>
    </row>
    <row r="15908" spans="3:4" x14ac:dyDescent="0.25">
      <c r="C15908" s="34"/>
      <c r="D15908" s="10"/>
    </row>
    <row r="15909" spans="3:4" x14ac:dyDescent="0.25">
      <c r="C15909" s="34"/>
      <c r="D15909" s="10"/>
    </row>
    <row r="15910" spans="3:4" x14ac:dyDescent="0.25">
      <c r="C15910" s="34"/>
      <c r="D15910" s="10"/>
    </row>
    <row r="15911" spans="3:4" x14ac:dyDescent="0.25">
      <c r="C15911" s="34"/>
      <c r="D15911" s="10"/>
    </row>
    <row r="15912" spans="3:4" x14ac:dyDescent="0.25">
      <c r="C15912" s="34"/>
      <c r="D15912" s="10"/>
    </row>
    <row r="15913" spans="3:4" x14ac:dyDescent="0.25">
      <c r="C15913" s="34"/>
      <c r="D15913" s="10"/>
    </row>
    <row r="15914" spans="3:4" x14ac:dyDescent="0.25">
      <c r="C15914" s="34"/>
      <c r="D15914" s="10"/>
    </row>
    <row r="15915" spans="3:4" x14ac:dyDescent="0.25">
      <c r="C15915" s="34"/>
      <c r="D15915" s="10"/>
    </row>
    <row r="15916" spans="3:4" x14ac:dyDescent="0.25">
      <c r="C15916" s="34"/>
      <c r="D15916" s="10"/>
    </row>
    <row r="15917" spans="3:4" x14ac:dyDescent="0.25">
      <c r="C15917" s="34"/>
      <c r="D15917" s="10"/>
    </row>
    <row r="15918" spans="3:4" x14ac:dyDescent="0.25">
      <c r="C15918" s="34"/>
      <c r="D15918" s="10"/>
    </row>
    <row r="15919" spans="3:4" x14ac:dyDescent="0.25">
      <c r="C15919" s="34"/>
      <c r="D15919" s="10"/>
    </row>
    <row r="15920" spans="3:4" x14ac:dyDescent="0.25">
      <c r="C15920" s="34"/>
      <c r="D15920" s="10"/>
    </row>
    <row r="15921" spans="3:4" x14ac:dyDescent="0.25">
      <c r="C15921" s="34"/>
      <c r="D15921" s="10"/>
    </row>
    <row r="15922" spans="3:4" x14ac:dyDescent="0.25">
      <c r="C15922" s="34"/>
      <c r="D15922" s="10"/>
    </row>
    <row r="15923" spans="3:4" x14ac:dyDescent="0.25">
      <c r="C15923" s="34"/>
      <c r="D15923" s="10"/>
    </row>
    <row r="15924" spans="3:4" x14ac:dyDescent="0.25">
      <c r="C15924" s="34"/>
      <c r="D15924" s="10"/>
    </row>
    <row r="15925" spans="3:4" x14ac:dyDescent="0.25">
      <c r="C15925" s="34"/>
      <c r="D15925" s="10"/>
    </row>
    <row r="15926" spans="3:4" x14ac:dyDescent="0.25">
      <c r="C15926" s="34"/>
      <c r="D15926" s="10"/>
    </row>
    <row r="15927" spans="3:4" x14ac:dyDescent="0.25">
      <c r="C15927" s="34"/>
      <c r="D15927" s="10"/>
    </row>
    <row r="15928" spans="3:4" x14ac:dyDescent="0.25">
      <c r="C15928" s="34"/>
      <c r="D15928" s="10"/>
    </row>
    <row r="15929" spans="3:4" x14ac:dyDescent="0.25">
      <c r="C15929" s="34"/>
      <c r="D15929" s="10"/>
    </row>
    <row r="15930" spans="3:4" x14ac:dyDescent="0.25">
      <c r="C15930" s="34"/>
      <c r="D15930" s="10"/>
    </row>
    <row r="15931" spans="3:4" x14ac:dyDescent="0.25">
      <c r="C15931" s="34"/>
      <c r="D15931" s="10"/>
    </row>
    <row r="15932" spans="3:4" x14ac:dyDescent="0.25">
      <c r="C15932" s="34"/>
      <c r="D15932" s="10"/>
    </row>
    <row r="15933" spans="3:4" x14ac:dyDescent="0.25">
      <c r="C15933" s="34"/>
      <c r="D15933" s="10"/>
    </row>
    <row r="15934" spans="3:4" x14ac:dyDescent="0.25">
      <c r="C15934" s="34"/>
      <c r="D15934" s="10"/>
    </row>
    <row r="15935" spans="3:4" x14ac:dyDescent="0.25">
      <c r="C15935" s="34"/>
      <c r="D15935" s="10"/>
    </row>
    <row r="15936" spans="3:4" x14ac:dyDescent="0.25">
      <c r="C15936" s="34"/>
      <c r="D15936" s="10"/>
    </row>
    <row r="15937" spans="3:4" x14ac:dyDescent="0.25">
      <c r="C15937" s="34"/>
      <c r="D15937" s="10"/>
    </row>
    <row r="15938" spans="3:4" x14ac:dyDescent="0.25">
      <c r="C15938" s="34"/>
      <c r="D15938" s="10"/>
    </row>
    <row r="15939" spans="3:4" x14ac:dyDescent="0.25">
      <c r="C15939" s="34"/>
      <c r="D15939" s="10"/>
    </row>
    <row r="15940" spans="3:4" x14ac:dyDescent="0.25">
      <c r="C15940" s="34"/>
      <c r="D15940" s="10"/>
    </row>
    <row r="15941" spans="3:4" x14ac:dyDescent="0.25">
      <c r="C15941" s="34"/>
      <c r="D15941" s="10"/>
    </row>
    <row r="15942" spans="3:4" x14ac:dyDescent="0.25">
      <c r="C15942" s="34"/>
      <c r="D15942" s="10"/>
    </row>
    <row r="15943" spans="3:4" x14ac:dyDescent="0.25">
      <c r="C15943" s="34"/>
      <c r="D15943" s="10"/>
    </row>
    <row r="15944" spans="3:4" x14ac:dyDescent="0.25">
      <c r="C15944" s="34"/>
      <c r="D15944" s="10"/>
    </row>
    <row r="15945" spans="3:4" x14ac:dyDescent="0.25">
      <c r="C15945" s="34"/>
      <c r="D15945" s="10"/>
    </row>
    <row r="15946" spans="3:4" x14ac:dyDescent="0.25">
      <c r="C15946" s="34"/>
      <c r="D15946" s="10"/>
    </row>
    <row r="15947" spans="3:4" x14ac:dyDescent="0.25">
      <c r="C15947" s="34"/>
      <c r="D15947" s="10"/>
    </row>
    <row r="15948" spans="3:4" x14ac:dyDescent="0.25">
      <c r="C15948" s="34"/>
      <c r="D15948" s="10"/>
    </row>
    <row r="15949" spans="3:4" x14ac:dyDescent="0.25">
      <c r="C15949" s="34"/>
      <c r="D15949" s="10"/>
    </row>
    <row r="15950" spans="3:4" x14ac:dyDescent="0.25">
      <c r="C15950" s="34"/>
      <c r="D15950" s="10"/>
    </row>
    <row r="15951" spans="3:4" x14ac:dyDescent="0.25">
      <c r="C15951" s="34"/>
      <c r="D15951" s="10"/>
    </row>
    <row r="15952" spans="3:4" x14ac:dyDescent="0.25">
      <c r="C15952" s="34"/>
      <c r="D15952" s="10"/>
    </row>
    <row r="15953" spans="3:4" x14ac:dyDescent="0.25">
      <c r="C15953" s="34"/>
      <c r="D15953" s="10"/>
    </row>
    <row r="15954" spans="3:4" x14ac:dyDescent="0.25">
      <c r="C15954" s="34"/>
      <c r="D15954" s="10"/>
    </row>
    <row r="15955" spans="3:4" x14ac:dyDescent="0.25">
      <c r="C15955" s="34"/>
      <c r="D15955" s="10"/>
    </row>
    <row r="15956" spans="3:4" x14ac:dyDescent="0.25">
      <c r="C15956" s="34"/>
      <c r="D15956" s="10"/>
    </row>
    <row r="15957" spans="3:4" x14ac:dyDescent="0.25">
      <c r="C15957" s="34"/>
      <c r="D15957" s="10"/>
    </row>
    <row r="15958" spans="3:4" x14ac:dyDescent="0.25">
      <c r="C15958" s="34"/>
      <c r="D15958" s="10"/>
    </row>
    <row r="15959" spans="3:4" x14ac:dyDescent="0.25">
      <c r="C15959" s="34"/>
      <c r="D15959" s="10"/>
    </row>
    <row r="15960" spans="3:4" x14ac:dyDescent="0.25">
      <c r="C15960" s="34"/>
      <c r="D15960" s="10"/>
    </row>
    <row r="15961" spans="3:4" x14ac:dyDescent="0.25">
      <c r="C15961" s="34"/>
      <c r="D15961" s="10"/>
    </row>
    <row r="15962" spans="3:4" x14ac:dyDescent="0.25">
      <c r="C15962" s="34"/>
      <c r="D15962" s="10"/>
    </row>
    <row r="15963" spans="3:4" x14ac:dyDescent="0.25">
      <c r="C15963" s="34"/>
      <c r="D15963" s="10"/>
    </row>
    <row r="15964" spans="3:4" x14ac:dyDescent="0.25">
      <c r="C15964" s="34"/>
      <c r="D15964" s="10"/>
    </row>
    <row r="15965" spans="3:4" x14ac:dyDescent="0.25">
      <c r="C15965" s="34"/>
      <c r="D15965" s="10"/>
    </row>
    <row r="15966" spans="3:4" x14ac:dyDescent="0.25">
      <c r="C15966" s="34"/>
      <c r="D15966" s="10"/>
    </row>
    <row r="15967" spans="3:4" x14ac:dyDescent="0.25">
      <c r="C15967" s="34"/>
      <c r="D15967" s="10"/>
    </row>
    <row r="15968" spans="3:4" x14ac:dyDescent="0.25">
      <c r="C15968" s="34"/>
      <c r="D15968" s="10"/>
    </row>
    <row r="15969" spans="3:4" x14ac:dyDescent="0.25">
      <c r="C15969" s="34"/>
      <c r="D15969" s="10"/>
    </row>
    <row r="15970" spans="3:4" x14ac:dyDescent="0.25">
      <c r="C15970" s="34"/>
      <c r="D15970" s="10"/>
    </row>
    <row r="15971" spans="3:4" x14ac:dyDescent="0.25">
      <c r="C15971" s="34"/>
      <c r="D15971" s="10"/>
    </row>
    <row r="15972" spans="3:4" x14ac:dyDescent="0.25">
      <c r="C15972" s="34"/>
      <c r="D15972" s="10"/>
    </row>
    <row r="15973" spans="3:4" x14ac:dyDescent="0.25">
      <c r="C15973" s="34"/>
      <c r="D15973" s="10"/>
    </row>
    <row r="15974" spans="3:4" x14ac:dyDescent="0.25">
      <c r="C15974" s="34"/>
      <c r="D15974" s="10"/>
    </row>
    <row r="15975" spans="3:4" x14ac:dyDescent="0.25">
      <c r="C15975" s="34"/>
      <c r="D15975" s="10"/>
    </row>
    <row r="15976" spans="3:4" x14ac:dyDescent="0.25">
      <c r="C15976" s="34"/>
      <c r="D15976" s="10"/>
    </row>
    <row r="15977" spans="3:4" x14ac:dyDescent="0.25">
      <c r="C15977" s="34"/>
      <c r="D15977" s="10"/>
    </row>
    <row r="15978" spans="3:4" x14ac:dyDescent="0.25">
      <c r="C15978" s="34"/>
      <c r="D15978" s="10"/>
    </row>
    <row r="15979" spans="3:4" x14ac:dyDescent="0.25">
      <c r="C15979" s="34"/>
      <c r="D15979" s="10"/>
    </row>
    <row r="15980" spans="3:4" x14ac:dyDescent="0.25">
      <c r="C15980" s="34"/>
      <c r="D15980" s="10"/>
    </row>
    <row r="15981" spans="3:4" x14ac:dyDescent="0.25">
      <c r="C15981" s="34"/>
      <c r="D15981" s="10"/>
    </row>
    <row r="15982" spans="3:4" x14ac:dyDescent="0.25">
      <c r="C15982" s="34"/>
      <c r="D15982" s="10"/>
    </row>
    <row r="15983" spans="3:4" x14ac:dyDescent="0.25">
      <c r="C15983" s="34"/>
      <c r="D15983" s="10"/>
    </row>
    <row r="15984" spans="3:4" x14ac:dyDescent="0.25">
      <c r="C15984" s="34"/>
      <c r="D15984" s="10"/>
    </row>
    <row r="15985" spans="3:4" x14ac:dyDescent="0.25">
      <c r="C15985" s="34"/>
      <c r="D15985" s="10"/>
    </row>
    <row r="15986" spans="3:4" x14ac:dyDescent="0.25">
      <c r="C15986" s="34"/>
      <c r="D15986" s="10"/>
    </row>
    <row r="15987" spans="3:4" x14ac:dyDescent="0.25">
      <c r="C15987" s="34"/>
      <c r="D15987" s="10"/>
    </row>
    <row r="15988" spans="3:4" x14ac:dyDescent="0.25">
      <c r="C15988" s="34"/>
      <c r="D15988" s="10"/>
    </row>
    <row r="15989" spans="3:4" x14ac:dyDescent="0.25">
      <c r="C15989" s="34"/>
      <c r="D15989" s="10"/>
    </row>
    <row r="15990" spans="3:4" x14ac:dyDescent="0.25">
      <c r="C15990" s="34"/>
      <c r="D15990" s="10"/>
    </row>
    <row r="15991" spans="3:4" x14ac:dyDescent="0.25">
      <c r="C15991" s="34"/>
      <c r="D15991" s="10"/>
    </row>
    <row r="15992" spans="3:4" x14ac:dyDescent="0.25">
      <c r="C15992" s="34"/>
      <c r="D15992" s="10"/>
    </row>
    <row r="15993" spans="3:4" x14ac:dyDescent="0.25">
      <c r="C15993" s="34"/>
      <c r="D15993" s="10"/>
    </row>
    <row r="15994" spans="3:4" x14ac:dyDescent="0.25">
      <c r="C15994" s="34"/>
      <c r="D15994" s="10"/>
    </row>
    <row r="15995" spans="3:4" x14ac:dyDescent="0.25">
      <c r="C15995" s="34"/>
      <c r="D15995" s="10"/>
    </row>
    <row r="15996" spans="3:4" x14ac:dyDescent="0.25">
      <c r="C15996" s="34"/>
      <c r="D15996" s="10"/>
    </row>
    <row r="15997" spans="3:4" x14ac:dyDescent="0.25">
      <c r="C15997" s="34"/>
      <c r="D15997" s="10"/>
    </row>
    <row r="15998" spans="3:4" x14ac:dyDescent="0.25">
      <c r="C15998" s="34"/>
      <c r="D15998" s="10"/>
    </row>
    <row r="15999" spans="3:4" x14ac:dyDescent="0.25">
      <c r="C15999" s="34"/>
      <c r="D15999" s="10"/>
    </row>
    <row r="16000" spans="3:4" x14ac:dyDescent="0.25">
      <c r="C16000" s="34"/>
      <c r="D16000" s="10"/>
    </row>
    <row r="16001" spans="3:4" x14ac:dyDescent="0.25">
      <c r="C16001" s="34"/>
      <c r="D16001" s="10"/>
    </row>
    <row r="16002" spans="3:4" x14ac:dyDescent="0.25">
      <c r="C16002" s="34"/>
      <c r="D16002" s="10"/>
    </row>
    <row r="16003" spans="3:4" x14ac:dyDescent="0.25">
      <c r="C16003" s="34"/>
      <c r="D16003" s="10"/>
    </row>
    <row r="16004" spans="3:4" x14ac:dyDescent="0.25">
      <c r="C16004" s="34"/>
      <c r="D16004" s="10"/>
    </row>
    <row r="16005" spans="3:4" x14ac:dyDescent="0.25">
      <c r="C16005" s="34"/>
      <c r="D16005" s="10"/>
    </row>
    <row r="16006" spans="3:4" x14ac:dyDescent="0.25">
      <c r="C16006" s="34"/>
      <c r="D16006" s="10"/>
    </row>
    <row r="16007" spans="3:4" x14ac:dyDescent="0.25">
      <c r="C16007" s="34"/>
      <c r="D16007" s="10"/>
    </row>
    <row r="16008" spans="3:4" x14ac:dyDescent="0.25">
      <c r="C16008" s="34"/>
      <c r="D16008" s="10"/>
    </row>
    <row r="16009" spans="3:4" x14ac:dyDescent="0.25">
      <c r="C16009" s="34"/>
      <c r="D16009" s="10"/>
    </row>
    <row r="16010" spans="3:4" x14ac:dyDescent="0.25">
      <c r="C16010" s="34"/>
      <c r="D16010" s="10"/>
    </row>
    <row r="16011" spans="3:4" x14ac:dyDescent="0.25">
      <c r="C16011" s="34"/>
      <c r="D16011" s="10"/>
    </row>
    <row r="16012" spans="3:4" x14ac:dyDescent="0.25">
      <c r="C16012" s="34"/>
      <c r="D16012" s="10"/>
    </row>
    <row r="16013" spans="3:4" x14ac:dyDescent="0.25">
      <c r="C16013" s="34"/>
      <c r="D16013" s="10"/>
    </row>
    <row r="16014" spans="3:4" x14ac:dyDescent="0.25">
      <c r="C16014" s="34"/>
      <c r="D16014" s="10"/>
    </row>
    <row r="16015" spans="3:4" x14ac:dyDescent="0.25">
      <c r="C16015" s="34"/>
      <c r="D16015" s="10"/>
    </row>
    <row r="16016" spans="3:4" x14ac:dyDescent="0.25">
      <c r="C16016" s="34"/>
      <c r="D16016" s="10"/>
    </row>
    <row r="16017" spans="3:4" x14ac:dyDescent="0.25">
      <c r="C16017" s="34"/>
      <c r="D16017" s="10"/>
    </row>
    <row r="16018" spans="3:4" x14ac:dyDescent="0.25">
      <c r="C16018" s="34"/>
      <c r="D16018" s="10"/>
    </row>
    <row r="16019" spans="3:4" x14ac:dyDescent="0.25">
      <c r="C16019" s="34"/>
      <c r="D16019" s="10"/>
    </row>
    <row r="16020" spans="3:4" x14ac:dyDescent="0.25">
      <c r="C16020" s="34"/>
      <c r="D16020" s="10"/>
    </row>
    <row r="16021" spans="3:4" x14ac:dyDescent="0.25">
      <c r="C16021" s="34"/>
      <c r="D16021" s="10"/>
    </row>
    <row r="16022" spans="3:4" x14ac:dyDescent="0.25">
      <c r="C16022" s="34"/>
      <c r="D16022" s="10"/>
    </row>
    <row r="16023" spans="3:4" x14ac:dyDescent="0.25">
      <c r="C16023" s="34"/>
      <c r="D16023" s="10"/>
    </row>
    <row r="16024" spans="3:4" x14ac:dyDescent="0.25">
      <c r="C16024" s="34"/>
      <c r="D16024" s="10"/>
    </row>
    <row r="16025" spans="3:4" x14ac:dyDescent="0.25">
      <c r="C16025" s="34"/>
      <c r="D16025" s="10"/>
    </row>
    <row r="16026" spans="3:4" x14ac:dyDescent="0.25">
      <c r="C16026" s="34"/>
      <c r="D16026" s="10"/>
    </row>
    <row r="16027" spans="3:4" x14ac:dyDescent="0.25">
      <c r="C16027" s="34"/>
      <c r="D16027" s="10"/>
    </row>
    <row r="16028" spans="3:4" x14ac:dyDescent="0.25">
      <c r="C16028" s="34"/>
      <c r="D16028" s="10"/>
    </row>
    <row r="16029" spans="3:4" x14ac:dyDescent="0.25">
      <c r="C16029" s="34"/>
      <c r="D16029" s="10"/>
    </row>
    <row r="16030" spans="3:4" x14ac:dyDescent="0.25">
      <c r="C16030" s="34"/>
      <c r="D16030" s="10"/>
    </row>
    <row r="16031" spans="3:4" x14ac:dyDescent="0.25">
      <c r="C16031" s="34"/>
      <c r="D16031" s="10"/>
    </row>
    <row r="16032" spans="3:4" x14ac:dyDescent="0.25">
      <c r="C16032" s="34"/>
      <c r="D16032" s="10"/>
    </row>
    <row r="16033" spans="3:4" x14ac:dyDescent="0.25">
      <c r="C16033" s="34"/>
      <c r="D16033" s="10"/>
    </row>
    <row r="16034" spans="3:4" x14ac:dyDescent="0.25">
      <c r="C16034" s="34"/>
      <c r="D16034" s="10"/>
    </row>
    <row r="16035" spans="3:4" x14ac:dyDescent="0.25">
      <c r="C16035" s="34"/>
      <c r="D16035" s="10"/>
    </row>
    <row r="16036" spans="3:4" x14ac:dyDescent="0.25">
      <c r="C16036" s="34"/>
      <c r="D16036" s="10"/>
    </row>
    <row r="16037" spans="3:4" x14ac:dyDescent="0.25">
      <c r="C16037" s="34"/>
      <c r="D16037" s="10"/>
    </row>
    <row r="16038" spans="3:4" x14ac:dyDescent="0.25">
      <c r="C16038" s="34"/>
      <c r="D16038" s="10"/>
    </row>
    <row r="16039" spans="3:4" x14ac:dyDescent="0.25">
      <c r="C16039" s="34"/>
      <c r="D16039" s="10"/>
    </row>
    <row r="16040" spans="3:4" x14ac:dyDescent="0.25">
      <c r="C16040" s="34"/>
      <c r="D16040" s="10"/>
    </row>
    <row r="16041" spans="3:4" x14ac:dyDescent="0.25">
      <c r="C16041" s="34"/>
      <c r="D16041" s="10"/>
    </row>
    <row r="16042" spans="3:4" x14ac:dyDescent="0.25">
      <c r="C16042" s="34"/>
      <c r="D16042" s="10"/>
    </row>
    <row r="16043" spans="3:4" x14ac:dyDescent="0.25">
      <c r="C16043" s="34"/>
      <c r="D16043" s="10"/>
    </row>
    <row r="16044" spans="3:4" x14ac:dyDescent="0.25">
      <c r="C16044" s="34"/>
      <c r="D16044" s="10"/>
    </row>
    <row r="16045" spans="3:4" x14ac:dyDescent="0.25">
      <c r="C16045" s="34"/>
      <c r="D16045" s="10"/>
    </row>
    <row r="16046" spans="3:4" x14ac:dyDescent="0.25">
      <c r="C16046" s="34"/>
      <c r="D16046" s="10"/>
    </row>
    <row r="16047" spans="3:4" x14ac:dyDescent="0.25">
      <c r="C16047" s="34"/>
      <c r="D16047" s="10"/>
    </row>
    <row r="16048" spans="3:4" x14ac:dyDescent="0.25">
      <c r="C16048" s="34"/>
      <c r="D16048" s="10"/>
    </row>
    <row r="16049" spans="3:4" x14ac:dyDescent="0.25">
      <c r="C16049" s="34"/>
      <c r="D16049" s="10"/>
    </row>
    <row r="16050" spans="3:4" x14ac:dyDescent="0.25">
      <c r="C16050" s="34"/>
      <c r="D16050" s="10"/>
    </row>
    <row r="16051" spans="3:4" x14ac:dyDescent="0.25">
      <c r="C16051" s="34"/>
      <c r="D16051" s="10"/>
    </row>
    <row r="16052" spans="3:4" x14ac:dyDescent="0.25">
      <c r="C16052" s="34"/>
      <c r="D16052" s="10"/>
    </row>
    <row r="16053" spans="3:4" x14ac:dyDescent="0.25">
      <c r="C16053" s="34"/>
      <c r="D16053" s="10"/>
    </row>
    <row r="16054" spans="3:4" x14ac:dyDescent="0.25">
      <c r="C16054" s="34"/>
      <c r="D16054" s="10"/>
    </row>
    <row r="16055" spans="3:4" x14ac:dyDescent="0.25">
      <c r="C16055" s="34"/>
      <c r="D16055" s="10"/>
    </row>
    <row r="16056" spans="3:4" x14ac:dyDescent="0.25">
      <c r="C16056" s="34"/>
      <c r="D16056" s="10"/>
    </row>
    <row r="16057" spans="3:4" x14ac:dyDescent="0.25">
      <c r="C16057" s="34"/>
      <c r="D16057" s="10"/>
    </row>
    <row r="16058" spans="3:4" x14ac:dyDescent="0.25">
      <c r="C16058" s="34"/>
      <c r="D16058" s="10"/>
    </row>
    <row r="16059" spans="3:4" x14ac:dyDescent="0.25">
      <c r="C16059" s="34"/>
      <c r="D16059" s="10"/>
    </row>
    <row r="16060" spans="3:4" x14ac:dyDescent="0.25">
      <c r="C16060" s="34"/>
      <c r="D16060" s="10"/>
    </row>
    <row r="16061" spans="3:4" x14ac:dyDescent="0.25">
      <c r="C16061" s="34"/>
      <c r="D16061" s="10"/>
    </row>
    <row r="16062" spans="3:4" x14ac:dyDescent="0.25">
      <c r="C16062" s="34"/>
      <c r="D16062" s="10"/>
    </row>
    <row r="16063" spans="3:4" x14ac:dyDescent="0.25">
      <c r="C16063" s="34"/>
      <c r="D16063" s="10"/>
    </row>
    <row r="16064" spans="3:4" x14ac:dyDescent="0.25">
      <c r="C16064" s="34"/>
      <c r="D16064" s="10"/>
    </row>
    <row r="16065" spans="3:4" x14ac:dyDescent="0.25">
      <c r="C16065" s="34"/>
      <c r="D16065" s="10"/>
    </row>
    <row r="16066" spans="3:4" x14ac:dyDescent="0.25">
      <c r="C16066" s="34"/>
      <c r="D16066" s="10"/>
    </row>
    <row r="16067" spans="3:4" x14ac:dyDescent="0.25">
      <c r="C16067" s="34"/>
      <c r="D16067" s="10"/>
    </row>
    <row r="16068" spans="3:4" x14ac:dyDescent="0.25">
      <c r="C16068" s="34"/>
      <c r="D16068" s="10"/>
    </row>
    <row r="16069" spans="3:4" x14ac:dyDescent="0.25">
      <c r="C16069" s="34"/>
      <c r="D16069" s="10"/>
    </row>
    <row r="16070" spans="3:4" x14ac:dyDescent="0.25">
      <c r="C16070" s="34"/>
      <c r="D16070" s="10"/>
    </row>
    <row r="16071" spans="3:4" x14ac:dyDescent="0.25">
      <c r="C16071" s="34"/>
      <c r="D16071" s="10"/>
    </row>
    <row r="16072" spans="3:4" x14ac:dyDescent="0.25">
      <c r="C16072" s="34"/>
      <c r="D16072" s="10"/>
    </row>
    <row r="16073" spans="3:4" x14ac:dyDescent="0.25">
      <c r="C16073" s="34"/>
      <c r="D16073" s="10"/>
    </row>
    <row r="16074" spans="3:4" x14ac:dyDescent="0.25">
      <c r="C16074" s="34"/>
      <c r="D16074" s="10"/>
    </row>
    <row r="16075" spans="3:4" x14ac:dyDescent="0.25">
      <c r="C16075" s="34"/>
      <c r="D16075" s="10"/>
    </row>
    <row r="16076" spans="3:4" x14ac:dyDescent="0.25">
      <c r="C16076" s="34"/>
      <c r="D16076" s="10"/>
    </row>
    <row r="16077" spans="3:4" x14ac:dyDescent="0.25">
      <c r="C16077" s="34"/>
      <c r="D16077" s="10"/>
    </row>
    <row r="16078" spans="3:4" x14ac:dyDescent="0.25">
      <c r="C16078" s="34"/>
      <c r="D16078" s="10"/>
    </row>
    <row r="16079" spans="3:4" x14ac:dyDescent="0.25">
      <c r="C16079" s="34"/>
      <c r="D16079" s="10"/>
    </row>
    <row r="16080" spans="3:4" x14ac:dyDescent="0.25">
      <c r="C16080" s="34"/>
      <c r="D16080" s="10"/>
    </row>
    <row r="16081" spans="3:4" x14ac:dyDescent="0.25">
      <c r="C16081" s="34"/>
      <c r="D16081" s="10"/>
    </row>
    <row r="16082" spans="3:4" x14ac:dyDescent="0.25">
      <c r="C16082" s="34"/>
      <c r="D16082" s="10"/>
    </row>
    <row r="16083" spans="3:4" x14ac:dyDescent="0.25">
      <c r="C16083" s="34"/>
      <c r="D16083" s="10"/>
    </row>
    <row r="16084" spans="3:4" x14ac:dyDescent="0.25">
      <c r="C16084" s="34"/>
      <c r="D16084" s="10"/>
    </row>
    <row r="16085" spans="3:4" x14ac:dyDescent="0.25">
      <c r="C16085" s="34"/>
      <c r="D16085" s="10"/>
    </row>
    <row r="16086" spans="3:4" x14ac:dyDescent="0.25">
      <c r="C16086" s="34"/>
      <c r="D16086" s="10"/>
    </row>
    <row r="16087" spans="3:4" x14ac:dyDescent="0.25">
      <c r="C16087" s="34"/>
      <c r="D16087" s="10"/>
    </row>
    <row r="16088" spans="3:4" x14ac:dyDescent="0.25">
      <c r="C16088" s="34"/>
      <c r="D16088" s="10"/>
    </row>
    <row r="16089" spans="3:4" x14ac:dyDescent="0.25">
      <c r="C16089" s="34"/>
      <c r="D16089" s="10"/>
    </row>
    <row r="16090" spans="3:4" x14ac:dyDescent="0.25">
      <c r="C16090" s="34"/>
      <c r="D16090" s="10"/>
    </row>
    <row r="16091" spans="3:4" x14ac:dyDescent="0.25">
      <c r="C16091" s="34"/>
      <c r="D16091" s="10"/>
    </row>
    <row r="16092" spans="3:4" x14ac:dyDescent="0.25">
      <c r="C16092" s="34"/>
      <c r="D16092" s="10"/>
    </row>
    <row r="16093" spans="3:4" x14ac:dyDescent="0.25">
      <c r="C16093" s="34"/>
      <c r="D16093" s="10"/>
    </row>
    <row r="16094" spans="3:4" x14ac:dyDescent="0.25">
      <c r="C16094" s="34"/>
      <c r="D16094" s="10"/>
    </row>
    <row r="16095" spans="3:4" x14ac:dyDescent="0.25">
      <c r="C16095" s="34"/>
      <c r="D16095" s="10"/>
    </row>
    <row r="16096" spans="3:4" x14ac:dyDescent="0.25">
      <c r="C16096" s="34"/>
      <c r="D16096" s="10"/>
    </row>
    <row r="16097" spans="3:4" x14ac:dyDescent="0.25">
      <c r="C16097" s="34"/>
      <c r="D16097" s="10"/>
    </row>
    <row r="16098" spans="3:4" x14ac:dyDescent="0.25">
      <c r="C16098" s="34"/>
      <c r="D16098" s="10"/>
    </row>
    <row r="16099" spans="3:4" x14ac:dyDescent="0.25">
      <c r="C16099" s="34"/>
      <c r="D16099" s="10"/>
    </row>
    <row r="16100" spans="3:4" x14ac:dyDescent="0.25">
      <c r="C16100" s="34"/>
      <c r="D16100" s="10"/>
    </row>
    <row r="16101" spans="3:4" x14ac:dyDescent="0.25">
      <c r="C16101" s="34"/>
      <c r="D16101" s="10"/>
    </row>
    <row r="16102" spans="3:4" x14ac:dyDescent="0.25">
      <c r="C16102" s="34"/>
      <c r="D16102" s="10"/>
    </row>
    <row r="16103" spans="3:4" x14ac:dyDescent="0.25">
      <c r="C16103" s="34"/>
      <c r="D16103" s="10"/>
    </row>
    <row r="16104" spans="3:4" x14ac:dyDescent="0.25">
      <c r="C16104" s="34"/>
      <c r="D16104" s="10"/>
    </row>
    <row r="16105" spans="3:4" x14ac:dyDescent="0.25">
      <c r="C16105" s="34"/>
      <c r="D16105" s="10"/>
    </row>
    <row r="16106" spans="3:4" x14ac:dyDescent="0.25">
      <c r="C16106" s="34"/>
      <c r="D16106" s="10"/>
    </row>
    <row r="16107" spans="3:4" x14ac:dyDescent="0.25">
      <c r="C16107" s="34"/>
      <c r="D16107" s="10"/>
    </row>
    <row r="16108" spans="3:4" x14ac:dyDescent="0.25">
      <c r="C16108" s="34"/>
      <c r="D16108" s="10"/>
    </row>
    <row r="16109" spans="3:4" x14ac:dyDescent="0.25">
      <c r="C16109" s="34"/>
      <c r="D16109" s="10"/>
    </row>
    <row r="16110" spans="3:4" x14ac:dyDescent="0.25">
      <c r="C16110" s="34"/>
      <c r="D16110" s="10"/>
    </row>
    <row r="16111" spans="3:4" x14ac:dyDescent="0.25">
      <c r="C16111" s="34"/>
      <c r="D16111" s="10"/>
    </row>
    <row r="16112" spans="3:4" x14ac:dyDescent="0.25">
      <c r="C16112" s="34"/>
      <c r="D16112" s="10"/>
    </row>
    <row r="16113" spans="3:4" x14ac:dyDescent="0.25">
      <c r="C16113" s="34"/>
      <c r="D16113" s="10"/>
    </row>
    <row r="16114" spans="3:4" x14ac:dyDescent="0.25">
      <c r="C16114" s="34"/>
      <c r="D16114" s="10"/>
    </row>
    <row r="16115" spans="3:4" x14ac:dyDescent="0.25">
      <c r="C16115" s="34"/>
      <c r="D16115" s="10"/>
    </row>
    <row r="16116" spans="3:4" x14ac:dyDescent="0.25">
      <c r="C16116" s="34"/>
      <c r="D16116" s="10"/>
    </row>
    <row r="16117" spans="3:4" x14ac:dyDescent="0.25">
      <c r="C16117" s="34"/>
      <c r="D16117" s="10"/>
    </row>
    <row r="16118" spans="3:4" x14ac:dyDescent="0.25">
      <c r="C16118" s="34"/>
      <c r="D16118" s="10"/>
    </row>
    <row r="16119" spans="3:4" x14ac:dyDescent="0.25">
      <c r="C16119" s="34"/>
      <c r="D16119" s="10"/>
    </row>
    <row r="16120" spans="3:4" x14ac:dyDescent="0.25">
      <c r="C16120" s="34"/>
      <c r="D16120" s="10"/>
    </row>
    <row r="16121" spans="3:4" x14ac:dyDescent="0.25">
      <c r="C16121" s="34"/>
      <c r="D16121" s="10"/>
    </row>
    <row r="16122" spans="3:4" x14ac:dyDescent="0.25">
      <c r="C16122" s="34"/>
      <c r="D16122" s="10"/>
    </row>
    <row r="16123" spans="3:4" x14ac:dyDescent="0.25">
      <c r="C16123" s="34"/>
      <c r="D16123" s="10"/>
    </row>
    <row r="16124" spans="3:4" x14ac:dyDescent="0.25">
      <c r="C16124" s="34"/>
      <c r="D16124" s="10"/>
    </row>
    <row r="16125" spans="3:4" x14ac:dyDescent="0.25">
      <c r="C16125" s="34"/>
      <c r="D16125" s="10"/>
    </row>
    <row r="16126" spans="3:4" x14ac:dyDescent="0.25">
      <c r="C16126" s="34"/>
      <c r="D16126" s="10"/>
    </row>
    <row r="16127" spans="3:4" x14ac:dyDescent="0.25">
      <c r="C16127" s="34"/>
      <c r="D16127" s="10"/>
    </row>
    <row r="16128" spans="3:4" x14ac:dyDescent="0.25">
      <c r="C16128" s="34"/>
      <c r="D16128" s="10"/>
    </row>
    <row r="16129" spans="3:4" x14ac:dyDescent="0.25">
      <c r="C16129" s="34"/>
      <c r="D16129" s="10"/>
    </row>
    <row r="16130" spans="3:4" x14ac:dyDescent="0.25">
      <c r="C16130" s="34"/>
      <c r="D16130" s="10"/>
    </row>
    <row r="16131" spans="3:4" x14ac:dyDescent="0.25">
      <c r="C16131" s="34"/>
      <c r="D16131" s="10"/>
    </row>
    <row r="16132" spans="3:4" x14ac:dyDescent="0.25">
      <c r="C16132" s="34"/>
      <c r="D16132" s="10"/>
    </row>
    <row r="16133" spans="3:4" x14ac:dyDescent="0.25">
      <c r="C16133" s="34"/>
      <c r="D16133" s="10"/>
    </row>
    <row r="16134" spans="3:4" x14ac:dyDescent="0.25">
      <c r="C16134" s="34"/>
      <c r="D16134" s="10"/>
    </row>
    <row r="16135" spans="3:4" x14ac:dyDescent="0.25">
      <c r="C16135" s="34"/>
      <c r="D16135" s="10"/>
    </row>
    <row r="16136" spans="3:4" x14ac:dyDescent="0.25">
      <c r="C16136" s="34"/>
      <c r="D16136" s="10"/>
    </row>
    <row r="16137" spans="3:4" x14ac:dyDescent="0.25">
      <c r="C16137" s="34"/>
      <c r="D16137" s="10"/>
    </row>
    <row r="16138" spans="3:4" x14ac:dyDescent="0.25">
      <c r="C16138" s="34"/>
      <c r="D16138" s="10"/>
    </row>
    <row r="16139" spans="3:4" x14ac:dyDescent="0.25">
      <c r="C16139" s="34"/>
      <c r="D16139" s="10"/>
    </row>
    <row r="16140" spans="3:4" x14ac:dyDescent="0.25">
      <c r="C16140" s="34"/>
      <c r="D16140" s="10"/>
    </row>
    <row r="16141" spans="3:4" x14ac:dyDescent="0.25">
      <c r="C16141" s="34"/>
      <c r="D16141" s="10"/>
    </row>
    <row r="16142" spans="3:4" x14ac:dyDescent="0.25">
      <c r="C16142" s="34"/>
      <c r="D16142" s="10"/>
    </row>
    <row r="16143" spans="3:4" x14ac:dyDescent="0.25">
      <c r="C16143" s="34"/>
      <c r="D16143" s="10"/>
    </row>
    <row r="16144" spans="3:4" x14ac:dyDescent="0.25">
      <c r="C16144" s="34"/>
      <c r="D16144" s="10"/>
    </row>
    <row r="16145" spans="3:4" x14ac:dyDescent="0.25">
      <c r="C16145" s="34"/>
      <c r="D16145" s="10"/>
    </row>
    <row r="16146" spans="3:4" x14ac:dyDescent="0.25">
      <c r="C16146" s="34"/>
      <c r="D16146" s="10"/>
    </row>
    <row r="16147" spans="3:4" x14ac:dyDescent="0.25">
      <c r="C16147" s="34"/>
      <c r="D16147" s="10"/>
    </row>
    <row r="16148" spans="3:4" x14ac:dyDescent="0.25">
      <c r="C16148" s="34"/>
      <c r="D16148" s="10"/>
    </row>
    <row r="16149" spans="3:4" x14ac:dyDescent="0.25">
      <c r="C16149" s="34"/>
      <c r="D16149" s="10"/>
    </row>
    <row r="16150" spans="3:4" x14ac:dyDescent="0.25">
      <c r="C16150" s="34"/>
      <c r="D16150" s="10"/>
    </row>
    <row r="16151" spans="3:4" x14ac:dyDescent="0.25">
      <c r="C16151" s="34"/>
      <c r="D16151" s="10"/>
    </row>
    <row r="16152" spans="3:4" x14ac:dyDescent="0.25">
      <c r="C16152" s="34"/>
      <c r="D16152" s="10"/>
    </row>
    <row r="16153" spans="3:4" x14ac:dyDescent="0.25">
      <c r="C16153" s="34"/>
      <c r="D16153" s="10"/>
    </row>
    <row r="16154" spans="3:4" x14ac:dyDescent="0.25">
      <c r="C16154" s="34"/>
      <c r="D16154" s="10"/>
    </row>
    <row r="16155" spans="3:4" x14ac:dyDescent="0.25">
      <c r="C16155" s="34"/>
      <c r="D16155" s="10"/>
    </row>
    <row r="16156" spans="3:4" x14ac:dyDescent="0.25">
      <c r="C16156" s="34"/>
      <c r="D16156" s="10"/>
    </row>
    <row r="16157" spans="3:4" x14ac:dyDescent="0.25">
      <c r="C16157" s="34"/>
      <c r="D16157" s="10"/>
    </row>
    <row r="16158" spans="3:4" x14ac:dyDescent="0.25">
      <c r="C16158" s="34"/>
      <c r="D16158" s="10"/>
    </row>
    <row r="16159" spans="3:4" x14ac:dyDescent="0.25">
      <c r="C16159" s="34"/>
      <c r="D16159" s="10"/>
    </row>
    <row r="16160" spans="3:4" x14ac:dyDescent="0.25">
      <c r="C16160" s="34"/>
      <c r="D16160" s="10"/>
    </row>
    <row r="16161" spans="3:4" x14ac:dyDescent="0.25">
      <c r="C16161" s="34"/>
      <c r="D16161" s="10"/>
    </row>
    <row r="16162" spans="3:4" x14ac:dyDescent="0.25">
      <c r="C16162" s="34"/>
      <c r="D16162" s="10"/>
    </row>
    <row r="16163" spans="3:4" x14ac:dyDescent="0.25">
      <c r="C16163" s="34"/>
      <c r="D16163" s="10"/>
    </row>
    <row r="16164" spans="3:4" x14ac:dyDescent="0.25">
      <c r="C16164" s="34"/>
      <c r="D16164" s="10"/>
    </row>
    <row r="16165" spans="3:4" x14ac:dyDescent="0.25">
      <c r="C16165" s="34"/>
      <c r="D16165" s="10"/>
    </row>
    <row r="16166" spans="3:4" x14ac:dyDescent="0.25">
      <c r="C16166" s="34"/>
      <c r="D16166" s="10"/>
    </row>
    <row r="16167" spans="3:4" x14ac:dyDescent="0.25">
      <c r="C16167" s="34"/>
      <c r="D16167" s="10"/>
    </row>
    <row r="16168" spans="3:4" x14ac:dyDescent="0.25">
      <c r="C16168" s="34"/>
      <c r="D16168" s="10"/>
    </row>
    <row r="16169" spans="3:4" x14ac:dyDescent="0.25">
      <c r="C16169" s="34"/>
      <c r="D16169" s="10"/>
    </row>
    <row r="16170" spans="3:4" x14ac:dyDescent="0.25">
      <c r="C16170" s="34"/>
      <c r="D16170" s="10"/>
    </row>
    <row r="16171" spans="3:4" x14ac:dyDescent="0.25">
      <c r="C16171" s="34"/>
      <c r="D16171" s="10"/>
    </row>
    <row r="16172" spans="3:4" x14ac:dyDescent="0.25">
      <c r="C16172" s="34"/>
      <c r="D16172" s="10"/>
    </row>
    <row r="16173" spans="3:4" x14ac:dyDescent="0.25">
      <c r="C16173" s="34"/>
      <c r="D16173" s="10"/>
    </row>
    <row r="16174" spans="3:4" x14ac:dyDescent="0.25">
      <c r="C16174" s="34"/>
      <c r="D16174" s="10"/>
    </row>
    <row r="16175" spans="3:4" x14ac:dyDescent="0.25">
      <c r="C16175" s="34"/>
      <c r="D16175" s="10"/>
    </row>
    <row r="16176" spans="3:4" x14ac:dyDescent="0.25">
      <c r="C16176" s="34"/>
      <c r="D16176" s="10"/>
    </row>
    <row r="16177" spans="3:4" x14ac:dyDescent="0.25">
      <c r="C16177" s="34"/>
      <c r="D16177" s="10"/>
    </row>
    <row r="16178" spans="3:4" x14ac:dyDescent="0.25">
      <c r="C16178" s="34"/>
      <c r="D16178" s="10"/>
    </row>
    <row r="16179" spans="3:4" x14ac:dyDescent="0.25">
      <c r="C16179" s="34"/>
      <c r="D16179" s="10"/>
    </row>
    <row r="16180" spans="3:4" x14ac:dyDescent="0.25">
      <c r="C16180" s="34"/>
      <c r="D16180" s="10"/>
    </row>
    <row r="16181" spans="3:4" x14ac:dyDescent="0.25">
      <c r="C16181" s="34"/>
      <c r="D16181" s="10"/>
    </row>
    <row r="16182" spans="3:4" x14ac:dyDescent="0.25">
      <c r="C16182" s="34"/>
      <c r="D16182" s="10"/>
    </row>
    <row r="16183" spans="3:4" x14ac:dyDescent="0.25">
      <c r="C16183" s="34"/>
      <c r="D16183" s="10"/>
    </row>
    <row r="16184" spans="3:4" x14ac:dyDescent="0.25">
      <c r="C16184" s="34"/>
      <c r="D16184" s="10"/>
    </row>
    <row r="16185" spans="3:4" x14ac:dyDescent="0.25">
      <c r="C16185" s="34"/>
      <c r="D16185" s="10"/>
    </row>
    <row r="16186" spans="3:4" x14ac:dyDescent="0.25">
      <c r="C16186" s="34"/>
      <c r="D16186" s="10"/>
    </row>
    <row r="16187" spans="3:4" x14ac:dyDescent="0.25">
      <c r="C16187" s="34"/>
      <c r="D16187" s="10"/>
    </row>
    <row r="16188" spans="3:4" x14ac:dyDescent="0.25">
      <c r="C16188" s="34"/>
      <c r="D16188" s="10"/>
    </row>
    <row r="16189" spans="3:4" x14ac:dyDescent="0.25">
      <c r="C16189" s="34"/>
      <c r="D16189" s="10"/>
    </row>
    <row r="16190" spans="3:4" x14ac:dyDescent="0.25">
      <c r="C16190" s="34"/>
      <c r="D16190" s="10"/>
    </row>
    <row r="16191" spans="3:4" x14ac:dyDescent="0.25">
      <c r="C16191" s="34"/>
      <c r="D16191" s="10"/>
    </row>
    <row r="16192" spans="3:4" x14ac:dyDescent="0.25">
      <c r="C16192" s="34"/>
      <c r="D16192" s="10"/>
    </row>
    <row r="16193" spans="3:4" x14ac:dyDescent="0.25">
      <c r="C16193" s="34"/>
      <c r="D16193" s="10"/>
    </row>
    <row r="16194" spans="3:4" x14ac:dyDescent="0.25">
      <c r="C16194" s="34"/>
      <c r="D16194" s="10"/>
    </row>
    <row r="16195" spans="3:4" x14ac:dyDescent="0.25">
      <c r="C16195" s="34"/>
      <c r="D16195" s="10"/>
    </row>
    <row r="16196" spans="3:4" x14ac:dyDescent="0.25">
      <c r="C16196" s="34"/>
      <c r="D16196" s="10"/>
    </row>
    <row r="16197" spans="3:4" x14ac:dyDescent="0.25">
      <c r="C16197" s="34"/>
      <c r="D16197" s="10"/>
    </row>
    <row r="16198" spans="3:4" x14ac:dyDescent="0.25">
      <c r="C16198" s="34"/>
      <c r="D16198" s="10"/>
    </row>
    <row r="16199" spans="3:4" x14ac:dyDescent="0.25">
      <c r="C16199" s="34"/>
      <c r="D16199" s="10"/>
    </row>
    <row r="16200" spans="3:4" x14ac:dyDescent="0.25">
      <c r="C16200" s="34"/>
      <c r="D16200" s="10"/>
    </row>
    <row r="16201" spans="3:4" x14ac:dyDescent="0.25">
      <c r="C16201" s="34"/>
      <c r="D16201" s="10"/>
    </row>
    <row r="16202" spans="3:4" x14ac:dyDescent="0.25">
      <c r="C16202" s="34"/>
      <c r="D16202" s="10"/>
    </row>
    <row r="16203" spans="3:4" x14ac:dyDescent="0.25">
      <c r="C16203" s="34"/>
      <c r="D16203" s="10"/>
    </row>
    <row r="16204" spans="3:4" x14ac:dyDescent="0.25">
      <c r="C16204" s="34"/>
      <c r="D16204" s="10"/>
    </row>
    <row r="16205" spans="3:4" x14ac:dyDescent="0.25">
      <c r="C16205" s="34"/>
      <c r="D16205" s="10"/>
    </row>
    <row r="16206" spans="3:4" x14ac:dyDescent="0.25">
      <c r="C16206" s="34"/>
      <c r="D16206" s="10"/>
    </row>
    <row r="16207" spans="3:4" x14ac:dyDescent="0.25">
      <c r="C16207" s="34"/>
      <c r="D16207" s="10"/>
    </row>
    <row r="16208" spans="3:4" x14ac:dyDescent="0.25">
      <c r="C16208" s="34"/>
      <c r="D16208" s="10"/>
    </row>
    <row r="16209" spans="3:4" x14ac:dyDescent="0.25">
      <c r="C16209" s="34"/>
      <c r="D16209" s="10"/>
    </row>
    <row r="16210" spans="3:4" x14ac:dyDescent="0.25">
      <c r="C16210" s="34"/>
      <c r="D16210" s="10"/>
    </row>
    <row r="16211" spans="3:4" x14ac:dyDescent="0.25">
      <c r="C16211" s="34"/>
      <c r="D16211" s="10"/>
    </row>
    <row r="16212" spans="3:4" x14ac:dyDescent="0.25">
      <c r="C16212" s="34"/>
      <c r="D16212" s="10"/>
    </row>
    <row r="16213" spans="3:4" x14ac:dyDescent="0.25">
      <c r="C16213" s="34"/>
      <c r="D16213" s="10"/>
    </row>
    <row r="16214" spans="3:4" x14ac:dyDescent="0.25">
      <c r="C16214" s="34"/>
      <c r="D16214" s="10"/>
    </row>
    <row r="16215" spans="3:4" x14ac:dyDescent="0.25">
      <c r="C16215" s="34"/>
      <c r="D16215" s="10"/>
    </row>
    <row r="16216" spans="3:4" x14ac:dyDescent="0.25">
      <c r="C16216" s="34"/>
      <c r="D16216" s="10"/>
    </row>
    <row r="16217" spans="3:4" x14ac:dyDescent="0.25">
      <c r="C16217" s="34"/>
      <c r="D16217" s="10"/>
    </row>
    <row r="16218" spans="3:4" x14ac:dyDescent="0.25">
      <c r="C16218" s="34"/>
      <c r="D16218" s="10"/>
    </row>
    <row r="16219" spans="3:4" x14ac:dyDescent="0.25">
      <c r="C16219" s="34"/>
      <c r="D16219" s="10"/>
    </row>
    <row r="16220" spans="3:4" x14ac:dyDescent="0.25">
      <c r="C16220" s="34"/>
      <c r="D16220" s="10"/>
    </row>
    <row r="16221" spans="3:4" x14ac:dyDescent="0.25">
      <c r="C16221" s="34"/>
      <c r="D16221" s="10"/>
    </row>
    <row r="16222" spans="3:4" x14ac:dyDescent="0.25">
      <c r="C16222" s="34"/>
      <c r="D16222" s="10"/>
    </row>
    <row r="16223" spans="3:4" x14ac:dyDescent="0.25">
      <c r="C16223" s="34"/>
      <c r="D16223" s="10"/>
    </row>
    <row r="16224" spans="3:4" x14ac:dyDescent="0.25">
      <c r="C16224" s="34"/>
      <c r="D16224" s="10"/>
    </row>
    <row r="16225" spans="3:4" x14ac:dyDescent="0.25">
      <c r="C16225" s="34"/>
      <c r="D16225" s="10"/>
    </row>
    <row r="16226" spans="3:4" x14ac:dyDescent="0.25">
      <c r="C16226" s="34"/>
      <c r="D16226" s="10"/>
    </row>
    <row r="16227" spans="3:4" x14ac:dyDescent="0.25">
      <c r="C16227" s="34"/>
      <c r="D16227" s="10"/>
    </row>
    <row r="16228" spans="3:4" x14ac:dyDescent="0.25">
      <c r="C16228" s="34"/>
      <c r="D16228" s="10"/>
    </row>
    <row r="16229" spans="3:4" x14ac:dyDescent="0.25">
      <c r="C16229" s="34"/>
      <c r="D16229" s="10"/>
    </row>
    <row r="16230" spans="3:4" x14ac:dyDescent="0.25">
      <c r="C16230" s="34"/>
      <c r="D16230" s="10"/>
    </row>
    <row r="16231" spans="3:4" x14ac:dyDescent="0.25">
      <c r="C16231" s="34"/>
      <c r="D16231" s="10"/>
    </row>
    <row r="16232" spans="3:4" x14ac:dyDescent="0.25">
      <c r="C16232" s="34"/>
      <c r="D16232" s="10"/>
    </row>
    <row r="16233" spans="3:4" x14ac:dyDescent="0.25">
      <c r="C16233" s="34"/>
      <c r="D16233" s="10"/>
    </row>
    <row r="16234" spans="3:4" x14ac:dyDescent="0.25">
      <c r="C16234" s="34"/>
      <c r="D16234" s="10"/>
    </row>
    <row r="16235" spans="3:4" x14ac:dyDescent="0.25">
      <c r="C16235" s="34"/>
      <c r="D16235" s="10"/>
    </row>
    <row r="16236" spans="3:4" x14ac:dyDescent="0.25">
      <c r="C16236" s="34"/>
      <c r="D16236" s="10"/>
    </row>
    <row r="16237" spans="3:4" x14ac:dyDescent="0.25">
      <c r="C16237" s="34"/>
      <c r="D16237" s="10"/>
    </row>
    <row r="16238" spans="3:4" x14ac:dyDescent="0.25">
      <c r="C16238" s="34"/>
      <c r="D16238" s="10"/>
    </row>
    <row r="16239" spans="3:4" x14ac:dyDescent="0.25">
      <c r="C16239" s="34"/>
      <c r="D16239" s="10"/>
    </row>
    <row r="16240" spans="3:4" x14ac:dyDescent="0.25">
      <c r="C16240" s="34"/>
      <c r="D16240" s="10"/>
    </row>
    <row r="16241" spans="3:4" x14ac:dyDescent="0.25">
      <c r="C16241" s="34"/>
      <c r="D16241" s="10"/>
    </row>
    <row r="16242" spans="3:4" x14ac:dyDescent="0.25">
      <c r="C16242" s="34"/>
      <c r="D16242" s="10"/>
    </row>
    <row r="16243" spans="3:4" x14ac:dyDescent="0.25">
      <c r="C16243" s="34"/>
      <c r="D16243" s="10"/>
    </row>
    <row r="16244" spans="3:4" x14ac:dyDescent="0.25">
      <c r="C16244" s="34"/>
      <c r="D16244" s="10"/>
    </row>
    <row r="16245" spans="3:4" x14ac:dyDescent="0.25">
      <c r="C16245" s="34"/>
      <c r="D16245" s="10"/>
    </row>
    <row r="16246" spans="3:4" x14ac:dyDescent="0.25">
      <c r="C16246" s="34"/>
      <c r="D16246" s="10"/>
    </row>
    <row r="16247" spans="3:4" x14ac:dyDescent="0.25">
      <c r="C16247" s="34"/>
      <c r="D16247" s="10"/>
    </row>
    <row r="16248" spans="3:4" x14ac:dyDescent="0.25">
      <c r="C16248" s="34"/>
      <c r="D16248" s="10"/>
    </row>
    <row r="16249" spans="3:4" x14ac:dyDescent="0.25">
      <c r="C16249" s="34"/>
      <c r="D16249" s="10"/>
    </row>
    <row r="16250" spans="3:4" x14ac:dyDescent="0.25">
      <c r="C16250" s="34"/>
      <c r="D16250" s="10"/>
    </row>
    <row r="16251" spans="3:4" x14ac:dyDescent="0.25">
      <c r="C16251" s="34"/>
      <c r="D16251" s="10"/>
    </row>
    <row r="16252" spans="3:4" x14ac:dyDescent="0.25">
      <c r="C16252" s="34"/>
      <c r="D16252" s="10"/>
    </row>
    <row r="16253" spans="3:4" x14ac:dyDescent="0.25">
      <c r="C16253" s="34"/>
      <c r="D16253" s="10"/>
    </row>
    <row r="16254" spans="3:4" x14ac:dyDescent="0.25">
      <c r="C16254" s="34"/>
      <c r="D16254" s="10"/>
    </row>
    <row r="16255" spans="3:4" x14ac:dyDescent="0.25">
      <c r="C16255" s="34"/>
      <c r="D16255" s="10"/>
    </row>
    <row r="16256" spans="3:4" x14ac:dyDescent="0.25">
      <c r="C16256" s="34"/>
      <c r="D16256" s="10"/>
    </row>
    <row r="16257" spans="3:4" x14ac:dyDescent="0.25">
      <c r="C16257" s="34"/>
      <c r="D16257" s="10"/>
    </row>
    <row r="16258" spans="3:4" x14ac:dyDescent="0.25">
      <c r="C16258" s="34"/>
      <c r="D16258" s="10"/>
    </row>
    <row r="16259" spans="3:4" x14ac:dyDescent="0.25">
      <c r="C16259" s="34"/>
      <c r="D16259" s="10"/>
    </row>
    <row r="16260" spans="3:4" x14ac:dyDescent="0.25">
      <c r="C16260" s="34"/>
      <c r="D16260" s="10"/>
    </row>
    <row r="16261" spans="3:4" x14ac:dyDescent="0.25">
      <c r="C16261" s="34"/>
      <c r="D16261" s="10"/>
    </row>
    <row r="16262" spans="3:4" x14ac:dyDescent="0.25">
      <c r="C16262" s="34"/>
      <c r="D16262" s="10"/>
    </row>
    <row r="16263" spans="3:4" x14ac:dyDescent="0.25">
      <c r="C16263" s="34"/>
      <c r="D16263" s="10"/>
    </row>
    <row r="16264" spans="3:4" x14ac:dyDescent="0.25">
      <c r="C16264" s="34"/>
      <c r="D16264" s="10"/>
    </row>
    <row r="16265" spans="3:4" x14ac:dyDescent="0.25">
      <c r="C16265" s="34"/>
      <c r="D16265" s="10"/>
    </row>
    <row r="16266" spans="3:4" x14ac:dyDescent="0.25">
      <c r="C16266" s="34"/>
      <c r="D16266" s="10"/>
    </row>
    <row r="16267" spans="3:4" x14ac:dyDescent="0.25">
      <c r="C16267" s="34"/>
      <c r="D16267" s="10"/>
    </row>
    <row r="16268" spans="3:4" x14ac:dyDescent="0.25">
      <c r="C16268" s="34"/>
      <c r="D16268" s="10"/>
    </row>
    <row r="16269" spans="3:4" x14ac:dyDescent="0.25">
      <c r="C16269" s="34"/>
      <c r="D16269" s="10"/>
    </row>
    <row r="16270" spans="3:4" x14ac:dyDescent="0.25">
      <c r="C16270" s="34"/>
      <c r="D16270" s="10"/>
    </row>
    <row r="16271" spans="3:4" x14ac:dyDescent="0.25">
      <c r="C16271" s="34"/>
      <c r="D16271" s="10"/>
    </row>
    <row r="16272" spans="3:4" x14ac:dyDescent="0.25">
      <c r="C16272" s="34"/>
      <c r="D16272" s="10"/>
    </row>
    <row r="16273" spans="3:4" x14ac:dyDescent="0.25">
      <c r="C16273" s="34"/>
      <c r="D16273" s="10"/>
    </row>
    <row r="16274" spans="3:4" x14ac:dyDescent="0.25">
      <c r="C16274" s="34"/>
      <c r="D16274" s="10"/>
    </row>
    <row r="16275" spans="3:4" x14ac:dyDescent="0.25">
      <c r="C16275" s="34"/>
      <c r="D16275" s="10"/>
    </row>
    <row r="16276" spans="3:4" x14ac:dyDescent="0.25">
      <c r="C16276" s="34"/>
      <c r="D16276" s="10"/>
    </row>
    <row r="16277" spans="3:4" x14ac:dyDescent="0.25">
      <c r="C16277" s="34"/>
      <c r="D16277" s="10"/>
    </row>
    <row r="16278" spans="3:4" x14ac:dyDescent="0.25">
      <c r="C16278" s="34"/>
      <c r="D16278" s="10"/>
    </row>
    <row r="16279" spans="3:4" x14ac:dyDescent="0.25">
      <c r="C16279" s="34"/>
      <c r="D16279" s="10"/>
    </row>
    <row r="16280" spans="3:4" x14ac:dyDescent="0.25">
      <c r="C16280" s="34"/>
      <c r="D16280" s="10"/>
    </row>
    <row r="16281" spans="3:4" x14ac:dyDescent="0.25">
      <c r="C16281" s="34"/>
      <c r="D16281" s="10"/>
    </row>
    <row r="16282" spans="3:4" x14ac:dyDescent="0.25">
      <c r="C16282" s="34"/>
      <c r="D16282" s="10"/>
    </row>
    <row r="16283" spans="3:4" x14ac:dyDescent="0.25">
      <c r="C16283" s="34"/>
      <c r="D16283" s="10"/>
    </row>
    <row r="16284" spans="3:4" x14ac:dyDescent="0.25">
      <c r="C16284" s="34"/>
      <c r="D16284" s="10"/>
    </row>
    <row r="16285" spans="3:4" x14ac:dyDescent="0.25">
      <c r="C16285" s="34"/>
      <c r="D16285" s="10"/>
    </row>
    <row r="16286" spans="3:4" x14ac:dyDescent="0.25">
      <c r="C16286" s="34"/>
      <c r="D16286" s="10"/>
    </row>
    <row r="16287" spans="3:4" x14ac:dyDescent="0.25">
      <c r="C16287" s="34"/>
      <c r="D16287" s="10"/>
    </row>
    <row r="16288" spans="3:4" x14ac:dyDescent="0.25">
      <c r="C16288" s="34"/>
      <c r="D16288" s="10"/>
    </row>
    <row r="16289" spans="3:4" x14ac:dyDescent="0.25">
      <c r="C16289" s="34"/>
      <c r="D16289" s="10"/>
    </row>
    <row r="16290" spans="3:4" x14ac:dyDescent="0.25">
      <c r="C16290" s="34"/>
      <c r="D16290" s="10"/>
    </row>
    <row r="16291" spans="3:4" x14ac:dyDescent="0.25">
      <c r="C16291" s="34"/>
      <c r="D16291" s="10"/>
    </row>
    <row r="16292" spans="3:4" x14ac:dyDescent="0.25">
      <c r="C16292" s="34"/>
      <c r="D16292" s="10"/>
    </row>
    <row r="16293" spans="3:4" x14ac:dyDescent="0.25">
      <c r="C16293" s="34"/>
      <c r="D16293" s="10"/>
    </row>
    <row r="16294" spans="3:4" x14ac:dyDescent="0.25">
      <c r="C16294" s="34"/>
      <c r="D16294" s="10"/>
    </row>
    <row r="16295" spans="3:4" x14ac:dyDescent="0.25">
      <c r="C16295" s="34"/>
      <c r="D16295" s="10"/>
    </row>
    <row r="16296" spans="3:4" x14ac:dyDescent="0.25">
      <c r="C16296" s="34"/>
      <c r="D16296" s="10"/>
    </row>
    <row r="16297" spans="3:4" x14ac:dyDescent="0.25">
      <c r="C16297" s="34"/>
      <c r="D16297" s="10"/>
    </row>
    <row r="16298" spans="3:4" x14ac:dyDescent="0.25">
      <c r="C16298" s="34"/>
      <c r="D16298" s="10"/>
    </row>
    <row r="16299" spans="3:4" x14ac:dyDescent="0.25">
      <c r="C16299" s="34"/>
      <c r="D16299" s="10"/>
    </row>
    <row r="16300" spans="3:4" x14ac:dyDescent="0.25">
      <c r="C16300" s="34"/>
      <c r="D16300" s="10"/>
    </row>
    <row r="16301" spans="3:4" x14ac:dyDescent="0.25">
      <c r="C16301" s="34"/>
      <c r="D16301" s="10"/>
    </row>
    <row r="16302" spans="3:4" x14ac:dyDescent="0.25">
      <c r="C16302" s="34"/>
      <c r="D16302" s="10"/>
    </row>
    <row r="16303" spans="3:4" x14ac:dyDescent="0.25">
      <c r="C16303" s="34"/>
      <c r="D16303" s="10"/>
    </row>
    <row r="16304" spans="3:4" x14ac:dyDescent="0.25">
      <c r="C16304" s="34"/>
      <c r="D16304" s="10"/>
    </row>
    <row r="16305" spans="3:4" x14ac:dyDescent="0.25">
      <c r="C16305" s="34"/>
      <c r="D16305" s="10"/>
    </row>
    <row r="16306" spans="3:4" x14ac:dyDescent="0.25">
      <c r="C16306" s="34"/>
      <c r="D16306" s="10"/>
    </row>
    <row r="16307" spans="3:4" x14ac:dyDescent="0.25">
      <c r="C16307" s="34"/>
      <c r="D16307" s="10"/>
    </row>
    <row r="16308" spans="3:4" x14ac:dyDescent="0.25">
      <c r="C16308" s="34"/>
      <c r="D16308" s="10"/>
    </row>
    <row r="16309" spans="3:4" x14ac:dyDescent="0.25">
      <c r="C16309" s="34"/>
      <c r="D16309" s="10"/>
    </row>
    <row r="16310" spans="3:4" x14ac:dyDescent="0.25">
      <c r="C16310" s="34"/>
      <c r="D16310" s="10"/>
    </row>
    <row r="16311" spans="3:4" x14ac:dyDescent="0.25">
      <c r="C16311" s="34"/>
      <c r="D16311" s="10"/>
    </row>
    <row r="16312" spans="3:4" x14ac:dyDescent="0.25">
      <c r="C16312" s="34"/>
      <c r="D16312" s="10"/>
    </row>
    <row r="16313" spans="3:4" x14ac:dyDescent="0.25">
      <c r="C16313" s="34"/>
      <c r="D16313" s="10"/>
    </row>
    <row r="16314" spans="3:4" x14ac:dyDescent="0.25">
      <c r="C16314" s="34"/>
      <c r="D16314" s="10"/>
    </row>
    <row r="16315" spans="3:4" x14ac:dyDescent="0.25">
      <c r="C16315" s="34"/>
      <c r="D16315" s="10"/>
    </row>
    <row r="16316" spans="3:4" x14ac:dyDescent="0.25">
      <c r="C16316" s="34"/>
      <c r="D16316" s="10"/>
    </row>
    <row r="16317" spans="3:4" x14ac:dyDescent="0.25">
      <c r="C16317" s="34"/>
      <c r="D16317" s="10"/>
    </row>
    <row r="16318" spans="3:4" x14ac:dyDescent="0.25">
      <c r="C16318" s="34"/>
      <c r="D16318" s="10"/>
    </row>
    <row r="16319" spans="3:4" x14ac:dyDescent="0.25">
      <c r="C16319" s="34"/>
      <c r="D16319" s="10"/>
    </row>
    <row r="16320" spans="3:4" x14ac:dyDescent="0.25">
      <c r="C16320" s="34"/>
      <c r="D16320" s="10"/>
    </row>
    <row r="16321" spans="3:4" x14ac:dyDescent="0.25">
      <c r="C16321" s="34"/>
      <c r="D16321" s="10"/>
    </row>
    <row r="16322" spans="3:4" x14ac:dyDescent="0.25">
      <c r="C16322" s="34"/>
      <c r="D16322" s="10"/>
    </row>
    <row r="16323" spans="3:4" x14ac:dyDescent="0.25">
      <c r="C16323" s="34"/>
      <c r="D16323" s="10"/>
    </row>
    <row r="16324" spans="3:4" x14ac:dyDescent="0.25">
      <c r="C16324" s="34"/>
      <c r="D16324" s="10"/>
    </row>
    <row r="16325" spans="3:4" x14ac:dyDescent="0.25">
      <c r="C16325" s="34"/>
      <c r="D16325" s="10"/>
    </row>
    <row r="16326" spans="3:4" x14ac:dyDescent="0.25">
      <c r="C16326" s="34"/>
      <c r="D16326" s="10"/>
    </row>
    <row r="16327" spans="3:4" x14ac:dyDescent="0.25">
      <c r="C16327" s="34"/>
      <c r="D16327" s="10"/>
    </row>
    <row r="16328" spans="3:4" x14ac:dyDescent="0.25">
      <c r="C16328" s="34"/>
      <c r="D16328" s="10"/>
    </row>
    <row r="16329" spans="3:4" x14ac:dyDescent="0.25">
      <c r="C16329" s="34"/>
      <c r="D16329" s="10"/>
    </row>
    <row r="16330" spans="3:4" x14ac:dyDescent="0.25">
      <c r="C16330" s="34"/>
      <c r="D16330" s="10"/>
    </row>
    <row r="16331" spans="3:4" x14ac:dyDescent="0.25">
      <c r="C16331" s="34"/>
      <c r="D16331" s="10"/>
    </row>
    <row r="16332" spans="3:4" x14ac:dyDescent="0.25">
      <c r="C16332" s="34"/>
      <c r="D16332" s="10"/>
    </row>
    <row r="16333" spans="3:4" x14ac:dyDescent="0.25">
      <c r="C16333" s="34"/>
      <c r="D16333" s="10"/>
    </row>
    <row r="16334" spans="3:4" x14ac:dyDescent="0.25">
      <c r="C16334" s="34"/>
      <c r="D16334" s="10"/>
    </row>
    <row r="16335" spans="3:4" x14ac:dyDescent="0.25">
      <c r="C16335" s="34"/>
      <c r="D16335" s="10"/>
    </row>
    <row r="16336" spans="3:4" x14ac:dyDescent="0.25">
      <c r="C16336" s="34"/>
      <c r="D16336" s="10"/>
    </row>
    <row r="16337" spans="3:4" x14ac:dyDescent="0.25">
      <c r="C16337" s="34"/>
      <c r="D16337" s="10"/>
    </row>
    <row r="16338" spans="3:4" x14ac:dyDescent="0.25">
      <c r="C16338" s="34"/>
      <c r="D16338" s="10"/>
    </row>
    <row r="16339" spans="3:4" x14ac:dyDescent="0.25">
      <c r="C16339" s="34"/>
      <c r="D16339" s="10"/>
    </row>
    <row r="16340" spans="3:4" x14ac:dyDescent="0.25">
      <c r="C16340" s="34"/>
      <c r="D16340" s="10"/>
    </row>
    <row r="16341" spans="3:4" x14ac:dyDescent="0.25">
      <c r="C16341" s="34"/>
      <c r="D16341" s="10"/>
    </row>
    <row r="16342" spans="3:4" x14ac:dyDescent="0.25">
      <c r="C16342" s="34"/>
      <c r="D16342" s="10"/>
    </row>
    <row r="16343" spans="3:4" x14ac:dyDescent="0.25">
      <c r="C16343" s="34"/>
      <c r="D16343" s="10"/>
    </row>
    <row r="16344" spans="3:4" x14ac:dyDescent="0.25">
      <c r="C16344" s="34"/>
      <c r="D16344" s="10"/>
    </row>
    <row r="16345" spans="3:4" x14ac:dyDescent="0.25">
      <c r="C16345" s="34"/>
      <c r="D16345" s="10"/>
    </row>
    <row r="16346" spans="3:4" x14ac:dyDescent="0.25">
      <c r="C16346" s="34"/>
      <c r="D16346" s="10"/>
    </row>
    <row r="16347" spans="3:4" x14ac:dyDescent="0.25">
      <c r="C16347" s="34"/>
      <c r="D16347" s="10"/>
    </row>
    <row r="16348" spans="3:4" x14ac:dyDescent="0.25">
      <c r="C16348" s="34"/>
      <c r="D16348" s="10"/>
    </row>
    <row r="16349" spans="3:4" x14ac:dyDescent="0.25">
      <c r="C16349" s="34"/>
      <c r="D16349" s="10"/>
    </row>
    <row r="16350" spans="3:4" x14ac:dyDescent="0.25">
      <c r="C16350" s="34"/>
      <c r="D16350" s="10"/>
    </row>
    <row r="16351" spans="3:4" x14ac:dyDescent="0.25">
      <c r="C16351" s="34"/>
      <c r="D16351" s="10"/>
    </row>
    <row r="16352" spans="3:4" x14ac:dyDescent="0.25">
      <c r="C16352" s="34"/>
      <c r="D16352" s="10"/>
    </row>
    <row r="16353" spans="3:4" x14ac:dyDescent="0.25">
      <c r="C16353" s="34"/>
      <c r="D16353" s="10"/>
    </row>
    <row r="16354" spans="3:4" x14ac:dyDescent="0.25">
      <c r="C16354" s="34"/>
      <c r="D16354" s="10"/>
    </row>
    <row r="16355" spans="3:4" x14ac:dyDescent="0.25">
      <c r="C16355" s="34"/>
      <c r="D16355" s="10"/>
    </row>
    <row r="16356" spans="3:4" x14ac:dyDescent="0.25">
      <c r="C16356" s="34"/>
      <c r="D16356" s="10"/>
    </row>
    <row r="16357" spans="3:4" x14ac:dyDescent="0.25">
      <c r="C16357" s="34"/>
      <c r="D16357" s="10"/>
    </row>
    <row r="16358" spans="3:4" x14ac:dyDescent="0.25">
      <c r="C16358" s="34"/>
      <c r="D16358" s="10"/>
    </row>
    <row r="16359" spans="3:4" x14ac:dyDescent="0.25">
      <c r="C16359" s="34"/>
      <c r="D16359" s="10"/>
    </row>
    <row r="16360" spans="3:4" x14ac:dyDescent="0.25">
      <c r="C16360" s="34"/>
      <c r="D16360" s="10"/>
    </row>
    <row r="16361" spans="3:4" x14ac:dyDescent="0.25">
      <c r="C16361" s="34"/>
      <c r="D16361" s="10"/>
    </row>
    <row r="16362" spans="3:4" x14ac:dyDescent="0.25">
      <c r="C16362" s="34"/>
      <c r="D16362" s="10"/>
    </row>
    <row r="16363" spans="3:4" x14ac:dyDescent="0.25">
      <c r="C16363" s="34"/>
      <c r="D16363" s="10"/>
    </row>
    <row r="16364" spans="3:4" x14ac:dyDescent="0.25">
      <c r="C16364" s="34"/>
      <c r="D16364" s="10"/>
    </row>
    <row r="16365" spans="3:4" x14ac:dyDescent="0.25">
      <c r="C16365" s="34"/>
      <c r="D16365" s="10"/>
    </row>
    <row r="16366" spans="3:4" x14ac:dyDescent="0.25">
      <c r="C16366" s="34"/>
      <c r="D16366" s="10"/>
    </row>
    <row r="16367" spans="3:4" x14ac:dyDescent="0.25">
      <c r="C16367" s="34"/>
      <c r="D16367" s="10"/>
    </row>
    <row r="16368" spans="3:4" x14ac:dyDescent="0.25">
      <c r="C16368" s="34"/>
      <c r="D16368" s="10"/>
    </row>
    <row r="16369" spans="3:4" x14ac:dyDescent="0.25">
      <c r="C16369" s="34"/>
      <c r="D16369" s="10"/>
    </row>
    <row r="16370" spans="3:4" x14ac:dyDescent="0.25">
      <c r="C16370" s="34"/>
      <c r="D16370" s="10"/>
    </row>
    <row r="16371" spans="3:4" x14ac:dyDescent="0.25">
      <c r="C16371" s="34"/>
      <c r="D16371" s="10"/>
    </row>
    <row r="16372" spans="3:4" x14ac:dyDescent="0.25">
      <c r="C16372" s="34"/>
      <c r="D16372" s="10"/>
    </row>
    <row r="16373" spans="3:4" x14ac:dyDescent="0.25">
      <c r="C16373" s="34"/>
      <c r="D16373" s="10"/>
    </row>
    <row r="16374" spans="3:4" x14ac:dyDescent="0.25">
      <c r="C16374" s="34"/>
      <c r="D16374" s="10"/>
    </row>
    <row r="16375" spans="3:4" x14ac:dyDescent="0.25">
      <c r="C16375" s="34"/>
      <c r="D16375" s="10"/>
    </row>
    <row r="16376" spans="3:4" x14ac:dyDescent="0.25">
      <c r="C16376" s="34"/>
      <c r="D16376" s="10"/>
    </row>
    <row r="16377" spans="3:4" x14ac:dyDescent="0.25">
      <c r="C16377" s="34"/>
      <c r="D16377" s="10"/>
    </row>
    <row r="16378" spans="3:4" x14ac:dyDescent="0.25">
      <c r="C16378" s="34"/>
      <c r="D16378" s="10"/>
    </row>
    <row r="16379" spans="3:4" x14ac:dyDescent="0.25">
      <c r="C16379" s="34"/>
      <c r="D16379" s="10"/>
    </row>
    <row r="16380" spans="3:4" x14ac:dyDescent="0.25">
      <c r="C16380" s="34"/>
      <c r="D16380" s="10"/>
    </row>
    <row r="16381" spans="3:4" x14ac:dyDescent="0.25">
      <c r="C16381" s="34"/>
      <c r="D16381" s="10"/>
    </row>
    <row r="16382" spans="3:4" x14ac:dyDescent="0.25">
      <c r="C16382" s="34"/>
      <c r="D16382" s="10"/>
    </row>
    <row r="16383" spans="3:4" x14ac:dyDescent="0.25">
      <c r="C16383" s="34"/>
      <c r="D16383" s="10"/>
    </row>
    <row r="16384" spans="3:4" x14ac:dyDescent="0.25">
      <c r="C16384" s="34"/>
      <c r="D16384" s="10"/>
    </row>
    <row r="16385" spans="3:4" x14ac:dyDescent="0.25">
      <c r="C16385" s="34"/>
      <c r="D16385" s="10"/>
    </row>
    <row r="16386" spans="3:4" x14ac:dyDescent="0.25">
      <c r="C16386" s="34"/>
      <c r="D16386" s="10"/>
    </row>
    <row r="16387" spans="3:4" x14ac:dyDescent="0.25">
      <c r="C16387" s="34"/>
      <c r="D16387" s="10"/>
    </row>
    <row r="16388" spans="3:4" x14ac:dyDescent="0.25">
      <c r="C16388" s="34"/>
      <c r="D16388" s="10"/>
    </row>
    <row r="16389" spans="3:4" x14ac:dyDescent="0.25">
      <c r="C16389" s="34"/>
      <c r="D16389" s="10"/>
    </row>
    <row r="16390" spans="3:4" x14ac:dyDescent="0.25">
      <c r="C16390" s="34"/>
      <c r="D16390" s="10"/>
    </row>
    <row r="16391" spans="3:4" x14ac:dyDescent="0.25">
      <c r="C16391" s="34"/>
      <c r="D16391" s="10"/>
    </row>
    <row r="16392" spans="3:4" x14ac:dyDescent="0.25">
      <c r="C16392" s="34"/>
      <c r="D16392" s="10"/>
    </row>
    <row r="16393" spans="3:4" x14ac:dyDescent="0.25">
      <c r="C16393" s="34"/>
      <c r="D16393" s="10"/>
    </row>
    <row r="16394" spans="3:4" x14ac:dyDescent="0.25">
      <c r="C16394" s="34"/>
      <c r="D16394" s="10"/>
    </row>
    <row r="16395" spans="3:4" x14ac:dyDescent="0.25">
      <c r="C16395" s="34"/>
      <c r="D16395" s="10"/>
    </row>
    <row r="16396" spans="3:4" x14ac:dyDescent="0.25">
      <c r="C16396" s="34"/>
      <c r="D16396" s="10"/>
    </row>
    <row r="16397" spans="3:4" x14ac:dyDescent="0.25">
      <c r="C16397" s="34"/>
      <c r="D16397" s="10"/>
    </row>
    <row r="16398" spans="3:4" x14ac:dyDescent="0.25">
      <c r="C16398" s="34"/>
      <c r="D16398" s="10"/>
    </row>
    <row r="16399" spans="3:4" x14ac:dyDescent="0.25">
      <c r="C16399" s="34"/>
      <c r="D16399" s="10"/>
    </row>
    <row r="16400" spans="3:4" x14ac:dyDescent="0.25">
      <c r="C16400" s="34"/>
      <c r="D16400" s="10"/>
    </row>
    <row r="16401" spans="3:4" x14ac:dyDescent="0.25">
      <c r="C16401" s="34"/>
      <c r="D16401" s="10"/>
    </row>
    <row r="16402" spans="3:4" x14ac:dyDescent="0.25">
      <c r="C16402" s="34"/>
      <c r="D16402" s="10"/>
    </row>
  </sheetData>
  <mergeCells count="26">
    <mergeCell ref="C96:C107"/>
    <mergeCell ref="C112:C126"/>
    <mergeCell ref="C108:C111"/>
    <mergeCell ref="B3:B16"/>
    <mergeCell ref="C3:C16"/>
    <mergeCell ref="B17:B60"/>
    <mergeCell ref="C17:C22"/>
    <mergeCell ref="C23:C35"/>
    <mergeCell ref="C36:C44"/>
    <mergeCell ref="C45:C54"/>
    <mergeCell ref="C162:C167"/>
    <mergeCell ref="B162:B167"/>
    <mergeCell ref="AA1:AD1"/>
    <mergeCell ref="K1:N1"/>
    <mergeCell ref="O1:R1"/>
    <mergeCell ref="S1:V1"/>
    <mergeCell ref="W1:Z1"/>
    <mergeCell ref="B127:B161"/>
    <mergeCell ref="C137:C156"/>
    <mergeCell ref="C127:C136"/>
    <mergeCell ref="C157:C161"/>
    <mergeCell ref="C56:C60"/>
    <mergeCell ref="G1:J1"/>
    <mergeCell ref="B61:B88"/>
    <mergeCell ref="B89:B126"/>
    <mergeCell ref="C89:C95"/>
  </mergeCells>
  <conditionalFormatting sqref="J3:J161">
    <cfRule type="cellIs" dxfId="14" priority="6" operator="between">
      <formula>0.0001</formula>
      <formula>0.05</formula>
    </cfRule>
  </conditionalFormatting>
  <conditionalFormatting sqref="N3:N161">
    <cfRule type="cellIs" dxfId="13" priority="5" operator="between">
      <formula>0.0001</formula>
      <formula>0.05</formula>
    </cfRule>
  </conditionalFormatting>
  <conditionalFormatting sqref="R3:R166">
    <cfRule type="cellIs" dxfId="12" priority="4" operator="between">
      <formula>0.0001</formula>
      <formula>0.05</formula>
    </cfRule>
  </conditionalFormatting>
  <conditionalFormatting sqref="V3:V166">
    <cfRule type="cellIs" dxfId="11" priority="3" operator="between">
      <formula>0.0001</formula>
      <formula>0.05</formula>
    </cfRule>
  </conditionalFormatting>
  <conditionalFormatting sqref="Z3:Z166">
    <cfRule type="cellIs" dxfId="10" priority="2" operator="between">
      <formula>0.0001</formula>
      <formula>0.05</formula>
    </cfRule>
  </conditionalFormatting>
  <conditionalFormatting sqref="AD3:AD161">
    <cfRule type="cellIs" dxfId="9" priority="1" operator="between">
      <formula>0.0001</formula>
      <formula>0.05</formula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03E32-6957-4A1C-AE71-C8560327AF33}">
  <dimension ref="A1:AD16322"/>
  <sheetViews>
    <sheetView topLeftCell="A28" zoomScale="70" zoomScaleNormal="70" workbookViewId="0">
      <selection activeCell="I95" sqref="I95"/>
    </sheetView>
  </sheetViews>
  <sheetFormatPr defaultRowHeight="15" x14ac:dyDescent="0.25"/>
  <cols>
    <col min="1" max="1" width="4" bestFit="1" customWidth="1"/>
    <col min="2" max="2" width="5.140625" style="32" bestFit="1" customWidth="1"/>
    <col min="3" max="3" width="4.5703125" style="31" bestFit="1" customWidth="1"/>
    <col min="4" max="4" width="25.5703125" bestFit="1" customWidth="1"/>
    <col min="5" max="5" width="11" style="13" bestFit="1" customWidth="1"/>
    <col min="6" max="6" width="9.140625" style="13"/>
    <col min="7" max="7" width="17.42578125" style="13" bestFit="1" customWidth="1"/>
    <col min="8" max="8" width="16.28515625" style="13" bestFit="1" customWidth="1"/>
    <col min="9" max="9" width="14.28515625" style="13" bestFit="1" customWidth="1"/>
    <col min="10" max="10" width="5.7109375" style="53" bestFit="1" customWidth="1"/>
    <col min="11" max="11" width="5.7109375" style="64" customWidth="1"/>
    <col min="12" max="12" width="17.42578125" bestFit="1" customWidth="1"/>
    <col min="13" max="14" width="14.28515625" bestFit="1" customWidth="1"/>
    <col min="15" max="15" width="6.7109375" style="61" bestFit="1" customWidth="1"/>
    <col min="16" max="16" width="5.7109375" style="68" customWidth="1"/>
    <col min="17" max="17" width="15.7109375" bestFit="1" customWidth="1"/>
    <col min="18" max="18" width="14.28515625" bestFit="1" customWidth="1"/>
    <col min="19" max="19" width="15.28515625" bestFit="1" customWidth="1"/>
    <col min="20" max="20" width="5.7109375" style="46" bestFit="1" customWidth="1"/>
    <col min="21" max="21" width="5.7109375" style="65" customWidth="1"/>
    <col min="22" max="22" width="15.7109375" bestFit="1" customWidth="1"/>
    <col min="23" max="23" width="17.42578125" bestFit="1" customWidth="1"/>
    <col min="24" max="24" width="15.28515625" bestFit="1" customWidth="1"/>
    <col min="25" max="25" width="5.7109375" style="46" bestFit="1" customWidth="1"/>
    <col min="26" max="26" width="5.7109375" style="65" customWidth="1"/>
    <col min="27" max="27" width="17.42578125" bestFit="1" customWidth="1"/>
    <col min="28" max="28" width="15.7109375" bestFit="1" customWidth="1"/>
    <col min="29" max="29" width="15.28515625" bestFit="1" customWidth="1"/>
    <col min="30" max="30" width="5.7109375" style="46" bestFit="1" customWidth="1"/>
  </cols>
  <sheetData>
    <row r="1" spans="1:30" x14ac:dyDescent="0.25">
      <c r="E1" s="144"/>
      <c r="F1" s="144"/>
      <c r="G1" s="205" t="s">
        <v>549</v>
      </c>
      <c r="H1" s="205"/>
      <c r="I1" s="205"/>
      <c r="J1" s="205"/>
      <c r="K1" s="62"/>
      <c r="L1" s="204" t="s">
        <v>42</v>
      </c>
      <c r="M1" s="204"/>
      <c r="N1" s="204"/>
      <c r="O1" s="204"/>
      <c r="P1" s="62"/>
      <c r="Q1" s="205" t="s">
        <v>45</v>
      </c>
      <c r="R1" s="205"/>
      <c r="S1" s="205"/>
      <c r="T1" s="205"/>
      <c r="U1" s="62"/>
      <c r="V1" s="204" t="s">
        <v>128</v>
      </c>
      <c r="W1" s="204"/>
      <c r="X1" s="204"/>
      <c r="Y1" s="204"/>
      <c r="Z1" s="62"/>
      <c r="AA1" s="205" t="s">
        <v>552</v>
      </c>
      <c r="AB1" s="205"/>
      <c r="AC1" s="205"/>
      <c r="AD1" s="205"/>
    </row>
    <row r="2" spans="1:30" ht="30.75" thickBot="1" x14ac:dyDescent="0.3">
      <c r="A2" s="14" t="s">
        <v>170</v>
      </c>
      <c r="B2" s="70"/>
      <c r="C2" s="71"/>
      <c r="D2" s="70" t="s">
        <v>129</v>
      </c>
      <c r="E2" s="51" t="s">
        <v>402</v>
      </c>
      <c r="F2" s="51" t="s">
        <v>218</v>
      </c>
      <c r="G2" s="72" t="s">
        <v>222</v>
      </c>
      <c r="H2" s="72" t="s">
        <v>223</v>
      </c>
      <c r="I2" s="72" t="s">
        <v>406</v>
      </c>
      <c r="J2" s="73" t="s">
        <v>407</v>
      </c>
      <c r="K2" s="63"/>
      <c r="L2" s="82" t="s">
        <v>554</v>
      </c>
      <c r="M2" s="82" t="s">
        <v>555</v>
      </c>
      <c r="N2" s="82" t="s">
        <v>406</v>
      </c>
      <c r="O2" s="83" t="s">
        <v>407</v>
      </c>
      <c r="P2" s="66"/>
      <c r="Q2" s="72" t="s">
        <v>556</v>
      </c>
      <c r="R2" s="72" t="s">
        <v>557</v>
      </c>
      <c r="S2" s="72" t="s">
        <v>406</v>
      </c>
      <c r="T2" s="73" t="s">
        <v>407</v>
      </c>
      <c r="U2" s="63"/>
      <c r="V2" s="82" t="s">
        <v>558</v>
      </c>
      <c r="W2" s="82" t="s">
        <v>559</v>
      </c>
      <c r="X2" s="82" t="s">
        <v>406</v>
      </c>
      <c r="Y2" s="95" t="s">
        <v>407</v>
      </c>
      <c r="Z2" s="63"/>
      <c r="AA2" s="72" t="s">
        <v>560</v>
      </c>
      <c r="AB2" s="72" t="s">
        <v>561</v>
      </c>
      <c r="AC2" s="72" t="s">
        <v>406</v>
      </c>
      <c r="AD2" s="73" t="s">
        <v>407</v>
      </c>
    </row>
    <row r="3" spans="1:30" ht="15" customHeight="1" x14ac:dyDescent="0.25">
      <c r="A3" s="69">
        <v>1</v>
      </c>
      <c r="B3" s="210" t="s">
        <v>175</v>
      </c>
      <c r="C3" s="213" t="s">
        <v>179</v>
      </c>
      <c r="D3" s="108" t="s">
        <v>169</v>
      </c>
      <c r="E3" s="145" t="str">
        <f>IF('Analysis all factors'!E3&lt;&gt;"",'Analysis all factors'!E3,"")</f>
        <v/>
      </c>
      <c r="F3" s="74" t="str">
        <f>IF('Analysis all factors'!F3&lt;&gt;"",'Analysis all factors'!F3,"")</f>
        <v/>
      </c>
      <c r="G3" s="75">
        <f>IF('Analysis all factors'!G3&lt;&gt;"",'Analysis all factors'!G3,"")</f>
        <v>26</v>
      </c>
      <c r="H3" s="75">
        <f>IF('Analysis all factors'!H3&lt;&gt;"",'Analysis all factors'!H3,"")</f>
        <v>126</v>
      </c>
      <c r="I3" s="75" t="str">
        <f>IF('Analysis all factors'!I3&lt;&gt;"",'Analysis all factors'!I3,"")</f>
        <v/>
      </c>
      <c r="J3" s="76" t="str">
        <f>IF('Analysis all factors'!J3&lt;&gt;"",'Analysis all factors'!J3,"")</f>
        <v/>
      </c>
      <c r="L3" s="84">
        <f>IF('Analysis all factors'!K3&lt;&gt;"",'Analysis all factors'!K3,"")</f>
        <v>51</v>
      </c>
      <c r="M3" s="85">
        <f>IF('Analysis all factors'!L3&lt;&gt;"",'Analysis all factors'!L3,"")</f>
        <v>101</v>
      </c>
      <c r="N3" s="85" t="str">
        <f>IF('Analysis all factors'!M3&lt;&gt;"",'Analysis all factors'!M3,"")</f>
        <v/>
      </c>
      <c r="O3" s="86" t="str">
        <f>IF('Analysis all factors'!N3&lt;&gt;"",'Analysis all factors'!N3,"")</f>
        <v/>
      </c>
      <c r="P3" s="67"/>
      <c r="Q3" s="92">
        <f>IF('Analysis all factors'!O3&lt;&gt;"",'Analysis all factors'!O3,"")</f>
        <v>27</v>
      </c>
      <c r="R3" s="75">
        <f>IF('Analysis all factors'!P3&lt;&gt;"",'Analysis all factors'!P3,"")</f>
        <v>125</v>
      </c>
      <c r="S3" s="75" t="str">
        <f>IF('Analysis all factors'!Q3&lt;&gt;"",'Analysis all factors'!Q3,"")</f>
        <v/>
      </c>
      <c r="T3" s="76" t="str">
        <f>IF('Analysis all factors'!R3&lt;&gt;"",'Analysis all factors'!R3,"")</f>
        <v/>
      </c>
      <c r="U3" s="64"/>
      <c r="V3" s="84">
        <f>IF('Analysis all factors'!S3&lt;&gt;"",'Analysis all factors'!S3,"")</f>
        <v>40</v>
      </c>
      <c r="W3" s="85">
        <f>IF('Analysis all factors'!T3&lt;&gt;"",'Analysis all factors'!T3,"")</f>
        <v>112</v>
      </c>
      <c r="X3" s="85" t="str">
        <f>IF('Analysis all factors'!U3&lt;&gt;"",'Analysis all factors'!U3,"")</f>
        <v/>
      </c>
      <c r="Y3" s="96" t="str">
        <f>IF('Analysis all factors'!V3&lt;&gt;"",'Analysis all factors'!V3,"")</f>
        <v/>
      </c>
      <c r="Z3" s="64"/>
      <c r="AA3" s="92">
        <f>IF('Analysis all factors'!W3&lt;&gt;"",'Analysis all factors'!W3,"")</f>
        <v>96</v>
      </c>
      <c r="AB3" s="75">
        <f>IF('Analysis all factors'!X3&lt;&gt;"",'Analysis all factors'!X3,"")</f>
        <v>56</v>
      </c>
      <c r="AC3" s="75" t="str">
        <f>IF('Analysis all factors'!Y3&lt;&gt;"",'Analysis all factors'!Y3,"")</f>
        <v/>
      </c>
      <c r="AD3" s="76" t="str">
        <f>IF('Analysis all factors'!Z3&lt;&gt;"",'Analysis all factors'!Z3,"")</f>
        <v/>
      </c>
    </row>
    <row r="4" spans="1:30" x14ac:dyDescent="0.25">
      <c r="A4" s="69">
        <v>2</v>
      </c>
      <c r="B4" s="211"/>
      <c r="C4" s="170"/>
      <c r="D4" s="109" t="s">
        <v>11</v>
      </c>
      <c r="E4" s="146" t="str">
        <f>IF('Analysis all factors'!E4&lt;&gt;"",'Analysis all factors'!E4,"")</f>
        <v>Scale</v>
      </c>
      <c r="F4" s="77" t="str">
        <f>IF('Analysis all factors'!F4&lt;&gt;"",'Analysis all factors'!F4,"")</f>
        <v>yes</v>
      </c>
      <c r="G4" s="19" t="str">
        <f>IF('Analysis all factors'!G4&lt;&gt;"",'Analysis all factors'!G4,"")</f>
        <v>50,5 [47,3;56]</v>
      </c>
      <c r="H4" s="19" t="str">
        <f>IF('Analysis all factors'!H4&lt;&gt;"",'Analysis all factors'!H4,"")</f>
        <v>53 [50;58]</v>
      </c>
      <c r="I4" s="19" t="str">
        <f>IF('Analysis all factors'!I4&lt;&gt;"",'Analysis all factors'!I4,"")</f>
        <v>0,97 (0,91;1,04)</v>
      </c>
      <c r="J4" s="78">
        <f>IF('Analysis all factors'!J4&lt;&gt;"",'Analysis all factors'!J4,"")</f>
        <v>0.2944</v>
      </c>
      <c r="L4" s="87" t="str">
        <f>IF('Analysis all factors'!K4&lt;&gt;"",'Analysis all factors'!K4,"")</f>
        <v>53 [49,5;57]</v>
      </c>
      <c r="M4" s="17" t="str">
        <f>IF('Analysis all factors'!L4&lt;&gt;"",'Analysis all factors'!L4,"")</f>
        <v>53 [48;58]</v>
      </c>
      <c r="N4" s="17" t="str">
        <f>IF('Analysis all factors'!M4&lt;&gt;"",'Analysis all factors'!M4,"")</f>
        <v>0,97 (0,91;1,03)</v>
      </c>
      <c r="O4" s="88">
        <v>0.93140000000000001</v>
      </c>
      <c r="P4" s="67"/>
      <c r="Q4" s="93" t="str">
        <f>IF('Analysis all factors'!O4&lt;&gt;"",'Analysis all factors'!O4,"")</f>
        <v>53 [51,5;56]</v>
      </c>
      <c r="R4" s="19" t="str">
        <f>IF('Analysis all factors'!P4&lt;&gt;"",'Analysis all factors'!P4,"")</f>
        <v>53 [48;58]</v>
      </c>
      <c r="S4" s="19" t="str">
        <f>IF('Analysis all factors'!Q4&lt;&gt;"",'Analysis all factors'!Q4,"")</f>
        <v>1 (0,92;1,08)</v>
      </c>
      <c r="T4" s="78">
        <v>0.35270000000000001</v>
      </c>
      <c r="U4" s="64"/>
      <c r="V4" s="87" t="str">
        <f>IF('Analysis all factors'!S4&lt;&gt;"",'Analysis all factors'!S4,"")</f>
        <v>55 [50,8;61,3]</v>
      </c>
      <c r="W4" s="17" t="str">
        <f>IF('Analysis all factors'!T4&lt;&gt;"",'Analysis all factors'!T4,"")</f>
        <v>53 [48,8;56,3]</v>
      </c>
      <c r="X4" s="17" t="str">
        <f>IF('Analysis all factors'!U4&lt;&gt;"",'Analysis all factors'!U4,"")</f>
        <v>-</v>
      </c>
      <c r="Y4" s="97">
        <v>1.23E-2</v>
      </c>
      <c r="Z4" s="64"/>
      <c r="AA4" s="93" t="str">
        <f>IF('Analysis all factors'!W4&lt;&gt;"",'Analysis all factors'!W4,"")</f>
        <v>54 [49,8;58,3]</v>
      </c>
      <c r="AB4" s="19" t="str">
        <f>IF('Analysis all factors'!X4&lt;&gt;"",'Analysis all factors'!X4,"")</f>
        <v>52 [46,8;57]</v>
      </c>
      <c r="AC4" s="19" t="str">
        <f>IF('Analysis all factors'!Y4&lt;&gt;"",'Analysis all factors'!Y4,"")</f>
        <v>1,02 (0,96;1,09)</v>
      </c>
      <c r="AD4" s="78">
        <v>0.1164</v>
      </c>
    </row>
    <row r="5" spans="1:30" x14ac:dyDescent="0.25">
      <c r="A5" s="69">
        <v>3</v>
      </c>
      <c r="B5" s="211"/>
      <c r="C5" s="170"/>
      <c r="D5" s="110" t="s">
        <v>12</v>
      </c>
      <c r="E5" s="146" t="str">
        <f>IF('Analysis all factors'!E5&lt;&gt;"",'Analysis all factors'!E5,"")</f>
        <v>Nominal</v>
      </c>
      <c r="F5" s="77" t="str">
        <f>IF('Analysis all factors'!F5&lt;&gt;"",'Analysis all factors'!F5,"")</f>
        <v>yes</v>
      </c>
      <c r="G5" s="19" t="str">
        <f>IF('Analysis all factors'!G5&lt;&gt;"",'Analysis all factors'!G5,"")</f>
        <v>12 (46,2%)</v>
      </c>
      <c r="H5" s="19" t="str">
        <f>IF('Analysis all factors'!H5&lt;&gt;"",'Analysis all factors'!H5,"")</f>
        <v>30 (23,8%)</v>
      </c>
      <c r="I5" s="19" t="str">
        <f>IF('Analysis all factors'!I5&lt;&gt;"",'Analysis all factors'!I5,"")</f>
        <v>2,63 (1,1;6,28)</v>
      </c>
      <c r="J5" s="78">
        <f>IF('Analysis all factors'!J5&lt;&gt;"",'Analysis all factors'!J5,"")</f>
        <v>3.2883368622324313E-2</v>
      </c>
      <c r="L5" s="87" t="str">
        <f>IF('Analysis all factors'!K5&lt;&gt;"",'Analysis all factors'!K5,"")</f>
        <v>13 (25,5%)</v>
      </c>
      <c r="M5" s="17" t="str">
        <f>IF('Analysis all factors'!L5&lt;&gt;"",'Analysis all factors'!L5,"")</f>
        <v>31 (30,7%)</v>
      </c>
      <c r="N5" s="17" t="str">
        <f>IF('Analysis all factors'!M5&lt;&gt;"",'Analysis all factors'!M5,"")</f>
        <v>0,81 (0,38;1,73)</v>
      </c>
      <c r="O5" s="88">
        <f>IF('Analysis all factors'!N5&lt;&gt;"",'Analysis all factors'!N5,"")</f>
        <v>0.70358990274225097</v>
      </c>
      <c r="P5" s="67"/>
      <c r="Q5" s="93" t="str">
        <f>IF('Analysis all factors'!O5&lt;&gt;"",'Analysis all factors'!O5,"")</f>
        <v>4 (14,8%)</v>
      </c>
      <c r="R5" s="19" t="str">
        <f>IF('Analysis all factors'!P5&lt;&gt;"",'Analysis all factors'!P5,"")</f>
        <v>36 (28,8%)</v>
      </c>
      <c r="S5" s="19" t="str">
        <f>IF('Analysis all factors'!Q5&lt;&gt;"",'Analysis all factors'!Q5,"")</f>
        <v>0,38 (0,12;1,18)</v>
      </c>
      <c r="T5" s="78">
        <f>IF('Analysis all factors'!R5&lt;&gt;"",'Analysis all factors'!R5,"")</f>
        <v>0.1023474016832845</v>
      </c>
      <c r="U5" s="64"/>
      <c r="V5" s="87" t="str">
        <f>IF('Analysis all factors'!S5&lt;&gt;"",'Analysis all factors'!S5,"")</f>
        <v>8 (20%)</v>
      </c>
      <c r="W5" s="17" t="str">
        <f>IF('Analysis all factors'!T5&lt;&gt;"",'Analysis all factors'!T5,"")</f>
        <v>36 (32,1%)</v>
      </c>
      <c r="X5" s="17" t="str">
        <f>IF('Analysis all factors'!U5&lt;&gt;"",'Analysis all factors'!U5,"")</f>
        <v>0,55 (0,23;1,32)</v>
      </c>
      <c r="Y5" s="97">
        <f>IF('Analysis all factors'!V5&lt;&gt;"",'Analysis all factors'!V5,"")</f>
        <v>0.22135417870155369</v>
      </c>
      <c r="Z5" s="64"/>
      <c r="AA5" s="93" t="str">
        <f>IF('Analysis all factors'!W5&lt;&gt;"",'Analysis all factors'!W5,"")</f>
        <v>24 (25%)</v>
      </c>
      <c r="AB5" s="19" t="str">
        <f>IF('Analysis all factors'!X5&lt;&gt;"",'Analysis all factors'!X5,"")</f>
        <v>24 (4,2%)</v>
      </c>
      <c r="AC5" s="19" t="str">
        <f>IF('Analysis all factors'!Y5&lt;&gt;"",'Analysis all factors'!Y5,"")</f>
        <v>0,65 (0,32;1,34)</v>
      </c>
      <c r="AD5" s="78">
        <f>IF('Analysis all factors'!Z5&lt;&gt;"",'Analysis all factors'!Z5,"")</f>
        <v>0.26566554406187781</v>
      </c>
    </row>
    <row r="6" spans="1:30" x14ac:dyDescent="0.25">
      <c r="A6" s="69">
        <v>4</v>
      </c>
      <c r="B6" s="211"/>
      <c r="C6" s="170"/>
      <c r="D6" s="110" t="s">
        <v>13</v>
      </c>
      <c r="E6" s="146" t="str">
        <f>IF('Analysis all factors'!E6&lt;&gt;"",'Analysis all factors'!E6,"")</f>
        <v>Nominal</v>
      </c>
      <c r="F6" s="77" t="str">
        <f>IF('Analysis all factors'!F6&lt;&gt;"",'Analysis all factors'!F6,"")</f>
        <v>yes</v>
      </c>
      <c r="G6" s="19" t="str">
        <f>IF('Analysis all factors'!G6&lt;&gt;"",'Analysis all factors'!G6,"")</f>
        <v>4 (15,4%)</v>
      </c>
      <c r="H6" s="19" t="str">
        <f>IF('Analysis all factors'!H6&lt;&gt;"",'Analysis all factors'!H6,"")</f>
        <v>33 (26,2%)</v>
      </c>
      <c r="I6" s="19" t="str">
        <f>IF('Analysis all factors'!I6&lt;&gt;"",'Analysis all factors'!I6,"")</f>
        <v>0,49 (0,16;1,53)</v>
      </c>
      <c r="J6" s="78">
        <f>IF('Analysis all factors'!J6&lt;&gt;"",'Analysis all factors'!J6,"")</f>
        <v>0.31945830830921929</v>
      </c>
      <c r="L6" s="87" t="str">
        <f>IF('Analysis all factors'!K6&lt;&gt;"",'Analysis all factors'!K6,"")</f>
        <v>13 (25,5%)</v>
      </c>
      <c r="M6" s="17" t="str">
        <f>IF('Analysis all factors'!L6&lt;&gt;"",'Analysis all factors'!L6,"")</f>
        <v>26 (25,7%)</v>
      </c>
      <c r="N6" s="17" t="str">
        <f>IF('Analysis all factors'!M6&lt;&gt;"",'Analysis all factors'!M6,"")</f>
        <v>1,04 (0,48;2,26)</v>
      </c>
      <c r="O6" s="88">
        <f>IF('Analysis all factors'!N6&lt;&gt;"",'Analysis all factors'!N6,"")</f>
        <v>1</v>
      </c>
      <c r="P6" s="67"/>
      <c r="Q6" s="93" t="str">
        <f>IF('Analysis all factors'!O6&lt;&gt;"",'Analysis all factors'!O6,"")</f>
        <v>10 (37%)</v>
      </c>
      <c r="R6" s="19" t="str">
        <f>IF('Analysis all factors'!P6&lt;&gt;"",'Analysis all factors'!P6,"")</f>
        <v>31 (24,8%)</v>
      </c>
      <c r="S6" s="19" t="str">
        <f>IF('Analysis all factors'!Q6&lt;&gt;"",'Analysis all factors'!Q6,"")</f>
        <v>2,04 (0,84;4,95)</v>
      </c>
      <c r="T6" s="78">
        <f>IF('Analysis all factors'!R6&lt;&gt;"",'Analysis all factors'!R6,"")</f>
        <v>0.14098265456167419</v>
      </c>
      <c r="U6" s="64"/>
      <c r="V6" s="87" t="str">
        <f>IF('Analysis all factors'!S6&lt;&gt;"",'Analysis all factors'!S6,"")</f>
        <v>9 (22,5%)</v>
      </c>
      <c r="W6" s="17" t="str">
        <f>IF('Analysis all factors'!T6&lt;&gt;"",'Analysis all factors'!T6,"")</f>
        <v>24 (21,4%)</v>
      </c>
      <c r="X6" s="17" t="str">
        <f>IF('Analysis all factors'!U6&lt;&gt;"",'Analysis all factors'!U6,"")</f>
        <v>0,83 (0,35;1,95)</v>
      </c>
      <c r="Y6" s="97">
        <f>IF('Analysis all factors'!V6&lt;&gt;"",'Analysis all factors'!V6,"")</f>
        <v>0.83196324856727211</v>
      </c>
      <c r="Z6" s="64"/>
      <c r="AA6" s="93" t="str">
        <f>IF('Analysis all factors'!W6&lt;&gt;"",'Analysis all factors'!W6,"")</f>
        <v>23 (24%)</v>
      </c>
      <c r="AB6" s="19" t="str">
        <f>IF('Analysis all factors'!X6&lt;&gt;"",'Analysis all factors'!X6,"")</f>
        <v>11 (1,9%)</v>
      </c>
      <c r="AC6" s="19" t="str">
        <f>IF('Analysis all factors'!Y6&lt;&gt;"",'Analysis all factors'!Y6,"")</f>
        <v>0,86 (0,41;1,83)</v>
      </c>
      <c r="AD6" s="78">
        <f>IF('Analysis all factors'!Z6&lt;&gt;"",'Analysis all factors'!Z6,"")</f>
        <v>0.70216170268784484</v>
      </c>
    </row>
    <row r="7" spans="1:30" x14ac:dyDescent="0.25">
      <c r="A7" s="69">
        <v>5</v>
      </c>
      <c r="B7" s="211"/>
      <c r="C7" s="170"/>
      <c r="D7" s="110" t="s">
        <v>14</v>
      </c>
      <c r="E7" s="146" t="str">
        <f>IF('Analysis all factors'!E7&lt;&gt;"",'Analysis all factors'!E7,"")</f>
        <v>Nominal</v>
      </c>
      <c r="F7" s="77" t="str">
        <f>IF('Analysis all factors'!F7&lt;&gt;"",'Analysis all factors'!F7,"")</f>
        <v>yes</v>
      </c>
      <c r="G7" s="19" t="str">
        <f>IF('Analysis all factors'!G7&lt;&gt;"",'Analysis all factors'!G7,"")</f>
        <v>5 (19,2%)</v>
      </c>
      <c r="H7" s="19" t="str">
        <f>IF('Analysis all factors'!H7&lt;&gt;"",'Analysis all factors'!H7,"")</f>
        <v>33 (26,2%)</v>
      </c>
      <c r="I7" s="19" t="str">
        <f>IF('Analysis all factors'!I7&lt;&gt;"",'Analysis all factors'!I7,"")</f>
        <v>0,67 (0,23;1,92)</v>
      </c>
      <c r="J7" s="78">
        <f>IF('Analysis all factors'!J7&lt;&gt;"",'Analysis all factors'!J7,"")</f>
        <v>0.61998731948959818</v>
      </c>
      <c r="L7" s="87" t="str">
        <f>IF('Analysis all factors'!K7&lt;&gt;"",'Analysis all factors'!K7,"")</f>
        <v>16 (31,4%)</v>
      </c>
      <c r="M7" s="17" t="str">
        <f>IF('Analysis all factors'!L7&lt;&gt;"",'Analysis all factors'!L7,"")</f>
        <v>23 (22,8%)</v>
      </c>
      <c r="N7" s="17" t="str">
        <f>IF('Analysis all factors'!M7&lt;&gt;"",'Analysis all factors'!M7,"")</f>
        <v>1,64 (0,77;3,5)</v>
      </c>
      <c r="O7" s="88">
        <f>IF('Analysis all factors'!N7&lt;&gt;"",'Analysis all factors'!N7,"")</f>
        <v>0.2350722241982181</v>
      </c>
      <c r="P7" s="67"/>
      <c r="Q7" s="93" t="str">
        <f>IF('Analysis all factors'!O7&lt;&gt;"",'Analysis all factors'!O7,"")</f>
        <v>7 (25,9%)</v>
      </c>
      <c r="R7" s="19" t="str">
        <f>IF('Analysis all factors'!P7&lt;&gt;"",'Analysis all factors'!P7,"")</f>
        <v>31 (24,8%)</v>
      </c>
      <c r="S7" s="19" t="str">
        <f>IF('Analysis all factors'!Q7&lt;&gt;"",'Analysis all factors'!Q7,"")</f>
        <v>1,06 (0,41;2,75)</v>
      </c>
      <c r="T7" s="78">
        <f>IF('Analysis all factors'!R7&lt;&gt;"",'Analysis all factors'!R7,"")</f>
        <v>1</v>
      </c>
      <c r="U7" s="64"/>
      <c r="V7" s="87" t="str">
        <f>IF('Analysis all factors'!S7&lt;&gt;"",'Analysis all factors'!S7,"")</f>
        <v>8 (20%)</v>
      </c>
      <c r="W7" s="17" t="str">
        <f>IF('Analysis all factors'!T7&lt;&gt;"",'Analysis all factors'!T7,"")</f>
        <v>27 (24,1%)</v>
      </c>
      <c r="X7" s="17" t="str">
        <f>IF('Analysis all factors'!U7&lt;&gt;"",'Analysis all factors'!U7,"")</f>
        <v>0,68 (0,28;1,65)</v>
      </c>
      <c r="Y7" s="97">
        <f>IF('Analysis all factors'!V7&lt;&gt;"",'Analysis all factors'!V7,"")</f>
        <v>0.52399099444391095</v>
      </c>
      <c r="Z7" s="64"/>
      <c r="AA7" s="93" t="str">
        <f>IF('Analysis all factors'!W7&lt;&gt;"",'Analysis all factors'!W7,"")</f>
        <v>25 (26%)</v>
      </c>
      <c r="AB7" s="19" t="str">
        <f>IF('Analysis all factors'!X7&lt;&gt;"",'Analysis all factors'!X7,"")</f>
        <v>12 (2,1%)</v>
      </c>
      <c r="AC7" s="19" t="str">
        <f>IF('Analysis all factors'!Y7&lt;&gt;"",'Analysis all factors'!Y7,"")</f>
        <v>1,16 (0,54;2,52)</v>
      </c>
      <c r="AD7" s="78">
        <f>IF('Analysis all factors'!Z7&lt;&gt;"",'Analysis all factors'!Z7,"")</f>
        <v>0.84629084512214758</v>
      </c>
    </row>
    <row r="8" spans="1:30" x14ac:dyDescent="0.25">
      <c r="A8" s="69">
        <v>6</v>
      </c>
      <c r="B8" s="211"/>
      <c r="C8" s="170"/>
      <c r="D8" s="110" t="s">
        <v>15</v>
      </c>
      <c r="E8" s="146" t="str">
        <f>IF('Analysis all factors'!E8&lt;&gt;"",'Analysis all factors'!E8,"")</f>
        <v>Nominal</v>
      </c>
      <c r="F8" s="77" t="str">
        <f>IF('Analysis all factors'!F8&lt;&gt;"",'Analysis all factors'!F8,"")</f>
        <v>yes</v>
      </c>
      <c r="G8" s="19" t="str">
        <f>IF('Analysis all factors'!G8&lt;&gt;"",'Analysis all factors'!G8,"")</f>
        <v>5 (19,2%)</v>
      </c>
      <c r="H8" s="19" t="str">
        <f>IF('Analysis all factors'!H8&lt;&gt;"",'Analysis all factors'!H8,"")</f>
        <v>28 (22,2%)</v>
      </c>
      <c r="I8" s="19" t="str">
        <f>IF('Analysis all factors'!I8&lt;&gt;"",'Analysis all factors'!I8,"")</f>
        <v>0,83 (0,29;2,41)</v>
      </c>
      <c r="J8" s="78">
        <f>IF('Analysis all factors'!J8&lt;&gt;"",'Analysis all factors'!J8,"")</f>
        <v>1</v>
      </c>
      <c r="L8" s="87" t="str">
        <f>IF('Analysis all factors'!K8&lt;&gt;"",'Analysis all factors'!K8,"")</f>
        <v>9 (17,6%)</v>
      </c>
      <c r="M8" s="17" t="str">
        <f>IF('Analysis all factors'!L8&lt;&gt;"",'Analysis all factors'!L8,"")</f>
        <v>20 (19,8%)</v>
      </c>
      <c r="N8" s="17" t="str">
        <f>IF('Analysis all factors'!M8&lt;&gt;"",'Analysis all factors'!M8,"")</f>
        <v>0,69 (0,29;1,61)</v>
      </c>
      <c r="O8" s="88">
        <f>IF('Analysis all factors'!N8&lt;&gt;"",'Analysis all factors'!N8,"")</f>
        <v>0.53227418777355995</v>
      </c>
      <c r="P8" s="67"/>
      <c r="Q8" s="93" t="str">
        <f>IF('Analysis all factors'!O8&lt;&gt;"",'Analysis all factors'!O8,"")</f>
        <v>6 (22,2%)</v>
      </c>
      <c r="R8" s="19" t="str">
        <f>IF('Analysis all factors'!P8&lt;&gt;"",'Analysis all factors'!P8,"")</f>
        <v>26 (20,8%)</v>
      </c>
      <c r="S8" s="19" t="str">
        <f>IF('Analysis all factors'!Q8&lt;&gt;"",'Analysis all factors'!Q8,"")</f>
        <v>1,04 (0,38;2,83)</v>
      </c>
      <c r="T8" s="78">
        <f>IF('Analysis all factors'!R8&lt;&gt;"",'Analysis all factors'!R8,"")</f>
        <v>1</v>
      </c>
      <c r="U8" s="64"/>
      <c r="V8" s="87" t="str">
        <f>IF('Analysis all factors'!S8&lt;&gt;"",'Analysis all factors'!S8,"")</f>
        <v>15 (37,5%)</v>
      </c>
      <c r="W8" s="17" t="str">
        <f>IF('Analysis all factors'!T8&lt;&gt;"",'Analysis all factors'!T8,"")</f>
        <v>23 (20,5%)</v>
      </c>
      <c r="X8" s="17" t="str">
        <f>IF('Analysis all factors'!U8&lt;&gt;"",'Analysis all factors'!U8,"")</f>
        <v>3,13 (1,39;7,08)</v>
      </c>
      <c r="Y8" s="97">
        <f>IF('Analysis all factors'!V8&lt;&gt;"",'Analysis all factors'!V8,"")</f>
        <v>7.2060104746006961E-3</v>
      </c>
      <c r="Z8" s="64"/>
      <c r="AA8" s="93" t="str">
        <f>IF('Analysis all factors'!W8&lt;&gt;"",'Analysis all factors'!W8,"")</f>
        <v>24 (25%)</v>
      </c>
      <c r="AB8" s="19" t="str">
        <f>IF('Analysis all factors'!X8&lt;&gt;"",'Analysis all factors'!X8,"")</f>
        <v>8 (1,4%)</v>
      </c>
      <c r="AC8" s="19" t="str">
        <f>IF('Analysis all factors'!Y8&lt;&gt;"",'Analysis all factors'!Y8,"")</f>
        <v>1,74 (0,74;4,07)</v>
      </c>
      <c r="AD8" s="78">
        <f>IF('Analysis all factors'!Z8&lt;&gt;"",'Analysis all factors'!Z8,"")</f>
        <v>0.22614956272816569</v>
      </c>
    </row>
    <row r="9" spans="1:30" x14ac:dyDescent="0.25">
      <c r="A9" s="69">
        <v>7</v>
      </c>
      <c r="B9" s="211"/>
      <c r="C9" s="170"/>
      <c r="D9" s="109" t="s">
        <v>16</v>
      </c>
      <c r="E9" s="146" t="str">
        <f>IF('Analysis all factors'!E10&lt;&gt;"",'Analysis all factors'!E10,"")</f>
        <v>Nominal</v>
      </c>
      <c r="F9" s="77" t="str">
        <f>IF('Analysis all factors'!F10&lt;&gt;"",'Analysis all factors'!F10,"")</f>
        <v>yes</v>
      </c>
      <c r="G9" s="19" t="str">
        <f>IF('Analysis all factors'!G10&lt;&gt;"",'Analysis all factors'!G10,"")</f>
        <v>24 (92,3%)</v>
      </c>
      <c r="H9" s="19" t="str">
        <f>IF('Analysis all factors'!H10&lt;&gt;"",'Analysis all factors'!H10,"")</f>
        <v>116 (92,1%)</v>
      </c>
      <c r="I9" s="19" t="str">
        <f>IF('Analysis all factors'!I10&lt;&gt;"",'Analysis all factors'!I10,"")</f>
        <v>0,81 (0,16;4,07)</v>
      </c>
      <c r="J9" s="78">
        <f>IF('Analysis all factors'!J10&lt;&gt;"",'Analysis all factors'!J10,"")</f>
        <v>0.68067007572187044</v>
      </c>
      <c r="L9" s="87" t="str">
        <f>IF('Analysis all factors'!K10&lt;&gt;"",'Analysis all factors'!K10,"")</f>
        <v>50 (98%)</v>
      </c>
      <c r="M9" s="17" t="str">
        <f>IF('Analysis all factors'!L10&lt;&gt;"",'Analysis all factors'!L10,"")</f>
        <v>97 (96%)</v>
      </c>
      <c r="N9" s="17" t="str">
        <f>IF('Analysis all factors'!M10&lt;&gt;"",'Analysis all factors'!M10,"")</f>
        <v>4,89 (0,6;39,73)</v>
      </c>
      <c r="O9" s="88">
        <f>IF('Analysis all factors'!N10&lt;&gt;"",'Analysis all factors'!N10,"")</f>
        <v>0.16564242221986339</v>
      </c>
      <c r="P9" s="67"/>
      <c r="Q9" s="93" t="str">
        <f>IF('Analysis all factors'!O10&lt;&gt;"",'Analysis all factors'!O10,"")</f>
        <v>27 (100%)</v>
      </c>
      <c r="R9" s="19" t="str">
        <f>IF('Analysis all factors'!P10&lt;&gt;"",'Analysis all factors'!P10,"")</f>
        <v>116 (92,8%)</v>
      </c>
      <c r="S9" s="19" t="e">
        <f>IF('Analysis all factors'!Q10&lt;&gt;"",'Analysis all factors'!Q10,"")</f>
        <v>#VALUE!</v>
      </c>
      <c r="T9" s="78">
        <f>IF('Analysis all factors'!R10&lt;&gt;"",'Analysis all factors'!R10,"")</f>
        <v>0.21018034467285879</v>
      </c>
      <c r="U9" s="64"/>
      <c r="V9" s="87" t="str">
        <f>IF('Analysis all factors'!S10&lt;&gt;"",'Analysis all factors'!S10,"")</f>
        <v>39 (97,5%)</v>
      </c>
      <c r="W9" s="17" t="str">
        <f>IF('Analysis all factors'!T10&lt;&gt;"",'Analysis all factors'!T10,"")</f>
        <v>101 (90,2%)</v>
      </c>
      <c r="X9" s="17" t="str">
        <f>IF('Analysis all factors'!U10&lt;&gt;"",'Analysis all factors'!U10,"")</f>
        <v>3,41 (0,42;27,79)</v>
      </c>
      <c r="Y9" s="97">
        <f>IF('Analysis all factors'!V10&lt;&gt;"",'Analysis all factors'!V10,"")</f>
        <v>0.45639481682966998</v>
      </c>
      <c r="Z9" s="64"/>
      <c r="AA9" s="93" t="str">
        <f>IF('Analysis all factors'!W10&lt;&gt;"",'Analysis all factors'!W10,"")</f>
        <v>92 (95,8%)</v>
      </c>
      <c r="AB9" s="19" t="str">
        <f>IF('Analysis all factors'!X10&lt;&gt;"",'Analysis all factors'!X10,"")</f>
        <v>53 (9,4%)</v>
      </c>
      <c r="AC9" s="19" t="str">
        <f>IF('Analysis all factors'!Y10&lt;&gt;"",'Analysis all factors'!Y10,"")</f>
        <v>2,76 (0,74;10,24)</v>
      </c>
      <c r="AD9" s="78">
        <f>IF('Analysis all factors'!Z10&lt;&gt;"",'Analysis all factors'!Z10,"")</f>
        <v>0.17313411892141611</v>
      </c>
    </row>
    <row r="10" spans="1:30" x14ac:dyDescent="0.25">
      <c r="A10" s="69">
        <v>8</v>
      </c>
      <c r="B10" s="211"/>
      <c r="C10" s="170"/>
      <c r="D10" s="109" t="s">
        <v>17</v>
      </c>
      <c r="E10" s="146" t="str">
        <f>IF('Analysis all factors'!E11&lt;&gt;"",'Analysis all factors'!E11,"")</f>
        <v>Scale</v>
      </c>
      <c r="F10" s="77" t="str">
        <f>IF('Analysis all factors'!F11&lt;&gt;"",'Analysis all factors'!F11,"")</f>
        <v>yes</v>
      </c>
      <c r="G10" s="19" t="e">
        <f>IF('Analysis all factors'!G11&lt;&gt;"",'Analysis all factors'!G11,"")</f>
        <v>#NUM!</v>
      </c>
      <c r="H10" s="19" t="str">
        <f>IF('Analysis all factors'!H11&lt;&gt;"",'Analysis all factors'!H11,"")</f>
        <v>172 [168;175]</v>
      </c>
      <c r="I10" s="19" t="str">
        <f>IF('Analysis all factors'!I11&lt;&gt;"",'Analysis all factors'!I11,"")</f>
        <v>1 (0,94;1,07)</v>
      </c>
      <c r="J10" s="78">
        <f>IF('Analysis all factors'!J11&lt;&gt;"",'Analysis all factors'!J11,"")</f>
        <v>0.86926459622866803</v>
      </c>
      <c r="L10" s="87" t="str">
        <f>IF('Analysis all factors'!K11&lt;&gt;"",'Analysis all factors'!K11,"")</f>
        <v>172 [170;175]</v>
      </c>
      <c r="M10" s="17" t="str">
        <f>IF('Analysis all factors'!L11&lt;&gt;"",'Analysis all factors'!L11,"")</f>
        <v>170 [167;175]</v>
      </c>
      <c r="N10" s="17" t="str">
        <f>IF('Analysis all factors'!M11&lt;&gt;"",'Analysis all factors'!M11,"")</f>
        <v>1 (0,97;1,04)</v>
      </c>
      <c r="O10" s="88">
        <v>0.28910000000000002</v>
      </c>
      <c r="P10" s="67"/>
      <c r="Q10" s="93" t="str">
        <f>IF('Analysis all factors'!O11&lt;&gt;"",'Analysis all factors'!O11,"")</f>
        <v>172 [168,5;176,5]</v>
      </c>
      <c r="R10" s="19" t="str">
        <f>IF('Analysis all factors'!P11&lt;&gt;"",'Analysis all factors'!P11,"")</f>
        <v>172 [168;175]</v>
      </c>
      <c r="S10" s="19" t="str">
        <f>IF('Analysis all factors'!Q11&lt;&gt;"",'Analysis all factors'!Q11,"")</f>
        <v>0,98 (0,95;1,03)</v>
      </c>
      <c r="T10" s="78">
        <v>0.65249999999999997</v>
      </c>
      <c r="U10" s="64"/>
      <c r="V10" s="87" t="str">
        <f>IF('Analysis all factors'!S11&lt;&gt;"",'Analysis all factors'!S11,"")</f>
        <v>171 [167,8;176]</v>
      </c>
      <c r="W10" s="17" t="str">
        <f>IF('Analysis all factors'!T11&lt;&gt;"",'Analysis all factors'!T11,"")</f>
        <v>172 [168;175]</v>
      </c>
      <c r="X10" s="17" t="str">
        <f>IF('Analysis all factors'!U11&lt;&gt;"",'Analysis all factors'!U11,"")</f>
        <v>0,97 (0,94;1,01)</v>
      </c>
      <c r="Y10" s="97">
        <v>0.74309999999999998</v>
      </c>
      <c r="Z10" s="64"/>
      <c r="AA10" s="93" t="str">
        <f>IF('Analysis all factors'!W11&lt;&gt;"",'Analysis all factors'!W11,"")</f>
        <v>172 [169;175]</v>
      </c>
      <c r="AB10" s="19" t="str">
        <f>IF('Analysis all factors'!X11&lt;&gt;"",'Analysis all factors'!X11,"")</f>
        <v>170 [166,8;175]</v>
      </c>
      <c r="AC10" s="19" t="str">
        <f>IF('Analysis all factors'!Y11&lt;&gt;"",'Analysis all factors'!Y11,"")</f>
        <v>1 (0,97;1,03)</v>
      </c>
      <c r="AD10" s="78">
        <v>0.47899999999999998</v>
      </c>
    </row>
    <row r="11" spans="1:30" x14ac:dyDescent="0.25">
      <c r="A11" s="69">
        <v>9</v>
      </c>
      <c r="B11" s="211"/>
      <c r="C11" s="170"/>
      <c r="D11" s="109" t="s">
        <v>18</v>
      </c>
      <c r="E11" s="146" t="str">
        <f>IF('Analysis all factors'!E12&lt;&gt;"",'Analysis all factors'!E12,"")</f>
        <v>Scale</v>
      </c>
      <c r="F11" s="77" t="str">
        <f>IF('Analysis all factors'!F12&lt;&gt;"",'Analysis all factors'!F12,"")</f>
        <v>yes</v>
      </c>
      <c r="G11" s="19" t="e">
        <f>IF('Analysis all factors'!G12&lt;&gt;"",'Analysis all factors'!G12,"")</f>
        <v>#NUM!</v>
      </c>
      <c r="H11" s="19" t="str">
        <f>IF('Analysis all factors'!H12&lt;&gt;"",'Analysis all factors'!H12,"")</f>
        <v>80 [75;92,8]</v>
      </c>
      <c r="I11" s="19" t="str">
        <f>IF('Analysis all factors'!I12&lt;&gt;"",'Analysis all factors'!I12,"")</f>
        <v>0,95 (0,8;1,12)</v>
      </c>
      <c r="J11" s="78">
        <f>IF('Analysis all factors'!J12&lt;&gt;"",'Analysis all factors'!J12,"")</f>
        <v>0.57484773214663631</v>
      </c>
      <c r="L11" s="87" t="str">
        <f>IF('Analysis all factors'!K12&lt;&gt;"",'Analysis all factors'!K12,"")</f>
        <v>80 [76;94,5]</v>
      </c>
      <c r="M11" s="17" t="str">
        <f>IF('Analysis all factors'!L12&lt;&gt;"",'Analysis all factors'!L12,"")</f>
        <v>80 [75;90]</v>
      </c>
      <c r="N11" s="17" t="str">
        <f>IF('Analysis all factors'!M12&lt;&gt;"",'Analysis all factors'!M12,"")</f>
        <v>1,04 (0,97;1,11)</v>
      </c>
      <c r="O11" s="88">
        <v>0.27400000000000002</v>
      </c>
      <c r="P11" s="67"/>
      <c r="Q11" s="93" t="str">
        <f>IF('Analysis all factors'!O12&lt;&gt;"",'Analysis all factors'!O12,"")</f>
        <v>80 [75;86,5]</v>
      </c>
      <c r="R11" s="19" t="str">
        <f>IF('Analysis all factors'!P12&lt;&gt;"",'Analysis all factors'!P12,"")</f>
        <v>80 [75;93]</v>
      </c>
      <c r="S11" s="19" t="str">
        <f>IF('Analysis all factors'!Q12&lt;&gt;"",'Analysis all factors'!Q12,"")</f>
        <v>1,02 (0,93;1,11)</v>
      </c>
      <c r="T11" s="78">
        <v>0.5575</v>
      </c>
      <c r="U11" s="64"/>
      <c r="V11" s="87" t="str">
        <f>IF('Analysis all factors'!S12&lt;&gt;"",'Analysis all factors'!S12,"")</f>
        <v>80 [73,8;92,8]</v>
      </c>
      <c r="W11" s="17" t="str">
        <f>IF('Analysis all factors'!T12&lt;&gt;"",'Analysis all factors'!T12,"")</f>
        <v>80 [75;93]</v>
      </c>
      <c r="X11" s="17" t="str">
        <f>IF('Analysis all factors'!U12&lt;&gt;"",'Analysis all factors'!U12,"")</f>
        <v>1,02 (0,94;1,09)</v>
      </c>
      <c r="Y11" s="97">
        <v>0.61</v>
      </c>
      <c r="Z11" s="64"/>
      <c r="AA11" s="93" t="str">
        <f>IF('Analysis all factors'!W12&lt;&gt;"",'Analysis all factors'!W12,"")</f>
        <v>80 [75;94,3]</v>
      </c>
      <c r="AB11" s="19" t="str">
        <f>IF('Analysis all factors'!X12&lt;&gt;"",'Analysis all factors'!X12,"")</f>
        <v>81 [75;90]</v>
      </c>
      <c r="AC11" s="19" t="str">
        <f>IF('Analysis all factors'!Y12&lt;&gt;"",'Analysis all factors'!Y12,"")</f>
        <v>1,01 (0,95;1,08)</v>
      </c>
      <c r="AD11" s="78">
        <v>0.68</v>
      </c>
    </row>
    <row r="12" spans="1:30" x14ac:dyDescent="0.25">
      <c r="A12" s="69">
        <v>10</v>
      </c>
      <c r="B12" s="211"/>
      <c r="C12" s="170"/>
      <c r="D12" s="109" t="s">
        <v>19</v>
      </c>
      <c r="E12" s="146" t="str">
        <f>IF('Analysis all factors'!E13&lt;&gt;"",'Analysis all factors'!E13,"")</f>
        <v>Scale</v>
      </c>
      <c r="F12" s="77" t="str">
        <f>IF('Analysis all factors'!F13&lt;&gt;"",'Analysis all factors'!F13,"")</f>
        <v>yes</v>
      </c>
      <c r="G12" s="19" t="e">
        <f>IF('Analysis all factors'!G13&lt;&gt;"",'Analysis all factors'!G13,"")</f>
        <v>#NUM!</v>
      </c>
      <c r="H12" s="19" t="str">
        <f>IF('Analysis all factors'!H13&lt;&gt;"",'Analysis all factors'!H13,"")</f>
        <v>27,7 [25,6;30,4]</v>
      </c>
      <c r="I12" s="19" t="str">
        <f>IF('Analysis all factors'!I13&lt;&gt;"",'Analysis all factors'!I13,"")</f>
        <v>1,15 (0,69;1,94)</v>
      </c>
      <c r="J12" s="78">
        <f>IF('Analysis all factors'!J13&lt;&gt;"",'Analysis all factors'!J13,"")</f>
        <v>0.38371006261951435</v>
      </c>
      <c r="L12" s="87" t="str">
        <f>IF('Analysis all factors'!K13&lt;&gt;"",'Analysis all factors'!K13,"")</f>
        <v>27,7 [26;31,6]</v>
      </c>
      <c r="M12" s="17" t="str">
        <f>IF('Analysis all factors'!L13&lt;&gt;"",'Analysis all factors'!L13,"")</f>
        <v>28,3 [25,5;30,4]</v>
      </c>
      <c r="N12" s="17" t="str">
        <f>IF('Analysis all factors'!M13&lt;&gt;"",'Analysis all factors'!M13,"")</f>
        <v>0,93 (0,77;1,13)</v>
      </c>
      <c r="O12" s="88">
        <v>0.75900000000000001</v>
      </c>
      <c r="P12" s="67"/>
      <c r="Q12" s="93" t="str">
        <f>IF('Analysis all factors'!O13&lt;&gt;"",'Analysis all factors'!O13,"")</f>
        <v>26,5 [25,4;29,6]</v>
      </c>
      <c r="R12" s="19" t="str">
        <f>IF('Analysis all factors'!P13&lt;&gt;"",'Analysis all factors'!P13,"")</f>
        <v>28,6 [25,8;30,7]</v>
      </c>
      <c r="S12" s="19" t="str">
        <f>IF('Analysis all factors'!Q13&lt;&gt;"",'Analysis all factors'!Q13,"")</f>
        <v>0,86 (0,67;1,1)</v>
      </c>
      <c r="T12" s="78">
        <v>0.1905</v>
      </c>
      <c r="U12" s="64"/>
      <c r="V12" s="87" t="str">
        <f>IF('Analysis all factors'!S13&lt;&gt;"",'Analysis all factors'!S13,"")</f>
        <v>28 [24,7;30,2]</v>
      </c>
      <c r="W12" s="17" t="str">
        <f>IF('Analysis all factors'!T13&lt;&gt;"",'Analysis all factors'!T13,"")</f>
        <v>28 [25,9;31,2]</v>
      </c>
      <c r="X12" s="17" t="str">
        <f>IF('Analysis all factors'!U13&lt;&gt;"",'Analysis all factors'!U13,"")</f>
        <v>0,93 (0,76;1,14)</v>
      </c>
      <c r="Y12" s="97">
        <v>0.56899999999999995</v>
      </c>
      <c r="Z12" s="64"/>
      <c r="AA12" s="93" t="str">
        <f>IF('Analysis all factors'!W13&lt;&gt;"",'Analysis all factors'!W13,"")</f>
        <v>27,9 [25,8;31,1]</v>
      </c>
      <c r="AB12" s="19" t="str">
        <f>IF('Analysis all factors'!X13&lt;&gt;"",'Analysis all factors'!X13,"")</f>
        <v>28,2 [25,4;30,1]</v>
      </c>
      <c r="AC12" s="19" t="str">
        <f>IF('Analysis all factors'!Y13&lt;&gt;"",'Analysis all factors'!Y13,"")</f>
        <v>1,01 (0,84;1,21)</v>
      </c>
      <c r="AD12" s="78">
        <v>0.70599999999999996</v>
      </c>
    </row>
    <row r="13" spans="1:30" x14ac:dyDescent="0.25">
      <c r="A13" s="69">
        <v>11</v>
      </c>
      <c r="B13" s="211"/>
      <c r="C13" s="170"/>
      <c r="D13" s="110" t="s">
        <v>20</v>
      </c>
      <c r="E13" s="146" t="str">
        <f>IF('Analysis all factors'!E14&lt;&gt;"",'Analysis all factors'!E14,"")</f>
        <v>Nominal</v>
      </c>
      <c r="F13" s="77" t="str">
        <f>IF('Analysis all factors'!F14&lt;&gt;"",'Analysis all factors'!F14,"")</f>
        <v>yes</v>
      </c>
      <c r="G13" s="19" t="str">
        <f>IF('Analysis all factors'!G14&lt;&gt;"",'Analysis all factors'!G14,"")</f>
        <v>6 (23,1%)</v>
      </c>
      <c r="H13" s="19" t="str">
        <f>IF('Analysis all factors'!H14&lt;&gt;"",'Analysis all factors'!H14,"")</f>
        <v>35 (27,8%)</v>
      </c>
      <c r="I13" s="19" t="str">
        <f>IF('Analysis all factors'!I14&lt;&gt;"",'Analysis all factors'!I14,"")</f>
        <v>0,75 (0,28;2,02)</v>
      </c>
      <c r="J13" s="78">
        <f>IF('Analysis all factors'!J14&lt;&gt;"",'Analysis all factors'!J14,"")</f>
        <v>0.63819657287313836</v>
      </c>
      <c r="L13" s="87" t="str">
        <f>IF('Analysis all factors'!K14&lt;&gt;"",'Analysis all factors'!K14,"")</f>
        <v>10 (19,6%)</v>
      </c>
      <c r="M13" s="17" t="str">
        <f>IF('Analysis all factors'!L14&lt;&gt;"",'Analysis all factors'!L14,"")</f>
        <v>24 (23,8%)</v>
      </c>
      <c r="N13" s="17" t="str">
        <f>IF('Analysis all factors'!M14&lt;&gt;"",'Analysis all factors'!M14,"")</f>
        <v>0,53 (0,23;1,18)</v>
      </c>
      <c r="O13" s="88">
        <f>IF('Analysis all factors'!N14&lt;&gt;"",'Analysis all factors'!N14,"")</f>
        <v>0.12861555534620811</v>
      </c>
      <c r="P13" s="67"/>
      <c r="Q13" s="93" t="str">
        <f>IF('Analysis all factors'!O14&lt;&gt;"",'Analysis all factors'!O14,"")</f>
        <v>8 (29,6%)</v>
      </c>
      <c r="R13" s="19" t="str">
        <f>IF('Analysis all factors'!P14&lt;&gt;"",'Analysis all factors'!P14,"")</f>
        <v>35 (28%)</v>
      </c>
      <c r="S13" s="19" t="str">
        <f>IF('Analysis all factors'!Q14&lt;&gt;"",'Analysis all factors'!Q14,"")</f>
        <v>1,13 (0,45;2,81)</v>
      </c>
      <c r="T13" s="78">
        <f>IF('Analysis all factors'!R14&lt;&gt;"",'Analysis all factors'!R14,"")</f>
        <v>0.81468227030247253</v>
      </c>
      <c r="U13" s="64"/>
      <c r="V13" s="87" t="str">
        <f>IF('Analysis all factors'!S14&lt;&gt;"",'Analysis all factors'!S14,"")</f>
        <v>13 (32,5%)</v>
      </c>
      <c r="W13" s="17" t="str">
        <f>IF('Analysis all factors'!T14&lt;&gt;"",'Analysis all factors'!T14,"")</f>
        <v>31 (27,7%)</v>
      </c>
      <c r="X13" s="17" t="str">
        <f>IF('Analysis all factors'!U14&lt;&gt;"",'Analysis all factors'!U14,"")</f>
        <v>1,38 (0,63;3,02)</v>
      </c>
      <c r="Y13" s="97">
        <f>IF('Analysis all factors'!V14&lt;&gt;"",'Analysis all factors'!V14,"")</f>
        <v>0.41866487009665698</v>
      </c>
      <c r="Z13" s="64"/>
      <c r="AA13" s="93" t="str">
        <f>IF('Analysis all factors'!W14&lt;&gt;"",'Analysis all factors'!W14,"")</f>
        <v>24 (25%)</v>
      </c>
      <c r="AB13" s="19" t="str">
        <f>IF('Analysis all factors'!X14&lt;&gt;"",'Analysis all factors'!X14,"")</f>
        <v>14 (2,5%)</v>
      </c>
      <c r="AC13" s="19" t="str">
        <f>IF('Analysis all factors'!Y14&lt;&gt;"",'Analysis all factors'!Y14,"")</f>
        <v>0,7 (0,34;1,46)</v>
      </c>
      <c r="AD13" s="78">
        <f>IF('Analysis all factors'!Z14&lt;&gt;"",'Analysis all factors'!Z14,"")</f>
        <v>0.35350001908269912</v>
      </c>
    </row>
    <row r="14" spans="1:30" x14ac:dyDescent="0.25">
      <c r="A14" s="69">
        <v>12</v>
      </c>
      <c r="B14" s="211"/>
      <c r="C14" s="170"/>
      <c r="D14" s="110" t="s">
        <v>21</v>
      </c>
      <c r="E14" s="146" t="str">
        <f>IF('Analysis all factors'!E15&lt;&gt;"",'Analysis all factors'!E15,"")</f>
        <v>Nominal</v>
      </c>
      <c r="F14" s="77" t="str">
        <f>IF('Analysis all factors'!F15&lt;&gt;"",'Analysis all factors'!F15,"")</f>
        <v>yes</v>
      </c>
      <c r="G14" s="19" t="str">
        <f>IF('Analysis all factors'!G15&lt;&gt;"",'Analysis all factors'!G15,"")</f>
        <v>18 (69,2%)</v>
      </c>
      <c r="H14" s="19" t="str">
        <f>IF('Analysis all factors'!H15&lt;&gt;"",'Analysis all factors'!H15,"")</f>
        <v>74 (58,7%)</v>
      </c>
      <c r="I14" s="19" t="str">
        <f>IF('Analysis all factors'!I15&lt;&gt;"",'Analysis all factors'!I15,"")</f>
        <v>1,53 (0,62;3,78)</v>
      </c>
      <c r="J14" s="78">
        <f>IF('Analysis all factors'!J15&lt;&gt;"",'Analysis all factors'!J15,"")</f>
        <v>0.38669727977592311</v>
      </c>
      <c r="L14" s="87" t="str">
        <f>IF('Analysis all factors'!K15&lt;&gt;"",'Analysis all factors'!K15,"")</f>
        <v>36 (70,6%)</v>
      </c>
      <c r="M14" s="17" t="str">
        <f>IF('Analysis all factors'!L15&lt;&gt;"",'Analysis all factors'!L15,"")</f>
        <v>67 (66,3%)</v>
      </c>
      <c r="N14" s="17" t="str">
        <f>IF('Analysis all factors'!M15&lt;&gt;"",'Analysis all factors'!M15,"")</f>
        <v>1,85 (0,9;3,8)</v>
      </c>
      <c r="O14" s="88">
        <f>IF('Analysis all factors'!N15&lt;&gt;"",'Analysis all factors'!N15,"")</f>
        <v>0.11315652980093149</v>
      </c>
      <c r="P14" s="67"/>
      <c r="Q14" s="93" t="str">
        <f>IF('Analysis all factors'!O15&lt;&gt;"",'Analysis all factors'!O15,"")</f>
        <v>15 (55,6%)</v>
      </c>
      <c r="R14" s="19" t="str">
        <f>IF('Analysis all factors'!P15&lt;&gt;"",'Analysis all factors'!P15,"")</f>
        <v>75 (60%)</v>
      </c>
      <c r="S14" s="19" t="str">
        <f>IF('Analysis all factors'!Q15&lt;&gt;"",'Analysis all factors'!Q15,"")</f>
        <v>0,75 (0,33;1,75)</v>
      </c>
      <c r="T14" s="78">
        <f>IF('Analysis all factors'!R15&lt;&gt;"",'Analysis all factors'!R15,"")</f>
        <v>0.52090575003528938</v>
      </c>
      <c r="U14" s="64"/>
      <c r="V14" s="87" t="str">
        <f>IF('Analysis all factors'!S15&lt;&gt;"",'Analysis all factors'!S15,"")</f>
        <v>20 (50%)</v>
      </c>
      <c r="W14" s="17" t="str">
        <f>IF('Analysis all factors'!T15&lt;&gt;"",'Analysis all factors'!T15,"")</f>
        <v>66 (58,9%)</v>
      </c>
      <c r="X14" s="17" t="str">
        <f>IF('Analysis all factors'!U15&lt;&gt;"",'Analysis all factors'!U15,"")</f>
        <v>0,53 (0,26;1,11)</v>
      </c>
      <c r="Y14" s="97">
        <f>IF('Analysis all factors'!V15&lt;&gt;"",'Analysis all factors'!V15,"")</f>
        <v>0.12986999392019999</v>
      </c>
      <c r="Z14" s="64"/>
      <c r="AA14" s="93" t="str">
        <f>IF('Analysis all factors'!W15&lt;&gt;"",'Analysis all factors'!W15,"")</f>
        <v>59 (61,5%)</v>
      </c>
      <c r="AB14" s="19" t="str">
        <f>IF('Analysis all factors'!X15&lt;&gt;"",'Analysis all factors'!X15,"")</f>
        <v>37 (6,5%)</v>
      </c>
      <c r="AC14" s="19" t="str">
        <f>IF('Analysis all factors'!Y15&lt;&gt;"",'Analysis all factors'!Y15,"")</f>
        <v>1,03 (0,53;2,03)</v>
      </c>
      <c r="AD14" s="78">
        <f>IF('Analysis all factors'!Z15&lt;&gt;"",'Analysis all factors'!Z15,"")</f>
        <v>1</v>
      </c>
    </row>
    <row r="15" spans="1:30" ht="15.75" thickBot="1" x14ac:dyDescent="0.3">
      <c r="A15" s="69">
        <v>13</v>
      </c>
      <c r="B15" s="212"/>
      <c r="C15" s="214"/>
      <c r="D15" s="111" t="s">
        <v>22</v>
      </c>
      <c r="E15" s="147" t="str">
        <f>IF('Analysis all factors'!E16&lt;&gt;"",'Analysis all factors'!E16,"")</f>
        <v>Nominal</v>
      </c>
      <c r="F15" s="79" t="str">
        <f>IF('Analysis all factors'!F16&lt;&gt;"",'Analysis all factors'!F16,"")</f>
        <v>yes</v>
      </c>
      <c r="G15" s="80" t="str">
        <f>IF('Analysis all factors'!G16&lt;&gt;"",'Analysis all factors'!G16,"")</f>
        <v>2 (7,7%)</v>
      </c>
      <c r="H15" s="80" t="str">
        <f>IF('Analysis all factors'!H16&lt;&gt;"",'Analysis all factors'!H16,"")</f>
        <v>15 (11,9%)</v>
      </c>
      <c r="I15" s="80" t="str">
        <f>IF('Analysis all factors'!I16&lt;&gt;"",'Analysis all factors'!I16,"")</f>
        <v>0,62 (0,13;2,88)</v>
      </c>
      <c r="J15" s="81">
        <f>IF('Analysis all factors'!J16&lt;&gt;"",'Analysis all factors'!J16,"")</f>
        <v>0.7385215436978807</v>
      </c>
      <c r="L15" s="89" t="str">
        <f>IF('Analysis all factors'!K16&lt;&gt;"",'Analysis all factors'!K16,"")</f>
        <v>5 (9,8%)</v>
      </c>
      <c r="M15" s="90" t="str">
        <f>IF('Analysis all factors'!L16&lt;&gt;"",'Analysis all factors'!L16,"")</f>
        <v>9 (8,9%)</v>
      </c>
      <c r="N15" s="90" t="str">
        <f>IF('Analysis all factors'!M16&lt;&gt;"",'Analysis all factors'!M16,"")</f>
        <v>0,81 (0,27;2,43)</v>
      </c>
      <c r="O15" s="91">
        <f>IF('Analysis all factors'!N16&lt;&gt;"",'Analysis all factors'!N16,"")</f>
        <v>0.79111013399732577</v>
      </c>
      <c r="P15" s="67"/>
      <c r="Q15" s="94" t="str">
        <f>IF('Analysis all factors'!O16&lt;&gt;"",'Analysis all factors'!O16,"")</f>
        <v>4 (14,8%)</v>
      </c>
      <c r="R15" s="80" t="str">
        <f>IF('Analysis all factors'!P16&lt;&gt;"",'Analysis all factors'!P16,"")</f>
        <v>14 (11,2%)</v>
      </c>
      <c r="S15" s="80" t="str">
        <f>IF('Analysis all factors'!Q16&lt;&gt;"",'Analysis all factors'!Q16,"")</f>
        <v>1,5 (0,45;5,01)</v>
      </c>
      <c r="T15" s="81">
        <f>IF('Analysis all factors'!R16&lt;&gt;"",'Analysis all factors'!R16,"")</f>
        <v>0.50632867450159846</v>
      </c>
      <c r="U15" s="64"/>
      <c r="V15" s="89" t="str">
        <f>IF('Analysis all factors'!S16&lt;&gt;"",'Analysis all factors'!S16,"")</f>
        <v>7 (17,5%)</v>
      </c>
      <c r="W15" s="90" t="str">
        <f>IF('Analysis all factors'!T16&lt;&gt;"",'Analysis all factors'!T16,"")</f>
        <v>13 (11,6%)</v>
      </c>
      <c r="X15" s="90" t="str">
        <f>IF('Analysis all factors'!U16&lt;&gt;"",'Analysis all factors'!U16,"")</f>
        <v>2,16 (0,76;6,14)</v>
      </c>
      <c r="Y15" s="98">
        <f>IF('Analysis all factors'!V16&lt;&gt;"",'Analysis all factors'!V16,"")</f>
        <v>0.15172913435028379</v>
      </c>
      <c r="Z15" s="64"/>
      <c r="AA15" s="94" t="str">
        <f>IF('Analysis all factors'!W16&lt;&gt;"",'Analysis all factors'!W16,"")</f>
        <v>13 (13,5%)</v>
      </c>
      <c r="AB15" s="80" t="str">
        <f>IF('Analysis all factors'!X16&lt;&gt;"",'Analysis all factors'!X16,"")</f>
        <v>4 (0,7%)</v>
      </c>
      <c r="AC15" s="80" t="str">
        <f>IF('Analysis all factors'!Y16&lt;&gt;"",'Analysis all factors'!Y16,"")</f>
        <v>2,04 (0,63;6,58)</v>
      </c>
      <c r="AD15" s="81">
        <f>IF('Analysis all factors'!Z16&lt;&gt;"",'Analysis all factors'!Z16,"")</f>
        <v>0.29160188808573889</v>
      </c>
    </row>
    <row r="16" spans="1:30" ht="15" customHeight="1" x14ac:dyDescent="0.25">
      <c r="A16" s="69">
        <v>14</v>
      </c>
      <c r="B16" s="207" t="s">
        <v>175</v>
      </c>
      <c r="C16" s="206" t="s">
        <v>1</v>
      </c>
      <c r="D16" s="119" t="s">
        <v>23</v>
      </c>
      <c r="E16" s="74" t="str">
        <f>IF('Analysis all factors'!E17&lt;&gt;"",'Analysis all factors'!E17,"")</f>
        <v>Nominal</v>
      </c>
      <c r="F16" s="74" t="str">
        <f>IF('Analysis all factors'!F17&lt;&gt;"",'Analysis all factors'!F17,"")</f>
        <v>yes</v>
      </c>
      <c r="G16" s="75" t="str">
        <f>IF('Analysis all factors'!G17&lt;&gt;"",'Analysis all factors'!G17,"")</f>
        <v>23 (88,5%)</v>
      </c>
      <c r="H16" s="75" t="str">
        <f>IF('Analysis all factors'!H17&lt;&gt;"",'Analysis all factors'!H17,"")</f>
        <v>116 (92,1%)</v>
      </c>
      <c r="I16" s="75" t="str">
        <f>IF('Analysis all factors'!I17&lt;&gt;"",'Analysis all factors'!I17,"")</f>
        <v>0,52 (0,13;2,11)</v>
      </c>
      <c r="J16" s="76">
        <f>IF('Analysis all factors'!J17&lt;&gt;"",'Analysis all factors'!J17,"")</f>
        <v>0.40136883209268948</v>
      </c>
      <c r="L16" s="84" t="str">
        <f>IF('Analysis all factors'!K17&lt;&gt;"",'Analysis all factors'!K17,"")</f>
        <v>47 (92,2%)</v>
      </c>
      <c r="M16" s="85" t="str">
        <f>IF('Analysis all factors'!L17&lt;&gt;"",'Analysis all factors'!L17,"")</f>
        <v>92 (91,1%)</v>
      </c>
      <c r="N16" s="85" t="str">
        <f>IF('Analysis all factors'!M17&lt;&gt;"",'Analysis all factors'!M17,"")</f>
        <v>0,88 (0,24;3,14)</v>
      </c>
      <c r="O16" s="86">
        <f>IF('Analysis all factors'!N17&lt;&gt;"",'Analysis all factors'!N17,"")</f>
        <v>1</v>
      </c>
      <c r="P16" s="67"/>
      <c r="Q16" s="92" t="str">
        <f>IF('Analysis all factors'!O17&lt;&gt;"",'Analysis all factors'!O17,"")</f>
        <v>26 (96,3%)</v>
      </c>
      <c r="R16" s="75" t="str">
        <f>IF('Analysis all factors'!P17&lt;&gt;"",'Analysis all factors'!P17,"")</f>
        <v>116 (92,8%)</v>
      </c>
      <c r="S16" s="75" t="str">
        <f>IF('Analysis all factors'!Q17&lt;&gt;"",'Analysis all factors'!Q17,"")</f>
        <v>2,26 (0,28;18,45)</v>
      </c>
      <c r="T16" s="76">
        <f>IF('Analysis all factors'!R17&lt;&gt;"",'Analysis all factors'!R17,"")</f>
        <v>0.68990622795828505</v>
      </c>
      <c r="U16" s="64"/>
      <c r="V16" s="84" t="str">
        <f>IF('Analysis all factors'!S17&lt;&gt;"",'Analysis all factors'!S17,"")</f>
        <v>38 (95%)</v>
      </c>
      <c r="W16" s="85" t="str">
        <f>IF('Analysis all factors'!T17&lt;&gt;"",'Analysis all factors'!T17,"")</f>
        <v>102 (91,1%)</v>
      </c>
      <c r="X16" s="85" t="str">
        <f>IF('Analysis all factors'!U17&lt;&gt;"",'Analysis all factors'!U17,"")</f>
        <v>1,66 (0,34;8,03)</v>
      </c>
      <c r="Y16" s="96">
        <f>IF('Analysis all factors'!V17&lt;&gt;"",'Analysis all factors'!V17,"")</f>
        <v>0.72856229391629168</v>
      </c>
      <c r="Z16" s="64"/>
      <c r="AA16" s="92" t="str">
        <f>IF('Analysis all factors'!W17&lt;&gt;"",'Analysis all factors'!W17,"")</f>
        <v>91 (94,8%)</v>
      </c>
      <c r="AB16" s="75" t="str">
        <f>IF('Analysis all factors'!X17&lt;&gt;"",'Analysis all factors'!X17,"")</f>
        <v>50 (8,8%)</v>
      </c>
      <c r="AC16" s="75" t="str">
        <f>IF('Analysis all factors'!Y17&lt;&gt;"",'Analysis all factors'!Y17,"")</f>
        <v>2,18 (0,64;7,52)</v>
      </c>
      <c r="AD16" s="76">
        <f>IF('Analysis all factors'!Z17&lt;&gt;"",'Analysis all factors'!Z17,"")</f>
        <v>0.2147049476143652</v>
      </c>
    </row>
    <row r="17" spans="1:30" x14ac:dyDescent="0.25">
      <c r="A17" s="69">
        <v>15</v>
      </c>
      <c r="B17" s="208"/>
      <c r="C17" s="173"/>
      <c r="D17" s="112" t="s">
        <v>24</v>
      </c>
      <c r="E17" s="77" t="str">
        <f>IF('Analysis all factors'!E18&lt;&gt;"",'Analysis all factors'!E18,"")</f>
        <v>Nominal</v>
      </c>
      <c r="F17" s="77" t="str">
        <f>IF('Analysis all factors'!F18&lt;&gt;"",'Analysis all factors'!F18,"")</f>
        <v>yes</v>
      </c>
      <c r="G17" s="19" t="str">
        <f>IF('Analysis all factors'!G18&lt;&gt;"",'Analysis all factors'!G18,"")</f>
        <v>4 (15,4%)</v>
      </c>
      <c r="H17" s="19" t="str">
        <f>IF('Analysis all factors'!H18&lt;&gt;"",'Analysis all factors'!H18,"")</f>
        <v>14 (11,1%)</v>
      </c>
      <c r="I17" s="19" t="str">
        <f>IF('Analysis all factors'!I18&lt;&gt;"",'Analysis all factors'!I18,"")</f>
        <v>1,45 (0,44;4,84)</v>
      </c>
      <c r="J17" s="78">
        <f>IF('Analysis all factors'!J18&lt;&gt;"",'Analysis all factors'!J18,"")</f>
        <v>0.51394060289617127</v>
      </c>
      <c r="L17" s="87" t="str">
        <f>IF('Analysis all factors'!K18&lt;&gt;"",'Analysis all factors'!K18,"")</f>
        <v>4 (7,8%)</v>
      </c>
      <c r="M17" s="17" t="str">
        <f>IF('Analysis all factors'!L18&lt;&gt;"",'Analysis all factors'!L18,"")</f>
        <v>9 (8,9%)</v>
      </c>
      <c r="N17" s="17" t="str">
        <f>IF('Analysis all factors'!M18&lt;&gt;"",'Analysis all factors'!M18,"")</f>
        <v>0,53 (0,17;1,7)</v>
      </c>
      <c r="O17" s="88">
        <f>IF('Analysis all factors'!N18&lt;&gt;"",'Analysis all factors'!N18,"")</f>
        <v>0.42552791748141738</v>
      </c>
      <c r="P17" s="67"/>
      <c r="Q17" s="93" t="str">
        <f>IF('Analysis all factors'!O18&lt;&gt;"",'Analysis all factors'!O18,"")</f>
        <v>5 (18,5%)</v>
      </c>
      <c r="R17" s="19" t="str">
        <f>IF('Analysis all factors'!P18&lt;&gt;"",'Analysis all factors'!P18,"")</f>
        <v>12 (9,6%)</v>
      </c>
      <c r="S17" s="19" t="str">
        <f>IF('Analysis all factors'!Q18&lt;&gt;"",'Analysis all factors'!Q18,"")</f>
        <v>1,96 (0,63;6,05)</v>
      </c>
      <c r="T17" s="78">
        <f>IF('Analysis all factors'!R18&lt;&gt;"",'Analysis all factors'!R18,"")</f>
        <v>0.31998169464362142</v>
      </c>
      <c r="U17" s="64"/>
      <c r="V17" s="87" t="str">
        <f>IF('Analysis all factors'!S18&lt;&gt;"",'Analysis all factors'!S18,"")</f>
        <v>9 (22,5%)</v>
      </c>
      <c r="W17" s="17" t="str">
        <f>IF('Analysis all factors'!T18&lt;&gt;"",'Analysis all factors'!T18,"")</f>
        <v>13 (11,6%)</v>
      </c>
      <c r="X17" s="17" t="str">
        <f>IF('Analysis all factors'!U18&lt;&gt;"",'Analysis all factors'!U18,"")</f>
        <v>3,32 (1,21;9,1)</v>
      </c>
      <c r="Y17" s="97">
        <f>IF('Analysis all factors'!V18&lt;&gt;"",'Analysis all factors'!V18,"")</f>
        <v>2.226261892060712E-2</v>
      </c>
      <c r="Z17" s="64"/>
      <c r="AA17" s="93" t="str">
        <f>IF('Analysis all factors'!W18&lt;&gt;"",'Analysis all factors'!W18,"")</f>
        <v>15 (15,6%)</v>
      </c>
      <c r="AB17" s="19" t="str">
        <f>IF('Analysis all factors'!X18&lt;&gt;"",'Analysis all factors'!X18,"")</f>
        <v>4 (0,7%)</v>
      </c>
      <c r="AC17" s="19" t="str">
        <f>IF('Analysis all factors'!Y18&lt;&gt;"",'Analysis all factors'!Y18,"")</f>
        <v>3,27 (0,9;11,85)</v>
      </c>
      <c r="AD17" s="78">
        <f>IF('Analysis all factors'!Z18&lt;&gt;"",'Analysis all factors'!Z18,"")</f>
        <v>7.0680520577941566E-2</v>
      </c>
    </row>
    <row r="18" spans="1:30" x14ac:dyDescent="0.25">
      <c r="A18" s="69">
        <v>16</v>
      </c>
      <c r="B18" s="208"/>
      <c r="C18" s="173"/>
      <c r="D18" s="112" t="s">
        <v>25</v>
      </c>
      <c r="E18" s="77" t="str">
        <f>IF('Analysis all factors'!E19&lt;&gt;"",'Analysis all factors'!E19,"")</f>
        <v>Nominal</v>
      </c>
      <c r="F18" s="77" t="str">
        <f>IF('Analysis all factors'!F19&lt;&gt;"",'Analysis all factors'!F19,"")</f>
        <v>yes</v>
      </c>
      <c r="G18" s="19" t="str">
        <f>IF('Analysis all factors'!G19&lt;&gt;"",'Analysis all factors'!G19,"")</f>
        <v>21 (80,8%)</v>
      </c>
      <c r="H18" s="19" t="str">
        <f>IF('Analysis all factors'!H19&lt;&gt;"",'Analysis all factors'!H19,"")</f>
        <v>88 (69,8%)</v>
      </c>
      <c r="I18" s="19" t="str">
        <f>IF('Analysis all factors'!I19&lt;&gt;"",'Analysis all factors'!I19,"")</f>
        <v>1,81 (0,64;5,17)</v>
      </c>
      <c r="J18" s="78">
        <f>IF('Analysis all factors'!J19&lt;&gt;"",'Analysis all factors'!J19,"")</f>
        <v>0.34156410036659851</v>
      </c>
      <c r="L18" s="87" t="str">
        <f>IF('Analysis all factors'!K19&lt;&gt;"",'Analysis all factors'!K19,"")</f>
        <v>37 (72,5%)</v>
      </c>
      <c r="M18" s="17" t="str">
        <f>IF('Analysis all factors'!L19&lt;&gt;"",'Analysis all factors'!L19,"")</f>
        <v>71 (70,3%)</v>
      </c>
      <c r="N18" s="17" t="str">
        <f>IF('Analysis all factors'!M19&lt;&gt;"",'Analysis all factors'!M19,"")</f>
        <v>1,06 (0,5;2,26)</v>
      </c>
      <c r="O18" s="88">
        <f>IF('Analysis all factors'!N19&lt;&gt;"",'Analysis all factors'!N19,"")</f>
        <v>1</v>
      </c>
      <c r="P18" s="67"/>
      <c r="Q18" s="93" t="str">
        <f>IF('Analysis all factors'!O19&lt;&gt;"",'Analysis all factors'!O19,"")</f>
        <v>17 (63%)</v>
      </c>
      <c r="R18" s="19" t="str">
        <f>IF('Analysis all factors'!P19&lt;&gt;"",'Analysis all factors'!P19,"")</f>
        <v>90 (72%)</v>
      </c>
      <c r="S18" s="19" t="str">
        <f>IF('Analysis all factors'!Q19&lt;&gt;"",'Analysis all factors'!Q19,"")</f>
        <v>0,61 (0,25;1,47)</v>
      </c>
      <c r="T18" s="78">
        <f>IF('Analysis all factors'!R19&lt;&gt;"",'Analysis all factors'!R19,"")</f>
        <v>0.34552513584026762</v>
      </c>
      <c r="U18" s="64"/>
      <c r="V18" s="87" t="str">
        <f>IF('Analysis all factors'!S19&lt;&gt;"",'Analysis all factors'!S19,"")</f>
        <v>25 (62,5%)</v>
      </c>
      <c r="W18" s="17" t="str">
        <f>IF('Analysis all factors'!T19&lt;&gt;"",'Analysis all factors'!T19,"")</f>
        <v>78 (69,6%)</v>
      </c>
      <c r="X18" s="17" t="str">
        <f>IF('Analysis all factors'!U19&lt;&gt;"",'Analysis all factors'!U19,"")</f>
        <v>0,56 (0,26;1,2)</v>
      </c>
      <c r="Y18" s="97">
        <f>IF('Analysis all factors'!V19&lt;&gt;"",'Analysis all factors'!V19,"")</f>
        <v>0.15402234556246699</v>
      </c>
      <c r="Z18" s="64"/>
      <c r="AA18" s="93" t="str">
        <f>IF('Analysis all factors'!W19&lt;&gt;"",'Analysis all factors'!W19,"")</f>
        <v>68 (70,8%)</v>
      </c>
      <c r="AB18" s="19" t="str">
        <f>IF('Analysis all factors'!X19&lt;&gt;"",'Analysis all factors'!X19,"")</f>
        <v>38 (6,7%)</v>
      </c>
      <c r="AC18" s="19" t="str">
        <f>IF('Analysis all factors'!Y19&lt;&gt;"",'Analysis all factors'!Y19,"")</f>
        <v>0,89 (0,43;1,86)</v>
      </c>
      <c r="AD18" s="78">
        <f>IF('Analysis all factors'!Z19&lt;&gt;"",'Analysis all factors'!Z19,"")</f>
        <v>0.85255073089646205</v>
      </c>
    </row>
    <row r="19" spans="1:30" x14ac:dyDescent="0.25">
      <c r="A19" s="69">
        <v>17</v>
      </c>
      <c r="B19" s="208"/>
      <c r="C19" s="173"/>
      <c r="D19" s="112" t="s">
        <v>26</v>
      </c>
      <c r="E19" s="77" t="str">
        <f>IF('Analysis all factors'!E20&lt;&gt;"",'Analysis all factors'!E20,"")</f>
        <v>Nominal</v>
      </c>
      <c r="F19" s="77" t="str">
        <f>IF('Analysis all factors'!F20&lt;&gt;"",'Analysis all factors'!F20,"")</f>
        <v>yes</v>
      </c>
      <c r="G19" s="19" t="str">
        <f>IF('Analysis all factors'!G20&lt;&gt;"",'Analysis all factors'!G20,"")</f>
        <v>7 (26,9%)</v>
      </c>
      <c r="H19" s="19" t="str">
        <f>IF('Analysis all factors'!H20&lt;&gt;"",'Analysis all factors'!H20,"")</f>
        <v>36 (28,6%)</v>
      </c>
      <c r="I19" s="19" t="str">
        <f>IF('Analysis all factors'!I20&lt;&gt;"",'Analysis all factors'!I20,"")</f>
        <v>0,85 (0,33;2,2)</v>
      </c>
      <c r="J19" s="78">
        <f>IF('Analysis all factors'!J20&lt;&gt;"",'Analysis all factors'!J20,"")</f>
        <v>0.8175069399433561</v>
      </c>
      <c r="L19" s="87" t="str">
        <f>IF('Analysis all factors'!K20&lt;&gt;"",'Analysis all factors'!K20,"")</f>
        <v>14 (27,5%)</v>
      </c>
      <c r="M19" s="17" t="str">
        <f>IF('Analysis all factors'!L20&lt;&gt;"",'Analysis all factors'!L20,"")</f>
        <v>29 (28,7%)</v>
      </c>
      <c r="N19" s="17" t="str">
        <f>IF('Analysis all factors'!M20&lt;&gt;"",'Analysis all factors'!M20,"")</f>
        <v>0,85 (0,41;1,8)</v>
      </c>
      <c r="O19" s="88">
        <f>IF('Analysis all factors'!N20&lt;&gt;"",'Analysis all factors'!N20,"")</f>
        <v>0.71118071406829264</v>
      </c>
      <c r="P19" s="67"/>
      <c r="Q19" s="93" t="str">
        <f>IF('Analysis all factors'!O20&lt;&gt;"",'Analysis all factors'!O20,"")</f>
        <v>8 (29,6%)</v>
      </c>
      <c r="R19" s="19" t="str">
        <f>IF('Analysis all factors'!P20&lt;&gt;"",'Analysis all factors'!P20,"")</f>
        <v>39 (31,2%)</v>
      </c>
      <c r="S19" s="19" t="str">
        <f>IF('Analysis all factors'!Q20&lt;&gt;"",'Analysis all factors'!Q20,"")</f>
        <v>1 (0,4;2,49)</v>
      </c>
      <c r="T19" s="78">
        <f>IF('Analysis all factors'!R20&lt;&gt;"",'Analysis all factors'!R20,"")</f>
        <v>1</v>
      </c>
      <c r="U19" s="64"/>
      <c r="V19" s="87" t="str">
        <f>IF('Analysis all factors'!S20&lt;&gt;"",'Analysis all factors'!S20,"")</f>
        <v>6 (15%)</v>
      </c>
      <c r="W19" s="17" t="str">
        <f>IF('Analysis all factors'!T20&lt;&gt;"",'Analysis all factors'!T20,"")</f>
        <v>35 (31,3%)</v>
      </c>
      <c r="X19" s="17" t="str">
        <f>IF('Analysis all factors'!U20&lt;&gt;"",'Analysis all factors'!U20,"")</f>
        <v>0,33 (0,13;0,86)</v>
      </c>
      <c r="Y19" s="97">
        <f>IF('Analysis all factors'!V20&lt;&gt;"",'Analysis all factors'!V20,"")</f>
        <v>2.545686202176687E-2</v>
      </c>
      <c r="Z19" s="64"/>
      <c r="AA19" s="93" t="str">
        <f>IF('Analysis all factors'!W20&lt;&gt;"",'Analysis all factors'!W20,"")</f>
        <v>24 (25%)</v>
      </c>
      <c r="AB19" s="19" t="str">
        <f>IF('Analysis all factors'!X20&lt;&gt;"",'Analysis all factors'!X20,"")</f>
        <v>19 (3,4%)</v>
      </c>
      <c r="AC19" s="19" t="str">
        <f>IF('Analysis all factors'!Y20&lt;&gt;"",'Analysis all factors'!Y20,"")</f>
        <v>0,56 (0,27;1,13)</v>
      </c>
      <c r="AD19" s="78">
        <f>IF('Analysis all factors'!Z20&lt;&gt;"",'Analysis all factors'!Z20,"")</f>
        <v>0.14018357752903449</v>
      </c>
    </row>
    <row r="20" spans="1:30" x14ac:dyDescent="0.25">
      <c r="A20" s="69">
        <v>18</v>
      </c>
      <c r="B20" s="208"/>
      <c r="C20" s="173"/>
      <c r="D20" s="112" t="s">
        <v>27</v>
      </c>
      <c r="E20" s="77" t="str">
        <f>IF('Analysis all factors'!E21&lt;&gt;"",'Analysis all factors'!E21,"")</f>
        <v>Nominal</v>
      </c>
      <c r="F20" s="77" t="str">
        <f>IF('Analysis all factors'!F21&lt;&gt;"",'Analysis all factors'!F21,"")</f>
        <v>yes</v>
      </c>
      <c r="G20" s="19" t="str">
        <f>IF('Analysis all factors'!G21&lt;&gt;"",'Analysis all factors'!G21,"")</f>
        <v>5 (19,2%)</v>
      </c>
      <c r="H20" s="19" t="str">
        <f>IF('Analysis all factors'!H21&lt;&gt;"",'Analysis all factors'!H21,"")</f>
        <v>28 (22,2%)</v>
      </c>
      <c r="I20" s="19" t="str">
        <f>IF('Analysis all factors'!I21&lt;&gt;"",'Analysis all factors'!I21,"")</f>
        <v>0,8 (0,28;2,3)</v>
      </c>
      <c r="J20" s="78">
        <f>IF('Analysis all factors'!J21&lt;&gt;"",'Analysis all factors'!J21,"")</f>
        <v>0.7995918718668158</v>
      </c>
      <c r="L20" s="87" t="str">
        <f>IF('Analysis all factors'!K21&lt;&gt;"",'Analysis all factors'!K21,"")</f>
        <v>12 (23,5%)</v>
      </c>
      <c r="M20" s="17" t="str">
        <f>IF('Analysis all factors'!L21&lt;&gt;"",'Analysis all factors'!L21,"")</f>
        <v>21 (20,8%)</v>
      </c>
      <c r="N20" s="17" t="str">
        <f>IF('Analysis all factors'!M21&lt;&gt;"",'Analysis all factors'!M21,"")</f>
        <v>1,1 (0,5;2,46)</v>
      </c>
      <c r="O20" s="88">
        <f>IF('Analysis all factors'!N21&lt;&gt;"",'Analysis all factors'!N21,"")</f>
        <v>0.83827375026472617</v>
      </c>
      <c r="P20" s="67"/>
      <c r="Q20" s="93" t="str">
        <f>IF('Analysis all factors'!O21&lt;&gt;"",'Analysis all factors'!O21,"")</f>
        <v>6 (22,2%)</v>
      </c>
      <c r="R20" s="19" t="str">
        <f>IF('Analysis all factors'!P21&lt;&gt;"",'Analysis all factors'!P21,"")</f>
        <v>30 (24%)</v>
      </c>
      <c r="S20" s="19" t="str">
        <f>IF('Analysis all factors'!Q21&lt;&gt;"",'Analysis all factors'!Q21,"")</f>
        <v>0,99 (0,36;2,69)</v>
      </c>
      <c r="T20" s="78">
        <f>IF('Analysis all factors'!R21&lt;&gt;"",'Analysis all factors'!R21,"")</f>
        <v>1</v>
      </c>
      <c r="U20" s="64"/>
      <c r="V20" s="87" t="str">
        <f>IF('Analysis all factors'!S21&lt;&gt;"",'Analysis all factors'!S21,"")</f>
        <v>10 (25%)</v>
      </c>
      <c r="W20" s="17" t="str">
        <f>IF('Analysis all factors'!T21&lt;&gt;"",'Analysis all factors'!T21,"")</f>
        <v>26 (23,2%)</v>
      </c>
      <c r="X20" s="17" t="str">
        <f>IF('Analysis all factors'!U21&lt;&gt;"",'Analysis all factors'!U21,"")</f>
        <v>1,22 (0,52;2,85)</v>
      </c>
      <c r="Y20" s="97">
        <f>IF('Analysis all factors'!V21&lt;&gt;"",'Analysis all factors'!V21,"")</f>
        <v>0.66192105051318451</v>
      </c>
      <c r="Z20" s="64"/>
      <c r="AA20" s="93" t="str">
        <f>IF('Analysis all factors'!W21&lt;&gt;"",'Analysis all factors'!W21,"")</f>
        <v>22 (22,9%)</v>
      </c>
      <c r="AB20" s="19" t="str">
        <f>IF('Analysis all factors'!X21&lt;&gt;"",'Analysis all factors'!X21,"")</f>
        <v>14 (2,5%)</v>
      </c>
      <c r="AC20" s="19" t="str">
        <f>IF('Analysis all factors'!Y21&lt;&gt;"",'Analysis all factors'!Y21,"")</f>
        <v>1,09 (0,49;2,42)</v>
      </c>
      <c r="AD20" s="78">
        <f>IF('Analysis all factors'!Z21&lt;&gt;"",'Analysis all factors'!Z21,"")</f>
        <v>1</v>
      </c>
    </row>
    <row r="21" spans="1:30" x14ac:dyDescent="0.25">
      <c r="A21" s="69">
        <v>19</v>
      </c>
      <c r="B21" s="208"/>
      <c r="C21" s="174"/>
      <c r="D21" s="112" t="s">
        <v>28</v>
      </c>
      <c r="E21" s="77" t="str">
        <f>IF('Analysis all factors'!E22&lt;&gt;"",'Analysis all factors'!E22,"")</f>
        <v>Nominal</v>
      </c>
      <c r="F21" s="77" t="str">
        <f>IF('Analysis all factors'!F22&lt;&gt;"",'Analysis all factors'!F22,"")</f>
        <v>yes</v>
      </c>
      <c r="G21" s="19" t="str">
        <f>IF('Analysis all factors'!G22&lt;&gt;"",'Analysis all factors'!G22,"")</f>
        <v>4 (15,4%)</v>
      </c>
      <c r="H21" s="19" t="str">
        <f>IF('Analysis all factors'!H22&lt;&gt;"",'Analysis all factors'!H22,"")</f>
        <v>23 (18,3%)</v>
      </c>
      <c r="I21" s="19" t="str">
        <f>IF('Analysis all factors'!I22&lt;&gt;"",'Analysis all factors'!I22,"")</f>
        <v>0,81 (0,26;2,59)</v>
      </c>
      <c r="J21" s="78">
        <f>IF('Analysis all factors'!J22&lt;&gt;"",'Analysis all factors'!J22,"")</f>
        <v>1</v>
      </c>
      <c r="L21" s="87" t="str">
        <f>IF('Analysis all factors'!K22&lt;&gt;"",'Analysis all factors'!K22,"")</f>
        <v>13 (25,5%)</v>
      </c>
      <c r="M21" s="17" t="str">
        <f>IF('Analysis all factors'!L22&lt;&gt;"",'Analysis all factors'!L22,"")</f>
        <v>16 (15,8%)</v>
      </c>
      <c r="N21" s="17" t="str">
        <f>IF('Analysis all factors'!M22&lt;&gt;"",'Analysis all factors'!M22,"")</f>
        <v>2,13 (0,91;4,95)</v>
      </c>
      <c r="O21" s="88">
        <f>IF('Analysis all factors'!N22&lt;&gt;"",'Analysis all factors'!N22,"")</f>
        <v>0.1140935937797755</v>
      </c>
      <c r="P21" s="67"/>
      <c r="Q21" s="93" t="str">
        <f>IF('Analysis all factors'!O22&lt;&gt;"",'Analysis all factors'!O22,"")</f>
        <v>6 (22,2%)</v>
      </c>
      <c r="R21" s="19" t="str">
        <f>IF('Analysis all factors'!P22&lt;&gt;"",'Analysis all factors'!P22,"")</f>
        <v>23 (18,4%)</v>
      </c>
      <c r="S21" s="19" t="str">
        <f>IF('Analysis all factors'!Q22&lt;&gt;"",'Analysis all factors'!Q22,"")</f>
        <v>1,41 (0,51;3,93)</v>
      </c>
      <c r="T21" s="78">
        <f>IF('Analysis all factors'!R22&lt;&gt;"",'Analysis all factors'!R22,"")</f>
        <v>0.57871953400048337</v>
      </c>
      <c r="U21" s="64"/>
      <c r="V21" s="87" t="str">
        <f>IF('Analysis all factors'!S22&lt;&gt;"",'Analysis all factors'!S22,"")</f>
        <v>8 (20%)</v>
      </c>
      <c r="W21" s="17" t="str">
        <f>IF('Analysis all factors'!T22&lt;&gt;"",'Analysis all factors'!T22,"")</f>
        <v>18 (16,1%)</v>
      </c>
      <c r="X21" s="17" t="str">
        <f>IF('Analysis all factors'!U22&lt;&gt;"",'Analysis all factors'!U22,"")</f>
        <v>1,22 (0,49;3,07)</v>
      </c>
      <c r="Y21" s="97">
        <f>IF('Analysis all factors'!V22&lt;&gt;"",'Analysis all factors'!V22,"")</f>
        <v>0.63830365071407336</v>
      </c>
      <c r="Z21" s="64"/>
      <c r="AA21" s="93" t="str">
        <f>IF('Analysis all factors'!W22&lt;&gt;"",'Analysis all factors'!W22,"")</f>
        <v>20 (20,8%)</v>
      </c>
      <c r="AB21" s="19" t="str">
        <f>IF('Analysis all factors'!X22&lt;&gt;"",'Analysis all factors'!X22,"")</f>
        <v>9 (1,6%)</v>
      </c>
      <c r="AC21" s="19" t="str">
        <f>IF('Analysis all factors'!Y22&lt;&gt;"",'Analysis all factors'!Y22,"")</f>
        <v>1,84 (0,73;4,68)</v>
      </c>
      <c r="AD21" s="78">
        <f>IF('Analysis all factors'!Z22&lt;&gt;"",'Analysis all factors'!Z22,"")</f>
        <v>0.27148199986728477</v>
      </c>
    </row>
    <row r="22" spans="1:30" x14ac:dyDescent="0.25">
      <c r="A22" s="69">
        <v>20</v>
      </c>
      <c r="B22" s="208"/>
      <c r="C22" s="172" t="s">
        <v>550</v>
      </c>
      <c r="D22" s="112" t="s">
        <v>30</v>
      </c>
      <c r="E22" s="77" t="str">
        <f>IF('Analysis all factors'!E24&lt;&gt;"",'Analysis all factors'!E24,"")</f>
        <v>Nominal</v>
      </c>
      <c r="F22" s="77" t="str">
        <f>IF('Analysis all factors'!F24&lt;&gt;"",'Analysis all factors'!F24,"")</f>
        <v>yes</v>
      </c>
      <c r="G22" s="19" t="str">
        <f>IF('Analysis all factors'!G24&lt;&gt;"",'Analysis all factors'!G24,"")</f>
        <v>23 (88,5%)</v>
      </c>
      <c r="H22" s="19" t="str">
        <f>IF('Analysis all factors'!H24&lt;&gt;"",'Analysis all factors'!H24,"")</f>
        <v>98 (77,8%)</v>
      </c>
      <c r="I22" s="19" t="str">
        <f>IF('Analysis all factors'!I24&lt;&gt;"",'Analysis all factors'!I24,"")</f>
        <v>2,09 (0,58;7,49)</v>
      </c>
      <c r="J22" s="78">
        <f>IF('Analysis all factors'!J24&lt;&gt;"",'Analysis all factors'!J24,"")</f>
        <v>0.29397434500304759</v>
      </c>
      <c r="L22" s="87" t="str">
        <f>IF('Analysis all factors'!K24&lt;&gt;"",'Analysis all factors'!K24,"")</f>
        <v>40 (78,4%)</v>
      </c>
      <c r="M22" s="17" t="str">
        <f>IF('Analysis all factors'!L24&lt;&gt;"",'Analysis all factors'!L24,"")</f>
        <v>79 (78,2%)</v>
      </c>
      <c r="N22" s="17" t="str">
        <f>IF('Analysis all factors'!M24&lt;&gt;"",'Analysis all factors'!M24,"")</f>
        <v>0,84 (0,37;1,94)</v>
      </c>
      <c r="O22" s="88">
        <f>IF('Analysis all factors'!N24&lt;&gt;"",'Analysis all factors'!N24,"")</f>
        <v>0.67276653455931434</v>
      </c>
      <c r="P22" s="67"/>
      <c r="Q22" s="93" t="str">
        <f>IF('Analysis all factors'!O24&lt;&gt;"",'Analysis all factors'!O24,"")</f>
        <v>20 (74,1%)</v>
      </c>
      <c r="R22" s="19" t="str">
        <f>IF('Analysis all factors'!P24&lt;&gt;"",'Analysis all factors'!P24,"")</f>
        <v>102 (81,6%)</v>
      </c>
      <c r="S22" s="19" t="str">
        <f>IF('Analysis all factors'!Q24&lt;&gt;"",'Analysis all factors'!Q24,"")</f>
        <v>0,64 (0,24;1,7)</v>
      </c>
      <c r="T22" s="78">
        <f>IF('Analysis all factors'!R24&lt;&gt;"",'Analysis all factors'!R24,"")</f>
        <v>0.42457987961662808</v>
      </c>
      <c r="U22" s="64"/>
      <c r="V22" s="87" t="str">
        <f>IF('Analysis all factors'!S24&lt;&gt;"",'Analysis all factors'!S24,"")</f>
        <v>35 (87,5%)</v>
      </c>
      <c r="W22" s="17" t="str">
        <f>IF('Analysis all factors'!T24&lt;&gt;"",'Analysis all factors'!T24,"")</f>
        <v>89 (79,5%)</v>
      </c>
      <c r="X22" s="17" t="str">
        <f>IF('Analysis all factors'!U24&lt;&gt;"",'Analysis all factors'!U24,"")</f>
        <v>2,01 (0,71;5,68)</v>
      </c>
      <c r="Y22" s="97">
        <f>IF('Analysis all factors'!V24&lt;&gt;"",'Analysis all factors'!V24,"")</f>
        <v>0.24791288707596931</v>
      </c>
      <c r="Z22" s="64"/>
      <c r="AA22" s="93" t="str">
        <f>IF('Analysis all factors'!W24&lt;&gt;"",'Analysis all factors'!W24,"")</f>
        <v>77 (80,2%)</v>
      </c>
      <c r="AB22" s="19" t="str">
        <f>IF('Analysis all factors'!X24&lt;&gt;"",'Analysis all factors'!X24,"")</f>
        <v>47 (8,3%)</v>
      </c>
      <c r="AC22" s="19" t="str">
        <f>IF('Analysis all factors'!Y24&lt;&gt;"",'Analysis all factors'!Y24,"")</f>
        <v>0,99 (0,43;2,27)</v>
      </c>
      <c r="AD22" s="78">
        <f>IF('Analysis all factors'!Z24&lt;&gt;"",'Analysis all factors'!Z24,"")</f>
        <v>1</v>
      </c>
    </row>
    <row r="23" spans="1:30" x14ac:dyDescent="0.25">
      <c r="A23" s="69">
        <v>21</v>
      </c>
      <c r="B23" s="208"/>
      <c r="C23" s="173"/>
      <c r="D23" s="112" t="s">
        <v>32</v>
      </c>
      <c r="E23" s="77" t="str">
        <f>IF('Analysis all factors'!E26&lt;&gt;"",'Analysis all factors'!E26,"")</f>
        <v>Nominal</v>
      </c>
      <c r="F23" s="77" t="str">
        <f>IF('Analysis all factors'!F26&lt;&gt;"",'Analysis all factors'!F26,"")</f>
        <v>yes</v>
      </c>
      <c r="G23" s="19" t="str">
        <f>IF('Analysis all factors'!G26&lt;&gt;"",'Analysis all factors'!G26,"")</f>
        <v>10 (38,5%)</v>
      </c>
      <c r="H23" s="19" t="str">
        <f>IF('Analysis all factors'!H26&lt;&gt;"",'Analysis all factors'!H26,"")</f>
        <v>43 (34,1%)</v>
      </c>
      <c r="I23" s="19" t="str">
        <f>IF('Analysis all factors'!I26&lt;&gt;"",'Analysis all factors'!I26,"")</f>
        <v>1,21 (0,51;2,88)</v>
      </c>
      <c r="J23" s="78">
        <f>IF('Analysis all factors'!J26&lt;&gt;"",'Analysis all factors'!J26,"")</f>
        <v>0.65895801419825339</v>
      </c>
      <c r="L23" s="87" t="str">
        <f>IF('Analysis all factors'!K26&lt;&gt;"",'Analysis all factors'!K26,"")</f>
        <v>16 (31,4%)</v>
      </c>
      <c r="M23" s="17" t="str">
        <f>IF('Analysis all factors'!L26&lt;&gt;"",'Analysis all factors'!L26,"")</f>
        <v>37 (36,6%)</v>
      </c>
      <c r="N23" s="17" t="str">
        <f>IF('Analysis all factors'!M26&lt;&gt;"",'Analysis all factors'!M26,"")</f>
        <v>0,79 (0,39;1,62)</v>
      </c>
      <c r="O23" s="88">
        <f>IF('Analysis all factors'!N26&lt;&gt;"",'Analysis all factors'!N26,"")</f>
        <v>0.5906212761800177</v>
      </c>
      <c r="P23" s="67"/>
      <c r="Q23" s="93" t="str">
        <f>IF('Analysis all factors'!O26&lt;&gt;"",'Analysis all factors'!O26,"")</f>
        <v>7 (25,9%)</v>
      </c>
      <c r="R23" s="19" t="str">
        <f>IF('Analysis all factors'!P26&lt;&gt;"",'Analysis all factors'!P26,"")</f>
        <v>45 (36%)</v>
      </c>
      <c r="S23" s="19" t="str">
        <f>IF('Analysis all factors'!Q26&lt;&gt;"",'Analysis all factors'!Q26,"")</f>
        <v>0,6 (0,24;1,53)</v>
      </c>
      <c r="T23" s="78">
        <f>IF('Analysis all factors'!R26&lt;&gt;"",'Analysis all factors'!R26,"")</f>
        <v>0.37429593875625589</v>
      </c>
      <c r="U23" s="64"/>
      <c r="V23" s="87" t="str">
        <f>IF('Analysis all factors'!S26&lt;&gt;"",'Analysis all factors'!S26,"")</f>
        <v>10 (25%)</v>
      </c>
      <c r="W23" s="17" t="str">
        <f>IF('Analysis all factors'!T26&lt;&gt;"",'Analysis all factors'!T26,"")</f>
        <v>35 (31,3%)</v>
      </c>
      <c r="X23" s="17" t="str">
        <f>IF('Analysis all factors'!U26&lt;&gt;"",'Analysis all factors'!U26,"")</f>
        <v>0,53 (0,24;1,2)</v>
      </c>
      <c r="Y23" s="97">
        <f>IF('Analysis all factors'!V26&lt;&gt;"",'Analysis all factors'!V26,"")</f>
        <v>0.17570813021290721</v>
      </c>
      <c r="Z23" s="64"/>
      <c r="AA23" s="93" t="str">
        <f>IF('Analysis all factors'!W26&lt;&gt;"",'Analysis all factors'!W26,"")</f>
        <v>31 (32,3%)</v>
      </c>
      <c r="AB23" s="19" t="str">
        <f>IF('Analysis all factors'!X26&lt;&gt;"",'Analysis all factors'!X26,"")</f>
        <v>21 (3,7%)</v>
      </c>
      <c r="AC23" s="19" t="str">
        <f>IF('Analysis all factors'!Y26&lt;&gt;"",'Analysis all factors'!Y26,"")</f>
        <v>0,74 (0,37;1,46)</v>
      </c>
      <c r="AD23" s="78">
        <f>IF('Analysis all factors'!Z26&lt;&gt;"",'Analysis all factors'!Z26,"")</f>
        <v>0.38506366310466728</v>
      </c>
    </row>
    <row r="24" spans="1:30" x14ac:dyDescent="0.25">
      <c r="A24" s="69">
        <v>22</v>
      </c>
      <c r="B24" s="208"/>
      <c r="C24" s="173"/>
      <c r="D24" s="112" t="s">
        <v>33</v>
      </c>
      <c r="E24" s="77" t="str">
        <f>IF('Analysis all factors'!E27&lt;&gt;"",'Analysis all factors'!E27,"")</f>
        <v>Nominal</v>
      </c>
      <c r="F24" s="77" t="str">
        <f>IF('Analysis all factors'!F27&lt;&gt;"",'Analysis all factors'!F27,"")</f>
        <v>yes</v>
      </c>
      <c r="G24" s="19" t="str">
        <f>IF('Analysis all factors'!G27&lt;&gt;"",'Analysis all factors'!G27,"")</f>
        <v>5 (19,2%)</v>
      </c>
      <c r="H24" s="19" t="str">
        <f>IF('Analysis all factors'!H27&lt;&gt;"",'Analysis all factors'!H27,"")</f>
        <v>30 (23,8%)</v>
      </c>
      <c r="I24" s="19" t="str">
        <f>IF('Analysis all factors'!I27&lt;&gt;"",'Analysis all factors'!I27,"")</f>
        <v>0,73 (0,25;2,1)</v>
      </c>
      <c r="J24" s="78">
        <f>IF('Analysis all factors'!J27&lt;&gt;"",'Analysis all factors'!J27,"")</f>
        <v>0.8001534915518238</v>
      </c>
      <c r="L24" s="87" t="str">
        <f>IF('Analysis all factors'!K27&lt;&gt;"",'Analysis all factors'!K27,"")</f>
        <v>9 (17,6%)</v>
      </c>
      <c r="M24" s="17" t="str">
        <f>IF('Analysis all factors'!L27&lt;&gt;"",'Analysis all factors'!L27,"")</f>
        <v>25 (24,8%)</v>
      </c>
      <c r="N24" s="17" t="str">
        <f>IF('Analysis all factors'!M27&lt;&gt;"",'Analysis all factors'!M27,"")</f>
        <v>0,59 (0,25;1,37)</v>
      </c>
      <c r="O24" s="88">
        <f>IF('Analysis all factors'!N27&lt;&gt;"",'Analysis all factors'!N27,"")</f>
        <v>0.23312977495297121</v>
      </c>
      <c r="P24" s="67"/>
      <c r="Q24" s="93" t="str">
        <f>IF('Analysis all factors'!O27&lt;&gt;"",'Analysis all factors'!O27,"")</f>
        <v>6 (22,2%)</v>
      </c>
      <c r="R24" s="19" t="str">
        <f>IF('Analysis all factors'!P27&lt;&gt;"",'Analysis all factors'!P27,"")</f>
        <v>32 (25,6%)</v>
      </c>
      <c r="S24" s="19" t="str">
        <f>IF('Analysis all factors'!Q27&lt;&gt;"",'Analysis all factors'!Q27,"")</f>
        <v>0,9 (0,33;2,45)</v>
      </c>
      <c r="T24" s="78">
        <f>IF('Analysis all factors'!R27&lt;&gt;"",'Analysis all factors'!R27,"")</f>
        <v>1</v>
      </c>
      <c r="U24" s="64"/>
      <c r="V24" s="87" t="str">
        <f>IF('Analysis all factors'!S27&lt;&gt;"",'Analysis all factors'!S27,"")</f>
        <v>7 (17,5%)</v>
      </c>
      <c r="W24" s="17" t="str">
        <f>IF('Analysis all factors'!T27&lt;&gt;"",'Analysis all factors'!T27,"")</f>
        <v>27 (24,1%)</v>
      </c>
      <c r="X24" s="17" t="str">
        <f>IF('Analysis all factors'!U27&lt;&gt;"",'Analysis all factors'!U27,"")</f>
        <v>0,61 (0,24;1,52)</v>
      </c>
      <c r="Y24" s="97">
        <f>IF('Analysis all factors'!V27&lt;&gt;"",'Analysis all factors'!V27,"")</f>
        <v>0.38666644803013539</v>
      </c>
      <c r="Z24" s="64"/>
      <c r="AA24" s="93" t="str">
        <f>IF('Analysis all factors'!W27&lt;&gt;"",'Analysis all factors'!W27,"")</f>
        <v>20 (20,8%)</v>
      </c>
      <c r="AB24" s="19" t="str">
        <f>IF('Analysis all factors'!X27&lt;&gt;"",'Analysis all factors'!X27,"")</f>
        <v>19 (3,4%)</v>
      </c>
      <c r="AC24" s="19" t="str">
        <f>IF('Analysis all factors'!Y27&lt;&gt;"",'Analysis all factors'!Y27,"")</f>
        <v>0,66 (0,31;1,41)</v>
      </c>
      <c r="AD24" s="78">
        <f>IF('Analysis all factors'!Z27&lt;&gt;"",'Analysis all factors'!Z27,"")</f>
        <v>0.3244438726065112</v>
      </c>
    </row>
    <row r="25" spans="1:30" x14ac:dyDescent="0.25">
      <c r="A25" s="69">
        <v>23</v>
      </c>
      <c r="B25" s="208"/>
      <c r="C25" s="173"/>
      <c r="D25" s="112" t="s">
        <v>46</v>
      </c>
      <c r="E25" s="77" t="str">
        <f>IF('Analysis all factors'!E40&lt;&gt;"",'Analysis all factors'!E40,"")</f>
        <v>Nominal</v>
      </c>
      <c r="F25" s="77" t="str">
        <f>IF('Analysis all factors'!F40&lt;&gt;"",'Analysis all factors'!F40,"")</f>
        <v>yes</v>
      </c>
      <c r="G25" s="19" t="str">
        <f>IF('Analysis all factors'!G40&lt;&gt;"",'Analysis all factors'!G40,"")</f>
        <v>12 (46,2%)</v>
      </c>
      <c r="H25" s="19" t="str">
        <f>IF('Analysis all factors'!H40&lt;&gt;"",'Analysis all factors'!H40,"")</f>
        <v>39 (31%)</v>
      </c>
      <c r="I25" s="19" t="str">
        <f>IF('Analysis all factors'!I40&lt;&gt;"",'Analysis all factors'!I40,"")</f>
        <v>1,84 (0,78;4,34)</v>
      </c>
      <c r="J25" s="78">
        <f>IF('Analysis all factors'!J40&lt;&gt;"",'Analysis all factors'!J40,"")</f>
        <v>0.17741153755617031</v>
      </c>
      <c r="L25" s="87" t="str">
        <f>IF('Analysis all factors'!K40&lt;&gt;"",'Analysis all factors'!K40,"")</f>
        <v>15 (29,4%)</v>
      </c>
      <c r="M25" s="17" t="str">
        <f>IF('Analysis all factors'!L40&lt;&gt;"",'Analysis all factors'!L40,"")</f>
        <v>30 (29,7%)</v>
      </c>
      <c r="N25" s="17" t="str">
        <f>IF('Analysis all factors'!M40&lt;&gt;"",'Analysis all factors'!M40,"")</f>
        <v>0,72 (0,35;1,49)</v>
      </c>
      <c r="O25" s="88">
        <f>IF('Analysis all factors'!N40&lt;&gt;"",'Analysis all factors'!N40,"")</f>
        <v>0.46941471578502642</v>
      </c>
      <c r="P25" s="67"/>
      <c r="Q25" s="93" t="str">
        <f>IF('Analysis all factors'!O40&lt;&gt;"",'Analysis all factors'!O40,"")</f>
        <v>15 (55,6%)</v>
      </c>
      <c r="R25" s="19" t="str">
        <f>IF('Analysis all factors'!P40&lt;&gt;"",'Analysis all factors'!P40,"")</f>
        <v>42 (33,6%)</v>
      </c>
      <c r="S25" s="19" t="str">
        <f>IF('Analysis all factors'!Q40&lt;&gt;"",'Analysis all factors'!Q40,"")</f>
        <v>2,97 (1,27;6,96)</v>
      </c>
      <c r="T25" s="78">
        <f>IF('Analysis all factors'!R40&lt;&gt;"",'Analysis all factors'!R40,"")</f>
        <v>1.371887022487272E-2</v>
      </c>
      <c r="U25" s="64"/>
      <c r="V25" s="87" t="str">
        <f>IF('Analysis all factors'!S40&lt;&gt;"",'Analysis all factors'!S40,"")</f>
        <v>16 (40%)</v>
      </c>
      <c r="W25" s="17" t="str">
        <f>IF('Analysis all factors'!T40&lt;&gt;"",'Analysis all factors'!T40,"")</f>
        <v>38 (33,9%)</v>
      </c>
      <c r="X25" s="17" t="str">
        <f>IF('Analysis all factors'!U40&lt;&gt;"",'Analysis all factors'!U40,"")</f>
        <v>1,41 (0,67;2,97)</v>
      </c>
      <c r="Y25" s="97">
        <f>IF('Analysis all factors'!V40&lt;&gt;"",'Analysis all factors'!V40,"")</f>
        <v>0.43812132678970878</v>
      </c>
      <c r="Z25" s="64"/>
      <c r="AA25" s="93" t="str">
        <f>IF('Analysis all factors'!W40&lt;&gt;"",'Analysis all factors'!W40,"")</f>
        <v>35 (36,5%)</v>
      </c>
      <c r="AB25" s="19" t="str">
        <f>IF('Analysis all factors'!X40&lt;&gt;"",'Analysis all factors'!X40,"")</f>
        <v>17 (3%)</v>
      </c>
      <c r="AC25" s="19" t="str">
        <f>IF('Analysis all factors'!Y40&lt;&gt;"",'Analysis all factors'!Y40,"")</f>
        <v>1,32 (0,65;2,66)</v>
      </c>
      <c r="AD25" s="78">
        <f>IF('Analysis all factors'!Z40&lt;&gt;"",'Analysis all factors'!Z40,"")</f>
        <v>0.48249832331289139</v>
      </c>
    </row>
    <row r="26" spans="1:30" x14ac:dyDescent="0.25">
      <c r="A26" s="69">
        <v>24</v>
      </c>
      <c r="B26" s="208"/>
      <c r="C26" s="174"/>
      <c r="D26" s="112" t="s">
        <v>221</v>
      </c>
      <c r="E26" s="77" t="str">
        <f>IF('Analysis all factors'!E44&lt;&gt;"",'Analysis all factors'!E44,"")</f>
        <v>Nominal</v>
      </c>
      <c r="F26" s="77" t="str">
        <f>IF('Analysis all factors'!F44&lt;&gt;"",'Analysis all factors'!F44,"")</f>
        <v>yes</v>
      </c>
      <c r="G26" s="19" t="str">
        <f>IF('Analysis all factors'!G44&lt;&gt;"",'Analysis all factors'!G44,"")</f>
        <v>2 (7,7%)</v>
      </c>
      <c r="H26" s="19" t="str">
        <f>IF('Analysis all factors'!H44&lt;&gt;"",'Analysis all factors'!H44,"")</f>
        <v>10 (7,9%)</v>
      </c>
      <c r="I26" s="19" t="str">
        <f>IF('Analysis all factors'!I44&lt;&gt;"",'Analysis all factors'!I44,"")</f>
        <v>1,49 (0,64;3,5)</v>
      </c>
      <c r="J26" s="78">
        <f>IF('Analysis all factors'!J44&lt;&gt;"",'Analysis all factors'!J44,"")</f>
        <v>0.38135421880947029</v>
      </c>
      <c r="L26" s="87" t="str">
        <f>IF('Analysis all factors'!K44&lt;&gt;"",'Analysis all factors'!K44,"")</f>
        <v>3 (5,9%)</v>
      </c>
      <c r="M26" s="17" t="str">
        <f>IF('Analysis all factors'!L44&lt;&gt;"",'Analysis all factors'!L44,"")</f>
        <v>6 (5,9%)</v>
      </c>
      <c r="N26" s="17" t="str">
        <f>IF('Analysis all factors'!M44&lt;&gt;"",'Analysis all factors'!M44,"")</f>
        <v>0,73 (0,36;1,48)</v>
      </c>
      <c r="O26" s="88">
        <f>IF('Analysis all factors'!N44&lt;&gt;"",'Analysis all factors'!N44,"")</f>
        <v>0.47975546734684188</v>
      </c>
      <c r="P26" s="67"/>
      <c r="Q26" s="93" t="str">
        <f>IF('Analysis all factors'!O44&lt;&gt;"",'Analysis all factors'!O44,"")</f>
        <v>5 (18,5%)</v>
      </c>
      <c r="R26" s="19" t="str">
        <f>IF('Analysis all factors'!P44&lt;&gt;"",'Analysis all factors'!P44,"")</f>
        <v>10 (8%)</v>
      </c>
      <c r="S26" s="19" t="str">
        <f>IF('Analysis all factors'!Q44&lt;&gt;"",'Analysis all factors'!Q44,"")</f>
        <v>4,25 (1,76;10,29)</v>
      </c>
      <c r="T26" s="78">
        <f>IF('Analysis all factors'!R44&lt;&gt;"",'Analysis all factors'!R44,"")</f>
        <v>1.7693259457330481E-3</v>
      </c>
      <c r="U26" s="64"/>
      <c r="V26" s="87" t="str">
        <f>IF('Analysis all factors'!S44&lt;&gt;"",'Analysis all factors'!S44,"")</f>
        <v>5 (12,5%)</v>
      </c>
      <c r="W26" s="17" t="str">
        <f>IF('Analysis all factors'!T44&lt;&gt;"",'Analysis all factors'!T44,"")</f>
        <v>9 (8%)</v>
      </c>
      <c r="X26" s="17" t="str">
        <f>IF('Analysis all factors'!U44&lt;&gt;"",'Analysis all factors'!U44,"")</f>
        <v>1,47 (0,71;3,07)</v>
      </c>
      <c r="Y26" s="97">
        <f>IF('Analysis all factors'!V44&lt;&gt;"",'Analysis all factors'!V44,"")</f>
        <v>0.3448869880948815</v>
      </c>
      <c r="Z26" s="64"/>
      <c r="AA26" s="93" t="str">
        <f>IF('Analysis all factors'!W44&lt;&gt;"",'Analysis all factors'!W44,"")</f>
        <v>8 (8,3%)</v>
      </c>
      <c r="AB26" s="19" t="str">
        <f>IF('Analysis all factors'!X44&lt;&gt;"",'Analysis all factors'!X44,"")</f>
        <v>4 (0,7%)</v>
      </c>
      <c r="AC26" s="19" t="str">
        <f>IF('Analysis all factors'!Y44&lt;&gt;"",'Analysis all factors'!Y44,"")</f>
        <v>1,51 (0,76;3,01)</v>
      </c>
      <c r="AD26" s="78">
        <f>IF('Analysis all factors'!Z44&lt;&gt;"",'Analysis all factors'!Z44,"")</f>
        <v>0.29970117520209172</v>
      </c>
    </row>
    <row r="27" spans="1:30" ht="15" customHeight="1" x14ac:dyDescent="0.25">
      <c r="A27" s="69">
        <v>25</v>
      </c>
      <c r="B27" s="208"/>
      <c r="C27" s="172" t="s">
        <v>400</v>
      </c>
      <c r="D27" s="113" t="s">
        <v>49</v>
      </c>
      <c r="E27" s="77" t="str">
        <f>IF('Analysis all factors'!E45&lt;&gt;"",'Analysis all factors'!E45,"")</f>
        <v>Nominal</v>
      </c>
      <c r="F27" s="77" t="str">
        <f>IF('Analysis all factors'!F45&lt;&gt;"",'Analysis all factors'!F45,"")</f>
        <v>yes</v>
      </c>
      <c r="G27" s="19" t="str">
        <f>IF('Analysis all factors'!G45&lt;&gt;"",'Analysis all factors'!G45,"")</f>
        <v>5 (19,2%)</v>
      </c>
      <c r="H27" s="19" t="str">
        <f>IF('Analysis all factors'!H45&lt;&gt;"",'Analysis all factors'!H45,"")</f>
        <v>28 (22,2%)</v>
      </c>
      <c r="I27" s="19" t="str">
        <f>IF('Analysis all factors'!I45&lt;&gt;"",'Analysis all factors'!I45,"")</f>
        <v>0,83 (0,29;2,41)</v>
      </c>
      <c r="J27" s="78">
        <f>IF('Analysis all factors'!J45&lt;&gt;"",'Analysis all factors'!J45,"")</f>
        <v>1</v>
      </c>
      <c r="L27" s="87" t="str">
        <f>IF('Analysis all factors'!K45&lt;&gt;"",'Analysis all factors'!K45,"")</f>
        <v>11 (21,6%)</v>
      </c>
      <c r="M27" s="17" t="str">
        <f>IF('Analysis all factors'!L45&lt;&gt;"",'Analysis all factors'!L45,"")</f>
        <v>24 (23,8%)</v>
      </c>
      <c r="N27" s="17" t="str">
        <f>IF('Analysis all factors'!M45&lt;&gt;"",'Analysis all factors'!M45,"")</f>
        <v>0,99 (0,44;2,24)</v>
      </c>
      <c r="O27" s="88">
        <f>IF('Analysis all factors'!N45&lt;&gt;"",'Analysis all factors'!N45,"")</f>
        <v>1</v>
      </c>
      <c r="P27" s="67"/>
      <c r="Q27" s="93" t="str">
        <f>IF('Analysis all factors'!O45&lt;&gt;"",'Analysis all factors'!O45,"")</f>
        <v>4 (14,8%)</v>
      </c>
      <c r="R27" s="19" t="str">
        <f>IF('Analysis all factors'!P45&lt;&gt;"",'Analysis all factors'!P45,"")</f>
        <v>25 (20%)</v>
      </c>
      <c r="S27" s="19" t="str">
        <f>IF('Analysis all factors'!Q45&lt;&gt;"",'Analysis all factors'!Q45,"")</f>
        <v>0,58 (0,18;1,8)</v>
      </c>
      <c r="T27" s="78">
        <f>IF('Analysis all factors'!R45&lt;&gt;"",'Analysis all factors'!R45,"")</f>
        <v>0.44432291744889801</v>
      </c>
      <c r="U27" s="64"/>
      <c r="V27" s="87" t="str">
        <f>IF('Analysis all factors'!S45&lt;&gt;"",'Analysis all factors'!S45,"")</f>
        <v>9 (22,5%)</v>
      </c>
      <c r="W27" s="17" t="str">
        <f>IF('Analysis all factors'!T45&lt;&gt;"",'Analysis all factors'!T45,"")</f>
        <v>21 (18,8%)</v>
      </c>
      <c r="X27" s="17" t="str">
        <f>IF('Analysis all factors'!U45&lt;&gt;"",'Analysis all factors'!U45,"")</f>
        <v>1,06 (0,45;2,54)</v>
      </c>
      <c r="Y27" s="97">
        <f>IF('Analysis all factors'!V45&lt;&gt;"",'Analysis all factors'!V45,"")</f>
        <v>1</v>
      </c>
      <c r="Z27" s="64"/>
      <c r="AA27" s="93" t="str">
        <f>IF('Analysis all factors'!W45&lt;&gt;"",'Analysis all factors'!W45,"")</f>
        <v>21 (21,9%)</v>
      </c>
      <c r="AB27" s="19" t="str">
        <f>IF('Analysis all factors'!X45&lt;&gt;"",'Analysis all factors'!X45,"")</f>
        <v>12 (2,1%)</v>
      </c>
      <c r="AC27" s="19" t="str">
        <f>IF('Analysis all factors'!Y45&lt;&gt;"",'Analysis all factors'!Y45,"")</f>
        <v>1,03 (0,46;2,29)</v>
      </c>
      <c r="AD27" s="78">
        <f>IF('Analysis all factors'!Z45&lt;&gt;"",'Analysis all factors'!Z45,"")</f>
        <v>1</v>
      </c>
    </row>
    <row r="28" spans="1:30" x14ac:dyDescent="0.25">
      <c r="A28" s="69">
        <v>26</v>
      </c>
      <c r="B28" s="208"/>
      <c r="C28" s="173"/>
      <c r="D28" s="113" t="s">
        <v>50</v>
      </c>
      <c r="E28" s="77" t="str">
        <f>IF('Analysis all factors'!E46&lt;&gt;"",'Analysis all factors'!E46,"")</f>
        <v>Nominal</v>
      </c>
      <c r="F28" s="77" t="str">
        <f>IF('Analysis all factors'!F46&lt;&gt;"",'Analysis all factors'!F46,"")</f>
        <v>yes</v>
      </c>
      <c r="G28" s="19" t="str">
        <f>IF('Analysis all factors'!G46&lt;&gt;"",'Analysis all factors'!G46,"")</f>
        <v>19 (73,1%)</v>
      </c>
      <c r="H28" s="19" t="str">
        <f>IF('Analysis all factors'!H46&lt;&gt;"",'Analysis all factors'!H46,"")</f>
        <v>67 (53,2%)</v>
      </c>
      <c r="I28" s="19" t="str">
        <f>IF('Analysis all factors'!I46&lt;&gt;"",'Analysis all factors'!I46,"")</f>
        <v>2,24 (0,88;5,71)</v>
      </c>
      <c r="J28" s="78">
        <f>IF('Analysis all factors'!J46&lt;&gt;"",'Analysis all factors'!J46,"")</f>
        <v>0.12570880849404709</v>
      </c>
      <c r="L28" s="87" t="str">
        <f>IF('Analysis all factors'!K46&lt;&gt;"",'Analysis all factors'!K46,"")</f>
        <v>33 (64,7%)</v>
      </c>
      <c r="M28" s="17" t="str">
        <f>IF('Analysis all factors'!L46&lt;&gt;"",'Analysis all factors'!L46,"")</f>
        <v>56 (55,4%)</v>
      </c>
      <c r="N28" s="17" t="str">
        <f>IF('Analysis all factors'!M46&lt;&gt;"",'Analysis all factors'!M46,"")</f>
        <v>1,53 (0,77;3,07)</v>
      </c>
      <c r="O28" s="88">
        <f>IF('Analysis all factors'!N46&lt;&gt;"",'Analysis all factors'!N46,"")</f>
        <v>0.29660889293406822</v>
      </c>
      <c r="P28" s="67"/>
      <c r="Q28" s="93" t="str">
        <f>IF('Analysis all factors'!O46&lt;&gt;"",'Analysis all factors'!O46,"")</f>
        <v>16 (59,3%)</v>
      </c>
      <c r="R28" s="19" t="str">
        <f>IF('Analysis all factors'!P46&lt;&gt;"",'Analysis all factors'!P46,"")</f>
        <v>76 (60,8%)</v>
      </c>
      <c r="S28" s="19" t="str">
        <f>IF('Analysis all factors'!Q46&lt;&gt;"",'Analysis all factors'!Q46,"")</f>
        <v>1,07 (0,46;2,49)</v>
      </c>
      <c r="T28" s="78">
        <f>IF('Analysis all factors'!R46&lt;&gt;"",'Analysis all factors'!R46,"")</f>
        <v>1</v>
      </c>
      <c r="U28" s="64"/>
      <c r="V28" s="87" t="str">
        <f>IF('Analysis all factors'!S46&lt;&gt;"",'Analysis all factors'!S46,"")</f>
        <v>23 (57,5%)</v>
      </c>
      <c r="W28" s="17" t="str">
        <f>IF('Analysis all factors'!T46&lt;&gt;"",'Analysis all factors'!T46,"")</f>
        <v>69 (61,6%)</v>
      </c>
      <c r="X28" s="17" t="str">
        <f>IF('Analysis all factors'!U46&lt;&gt;"",'Analysis all factors'!U46,"")</f>
        <v>0,98 (0,47;2,03)</v>
      </c>
      <c r="Y28" s="97">
        <f>IF('Analysis all factors'!V46&lt;&gt;"",'Analysis all factors'!V46,"")</f>
        <v>1</v>
      </c>
      <c r="Z28" s="64"/>
      <c r="AA28" s="93" t="str">
        <f>IF('Analysis all factors'!W46&lt;&gt;"",'Analysis all factors'!W46,"")</f>
        <v>56 (58,3%)</v>
      </c>
      <c r="AB28" s="19" t="str">
        <f>IF('Analysis all factors'!X46&lt;&gt;"",'Analysis all factors'!X46,"")</f>
        <v>35 (6,2%)</v>
      </c>
      <c r="AC28" s="19" t="str">
        <f>IF('Analysis all factors'!Y46&lt;&gt;"",'Analysis all factors'!Y46,"")</f>
        <v>1,05 (0,54;2,05)</v>
      </c>
      <c r="AD28" s="78">
        <f>IF('Analysis all factors'!Z46&lt;&gt;"",'Analysis all factors'!Z46,"")</f>
        <v>1</v>
      </c>
    </row>
    <row r="29" spans="1:30" x14ac:dyDescent="0.25">
      <c r="A29" s="69">
        <v>27</v>
      </c>
      <c r="B29" s="208"/>
      <c r="C29" s="173"/>
      <c r="D29" s="113" t="s">
        <v>52</v>
      </c>
      <c r="E29" s="77" t="str">
        <f>IF('Analysis all factors'!E48&lt;&gt;"",'Analysis all factors'!E48,"")</f>
        <v>Nominal</v>
      </c>
      <c r="F29" s="77" t="str">
        <f>IF('Analysis all factors'!F48&lt;&gt;"",'Analysis all factors'!F48,"")</f>
        <v>yes</v>
      </c>
      <c r="G29" s="19" t="str">
        <f>IF('Analysis all factors'!G48&lt;&gt;"",'Analysis all factors'!G48,"")</f>
        <v>1 (3,8%)</v>
      </c>
      <c r="H29" s="19" t="str">
        <f>IF('Analysis all factors'!H48&lt;&gt;"",'Analysis all factors'!H48,"")</f>
        <v>17 (13,5%)</v>
      </c>
      <c r="I29" s="19" t="str">
        <f>IF('Analysis all factors'!I48&lt;&gt;"",'Analysis all factors'!I48,"")</f>
        <v>0,26 (0,03;2,02)</v>
      </c>
      <c r="J29" s="78">
        <f>IF('Analysis all factors'!J48&lt;&gt;"",'Analysis all factors'!J48,"")</f>
        <v>0.31347378639787971</v>
      </c>
      <c r="L29" s="87" t="str">
        <f>IF('Analysis all factors'!K48&lt;&gt;"",'Analysis all factors'!K48,"")</f>
        <v>6 (11,8%)</v>
      </c>
      <c r="M29" s="17" t="str">
        <f>IF('Analysis all factors'!L48&lt;&gt;"",'Analysis all factors'!L48,"")</f>
        <v>11 (10,9%)</v>
      </c>
      <c r="N29" s="17" t="str">
        <f>IF('Analysis all factors'!M48&lt;&gt;"",'Analysis all factors'!M48,"")</f>
        <v>0,99 (0,35;2,81)</v>
      </c>
      <c r="O29" s="88">
        <f>IF('Analysis all factors'!N48&lt;&gt;"",'Analysis all factors'!N48,"")</f>
        <v>1</v>
      </c>
      <c r="P29" s="67"/>
      <c r="Q29" s="93" t="str">
        <f>IF('Analysis all factors'!O48&lt;&gt;"",'Analysis all factors'!O48,"")</f>
        <v>3 (11,1%)</v>
      </c>
      <c r="R29" s="19" t="str">
        <f>IF('Analysis all factors'!P48&lt;&gt;"",'Analysis all factors'!P48,"")</f>
        <v>12 (9,6%)</v>
      </c>
      <c r="S29" s="19" t="str">
        <f>IF('Analysis all factors'!Q48&lt;&gt;"",'Analysis all factors'!Q48,"")</f>
        <v>0,92 (0,25;3,42)</v>
      </c>
      <c r="T29" s="78">
        <f>IF('Analysis all factors'!R48&lt;&gt;"",'Analysis all factors'!R48,"")</f>
        <v>1</v>
      </c>
      <c r="U29" s="64"/>
      <c r="V29" s="87" t="str">
        <f>IF('Analysis all factors'!S48&lt;&gt;"",'Analysis all factors'!S48,"")</f>
        <v>5 (12,5%)</v>
      </c>
      <c r="W29" s="17" t="str">
        <f>IF('Analysis all factors'!T48&lt;&gt;"",'Analysis all factors'!T48,"")</f>
        <v>10 (8,9%)</v>
      </c>
      <c r="X29" s="17" t="str">
        <f>IF('Analysis all factors'!U48&lt;&gt;"",'Analysis all factors'!U48,"")</f>
        <v>1,09 (0,36;3,27)</v>
      </c>
      <c r="Y29" s="97">
        <f>IF('Analysis all factors'!V48&lt;&gt;"",'Analysis all factors'!V48,"")</f>
        <v>1</v>
      </c>
      <c r="Z29" s="64"/>
      <c r="AA29" s="93" t="str">
        <f>IF('Analysis all factors'!W48&lt;&gt;"",'Analysis all factors'!W48,"")</f>
        <v>11 (11,5%)</v>
      </c>
      <c r="AB29" s="19" t="str">
        <f>IF('Analysis all factors'!X48&lt;&gt;"",'Analysis all factors'!X48,"")</f>
        <v>3 (0,5%)</v>
      </c>
      <c r="AC29" s="19" t="str">
        <f>IF('Analysis all factors'!Y48&lt;&gt;"",'Analysis all factors'!Y48,"")</f>
        <v>0,91 (0,33;2,49)</v>
      </c>
      <c r="AD29" s="78">
        <f>IF('Analysis all factors'!Z48&lt;&gt;"",'Analysis all factors'!Z48,"")</f>
        <v>1</v>
      </c>
    </row>
    <row r="30" spans="1:30" x14ac:dyDescent="0.25">
      <c r="A30" s="69">
        <v>28</v>
      </c>
      <c r="B30" s="208"/>
      <c r="C30" s="173"/>
      <c r="D30" s="113" t="s">
        <v>54</v>
      </c>
      <c r="E30" s="77" t="str">
        <f>IF('Analysis all factors'!E50&lt;&gt;"",'Analysis all factors'!E50,"")</f>
        <v>Nominal</v>
      </c>
      <c r="F30" s="77" t="str">
        <f>IF('Analysis all factors'!F50&lt;&gt;"",'Analysis all factors'!F50,"")</f>
        <v>yes</v>
      </c>
      <c r="G30" s="19" t="str">
        <f>IF('Analysis all factors'!G50&lt;&gt;"",'Analysis all factors'!G50,"")</f>
        <v>18 (69,2%)</v>
      </c>
      <c r="H30" s="19" t="str">
        <f>IF('Analysis all factors'!H50&lt;&gt;"",'Analysis all factors'!H50,"")</f>
        <v>101 (80,2%)</v>
      </c>
      <c r="I30" s="19" t="str">
        <f>IF('Analysis all factors'!I50&lt;&gt;"",'Analysis all factors'!I50,"")</f>
        <v>0,5 (0,2;1,3)</v>
      </c>
      <c r="J30" s="78">
        <f>IF('Analysis all factors'!J50&lt;&gt;"",'Analysis all factors'!J50,"")</f>
        <v>0.18116265638228821</v>
      </c>
      <c r="L30" s="87" t="str">
        <f>IF('Analysis all factors'!K50&lt;&gt;"",'Analysis all factors'!K50,"")</f>
        <v>41 (80,4%)</v>
      </c>
      <c r="M30" s="17" t="str">
        <f>IF('Analysis all factors'!L50&lt;&gt;"",'Analysis all factors'!L50,"")</f>
        <v>83 (82,2%)</v>
      </c>
      <c r="N30" s="17" t="str">
        <f>IF('Analysis all factors'!M50&lt;&gt;"",'Analysis all factors'!M50,"")</f>
        <v>1,08 (0,46;2,5)</v>
      </c>
      <c r="O30" s="88">
        <f>IF('Analysis all factors'!N50&lt;&gt;"",'Analysis all factors'!N50,"")</f>
        <v>1</v>
      </c>
      <c r="P30" s="67"/>
      <c r="Q30" s="93" t="str">
        <f>IF('Analysis all factors'!O50&lt;&gt;"",'Analysis all factors'!O50,"")</f>
        <v>23 (85,2%)</v>
      </c>
      <c r="R30" s="19" t="str">
        <f>IF('Analysis all factors'!P50&lt;&gt;"",'Analysis all factors'!P50,"")</f>
        <v>99 (79,2%)</v>
      </c>
      <c r="S30" s="19" t="str">
        <f>IF('Analysis all factors'!Q50&lt;&gt;"",'Analysis all factors'!Q50,"")</f>
        <v>1,58 (0,51;4,97)</v>
      </c>
      <c r="T30" s="78">
        <f>IF('Analysis all factors'!R50&lt;&gt;"",'Analysis all factors'!R50,"")</f>
        <v>0.59963921675211596</v>
      </c>
      <c r="U30" s="64"/>
      <c r="V30" s="87" t="str">
        <f>IF('Analysis all factors'!S50&lt;&gt;"",'Analysis all factors'!S50,"")</f>
        <v>32 (80%)</v>
      </c>
      <c r="W30" s="17" t="str">
        <f>IF('Analysis all factors'!T50&lt;&gt;"",'Analysis all factors'!T50,"")</f>
        <v>87 (77,7%)</v>
      </c>
      <c r="X30" s="17" t="str">
        <f>IF('Analysis all factors'!U50&lt;&gt;"",'Analysis all factors'!U50,"")</f>
        <v>1,03 (0,42;2,54)</v>
      </c>
      <c r="Y30" s="97">
        <f>IF('Analysis all factors'!V50&lt;&gt;"",'Analysis all factors'!V50,"")</f>
        <v>1</v>
      </c>
      <c r="Z30" s="64"/>
      <c r="AA30" s="93" t="str">
        <f>IF('Analysis all factors'!W50&lt;&gt;"",'Analysis all factors'!W50,"")</f>
        <v>76 (79,2%)</v>
      </c>
      <c r="AB30" s="19" t="str">
        <f>IF('Analysis all factors'!X50&lt;&gt;"",'Analysis all factors'!X50,"")</f>
        <v>46 (8,1%)</v>
      </c>
      <c r="AC30" s="19" t="str">
        <f>IF('Analysis all factors'!Y50&lt;&gt;"",'Analysis all factors'!Y50,"")</f>
        <v>0,93 (0,41;2,12)</v>
      </c>
      <c r="AD30" s="78">
        <f>IF('Analysis all factors'!Z50&lt;&gt;"",'Analysis all factors'!Z50,"")</f>
        <v>1</v>
      </c>
    </row>
    <row r="31" spans="1:30" x14ac:dyDescent="0.25">
      <c r="A31" s="69">
        <v>29</v>
      </c>
      <c r="B31" s="208"/>
      <c r="C31" s="173"/>
      <c r="D31" s="113" t="s">
        <v>55</v>
      </c>
      <c r="E31" s="77" t="str">
        <f>IF('Analysis all factors'!E51&lt;&gt;"",'Analysis all factors'!E51,"")</f>
        <v>Nominal</v>
      </c>
      <c r="F31" s="77" t="str">
        <f>IF('Analysis all factors'!F51&lt;&gt;"",'Analysis all factors'!F51,"")</f>
        <v>yes</v>
      </c>
      <c r="G31" s="19" t="str">
        <f>IF('Analysis all factors'!G51&lt;&gt;"",'Analysis all factors'!G51,"")</f>
        <v>6 (23,1%)</v>
      </c>
      <c r="H31" s="19" t="str">
        <f>IF('Analysis all factors'!H51&lt;&gt;"",'Analysis all factors'!H51,"")</f>
        <v>15 (11,9%)</v>
      </c>
      <c r="I31" s="19" t="str">
        <f>IF('Analysis all factors'!I51&lt;&gt;"",'Analysis all factors'!I51,"")</f>
        <v>2,22 (0,77;6,41)</v>
      </c>
      <c r="J31" s="78">
        <f>IF('Analysis all factors'!J51&lt;&gt;"",'Analysis all factors'!J51,"")</f>
        <v>0.20650272782952059</v>
      </c>
      <c r="L31" s="87" t="str">
        <f>IF('Analysis all factors'!K51&lt;&gt;"",'Analysis all factors'!K51,"")</f>
        <v>5 (9,8%)</v>
      </c>
      <c r="M31" s="17" t="str">
        <f>IF('Analysis all factors'!L51&lt;&gt;"",'Analysis all factors'!L51,"")</f>
        <v>11 (10,9%)</v>
      </c>
      <c r="N31" s="17" t="str">
        <f>IF('Analysis all factors'!M51&lt;&gt;"",'Analysis all factors'!M51,"")</f>
        <v>0,58 (0,2;1,68)</v>
      </c>
      <c r="O31" s="88">
        <f>IF('Analysis all factors'!N51&lt;&gt;"",'Analysis all factors'!N51,"")</f>
        <v>0.45560229168258481</v>
      </c>
      <c r="P31" s="67"/>
      <c r="Q31" s="93" t="str">
        <f>IF('Analysis all factors'!O51&lt;&gt;"",'Analysis all factors'!O51,"")</f>
        <v>3 (11,1%)</v>
      </c>
      <c r="R31" s="19" t="str">
        <f>IF('Analysis all factors'!P51&lt;&gt;"",'Analysis all factors'!P51,"")</f>
        <v>17 (13,6%)</v>
      </c>
      <c r="S31" s="19" t="str">
        <f>IF('Analysis all factors'!Q51&lt;&gt;"",'Analysis all factors'!Q51,"")</f>
        <v>0,74 (0,2;2,73)</v>
      </c>
      <c r="T31" s="78">
        <f>IF('Analysis all factors'!R51&lt;&gt;"",'Analysis all factors'!R51,"")</f>
        <v>1</v>
      </c>
      <c r="U31" s="64"/>
      <c r="V31" s="87" t="str">
        <f>IF('Analysis all factors'!S51&lt;&gt;"",'Analysis all factors'!S51,"")</f>
        <v>8 (20%)</v>
      </c>
      <c r="W31" s="17" t="str">
        <f>IF('Analysis all factors'!T51&lt;&gt;"",'Analysis all factors'!T51,"")</f>
        <v>16 (14,3%)</v>
      </c>
      <c r="X31" s="17" t="str">
        <f>IF('Analysis all factors'!U51&lt;&gt;"",'Analysis all factors'!U51,"")</f>
        <v>1,9 (0,72;5,01)</v>
      </c>
      <c r="Y31" s="97">
        <f>IF('Analysis all factors'!V51&lt;&gt;"",'Analysis all factors'!V51,"")</f>
        <v>0.19202238162145971</v>
      </c>
      <c r="Z31" s="64"/>
      <c r="AA31" s="93" t="str">
        <f>IF('Analysis all factors'!W51&lt;&gt;"",'Analysis all factors'!W51,"")</f>
        <v>13 (13,5%)</v>
      </c>
      <c r="AB31" s="19" t="str">
        <f>IF('Analysis all factors'!X51&lt;&gt;"",'Analysis all factors'!X51,"")</f>
        <v>6 (1,1%)</v>
      </c>
      <c r="AC31" s="19" t="str">
        <f>IF('Analysis all factors'!Y51&lt;&gt;"",'Analysis all factors'!Y51,"")</f>
        <v>0,94 (0,36;2,43)</v>
      </c>
      <c r="AD31" s="78">
        <f>IF('Analysis all factors'!Z51&lt;&gt;"",'Analysis all factors'!Z51,"")</f>
        <v>1</v>
      </c>
    </row>
    <row r="32" spans="1:30" x14ac:dyDescent="0.25">
      <c r="A32" s="69">
        <v>30</v>
      </c>
      <c r="B32" s="208"/>
      <c r="C32" s="173"/>
      <c r="D32" s="112" t="s">
        <v>56</v>
      </c>
      <c r="E32" s="77" t="str">
        <f>IF('Analysis all factors'!E53&lt;&gt;"",'Analysis all factors'!E53,"")</f>
        <v>Scale</v>
      </c>
      <c r="F32" s="77" t="str">
        <f>IF('Analysis all factors'!F53&lt;&gt;"",'Analysis all factors'!F53,"")</f>
        <v>yes</v>
      </c>
      <c r="G32" s="19" t="e">
        <f>IF('Analysis all factors'!G53&lt;&gt;"",'Analysis all factors'!G53,"")</f>
        <v>#NUM!</v>
      </c>
      <c r="H32" s="19" t="str">
        <f>IF('Analysis all factors'!H53&lt;&gt;"",'Analysis all factors'!H53,"")</f>
        <v>28,8 [21,6;35]</v>
      </c>
      <c r="I32" s="19" t="str">
        <f>IF('Analysis all factors'!I53&lt;&gt;"",'Analysis all factors'!I53,"")</f>
        <v>1,14 (0,68;1,91)</v>
      </c>
      <c r="J32" s="78">
        <f>IF('Analysis all factors'!J53&lt;&gt;"",'Analysis all factors'!J53,"")</f>
        <v>0.34230069226687854</v>
      </c>
      <c r="L32" s="87" t="str">
        <f>IF('Analysis all factors'!K53&lt;&gt;"",'Analysis all factors'!K53,"")</f>
        <v>29 [23;34,8]</v>
      </c>
      <c r="M32" s="17" t="str">
        <f>IF('Analysis all factors'!L53&lt;&gt;"",'Analysis all factors'!L53,"")</f>
        <v>27,5 [21,5;34,5]</v>
      </c>
      <c r="N32" s="17" t="str">
        <f>IF('Analysis all factors'!M53&lt;&gt;"",'Analysis all factors'!M53,"")</f>
        <v>1 (0,96;1,04)</v>
      </c>
      <c r="O32" s="88">
        <v>0.69769999999999999</v>
      </c>
      <c r="P32" s="67"/>
      <c r="Q32" s="93" t="str">
        <f>IF('Analysis all factors'!O53&lt;&gt;"",'Analysis all factors'!O53,"")</f>
        <v>26 [25;31,5]</v>
      </c>
      <c r="R32" s="19" t="str">
        <f>IF('Analysis all factors'!P53&lt;&gt;"",'Analysis all factors'!P53,"")</f>
        <v>28,5 [21;35]</v>
      </c>
      <c r="S32" s="19" t="str">
        <f>IF('Analysis all factors'!Q53&lt;&gt;"",'Analysis all factors'!Q53,"")</f>
        <v>0,98 (0,93;1,03)</v>
      </c>
      <c r="T32" s="78">
        <v>0.60899999999999999</v>
      </c>
      <c r="U32" s="64"/>
      <c r="V32" s="87" t="str">
        <f>IF('Analysis all factors'!S53&lt;&gt;"",'Analysis all factors'!S53,"")</f>
        <v>28 [22,1;35,1]</v>
      </c>
      <c r="W32" s="17" t="str">
        <f>IF('Analysis all factors'!T53&lt;&gt;"",'Analysis all factors'!T53,"")</f>
        <v>28 [21,9;34]</v>
      </c>
      <c r="X32" s="17" t="str">
        <f>IF('Analysis all factors'!U53&lt;&gt;"",'Analysis all factors'!U53,"")</f>
        <v>0,99 (0,95;1,04)</v>
      </c>
      <c r="Y32" s="97">
        <v>0.86199999999999999</v>
      </c>
      <c r="Z32" s="64"/>
      <c r="AA32" s="93" t="str">
        <f>IF('Analysis all factors'!W53&lt;&gt;"",'Analysis all factors'!W53,"")</f>
        <v>28 [23,6;34,1]</v>
      </c>
      <c r="AB32" s="19" t="str">
        <f>IF('Analysis all factors'!X53&lt;&gt;"",'Analysis all factors'!X53,"")</f>
        <v>27 [21;34,6]</v>
      </c>
      <c r="AC32" s="19" t="str">
        <f>IF('Analysis all factors'!Y53&lt;&gt;"",'Analysis all factors'!Y53,"")</f>
        <v>1 (0,96;1,04)</v>
      </c>
      <c r="AD32" s="78">
        <v>0.62880000000000003</v>
      </c>
    </row>
    <row r="33" spans="1:30" x14ac:dyDescent="0.25">
      <c r="A33" s="69">
        <v>31</v>
      </c>
      <c r="B33" s="208"/>
      <c r="C33" s="174"/>
      <c r="D33" s="112" t="s">
        <v>63</v>
      </c>
      <c r="E33" s="77" t="str">
        <f>IF('Analysis all factors'!E54&lt;&gt;"",'Analysis all factors'!E54,"")</f>
        <v>Scale</v>
      </c>
      <c r="F33" s="77" t="str">
        <f>IF('Analysis all factors'!F54&lt;&gt;"",'Analysis all factors'!F54,"")</f>
        <v>yes</v>
      </c>
      <c r="G33" s="19" t="e">
        <f>IF('Analysis all factors'!G54&lt;&gt;"",'Analysis all factors'!G54,"")</f>
        <v>#NUM!</v>
      </c>
      <c r="H33" s="19" t="str">
        <f>IF('Analysis all factors'!H54&lt;&gt;"",'Analysis all factors'!H54,"")</f>
        <v>1 [0,7;1,4]</v>
      </c>
      <c r="I33" s="19" t="str">
        <f>IF('Analysis all factors'!I54&lt;&gt;"",'Analysis all factors'!I54,"")</f>
        <v>0,98 (0,93;1,02)</v>
      </c>
      <c r="J33" s="78">
        <f>IF('Analysis all factors'!J54&lt;&gt;"",'Analysis all factors'!J54,"")</f>
        <v>0.10130480466078295</v>
      </c>
      <c r="L33" s="87" t="str">
        <f>IF('Analysis all factors'!K54&lt;&gt;"",'Analysis all factors'!K54,"")</f>
        <v>0,9 [0,7;1,5]</v>
      </c>
      <c r="M33" s="17" t="str">
        <f>IF('Analysis all factors'!L54&lt;&gt;"",'Analysis all factors'!L54,"")</f>
        <v>1,1 [0,7;1,4]</v>
      </c>
      <c r="N33" s="17" t="str">
        <f>IF('Analysis all factors'!M54&lt;&gt;"",'Analysis all factors'!M54,"")</f>
        <v>1,09 (0,57;2,06)</v>
      </c>
      <c r="O33" s="88">
        <v>0.60629999999999995</v>
      </c>
      <c r="P33" s="67"/>
      <c r="Q33" s="93" t="str">
        <f>IF('Analysis all factors'!O54&lt;&gt;"",'Analysis all factors'!O54,"")</f>
        <v>1,2 [0,9;1,5]</v>
      </c>
      <c r="R33" s="19" t="str">
        <f>IF('Analysis all factors'!P54&lt;&gt;"",'Analysis all factors'!P54,"")</f>
        <v>1 [0,7;1,4]</v>
      </c>
      <c r="S33" s="19" t="str">
        <f>IF('Analysis all factors'!Q54&lt;&gt;"",'Analysis all factors'!Q54,"")</f>
        <v>1,35 (0,62;2,91)</v>
      </c>
      <c r="T33" s="78">
        <v>6.9800000000000001E-2</v>
      </c>
      <c r="U33" s="64"/>
      <c r="V33" s="87" t="str">
        <f>IF('Analysis all factors'!S54&lt;&gt;"",'Analysis all factors'!S54,"")</f>
        <v>1,2 [0,9;1,6]</v>
      </c>
      <c r="W33" s="17" t="str">
        <f>IF('Analysis all factors'!T54&lt;&gt;"",'Analysis all factors'!T54,"")</f>
        <v>0,9 [0,7;1,4]</v>
      </c>
      <c r="X33" s="17" t="str">
        <f>IF('Analysis all factors'!U54&lt;&gt;"",'Analysis all factors'!U54,"")</f>
        <v>1,29 (0,64;2,6)</v>
      </c>
      <c r="Y33" s="97">
        <v>5.7000000000000002E-2</v>
      </c>
      <c r="Z33" s="64"/>
      <c r="AA33" s="93" t="str">
        <f>IF('Analysis all factors'!W54&lt;&gt;"",'Analysis all factors'!W54,"")</f>
        <v>1,1 [0,7;1,5]</v>
      </c>
      <c r="AB33" s="19" t="str">
        <f>IF('Analysis all factors'!X54&lt;&gt;"",'Analysis all factors'!X54,"")</f>
        <v>0,9 [0,7;1,4]</v>
      </c>
      <c r="AC33" s="19" t="str">
        <f>IF('Analysis all factors'!Y54&lt;&gt;"",'Analysis all factors'!Y54,"")</f>
        <v>1,13 (0,59;2,18)</v>
      </c>
      <c r="AD33" s="78">
        <v>0.183</v>
      </c>
    </row>
    <row r="34" spans="1:30" ht="23.25" x14ac:dyDescent="0.25">
      <c r="A34" s="69">
        <v>32</v>
      </c>
      <c r="B34" s="208"/>
      <c r="C34" s="33" t="s">
        <v>2</v>
      </c>
      <c r="D34" s="112" t="s">
        <v>57</v>
      </c>
      <c r="E34" s="77" t="str">
        <f>IF('Analysis all factors'!E55&lt;&gt;"",'Analysis all factors'!E55,"")</f>
        <v>Scale</v>
      </c>
      <c r="F34" s="77" t="str">
        <f>IF('Analysis all factors'!F55&lt;&gt;"",'Analysis all factors'!F55,"")</f>
        <v>yes</v>
      </c>
      <c r="G34" s="19" t="e">
        <f>IF('Analysis all factors'!G55&lt;&gt;"",'Analysis all factors'!G55,"")</f>
        <v>#NUM!</v>
      </c>
      <c r="H34" s="19" t="str">
        <f>IF('Analysis all factors'!H55&lt;&gt;"",'Analysis all factors'!H55,"")</f>
        <v>3,2 [2,8;3,7]</v>
      </c>
      <c r="I34" s="19" t="str">
        <f>IF('Analysis all factors'!I55&lt;&gt;"",'Analysis all factors'!I55,"")</f>
        <v>1,45 (0,71;2,97)</v>
      </c>
      <c r="J34" s="78">
        <f>IF('Analysis all factors'!J55&lt;&gt;"",'Analysis all factors'!J55,"")</f>
        <v>0.82914700872589031</v>
      </c>
      <c r="L34" s="87" t="str">
        <f>IF('Analysis all factors'!K55&lt;&gt;"",'Analysis all factors'!K55,"")</f>
        <v>3 [2,8;3,4]</v>
      </c>
      <c r="M34" s="17" t="str">
        <f>IF('Analysis all factors'!L55&lt;&gt;"",'Analysis all factors'!L55,"")</f>
        <v>3,2 [2,8;3,7]</v>
      </c>
      <c r="N34" s="17" t="str">
        <f>IF('Analysis all factors'!M55&lt;&gt;"",'Analysis all factors'!M55,"")</f>
        <v>0,6 (0,36;0,98)</v>
      </c>
      <c r="O34" s="88">
        <v>8.9899999999999994E-2</v>
      </c>
      <c r="P34" s="67"/>
      <c r="Q34" s="93" t="str">
        <f>IF('Analysis all factors'!O55&lt;&gt;"",'Analysis all factors'!O55,"")</f>
        <v>3,2 [2,9;3,8]</v>
      </c>
      <c r="R34" s="19" t="str">
        <f>IF('Analysis all factors'!P55&lt;&gt;"",'Analysis all factors'!P55,"")</f>
        <v>3,2 [2,8;3,5]</v>
      </c>
      <c r="S34" s="19" t="str">
        <f>IF('Analysis all factors'!Q55&lt;&gt;"",'Analysis all factors'!Q55,"")</f>
        <v>1,03 (0,56;1,9)</v>
      </c>
      <c r="T34" s="78">
        <v>0.69369999999999998</v>
      </c>
      <c r="U34" s="64"/>
      <c r="V34" s="87" t="str">
        <f>IF('Analysis all factors'!S55&lt;&gt;"",'Analysis all factors'!S55,"")</f>
        <v>3,2 [2,8;3,9]</v>
      </c>
      <c r="W34" s="17" t="str">
        <f>IF('Analysis all factors'!T55&lt;&gt;"",'Analysis all factors'!T55,"")</f>
        <v>3,2 [2,8;3,5]</v>
      </c>
      <c r="X34" s="17" t="str">
        <f>IF('Analysis all factors'!U55&lt;&gt;"",'Analysis all factors'!U55,"")</f>
        <v>1,2 (0,72;2)</v>
      </c>
      <c r="Y34" s="97">
        <v>0.38</v>
      </c>
      <c r="Z34" s="64"/>
      <c r="AA34" s="93" t="str">
        <f>IF('Analysis all factors'!W55&lt;&gt;"",'Analysis all factors'!W55,"")</f>
        <v>3,2 [2,8;3,5]</v>
      </c>
      <c r="AB34" s="19" t="str">
        <f>IF('Analysis all factors'!X55&lt;&gt;"",'Analysis all factors'!X55,"")</f>
        <v>3,2 [2,9;3,7]</v>
      </c>
      <c r="AC34" s="19" t="str">
        <f>IF('Analysis all factors'!Y55&lt;&gt;"",'Analysis all factors'!Y55,"")</f>
        <v>0,7 (0,43;1,14)</v>
      </c>
      <c r="AD34" s="78">
        <v>0.32300000000000001</v>
      </c>
    </row>
    <row r="35" spans="1:30" x14ac:dyDescent="0.25">
      <c r="A35" s="69">
        <v>33</v>
      </c>
      <c r="B35" s="208"/>
      <c r="C35" s="55"/>
      <c r="D35" s="113" t="s">
        <v>59</v>
      </c>
      <c r="E35" s="77" t="str">
        <f>IF('Analysis all factors'!E57&lt;&gt;"",'Analysis all factors'!E57,"")</f>
        <v>Nominal</v>
      </c>
      <c r="F35" s="77" t="str">
        <f>IF('Analysis all factors'!F57&lt;&gt;"",'Analysis all factors'!F57,"")</f>
        <v>yes</v>
      </c>
      <c r="G35" s="19" t="str">
        <f>IF('Analysis all factors'!G57&lt;&gt;"",'Analysis all factors'!G57,"")</f>
        <v>8 (30,8%)</v>
      </c>
      <c r="H35" s="19" t="str">
        <f>IF('Analysis all factors'!H57&lt;&gt;"",'Analysis all factors'!H57,"")</f>
        <v>20 (15,9%)</v>
      </c>
      <c r="I35" s="19" t="str">
        <f>IF('Analysis all factors'!I57&lt;&gt;"",'Analysis all factors'!I57,"")</f>
        <v>2,22 (0,86;5,78)</v>
      </c>
      <c r="J35" s="78">
        <f>IF('Analysis all factors'!J57&lt;&gt;"",'Analysis all factors'!J57,"")</f>
        <v>0.1056808772079066</v>
      </c>
      <c r="L35" s="87" t="str">
        <f>IF('Analysis all factors'!K57&lt;&gt;"",'Analysis all factors'!K57,"")</f>
        <v>10 (19,6%)</v>
      </c>
      <c r="M35" s="17" t="str">
        <f>IF('Analysis all factors'!L57&lt;&gt;"",'Analysis all factors'!L57,"")</f>
        <v>17 (16,8%)</v>
      </c>
      <c r="N35" s="17" t="str">
        <f>IF('Analysis all factors'!M57&lt;&gt;"",'Analysis all factors'!M57,"")</f>
        <v>1,05 (0,45;2,47)</v>
      </c>
      <c r="O35" s="88">
        <f>IF('Analysis all factors'!N57&lt;&gt;"",'Analysis all factors'!N57,"")</f>
        <v>1</v>
      </c>
      <c r="P35" s="67"/>
      <c r="Q35" s="93" t="str">
        <f>IF('Analysis all factors'!O57&lt;&gt;"",'Analysis all factors'!O57,"")</f>
        <v>6 (22,2%)</v>
      </c>
      <c r="R35" s="19" t="str">
        <f>IF('Analysis all factors'!P57&lt;&gt;"",'Analysis all factors'!P57,"")</f>
        <v>25 (20%)</v>
      </c>
      <c r="S35" s="19" t="str">
        <f>IF('Analysis all factors'!Q57&lt;&gt;"",'Analysis all factors'!Q57,"")</f>
        <v>1,27 (0,46;3,49)</v>
      </c>
      <c r="T35" s="78">
        <f>IF('Analysis all factors'!R57&lt;&gt;"",'Analysis all factors'!R57,"")</f>
        <v>0.60023473508985226</v>
      </c>
      <c r="U35" s="64"/>
      <c r="V35" s="87" t="str">
        <f>IF('Analysis all factors'!S57&lt;&gt;"",'Analysis all factors'!S57,"")</f>
        <v>10 (25%)</v>
      </c>
      <c r="W35" s="17" t="str">
        <f>IF('Analysis all factors'!T57&lt;&gt;"",'Analysis all factors'!T57,"")</f>
        <v>22 (19,6%)</v>
      </c>
      <c r="X35" s="17" t="str">
        <f>IF('Analysis all factors'!U57&lt;&gt;"",'Analysis all factors'!U57,"")</f>
        <v>1,63 (0,68;3,89)</v>
      </c>
      <c r="Y35" s="97">
        <v>0.38</v>
      </c>
      <c r="Z35" s="64"/>
      <c r="AA35" s="93" t="str">
        <f>IF('Analysis all factors'!W57&lt;&gt;"",'Analysis all factors'!W57,"")</f>
        <v>22 (22,9%)</v>
      </c>
      <c r="AB35" s="19" t="str">
        <f>IF('Analysis all factors'!X57&lt;&gt;"",'Analysis all factors'!X57,"")</f>
        <v>11 (1,9%)</v>
      </c>
      <c r="AC35" s="19" t="str">
        <f>IF('Analysis all factors'!Y57&lt;&gt;"",'Analysis all factors'!Y57,"")</f>
        <v>2,08 (0,83;5,24)</v>
      </c>
      <c r="AD35" s="78">
        <f>IF('Analysis all factors'!Z57&lt;&gt;"",'Analysis all factors'!Z57,"")</f>
        <v>0.13710339118852449</v>
      </c>
    </row>
    <row r="36" spans="1:30" x14ac:dyDescent="0.25">
      <c r="A36" s="69">
        <v>34</v>
      </c>
      <c r="B36" s="208"/>
      <c r="C36" s="55"/>
      <c r="D36" s="113" t="s">
        <v>60</v>
      </c>
      <c r="E36" s="77" t="str">
        <f>IF('Analysis all factors'!E58&lt;&gt;"",'Analysis all factors'!E58,"")</f>
        <v>Nominal</v>
      </c>
      <c r="F36" s="77" t="str">
        <f>IF('Analysis all factors'!F58&lt;&gt;"",'Analysis all factors'!F58,"")</f>
        <v>yes</v>
      </c>
      <c r="G36" s="19" t="str">
        <f>IF('Analysis all factors'!G58&lt;&gt;"",'Analysis all factors'!G58,"")</f>
        <v>18 (69,2%)</v>
      </c>
      <c r="H36" s="19" t="str">
        <f>IF('Analysis all factors'!H58&lt;&gt;"",'Analysis all factors'!H58,"")</f>
        <v>104 (82,5%)</v>
      </c>
      <c r="I36" s="19" t="str">
        <f>IF('Analysis all factors'!I58&lt;&gt;"",'Analysis all factors'!I58,"")</f>
        <v>0,45 (0,17;1,17)</v>
      </c>
      <c r="J36" s="78">
        <f>IF('Analysis all factors'!J58&lt;&gt;"",'Analysis all factors'!J58,"")</f>
        <v>0.1056808772079066</v>
      </c>
      <c r="L36" s="87" t="str">
        <f>IF('Analysis all factors'!K58&lt;&gt;"",'Analysis all factors'!K58,"")</f>
        <v>41 (80,4%)</v>
      </c>
      <c r="M36" s="17" t="str">
        <f>IF('Analysis all factors'!L58&lt;&gt;"",'Analysis all factors'!L58,"")</f>
        <v>83 (82,2%)</v>
      </c>
      <c r="N36" s="17" t="str">
        <f>IF('Analysis all factors'!M58&lt;&gt;"",'Analysis all factors'!M58,"")</f>
        <v>0,95 (0,41;2,23)</v>
      </c>
      <c r="O36" s="88">
        <f>IF('Analysis all factors'!N58&lt;&gt;"",'Analysis all factors'!N58,"")</f>
        <v>1</v>
      </c>
      <c r="P36" s="67"/>
      <c r="Q36" s="93" t="str">
        <f>IF('Analysis all factors'!O58&lt;&gt;"",'Analysis all factors'!O58,"")</f>
        <v>21 (77,8%)</v>
      </c>
      <c r="R36" s="19" t="str">
        <f>IF('Analysis all factors'!P58&lt;&gt;"",'Analysis all factors'!P58,"")</f>
        <v>99 (79,2%)</v>
      </c>
      <c r="S36" s="19" t="str">
        <f>IF('Analysis all factors'!Q58&lt;&gt;"",'Analysis all factors'!Q58,"")</f>
        <v>0,79 (0,29;2,18)</v>
      </c>
      <c r="T36" s="78">
        <f>IF('Analysis all factors'!R58&lt;&gt;"",'Analysis all factors'!R58,"")</f>
        <v>0.60023473508985237</v>
      </c>
      <c r="U36" s="64"/>
      <c r="V36" s="87" t="str">
        <f>IF('Analysis all factors'!S58&lt;&gt;"",'Analysis all factors'!S58,"")</f>
        <v>30 (75%)</v>
      </c>
      <c r="W36" s="17" t="str">
        <f>IF('Analysis all factors'!T58&lt;&gt;"",'Analysis all factors'!T58,"")</f>
        <v>88 (78,6%)</v>
      </c>
      <c r="X36" s="17" t="str">
        <f>IF('Analysis all factors'!U58&lt;&gt;"",'Analysis all factors'!U58,"")</f>
        <v>0,61 (0,26;1,46)</v>
      </c>
      <c r="Y36" s="97">
        <f>IF('Analysis all factors'!V58&lt;&gt;"",'Analysis all factors'!V58,"")</f>
        <v>0.347874462059302</v>
      </c>
      <c r="Z36" s="64"/>
      <c r="AA36" s="93" t="str">
        <f>IF('Analysis all factors'!W58&lt;&gt;"",'Analysis all factors'!W58,"")</f>
        <v>74 (77,1%)</v>
      </c>
      <c r="AB36" s="19" t="str">
        <f>IF('Analysis all factors'!X58&lt;&gt;"",'Analysis all factors'!X58,"")</f>
        <v>44 (7,8%)</v>
      </c>
      <c r="AC36" s="19" t="str">
        <f>IF('Analysis all factors'!Y58&lt;&gt;"",'Analysis all factors'!Y58,"")</f>
        <v>0,48 (0,19;1,21)</v>
      </c>
      <c r="AD36" s="78">
        <f>IF('Analysis all factors'!Z58&lt;&gt;"",'Analysis all factors'!Z58,"")</f>
        <v>0.13710339118852449</v>
      </c>
    </row>
    <row r="37" spans="1:30" x14ac:dyDescent="0.25">
      <c r="A37" s="69">
        <v>35</v>
      </c>
      <c r="B37" s="208"/>
      <c r="C37" s="55"/>
      <c r="D37" s="112" t="s">
        <v>61</v>
      </c>
      <c r="E37" s="77" t="str">
        <f>IF('Analysis all factors'!E59&lt;&gt;"",'Analysis all factors'!E59,"")</f>
        <v>Scale</v>
      </c>
      <c r="F37" s="77" t="str">
        <f>IF('Analysis all factors'!F59&lt;&gt;"",'Analysis all factors'!F59,"")</f>
        <v>yes</v>
      </c>
      <c r="G37" s="19" t="e">
        <f>IF('Analysis all factors'!G59&lt;&gt;"",'Analysis all factors'!G59,"")</f>
        <v>#NUM!</v>
      </c>
      <c r="H37" s="19" t="str">
        <f>IF('Analysis all factors'!H59&lt;&gt;"",'Analysis all factors'!H59,"")</f>
        <v>1,1 [1;1,2]</v>
      </c>
      <c r="I37" s="19" t="str">
        <f>IF('Analysis all factors'!I59&lt;&gt;"",'Analysis all factors'!I59,"")</f>
        <v>0,7 (0,03;14,71)</v>
      </c>
      <c r="J37" s="78">
        <f>IF('Analysis all factors'!J59&lt;&gt;"",'Analysis all factors'!J59,"")</f>
        <v>0.71591870240905853</v>
      </c>
      <c r="L37" s="87" t="str">
        <f>IF('Analysis all factors'!K59&lt;&gt;"",'Analysis all factors'!K59,"")</f>
        <v>1,1 [1;1,3]</v>
      </c>
      <c r="M37" s="17" t="str">
        <f>IF('Analysis all factors'!L59&lt;&gt;"",'Analysis all factors'!L59,"")</f>
        <v>1,1 [1;1,2]</v>
      </c>
      <c r="N37" s="17" t="str">
        <f>IF('Analysis all factors'!M59&lt;&gt;"",'Analysis all factors'!M59,"")</f>
        <v>3,75 (0,36;38,55)</v>
      </c>
      <c r="O37" s="88">
        <v>9.4500000000000001E-2</v>
      </c>
      <c r="P37" s="67"/>
      <c r="Q37" s="93" t="str">
        <f>IF('Analysis all factors'!O59&lt;&gt;"",'Analysis all factors'!O59,"")</f>
        <v>1,2 [1,1;1,3]</v>
      </c>
      <c r="R37" s="19" t="str">
        <f>IF('Analysis all factors'!P59&lt;&gt;"",'Analysis all factors'!P59,"")</f>
        <v>1,1 [1;1,2]</v>
      </c>
      <c r="S37" s="19" t="str">
        <f>IF('Analysis all factors'!Q59&lt;&gt;"",'Analysis all factors'!Q59,"")</f>
        <v>207,89 (7,54;5735,1)</v>
      </c>
      <c r="T37" s="78">
        <v>2.1110000000000001E-4</v>
      </c>
      <c r="U37" s="64"/>
      <c r="V37" s="87" t="str">
        <f>IF('Analysis all factors'!S59&lt;&gt;"",'Analysis all factors'!S59,"")</f>
        <v>1,1 [1;1,2]</v>
      </c>
      <c r="W37" s="17" t="str">
        <f>IF('Analysis all factors'!T59&lt;&gt;"",'Analysis all factors'!T59,"")</f>
        <v>1,1 [1;1,2]</v>
      </c>
      <c r="X37" s="17" t="str">
        <f>IF('Analysis all factors'!U59&lt;&gt;"",'Analysis all factors'!U59,"")</f>
        <v>1,18 (0,07;20,79)</v>
      </c>
      <c r="Y37" s="97">
        <v>0.62690000000000001</v>
      </c>
      <c r="Z37" s="64"/>
      <c r="AA37" s="93" t="str">
        <f>IF('Analysis all factors'!W59&lt;&gt;"",'Analysis all factors'!W59,"")</f>
        <v>1,1 [1;1,2]</v>
      </c>
      <c r="AB37" s="19" t="str">
        <f>IF('Analysis all factors'!X59&lt;&gt;"",'Analysis all factors'!X59,"")</f>
        <v>1,1 [1;1,2]</v>
      </c>
      <c r="AC37" s="19" t="str">
        <f>IF('Analysis all factors'!Y59&lt;&gt;"",'Analysis all factors'!Y59,"")</f>
        <v>2,81 (0,26;30,13)</v>
      </c>
      <c r="AD37" s="78">
        <v>0.104</v>
      </c>
    </row>
    <row r="38" spans="1:30" ht="15.75" thickBot="1" x14ac:dyDescent="0.3">
      <c r="A38" s="69">
        <v>36</v>
      </c>
      <c r="B38" s="209"/>
      <c r="C38" s="120"/>
      <c r="D38" s="121" t="s">
        <v>62</v>
      </c>
      <c r="E38" s="79" t="str">
        <f>IF('Analysis all factors'!E60&lt;&gt;"",'Analysis all factors'!E60,"")</f>
        <v>Scale</v>
      </c>
      <c r="F38" s="79" t="str">
        <f>IF('Analysis all factors'!F60&lt;&gt;"",'Analysis all factors'!F60,"")</f>
        <v>yes</v>
      </c>
      <c r="G38" s="80" t="e">
        <f>IF('Analysis all factors'!G60&lt;&gt;"",'Analysis all factors'!G60,"")</f>
        <v>#NUM!</v>
      </c>
      <c r="H38" s="80" t="str">
        <f>IF('Analysis all factors'!H60&lt;&gt;"",'Analysis all factors'!H60,"")</f>
        <v>175,6 [150,8;179]</v>
      </c>
      <c r="I38" s="80" t="str">
        <f>IF('Analysis all factors'!I60&lt;&gt;"",'Analysis all factors'!I60,"")</f>
        <v>1,01 (1;1,02)</v>
      </c>
      <c r="J38" s="81">
        <f>IF('Analysis all factors'!J60&lt;&gt;"",'Analysis all factors'!J60,"")</f>
        <v>0.3412498239446623</v>
      </c>
      <c r="L38" s="89" t="str">
        <f>IF('Analysis all factors'!K60&lt;&gt;"",'Analysis all factors'!K60,"")</f>
        <v>175,6 [162,5;180,5]</v>
      </c>
      <c r="M38" s="90" t="str">
        <f>IF('Analysis all factors'!L60&lt;&gt;"",'Analysis all factors'!L60,"")</f>
        <v>175,6 [148;183]</v>
      </c>
      <c r="N38" s="90" t="str">
        <f>IF('Analysis all factors'!M60&lt;&gt;"",'Analysis all factors'!M60,"")</f>
        <v>1 (0,99;1,01)</v>
      </c>
      <c r="O38" s="91">
        <v>0.6462</v>
      </c>
      <c r="P38" s="67"/>
      <c r="Q38" s="94" t="str">
        <f>IF('Analysis all factors'!O60&lt;&gt;"",'Analysis all factors'!O60,"")</f>
        <v>175,6 [175,6;191]</v>
      </c>
      <c r="R38" s="80" t="str">
        <f>IF('Analysis all factors'!P60&lt;&gt;"",'Analysis all factors'!P60,"")</f>
        <v>175,6 [146;180]</v>
      </c>
      <c r="S38" s="80" t="str">
        <f>IF('Analysis all factors'!Q60&lt;&gt;"",'Analysis all factors'!Q60,"")</f>
        <v>1,01 (0,99;1,02)</v>
      </c>
      <c r="T38" s="81">
        <v>4.36E-2</v>
      </c>
      <c r="U38" s="64"/>
      <c r="V38" s="89" t="str">
        <f>IF('Analysis all factors'!S60&lt;&gt;"",'Analysis all factors'!S60,"")</f>
        <v>175,6 [170,5;203]</v>
      </c>
      <c r="W38" s="90" t="str">
        <f>IF('Analysis all factors'!T60&lt;&gt;"",'Analysis all factors'!T60,"")</f>
        <v>175,6 [147,5;175,6]</v>
      </c>
      <c r="X38" s="90" t="str">
        <f>IF('Analysis all factors'!U60&lt;&gt;"",'Analysis all factors'!U60,"")</f>
        <v>1,01 (1;1,03)</v>
      </c>
      <c r="Y38" s="98">
        <v>8.5649999999999997E-3</v>
      </c>
      <c r="Z38" s="64"/>
      <c r="AA38" s="94" t="str">
        <f>IF('Analysis all factors'!W60&lt;&gt;"",'Analysis all factors'!W60,"")</f>
        <v>175,6 [163,3;186,8]</v>
      </c>
      <c r="AB38" s="80" t="str">
        <f>IF('Analysis all factors'!X60&lt;&gt;"",'Analysis all factors'!X60,"")</f>
        <v>168 [142,3;175,6]</v>
      </c>
      <c r="AC38" s="80" t="str">
        <f>IF('Analysis all factors'!Y60&lt;&gt;"",'Analysis all factors'!Y60,"")</f>
        <v>1,01 (1;1,02)</v>
      </c>
      <c r="AD38" s="81">
        <v>1.6899999999999998E-2</v>
      </c>
    </row>
    <row r="39" spans="1:30" ht="15" customHeight="1" x14ac:dyDescent="0.25">
      <c r="A39" s="69">
        <v>37</v>
      </c>
      <c r="B39" s="222" t="s">
        <v>176</v>
      </c>
      <c r="C39" s="122"/>
      <c r="D39" s="123" t="s">
        <v>64</v>
      </c>
      <c r="E39" s="74" t="str">
        <f>IF('Analysis all factors'!E61&lt;&gt;"",'Analysis all factors'!E61,"")</f>
        <v>Nominal</v>
      </c>
      <c r="F39" s="74" t="str">
        <f>IF('Analysis all factors'!F61&lt;&gt;"",'Analysis all factors'!F61,"")</f>
        <v>yes</v>
      </c>
      <c r="G39" s="75" t="str">
        <f>IF('Analysis all factors'!G61&lt;&gt;"",'Analysis all factors'!G61,"")</f>
        <v>24 (92,3%)</v>
      </c>
      <c r="H39" s="75" t="str">
        <f>IF('Analysis all factors'!H61&lt;&gt;"",'Analysis all factors'!H61,"")</f>
        <v>110 (87,3%)</v>
      </c>
      <c r="I39" s="75" t="str">
        <f>IF('Analysis all factors'!I61&lt;&gt;"",'Analysis all factors'!I61,"")</f>
        <v>1,5 (0,32;7,04)</v>
      </c>
      <c r="J39" s="76">
        <f>IF('Analysis all factors'!J61&lt;&gt;"",'Analysis all factors'!J61,"")</f>
        <v>1</v>
      </c>
      <c r="L39" s="84" t="str">
        <f>IF('Analysis all factors'!K61&lt;&gt;"",'Analysis all factors'!K61,"")</f>
        <v>47 (92,2%)</v>
      </c>
      <c r="M39" s="85" t="str">
        <f>IF('Analysis all factors'!L61&lt;&gt;"",'Analysis all factors'!L61,"")</f>
        <v>89 (88,1%)</v>
      </c>
      <c r="N39" s="85" t="str">
        <f>IF('Analysis all factors'!M61&lt;&gt;"",'Analysis all factors'!M61,"")</f>
        <v>1,58 (0,48;5,18)</v>
      </c>
      <c r="O39" s="86">
        <f>IF('Analysis all factors'!N61&lt;&gt;"",'Analysis all factors'!N61,"")</f>
        <v>0.5800245790065679</v>
      </c>
      <c r="P39" s="67"/>
      <c r="Q39" s="92" t="str">
        <f>IF('Analysis all factors'!O61&lt;&gt;"",'Analysis all factors'!O61,"")</f>
        <v>23 (85,2%)</v>
      </c>
      <c r="R39" s="75" t="str">
        <f>IF('Analysis all factors'!P61&lt;&gt;"",'Analysis all factors'!P61,"")</f>
        <v>109 (87,2%)</v>
      </c>
      <c r="S39" s="75" t="str">
        <f>IF('Analysis all factors'!Q61&lt;&gt;"",'Analysis all factors'!Q61,"")</f>
        <v>0,61 (0,18;2,06)</v>
      </c>
      <c r="T39" s="76">
        <f>IF('Analysis all factors'!R61&lt;&gt;"",'Analysis all factors'!R61,"")</f>
        <v>0.48750222564784579</v>
      </c>
      <c r="U39" s="64"/>
      <c r="V39" s="84" t="str">
        <f>IF('Analysis all factors'!S61&lt;&gt;"",'Analysis all factors'!S61,"")</f>
        <v>37 (92,5%)</v>
      </c>
      <c r="W39" s="85" t="str">
        <f>IF('Analysis all factors'!T61&lt;&gt;"",'Analysis all factors'!T61,"")</f>
        <v>99 (88,4%)</v>
      </c>
      <c r="X39" s="85" t="str">
        <f>IF('Analysis all factors'!U61&lt;&gt;"",'Analysis all factors'!U61,"")</f>
        <v>1,62 (0,44;6,01)</v>
      </c>
      <c r="Y39" s="96">
        <f>IF('Analysis all factors'!V61&lt;&gt;"",'Analysis all factors'!V61,"")</f>
        <v>0.56274169750675285</v>
      </c>
      <c r="Z39" s="64"/>
      <c r="AA39" s="92" t="str">
        <f>IF('Analysis all factors'!W61&lt;&gt;"",'Analysis all factors'!W61,"")</f>
        <v>87 (90,6%)</v>
      </c>
      <c r="AB39" s="75" t="str">
        <f>IF('Analysis all factors'!X61&lt;&gt;"",'Analysis all factors'!X61,"")</f>
        <v>48 (8,5%)</v>
      </c>
      <c r="AC39" s="75" t="str">
        <f>IF('Analysis all factors'!Y61&lt;&gt;"",'Analysis all factors'!Y61,"")</f>
        <v>1,38 (0,48;3,94)</v>
      </c>
      <c r="AD39" s="76">
        <f>IF('Analysis all factors'!Z61&lt;&gt;"",'Analysis all factors'!Z61,"")</f>
        <v>0.58951846451281553</v>
      </c>
    </row>
    <row r="40" spans="1:30" x14ac:dyDescent="0.25">
      <c r="A40" s="69">
        <v>38</v>
      </c>
      <c r="B40" s="223"/>
      <c r="C40" s="38"/>
      <c r="D40" s="114" t="s">
        <v>65</v>
      </c>
      <c r="E40" s="77" t="str">
        <f>IF('Analysis all factors'!E62&lt;&gt;"",'Analysis all factors'!E62,"")</f>
        <v>Scale</v>
      </c>
      <c r="F40" s="77" t="str">
        <f>IF('Analysis all factors'!F62&lt;&gt;"",'Analysis all factors'!F62,"")</f>
        <v>yes</v>
      </c>
      <c r="G40" s="19" t="e">
        <f>IF('Analysis all factors'!G62&lt;&gt;"",'Analysis all factors'!G62,"")</f>
        <v>#NUM!</v>
      </c>
      <c r="H40" s="19" t="str">
        <f>IF('Analysis all factors'!H62&lt;&gt;"",'Analysis all factors'!H62,"")</f>
        <v>101,5 [85,3;119,8]</v>
      </c>
      <c r="I40" s="19" t="str">
        <f>IF('Analysis all factors'!I62&lt;&gt;"",'Analysis all factors'!I62,"")</f>
        <v>1,02 (0,98;1,06)</v>
      </c>
      <c r="J40" s="78">
        <f>IF('Analysis all factors'!J62&lt;&gt;"",'Analysis all factors'!J62,"")</f>
        <v>0.33352055528127189</v>
      </c>
      <c r="L40" s="87" t="str">
        <f>IF('Analysis all factors'!K62&lt;&gt;"",'Analysis all factors'!K62,"")</f>
        <v>103 [88;115,5]</v>
      </c>
      <c r="M40" s="17" t="str">
        <f>IF('Analysis all factors'!L62&lt;&gt;"",'Analysis all factors'!L62,"")</f>
        <v>103 [85;125]</v>
      </c>
      <c r="N40" s="17" t="str">
        <f>IF('Analysis all factors'!M62&lt;&gt;"",'Analysis all factors'!M62,"")</f>
        <v>0,98 (0,94;1,02)</v>
      </c>
      <c r="O40" s="88">
        <v>0.49</v>
      </c>
      <c r="P40" s="67"/>
      <c r="Q40" s="93" t="str">
        <f>IF('Analysis all factors'!O62&lt;&gt;"",'Analysis all factors'!O62,"")</f>
        <v>100 [91;110]</v>
      </c>
      <c r="R40" s="19" t="str">
        <f>IF('Analysis all factors'!P62&lt;&gt;"",'Analysis all factors'!P62,"")</f>
        <v>103 [86;123]</v>
      </c>
      <c r="S40" s="19" t="str">
        <f>IF('Analysis all factors'!Q62&lt;&gt;"",'Analysis all factors'!Q62,"")</f>
        <v>0,99 (0,94;1,04)</v>
      </c>
      <c r="T40" s="78">
        <v>0.55940000000000001</v>
      </c>
      <c r="U40" s="64"/>
      <c r="V40" s="87" t="str">
        <f>IF('Analysis all factors'!S62&lt;&gt;"",'Analysis all factors'!S62,"")</f>
        <v>104,5 [91;125]</v>
      </c>
      <c r="W40" s="17" t="str">
        <f>IF('Analysis all factors'!T62&lt;&gt;"",'Analysis all factors'!T62,"")</f>
        <v>102 [84;118,3]</v>
      </c>
      <c r="X40" s="17" t="str">
        <f>IF('Analysis all factors'!U62&lt;&gt;"",'Analysis all factors'!U62,"")</f>
        <v>1,04 (1;1,08)</v>
      </c>
      <c r="Y40" s="97">
        <v>0.38600000000000001</v>
      </c>
      <c r="Z40" s="64"/>
      <c r="AA40" s="93" t="str">
        <f>IF('Analysis all factors'!W62&lt;&gt;"",'Analysis all factors'!W62,"")</f>
        <v>100,5 [86,8;114,3]</v>
      </c>
      <c r="AB40" s="19" t="str">
        <f>IF('Analysis all factors'!X62&lt;&gt;"",'Analysis all factors'!X62,"")</f>
        <v>106 [84;127,5]</v>
      </c>
      <c r="AC40" s="19" t="str">
        <f>IF('Analysis all factors'!Y62&lt;&gt;"",'Analysis all factors'!Y62,"")</f>
        <v>1,01 (0,97;1,04)</v>
      </c>
      <c r="AD40" s="78">
        <v>0.26840000000000003</v>
      </c>
    </row>
    <row r="41" spans="1:30" x14ac:dyDescent="0.25">
      <c r="A41" s="69">
        <v>39</v>
      </c>
      <c r="B41" s="223"/>
      <c r="C41" s="38"/>
      <c r="D41" s="114" t="s">
        <v>66</v>
      </c>
      <c r="E41" s="77" t="str">
        <f>IF('Analysis all factors'!E63&lt;&gt;"",'Analysis all factors'!E63,"")</f>
        <v>Scale</v>
      </c>
      <c r="F41" s="77" t="str">
        <f>IF('Analysis all factors'!F63&lt;&gt;"",'Analysis all factors'!F63,"")</f>
        <v>yes</v>
      </c>
      <c r="G41" s="19" t="e">
        <f>IF('Analysis all factors'!G63&lt;&gt;"",'Analysis all factors'!G63,"")</f>
        <v>#NUM!</v>
      </c>
      <c r="H41" s="19" t="str">
        <f>IF('Analysis all factors'!H63&lt;&gt;"",'Analysis all factors'!H63,"")</f>
        <v>70 [57,3;83]</v>
      </c>
      <c r="I41" s="19" t="str">
        <f>IF('Analysis all factors'!I63&lt;&gt;"",'Analysis all factors'!I63,"")</f>
        <v>0,99 (0,94;1,04)</v>
      </c>
      <c r="J41" s="78">
        <f>IF('Analysis all factors'!J63&lt;&gt;"",'Analysis all factors'!J63,"")</f>
        <v>0.47915078705308722</v>
      </c>
      <c r="L41" s="87" t="str">
        <f>IF('Analysis all factors'!K63&lt;&gt;"",'Analysis all factors'!K63,"")</f>
        <v>71 [55;83,5]</v>
      </c>
      <c r="M41" s="17" t="str">
        <f>IF('Analysis all factors'!L63&lt;&gt;"",'Analysis all factors'!L63,"")</f>
        <v>70 [58;87]</v>
      </c>
      <c r="N41" s="17" t="str">
        <f>IF('Analysis all factors'!M63&lt;&gt;"",'Analysis all factors'!M63,"")</f>
        <v>1,02 (0,97;1,07)</v>
      </c>
      <c r="O41" s="88">
        <v>0.84499999999999997</v>
      </c>
      <c r="P41" s="67"/>
      <c r="Q41" s="93" t="str">
        <f>IF('Analysis all factors'!O63&lt;&gt;"",'Analysis all factors'!O63,"")</f>
        <v>67 [61;87]</v>
      </c>
      <c r="R41" s="19" t="str">
        <f>IF('Analysis all factors'!P63&lt;&gt;"",'Analysis all factors'!P63,"")</f>
        <v>71 [57;83]</v>
      </c>
      <c r="S41" s="19" t="str">
        <f>IF('Analysis all factors'!Q63&lt;&gt;"",'Analysis all factors'!Q63,"")</f>
        <v>1,02 (0,95;1,09)</v>
      </c>
      <c r="T41" s="78">
        <v>0.91539999999999999</v>
      </c>
      <c r="U41" s="64"/>
      <c r="V41" s="87" t="str">
        <f>IF('Analysis all factors'!S63&lt;&gt;"",'Analysis all factors'!S63,"")</f>
        <v>71,5 [62,8;88,3]</v>
      </c>
      <c r="W41" s="17" t="str">
        <f>IF('Analysis all factors'!T63&lt;&gt;"",'Analysis all factors'!T63,"")</f>
        <v>70 [55;83,3]</v>
      </c>
      <c r="X41" s="17" t="str">
        <f>IF('Analysis all factors'!U63&lt;&gt;"",'Analysis all factors'!U63,"")</f>
        <v>0,98 (0,93;1,03)</v>
      </c>
      <c r="Y41" s="97">
        <v>0.39600000000000002</v>
      </c>
      <c r="Z41" s="64"/>
      <c r="AA41" s="93" t="str">
        <f>IF('Analysis all factors'!W63&lt;&gt;"",'Analysis all factors'!W63,"")</f>
        <v>69 [56,8;83,3]</v>
      </c>
      <c r="AB41" s="19" t="str">
        <f>IF('Analysis all factors'!X63&lt;&gt;"",'Analysis all factors'!X63,"")</f>
        <v>72 [57,8;91,8]</v>
      </c>
      <c r="AC41" s="19" t="str">
        <f>IF('Analysis all factors'!Y63&lt;&gt;"",'Analysis all factors'!Y63,"")</f>
        <v>0,99 (0,94;1,04)</v>
      </c>
      <c r="AD41" s="78">
        <v>0.33700000000000002</v>
      </c>
    </row>
    <row r="42" spans="1:30" x14ac:dyDescent="0.25">
      <c r="A42" s="69">
        <v>40</v>
      </c>
      <c r="B42" s="223"/>
      <c r="C42" s="38"/>
      <c r="D42" s="114" t="s">
        <v>67</v>
      </c>
      <c r="E42" s="77" t="str">
        <f>IF('Analysis all factors'!E64&lt;&gt;"",'Analysis all factors'!E64,"")</f>
        <v>Scale</v>
      </c>
      <c r="F42" s="77" t="str">
        <f>IF('Analysis all factors'!F64&lt;&gt;"",'Analysis all factors'!F64,"")</f>
        <v>yes</v>
      </c>
      <c r="G42" s="19" t="e">
        <f>IF('Analysis all factors'!G64&lt;&gt;"",'Analysis all factors'!G64,"")</f>
        <v>#NUM!</v>
      </c>
      <c r="H42" s="19" t="str">
        <f>IF('Analysis all factors'!H64&lt;&gt;"",'Analysis all factors'!H64,"")</f>
        <v>34,1 [32,2;35,1]</v>
      </c>
      <c r="I42" s="19" t="str">
        <f>IF('Analysis all factors'!I64&lt;&gt;"",'Analysis all factors'!I64,"")</f>
        <v>1,01 (0,93;1,09)</v>
      </c>
      <c r="J42" s="78">
        <f>IF('Analysis all factors'!J64&lt;&gt;"",'Analysis all factors'!J64,"")</f>
        <v>0.37010759940522642</v>
      </c>
      <c r="L42" s="87" t="str">
        <f>IF('Analysis all factors'!K64&lt;&gt;"",'Analysis all factors'!K64,"")</f>
        <v>34 [32,1;34,9]</v>
      </c>
      <c r="M42" s="17" t="str">
        <f>IF('Analysis all factors'!L64&lt;&gt;"",'Analysis all factors'!L64,"")</f>
        <v>34,3 [32,6;35,1]</v>
      </c>
      <c r="N42" s="17" t="str">
        <f>IF('Analysis all factors'!M64&lt;&gt;"",'Analysis all factors'!M64,"")</f>
        <v>1,04 (0,98;1,1)</v>
      </c>
      <c r="O42" s="88">
        <v>0.17199999999999999</v>
      </c>
      <c r="P42" s="67"/>
      <c r="Q42" s="93" t="str">
        <f>IF('Analysis all factors'!O64&lt;&gt;"",'Analysis all factors'!O64,"")</f>
        <v>34,7 [32,2;35,2]</v>
      </c>
      <c r="R42" s="19" t="str">
        <f>IF('Analysis all factors'!P64&lt;&gt;"",'Analysis all factors'!P64,"")</f>
        <v>34,1 [32,4;35]</v>
      </c>
      <c r="S42" s="19" t="str">
        <f>IF('Analysis all factors'!Q64&lt;&gt;"",'Analysis all factors'!Q64,"")</f>
        <v>1 (0,93;1,08)</v>
      </c>
      <c r="T42" s="78">
        <v>0.86199999999999999</v>
      </c>
      <c r="U42" s="64"/>
      <c r="V42" s="87" t="str">
        <f>IF('Analysis all factors'!S64&lt;&gt;"",'Analysis all factors'!S64,"")</f>
        <v>34,3 [32,3;35,2]</v>
      </c>
      <c r="W42" s="17" t="str">
        <f>IF('Analysis all factors'!T64&lt;&gt;"",'Analysis all factors'!T64,"")</f>
        <v>34,1 [32,4;35]</v>
      </c>
      <c r="X42" s="17" t="str">
        <f>IF('Analysis all factors'!U64&lt;&gt;"",'Analysis all factors'!U64,"")</f>
        <v>0,99 (0,92;1,06)</v>
      </c>
      <c r="Y42" s="97">
        <v>0.58899999999999997</v>
      </c>
      <c r="Z42" s="64"/>
      <c r="AA42" s="93" t="str">
        <f>IF('Analysis all factors'!W64&lt;&gt;"",'Analysis all factors'!W64,"")</f>
        <v>34,2 [32,3;35]</v>
      </c>
      <c r="AB42" s="19" t="str">
        <f>IF('Analysis all factors'!X64&lt;&gt;"",'Analysis all factors'!X64,"")</f>
        <v>34,2 [32,6;35,1]</v>
      </c>
      <c r="AC42" s="19" t="str">
        <f>IF('Analysis all factors'!Y64&lt;&gt;"",'Analysis all factors'!Y64,"")</f>
        <v>1,03 (0,97;1,1)</v>
      </c>
      <c r="AD42" s="78">
        <v>0.88400000000000001</v>
      </c>
    </row>
    <row r="43" spans="1:30" x14ac:dyDescent="0.25">
      <c r="A43" s="69">
        <v>41</v>
      </c>
      <c r="B43" s="223"/>
      <c r="C43" s="38"/>
      <c r="D43" s="114" t="s">
        <v>69</v>
      </c>
      <c r="E43" s="77" t="str">
        <f>IF('Analysis all factors'!E66&lt;&gt;"",'Analysis all factors'!E66,"")</f>
        <v>Scale</v>
      </c>
      <c r="F43" s="77" t="str">
        <f>IF('Analysis all factors'!F66&lt;&gt;"",'Analysis all factors'!F66,"")</f>
        <v>yes</v>
      </c>
      <c r="G43" s="19" t="e">
        <f>IF('Analysis all factors'!G66&lt;&gt;"",'Analysis all factors'!G66,"")</f>
        <v>#NUM!</v>
      </c>
      <c r="H43" s="19" t="str">
        <f>IF('Analysis all factors'!H66&lt;&gt;"",'Analysis all factors'!H66,"")</f>
        <v>2 [2;3]</v>
      </c>
      <c r="I43" s="19" t="str">
        <f>IF('Analysis all factors'!I66&lt;&gt;"",'Analysis all factors'!I66,"")</f>
        <v>0,62 (0,21;1,87)</v>
      </c>
      <c r="J43" s="78">
        <f>IF('Analysis all factors'!J66&lt;&gt;"",'Analysis all factors'!J66,"")</f>
        <v>0.76797244115618546</v>
      </c>
      <c r="L43" s="87" t="str">
        <f>IF('Analysis all factors'!K66&lt;&gt;"",'Analysis all factors'!K66,"")</f>
        <v>2 [2;3]</v>
      </c>
      <c r="M43" s="17" t="str">
        <f>IF('Analysis all factors'!L66&lt;&gt;"",'Analysis all factors'!L66,"")</f>
        <v>2 [2;3]</v>
      </c>
      <c r="N43" s="17" t="str">
        <f>IF('Analysis all factors'!M66&lt;&gt;"",'Analysis all factors'!M66,"")</f>
        <v>1,16 (0,49;2,74)</v>
      </c>
      <c r="O43" s="88">
        <v>0.99099999999999999</v>
      </c>
      <c r="P43" s="67"/>
      <c r="Q43" s="93" t="str">
        <f>IF('Analysis all factors'!O66&lt;&gt;"",'Analysis all factors'!O66,"")</f>
        <v>2 [2;3]</v>
      </c>
      <c r="R43" s="19" t="str">
        <f>IF('Analysis all factors'!P66&lt;&gt;"",'Analysis all factors'!P66,"")</f>
        <v>2 [2;3]</v>
      </c>
      <c r="S43" s="19" t="str">
        <f>IF('Analysis all factors'!Q66&lt;&gt;"",'Analysis all factors'!Q66,"")</f>
        <v>1,03 (0,32;3,3)</v>
      </c>
      <c r="T43" s="78">
        <v>0.62990000000000002</v>
      </c>
      <c r="U43" s="64"/>
      <c r="V43" s="87" t="str">
        <f>IF('Analysis all factors'!S66&lt;&gt;"",'Analysis all factors'!S66,"")</f>
        <v>2 [2;3]</v>
      </c>
      <c r="W43" s="17" t="str">
        <f>IF('Analysis all factors'!T66&lt;&gt;"",'Analysis all factors'!T66,"")</f>
        <v>2 [2;3]</v>
      </c>
      <c r="X43" s="17" t="str">
        <f>IF('Analysis all factors'!U66&lt;&gt;"",'Analysis all factors'!U66,"")</f>
        <v>0,55 (0,21;1,46)</v>
      </c>
      <c r="Y43" s="97">
        <v>0.42699999999999999</v>
      </c>
      <c r="Z43" s="64"/>
      <c r="AA43" s="93" t="str">
        <f>IF('Analysis all factors'!W66&lt;&gt;"",'Analysis all factors'!W66,"")</f>
        <v>2 [2;3]</v>
      </c>
      <c r="AB43" s="19" t="str">
        <f>IF('Analysis all factors'!X66&lt;&gt;"",'Analysis all factors'!X66,"")</f>
        <v>2 [2;3]</v>
      </c>
      <c r="AC43" s="19" t="str">
        <f>IF('Analysis all factors'!Y66&lt;&gt;"",'Analysis all factors'!Y66,"")</f>
        <v>0,84 (0,36;1,96)</v>
      </c>
      <c r="AD43" s="78">
        <v>0.67900000000000005</v>
      </c>
    </row>
    <row r="44" spans="1:30" x14ac:dyDescent="0.25">
      <c r="A44" s="69">
        <v>42</v>
      </c>
      <c r="B44" s="223"/>
      <c r="C44" s="38"/>
      <c r="D44" s="114" t="s">
        <v>391</v>
      </c>
      <c r="E44" s="77" t="str">
        <f>IF('Analysis all factors'!E67&lt;&gt;"",'Analysis all factors'!E67,"")</f>
        <v>Nominal</v>
      </c>
      <c r="F44" s="77" t="str">
        <f>IF('Analysis all factors'!F67&lt;&gt;"",'Analysis all factors'!F67,"")</f>
        <v>yes</v>
      </c>
      <c r="G44" s="19" t="str">
        <f>IF('Analysis all factors'!G67&lt;&gt;"",'Analysis all factors'!G67,"")</f>
        <v>3 (11,5%)</v>
      </c>
      <c r="H44" s="19" t="str">
        <f>IF('Analysis all factors'!H67&lt;&gt;"",'Analysis all factors'!H67,"")</f>
        <v>16 (12,7%)</v>
      </c>
      <c r="I44" s="19" t="str">
        <f>IF('Analysis all factors'!I67&lt;&gt;"",'Analysis all factors'!I67,"")</f>
        <v>0,9 (0,24;3,33)</v>
      </c>
      <c r="J44" s="78">
        <f>IF('Analysis all factors'!J67&lt;&gt;"",'Analysis all factors'!J67,"")</f>
        <v>1</v>
      </c>
      <c r="L44" s="87" t="str">
        <f>IF('Analysis all factors'!K67&lt;&gt;"",'Analysis all factors'!K67,"")</f>
        <v>4 (7,8%)</v>
      </c>
      <c r="M44" s="17" t="str">
        <f>IF('Analysis all factors'!L67&lt;&gt;"",'Analysis all factors'!L67,"")</f>
        <v>11 (10,9%)</v>
      </c>
      <c r="N44" s="17" t="str">
        <f>IF('Analysis all factors'!M67&lt;&gt;"",'Analysis all factors'!M67,"")</f>
        <v>0,49 (0,15;1,56)</v>
      </c>
      <c r="O44" s="88">
        <f>IF('Analysis all factors'!N67&lt;&gt;"",'Analysis all factors'!N67,"")</f>
        <v>0.3009389531463938</v>
      </c>
      <c r="P44" s="67"/>
      <c r="Q44" s="93" t="str">
        <f>IF('Analysis all factors'!O67&lt;&gt;"",'Analysis all factors'!O67,"")</f>
        <v>5 (18,5%)</v>
      </c>
      <c r="R44" s="19" t="str">
        <f>IF('Analysis all factors'!P67&lt;&gt;"",'Analysis all factors'!P67,"")</f>
        <v>17 (13,6%)</v>
      </c>
      <c r="S44" s="19" t="str">
        <f>IF('Analysis all factors'!Q67&lt;&gt;"",'Analysis all factors'!Q67,"")</f>
        <v>1,8 (0,59;5,52)</v>
      </c>
      <c r="T44" s="78">
        <f>IF('Analysis all factors'!R67&lt;&gt;"",'Analysis all factors'!R67,"")</f>
        <v>0.33551750943887121</v>
      </c>
      <c r="U44" s="64"/>
      <c r="V44" s="87" t="str">
        <f>IF('Analysis all factors'!S67&lt;&gt;"",'Analysis all factors'!S67,"")</f>
        <v>6 (15%)</v>
      </c>
      <c r="W44" s="17" t="str">
        <f>IF('Analysis all factors'!T67&lt;&gt;"",'Analysis all factors'!T67,"")</f>
        <v>14 (12,5%)</v>
      </c>
      <c r="X44" s="17" t="str">
        <f>IF('Analysis all factors'!U67&lt;&gt;"",'Analysis all factors'!U67,"")</f>
        <v>1,34 (0,47;3,81)</v>
      </c>
      <c r="Y44" s="97">
        <f>IF('Analysis all factors'!V67&lt;&gt;"",'Analysis all factors'!V67,"")</f>
        <v>0.58396758310244379</v>
      </c>
      <c r="Z44" s="64"/>
      <c r="AA44" s="93" t="str">
        <f>IF('Analysis all factors'!W67&lt;&gt;"",'Analysis all factors'!W67,"")</f>
        <v>12 (12,5%)</v>
      </c>
      <c r="AB44" s="19" t="str">
        <f>IF('Analysis all factors'!X67&lt;&gt;"",'Analysis all factors'!X67,"")</f>
        <v>7 (1,2%)</v>
      </c>
      <c r="AC44" s="19" t="str">
        <f>IF('Analysis all factors'!Y67&lt;&gt;"",'Analysis all factors'!Y67,"")</f>
        <v>1 (0,37;2,71)</v>
      </c>
      <c r="AD44" s="78">
        <f>IF('Analysis all factors'!Z67&lt;&gt;"",'Analysis all factors'!Z67,"")</f>
        <v>1</v>
      </c>
    </row>
    <row r="45" spans="1:30" x14ac:dyDescent="0.25">
      <c r="A45" s="69">
        <v>43</v>
      </c>
      <c r="B45" s="223"/>
      <c r="C45" s="38"/>
      <c r="D45" s="114" t="s">
        <v>393</v>
      </c>
      <c r="E45" s="77" t="str">
        <f>IF('Analysis all factors'!E69&lt;&gt;"",'Analysis all factors'!E69,"")</f>
        <v>Nominal</v>
      </c>
      <c r="F45" s="77" t="str">
        <f>IF('Analysis all factors'!F69&lt;&gt;"",'Analysis all factors'!F69,"")</f>
        <v>yes</v>
      </c>
      <c r="G45" s="19" t="str">
        <f>IF('Analysis all factors'!G69&lt;&gt;"",'Analysis all factors'!G69,"")</f>
        <v>11 (42,3%)</v>
      </c>
      <c r="H45" s="19" t="str">
        <f>IF('Analysis all factors'!H69&lt;&gt;"",'Analysis all factors'!H69,"")</f>
        <v>65 (51,6%)</v>
      </c>
      <c r="I45" s="19" t="str">
        <f>IF('Analysis all factors'!I69&lt;&gt;"",'Analysis all factors'!I69,"")</f>
        <v>0,67 (0,28;1,56)</v>
      </c>
      <c r="J45" s="78">
        <f>IF('Analysis all factors'!J69&lt;&gt;"",'Analysis all factors'!J69,"")</f>
        <v>0.39381880597127972</v>
      </c>
      <c r="L45" s="87" t="str">
        <f>IF('Analysis all factors'!K69&lt;&gt;"",'Analysis all factors'!K69,"")</f>
        <v>28 (54,9%)</v>
      </c>
      <c r="M45" s="17" t="str">
        <f>IF('Analysis all factors'!L69&lt;&gt;"",'Analysis all factors'!L69,"")</f>
        <v>50 (49,5%)</v>
      </c>
      <c r="N45" s="17" t="str">
        <f>IF('Analysis all factors'!M69&lt;&gt;"",'Analysis all factors'!M69,"")</f>
        <v>1,29 (0,66;2,54)</v>
      </c>
      <c r="O45" s="88">
        <f>IF('Analysis all factors'!N69&lt;&gt;"",'Analysis all factors'!N69,"")</f>
        <v>0.49505790896497859</v>
      </c>
      <c r="P45" s="67"/>
      <c r="Q45" s="93" t="str">
        <f>IF('Analysis all factors'!O69&lt;&gt;"",'Analysis all factors'!O69,"")</f>
        <v>11 (40,7%)</v>
      </c>
      <c r="R45" s="19" t="str">
        <f>IF('Analysis all factors'!P69&lt;&gt;"",'Analysis all factors'!P69,"")</f>
        <v>62 (49,6%)</v>
      </c>
      <c r="S45" s="19" t="str">
        <f>IF('Analysis all factors'!Q69&lt;&gt;"",'Analysis all factors'!Q69,"")</f>
        <v>0,61 (0,26;1,43)</v>
      </c>
      <c r="T45" s="78">
        <f>IF('Analysis all factors'!R69&lt;&gt;"",'Analysis all factors'!R69,"")</f>
        <v>0.29295344166141568</v>
      </c>
      <c r="U45" s="64"/>
      <c r="V45" s="87" t="str">
        <f>IF('Analysis all factors'!S69&lt;&gt;"",'Analysis all factors'!S69,"")</f>
        <v>18 (45%)</v>
      </c>
      <c r="W45" s="17" t="str">
        <f>IF('Analysis all factors'!T69&lt;&gt;"",'Analysis all factors'!T69,"")</f>
        <v>57 (50,9%)</v>
      </c>
      <c r="X45" s="17" t="str">
        <f>IF('Analysis all factors'!U69&lt;&gt;"",'Analysis all factors'!U69,"")</f>
        <v>0,73 (0,36;1,52)</v>
      </c>
      <c r="Y45" s="97">
        <f>IF('Analysis all factors'!V69&lt;&gt;"",'Analysis all factors'!V69,"")</f>
        <v>0.46314054513970893</v>
      </c>
      <c r="Z45" s="64"/>
      <c r="AA45" s="93" t="str">
        <f>IF('Analysis all factors'!W69&lt;&gt;"",'Analysis all factors'!W69,"")</f>
        <v>50 (52,1%)</v>
      </c>
      <c r="AB45" s="19" t="str">
        <f>IF('Analysis all factors'!X69&lt;&gt;"",'Analysis all factors'!X69,"")</f>
        <v>27 (4,8%)</v>
      </c>
      <c r="AC45" s="19" t="str">
        <f>IF('Analysis all factors'!Y69&lt;&gt;"",'Analysis all factors'!Y69,"")</f>
        <v>1,17 (0,6;2,26)</v>
      </c>
      <c r="AD45" s="78">
        <f>IF('Analysis all factors'!Z69&lt;&gt;"",'Analysis all factors'!Z69,"")</f>
        <v>0.73703500068417305</v>
      </c>
    </row>
    <row r="46" spans="1:30" x14ac:dyDescent="0.25">
      <c r="A46" s="69">
        <v>44</v>
      </c>
      <c r="B46" s="223"/>
      <c r="C46" s="38"/>
      <c r="D46" s="114" t="s">
        <v>394</v>
      </c>
      <c r="E46" s="77" t="str">
        <f>IF('Analysis all factors'!E70&lt;&gt;"",'Analysis all factors'!E70,"")</f>
        <v>Nominal</v>
      </c>
      <c r="F46" s="77" t="str">
        <f>IF('Analysis all factors'!F70&lt;&gt;"",'Analysis all factors'!F70,"")</f>
        <v>yes</v>
      </c>
      <c r="G46" s="19" t="str">
        <f>IF('Analysis all factors'!G70&lt;&gt;"",'Analysis all factors'!G70,"")</f>
        <v>6 (23,1%)</v>
      </c>
      <c r="H46" s="19" t="str">
        <f>IF('Analysis all factors'!H70&lt;&gt;"",'Analysis all factors'!H70,"")</f>
        <v>35 (27,8%)</v>
      </c>
      <c r="I46" s="19" t="str">
        <f>IF('Analysis all factors'!I70&lt;&gt;"",'Analysis all factors'!I70,"")</f>
        <v>0,75 (0,28;2,02)</v>
      </c>
      <c r="J46" s="78">
        <f>IF('Analysis all factors'!J70&lt;&gt;"",'Analysis all factors'!J70,"")</f>
        <v>0.63819657287313836</v>
      </c>
      <c r="L46" s="87" t="str">
        <f>IF('Analysis all factors'!K70&lt;&gt;"",'Analysis all factors'!K70,"")</f>
        <v>14 (27,5%)</v>
      </c>
      <c r="M46" s="17" t="str">
        <f>IF('Analysis all factors'!L70&lt;&gt;"",'Analysis all factors'!L70,"")</f>
        <v>30 (29,7%)</v>
      </c>
      <c r="N46" s="17" t="str">
        <f>IF('Analysis all factors'!M70&lt;&gt;"",'Analysis all factors'!M70,"")</f>
        <v>0,99 (0,46;2,1)</v>
      </c>
      <c r="O46" s="88">
        <f>IF('Analysis all factors'!N70&lt;&gt;"",'Analysis all factors'!N70,"")</f>
        <v>1</v>
      </c>
      <c r="P46" s="67"/>
      <c r="Q46" s="93" t="str">
        <f>IF('Analysis all factors'!O70&lt;&gt;"",'Analysis all factors'!O70,"")</f>
        <v>10 (37%)</v>
      </c>
      <c r="R46" s="19" t="str">
        <f>IF('Analysis all factors'!P70&lt;&gt;"",'Analysis all factors'!P70,"")</f>
        <v>33 (26,4%)</v>
      </c>
      <c r="S46" s="19" t="str">
        <f>IF('Analysis all factors'!Q70&lt;&gt;"",'Analysis all factors'!Q70,"")</f>
        <v>1,71 (0,71;4,12)</v>
      </c>
      <c r="T46" s="78">
        <f>IF('Analysis all factors'!R70&lt;&gt;"",'Analysis all factors'!R70,"")</f>
        <v>0.24172791295578991</v>
      </c>
      <c r="U46" s="64"/>
      <c r="V46" s="87" t="str">
        <f>IF('Analysis all factors'!S70&lt;&gt;"",'Analysis all factors'!S70,"")</f>
        <v>12 (30%)</v>
      </c>
      <c r="W46" s="17" t="str">
        <f>IF('Analysis all factors'!T70&lt;&gt;"",'Analysis all factors'!T70,"")</f>
        <v>28 (25%)</v>
      </c>
      <c r="X46" s="17" t="str">
        <f>IF('Analysis all factors'!U70&lt;&gt;"",'Analysis all factors'!U70,"")</f>
        <v>1,17 (0,53;2,59)</v>
      </c>
      <c r="Y46" s="97">
        <f>IF('Analysis all factors'!V70&lt;&gt;"",'Analysis all factors'!V70,"")</f>
        <v>0.68581042861240771</v>
      </c>
      <c r="Z46" s="64"/>
      <c r="AA46" s="93" t="str">
        <f>IF('Analysis all factors'!W70&lt;&gt;"",'Analysis all factors'!W70,"")</f>
        <v>26 (27,1%)</v>
      </c>
      <c r="AB46" s="19" t="str">
        <f>IF('Analysis all factors'!X70&lt;&gt;"",'Analysis all factors'!X70,"")</f>
        <v>15 (2,7%)</v>
      </c>
      <c r="AC46" s="19" t="str">
        <f>IF('Analysis all factors'!Y70&lt;&gt;"",'Analysis all factors'!Y70,"")</f>
        <v>0,93 (0,45;1,94)</v>
      </c>
      <c r="AD46" s="78">
        <f>IF('Analysis all factors'!Z70&lt;&gt;"",'Analysis all factors'!Z70,"")</f>
        <v>0.85280163719669533</v>
      </c>
    </row>
    <row r="47" spans="1:30" x14ac:dyDescent="0.25">
      <c r="A47" s="69">
        <v>45</v>
      </c>
      <c r="B47" s="223"/>
      <c r="C47" s="38"/>
      <c r="D47" s="114" t="s">
        <v>73</v>
      </c>
      <c r="E47" s="77" t="str">
        <f>IF('Analysis all factors'!E77&lt;&gt;"",'Analysis all factors'!E77,"")</f>
        <v>Scale</v>
      </c>
      <c r="F47" s="77" t="str">
        <f>IF('Analysis all factors'!F77&lt;&gt;"",'Analysis all factors'!F77,"")</f>
        <v>yes</v>
      </c>
      <c r="G47" s="19" t="e">
        <f>IF('Analysis all factors'!G77&lt;&gt;"",'Analysis all factors'!G77,"")</f>
        <v>#NUM!</v>
      </c>
      <c r="H47" s="19" t="str">
        <f>IF('Analysis all factors'!H77&lt;&gt;"",'Analysis all factors'!H77,"")</f>
        <v>3 [3;4]</v>
      </c>
      <c r="I47" s="19" t="str">
        <f>IF('Analysis all factors'!I77&lt;&gt;"",'Analysis all factors'!I77,"")</f>
        <v>0,61 (0,26;1,41)</v>
      </c>
      <c r="J47" s="78">
        <f>IF('Analysis all factors'!J77&lt;&gt;"",'Analysis all factors'!J77,"")</f>
        <v>0.42919451992221003</v>
      </c>
      <c r="L47" s="87" t="str">
        <f>IF('Analysis all factors'!K77&lt;&gt;"",'Analysis all factors'!K77,"")</f>
        <v>3 [3;4]</v>
      </c>
      <c r="M47" s="17" t="str">
        <f>IF('Analysis all factors'!L77&lt;&gt;"",'Analysis all factors'!L77,"")</f>
        <v>3 [3;4]</v>
      </c>
      <c r="N47" s="17" t="str">
        <f>IF('Analysis all factors'!M77&lt;&gt;"",'Analysis all factors'!M77,"")</f>
        <v>0,79 (0,42;1,48)</v>
      </c>
      <c r="O47" s="88">
        <v>0.72599999999999998</v>
      </c>
      <c r="P47" s="67"/>
      <c r="Q47" s="93" t="str">
        <f>IF('Analysis all factors'!O77&lt;&gt;"",'Analysis all factors'!O77,"")</f>
        <v>3 [3;3]</v>
      </c>
      <c r="R47" s="19" t="str">
        <f>IF('Analysis all factors'!P77&lt;&gt;"",'Analysis all factors'!P77,"")</f>
        <v>3 [3;4]</v>
      </c>
      <c r="S47" s="19" t="str">
        <f>IF('Analysis all factors'!Q77&lt;&gt;"",'Analysis all factors'!Q77,"")</f>
        <v>0,52 (0,21;1,3)</v>
      </c>
      <c r="T47" s="78">
        <v>0.25690000000000002</v>
      </c>
      <c r="U47" s="64"/>
      <c r="V47" s="87" t="str">
        <f>IF('Analysis all factors'!S77&lt;&gt;"",'Analysis all factors'!S77,"")</f>
        <v>3 [3;3]</v>
      </c>
      <c r="W47" s="17" t="str">
        <f>IF('Analysis all factors'!T77&lt;&gt;"",'Analysis all factors'!T77,"")</f>
        <v>3 [3;4]</v>
      </c>
      <c r="X47" s="17" t="str">
        <f>IF('Analysis all factors'!U77&lt;&gt;"",'Analysis all factors'!U77,"")</f>
        <v>0,64 (0,3;1,38)</v>
      </c>
      <c r="Y47" s="97">
        <v>0.68500000000000005</v>
      </c>
      <c r="Z47" s="64"/>
      <c r="AA47" s="93" t="str">
        <f>IF('Analysis all factors'!W77&lt;&gt;"",'Analysis all factors'!W77,"")</f>
        <v>3 [3;3]</v>
      </c>
      <c r="AB47" s="19" t="str">
        <f>IF('Analysis all factors'!X77&lt;&gt;"",'Analysis all factors'!X77,"")</f>
        <v>3 [3;4]</v>
      </c>
      <c r="AC47" s="19" t="str">
        <f>IF('Analysis all factors'!Y77&lt;&gt;"",'Analysis all factors'!Y77,"")</f>
        <v>0,69 (0,37;1,29)</v>
      </c>
      <c r="AD47" s="78">
        <v>0.17399999999999999</v>
      </c>
    </row>
    <row r="48" spans="1:30" x14ac:dyDescent="0.25">
      <c r="A48" s="69">
        <v>46</v>
      </c>
      <c r="B48" s="223"/>
      <c r="C48" s="38"/>
      <c r="D48" s="114" t="s">
        <v>397</v>
      </c>
      <c r="E48" s="77" t="str">
        <f>IF('Analysis all factors'!E79&lt;&gt;"",'Analysis all factors'!E79,"")</f>
        <v>Nominal</v>
      </c>
      <c r="F48" s="77" t="str">
        <f>IF('Analysis all factors'!F79&lt;&gt;"",'Analysis all factors'!F79,"")</f>
        <v>yes</v>
      </c>
      <c r="G48" s="19" t="str">
        <f>IF('Analysis all factors'!G79&lt;&gt;"",'Analysis all factors'!G79,"")</f>
        <v>5 (19,2%)</v>
      </c>
      <c r="H48" s="19" t="str">
        <f>IF('Analysis all factors'!H79&lt;&gt;"",'Analysis all factors'!H79,"")</f>
        <v>23 (18,3%)</v>
      </c>
      <c r="I48" s="19" t="str">
        <f>IF('Analysis all factors'!I79&lt;&gt;"",'Analysis all factors'!I79,"")</f>
        <v>1,07 (0,36;3,12)</v>
      </c>
      <c r="J48" s="78">
        <f>IF('Analysis all factors'!J79&lt;&gt;"",'Analysis all factors'!J79,"")</f>
        <v>1</v>
      </c>
      <c r="L48" s="87" t="str">
        <f>IF('Analysis all factors'!K79&lt;&gt;"",'Analysis all factors'!K79,"")</f>
        <v>11 (21,6%)</v>
      </c>
      <c r="M48" s="17" t="str">
        <f>IF('Analysis all factors'!L79&lt;&gt;"",'Analysis all factors'!L79,"")</f>
        <v>19 (18,8%)</v>
      </c>
      <c r="N48" s="17" t="str">
        <f>IF('Analysis all factors'!M79&lt;&gt;"",'Analysis all factors'!M79,"")</f>
        <v>1,36 (0,58;3,17)</v>
      </c>
      <c r="O48" s="88">
        <f>IF('Analysis all factors'!N79&lt;&gt;"",'Analysis all factors'!N79,"")</f>
        <v>0.51035020686165433</v>
      </c>
      <c r="P48" s="67"/>
      <c r="Q48" s="93" t="str">
        <f>IF('Analysis all factors'!O79&lt;&gt;"",'Analysis all factors'!O79,"")</f>
        <v>5 (18,5%)</v>
      </c>
      <c r="R48" s="19" t="str">
        <f>IF('Analysis all factors'!P79&lt;&gt;"",'Analysis all factors'!P79,"")</f>
        <v>26 (20,8%)</v>
      </c>
      <c r="S48" s="19" t="str">
        <f>IF('Analysis all factors'!Q79&lt;&gt;"",'Analysis all factors'!Q79,"")</f>
        <v>1,01 (0,35;2,94)</v>
      </c>
      <c r="T48" s="78">
        <f>IF('Analysis all factors'!R79&lt;&gt;"",'Analysis all factors'!R79,"")</f>
        <v>1</v>
      </c>
      <c r="U48" s="64"/>
      <c r="V48" s="87" t="str">
        <f>IF('Analysis all factors'!S79&lt;&gt;"",'Analysis all factors'!S79,"")</f>
        <v>7 (17,5%)</v>
      </c>
      <c r="W48" s="17" t="str">
        <f>IF('Analysis all factors'!T79&lt;&gt;"",'Analysis all factors'!T79,"")</f>
        <v>19 (17%)</v>
      </c>
      <c r="X48" s="17" t="str">
        <f>IF('Analysis all factors'!U79&lt;&gt;"",'Analysis all factors'!U79,"")</f>
        <v>0,92 (0,36;2,36)</v>
      </c>
      <c r="Y48" s="97">
        <f>IF('Analysis all factors'!V79&lt;&gt;"",'Analysis all factors'!V79,"")</f>
        <v>1</v>
      </c>
      <c r="Z48" s="64"/>
      <c r="AA48" s="93" t="str">
        <f>IF('Analysis all factors'!W79&lt;&gt;"",'Analysis all factors'!W79,"")</f>
        <v>18 (18,8%)</v>
      </c>
      <c r="AB48" s="19" t="str">
        <f>IF('Analysis all factors'!X79&lt;&gt;"",'Analysis all factors'!X79,"")</f>
        <v>12 (2,1%)</v>
      </c>
      <c r="AC48" s="19" t="str">
        <f>IF('Analysis all factors'!Y79&lt;&gt;"",'Analysis all factors'!Y79,"")</f>
        <v>1,06 (0,45;2,5)</v>
      </c>
      <c r="AD48" s="78">
        <f>IF('Analysis all factors'!Z79&lt;&gt;"",'Analysis all factors'!Z79,"")</f>
        <v>1</v>
      </c>
    </row>
    <row r="49" spans="1:30" x14ac:dyDescent="0.25">
      <c r="A49" s="69">
        <v>47</v>
      </c>
      <c r="B49" s="223"/>
      <c r="C49" s="38"/>
      <c r="D49" s="114" t="s">
        <v>398</v>
      </c>
      <c r="E49" s="77" t="str">
        <f>IF('Analysis all factors'!E80&lt;&gt;"",'Analysis all factors'!E80,"")</f>
        <v>Nominal</v>
      </c>
      <c r="F49" s="77" t="str">
        <f>IF('Analysis all factors'!F80&lt;&gt;"",'Analysis all factors'!F80,"")</f>
        <v>yes</v>
      </c>
      <c r="G49" s="19" t="str">
        <f>IF('Analysis all factors'!G80&lt;&gt;"",'Analysis all factors'!G80,"")</f>
        <v>16 (61,5%)</v>
      </c>
      <c r="H49" s="19" t="str">
        <f>IF('Analysis all factors'!H80&lt;&gt;"",'Analysis all factors'!H80,"")</f>
        <v>66 (52,4%)</v>
      </c>
      <c r="I49" s="19" t="str">
        <f>IF('Analysis all factors'!I80&lt;&gt;"",'Analysis all factors'!I80,"")</f>
        <v>1,41 (0,59;3,34)</v>
      </c>
      <c r="J49" s="78">
        <f>IF('Analysis all factors'!J80&lt;&gt;"",'Analysis all factors'!J80,"")</f>
        <v>0.51888815879071881</v>
      </c>
      <c r="L49" s="87" t="str">
        <f>IF('Analysis all factors'!K80&lt;&gt;"",'Analysis all factors'!K80,"")</f>
        <v>26 (51%)</v>
      </c>
      <c r="M49" s="17" t="str">
        <f>IF('Analysis all factors'!L80&lt;&gt;"",'Analysis all factors'!L80,"")</f>
        <v>57 (56,4%)</v>
      </c>
      <c r="N49" s="17" t="str">
        <f>IF('Analysis all factors'!M80&lt;&gt;"",'Analysis all factors'!M80,"")</f>
        <v>0,8 (0,41;1,58)</v>
      </c>
      <c r="O49" s="88">
        <f>IF('Analysis all factors'!N80&lt;&gt;"",'Analysis all factors'!N80,"")</f>
        <v>0.60541219754786935</v>
      </c>
      <c r="P49" s="67"/>
      <c r="Q49" s="93" t="str">
        <f>IF('Analysis all factors'!O80&lt;&gt;"",'Analysis all factors'!O80,"")</f>
        <v>18 (66,7%)</v>
      </c>
      <c r="R49" s="19" t="str">
        <f>IF('Analysis all factors'!P80&lt;&gt;"",'Analysis all factors'!P80,"")</f>
        <v>65 (52%)</v>
      </c>
      <c r="S49" s="19" t="str">
        <f>IF('Analysis all factors'!Q80&lt;&gt;"",'Analysis all factors'!Q80,"")</f>
        <v>1,85 (0,77;4,42)</v>
      </c>
      <c r="T49" s="78">
        <f>IF('Analysis all factors'!R80&lt;&gt;"",'Analysis all factors'!R80,"")</f>
        <v>0.20311839745386209</v>
      </c>
      <c r="U49" s="64"/>
      <c r="V49" s="87" t="str">
        <f>IF('Analysis all factors'!S80&lt;&gt;"",'Analysis all factors'!S80,"")</f>
        <v>24 (60%)</v>
      </c>
      <c r="W49" s="17" t="str">
        <f>IF('Analysis all factors'!T80&lt;&gt;"",'Analysis all factors'!T80,"")</f>
        <v>65 (58%)</v>
      </c>
      <c r="X49" s="17" t="str">
        <f>IF('Analysis all factors'!U80&lt;&gt;"",'Analysis all factors'!U80,"")</f>
        <v>1,35 (0,65;2,81)</v>
      </c>
      <c r="Y49" s="97">
        <f>IF('Analysis all factors'!V80&lt;&gt;"",'Analysis all factors'!V80,"")</f>
        <v>0.46355149969318138</v>
      </c>
      <c r="Z49" s="64"/>
      <c r="AA49" s="93" t="str">
        <f>IF('Analysis all factors'!W80&lt;&gt;"",'Analysis all factors'!W80,"")</f>
        <v>57 (59,4%)</v>
      </c>
      <c r="AB49" s="19" t="str">
        <f>IF('Analysis all factors'!X80&lt;&gt;"",'Analysis all factors'!X80,"")</f>
        <v>34 (6%)</v>
      </c>
      <c r="AC49" s="19" t="str">
        <f>IF('Analysis all factors'!Y80&lt;&gt;"",'Analysis all factors'!Y80,"")</f>
        <v>1,69 (0,87;3,28)</v>
      </c>
      <c r="AD49" s="78">
        <f>IF('Analysis all factors'!Z80&lt;&gt;"",'Analysis all factors'!Z80,"")</f>
        <v>0.13202073129105851</v>
      </c>
    </row>
    <row r="50" spans="1:30" x14ac:dyDescent="0.25">
      <c r="A50" s="69">
        <v>48</v>
      </c>
      <c r="B50" s="223"/>
      <c r="C50" s="38"/>
      <c r="D50" s="114" t="s">
        <v>399</v>
      </c>
      <c r="E50" s="77" t="str">
        <f>IF('Analysis all factors'!E81&lt;&gt;"",'Analysis all factors'!E81,"")</f>
        <v>Nominal</v>
      </c>
      <c r="F50" s="77" t="str">
        <f>IF('Analysis all factors'!F81&lt;&gt;"",'Analysis all factors'!F81,"")</f>
        <v>yes</v>
      </c>
      <c r="G50" s="19" t="str">
        <f>IF('Analysis all factors'!G81&lt;&gt;"",'Analysis all factors'!G81,"")</f>
        <v>5 (19,2%)</v>
      </c>
      <c r="H50" s="19" t="str">
        <f>IF('Analysis all factors'!H81&lt;&gt;"",'Analysis all factors'!H81,"")</f>
        <v>31 (24,6%)</v>
      </c>
      <c r="I50" s="19" t="str">
        <f>IF('Analysis all factors'!I81&lt;&gt;"",'Analysis all factors'!I81,"")</f>
        <v>0,7 (0,24;2,01)</v>
      </c>
      <c r="J50" s="78">
        <f>IF('Analysis all factors'!J81&lt;&gt;"",'Analysis all factors'!J81,"")</f>
        <v>0.62047264858348128</v>
      </c>
      <c r="L50" s="87" t="str">
        <f>IF('Analysis all factors'!K81&lt;&gt;"",'Analysis all factors'!K81,"")</f>
        <v>13 (25,5%)</v>
      </c>
      <c r="M50" s="17" t="str">
        <f>IF('Analysis all factors'!L81&lt;&gt;"",'Analysis all factors'!L81,"")</f>
        <v>22 (21,8%)</v>
      </c>
      <c r="N50" s="17" t="str">
        <f>IF('Analysis all factors'!M81&lt;&gt;"",'Analysis all factors'!M81,"")</f>
        <v>1,1 (0,5;2,39)</v>
      </c>
      <c r="O50" s="88">
        <f>IF('Analysis all factors'!N81&lt;&gt;"",'Analysis all factors'!N81,"")</f>
        <v>0.84291317950172573</v>
      </c>
      <c r="P50" s="67"/>
      <c r="Q50" s="93" t="str">
        <f>IF('Analysis all factors'!O81&lt;&gt;"",'Analysis all factors'!O81,"")</f>
        <v>4 (14,8%)</v>
      </c>
      <c r="R50" s="19" t="str">
        <f>IF('Analysis all factors'!P81&lt;&gt;"",'Analysis all factors'!P81,"")</f>
        <v>29 (23,2%)</v>
      </c>
      <c r="S50" s="19" t="str">
        <f>IF('Analysis all factors'!Q81&lt;&gt;"",'Analysis all factors'!Q81,"")</f>
        <v>0,48 (0,16;1,51)</v>
      </c>
      <c r="T50" s="78">
        <f>IF('Analysis all factors'!R81&lt;&gt;"",'Analysis all factors'!R81,"")</f>
        <v>0.32165647092599459</v>
      </c>
      <c r="U50" s="64"/>
      <c r="V50" s="87" t="str">
        <f>IF('Analysis all factors'!S81&lt;&gt;"",'Analysis all factors'!S81,"")</f>
        <v>8 (20%)</v>
      </c>
      <c r="W50" s="17" t="str">
        <f>IF('Analysis all factors'!T81&lt;&gt;"",'Analysis all factors'!T81,"")</f>
        <v>24 (21,4%)</v>
      </c>
      <c r="X50" s="17" t="str">
        <f>IF('Analysis all factors'!U81&lt;&gt;"",'Analysis all factors'!U81,"")</f>
        <v>0,72 (0,3;1,73)</v>
      </c>
      <c r="Y50" s="97">
        <f>IF('Analysis all factors'!V81&lt;&gt;"",'Analysis all factors'!V81,"")</f>
        <v>0.52500701566498842</v>
      </c>
      <c r="Z50" s="64"/>
      <c r="AA50" s="93" t="str">
        <f>IF('Analysis all factors'!W81&lt;&gt;"",'Analysis all factors'!W81,"")</f>
        <v>19 (19,8%)</v>
      </c>
      <c r="AB50" s="19" t="str">
        <f>IF('Analysis all factors'!X81&lt;&gt;"",'Analysis all factors'!X81,"")</f>
        <v>7 (1,2%)</v>
      </c>
      <c r="AC50" s="19" t="str">
        <f>IF('Analysis all factors'!Y81&lt;&gt;"",'Analysis all factors'!Y81,"")</f>
        <v>0,52 (0,25;1,11)</v>
      </c>
      <c r="AD50" s="78">
        <f>IF('Analysis all factors'!Z81&lt;&gt;"",'Analysis all factors'!Z81,"")</f>
        <v>0.1165400434465353</v>
      </c>
    </row>
    <row r="51" spans="1:30" x14ac:dyDescent="0.25">
      <c r="A51" s="69">
        <v>49</v>
      </c>
      <c r="B51" s="223"/>
      <c r="C51" s="38"/>
      <c r="D51" s="114" t="s">
        <v>74</v>
      </c>
      <c r="E51" s="77" t="str">
        <f>IF('Analysis all factors'!E83&lt;&gt;"",'Analysis all factors'!E83,"")</f>
        <v>Nominal</v>
      </c>
      <c r="F51" s="77" t="str">
        <f>IF('Analysis all factors'!F83&lt;&gt;"",'Analysis all factors'!F83,"")</f>
        <v>yes</v>
      </c>
      <c r="G51" s="19" t="str">
        <f>IF('Analysis all factors'!G83&lt;&gt;"",'Analysis all factors'!G83,"")</f>
        <v>7 (26,9%)</v>
      </c>
      <c r="H51" s="19" t="str">
        <f>IF('Analysis all factors'!H83&lt;&gt;"",'Analysis all factors'!H83,"")</f>
        <v>16 (12,7%)</v>
      </c>
      <c r="I51" s="19" t="str">
        <f>IF('Analysis all factors'!I83&lt;&gt;"",'Analysis all factors'!I83,"")</f>
        <v>2,36 (0,86;6,46)</v>
      </c>
      <c r="J51" s="78">
        <f>IF('Analysis all factors'!J83&lt;&gt;"",'Analysis all factors'!J83,"")</f>
        <v>0.13447668544689029</v>
      </c>
      <c r="L51" s="87" t="str">
        <f>IF('Analysis all factors'!K83&lt;&gt;"",'Analysis all factors'!K83,"")</f>
        <v>12 (23,5%)</v>
      </c>
      <c r="M51" s="17" t="str">
        <f>IF('Analysis all factors'!L83&lt;&gt;"",'Analysis all factors'!L83,"")</f>
        <v>17 (16,8%)</v>
      </c>
      <c r="N51" s="17" t="str">
        <f>IF('Analysis all factors'!M83&lt;&gt;"",'Analysis all factors'!M83,"")</f>
        <v>2,28 (0,94;5,53)</v>
      </c>
      <c r="O51" s="88">
        <f>IF('Analysis all factors'!N83&lt;&gt;"",'Analysis all factors'!N83,"")</f>
        <v>9.7169845934039406E-2</v>
      </c>
      <c r="P51" s="67"/>
      <c r="Q51" s="93" t="str">
        <f>IF('Analysis all factors'!O83&lt;&gt;"",'Analysis all factors'!O83,"")</f>
        <v>2 (7,4%)</v>
      </c>
      <c r="R51" s="19" t="str">
        <f>IF('Analysis all factors'!P83&lt;&gt;"",'Analysis all factors'!P83,"")</f>
        <v>15 (12%)</v>
      </c>
      <c r="S51" s="19" t="str">
        <f>IF('Analysis all factors'!Q83&lt;&gt;"",'Analysis all factors'!Q83,"")</f>
        <v>0,37 (0,08;1,7)</v>
      </c>
      <c r="T51" s="78">
        <f>IF('Analysis all factors'!R83&lt;&gt;"",'Analysis all factors'!R83,"")</f>
        <v>0.25155736629186642</v>
      </c>
      <c r="U51" s="64"/>
      <c r="V51" s="87" t="str">
        <f>IF('Analysis all factors'!S83&lt;&gt;"",'Analysis all factors'!S83,"")</f>
        <v>4 (10%)</v>
      </c>
      <c r="W51" s="17" t="str">
        <f>IF('Analysis all factors'!T83&lt;&gt;"",'Analysis all factors'!T83,"")</f>
        <v>14 (12,5%)</v>
      </c>
      <c r="X51" s="17" t="str">
        <f>IF('Analysis all factors'!U83&lt;&gt;"",'Analysis all factors'!U83,"")</f>
        <v>0,51 (0,16;1,6)</v>
      </c>
      <c r="Y51" s="97">
        <f>IF('Analysis all factors'!V83&lt;&gt;"",'Analysis all factors'!V83,"")</f>
        <v>0.31658442556846639</v>
      </c>
      <c r="Z51" s="64"/>
      <c r="AA51" s="93" t="str">
        <f>IF('Analysis all factors'!W83&lt;&gt;"",'Analysis all factors'!W83,"")</f>
        <v>16 (16,7%)</v>
      </c>
      <c r="AB51" s="19" t="str">
        <f>IF('Analysis all factors'!X83&lt;&gt;"",'Analysis all factors'!X83,"")</f>
        <v>5 (0,9%)</v>
      </c>
      <c r="AC51" s="19" t="str">
        <f>IF('Analysis all factors'!Y83&lt;&gt;"",'Analysis all factors'!Y83,"")</f>
        <v>1,2 (0,48;3,01)</v>
      </c>
      <c r="AD51" s="78">
        <f>IF('Analysis all factors'!Z83&lt;&gt;"",'Analysis all factors'!Z83,"")</f>
        <v>0.81917924855884183</v>
      </c>
    </row>
    <row r="52" spans="1:30" x14ac:dyDescent="0.25">
      <c r="A52" s="69">
        <v>50</v>
      </c>
      <c r="B52" s="223"/>
      <c r="C52" s="38"/>
      <c r="D52" s="114" t="s">
        <v>76</v>
      </c>
      <c r="E52" s="77" t="str">
        <f>IF('Analysis all factors'!E85&lt;&gt;"",'Analysis all factors'!E85,"")</f>
        <v>Nominal</v>
      </c>
      <c r="F52" s="77" t="str">
        <f>IF('Analysis all factors'!F85&lt;&gt;"",'Analysis all factors'!F85,"")</f>
        <v>yes</v>
      </c>
      <c r="G52" s="19" t="str">
        <f>IF('Analysis all factors'!G85&lt;&gt;"",'Analysis all factors'!G85,"")</f>
        <v>7 (26,9%)</v>
      </c>
      <c r="H52" s="19" t="str">
        <f>IF('Analysis all factors'!H85&lt;&gt;"",'Analysis all factors'!H85,"")</f>
        <v>69 (54,8%)</v>
      </c>
      <c r="I52" s="19" t="str">
        <f>IF('Analysis all factors'!I85&lt;&gt;"",'Analysis all factors'!I85,"")</f>
        <v>0,29 (0,11;0,73)</v>
      </c>
      <c r="J52" s="78">
        <f>IF('Analysis all factors'!J85&lt;&gt;"",'Analysis all factors'!J85,"")</f>
        <v>8.9638313096017073E-3</v>
      </c>
      <c r="L52" s="87" t="str">
        <f>IF('Analysis all factors'!K85&lt;&gt;"",'Analysis all factors'!K85,"")</f>
        <v>24 (47,1%)</v>
      </c>
      <c r="M52" s="17" t="str">
        <f>IF('Analysis all factors'!L85&lt;&gt;"",'Analysis all factors'!L85,"")</f>
        <v>54 (53,5%)</v>
      </c>
      <c r="N52" s="17" t="str">
        <f>IF('Analysis all factors'!M85&lt;&gt;"",'Analysis all factors'!M85,"")</f>
        <v>0,77 (0,39;1,52)</v>
      </c>
      <c r="O52" s="88">
        <f>IF('Analysis all factors'!N85&lt;&gt;"",'Analysis all factors'!N85,"")</f>
        <v>0.49474440755497001</v>
      </c>
      <c r="P52" s="67"/>
      <c r="Q52" s="93" t="str">
        <f>IF('Analysis all factors'!O85&lt;&gt;"",'Analysis all factors'!O85,"")</f>
        <v>12 (44,4%)</v>
      </c>
      <c r="R52" s="19" t="str">
        <f>IF('Analysis all factors'!P85&lt;&gt;"",'Analysis all factors'!P85,"")</f>
        <v>67 (53,6%)</v>
      </c>
      <c r="S52" s="19" t="str">
        <f>IF('Analysis all factors'!Q85&lt;&gt;"",'Analysis all factors'!Q85,"")</f>
        <v>0,72 (0,31;1,65)</v>
      </c>
      <c r="T52" s="78">
        <f>IF('Analysis all factors'!R85&lt;&gt;"",'Analysis all factors'!R85,"")</f>
        <v>0.52547926784955423</v>
      </c>
      <c r="U52" s="64"/>
      <c r="V52" s="87" t="str">
        <f>IF('Analysis all factors'!S85&lt;&gt;"",'Analysis all factors'!S85,"")</f>
        <v>14 (35%)</v>
      </c>
      <c r="W52" s="17" t="str">
        <f>IF('Analysis all factors'!T85&lt;&gt;"",'Analysis all factors'!T85,"")</f>
        <v>63 (56,3%)</v>
      </c>
      <c r="X52" s="17" t="str">
        <f>IF('Analysis all factors'!U85&lt;&gt;"",'Analysis all factors'!U85,"")</f>
        <v>0,4 (0,19;0,86)</v>
      </c>
      <c r="Y52" s="97">
        <f>IF('Analysis all factors'!V85&lt;&gt;"",'Analysis all factors'!V85,"")</f>
        <v>1.7699844582186E-2</v>
      </c>
      <c r="Z52" s="64"/>
      <c r="AA52" s="93" t="str">
        <f>IF('Analysis all factors'!W85&lt;&gt;"",'Analysis all factors'!W85,"")</f>
        <v>44 (45,8%)</v>
      </c>
      <c r="AB52" s="19" t="str">
        <f>IF('Analysis all factors'!X85&lt;&gt;"",'Analysis all factors'!X85,"")</f>
        <v>34 (6%)</v>
      </c>
      <c r="AC52" s="19" t="str">
        <f>IF('Analysis all factors'!Y85&lt;&gt;"",'Analysis all factors'!Y85,"")</f>
        <v>0,55 (0,28;1,07)</v>
      </c>
      <c r="AD52" s="78">
        <f>IF('Analysis all factors'!Z85&lt;&gt;"",'Analysis all factors'!Z85,"")</f>
        <v>9.317960363788208E-2</v>
      </c>
    </row>
    <row r="53" spans="1:30" x14ac:dyDescent="0.25">
      <c r="A53" s="69">
        <v>51</v>
      </c>
      <c r="B53" s="223"/>
      <c r="C53" s="38"/>
      <c r="D53" s="114" t="s">
        <v>77</v>
      </c>
      <c r="E53" s="77" t="str">
        <f>IF('Analysis all factors'!E86&lt;&gt;"",'Analysis all factors'!E86,"")</f>
        <v>Nominal</v>
      </c>
      <c r="F53" s="77" t="str">
        <f>IF('Analysis all factors'!F86&lt;&gt;"",'Analysis all factors'!F86,"")</f>
        <v>yes</v>
      </c>
      <c r="G53" s="19" t="str">
        <f>IF('Analysis all factors'!G86&lt;&gt;"",'Analysis all factors'!G86,"")</f>
        <v>1 (3,8%)</v>
      </c>
      <c r="H53" s="19" t="str">
        <f>IF('Analysis all factors'!H86&lt;&gt;"",'Analysis all factors'!H86,"")</f>
        <v>20 (15,9%)</v>
      </c>
      <c r="I53" s="19" t="str">
        <f>IF('Analysis all factors'!I86&lt;&gt;"",'Analysis all factors'!I86,"")</f>
        <v>0,21 (0,03;1,66)</v>
      </c>
      <c r="J53" s="78">
        <f>IF('Analysis all factors'!J86&lt;&gt;"",'Analysis all factors'!J86,"")</f>
        <v>0.1283106959217292</v>
      </c>
      <c r="L53" s="87" t="str">
        <f>IF('Analysis all factors'!K86&lt;&gt;"",'Analysis all factors'!K86,"")</f>
        <v>9 (17,6%)</v>
      </c>
      <c r="M53" s="17" t="str">
        <f>IF('Analysis all factors'!L86&lt;&gt;"",'Analysis all factors'!L86,"")</f>
        <v>13 (12,9%)</v>
      </c>
      <c r="N53" s="17" t="str">
        <f>IF('Analysis all factors'!M86&lt;&gt;"",'Analysis all factors'!M86,"")</f>
        <v>1,59 (0,62;4,06)</v>
      </c>
      <c r="O53" s="88">
        <f>IF('Analysis all factors'!N86&lt;&gt;"",'Analysis all factors'!N86,"")</f>
        <v>0.33161103440758072</v>
      </c>
      <c r="P53" s="67"/>
      <c r="Q53" s="93" t="str">
        <f>IF('Analysis all factors'!O86&lt;&gt;"",'Analysis all factors'!O86,"")</f>
        <v>4 (14,8%)</v>
      </c>
      <c r="R53" s="19" t="str">
        <f>IF('Analysis all factors'!P86&lt;&gt;"",'Analysis all factors'!P86,"")</f>
        <v>19 (15,2%)</v>
      </c>
      <c r="S53" s="19" t="str">
        <f>IF('Analysis all factors'!Q86&lt;&gt;"",'Analysis all factors'!Q86,"")</f>
        <v>1,1 (0,34;3,59)</v>
      </c>
      <c r="T53" s="78">
        <f>IF('Analysis all factors'!R86&lt;&gt;"",'Analysis all factors'!R86,"")</f>
        <v>1</v>
      </c>
      <c r="U53" s="64"/>
      <c r="V53" s="87" t="str">
        <f>IF('Analysis all factors'!S86&lt;&gt;"",'Analysis all factors'!S86,"")</f>
        <v>2 (5%)</v>
      </c>
      <c r="W53" s="17" t="str">
        <f>IF('Analysis all factors'!T86&lt;&gt;"",'Analysis all factors'!T86,"")</f>
        <v>15 (13,4%)</v>
      </c>
      <c r="X53" s="17" t="str">
        <f>IF('Analysis all factors'!U86&lt;&gt;"",'Analysis all factors'!U86,"")</f>
        <v>0,26 (0,06;1,16)</v>
      </c>
      <c r="Y53" s="97">
        <f>IF('Analysis all factors'!V86&lt;&gt;"",'Analysis all factors'!V86,"")</f>
        <v>6.5916521121032134E-2</v>
      </c>
      <c r="Z53" s="64"/>
      <c r="AA53" s="93" t="str">
        <f>IF('Analysis all factors'!W86&lt;&gt;"",'Analysis all factors'!W86,"")</f>
        <v>11 (11,5%)</v>
      </c>
      <c r="AB53" s="19" t="str">
        <f>IF('Analysis all factors'!X86&lt;&gt;"",'Analysis all factors'!X86,"")</f>
        <v>8 (1,4%)</v>
      </c>
      <c r="AC53" s="19" t="str">
        <f>IF('Analysis all factors'!Y86&lt;&gt;"",'Analysis all factors'!Y86,"")</f>
        <v>0,6 (0,24;1,51)</v>
      </c>
      <c r="AD53" s="78">
        <f>IF('Analysis all factors'!Z86&lt;&gt;"",'Analysis all factors'!Z86,"")</f>
        <v>0.33119380376606478</v>
      </c>
    </row>
    <row r="54" spans="1:30" x14ac:dyDescent="0.25">
      <c r="A54" s="69">
        <v>52</v>
      </c>
      <c r="B54" s="223"/>
      <c r="C54" s="38"/>
      <c r="D54" s="114" t="s">
        <v>78</v>
      </c>
      <c r="E54" s="77" t="str">
        <f>IF('Analysis all factors'!E87&lt;&gt;"",'Analysis all factors'!E87,"")</f>
        <v>Nominal</v>
      </c>
      <c r="F54" s="77" t="str">
        <f>IF('Analysis all factors'!F87&lt;&gt;"",'Analysis all factors'!F87,"")</f>
        <v>yes</v>
      </c>
      <c r="G54" s="19" t="str">
        <f>IF('Analysis all factors'!G87&lt;&gt;"",'Analysis all factors'!G87,"")</f>
        <v>25 (96,2%)</v>
      </c>
      <c r="H54" s="19" t="str">
        <f>IF('Analysis all factors'!H87&lt;&gt;"",'Analysis all factors'!H87,"")</f>
        <v>99 (78,6%)</v>
      </c>
      <c r="I54" s="19" t="str">
        <f>IF('Analysis all factors'!I87&lt;&gt;"",'Analysis all factors'!I87,"")</f>
        <v>6,19 (0,8;47,89)</v>
      </c>
      <c r="J54" s="78">
        <f>IF('Analysis all factors'!J87&lt;&gt;"",'Analysis all factors'!J87,"")</f>
        <v>4.9360179156392688E-2</v>
      </c>
      <c r="L54" s="87" t="str">
        <f>IF('Analysis all factors'!K87&lt;&gt;"",'Analysis all factors'!K87,"")</f>
        <v>42 (82,4%)</v>
      </c>
      <c r="M54" s="17" t="str">
        <f>IF('Analysis all factors'!L87&lt;&gt;"",'Analysis all factors'!L87,"")</f>
        <v>81 (80,2%)</v>
      </c>
      <c r="N54" s="17" t="str">
        <f>IF('Analysis all factors'!M87&lt;&gt;"",'Analysis all factors'!M87,"")</f>
        <v>0,94 (0,39;2,3)</v>
      </c>
      <c r="O54" s="88">
        <f>IF('Analysis all factors'!N87&lt;&gt;"",'Analysis all factors'!N87,"")</f>
        <v>1</v>
      </c>
      <c r="P54" s="67"/>
      <c r="Q54" s="93" t="str">
        <f>IF('Analysis all factors'!O87&lt;&gt;"",'Analysis all factors'!O87,"")</f>
        <v>22 (81,5%)</v>
      </c>
      <c r="R54" s="19" t="str">
        <f>IF('Analysis all factors'!P87&lt;&gt;"",'Analysis all factors'!P87,"")</f>
        <v>100 (80%)</v>
      </c>
      <c r="S54" s="19" t="str">
        <f>IF('Analysis all factors'!Q87&lt;&gt;"",'Analysis all factors'!Q87,"")</f>
        <v>0,89 (0,3;2,61)</v>
      </c>
      <c r="T54" s="78">
        <f>IF('Analysis all factors'!R87&lt;&gt;"",'Analysis all factors'!R87,"")</f>
        <v>0.78344139519181955</v>
      </c>
      <c r="U54" s="64"/>
      <c r="V54" s="87" t="str">
        <f>IF('Analysis all factors'!S87&lt;&gt;"",'Analysis all factors'!S87,"")</f>
        <v>35 (87,5%)</v>
      </c>
      <c r="W54" s="17" t="str">
        <f>IF('Analysis all factors'!T87&lt;&gt;"",'Analysis all factors'!T87,"")</f>
        <v>88 (78,6%)</v>
      </c>
      <c r="X54" s="17" t="str">
        <f>IF('Analysis all factors'!U87&lt;&gt;"",'Analysis all factors'!U87,"")</f>
        <v>1,62 (0,57;4,62)</v>
      </c>
      <c r="Y54" s="97">
        <f>IF('Analysis all factors'!V87&lt;&gt;"",'Analysis all factors'!V87,"")</f>
        <v>0.4673077383760938</v>
      </c>
      <c r="Z54" s="64"/>
      <c r="AA54" s="93" t="str">
        <f>IF('Analysis all factors'!W87&lt;&gt;"",'Analysis all factors'!W87,"")</f>
        <v>80 (83,3%)</v>
      </c>
      <c r="AB54" s="19" t="str">
        <f>IF('Analysis all factors'!X87&lt;&gt;"",'Analysis all factors'!X87,"")</f>
        <v>41 (7,2%)</v>
      </c>
      <c r="AC54" s="19" t="str">
        <f>IF('Analysis all factors'!Y87&lt;&gt;"",'Analysis all factors'!Y87,"")</f>
        <v>1,09 (0,46;2,59)</v>
      </c>
      <c r="AD54" s="78">
        <f>IF('Analysis all factors'!Z87&lt;&gt;"",'Analysis all factors'!Z87,"")</f>
        <v>0.82775205963088783</v>
      </c>
    </row>
    <row r="55" spans="1:30" ht="15.75" thickBot="1" x14ac:dyDescent="0.3">
      <c r="A55" s="69">
        <v>53</v>
      </c>
      <c r="B55" s="224"/>
      <c r="C55" s="124"/>
      <c r="D55" s="125" t="s">
        <v>79</v>
      </c>
      <c r="E55" s="79" t="str">
        <f>IF('Analysis all factors'!E88&lt;&gt;"",'Analysis all factors'!E88,"")</f>
        <v>Scale</v>
      </c>
      <c r="F55" s="79" t="str">
        <f>IF('Analysis all factors'!F88&lt;&gt;"",'Analysis all factors'!F88,"")</f>
        <v>yes</v>
      </c>
      <c r="G55" s="80" t="e">
        <f>IF('Analysis all factors'!G88&lt;&gt;"",'Analysis all factors'!G88,"")</f>
        <v>#NUM!</v>
      </c>
      <c r="H55" s="80" t="str">
        <f>IF('Analysis all factors'!H88&lt;&gt;"",'Analysis all factors'!H88,"")</f>
        <v>550 [500;700]</v>
      </c>
      <c r="I55" s="80" t="str">
        <f>IF('Analysis all factors'!I88&lt;&gt;"",'Analysis all factors'!I88,"")</f>
        <v>1 (1;1)</v>
      </c>
      <c r="J55" s="81">
        <f>IF('Analysis all factors'!J88&lt;&gt;"",'Analysis all factors'!J88,"")</f>
        <v>0.81228500274563076</v>
      </c>
      <c r="L55" s="89" t="str">
        <f>IF('Analysis all factors'!K88&lt;&gt;"",'Analysis all factors'!K88,"")</f>
        <v>500 [500;700]</v>
      </c>
      <c r="M55" s="90" t="str">
        <f>IF('Analysis all factors'!L88&lt;&gt;"",'Analysis all factors'!L88,"")</f>
        <v>600 [500;700]</v>
      </c>
      <c r="N55" s="90" t="str">
        <f>IF('Analysis all factors'!M88&lt;&gt;"",'Analysis all factors'!M88,"")</f>
        <v>1 (1;1)</v>
      </c>
      <c r="O55" s="91">
        <v>0.5</v>
      </c>
      <c r="P55" s="67"/>
      <c r="Q55" s="94" t="str">
        <f>IF('Analysis all factors'!O88&lt;&gt;"",'Analysis all factors'!O88,"")</f>
        <v>500 [500;660,2]</v>
      </c>
      <c r="R55" s="80" t="str">
        <f>IF('Analysis all factors'!P88&lt;&gt;"",'Analysis all factors'!P88,"")</f>
        <v>600 [500;700]</v>
      </c>
      <c r="S55" s="80" t="str">
        <f>IF('Analysis all factors'!Q88&lt;&gt;"",'Analysis all factors'!Q88,"")</f>
        <v>1 (0,99;1)</v>
      </c>
      <c r="T55" s="81">
        <v>0.21329999999999999</v>
      </c>
      <c r="U55" s="64"/>
      <c r="V55" s="89" t="str">
        <f>IF('Analysis all factors'!S88&lt;&gt;"",'Analysis all factors'!S88,"")</f>
        <v>500 [500;700]</v>
      </c>
      <c r="W55" s="90" t="str">
        <f>IF('Analysis all factors'!T88&lt;&gt;"",'Analysis all factors'!T88,"")</f>
        <v>600 [500;700]</v>
      </c>
      <c r="X55" s="90" t="str">
        <f>IF('Analysis all factors'!U88&lt;&gt;"",'Analysis all factors'!U88,"")</f>
        <v>1 (0,99;1)</v>
      </c>
      <c r="Y55" s="98">
        <v>0.20100000000000001</v>
      </c>
      <c r="Z55" s="64"/>
      <c r="AA55" s="94" t="str">
        <f>IF('Analysis all factors'!W88&lt;&gt;"",'Analysis all factors'!W88,"")</f>
        <v>500 [500;700]</v>
      </c>
      <c r="AB55" s="80" t="str">
        <f>IF('Analysis all factors'!X88&lt;&gt;"",'Analysis all factors'!X88,"")</f>
        <v>700 [500;800]</v>
      </c>
      <c r="AC55" s="80" t="str">
        <f>IF('Analysis all factors'!Y88&lt;&gt;"",'Analysis all factors'!Y88,"")</f>
        <v>1 (0,99;1)</v>
      </c>
      <c r="AD55" s="81">
        <v>1.0699999999999999E-2</v>
      </c>
    </row>
    <row r="56" spans="1:30" ht="15" customHeight="1" x14ac:dyDescent="0.25">
      <c r="A56" s="69">
        <v>54</v>
      </c>
      <c r="B56" s="217" t="s">
        <v>177</v>
      </c>
      <c r="C56" s="220" t="s">
        <v>3</v>
      </c>
      <c r="D56" s="126" t="s">
        <v>80</v>
      </c>
      <c r="E56" s="74" t="str">
        <f>IF('Analysis all factors'!E89&lt;&gt;"",'Analysis all factors'!E89,"")</f>
        <v>Scale</v>
      </c>
      <c r="F56" s="74" t="str">
        <f>IF('Analysis all factors'!F89&lt;&gt;"",'Analysis all factors'!F89,"")</f>
        <v>yes</v>
      </c>
      <c r="G56" s="75" t="e">
        <f>IF('Analysis all factors'!G89&lt;&gt;"",'Analysis all factors'!G89,"")</f>
        <v>#NUM!</v>
      </c>
      <c r="H56" s="75" t="str">
        <f>IF('Analysis all factors'!H89&lt;&gt;"",'Analysis all factors'!H89,"")</f>
        <v>635 [448,8;753,8]</v>
      </c>
      <c r="I56" s="75" t="str">
        <f>IF('Analysis all factors'!I89&lt;&gt;"",'Analysis all factors'!I89,"")</f>
        <v>1 (1;1)</v>
      </c>
      <c r="J56" s="76">
        <f>IF('Analysis all factors'!J89&lt;&gt;"",'Analysis all factors'!J89,"")</f>
        <v>0.40405237135339744</v>
      </c>
      <c r="L56" s="84" t="str">
        <f>IF('Analysis all factors'!K89&lt;&gt;"",'Analysis all factors'!K89,"")</f>
        <v>615 [442,5;720]</v>
      </c>
      <c r="M56" s="85" t="str">
        <f>IF('Analysis all factors'!L89&lt;&gt;"",'Analysis all factors'!L89,"")</f>
        <v>640 [475;800]</v>
      </c>
      <c r="N56" s="85" t="str">
        <f>IF('Analysis all factors'!M89&lt;&gt;"",'Analysis all factors'!M89,"")</f>
        <v>1 (1;1)</v>
      </c>
      <c r="O56" s="86">
        <v>0.51500000000000001</v>
      </c>
      <c r="P56" s="67"/>
      <c r="Q56" s="92" t="str">
        <f>IF('Analysis all factors'!O89&lt;&gt;"",'Analysis all factors'!O89,"")</f>
        <v>670 [590;825]</v>
      </c>
      <c r="R56" s="75" t="str">
        <f>IF('Analysis all factors'!P89&lt;&gt;"",'Analysis all factors'!P89,"")</f>
        <v>620 [445;755]</v>
      </c>
      <c r="S56" s="75" t="str">
        <f>IF('Analysis all factors'!Q89&lt;&gt;"",'Analysis all factors'!Q89,"")</f>
        <v>1 (1;1)</v>
      </c>
      <c r="T56" s="76">
        <v>0.1938</v>
      </c>
      <c r="U56" s="64"/>
      <c r="V56" s="84" t="str">
        <f>IF('Analysis all factors'!S89&lt;&gt;"",'Analysis all factors'!S89,"")</f>
        <v>670 [517,5;990]</v>
      </c>
      <c r="W56" s="85" t="str">
        <f>IF('Analysis all factors'!T89&lt;&gt;"",'Analysis all factors'!T89,"")</f>
        <v>617,5 [438,8;742,5]</v>
      </c>
      <c r="X56" s="85" t="str">
        <f>IF('Analysis all factors'!U89&lt;&gt;"",'Analysis all factors'!U89,"")</f>
        <v>1 (1;1)</v>
      </c>
      <c r="Y56" s="96">
        <v>0.125</v>
      </c>
      <c r="Z56" s="64"/>
      <c r="AA56" s="92" t="str">
        <f>IF('Analysis all factors'!W89&lt;&gt;"",'Analysis all factors'!W89,"")</f>
        <v>637,5 [456,3;787,5]</v>
      </c>
      <c r="AB56" s="75" t="str">
        <f>IF('Analysis all factors'!X89&lt;&gt;"",'Analysis all factors'!X89,"")</f>
        <v>615 [505;727,5]</v>
      </c>
      <c r="AC56" s="75" t="str">
        <f>IF('Analysis all factors'!Y89&lt;&gt;"",'Analysis all factors'!Y89,"")</f>
        <v>1 (1;1)</v>
      </c>
      <c r="AD56" s="76">
        <v>0.59799999999999998</v>
      </c>
    </row>
    <row r="57" spans="1:30" x14ac:dyDescent="0.25">
      <c r="A57" s="69">
        <v>55</v>
      </c>
      <c r="B57" s="218"/>
      <c r="C57" s="192"/>
      <c r="D57" s="115" t="s">
        <v>81</v>
      </c>
      <c r="E57" s="77" t="str">
        <f>IF('Analysis all factors'!E90&lt;&gt;"",'Analysis all factors'!E90,"")</f>
        <v>Nominal</v>
      </c>
      <c r="F57" s="77" t="str">
        <f>IF('Analysis all factors'!F90&lt;&gt;"",'Analysis all factors'!F90,"")</f>
        <v>yes</v>
      </c>
      <c r="G57" s="19" t="str">
        <f>IF('Analysis all factors'!G90&lt;&gt;"",'Analysis all factors'!G90,"")</f>
        <v>16 (61,5%)</v>
      </c>
      <c r="H57" s="19" t="str">
        <f>IF('Analysis all factors'!H90&lt;&gt;"",'Analysis all factors'!H90,"")</f>
        <v>80 (63,5%)</v>
      </c>
      <c r="I57" s="19" t="str">
        <f>IF('Analysis all factors'!I90&lt;&gt;"",'Analysis all factors'!I90,"")</f>
        <v>0,86 (0,36;2,05)</v>
      </c>
      <c r="J57" s="78">
        <f>IF('Analysis all factors'!J90&lt;&gt;"",'Analysis all factors'!J90,"")</f>
        <v>0.82262932662319321</v>
      </c>
      <c r="L57" s="87" t="str">
        <f>IF('Analysis all factors'!K90&lt;&gt;"",'Analysis all factors'!K90,"")</f>
        <v>29 (56,9%)</v>
      </c>
      <c r="M57" s="17" t="str">
        <f>IF('Analysis all factors'!L90&lt;&gt;"",'Analysis all factors'!L90,"")</f>
        <v>61 (60,4%)</v>
      </c>
      <c r="N57" s="17" t="str">
        <f>IF('Analysis all factors'!M90&lt;&gt;"",'Analysis all factors'!M90,"")</f>
        <v>0,61 (0,31;1,23)</v>
      </c>
      <c r="O57" s="88">
        <f>IF('Analysis all factors'!N90&lt;&gt;"",'Analysis all factors'!N90,"")</f>
        <v>0.20898738908162251</v>
      </c>
      <c r="P57" s="67"/>
      <c r="Q57" s="93" t="str">
        <f>IF('Analysis all factors'!O90&lt;&gt;"",'Analysis all factors'!O90,"")</f>
        <v>17 (63%)</v>
      </c>
      <c r="R57" s="19" t="str">
        <f>IF('Analysis all factors'!P90&lt;&gt;"",'Analysis all factors'!P90,"")</f>
        <v>80 (64%)</v>
      </c>
      <c r="S57" s="19" t="str">
        <f>IF('Analysis all factors'!Q90&lt;&gt;"",'Analysis all factors'!Q90,"")</f>
        <v>0,92 (0,39;2,19)</v>
      </c>
      <c r="T57" s="78">
        <f>IF('Analysis all factors'!R90&lt;&gt;"",'Analysis all factors'!R90,"")</f>
        <v>1</v>
      </c>
      <c r="U57" s="64"/>
      <c r="V57" s="87" t="str">
        <f>IF('Analysis all factors'!S90&lt;&gt;"",'Analysis all factors'!S90,"")</f>
        <v>29 (72,5%)</v>
      </c>
      <c r="W57" s="17" t="str">
        <f>IF('Analysis all factors'!T90&lt;&gt;"",'Analysis all factors'!T90,"")</f>
        <v>72 (64,3%)</v>
      </c>
      <c r="X57" s="17" t="str">
        <f>IF('Analysis all factors'!U90&lt;&gt;"",'Analysis all factors'!U90,"")</f>
        <v>1,64 (0,74;3,63)</v>
      </c>
      <c r="Y57" s="97">
        <f>IF('Analysis all factors'!V90&lt;&gt;"",'Analysis all factors'!V90,"")</f>
        <v>0.25170878923097362</v>
      </c>
      <c r="Z57" s="64"/>
      <c r="AA57" s="93" t="str">
        <f>IF('Analysis all factors'!W90&lt;&gt;"",'Analysis all factors'!W90,"")</f>
        <v>61 (63,5%)</v>
      </c>
      <c r="AB57" s="19" t="str">
        <f>IF('Analysis all factors'!X90&lt;&gt;"",'Analysis all factors'!X90,"")</f>
        <v>31 (5,5%)</v>
      </c>
      <c r="AC57" s="19" t="str">
        <f>IF('Analysis all factors'!Y90&lt;&gt;"",'Analysis all factors'!Y90,"")</f>
        <v>0,89 (0,45;1,79)</v>
      </c>
      <c r="AD57" s="78">
        <f>IF('Analysis all factors'!Z90&lt;&gt;"",'Analysis all factors'!Z90,"")</f>
        <v>0.8608474465731486</v>
      </c>
    </row>
    <row r="58" spans="1:30" ht="15" customHeight="1" x14ac:dyDescent="0.25">
      <c r="A58" s="69">
        <v>56</v>
      </c>
      <c r="B58" s="218"/>
      <c r="C58" s="190" t="s">
        <v>4</v>
      </c>
      <c r="D58" s="115" t="s">
        <v>87</v>
      </c>
      <c r="E58" s="77" t="str">
        <f>IF('Analysis all factors'!E96&lt;&gt;"",'Analysis all factors'!E96,"")</f>
        <v>Nominal</v>
      </c>
      <c r="F58" s="77" t="str">
        <f>IF('Analysis all factors'!F96&lt;&gt;"",'Analysis all factors'!F96,"")</f>
        <v>yes</v>
      </c>
      <c r="G58" s="19" t="str">
        <f>IF('Analysis all factors'!G96&lt;&gt;"",'Analysis all factors'!G96,"")</f>
        <v>8 (30,8%)</v>
      </c>
      <c r="H58" s="19" t="str">
        <f>IF('Analysis all factors'!H96&lt;&gt;"",'Analysis all factors'!H96,"")</f>
        <v>30 (23,8%)</v>
      </c>
      <c r="I58" s="19" t="str">
        <f>IF('Analysis all factors'!I96&lt;&gt;"",'Analysis all factors'!I96,"")</f>
        <v>1,42 (0,56;3,6)</v>
      </c>
      <c r="J58" s="78">
        <f>IF('Analysis all factors'!J96&lt;&gt;"",'Analysis all factors'!J96,"")</f>
        <v>0.46238772645776771</v>
      </c>
      <c r="L58" s="87" t="str">
        <f>IF('Analysis all factors'!K96&lt;&gt;"",'Analysis all factors'!K96,"")</f>
        <v>13 (25,5%)</v>
      </c>
      <c r="M58" s="17" t="str">
        <f>IF('Analysis all factors'!L96&lt;&gt;"",'Analysis all factors'!L96,"")</f>
        <v>28 (27,7%)</v>
      </c>
      <c r="N58" s="17" t="str">
        <f>IF('Analysis all factors'!M96&lt;&gt;"",'Analysis all factors'!M96,"")</f>
        <v>1,04 (0,48;2,26)</v>
      </c>
      <c r="O58" s="88">
        <f>IF('Analysis all factors'!N96&lt;&gt;"",'Analysis all factors'!N96,"")</f>
        <v>1</v>
      </c>
      <c r="P58" s="67"/>
      <c r="Q58" s="93" t="str">
        <f>IF('Analysis all factors'!O96&lt;&gt;"",'Analysis all factors'!O96,"")</f>
        <v>5 (18,5%)</v>
      </c>
      <c r="R58" s="19" t="str">
        <f>IF('Analysis all factors'!P96&lt;&gt;"",'Analysis all factors'!P96,"")</f>
        <v>33 (26,4%)</v>
      </c>
      <c r="S58" s="19" t="str">
        <f>IF('Analysis all factors'!Q96&lt;&gt;"",'Analysis all factors'!Q96,"")</f>
        <v>0,63 (0,22;1,81)</v>
      </c>
      <c r="T58" s="78">
        <f>IF('Analysis all factors'!R96&lt;&gt;"",'Analysis all factors'!R96,"")</f>
        <v>0.46981263129665318</v>
      </c>
      <c r="U58" s="64"/>
      <c r="V58" s="87" t="str">
        <f>IF('Analysis all factors'!S96&lt;&gt;"",'Analysis all factors'!S96,"")</f>
        <v>9 (22,5%)</v>
      </c>
      <c r="W58" s="17" t="str">
        <f>IF('Analysis all factors'!T96&lt;&gt;"",'Analysis all factors'!T96,"")</f>
        <v>30 (26,8%)</v>
      </c>
      <c r="X58" s="17" t="str">
        <f>IF('Analysis all factors'!U96&lt;&gt;"",'Analysis all factors'!U96,"")</f>
        <v>0,83 (0,35;1,95)</v>
      </c>
      <c r="Y58" s="97">
        <f>IF('Analysis all factors'!V96&lt;&gt;"",'Analysis all factors'!V96,"")</f>
        <v>0.83196324856727211</v>
      </c>
      <c r="Z58" s="64"/>
      <c r="AA58" s="93" t="str">
        <f>IF('Analysis all factors'!W96&lt;&gt;"",'Analysis all factors'!W96,"")</f>
        <v>22 (22,9%)</v>
      </c>
      <c r="AB58" s="19" t="str">
        <f>IF('Analysis all factors'!X96&lt;&gt;"",'Analysis all factors'!X96,"")</f>
        <v>19 (3,4%)</v>
      </c>
      <c r="AC58" s="19" t="str">
        <f>IF('Analysis all factors'!Y96&lt;&gt;"",'Analysis all factors'!Y96,"")</f>
        <v>0,74 (0,35;1,57)</v>
      </c>
      <c r="AD58" s="78">
        <f>IF('Analysis all factors'!Z96&lt;&gt;"",'Analysis all factors'!Z96,"")</f>
        <v>0.44437904335990919</v>
      </c>
    </row>
    <row r="59" spans="1:30" x14ac:dyDescent="0.25">
      <c r="A59" s="69">
        <v>57</v>
      </c>
      <c r="B59" s="218"/>
      <c r="C59" s="191"/>
      <c r="D59" s="115" t="s">
        <v>92</v>
      </c>
      <c r="E59" s="77" t="str">
        <f>IF('Analysis all factors'!E101&lt;&gt;"",'Analysis all factors'!E101,"")</f>
        <v>Nominal</v>
      </c>
      <c r="F59" s="77" t="str">
        <f>IF('Analysis all factors'!F101&lt;&gt;"",'Analysis all factors'!F101,"")</f>
        <v>yes</v>
      </c>
      <c r="G59" s="19" t="str">
        <f>IF('Analysis all factors'!G101&lt;&gt;"",'Analysis all factors'!G101,"")</f>
        <v>5 (19,2%)</v>
      </c>
      <c r="H59" s="19" t="str">
        <f>IF('Analysis all factors'!H101&lt;&gt;"",'Analysis all factors'!H101,"")</f>
        <v>24 (19%)</v>
      </c>
      <c r="I59" s="19" t="str">
        <f>IF('Analysis all factors'!I101&lt;&gt;"",'Analysis all factors'!I101,"")</f>
        <v>0,96 (0,33;2,8)</v>
      </c>
      <c r="J59" s="78">
        <f>IF('Analysis all factors'!J101&lt;&gt;"",'Analysis all factors'!J101,"")</f>
        <v>1</v>
      </c>
      <c r="L59" s="87" t="str">
        <f>IF('Analysis all factors'!K101&lt;&gt;"",'Analysis all factors'!K101,"")</f>
        <v>14 (27,5%)</v>
      </c>
      <c r="M59" s="17" t="str">
        <f>IF('Analysis all factors'!L101&lt;&gt;"",'Analysis all factors'!L101,"")</f>
        <v>18 (17,8%)</v>
      </c>
      <c r="N59" s="17" t="str">
        <f>IF('Analysis all factors'!M101&lt;&gt;"",'Analysis all factors'!M101,"")</f>
        <v>2,01 (0,89;4,54)</v>
      </c>
      <c r="O59" s="88">
        <f>IF('Analysis all factors'!N101&lt;&gt;"",'Analysis all factors'!N101,"")</f>
        <v>0.12960955690226289</v>
      </c>
      <c r="P59" s="67"/>
      <c r="Q59" s="93" t="str">
        <f>IF('Analysis all factors'!O101&lt;&gt;"",'Analysis all factors'!O101,"")</f>
        <v>6 (22,2%)</v>
      </c>
      <c r="R59" s="19" t="str">
        <f>IF('Analysis all factors'!P101&lt;&gt;"",'Analysis all factors'!P101,"")</f>
        <v>25 (20%)</v>
      </c>
      <c r="S59" s="19" t="str">
        <f>IF('Analysis all factors'!Q101&lt;&gt;"",'Analysis all factors'!Q101,"")</f>
        <v>1,2 (0,44;3,3)</v>
      </c>
      <c r="T59" s="78">
        <f>IF('Analysis all factors'!R101&lt;&gt;"",'Analysis all factors'!R101,"")</f>
        <v>0.79027671400490673</v>
      </c>
      <c r="U59" s="64"/>
      <c r="V59" s="87" t="str">
        <f>IF('Analysis all factors'!S101&lt;&gt;"",'Analysis all factors'!S101,"")</f>
        <v>11 (27,5%)</v>
      </c>
      <c r="W59" s="17" t="str">
        <f>IF('Analysis all factors'!T101&lt;&gt;"",'Analysis all factors'!T101,"")</f>
        <v>22 (19,6%)</v>
      </c>
      <c r="X59" s="17" t="str">
        <f>IF('Analysis all factors'!U101&lt;&gt;"",'Analysis all factors'!U101,"")</f>
        <v>1,86 (0,79;4,35)</v>
      </c>
      <c r="Y59" s="97">
        <f>IF('Analysis all factors'!V101&lt;&gt;"",'Analysis all factors'!V101,"")</f>
        <v>0.16853332174660671</v>
      </c>
      <c r="Z59" s="64"/>
      <c r="AA59" s="93" t="str">
        <f>IF('Analysis all factors'!W101&lt;&gt;"",'Analysis all factors'!W101,"")</f>
        <v>23 (24%)</v>
      </c>
      <c r="AB59" s="19" t="str">
        <f>IF('Analysis all factors'!X101&lt;&gt;"",'Analysis all factors'!X101,"")</f>
        <v>13 (2,3%)</v>
      </c>
      <c r="AC59" s="19" t="str">
        <f>IF('Analysis all factors'!Y101&lt;&gt;"",'Analysis all factors'!Y101,"")</f>
        <v>2,21 (0,88;5,54)</v>
      </c>
      <c r="AD59" s="78">
        <f>IF('Analysis all factors'!Z101&lt;&gt;"",'Analysis all factors'!Z101,"")</f>
        <v>9.5687124449967825E-2</v>
      </c>
    </row>
    <row r="60" spans="1:30" x14ac:dyDescent="0.25">
      <c r="A60" s="69">
        <v>58</v>
      </c>
      <c r="B60" s="218"/>
      <c r="C60" s="191"/>
      <c r="D60" s="115" t="s">
        <v>93</v>
      </c>
      <c r="E60" s="77" t="str">
        <f>IF('Analysis all factors'!E102&lt;&gt;"",'Analysis all factors'!E102,"")</f>
        <v>Nominal</v>
      </c>
      <c r="F60" s="77" t="str">
        <f>IF('Analysis all factors'!F102&lt;&gt;"",'Analysis all factors'!F102,"")</f>
        <v>yes</v>
      </c>
      <c r="G60" s="19" t="str">
        <f>IF('Analysis all factors'!G102&lt;&gt;"",'Analysis all factors'!G102,"")</f>
        <v>11 (42,3%)</v>
      </c>
      <c r="H60" s="19" t="str">
        <f>IF('Analysis all factors'!H102&lt;&gt;"",'Analysis all factors'!H102,"")</f>
        <v>57 (45,2%)</v>
      </c>
      <c r="I60" s="19" t="str">
        <f>IF('Analysis all factors'!I102&lt;&gt;"",'Analysis all factors'!I102,"")</f>
        <v>0,86 (0,37;2,02)</v>
      </c>
      <c r="J60" s="78">
        <f>IF('Analysis all factors'!J102&lt;&gt;"",'Analysis all factors'!J102,"")</f>
        <v>0.82991451225065704</v>
      </c>
      <c r="L60" s="87" t="str">
        <f>IF('Analysis all factors'!K102&lt;&gt;"",'Analysis all factors'!K102,"")</f>
        <v>23 (45,1%)</v>
      </c>
      <c r="M60" s="17" t="str">
        <f>IF('Analysis all factors'!L102&lt;&gt;"",'Analysis all factors'!L102,"")</f>
        <v>43 (42,6%)</v>
      </c>
      <c r="N60" s="17" t="str">
        <f>IF('Analysis all factors'!M102&lt;&gt;"",'Analysis all factors'!M102,"")</f>
        <v>0,98 (0,5;1,93)</v>
      </c>
      <c r="O60" s="88">
        <f>IF('Analysis all factors'!N102&lt;&gt;"",'Analysis all factors'!N102,"")</f>
        <v>1</v>
      </c>
      <c r="P60" s="67"/>
      <c r="Q60" s="93" t="str">
        <f>IF('Analysis all factors'!O102&lt;&gt;"",'Analysis all factors'!O102,"")</f>
        <v>8 (29,6%)</v>
      </c>
      <c r="R60" s="19" t="str">
        <f>IF('Analysis all factors'!P102&lt;&gt;"",'Analysis all factors'!P102,"")</f>
        <v>58 (46,4%)</v>
      </c>
      <c r="S60" s="19" t="str">
        <f>IF('Analysis all factors'!Q102&lt;&gt;"",'Analysis all factors'!Q102,"")</f>
        <v>0,44 (0,18;1,08)</v>
      </c>
      <c r="T60" s="78">
        <f>IF('Analysis all factors'!R102&lt;&gt;"",'Analysis all factors'!R102,"")</f>
        <v>8.8640741679160542E-2</v>
      </c>
      <c r="U60" s="64"/>
      <c r="V60" s="87" t="str">
        <f>IF('Analysis all factors'!S102&lt;&gt;"",'Analysis all factors'!S102,"")</f>
        <v>19 (47,5%)</v>
      </c>
      <c r="W60" s="17" t="str">
        <f>IF('Analysis all factors'!T102&lt;&gt;"",'Analysis all factors'!T102,"")</f>
        <v>51 (45,5%)</v>
      </c>
      <c r="X60" s="17" t="str">
        <f>IF('Analysis all factors'!U102&lt;&gt;"",'Analysis all factors'!U102,"")</f>
        <v>1,12 (0,54;2,31)</v>
      </c>
      <c r="Y60" s="97">
        <f>IF('Analysis all factors'!V102&lt;&gt;"",'Analysis all factors'!V102,"")</f>
        <v>0.85359897935182727</v>
      </c>
      <c r="Z60" s="64"/>
      <c r="AA60" s="93" t="str">
        <f>IF('Analysis all factors'!W102&lt;&gt;"",'Analysis all factors'!W102,"")</f>
        <v>41 (42,7%)</v>
      </c>
      <c r="AB60" s="19" t="str">
        <f>IF('Analysis all factors'!X102&lt;&gt;"",'Analysis all factors'!X102,"")</f>
        <v>27 (4,8%)</v>
      </c>
      <c r="AC60" s="19" t="str">
        <f>IF('Analysis all factors'!Y102&lt;&gt;"",'Analysis all factors'!Y102,"")</f>
        <v>0,75 (0,39;1,45)</v>
      </c>
      <c r="AD60" s="78">
        <f>IF('Analysis all factors'!Z102&lt;&gt;"",'Analysis all factors'!Z102,"")</f>
        <v>0.40312893098041619</v>
      </c>
    </row>
    <row r="61" spans="1:30" x14ac:dyDescent="0.25">
      <c r="A61" s="69">
        <v>59</v>
      </c>
      <c r="B61" s="218"/>
      <c r="C61" s="191"/>
      <c r="D61" s="115" t="s">
        <v>97</v>
      </c>
      <c r="E61" s="77" t="str">
        <f>IF('Analysis all factors'!E106&lt;&gt;"",'Analysis all factors'!E106,"")</f>
        <v>Nominal</v>
      </c>
      <c r="F61" s="77" t="str">
        <f>IF('Analysis all factors'!F106&lt;&gt;"",'Analysis all factors'!F106,"")</f>
        <v>yes</v>
      </c>
      <c r="G61" s="19" t="str">
        <f>IF('Analysis all factors'!G106&lt;&gt;"",'Analysis all factors'!G106,"")</f>
        <v>3 (11,5%)</v>
      </c>
      <c r="H61" s="19" t="str">
        <f>IF('Analysis all factors'!H106&lt;&gt;"",'Analysis all factors'!H106,"")</f>
        <v>15 (11,9%)</v>
      </c>
      <c r="I61" s="19" t="str">
        <f>IF('Analysis all factors'!I106&lt;&gt;"",'Analysis all factors'!I106,"")</f>
        <v>0,97 (0,26;3,61)</v>
      </c>
      <c r="J61" s="78">
        <f>IF('Analysis all factors'!J106&lt;&gt;"",'Analysis all factors'!J106,"")</f>
        <v>1</v>
      </c>
      <c r="L61" s="87" t="str">
        <f>IF('Analysis all factors'!K106&lt;&gt;"",'Analysis all factors'!K106,"")</f>
        <v>5 (9,8%)</v>
      </c>
      <c r="M61" s="17" t="str">
        <f>IF('Analysis all factors'!L106&lt;&gt;"",'Analysis all factors'!L106,"")</f>
        <v>11 (10,9%)</v>
      </c>
      <c r="N61" s="17" t="str">
        <f>IF('Analysis all factors'!M106&lt;&gt;"",'Analysis all factors'!M106,"")</f>
        <v>0,74 (0,25;2,19)</v>
      </c>
      <c r="O61" s="88">
        <f>IF('Analysis all factors'!N106&lt;&gt;"",'Analysis all factors'!N106,"")</f>
        <v>0.79111013399732555</v>
      </c>
      <c r="P61" s="67"/>
      <c r="Q61" s="93" t="str">
        <f>IF('Analysis all factors'!O106&lt;&gt;"",'Analysis all factors'!O106,"")</f>
        <v>3 (11,1%)</v>
      </c>
      <c r="R61" s="19" t="str">
        <f>IF('Analysis all factors'!P106&lt;&gt;"",'Analysis all factors'!P106,"")</f>
        <v>13 (10,4%)</v>
      </c>
      <c r="S61" s="19" t="str">
        <f>IF('Analysis all factors'!Q106&lt;&gt;"",'Analysis all factors'!Q106,"")</f>
        <v>0,92 (0,25;3,42)</v>
      </c>
      <c r="T61" s="78">
        <f>IF('Analysis all factors'!R106&lt;&gt;"",'Analysis all factors'!R106,"")</f>
        <v>1</v>
      </c>
      <c r="U61" s="64"/>
      <c r="V61" s="87" t="str">
        <f>IF('Analysis all factors'!S106&lt;&gt;"",'Analysis all factors'!S106,"")</f>
        <v>3 (7,5%)</v>
      </c>
      <c r="W61" s="17" t="str">
        <f>IF('Analysis all factors'!T106&lt;&gt;"",'Analysis all factors'!T106,"")</f>
        <v>13 (11,6%)</v>
      </c>
      <c r="X61" s="17" t="str">
        <f>IF('Analysis all factors'!U106&lt;&gt;"",'Analysis all factors'!U106,"")</f>
        <v>0,52 (0,14;1,92)</v>
      </c>
      <c r="Y61" s="97">
        <f>IF('Analysis all factors'!V106&lt;&gt;"",'Analysis all factors'!V106,"")</f>
        <v>0.40385242915615099</v>
      </c>
      <c r="Z61" s="64"/>
      <c r="AA61" s="93" t="str">
        <f>IF('Analysis all factors'!W106&lt;&gt;"",'Analysis all factors'!W106,"")</f>
        <v>8 (8,3%)</v>
      </c>
      <c r="AB61" s="19" t="str">
        <f>IF('Analysis all factors'!X106&lt;&gt;"",'Analysis all factors'!X106,"")</f>
        <v>5 (0,9%)</v>
      </c>
      <c r="AC61" s="19" t="str">
        <f>IF('Analysis all factors'!Y106&lt;&gt;"",'Analysis all factors'!Y106,"")</f>
        <v>0,42 (0,15;1,13)</v>
      </c>
      <c r="AD61" s="78">
        <f>IF('Analysis all factors'!Z106&lt;&gt;"",'Analysis all factors'!Z106,"")</f>
        <v>0.1166219772899893</v>
      </c>
    </row>
    <row r="62" spans="1:30" x14ac:dyDescent="0.25">
      <c r="A62" s="69">
        <v>60</v>
      </c>
      <c r="B62" s="218"/>
      <c r="C62" s="192"/>
      <c r="D62" s="115" t="s">
        <v>98</v>
      </c>
      <c r="E62" s="77" t="str">
        <f>IF('Analysis all factors'!E107&lt;&gt;"",'Analysis all factors'!E107,"")</f>
        <v>Nominal</v>
      </c>
      <c r="F62" s="77" t="str">
        <f>IF('Analysis all factors'!F107&lt;&gt;"",'Analysis all factors'!F107,"")</f>
        <v>yes</v>
      </c>
      <c r="G62" s="19" t="str">
        <f>IF('Analysis all factors'!G107&lt;&gt;"",'Analysis all factors'!G107,"")</f>
        <v>13 (50%)</v>
      </c>
      <c r="H62" s="19" t="str">
        <f>IF('Analysis all factors'!H107&lt;&gt;"",'Analysis all factors'!H107,"")</f>
        <v>73 (57,9%)</v>
      </c>
      <c r="I62" s="19" t="str">
        <f>IF('Analysis all factors'!I107&lt;&gt;"",'Analysis all factors'!I107,"")</f>
        <v>0,68 (0,29;1,59)</v>
      </c>
      <c r="J62" s="78">
        <f>IF('Analysis all factors'!J107&lt;&gt;"",'Analysis all factors'!J107,"")</f>
        <v>0.39057523682305229</v>
      </c>
      <c r="L62" s="87" t="str">
        <f>IF('Analysis all factors'!K107&lt;&gt;"",'Analysis all factors'!K107,"")</f>
        <v>33 (64,7%)</v>
      </c>
      <c r="M62" s="17" t="str">
        <f>IF('Analysis all factors'!L107&lt;&gt;"",'Analysis all factors'!L107,"")</f>
        <v>57 (56,4%)</v>
      </c>
      <c r="N62" s="17" t="str">
        <f>IF('Analysis all factors'!M107&lt;&gt;"",'Analysis all factors'!M107,"")</f>
        <v>1,53 (0,77;3,07)</v>
      </c>
      <c r="O62" s="88">
        <f>IF('Analysis all factors'!N107&lt;&gt;"",'Analysis all factors'!N107,"")</f>
        <v>0.29660889293406822</v>
      </c>
      <c r="P62" s="67"/>
      <c r="Q62" s="93" t="str">
        <f>IF('Analysis all factors'!O107&lt;&gt;"",'Analysis all factors'!O107,"")</f>
        <v>9 (33,3%)</v>
      </c>
      <c r="R62" s="19" t="str">
        <f>IF('Analysis all factors'!P107&lt;&gt;"",'Analysis all factors'!P107,"")</f>
        <v>76 (60,8%)</v>
      </c>
      <c r="S62" s="19" t="str">
        <f>IF('Analysis all factors'!Q107&lt;&gt;"",'Analysis all factors'!Q107,"")</f>
        <v>0,29 (0,12;0,7)</v>
      </c>
      <c r="T62" s="78">
        <f>IF('Analysis all factors'!R107&lt;&gt;"",'Analysis all factors'!R107,"")</f>
        <v>5.3663341636322297E-3</v>
      </c>
      <c r="U62" s="64"/>
      <c r="V62" s="87" t="str">
        <f>IF('Analysis all factors'!S107&lt;&gt;"",'Analysis all factors'!S107,"")</f>
        <v>19 (47,5%)</v>
      </c>
      <c r="W62" s="17" t="str">
        <f>IF('Analysis all factors'!T107&lt;&gt;"",'Analysis all factors'!T107,"")</f>
        <v>65 (58%)</v>
      </c>
      <c r="X62" s="17" t="str">
        <f>IF('Analysis all factors'!U107&lt;&gt;"",'Analysis all factors'!U107,"")</f>
        <v>0,56 (0,27;1,17)</v>
      </c>
      <c r="Y62" s="97">
        <f>IF('Analysis all factors'!V107&lt;&gt;"",'Analysis all factors'!V107,"")</f>
        <v>0.1380170190971011</v>
      </c>
      <c r="Z62" s="64"/>
      <c r="AA62" s="93" t="str">
        <f>IF('Analysis all factors'!W107&lt;&gt;"",'Analysis all factors'!W107,"")</f>
        <v>50 (52,1%)</v>
      </c>
      <c r="AB62" s="19" t="str">
        <f>IF('Analysis all factors'!X107&lt;&gt;"",'Analysis all factors'!X107,"")</f>
        <v>36 (6,4%)</v>
      </c>
      <c r="AC62" s="19" t="str">
        <f>IF('Analysis all factors'!Y107&lt;&gt;"",'Analysis all factors'!Y107,"")</f>
        <v>0,51 (0,26;1,03)</v>
      </c>
      <c r="AD62" s="78">
        <f>IF('Analysis all factors'!Z107&lt;&gt;"",'Analysis all factors'!Z107,"")</f>
        <v>6.3184595292267554E-2</v>
      </c>
    </row>
    <row r="63" spans="1:30" x14ac:dyDescent="0.25">
      <c r="A63" s="69">
        <v>61</v>
      </c>
      <c r="B63" s="218"/>
      <c r="C63" s="190" t="s">
        <v>7</v>
      </c>
      <c r="D63" s="115" t="s">
        <v>106</v>
      </c>
      <c r="E63" s="77" t="str">
        <f>IF('Analysis all factors'!E117&lt;&gt;"",'Analysis all factors'!E117,"")</f>
        <v>Nominal</v>
      </c>
      <c r="F63" s="77" t="str">
        <f>IF('Analysis all factors'!F117&lt;&gt;"",'Analysis all factors'!F117,"")</f>
        <v>yes</v>
      </c>
      <c r="G63" s="19" t="str">
        <f>IF('Analysis all factors'!G117&lt;&gt;"",'Analysis all factors'!G117,"")</f>
        <v>10 (38,5%)</v>
      </c>
      <c r="H63" s="19" t="str">
        <f>IF('Analysis all factors'!H117&lt;&gt;"",'Analysis all factors'!H117,"")</f>
        <v>28 (22,2%)</v>
      </c>
      <c r="I63" s="19" t="str">
        <f>IF('Analysis all factors'!I117&lt;&gt;"",'Analysis all factors'!I117,"")</f>
        <v>2,09 (0,86;5,1)</v>
      </c>
      <c r="J63" s="78">
        <f>IF('Analysis all factors'!J117&lt;&gt;"",'Analysis all factors'!J117,"")</f>
        <v>0.13722318262101699</v>
      </c>
      <c r="L63" s="87" t="str">
        <f>IF('Analysis all factors'!K117&lt;&gt;"",'Analysis all factors'!K117,"")</f>
        <v>11 (21,6%)</v>
      </c>
      <c r="M63" s="17" t="str">
        <f>IF('Analysis all factors'!L117&lt;&gt;"",'Analysis all factors'!L117,"")</f>
        <v>29 (28,7%)</v>
      </c>
      <c r="N63" s="17" t="str">
        <f>IF('Analysis all factors'!M117&lt;&gt;"",'Analysis all factors'!M117,"")</f>
        <v>0,72 (0,32;1,59)</v>
      </c>
      <c r="O63" s="88">
        <f>IF('Analysis all factors'!N117&lt;&gt;"",'Analysis all factors'!N117,"")</f>
        <v>0.43969171357636339</v>
      </c>
      <c r="P63" s="67"/>
      <c r="Q63" s="93" t="str">
        <f>IF('Analysis all factors'!O117&lt;&gt;"",'Analysis all factors'!O117,"")</f>
        <v>5 (18,5%)</v>
      </c>
      <c r="R63" s="19" t="str">
        <f>IF('Analysis all factors'!P117&lt;&gt;"",'Analysis all factors'!P117,"")</f>
        <v>29 (23,2%)</v>
      </c>
      <c r="S63" s="19" t="str">
        <f>IF('Analysis all factors'!Q117&lt;&gt;"",'Analysis all factors'!Q117,"")</f>
        <v>0,61 (0,21;1,74)</v>
      </c>
      <c r="T63" s="78">
        <f>IF('Analysis all factors'!R117&lt;&gt;"",'Analysis all factors'!R117,"")</f>
        <v>0.46805410120323299</v>
      </c>
      <c r="U63" s="64"/>
      <c r="V63" s="87" t="str">
        <f>IF('Analysis all factors'!S117&lt;&gt;"",'Analysis all factors'!S117,"")</f>
        <v>11 (27,5%)</v>
      </c>
      <c r="W63" s="17" t="str">
        <f>IF('Analysis all factors'!T117&lt;&gt;"",'Analysis all factors'!T117,"")</f>
        <v>29 (25,9%)</v>
      </c>
      <c r="X63" s="17" t="str">
        <f>IF('Analysis all factors'!U117&lt;&gt;"",'Analysis all factors'!U117,"")</f>
        <v>1,14 (0,5;2,57)</v>
      </c>
      <c r="Y63" s="97">
        <f>IF('Analysis all factors'!V117&lt;&gt;"",'Analysis all factors'!V117,"")</f>
        <v>0.83348808297228782</v>
      </c>
      <c r="Z63" s="64"/>
      <c r="AA63" s="93" t="str">
        <f>IF('Analysis all factors'!W117&lt;&gt;"",'Analysis all factors'!W117,"")</f>
        <v>22 (22,9%)</v>
      </c>
      <c r="AB63" s="19" t="str">
        <f>IF('Analysis all factors'!X117&lt;&gt;"",'Analysis all factors'!X117,"")</f>
        <v>18 (3,2%)</v>
      </c>
      <c r="AC63" s="19" t="str">
        <f>IF('Analysis all factors'!Y117&lt;&gt;"",'Analysis all factors'!Y117,"")</f>
        <v>0,68 (0,33;1,43)</v>
      </c>
      <c r="AD63" s="78">
        <f>IF('Analysis all factors'!Z117&lt;&gt;"",'Analysis all factors'!Z117,"")</f>
        <v>0.33949092341325732</v>
      </c>
    </row>
    <row r="64" spans="1:30" x14ac:dyDescent="0.25">
      <c r="A64" s="69">
        <v>62</v>
      </c>
      <c r="B64" s="218"/>
      <c r="C64" s="191"/>
      <c r="D64" s="115" t="s">
        <v>107</v>
      </c>
      <c r="E64" s="77" t="str">
        <f>IF('Analysis all factors'!E118&lt;&gt;"",'Analysis all factors'!E118,"")</f>
        <v>Nominal</v>
      </c>
      <c r="F64" s="77" t="str">
        <f>IF('Analysis all factors'!F118&lt;&gt;"",'Analysis all factors'!F118,"")</f>
        <v>yes</v>
      </c>
      <c r="G64" s="19" t="str">
        <f>IF('Analysis all factors'!G118&lt;&gt;"",'Analysis all factors'!G118,"")</f>
        <v>7 (26,9%)</v>
      </c>
      <c r="H64" s="19" t="str">
        <f>IF('Analysis all factors'!H118&lt;&gt;"",'Analysis all factors'!H118,"")</f>
        <v>51 (40,5%)</v>
      </c>
      <c r="I64" s="19" t="str">
        <f>IF('Analysis all factors'!I118&lt;&gt;"",'Analysis all factors'!I118,"")</f>
        <v>0,52 (0,21;1,34)</v>
      </c>
      <c r="J64" s="78">
        <f>IF('Analysis all factors'!J118&lt;&gt;"",'Analysis all factors'!J118,"")</f>
        <v>0.19223948162159171</v>
      </c>
      <c r="L64" s="87" t="str">
        <f>IF('Analysis all factors'!K118&lt;&gt;"",'Analysis all factors'!K118,"")</f>
        <v>24 (47,1%)</v>
      </c>
      <c r="M64" s="17" t="str">
        <f>IF('Analysis all factors'!L118&lt;&gt;"",'Analysis all factors'!L118,"")</f>
        <v>35 (34,7%)</v>
      </c>
      <c r="N64" s="17" t="str">
        <f>IF('Analysis all factors'!M118&lt;&gt;"",'Analysis all factors'!M118,"")</f>
        <v>1,68 (0,84;3,33)</v>
      </c>
      <c r="O64" s="88">
        <f>IF('Analysis all factors'!N118&lt;&gt;"",'Analysis all factors'!N118,"")</f>
        <v>0.16022524990949799</v>
      </c>
      <c r="P64" s="67"/>
      <c r="Q64" s="93" t="str">
        <f>IF('Analysis all factors'!O118&lt;&gt;"",'Analysis all factors'!O118,"")</f>
        <v>11 (40,7%)</v>
      </c>
      <c r="R64" s="19" t="str">
        <f>IF('Analysis all factors'!P118&lt;&gt;"",'Analysis all factors'!P118,"")</f>
        <v>43 (34,4%)</v>
      </c>
      <c r="S64" s="19" t="str">
        <f>IF('Analysis all factors'!Q118&lt;&gt;"",'Analysis all factors'!Q118,"")</f>
        <v>1,1 (0,47;2,58)</v>
      </c>
      <c r="T64" s="78">
        <f>IF('Analysis all factors'!R118&lt;&gt;"",'Analysis all factors'!R118,"")</f>
        <v>0.83058395953644304</v>
      </c>
      <c r="U64" s="64"/>
      <c r="V64" s="87" t="str">
        <f>IF('Analysis all factors'!S118&lt;&gt;"",'Analysis all factors'!S118,"")</f>
        <v>16 (40%)</v>
      </c>
      <c r="W64" s="17" t="str">
        <f>IF('Analysis all factors'!T118&lt;&gt;"",'Analysis all factors'!T118,"")</f>
        <v>42 (37,5%)</v>
      </c>
      <c r="X64" s="17" t="str">
        <f>IF('Analysis all factors'!U118&lt;&gt;"",'Analysis all factors'!U118,"")</f>
        <v>1,07 (0,51;2,24)</v>
      </c>
      <c r="Y64" s="97">
        <f>IF('Analysis all factors'!V118&lt;&gt;"",'Analysis all factors'!V118,"")</f>
        <v>0.85261313430050412</v>
      </c>
      <c r="Z64" s="64"/>
      <c r="AA64" s="93" t="str">
        <f>IF('Analysis all factors'!W118&lt;&gt;"",'Analysis all factors'!W118,"")</f>
        <v>40 (41,7%)</v>
      </c>
      <c r="AB64" s="19" t="str">
        <f>IF('Analysis all factors'!X118&lt;&gt;"",'Analysis all factors'!X118,"")</f>
        <v>15 (2,7%)</v>
      </c>
      <c r="AC64" s="19" t="str">
        <f>IF('Analysis all factors'!Y118&lt;&gt;"",'Analysis all factors'!Y118,"")</f>
        <v>1,39 (0,7;2,76)</v>
      </c>
      <c r="AD64" s="78">
        <f>IF('Analysis all factors'!Z118&lt;&gt;"",'Analysis all factors'!Z118,"")</f>
        <v>0.39075293150774648</v>
      </c>
    </row>
    <row r="65" spans="1:30" x14ac:dyDescent="0.25">
      <c r="A65" s="69">
        <v>63</v>
      </c>
      <c r="B65" s="218"/>
      <c r="C65" s="191"/>
      <c r="D65" s="115" t="s">
        <v>109</v>
      </c>
      <c r="E65" s="77" t="str">
        <f>IF('Analysis all factors'!E120&lt;&gt;"",'Analysis all factors'!E120,"")</f>
        <v>Nominal</v>
      </c>
      <c r="F65" s="77" t="str">
        <f>IF('Analysis all factors'!F120&lt;&gt;"",'Analysis all factors'!F120,"")</f>
        <v>yes</v>
      </c>
      <c r="G65" s="19" t="str">
        <f>IF('Analysis all factors'!G120&lt;&gt;"",'Analysis all factors'!G120,"")</f>
        <v>5 (19,2%)</v>
      </c>
      <c r="H65" s="19" t="str">
        <f>IF('Analysis all factors'!H120&lt;&gt;"",'Analysis all factors'!H120,"")</f>
        <v>22 (17,5%)</v>
      </c>
      <c r="I65" s="19" t="str">
        <f>IF('Analysis all factors'!I120&lt;&gt;"",'Analysis all factors'!I120,"")</f>
        <v>1,07 (0,36;3,12)</v>
      </c>
      <c r="J65" s="78">
        <f>IF('Analysis all factors'!J120&lt;&gt;"",'Analysis all factors'!J120,"")</f>
        <v>1</v>
      </c>
      <c r="L65" s="87" t="str">
        <f>IF('Analysis all factors'!K120&lt;&gt;"",'Analysis all factors'!K120,"")</f>
        <v>12 (23,5%)</v>
      </c>
      <c r="M65" s="17" t="str">
        <f>IF('Analysis all factors'!L120&lt;&gt;"",'Analysis all factors'!L120,"")</f>
        <v>18 (17,8%)</v>
      </c>
      <c r="N65" s="17" t="str">
        <f>IF('Analysis all factors'!M120&lt;&gt;"",'Analysis all factors'!M120,"")</f>
        <v>1,63 (0,71;3,78)</v>
      </c>
      <c r="O65" s="88">
        <f>IF('Analysis all factors'!N120&lt;&gt;"",'Analysis all factors'!N120,"")</f>
        <v>0.2724843130944718</v>
      </c>
      <c r="P65" s="67"/>
      <c r="Q65" s="93" t="str">
        <f>IF('Analysis all factors'!O120&lt;&gt;"",'Analysis all factors'!O120,"")</f>
        <v>6 (22,2%)</v>
      </c>
      <c r="R65" s="19" t="str">
        <f>IF('Analysis all factors'!P120&lt;&gt;"",'Analysis all factors'!P120,"")</f>
        <v>23 (18,4%)</v>
      </c>
      <c r="S65" s="19" t="str">
        <f>IF('Analysis all factors'!Q120&lt;&gt;"",'Analysis all factors'!Q120,"")</f>
        <v>1,34 (0,48;3,7)</v>
      </c>
      <c r="T65" s="78">
        <f>IF('Analysis all factors'!R120&lt;&gt;"",'Analysis all factors'!R120,"")</f>
        <v>0.58802644268612791</v>
      </c>
      <c r="U65" s="64"/>
      <c r="V65" s="87" t="str">
        <f>IF('Analysis all factors'!S120&lt;&gt;"",'Analysis all factors'!S120,"")</f>
        <v>7 (17,5%)</v>
      </c>
      <c r="W65" s="17" t="str">
        <f>IF('Analysis all factors'!T120&lt;&gt;"",'Analysis all factors'!T120,"")</f>
        <v>19 (17%)</v>
      </c>
      <c r="X65" s="17" t="str">
        <f>IF('Analysis all factors'!U120&lt;&gt;"",'Analysis all factors'!U120,"")</f>
        <v>0,92 (0,36;2,36)</v>
      </c>
      <c r="Y65" s="97">
        <f>IF('Analysis all factors'!V120&lt;&gt;"",'Analysis all factors'!V120,"")</f>
        <v>1</v>
      </c>
      <c r="Z65" s="64"/>
      <c r="AA65" s="93" t="str">
        <f>IF('Analysis all factors'!W120&lt;&gt;"",'Analysis all factors'!W120,"")</f>
        <v>19 (19,8%)</v>
      </c>
      <c r="AB65" s="19" t="str">
        <f>IF('Analysis all factors'!X120&lt;&gt;"",'Analysis all factors'!X120,"")</f>
        <v>7 (1,2%)</v>
      </c>
      <c r="AC65" s="19" t="str">
        <f>IF('Analysis all factors'!Y120&lt;&gt;"",'Analysis all factors'!Y120,"")</f>
        <v>1,29 (0,54;3,08)</v>
      </c>
      <c r="AD65" s="78">
        <f>IF('Analysis all factors'!Z120&lt;&gt;"",'Analysis all factors'!Z120,"")</f>
        <v>0.66694973391757539</v>
      </c>
    </row>
    <row r="66" spans="1:30" x14ac:dyDescent="0.25">
      <c r="A66" s="69">
        <v>64</v>
      </c>
      <c r="B66" s="218"/>
      <c r="C66" s="191"/>
      <c r="D66" s="115" t="s">
        <v>111</v>
      </c>
      <c r="E66" s="77" t="str">
        <f>IF('Analysis all factors'!E122&lt;&gt;"",'Analysis all factors'!E122,"")</f>
        <v>Nominal</v>
      </c>
      <c r="F66" s="77" t="str">
        <f>IF('Analysis all factors'!F122&lt;&gt;"",'Analysis all factors'!F122,"")</f>
        <v>yes</v>
      </c>
      <c r="G66" s="19" t="str">
        <f>IF('Analysis all factors'!G122&lt;&gt;"",'Analysis all factors'!G122,"")</f>
        <v>12 (46,2%)</v>
      </c>
      <c r="H66" s="19" t="str">
        <f>IF('Analysis all factors'!H122&lt;&gt;"",'Analysis all factors'!H122,"")</f>
        <v>64 (50,8%)</v>
      </c>
      <c r="I66" s="19" t="str">
        <f>IF('Analysis all factors'!I122&lt;&gt;"",'Analysis all factors'!I122,"")</f>
        <v>0,83 (0,36;1,94)</v>
      </c>
      <c r="J66" s="78">
        <f>IF('Analysis all factors'!J122&lt;&gt;"",'Analysis all factors'!J122,"")</f>
        <v>0.82983601922089578</v>
      </c>
      <c r="L66" s="87" t="str">
        <f>IF('Analysis all factors'!K122&lt;&gt;"",'Analysis all factors'!K122,"")</f>
        <v>25 (49%)</v>
      </c>
      <c r="M66" s="17" t="str">
        <f>IF('Analysis all factors'!L122&lt;&gt;"",'Analysis all factors'!L122,"")</f>
        <v>51 (50,5%)</v>
      </c>
      <c r="N66" s="17" t="str">
        <f>IF('Analysis all factors'!M122&lt;&gt;"",'Analysis all factors'!M122,"")</f>
        <v>0,94 (0,48;1,85)</v>
      </c>
      <c r="O66" s="88">
        <f>IF('Analysis all factors'!N122&lt;&gt;"",'Analysis all factors'!N122,"")</f>
        <v>1</v>
      </c>
      <c r="P66" s="67"/>
      <c r="Q66" s="93" t="str">
        <f>IF('Analysis all factors'!O122&lt;&gt;"",'Analysis all factors'!O122,"")</f>
        <v>10 (37%)</v>
      </c>
      <c r="R66" s="19" t="str">
        <f>IF('Analysis all factors'!P122&lt;&gt;"",'Analysis all factors'!P122,"")</f>
        <v>66 (52,8%)</v>
      </c>
      <c r="S66" s="19" t="str">
        <f>IF('Analysis all factors'!Q122&lt;&gt;"",'Analysis all factors'!Q122,"")</f>
        <v>0,53 (0,22;1,24)</v>
      </c>
      <c r="T66" s="78">
        <f>IF('Analysis all factors'!R122&lt;&gt;"",'Analysis all factors'!R122,"")</f>
        <v>0.2023677350073759</v>
      </c>
      <c r="U66" s="64"/>
      <c r="V66" s="87" t="str">
        <f>IF('Analysis all factors'!S122&lt;&gt;"",'Analysis all factors'!S122,"")</f>
        <v>20 (50%)</v>
      </c>
      <c r="W66" s="17" t="str">
        <f>IF('Analysis all factors'!T122&lt;&gt;"",'Analysis all factors'!T122,"")</f>
        <v>56 (50%)</v>
      </c>
      <c r="X66" s="17" t="str">
        <f>IF('Analysis all factors'!U122&lt;&gt;"",'Analysis all factors'!U122,"")</f>
        <v>1 (0,49;2,06)</v>
      </c>
      <c r="Y66" s="97">
        <f>IF('Analysis all factors'!V122&lt;&gt;"",'Analysis all factors'!V122,"")</f>
        <v>1</v>
      </c>
      <c r="Z66" s="64"/>
      <c r="AA66" s="93" t="str">
        <f>IF('Analysis all factors'!W122&lt;&gt;"",'Analysis all factors'!W122,"")</f>
        <v>47 (49%)</v>
      </c>
      <c r="AB66" s="19" t="str">
        <f>IF('Analysis all factors'!X122&lt;&gt;"",'Analysis all factors'!X122,"")</f>
        <v>30 (5,3%)</v>
      </c>
      <c r="AC66" s="19" t="str">
        <f>IF('Analysis all factors'!Y122&lt;&gt;"",'Analysis all factors'!Y122,"")</f>
        <v>0,89 (0,46;1,73)</v>
      </c>
      <c r="AD66" s="78">
        <f>IF('Analysis all factors'!Z122&lt;&gt;"",'Analysis all factors'!Z122,"")</f>
        <v>0.86656282037085341</v>
      </c>
    </row>
    <row r="67" spans="1:30" x14ac:dyDescent="0.25">
      <c r="A67" s="69">
        <v>65</v>
      </c>
      <c r="B67" s="218"/>
      <c r="C67" s="191"/>
      <c r="D67" s="115" t="s">
        <v>112</v>
      </c>
      <c r="E67" s="77" t="str">
        <f>IF('Analysis all factors'!E123&lt;&gt;"",'Analysis all factors'!E123,"")</f>
        <v>Nominal</v>
      </c>
      <c r="F67" s="77" t="str">
        <f>IF('Analysis all factors'!F123&lt;&gt;"",'Analysis all factors'!F123,"")</f>
        <v>yes</v>
      </c>
      <c r="G67" s="19" t="str">
        <f>IF('Analysis all factors'!G123&lt;&gt;"",'Analysis all factors'!G123,"")</f>
        <v>4 (15,4%)</v>
      </c>
      <c r="H67" s="19" t="str">
        <f>IF('Analysis all factors'!H123&lt;&gt;"",'Analysis all factors'!H123,"")</f>
        <v>12 (9,5%)</v>
      </c>
      <c r="I67" s="19" t="str">
        <f>IF('Analysis all factors'!I123&lt;&gt;"",'Analysis all factors'!I123,"")</f>
        <v>1,58 (0,47;5,3)</v>
      </c>
      <c r="J67" s="78">
        <f>IF('Analysis all factors'!J123&lt;&gt;"",'Analysis all factors'!J123,"")</f>
        <v>0.49447498448256899</v>
      </c>
      <c r="L67" s="87" t="str">
        <f>IF('Analysis all factors'!K123&lt;&gt;"",'Analysis all factors'!K123,"")</f>
        <v>8 (15,7%)</v>
      </c>
      <c r="M67" s="17" t="str">
        <f>IF('Analysis all factors'!L123&lt;&gt;"",'Analysis all factors'!L123,"")</f>
        <v>11 (10,9%)</v>
      </c>
      <c r="N67" s="17" t="str">
        <f>IF('Analysis all factors'!M123&lt;&gt;"",'Analysis all factors'!M123,"")</f>
        <v>1,9 (0,69;5,27)</v>
      </c>
      <c r="O67" s="88">
        <f>IF('Analysis all factors'!N123&lt;&gt;"",'Analysis all factors'!N123,"")</f>
        <v>0.27560707423427899</v>
      </c>
      <c r="P67" s="67"/>
      <c r="Q67" s="93" t="str">
        <f>IF('Analysis all factors'!O123&lt;&gt;"",'Analysis all factors'!O123,"")</f>
        <v>3 (11,1%)</v>
      </c>
      <c r="R67" s="19" t="str">
        <f>IF('Analysis all factors'!P123&lt;&gt;"",'Analysis all factors'!P123,"")</f>
        <v>15 (12%)</v>
      </c>
      <c r="S67" s="19" t="str">
        <f>IF('Analysis all factors'!Q123&lt;&gt;"",'Analysis all factors'!Q123,"")</f>
        <v>0,99 (0,26;3,72)</v>
      </c>
      <c r="T67" s="78">
        <f>IF('Analysis all factors'!R123&lt;&gt;"",'Analysis all factors'!R123,"")</f>
        <v>1</v>
      </c>
      <c r="U67" s="64"/>
      <c r="V67" s="87" t="str">
        <f>IF('Analysis all factors'!S123&lt;&gt;"",'Analysis all factors'!S123,"")</f>
        <v>5 (12,5%)</v>
      </c>
      <c r="W67" s="17" t="str">
        <f>IF('Analysis all factors'!T123&lt;&gt;"",'Analysis all factors'!T123,"")</f>
        <v>13 (11,6%)</v>
      </c>
      <c r="X67" s="17" t="str">
        <f>IF('Analysis all factors'!U123&lt;&gt;"",'Analysis all factors'!U123,"")</f>
        <v>1,19 (0,39;3,62)</v>
      </c>
      <c r="Y67" s="97">
        <f>IF('Analysis all factors'!V123&lt;&gt;"",'Analysis all factors'!V123,"")</f>
        <v>0.77340177042208169</v>
      </c>
      <c r="Z67" s="64"/>
      <c r="AA67" s="93" t="str">
        <f>IF('Analysis all factors'!W123&lt;&gt;"",'Analysis all factors'!W123,"")</f>
        <v>14 (14,6%)</v>
      </c>
      <c r="AB67" s="19" t="str">
        <f>IF('Analysis all factors'!X123&lt;&gt;"",'Analysis all factors'!X123,"")</f>
        <v>7 (1,2%)</v>
      </c>
      <c r="AC67" s="19" t="str">
        <f>IF('Analysis all factors'!Y123&lt;&gt;"",'Analysis all factors'!Y123,"")</f>
        <v>3,02 (0,83;11)</v>
      </c>
      <c r="AD67" s="78">
        <f>IF('Analysis all factors'!Z123&lt;&gt;"",'Analysis all factors'!Z123,"")</f>
        <v>0.11010334702769289</v>
      </c>
    </row>
    <row r="68" spans="1:30" ht="15.75" thickBot="1" x14ac:dyDescent="0.3">
      <c r="A68" s="69">
        <v>66</v>
      </c>
      <c r="B68" s="219"/>
      <c r="C68" s="221"/>
      <c r="D68" s="127" t="s">
        <v>115</v>
      </c>
      <c r="E68" s="77" t="str">
        <f>IF('Analysis all factors'!E126&lt;&gt;"",'Analysis all factors'!E126,"")</f>
        <v>Scale</v>
      </c>
      <c r="F68" s="77" t="str">
        <f>IF('Analysis all factors'!F126&lt;&gt;"",'Analysis all factors'!F126,"")</f>
        <v>yes</v>
      </c>
      <c r="G68" s="103" t="e">
        <f>IF('Analysis all factors'!G126&lt;&gt;"",'Analysis all factors'!G126,"")</f>
        <v>#NUM!</v>
      </c>
      <c r="H68" s="103" t="str">
        <f>IF('Analysis all factors'!H126&lt;&gt;"",'Analysis all factors'!H126,"")</f>
        <v>21 [16;28]</v>
      </c>
      <c r="I68" s="103" t="str">
        <f>IF('Analysis all factors'!I126&lt;&gt;"",'Analysis all factors'!I126,"")</f>
        <v>0,97 (0,92;1,03)</v>
      </c>
      <c r="J68" s="104">
        <f>IF('Analysis all factors'!J126&lt;&gt;"",'Analysis all factors'!J126,"")</f>
        <v>0.30794215978733985</v>
      </c>
      <c r="L68" s="99" t="str">
        <f>IF('Analysis all factors'!K126&lt;&gt;"",'Analysis all factors'!K126,"")</f>
        <v>19 [15;27]</v>
      </c>
      <c r="M68" s="100" t="str">
        <f>IF('Analysis all factors'!L126&lt;&gt;"",'Analysis all factors'!L126,"")</f>
        <v>21 [16;28]</v>
      </c>
      <c r="N68" s="100" t="str">
        <f>IF('Analysis all factors'!M126&lt;&gt;"",'Analysis all factors'!M126,"")</f>
        <v>1,01 (0,96;1,06)</v>
      </c>
      <c r="O68" s="105">
        <v>0.51380000000000003</v>
      </c>
      <c r="P68" s="67"/>
      <c r="Q68" s="102" t="str">
        <f>IF('Analysis all factors'!O126&lt;&gt;"",'Analysis all factors'!O126,"")</f>
        <v>21 [16,5;26,5]</v>
      </c>
      <c r="R68" s="103" t="str">
        <f>IF('Analysis all factors'!P126&lt;&gt;"",'Analysis all factors'!P126,"")</f>
        <v>21 [16;28]</v>
      </c>
      <c r="S68" s="103" t="str">
        <f>IF('Analysis all factors'!Q126&lt;&gt;"",'Analysis all factors'!Q126,"")</f>
        <v>1 (0,94;1,07)</v>
      </c>
      <c r="T68" s="104">
        <v>0.80910000000000004</v>
      </c>
      <c r="U68" s="64"/>
      <c r="V68" s="99" t="str">
        <f>IF('Analysis all factors'!S126&lt;&gt;"",'Analysis all factors'!S126,"")</f>
        <v>19,5 [15;25]</v>
      </c>
      <c r="W68" s="100" t="str">
        <f>IF('Analysis all factors'!T126&lt;&gt;"",'Analysis all factors'!T126,"")</f>
        <v>21 [17;29]</v>
      </c>
      <c r="X68" s="100" t="str">
        <f>IF('Analysis all factors'!U126&lt;&gt;"",'Analysis all factors'!U126,"")</f>
        <v>0,96 (0,9;1,01)</v>
      </c>
      <c r="Y68" s="101">
        <v>0.15229999999999999</v>
      </c>
      <c r="Z68" s="64"/>
      <c r="AA68" s="94" t="str">
        <f>IF('Analysis all factors'!W126&lt;&gt;"",'Analysis all factors'!W126,"")</f>
        <v>20 [15;26,3]</v>
      </c>
      <c r="AB68" s="80" t="str">
        <f>IF('Analysis all factors'!X126&lt;&gt;"",'Analysis all factors'!X126,"")</f>
        <v>21,5 [16,8;29,3]</v>
      </c>
      <c r="AC68" s="80" t="str">
        <f>IF('Analysis all factors'!Y126&lt;&gt;"",'Analysis all factors'!Y126,"")</f>
        <v>0,99 (0,95;1,04)</v>
      </c>
      <c r="AD68" s="81">
        <v>0.20200000000000001</v>
      </c>
    </row>
    <row r="69" spans="1:30" x14ac:dyDescent="0.25">
      <c r="A69" s="69">
        <v>67</v>
      </c>
      <c r="B69" s="215" t="s">
        <v>551</v>
      </c>
      <c r="C69" s="128"/>
      <c r="D69" s="129" t="s">
        <v>43</v>
      </c>
      <c r="E69" s="74" t="str">
        <f>IF('Analysis all factors'!E128&lt;&gt;"",'Analysis all factors'!E128,"")</f>
        <v>Nominal</v>
      </c>
      <c r="F69" s="74" t="str">
        <f>IF('Analysis all factors'!F128&lt;&gt;"",'Analysis all factors'!F128,"")</f>
        <v>yes</v>
      </c>
      <c r="G69" s="75" t="str">
        <f>IF('Analysis all factors'!G128&lt;&gt;"",'Analysis all factors'!G128,"")</f>
        <v>7 (26,9%)</v>
      </c>
      <c r="H69" s="75" t="str">
        <f>IF('Analysis all factors'!H128&lt;&gt;"",'Analysis all factors'!H128,"")</f>
        <v>12 (9,5%)</v>
      </c>
      <c r="I69" s="75" t="str">
        <f>IF('Analysis all factors'!I128&lt;&gt;"",'Analysis all factors'!I128,"")</f>
        <v>3,5 (1,22;10,01)</v>
      </c>
      <c r="J69" s="76">
        <f>IF('Analysis all factors'!J128&lt;&gt;"",'Analysis all factors'!J128,"")</f>
        <v>2.301462570622936E-2</v>
      </c>
      <c r="L69" s="84" t="str">
        <f>IF('Analysis all factors'!K128&lt;&gt;"",'Analysis all factors'!K128,"")</f>
        <v>4 (7,8%)</v>
      </c>
      <c r="M69" s="85" t="str">
        <f>IF('Analysis all factors'!L128&lt;&gt;"",'Analysis all factors'!L128,"")</f>
        <v>11 (10,9%)</v>
      </c>
      <c r="N69" s="85" t="str">
        <f>IF('Analysis all factors'!M128&lt;&gt;"",'Analysis all factors'!M128,"")</f>
        <v>0,49 (0,15;1,56)</v>
      </c>
      <c r="O69" s="86">
        <f>IF('Analysis all factors'!N128&lt;&gt;"",'Analysis all factors'!N128,"")</f>
        <v>0.3009389531463938</v>
      </c>
      <c r="P69" s="67"/>
      <c r="Q69" s="92" t="str">
        <f>IF('Analysis all factors'!O128&lt;&gt;"",'Analysis all factors'!O128,"")</f>
        <v>10 (37%)</v>
      </c>
      <c r="R69" s="75" t="str">
        <f>IF('Analysis all factors'!P128&lt;&gt;"",'Analysis all factors'!P128,"")</f>
        <v>13 (10,4%)</v>
      </c>
      <c r="S69" s="75" t="str">
        <f>IF('Analysis all factors'!Q128&lt;&gt;"",'Analysis all factors'!Q128,"")</f>
        <v>7,58 (2,7;21,33)</v>
      </c>
      <c r="T69" s="76">
        <f>IF('Analysis all factors'!R128&lt;&gt;"",'Analysis all factors'!R128,"")</f>
        <v>2.011717908991782E-4</v>
      </c>
      <c r="U69" s="64"/>
      <c r="V69" s="84" t="str">
        <f>IF('Analysis all factors'!S128&lt;&gt;"",'Analysis all factors'!S128,"")</f>
        <v>6 (15%)</v>
      </c>
      <c r="W69" s="85" t="str">
        <f>IF('Analysis all factors'!T128&lt;&gt;"",'Analysis all factors'!T128,"")</f>
        <v>11 (9,8%)</v>
      </c>
      <c r="X69" s="85" t="str">
        <f>IF('Analysis all factors'!U128&lt;&gt;"",'Analysis all factors'!U128,"")</f>
        <v>1,34 (0,47;3,81)</v>
      </c>
      <c r="Y69" s="96">
        <f>IF('Analysis all factors'!V128&lt;&gt;"",'Analysis all factors'!V128,"")</f>
        <v>0.58396758310244379</v>
      </c>
      <c r="Z69" s="64"/>
      <c r="AA69" s="92" t="str">
        <f>IF('Analysis all factors'!W128&lt;&gt;"",'Analysis all factors'!W128,"")</f>
        <v>15 (15,6%)</v>
      </c>
      <c r="AB69" s="75" t="str">
        <f>IF('Analysis all factors'!X128&lt;&gt;"",'Analysis all factors'!X128,"")</f>
        <v>4 (0,7%)</v>
      </c>
      <c r="AC69" s="75" t="str">
        <f>IF('Analysis all factors'!Y128&lt;&gt;"",'Analysis all factors'!Y128,"")</f>
        <v>2,41 (0,76;7,65)</v>
      </c>
      <c r="AD69" s="76">
        <f>IF('Analysis all factors'!Z128&lt;&gt;"",'Analysis all factors'!Z128,"")</f>
        <v>0.2024777803076043</v>
      </c>
    </row>
    <row r="70" spans="1:30" ht="15" customHeight="1" x14ac:dyDescent="0.25">
      <c r="A70" s="69">
        <v>68</v>
      </c>
      <c r="B70" s="216"/>
      <c r="C70" s="178" t="s">
        <v>7</v>
      </c>
      <c r="D70" s="116" t="s">
        <v>101</v>
      </c>
      <c r="E70" s="77" t="str">
        <f>IF('Analysis all factors'!E137&lt;&gt;"",'Analysis all factors'!E137,"")</f>
        <v>Nominal</v>
      </c>
      <c r="F70" s="77" t="str">
        <f>IF('Analysis all factors'!F137&lt;&gt;"",'Analysis all factors'!F137,"")</f>
        <v>yes</v>
      </c>
      <c r="G70" s="19" t="str">
        <f>IF('Analysis all factors'!G137&lt;&gt;"",'Analysis all factors'!G137,"")</f>
        <v>17 (65,4%)</v>
      </c>
      <c r="H70" s="19" t="str">
        <f>IF('Analysis all factors'!H137&lt;&gt;"",'Analysis all factors'!H137,"")</f>
        <v>90 (71,4%)</v>
      </c>
      <c r="I70" s="19" t="str">
        <f>IF('Analysis all factors'!I137&lt;&gt;"",'Analysis all factors'!I137,"")</f>
        <v>0,73 (0,3;1,78)</v>
      </c>
      <c r="J70" s="78">
        <f>IF('Analysis all factors'!J137&lt;&gt;"",'Analysis all factors'!J137,"")</f>
        <v>0.4843551586166811</v>
      </c>
      <c r="L70" s="87" t="str">
        <f>IF('Analysis all factors'!K137&lt;&gt;"",'Analysis all factors'!K137,"")</f>
        <v>36 (70,6%)</v>
      </c>
      <c r="M70" s="17" t="str">
        <f>IF('Analysis all factors'!L137&lt;&gt;"",'Analysis all factors'!L137,"")</f>
        <v>72 (71,3%)</v>
      </c>
      <c r="N70" s="17" t="str">
        <f>IF('Analysis all factors'!M137&lt;&gt;"",'Analysis all factors'!M137,"")</f>
        <v>0,97 (0,46;2,03)</v>
      </c>
      <c r="O70" s="88">
        <f>IF('Analysis all factors'!N137&lt;&gt;"",'Analysis all factors'!N137,"")</f>
        <v>1</v>
      </c>
      <c r="P70" s="67"/>
      <c r="Q70" s="93" t="str">
        <f>IF('Analysis all factors'!O137&lt;&gt;"",'Analysis all factors'!O137,"")</f>
        <v>14 (51,9%)</v>
      </c>
      <c r="R70" s="19" t="str">
        <f>IF('Analysis all factors'!P137&lt;&gt;"",'Analysis all factors'!P137,"")</f>
        <v>87 (69,6%)</v>
      </c>
      <c r="S70" s="19" t="str">
        <f>IF('Analysis all factors'!Q137&lt;&gt;"",'Analysis all factors'!Q137,"")</f>
        <v>0,36 (0,15;0,84)</v>
      </c>
      <c r="T70" s="78">
        <f>IF('Analysis all factors'!R137&lt;&gt;"",'Analysis all factors'!R137,"")</f>
        <v>2.0026732655781129E-2</v>
      </c>
      <c r="U70" s="64"/>
      <c r="V70" s="87" t="str">
        <f>IF('Analysis all factors'!S137&lt;&gt;"",'Analysis all factors'!S137,"")</f>
        <v>24 (60%)</v>
      </c>
      <c r="W70" s="17" t="str">
        <f>IF('Analysis all factors'!T137&lt;&gt;"",'Analysis all factors'!T137,"")</f>
        <v>79 (70,5%)</v>
      </c>
      <c r="X70" s="17" t="str">
        <f>IF('Analysis all factors'!U137&lt;&gt;"",'Analysis all factors'!U137,"")</f>
        <v>0,5 (0,23;1,07)</v>
      </c>
      <c r="Y70" s="97">
        <f>IF('Analysis all factors'!V137&lt;&gt;"",'Analysis all factors'!V137,"")</f>
        <v>0.1031580693849226</v>
      </c>
      <c r="Z70" s="64"/>
      <c r="AA70" s="93" t="str">
        <f>IF('Analysis all factors'!W137&lt;&gt;"",'Analysis all factors'!W137,"")</f>
        <v>62 (64,6%)</v>
      </c>
      <c r="AB70" s="19" t="str">
        <f>IF('Analysis all factors'!X137&lt;&gt;"",'Analysis all factors'!X137,"")</f>
        <v>43 (7,6%)</v>
      </c>
      <c r="AC70" s="19" t="str">
        <f>IF('Analysis all factors'!Y137&lt;&gt;"",'Analysis all factors'!Y137,"")</f>
        <v>0,4 (0,18;0,88)</v>
      </c>
      <c r="AD70" s="78">
        <f>IF('Analysis all factors'!Z137&lt;&gt;"",'Analysis all factors'!Z137,"")</f>
        <v>2.602717918019844E-2</v>
      </c>
    </row>
    <row r="71" spans="1:30" x14ac:dyDescent="0.25">
      <c r="A71" s="69">
        <v>69</v>
      </c>
      <c r="B71" s="216"/>
      <c r="C71" s="179"/>
      <c r="D71" s="116" t="s">
        <v>105</v>
      </c>
      <c r="E71" s="77" t="str">
        <f>IF('Analysis all factors'!E145&lt;&gt;"",'Analysis all factors'!E145,"")</f>
        <v>Nominal</v>
      </c>
      <c r="F71" s="77" t="str">
        <f>IF('Analysis all factors'!F145&lt;&gt;"",'Analysis all factors'!F145,"")</f>
        <v>yes</v>
      </c>
      <c r="G71" s="19" t="str">
        <f>IF('Analysis all factors'!G145&lt;&gt;"",'Analysis all factors'!G145,"")</f>
        <v>15 (57,7%)</v>
      </c>
      <c r="H71" s="19" t="str">
        <f>IF('Analysis all factors'!H145&lt;&gt;"",'Analysis all factors'!H145,"")</f>
        <v>91 (72,2%)</v>
      </c>
      <c r="I71" s="19" t="str">
        <f>IF('Analysis all factors'!I145&lt;&gt;"",'Analysis all factors'!I145,"")</f>
        <v>0,5 (0,21;1,21)</v>
      </c>
      <c r="J71" s="78">
        <f>IF('Analysis all factors'!J145&lt;&gt;"",'Analysis all factors'!J145,"")</f>
        <v>0.15613091643923441</v>
      </c>
      <c r="L71" s="87" t="str">
        <f>IF('Analysis all factors'!K145&lt;&gt;"",'Analysis all factors'!K145,"")</f>
        <v>37 (72,5%)</v>
      </c>
      <c r="M71" s="17" t="str">
        <f>IF('Analysis all factors'!L145&lt;&gt;"",'Analysis all factors'!L145,"")</f>
        <v>71 (70,3%)</v>
      </c>
      <c r="N71" s="17" t="str">
        <f>IF('Analysis all factors'!M145&lt;&gt;"",'Analysis all factors'!M145,"")</f>
        <v>1,17 (0,56;2,47)</v>
      </c>
      <c r="O71" s="88">
        <f>IF('Analysis all factors'!N145&lt;&gt;"",'Analysis all factors'!N145,"")</f>
        <v>0.71118071406829275</v>
      </c>
      <c r="P71" s="67"/>
      <c r="Q71" s="93" t="str">
        <f>IF('Analysis all factors'!O145&lt;&gt;"",'Analysis all factors'!O145,"")</f>
        <v>16 (59,3%)</v>
      </c>
      <c r="R71" s="19" t="str">
        <f>IF('Analysis all factors'!P145&lt;&gt;"",'Analysis all factors'!P145,"")</f>
        <v>90 (72%)</v>
      </c>
      <c r="S71" s="19" t="str">
        <f>IF('Analysis all factors'!Q145&lt;&gt;"",'Analysis all factors'!Q145,"")</f>
        <v>0,54 (0,23;1,29)</v>
      </c>
      <c r="T71" s="78">
        <f>IF('Analysis all factors'!R145&lt;&gt;"",'Analysis all factors'!R145,"")</f>
        <v>0.170461540144067</v>
      </c>
      <c r="U71" s="64"/>
      <c r="V71" s="87" t="str">
        <f>IF('Analysis all factors'!S145&lt;&gt;"",'Analysis all factors'!S145,"")</f>
        <v>14 (35%)</v>
      </c>
      <c r="W71" s="17" t="str">
        <f>IF('Analysis all factors'!T145&lt;&gt;"",'Analysis all factors'!T145,"")</f>
        <v>76 (67,9%)</v>
      </c>
      <c r="X71" s="17" t="str">
        <f>IF('Analysis all factors'!U145&lt;&gt;"",'Analysis all factors'!U145,"")</f>
        <v>0,11 (0,05;0,25)</v>
      </c>
      <c r="Y71" s="97">
        <f>IF('Analysis all factors'!V145&lt;&gt;"",'Analysis all factors'!V145,"")</f>
        <v>4.0614587392268542E-8</v>
      </c>
      <c r="Z71" s="64"/>
      <c r="AA71" s="93" t="str">
        <f>IF('Analysis all factors'!W145&lt;&gt;"",'Analysis all factors'!W145,"")</f>
        <v>56 (58,3%)</v>
      </c>
      <c r="AB71" s="19" t="str">
        <f>IF('Analysis all factors'!X145&lt;&gt;"",'Analysis all factors'!X145,"")</f>
        <v>36 (6,4%)</v>
      </c>
      <c r="AC71" s="19" t="str">
        <f>IF('Analysis all factors'!Y145&lt;&gt;"",'Analysis all factors'!Y145,"")</f>
        <v>0,14 (0,05;0,38)</v>
      </c>
      <c r="AD71" s="78">
        <f>IF('Analysis all factors'!Z145&lt;&gt;"",'Analysis all factors'!Z145,"")</f>
        <v>1.4983219605774211E-5</v>
      </c>
    </row>
    <row r="72" spans="1:30" x14ac:dyDescent="0.25">
      <c r="A72" s="69">
        <v>70</v>
      </c>
      <c r="B72" s="216"/>
      <c r="C72" s="179"/>
      <c r="D72" s="116" t="s">
        <v>107</v>
      </c>
      <c r="E72" s="77" t="str">
        <f>IF('Analysis all factors'!E147&lt;&gt;"",'Analysis all factors'!E147,"")</f>
        <v>Nominal</v>
      </c>
      <c r="F72" s="77" t="str">
        <f>IF('Analysis all factors'!F147&lt;&gt;"",'Analysis all factors'!F147,"")</f>
        <v>yes</v>
      </c>
      <c r="G72" s="103" t="str">
        <f>IF('Analysis all factors'!G147&lt;&gt;"",'Analysis all factors'!G147,"")</f>
        <v>8 (30,8%)</v>
      </c>
      <c r="H72" s="103" t="str">
        <f>IF('Analysis all factors'!H147&lt;&gt;"",'Analysis all factors'!H147,"")</f>
        <v>46 (36,5%)</v>
      </c>
      <c r="I72" s="103" t="str">
        <f>IF('Analysis all factors'!I147&lt;&gt;"",'Analysis all factors'!I147,"")</f>
        <v>0,77 (0,31;1,92)</v>
      </c>
      <c r="J72" s="104">
        <f>IF('Analysis all factors'!J147&lt;&gt;"",'Analysis all factors'!J147,"")</f>
        <v>0.65715546670458691</v>
      </c>
      <c r="L72" s="87" t="str">
        <f>IF('Analysis all factors'!K147&lt;&gt;"",'Analysis all factors'!K147,"")</f>
        <v>21 (41,2%)</v>
      </c>
      <c r="M72" s="17" t="str">
        <f>IF('Analysis all factors'!L147&lt;&gt;"",'Analysis all factors'!L147,"")</f>
        <v>39 (38,6%)</v>
      </c>
      <c r="N72" s="17" t="str">
        <f>IF('Analysis all factors'!M147&lt;&gt;"",'Analysis all factors'!M147,"")</f>
        <v>1,44 (0,72;2,89)</v>
      </c>
      <c r="O72" s="88">
        <f>IF('Analysis all factors'!N147&lt;&gt;"",'Analysis all factors'!N147,"")</f>
        <v>0.36982548333040532</v>
      </c>
      <c r="P72" s="67"/>
      <c r="Q72" s="93" t="str">
        <f>IF('Analysis all factors'!O147&lt;&gt;"",'Analysis all factors'!O147,"")</f>
        <v>4 (14,8%)</v>
      </c>
      <c r="R72" s="19" t="str">
        <f>IF('Analysis all factors'!P147&lt;&gt;"",'Analysis all factors'!P147,"")</f>
        <v>43 (34,4%)</v>
      </c>
      <c r="S72" s="19" t="str">
        <f>IF('Analysis all factors'!Q147&lt;&gt;"",'Analysis all factors'!Q147,"")</f>
        <v>0,26 (0,09;0,8)</v>
      </c>
      <c r="T72" s="78">
        <f>IF('Analysis all factors'!R147&lt;&gt;"",'Analysis all factors'!R147,"")</f>
        <v>1.440471339382661E-2</v>
      </c>
      <c r="U72" s="64"/>
      <c r="V72" s="87" t="str">
        <f>IF('Analysis all factors'!S147&lt;&gt;"",'Analysis all factors'!S147,"")</f>
        <v>9 (22,5%)</v>
      </c>
      <c r="W72" s="17" t="str">
        <f>IF('Analysis all factors'!T147&lt;&gt;"",'Analysis all factors'!T147,"")</f>
        <v>37 (33%)</v>
      </c>
      <c r="X72" s="17" t="str">
        <f>IF('Analysis all factors'!U147&lt;&gt;"",'Analysis all factors'!U147,"")</f>
        <v>0,43 (0,19;0,99)</v>
      </c>
      <c r="Y72" s="97">
        <f>IF('Analysis all factors'!V147&lt;&gt;"",'Analysis all factors'!V147,"")</f>
        <v>5.4666656325261492E-2</v>
      </c>
      <c r="Z72" s="64"/>
      <c r="AA72" s="93" t="str">
        <f>IF('Analysis all factors'!W147&lt;&gt;"",'Analysis all factors'!W147,"")</f>
        <v>28 (29,2%)</v>
      </c>
      <c r="AB72" s="19" t="str">
        <f>IF('Analysis all factors'!X147&lt;&gt;"",'Analysis all factors'!X147,"")</f>
        <v>18 (3,2%)</v>
      </c>
      <c r="AC72" s="19" t="str">
        <f>IF('Analysis all factors'!Y147&lt;&gt;"",'Analysis all factors'!Y147,"")</f>
        <v>0,48 (0,24;0,94)</v>
      </c>
      <c r="AD72" s="78">
        <f>IF('Analysis all factors'!Z147&lt;&gt;"",'Analysis all factors'!Z147,"")</f>
        <v>3.636829839470837E-2</v>
      </c>
    </row>
    <row r="73" spans="1:30" x14ac:dyDescent="0.25">
      <c r="A73" s="69">
        <v>71</v>
      </c>
      <c r="B73" s="216"/>
      <c r="C73" s="179"/>
      <c r="D73" s="116" t="s">
        <v>108</v>
      </c>
      <c r="E73" s="56" t="str">
        <f>IF('Analysis all factors'!E148&lt;&gt;"",'Analysis all factors'!E148,"")</f>
        <v>Nominal</v>
      </c>
      <c r="F73" s="17" t="str">
        <f>IF('Analysis all factors'!F148&lt;&gt;"",'Analysis all factors'!F148,"")</f>
        <v>yes</v>
      </c>
      <c r="G73" s="19" t="str">
        <f>IF('Analysis all factors'!G148&lt;&gt;"",'Analysis all factors'!G148,"")</f>
        <v>7 (26,9%)</v>
      </c>
      <c r="H73" s="19" t="str">
        <f>IF('Analysis all factors'!H148&lt;&gt;"",'Analysis all factors'!H148,"")</f>
        <v>17 (13,5%)</v>
      </c>
      <c r="I73" s="19" t="str">
        <f>IF('Analysis all factors'!I148&lt;&gt;"",'Analysis all factors'!I148,"")</f>
        <v>2,36 (0,86;6,46)</v>
      </c>
      <c r="J73" s="78">
        <f>IF('Analysis all factors'!J148&lt;&gt;"",'Analysis all factors'!J148,"")</f>
        <v>0.13447668544689029</v>
      </c>
      <c r="L73" s="87" t="str">
        <f>IF('Analysis all factors'!K148&lt;&gt;"",'Analysis all factors'!K148,"")</f>
        <v>9 (17,6%)</v>
      </c>
      <c r="M73" s="17" t="str">
        <f>IF('Analysis all factors'!L148&lt;&gt;"",'Analysis all factors'!L148,"")</f>
        <v>18 (17,8%)</v>
      </c>
      <c r="N73" s="17" t="str">
        <f>IF('Analysis all factors'!M148&lt;&gt;"",'Analysis all factors'!M148,"")</f>
        <v>1,23 (0,5;3,04)</v>
      </c>
      <c r="O73" s="88">
        <f>IF('Analysis all factors'!N148&lt;&gt;"",'Analysis all factors'!N148,"")</f>
        <v>0.64530193585878581</v>
      </c>
      <c r="P73" s="67"/>
      <c r="Q73" s="93" t="str">
        <f>IF('Analysis all factors'!O148&lt;&gt;"",'Analysis all factors'!O148,"")</f>
        <v>6 (22,2%)</v>
      </c>
      <c r="R73" s="19" t="str">
        <f>IF('Analysis all factors'!P148&lt;&gt;"",'Analysis all factors'!P148,"")</f>
        <v>22 (17,6%)</v>
      </c>
      <c r="S73" s="19" t="str">
        <f>IF('Analysis all factors'!Q148&lt;&gt;"",'Analysis all factors'!Q148,"")</f>
        <v>1,7 (0,6;4,78)</v>
      </c>
      <c r="T73" s="78">
        <f>IF('Analysis all factors'!R148&lt;&gt;"",'Analysis all factors'!R148,"")</f>
        <v>0.38104202956590572</v>
      </c>
      <c r="U73" s="64"/>
      <c r="V73" s="87" t="str">
        <f>IF('Analysis all factors'!S148&lt;&gt;"",'Analysis all factors'!S148,"")</f>
        <v>1 (2,5%)</v>
      </c>
      <c r="W73" s="17" t="str">
        <f>IF('Analysis all factors'!T148&lt;&gt;"",'Analysis all factors'!T148,"")</f>
        <v>20 (17,9%)</v>
      </c>
      <c r="X73" s="17" t="str">
        <f>IF('Analysis all factors'!U148&lt;&gt;"",'Analysis all factors'!U148,"")</f>
        <v>0,1 (0,01;0,76)</v>
      </c>
      <c r="Y73" s="97">
        <f>IF('Analysis all factors'!V148&lt;&gt;"",'Analysis all factors'!V148,"")</f>
        <v>5.1278699659777086E-3</v>
      </c>
      <c r="Z73" s="64"/>
      <c r="AA73" s="93" t="str">
        <f>IF('Analysis all factors'!W148&lt;&gt;"",'Analysis all factors'!W148,"")</f>
        <v>16 (16,7%)</v>
      </c>
      <c r="AB73" s="19" t="str">
        <f>IF('Analysis all factors'!X148&lt;&gt;"",'Analysis all factors'!X148,"")</f>
        <v>13 (2,3%)</v>
      </c>
      <c r="AC73" s="19" t="str">
        <f>IF('Analysis all factors'!Y148&lt;&gt;"",'Analysis all factors'!Y148,"")</f>
        <v>1,2 (0,48;3,01)</v>
      </c>
      <c r="AD73" s="78">
        <f>IF('Analysis all factors'!Z148&lt;&gt;"",'Analysis all factors'!Z148,"")</f>
        <v>0.81917924855884183</v>
      </c>
    </row>
    <row r="74" spans="1:30" x14ac:dyDescent="0.25">
      <c r="A74" s="69">
        <v>72</v>
      </c>
      <c r="B74" s="216"/>
      <c r="C74" s="179"/>
      <c r="D74" s="116" t="s">
        <v>114</v>
      </c>
      <c r="E74" s="56" t="str">
        <f>IF('Analysis all factors'!E153&lt;&gt;"",'Analysis all factors'!E153,"")</f>
        <v>Nominal</v>
      </c>
      <c r="F74" s="17" t="str">
        <f>IF('Analysis all factors'!F153&lt;&gt;"",'Analysis all factors'!F153,"")</f>
        <v>yes</v>
      </c>
      <c r="G74" s="19" t="str">
        <f>IF('Analysis all factors'!G153&lt;&gt;"",'Analysis all factors'!G153,"")</f>
        <v>20 (76,9%)</v>
      </c>
      <c r="H74" s="19" t="str">
        <f>IF('Analysis all factors'!H153&lt;&gt;"",'Analysis all factors'!H153,"")</f>
        <v>90 (71,4%)</v>
      </c>
      <c r="I74" s="19" t="str">
        <f>IF('Analysis all factors'!I153&lt;&gt;"",'Analysis all factors'!I153,"")</f>
        <v>1,28 (0,48;3,46)</v>
      </c>
      <c r="J74" s="78">
        <f>IF('Analysis all factors'!J153&lt;&gt;"",'Analysis all factors'!J153,"")</f>
        <v>0.80889754741336362</v>
      </c>
      <c r="L74" s="87" t="str">
        <f>IF('Analysis all factors'!K153&lt;&gt;"",'Analysis all factors'!K153,"")</f>
        <v>44 (86,3%)</v>
      </c>
      <c r="M74" s="17" t="str">
        <f>IF('Analysis all factors'!L153&lt;&gt;"",'Analysis all factors'!L153,"")</f>
        <v>72 (71,3%)</v>
      </c>
      <c r="N74" s="17" t="str">
        <f>IF('Analysis all factors'!M153&lt;&gt;"",'Analysis all factors'!M153,"")</f>
        <v>3,19 (1,3;7,83)</v>
      </c>
      <c r="O74" s="88">
        <f>IF('Analysis all factors'!N153&lt;&gt;"",'Analysis all factors'!N153,"")</f>
        <v>1.1328991456814831E-2</v>
      </c>
      <c r="P74" s="67"/>
      <c r="Q74" s="93" t="str">
        <f>IF('Analysis all factors'!O153&lt;&gt;"",'Analysis all factors'!O153,"")</f>
        <v>19 (70,4%)</v>
      </c>
      <c r="R74" s="19" t="str">
        <f>IF('Analysis all factors'!P153&lt;&gt;"",'Analysis all factors'!P153,"")</f>
        <v>90 (72%)</v>
      </c>
      <c r="S74" s="19" t="str">
        <f>IF('Analysis all factors'!Q153&lt;&gt;"",'Analysis all factors'!Q153,"")</f>
        <v>0,85 (0,34;2,13)</v>
      </c>
      <c r="T74" s="78">
        <f>IF('Analysis all factors'!R153&lt;&gt;"",'Analysis all factors'!R153,"")</f>
        <v>0.81162758245031541</v>
      </c>
      <c r="U74" s="64"/>
      <c r="V74" s="87" t="str">
        <f>IF('Analysis all factors'!S153&lt;&gt;"",'Analysis all factors'!S153,"")</f>
        <v>22 (55%)</v>
      </c>
      <c r="W74" s="17" t="str">
        <f>IF('Analysis all factors'!T153&lt;&gt;"",'Analysis all factors'!T153,"")</f>
        <v>80 (71,4%)</v>
      </c>
      <c r="X74" s="17" t="str">
        <f>IF('Analysis all factors'!U153&lt;&gt;"",'Analysis all factors'!U153,"")</f>
        <v>0,32 (0,15;0,69)</v>
      </c>
      <c r="Y74" s="97">
        <f>IF('Analysis all factors'!V153&lt;&gt;"",'Analysis all factors'!V153,"")</f>
        <v>3.871981885460301E-3</v>
      </c>
      <c r="Z74" s="64"/>
      <c r="AA74" s="93" t="str">
        <f>IF('Analysis all factors'!W153&lt;&gt;"",'Analysis all factors'!W153,"")</f>
        <v>70 (72,9%)</v>
      </c>
      <c r="AB74" s="19" t="str">
        <f>IF('Analysis all factors'!X153&lt;&gt;"",'Analysis all factors'!X153,"")</f>
        <v>40 (7,1%)</v>
      </c>
      <c r="AC74" s="19" t="str">
        <f>IF('Analysis all factors'!Y153&lt;&gt;"",'Analysis all factors'!Y153,"")</f>
        <v>0,98 (0,47;2,07)</v>
      </c>
      <c r="AD74" s="78">
        <f>IF('Analysis all factors'!Z153&lt;&gt;"",'Analysis all factors'!Z153,"")</f>
        <v>1</v>
      </c>
    </row>
    <row r="75" spans="1:30" ht="15.75" x14ac:dyDescent="0.25">
      <c r="A75" s="69">
        <v>73</v>
      </c>
      <c r="B75" s="216"/>
      <c r="C75" s="179"/>
      <c r="D75" s="117" t="s">
        <v>58</v>
      </c>
      <c r="E75" s="56" t="str">
        <f>IF('Analysis all factors'!E154&lt;&gt;"",'Analysis all factors'!E154,"")</f>
        <v>Nominal</v>
      </c>
      <c r="F75" s="17" t="str">
        <f>IF('Analysis all factors'!F154&lt;&gt;"",'Analysis all factors'!F154,"")</f>
        <v>yes</v>
      </c>
      <c r="G75" s="19" t="str">
        <f>IF('Analysis all factors'!G154&lt;&gt;"",'Analysis all factors'!G154,"")</f>
        <v>9 (34,6%)</v>
      </c>
      <c r="H75" s="19" t="str">
        <f>IF('Analysis all factors'!H154&lt;&gt;"",'Analysis all factors'!H154,"")</f>
        <v>9 (7,1%)</v>
      </c>
      <c r="I75" s="19" t="str">
        <f>IF('Analysis all factors'!I154&lt;&gt;"",'Analysis all factors'!I154,"")</f>
        <v>6,88 (2,4;19,76)</v>
      </c>
      <c r="J75" s="78">
        <f>IF('Analysis all factors'!J154&lt;&gt;"",'Analysis all factors'!J154,"")</f>
        <v>5.7236789442408965E-4</v>
      </c>
      <c r="L75" s="87" t="str">
        <f>IF('Analysis all factors'!K154&lt;&gt;"",'Analysis all factors'!K154,"")</f>
        <v>6 (11,8%)</v>
      </c>
      <c r="M75" s="17" t="str">
        <f>IF('Analysis all factors'!L154&lt;&gt;"",'Analysis all factors'!L154,"")</f>
        <v>11 (10,9%)</v>
      </c>
      <c r="N75" s="17" t="str">
        <f>IF('Analysis all factors'!M154&lt;&gt;"",'Analysis all factors'!M154,"")</f>
        <v>0,99 (0,35;2,81)</v>
      </c>
      <c r="O75" s="88">
        <f>IF('Analysis all factors'!N154&lt;&gt;"",'Analysis all factors'!N154,"")</f>
        <v>1</v>
      </c>
      <c r="P75" s="67"/>
      <c r="Q75" s="93" t="str">
        <f>IF('Analysis all factors'!O154&lt;&gt;"",'Analysis all factors'!O154,"")</f>
        <v>2 (7,4%)</v>
      </c>
      <c r="R75" s="19" t="str">
        <f>IF('Analysis all factors'!P154&lt;&gt;"",'Analysis all factors'!P154,"")</f>
        <v>13 (10,4%)</v>
      </c>
      <c r="S75" s="19" t="str">
        <f>IF('Analysis all factors'!Q154&lt;&gt;"",'Analysis all factors'!Q154,"")</f>
        <v>0,55 (0,12;2,52)</v>
      </c>
      <c r="T75" s="78">
        <f>IF('Analysis all factors'!R154&lt;&gt;"",'Analysis all factors'!R154,"")</f>
        <v>0.74200792311524211</v>
      </c>
      <c r="U75" s="64"/>
      <c r="V75" s="87" t="str">
        <f>IF('Analysis all factors'!S154&lt;&gt;"",'Analysis all factors'!S154,"")</f>
        <v>12 (30%)</v>
      </c>
      <c r="W75" s="17" t="str">
        <f>IF('Analysis all factors'!T154&lt;&gt;"",'Analysis all factors'!T154,"")</f>
        <v>14 (12,5%)</v>
      </c>
      <c r="X75" s="17" t="str">
        <f>IF('Analysis all factors'!U154&lt;&gt;"",'Analysis all factors'!U154,"")</f>
        <v>7,57 (2,61;21,96)</v>
      </c>
      <c r="Y75" s="97">
        <f>IF('Analysis all factors'!V154&lt;&gt;"",'Analysis all factors'!V154,"")</f>
        <v>1.4725724758017151E-4</v>
      </c>
      <c r="Z75" s="64"/>
      <c r="AA75" s="93" t="str">
        <f>IF('Analysis all factors'!W154&lt;&gt;"",'Analysis all factors'!W154,"")</f>
        <v>18 (18,8%)</v>
      </c>
      <c r="AB75" s="19" t="str">
        <f>IF('Analysis all factors'!X154&lt;&gt;"",'Analysis all factors'!X154,"")</f>
        <v>9 (1,6%)</v>
      </c>
      <c r="AC75" s="19" t="e">
        <f>IF('Analysis all factors'!Y154&lt;&gt;"",'Analysis all factors'!Y154,"")</f>
        <v>#VALUE!</v>
      </c>
      <c r="AD75" s="78">
        <f>IF('Analysis all factors'!Z154&lt;&gt;"",'Analysis all factors'!Z154,"")</f>
        <v>1.5762626851462529E-4</v>
      </c>
    </row>
    <row r="76" spans="1:30" ht="15.75" x14ac:dyDescent="0.25">
      <c r="A76" s="69">
        <v>74</v>
      </c>
      <c r="B76" s="216"/>
      <c r="C76" s="179"/>
      <c r="D76" s="117" t="s">
        <v>59</v>
      </c>
      <c r="E76" s="56" t="str">
        <f>IF('Analysis all factors'!E155&lt;&gt;"",'Analysis all factors'!E155,"")</f>
        <v>Nominal</v>
      </c>
      <c r="F76" s="17" t="str">
        <f>IF('Analysis all factors'!F155&lt;&gt;"",'Analysis all factors'!F155,"")</f>
        <v>yes</v>
      </c>
      <c r="G76" s="19" t="str">
        <f>IF('Analysis all factors'!G155&lt;&gt;"",'Analysis all factors'!G155,"")</f>
        <v>13 (50%)</v>
      </c>
      <c r="H76" s="19" t="str">
        <f>IF('Analysis all factors'!H155&lt;&gt;"",'Analysis all factors'!H155,"")</f>
        <v>52 (41,3%)</v>
      </c>
      <c r="I76" s="19" t="str">
        <f>IF('Analysis all factors'!I155&lt;&gt;"",'Analysis all factors'!I155,"")</f>
        <v>1,42 (0,61;3,32)</v>
      </c>
      <c r="J76" s="78">
        <f>IF('Analysis all factors'!J155&lt;&gt;"",'Analysis all factors'!J155,"")</f>
        <v>0.51448918492862439</v>
      </c>
      <c r="L76" s="87" t="str">
        <f>IF('Analysis all factors'!K155&lt;&gt;"",'Analysis all factors'!K155,"")</f>
        <v>20 (39,2%)</v>
      </c>
      <c r="M76" s="17" t="str">
        <f>IF('Analysis all factors'!L155&lt;&gt;"",'Analysis all factors'!L155,"")</f>
        <v>38 (37,6%)</v>
      </c>
      <c r="N76" s="17" t="str">
        <f>IF('Analysis all factors'!M155&lt;&gt;"",'Analysis all factors'!M155,"")</f>
        <v>0,8 (0,4;1,59)</v>
      </c>
      <c r="O76" s="88">
        <f>IF('Analysis all factors'!N155&lt;&gt;"",'Analysis all factors'!N155,"")</f>
        <v>0.60370346671695896</v>
      </c>
      <c r="P76" s="67"/>
      <c r="Q76" s="93" t="str">
        <f>IF('Analysis all factors'!O155&lt;&gt;"",'Analysis all factors'!O155,"")</f>
        <v>10 (37%)</v>
      </c>
      <c r="R76" s="19" t="str">
        <f>IF('Analysis all factors'!P155&lt;&gt;"",'Analysis all factors'!P155,"")</f>
        <v>53 (42,4%)</v>
      </c>
      <c r="S76" s="19" t="str">
        <f>IF('Analysis all factors'!Q155&lt;&gt;"",'Analysis all factors'!Q155,"")</f>
        <v>0,75 (0,32;1,76)</v>
      </c>
      <c r="T76" s="78">
        <f>IF('Analysis all factors'!R155&lt;&gt;"",'Analysis all factors'!R155,"")</f>
        <v>0.5296631767587372</v>
      </c>
      <c r="U76" s="64"/>
      <c r="V76" s="87" t="str">
        <f>IF('Analysis all factors'!S155&lt;&gt;"",'Analysis all factors'!S155,"")</f>
        <v>17 (42,5%)</v>
      </c>
      <c r="W76" s="17" t="str">
        <f>IF('Analysis all factors'!T155&lt;&gt;"",'Analysis all factors'!T155,"")</f>
        <v>48 (42,9%)</v>
      </c>
      <c r="X76" s="17" t="str">
        <f>IF('Analysis all factors'!U155&lt;&gt;"",'Analysis all factors'!U155,"")</f>
        <v>0,99 (0,48;2,05)</v>
      </c>
      <c r="Y76" s="97">
        <f>IF('Analysis all factors'!V155&lt;&gt;"",'Analysis all factors'!V155,"")</f>
        <v>1</v>
      </c>
      <c r="Z76" s="64"/>
      <c r="AA76" s="93" t="str">
        <f>IF('Analysis all factors'!W155&lt;&gt;"",'Analysis all factors'!W155,"")</f>
        <v>38 (39,6%)</v>
      </c>
      <c r="AB76" s="19" t="str">
        <f>IF('Analysis all factors'!X155&lt;&gt;"",'Analysis all factors'!X155,"")</f>
        <v>19 (3,4%)</v>
      </c>
      <c r="AC76" s="19" t="str">
        <f>IF('Analysis all factors'!Y155&lt;&gt;"",'Analysis all factors'!Y155,"")</f>
        <v>0,7 (0,36;1,37)</v>
      </c>
      <c r="AD76" s="78">
        <f>IF('Analysis all factors'!Z155&lt;&gt;"",'Analysis all factors'!Z155,"")</f>
        <v>0.31315651582944942</v>
      </c>
    </row>
    <row r="77" spans="1:30" ht="15.75" x14ac:dyDescent="0.25">
      <c r="A77" s="69">
        <v>75</v>
      </c>
      <c r="B77" s="216"/>
      <c r="C77" s="180"/>
      <c r="D77" s="117" t="s">
        <v>60</v>
      </c>
      <c r="E77" s="56" t="str">
        <f>IF('Analysis all factors'!E156&lt;&gt;"",'Analysis all factors'!E156,"")</f>
        <v>Nominal</v>
      </c>
      <c r="F77" s="17" t="str">
        <f>IF('Analysis all factors'!F156&lt;&gt;"",'Analysis all factors'!F156,"")</f>
        <v>yes</v>
      </c>
      <c r="G77" s="19" t="str">
        <f>IF('Analysis all factors'!G156&lt;&gt;"",'Analysis all factors'!G156,"")</f>
        <v>4 (15,4%)</v>
      </c>
      <c r="H77" s="19" t="str">
        <f>IF('Analysis all factors'!H156&lt;&gt;"",'Analysis all factors'!H156,"")</f>
        <v>63 (50%)</v>
      </c>
      <c r="I77" s="19" t="str">
        <f>IF('Analysis all factors'!I156&lt;&gt;"",'Analysis all factors'!I156,"")</f>
        <v>0,17 (0,06;0,52)</v>
      </c>
      <c r="J77" s="78">
        <f>IF('Analysis all factors'!J156&lt;&gt;"",'Analysis all factors'!J156,"")</f>
        <v>8.990001819641735E-4</v>
      </c>
      <c r="L77" s="87" t="str">
        <f>IF('Analysis all factors'!K156&lt;&gt;"",'Analysis all factors'!K156,"")</f>
        <v>25 (49%)</v>
      </c>
      <c r="M77" s="17" t="str">
        <f>IF('Analysis all factors'!L156&lt;&gt;"",'Analysis all factors'!L156,"")</f>
        <v>51 (50,5%)</v>
      </c>
      <c r="N77" s="17" t="str">
        <f>IF('Analysis all factors'!M156&lt;&gt;"",'Analysis all factors'!M156,"")</f>
        <v>1,25 (0,63;2,45)</v>
      </c>
      <c r="O77" s="88">
        <f>IF('Analysis all factors'!N156&lt;&gt;"",'Analysis all factors'!N156,"")</f>
        <v>0.60541219754786946</v>
      </c>
      <c r="P77" s="67"/>
      <c r="Q77" s="93" t="str">
        <f>IF('Analysis all factors'!O156&lt;&gt;"",'Analysis all factors'!O156,"")</f>
        <v>15 (55,6%)</v>
      </c>
      <c r="R77" s="19" t="str">
        <f>IF('Analysis all factors'!P156&lt;&gt;"",'Analysis all factors'!P156,"")</f>
        <v>58 (46,4%)</v>
      </c>
      <c r="S77" s="19" t="str">
        <f>IF('Analysis all factors'!Q156&lt;&gt;"",'Analysis all factors'!Q156,"")</f>
        <v>1,64 (0,71;3,8)</v>
      </c>
      <c r="T77" s="78">
        <f>IF('Analysis all factors'!R156&lt;&gt;"",'Analysis all factors'!R156,"")</f>
        <v>0.28894825726781609</v>
      </c>
      <c r="U77" s="64"/>
      <c r="V77" s="87" t="str">
        <f>IF('Analysis all factors'!S156&lt;&gt;"",'Analysis all factors'!S156,"")</f>
        <v>11 (27,5%)</v>
      </c>
      <c r="W77" s="17" t="str">
        <f>IF('Analysis all factors'!T156&lt;&gt;"",'Analysis all factors'!T156,"")</f>
        <v>48 (42,9%)</v>
      </c>
      <c r="X77" s="17" t="str">
        <f>IF('Analysis all factors'!U156&lt;&gt;"",'Analysis all factors'!U156,"")</f>
        <v>0,35 (0,16;0,78)</v>
      </c>
      <c r="Y77" s="97">
        <f>IF('Analysis all factors'!V156&lt;&gt;"",'Analysis all factors'!V156,"")</f>
        <v>9.5887193112068128E-3</v>
      </c>
      <c r="Z77" s="64"/>
      <c r="AA77" s="93" t="str">
        <f>IF('Analysis all factors'!W156&lt;&gt;"",'Analysis all factors'!W156,"")</f>
        <v>40 (41,7%)</v>
      </c>
      <c r="AB77" s="19" t="str">
        <f>IF('Analysis all factors'!X156&lt;&gt;"",'Analysis all factors'!X156,"")</f>
        <v>27 (4,8%)</v>
      </c>
      <c r="AC77" s="19" t="str">
        <f>IF('Analysis all factors'!Y156&lt;&gt;"",'Analysis all factors'!Y156,"")</f>
        <v>0,67 (0,34;1,29)</v>
      </c>
      <c r="AD77" s="78">
        <f>IF('Analysis all factors'!Z156&lt;&gt;"",'Analysis all factors'!Z156,"")</f>
        <v>0.24164036665185579</v>
      </c>
    </row>
    <row r="78" spans="1:30" ht="15" customHeight="1" x14ac:dyDescent="0.25">
      <c r="A78" s="69">
        <v>76</v>
      </c>
      <c r="B78" s="216"/>
      <c r="C78" s="178" t="s">
        <v>8</v>
      </c>
      <c r="D78" s="116" t="s">
        <v>216</v>
      </c>
      <c r="E78" s="56" t="str">
        <f>IF('Analysis all factors'!E157&lt;&gt;"",'Analysis all factors'!E157,"")</f>
        <v>Nominal</v>
      </c>
      <c r="F78" s="17" t="str">
        <f>IF('Analysis all factors'!F157&lt;&gt;"",'Analysis all factors'!F157,"")</f>
        <v>yes</v>
      </c>
      <c r="G78" s="19" t="str">
        <f>IF('Analysis all factors'!G157&lt;&gt;"",'Analysis all factors'!G157,"")</f>
        <v>7 (26,9%)</v>
      </c>
      <c r="H78" s="19" t="str">
        <f>IF('Analysis all factors'!H157&lt;&gt;"",'Analysis all factors'!H157,"")</f>
        <v>41 (32,5%)</v>
      </c>
      <c r="I78" s="19" t="str">
        <f>IF('Analysis all factors'!I157&lt;&gt;"",'Analysis all factors'!I157,"")</f>
        <v>0,71 (0,28;1,82)</v>
      </c>
      <c r="J78" s="78">
        <f>IF('Analysis all factors'!J157&lt;&gt;"",'Analysis all factors'!J157,"")</f>
        <v>0.64714554580768269</v>
      </c>
      <c r="L78" s="87" t="str">
        <f>IF('Analysis all factors'!K157&lt;&gt;"",'Analysis all factors'!K157,"")</f>
        <v>14 (27,5%)</v>
      </c>
      <c r="M78" s="17" t="str">
        <f>IF('Analysis all factors'!L157&lt;&gt;"",'Analysis all factors'!L157,"")</f>
        <v>34 (33,7%)</v>
      </c>
      <c r="N78" s="17" t="str">
        <f>IF('Analysis all factors'!M157&lt;&gt;"",'Analysis all factors'!M157,"")</f>
        <v>0,68 (0,33;1,43)</v>
      </c>
      <c r="O78" s="88">
        <f>IF('Analysis all factors'!N157&lt;&gt;"",'Analysis all factors'!N157,"")</f>
        <v>0.36296846924960507</v>
      </c>
      <c r="P78" s="67"/>
      <c r="Q78" s="93" t="str">
        <f>IF('Analysis all factors'!O157&lt;&gt;"",'Analysis all factors'!O157,"")</f>
        <v>6 (22,2%)</v>
      </c>
      <c r="R78" s="19" t="str">
        <f>IF('Analysis all factors'!P157&lt;&gt;"",'Analysis all factors'!P157,"")</f>
        <v>40 (32%)</v>
      </c>
      <c r="S78" s="19" t="str">
        <f>IF('Analysis all factors'!Q157&lt;&gt;"",'Analysis all factors'!Q157,"")</f>
        <v>0,53 (0,2;1,4)</v>
      </c>
      <c r="T78" s="78">
        <f>IF('Analysis all factors'!R157&lt;&gt;"",'Analysis all factors'!R157,"")</f>
        <v>0.25973902350415101</v>
      </c>
      <c r="U78" s="64"/>
      <c r="V78" s="87" t="str">
        <f>IF('Analysis all factors'!S157&lt;&gt;"",'Analysis all factors'!S157,"")</f>
        <v>13 (32,5%)</v>
      </c>
      <c r="W78" s="17" t="str">
        <f>IF('Analysis all factors'!T157&lt;&gt;"",'Analysis all factors'!T157,"")</f>
        <v>38 (33,9%)</v>
      </c>
      <c r="X78" s="17" t="str">
        <f>IF('Analysis all factors'!U157&lt;&gt;"",'Analysis all factors'!U157,"")</f>
        <v>0,98 (0,45;2,11)</v>
      </c>
      <c r="Y78" s="97">
        <f>IF('Analysis all factors'!V157&lt;&gt;"",'Analysis all factors'!V157,"")</f>
        <v>1</v>
      </c>
      <c r="Z78" s="64"/>
      <c r="AA78" s="93" t="str">
        <f>IF('Analysis all factors'!W157&lt;&gt;"",'Analysis all factors'!W157,"")</f>
        <v>28 (29,2%)</v>
      </c>
      <c r="AB78" s="19" t="str">
        <f>IF('Analysis all factors'!X157&lt;&gt;"",'Analysis all factors'!X157,"")</f>
        <v>20 (3,5%)</v>
      </c>
      <c r="AC78" s="19" t="str">
        <f>IF('Analysis all factors'!Y157&lt;&gt;"",'Analysis all factors'!Y157,"")</f>
        <v>0,64 (0,32;1,27)</v>
      </c>
      <c r="AD78" s="78">
        <f>IF('Analysis all factors'!Z157&lt;&gt;"",'Analysis all factors'!Z157,"")</f>
        <v>0.2146984802941857</v>
      </c>
    </row>
    <row r="79" spans="1:30" x14ac:dyDescent="0.25">
      <c r="A79" s="69">
        <v>77</v>
      </c>
      <c r="B79" s="216"/>
      <c r="C79" s="179"/>
      <c r="D79" s="116" t="s">
        <v>217</v>
      </c>
      <c r="E79" s="56" t="str">
        <f>IF('Analysis all factors'!E158&lt;&gt;"",'Analysis all factors'!E158,"")</f>
        <v>Nominal</v>
      </c>
      <c r="F79" s="17" t="str">
        <f>IF('Analysis all factors'!F158&lt;&gt;"",'Analysis all factors'!F158,"")</f>
        <v>yes</v>
      </c>
      <c r="G79" s="19" t="str">
        <f>IF('Analysis all factors'!G158&lt;&gt;"",'Analysis all factors'!G158,"")</f>
        <v>2 (7,7%)</v>
      </c>
      <c r="H79" s="19" t="str">
        <f>IF('Analysis all factors'!H158&lt;&gt;"",'Analysis all factors'!H158,"")</f>
        <v>19 (15,1%)</v>
      </c>
      <c r="I79" s="19" t="str">
        <f>IF('Analysis all factors'!I158&lt;&gt;"",'Analysis all factors'!I158,"")</f>
        <v>0,47 (0,1;2,15)</v>
      </c>
      <c r="J79" s="78">
        <f>IF('Analysis all factors'!J158&lt;&gt;"",'Analysis all factors'!J158,"")</f>
        <v>0.53204173450629511</v>
      </c>
      <c r="L79" s="87" t="str">
        <f>IF('Analysis all factors'!K158&lt;&gt;"",'Analysis all factors'!K158,"")</f>
        <v>6 (11,8%)</v>
      </c>
      <c r="M79" s="17" t="str">
        <f>IF('Analysis all factors'!L158&lt;&gt;"",'Analysis all factors'!L158,"")</f>
        <v>17 (16,8%)</v>
      </c>
      <c r="N79" s="17" t="str">
        <f>IF('Analysis all factors'!M158&lt;&gt;"",'Analysis all factors'!M158,"")</f>
        <v>0,76 (0,28;2,11)</v>
      </c>
      <c r="O79" s="88">
        <f>IF('Analysis all factors'!N158&lt;&gt;"",'Analysis all factors'!N158,"")</f>
        <v>0.80397762052983657</v>
      </c>
      <c r="P79" s="67"/>
      <c r="Q79" s="93" t="str">
        <f>IF('Analysis all factors'!O158&lt;&gt;"",'Analysis all factors'!O158,"")</f>
        <v>4 (14,8%)</v>
      </c>
      <c r="R79" s="19" t="str">
        <f>IF('Analysis all factors'!P158&lt;&gt;"",'Analysis all factors'!P158,"")</f>
        <v>18 (14,4%)</v>
      </c>
      <c r="S79" s="19" t="str">
        <f>IF('Analysis all factors'!Q158&lt;&gt;"",'Analysis all factors'!Q158,"")</f>
        <v>1,1 (0,34;3,59)</v>
      </c>
      <c r="T79" s="78">
        <f>IF('Analysis all factors'!R158&lt;&gt;"",'Analysis all factors'!R158,"")</f>
        <v>1</v>
      </c>
      <c r="U79" s="64"/>
      <c r="V79" s="87" t="str">
        <f>IF('Analysis all factors'!S158&lt;&gt;"",'Analysis all factors'!S158,"")</f>
        <v>3 (7,5%)</v>
      </c>
      <c r="W79" s="17" t="str">
        <f>IF('Analysis all factors'!T158&lt;&gt;"",'Analysis all factors'!T158,"")</f>
        <v>12 (10,7%)</v>
      </c>
      <c r="X79" s="17" t="str">
        <f>IF('Analysis all factors'!U158&lt;&gt;"",'Analysis all factors'!U158,"")</f>
        <v>0,42 (0,12;1,52)</v>
      </c>
      <c r="Y79" s="97">
        <f>IF('Analysis all factors'!V158&lt;&gt;"",'Analysis all factors'!V158,"")</f>
        <v>0.28451204015817899</v>
      </c>
      <c r="Z79" s="64"/>
      <c r="AA79" s="93" t="str">
        <f>IF('Analysis all factors'!W158&lt;&gt;"",'Analysis all factors'!W158,"")</f>
        <v>11 (11,5%)</v>
      </c>
      <c r="AB79" s="19" t="str">
        <f>IF('Analysis all factors'!X158&lt;&gt;"",'Analysis all factors'!X158,"")</f>
        <v>7 (1,2%)</v>
      </c>
      <c r="AC79" s="19" t="str">
        <f>IF('Analysis all factors'!Y158&lt;&gt;"",'Analysis all factors'!Y158,"")</f>
        <v>0,6 (0,24;1,51)</v>
      </c>
      <c r="AD79" s="78">
        <f>IF('Analysis all factors'!Z158&lt;&gt;"",'Analysis all factors'!Z158,"")</f>
        <v>0.33119380376606478</v>
      </c>
    </row>
    <row r="80" spans="1:30" x14ac:dyDescent="0.25">
      <c r="A80" s="69">
        <v>78</v>
      </c>
      <c r="B80" s="216"/>
      <c r="C80" s="179"/>
      <c r="D80" s="116" t="s">
        <v>49</v>
      </c>
      <c r="E80" s="56" t="str">
        <f>IF('Analysis all factors'!E159&lt;&gt;"",'Analysis all factors'!E159,"")</f>
        <v>Nominal</v>
      </c>
      <c r="F80" s="17" t="str">
        <f>IF('Analysis all factors'!F159&lt;&gt;"",'Analysis all factors'!F159,"")</f>
        <v>yes</v>
      </c>
      <c r="G80" s="19" t="str">
        <f>IF('Analysis all factors'!G159&lt;&gt;"",'Analysis all factors'!G159,"")</f>
        <v>13 (50%)</v>
      </c>
      <c r="H80" s="19" t="str">
        <f>IF('Analysis all factors'!H159&lt;&gt;"",'Analysis all factors'!H159,"")</f>
        <v>44 (34,9%)</v>
      </c>
      <c r="I80" s="19" t="str">
        <f>IF('Analysis all factors'!I159&lt;&gt;"",'Analysis all factors'!I159,"")</f>
        <v>1,86 (0,8;4,37)</v>
      </c>
      <c r="J80" s="78">
        <f>IF('Analysis all factors'!J159&lt;&gt;"",'Analysis all factors'!J159,"")</f>
        <v>0.1829303928242747</v>
      </c>
      <c r="L80" s="87" t="str">
        <f>IF('Analysis all factors'!K159&lt;&gt;"",'Analysis all factors'!K159,"")</f>
        <v>22 (43,1%)</v>
      </c>
      <c r="M80" s="17" t="str">
        <f>IF('Analysis all factors'!L159&lt;&gt;"",'Analysis all factors'!L159,"")</f>
        <v>37 (36,6%)</v>
      </c>
      <c r="N80" s="17" t="str">
        <f>IF('Analysis all factors'!M159&lt;&gt;"",'Analysis all factors'!M159,"")</f>
        <v>1,43 (0,72;2,85)</v>
      </c>
      <c r="O80" s="88">
        <f>IF('Analysis all factors'!N159&lt;&gt;"",'Analysis all factors'!N159,"")</f>
        <v>0.37538816941377617</v>
      </c>
      <c r="P80" s="67"/>
      <c r="Q80" s="93" t="str">
        <f>IF('Analysis all factors'!O159&lt;&gt;"",'Analysis all factors'!O159,"")</f>
        <v>12 (44,4%)</v>
      </c>
      <c r="R80" s="19" t="str">
        <f>IF('Analysis all factors'!P159&lt;&gt;"",'Analysis all factors'!P159,"")</f>
        <v>46 (36,8%)</v>
      </c>
      <c r="S80" s="19" t="str">
        <f>IF('Analysis all factors'!Q159&lt;&gt;"",'Analysis all factors'!Q159,"")</f>
        <v>1,42 (0,61;3,3)</v>
      </c>
      <c r="T80" s="78">
        <f>IF('Analysis all factors'!R159&lt;&gt;"",'Analysis all factors'!R159,"")</f>
        <v>0.51138176609168229</v>
      </c>
      <c r="U80" s="64"/>
      <c r="V80" s="87" t="str">
        <f>IF('Analysis all factors'!S159&lt;&gt;"",'Analysis all factors'!S159,"")</f>
        <v>15 (37,5%)</v>
      </c>
      <c r="W80" s="17" t="str">
        <f>IF('Analysis all factors'!T159&lt;&gt;"",'Analysis all factors'!T159,"")</f>
        <v>45 (40,2%)</v>
      </c>
      <c r="X80" s="17" t="str">
        <f>IF('Analysis all factors'!U159&lt;&gt;"",'Analysis all factors'!U159,"")</f>
        <v>1 (0,47;2,11)</v>
      </c>
      <c r="Y80" s="97">
        <f>IF('Analysis all factors'!V159&lt;&gt;"",'Analysis all factors'!V159,"")</f>
        <v>1</v>
      </c>
      <c r="Z80" s="64"/>
      <c r="AA80" s="93" t="str">
        <f>IF('Analysis all factors'!W159&lt;&gt;"",'Analysis all factors'!W159,"")</f>
        <v>38 (39,6%)</v>
      </c>
      <c r="AB80" s="19" t="str">
        <f>IF('Analysis all factors'!X159&lt;&gt;"",'Analysis all factors'!X159,"")</f>
        <v>23 (4,1%)</v>
      </c>
      <c r="AC80" s="19" t="str">
        <f>IF('Analysis all factors'!Y159&lt;&gt;"",'Analysis all factors'!Y159,"")</f>
        <v>1,28 (0,64;2,54)</v>
      </c>
      <c r="AD80" s="78">
        <f>IF('Analysis all factors'!Z159&lt;&gt;"",'Analysis all factors'!Z159,"")</f>
        <v>0.6026217484177947</v>
      </c>
    </row>
    <row r="81" spans="1:30" ht="15.75" thickBot="1" x14ac:dyDescent="0.3">
      <c r="A81" s="164">
        <v>79</v>
      </c>
      <c r="B81" s="216"/>
      <c r="C81" s="179"/>
      <c r="D81" s="165" t="s">
        <v>50</v>
      </c>
      <c r="E81" s="79" t="str">
        <f>IF('Analysis all factors'!E160&lt;&gt;"",'Analysis all factors'!E160,"")</f>
        <v>Nominal</v>
      </c>
      <c r="F81" s="79" t="str">
        <f>IF('Analysis all factors'!F160&lt;&gt;"",'Analysis all factors'!F160,"")</f>
        <v>yes</v>
      </c>
      <c r="G81" s="106" t="str">
        <f>IF('Analysis all factors'!G160&lt;&gt;"",'Analysis all factors'!G160,"")</f>
        <v>4 (15,4%)</v>
      </c>
      <c r="H81" s="106" t="str">
        <f>IF('Analysis all factors'!H160&lt;&gt;"",'Analysis all factors'!H160,"")</f>
        <v>19 (15,1%)</v>
      </c>
      <c r="I81" s="106" t="str">
        <f>IF('Analysis all factors'!I160&lt;&gt;"",'Analysis all factors'!I160,"")</f>
        <v>1,02 (0,32;3,31)</v>
      </c>
      <c r="J81" s="107">
        <f>IF('Analysis all factors'!J160&lt;&gt;"",'Analysis all factors'!J160,"")</f>
        <v>1</v>
      </c>
      <c r="L81" s="89" t="str">
        <f>IF('Analysis all factors'!K160&lt;&gt;"",'Analysis all factors'!K160,"")</f>
        <v>9 (17,6%)</v>
      </c>
      <c r="M81" s="90" t="str">
        <f>IF('Analysis all factors'!L160&lt;&gt;"",'Analysis all factors'!L160,"")</f>
        <v>11 (10,9%)</v>
      </c>
      <c r="N81" s="90" t="str">
        <f>IF('Analysis all factors'!M160&lt;&gt;"",'Analysis all factors'!M160,"")</f>
        <v>1,33 (0,53;3,32)</v>
      </c>
      <c r="O81" s="91">
        <f>IF('Analysis all factors'!N160&lt;&gt;"",'Analysis all factors'!N160,"")</f>
        <v>0.6326341478537425</v>
      </c>
      <c r="P81" s="67"/>
      <c r="Q81" s="94" t="str">
        <f>IF('Analysis all factors'!O160&lt;&gt;"",'Analysis all factors'!O160,"")</f>
        <v>5 (18,5%)</v>
      </c>
      <c r="R81" s="80" t="str">
        <f>IF('Analysis all factors'!P160&lt;&gt;"",'Analysis all factors'!P160,"")</f>
        <v>19 (15,2%)</v>
      </c>
      <c r="S81" s="80" t="str">
        <f>IF('Analysis all factors'!Q160&lt;&gt;"",'Analysis all factors'!Q160,"")</f>
        <v>1,35 (0,45;4,03)</v>
      </c>
      <c r="T81" s="81">
        <f>IF('Analysis all factors'!R160&lt;&gt;"",'Analysis all factors'!R160,"")</f>
        <v>0.56235204040464737</v>
      </c>
      <c r="U81" s="64"/>
      <c r="V81" s="89" t="str">
        <f>IF('Analysis all factors'!S160&lt;&gt;"",'Analysis all factors'!S160,"")</f>
        <v>9 (22,5%)</v>
      </c>
      <c r="W81" s="90" t="str">
        <f>IF('Analysis all factors'!T160&lt;&gt;"",'Analysis all factors'!T160,"")</f>
        <v>15 (13,4%)</v>
      </c>
      <c r="X81" s="90" t="str">
        <f>IF('Analysis all factors'!U160&lt;&gt;"",'Analysis all factors'!U160,"")</f>
        <v>2,03 (0,8;5,15)</v>
      </c>
      <c r="Y81" s="98">
        <f>IF('Analysis all factors'!V160&lt;&gt;"",'Analysis all factors'!V160,"")</f>
        <v>0.19655268891702299</v>
      </c>
      <c r="Z81" s="64"/>
      <c r="AA81" s="94" t="str">
        <f>IF('Analysis all factors'!W160&lt;&gt;"",'Analysis all factors'!W160,"")</f>
        <v>19 (19,8%)</v>
      </c>
      <c r="AB81" s="80" t="str">
        <f>IF('Analysis all factors'!X160&lt;&gt;"",'Analysis all factors'!X160,"")</f>
        <v>5 (0,9%)</v>
      </c>
      <c r="AC81" s="80" t="str">
        <f>IF('Analysis all factors'!Y160&lt;&gt;"",'Analysis all factors'!Y160,"")</f>
        <v>3,21 (1,03;9,97)</v>
      </c>
      <c r="AD81" s="81">
        <f>IF('Analysis all factors'!Z160&lt;&gt;"",'Analysis all factors'!Z160,"")</f>
        <v>3.7523293110877112E-2</v>
      </c>
    </row>
    <row r="82" spans="1:30" ht="15.75" customHeight="1" x14ac:dyDescent="0.25">
      <c r="A82" s="17">
        <v>154</v>
      </c>
      <c r="B82" s="197" t="s">
        <v>0</v>
      </c>
      <c r="C82" s="196" t="s">
        <v>9</v>
      </c>
      <c r="D82" s="26" t="s">
        <v>99</v>
      </c>
      <c r="E82" s="13" t="str">
        <f>IF('Analysis all factors'!E162&lt;&gt;"",'Analysis all factors'!E162,"")</f>
        <v/>
      </c>
      <c r="F82" s="13" t="str">
        <f>IF('Analysis all factors'!F162&lt;&gt;"",'Analysis all factors'!F162,"")</f>
        <v/>
      </c>
      <c r="G82" s="13" t="str">
        <f>IF('Analysis all factors'!G162&lt;&gt;"",'Analysis all factors'!G162,"")</f>
        <v/>
      </c>
      <c r="H82" s="13" t="str">
        <f>IF('Analysis all factors'!H162&lt;&gt;"",'Analysis all factors'!H162,"")</f>
        <v/>
      </c>
      <c r="J82" s="53" t="str">
        <f>IF('Analysis all factors'!J162&lt;&gt;"",'Analysis all factors'!J162,"")</f>
        <v/>
      </c>
    </row>
    <row r="83" spans="1:30" ht="15.75" x14ac:dyDescent="0.25">
      <c r="A83" s="17">
        <v>155</v>
      </c>
      <c r="B83" s="197"/>
      <c r="C83" s="196"/>
      <c r="D83" s="26" t="s">
        <v>42</v>
      </c>
      <c r="E83" s="13" t="str">
        <f>IF('Analysis all factors'!E163&lt;&gt;"",'Analysis all factors'!E163,"")</f>
        <v/>
      </c>
      <c r="F83" s="13" t="str">
        <f>IF('Analysis all factors'!F163&lt;&gt;"",'Analysis all factors'!F163,"")</f>
        <v/>
      </c>
      <c r="G83" s="13" t="str">
        <f>IF('Analysis all factors'!G163&lt;&gt;"",'Analysis all factors'!G163,"")</f>
        <v/>
      </c>
      <c r="H83" s="13" t="str">
        <f>IF('Analysis all factors'!H163&lt;&gt;"",'Analysis all factors'!H163,"")</f>
        <v/>
      </c>
      <c r="J83" s="53" t="str">
        <f>IF('Analysis all factors'!J163&lt;&gt;"",'Analysis all factors'!J163,"")</f>
        <v/>
      </c>
    </row>
    <row r="84" spans="1:30" ht="15.75" x14ac:dyDescent="0.25">
      <c r="A84" s="17">
        <v>156</v>
      </c>
      <c r="B84" s="197"/>
      <c r="C84" s="196"/>
      <c r="D84" s="26" t="s">
        <v>45</v>
      </c>
      <c r="E84" s="13" t="str">
        <f>IF('Analysis all factors'!E164&lt;&gt;"",'Analysis all factors'!E164,"")</f>
        <v/>
      </c>
      <c r="F84" s="13" t="str">
        <f>IF('Analysis all factors'!F164&lt;&gt;"",'Analysis all factors'!F164,"")</f>
        <v/>
      </c>
      <c r="G84" s="13" t="str">
        <f>IF('Analysis all factors'!G164&lt;&gt;"",'Analysis all factors'!G164,"")</f>
        <v/>
      </c>
      <c r="H84" s="13" t="str">
        <f>IF('Analysis all factors'!H164&lt;&gt;"",'Analysis all factors'!H164,"")</f>
        <v/>
      </c>
      <c r="J84" s="53" t="str">
        <f>IF('Analysis all factors'!J164&lt;&gt;"",'Analysis all factors'!J164,"")</f>
        <v/>
      </c>
    </row>
    <row r="85" spans="1:30" ht="15.75" x14ac:dyDescent="0.25">
      <c r="A85" s="17">
        <v>157</v>
      </c>
      <c r="B85" s="197"/>
      <c r="C85" s="196"/>
      <c r="D85" s="26" t="s">
        <v>128</v>
      </c>
      <c r="E85" s="13" t="str">
        <f>IF('Analysis all factors'!E165&lt;&gt;"",'Analysis all factors'!E165,"")</f>
        <v/>
      </c>
      <c r="F85" s="13" t="str">
        <f>IF('Analysis all factors'!F165&lt;&gt;"",'Analysis all factors'!F165,"")</f>
        <v/>
      </c>
      <c r="G85" s="13" t="str">
        <f>IF('Analysis all factors'!G165&lt;&gt;"",'Analysis all factors'!G165,"")</f>
        <v/>
      </c>
      <c r="H85" s="13" t="str">
        <f>IF('Analysis all factors'!H165&lt;&gt;"",'Analysis all factors'!H165,"")</f>
        <v/>
      </c>
      <c r="J85" s="53" t="str">
        <f>IF('Analysis all factors'!J165&lt;&gt;"",'Analysis all factors'!J165,"")</f>
        <v/>
      </c>
    </row>
    <row r="86" spans="1:30" ht="15.75" x14ac:dyDescent="0.25">
      <c r="A86" s="17">
        <v>158</v>
      </c>
      <c r="B86" s="197"/>
      <c r="C86" s="196"/>
      <c r="D86" s="26" t="s">
        <v>98</v>
      </c>
      <c r="E86" s="13" t="str">
        <f>IF('Analysis all factors'!E166&lt;&gt;"",'Analysis all factors'!E166,"")</f>
        <v/>
      </c>
      <c r="F86" s="13" t="str">
        <f>IF('Analysis all factors'!F166&lt;&gt;"",'Analysis all factors'!F166,"")</f>
        <v/>
      </c>
      <c r="G86" s="13" t="str">
        <f>IF('Analysis all factors'!G166&lt;&gt;"",'Analysis all factors'!G166,"")</f>
        <v/>
      </c>
      <c r="H86" s="13" t="str">
        <f>IF('Analysis all factors'!H166&lt;&gt;"",'Analysis all factors'!H166,"")</f>
        <v/>
      </c>
      <c r="J86" s="53" t="str">
        <f>IF('Analysis all factors'!J166&lt;&gt;"",'Analysis all factors'!J166,"")</f>
        <v/>
      </c>
    </row>
    <row r="87" spans="1:30" s="13" customFormat="1" ht="15.75" x14ac:dyDescent="0.25">
      <c r="A87" s="17">
        <v>159</v>
      </c>
      <c r="B87" s="197"/>
      <c r="C87" s="196"/>
      <c r="D87" s="26" t="s">
        <v>615</v>
      </c>
      <c r="J87" s="53"/>
      <c r="K87" s="64"/>
      <c r="O87" s="60"/>
      <c r="P87" s="67"/>
      <c r="T87" s="53"/>
      <c r="U87" s="64"/>
      <c r="Y87" s="53"/>
      <c r="Z87" s="64"/>
      <c r="AD87" s="53"/>
    </row>
    <row r="88" spans="1:30" s="13" customFormat="1" x14ac:dyDescent="0.25">
      <c r="A88"/>
      <c r="B88" s="32"/>
      <c r="C88" s="34"/>
      <c r="D88" s="10"/>
      <c r="J88" s="53"/>
      <c r="K88" s="64"/>
      <c r="O88" s="60"/>
      <c r="P88" s="67"/>
      <c r="T88" s="53"/>
      <c r="U88" s="64"/>
      <c r="Y88" s="53"/>
      <c r="Z88" s="64"/>
      <c r="AD88" s="53"/>
    </row>
    <row r="89" spans="1:30" s="13" customFormat="1" x14ac:dyDescent="0.25">
      <c r="A89"/>
      <c r="B89" s="32"/>
      <c r="C89" s="34"/>
      <c r="D89" s="10"/>
      <c r="J89" s="53"/>
      <c r="K89" s="64"/>
      <c r="O89" s="60"/>
      <c r="P89" s="67"/>
      <c r="T89" s="53"/>
      <c r="U89" s="64"/>
      <c r="Y89" s="53"/>
      <c r="Z89" s="64"/>
      <c r="AD89" s="53"/>
    </row>
    <row r="90" spans="1:30" s="13" customFormat="1" x14ac:dyDescent="0.25">
      <c r="A90"/>
      <c r="B90" s="32"/>
      <c r="C90" s="34"/>
      <c r="D90" s="10"/>
      <c r="J90" s="53"/>
      <c r="K90" s="64"/>
      <c r="O90" s="60"/>
      <c r="P90" s="67"/>
      <c r="T90" s="53"/>
      <c r="U90" s="64"/>
      <c r="Y90" s="53"/>
      <c r="Z90" s="64"/>
      <c r="AD90" s="53"/>
    </row>
    <row r="91" spans="1:30" s="13" customFormat="1" x14ac:dyDescent="0.25">
      <c r="A91"/>
      <c r="B91" s="32"/>
      <c r="C91" s="34"/>
      <c r="D91" s="10"/>
      <c r="J91" s="53"/>
      <c r="K91" s="64"/>
      <c r="O91" s="60"/>
      <c r="P91" s="67"/>
      <c r="T91" s="53"/>
      <c r="U91" s="64"/>
      <c r="Y91" s="53"/>
      <c r="Z91" s="64"/>
      <c r="AD91" s="53"/>
    </row>
    <row r="92" spans="1:30" s="13" customFormat="1" x14ac:dyDescent="0.25">
      <c r="A92"/>
      <c r="B92" s="32"/>
      <c r="C92" s="34"/>
      <c r="D92" s="10"/>
      <c r="J92" s="53"/>
      <c r="K92" s="64"/>
      <c r="O92" s="60"/>
      <c r="P92" s="67"/>
      <c r="T92" s="53"/>
      <c r="U92" s="64"/>
      <c r="Y92" s="53"/>
      <c r="Z92" s="64"/>
      <c r="AD92" s="53"/>
    </row>
    <row r="93" spans="1:30" s="13" customFormat="1" x14ac:dyDescent="0.25">
      <c r="A93"/>
      <c r="B93" s="32"/>
      <c r="C93" s="34"/>
      <c r="D93" s="10"/>
      <c r="J93" s="53"/>
      <c r="K93" s="64"/>
      <c r="O93" s="60"/>
      <c r="P93" s="67"/>
      <c r="T93" s="53"/>
      <c r="U93" s="64"/>
      <c r="Y93" s="53"/>
      <c r="Z93" s="64"/>
      <c r="AD93" s="53"/>
    </row>
    <row r="94" spans="1:30" s="13" customFormat="1" x14ac:dyDescent="0.25">
      <c r="A94"/>
      <c r="B94" s="32"/>
      <c r="C94" s="34"/>
      <c r="D94" s="10"/>
      <c r="J94" s="53"/>
      <c r="K94" s="64"/>
      <c r="O94" s="60"/>
      <c r="P94" s="67"/>
      <c r="T94" s="53"/>
      <c r="U94" s="64"/>
      <c r="Y94" s="53"/>
      <c r="Z94" s="64"/>
      <c r="AD94" s="53"/>
    </row>
    <row r="95" spans="1:30" s="13" customFormat="1" x14ac:dyDescent="0.25">
      <c r="A95"/>
      <c r="B95" s="32"/>
      <c r="C95" s="34"/>
      <c r="D95" s="10"/>
      <c r="J95" s="53"/>
      <c r="K95" s="64"/>
      <c r="O95" s="60"/>
      <c r="P95" s="67"/>
      <c r="T95" s="53"/>
      <c r="U95" s="64"/>
      <c r="Y95" s="53"/>
      <c r="Z95" s="64"/>
      <c r="AD95" s="53"/>
    </row>
    <row r="96" spans="1:30" s="13" customFormat="1" x14ac:dyDescent="0.25">
      <c r="A96"/>
      <c r="B96" s="32"/>
      <c r="C96" s="34"/>
      <c r="D96" s="10"/>
      <c r="J96" s="53"/>
      <c r="K96" s="64"/>
      <c r="O96" s="60"/>
      <c r="P96" s="67"/>
      <c r="T96" s="53"/>
      <c r="U96" s="64"/>
      <c r="Y96" s="53"/>
      <c r="Z96" s="64"/>
      <c r="AD96" s="53"/>
    </row>
    <row r="97" spans="1:30" s="13" customFormat="1" x14ac:dyDescent="0.25">
      <c r="A97"/>
      <c r="B97" s="32"/>
      <c r="C97" s="34"/>
      <c r="D97" s="10"/>
      <c r="J97" s="53"/>
      <c r="K97" s="64"/>
      <c r="O97" s="60"/>
      <c r="P97" s="67"/>
      <c r="T97" s="53"/>
      <c r="U97" s="64"/>
      <c r="Y97" s="53"/>
      <c r="Z97" s="64"/>
      <c r="AD97" s="53"/>
    </row>
    <row r="98" spans="1:30" s="13" customFormat="1" x14ac:dyDescent="0.25">
      <c r="A98"/>
      <c r="B98" s="32"/>
      <c r="C98" s="34"/>
      <c r="D98" s="10"/>
      <c r="J98" s="53"/>
      <c r="K98" s="64"/>
      <c r="O98" s="60"/>
      <c r="P98" s="67"/>
      <c r="T98" s="53"/>
      <c r="U98" s="64"/>
      <c r="Y98" s="53"/>
      <c r="Z98" s="64"/>
      <c r="AD98" s="53"/>
    </row>
    <row r="99" spans="1:30" s="13" customFormat="1" x14ac:dyDescent="0.25">
      <c r="A99"/>
      <c r="B99" s="32"/>
      <c r="C99" s="34"/>
      <c r="D99" s="10"/>
      <c r="J99" s="53"/>
      <c r="K99" s="64"/>
      <c r="O99" s="60"/>
      <c r="P99" s="67"/>
      <c r="T99" s="53"/>
      <c r="U99" s="64"/>
      <c r="Y99" s="53"/>
      <c r="Z99" s="64"/>
      <c r="AD99" s="53"/>
    </row>
    <row r="100" spans="1:30" s="13" customFormat="1" x14ac:dyDescent="0.25">
      <c r="A100"/>
      <c r="B100" s="32"/>
      <c r="C100" s="34"/>
      <c r="D100" s="10"/>
      <c r="J100" s="53"/>
      <c r="K100" s="64"/>
      <c r="O100" s="60"/>
      <c r="P100" s="67"/>
      <c r="T100" s="53"/>
      <c r="U100" s="64"/>
      <c r="Y100" s="53"/>
      <c r="Z100" s="64"/>
      <c r="AD100" s="53"/>
    </row>
    <row r="101" spans="1:30" s="13" customFormat="1" x14ac:dyDescent="0.25">
      <c r="A101"/>
      <c r="B101" s="32"/>
      <c r="C101" s="34"/>
      <c r="D101" s="10"/>
      <c r="J101" s="53"/>
      <c r="K101" s="64"/>
      <c r="O101" s="60"/>
      <c r="P101" s="67"/>
      <c r="T101" s="53"/>
      <c r="U101" s="64"/>
      <c r="Y101" s="53"/>
      <c r="Z101" s="64"/>
      <c r="AD101" s="53"/>
    </row>
    <row r="102" spans="1:30" s="13" customFormat="1" x14ac:dyDescent="0.25">
      <c r="A102"/>
      <c r="B102" s="32"/>
      <c r="C102" s="34"/>
      <c r="D102" s="10"/>
      <c r="J102" s="53"/>
      <c r="K102" s="64"/>
      <c r="O102" s="60"/>
      <c r="P102" s="67"/>
      <c r="T102" s="53"/>
      <c r="U102" s="64"/>
      <c r="Y102" s="53"/>
      <c r="Z102" s="64"/>
      <c r="AD102" s="53"/>
    </row>
    <row r="103" spans="1:30" s="13" customFormat="1" x14ac:dyDescent="0.25">
      <c r="A103"/>
      <c r="B103" s="32"/>
      <c r="C103" s="34"/>
      <c r="D103" s="10"/>
      <c r="J103" s="53"/>
      <c r="K103" s="64"/>
      <c r="O103" s="60"/>
      <c r="P103" s="67"/>
      <c r="T103" s="53"/>
      <c r="U103" s="64"/>
      <c r="Y103" s="53"/>
      <c r="Z103" s="64"/>
      <c r="AD103" s="53"/>
    </row>
    <row r="104" spans="1:30" s="13" customFormat="1" x14ac:dyDescent="0.25">
      <c r="A104"/>
      <c r="B104" s="32"/>
      <c r="C104" s="34"/>
      <c r="D104" s="10"/>
      <c r="J104" s="53"/>
      <c r="K104" s="64"/>
      <c r="O104" s="60"/>
      <c r="P104" s="67"/>
      <c r="T104" s="53"/>
      <c r="U104" s="64"/>
      <c r="Y104" s="53"/>
      <c r="Z104" s="64"/>
      <c r="AD104" s="53"/>
    </row>
    <row r="105" spans="1:30" s="13" customFormat="1" x14ac:dyDescent="0.25">
      <c r="A105"/>
      <c r="B105" s="32"/>
      <c r="C105" s="34"/>
      <c r="D105" s="10"/>
      <c r="J105" s="53"/>
      <c r="K105" s="64"/>
      <c r="O105" s="60"/>
      <c r="P105" s="67"/>
      <c r="T105" s="53"/>
      <c r="U105" s="64"/>
      <c r="Y105" s="53"/>
      <c r="Z105" s="64"/>
      <c r="AD105" s="53"/>
    </row>
    <row r="106" spans="1:30" s="13" customFormat="1" x14ac:dyDescent="0.25">
      <c r="A106"/>
      <c r="B106" s="32"/>
      <c r="C106" s="34"/>
      <c r="D106" s="10"/>
      <c r="J106" s="53"/>
      <c r="K106" s="64"/>
      <c r="O106" s="60"/>
      <c r="P106" s="67"/>
      <c r="T106" s="53"/>
      <c r="U106" s="64"/>
      <c r="Y106" s="53"/>
      <c r="Z106" s="64"/>
      <c r="AD106" s="53"/>
    </row>
    <row r="107" spans="1:30" s="13" customFormat="1" x14ac:dyDescent="0.25">
      <c r="A107"/>
      <c r="B107" s="32"/>
      <c r="C107" s="34"/>
      <c r="D107" s="10"/>
      <c r="J107" s="53"/>
      <c r="K107" s="64"/>
      <c r="O107" s="60"/>
      <c r="P107" s="67"/>
      <c r="T107" s="53"/>
      <c r="U107" s="64"/>
      <c r="Y107" s="53"/>
      <c r="Z107" s="64"/>
      <c r="AD107" s="53"/>
    </row>
    <row r="108" spans="1:30" s="13" customFormat="1" x14ac:dyDescent="0.25">
      <c r="A108"/>
      <c r="B108" s="32"/>
      <c r="C108" s="34"/>
      <c r="D108" s="10"/>
      <c r="J108" s="53"/>
      <c r="K108" s="64"/>
      <c r="O108" s="60"/>
      <c r="P108" s="67"/>
      <c r="T108" s="53"/>
      <c r="U108" s="64"/>
      <c r="Y108" s="53"/>
      <c r="Z108" s="64"/>
      <c r="AD108" s="53"/>
    </row>
    <row r="109" spans="1:30" s="13" customFormat="1" x14ac:dyDescent="0.25">
      <c r="A109"/>
      <c r="B109" s="32"/>
      <c r="C109" s="34"/>
      <c r="D109" s="10"/>
      <c r="J109" s="53"/>
      <c r="K109" s="64"/>
      <c r="O109" s="60"/>
      <c r="P109" s="67"/>
      <c r="T109" s="53"/>
      <c r="U109" s="64"/>
      <c r="Y109" s="53"/>
      <c r="Z109" s="64"/>
      <c r="AD109" s="53"/>
    </row>
    <row r="110" spans="1:30" s="13" customFormat="1" x14ac:dyDescent="0.25">
      <c r="A110"/>
      <c r="B110" s="32"/>
      <c r="C110" s="34"/>
      <c r="D110" s="10"/>
      <c r="J110" s="53"/>
      <c r="K110" s="64"/>
      <c r="O110" s="60"/>
      <c r="P110" s="67"/>
      <c r="T110" s="53"/>
      <c r="U110" s="64"/>
      <c r="Y110" s="53"/>
      <c r="Z110" s="64"/>
      <c r="AD110" s="53"/>
    </row>
    <row r="111" spans="1:30" s="13" customFormat="1" x14ac:dyDescent="0.25">
      <c r="A111"/>
      <c r="B111" s="32"/>
      <c r="C111" s="34"/>
      <c r="D111" s="10"/>
      <c r="J111" s="53"/>
      <c r="K111" s="64"/>
      <c r="O111" s="60"/>
      <c r="P111" s="67"/>
      <c r="T111" s="53"/>
      <c r="U111" s="64"/>
      <c r="Y111" s="53"/>
      <c r="Z111" s="64"/>
      <c r="AD111" s="53"/>
    </row>
    <row r="112" spans="1:30" s="13" customFormat="1" x14ac:dyDescent="0.25">
      <c r="A112"/>
      <c r="B112" s="32"/>
      <c r="C112" s="34"/>
      <c r="D112" s="10"/>
      <c r="J112" s="53"/>
      <c r="K112" s="64"/>
      <c r="O112" s="60"/>
      <c r="P112" s="67"/>
      <c r="T112" s="53"/>
      <c r="U112" s="64"/>
      <c r="Y112" s="53"/>
      <c r="Z112" s="64"/>
      <c r="AD112" s="53"/>
    </row>
    <row r="113" spans="1:30" s="13" customFormat="1" x14ac:dyDescent="0.25">
      <c r="A113"/>
      <c r="B113" s="32"/>
      <c r="C113" s="34"/>
      <c r="D113" s="10"/>
      <c r="J113" s="53"/>
      <c r="K113" s="64"/>
      <c r="O113" s="60"/>
      <c r="P113" s="67"/>
      <c r="T113" s="53"/>
      <c r="U113" s="64"/>
      <c r="Y113" s="53"/>
      <c r="Z113" s="64"/>
      <c r="AD113" s="53"/>
    </row>
    <row r="114" spans="1:30" s="13" customFormat="1" x14ac:dyDescent="0.25">
      <c r="A114"/>
      <c r="B114" s="32"/>
      <c r="C114" s="34"/>
      <c r="D114" s="10"/>
      <c r="J114" s="53"/>
      <c r="K114" s="64"/>
      <c r="O114" s="60"/>
      <c r="P114" s="67"/>
      <c r="T114" s="53"/>
      <c r="U114" s="64"/>
      <c r="Y114" s="53"/>
      <c r="Z114" s="64"/>
      <c r="AD114" s="53"/>
    </row>
    <row r="115" spans="1:30" s="13" customFormat="1" x14ac:dyDescent="0.25">
      <c r="A115"/>
      <c r="B115" s="32"/>
      <c r="C115" s="34"/>
      <c r="D115" s="10"/>
      <c r="J115" s="53"/>
      <c r="K115" s="64"/>
      <c r="O115" s="60"/>
      <c r="P115" s="67"/>
      <c r="T115" s="53"/>
      <c r="U115" s="64"/>
      <c r="Y115" s="53"/>
      <c r="Z115" s="64"/>
      <c r="AD115" s="53"/>
    </row>
    <row r="116" spans="1:30" s="13" customFormat="1" x14ac:dyDescent="0.25">
      <c r="A116"/>
      <c r="B116" s="32"/>
      <c r="C116" s="34"/>
      <c r="D116" s="10"/>
      <c r="J116" s="53"/>
      <c r="K116" s="64"/>
      <c r="O116" s="60"/>
      <c r="P116" s="67"/>
      <c r="T116" s="53"/>
      <c r="U116" s="64"/>
      <c r="Y116" s="53"/>
      <c r="Z116" s="64"/>
      <c r="AD116" s="53"/>
    </row>
    <row r="117" spans="1:30" s="13" customFormat="1" x14ac:dyDescent="0.25">
      <c r="A117"/>
      <c r="B117" s="32"/>
      <c r="C117" s="34"/>
      <c r="D117" s="10"/>
      <c r="J117" s="53"/>
      <c r="K117" s="64"/>
      <c r="O117" s="60"/>
      <c r="P117" s="67"/>
      <c r="T117" s="53"/>
      <c r="U117" s="64"/>
      <c r="Y117" s="53"/>
      <c r="Z117" s="64"/>
      <c r="AD117" s="53"/>
    </row>
    <row r="118" spans="1:30" s="13" customFormat="1" x14ac:dyDescent="0.25">
      <c r="A118"/>
      <c r="B118" s="32"/>
      <c r="C118" s="34"/>
      <c r="D118" s="10"/>
      <c r="J118" s="53"/>
      <c r="K118" s="64"/>
      <c r="O118" s="60"/>
      <c r="P118" s="67"/>
      <c r="T118" s="53"/>
      <c r="U118" s="64"/>
      <c r="Y118" s="53"/>
      <c r="Z118" s="64"/>
      <c r="AD118" s="53"/>
    </row>
    <row r="119" spans="1:30" s="13" customFormat="1" x14ac:dyDescent="0.25">
      <c r="A119"/>
      <c r="B119" s="32"/>
      <c r="C119" s="34"/>
      <c r="D119" s="10"/>
      <c r="J119" s="53"/>
      <c r="K119" s="64"/>
      <c r="O119" s="60"/>
      <c r="P119" s="67"/>
      <c r="T119" s="53"/>
      <c r="U119" s="64"/>
      <c r="Y119" s="53"/>
      <c r="Z119" s="64"/>
      <c r="AD119" s="53"/>
    </row>
    <row r="120" spans="1:30" s="13" customFormat="1" x14ac:dyDescent="0.25">
      <c r="A120"/>
      <c r="B120" s="32"/>
      <c r="C120" s="34"/>
      <c r="D120" s="10"/>
      <c r="J120" s="53"/>
      <c r="K120" s="64"/>
      <c r="O120" s="60"/>
      <c r="P120" s="67"/>
      <c r="T120" s="53"/>
      <c r="U120" s="64"/>
      <c r="Y120" s="53"/>
      <c r="Z120" s="64"/>
      <c r="AD120" s="53"/>
    </row>
    <row r="121" spans="1:30" s="13" customFormat="1" x14ac:dyDescent="0.25">
      <c r="A121"/>
      <c r="B121" s="32"/>
      <c r="C121" s="34"/>
      <c r="D121" s="10"/>
      <c r="J121" s="53"/>
      <c r="K121" s="64"/>
      <c r="O121" s="60"/>
      <c r="P121" s="67"/>
      <c r="T121" s="53"/>
      <c r="U121" s="64"/>
      <c r="Y121" s="53"/>
      <c r="Z121" s="64"/>
      <c r="AD121" s="53"/>
    </row>
    <row r="122" spans="1:30" s="13" customFormat="1" x14ac:dyDescent="0.25">
      <c r="A122"/>
      <c r="B122" s="32"/>
      <c r="C122" s="34"/>
      <c r="D122" s="10"/>
      <c r="J122" s="53"/>
      <c r="K122" s="64"/>
      <c r="O122" s="60"/>
      <c r="P122" s="67"/>
      <c r="T122" s="53"/>
      <c r="U122" s="64"/>
      <c r="Y122" s="53"/>
      <c r="Z122" s="64"/>
      <c r="AD122" s="53"/>
    </row>
    <row r="123" spans="1:30" s="13" customFormat="1" x14ac:dyDescent="0.25">
      <c r="A123"/>
      <c r="B123" s="32"/>
      <c r="C123" s="34"/>
      <c r="D123" s="10"/>
      <c r="J123" s="53"/>
      <c r="K123" s="64"/>
      <c r="O123" s="60"/>
      <c r="P123" s="67"/>
      <c r="T123" s="53"/>
      <c r="U123" s="64"/>
      <c r="Y123" s="53"/>
      <c r="Z123" s="64"/>
      <c r="AD123" s="53"/>
    </row>
    <row r="124" spans="1:30" s="13" customFormat="1" x14ac:dyDescent="0.25">
      <c r="A124"/>
      <c r="B124" s="32"/>
      <c r="C124" s="34"/>
      <c r="D124" s="10"/>
      <c r="J124" s="53"/>
      <c r="K124" s="64"/>
      <c r="O124" s="60"/>
      <c r="P124" s="67"/>
      <c r="T124" s="53"/>
      <c r="U124" s="64"/>
      <c r="Y124" s="53"/>
      <c r="Z124" s="64"/>
      <c r="AD124" s="53"/>
    </row>
    <row r="125" spans="1:30" s="13" customFormat="1" x14ac:dyDescent="0.25">
      <c r="A125"/>
      <c r="B125" s="32"/>
      <c r="C125" s="34"/>
      <c r="D125" s="10"/>
      <c r="J125" s="53"/>
      <c r="K125" s="64"/>
      <c r="O125" s="60"/>
      <c r="P125" s="67"/>
      <c r="T125" s="53"/>
      <c r="U125" s="64"/>
      <c r="Y125" s="53"/>
      <c r="Z125" s="64"/>
      <c r="AD125" s="53"/>
    </row>
    <row r="126" spans="1:30" s="13" customFormat="1" x14ac:dyDescent="0.25">
      <c r="A126"/>
      <c r="B126" s="32"/>
      <c r="C126" s="34"/>
      <c r="D126" s="10"/>
      <c r="J126" s="53"/>
      <c r="K126" s="64"/>
      <c r="O126" s="60"/>
      <c r="P126" s="67"/>
      <c r="T126" s="53"/>
      <c r="U126" s="64"/>
      <c r="Y126" s="53"/>
      <c r="Z126" s="64"/>
      <c r="AD126" s="53"/>
    </row>
    <row r="127" spans="1:30" s="13" customFormat="1" x14ac:dyDescent="0.25">
      <c r="A127"/>
      <c r="B127" s="32"/>
      <c r="C127" s="34"/>
      <c r="D127" s="10"/>
      <c r="J127" s="53"/>
      <c r="K127" s="64"/>
      <c r="O127" s="60"/>
      <c r="P127" s="67"/>
      <c r="T127" s="53"/>
      <c r="U127" s="64"/>
      <c r="Y127" s="53"/>
      <c r="Z127" s="64"/>
      <c r="AD127" s="53"/>
    </row>
    <row r="128" spans="1:30" s="13" customFormat="1" x14ac:dyDescent="0.25">
      <c r="A128"/>
      <c r="B128" s="32"/>
      <c r="C128" s="34"/>
      <c r="D128" s="10"/>
      <c r="J128" s="53"/>
      <c r="K128" s="64"/>
      <c r="O128" s="60"/>
      <c r="P128" s="67"/>
      <c r="T128" s="53"/>
      <c r="U128" s="64"/>
      <c r="Y128" s="53"/>
      <c r="Z128" s="64"/>
      <c r="AD128" s="53"/>
    </row>
    <row r="129" spans="1:30" s="13" customFormat="1" x14ac:dyDescent="0.25">
      <c r="A129"/>
      <c r="B129" s="32"/>
      <c r="C129" s="34"/>
      <c r="D129" s="10"/>
      <c r="J129" s="53"/>
      <c r="K129" s="64"/>
      <c r="O129" s="60"/>
      <c r="P129" s="67"/>
      <c r="T129" s="53"/>
      <c r="U129" s="64"/>
      <c r="Y129" s="53"/>
      <c r="Z129" s="64"/>
      <c r="AD129" s="53"/>
    </row>
    <row r="130" spans="1:30" s="13" customFormat="1" x14ac:dyDescent="0.25">
      <c r="A130"/>
      <c r="B130" s="32"/>
      <c r="C130" s="34"/>
      <c r="D130" s="10"/>
      <c r="J130" s="53"/>
      <c r="K130" s="64"/>
      <c r="O130" s="60"/>
      <c r="P130" s="67"/>
      <c r="T130" s="53"/>
      <c r="U130" s="64"/>
      <c r="Y130" s="53"/>
      <c r="Z130" s="64"/>
      <c r="AD130" s="53"/>
    </row>
    <row r="131" spans="1:30" s="13" customFormat="1" x14ac:dyDescent="0.25">
      <c r="A131"/>
      <c r="B131" s="32"/>
      <c r="C131" s="34"/>
      <c r="D131" s="10"/>
      <c r="J131" s="53"/>
      <c r="K131" s="64"/>
      <c r="O131" s="60"/>
      <c r="P131" s="67"/>
      <c r="T131" s="53"/>
      <c r="U131" s="64"/>
      <c r="Y131" s="53"/>
      <c r="Z131" s="64"/>
      <c r="AD131" s="53"/>
    </row>
    <row r="132" spans="1:30" s="13" customFormat="1" x14ac:dyDescent="0.25">
      <c r="A132"/>
      <c r="B132" s="32"/>
      <c r="C132" s="34"/>
      <c r="D132" s="10"/>
      <c r="J132" s="53"/>
      <c r="K132" s="64"/>
      <c r="O132" s="60"/>
      <c r="P132" s="67"/>
      <c r="T132" s="53"/>
      <c r="U132" s="64"/>
      <c r="Y132" s="53"/>
      <c r="Z132" s="64"/>
      <c r="AD132" s="53"/>
    </row>
    <row r="133" spans="1:30" s="13" customFormat="1" x14ac:dyDescent="0.25">
      <c r="A133"/>
      <c r="B133" s="32"/>
      <c r="C133" s="34"/>
      <c r="D133" s="10"/>
      <c r="J133" s="53"/>
      <c r="K133" s="64"/>
      <c r="O133" s="60"/>
      <c r="P133" s="67"/>
      <c r="T133" s="53"/>
      <c r="U133" s="64"/>
      <c r="Y133" s="53"/>
      <c r="Z133" s="64"/>
      <c r="AD133" s="53"/>
    </row>
    <row r="134" spans="1:30" s="13" customFormat="1" x14ac:dyDescent="0.25">
      <c r="A134"/>
      <c r="B134" s="32"/>
      <c r="C134" s="34"/>
      <c r="D134" s="10"/>
      <c r="J134" s="53"/>
      <c r="K134" s="64"/>
      <c r="O134" s="60"/>
      <c r="P134" s="67"/>
      <c r="T134" s="53"/>
      <c r="U134" s="64"/>
      <c r="Y134" s="53"/>
      <c r="Z134" s="64"/>
      <c r="AD134" s="53"/>
    </row>
    <row r="135" spans="1:30" s="13" customFormat="1" x14ac:dyDescent="0.25">
      <c r="A135"/>
      <c r="B135" s="32"/>
      <c r="C135" s="34"/>
      <c r="D135" s="10"/>
      <c r="J135" s="53"/>
      <c r="K135" s="64"/>
      <c r="O135" s="60"/>
      <c r="P135" s="67"/>
      <c r="T135" s="53"/>
      <c r="U135" s="64"/>
      <c r="Y135" s="53"/>
      <c r="Z135" s="64"/>
      <c r="AD135" s="53"/>
    </row>
    <row r="136" spans="1:30" s="13" customFormat="1" x14ac:dyDescent="0.25">
      <c r="A136"/>
      <c r="B136" s="32"/>
      <c r="C136" s="34"/>
      <c r="D136" s="10"/>
      <c r="J136" s="53"/>
      <c r="K136" s="64"/>
      <c r="O136" s="60"/>
      <c r="P136" s="67"/>
      <c r="T136" s="53"/>
      <c r="U136" s="64"/>
      <c r="Y136" s="53"/>
      <c r="Z136" s="64"/>
      <c r="AD136" s="53"/>
    </row>
    <row r="137" spans="1:30" s="13" customFormat="1" x14ac:dyDescent="0.25">
      <c r="A137"/>
      <c r="B137" s="32"/>
      <c r="C137" s="34"/>
      <c r="D137" s="10"/>
      <c r="J137" s="53"/>
      <c r="K137" s="64"/>
      <c r="O137" s="60"/>
      <c r="P137" s="67"/>
      <c r="T137" s="53"/>
      <c r="U137" s="64"/>
      <c r="Y137" s="53"/>
      <c r="Z137" s="64"/>
      <c r="AD137" s="53"/>
    </row>
    <row r="138" spans="1:30" s="13" customFormat="1" x14ac:dyDescent="0.25">
      <c r="A138"/>
      <c r="B138" s="32"/>
      <c r="C138" s="34"/>
      <c r="D138" s="10"/>
      <c r="J138" s="53"/>
      <c r="K138" s="64"/>
      <c r="O138" s="60"/>
      <c r="P138" s="67"/>
      <c r="T138" s="53"/>
      <c r="U138" s="64"/>
      <c r="Y138" s="53"/>
      <c r="Z138" s="64"/>
      <c r="AD138" s="53"/>
    </row>
    <row r="139" spans="1:30" s="13" customFormat="1" x14ac:dyDescent="0.25">
      <c r="A139"/>
      <c r="B139" s="32"/>
      <c r="C139" s="34"/>
      <c r="D139" s="10"/>
      <c r="J139" s="53"/>
      <c r="K139" s="64"/>
      <c r="O139" s="60"/>
      <c r="P139" s="67"/>
      <c r="T139" s="53"/>
      <c r="U139" s="64"/>
      <c r="Y139" s="53"/>
      <c r="Z139" s="64"/>
      <c r="AD139" s="53"/>
    </row>
    <row r="140" spans="1:30" s="13" customFormat="1" x14ac:dyDescent="0.25">
      <c r="A140"/>
      <c r="B140" s="32"/>
      <c r="C140" s="34"/>
      <c r="D140" s="10"/>
      <c r="J140" s="53"/>
      <c r="K140" s="64"/>
      <c r="O140" s="60"/>
      <c r="P140" s="67"/>
      <c r="T140" s="53"/>
      <c r="U140" s="64"/>
      <c r="Y140" s="53"/>
      <c r="Z140" s="64"/>
      <c r="AD140" s="53"/>
    </row>
    <row r="141" spans="1:30" s="13" customFormat="1" x14ac:dyDescent="0.25">
      <c r="A141"/>
      <c r="B141" s="32"/>
      <c r="C141" s="34"/>
      <c r="D141" s="10"/>
      <c r="J141" s="53"/>
      <c r="K141" s="64"/>
      <c r="O141" s="60"/>
      <c r="P141" s="67"/>
      <c r="T141" s="53"/>
      <c r="U141" s="64"/>
      <c r="Y141" s="53"/>
      <c r="Z141" s="64"/>
      <c r="AD141" s="53"/>
    </row>
    <row r="142" spans="1:30" s="13" customFormat="1" x14ac:dyDescent="0.25">
      <c r="A142"/>
      <c r="B142" s="32"/>
      <c r="C142" s="34"/>
      <c r="D142" s="10"/>
      <c r="J142" s="53"/>
      <c r="K142" s="64"/>
      <c r="O142" s="60"/>
      <c r="P142" s="67"/>
      <c r="T142" s="53"/>
      <c r="U142" s="64"/>
      <c r="Y142" s="53"/>
      <c r="Z142" s="64"/>
      <c r="AD142" s="53"/>
    </row>
    <row r="143" spans="1:30" s="13" customFormat="1" x14ac:dyDescent="0.25">
      <c r="A143"/>
      <c r="B143" s="32"/>
      <c r="C143" s="34"/>
      <c r="D143" s="10"/>
      <c r="J143" s="53"/>
      <c r="K143" s="64"/>
      <c r="O143" s="60"/>
      <c r="P143" s="67"/>
      <c r="T143" s="53"/>
      <c r="U143" s="64"/>
      <c r="Y143" s="53"/>
      <c r="Z143" s="64"/>
      <c r="AD143" s="53"/>
    </row>
    <row r="144" spans="1:30" s="13" customFormat="1" x14ac:dyDescent="0.25">
      <c r="A144"/>
      <c r="B144" s="32"/>
      <c r="C144" s="34"/>
      <c r="D144" s="10"/>
      <c r="J144" s="53"/>
      <c r="K144" s="64"/>
      <c r="O144" s="60"/>
      <c r="P144" s="67"/>
      <c r="T144" s="53"/>
      <c r="U144" s="64"/>
      <c r="Y144" s="53"/>
      <c r="Z144" s="64"/>
      <c r="AD144" s="53"/>
    </row>
    <row r="145" spans="1:30" s="13" customFormat="1" x14ac:dyDescent="0.25">
      <c r="A145"/>
      <c r="B145" s="32"/>
      <c r="C145" s="34"/>
      <c r="D145" s="10"/>
      <c r="J145" s="53"/>
      <c r="K145" s="64"/>
      <c r="O145" s="60"/>
      <c r="P145" s="67"/>
      <c r="T145" s="53"/>
      <c r="U145" s="64"/>
      <c r="Y145" s="53"/>
      <c r="Z145" s="64"/>
      <c r="AD145" s="53"/>
    </row>
    <row r="146" spans="1:30" s="13" customFormat="1" x14ac:dyDescent="0.25">
      <c r="A146"/>
      <c r="B146" s="32"/>
      <c r="C146" s="34"/>
      <c r="D146" s="10"/>
      <c r="J146" s="53"/>
      <c r="K146" s="64"/>
      <c r="O146" s="60"/>
      <c r="P146" s="67"/>
      <c r="T146" s="53"/>
      <c r="U146" s="64"/>
      <c r="Y146" s="53"/>
      <c r="Z146" s="64"/>
      <c r="AD146" s="53"/>
    </row>
    <row r="147" spans="1:30" s="13" customFormat="1" x14ac:dyDescent="0.25">
      <c r="A147"/>
      <c r="B147" s="32"/>
      <c r="C147" s="34"/>
      <c r="D147" s="10"/>
      <c r="J147" s="53"/>
      <c r="K147" s="64"/>
      <c r="O147" s="60"/>
      <c r="P147" s="67"/>
      <c r="T147" s="53"/>
      <c r="U147" s="64"/>
      <c r="Y147" s="53"/>
      <c r="Z147" s="64"/>
      <c r="AD147" s="53"/>
    </row>
    <row r="148" spans="1:30" s="13" customFormat="1" x14ac:dyDescent="0.25">
      <c r="A148"/>
      <c r="B148" s="32"/>
      <c r="C148" s="34"/>
      <c r="D148" s="10"/>
      <c r="J148" s="53"/>
      <c r="K148" s="64"/>
      <c r="O148" s="60"/>
      <c r="P148" s="67"/>
      <c r="T148" s="53"/>
      <c r="U148" s="64"/>
      <c r="Y148" s="53"/>
      <c r="Z148" s="64"/>
      <c r="AD148" s="53"/>
    </row>
    <row r="149" spans="1:30" s="13" customFormat="1" x14ac:dyDescent="0.25">
      <c r="A149"/>
      <c r="B149" s="32"/>
      <c r="C149" s="34"/>
      <c r="D149" s="10"/>
      <c r="J149" s="53"/>
      <c r="K149" s="64"/>
      <c r="O149" s="60"/>
      <c r="P149" s="67"/>
      <c r="T149" s="53"/>
      <c r="U149" s="64"/>
      <c r="Y149" s="53"/>
      <c r="Z149" s="64"/>
      <c r="AD149" s="53"/>
    </row>
    <row r="150" spans="1:30" s="13" customFormat="1" x14ac:dyDescent="0.25">
      <c r="A150"/>
      <c r="B150" s="32"/>
      <c r="C150" s="34"/>
      <c r="D150" s="10"/>
      <c r="J150" s="53"/>
      <c r="K150" s="64"/>
      <c r="O150" s="60"/>
      <c r="P150" s="67"/>
      <c r="T150" s="53"/>
      <c r="U150" s="64"/>
      <c r="Y150" s="53"/>
      <c r="Z150" s="64"/>
      <c r="AD150" s="53"/>
    </row>
    <row r="151" spans="1:30" s="13" customFormat="1" x14ac:dyDescent="0.25">
      <c r="A151"/>
      <c r="B151" s="32"/>
      <c r="C151" s="34"/>
      <c r="D151" s="10"/>
      <c r="J151" s="53"/>
      <c r="K151" s="64"/>
      <c r="O151" s="60"/>
      <c r="P151" s="67"/>
      <c r="T151" s="53"/>
      <c r="U151" s="64"/>
      <c r="Y151" s="53"/>
      <c r="Z151" s="64"/>
      <c r="AD151" s="53"/>
    </row>
    <row r="152" spans="1:30" s="13" customFormat="1" x14ac:dyDescent="0.25">
      <c r="A152"/>
      <c r="B152" s="32"/>
      <c r="C152" s="34"/>
      <c r="D152" s="10"/>
      <c r="J152" s="53"/>
      <c r="K152" s="64"/>
      <c r="O152" s="60"/>
      <c r="P152" s="67"/>
      <c r="T152" s="53"/>
      <c r="U152" s="64"/>
      <c r="Y152" s="53"/>
      <c r="Z152" s="64"/>
      <c r="AD152" s="53"/>
    </row>
    <row r="153" spans="1:30" s="13" customFormat="1" x14ac:dyDescent="0.25">
      <c r="A153"/>
      <c r="B153" s="32"/>
      <c r="C153" s="34"/>
      <c r="D153" s="10"/>
      <c r="J153" s="53"/>
      <c r="K153" s="64"/>
      <c r="O153" s="60"/>
      <c r="P153" s="67"/>
      <c r="T153" s="53"/>
      <c r="U153" s="64"/>
      <c r="Y153" s="53"/>
      <c r="Z153" s="64"/>
      <c r="AD153" s="53"/>
    </row>
    <row r="154" spans="1:30" s="13" customFormat="1" x14ac:dyDescent="0.25">
      <c r="A154"/>
      <c r="B154" s="32"/>
      <c r="C154" s="34"/>
      <c r="D154" s="10"/>
      <c r="J154" s="53"/>
      <c r="K154" s="64"/>
      <c r="O154" s="60"/>
      <c r="P154" s="67"/>
      <c r="T154" s="53"/>
      <c r="U154" s="64"/>
      <c r="Y154" s="53"/>
      <c r="Z154" s="64"/>
      <c r="AD154" s="53"/>
    </row>
    <row r="155" spans="1:30" s="13" customFormat="1" x14ac:dyDescent="0.25">
      <c r="A155"/>
      <c r="B155" s="32"/>
      <c r="C155" s="34"/>
      <c r="D155" s="10"/>
      <c r="J155" s="53"/>
      <c r="K155" s="64"/>
      <c r="O155" s="60"/>
      <c r="P155" s="67"/>
      <c r="T155" s="53"/>
      <c r="U155" s="64"/>
      <c r="Y155" s="53"/>
      <c r="Z155" s="64"/>
      <c r="AD155" s="53"/>
    </row>
    <row r="156" spans="1:30" s="13" customFormat="1" x14ac:dyDescent="0.25">
      <c r="A156"/>
      <c r="B156" s="32"/>
      <c r="C156" s="34"/>
      <c r="D156" s="10"/>
      <c r="J156" s="53"/>
      <c r="K156" s="64"/>
      <c r="O156" s="60"/>
      <c r="P156" s="67"/>
      <c r="T156" s="53"/>
      <c r="U156" s="64"/>
      <c r="Y156" s="53"/>
      <c r="Z156" s="64"/>
      <c r="AD156" s="53"/>
    </row>
    <row r="157" spans="1:30" s="13" customFormat="1" x14ac:dyDescent="0.25">
      <c r="A157"/>
      <c r="B157" s="32"/>
      <c r="C157" s="34"/>
      <c r="D157" s="10"/>
      <c r="J157" s="53"/>
      <c r="K157" s="64"/>
      <c r="O157" s="60"/>
      <c r="P157" s="67"/>
      <c r="T157" s="53"/>
      <c r="U157" s="64"/>
      <c r="Y157" s="53"/>
      <c r="Z157" s="64"/>
      <c r="AD157" s="53"/>
    </row>
    <row r="158" spans="1:30" s="13" customFormat="1" x14ac:dyDescent="0.25">
      <c r="A158"/>
      <c r="B158" s="32"/>
      <c r="C158" s="34"/>
      <c r="D158" s="10"/>
      <c r="J158" s="53"/>
      <c r="K158" s="64"/>
      <c r="O158" s="60"/>
      <c r="P158" s="67"/>
      <c r="T158" s="53"/>
      <c r="U158" s="64"/>
      <c r="Y158" s="53"/>
      <c r="Z158" s="64"/>
      <c r="AD158" s="53"/>
    </row>
    <row r="159" spans="1:30" s="13" customFormat="1" x14ac:dyDescent="0.25">
      <c r="A159"/>
      <c r="B159" s="32"/>
      <c r="C159" s="34"/>
      <c r="D159" s="10"/>
      <c r="J159" s="53"/>
      <c r="K159" s="64"/>
      <c r="O159" s="60"/>
      <c r="P159" s="67"/>
      <c r="T159" s="53"/>
      <c r="U159" s="64"/>
      <c r="Y159" s="53"/>
      <c r="Z159" s="64"/>
      <c r="AD159" s="53"/>
    </row>
    <row r="160" spans="1:30" s="13" customFormat="1" x14ac:dyDescent="0.25">
      <c r="A160"/>
      <c r="B160" s="32"/>
      <c r="C160" s="34"/>
      <c r="D160" s="10"/>
      <c r="J160" s="53"/>
      <c r="K160" s="64"/>
      <c r="O160" s="60"/>
      <c r="P160" s="67"/>
      <c r="T160" s="53"/>
      <c r="U160" s="64"/>
      <c r="Y160" s="53"/>
      <c r="Z160" s="64"/>
      <c r="AD160" s="53"/>
    </row>
    <row r="161" spans="1:30" s="13" customFormat="1" x14ac:dyDescent="0.25">
      <c r="A161"/>
      <c r="B161" s="32"/>
      <c r="C161" s="34"/>
      <c r="D161" s="10"/>
      <c r="J161" s="53"/>
      <c r="K161" s="64"/>
      <c r="O161" s="60"/>
      <c r="P161" s="67"/>
      <c r="T161" s="53"/>
      <c r="U161" s="64"/>
      <c r="Y161" s="53"/>
      <c r="Z161" s="64"/>
      <c r="AD161" s="53"/>
    </row>
    <row r="162" spans="1:30" s="13" customFormat="1" x14ac:dyDescent="0.25">
      <c r="A162"/>
      <c r="B162" s="32"/>
      <c r="C162" s="34"/>
      <c r="D162" s="10"/>
      <c r="J162" s="53"/>
      <c r="K162" s="64"/>
      <c r="O162" s="60"/>
      <c r="P162" s="67"/>
      <c r="T162" s="53"/>
      <c r="U162" s="64"/>
      <c r="Y162" s="53"/>
      <c r="Z162" s="64"/>
      <c r="AD162" s="53"/>
    </row>
    <row r="163" spans="1:30" s="13" customFormat="1" x14ac:dyDescent="0.25">
      <c r="A163"/>
      <c r="B163" s="32"/>
      <c r="C163" s="34"/>
      <c r="D163" s="10"/>
      <c r="J163" s="53"/>
      <c r="K163" s="64"/>
      <c r="O163" s="60"/>
      <c r="P163" s="67"/>
      <c r="T163" s="53"/>
      <c r="U163" s="64"/>
      <c r="Y163" s="53"/>
      <c r="Z163" s="64"/>
      <c r="AD163" s="53"/>
    </row>
    <row r="164" spans="1:30" s="13" customFormat="1" x14ac:dyDescent="0.25">
      <c r="A164"/>
      <c r="B164" s="32"/>
      <c r="C164" s="34"/>
      <c r="D164" s="10"/>
      <c r="J164" s="53"/>
      <c r="K164" s="64"/>
      <c r="O164" s="60"/>
      <c r="P164" s="67"/>
      <c r="T164" s="53"/>
      <c r="U164" s="64"/>
      <c r="Y164" s="53"/>
      <c r="Z164" s="64"/>
      <c r="AD164" s="53"/>
    </row>
    <row r="165" spans="1:30" s="13" customFormat="1" x14ac:dyDescent="0.25">
      <c r="A165"/>
      <c r="B165" s="32"/>
      <c r="C165" s="34"/>
      <c r="D165" s="10"/>
      <c r="J165" s="53"/>
      <c r="K165" s="64"/>
      <c r="O165" s="60"/>
      <c r="P165" s="67"/>
      <c r="T165" s="53"/>
      <c r="U165" s="64"/>
      <c r="Y165" s="53"/>
      <c r="Z165" s="64"/>
      <c r="AD165" s="53"/>
    </row>
    <row r="166" spans="1:30" s="13" customFormat="1" x14ac:dyDescent="0.25">
      <c r="A166"/>
      <c r="B166" s="32"/>
      <c r="C166" s="34"/>
      <c r="D166" s="10"/>
      <c r="J166" s="53"/>
      <c r="K166" s="64"/>
      <c r="O166" s="60"/>
      <c r="P166" s="67"/>
      <c r="T166" s="53"/>
      <c r="U166" s="64"/>
      <c r="Y166" s="53"/>
      <c r="Z166" s="64"/>
      <c r="AD166" s="53"/>
    </row>
    <row r="167" spans="1:30" s="13" customFormat="1" x14ac:dyDescent="0.25">
      <c r="A167"/>
      <c r="B167" s="32"/>
      <c r="C167" s="34"/>
      <c r="D167" s="10"/>
      <c r="J167" s="53"/>
      <c r="K167" s="64"/>
      <c r="O167" s="60"/>
      <c r="P167" s="67"/>
      <c r="T167" s="53"/>
      <c r="U167" s="64"/>
      <c r="Y167" s="53"/>
      <c r="Z167" s="64"/>
      <c r="AD167" s="53"/>
    </row>
    <row r="168" spans="1:30" s="13" customFormat="1" x14ac:dyDescent="0.25">
      <c r="A168"/>
      <c r="B168" s="32"/>
      <c r="C168" s="34"/>
      <c r="D168" s="10"/>
      <c r="J168" s="53"/>
      <c r="K168" s="64"/>
      <c r="O168" s="60"/>
      <c r="P168" s="67"/>
      <c r="T168" s="53"/>
      <c r="U168" s="64"/>
      <c r="Y168" s="53"/>
      <c r="Z168" s="64"/>
      <c r="AD168" s="53"/>
    </row>
    <row r="169" spans="1:30" s="13" customFormat="1" x14ac:dyDescent="0.25">
      <c r="A169"/>
      <c r="B169" s="32"/>
      <c r="C169" s="34"/>
      <c r="D169" s="10"/>
      <c r="J169" s="53"/>
      <c r="K169" s="64"/>
      <c r="O169" s="60"/>
      <c r="P169" s="67"/>
      <c r="T169" s="53"/>
      <c r="U169" s="64"/>
      <c r="Y169" s="53"/>
      <c r="Z169" s="64"/>
      <c r="AD169" s="53"/>
    </row>
    <row r="170" spans="1:30" s="13" customFormat="1" x14ac:dyDescent="0.25">
      <c r="A170"/>
      <c r="B170" s="32"/>
      <c r="C170" s="34"/>
      <c r="D170" s="10"/>
      <c r="J170" s="53"/>
      <c r="K170" s="64"/>
      <c r="O170" s="60"/>
      <c r="P170" s="67"/>
      <c r="T170" s="53"/>
      <c r="U170" s="64"/>
      <c r="Y170" s="53"/>
      <c r="Z170" s="64"/>
      <c r="AD170" s="53"/>
    </row>
    <row r="171" spans="1:30" s="13" customFormat="1" x14ac:dyDescent="0.25">
      <c r="A171"/>
      <c r="B171" s="32"/>
      <c r="C171" s="34"/>
      <c r="D171" s="10"/>
      <c r="J171" s="53"/>
      <c r="K171" s="64"/>
      <c r="O171" s="60"/>
      <c r="P171" s="67"/>
      <c r="T171" s="53"/>
      <c r="U171" s="64"/>
      <c r="Y171" s="53"/>
      <c r="Z171" s="64"/>
      <c r="AD171" s="53"/>
    </row>
    <row r="172" spans="1:30" s="13" customFormat="1" x14ac:dyDescent="0.25">
      <c r="A172"/>
      <c r="B172" s="32"/>
      <c r="C172" s="34"/>
      <c r="D172" s="10"/>
      <c r="J172" s="53"/>
      <c r="K172" s="64"/>
      <c r="O172" s="60"/>
      <c r="P172" s="67"/>
      <c r="T172" s="53"/>
      <c r="U172" s="64"/>
      <c r="Y172" s="53"/>
      <c r="Z172" s="64"/>
      <c r="AD172" s="53"/>
    </row>
    <row r="173" spans="1:30" s="13" customFormat="1" x14ac:dyDescent="0.25">
      <c r="A173"/>
      <c r="B173" s="32"/>
      <c r="C173" s="34"/>
      <c r="D173" s="10"/>
      <c r="J173" s="53"/>
      <c r="K173" s="64"/>
      <c r="O173" s="60"/>
      <c r="P173" s="67"/>
      <c r="T173" s="53"/>
      <c r="U173" s="64"/>
      <c r="Y173" s="53"/>
      <c r="Z173" s="64"/>
      <c r="AD173" s="53"/>
    </row>
    <row r="174" spans="1:30" s="13" customFormat="1" x14ac:dyDescent="0.25">
      <c r="A174"/>
      <c r="B174" s="32"/>
      <c r="C174" s="34"/>
      <c r="D174" s="10"/>
      <c r="J174" s="53"/>
      <c r="K174" s="64"/>
      <c r="O174" s="60"/>
      <c r="P174" s="67"/>
      <c r="T174" s="53"/>
      <c r="U174" s="64"/>
      <c r="Y174" s="53"/>
      <c r="Z174" s="64"/>
      <c r="AD174" s="53"/>
    </row>
    <row r="175" spans="1:30" s="13" customFormat="1" x14ac:dyDescent="0.25">
      <c r="A175"/>
      <c r="B175" s="32"/>
      <c r="C175" s="34"/>
      <c r="D175" s="10"/>
      <c r="J175" s="53"/>
      <c r="K175" s="64"/>
      <c r="O175" s="60"/>
      <c r="P175" s="67"/>
      <c r="T175" s="53"/>
      <c r="U175" s="64"/>
      <c r="Y175" s="53"/>
      <c r="Z175" s="64"/>
      <c r="AD175" s="53"/>
    </row>
    <row r="176" spans="1:30" s="13" customFormat="1" x14ac:dyDescent="0.25">
      <c r="A176"/>
      <c r="B176" s="32"/>
      <c r="C176" s="34"/>
      <c r="D176" s="10"/>
      <c r="J176" s="53"/>
      <c r="K176" s="64"/>
      <c r="O176" s="60"/>
      <c r="P176" s="67"/>
      <c r="T176" s="53"/>
      <c r="U176" s="64"/>
      <c r="Y176" s="53"/>
      <c r="Z176" s="64"/>
      <c r="AD176" s="53"/>
    </row>
    <row r="177" spans="1:30" s="13" customFormat="1" x14ac:dyDescent="0.25">
      <c r="A177"/>
      <c r="B177" s="32"/>
      <c r="C177" s="34"/>
      <c r="D177" s="10"/>
      <c r="J177" s="53"/>
      <c r="K177" s="64"/>
      <c r="O177" s="60"/>
      <c r="P177" s="67"/>
      <c r="T177" s="53"/>
      <c r="U177" s="64"/>
      <c r="Y177" s="53"/>
      <c r="Z177" s="64"/>
      <c r="AD177" s="53"/>
    </row>
    <row r="178" spans="1:30" s="13" customFormat="1" x14ac:dyDescent="0.25">
      <c r="A178"/>
      <c r="B178" s="32"/>
      <c r="C178" s="34"/>
      <c r="D178" s="10"/>
      <c r="J178" s="53"/>
      <c r="K178" s="64"/>
      <c r="O178" s="60"/>
      <c r="P178" s="67"/>
      <c r="T178" s="53"/>
      <c r="U178" s="64"/>
      <c r="Y178" s="53"/>
      <c r="Z178" s="64"/>
      <c r="AD178" s="53"/>
    </row>
    <row r="179" spans="1:30" s="13" customFormat="1" x14ac:dyDescent="0.25">
      <c r="A179"/>
      <c r="B179" s="32"/>
      <c r="C179" s="34"/>
      <c r="D179" s="10"/>
      <c r="J179" s="53"/>
      <c r="K179" s="64"/>
      <c r="O179" s="60"/>
      <c r="P179" s="67"/>
      <c r="T179" s="53"/>
      <c r="U179" s="64"/>
      <c r="Y179" s="53"/>
      <c r="Z179" s="64"/>
      <c r="AD179" s="53"/>
    </row>
    <row r="180" spans="1:30" s="13" customFormat="1" x14ac:dyDescent="0.25">
      <c r="A180"/>
      <c r="B180" s="32"/>
      <c r="C180" s="34"/>
      <c r="D180" s="10"/>
      <c r="J180" s="53"/>
      <c r="K180" s="64"/>
      <c r="O180" s="60"/>
      <c r="P180" s="67"/>
      <c r="T180" s="53"/>
      <c r="U180" s="64"/>
      <c r="Y180" s="53"/>
      <c r="Z180" s="64"/>
      <c r="AD180" s="53"/>
    </row>
    <row r="181" spans="1:30" s="13" customFormat="1" x14ac:dyDescent="0.25">
      <c r="A181"/>
      <c r="B181" s="32"/>
      <c r="C181" s="34"/>
      <c r="D181" s="10"/>
      <c r="J181" s="53"/>
      <c r="K181" s="64"/>
      <c r="O181" s="60"/>
      <c r="P181" s="67"/>
      <c r="T181" s="53"/>
      <c r="U181" s="64"/>
      <c r="Y181" s="53"/>
      <c r="Z181" s="64"/>
      <c r="AD181" s="53"/>
    </row>
    <row r="182" spans="1:30" s="13" customFormat="1" x14ac:dyDescent="0.25">
      <c r="A182"/>
      <c r="B182" s="32"/>
      <c r="C182" s="34"/>
      <c r="D182" s="10"/>
      <c r="J182" s="53"/>
      <c r="K182" s="64"/>
      <c r="O182" s="60"/>
      <c r="P182" s="67"/>
      <c r="T182" s="53"/>
      <c r="U182" s="64"/>
      <c r="Y182" s="53"/>
      <c r="Z182" s="64"/>
      <c r="AD182" s="53"/>
    </row>
    <row r="183" spans="1:30" s="13" customFormat="1" x14ac:dyDescent="0.25">
      <c r="A183"/>
      <c r="B183" s="32"/>
      <c r="C183" s="34"/>
      <c r="D183" s="10"/>
      <c r="J183" s="53"/>
      <c r="K183" s="64"/>
      <c r="O183" s="60"/>
      <c r="P183" s="67"/>
      <c r="T183" s="53"/>
      <c r="U183" s="64"/>
      <c r="Y183" s="53"/>
      <c r="Z183" s="64"/>
      <c r="AD183" s="53"/>
    </row>
    <row r="184" spans="1:30" s="13" customFormat="1" x14ac:dyDescent="0.25">
      <c r="A184"/>
      <c r="B184" s="32"/>
      <c r="C184" s="34"/>
      <c r="D184" s="10"/>
      <c r="J184" s="53"/>
      <c r="K184" s="64"/>
      <c r="O184" s="60"/>
      <c r="P184" s="67"/>
      <c r="T184" s="53"/>
      <c r="U184" s="64"/>
      <c r="Y184" s="53"/>
      <c r="Z184" s="64"/>
      <c r="AD184" s="53"/>
    </row>
    <row r="185" spans="1:30" s="13" customFormat="1" x14ac:dyDescent="0.25">
      <c r="A185"/>
      <c r="B185" s="32"/>
      <c r="C185" s="34"/>
      <c r="D185" s="10"/>
      <c r="J185" s="53"/>
      <c r="K185" s="64"/>
      <c r="O185" s="60"/>
      <c r="P185" s="67"/>
      <c r="T185" s="53"/>
      <c r="U185" s="64"/>
      <c r="Y185" s="53"/>
      <c r="Z185" s="64"/>
      <c r="AD185" s="53"/>
    </row>
    <row r="186" spans="1:30" s="13" customFormat="1" x14ac:dyDescent="0.25">
      <c r="A186"/>
      <c r="B186" s="32"/>
      <c r="C186" s="34"/>
      <c r="D186" s="10"/>
      <c r="J186" s="53"/>
      <c r="K186" s="64"/>
      <c r="O186" s="60"/>
      <c r="P186" s="67"/>
      <c r="T186" s="53"/>
      <c r="U186" s="64"/>
      <c r="Y186" s="53"/>
      <c r="Z186" s="64"/>
      <c r="AD186" s="53"/>
    </row>
    <row r="187" spans="1:30" s="13" customFormat="1" x14ac:dyDescent="0.25">
      <c r="A187"/>
      <c r="B187" s="32"/>
      <c r="C187" s="34"/>
      <c r="D187" s="10"/>
      <c r="J187" s="53"/>
      <c r="K187" s="64"/>
      <c r="O187" s="60"/>
      <c r="P187" s="67"/>
      <c r="T187" s="53"/>
      <c r="U187" s="64"/>
      <c r="Y187" s="53"/>
      <c r="Z187" s="64"/>
      <c r="AD187" s="53"/>
    </row>
    <row r="188" spans="1:30" s="13" customFormat="1" x14ac:dyDescent="0.25">
      <c r="A188"/>
      <c r="B188" s="32"/>
      <c r="C188" s="34"/>
      <c r="D188" s="10"/>
      <c r="J188" s="53"/>
      <c r="K188" s="64"/>
      <c r="O188" s="60"/>
      <c r="P188" s="67"/>
      <c r="T188" s="53"/>
      <c r="U188" s="64"/>
      <c r="Y188" s="53"/>
      <c r="Z188" s="64"/>
      <c r="AD188" s="53"/>
    </row>
    <row r="189" spans="1:30" s="13" customFormat="1" x14ac:dyDescent="0.25">
      <c r="A189"/>
      <c r="B189" s="32"/>
      <c r="C189" s="34"/>
      <c r="D189" s="10"/>
      <c r="J189" s="53"/>
      <c r="K189" s="64"/>
      <c r="O189" s="60"/>
      <c r="P189" s="67"/>
      <c r="T189" s="53"/>
      <c r="U189" s="64"/>
      <c r="Y189" s="53"/>
      <c r="Z189" s="64"/>
      <c r="AD189" s="53"/>
    </row>
    <row r="190" spans="1:30" s="13" customFormat="1" x14ac:dyDescent="0.25">
      <c r="A190"/>
      <c r="B190" s="32"/>
      <c r="C190" s="34"/>
      <c r="D190" s="10"/>
      <c r="J190" s="53"/>
      <c r="K190" s="64"/>
      <c r="O190" s="60"/>
      <c r="P190" s="67"/>
      <c r="T190" s="53"/>
      <c r="U190" s="64"/>
      <c r="Y190" s="53"/>
      <c r="Z190" s="64"/>
      <c r="AD190" s="53"/>
    </row>
    <row r="191" spans="1:30" s="13" customFormat="1" x14ac:dyDescent="0.25">
      <c r="A191"/>
      <c r="B191" s="32"/>
      <c r="C191" s="34"/>
      <c r="D191" s="10"/>
      <c r="J191" s="53"/>
      <c r="K191" s="64"/>
      <c r="O191" s="60"/>
      <c r="P191" s="67"/>
      <c r="T191" s="53"/>
      <c r="U191" s="64"/>
      <c r="Y191" s="53"/>
      <c r="Z191" s="64"/>
      <c r="AD191" s="53"/>
    </row>
    <row r="192" spans="1:30" s="13" customFormat="1" x14ac:dyDescent="0.25">
      <c r="A192"/>
      <c r="B192" s="32"/>
      <c r="C192" s="34"/>
      <c r="D192" s="10"/>
      <c r="J192" s="53"/>
      <c r="K192" s="64"/>
      <c r="O192" s="60"/>
      <c r="P192" s="67"/>
      <c r="T192" s="53"/>
      <c r="U192" s="64"/>
      <c r="Y192" s="53"/>
      <c r="Z192" s="64"/>
      <c r="AD192" s="53"/>
    </row>
    <row r="193" spans="1:30" s="13" customFormat="1" x14ac:dyDescent="0.25">
      <c r="A193"/>
      <c r="B193" s="32"/>
      <c r="C193" s="34"/>
      <c r="D193" s="10"/>
      <c r="J193" s="53"/>
      <c r="K193" s="64"/>
      <c r="O193" s="60"/>
      <c r="P193" s="67"/>
      <c r="T193" s="53"/>
      <c r="U193" s="64"/>
      <c r="Y193" s="53"/>
      <c r="Z193" s="64"/>
      <c r="AD193" s="53"/>
    </row>
    <row r="194" spans="1:30" s="13" customFormat="1" x14ac:dyDescent="0.25">
      <c r="A194"/>
      <c r="B194" s="32"/>
      <c r="C194" s="34"/>
      <c r="D194" s="10"/>
      <c r="J194" s="53"/>
      <c r="K194" s="64"/>
      <c r="O194" s="60"/>
      <c r="P194" s="67"/>
      <c r="T194" s="53"/>
      <c r="U194" s="64"/>
      <c r="Y194" s="53"/>
      <c r="Z194" s="64"/>
      <c r="AD194" s="53"/>
    </row>
    <row r="195" spans="1:30" s="13" customFormat="1" x14ac:dyDescent="0.25">
      <c r="A195"/>
      <c r="B195" s="32"/>
      <c r="C195" s="34"/>
      <c r="D195" s="10"/>
      <c r="J195" s="53"/>
      <c r="K195" s="64"/>
      <c r="O195" s="60"/>
      <c r="P195" s="67"/>
      <c r="T195" s="53"/>
      <c r="U195" s="64"/>
      <c r="Y195" s="53"/>
      <c r="Z195" s="64"/>
      <c r="AD195" s="53"/>
    </row>
    <row r="196" spans="1:30" s="13" customFormat="1" x14ac:dyDescent="0.25">
      <c r="A196"/>
      <c r="B196" s="32"/>
      <c r="C196" s="34"/>
      <c r="D196" s="10"/>
      <c r="J196" s="53"/>
      <c r="K196" s="64"/>
      <c r="O196" s="60"/>
      <c r="P196" s="67"/>
      <c r="T196" s="53"/>
      <c r="U196" s="64"/>
      <c r="Y196" s="53"/>
      <c r="Z196" s="64"/>
      <c r="AD196" s="53"/>
    </row>
    <row r="197" spans="1:30" s="13" customFormat="1" x14ac:dyDescent="0.25">
      <c r="A197"/>
      <c r="B197" s="32"/>
      <c r="C197" s="34"/>
      <c r="D197" s="10"/>
      <c r="J197" s="53"/>
      <c r="K197" s="64"/>
      <c r="O197" s="60"/>
      <c r="P197" s="67"/>
      <c r="T197" s="53"/>
      <c r="U197" s="64"/>
      <c r="Y197" s="53"/>
      <c r="Z197" s="64"/>
      <c r="AD197" s="53"/>
    </row>
    <row r="198" spans="1:30" s="13" customFormat="1" x14ac:dyDescent="0.25">
      <c r="A198"/>
      <c r="B198" s="32"/>
      <c r="C198" s="34"/>
      <c r="D198" s="10"/>
      <c r="J198" s="53"/>
      <c r="K198" s="64"/>
      <c r="O198" s="60"/>
      <c r="P198" s="67"/>
      <c r="T198" s="53"/>
      <c r="U198" s="64"/>
      <c r="Y198" s="53"/>
      <c r="Z198" s="64"/>
      <c r="AD198" s="53"/>
    </row>
    <row r="199" spans="1:30" s="13" customFormat="1" x14ac:dyDescent="0.25">
      <c r="A199"/>
      <c r="B199" s="32"/>
      <c r="C199" s="34"/>
      <c r="D199" s="10"/>
      <c r="J199" s="53"/>
      <c r="K199" s="64"/>
      <c r="O199" s="60"/>
      <c r="P199" s="67"/>
      <c r="T199" s="53"/>
      <c r="U199" s="64"/>
      <c r="Y199" s="53"/>
      <c r="Z199" s="64"/>
      <c r="AD199" s="53"/>
    </row>
    <row r="200" spans="1:30" s="13" customFormat="1" x14ac:dyDescent="0.25">
      <c r="A200"/>
      <c r="B200" s="32"/>
      <c r="C200" s="34"/>
      <c r="D200" s="10"/>
      <c r="J200" s="53"/>
      <c r="K200" s="64"/>
      <c r="O200" s="60"/>
      <c r="P200" s="67"/>
      <c r="T200" s="53"/>
      <c r="U200" s="64"/>
      <c r="Y200" s="53"/>
      <c r="Z200" s="64"/>
      <c r="AD200" s="53"/>
    </row>
    <row r="201" spans="1:30" s="13" customFormat="1" x14ac:dyDescent="0.25">
      <c r="A201"/>
      <c r="B201" s="32"/>
      <c r="C201" s="34"/>
      <c r="D201" s="10"/>
      <c r="J201" s="53"/>
      <c r="K201" s="64"/>
      <c r="O201" s="60"/>
      <c r="P201" s="67"/>
      <c r="T201" s="53"/>
      <c r="U201" s="64"/>
      <c r="Y201" s="53"/>
      <c r="Z201" s="64"/>
      <c r="AD201" s="53"/>
    </row>
    <row r="202" spans="1:30" s="13" customFormat="1" x14ac:dyDescent="0.25">
      <c r="A202"/>
      <c r="B202" s="32"/>
      <c r="C202" s="34"/>
      <c r="D202" s="10"/>
      <c r="J202" s="53"/>
      <c r="K202" s="64"/>
      <c r="O202" s="60"/>
      <c r="P202" s="67"/>
      <c r="T202" s="53"/>
      <c r="U202" s="64"/>
      <c r="Y202" s="53"/>
      <c r="Z202" s="64"/>
      <c r="AD202" s="53"/>
    </row>
    <row r="203" spans="1:30" s="13" customFormat="1" x14ac:dyDescent="0.25">
      <c r="A203"/>
      <c r="B203" s="32"/>
      <c r="C203" s="34"/>
      <c r="D203" s="10"/>
      <c r="J203" s="53"/>
      <c r="K203" s="64"/>
      <c r="O203" s="60"/>
      <c r="P203" s="67"/>
      <c r="T203" s="53"/>
      <c r="U203" s="64"/>
      <c r="Y203" s="53"/>
      <c r="Z203" s="64"/>
      <c r="AD203" s="53"/>
    </row>
    <row r="204" spans="1:30" s="13" customFormat="1" x14ac:dyDescent="0.25">
      <c r="A204"/>
      <c r="B204" s="32"/>
      <c r="C204" s="34"/>
      <c r="D204" s="10"/>
      <c r="J204" s="53"/>
      <c r="K204" s="64"/>
      <c r="O204" s="60"/>
      <c r="P204" s="67"/>
      <c r="T204" s="53"/>
      <c r="U204" s="64"/>
      <c r="Y204" s="53"/>
      <c r="Z204" s="64"/>
      <c r="AD204" s="53"/>
    </row>
    <row r="205" spans="1:30" s="13" customFormat="1" x14ac:dyDescent="0.25">
      <c r="A205"/>
      <c r="B205" s="32"/>
      <c r="C205" s="34"/>
      <c r="D205" s="10"/>
      <c r="J205" s="53"/>
      <c r="K205" s="64"/>
      <c r="O205" s="60"/>
      <c r="P205" s="67"/>
      <c r="T205" s="53"/>
      <c r="U205" s="64"/>
      <c r="Y205" s="53"/>
      <c r="Z205" s="64"/>
      <c r="AD205" s="53"/>
    </row>
    <row r="206" spans="1:30" s="13" customFormat="1" x14ac:dyDescent="0.25">
      <c r="A206"/>
      <c r="B206" s="32"/>
      <c r="C206" s="34"/>
      <c r="D206" s="10"/>
      <c r="J206" s="53"/>
      <c r="K206" s="64"/>
      <c r="O206" s="60"/>
      <c r="P206" s="67"/>
      <c r="T206" s="53"/>
      <c r="U206" s="64"/>
      <c r="Y206" s="53"/>
      <c r="Z206" s="64"/>
      <c r="AD206" s="53"/>
    </row>
    <row r="207" spans="1:30" s="13" customFormat="1" x14ac:dyDescent="0.25">
      <c r="A207"/>
      <c r="B207" s="32"/>
      <c r="C207" s="34"/>
      <c r="D207" s="10"/>
      <c r="J207" s="53"/>
      <c r="K207" s="64"/>
      <c r="O207" s="60"/>
      <c r="P207" s="67"/>
      <c r="T207" s="53"/>
      <c r="U207" s="64"/>
      <c r="Y207" s="53"/>
      <c r="Z207" s="64"/>
      <c r="AD207" s="53"/>
    </row>
    <row r="208" spans="1:30" s="13" customFormat="1" x14ac:dyDescent="0.25">
      <c r="A208"/>
      <c r="B208" s="32"/>
      <c r="C208" s="34"/>
      <c r="D208" s="10"/>
      <c r="J208" s="53"/>
      <c r="K208" s="64"/>
      <c r="O208" s="60"/>
      <c r="P208" s="67"/>
      <c r="T208" s="53"/>
      <c r="U208" s="64"/>
      <c r="Y208" s="53"/>
      <c r="Z208" s="64"/>
      <c r="AD208" s="53"/>
    </row>
    <row r="209" spans="1:30" s="13" customFormat="1" x14ac:dyDescent="0.25">
      <c r="A209"/>
      <c r="B209" s="32"/>
      <c r="C209" s="34"/>
      <c r="D209" s="10"/>
      <c r="J209" s="53"/>
      <c r="K209" s="64"/>
      <c r="O209" s="60"/>
      <c r="P209" s="67"/>
      <c r="T209" s="53"/>
      <c r="U209" s="64"/>
      <c r="Y209" s="53"/>
      <c r="Z209" s="64"/>
      <c r="AD209" s="53"/>
    </row>
    <row r="210" spans="1:30" s="13" customFormat="1" x14ac:dyDescent="0.25">
      <c r="A210"/>
      <c r="B210" s="32"/>
      <c r="C210" s="34"/>
      <c r="D210" s="10"/>
      <c r="J210" s="53"/>
      <c r="K210" s="64"/>
      <c r="O210" s="60"/>
      <c r="P210" s="67"/>
      <c r="T210" s="53"/>
      <c r="U210" s="64"/>
      <c r="Y210" s="53"/>
      <c r="Z210" s="64"/>
      <c r="AD210" s="53"/>
    </row>
    <row r="211" spans="1:30" s="13" customFormat="1" x14ac:dyDescent="0.25">
      <c r="A211"/>
      <c r="B211" s="32"/>
      <c r="C211" s="34"/>
      <c r="D211" s="10"/>
      <c r="J211" s="53"/>
      <c r="K211" s="64"/>
      <c r="O211" s="60"/>
      <c r="P211" s="67"/>
      <c r="T211" s="53"/>
      <c r="U211" s="64"/>
      <c r="Y211" s="53"/>
      <c r="Z211" s="64"/>
      <c r="AD211" s="53"/>
    </row>
    <row r="212" spans="1:30" s="13" customFormat="1" x14ac:dyDescent="0.25">
      <c r="A212"/>
      <c r="B212" s="32"/>
      <c r="C212" s="34"/>
      <c r="D212" s="10"/>
      <c r="J212" s="53"/>
      <c r="K212" s="64"/>
      <c r="O212" s="60"/>
      <c r="P212" s="67"/>
      <c r="T212" s="53"/>
      <c r="U212" s="64"/>
      <c r="Y212" s="53"/>
      <c r="Z212" s="64"/>
      <c r="AD212" s="53"/>
    </row>
    <row r="213" spans="1:30" s="13" customFormat="1" x14ac:dyDescent="0.25">
      <c r="A213"/>
      <c r="B213" s="32"/>
      <c r="C213" s="34"/>
      <c r="D213" s="10"/>
      <c r="J213" s="53"/>
      <c r="K213" s="64"/>
      <c r="O213" s="60"/>
      <c r="P213" s="67"/>
      <c r="T213" s="53"/>
      <c r="U213" s="64"/>
      <c r="Y213" s="53"/>
      <c r="Z213" s="64"/>
      <c r="AD213" s="53"/>
    </row>
    <row r="214" spans="1:30" s="13" customFormat="1" x14ac:dyDescent="0.25">
      <c r="A214"/>
      <c r="B214" s="32"/>
      <c r="C214" s="34"/>
      <c r="D214" s="10"/>
      <c r="J214" s="53"/>
      <c r="K214" s="64"/>
      <c r="O214" s="60"/>
      <c r="P214" s="67"/>
      <c r="T214" s="53"/>
      <c r="U214" s="64"/>
      <c r="Y214" s="53"/>
      <c r="Z214" s="64"/>
      <c r="AD214" s="53"/>
    </row>
    <row r="215" spans="1:30" s="13" customFormat="1" x14ac:dyDescent="0.25">
      <c r="A215"/>
      <c r="B215" s="32"/>
      <c r="C215" s="34"/>
      <c r="D215" s="10"/>
      <c r="J215" s="53"/>
      <c r="K215" s="64"/>
      <c r="O215" s="60"/>
      <c r="P215" s="67"/>
      <c r="T215" s="53"/>
      <c r="U215" s="64"/>
      <c r="Y215" s="53"/>
      <c r="Z215" s="64"/>
      <c r="AD215" s="53"/>
    </row>
    <row r="216" spans="1:30" s="13" customFormat="1" x14ac:dyDescent="0.25">
      <c r="A216"/>
      <c r="B216" s="32"/>
      <c r="C216" s="34"/>
      <c r="D216" s="10"/>
      <c r="J216" s="53"/>
      <c r="K216" s="64"/>
      <c r="O216" s="60"/>
      <c r="P216" s="67"/>
      <c r="T216" s="53"/>
      <c r="U216" s="64"/>
      <c r="Y216" s="53"/>
      <c r="Z216" s="64"/>
      <c r="AD216" s="53"/>
    </row>
    <row r="217" spans="1:30" s="13" customFormat="1" x14ac:dyDescent="0.25">
      <c r="A217"/>
      <c r="B217" s="32"/>
      <c r="C217" s="34"/>
      <c r="D217" s="10"/>
      <c r="J217" s="53"/>
      <c r="K217" s="64"/>
      <c r="O217" s="60"/>
      <c r="P217" s="67"/>
      <c r="T217" s="53"/>
      <c r="U217" s="64"/>
      <c r="Y217" s="53"/>
      <c r="Z217" s="64"/>
      <c r="AD217" s="53"/>
    </row>
    <row r="218" spans="1:30" s="13" customFormat="1" x14ac:dyDescent="0.25">
      <c r="A218"/>
      <c r="B218" s="32"/>
      <c r="C218" s="34"/>
      <c r="D218" s="10"/>
      <c r="J218" s="53"/>
      <c r="K218" s="64"/>
      <c r="O218" s="60"/>
      <c r="P218" s="67"/>
      <c r="T218" s="53"/>
      <c r="U218" s="64"/>
      <c r="Y218" s="53"/>
      <c r="Z218" s="64"/>
      <c r="AD218" s="53"/>
    </row>
    <row r="219" spans="1:30" s="13" customFormat="1" x14ac:dyDescent="0.25">
      <c r="A219"/>
      <c r="B219" s="32"/>
      <c r="C219" s="34"/>
      <c r="D219" s="10"/>
      <c r="J219" s="53"/>
      <c r="K219" s="64"/>
      <c r="O219" s="60"/>
      <c r="P219" s="67"/>
      <c r="T219" s="53"/>
      <c r="U219" s="64"/>
      <c r="Y219" s="53"/>
      <c r="Z219" s="64"/>
      <c r="AD219" s="53"/>
    </row>
    <row r="220" spans="1:30" s="13" customFormat="1" x14ac:dyDescent="0.25">
      <c r="A220"/>
      <c r="B220" s="32"/>
      <c r="C220" s="34"/>
      <c r="D220" s="10"/>
      <c r="J220" s="53"/>
      <c r="K220" s="64"/>
      <c r="O220" s="60"/>
      <c r="P220" s="67"/>
      <c r="T220" s="53"/>
      <c r="U220" s="64"/>
      <c r="Y220" s="53"/>
      <c r="Z220" s="64"/>
      <c r="AD220" s="53"/>
    </row>
    <row r="221" spans="1:30" s="13" customFormat="1" x14ac:dyDescent="0.25">
      <c r="A221"/>
      <c r="B221" s="32"/>
      <c r="C221" s="34"/>
      <c r="D221" s="10"/>
      <c r="J221" s="53"/>
      <c r="K221" s="64"/>
      <c r="O221" s="60"/>
      <c r="P221" s="67"/>
      <c r="T221" s="53"/>
      <c r="U221" s="64"/>
      <c r="Y221" s="53"/>
      <c r="Z221" s="64"/>
      <c r="AD221" s="53"/>
    </row>
    <row r="222" spans="1:30" s="13" customFormat="1" x14ac:dyDescent="0.25">
      <c r="A222"/>
      <c r="B222" s="32"/>
      <c r="C222" s="34"/>
      <c r="D222" s="10"/>
      <c r="J222" s="53"/>
      <c r="K222" s="64"/>
      <c r="O222" s="60"/>
      <c r="P222" s="67"/>
      <c r="T222" s="53"/>
      <c r="U222" s="64"/>
      <c r="Y222" s="53"/>
      <c r="Z222" s="64"/>
      <c r="AD222" s="53"/>
    </row>
    <row r="223" spans="1:30" s="13" customFormat="1" x14ac:dyDescent="0.25">
      <c r="A223"/>
      <c r="B223" s="32"/>
      <c r="C223" s="34"/>
      <c r="D223" s="10"/>
      <c r="J223" s="53"/>
      <c r="K223" s="64"/>
      <c r="O223" s="60"/>
      <c r="P223" s="67"/>
      <c r="T223" s="53"/>
      <c r="U223" s="64"/>
      <c r="Y223" s="53"/>
      <c r="Z223" s="64"/>
      <c r="AD223" s="53"/>
    </row>
    <row r="224" spans="1:30" s="13" customFormat="1" x14ac:dyDescent="0.25">
      <c r="A224"/>
      <c r="B224" s="32"/>
      <c r="C224" s="34"/>
      <c r="D224" s="10"/>
      <c r="J224" s="53"/>
      <c r="K224" s="64"/>
      <c r="O224" s="60"/>
      <c r="P224" s="67"/>
      <c r="T224" s="53"/>
      <c r="U224" s="64"/>
      <c r="Y224" s="53"/>
      <c r="Z224" s="64"/>
      <c r="AD224" s="53"/>
    </row>
    <row r="225" spans="1:30" s="13" customFormat="1" x14ac:dyDescent="0.25">
      <c r="A225"/>
      <c r="B225" s="32"/>
      <c r="C225" s="34"/>
      <c r="D225" s="10"/>
      <c r="J225" s="53"/>
      <c r="K225" s="64"/>
      <c r="O225" s="60"/>
      <c r="P225" s="67"/>
      <c r="T225" s="53"/>
      <c r="U225" s="64"/>
      <c r="Y225" s="53"/>
      <c r="Z225" s="64"/>
      <c r="AD225" s="53"/>
    </row>
    <row r="226" spans="1:30" s="13" customFormat="1" x14ac:dyDescent="0.25">
      <c r="A226"/>
      <c r="B226" s="32"/>
      <c r="C226" s="34"/>
      <c r="D226" s="10"/>
      <c r="J226" s="53"/>
      <c r="K226" s="64"/>
      <c r="O226" s="60"/>
      <c r="P226" s="67"/>
      <c r="T226" s="53"/>
      <c r="U226" s="64"/>
      <c r="Y226" s="53"/>
      <c r="Z226" s="64"/>
      <c r="AD226" s="53"/>
    </row>
    <row r="227" spans="1:30" s="13" customFormat="1" x14ac:dyDescent="0.25">
      <c r="A227"/>
      <c r="B227" s="32"/>
      <c r="C227" s="34"/>
      <c r="D227" s="10"/>
      <c r="J227" s="53"/>
      <c r="K227" s="64"/>
      <c r="O227" s="60"/>
      <c r="P227" s="67"/>
      <c r="T227" s="53"/>
      <c r="U227" s="64"/>
      <c r="Y227" s="53"/>
      <c r="Z227" s="64"/>
      <c r="AD227" s="53"/>
    </row>
    <row r="228" spans="1:30" s="13" customFormat="1" x14ac:dyDescent="0.25">
      <c r="A228"/>
      <c r="B228" s="32"/>
      <c r="C228" s="34"/>
      <c r="D228" s="10"/>
      <c r="J228" s="53"/>
      <c r="K228" s="64"/>
      <c r="O228" s="60"/>
      <c r="P228" s="67"/>
      <c r="T228" s="53"/>
      <c r="U228" s="64"/>
      <c r="Y228" s="53"/>
      <c r="Z228" s="64"/>
      <c r="AD228" s="53"/>
    </row>
    <row r="229" spans="1:30" s="13" customFormat="1" x14ac:dyDescent="0.25">
      <c r="A229"/>
      <c r="B229" s="32"/>
      <c r="C229" s="34"/>
      <c r="D229" s="10"/>
      <c r="J229" s="53"/>
      <c r="K229" s="64"/>
      <c r="O229" s="60"/>
      <c r="P229" s="67"/>
      <c r="T229" s="53"/>
      <c r="U229" s="64"/>
      <c r="Y229" s="53"/>
      <c r="Z229" s="64"/>
      <c r="AD229" s="53"/>
    </row>
    <row r="230" spans="1:30" s="13" customFormat="1" x14ac:dyDescent="0.25">
      <c r="A230"/>
      <c r="B230" s="32"/>
      <c r="C230" s="34"/>
      <c r="D230" s="10"/>
      <c r="J230" s="53"/>
      <c r="K230" s="64"/>
      <c r="O230" s="60"/>
      <c r="P230" s="67"/>
      <c r="T230" s="53"/>
      <c r="U230" s="64"/>
      <c r="Y230" s="53"/>
      <c r="Z230" s="64"/>
      <c r="AD230" s="53"/>
    </row>
    <row r="231" spans="1:30" s="13" customFormat="1" x14ac:dyDescent="0.25">
      <c r="A231"/>
      <c r="B231" s="32"/>
      <c r="C231" s="34"/>
      <c r="D231" s="10"/>
      <c r="J231" s="53"/>
      <c r="K231" s="64"/>
      <c r="O231" s="60"/>
      <c r="P231" s="67"/>
      <c r="T231" s="53"/>
      <c r="U231" s="64"/>
      <c r="Y231" s="53"/>
      <c r="Z231" s="64"/>
      <c r="AD231" s="53"/>
    </row>
    <row r="232" spans="1:30" s="13" customFormat="1" x14ac:dyDescent="0.25">
      <c r="A232"/>
      <c r="B232" s="32"/>
      <c r="C232" s="34"/>
      <c r="D232" s="10"/>
      <c r="J232" s="53"/>
      <c r="K232" s="64"/>
      <c r="O232" s="60"/>
      <c r="P232" s="67"/>
      <c r="T232" s="53"/>
      <c r="U232" s="64"/>
      <c r="Y232" s="53"/>
      <c r="Z232" s="64"/>
      <c r="AD232" s="53"/>
    </row>
    <row r="233" spans="1:30" s="13" customFormat="1" x14ac:dyDescent="0.25">
      <c r="A233"/>
      <c r="B233" s="32"/>
      <c r="C233" s="34"/>
      <c r="D233" s="10"/>
      <c r="J233" s="53"/>
      <c r="K233" s="64"/>
      <c r="O233" s="60"/>
      <c r="P233" s="67"/>
      <c r="T233" s="53"/>
      <c r="U233" s="64"/>
      <c r="Y233" s="53"/>
      <c r="Z233" s="64"/>
      <c r="AD233" s="53"/>
    </row>
    <row r="234" spans="1:30" s="13" customFormat="1" x14ac:dyDescent="0.25">
      <c r="A234"/>
      <c r="B234" s="32"/>
      <c r="C234" s="34"/>
      <c r="D234" s="10"/>
      <c r="J234" s="53"/>
      <c r="K234" s="64"/>
      <c r="O234" s="60"/>
      <c r="P234" s="67"/>
      <c r="T234" s="53"/>
      <c r="U234" s="64"/>
      <c r="Y234" s="53"/>
      <c r="Z234" s="64"/>
      <c r="AD234" s="53"/>
    </row>
    <row r="235" spans="1:30" s="13" customFormat="1" x14ac:dyDescent="0.25">
      <c r="A235"/>
      <c r="B235" s="32"/>
      <c r="C235" s="34"/>
      <c r="D235" s="10"/>
      <c r="J235" s="53"/>
      <c r="K235" s="64"/>
      <c r="O235" s="60"/>
      <c r="P235" s="67"/>
      <c r="T235" s="53"/>
      <c r="U235" s="64"/>
      <c r="Y235" s="53"/>
      <c r="Z235" s="64"/>
      <c r="AD235" s="53"/>
    </row>
    <row r="236" spans="1:30" s="13" customFormat="1" x14ac:dyDescent="0.25">
      <c r="A236"/>
      <c r="B236" s="32"/>
      <c r="C236" s="34"/>
      <c r="D236" s="10"/>
      <c r="J236" s="53"/>
      <c r="K236" s="64"/>
      <c r="O236" s="60"/>
      <c r="P236" s="67"/>
      <c r="T236" s="53"/>
      <c r="U236" s="64"/>
      <c r="Y236" s="53"/>
      <c r="Z236" s="64"/>
      <c r="AD236" s="53"/>
    </row>
    <row r="237" spans="1:30" s="13" customFormat="1" x14ac:dyDescent="0.25">
      <c r="A237"/>
      <c r="B237" s="32"/>
      <c r="C237" s="34"/>
      <c r="D237" s="10"/>
      <c r="J237" s="53"/>
      <c r="K237" s="64"/>
      <c r="O237" s="60"/>
      <c r="P237" s="67"/>
      <c r="T237" s="53"/>
      <c r="U237" s="64"/>
      <c r="Y237" s="53"/>
      <c r="Z237" s="64"/>
      <c r="AD237" s="53"/>
    </row>
    <row r="238" spans="1:30" s="13" customFormat="1" x14ac:dyDescent="0.25">
      <c r="A238"/>
      <c r="B238" s="32"/>
      <c r="C238" s="34"/>
      <c r="D238" s="10"/>
      <c r="J238" s="53"/>
      <c r="K238" s="64"/>
      <c r="O238" s="60"/>
      <c r="P238" s="67"/>
      <c r="T238" s="53"/>
      <c r="U238" s="64"/>
      <c r="Y238" s="53"/>
      <c r="Z238" s="64"/>
      <c r="AD238" s="53"/>
    </row>
    <row r="239" spans="1:30" s="13" customFormat="1" x14ac:dyDescent="0.25">
      <c r="A239"/>
      <c r="B239" s="32"/>
      <c r="C239" s="34"/>
      <c r="D239" s="10"/>
      <c r="J239" s="53"/>
      <c r="K239" s="64"/>
      <c r="O239" s="60"/>
      <c r="P239" s="67"/>
      <c r="T239" s="53"/>
      <c r="U239" s="64"/>
      <c r="Y239" s="53"/>
      <c r="Z239" s="64"/>
      <c r="AD239" s="53"/>
    </row>
    <row r="240" spans="1:30" s="13" customFormat="1" x14ac:dyDescent="0.25">
      <c r="A240"/>
      <c r="B240" s="32"/>
      <c r="C240" s="34"/>
      <c r="D240" s="10"/>
      <c r="J240" s="53"/>
      <c r="K240" s="64"/>
      <c r="O240" s="60"/>
      <c r="P240" s="67"/>
      <c r="T240" s="53"/>
      <c r="U240" s="64"/>
      <c r="Y240" s="53"/>
      <c r="Z240" s="64"/>
      <c r="AD240" s="53"/>
    </row>
    <row r="241" spans="1:30" s="13" customFormat="1" x14ac:dyDescent="0.25">
      <c r="A241"/>
      <c r="B241" s="32"/>
      <c r="C241" s="34"/>
      <c r="D241" s="10"/>
      <c r="J241" s="53"/>
      <c r="K241" s="64"/>
      <c r="O241" s="60"/>
      <c r="P241" s="67"/>
      <c r="T241" s="53"/>
      <c r="U241" s="64"/>
      <c r="Y241" s="53"/>
      <c r="Z241" s="64"/>
      <c r="AD241" s="53"/>
    </row>
    <row r="242" spans="1:30" s="13" customFormat="1" x14ac:dyDescent="0.25">
      <c r="A242"/>
      <c r="B242" s="32"/>
      <c r="C242" s="34"/>
      <c r="D242" s="10"/>
      <c r="J242" s="53"/>
      <c r="K242" s="64"/>
      <c r="O242" s="60"/>
      <c r="P242" s="67"/>
      <c r="T242" s="53"/>
      <c r="U242" s="64"/>
      <c r="Y242" s="53"/>
      <c r="Z242" s="64"/>
      <c r="AD242" s="53"/>
    </row>
    <row r="243" spans="1:30" s="13" customFormat="1" x14ac:dyDescent="0.25">
      <c r="A243"/>
      <c r="B243" s="32"/>
      <c r="C243" s="34"/>
      <c r="D243" s="10"/>
      <c r="J243" s="53"/>
      <c r="K243" s="64"/>
      <c r="O243" s="60"/>
      <c r="P243" s="67"/>
      <c r="T243" s="53"/>
      <c r="U243" s="64"/>
      <c r="Y243" s="53"/>
      <c r="Z243" s="64"/>
      <c r="AD243" s="53"/>
    </row>
    <row r="244" spans="1:30" s="13" customFormat="1" x14ac:dyDescent="0.25">
      <c r="A244"/>
      <c r="B244" s="32"/>
      <c r="C244" s="34"/>
      <c r="D244" s="10"/>
      <c r="J244" s="53"/>
      <c r="K244" s="64"/>
      <c r="O244" s="60"/>
      <c r="P244" s="67"/>
      <c r="T244" s="53"/>
      <c r="U244" s="64"/>
      <c r="Y244" s="53"/>
      <c r="Z244" s="64"/>
      <c r="AD244" s="53"/>
    </row>
    <row r="245" spans="1:30" s="13" customFormat="1" x14ac:dyDescent="0.25">
      <c r="A245"/>
      <c r="B245" s="32"/>
      <c r="C245" s="34"/>
      <c r="D245" s="10"/>
      <c r="J245" s="53"/>
      <c r="K245" s="64"/>
      <c r="O245" s="60"/>
      <c r="P245" s="67"/>
      <c r="T245" s="53"/>
      <c r="U245" s="64"/>
      <c r="Y245" s="53"/>
      <c r="Z245" s="64"/>
      <c r="AD245" s="53"/>
    </row>
    <row r="246" spans="1:30" s="13" customFormat="1" x14ac:dyDescent="0.25">
      <c r="A246"/>
      <c r="B246" s="32"/>
      <c r="C246" s="34"/>
      <c r="D246" s="10"/>
      <c r="J246" s="53"/>
      <c r="K246" s="64"/>
      <c r="O246" s="60"/>
      <c r="P246" s="67"/>
      <c r="T246" s="53"/>
      <c r="U246" s="64"/>
      <c r="Y246" s="53"/>
      <c r="Z246" s="64"/>
      <c r="AD246" s="53"/>
    </row>
    <row r="247" spans="1:30" s="13" customFormat="1" x14ac:dyDescent="0.25">
      <c r="A247"/>
      <c r="B247" s="32"/>
      <c r="C247" s="34"/>
      <c r="D247" s="10"/>
      <c r="J247" s="53"/>
      <c r="K247" s="64"/>
      <c r="O247" s="60"/>
      <c r="P247" s="67"/>
      <c r="T247" s="53"/>
      <c r="U247" s="64"/>
      <c r="Y247" s="53"/>
      <c r="Z247" s="64"/>
      <c r="AD247" s="53"/>
    </row>
    <row r="248" spans="1:30" s="13" customFormat="1" x14ac:dyDescent="0.25">
      <c r="A248"/>
      <c r="B248" s="32"/>
      <c r="C248" s="34"/>
      <c r="D248" s="10"/>
      <c r="J248" s="53"/>
      <c r="K248" s="64"/>
      <c r="O248" s="60"/>
      <c r="P248" s="67"/>
      <c r="T248" s="53"/>
      <c r="U248" s="64"/>
      <c r="Y248" s="53"/>
      <c r="Z248" s="64"/>
      <c r="AD248" s="53"/>
    </row>
    <row r="249" spans="1:30" s="13" customFormat="1" x14ac:dyDescent="0.25">
      <c r="A249"/>
      <c r="B249" s="32"/>
      <c r="C249" s="34"/>
      <c r="D249" s="10"/>
      <c r="J249" s="53"/>
      <c r="K249" s="64"/>
      <c r="O249" s="60"/>
      <c r="P249" s="67"/>
      <c r="T249" s="53"/>
      <c r="U249" s="64"/>
      <c r="Y249" s="53"/>
      <c r="Z249" s="64"/>
      <c r="AD249" s="53"/>
    </row>
    <row r="250" spans="1:30" s="13" customFormat="1" x14ac:dyDescent="0.25">
      <c r="A250"/>
      <c r="B250" s="32"/>
      <c r="C250" s="34"/>
      <c r="D250" s="10"/>
      <c r="J250" s="53"/>
      <c r="K250" s="64"/>
      <c r="O250" s="60"/>
      <c r="P250" s="67"/>
      <c r="T250" s="53"/>
      <c r="U250" s="64"/>
      <c r="Y250" s="53"/>
      <c r="Z250" s="64"/>
      <c r="AD250" s="53"/>
    </row>
    <row r="251" spans="1:30" s="13" customFormat="1" x14ac:dyDescent="0.25">
      <c r="A251"/>
      <c r="B251" s="32"/>
      <c r="C251" s="34"/>
      <c r="D251" s="10"/>
      <c r="J251" s="53"/>
      <c r="K251" s="64"/>
      <c r="O251" s="60"/>
      <c r="P251" s="67"/>
      <c r="T251" s="53"/>
      <c r="U251" s="64"/>
      <c r="Y251" s="53"/>
      <c r="Z251" s="64"/>
      <c r="AD251" s="53"/>
    </row>
    <row r="252" spans="1:30" s="13" customFormat="1" x14ac:dyDescent="0.25">
      <c r="A252"/>
      <c r="B252" s="32"/>
      <c r="C252" s="34"/>
      <c r="D252" s="10"/>
      <c r="J252" s="53"/>
      <c r="K252" s="64"/>
      <c r="O252" s="60"/>
      <c r="P252" s="67"/>
      <c r="T252" s="53"/>
      <c r="U252" s="64"/>
      <c r="Y252" s="53"/>
      <c r="Z252" s="64"/>
      <c r="AD252" s="53"/>
    </row>
    <row r="253" spans="1:30" s="13" customFormat="1" x14ac:dyDescent="0.25">
      <c r="A253"/>
      <c r="B253" s="32"/>
      <c r="C253" s="34"/>
      <c r="D253" s="10"/>
      <c r="J253" s="53"/>
      <c r="K253" s="64"/>
      <c r="O253" s="60"/>
      <c r="P253" s="67"/>
      <c r="T253" s="53"/>
      <c r="U253" s="64"/>
      <c r="Y253" s="53"/>
      <c r="Z253" s="64"/>
      <c r="AD253" s="53"/>
    </row>
    <row r="254" spans="1:30" s="13" customFormat="1" x14ac:dyDescent="0.25">
      <c r="A254"/>
      <c r="B254" s="32"/>
      <c r="C254" s="34"/>
      <c r="D254" s="10"/>
      <c r="J254" s="53"/>
      <c r="K254" s="64"/>
      <c r="O254" s="60"/>
      <c r="P254" s="67"/>
      <c r="T254" s="53"/>
      <c r="U254" s="64"/>
      <c r="Y254" s="53"/>
      <c r="Z254" s="64"/>
      <c r="AD254" s="53"/>
    </row>
    <row r="255" spans="1:30" s="13" customFormat="1" x14ac:dyDescent="0.25">
      <c r="A255"/>
      <c r="B255" s="32"/>
      <c r="C255" s="34"/>
      <c r="D255" s="10"/>
      <c r="J255" s="53"/>
      <c r="K255" s="64"/>
      <c r="O255" s="60"/>
      <c r="P255" s="67"/>
      <c r="T255" s="53"/>
      <c r="U255" s="64"/>
      <c r="Y255" s="53"/>
      <c r="Z255" s="64"/>
      <c r="AD255" s="53"/>
    </row>
    <row r="256" spans="1:30" s="13" customFormat="1" x14ac:dyDescent="0.25">
      <c r="A256"/>
      <c r="B256" s="32"/>
      <c r="C256" s="34"/>
      <c r="D256" s="10"/>
      <c r="J256" s="53"/>
      <c r="K256" s="64"/>
      <c r="O256" s="60"/>
      <c r="P256" s="67"/>
      <c r="T256" s="53"/>
      <c r="U256" s="64"/>
      <c r="Y256" s="53"/>
      <c r="Z256" s="64"/>
      <c r="AD256" s="53"/>
    </row>
    <row r="257" spans="1:30" s="13" customFormat="1" x14ac:dyDescent="0.25">
      <c r="A257"/>
      <c r="B257" s="32"/>
      <c r="C257" s="34"/>
      <c r="D257" s="10"/>
      <c r="J257" s="53"/>
      <c r="K257" s="64"/>
      <c r="O257" s="60"/>
      <c r="P257" s="67"/>
      <c r="T257" s="53"/>
      <c r="U257" s="64"/>
      <c r="Y257" s="53"/>
      <c r="Z257" s="64"/>
      <c r="AD257" s="53"/>
    </row>
    <row r="258" spans="1:30" s="13" customFormat="1" x14ac:dyDescent="0.25">
      <c r="A258"/>
      <c r="B258" s="32"/>
      <c r="C258" s="34"/>
      <c r="D258" s="10"/>
      <c r="J258" s="53"/>
      <c r="K258" s="64"/>
      <c r="O258" s="60"/>
      <c r="P258" s="67"/>
      <c r="T258" s="53"/>
      <c r="U258" s="64"/>
      <c r="Y258" s="53"/>
      <c r="Z258" s="64"/>
      <c r="AD258" s="53"/>
    </row>
    <row r="259" spans="1:30" s="13" customFormat="1" x14ac:dyDescent="0.25">
      <c r="A259"/>
      <c r="B259" s="32"/>
      <c r="C259" s="34"/>
      <c r="D259" s="10"/>
      <c r="J259" s="53"/>
      <c r="K259" s="64"/>
      <c r="O259" s="60"/>
      <c r="P259" s="67"/>
      <c r="T259" s="53"/>
      <c r="U259" s="64"/>
      <c r="Y259" s="53"/>
      <c r="Z259" s="64"/>
      <c r="AD259" s="53"/>
    </row>
    <row r="260" spans="1:30" s="13" customFormat="1" x14ac:dyDescent="0.25">
      <c r="A260"/>
      <c r="B260" s="32"/>
      <c r="C260" s="34"/>
      <c r="D260" s="10"/>
      <c r="J260" s="53"/>
      <c r="K260" s="64"/>
      <c r="O260" s="60"/>
      <c r="P260" s="67"/>
      <c r="T260" s="53"/>
      <c r="U260" s="64"/>
      <c r="Y260" s="53"/>
      <c r="Z260" s="64"/>
      <c r="AD260" s="53"/>
    </row>
    <row r="261" spans="1:30" s="13" customFormat="1" x14ac:dyDescent="0.25">
      <c r="A261"/>
      <c r="B261" s="32"/>
      <c r="C261" s="34"/>
      <c r="D261" s="10"/>
      <c r="J261" s="53"/>
      <c r="K261" s="64"/>
      <c r="O261" s="60"/>
      <c r="P261" s="67"/>
      <c r="T261" s="53"/>
      <c r="U261" s="64"/>
      <c r="Y261" s="53"/>
      <c r="Z261" s="64"/>
      <c r="AD261" s="53"/>
    </row>
    <row r="262" spans="1:30" s="13" customFormat="1" x14ac:dyDescent="0.25">
      <c r="A262"/>
      <c r="B262" s="32"/>
      <c r="C262" s="34"/>
      <c r="D262" s="10"/>
      <c r="J262" s="53"/>
      <c r="K262" s="64"/>
      <c r="O262" s="60"/>
      <c r="P262" s="67"/>
      <c r="T262" s="53"/>
      <c r="U262" s="64"/>
      <c r="Y262" s="53"/>
      <c r="Z262" s="64"/>
      <c r="AD262" s="53"/>
    </row>
    <row r="263" spans="1:30" s="13" customFormat="1" x14ac:dyDescent="0.25">
      <c r="A263"/>
      <c r="B263" s="32"/>
      <c r="C263" s="34"/>
      <c r="D263" s="10"/>
      <c r="J263" s="53"/>
      <c r="K263" s="64"/>
      <c r="O263" s="60"/>
      <c r="P263" s="67"/>
      <c r="T263" s="53"/>
      <c r="U263" s="64"/>
      <c r="Y263" s="53"/>
      <c r="Z263" s="64"/>
      <c r="AD263" s="53"/>
    </row>
    <row r="264" spans="1:30" s="13" customFormat="1" x14ac:dyDescent="0.25">
      <c r="A264"/>
      <c r="B264" s="32"/>
      <c r="C264" s="34"/>
      <c r="D264" s="10"/>
      <c r="J264" s="53"/>
      <c r="K264" s="64"/>
      <c r="O264" s="60"/>
      <c r="P264" s="67"/>
      <c r="T264" s="53"/>
      <c r="U264" s="64"/>
      <c r="Y264" s="53"/>
      <c r="Z264" s="64"/>
      <c r="AD264" s="53"/>
    </row>
    <row r="265" spans="1:30" s="13" customFormat="1" x14ac:dyDescent="0.25">
      <c r="A265"/>
      <c r="B265" s="32"/>
      <c r="C265" s="34"/>
      <c r="D265" s="10"/>
      <c r="J265" s="53"/>
      <c r="K265" s="64"/>
      <c r="O265" s="60"/>
      <c r="P265" s="67"/>
      <c r="T265" s="53"/>
      <c r="U265" s="64"/>
      <c r="Y265" s="53"/>
      <c r="Z265" s="64"/>
      <c r="AD265" s="53"/>
    </row>
    <row r="266" spans="1:30" s="13" customFormat="1" x14ac:dyDescent="0.25">
      <c r="A266"/>
      <c r="B266" s="32"/>
      <c r="C266" s="34"/>
      <c r="D266" s="10"/>
      <c r="J266" s="53"/>
      <c r="K266" s="64"/>
      <c r="O266" s="60"/>
      <c r="P266" s="67"/>
      <c r="T266" s="53"/>
      <c r="U266" s="64"/>
      <c r="Y266" s="53"/>
      <c r="Z266" s="64"/>
      <c r="AD266" s="53"/>
    </row>
    <row r="267" spans="1:30" s="13" customFormat="1" x14ac:dyDescent="0.25">
      <c r="A267"/>
      <c r="B267" s="32"/>
      <c r="C267" s="34"/>
      <c r="D267" s="10"/>
      <c r="J267" s="53"/>
      <c r="K267" s="64"/>
      <c r="O267" s="60"/>
      <c r="P267" s="67"/>
      <c r="T267" s="53"/>
      <c r="U267" s="64"/>
      <c r="Y267" s="53"/>
      <c r="Z267" s="64"/>
      <c r="AD267" s="53"/>
    </row>
    <row r="268" spans="1:30" s="13" customFormat="1" x14ac:dyDescent="0.25">
      <c r="A268"/>
      <c r="B268" s="32"/>
      <c r="C268" s="34"/>
      <c r="D268" s="10"/>
      <c r="J268" s="53"/>
      <c r="K268" s="64"/>
      <c r="O268" s="60"/>
      <c r="P268" s="67"/>
      <c r="T268" s="53"/>
      <c r="U268" s="64"/>
      <c r="Y268" s="53"/>
      <c r="Z268" s="64"/>
      <c r="AD268" s="53"/>
    </row>
    <row r="269" spans="1:30" s="13" customFormat="1" x14ac:dyDescent="0.25">
      <c r="A269"/>
      <c r="B269" s="32"/>
      <c r="C269" s="34"/>
      <c r="D269" s="10"/>
      <c r="J269" s="53"/>
      <c r="K269" s="64"/>
      <c r="O269" s="60"/>
      <c r="P269" s="67"/>
      <c r="T269" s="53"/>
      <c r="U269" s="64"/>
      <c r="Y269" s="53"/>
      <c r="Z269" s="64"/>
      <c r="AD269" s="53"/>
    </row>
    <row r="270" spans="1:30" s="13" customFormat="1" x14ac:dyDescent="0.25">
      <c r="A270"/>
      <c r="B270" s="32"/>
      <c r="C270" s="34"/>
      <c r="D270" s="10"/>
      <c r="J270" s="53"/>
      <c r="K270" s="64"/>
      <c r="O270" s="60"/>
      <c r="P270" s="67"/>
      <c r="T270" s="53"/>
      <c r="U270" s="64"/>
      <c r="Y270" s="53"/>
      <c r="Z270" s="64"/>
      <c r="AD270" s="53"/>
    </row>
    <row r="271" spans="1:30" s="13" customFormat="1" x14ac:dyDescent="0.25">
      <c r="A271"/>
      <c r="B271" s="32"/>
      <c r="C271" s="34"/>
      <c r="D271" s="10"/>
      <c r="J271" s="53"/>
      <c r="K271" s="64"/>
      <c r="O271" s="60"/>
      <c r="P271" s="67"/>
      <c r="T271" s="53"/>
      <c r="U271" s="64"/>
      <c r="Y271" s="53"/>
      <c r="Z271" s="64"/>
      <c r="AD271" s="53"/>
    </row>
    <row r="272" spans="1:30" s="13" customFormat="1" x14ac:dyDescent="0.25">
      <c r="A272"/>
      <c r="B272" s="32"/>
      <c r="C272" s="34"/>
      <c r="D272" s="10"/>
      <c r="J272" s="53"/>
      <c r="K272" s="64"/>
      <c r="O272" s="60"/>
      <c r="P272" s="67"/>
      <c r="T272" s="53"/>
      <c r="U272" s="64"/>
      <c r="Y272" s="53"/>
      <c r="Z272" s="64"/>
      <c r="AD272" s="53"/>
    </row>
    <row r="273" spans="1:30" s="13" customFormat="1" x14ac:dyDescent="0.25">
      <c r="A273"/>
      <c r="B273" s="32"/>
      <c r="C273" s="34"/>
      <c r="D273" s="10"/>
      <c r="J273" s="53"/>
      <c r="K273" s="64"/>
      <c r="O273" s="60"/>
      <c r="P273" s="67"/>
      <c r="T273" s="53"/>
      <c r="U273" s="64"/>
      <c r="Y273" s="53"/>
      <c r="Z273" s="64"/>
      <c r="AD273" s="53"/>
    </row>
    <row r="274" spans="1:30" s="13" customFormat="1" x14ac:dyDescent="0.25">
      <c r="A274"/>
      <c r="B274" s="32"/>
      <c r="C274" s="34"/>
      <c r="D274" s="10"/>
      <c r="J274" s="53"/>
      <c r="K274" s="64"/>
      <c r="O274" s="60"/>
      <c r="P274" s="67"/>
      <c r="T274" s="53"/>
      <c r="U274" s="64"/>
      <c r="Y274" s="53"/>
      <c r="Z274" s="64"/>
      <c r="AD274" s="53"/>
    </row>
    <row r="275" spans="1:30" s="13" customFormat="1" x14ac:dyDescent="0.25">
      <c r="A275"/>
      <c r="B275" s="32"/>
      <c r="C275" s="34"/>
      <c r="D275" s="10"/>
      <c r="J275" s="53"/>
      <c r="K275" s="64"/>
      <c r="O275" s="60"/>
      <c r="P275" s="67"/>
      <c r="T275" s="53"/>
      <c r="U275" s="64"/>
      <c r="Y275" s="53"/>
      <c r="Z275" s="64"/>
      <c r="AD275" s="53"/>
    </row>
    <row r="276" spans="1:30" s="13" customFormat="1" x14ac:dyDescent="0.25">
      <c r="A276"/>
      <c r="B276" s="32"/>
      <c r="C276" s="34"/>
      <c r="D276" s="10"/>
      <c r="J276" s="53"/>
      <c r="K276" s="64"/>
      <c r="O276" s="60"/>
      <c r="P276" s="67"/>
      <c r="T276" s="53"/>
      <c r="U276" s="64"/>
      <c r="Y276" s="53"/>
      <c r="Z276" s="64"/>
      <c r="AD276" s="53"/>
    </row>
    <row r="277" spans="1:30" s="13" customFormat="1" x14ac:dyDescent="0.25">
      <c r="A277"/>
      <c r="B277" s="32"/>
      <c r="C277" s="34"/>
      <c r="D277" s="10"/>
      <c r="J277" s="53"/>
      <c r="K277" s="64"/>
      <c r="O277" s="60"/>
      <c r="P277" s="67"/>
      <c r="T277" s="53"/>
      <c r="U277" s="64"/>
      <c r="Y277" s="53"/>
      <c r="Z277" s="64"/>
      <c r="AD277" s="53"/>
    </row>
    <row r="278" spans="1:30" s="13" customFormat="1" x14ac:dyDescent="0.25">
      <c r="A278"/>
      <c r="B278" s="32"/>
      <c r="C278" s="34"/>
      <c r="D278" s="10"/>
      <c r="J278" s="53"/>
      <c r="K278" s="64"/>
      <c r="O278" s="60"/>
      <c r="P278" s="67"/>
      <c r="T278" s="53"/>
      <c r="U278" s="64"/>
      <c r="Y278" s="53"/>
      <c r="Z278" s="64"/>
      <c r="AD278" s="53"/>
    </row>
    <row r="279" spans="1:30" s="13" customFormat="1" x14ac:dyDescent="0.25">
      <c r="A279"/>
      <c r="B279" s="32"/>
      <c r="C279" s="34"/>
      <c r="D279" s="10"/>
      <c r="J279" s="53"/>
      <c r="K279" s="64"/>
      <c r="O279" s="60"/>
      <c r="P279" s="67"/>
      <c r="T279" s="53"/>
      <c r="U279" s="64"/>
      <c r="Y279" s="53"/>
      <c r="Z279" s="64"/>
      <c r="AD279" s="53"/>
    </row>
    <row r="280" spans="1:30" s="13" customFormat="1" x14ac:dyDescent="0.25">
      <c r="A280"/>
      <c r="B280" s="32"/>
      <c r="C280" s="34"/>
      <c r="D280" s="10"/>
      <c r="J280" s="53"/>
      <c r="K280" s="64"/>
      <c r="O280" s="60"/>
      <c r="P280" s="67"/>
      <c r="T280" s="53"/>
      <c r="U280" s="64"/>
      <c r="Y280" s="53"/>
      <c r="Z280" s="64"/>
      <c r="AD280" s="53"/>
    </row>
    <row r="281" spans="1:30" s="13" customFormat="1" x14ac:dyDescent="0.25">
      <c r="A281"/>
      <c r="B281" s="32"/>
      <c r="C281" s="34"/>
      <c r="D281" s="10"/>
      <c r="J281" s="53"/>
      <c r="K281" s="64"/>
      <c r="O281" s="60"/>
      <c r="P281" s="67"/>
      <c r="T281" s="53"/>
      <c r="U281" s="64"/>
      <c r="Y281" s="53"/>
      <c r="Z281" s="64"/>
      <c r="AD281" s="53"/>
    </row>
    <row r="282" spans="1:30" s="13" customFormat="1" x14ac:dyDescent="0.25">
      <c r="A282"/>
      <c r="B282" s="32"/>
      <c r="C282" s="34"/>
      <c r="D282" s="10"/>
      <c r="J282" s="53"/>
      <c r="K282" s="64"/>
      <c r="O282" s="60"/>
      <c r="P282" s="67"/>
      <c r="T282" s="53"/>
      <c r="U282" s="64"/>
      <c r="Y282" s="53"/>
      <c r="Z282" s="64"/>
      <c r="AD282" s="53"/>
    </row>
    <row r="283" spans="1:30" s="13" customFormat="1" x14ac:dyDescent="0.25">
      <c r="A283"/>
      <c r="B283" s="32"/>
      <c r="C283" s="34"/>
      <c r="D283" s="10"/>
      <c r="J283" s="53"/>
      <c r="K283" s="64"/>
      <c r="O283" s="60"/>
      <c r="P283" s="67"/>
      <c r="T283" s="53"/>
      <c r="U283" s="64"/>
      <c r="Y283" s="53"/>
      <c r="Z283" s="64"/>
      <c r="AD283" s="53"/>
    </row>
    <row r="284" spans="1:30" s="13" customFormat="1" x14ac:dyDescent="0.25">
      <c r="A284"/>
      <c r="B284" s="32"/>
      <c r="C284" s="34"/>
      <c r="D284" s="10"/>
      <c r="J284" s="53"/>
      <c r="K284" s="64"/>
      <c r="O284" s="60"/>
      <c r="P284" s="67"/>
      <c r="T284" s="53"/>
      <c r="U284" s="64"/>
      <c r="Y284" s="53"/>
      <c r="Z284" s="64"/>
      <c r="AD284" s="53"/>
    </row>
    <row r="285" spans="1:30" s="13" customFormat="1" x14ac:dyDescent="0.25">
      <c r="A285"/>
      <c r="B285" s="32"/>
      <c r="C285" s="34"/>
      <c r="D285" s="10"/>
      <c r="J285" s="53"/>
      <c r="K285" s="64"/>
      <c r="O285" s="60"/>
      <c r="P285" s="67"/>
      <c r="T285" s="53"/>
      <c r="U285" s="64"/>
      <c r="Y285" s="53"/>
      <c r="Z285" s="64"/>
      <c r="AD285" s="53"/>
    </row>
    <row r="286" spans="1:30" s="13" customFormat="1" x14ac:dyDescent="0.25">
      <c r="A286"/>
      <c r="B286" s="32"/>
      <c r="C286" s="34"/>
      <c r="D286" s="10"/>
      <c r="J286" s="53"/>
      <c r="K286" s="64"/>
      <c r="O286" s="60"/>
      <c r="P286" s="67"/>
      <c r="T286" s="53"/>
      <c r="U286" s="64"/>
      <c r="Y286" s="53"/>
      <c r="Z286" s="64"/>
      <c r="AD286" s="53"/>
    </row>
    <row r="287" spans="1:30" s="13" customFormat="1" x14ac:dyDescent="0.25">
      <c r="A287"/>
      <c r="B287" s="32"/>
      <c r="C287" s="34"/>
      <c r="D287" s="10"/>
      <c r="J287" s="53"/>
      <c r="K287" s="64"/>
      <c r="O287" s="60"/>
      <c r="P287" s="67"/>
      <c r="T287" s="53"/>
      <c r="U287" s="64"/>
      <c r="Y287" s="53"/>
      <c r="Z287" s="64"/>
      <c r="AD287" s="53"/>
    </row>
    <row r="288" spans="1:30" s="13" customFormat="1" x14ac:dyDescent="0.25">
      <c r="A288"/>
      <c r="B288" s="32"/>
      <c r="C288" s="34"/>
      <c r="D288" s="10"/>
      <c r="J288" s="53"/>
      <c r="K288" s="64"/>
      <c r="O288" s="60"/>
      <c r="P288" s="67"/>
      <c r="T288" s="53"/>
      <c r="U288" s="64"/>
      <c r="Y288" s="53"/>
      <c r="Z288" s="64"/>
      <c r="AD288" s="53"/>
    </row>
    <row r="289" spans="1:30" s="13" customFormat="1" x14ac:dyDescent="0.25">
      <c r="A289"/>
      <c r="B289" s="32"/>
      <c r="C289" s="34"/>
      <c r="D289" s="10"/>
      <c r="J289" s="53"/>
      <c r="K289" s="64"/>
      <c r="O289" s="60"/>
      <c r="P289" s="67"/>
      <c r="T289" s="53"/>
      <c r="U289" s="64"/>
      <c r="Y289" s="53"/>
      <c r="Z289" s="64"/>
      <c r="AD289" s="53"/>
    </row>
    <row r="290" spans="1:30" s="13" customFormat="1" x14ac:dyDescent="0.25">
      <c r="A290"/>
      <c r="B290" s="32"/>
      <c r="C290" s="34"/>
      <c r="D290" s="10"/>
      <c r="J290" s="53"/>
      <c r="K290" s="64"/>
      <c r="O290" s="60"/>
      <c r="P290" s="67"/>
      <c r="T290" s="53"/>
      <c r="U290" s="64"/>
      <c r="Y290" s="53"/>
      <c r="Z290" s="64"/>
      <c r="AD290" s="53"/>
    </row>
    <row r="291" spans="1:30" s="13" customFormat="1" x14ac:dyDescent="0.25">
      <c r="A291"/>
      <c r="B291" s="32"/>
      <c r="C291" s="34"/>
      <c r="D291" s="10"/>
      <c r="J291" s="53"/>
      <c r="K291" s="64"/>
      <c r="O291" s="60"/>
      <c r="P291" s="67"/>
      <c r="T291" s="53"/>
      <c r="U291" s="64"/>
      <c r="Y291" s="53"/>
      <c r="Z291" s="64"/>
      <c r="AD291" s="53"/>
    </row>
    <row r="292" spans="1:30" s="13" customFormat="1" x14ac:dyDescent="0.25">
      <c r="A292"/>
      <c r="B292" s="32"/>
      <c r="C292" s="34"/>
      <c r="D292" s="10"/>
      <c r="J292" s="53"/>
      <c r="K292" s="64"/>
      <c r="O292" s="60"/>
      <c r="P292" s="67"/>
      <c r="T292" s="53"/>
      <c r="U292" s="64"/>
      <c r="Y292" s="53"/>
      <c r="Z292" s="64"/>
      <c r="AD292" s="53"/>
    </row>
    <row r="293" spans="1:30" s="13" customFormat="1" x14ac:dyDescent="0.25">
      <c r="A293"/>
      <c r="B293" s="32"/>
      <c r="C293" s="34"/>
      <c r="D293" s="10"/>
      <c r="J293" s="53"/>
      <c r="K293" s="64"/>
      <c r="O293" s="60"/>
      <c r="P293" s="67"/>
      <c r="T293" s="53"/>
      <c r="U293" s="64"/>
      <c r="Y293" s="53"/>
      <c r="Z293" s="64"/>
      <c r="AD293" s="53"/>
    </row>
    <row r="294" spans="1:30" s="13" customFormat="1" x14ac:dyDescent="0.25">
      <c r="A294"/>
      <c r="B294" s="32"/>
      <c r="C294" s="34"/>
      <c r="D294" s="10"/>
      <c r="J294" s="53"/>
      <c r="K294" s="64"/>
      <c r="O294" s="60"/>
      <c r="P294" s="67"/>
      <c r="T294" s="53"/>
      <c r="U294" s="64"/>
      <c r="Y294" s="53"/>
      <c r="Z294" s="64"/>
      <c r="AD294" s="53"/>
    </row>
    <row r="295" spans="1:30" s="13" customFormat="1" x14ac:dyDescent="0.25">
      <c r="A295"/>
      <c r="B295" s="32"/>
      <c r="C295" s="34"/>
      <c r="D295" s="10"/>
      <c r="J295" s="53"/>
      <c r="K295" s="64"/>
      <c r="O295" s="60"/>
      <c r="P295" s="67"/>
      <c r="T295" s="53"/>
      <c r="U295" s="64"/>
      <c r="Y295" s="53"/>
      <c r="Z295" s="64"/>
      <c r="AD295" s="53"/>
    </row>
    <row r="296" spans="1:30" s="13" customFormat="1" x14ac:dyDescent="0.25">
      <c r="A296"/>
      <c r="B296" s="32"/>
      <c r="C296" s="34"/>
      <c r="D296" s="10"/>
      <c r="J296" s="53"/>
      <c r="K296" s="64"/>
      <c r="O296" s="60"/>
      <c r="P296" s="67"/>
      <c r="T296" s="53"/>
      <c r="U296" s="64"/>
      <c r="Y296" s="53"/>
      <c r="Z296" s="64"/>
      <c r="AD296" s="53"/>
    </row>
    <row r="297" spans="1:30" s="13" customFormat="1" x14ac:dyDescent="0.25">
      <c r="A297"/>
      <c r="B297" s="32"/>
      <c r="C297" s="34"/>
      <c r="D297" s="10"/>
      <c r="J297" s="53"/>
      <c r="K297" s="64"/>
      <c r="O297" s="60"/>
      <c r="P297" s="67"/>
      <c r="T297" s="53"/>
      <c r="U297" s="64"/>
      <c r="Y297" s="53"/>
      <c r="Z297" s="64"/>
      <c r="AD297" s="53"/>
    </row>
    <row r="298" spans="1:30" s="13" customFormat="1" x14ac:dyDescent="0.25">
      <c r="A298"/>
      <c r="B298" s="32"/>
      <c r="C298" s="34"/>
      <c r="D298" s="10"/>
      <c r="J298" s="53"/>
      <c r="K298" s="64"/>
      <c r="O298" s="60"/>
      <c r="P298" s="67"/>
      <c r="T298" s="53"/>
      <c r="U298" s="64"/>
      <c r="Y298" s="53"/>
      <c r="Z298" s="64"/>
      <c r="AD298" s="53"/>
    </row>
    <row r="299" spans="1:30" s="13" customFormat="1" x14ac:dyDescent="0.25">
      <c r="A299"/>
      <c r="B299" s="32"/>
      <c r="C299" s="34"/>
      <c r="D299" s="10"/>
      <c r="J299" s="53"/>
      <c r="K299" s="64"/>
      <c r="O299" s="60"/>
      <c r="P299" s="67"/>
      <c r="T299" s="53"/>
      <c r="U299" s="64"/>
      <c r="Y299" s="53"/>
      <c r="Z299" s="64"/>
      <c r="AD299" s="53"/>
    </row>
    <row r="300" spans="1:30" s="13" customFormat="1" x14ac:dyDescent="0.25">
      <c r="A300"/>
      <c r="B300" s="32"/>
      <c r="C300" s="34"/>
      <c r="D300" s="10"/>
      <c r="J300" s="53"/>
      <c r="K300" s="64"/>
      <c r="O300" s="60"/>
      <c r="P300" s="67"/>
      <c r="T300" s="53"/>
      <c r="U300" s="64"/>
      <c r="Y300" s="53"/>
      <c r="Z300" s="64"/>
      <c r="AD300" s="53"/>
    </row>
    <row r="301" spans="1:30" s="13" customFormat="1" x14ac:dyDescent="0.25">
      <c r="A301"/>
      <c r="B301" s="32"/>
      <c r="C301" s="34"/>
      <c r="D301" s="10"/>
      <c r="J301" s="53"/>
      <c r="K301" s="64"/>
      <c r="O301" s="60"/>
      <c r="P301" s="67"/>
      <c r="T301" s="53"/>
      <c r="U301" s="64"/>
      <c r="Y301" s="53"/>
      <c r="Z301" s="64"/>
      <c r="AD301" s="53"/>
    </row>
    <row r="302" spans="1:30" s="13" customFormat="1" x14ac:dyDescent="0.25">
      <c r="A302"/>
      <c r="B302" s="32"/>
      <c r="C302" s="34"/>
      <c r="D302" s="10"/>
      <c r="J302" s="53"/>
      <c r="K302" s="64"/>
      <c r="O302" s="60"/>
      <c r="P302" s="67"/>
      <c r="T302" s="53"/>
      <c r="U302" s="64"/>
      <c r="Y302" s="53"/>
      <c r="Z302" s="64"/>
      <c r="AD302" s="53"/>
    </row>
    <row r="303" spans="1:30" s="13" customFormat="1" x14ac:dyDescent="0.25">
      <c r="A303"/>
      <c r="B303" s="32"/>
      <c r="C303" s="34"/>
      <c r="D303" s="10"/>
      <c r="J303" s="53"/>
      <c r="K303" s="64"/>
      <c r="O303" s="60"/>
      <c r="P303" s="67"/>
      <c r="T303" s="53"/>
      <c r="U303" s="64"/>
      <c r="Y303" s="53"/>
      <c r="Z303" s="64"/>
      <c r="AD303" s="53"/>
    </row>
    <row r="304" spans="1:30" s="13" customFormat="1" x14ac:dyDescent="0.25">
      <c r="A304"/>
      <c r="B304" s="32"/>
      <c r="C304" s="34"/>
      <c r="D304" s="10"/>
      <c r="J304" s="53"/>
      <c r="K304" s="64"/>
      <c r="O304" s="60"/>
      <c r="P304" s="67"/>
      <c r="T304" s="53"/>
      <c r="U304" s="64"/>
      <c r="Y304" s="53"/>
      <c r="Z304" s="64"/>
      <c r="AD304" s="53"/>
    </row>
    <row r="305" spans="1:30" s="13" customFormat="1" x14ac:dyDescent="0.25">
      <c r="A305"/>
      <c r="B305" s="32"/>
      <c r="C305" s="34"/>
      <c r="D305" s="10"/>
      <c r="J305" s="53"/>
      <c r="K305" s="64"/>
      <c r="O305" s="60"/>
      <c r="P305" s="67"/>
      <c r="T305" s="53"/>
      <c r="U305" s="64"/>
      <c r="Y305" s="53"/>
      <c r="Z305" s="64"/>
      <c r="AD305" s="53"/>
    </row>
    <row r="306" spans="1:30" s="13" customFormat="1" x14ac:dyDescent="0.25">
      <c r="A306"/>
      <c r="B306" s="32"/>
      <c r="C306" s="34"/>
      <c r="D306" s="10"/>
      <c r="J306" s="53"/>
      <c r="K306" s="64"/>
      <c r="O306" s="60"/>
      <c r="P306" s="67"/>
      <c r="T306" s="53"/>
      <c r="U306" s="64"/>
      <c r="Y306" s="53"/>
      <c r="Z306" s="64"/>
      <c r="AD306" s="53"/>
    </row>
    <row r="307" spans="1:30" s="13" customFormat="1" x14ac:dyDescent="0.25">
      <c r="A307"/>
      <c r="B307" s="32"/>
      <c r="C307" s="34"/>
      <c r="D307" s="10"/>
      <c r="J307" s="53"/>
      <c r="K307" s="64"/>
      <c r="O307" s="60"/>
      <c r="P307" s="67"/>
      <c r="T307" s="53"/>
      <c r="U307" s="64"/>
      <c r="Y307" s="53"/>
      <c r="Z307" s="64"/>
      <c r="AD307" s="53"/>
    </row>
    <row r="308" spans="1:30" s="13" customFormat="1" x14ac:dyDescent="0.25">
      <c r="A308"/>
      <c r="B308" s="32"/>
      <c r="C308" s="34"/>
      <c r="D308" s="10"/>
      <c r="J308" s="53"/>
      <c r="K308" s="64"/>
      <c r="O308" s="60"/>
      <c r="P308" s="67"/>
      <c r="T308" s="53"/>
      <c r="U308" s="64"/>
      <c r="Y308" s="53"/>
      <c r="Z308" s="64"/>
      <c r="AD308" s="53"/>
    </row>
    <row r="309" spans="1:30" s="13" customFormat="1" x14ac:dyDescent="0.25">
      <c r="A309"/>
      <c r="B309" s="32"/>
      <c r="C309" s="34"/>
      <c r="D309" s="10"/>
      <c r="J309" s="53"/>
      <c r="K309" s="64"/>
      <c r="O309" s="60"/>
      <c r="P309" s="67"/>
      <c r="T309" s="53"/>
      <c r="U309" s="64"/>
      <c r="Y309" s="53"/>
      <c r="Z309" s="64"/>
      <c r="AD309" s="53"/>
    </row>
    <row r="310" spans="1:30" s="13" customFormat="1" x14ac:dyDescent="0.25">
      <c r="A310"/>
      <c r="B310" s="32"/>
      <c r="C310" s="34"/>
      <c r="D310" s="10"/>
      <c r="J310" s="53"/>
      <c r="K310" s="64"/>
      <c r="O310" s="60"/>
      <c r="P310" s="67"/>
      <c r="T310" s="53"/>
      <c r="U310" s="64"/>
      <c r="Y310" s="53"/>
      <c r="Z310" s="64"/>
      <c r="AD310" s="53"/>
    </row>
    <row r="311" spans="1:30" s="13" customFormat="1" x14ac:dyDescent="0.25">
      <c r="A311"/>
      <c r="B311" s="32"/>
      <c r="C311" s="34"/>
      <c r="D311" s="10"/>
      <c r="J311" s="53"/>
      <c r="K311" s="64"/>
      <c r="O311" s="60"/>
      <c r="P311" s="67"/>
      <c r="T311" s="53"/>
      <c r="U311" s="64"/>
      <c r="Y311" s="53"/>
      <c r="Z311" s="64"/>
      <c r="AD311" s="53"/>
    </row>
    <row r="312" spans="1:30" s="13" customFormat="1" x14ac:dyDescent="0.25">
      <c r="A312"/>
      <c r="B312" s="32"/>
      <c r="C312" s="34"/>
      <c r="D312" s="10"/>
      <c r="J312" s="53"/>
      <c r="K312" s="64"/>
      <c r="O312" s="60"/>
      <c r="P312" s="67"/>
      <c r="T312" s="53"/>
      <c r="U312" s="64"/>
      <c r="Y312" s="53"/>
      <c r="Z312" s="64"/>
      <c r="AD312" s="53"/>
    </row>
    <row r="313" spans="1:30" s="13" customFormat="1" x14ac:dyDescent="0.25">
      <c r="A313"/>
      <c r="B313" s="32"/>
      <c r="C313" s="34"/>
      <c r="D313" s="10"/>
      <c r="J313" s="53"/>
      <c r="K313" s="64"/>
      <c r="O313" s="60"/>
      <c r="P313" s="67"/>
      <c r="T313" s="53"/>
      <c r="U313" s="64"/>
      <c r="Y313" s="53"/>
      <c r="Z313" s="64"/>
      <c r="AD313" s="53"/>
    </row>
    <row r="314" spans="1:30" s="13" customFormat="1" x14ac:dyDescent="0.25">
      <c r="A314"/>
      <c r="B314" s="32"/>
      <c r="C314" s="34"/>
      <c r="D314" s="10"/>
      <c r="J314" s="53"/>
      <c r="K314" s="64"/>
      <c r="O314" s="60"/>
      <c r="P314" s="67"/>
      <c r="T314" s="53"/>
      <c r="U314" s="64"/>
      <c r="Y314" s="53"/>
      <c r="Z314" s="64"/>
      <c r="AD314" s="53"/>
    </row>
    <row r="315" spans="1:30" s="13" customFormat="1" x14ac:dyDescent="0.25">
      <c r="A315"/>
      <c r="B315" s="32"/>
      <c r="C315" s="34"/>
      <c r="D315" s="10"/>
      <c r="J315" s="53"/>
      <c r="K315" s="64"/>
      <c r="O315" s="60"/>
      <c r="P315" s="67"/>
      <c r="T315" s="53"/>
      <c r="U315" s="64"/>
      <c r="Y315" s="53"/>
      <c r="Z315" s="64"/>
      <c r="AD315" s="53"/>
    </row>
    <row r="316" spans="1:30" s="13" customFormat="1" x14ac:dyDescent="0.25">
      <c r="A316"/>
      <c r="B316" s="32"/>
      <c r="C316" s="34"/>
      <c r="D316" s="10"/>
      <c r="J316" s="53"/>
      <c r="K316" s="64"/>
      <c r="O316" s="60"/>
      <c r="P316" s="67"/>
      <c r="T316" s="53"/>
      <c r="U316" s="64"/>
      <c r="Y316" s="53"/>
      <c r="Z316" s="64"/>
      <c r="AD316" s="53"/>
    </row>
    <row r="317" spans="1:30" s="13" customFormat="1" x14ac:dyDescent="0.25">
      <c r="A317"/>
      <c r="B317" s="32"/>
      <c r="C317" s="34"/>
      <c r="D317" s="10"/>
      <c r="J317" s="53"/>
      <c r="K317" s="64"/>
      <c r="O317" s="60"/>
      <c r="P317" s="67"/>
      <c r="T317" s="53"/>
      <c r="U317" s="64"/>
      <c r="Y317" s="53"/>
      <c r="Z317" s="64"/>
      <c r="AD317" s="53"/>
    </row>
    <row r="318" spans="1:30" s="13" customFormat="1" x14ac:dyDescent="0.25">
      <c r="A318"/>
      <c r="B318" s="32"/>
      <c r="C318" s="34"/>
      <c r="D318" s="10"/>
      <c r="J318" s="53"/>
      <c r="K318" s="64"/>
      <c r="O318" s="60"/>
      <c r="P318" s="67"/>
      <c r="T318" s="53"/>
      <c r="U318" s="64"/>
      <c r="Y318" s="53"/>
      <c r="Z318" s="64"/>
      <c r="AD318" s="53"/>
    </row>
    <row r="319" spans="1:30" s="13" customFormat="1" x14ac:dyDescent="0.25">
      <c r="A319"/>
      <c r="B319" s="32"/>
      <c r="C319" s="34"/>
      <c r="D319" s="10"/>
      <c r="J319" s="53"/>
      <c r="K319" s="64"/>
      <c r="O319" s="60"/>
      <c r="P319" s="67"/>
      <c r="T319" s="53"/>
      <c r="U319" s="64"/>
      <c r="Y319" s="53"/>
      <c r="Z319" s="64"/>
      <c r="AD319" s="53"/>
    </row>
    <row r="320" spans="1:30" s="13" customFormat="1" x14ac:dyDescent="0.25">
      <c r="A320"/>
      <c r="B320" s="32"/>
      <c r="C320" s="34"/>
      <c r="D320" s="10"/>
      <c r="J320" s="53"/>
      <c r="K320" s="64"/>
      <c r="O320" s="60"/>
      <c r="P320" s="67"/>
      <c r="T320" s="53"/>
      <c r="U320" s="64"/>
      <c r="Y320" s="53"/>
      <c r="Z320" s="64"/>
      <c r="AD320" s="53"/>
    </row>
    <row r="321" spans="1:30" s="13" customFormat="1" x14ac:dyDescent="0.25">
      <c r="A321"/>
      <c r="B321" s="32"/>
      <c r="C321" s="34"/>
      <c r="D321" s="10"/>
      <c r="J321" s="53"/>
      <c r="K321" s="64"/>
      <c r="O321" s="60"/>
      <c r="P321" s="67"/>
      <c r="T321" s="53"/>
      <c r="U321" s="64"/>
      <c r="Y321" s="53"/>
      <c r="Z321" s="64"/>
      <c r="AD321" s="53"/>
    </row>
    <row r="322" spans="1:30" s="13" customFormat="1" x14ac:dyDescent="0.25">
      <c r="A322"/>
      <c r="B322" s="32"/>
      <c r="C322" s="34"/>
      <c r="D322" s="10"/>
      <c r="J322" s="53"/>
      <c r="K322" s="64"/>
      <c r="O322" s="60"/>
      <c r="P322" s="67"/>
      <c r="T322" s="53"/>
      <c r="U322" s="64"/>
      <c r="Y322" s="53"/>
      <c r="Z322" s="64"/>
      <c r="AD322" s="53"/>
    </row>
    <row r="323" spans="1:30" s="13" customFormat="1" x14ac:dyDescent="0.25">
      <c r="A323"/>
      <c r="B323" s="32"/>
      <c r="C323" s="34"/>
      <c r="D323" s="10"/>
      <c r="J323" s="53"/>
      <c r="K323" s="64"/>
      <c r="O323" s="60"/>
      <c r="P323" s="67"/>
      <c r="T323" s="53"/>
      <c r="U323" s="64"/>
      <c r="Y323" s="53"/>
      <c r="Z323" s="64"/>
      <c r="AD323" s="53"/>
    </row>
    <row r="324" spans="1:30" s="13" customFormat="1" x14ac:dyDescent="0.25">
      <c r="A324"/>
      <c r="B324" s="32"/>
      <c r="C324" s="34"/>
      <c r="D324" s="10"/>
      <c r="J324" s="53"/>
      <c r="K324" s="64"/>
      <c r="O324" s="60"/>
      <c r="P324" s="67"/>
      <c r="T324" s="53"/>
      <c r="U324" s="64"/>
      <c r="Y324" s="53"/>
      <c r="Z324" s="64"/>
      <c r="AD324" s="53"/>
    </row>
    <row r="325" spans="1:30" s="13" customFormat="1" x14ac:dyDescent="0.25">
      <c r="A325"/>
      <c r="B325" s="32"/>
      <c r="C325" s="34"/>
      <c r="D325" s="10"/>
      <c r="J325" s="53"/>
      <c r="K325" s="64"/>
      <c r="O325" s="60"/>
      <c r="P325" s="67"/>
      <c r="T325" s="53"/>
      <c r="U325" s="64"/>
      <c r="Y325" s="53"/>
      <c r="Z325" s="64"/>
      <c r="AD325" s="53"/>
    </row>
    <row r="326" spans="1:30" s="13" customFormat="1" x14ac:dyDescent="0.25">
      <c r="A326"/>
      <c r="B326" s="32"/>
      <c r="C326" s="34"/>
      <c r="D326" s="10"/>
      <c r="J326" s="53"/>
      <c r="K326" s="64"/>
      <c r="O326" s="60"/>
      <c r="P326" s="67"/>
      <c r="T326" s="53"/>
      <c r="U326" s="64"/>
      <c r="Y326" s="53"/>
      <c r="Z326" s="64"/>
      <c r="AD326" s="53"/>
    </row>
    <row r="327" spans="1:30" s="13" customFormat="1" x14ac:dyDescent="0.25">
      <c r="A327"/>
      <c r="B327" s="32"/>
      <c r="C327" s="34"/>
      <c r="D327" s="10"/>
      <c r="J327" s="53"/>
      <c r="K327" s="64"/>
      <c r="O327" s="60"/>
      <c r="P327" s="67"/>
      <c r="T327" s="53"/>
      <c r="U327" s="64"/>
      <c r="Y327" s="53"/>
      <c r="Z327" s="64"/>
      <c r="AD327" s="53"/>
    </row>
    <row r="328" spans="1:30" s="13" customFormat="1" x14ac:dyDescent="0.25">
      <c r="A328"/>
      <c r="B328" s="32"/>
      <c r="C328" s="34"/>
      <c r="D328" s="10"/>
      <c r="J328" s="53"/>
      <c r="K328" s="64"/>
      <c r="O328" s="60"/>
      <c r="P328" s="67"/>
      <c r="T328" s="53"/>
      <c r="U328" s="64"/>
      <c r="Y328" s="53"/>
      <c r="Z328" s="64"/>
      <c r="AD328" s="53"/>
    </row>
    <row r="329" spans="1:30" s="13" customFormat="1" x14ac:dyDescent="0.25">
      <c r="A329"/>
      <c r="B329" s="32"/>
      <c r="C329" s="34"/>
      <c r="D329" s="10"/>
      <c r="J329" s="53"/>
      <c r="K329" s="64"/>
      <c r="O329" s="60"/>
      <c r="P329" s="67"/>
      <c r="T329" s="53"/>
      <c r="U329" s="64"/>
      <c r="Y329" s="53"/>
      <c r="Z329" s="64"/>
      <c r="AD329" s="53"/>
    </row>
    <row r="330" spans="1:30" s="13" customFormat="1" x14ac:dyDescent="0.25">
      <c r="A330"/>
      <c r="B330" s="32"/>
      <c r="C330" s="34"/>
      <c r="D330" s="10"/>
      <c r="J330" s="53"/>
      <c r="K330" s="64"/>
      <c r="O330" s="60"/>
      <c r="P330" s="67"/>
      <c r="T330" s="53"/>
      <c r="U330" s="64"/>
      <c r="Y330" s="53"/>
      <c r="Z330" s="64"/>
      <c r="AD330" s="53"/>
    </row>
    <row r="331" spans="1:30" s="13" customFormat="1" x14ac:dyDescent="0.25">
      <c r="A331"/>
      <c r="B331" s="32"/>
      <c r="C331" s="34"/>
      <c r="D331" s="10"/>
      <c r="J331" s="53"/>
      <c r="K331" s="64"/>
      <c r="O331" s="60"/>
      <c r="P331" s="67"/>
      <c r="T331" s="53"/>
      <c r="U331" s="64"/>
      <c r="Y331" s="53"/>
      <c r="Z331" s="64"/>
      <c r="AD331" s="53"/>
    </row>
    <row r="332" spans="1:30" s="13" customFormat="1" x14ac:dyDescent="0.25">
      <c r="A332"/>
      <c r="B332" s="32"/>
      <c r="C332" s="34"/>
      <c r="D332" s="10"/>
      <c r="J332" s="53"/>
      <c r="K332" s="64"/>
      <c r="O332" s="60"/>
      <c r="P332" s="67"/>
      <c r="T332" s="53"/>
      <c r="U332" s="64"/>
      <c r="Y332" s="53"/>
      <c r="Z332" s="64"/>
      <c r="AD332" s="53"/>
    </row>
    <row r="333" spans="1:30" s="13" customFormat="1" x14ac:dyDescent="0.25">
      <c r="A333"/>
      <c r="B333" s="32"/>
      <c r="C333" s="34"/>
      <c r="D333" s="10"/>
      <c r="J333" s="53"/>
      <c r="K333" s="64"/>
      <c r="O333" s="60"/>
      <c r="P333" s="67"/>
      <c r="T333" s="53"/>
      <c r="U333" s="64"/>
      <c r="Y333" s="53"/>
      <c r="Z333" s="64"/>
      <c r="AD333" s="53"/>
    </row>
    <row r="334" spans="1:30" s="13" customFormat="1" x14ac:dyDescent="0.25">
      <c r="A334"/>
      <c r="B334" s="32"/>
      <c r="C334" s="34"/>
      <c r="D334" s="10"/>
      <c r="J334" s="53"/>
      <c r="K334" s="64"/>
      <c r="O334" s="60"/>
      <c r="P334" s="67"/>
      <c r="T334" s="53"/>
      <c r="U334" s="64"/>
      <c r="Y334" s="53"/>
      <c r="Z334" s="64"/>
      <c r="AD334" s="53"/>
    </row>
    <row r="335" spans="1:30" s="13" customFormat="1" x14ac:dyDescent="0.25">
      <c r="A335"/>
      <c r="B335" s="32"/>
      <c r="C335" s="34"/>
      <c r="D335" s="10"/>
      <c r="J335" s="53"/>
      <c r="K335" s="64"/>
      <c r="O335" s="60"/>
      <c r="P335" s="67"/>
      <c r="T335" s="53"/>
      <c r="U335" s="64"/>
      <c r="Y335" s="53"/>
      <c r="Z335" s="64"/>
      <c r="AD335" s="53"/>
    </row>
    <row r="336" spans="1:30" s="13" customFormat="1" x14ac:dyDescent="0.25">
      <c r="A336"/>
      <c r="B336" s="32"/>
      <c r="C336" s="34"/>
      <c r="D336" s="10"/>
      <c r="J336" s="53"/>
      <c r="K336" s="64"/>
      <c r="O336" s="60"/>
      <c r="P336" s="67"/>
      <c r="T336" s="53"/>
      <c r="U336" s="64"/>
      <c r="Y336" s="53"/>
      <c r="Z336" s="64"/>
      <c r="AD336" s="53"/>
    </row>
    <row r="337" spans="1:30" s="13" customFormat="1" x14ac:dyDescent="0.25">
      <c r="A337"/>
      <c r="B337" s="32"/>
      <c r="C337" s="34"/>
      <c r="D337" s="10"/>
      <c r="J337" s="53"/>
      <c r="K337" s="64"/>
      <c r="O337" s="60"/>
      <c r="P337" s="67"/>
      <c r="T337" s="53"/>
      <c r="U337" s="64"/>
      <c r="Y337" s="53"/>
      <c r="Z337" s="64"/>
      <c r="AD337" s="53"/>
    </row>
    <row r="338" spans="1:30" s="13" customFormat="1" x14ac:dyDescent="0.25">
      <c r="A338"/>
      <c r="B338" s="32"/>
      <c r="C338" s="34"/>
      <c r="D338" s="10"/>
      <c r="J338" s="53"/>
      <c r="K338" s="64"/>
      <c r="O338" s="60"/>
      <c r="P338" s="67"/>
      <c r="T338" s="53"/>
      <c r="U338" s="64"/>
      <c r="Y338" s="53"/>
      <c r="Z338" s="64"/>
      <c r="AD338" s="53"/>
    </row>
    <row r="339" spans="1:30" s="13" customFormat="1" x14ac:dyDescent="0.25">
      <c r="A339"/>
      <c r="B339" s="32"/>
      <c r="C339" s="34"/>
      <c r="D339" s="10"/>
      <c r="J339" s="53"/>
      <c r="K339" s="64"/>
      <c r="O339" s="60"/>
      <c r="P339" s="67"/>
      <c r="T339" s="53"/>
      <c r="U339" s="64"/>
      <c r="Y339" s="53"/>
      <c r="Z339" s="64"/>
      <c r="AD339" s="53"/>
    </row>
    <row r="340" spans="1:30" s="13" customFormat="1" x14ac:dyDescent="0.25">
      <c r="A340"/>
      <c r="B340" s="32"/>
      <c r="C340" s="34"/>
      <c r="D340" s="10"/>
      <c r="J340" s="53"/>
      <c r="K340" s="64"/>
      <c r="O340" s="60"/>
      <c r="P340" s="67"/>
      <c r="T340" s="53"/>
      <c r="U340" s="64"/>
      <c r="Y340" s="53"/>
      <c r="Z340" s="64"/>
      <c r="AD340" s="53"/>
    </row>
    <row r="341" spans="1:30" s="13" customFormat="1" x14ac:dyDescent="0.25">
      <c r="A341"/>
      <c r="B341" s="32"/>
      <c r="C341" s="34"/>
      <c r="D341" s="10"/>
      <c r="J341" s="53"/>
      <c r="K341" s="64"/>
      <c r="O341" s="60"/>
      <c r="P341" s="67"/>
      <c r="T341" s="53"/>
      <c r="U341" s="64"/>
      <c r="Y341" s="53"/>
      <c r="Z341" s="64"/>
      <c r="AD341" s="53"/>
    </row>
    <row r="342" spans="1:30" s="13" customFormat="1" x14ac:dyDescent="0.25">
      <c r="A342"/>
      <c r="B342" s="32"/>
      <c r="C342" s="34"/>
      <c r="D342" s="10"/>
      <c r="J342" s="53"/>
      <c r="K342" s="64"/>
      <c r="O342" s="60"/>
      <c r="P342" s="67"/>
      <c r="T342" s="53"/>
      <c r="U342" s="64"/>
      <c r="Y342" s="53"/>
      <c r="Z342" s="64"/>
      <c r="AD342" s="53"/>
    </row>
    <row r="343" spans="1:30" s="13" customFormat="1" x14ac:dyDescent="0.25">
      <c r="A343"/>
      <c r="B343" s="32"/>
      <c r="C343" s="34"/>
      <c r="D343" s="10"/>
      <c r="J343" s="53"/>
      <c r="K343" s="64"/>
      <c r="O343" s="60"/>
      <c r="P343" s="67"/>
      <c r="T343" s="53"/>
      <c r="U343" s="64"/>
      <c r="Y343" s="53"/>
      <c r="Z343" s="64"/>
      <c r="AD343" s="53"/>
    </row>
    <row r="344" spans="1:30" s="13" customFormat="1" x14ac:dyDescent="0.25">
      <c r="A344"/>
      <c r="B344" s="32"/>
      <c r="C344" s="34"/>
      <c r="D344" s="10"/>
      <c r="J344" s="53"/>
      <c r="K344" s="64"/>
      <c r="O344" s="60"/>
      <c r="P344" s="67"/>
      <c r="T344" s="53"/>
      <c r="U344" s="64"/>
      <c r="Y344" s="53"/>
      <c r="Z344" s="64"/>
      <c r="AD344" s="53"/>
    </row>
    <row r="345" spans="1:30" s="13" customFormat="1" x14ac:dyDescent="0.25">
      <c r="A345"/>
      <c r="B345" s="32"/>
      <c r="C345" s="34"/>
      <c r="D345" s="10"/>
      <c r="J345" s="53"/>
      <c r="K345" s="64"/>
      <c r="O345" s="60"/>
      <c r="P345" s="67"/>
      <c r="T345" s="53"/>
      <c r="U345" s="64"/>
      <c r="Y345" s="53"/>
      <c r="Z345" s="64"/>
      <c r="AD345" s="53"/>
    </row>
    <row r="346" spans="1:30" s="13" customFormat="1" x14ac:dyDescent="0.25">
      <c r="A346"/>
      <c r="B346" s="32"/>
      <c r="C346" s="34"/>
      <c r="D346" s="10"/>
      <c r="J346" s="53"/>
      <c r="K346" s="64"/>
      <c r="O346" s="60"/>
      <c r="P346" s="67"/>
      <c r="T346" s="53"/>
      <c r="U346" s="64"/>
      <c r="Y346" s="53"/>
      <c r="Z346" s="64"/>
      <c r="AD346" s="53"/>
    </row>
    <row r="347" spans="1:30" s="13" customFormat="1" x14ac:dyDescent="0.25">
      <c r="A347"/>
      <c r="B347" s="32"/>
      <c r="C347" s="34"/>
      <c r="D347" s="10"/>
      <c r="J347" s="53"/>
      <c r="K347" s="64"/>
      <c r="O347" s="60"/>
      <c r="P347" s="67"/>
      <c r="T347" s="53"/>
      <c r="U347" s="64"/>
      <c r="Y347" s="53"/>
      <c r="Z347" s="64"/>
      <c r="AD347" s="53"/>
    </row>
    <row r="348" spans="1:30" s="13" customFormat="1" x14ac:dyDescent="0.25">
      <c r="A348"/>
      <c r="B348" s="32"/>
      <c r="C348" s="34"/>
      <c r="D348" s="10"/>
      <c r="J348" s="53"/>
      <c r="K348" s="64"/>
      <c r="O348" s="60"/>
      <c r="P348" s="67"/>
      <c r="T348" s="53"/>
      <c r="U348" s="64"/>
      <c r="Y348" s="53"/>
      <c r="Z348" s="64"/>
      <c r="AD348" s="53"/>
    </row>
    <row r="349" spans="1:30" s="13" customFormat="1" x14ac:dyDescent="0.25">
      <c r="A349"/>
      <c r="B349" s="32"/>
      <c r="C349" s="34"/>
      <c r="D349" s="10"/>
      <c r="J349" s="53"/>
      <c r="K349" s="64"/>
      <c r="O349" s="60"/>
      <c r="P349" s="67"/>
      <c r="T349" s="53"/>
      <c r="U349" s="64"/>
      <c r="Y349" s="53"/>
      <c r="Z349" s="64"/>
      <c r="AD349" s="53"/>
    </row>
    <row r="350" spans="1:30" s="13" customFormat="1" x14ac:dyDescent="0.25">
      <c r="A350"/>
      <c r="B350" s="32"/>
      <c r="C350" s="34"/>
      <c r="D350" s="10"/>
      <c r="J350" s="53"/>
      <c r="K350" s="64"/>
      <c r="O350" s="60"/>
      <c r="P350" s="67"/>
      <c r="T350" s="53"/>
      <c r="U350" s="64"/>
      <c r="Y350" s="53"/>
      <c r="Z350" s="64"/>
      <c r="AD350" s="53"/>
    </row>
    <row r="351" spans="1:30" s="13" customFormat="1" x14ac:dyDescent="0.25">
      <c r="A351"/>
      <c r="B351" s="32"/>
      <c r="C351" s="34"/>
      <c r="D351" s="10"/>
      <c r="J351" s="53"/>
      <c r="K351" s="64"/>
      <c r="O351" s="60"/>
      <c r="P351" s="67"/>
      <c r="T351" s="53"/>
      <c r="U351" s="64"/>
      <c r="Y351" s="53"/>
      <c r="Z351" s="64"/>
      <c r="AD351" s="53"/>
    </row>
    <row r="352" spans="1:30" s="13" customFormat="1" x14ac:dyDescent="0.25">
      <c r="A352"/>
      <c r="B352" s="32"/>
      <c r="C352" s="34"/>
      <c r="D352" s="10"/>
      <c r="J352" s="53"/>
      <c r="K352" s="64"/>
      <c r="O352" s="60"/>
      <c r="P352" s="67"/>
      <c r="T352" s="53"/>
      <c r="U352" s="64"/>
      <c r="Y352" s="53"/>
      <c r="Z352" s="64"/>
      <c r="AD352" s="53"/>
    </row>
    <row r="353" spans="1:30" s="13" customFormat="1" x14ac:dyDescent="0.25">
      <c r="A353"/>
      <c r="B353" s="32"/>
      <c r="C353" s="34"/>
      <c r="D353" s="10"/>
      <c r="J353" s="53"/>
      <c r="K353" s="64"/>
      <c r="O353" s="60"/>
      <c r="P353" s="67"/>
      <c r="T353" s="53"/>
      <c r="U353" s="64"/>
      <c r="Y353" s="53"/>
      <c r="Z353" s="64"/>
      <c r="AD353" s="53"/>
    </row>
    <row r="354" spans="1:30" s="13" customFormat="1" x14ac:dyDescent="0.25">
      <c r="A354"/>
      <c r="B354" s="32"/>
      <c r="C354" s="34"/>
      <c r="D354" s="10"/>
      <c r="J354" s="53"/>
      <c r="K354" s="64"/>
      <c r="O354" s="60"/>
      <c r="P354" s="67"/>
      <c r="T354" s="53"/>
      <c r="U354" s="64"/>
      <c r="Y354" s="53"/>
      <c r="Z354" s="64"/>
      <c r="AD354" s="53"/>
    </row>
    <row r="355" spans="1:30" s="13" customFormat="1" x14ac:dyDescent="0.25">
      <c r="A355"/>
      <c r="B355" s="32"/>
      <c r="C355" s="34"/>
      <c r="D355" s="10"/>
      <c r="J355" s="53"/>
      <c r="K355" s="64"/>
      <c r="O355" s="60"/>
      <c r="P355" s="67"/>
      <c r="T355" s="53"/>
      <c r="U355" s="64"/>
      <c r="Y355" s="53"/>
      <c r="Z355" s="64"/>
      <c r="AD355" s="53"/>
    </row>
    <row r="356" spans="1:30" s="13" customFormat="1" x14ac:dyDescent="0.25">
      <c r="A356"/>
      <c r="B356" s="32"/>
      <c r="C356" s="34"/>
      <c r="D356" s="10"/>
      <c r="J356" s="53"/>
      <c r="K356" s="64"/>
      <c r="O356" s="60"/>
      <c r="P356" s="67"/>
      <c r="T356" s="53"/>
      <c r="U356" s="64"/>
      <c r="Y356" s="53"/>
      <c r="Z356" s="64"/>
      <c r="AD356" s="53"/>
    </row>
    <row r="357" spans="1:30" s="13" customFormat="1" x14ac:dyDescent="0.25">
      <c r="A357"/>
      <c r="B357" s="32"/>
      <c r="C357" s="34"/>
      <c r="D357" s="10"/>
      <c r="J357" s="53"/>
      <c r="K357" s="64"/>
      <c r="O357" s="60"/>
      <c r="P357" s="67"/>
      <c r="T357" s="53"/>
      <c r="U357" s="64"/>
      <c r="Y357" s="53"/>
      <c r="Z357" s="64"/>
      <c r="AD357" s="53"/>
    </row>
    <row r="358" spans="1:30" s="13" customFormat="1" x14ac:dyDescent="0.25">
      <c r="A358"/>
      <c r="B358" s="32"/>
      <c r="C358" s="34"/>
      <c r="D358" s="10"/>
      <c r="J358" s="53"/>
      <c r="K358" s="64"/>
      <c r="O358" s="60"/>
      <c r="P358" s="67"/>
      <c r="T358" s="53"/>
      <c r="U358" s="64"/>
      <c r="Y358" s="53"/>
      <c r="Z358" s="64"/>
      <c r="AD358" s="53"/>
    </row>
    <row r="359" spans="1:30" s="13" customFormat="1" x14ac:dyDescent="0.25">
      <c r="A359"/>
      <c r="B359" s="32"/>
      <c r="C359" s="34"/>
      <c r="D359" s="10"/>
      <c r="J359" s="53"/>
      <c r="K359" s="64"/>
      <c r="O359" s="60"/>
      <c r="P359" s="67"/>
      <c r="T359" s="53"/>
      <c r="U359" s="64"/>
      <c r="Y359" s="53"/>
      <c r="Z359" s="64"/>
      <c r="AD359" s="53"/>
    </row>
    <row r="360" spans="1:30" s="13" customFormat="1" x14ac:dyDescent="0.25">
      <c r="A360"/>
      <c r="B360" s="32"/>
      <c r="C360" s="34"/>
      <c r="D360" s="10"/>
      <c r="J360" s="53"/>
      <c r="K360" s="64"/>
      <c r="O360" s="60"/>
      <c r="P360" s="67"/>
      <c r="T360" s="53"/>
      <c r="U360" s="64"/>
      <c r="Y360" s="53"/>
      <c r="Z360" s="64"/>
      <c r="AD360" s="53"/>
    </row>
    <row r="361" spans="1:30" s="13" customFormat="1" x14ac:dyDescent="0.25">
      <c r="A361"/>
      <c r="B361" s="32"/>
      <c r="C361" s="34"/>
      <c r="D361" s="10"/>
      <c r="J361" s="53"/>
      <c r="K361" s="64"/>
      <c r="O361" s="60"/>
      <c r="P361" s="67"/>
      <c r="T361" s="53"/>
      <c r="U361" s="64"/>
      <c r="Y361" s="53"/>
      <c r="Z361" s="64"/>
      <c r="AD361" s="53"/>
    </row>
    <row r="362" spans="1:30" s="13" customFormat="1" x14ac:dyDescent="0.25">
      <c r="A362"/>
      <c r="B362" s="32"/>
      <c r="C362" s="34"/>
      <c r="D362" s="10"/>
      <c r="J362" s="53"/>
      <c r="K362" s="64"/>
      <c r="O362" s="60"/>
      <c r="P362" s="67"/>
      <c r="T362" s="53"/>
      <c r="U362" s="64"/>
      <c r="Y362" s="53"/>
      <c r="Z362" s="64"/>
      <c r="AD362" s="53"/>
    </row>
    <row r="363" spans="1:30" s="13" customFormat="1" x14ac:dyDescent="0.25">
      <c r="A363"/>
      <c r="B363" s="32"/>
      <c r="C363" s="34"/>
      <c r="D363" s="10"/>
      <c r="J363" s="53"/>
      <c r="K363" s="64"/>
      <c r="O363" s="60"/>
      <c r="P363" s="67"/>
      <c r="T363" s="53"/>
      <c r="U363" s="64"/>
      <c r="Y363" s="53"/>
      <c r="Z363" s="64"/>
      <c r="AD363" s="53"/>
    </row>
    <row r="364" spans="1:30" s="13" customFormat="1" x14ac:dyDescent="0.25">
      <c r="A364"/>
      <c r="B364" s="32"/>
      <c r="C364" s="34"/>
      <c r="D364" s="10"/>
      <c r="J364" s="53"/>
      <c r="K364" s="64"/>
      <c r="O364" s="60"/>
      <c r="P364" s="67"/>
      <c r="T364" s="53"/>
      <c r="U364" s="64"/>
      <c r="Y364" s="53"/>
      <c r="Z364" s="64"/>
      <c r="AD364" s="53"/>
    </row>
    <row r="365" spans="1:30" s="13" customFormat="1" x14ac:dyDescent="0.25">
      <c r="A365"/>
      <c r="B365" s="32"/>
      <c r="C365" s="34"/>
      <c r="D365" s="10"/>
      <c r="J365" s="53"/>
      <c r="K365" s="64"/>
      <c r="O365" s="60"/>
      <c r="P365" s="67"/>
      <c r="T365" s="53"/>
      <c r="U365" s="64"/>
      <c r="Y365" s="53"/>
      <c r="Z365" s="64"/>
      <c r="AD365" s="53"/>
    </row>
    <row r="366" spans="1:30" s="13" customFormat="1" x14ac:dyDescent="0.25">
      <c r="A366"/>
      <c r="B366" s="32"/>
      <c r="C366" s="34"/>
      <c r="D366" s="10"/>
      <c r="J366" s="53"/>
      <c r="K366" s="64"/>
      <c r="O366" s="60"/>
      <c r="P366" s="67"/>
      <c r="T366" s="53"/>
      <c r="U366" s="64"/>
      <c r="Y366" s="53"/>
      <c r="Z366" s="64"/>
      <c r="AD366" s="53"/>
    </row>
    <row r="367" spans="1:30" s="13" customFormat="1" x14ac:dyDescent="0.25">
      <c r="A367"/>
      <c r="B367" s="32"/>
      <c r="C367" s="34"/>
      <c r="D367" s="10"/>
      <c r="J367" s="53"/>
      <c r="K367" s="64"/>
      <c r="O367" s="60"/>
      <c r="P367" s="67"/>
      <c r="T367" s="53"/>
      <c r="U367" s="64"/>
      <c r="Y367" s="53"/>
      <c r="Z367" s="64"/>
      <c r="AD367" s="53"/>
    </row>
    <row r="368" spans="1:30" s="13" customFormat="1" x14ac:dyDescent="0.25">
      <c r="A368"/>
      <c r="B368" s="32"/>
      <c r="C368" s="34"/>
      <c r="D368" s="10"/>
      <c r="J368" s="53"/>
      <c r="K368" s="64"/>
      <c r="O368" s="60"/>
      <c r="P368" s="67"/>
      <c r="T368" s="53"/>
      <c r="U368" s="64"/>
      <c r="Y368" s="53"/>
      <c r="Z368" s="64"/>
      <c r="AD368" s="53"/>
    </row>
    <row r="369" spans="1:30" s="13" customFormat="1" x14ac:dyDescent="0.25">
      <c r="A369"/>
      <c r="B369" s="32"/>
      <c r="C369" s="34"/>
      <c r="D369" s="10"/>
      <c r="J369" s="53"/>
      <c r="K369" s="64"/>
      <c r="O369" s="60"/>
      <c r="P369" s="67"/>
      <c r="T369" s="53"/>
      <c r="U369" s="64"/>
      <c r="Y369" s="53"/>
      <c r="Z369" s="64"/>
      <c r="AD369" s="53"/>
    </row>
    <row r="370" spans="1:30" s="13" customFormat="1" x14ac:dyDescent="0.25">
      <c r="A370"/>
      <c r="B370" s="32"/>
      <c r="C370" s="34"/>
      <c r="D370" s="10"/>
      <c r="J370" s="53"/>
      <c r="K370" s="64"/>
      <c r="O370" s="60"/>
      <c r="P370" s="67"/>
      <c r="T370" s="53"/>
      <c r="U370" s="64"/>
      <c r="Y370" s="53"/>
      <c r="Z370" s="64"/>
      <c r="AD370" s="53"/>
    </row>
    <row r="371" spans="1:30" s="13" customFormat="1" x14ac:dyDescent="0.25">
      <c r="A371"/>
      <c r="B371" s="32"/>
      <c r="C371" s="34"/>
      <c r="D371" s="10"/>
      <c r="J371" s="53"/>
      <c r="K371" s="64"/>
      <c r="O371" s="60"/>
      <c r="P371" s="67"/>
      <c r="T371" s="53"/>
      <c r="U371" s="64"/>
      <c r="Y371" s="53"/>
      <c r="Z371" s="64"/>
      <c r="AD371" s="53"/>
    </row>
    <row r="372" spans="1:30" s="13" customFormat="1" x14ac:dyDescent="0.25">
      <c r="A372"/>
      <c r="B372" s="32"/>
      <c r="C372" s="34"/>
      <c r="D372" s="10"/>
      <c r="J372" s="53"/>
      <c r="K372" s="64"/>
      <c r="O372" s="60"/>
      <c r="P372" s="67"/>
      <c r="T372" s="53"/>
      <c r="U372" s="64"/>
      <c r="Y372" s="53"/>
      <c r="Z372" s="64"/>
      <c r="AD372" s="53"/>
    </row>
    <row r="373" spans="1:30" s="13" customFormat="1" x14ac:dyDescent="0.25">
      <c r="A373"/>
      <c r="B373" s="32"/>
      <c r="C373" s="34"/>
      <c r="D373" s="10"/>
      <c r="J373" s="53"/>
      <c r="K373" s="64"/>
      <c r="O373" s="60"/>
      <c r="P373" s="67"/>
      <c r="T373" s="53"/>
      <c r="U373" s="64"/>
      <c r="Y373" s="53"/>
      <c r="Z373" s="64"/>
      <c r="AD373" s="53"/>
    </row>
    <row r="374" spans="1:30" s="13" customFormat="1" x14ac:dyDescent="0.25">
      <c r="A374"/>
      <c r="B374" s="32"/>
      <c r="C374" s="34"/>
      <c r="D374" s="10"/>
      <c r="J374" s="53"/>
      <c r="K374" s="64"/>
      <c r="O374" s="60"/>
      <c r="P374" s="67"/>
      <c r="T374" s="53"/>
      <c r="U374" s="64"/>
      <c r="Y374" s="53"/>
      <c r="Z374" s="64"/>
      <c r="AD374" s="53"/>
    </row>
    <row r="375" spans="1:30" s="13" customFormat="1" x14ac:dyDescent="0.25">
      <c r="A375"/>
      <c r="B375" s="32"/>
      <c r="C375" s="34"/>
      <c r="D375" s="10"/>
      <c r="J375" s="53"/>
      <c r="K375" s="64"/>
      <c r="O375" s="60"/>
      <c r="P375" s="67"/>
      <c r="T375" s="53"/>
      <c r="U375" s="64"/>
      <c r="Y375" s="53"/>
      <c r="Z375" s="64"/>
      <c r="AD375" s="53"/>
    </row>
    <row r="376" spans="1:30" s="13" customFormat="1" x14ac:dyDescent="0.25">
      <c r="A376"/>
      <c r="B376" s="32"/>
      <c r="C376" s="34"/>
      <c r="D376" s="10"/>
      <c r="J376" s="53"/>
      <c r="K376" s="64"/>
      <c r="O376" s="60"/>
      <c r="P376" s="67"/>
      <c r="T376" s="53"/>
      <c r="U376" s="64"/>
      <c r="Y376" s="53"/>
      <c r="Z376" s="64"/>
      <c r="AD376" s="53"/>
    </row>
    <row r="377" spans="1:30" s="13" customFormat="1" x14ac:dyDescent="0.25">
      <c r="A377"/>
      <c r="B377" s="32"/>
      <c r="C377" s="34"/>
      <c r="D377" s="10"/>
      <c r="J377" s="53"/>
      <c r="K377" s="64"/>
      <c r="O377" s="60"/>
      <c r="P377" s="67"/>
      <c r="T377" s="53"/>
      <c r="U377" s="64"/>
      <c r="Y377" s="53"/>
      <c r="Z377" s="64"/>
      <c r="AD377" s="53"/>
    </row>
    <row r="378" spans="1:30" s="13" customFormat="1" x14ac:dyDescent="0.25">
      <c r="A378"/>
      <c r="B378" s="32"/>
      <c r="C378" s="34"/>
      <c r="D378" s="10"/>
      <c r="J378" s="53"/>
      <c r="K378" s="64"/>
      <c r="O378" s="60"/>
      <c r="P378" s="67"/>
      <c r="T378" s="53"/>
      <c r="U378" s="64"/>
      <c r="Y378" s="53"/>
      <c r="Z378" s="64"/>
      <c r="AD378" s="53"/>
    </row>
    <row r="379" spans="1:30" s="13" customFormat="1" x14ac:dyDescent="0.25">
      <c r="A379"/>
      <c r="B379" s="32"/>
      <c r="C379" s="34"/>
      <c r="D379" s="10"/>
      <c r="J379" s="53"/>
      <c r="K379" s="64"/>
      <c r="O379" s="60"/>
      <c r="P379" s="67"/>
      <c r="T379" s="53"/>
      <c r="U379" s="64"/>
      <c r="Y379" s="53"/>
      <c r="Z379" s="64"/>
      <c r="AD379" s="53"/>
    </row>
    <row r="380" spans="1:30" s="13" customFormat="1" x14ac:dyDescent="0.25">
      <c r="A380"/>
      <c r="B380" s="32"/>
      <c r="C380" s="34"/>
      <c r="D380" s="10"/>
      <c r="J380" s="53"/>
      <c r="K380" s="64"/>
      <c r="O380" s="60"/>
      <c r="P380" s="67"/>
      <c r="T380" s="53"/>
      <c r="U380" s="64"/>
      <c r="Y380" s="53"/>
      <c r="Z380" s="64"/>
      <c r="AD380" s="53"/>
    </row>
    <row r="381" spans="1:30" s="13" customFormat="1" x14ac:dyDescent="0.25">
      <c r="A381"/>
      <c r="B381" s="32"/>
      <c r="C381" s="34"/>
      <c r="D381" s="10"/>
      <c r="J381" s="53"/>
      <c r="K381" s="64"/>
      <c r="O381" s="60"/>
      <c r="P381" s="67"/>
      <c r="T381" s="53"/>
      <c r="U381" s="64"/>
      <c r="Y381" s="53"/>
      <c r="Z381" s="64"/>
      <c r="AD381" s="53"/>
    </row>
    <row r="382" spans="1:30" s="13" customFormat="1" x14ac:dyDescent="0.25">
      <c r="A382"/>
      <c r="B382" s="32"/>
      <c r="C382" s="34"/>
      <c r="D382" s="10"/>
      <c r="J382" s="53"/>
      <c r="K382" s="64"/>
      <c r="O382" s="60"/>
      <c r="P382" s="67"/>
      <c r="T382" s="53"/>
      <c r="U382" s="64"/>
      <c r="Y382" s="53"/>
      <c r="Z382" s="64"/>
      <c r="AD382" s="53"/>
    </row>
    <row r="383" spans="1:30" s="13" customFormat="1" x14ac:dyDescent="0.25">
      <c r="A383"/>
      <c r="B383" s="32"/>
      <c r="C383" s="34"/>
      <c r="D383" s="10"/>
      <c r="J383" s="53"/>
      <c r="K383" s="64"/>
      <c r="O383" s="60"/>
      <c r="P383" s="67"/>
      <c r="T383" s="53"/>
      <c r="U383" s="64"/>
      <c r="Y383" s="53"/>
      <c r="Z383" s="64"/>
      <c r="AD383" s="53"/>
    </row>
    <row r="384" spans="1:30" s="13" customFormat="1" x14ac:dyDescent="0.25">
      <c r="A384"/>
      <c r="B384" s="32"/>
      <c r="C384" s="34"/>
      <c r="D384" s="10"/>
      <c r="J384" s="53"/>
      <c r="K384" s="64"/>
      <c r="O384" s="60"/>
      <c r="P384" s="67"/>
      <c r="T384" s="53"/>
      <c r="U384" s="64"/>
      <c r="Y384" s="53"/>
      <c r="Z384" s="64"/>
      <c r="AD384" s="53"/>
    </row>
    <row r="385" spans="1:30" s="13" customFormat="1" x14ac:dyDescent="0.25">
      <c r="A385"/>
      <c r="B385" s="32"/>
      <c r="C385" s="34"/>
      <c r="D385" s="10"/>
      <c r="J385" s="53"/>
      <c r="K385" s="64"/>
      <c r="O385" s="60"/>
      <c r="P385" s="67"/>
      <c r="T385" s="53"/>
      <c r="U385" s="64"/>
      <c r="Y385" s="53"/>
      <c r="Z385" s="64"/>
      <c r="AD385" s="53"/>
    </row>
    <row r="386" spans="1:30" s="13" customFormat="1" x14ac:dyDescent="0.25">
      <c r="A386"/>
      <c r="B386" s="32"/>
      <c r="C386" s="34"/>
      <c r="D386" s="10"/>
      <c r="J386" s="53"/>
      <c r="K386" s="64"/>
      <c r="O386" s="60"/>
      <c r="P386" s="67"/>
      <c r="T386" s="53"/>
      <c r="U386" s="64"/>
      <c r="Y386" s="53"/>
      <c r="Z386" s="64"/>
      <c r="AD386" s="53"/>
    </row>
    <row r="387" spans="1:30" s="13" customFormat="1" x14ac:dyDescent="0.25">
      <c r="A387"/>
      <c r="B387" s="32"/>
      <c r="C387" s="34"/>
      <c r="D387" s="10"/>
      <c r="J387" s="53"/>
      <c r="K387" s="64"/>
      <c r="O387" s="60"/>
      <c r="P387" s="67"/>
      <c r="T387" s="53"/>
      <c r="U387" s="64"/>
      <c r="Y387" s="53"/>
      <c r="Z387" s="64"/>
      <c r="AD387" s="53"/>
    </row>
    <row r="388" spans="1:30" s="13" customFormat="1" x14ac:dyDescent="0.25">
      <c r="A388"/>
      <c r="B388" s="32"/>
      <c r="C388" s="34"/>
      <c r="D388" s="10"/>
      <c r="J388" s="53"/>
      <c r="K388" s="64"/>
      <c r="O388" s="60"/>
      <c r="P388" s="67"/>
      <c r="T388" s="53"/>
      <c r="U388" s="64"/>
      <c r="Y388" s="53"/>
      <c r="Z388" s="64"/>
      <c r="AD388" s="53"/>
    </row>
    <row r="389" spans="1:30" s="13" customFormat="1" x14ac:dyDescent="0.25">
      <c r="A389"/>
      <c r="B389" s="32"/>
      <c r="C389" s="34"/>
      <c r="D389" s="10"/>
      <c r="J389" s="53"/>
      <c r="K389" s="64"/>
      <c r="O389" s="60"/>
      <c r="P389" s="67"/>
      <c r="T389" s="53"/>
      <c r="U389" s="64"/>
      <c r="Y389" s="53"/>
      <c r="Z389" s="64"/>
      <c r="AD389" s="53"/>
    </row>
    <row r="390" spans="1:30" s="13" customFormat="1" x14ac:dyDescent="0.25">
      <c r="A390"/>
      <c r="B390" s="32"/>
      <c r="C390" s="34"/>
      <c r="D390" s="10"/>
      <c r="J390" s="53"/>
      <c r="K390" s="64"/>
      <c r="O390" s="60"/>
      <c r="P390" s="67"/>
      <c r="T390" s="53"/>
      <c r="U390" s="64"/>
      <c r="Y390" s="53"/>
      <c r="Z390" s="64"/>
      <c r="AD390" s="53"/>
    </row>
    <row r="391" spans="1:30" s="13" customFormat="1" x14ac:dyDescent="0.25">
      <c r="A391"/>
      <c r="B391" s="32"/>
      <c r="C391" s="34"/>
      <c r="D391" s="10"/>
      <c r="J391" s="53"/>
      <c r="K391" s="64"/>
      <c r="O391" s="60"/>
      <c r="P391" s="67"/>
      <c r="T391" s="53"/>
      <c r="U391" s="64"/>
      <c r="Y391" s="53"/>
      <c r="Z391" s="64"/>
      <c r="AD391" s="53"/>
    </row>
    <row r="392" spans="1:30" s="13" customFormat="1" x14ac:dyDescent="0.25">
      <c r="A392"/>
      <c r="B392" s="32"/>
      <c r="C392" s="34"/>
      <c r="D392" s="10"/>
      <c r="J392" s="53"/>
      <c r="K392" s="64"/>
      <c r="O392" s="60"/>
      <c r="P392" s="67"/>
      <c r="T392" s="53"/>
      <c r="U392" s="64"/>
      <c r="Y392" s="53"/>
      <c r="Z392" s="64"/>
      <c r="AD392" s="53"/>
    </row>
    <row r="393" spans="1:30" s="13" customFormat="1" x14ac:dyDescent="0.25">
      <c r="A393"/>
      <c r="B393" s="32"/>
      <c r="C393" s="34"/>
      <c r="D393" s="10"/>
      <c r="J393" s="53"/>
      <c r="K393" s="64"/>
      <c r="O393" s="60"/>
      <c r="P393" s="67"/>
      <c r="T393" s="53"/>
      <c r="U393" s="64"/>
      <c r="Y393" s="53"/>
      <c r="Z393" s="64"/>
      <c r="AD393" s="53"/>
    </row>
    <row r="394" spans="1:30" s="13" customFormat="1" x14ac:dyDescent="0.25">
      <c r="A394"/>
      <c r="B394" s="32"/>
      <c r="C394" s="34"/>
      <c r="D394" s="10"/>
      <c r="J394" s="53"/>
      <c r="K394" s="64"/>
      <c r="O394" s="60"/>
      <c r="P394" s="67"/>
      <c r="T394" s="53"/>
      <c r="U394" s="64"/>
      <c r="Y394" s="53"/>
      <c r="Z394" s="64"/>
      <c r="AD394" s="53"/>
    </row>
    <row r="395" spans="1:30" s="13" customFormat="1" x14ac:dyDescent="0.25">
      <c r="A395"/>
      <c r="B395" s="32"/>
      <c r="C395" s="34"/>
      <c r="D395" s="10"/>
      <c r="J395" s="53"/>
      <c r="K395" s="64"/>
      <c r="O395" s="60"/>
      <c r="P395" s="67"/>
      <c r="T395" s="53"/>
      <c r="U395" s="64"/>
      <c r="Y395" s="53"/>
      <c r="Z395" s="64"/>
      <c r="AD395" s="53"/>
    </row>
    <row r="396" spans="1:30" s="13" customFormat="1" x14ac:dyDescent="0.25">
      <c r="A396"/>
      <c r="B396" s="32"/>
      <c r="C396" s="34"/>
      <c r="D396" s="10"/>
      <c r="J396" s="53"/>
      <c r="K396" s="64"/>
      <c r="O396" s="60"/>
      <c r="P396" s="67"/>
      <c r="T396" s="53"/>
      <c r="U396" s="64"/>
      <c r="Y396" s="53"/>
      <c r="Z396" s="64"/>
      <c r="AD396" s="53"/>
    </row>
    <row r="397" spans="1:30" s="13" customFormat="1" x14ac:dyDescent="0.25">
      <c r="A397"/>
      <c r="B397" s="32"/>
      <c r="C397" s="34"/>
      <c r="D397" s="10"/>
      <c r="J397" s="53"/>
      <c r="K397" s="64"/>
      <c r="O397" s="60"/>
      <c r="P397" s="67"/>
      <c r="T397" s="53"/>
      <c r="U397" s="64"/>
      <c r="Y397" s="53"/>
      <c r="Z397" s="64"/>
      <c r="AD397" s="53"/>
    </row>
    <row r="398" spans="1:30" s="13" customFormat="1" x14ac:dyDescent="0.25">
      <c r="A398"/>
      <c r="B398" s="32"/>
      <c r="C398" s="34"/>
      <c r="D398" s="10"/>
      <c r="J398" s="53"/>
      <c r="K398" s="64"/>
      <c r="O398" s="60"/>
      <c r="P398" s="67"/>
      <c r="T398" s="53"/>
      <c r="U398" s="64"/>
      <c r="Y398" s="53"/>
      <c r="Z398" s="64"/>
      <c r="AD398" s="53"/>
    </row>
    <row r="399" spans="1:30" s="13" customFormat="1" x14ac:dyDescent="0.25">
      <c r="A399"/>
      <c r="B399" s="32"/>
      <c r="C399" s="34"/>
      <c r="D399" s="10"/>
      <c r="J399" s="53"/>
      <c r="K399" s="64"/>
      <c r="O399" s="60"/>
      <c r="P399" s="67"/>
      <c r="T399" s="53"/>
      <c r="U399" s="64"/>
      <c r="Y399" s="53"/>
      <c r="Z399" s="64"/>
      <c r="AD399" s="53"/>
    </row>
    <row r="400" spans="1:30" s="13" customFormat="1" x14ac:dyDescent="0.25">
      <c r="A400"/>
      <c r="B400" s="32"/>
      <c r="C400" s="34"/>
      <c r="D400" s="10"/>
      <c r="J400" s="53"/>
      <c r="K400" s="64"/>
      <c r="O400" s="60"/>
      <c r="P400" s="67"/>
      <c r="T400" s="53"/>
      <c r="U400" s="64"/>
      <c r="Y400" s="53"/>
      <c r="Z400" s="64"/>
      <c r="AD400" s="53"/>
    </row>
    <row r="401" spans="1:30" s="13" customFormat="1" x14ac:dyDescent="0.25">
      <c r="A401"/>
      <c r="B401" s="32"/>
      <c r="C401" s="34"/>
      <c r="D401" s="10"/>
      <c r="J401" s="53"/>
      <c r="K401" s="64"/>
      <c r="O401" s="60"/>
      <c r="P401" s="67"/>
      <c r="T401" s="53"/>
      <c r="U401" s="64"/>
      <c r="Y401" s="53"/>
      <c r="Z401" s="64"/>
      <c r="AD401" s="53"/>
    </row>
    <row r="402" spans="1:30" s="13" customFormat="1" x14ac:dyDescent="0.25">
      <c r="A402"/>
      <c r="B402" s="32"/>
      <c r="C402" s="34"/>
      <c r="D402" s="10"/>
      <c r="J402" s="53"/>
      <c r="K402" s="64"/>
      <c r="O402" s="60"/>
      <c r="P402" s="67"/>
      <c r="T402" s="53"/>
      <c r="U402" s="64"/>
      <c r="Y402" s="53"/>
      <c r="Z402" s="64"/>
      <c r="AD402" s="53"/>
    </row>
    <row r="403" spans="1:30" s="13" customFormat="1" x14ac:dyDescent="0.25">
      <c r="A403"/>
      <c r="B403" s="32"/>
      <c r="C403" s="34"/>
      <c r="D403" s="10"/>
      <c r="J403" s="53"/>
      <c r="K403" s="64"/>
      <c r="O403" s="60"/>
      <c r="P403" s="67"/>
      <c r="T403" s="53"/>
      <c r="U403" s="64"/>
      <c r="Y403" s="53"/>
      <c r="Z403" s="64"/>
      <c r="AD403" s="53"/>
    </row>
    <row r="404" spans="1:30" s="13" customFormat="1" x14ac:dyDescent="0.25">
      <c r="A404"/>
      <c r="B404" s="32"/>
      <c r="C404" s="34"/>
      <c r="D404" s="10"/>
      <c r="J404" s="53"/>
      <c r="K404" s="64"/>
      <c r="O404" s="60"/>
      <c r="P404" s="67"/>
      <c r="T404" s="53"/>
      <c r="U404" s="64"/>
      <c r="Y404" s="53"/>
      <c r="Z404" s="64"/>
      <c r="AD404" s="53"/>
    </row>
    <row r="405" spans="1:30" s="13" customFormat="1" x14ac:dyDescent="0.25">
      <c r="A405"/>
      <c r="B405" s="32"/>
      <c r="C405" s="34"/>
      <c r="D405" s="10"/>
      <c r="J405" s="53"/>
      <c r="K405" s="64"/>
      <c r="O405" s="60"/>
      <c r="P405" s="67"/>
      <c r="T405" s="53"/>
      <c r="U405" s="64"/>
      <c r="Y405" s="53"/>
      <c r="Z405" s="64"/>
      <c r="AD405" s="53"/>
    </row>
    <row r="406" spans="1:30" s="13" customFormat="1" x14ac:dyDescent="0.25">
      <c r="A406"/>
      <c r="B406" s="32"/>
      <c r="C406" s="34"/>
      <c r="D406" s="10"/>
      <c r="J406" s="53"/>
      <c r="K406" s="64"/>
      <c r="O406" s="60"/>
      <c r="P406" s="67"/>
      <c r="T406" s="53"/>
      <c r="U406" s="64"/>
      <c r="Y406" s="53"/>
      <c r="Z406" s="64"/>
      <c r="AD406" s="53"/>
    </row>
    <row r="407" spans="1:30" s="13" customFormat="1" x14ac:dyDescent="0.25">
      <c r="A407"/>
      <c r="B407" s="32"/>
      <c r="C407" s="34"/>
      <c r="D407" s="10"/>
      <c r="J407" s="53"/>
      <c r="K407" s="64"/>
      <c r="O407" s="60"/>
      <c r="P407" s="67"/>
      <c r="T407" s="53"/>
      <c r="U407" s="64"/>
      <c r="Y407" s="53"/>
      <c r="Z407" s="64"/>
      <c r="AD407" s="53"/>
    </row>
    <row r="408" spans="1:30" s="13" customFormat="1" x14ac:dyDescent="0.25">
      <c r="A408"/>
      <c r="B408" s="32"/>
      <c r="C408" s="34"/>
      <c r="D408" s="10"/>
      <c r="J408" s="53"/>
      <c r="K408" s="64"/>
      <c r="O408" s="60"/>
      <c r="P408" s="67"/>
      <c r="T408" s="53"/>
      <c r="U408" s="64"/>
      <c r="Y408" s="53"/>
      <c r="Z408" s="64"/>
      <c r="AD408" s="53"/>
    </row>
    <row r="409" spans="1:30" s="13" customFormat="1" x14ac:dyDescent="0.25">
      <c r="A409"/>
      <c r="B409" s="32"/>
      <c r="C409" s="34"/>
      <c r="D409" s="10"/>
      <c r="J409" s="53"/>
      <c r="K409" s="64"/>
      <c r="O409" s="60"/>
      <c r="P409" s="67"/>
      <c r="T409" s="53"/>
      <c r="U409" s="64"/>
      <c r="Y409" s="53"/>
      <c r="Z409" s="64"/>
      <c r="AD409" s="53"/>
    </row>
    <row r="410" spans="1:30" s="13" customFormat="1" x14ac:dyDescent="0.25">
      <c r="A410"/>
      <c r="B410" s="32"/>
      <c r="C410" s="34"/>
      <c r="D410" s="10"/>
      <c r="J410" s="53"/>
      <c r="K410" s="64"/>
      <c r="O410" s="60"/>
      <c r="P410" s="67"/>
      <c r="T410" s="53"/>
      <c r="U410" s="64"/>
      <c r="Y410" s="53"/>
      <c r="Z410" s="64"/>
      <c r="AD410" s="53"/>
    </row>
    <row r="411" spans="1:30" s="13" customFormat="1" x14ac:dyDescent="0.25">
      <c r="A411"/>
      <c r="B411" s="32"/>
      <c r="C411" s="34"/>
      <c r="D411" s="10"/>
      <c r="J411" s="53"/>
      <c r="K411" s="64"/>
      <c r="O411" s="60"/>
      <c r="P411" s="67"/>
      <c r="T411" s="53"/>
      <c r="U411" s="64"/>
      <c r="Y411" s="53"/>
      <c r="Z411" s="64"/>
      <c r="AD411" s="53"/>
    </row>
    <row r="412" spans="1:30" s="13" customFormat="1" x14ac:dyDescent="0.25">
      <c r="A412"/>
      <c r="B412" s="32"/>
      <c r="C412" s="34"/>
      <c r="D412" s="10"/>
      <c r="J412" s="53"/>
      <c r="K412" s="64"/>
      <c r="O412" s="60"/>
      <c r="P412" s="67"/>
      <c r="T412" s="53"/>
      <c r="U412" s="64"/>
      <c r="Y412" s="53"/>
      <c r="Z412" s="64"/>
      <c r="AD412" s="53"/>
    </row>
    <row r="413" spans="1:30" s="13" customFormat="1" x14ac:dyDescent="0.25">
      <c r="A413"/>
      <c r="B413" s="32"/>
      <c r="C413" s="34"/>
      <c r="D413" s="10"/>
      <c r="J413" s="53"/>
      <c r="K413" s="64"/>
      <c r="O413" s="60"/>
      <c r="P413" s="67"/>
      <c r="T413" s="53"/>
      <c r="U413" s="64"/>
      <c r="Y413" s="53"/>
      <c r="Z413" s="64"/>
      <c r="AD413" s="53"/>
    </row>
    <row r="414" spans="1:30" s="13" customFormat="1" x14ac:dyDescent="0.25">
      <c r="A414"/>
      <c r="B414" s="32"/>
      <c r="C414" s="34"/>
      <c r="D414" s="10"/>
      <c r="J414" s="53"/>
      <c r="K414" s="64"/>
      <c r="O414" s="60"/>
      <c r="P414" s="67"/>
      <c r="T414" s="53"/>
      <c r="U414" s="64"/>
      <c r="Y414" s="53"/>
      <c r="Z414" s="64"/>
      <c r="AD414" s="53"/>
    </row>
    <row r="415" spans="1:30" s="13" customFormat="1" x14ac:dyDescent="0.25">
      <c r="A415"/>
      <c r="B415" s="32"/>
      <c r="C415" s="34"/>
      <c r="D415" s="10"/>
      <c r="J415" s="53"/>
      <c r="K415" s="64"/>
      <c r="O415" s="60"/>
      <c r="P415" s="67"/>
      <c r="T415" s="53"/>
      <c r="U415" s="64"/>
      <c r="Y415" s="53"/>
      <c r="Z415" s="64"/>
      <c r="AD415" s="53"/>
    </row>
    <row r="416" spans="1:30" s="13" customFormat="1" x14ac:dyDescent="0.25">
      <c r="A416"/>
      <c r="B416" s="32"/>
      <c r="C416" s="34"/>
      <c r="D416" s="10"/>
      <c r="J416" s="53"/>
      <c r="K416" s="64"/>
      <c r="O416" s="60"/>
      <c r="P416" s="67"/>
      <c r="T416" s="53"/>
      <c r="U416" s="64"/>
      <c r="Y416" s="53"/>
      <c r="Z416" s="64"/>
      <c r="AD416" s="53"/>
    </row>
    <row r="417" spans="1:30" s="13" customFormat="1" x14ac:dyDescent="0.25">
      <c r="A417"/>
      <c r="B417" s="32"/>
      <c r="C417" s="34"/>
      <c r="D417" s="10"/>
      <c r="J417" s="53"/>
      <c r="K417" s="64"/>
      <c r="O417" s="60"/>
      <c r="P417" s="67"/>
      <c r="T417" s="53"/>
      <c r="U417" s="64"/>
      <c r="Y417" s="53"/>
      <c r="Z417" s="64"/>
      <c r="AD417" s="53"/>
    </row>
    <row r="418" spans="1:30" s="13" customFormat="1" x14ac:dyDescent="0.25">
      <c r="A418"/>
      <c r="B418" s="32"/>
      <c r="C418" s="34"/>
      <c r="D418" s="10"/>
      <c r="J418" s="53"/>
      <c r="K418" s="64"/>
      <c r="O418" s="60"/>
      <c r="P418" s="67"/>
      <c r="T418" s="53"/>
      <c r="U418" s="64"/>
      <c r="Y418" s="53"/>
      <c r="Z418" s="64"/>
      <c r="AD418" s="53"/>
    </row>
    <row r="419" spans="1:30" s="13" customFormat="1" x14ac:dyDescent="0.25">
      <c r="A419"/>
      <c r="B419" s="32"/>
      <c r="C419" s="34"/>
      <c r="D419" s="10"/>
      <c r="J419" s="53"/>
      <c r="K419" s="64"/>
      <c r="O419" s="60"/>
      <c r="P419" s="67"/>
      <c r="T419" s="53"/>
      <c r="U419" s="64"/>
      <c r="Y419" s="53"/>
      <c r="Z419" s="64"/>
      <c r="AD419" s="53"/>
    </row>
    <row r="420" spans="1:30" s="13" customFormat="1" x14ac:dyDescent="0.25">
      <c r="A420"/>
      <c r="B420" s="32"/>
      <c r="C420" s="34"/>
      <c r="D420" s="10"/>
      <c r="J420" s="53"/>
      <c r="K420" s="64"/>
      <c r="O420" s="60"/>
      <c r="P420" s="67"/>
      <c r="T420" s="53"/>
      <c r="U420" s="64"/>
      <c r="Y420" s="53"/>
      <c r="Z420" s="64"/>
      <c r="AD420" s="53"/>
    </row>
    <row r="421" spans="1:30" s="13" customFormat="1" x14ac:dyDescent="0.25">
      <c r="A421"/>
      <c r="B421" s="32"/>
      <c r="C421" s="34"/>
      <c r="D421" s="10"/>
      <c r="J421" s="53"/>
      <c r="K421" s="64"/>
      <c r="O421" s="60"/>
      <c r="P421" s="67"/>
      <c r="T421" s="53"/>
      <c r="U421" s="64"/>
      <c r="Y421" s="53"/>
      <c r="Z421" s="64"/>
      <c r="AD421" s="53"/>
    </row>
    <row r="422" spans="1:30" s="13" customFormat="1" x14ac:dyDescent="0.25">
      <c r="A422"/>
      <c r="B422" s="32"/>
      <c r="C422" s="34"/>
      <c r="D422" s="10"/>
      <c r="J422" s="53"/>
      <c r="K422" s="64"/>
      <c r="O422" s="60"/>
      <c r="P422" s="67"/>
      <c r="T422" s="53"/>
      <c r="U422" s="64"/>
      <c r="Y422" s="53"/>
      <c r="Z422" s="64"/>
      <c r="AD422" s="53"/>
    </row>
    <row r="423" spans="1:30" s="13" customFormat="1" x14ac:dyDescent="0.25">
      <c r="A423"/>
      <c r="B423" s="32"/>
      <c r="C423" s="34"/>
      <c r="D423" s="10"/>
      <c r="J423" s="53"/>
      <c r="K423" s="64"/>
      <c r="O423" s="60"/>
      <c r="P423" s="67"/>
      <c r="T423" s="53"/>
      <c r="U423" s="64"/>
      <c r="Y423" s="53"/>
      <c r="Z423" s="64"/>
      <c r="AD423" s="53"/>
    </row>
    <row r="424" spans="1:30" s="13" customFormat="1" x14ac:dyDescent="0.25">
      <c r="A424"/>
      <c r="B424" s="32"/>
      <c r="C424" s="34"/>
      <c r="D424" s="10"/>
      <c r="J424" s="53"/>
      <c r="K424" s="64"/>
      <c r="O424" s="60"/>
      <c r="P424" s="67"/>
      <c r="T424" s="53"/>
      <c r="U424" s="64"/>
      <c r="Y424" s="53"/>
      <c r="Z424" s="64"/>
      <c r="AD424" s="53"/>
    </row>
    <row r="425" spans="1:30" s="13" customFormat="1" x14ac:dyDescent="0.25">
      <c r="A425"/>
      <c r="B425" s="32"/>
      <c r="C425" s="34"/>
      <c r="D425" s="10"/>
      <c r="J425" s="53"/>
      <c r="K425" s="64"/>
      <c r="O425" s="60"/>
      <c r="P425" s="67"/>
      <c r="T425" s="53"/>
      <c r="U425" s="64"/>
      <c r="Y425" s="53"/>
      <c r="Z425" s="64"/>
      <c r="AD425" s="53"/>
    </row>
    <row r="426" spans="1:30" s="13" customFormat="1" x14ac:dyDescent="0.25">
      <c r="A426"/>
      <c r="B426" s="32"/>
      <c r="C426" s="34"/>
      <c r="D426" s="10"/>
      <c r="J426" s="53"/>
      <c r="K426" s="64"/>
      <c r="O426" s="60"/>
      <c r="P426" s="67"/>
      <c r="T426" s="53"/>
      <c r="U426" s="64"/>
      <c r="Y426" s="53"/>
      <c r="Z426" s="64"/>
      <c r="AD426" s="53"/>
    </row>
    <row r="427" spans="1:30" s="13" customFormat="1" x14ac:dyDescent="0.25">
      <c r="A427"/>
      <c r="B427" s="32"/>
      <c r="C427" s="34"/>
      <c r="D427" s="10"/>
      <c r="J427" s="53"/>
      <c r="K427" s="64"/>
      <c r="O427" s="60"/>
      <c r="P427" s="67"/>
      <c r="T427" s="53"/>
      <c r="U427" s="64"/>
      <c r="Y427" s="53"/>
      <c r="Z427" s="64"/>
      <c r="AD427" s="53"/>
    </row>
    <row r="428" spans="1:30" s="13" customFormat="1" x14ac:dyDescent="0.25">
      <c r="A428"/>
      <c r="B428" s="32"/>
      <c r="C428" s="34"/>
      <c r="D428" s="10"/>
      <c r="J428" s="53"/>
      <c r="K428" s="64"/>
      <c r="O428" s="60"/>
      <c r="P428" s="67"/>
      <c r="T428" s="53"/>
      <c r="U428" s="64"/>
      <c r="Y428" s="53"/>
      <c r="Z428" s="64"/>
      <c r="AD428" s="53"/>
    </row>
    <row r="429" spans="1:30" s="13" customFormat="1" x14ac:dyDescent="0.25">
      <c r="A429"/>
      <c r="B429" s="32"/>
      <c r="C429" s="34"/>
      <c r="D429" s="10"/>
      <c r="J429" s="53"/>
      <c r="K429" s="64"/>
      <c r="O429" s="60"/>
      <c r="P429" s="67"/>
      <c r="T429" s="53"/>
      <c r="U429" s="64"/>
      <c r="Y429" s="53"/>
      <c r="Z429" s="64"/>
      <c r="AD429" s="53"/>
    </row>
    <row r="430" spans="1:30" s="13" customFormat="1" x14ac:dyDescent="0.25">
      <c r="A430"/>
      <c r="B430" s="32"/>
      <c r="C430" s="34"/>
      <c r="D430" s="10"/>
      <c r="J430" s="53"/>
      <c r="K430" s="64"/>
      <c r="O430" s="60"/>
      <c r="P430" s="67"/>
      <c r="T430" s="53"/>
      <c r="U430" s="64"/>
      <c r="Y430" s="53"/>
      <c r="Z430" s="64"/>
      <c r="AD430" s="53"/>
    </row>
    <row r="431" spans="1:30" s="13" customFormat="1" x14ac:dyDescent="0.25">
      <c r="A431"/>
      <c r="B431" s="32"/>
      <c r="C431" s="34"/>
      <c r="D431" s="10"/>
      <c r="J431" s="53"/>
      <c r="K431" s="64"/>
      <c r="O431" s="60"/>
      <c r="P431" s="67"/>
      <c r="T431" s="53"/>
      <c r="U431" s="64"/>
      <c r="Y431" s="53"/>
      <c r="Z431" s="64"/>
      <c r="AD431" s="53"/>
    </row>
    <row r="432" spans="1:30" s="13" customFormat="1" x14ac:dyDescent="0.25">
      <c r="A432"/>
      <c r="B432" s="32"/>
      <c r="C432" s="34"/>
      <c r="D432" s="10"/>
      <c r="J432" s="53"/>
      <c r="K432" s="64"/>
      <c r="O432" s="60"/>
      <c r="P432" s="67"/>
      <c r="T432" s="53"/>
      <c r="U432" s="64"/>
      <c r="Y432" s="53"/>
      <c r="Z432" s="64"/>
      <c r="AD432" s="53"/>
    </row>
    <row r="433" spans="1:30" s="13" customFormat="1" x14ac:dyDescent="0.25">
      <c r="A433"/>
      <c r="B433" s="32"/>
      <c r="C433" s="34"/>
      <c r="D433" s="10"/>
      <c r="J433" s="53"/>
      <c r="K433" s="64"/>
      <c r="O433" s="60"/>
      <c r="P433" s="67"/>
      <c r="T433" s="53"/>
      <c r="U433" s="64"/>
      <c r="Y433" s="53"/>
      <c r="Z433" s="64"/>
      <c r="AD433" s="53"/>
    </row>
    <row r="434" spans="1:30" s="13" customFormat="1" x14ac:dyDescent="0.25">
      <c r="A434"/>
      <c r="B434" s="32"/>
      <c r="C434" s="34"/>
      <c r="D434" s="10"/>
      <c r="J434" s="53"/>
      <c r="K434" s="64"/>
      <c r="O434" s="60"/>
      <c r="P434" s="67"/>
      <c r="T434" s="53"/>
      <c r="U434" s="64"/>
      <c r="Y434" s="53"/>
      <c r="Z434" s="64"/>
      <c r="AD434" s="53"/>
    </row>
    <row r="435" spans="1:30" s="13" customFormat="1" x14ac:dyDescent="0.25">
      <c r="A435"/>
      <c r="B435" s="32"/>
      <c r="C435" s="34"/>
      <c r="D435" s="10"/>
      <c r="J435" s="53"/>
      <c r="K435" s="64"/>
      <c r="O435" s="60"/>
      <c r="P435" s="67"/>
      <c r="T435" s="53"/>
      <c r="U435" s="64"/>
      <c r="Y435" s="53"/>
      <c r="Z435" s="64"/>
      <c r="AD435" s="53"/>
    </row>
    <row r="436" spans="1:30" s="13" customFormat="1" x14ac:dyDescent="0.25">
      <c r="A436"/>
      <c r="B436" s="32"/>
      <c r="C436" s="34"/>
      <c r="D436" s="10"/>
      <c r="J436" s="53"/>
      <c r="K436" s="64"/>
      <c r="O436" s="60"/>
      <c r="P436" s="67"/>
      <c r="T436" s="53"/>
      <c r="U436" s="64"/>
      <c r="Y436" s="53"/>
      <c r="Z436" s="64"/>
      <c r="AD436" s="53"/>
    </row>
    <row r="437" spans="1:30" s="13" customFormat="1" x14ac:dyDescent="0.25">
      <c r="A437"/>
      <c r="B437" s="32"/>
      <c r="C437" s="34"/>
      <c r="D437" s="10"/>
      <c r="J437" s="53"/>
      <c r="K437" s="64"/>
      <c r="O437" s="60"/>
      <c r="P437" s="67"/>
      <c r="T437" s="53"/>
      <c r="U437" s="64"/>
      <c r="Y437" s="53"/>
      <c r="Z437" s="64"/>
      <c r="AD437" s="53"/>
    </row>
    <row r="438" spans="1:30" s="13" customFormat="1" x14ac:dyDescent="0.25">
      <c r="A438"/>
      <c r="B438" s="32"/>
      <c r="C438" s="34"/>
      <c r="D438" s="10"/>
      <c r="J438" s="53"/>
      <c r="K438" s="64"/>
      <c r="O438" s="60"/>
      <c r="P438" s="67"/>
      <c r="T438" s="53"/>
      <c r="U438" s="64"/>
      <c r="Y438" s="53"/>
      <c r="Z438" s="64"/>
      <c r="AD438" s="53"/>
    </row>
    <row r="439" spans="1:30" s="13" customFormat="1" x14ac:dyDescent="0.25">
      <c r="A439"/>
      <c r="B439" s="32"/>
      <c r="C439" s="34"/>
      <c r="D439" s="10"/>
      <c r="J439" s="53"/>
      <c r="K439" s="64"/>
      <c r="O439" s="60"/>
      <c r="P439" s="67"/>
      <c r="T439" s="53"/>
      <c r="U439" s="64"/>
      <c r="Y439" s="53"/>
      <c r="Z439" s="64"/>
      <c r="AD439" s="53"/>
    </row>
    <row r="440" spans="1:30" s="13" customFormat="1" x14ac:dyDescent="0.25">
      <c r="A440"/>
      <c r="B440" s="32"/>
      <c r="C440" s="34"/>
      <c r="D440" s="10"/>
      <c r="J440" s="53"/>
      <c r="K440" s="64"/>
      <c r="O440" s="60"/>
      <c r="P440" s="67"/>
      <c r="T440" s="53"/>
      <c r="U440" s="64"/>
      <c r="Y440" s="53"/>
      <c r="Z440" s="64"/>
      <c r="AD440" s="53"/>
    </row>
    <row r="441" spans="1:30" s="13" customFormat="1" x14ac:dyDescent="0.25">
      <c r="A441"/>
      <c r="B441" s="32"/>
      <c r="C441" s="34"/>
      <c r="D441" s="10"/>
      <c r="J441" s="53"/>
      <c r="K441" s="64"/>
      <c r="O441" s="60"/>
      <c r="P441" s="67"/>
      <c r="T441" s="53"/>
      <c r="U441" s="64"/>
      <c r="Y441" s="53"/>
      <c r="Z441" s="64"/>
      <c r="AD441" s="53"/>
    </row>
    <row r="442" spans="1:30" s="13" customFormat="1" x14ac:dyDescent="0.25">
      <c r="A442"/>
      <c r="B442" s="32"/>
      <c r="C442" s="34"/>
      <c r="D442" s="10"/>
      <c r="J442" s="53"/>
      <c r="K442" s="64"/>
      <c r="O442" s="60"/>
      <c r="P442" s="67"/>
      <c r="T442" s="53"/>
      <c r="U442" s="64"/>
      <c r="Y442" s="53"/>
      <c r="Z442" s="64"/>
      <c r="AD442" s="53"/>
    </row>
    <row r="443" spans="1:30" s="13" customFormat="1" x14ac:dyDescent="0.25">
      <c r="A443"/>
      <c r="B443" s="32"/>
      <c r="C443" s="34"/>
      <c r="D443" s="10"/>
      <c r="J443" s="53"/>
      <c r="K443" s="64"/>
      <c r="O443" s="60"/>
      <c r="P443" s="67"/>
      <c r="T443" s="53"/>
      <c r="U443" s="64"/>
      <c r="Y443" s="53"/>
      <c r="Z443" s="64"/>
      <c r="AD443" s="53"/>
    </row>
    <row r="444" spans="1:30" s="13" customFormat="1" x14ac:dyDescent="0.25">
      <c r="A444"/>
      <c r="B444" s="32"/>
      <c r="C444" s="34"/>
      <c r="D444" s="10"/>
      <c r="J444" s="53"/>
      <c r="K444" s="64"/>
      <c r="O444" s="60"/>
      <c r="P444" s="67"/>
      <c r="T444" s="53"/>
      <c r="U444" s="64"/>
      <c r="Y444" s="53"/>
      <c r="Z444" s="64"/>
      <c r="AD444" s="53"/>
    </row>
    <row r="445" spans="1:30" s="13" customFormat="1" x14ac:dyDescent="0.25">
      <c r="A445"/>
      <c r="B445" s="32"/>
      <c r="C445" s="34"/>
      <c r="D445" s="10"/>
      <c r="J445" s="53"/>
      <c r="K445" s="64"/>
      <c r="O445" s="60"/>
      <c r="P445" s="67"/>
      <c r="T445" s="53"/>
      <c r="U445" s="64"/>
      <c r="Y445" s="53"/>
      <c r="Z445" s="64"/>
      <c r="AD445" s="53"/>
    </row>
    <row r="446" spans="1:30" s="13" customFormat="1" x14ac:dyDescent="0.25">
      <c r="A446"/>
      <c r="B446" s="32"/>
      <c r="C446" s="34"/>
      <c r="D446" s="10"/>
      <c r="J446" s="53"/>
      <c r="K446" s="64"/>
      <c r="O446" s="60"/>
      <c r="P446" s="67"/>
      <c r="T446" s="53"/>
      <c r="U446" s="64"/>
      <c r="Y446" s="53"/>
      <c r="Z446" s="64"/>
      <c r="AD446" s="53"/>
    </row>
    <row r="447" spans="1:30" s="13" customFormat="1" x14ac:dyDescent="0.25">
      <c r="A447"/>
      <c r="B447" s="32"/>
      <c r="C447" s="34"/>
      <c r="D447" s="10"/>
      <c r="J447" s="53"/>
      <c r="K447" s="64"/>
      <c r="O447" s="60"/>
      <c r="P447" s="67"/>
      <c r="T447" s="53"/>
      <c r="U447" s="64"/>
      <c r="Y447" s="53"/>
      <c r="Z447" s="64"/>
      <c r="AD447" s="53"/>
    </row>
    <row r="448" spans="1:30" s="13" customFormat="1" x14ac:dyDescent="0.25">
      <c r="A448"/>
      <c r="B448" s="32"/>
      <c r="C448" s="34"/>
      <c r="D448" s="10"/>
      <c r="J448" s="53"/>
      <c r="K448" s="64"/>
      <c r="O448" s="60"/>
      <c r="P448" s="67"/>
      <c r="T448" s="53"/>
      <c r="U448" s="64"/>
      <c r="Y448" s="53"/>
      <c r="Z448" s="64"/>
      <c r="AD448" s="53"/>
    </row>
    <row r="449" spans="1:30" s="13" customFormat="1" x14ac:dyDescent="0.25">
      <c r="A449"/>
      <c r="B449" s="32"/>
      <c r="C449" s="34"/>
      <c r="D449" s="10"/>
      <c r="J449" s="53"/>
      <c r="K449" s="64"/>
      <c r="O449" s="60"/>
      <c r="P449" s="67"/>
      <c r="T449" s="53"/>
      <c r="U449" s="64"/>
      <c r="Y449" s="53"/>
      <c r="Z449" s="64"/>
      <c r="AD449" s="53"/>
    </row>
    <row r="450" spans="1:30" s="13" customFormat="1" x14ac:dyDescent="0.25">
      <c r="A450"/>
      <c r="B450" s="32"/>
      <c r="C450" s="34"/>
      <c r="D450" s="10"/>
      <c r="J450" s="53"/>
      <c r="K450" s="64"/>
      <c r="O450" s="60"/>
      <c r="P450" s="67"/>
      <c r="T450" s="53"/>
      <c r="U450" s="64"/>
      <c r="Y450" s="53"/>
      <c r="Z450" s="64"/>
      <c r="AD450" s="53"/>
    </row>
    <row r="451" spans="1:30" s="13" customFormat="1" x14ac:dyDescent="0.25">
      <c r="A451"/>
      <c r="B451" s="32"/>
      <c r="C451" s="34"/>
      <c r="D451" s="10"/>
      <c r="J451" s="53"/>
      <c r="K451" s="64"/>
      <c r="O451" s="60"/>
      <c r="P451" s="67"/>
      <c r="T451" s="53"/>
      <c r="U451" s="64"/>
      <c r="Y451" s="53"/>
      <c r="Z451" s="64"/>
      <c r="AD451" s="53"/>
    </row>
    <row r="452" spans="1:30" s="13" customFormat="1" x14ac:dyDescent="0.25">
      <c r="A452"/>
      <c r="B452" s="32"/>
      <c r="C452" s="34"/>
      <c r="D452" s="10"/>
      <c r="J452" s="53"/>
      <c r="K452" s="64"/>
      <c r="O452" s="60"/>
      <c r="P452" s="67"/>
      <c r="T452" s="53"/>
      <c r="U452" s="64"/>
      <c r="Y452" s="53"/>
      <c r="Z452" s="64"/>
      <c r="AD452" s="53"/>
    </row>
    <row r="453" spans="1:30" s="13" customFormat="1" x14ac:dyDescent="0.25">
      <c r="A453"/>
      <c r="B453" s="32"/>
      <c r="C453" s="34"/>
      <c r="D453" s="10"/>
      <c r="J453" s="53"/>
      <c r="K453" s="64"/>
      <c r="O453" s="60"/>
      <c r="P453" s="67"/>
      <c r="T453" s="53"/>
      <c r="U453" s="64"/>
      <c r="Y453" s="53"/>
      <c r="Z453" s="64"/>
      <c r="AD453" s="53"/>
    </row>
    <row r="454" spans="1:30" s="13" customFormat="1" x14ac:dyDescent="0.25">
      <c r="A454"/>
      <c r="B454" s="32"/>
      <c r="C454" s="34"/>
      <c r="D454" s="10"/>
      <c r="J454" s="53"/>
      <c r="K454" s="64"/>
      <c r="O454" s="60"/>
      <c r="P454" s="67"/>
      <c r="T454" s="53"/>
      <c r="U454" s="64"/>
      <c r="Y454" s="53"/>
      <c r="Z454" s="64"/>
      <c r="AD454" s="53"/>
    </row>
    <row r="455" spans="1:30" s="13" customFormat="1" x14ac:dyDescent="0.25">
      <c r="A455"/>
      <c r="B455" s="32"/>
      <c r="C455" s="34"/>
      <c r="D455" s="10"/>
      <c r="J455" s="53"/>
      <c r="K455" s="64"/>
      <c r="O455" s="60"/>
      <c r="P455" s="67"/>
      <c r="T455" s="53"/>
      <c r="U455" s="64"/>
      <c r="Y455" s="53"/>
      <c r="Z455" s="64"/>
      <c r="AD455" s="53"/>
    </row>
    <row r="456" spans="1:30" s="13" customFormat="1" x14ac:dyDescent="0.25">
      <c r="A456"/>
      <c r="B456" s="32"/>
      <c r="C456" s="34"/>
      <c r="D456" s="10"/>
      <c r="J456" s="53"/>
      <c r="K456" s="64"/>
      <c r="O456" s="60"/>
      <c r="P456" s="67"/>
      <c r="T456" s="53"/>
      <c r="U456" s="64"/>
      <c r="Y456" s="53"/>
      <c r="Z456" s="64"/>
      <c r="AD456" s="53"/>
    </row>
    <row r="457" spans="1:30" s="13" customFormat="1" x14ac:dyDescent="0.25">
      <c r="A457"/>
      <c r="B457" s="32"/>
      <c r="C457" s="34"/>
      <c r="D457" s="10"/>
      <c r="J457" s="53"/>
      <c r="K457" s="64"/>
      <c r="O457" s="60"/>
      <c r="P457" s="67"/>
      <c r="T457" s="53"/>
      <c r="U457" s="64"/>
      <c r="Y457" s="53"/>
      <c r="Z457" s="64"/>
      <c r="AD457" s="53"/>
    </row>
    <row r="458" spans="1:30" s="13" customFormat="1" x14ac:dyDescent="0.25">
      <c r="A458"/>
      <c r="B458" s="32"/>
      <c r="C458" s="34"/>
      <c r="D458" s="10"/>
      <c r="J458" s="53"/>
      <c r="K458" s="64"/>
      <c r="O458" s="60"/>
      <c r="P458" s="67"/>
      <c r="T458" s="53"/>
      <c r="U458" s="64"/>
      <c r="Y458" s="53"/>
      <c r="Z458" s="64"/>
      <c r="AD458" s="53"/>
    </row>
    <row r="459" spans="1:30" s="13" customFormat="1" x14ac:dyDescent="0.25">
      <c r="A459"/>
      <c r="B459" s="32"/>
      <c r="C459" s="34"/>
      <c r="D459" s="10"/>
      <c r="J459" s="53"/>
      <c r="K459" s="64"/>
      <c r="O459" s="60"/>
      <c r="P459" s="67"/>
      <c r="T459" s="53"/>
      <c r="U459" s="64"/>
      <c r="Y459" s="53"/>
      <c r="Z459" s="64"/>
      <c r="AD459" s="53"/>
    </row>
    <row r="460" spans="1:30" s="13" customFormat="1" x14ac:dyDescent="0.25">
      <c r="A460"/>
      <c r="B460" s="32"/>
      <c r="C460" s="34"/>
      <c r="D460" s="10"/>
      <c r="J460" s="53"/>
      <c r="K460" s="64"/>
      <c r="O460" s="60"/>
      <c r="P460" s="67"/>
      <c r="T460" s="53"/>
      <c r="U460" s="64"/>
      <c r="Y460" s="53"/>
      <c r="Z460" s="64"/>
      <c r="AD460" s="53"/>
    </row>
    <row r="461" spans="1:30" s="13" customFormat="1" x14ac:dyDescent="0.25">
      <c r="A461"/>
      <c r="B461" s="32"/>
      <c r="C461" s="34"/>
      <c r="D461" s="10"/>
      <c r="J461" s="53"/>
      <c r="K461" s="64"/>
      <c r="O461" s="60"/>
      <c r="P461" s="67"/>
      <c r="T461" s="53"/>
      <c r="U461" s="64"/>
      <c r="Y461" s="53"/>
      <c r="Z461" s="64"/>
      <c r="AD461" s="53"/>
    </row>
    <row r="462" spans="1:30" s="13" customFormat="1" x14ac:dyDescent="0.25">
      <c r="A462"/>
      <c r="B462" s="32"/>
      <c r="C462" s="34"/>
      <c r="D462" s="10"/>
      <c r="J462" s="53"/>
      <c r="K462" s="64"/>
      <c r="O462" s="60"/>
      <c r="P462" s="67"/>
      <c r="T462" s="53"/>
      <c r="U462" s="64"/>
      <c r="Y462" s="53"/>
      <c r="Z462" s="64"/>
      <c r="AD462" s="53"/>
    </row>
    <row r="463" spans="1:30" s="13" customFormat="1" x14ac:dyDescent="0.25">
      <c r="A463"/>
      <c r="B463" s="32"/>
      <c r="C463" s="34"/>
      <c r="D463" s="10"/>
      <c r="J463" s="53"/>
      <c r="K463" s="64"/>
      <c r="O463" s="60"/>
      <c r="P463" s="67"/>
      <c r="T463" s="53"/>
      <c r="U463" s="64"/>
      <c r="Y463" s="53"/>
      <c r="Z463" s="64"/>
      <c r="AD463" s="53"/>
    </row>
    <row r="464" spans="1:30" s="13" customFormat="1" x14ac:dyDescent="0.25">
      <c r="A464"/>
      <c r="B464" s="32"/>
      <c r="C464" s="34"/>
      <c r="D464" s="10"/>
      <c r="J464" s="53"/>
      <c r="K464" s="64"/>
      <c r="O464" s="60"/>
      <c r="P464" s="67"/>
      <c r="T464" s="53"/>
      <c r="U464" s="64"/>
      <c r="Y464" s="53"/>
      <c r="Z464" s="64"/>
      <c r="AD464" s="53"/>
    </row>
    <row r="465" spans="1:30" s="13" customFormat="1" x14ac:dyDescent="0.25">
      <c r="A465"/>
      <c r="B465" s="32"/>
      <c r="C465" s="34"/>
      <c r="D465" s="10"/>
      <c r="J465" s="53"/>
      <c r="K465" s="64"/>
      <c r="O465" s="60"/>
      <c r="P465" s="67"/>
      <c r="T465" s="53"/>
      <c r="U465" s="64"/>
      <c r="Y465" s="53"/>
      <c r="Z465" s="64"/>
      <c r="AD465" s="53"/>
    </row>
    <row r="466" spans="1:30" s="13" customFormat="1" x14ac:dyDescent="0.25">
      <c r="A466"/>
      <c r="B466" s="32"/>
      <c r="C466" s="34"/>
      <c r="D466" s="10"/>
      <c r="J466" s="53"/>
      <c r="K466" s="64"/>
      <c r="O466" s="60"/>
      <c r="P466" s="67"/>
      <c r="T466" s="53"/>
      <c r="U466" s="64"/>
      <c r="Y466" s="53"/>
      <c r="Z466" s="64"/>
      <c r="AD466" s="53"/>
    </row>
    <row r="467" spans="1:30" s="13" customFormat="1" x14ac:dyDescent="0.25">
      <c r="A467"/>
      <c r="B467" s="32"/>
      <c r="C467" s="34"/>
      <c r="D467" s="10"/>
      <c r="J467" s="53"/>
      <c r="K467" s="64"/>
      <c r="O467" s="60"/>
      <c r="P467" s="67"/>
      <c r="T467" s="53"/>
      <c r="U467" s="64"/>
      <c r="Y467" s="53"/>
      <c r="Z467" s="64"/>
      <c r="AD467" s="53"/>
    </row>
    <row r="468" spans="1:30" s="13" customFormat="1" x14ac:dyDescent="0.25">
      <c r="A468"/>
      <c r="B468" s="32"/>
      <c r="C468" s="34"/>
      <c r="D468" s="10"/>
      <c r="J468" s="53"/>
      <c r="K468" s="64"/>
      <c r="O468" s="60"/>
      <c r="P468" s="67"/>
      <c r="T468" s="53"/>
      <c r="U468" s="64"/>
      <c r="Y468" s="53"/>
      <c r="Z468" s="64"/>
      <c r="AD468" s="53"/>
    </row>
    <row r="469" spans="1:30" s="13" customFormat="1" x14ac:dyDescent="0.25">
      <c r="A469"/>
      <c r="B469" s="32"/>
      <c r="C469" s="34"/>
      <c r="D469" s="10"/>
      <c r="J469" s="53"/>
      <c r="K469" s="64"/>
      <c r="O469" s="60"/>
      <c r="P469" s="67"/>
      <c r="T469" s="53"/>
      <c r="U469" s="64"/>
      <c r="Y469" s="53"/>
      <c r="Z469" s="64"/>
      <c r="AD469" s="53"/>
    </row>
    <row r="470" spans="1:30" s="13" customFormat="1" x14ac:dyDescent="0.25">
      <c r="A470"/>
      <c r="B470" s="32"/>
      <c r="C470" s="34"/>
      <c r="D470" s="10"/>
      <c r="J470" s="53"/>
      <c r="K470" s="64"/>
      <c r="O470" s="60"/>
      <c r="P470" s="67"/>
      <c r="T470" s="53"/>
      <c r="U470" s="64"/>
      <c r="Y470" s="53"/>
      <c r="Z470" s="64"/>
      <c r="AD470" s="53"/>
    </row>
    <row r="471" spans="1:30" s="13" customFormat="1" x14ac:dyDescent="0.25">
      <c r="A471"/>
      <c r="B471" s="32"/>
      <c r="C471" s="34"/>
      <c r="D471" s="10"/>
      <c r="J471" s="53"/>
      <c r="K471" s="64"/>
      <c r="O471" s="60"/>
      <c r="P471" s="67"/>
      <c r="T471" s="53"/>
      <c r="U471" s="64"/>
      <c r="Y471" s="53"/>
      <c r="Z471" s="64"/>
      <c r="AD471" s="53"/>
    </row>
    <row r="472" spans="1:30" s="13" customFormat="1" x14ac:dyDescent="0.25">
      <c r="A472"/>
      <c r="B472" s="32"/>
      <c r="C472" s="34"/>
      <c r="D472" s="10"/>
      <c r="J472" s="53"/>
      <c r="K472" s="64"/>
      <c r="O472" s="60"/>
      <c r="P472" s="67"/>
      <c r="T472" s="53"/>
      <c r="U472" s="64"/>
      <c r="Y472" s="53"/>
      <c r="Z472" s="64"/>
      <c r="AD472" s="53"/>
    </row>
    <row r="473" spans="1:30" s="13" customFormat="1" x14ac:dyDescent="0.25">
      <c r="A473"/>
      <c r="B473" s="32"/>
      <c r="C473" s="34"/>
      <c r="D473" s="10"/>
      <c r="J473" s="53"/>
      <c r="K473" s="64"/>
      <c r="O473" s="60"/>
      <c r="P473" s="67"/>
      <c r="T473" s="53"/>
      <c r="U473" s="64"/>
      <c r="Y473" s="53"/>
      <c r="Z473" s="64"/>
      <c r="AD473" s="53"/>
    </row>
    <row r="474" spans="1:30" s="13" customFormat="1" x14ac:dyDescent="0.25">
      <c r="A474"/>
      <c r="B474" s="32"/>
      <c r="C474" s="34"/>
      <c r="D474" s="10"/>
      <c r="J474" s="53"/>
      <c r="K474" s="64"/>
      <c r="O474" s="60"/>
      <c r="P474" s="67"/>
      <c r="T474" s="53"/>
      <c r="U474" s="64"/>
      <c r="Y474" s="53"/>
      <c r="Z474" s="64"/>
      <c r="AD474" s="53"/>
    </row>
    <row r="475" spans="1:30" s="13" customFormat="1" x14ac:dyDescent="0.25">
      <c r="A475"/>
      <c r="B475" s="32"/>
      <c r="C475" s="34"/>
      <c r="D475" s="10"/>
      <c r="J475" s="53"/>
      <c r="K475" s="64"/>
      <c r="O475" s="60"/>
      <c r="P475" s="67"/>
      <c r="T475" s="53"/>
      <c r="U475" s="64"/>
      <c r="Y475" s="53"/>
      <c r="Z475" s="64"/>
      <c r="AD475" s="53"/>
    </row>
    <row r="476" spans="1:30" s="13" customFormat="1" x14ac:dyDescent="0.25">
      <c r="A476"/>
      <c r="B476" s="32"/>
      <c r="C476" s="34"/>
      <c r="D476" s="10"/>
      <c r="J476" s="53"/>
      <c r="K476" s="64"/>
      <c r="O476" s="60"/>
      <c r="P476" s="67"/>
      <c r="T476" s="53"/>
      <c r="U476" s="64"/>
      <c r="Y476" s="53"/>
      <c r="Z476" s="64"/>
      <c r="AD476" s="53"/>
    </row>
    <row r="477" spans="1:30" s="13" customFormat="1" x14ac:dyDescent="0.25">
      <c r="A477"/>
      <c r="B477" s="32"/>
      <c r="C477" s="34"/>
      <c r="D477" s="10"/>
      <c r="J477" s="53"/>
      <c r="K477" s="64"/>
      <c r="O477" s="60"/>
      <c r="P477" s="67"/>
      <c r="T477" s="53"/>
      <c r="U477" s="64"/>
      <c r="Y477" s="53"/>
      <c r="Z477" s="64"/>
      <c r="AD477" s="53"/>
    </row>
    <row r="478" spans="1:30" s="13" customFormat="1" x14ac:dyDescent="0.25">
      <c r="A478"/>
      <c r="B478" s="32"/>
      <c r="C478" s="34"/>
      <c r="D478" s="10"/>
      <c r="J478" s="53"/>
      <c r="K478" s="64"/>
      <c r="O478" s="60"/>
      <c r="P478" s="67"/>
      <c r="T478" s="53"/>
      <c r="U478" s="64"/>
      <c r="Y478" s="53"/>
      <c r="Z478" s="64"/>
      <c r="AD478" s="53"/>
    </row>
    <row r="479" spans="1:30" s="13" customFormat="1" x14ac:dyDescent="0.25">
      <c r="A479"/>
      <c r="B479" s="32"/>
      <c r="C479" s="34"/>
      <c r="D479" s="10"/>
      <c r="J479" s="53"/>
      <c r="K479" s="64"/>
      <c r="O479" s="60"/>
      <c r="P479" s="67"/>
      <c r="T479" s="53"/>
      <c r="U479" s="64"/>
      <c r="Y479" s="53"/>
      <c r="Z479" s="64"/>
      <c r="AD479" s="53"/>
    </row>
    <row r="480" spans="1:30" s="13" customFormat="1" x14ac:dyDescent="0.25">
      <c r="A480"/>
      <c r="B480" s="32"/>
      <c r="C480" s="34"/>
      <c r="D480" s="10"/>
      <c r="J480" s="53"/>
      <c r="K480" s="64"/>
      <c r="O480" s="60"/>
      <c r="P480" s="67"/>
      <c r="T480" s="53"/>
      <c r="U480" s="64"/>
      <c r="Y480" s="53"/>
      <c r="Z480" s="64"/>
      <c r="AD480" s="53"/>
    </row>
    <row r="481" spans="1:30" s="13" customFormat="1" x14ac:dyDescent="0.25">
      <c r="A481"/>
      <c r="B481" s="32"/>
      <c r="C481" s="34"/>
      <c r="D481" s="10"/>
      <c r="J481" s="53"/>
      <c r="K481" s="64"/>
      <c r="O481" s="60"/>
      <c r="P481" s="67"/>
      <c r="T481" s="53"/>
      <c r="U481" s="64"/>
      <c r="Y481" s="53"/>
      <c r="Z481" s="64"/>
      <c r="AD481" s="53"/>
    </row>
    <row r="482" spans="1:30" s="13" customFormat="1" x14ac:dyDescent="0.25">
      <c r="A482"/>
      <c r="B482" s="32"/>
      <c r="C482" s="34"/>
      <c r="D482" s="10"/>
      <c r="J482" s="53"/>
      <c r="K482" s="64"/>
      <c r="O482" s="60"/>
      <c r="P482" s="67"/>
      <c r="T482" s="53"/>
      <c r="U482" s="64"/>
      <c r="Y482" s="53"/>
      <c r="Z482" s="64"/>
      <c r="AD482" s="53"/>
    </row>
    <row r="483" spans="1:30" s="13" customFormat="1" x14ac:dyDescent="0.25">
      <c r="A483"/>
      <c r="B483" s="32"/>
      <c r="C483" s="34"/>
      <c r="D483" s="10"/>
      <c r="J483" s="53"/>
      <c r="K483" s="64"/>
      <c r="O483" s="60"/>
      <c r="P483" s="67"/>
      <c r="T483" s="53"/>
      <c r="U483" s="64"/>
      <c r="Y483" s="53"/>
      <c r="Z483" s="64"/>
      <c r="AD483" s="53"/>
    </row>
    <row r="484" spans="1:30" s="13" customFormat="1" x14ac:dyDescent="0.25">
      <c r="A484"/>
      <c r="B484" s="32"/>
      <c r="C484" s="34"/>
      <c r="D484" s="10"/>
      <c r="J484" s="53"/>
      <c r="K484" s="64"/>
      <c r="O484" s="60"/>
      <c r="P484" s="67"/>
      <c r="T484" s="53"/>
      <c r="U484" s="64"/>
      <c r="Y484" s="53"/>
      <c r="Z484" s="64"/>
      <c r="AD484" s="53"/>
    </row>
    <row r="485" spans="1:30" s="13" customFormat="1" x14ac:dyDescent="0.25">
      <c r="A485"/>
      <c r="B485" s="32"/>
      <c r="C485" s="34"/>
      <c r="D485" s="10"/>
      <c r="J485" s="53"/>
      <c r="K485" s="64"/>
      <c r="O485" s="60"/>
      <c r="P485" s="67"/>
      <c r="T485" s="53"/>
      <c r="U485" s="64"/>
      <c r="Y485" s="53"/>
      <c r="Z485" s="64"/>
      <c r="AD485" s="53"/>
    </row>
    <row r="486" spans="1:30" s="13" customFormat="1" x14ac:dyDescent="0.25">
      <c r="A486"/>
      <c r="B486" s="32"/>
      <c r="C486" s="34"/>
      <c r="D486" s="10"/>
      <c r="J486" s="53"/>
      <c r="K486" s="64"/>
      <c r="O486" s="60"/>
      <c r="P486" s="67"/>
      <c r="T486" s="53"/>
      <c r="U486" s="64"/>
      <c r="Y486" s="53"/>
      <c r="Z486" s="64"/>
      <c r="AD486" s="53"/>
    </row>
    <row r="487" spans="1:30" s="13" customFormat="1" x14ac:dyDescent="0.25">
      <c r="A487"/>
      <c r="B487" s="32"/>
      <c r="C487" s="34"/>
      <c r="D487" s="10"/>
      <c r="J487" s="53"/>
      <c r="K487" s="64"/>
      <c r="O487" s="60"/>
      <c r="P487" s="67"/>
      <c r="T487" s="53"/>
      <c r="U487" s="64"/>
      <c r="Y487" s="53"/>
      <c r="Z487" s="64"/>
      <c r="AD487" s="53"/>
    </row>
    <row r="488" spans="1:30" s="13" customFormat="1" x14ac:dyDescent="0.25">
      <c r="A488"/>
      <c r="B488" s="32"/>
      <c r="C488" s="34"/>
      <c r="D488" s="10"/>
      <c r="J488" s="53"/>
      <c r="K488" s="64"/>
      <c r="O488" s="60"/>
      <c r="P488" s="67"/>
      <c r="T488" s="53"/>
      <c r="U488" s="64"/>
      <c r="Y488" s="53"/>
      <c r="Z488" s="64"/>
      <c r="AD488" s="53"/>
    </row>
    <row r="489" spans="1:30" s="13" customFormat="1" x14ac:dyDescent="0.25">
      <c r="A489"/>
      <c r="B489" s="32"/>
      <c r="C489" s="34"/>
      <c r="D489" s="10"/>
      <c r="J489" s="53"/>
      <c r="K489" s="64"/>
      <c r="O489" s="60"/>
      <c r="P489" s="67"/>
      <c r="T489" s="53"/>
      <c r="U489" s="64"/>
      <c r="Y489" s="53"/>
      <c r="Z489" s="64"/>
      <c r="AD489" s="53"/>
    </row>
    <row r="490" spans="1:30" s="13" customFormat="1" x14ac:dyDescent="0.25">
      <c r="A490"/>
      <c r="B490" s="32"/>
      <c r="C490" s="34"/>
      <c r="D490" s="10"/>
      <c r="J490" s="53"/>
      <c r="K490" s="64"/>
      <c r="O490" s="60"/>
      <c r="P490" s="67"/>
      <c r="T490" s="53"/>
      <c r="U490" s="64"/>
      <c r="Y490" s="53"/>
      <c r="Z490" s="64"/>
      <c r="AD490" s="53"/>
    </row>
    <row r="491" spans="1:30" s="13" customFormat="1" x14ac:dyDescent="0.25">
      <c r="A491"/>
      <c r="B491" s="32"/>
      <c r="C491" s="34"/>
      <c r="D491" s="10"/>
      <c r="J491" s="53"/>
      <c r="K491" s="64"/>
      <c r="O491" s="60"/>
      <c r="P491" s="67"/>
      <c r="T491" s="53"/>
      <c r="U491" s="64"/>
      <c r="Y491" s="53"/>
      <c r="Z491" s="64"/>
      <c r="AD491" s="53"/>
    </row>
    <row r="492" spans="1:30" s="13" customFormat="1" x14ac:dyDescent="0.25">
      <c r="A492"/>
      <c r="B492" s="32"/>
      <c r="C492" s="34"/>
      <c r="D492" s="10"/>
      <c r="J492" s="53"/>
      <c r="K492" s="64"/>
      <c r="O492" s="60"/>
      <c r="P492" s="67"/>
      <c r="T492" s="53"/>
      <c r="U492" s="64"/>
      <c r="Y492" s="53"/>
      <c r="Z492" s="64"/>
      <c r="AD492" s="53"/>
    </row>
    <row r="493" spans="1:30" s="13" customFormat="1" x14ac:dyDescent="0.25">
      <c r="A493"/>
      <c r="B493" s="32"/>
      <c r="C493" s="34"/>
      <c r="D493" s="10"/>
      <c r="J493" s="53"/>
      <c r="K493" s="64"/>
      <c r="O493" s="60"/>
      <c r="P493" s="67"/>
      <c r="T493" s="53"/>
      <c r="U493" s="64"/>
      <c r="Y493" s="53"/>
      <c r="Z493" s="64"/>
      <c r="AD493" s="53"/>
    </row>
    <row r="494" spans="1:30" s="13" customFormat="1" x14ac:dyDescent="0.25">
      <c r="A494"/>
      <c r="B494" s="32"/>
      <c r="C494" s="34"/>
      <c r="D494" s="10"/>
      <c r="J494" s="53"/>
      <c r="K494" s="64"/>
      <c r="O494" s="60"/>
      <c r="P494" s="67"/>
      <c r="T494" s="53"/>
      <c r="U494" s="64"/>
      <c r="Y494" s="53"/>
      <c r="Z494" s="64"/>
      <c r="AD494" s="53"/>
    </row>
    <row r="495" spans="1:30" s="13" customFormat="1" x14ac:dyDescent="0.25">
      <c r="A495"/>
      <c r="B495" s="32"/>
      <c r="C495" s="34"/>
      <c r="D495" s="10"/>
      <c r="J495" s="53"/>
      <c r="K495" s="64"/>
      <c r="O495" s="60"/>
      <c r="P495" s="67"/>
      <c r="T495" s="53"/>
      <c r="U495" s="64"/>
      <c r="Y495" s="53"/>
      <c r="Z495" s="64"/>
      <c r="AD495" s="53"/>
    </row>
    <row r="496" spans="1:30" s="13" customFormat="1" x14ac:dyDescent="0.25">
      <c r="A496"/>
      <c r="B496" s="32"/>
      <c r="C496" s="34"/>
      <c r="D496" s="10"/>
      <c r="J496" s="53"/>
      <c r="K496" s="64"/>
      <c r="O496" s="60"/>
      <c r="P496" s="67"/>
      <c r="T496" s="53"/>
      <c r="U496" s="64"/>
      <c r="Y496" s="53"/>
      <c r="Z496" s="64"/>
      <c r="AD496" s="53"/>
    </row>
    <row r="497" spans="1:30" s="13" customFormat="1" x14ac:dyDescent="0.25">
      <c r="A497"/>
      <c r="B497" s="32"/>
      <c r="C497" s="34"/>
      <c r="D497" s="10"/>
      <c r="J497" s="53"/>
      <c r="K497" s="64"/>
      <c r="O497" s="60"/>
      <c r="P497" s="67"/>
      <c r="T497" s="53"/>
      <c r="U497" s="64"/>
      <c r="Y497" s="53"/>
      <c r="Z497" s="64"/>
      <c r="AD497" s="53"/>
    </row>
    <row r="498" spans="1:30" s="13" customFormat="1" x14ac:dyDescent="0.25">
      <c r="A498"/>
      <c r="B498" s="32"/>
      <c r="C498" s="34"/>
      <c r="D498" s="10"/>
      <c r="J498" s="53"/>
      <c r="K498" s="64"/>
      <c r="O498" s="60"/>
      <c r="P498" s="67"/>
      <c r="T498" s="53"/>
      <c r="U498" s="64"/>
      <c r="Y498" s="53"/>
      <c r="Z498" s="64"/>
      <c r="AD498" s="53"/>
    </row>
    <row r="499" spans="1:30" s="13" customFormat="1" x14ac:dyDescent="0.25">
      <c r="A499"/>
      <c r="B499" s="32"/>
      <c r="C499" s="34"/>
      <c r="D499" s="10"/>
      <c r="J499" s="53"/>
      <c r="K499" s="64"/>
      <c r="O499" s="60"/>
      <c r="P499" s="67"/>
      <c r="T499" s="53"/>
      <c r="U499" s="64"/>
      <c r="Y499" s="53"/>
      <c r="Z499" s="64"/>
      <c r="AD499" s="53"/>
    </row>
    <row r="500" spans="1:30" s="13" customFormat="1" x14ac:dyDescent="0.25">
      <c r="A500"/>
      <c r="B500" s="32"/>
      <c r="C500" s="34"/>
      <c r="D500" s="10"/>
      <c r="J500" s="53"/>
      <c r="K500" s="64"/>
      <c r="O500" s="60"/>
      <c r="P500" s="67"/>
      <c r="T500" s="53"/>
      <c r="U500" s="64"/>
      <c r="Y500" s="53"/>
      <c r="Z500" s="64"/>
      <c r="AD500" s="53"/>
    </row>
    <row r="501" spans="1:30" s="13" customFormat="1" x14ac:dyDescent="0.25">
      <c r="A501"/>
      <c r="B501" s="32"/>
      <c r="C501" s="34"/>
      <c r="D501" s="10"/>
      <c r="J501" s="53"/>
      <c r="K501" s="64"/>
      <c r="O501" s="60"/>
      <c r="P501" s="67"/>
      <c r="T501" s="53"/>
      <c r="U501" s="64"/>
      <c r="Y501" s="53"/>
      <c r="Z501" s="64"/>
      <c r="AD501" s="53"/>
    </row>
    <row r="502" spans="1:30" s="13" customFormat="1" x14ac:dyDescent="0.25">
      <c r="A502"/>
      <c r="B502" s="32"/>
      <c r="C502" s="34"/>
      <c r="D502" s="10"/>
      <c r="J502" s="53"/>
      <c r="K502" s="64"/>
      <c r="O502" s="60"/>
      <c r="P502" s="67"/>
      <c r="T502" s="53"/>
      <c r="U502" s="64"/>
      <c r="Y502" s="53"/>
      <c r="Z502" s="64"/>
      <c r="AD502" s="53"/>
    </row>
    <row r="503" spans="1:30" s="13" customFormat="1" x14ac:dyDescent="0.25">
      <c r="A503"/>
      <c r="B503" s="32"/>
      <c r="C503" s="34"/>
      <c r="D503" s="10"/>
      <c r="J503" s="53"/>
      <c r="K503" s="64"/>
      <c r="O503" s="60"/>
      <c r="P503" s="67"/>
      <c r="T503" s="53"/>
      <c r="U503" s="64"/>
      <c r="Y503" s="53"/>
      <c r="Z503" s="64"/>
      <c r="AD503" s="53"/>
    </row>
    <row r="504" spans="1:30" s="13" customFormat="1" x14ac:dyDescent="0.25">
      <c r="A504"/>
      <c r="B504" s="32"/>
      <c r="C504" s="34"/>
      <c r="D504" s="10"/>
      <c r="J504" s="53"/>
      <c r="K504" s="64"/>
      <c r="O504" s="60"/>
      <c r="P504" s="67"/>
      <c r="T504" s="53"/>
      <c r="U504" s="64"/>
      <c r="Y504" s="53"/>
      <c r="Z504" s="64"/>
      <c r="AD504" s="53"/>
    </row>
    <row r="505" spans="1:30" s="13" customFormat="1" x14ac:dyDescent="0.25">
      <c r="A505"/>
      <c r="B505" s="32"/>
      <c r="C505" s="34"/>
      <c r="D505" s="10"/>
      <c r="J505" s="53"/>
      <c r="K505" s="64"/>
      <c r="O505" s="60"/>
      <c r="P505" s="67"/>
      <c r="T505" s="53"/>
      <c r="U505" s="64"/>
      <c r="Y505" s="53"/>
      <c r="Z505" s="64"/>
      <c r="AD505" s="53"/>
    </row>
    <row r="506" spans="1:30" s="13" customFormat="1" x14ac:dyDescent="0.25">
      <c r="A506"/>
      <c r="B506" s="32"/>
      <c r="C506" s="34"/>
      <c r="D506" s="10"/>
      <c r="J506" s="53"/>
      <c r="K506" s="64"/>
      <c r="O506" s="60"/>
      <c r="P506" s="67"/>
      <c r="T506" s="53"/>
      <c r="U506" s="64"/>
      <c r="Y506" s="53"/>
      <c r="Z506" s="64"/>
      <c r="AD506" s="53"/>
    </row>
    <row r="507" spans="1:30" s="13" customFormat="1" x14ac:dyDescent="0.25">
      <c r="A507"/>
      <c r="B507" s="32"/>
      <c r="C507" s="34"/>
      <c r="D507" s="10"/>
      <c r="J507" s="53"/>
      <c r="K507" s="64"/>
      <c r="O507" s="60"/>
      <c r="P507" s="67"/>
      <c r="T507" s="53"/>
      <c r="U507" s="64"/>
      <c r="Y507" s="53"/>
      <c r="Z507" s="64"/>
      <c r="AD507" s="53"/>
    </row>
    <row r="508" spans="1:30" s="13" customFormat="1" x14ac:dyDescent="0.25">
      <c r="A508"/>
      <c r="B508" s="32"/>
      <c r="C508" s="34"/>
      <c r="D508" s="10"/>
      <c r="J508" s="53"/>
      <c r="K508" s="64"/>
      <c r="O508" s="60"/>
      <c r="P508" s="67"/>
      <c r="T508" s="53"/>
      <c r="U508" s="64"/>
      <c r="Y508" s="53"/>
      <c r="Z508" s="64"/>
      <c r="AD508" s="53"/>
    </row>
    <row r="509" spans="1:30" s="13" customFormat="1" x14ac:dyDescent="0.25">
      <c r="A509"/>
      <c r="B509" s="32"/>
      <c r="C509" s="34"/>
      <c r="D509" s="10"/>
      <c r="J509" s="53"/>
      <c r="K509" s="64"/>
      <c r="O509" s="60"/>
      <c r="P509" s="67"/>
      <c r="T509" s="53"/>
      <c r="U509" s="64"/>
      <c r="Y509" s="53"/>
      <c r="Z509" s="64"/>
      <c r="AD509" s="53"/>
    </row>
    <row r="510" spans="1:30" s="13" customFormat="1" x14ac:dyDescent="0.25">
      <c r="A510"/>
      <c r="B510" s="32"/>
      <c r="C510" s="34"/>
      <c r="D510" s="10"/>
      <c r="J510" s="53"/>
      <c r="K510" s="64"/>
      <c r="O510" s="60"/>
      <c r="P510" s="67"/>
      <c r="T510" s="53"/>
      <c r="U510" s="64"/>
      <c r="Y510" s="53"/>
      <c r="Z510" s="64"/>
      <c r="AD510" s="53"/>
    </row>
    <row r="511" spans="1:30" s="13" customFormat="1" x14ac:dyDescent="0.25">
      <c r="A511"/>
      <c r="B511" s="32"/>
      <c r="C511" s="34"/>
      <c r="D511" s="10"/>
      <c r="J511" s="53"/>
      <c r="K511" s="64"/>
      <c r="O511" s="60"/>
      <c r="P511" s="67"/>
      <c r="T511" s="53"/>
      <c r="U511" s="64"/>
      <c r="Y511" s="53"/>
      <c r="Z511" s="64"/>
      <c r="AD511" s="53"/>
    </row>
    <row r="512" spans="1:30" s="13" customFormat="1" x14ac:dyDescent="0.25">
      <c r="A512"/>
      <c r="B512" s="32"/>
      <c r="C512" s="34"/>
      <c r="D512" s="10"/>
      <c r="J512" s="53"/>
      <c r="K512" s="64"/>
      <c r="O512" s="60"/>
      <c r="P512" s="67"/>
      <c r="T512" s="53"/>
      <c r="U512" s="64"/>
      <c r="Y512" s="53"/>
      <c r="Z512" s="64"/>
      <c r="AD512" s="53"/>
    </row>
    <row r="513" spans="1:30" s="13" customFormat="1" x14ac:dyDescent="0.25">
      <c r="A513"/>
      <c r="B513" s="32"/>
      <c r="C513" s="34"/>
      <c r="D513" s="10"/>
      <c r="J513" s="53"/>
      <c r="K513" s="64"/>
      <c r="O513" s="60"/>
      <c r="P513" s="67"/>
      <c r="T513" s="53"/>
      <c r="U513" s="64"/>
      <c r="Y513" s="53"/>
      <c r="Z513" s="64"/>
      <c r="AD513" s="53"/>
    </row>
    <row r="514" spans="1:30" s="13" customFormat="1" x14ac:dyDescent="0.25">
      <c r="A514"/>
      <c r="B514" s="32"/>
      <c r="C514" s="34"/>
      <c r="D514" s="10"/>
      <c r="J514" s="53"/>
      <c r="K514" s="64"/>
      <c r="O514" s="60"/>
      <c r="P514" s="67"/>
      <c r="T514" s="53"/>
      <c r="U514" s="64"/>
      <c r="Y514" s="53"/>
      <c r="Z514" s="64"/>
      <c r="AD514" s="53"/>
    </row>
    <row r="515" spans="1:30" s="13" customFormat="1" x14ac:dyDescent="0.25">
      <c r="A515"/>
      <c r="B515" s="32"/>
      <c r="C515" s="34"/>
      <c r="D515" s="10"/>
      <c r="J515" s="53"/>
      <c r="K515" s="64"/>
      <c r="O515" s="60"/>
      <c r="P515" s="67"/>
      <c r="T515" s="53"/>
      <c r="U515" s="64"/>
      <c r="Y515" s="53"/>
      <c r="Z515" s="64"/>
      <c r="AD515" s="53"/>
    </row>
    <row r="516" spans="1:30" s="13" customFormat="1" x14ac:dyDescent="0.25">
      <c r="A516"/>
      <c r="B516" s="32"/>
      <c r="C516" s="34"/>
      <c r="D516" s="10"/>
      <c r="J516" s="53"/>
      <c r="K516" s="64"/>
      <c r="O516" s="60"/>
      <c r="P516" s="67"/>
      <c r="T516" s="53"/>
      <c r="U516" s="64"/>
      <c r="Y516" s="53"/>
      <c r="Z516" s="64"/>
      <c r="AD516" s="53"/>
    </row>
    <row r="517" spans="1:30" s="13" customFormat="1" x14ac:dyDescent="0.25">
      <c r="A517"/>
      <c r="B517" s="32"/>
      <c r="C517" s="34"/>
      <c r="D517" s="10"/>
      <c r="J517" s="53"/>
      <c r="K517" s="64"/>
      <c r="O517" s="60"/>
      <c r="P517" s="67"/>
      <c r="T517" s="53"/>
      <c r="U517" s="64"/>
      <c r="Y517" s="53"/>
      <c r="Z517" s="64"/>
      <c r="AD517" s="53"/>
    </row>
    <row r="518" spans="1:30" s="13" customFormat="1" x14ac:dyDescent="0.25">
      <c r="A518"/>
      <c r="B518" s="32"/>
      <c r="C518" s="34"/>
      <c r="D518" s="10"/>
      <c r="J518" s="53"/>
      <c r="K518" s="64"/>
      <c r="O518" s="60"/>
      <c r="P518" s="67"/>
      <c r="T518" s="53"/>
      <c r="U518" s="64"/>
      <c r="Y518" s="53"/>
      <c r="Z518" s="64"/>
      <c r="AD518" s="53"/>
    </row>
    <row r="519" spans="1:30" s="13" customFormat="1" x14ac:dyDescent="0.25">
      <c r="A519"/>
      <c r="B519" s="32"/>
      <c r="C519" s="34"/>
      <c r="D519" s="10"/>
      <c r="J519" s="53"/>
      <c r="K519" s="64"/>
      <c r="O519" s="60"/>
      <c r="P519" s="67"/>
      <c r="T519" s="53"/>
      <c r="U519" s="64"/>
      <c r="Y519" s="53"/>
      <c r="Z519" s="64"/>
      <c r="AD519" s="53"/>
    </row>
    <row r="520" spans="1:30" s="13" customFormat="1" x14ac:dyDescent="0.25">
      <c r="A520"/>
      <c r="B520" s="32"/>
      <c r="C520" s="34"/>
      <c r="D520" s="10"/>
      <c r="J520" s="53"/>
      <c r="K520" s="64"/>
      <c r="O520" s="60"/>
      <c r="P520" s="67"/>
      <c r="T520" s="53"/>
      <c r="U520" s="64"/>
      <c r="Y520" s="53"/>
      <c r="Z520" s="64"/>
      <c r="AD520" s="53"/>
    </row>
    <row r="521" spans="1:30" s="13" customFormat="1" x14ac:dyDescent="0.25">
      <c r="A521"/>
      <c r="B521" s="32"/>
      <c r="C521" s="34"/>
      <c r="D521" s="10"/>
      <c r="J521" s="53"/>
      <c r="K521" s="64"/>
      <c r="O521" s="60"/>
      <c r="P521" s="67"/>
      <c r="T521" s="53"/>
      <c r="U521" s="64"/>
      <c r="Y521" s="53"/>
      <c r="Z521" s="64"/>
      <c r="AD521" s="53"/>
    </row>
    <row r="522" spans="1:30" s="13" customFormat="1" x14ac:dyDescent="0.25">
      <c r="A522"/>
      <c r="B522" s="32"/>
      <c r="C522" s="34"/>
      <c r="D522" s="10"/>
      <c r="J522" s="53"/>
      <c r="K522" s="64"/>
      <c r="O522" s="60"/>
      <c r="P522" s="67"/>
      <c r="T522" s="53"/>
      <c r="U522" s="64"/>
      <c r="Y522" s="53"/>
      <c r="Z522" s="64"/>
      <c r="AD522" s="53"/>
    </row>
    <row r="523" spans="1:30" s="13" customFormat="1" x14ac:dyDescent="0.25">
      <c r="A523"/>
      <c r="B523" s="32"/>
      <c r="C523" s="34"/>
      <c r="D523" s="10"/>
      <c r="J523" s="53"/>
      <c r="K523" s="64"/>
      <c r="O523" s="60"/>
      <c r="P523" s="67"/>
      <c r="T523" s="53"/>
      <c r="U523" s="64"/>
      <c r="Y523" s="53"/>
      <c r="Z523" s="64"/>
      <c r="AD523" s="53"/>
    </row>
    <row r="524" spans="1:30" s="13" customFormat="1" x14ac:dyDescent="0.25">
      <c r="A524"/>
      <c r="B524" s="32"/>
      <c r="C524" s="34"/>
      <c r="D524" s="10"/>
      <c r="J524" s="53"/>
      <c r="K524" s="64"/>
      <c r="O524" s="60"/>
      <c r="P524" s="67"/>
      <c r="T524" s="53"/>
      <c r="U524" s="64"/>
      <c r="Y524" s="53"/>
      <c r="Z524" s="64"/>
      <c r="AD524" s="53"/>
    </row>
    <row r="525" spans="1:30" s="13" customFormat="1" x14ac:dyDescent="0.25">
      <c r="A525"/>
      <c r="B525" s="32"/>
      <c r="C525" s="34"/>
      <c r="D525" s="10"/>
      <c r="J525" s="53"/>
      <c r="K525" s="64"/>
      <c r="O525" s="60"/>
      <c r="P525" s="67"/>
      <c r="T525" s="53"/>
      <c r="U525" s="64"/>
      <c r="Y525" s="53"/>
      <c r="Z525" s="64"/>
      <c r="AD525" s="53"/>
    </row>
    <row r="526" spans="1:30" s="13" customFormat="1" x14ac:dyDescent="0.25">
      <c r="A526"/>
      <c r="B526" s="32"/>
      <c r="C526" s="34"/>
      <c r="D526" s="10"/>
      <c r="J526" s="53"/>
      <c r="K526" s="64"/>
      <c r="O526" s="60"/>
      <c r="P526" s="67"/>
      <c r="T526" s="53"/>
      <c r="U526" s="64"/>
      <c r="Y526" s="53"/>
      <c r="Z526" s="64"/>
      <c r="AD526" s="53"/>
    </row>
    <row r="527" spans="1:30" s="13" customFormat="1" x14ac:dyDescent="0.25">
      <c r="A527"/>
      <c r="B527" s="32"/>
      <c r="C527" s="34"/>
      <c r="D527" s="10"/>
      <c r="J527" s="53"/>
      <c r="K527" s="64"/>
      <c r="O527" s="60"/>
      <c r="P527" s="67"/>
      <c r="T527" s="53"/>
      <c r="U527" s="64"/>
      <c r="Y527" s="53"/>
      <c r="Z527" s="64"/>
      <c r="AD527" s="53"/>
    </row>
    <row r="528" spans="1:30" s="13" customFormat="1" x14ac:dyDescent="0.25">
      <c r="A528"/>
      <c r="B528" s="32"/>
      <c r="C528" s="34"/>
      <c r="D528" s="10"/>
      <c r="J528" s="53"/>
      <c r="K528" s="64"/>
      <c r="O528" s="60"/>
      <c r="P528" s="67"/>
      <c r="T528" s="53"/>
      <c r="U528" s="64"/>
      <c r="Y528" s="53"/>
      <c r="Z528" s="64"/>
      <c r="AD528" s="53"/>
    </row>
    <row r="529" spans="1:30" s="13" customFormat="1" x14ac:dyDescent="0.25">
      <c r="A529"/>
      <c r="B529" s="32"/>
      <c r="C529" s="34"/>
      <c r="D529" s="10"/>
      <c r="J529" s="53"/>
      <c r="K529" s="64"/>
      <c r="O529" s="60"/>
      <c r="P529" s="67"/>
      <c r="T529" s="53"/>
      <c r="U529" s="64"/>
      <c r="Y529" s="53"/>
      <c r="Z529" s="64"/>
      <c r="AD529" s="53"/>
    </row>
    <row r="530" spans="1:30" s="13" customFormat="1" x14ac:dyDescent="0.25">
      <c r="A530"/>
      <c r="B530" s="32"/>
      <c r="C530" s="34"/>
      <c r="D530" s="10"/>
      <c r="J530" s="53"/>
      <c r="K530" s="64"/>
      <c r="O530" s="60"/>
      <c r="P530" s="67"/>
      <c r="T530" s="53"/>
      <c r="U530" s="64"/>
      <c r="Y530" s="53"/>
      <c r="Z530" s="64"/>
      <c r="AD530" s="53"/>
    </row>
    <row r="531" spans="1:30" s="13" customFormat="1" x14ac:dyDescent="0.25">
      <c r="A531"/>
      <c r="B531" s="32"/>
      <c r="C531" s="34"/>
      <c r="D531" s="10"/>
      <c r="J531" s="53"/>
      <c r="K531" s="64"/>
      <c r="O531" s="60"/>
      <c r="P531" s="67"/>
      <c r="T531" s="53"/>
      <c r="U531" s="64"/>
      <c r="Y531" s="53"/>
      <c r="Z531" s="64"/>
      <c r="AD531" s="53"/>
    </row>
    <row r="532" spans="1:30" s="13" customFormat="1" x14ac:dyDescent="0.25">
      <c r="A532"/>
      <c r="B532" s="32"/>
      <c r="C532" s="34"/>
      <c r="D532" s="10"/>
      <c r="J532" s="53"/>
      <c r="K532" s="64"/>
      <c r="O532" s="60"/>
      <c r="P532" s="67"/>
      <c r="T532" s="53"/>
      <c r="U532" s="64"/>
      <c r="Y532" s="53"/>
      <c r="Z532" s="64"/>
      <c r="AD532" s="53"/>
    </row>
    <row r="533" spans="1:30" s="13" customFormat="1" x14ac:dyDescent="0.25">
      <c r="A533"/>
      <c r="B533" s="32"/>
      <c r="C533" s="34"/>
      <c r="D533" s="10"/>
      <c r="J533" s="53"/>
      <c r="K533" s="64"/>
      <c r="O533" s="60"/>
      <c r="P533" s="67"/>
      <c r="T533" s="53"/>
      <c r="U533" s="64"/>
      <c r="Y533" s="53"/>
      <c r="Z533" s="64"/>
      <c r="AD533" s="53"/>
    </row>
    <row r="534" spans="1:30" s="13" customFormat="1" x14ac:dyDescent="0.25">
      <c r="A534"/>
      <c r="B534" s="32"/>
      <c r="C534" s="34"/>
      <c r="D534" s="10"/>
      <c r="J534" s="53"/>
      <c r="K534" s="64"/>
      <c r="O534" s="60"/>
      <c r="P534" s="67"/>
      <c r="T534" s="53"/>
      <c r="U534" s="64"/>
      <c r="Y534" s="53"/>
      <c r="Z534" s="64"/>
      <c r="AD534" s="53"/>
    </row>
    <row r="535" spans="1:30" s="13" customFormat="1" x14ac:dyDescent="0.25">
      <c r="A535"/>
      <c r="B535" s="32"/>
      <c r="C535" s="34"/>
      <c r="D535" s="10"/>
      <c r="J535" s="53"/>
      <c r="K535" s="64"/>
      <c r="O535" s="60"/>
      <c r="P535" s="67"/>
      <c r="T535" s="53"/>
      <c r="U535" s="64"/>
      <c r="Y535" s="53"/>
      <c r="Z535" s="64"/>
      <c r="AD535" s="53"/>
    </row>
    <row r="536" spans="1:30" s="13" customFormat="1" x14ac:dyDescent="0.25">
      <c r="A536"/>
      <c r="B536" s="32"/>
      <c r="C536" s="34"/>
      <c r="D536" s="10"/>
      <c r="J536" s="53"/>
      <c r="K536" s="64"/>
      <c r="O536" s="60"/>
      <c r="P536" s="67"/>
      <c r="T536" s="53"/>
      <c r="U536" s="64"/>
      <c r="Y536" s="53"/>
      <c r="Z536" s="64"/>
      <c r="AD536" s="53"/>
    </row>
    <row r="537" spans="1:30" s="13" customFormat="1" x14ac:dyDescent="0.25">
      <c r="A537"/>
      <c r="B537" s="32"/>
      <c r="C537" s="34"/>
      <c r="D537" s="10"/>
      <c r="J537" s="53"/>
      <c r="K537" s="64"/>
      <c r="O537" s="60"/>
      <c r="P537" s="67"/>
      <c r="T537" s="53"/>
      <c r="U537" s="64"/>
      <c r="Y537" s="53"/>
      <c r="Z537" s="64"/>
      <c r="AD537" s="53"/>
    </row>
    <row r="538" spans="1:30" s="13" customFormat="1" x14ac:dyDescent="0.25">
      <c r="A538"/>
      <c r="B538" s="32"/>
      <c r="C538" s="34"/>
      <c r="D538" s="10"/>
      <c r="J538" s="53"/>
      <c r="K538" s="64"/>
      <c r="O538" s="60"/>
      <c r="P538" s="67"/>
      <c r="T538" s="53"/>
      <c r="U538" s="64"/>
      <c r="Y538" s="53"/>
      <c r="Z538" s="64"/>
      <c r="AD538" s="53"/>
    </row>
    <row r="539" spans="1:30" s="13" customFormat="1" x14ac:dyDescent="0.25">
      <c r="A539"/>
      <c r="B539" s="32"/>
      <c r="C539" s="34"/>
      <c r="D539" s="10"/>
      <c r="J539" s="53"/>
      <c r="K539" s="64"/>
      <c r="O539" s="60"/>
      <c r="P539" s="67"/>
      <c r="T539" s="53"/>
      <c r="U539" s="64"/>
      <c r="Y539" s="53"/>
      <c r="Z539" s="64"/>
      <c r="AD539" s="53"/>
    </row>
    <row r="540" spans="1:30" s="13" customFormat="1" x14ac:dyDescent="0.25">
      <c r="A540"/>
      <c r="B540" s="32"/>
      <c r="C540" s="34"/>
      <c r="D540" s="10"/>
      <c r="J540" s="53"/>
      <c r="K540" s="64"/>
      <c r="O540" s="60"/>
      <c r="P540" s="67"/>
      <c r="T540" s="53"/>
      <c r="U540" s="64"/>
      <c r="Y540" s="53"/>
      <c r="Z540" s="64"/>
      <c r="AD540" s="53"/>
    </row>
    <row r="541" spans="1:30" s="13" customFormat="1" x14ac:dyDescent="0.25">
      <c r="A541"/>
      <c r="B541" s="32"/>
      <c r="C541" s="34"/>
      <c r="D541" s="10"/>
      <c r="J541" s="53"/>
      <c r="K541" s="64"/>
      <c r="O541" s="60"/>
      <c r="P541" s="67"/>
      <c r="T541" s="53"/>
      <c r="U541" s="64"/>
      <c r="Y541" s="53"/>
      <c r="Z541" s="64"/>
      <c r="AD541" s="53"/>
    </row>
    <row r="542" spans="1:30" s="13" customFormat="1" x14ac:dyDescent="0.25">
      <c r="A542"/>
      <c r="B542" s="32"/>
      <c r="C542" s="34"/>
      <c r="D542" s="10"/>
      <c r="J542" s="53"/>
      <c r="K542" s="64"/>
      <c r="O542" s="60"/>
      <c r="P542" s="67"/>
      <c r="T542" s="53"/>
      <c r="U542" s="64"/>
      <c r="Y542" s="53"/>
      <c r="Z542" s="64"/>
      <c r="AD542" s="53"/>
    </row>
    <row r="543" spans="1:30" s="13" customFormat="1" x14ac:dyDescent="0.25">
      <c r="A543"/>
      <c r="B543" s="32"/>
      <c r="C543" s="34"/>
      <c r="D543" s="10"/>
      <c r="J543" s="53"/>
      <c r="K543" s="64"/>
      <c r="O543" s="60"/>
      <c r="P543" s="67"/>
      <c r="T543" s="53"/>
      <c r="U543" s="64"/>
      <c r="Y543" s="53"/>
      <c r="Z543" s="64"/>
      <c r="AD543" s="53"/>
    </row>
    <row r="544" spans="1:30" s="13" customFormat="1" x14ac:dyDescent="0.25">
      <c r="A544"/>
      <c r="B544" s="32"/>
      <c r="C544" s="34"/>
      <c r="D544" s="10"/>
      <c r="J544" s="53"/>
      <c r="K544" s="64"/>
      <c r="O544" s="60"/>
      <c r="P544" s="67"/>
      <c r="T544" s="53"/>
      <c r="U544" s="64"/>
      <c r="Y544" s="53"/>
      <c r="Z544" s="64"/>
      <c r="AD544" s="53"/>
    </row>
    <row r="545" spans="1:30" s="13" customFormat="1" x14ac:dyDescent="0.25">
      <c r="A545"/>
      <c r="B545" s="32"/>
      <c r="C545" s="34"/>
      <c r="D545" s="10"/>
      <c r="J545" s="53"/>
      <c r="K545" s="64"/>
      <c r="O545" s="60"/>
      <c r="P545" s="67"/>
      <c r="T545" s="53"/>
      <c r="U545" s="64"/>
      <c r="Y545" s="53"/>
      <c r="Z545" s="64"/>
      <c r="AD545" s="53"/>
    </row>
    <row r="546" spans="1:30" s="13" customFormat="1" x14ac:dyDescent="0.25">
      <c r="A546"/>
      <c r="B546" s="32"/>
      <c r="C546" s="34"/>
      <c r="D546" s="10"/>
      <c r="J546" s="53"/>
      <c r="K546" s="64"/>
      <c r="O546" s="60"/>
      <c r="P546" s="67"/>
      <c r="T546" s="53"/>
      <c r="U546" s="64"/>
      <c r="Y546" s="53"/>
      <c r="Z546" s="64"/>
      <c r="AD546" s="53"/>
    </row>
    <row r="547" spans="1:30" s="13" customFormat="1" x14ac:dyDescent="0.25">
      <c r="A547"/>
      <c r="B547" s="32"/>
      <c r="C547" s="34"/>
      <c r="D547" s="10"/>
      <c r="J547" s="53"/>
      <c r="K547" s="64"/>
      <c r="O547" s="60"/>
      <c r="P547" s="67"/>
      <c r="T547" s="53"/>
      <c r="U547" s="64"/>
      <c r="Y547" s="53"/>
      <c r="Z547" s="64"/>
      <c r="AD547" s="53"/>
    </row>
    <row r="548" spans="1:30" s="13" customFormat="1" x14ac:dyDescent="0.25">
      <c r="A548"/>
      <c r="B548" s="32"/>
      <c r="C548" s="34"/>
      <c r="D548" s="10"/>
      <c r="J548" s="53"/>
      <c r="K548" s="64"/>
      <c r="O548" s="60"/>
      <c r="P548" s="67"/>
      <c r="T548" s="53"/>
      <c r="U548" s="64"/>
      <c r="Y548" s="53"/>
      <c r="Z548" s="64"/>
      <c r="AD548" s="53"/>
    </row>
    <row r="549" spans="1:30" s="13" customFormat="1" x14ac:dyDescent="0.25">
      <c r="A549"/>
      <c r="B549" s="32"/>
      <c r="C549" s="34"/>
      <c r="D549" s="10"/>
      <c r="J549" s="53"/>
      <c r="K549" s="64"/>
      <c r="O549" s="60"/>
      <c r="P549" s="67"/>
      <c r="T549" s="53"/>
      <c r="U549" s="64"/>
      <c r="Y549" s="53"/>
      <c r="Z549" s="64"/>
      <c r="AD549" s="53"/>
    </row>
    <row r="550" spans="1:30" s="13" customFormat="1" x14ac:dyDescent="0.25">
      <c r="A550"/>
      <c r="B550" s="32"/>
      <c r="C550" s="34"/>
      <c r="D550" s="10"/>
      <c r="J550" s="53"/>
      <c r="K550" s="64"/>
      <c r="O550" s="60"/>
      <c r="P550" s="67"/>
      <c r="T550" s="53"/>
      <c r="U550" s="64"/>
      <c r="Y550" s="53"/>
      <c r="Z550" s="64"/>
      <c r="AD550" s="53"/>
    </row>
    <row r="551" spans="1:30" s="13" customFormat="1" x14ac:dyDescent="0.25">
      <c r="A551"/>
      <c r="B551" s="32"/>
      <c r="C551" s="34"/>
      <c r="D551" s="10"/>
      <c r="J551" s="53"/>
      <c r="K551" s="64"/>
      <c r="O551" s="60"/>
      <c r="P551" s="67"/>
      <c r="T551" s="53"/>
      <c r="U551" s="64"/>
      <c r="Y551" s="53"/>
      <c r="Z551" s="64"/>
      <c r="AD551" s="53"/>
    </row>
    <row r="552" spans="1:30" s="13" customFormat="1" x14ac:dyDescent="0.25">
      <c r="A552"/>
      <c r="B552" s="32"/>
      <c r="C552" s="34"/>
      <c r="D552" s="10"/>
      <c r="J552" s="53"/>
      <c r="K552" s="64"/>
      <c r="O552" s="60"/>
      <c r="P552" s="67"/>
      <c r="T552" s="53"/>
      <c r="U552" s="64"/>
      <c r="Y552" s="53"/>
      <c r="Z552" s="64"/>
      <c r="AD552" s="53"/>
    </row>
    <row r="553" spans="1:30" s="13" customFormat="1" x14ac:dyDescent="0.25">
      <c r="A553"/>
      <c r="B553" s="32"/>
      <c r="C553" s="34"/>
      <c r="D553" s="10"/>
      <c r="J553" s="53"/>
      <c r="K553" s="64"/>
      <c r="O553" s="60"/>
      <c r="P553" s="67"/>
      <c r="T553" s="53"/>
      <c r="U553" s="64"/>
      <c r="Y553" s="53"/>
      <c r="Z553" s="64"/>
      <c r="AD553" s="53"/>
    </row>
    <row r="554" spans="1:30" s="13" customFormat="1" x14ac:dyDescent="0.25">
      <c r="A554"/>
      <c r="B554" s="32"/>
      <c r="C554" s="34"/>
      <c r="D554" s="10"/>
      <c r="J554" s="53"/>
      <c r="K554" s="64"/>
      <c r="O554" s="60"/>
      <c r="P554" s="67"/>
      <c r="T554" s="53"/>
      <c r="U554" s="64"/>
      <c r="Y554" s="53"/>
      <c r="Z554" s="64"/>
      <c r="AD554" s="53"/>
    </row>
    <row r="555" spans="1:30" s="13" customFormat="1" x14ac:dyDescent="0.25">
      <c r="A555"/>
      <c r="B555" s="32"/>
      <c r="C555" s="34"/>
      <c r="D555" s="10"/>
      <c r="J555" s="53"/>
      <c r="K555" s="64"/>
      <c r="O555" s="60"/>
      <c r="P555" s="67"/>
      <c r="T555" s="53"/>
      <c r="U555" s="64"/>
      <c r="Y555" s="53"/>
      <c r="Z555" s="64"/>
      <c r="AD555" s="53"/>
    </row>
    <row r="556" spans="1:30" s="13" customFormat="1" x14ac:dyDescent="0.25">
      <c r="A556"/>
      <c r="B556" s="32"/>
      <c r="C556" s="34"/>
      <c r="D556" s="10"/>
      <c r="J556" s="53"/>
      <c r="K556" s="64"/>
      <c r="O556" s="60"/>
      <c r="P556" s="67"/>
      <c r="T556" s="53"/>
      <c r="U556" s="64"/>
      <c r="Y556" s="53"/>
      <c r="Z556" s="64"/>
      <c r="AD556" s="53"/>
    </row>
    <row r="557" spans="1:30" s="13" customFormat="1" x14ac:dyDescent="0.25">
      <c r="A557"/>
      <c r="B557" s="32"/>
      <c r="C557" s="34"/>
      <c r="D557" s="10"/>
      <c r="J557" s="53"/>
      <c r="K557" s="64"/>
      <c r="O557" s="60"/>
      <c r="P557" s="67"/>
      <c r="T557" s="53"/>
      <c r="U557" s="64"/>
      <c r="Y557" s="53"/>
      <c r="Z557" s="64"/>
      <c r="AD557" s="53"/>
    </row>
    <row r="558" spans="1:30" s="13" customFormat="1" x14ac:dyDescent="0.25">
      <c r="A558"/>
      <c r="B558" s="32"/>
      <c r="C558" s="34"/>
      <c r="D558" s="10"/>
      <c r="J558" s="53"/>
      <c r="K558" s="64"/>
      <c r="O558" s="60"/>
      <c r="P558" s="67"/>
      <c r="T558" s="53"/>
      <c r="U558" s="64"/>
      <c r="Y558" s="53"/>
      <c r="Z558" s="64"/>
      <c r="AD558" s="53"/>
    </row>
    <row r="559" spans="1:30" s="13" customFormat="1" x14ac:dyDescent="0.25">
      <c r="A559"/>
      <c r="B559" s="32"/>
      <c r="C559" s="34"/>
      <c r="D559" s="10"/>
      <c r="J559" s="53"/>
      <c r="K559" s="64"/>
      <c r="O559" s="60"/>
      <c r="P559" s="67"/>
      <c r="T559" s="53"/>
      <c r="U559" s="64"/>
      <c r="Y559" s="53"/>
      <c r="Z559" s="64"/>
      <c r="AD559" s="53"/>
    </row>
    <row r="560" spans="1:30" s="13" customFormat="1" x14ac:dyDescent="0.25">
      <c r="A560"/>
      <c r="B560" s="32"/>
      <c r="C560" s="34"/>
      <c r="D560" s="10"/>
      <c r="J560" s="53"/>
      <c r="K560" s="64"/>
      <c r="O560" s="60"/>
      <c r="P560" s="67"/>
      <c r="T560" s="53"/>
      <c r="U560" s="64"/>
      <c r="Y560" s="53"/>
      <c r="Z560" s="64"/>
      <c r="AD560" s="53"/>
    </row>
    <row r="561" spans="1:30" s="13" customFormat="1" x14ac:dyDescent="0.25">
      <c r="A561"/>
      <c r="B561" s="32"/>
      <c r="C561" s="34"/>
      <c r="D561" s="10"/>
      <c r="J561" s="53"/>
      <c r="K561" s="64"/>
      <c r="O561" s="60"/>
      <c r="P561" s="67"/>
      <c r="T561" s="53"/>
      <c r="U561" s="64"/>
      <c r="Y561" s="53"/>
      <c r="Z561" s="64"/>
      <c r="AD561" s="53"/>
    </row>
    <row r="562" spans="1:30" s="13" customFormat="1" x14ac:dyDescent="0.25">
      <c r="A562"/>
      <c r="B562" s="32"/>
      <c r="C562" s="34"/>
      <c r="D562" s="10"/>
      <c r="J562" s="53"/>
      <c r="K562" s="64"/>
      <c r="O562" s="60"/>
      <c r="P562" s="67"/>
      <c r="T562" s="53"/>
      <c r="U562" s="64"/>
      <c r="Y562" s="53"/>
      <c r="Z562" s="64"/>
      <c r="AD562" s="53"/>
    </row>
    <row r="563" spans="1:30" s="13" customFormat="1" x14ac:dyDescent="0.25">
      <c r="A563"/>
      <c r="B563" s="32"/>
      <c r="C563" s="34"/>
      <c r="D563" s="10"/>
      <c r="J563" s="53"/>
      <c r="K563" s="64"/>
      <c r="O563" s="60"/>
      <c r="P563" s="67"/>
      <c r="T563" s="53"/>
      <c r="U563" s="64"/>
      <c r="Y563" s="53"/>
      <c r="Z563" s="64"/>
      <c r="AD563" s="53"/>
    </row>
    <row r="564" spans="1:30" s="13" customFormat="1" x14ac:dyDescent="0.25">
      <c r="A564"/>
      <c r="B564" s="32"/>
      <c r="C564" s="34"/>
      <c r="D564" s="10"/>
      <c r="J564" s="53"/>
      <c r="K564" s="64"/>
      <c r="O564" s="60"/>
      <c r="P564" s="67"/>
      <c r="T564" s="53"/>
      <c r="U564" s="64"/>
      <c r="Y564" s="53"/>
      <c r="Z564" s="64"/>
      <c r="AD564" s="53"/>
    </row>
    <row r="565" spans="1:30" s="13" customFormat="1" x14ac:dyDescent="0.25">
      <c r="A565"/>
      <c r="B565" s="32"/>
      <c r="C565" s="34"/>
      <c r="D565" s="10"/>
      <c r="J565" s="53"/>
      <c r="K565" s="64"/>
      <c r="O565" s="60"/>
      <c r="P565" s="67"/>
      <c r="T565" s="53"/>
      <c r="U565" s="64"/>
      <c r="Y565" s="53"/>
      <c r="Z565" s="64"/>
      <c r="AD565" s="53"/>
    </row>
    <row r="566" spans="1:30" s="13" customFormat="1" x14ac:dyDescent="0.25">
      <c r="A566"/>
      <c r="B566" s="32"/>
      <c r="C566" s="34"/>
      <c r="D566" s="10"/>
      <c r="J566" s="53"/>
      <c r="K566" s="64"/>
      <c r="O566" s="60"/>
      <c r="P566" s="67"/>
      <c r="T566" s="53"/>
      <c r="U566" s="64"/>
      <c r="Y566" s="53"/>
      <c r="Z566" s="64"/>
      <c r="AD566" s="53"/>
    </row>
    <row r="567" spans="1:30" s="13" customFormat="1" x14ac:dyDescent="0.25">
      <c r="A567"/>
      <c r="B567" s="32"/>
      <c r="C567" s="34"/>
      <c r="D567" s="10"/>
      <c r="J567" s="53"/>
      <c r="K567" s="64"/>
      <c r="O567" s="60"/>
      <c r="P567" s="67"/>
      <c r="T567" s="53"/>
      <c r="U567" s="64"/>
      <c r="Y567" s="53"/>
      <c r="Z567" s="64"/>
      <c r="AD567" s="53"/>
    </row>
    <row r="568" spans="1:30" s="13" customFormat="1" x14ac:dyDescent="0.25">
      <c r="A568"/>
      <c r="B568" s="32"/>
      <c r="C568" s="34"/>
      <c r="D568" s="10"/>
      <c r="J568" s="53"/>
      <c r="K568" s="64"/>
      <c r="O568" s="60"/>
      <c r="P568" s="67"/>
      <c r="T568" s="53"/>
      <c r="U568" s="64"/>
      <c r="Y568" s="53"/>
      <c r="Z568" s="64"/>
      <c r="AD568" s="53"/>
    </row>
    <row r="569" spans="1:30" s="13" customFormat="1" x14ac:dyDescent="0.25">
      <c r="A569"/>
      <c r="B569" s="32"/>
      <c r="C569" s="34"/>
      <c r="D569" s="10"/>
      <c r="J569" s="53"/>
      <c r="K569" s="64"/>
      <c r="O569" s="60"/>
      <c r="P569" s="67"/>
      <c r="T569" s="53"/>
      <c r="U569" s="64"/>
      <c r="Y569" s="53"/>
      <c r="Z569" s="64"/>
      <c r="AD569" s="53"/>
    </row>
    <row r="570" spans="1:30" s="13" customFormat="1" x14ac:dyDescent="0.25">
      <c r="A570"/>
      <c r="B570" s="32"/>
      <c r="C570" s="34"/>
      <c r="D570" s="10"/>
      <c r="J570" s="53"/>
      <c r="K570" s="64"/>
      <c r="O570" s="60"/>
      <c r="P570" s="67"/>
      <c r="T570" s="53"/>
      <c r="U570" s="64"/>
      <c r="Y570" s="53"/>
      <c r="Z570" s="64"/>
      <c r="AD570" s="53"/>
    </row>
    <row r="571" spans="1:30" s="13" customFormat="1" x14ac:dyDescent="0.25">
      <c r="A571"/>
      <c r="B571" s="32"/>
      <c r="C571" s="34"/>
      <c r="D571" s="10"/>
      <c r="J571" s="53"/>
      <c r="K571" s="64"/>
      <c r="O571" s="60"/>
      <c r="P571" s="67"/>
      <c r="T571" s="53"/>
      <c r="U571" s="64"/>
      <c r="Y571" s="53"/>
      <c r="Z571" s="64"/>
      <c r="AD571" s="53"/>
    </row>
    <row r="572" spans="1:30" s="13" customFormat="1" x14ac:dyDescent="0.25">
      <c r="A572"/>
      <c r="B572" s="32"/>
      <c r="C572" s="34"/>
      <c r="D572" s="10"/>
      <c r="J572" s="53"/>
      <c r="K572" s="64"/>
      <c r="O572" s="60"/>
      <c r="P572" s="67"/>
      <c r="T572" s="53"/>
      <c r="U572" s="64"/>
      <c r="Y572" s="53"/>
      <c r="Z572" s="64"/>
      <c r="AD572" s="53"/>
    </row>
    <row r="573" spans="1:30" s="13" customFormat="1" x14ac:dyDescent="0.25">
      <c r="A573"/>
      <c r="B573" s="32"/>
      <c r="C573" s="34"/>
      <c r="D573" s="10"/>
      <c r="J573" s="53"/>
      <c r="K573" s="64"/>
      <c r="O573" s="60"/>
      <c r="P573" s="67"/>
      <c r="T573" s="53"/>
      <c r="U573" s="64"/>
      <c r="Y573" s="53"/>
      <c r="Z573" s="64"/>
      <c r="AD573" s="53"/>
    </row>
    <row r="574" spans="1:30" s="13" customFormat="1" x14ac:dyDescent="0.25">
      <c r="A574"/>
      <c r="B574" s="32"/>
      <c r="C574" s="34"/>
      <c r="D574" s="10"/>
      <c r="J574" s="53"/>
      <c r="K574" s="64"/>
      <c r="O574" s="60"/>
      <c r="P574" s="67"/>
      <c r="T574" s="53"/>
      <c r="U574" s="64"/>
      <c r="Y574" s="53"/>
      <c r="Z574" s="64"/>
      <c r="AD574" s="53"/>
    </row>
    <row r="575" spans="1:30" s="13" customFormat="1" x14ac:dyDescent="0.25">
      <c r="A575"/>
      <c r="B575" s="32"/>
      <c r="C575" s="34"/>
      <c r="D575" s="10"/>
      <c r="J575" s="53"/>
      <c r="K575" s="64"/>
      <c r="O575" s="60"/>
      <c r="P575" s="67"/>
      <c r="T575" s="53"/>
      <c r="U575" s="64"/>
      <c r="Y575" s="53"/>
      <c r="Z575" s="64"/>
      <c r="AD575" s="53"/>
    </row>
    <row r="576" spans="1:30" s="13" customFormat="1" x14ac:dyDescent="0.25">
      <c r="A576"/>
      <c r="B576" s="32"/>
      <c r="C576" s="34"/>
      <c r="D576" s="10"/>
      <c r="J576" s="53"/>
      <c r="K576" s="64"/>
      <c r="O576" s="60"/>
      <c r="P576" s="67"/>
      <c r="T576" s="53"/>
      <c r="U576" s="64"/>
      <c r="Y576" s="53"/>
      <c r="Z576" s="64"/>
      <c r="AD576" s="53"/>
    </row>
    <row r="577" spans="1:30" s="13" customFormat="1" x14ac:dyDescent="0.25">
      <c r="A577"/>
      <c r="B577" s="32"/>
      <c r="C577" s="34"/>
      <c r="D577" s="10"/>
      <c r="J577" s="53"/>
      <c r="K577" s="64"/>
      <c r="O577" s="60"/>
      <c r="P577" s="67"/>
      <c r="T577" s="53"/>
      <c r="U577" s="64"/>
      <c r="Y577" s="53"/>
      <c r="Z577" s="64"/>
      <c r="AD577" s="53"/>
    </row>
    <row r="578" spans="1:30" s="13" customFormat="1" x14ac:dyDescent="0.25">
      <c r="A578"/>
      <c r="B578" s="32"/>
      <c r="C578" s="34"/>
      <c r="D578" s="10"/>
      <c r="J578" s="53"/>
      <c r="K578" s="64"/>
      <c r="O578" s="60"/>
      <c r="P578" s="67"/>
      <c r="T578" s="53"/>
      <c r="U578" s="64"/>
      <c r="Y578" s="53"/>
      <c r="Z578" s="64"/>
      <c r="AD578" s="53"/>
    </row>
    <row r="579" spans="1:30" s="13" customFormat="1" x14ac:dyDescent="0.25">
      <c r="A579"/>
      <c r="B579" s="32"/>
      <c r="C579" s="34"/>
      <c r="D579" s="10"/>
      <c r="J579" s="53"/>
      <c r="K579" s="64"/>
      <c r="O579" s="60"/>
      <c r="P579" s="67"/>
      <c r="T579" s="53"/>
      <c r="U579" s="64"/>
      <c r="Y579" s="53"/>
      <c r="Z579" s="64"/>
      <c r="AD579" s="53"/>
    </row>
    <row r="580" spans="1:30" s="13" customFormat="1" x14ac:dyDescent="0.25">
      <c r="A580"/>
      <c r="B580" s="32"/>
      <c r="C580" s="34"/>
      <c r="D580" s="10"/>
      <c r="J580" s="53"/>
      <c r="K580" s="64"/>
      <c r="O580" s="60"/>
      <c r="P580" s="67"/>
      <c r="T580" s="53"/>
      <c r="U580" s="64"/>
      <c r="Y580" s="53"/>
      <c r="Z580" s="64"/>
      <c r="AD580" s="53"/>
    </row>
    <row r="581" spans="1:30" s="13" customFormat="1" x14ac:dyDescent="0.25">
      <c r="A581"/>
      <c r="B581" s="32"/>
      <c r="C581" s="34"/>
      <c r="D581" s="10"/>
      <c r="J581" s="53"/>
      <c r="K581" s="64"/>
      <c r="O581" s="60"/>
      <c r="P581" s="67"/>
      <c r="T581" s="53"/>
      <c r="U581" s="64"/>
      <c r="Y581" s="53"/>
      <c r="Z581" s="64"/>
      <c r="AD581" s="53"/>
    </row>
    <row r="582" spans="1:30" s="13" customFormat="1" x14ac:dyDescent="0.25">
      <c r="A582"/>
      <c r="B582" s="32"/>
      <c r="C582" s="34"/>
      <c r="D582" s="10"/>
      <c r="J582" s="53"/>
      <c r="K582" s="64"/>
      <c r="O582" s="60"/>
      <c r="P582" s="67"/>
      <c r="T582" s="53"/>
      <c r="U582" s="64"/>
      <c r="Y582" s="53"/>
      <c r="Z582" s="64"/>
      <c r="AD582" s="53"/>
    </row>
    <row r="583" spans="1:30" s="13" customFormat="1" x14ac:dyDescent="0.25">
      <c r="A583"/>
      <c r="B583" s="32"/>
      <c r="C583" s="34"/>
      <c r="D583" s="10"/>
      <c r="J583" s="53"/>
      <c r="K583" s="64"/>
      <c r="O583" s="60"/>
      <c r="P583" s="67"/>
      <c r="T583" s="53"/>
      <c r="U583" s="64"/>
      <c r="Y583" s="53"/>
      <c r="Z583" s="64"/>
      <c r="AD583" s="53"/>
    </row>
    <row r="584" spans="1:30" s="13" customFormat="1" x14ac:dyDescent="0.25">
      <c r="A584"/>
      <c r="B584" s="32"/>
      <c r="C584" s="34"/>
      <c r="D584" s="10"/>
      <c r="J584" s="53"/>
      <c r="K584" s="64"/>
      <c r="O584" s="60"/>
      <c r="P584" s="67"/>
      <c r="T584" s="53"/>
      <c r="U584" s="64"/>
      <c r="Y584" s="53"/>
      <c r="Z584" s="64"/>
      <c r="AD584" s="53"/>
    </row>
    <row r="585" spans="1:30" s="13" customFormat="1" x14ac:dyDescent="0.25">
      <c r="A585"/>
      <c r="B585" s="32"/>
      <c r="C585" s="34"/>
      <c r="D585" s="10"/>
      <c r="J585" s="53"/>
      <c r="K585" s="64"/>
      <c r="O585" s="60"/>
      <c r="P585" s="67"/>
      <c r="T585" s="53"/>
      <c r="U585" s="64"/>
      <c r="Y585" s="53"/>
      <c r="Z585" s="64"/>
      <c r="AD585" s="53"/>
    </row>
    <row r="586" spans="1:30" s="13" customFormat="1" x14ac:dyDescent="0.25">
      <c r="A586"/>
      <c r="B586" s="32"/>
      <c r="C586" s="34"/>
      <c r="D586" s="10"/>
      <c r="J586" s="53"/>
      <c r="K586" s="64"/>
      <c r="O586" s="60"/>
      <c r="P586" s="67"/>
      <c r="T586" s="53"/>
      <c r="U586" s="64"/>
      <c r="Y586" s="53"/>
      <c r="Z586" s="64"/>
      <c r="AD586" s="53"/>
    </row>
    <row r="587" spans="1:30" s="13" customFormat="1" x14ac:dyDescent="0.25">
      <c r="A587"/>
      <c r="B587" s="32"/>
      <c r="C587" s="34"/>
      <c r="D587" s="10"/>
      <c r="J587" s="53"/>
      <c r="K587" s="64"/>
      <c r="O587" s="60"/>
      <c r="P587" s="67"/>
      <c r="T587" s="53"/>
      <c r="U587" s="64"/>
      <c r="Y587" s="53"/>
      <c r="Z587" s="64"/>
      <c r="AD587" s="53"/>
    </row>
    <row r="588" spans="1:30" s="13" customFormat="1" x14ac:dyDescent="0.25">
      <c r="A588"/>
      <c r="B588" s="32"/>
      <c r="C588" s="34"/>
      <c r="D588" s="10"/>
      <c r="J588" s="53"/>
      <c r="K588" s="64"/>
      <c r="O588" s="60"/>
      <c r="P588" s="67"/>
      <c r="T588" s="53"/>
      <c r="U588" s="64"/>
      <c r="Y588" s="53"/>
      <c r="Z588" s="64"/>
      <c r="AD588" s="53"/>
    </row>
    <row r="589" spans="1:30" s="13" customFormat="1" x14ac:dyDescent="0.25">
      <c r="A589"/>
      <c r="B589" s="32"/>
      <c r="C589" s="34"/>
      <c r="D589" s="10"/>
      <c r="J589" s="53"/>
      <c r="K589" s="64"/>
      <c r="O589" s="60"/>
      <c r="P589" s="67"/>
      <c r="T589" s="53"/>
      <c r="U589" s="64"/>
      <c r="Y589" s="53"/>
      <c r="Z589" s="64"/>
      <c r="AD589" s="53"/>
    </row>
    <row r="590" spans="1:30" s="13" customFormat="1" x14ac:dyDescent="0.25">
      <c r="A590"/>
      <c r="B590" s="32"/>
      <c r="C590" s="34"/>
      <c r="D590" s="10"/>
      <c r="J590" s="53"/>
      <c r="K590" s="64"/>
      <c r="O590" s="60"/>
      <c r="P590" s="67"/>
      <c r="T590" s="53"/>
      <c r="U590" s="64"/>
      <c r="Y590" s="53"/>
      <c r="Z590" s="64"/>
      <c r="AD590" s="53"/>
    </row>
    <row r="591" spans="1:30" s="13" customFormat="1" x14ac:dyDescent="0.25">
      <c r="A591"/>
      <c r="B591" s="32"/>
      <c r="C591" s="34"/>
      <c r="D591" s="10"/>
      <c r="J591" s="53"/>
      <c r="K591" s="64"/>
      <c r="O591" s="60"/>
      <c r="P591" s="67"/>
      <c r="T591" s="53"/>
      <c r="U591" s="64"/>
      <c r="Y591" s="53"/>
      <c r="Z591" s="64"/>
      <c r="AD591" s="53"/>
    </row>
    <row r="592" spans="1:30" s="13" customFormat="1" x14ac:dyDescent="0.25">
      <c r="A592"/>
      <c r="B592" s="32"/>
      <c r="C592" s="34"/>
      <c r="D592" s="10"/>
      <c r="J592" s="53"/>
      <c r="K592" s="64"/>
      <c r="O592" s="60"/>
      <c r="P592" s="67"/>
      <c r="T592" s="53"/>
      <c r="U592" s="64"/>
      <c r="Y592" s="53"/>
      <c r="Z592" s="64"/>
      <c r="AD592" s="53"/>
    </row>
    <row r="593" spans="1:30" s="13" customFormat="1" x14ac:dyDescent="0.25">
      <c r="A593"/>
      <c r="B593" s="32"/>
      <c r="C593" s="34"/>
      <c r="D593" s="10"/>
      <c r="J593" s="53"/>
      <c r="K593" s="64"/>
      <c r="O593" s="60"/>
      <c r="P593" s="67"/>
      <c r="T593" s="53"/>
      <c r="U593" s="64"/>
      <c r="Y593" s="53"/>
      <c r="Z593" s="64"/>
      <c r="AD593" s="53"/>
    </row>
    <row r="594" spans="1:30" s="13" customFormat="1" x14ac:dyDescent="0.25">
      <c r="A594"/>
      <c r="B594" s="32"/>
      <c r="C594" s="34"/>
      <c r="D594" s="10"/>
      <c r="J594" s="53"/>
      <c r="K594" s="64"/>
      <c r="O594" s="60"/>
      <c r="P594" s="67"/>
      <c r="T594" s="53"/>
      <c r="U594" s="64"/>
      <c r="Y594" s="53"/>
      <c r="Z594" s="64"/>
      <c r="AD594" s="53"/>
    </row>
    <row r="595" spans="1:30" s="13" customFormat="1" x14ac:dyDescent="0.25">
      <c r="A595"/>
      <c r="B595" s="32"/>
      <c r="C595" s="34"/>
      <c r="D595" s="10"/>
      <c r="J595" s="53"/>
      <c r="K595" s="64"/>
      <c r="O595" s="60"/>
      <c r="P595" s="67"/>
      <c r="T595" s="53"/>
      <c r="U595" s="64"/>
      <c r="Y595" s="53"/>
      <c r="Z595" s="64"/>
      <c r="AD595" s="53"/>
    </row>
    <row r="596" spans="1:30" s="13" customFormat="1" x14ac:dyDescent="0.25">
      <c r="A596"/>
      <c r="B596" s="32"/>
      <c r="C596" s="34"/>
      <c r="D596" s="10"/>
      <c r="J596" s="53"/>
      <c r="K596" s="64"/>
      <c r="O596" s="60"/>
      <c r="P596" s="67"/>
      <c r="T596" s="53"/>
      <c r="U596" s="64"/>
      <c r="Y596" s="53"/>
      <c r="Z596" s="64"/>
      <c r="AD596" s="53"/>
    </row>
    <row r="597" spans="1:30" s="13" customFormat="1" x14ac:dyDescent="0.25">
      <c r="A597"/>
      <c r="B597" s="32"/>
      <c r="C597" s="34"/>
      <c r="D597" s="10"/>
      <c r="J597" s="53"/>
      <c r="K597" s="64"/>
      <c r="O597" s="60"/>
      <c r="P597" s="67"/>
      <c r="T597" s="53"/>
      <c r="U597" s="64"/>
      <c r="Y597" s="53"/>
      <c r="Z597" s="64"/>
      <c r="AD597" s="53"/>
    </row>
    <row r="598" spans="1:30" s="13" customFormat="1" x14ac:dyDescent="0.25">
      <c r="A598"/>
      <c r="B598" s="32"/>
      <c r="C598" s="34"/>
      <c r="D598" s="10"/>
      <c r="J598" s="53"/>
      <c r="K598" s="64"/>
      <c r="O598" s="60"/>
      <c r="P598" s="67"/>
      <c r="T598" s="53"/>
      <c r="U598" s="64"/>
      <c r="Y598" s="53"/>
      <c r="Z598" s="64"/>
      <c r="AD598" s="53"/>
    </row>
    <row r="599" spans="1:30" s="13" customFormat="1" x14ac:dyDescent="0.25">
      <c r="A599"/>
      <c r="B599" s="32"/>
      <c r="C599" s="34"/>
      <c r="D599" s="10"/>
      <c r="J599" s="53"/>
      <c r="K599" s="64"/>
      <c r="O599" s="60"/>
      <c r="P599" s="67"/>
      <c r="T599" s="53"/>
      <c r="U599" s="64"/>
      <c r="Y599" s="53"/>
      <c r="Z599" s="64"/>
      <c r="AD599" s="53"/>
    </row>
    <row r="600" spans="1:30" s="13" customFormat="1" x14ac:dyDescent="0.25">
      <c r="A600"/>
      <c r="B600" s="32"/>
      <c r="C600" s="34"/>
      <c r="D600" s="10"/>
      <c r="J600" s="53"/>
      <c r="K600" s="64"/>
      <c r="O600" s="60"/>
      <c r="P600" s="67"/>
      <c r="T600" s="53"/>
      <c r="U600" s="64"/>
      <c r="Y600" s="53"/>
      <c r="Z600" s="64"/>
      <c r="AD600" s="53"/>
    </row>
    <row r="601" spans="1:30" s="13" customFormat="1" x14ac:dyDescent="0.25">
      <c r="A601"/>
      <c r="B601" s="32"/>
      <c r="C601" s="34"/>
      <c r="D601" s="10"/>
      <c r="J601" s="53"/>
      <c r="K601" s="64"/>
      <c r="O601" s="60"/>
      <c r="P601" s="67"/>
      <c r="T601" s="53"/>
      <c r="U601" s="64"/>
      <c r="Y601" s="53"/>
      <c r="Z601" s="64"/>
      <c r="AD601" s="53"/>
    </row>
    <row r="602" spans="1:30" s="13" customFormat="1" x14ac:dyDescent="0.25">
      <c r="A602"/>
      <c r="B602" s="32"/>
      <c r="C602" s="34"/>
      <c r="D602" s="10"/>
      <c r="J602" s="53"/>
      <c r="K602" s="64"/>
      <c r="O602" s="60"/>
      <c r="P602" s="67"/>
      <c r="T602" s="53"/>
      <c r="U602" s="64"/>
      <c r="Y602" s="53"/>
      <c r="Z602" s="64"/>
      <c r="AD602" s="53"/>
    </row>
    <row r="603" spans="1:30" s="13" customFormat="1" x14ac:dyDescent="0.25">
      <c r="A603"/>
      <c r="B603" s="32"/>
      <c r="C603" s="34"/>
      <c r="D603" s="10"/>
      <c r="J603" s="53"/>
      <c r="K603" s="64"/>
      <c r="O603" s="60"/>
      <c r="P603" s="67"/>
      <c r="T603" s="53"/>
      <c r="U603" s="64"/>
      <c r="Y603" s="53"/>
      <c r="Z603" s="64"/>
      <c r="AD603" s="53"/>
    </row>
    <row r="604" spans="1:30" s="13" customFormat="1" x14ac:dyDescent="0.25">
      <c r="A604"/>
      <c r="B604" s="32"/>
      <c r="C604" s="34"/>
      <c r="D604" s="10"/>
      <c r="J604" s="53"/>
      <c r="K604" s="64"/>
      <c r="O604" s="60"/>
      <c r="P604" s="67"/>
      <c r="T604" s="53"/>
      <c r="U604" s="64"/>
      <c r="Y604" s="53"/>
      <c r="Z604" s="64"/>
      <c r="AD604" s="53"/>
    </row>
    <row r="605" spans="1:30" s="13" customFormat="1" x14ac:dyDescent="0.25">
      <c r="A605"/>
      <c r="B605" s="32"/>
      <c r="C605" s="34"/>
      <c r="D605" s="10"/>
      <c r="J605" s="53"/>
      <c r="K605" s="64"/>
      <c r="O605" s="60"/>
      <c r="P605" s="67"/>
      <c r="T605" s="53"/>
      <c r="U605" s="64"/>
      <c r="Y605" s="53"/>
      <c r="Z605" s="64"/>
      <c r="AD605" s="53"/>
    </row>
    <row r="606" spans="1:30" s="13" customFormat="1" x14ac:dyDescent="0.25">
      <c r="A606"/>
      <c r="B606" s="32"/>
      <c r="C606" s="34"/>
      <c r="D606" s="10"/>
      <c r="J606" s="53"/>
      <c r="K606" s="64"/>
      <c r="O606" s="60"/>
      <c r="P606" s="67"/>
      <c r="T606" s="53"/>
      <c r="U606" s="64"/>
      <c r="Y606" s="53"/>
      <c r="Z606" s="64"/>
      <c r="AD606" s="53"/>
    </row>
    <row r="607" spans="1:30" s="13" customFormat="1" x14ac:dyDescent="0.25">
      <c r="A607"/>
      <c r="B607" s="32"/>
      <c r="C607" s="34"/>
      <c r="D607" s="10"/>
      <c r="J607" s="53"/>
      <c r="K607" s="64"/>
      <c r="O607" s="60"/>
      <c r="P607" s="67"/>
      <c r="T607" s="53"/>
      <c r="U607" s="64"/>
      <c r="Y607" s="53"/>
      <c r="Z607" s="64"/>
      <c r="AD607" s="53"/>
    </row>
    <row r="608" spans="1:30" s="13" customFormat="1" x14ac:dyDescent="0.25">
      <c r="A608"/>
      <c r="B608" s="32"/>
      <c r="C608" s="34"/>
      <c r="D608" s="10"/>
      <c r="J608" s="53"/>
      <c r="K608" s="64"/>
      <c r="O608" s="60"/>
      <c r="P608" s="67"/>
      <c r="T608" s="53"/>
      <c r="U608" s="64"/>
      <c r="Y608" s="53"/>
      <c r="Z608" s="64"/>
      <c r="AD608" s="53"/>
    </row>
    <row r="609" spans="1:30" s="13" customFormat="1" x14ac:dyDescent="0.25">
      <c r="A609"/>
      <c r="B609" s="32"/>
      <c r="C609" s="34"/>
      <c r="D609" s="10"/>
      <c r="J609" s="53"/>
      <c r="K609" s="64"/>
      <c r="O609" s="60"/>
      <c r="P609" s="67"/>
      <c r="T609" s="53"/>
      <c r="U609" s="64"/>
      <c r="Y609" s="53"/>
      <c r="Z609" s="64"/>
      <c r="AD609" s="53"/>
    </row>
    <row r="610" spans="1:30" s="13" customFormat="1" x14ac:dyDescent="0.25">
      <c r="A610"/>
      <c r="B610" s="32"/>
      <c r="C610" s="34"/>
      <c r="D610" s="10"/>
      <c r="J610" s="53"/>
      <c r="K610" s="64"/>
      <c r="O610" s="60"/>
      <c r="P610" s="67"/>
      <c r="T610" s="53"/>
      <c r="U610" s="64"/>
      <c r="Y610" s="53"/>
      <c r="Z610" s="64"/>
      <c r="AD610" s="53"/>
    </row>
    <row r="611" spans="1:30" s="13" customFormat="1" x14ac:dyDescent="0.25">
      <c r="A611"/>
      <c r="B611" s="32"/>
      <c r="C611" s="34"/>
      <c r="D611" s="10"/>
      <c r="J611" s="53"/>
      <c r="K611" s="64"/>
      <c r="O611" s="60"/>
      <c r="P611" s="67"/>
      <c r="T611" s="53"/>
      <c r="U611" s="64"/>
      <c r="Y611" s="53"/>
      <c r="Z611" s="64"/>
      <c r="AD611" s="53"/>
    </row>
    <row r="612" spans="1:30" s="13" customFormat="1" x14ac:dyDescent="0.25">
      <c r="A612"/>
      <c r="B612" s="32"/>
      <c r="C612" s="34"/>
      <c r="D612" s="10"/>
      <c r="J612" s="53"/>
      <c r="K612" s="64"/>
      <c r="O612" s="60"/>
      <c r="P612" s="67"/>
      <c r="T612" s="53"/>
      <c r="U612" s="64"/>
      <c r="Y612" s="53"/>
      <c r="Z612" s="64"/>
      <c r="AD612" s="53"/>
    </row>
    <row r="613" spans="1:30" s="13" customFormat="1" x14ac:dyDescent="0.25">
      <c r="A613"/>
      <c r="B613" s="32"/>
      <c r="C613" s="34"/>
      <c r="D613" s="10"/>
      <c r="J613" s="53"/>
      <c r="K613" s="64"/>
      <c r="O613" s="60"/>
      <c r="P613" s="67"/>
      <c r="T613" s="53"/>
      <c r="U613" s="64"/>
      <c r="Y613" s="53"/>
      <c r="Z613" s="64"/>
      <c r="AD613" s="53"/>
    </row>
    <row r="614" spans="1:30" s="13" customFormat="1" x14ac:dyDescent="0.25">
      <c r="A614"/>
      <c r="B614" s="32"/>
      <c r="C614" s="34"/>
      <c r="D614" s="10"/>
      <c r="J614" s="53"/>
      <c r="K614" s="64"/>
      <c r="O614" s="60"/>
      <c r="P614" s="67"/>
      <c r="T614" s="53"/>
      <c r="U614" s="64"/>
      <c r="Y614" s="53"/>
      <c r="Z614" s="64"/>
      <c r="AD614" s="53"/>
    </row>
    <row r="615" spans="1:30" s="13" customFormat="1" x14ac:dyDescent="0.25">
      <c r="A615"/>
      <c r="B615" s="32"/>
      <c r="C615" s="34"/>
      <c r="D615" s="10"/>
      <c r="J615" s="53"/>
      <c r="K615" s="64"/>
      <c r="O615" s="60"/>
      <c r="P615" s="67"/>
      <c r="T615" s="53"/>
      <c r="U615" s="64"/>
      <c r="Y615" s="53"/>
      <c r="Z615" s="64"/>
      <c r="AD615" s="53"/>
    </row>
    <row r="616" spans="1:30" s="13" customFormat="1" x14ac:dyDescent="0.25">
      <c r="A616"/>
      <c r="B616" s="32"/>
      <c r="C616" s="34"/>
      <c r="D616" s="10"/>
      <c r="J616" s="53"/>
      <c r="K616" s="64"/>
      <c r="O616" s="60"/>
      <c r="P616" s="67"/>
      <c r="T616" s="53"/>
      <c r="U616" s="64"/>
      <c r="Y616" s="53"/>
      <c r="Z616" s="64"/>
      <c r="AD616" s="53"/>
    </row>
    <row r="617" spans="1:30" s="13" customFormat="1" x14ac:dyDescent="0.25">
      <c r="A617"/>
      <c r="B617" s="32"/>
      <c r="C617" s="34"/>
      <c r="D617" s="10"/>
      <c r="J617" s="53"/>
      <c r="K617" s="64"/>
      <c r="O617" s="60"/>
      <c r="P617" s="67"/>
      <c r="T617" s="53"/>
      <c r="U617" s="64"/>
      <c r="Y617" s="53"/>
      <c r="Z617" s="64"/>
      <c r="AD617" s="53"/>
    </row>
    <row r="618" spans="1:30" s="13" customFormat="1" x14ac:dyDescent="0.25">
      <c r="A618"/>
      <c r="B618" s="32"/>
      <c r="C618" s="34"/>
      <c r="D618" s="10"/>
      <c r="J618" s="53"/>
      <c r="K618" s="64"/>
      <c r="O618" s="60"/>
      <c r="P618" s="67"/>
      <c r="T618" s="53"/>
      <c r="U618" s="64"/>
      <c r="Y618" s="53"/>
      <c r="Z618" s="64"/>
      <c r="AD618" s="53"/>
    </row>
    <row r="619" spans="1:30" s="13" customFormat="1" x14ac:dyDescent="0.25">
      <c r="A619"/>
      <c r="B619" s="32"/>
      <c r="C619" s="34"/>
      <c r="D619" s="10"/>
      <c r="J619" s="53"/>
      <c r="K619" s="64"/>
      <c r="O619" s="60"/>
      <c r="P619" s="67"/>
      <c r="T619" s="53"/>
      <c r="U619" s="64"/>
      <c r="Y619" s="53"/>
      <c r="Z619" s="64"/>
      <c r="AD619" s="53"/>
    </row>
    <row r="620" spans="1:30" s="13" customFormat="1" x14ac:dyDescent="0.25">
      <c r="A620"/>
      <c r="B620" s="32"/>
      <c r="C620" s="34"/>
      <c r="D620" s="10"/>
      <c r="J620" s="53"/>
      <c r="K620" s="64"/>
      <c r="O620" s="60"/>
      <c r="P620" s="67"/>
      <c r="T620" s="53"/>
      <c r="U620" s="64"/>
      <c r="Y620" s="53"/>
      <c r="Z620" s="64"/>
      <c r="AD620" s="53"/>
    </row>
    <row r="621" spans="1:30" s="13" customFormat="1" x14ac:dyDescent="0.25">
      <c r="A621"/>
      <c r="B621" s="32"/>
      <c r="C621" s="34"/>
      <c r="D621" s="10"/>
      <c r="J621" s="53"/>
      <c r="K621" s="64"/>
      <c r="O621" s="60"/>
      <c r="P621" s="67"/>
      <c r="T621" s="53"/>
      <c r="U621" s="64"/>
      <c r="Y621" s="53"/>
      <c r="Z621" s="64"/>
      <c r="AD621" s="53"/>
    </row>
    <row r="622" spans="1:30" s="13" customFormat="1" x14ac:dyDescent="0.25">
      <c r="A622"/>
      <c r="B622" s="32"/>
      <c r="C622" s="34"/>
      <c r="D622" s="10"/>
      <c r="J622" s="53"/>
      <c r="K622" s="64"/>
      <c r="O622" s="60"/>
      <c r="P622" s="67"/>
      <c r="T622" s="53"/>
      <c r="U622" s="64"/>
      <c r="Y622" s="53"/>
      <c r="Z622" s="64"/>
      <c r="AD622" s="53"/>
    </row>
    <row r="623" spans="1:30" s="13" customFormat="1" x14ac:dyDescent="0.25">
      <c r="A623"/>
      <c r="B623" s="32"/>
      <c r="C623" s="34"/>
      <c r="D623" s="10"/>
      <c r="J623" s="53"/>
      <c r="K623" s="64"/>
      <c r="O623" s="60"/>
      <c r="P623" s="67"/>
      <c r="T623" s="53"/>
      <c r="U623" s="64"/>
      <c r="Y623" s="53"/>
      <c r="Z623" s="64"/>
      <c r="AD623" s="53"/>
    </row>
    <row r="624" spans="1:30" s="13" customFormat="1" x14ac:dyDescent="0.25">
      <c r="A624"/>
      <c r="B624" s="32"/>
      <c r="C624" s="34"/>
      <c r="D624" s="10"/>
      <c r="J624" s="53"/>
      <c r="K624" s="64"/>
      <c r="O624" s="60"/>
      <c r="P624" s="67"/>
      <c r="T624" s="53"/>
      <c r="U624" s="64"/>
      <c r="Y624" s="53"/>
      <c r="Z624" s="64"/>
      <c r="AD624" s="53"/>
    </row>
    <row r="625" spans="1:30" s="13" customFormat="1" x14ac:dyDescent="0.25">
      <c r="A625"/>
      <c r="B625" s="32"/>
      <c r="C625" s="34"/>
      <c r="D625" s="10"/>
      <c r="J625" s="53"/>
      <c r="K625" s="64"/>
      <c r="O625" s="60"/>
      <c r="P625" s="67"/>
      <c r="T625" s="53"/>
      <c r="U625" s="64"/>
      <c r="Y625" s="53"/>
      <c r="Z625" s="64"/>
      <c r="AD625" s="53"/>
    </row>
    <row r="626" spans="1:30" s="13" customFormat="1" x14ac:dyDescent="0.25">
      <c r="A626"/>
      <c r="B626" s="32"/>
      <c r="C626" s="34"/>
      <c r="D626" s="10"/>
      <c r="J626" s="53"/>
      <c r="K626" s="64"/>
      <c r="O626" s="60"/>
      <c r="P626" s="67"/>
      <c r="T626" s="53"/>
      <c r="U626" s="64"/>
      <c r="Y626" s="53"/>
      <c r="Z626" s="64"/>
      <c r="AD626" s="53"/>
    </row>
    <row r="627" spans="1:30" s="13" customFormat="1" x14ac:dyDescent="0.25">
      <c r="A627"/>
      <c r="B627" s="32"/>
      <c r="C627" s="34"/>
      <c r="D627" s="10"/>
      <c r="J627" s="53"/>
      <c r="K627" s="64"/>
      <c r="O627" s="60"/>
      <c r="P627" s="67"/>
      <c r="T627" s="53"/>
      <c r="U627" s="64"/>
      <c r="Y627" s="53"/>
      <c r="Z627" s="64"/>
      <c r="AD627" s="53"/>
    </row>
    <row r="628" spans="1:30" s="13" customFormat="1" x14ac:dyDescent="0.25">
      <c r="A628"/>
      <c r="B628" s="32"/>
      <c r="C628" s="34"/>
      <c r="D628" s="10"/>
      <c r="J628" s="53"/>
      <c r="K628" s="64"/>
      <c r="O628" s="60"/>
      <c r="P628" s="67"/>
      <c r="T628" s="53"/>
      <c r="U628" s="64"/>
      <c r="Y628" s="53"/>
      <c r="Z628" s="64"/>
      <c r="AD628" s="53"/>
    </row>
    <row r="629" spans="1:30" s="13" customFormat="1" x14ac:dyDescent="0.25">
      <c r="A629"/>
      <c r="B629" s="32"/>
      <c r="C629" s="34"/>
      <c r="D629" s="10"/>
      <c r="J629" s="53"/>
      <c r="K629" s="64"/>
      <c r="O629" s="60"/>
      <c r="P629" s="67"/>
      <c r="T629" s="53"/>
      <c r="U629" s="64"/>
      <c r="Y629" s="53"/>
      <c r="Z629" s="64"/>
      <c r="AD629" s="53"/>
    </row>
    <row r="630" spans="1:30" s="13" customFormat="1" x14ac:dyDescent="0.25">
      <c r="A630"/>
      <c r="B630" s="32"/>
      <c r="C630" s="34"/>
      <c r="D630" s="10"/>
      <c r="J630" s="53"/>
      <c r="K630" s="64"/>
      <c r="O630" s="60"/>
      <c r="P630" s="67"/>
      <c r="T630" s="53"/>
      <c r="U630" s="64"/>
      <c r="Y630" s="53"/>
      <c r="Z630" s="64"/>
      <c r="AD630" s="53"/>
    </row>
    <row r="631" spans="1:30" s="13" customFormat="1" x14ac:dyDescent="0.25">
      <c r="A631"/>
      <c r="B631" s="32"/>
      <c r="C631" s="34"/>
      <c r="D631" s="10"/>
      <c r="J631" s="53"/>
      <c r="K631" s="64"/>
      <c r="O631" s="60"/>
      <c r="P631" s="67"/>
      <c r="T631" s="53"/>
      <c r="U631" s="64"/>
      <c r="Y631" s="53"/>
      <c r="Z631" s="64"/>
      <c r="AD631" s="53"/>
    </row>
    <row r="632" spans="1:30" s="13" customFormat="1" x14ac:dyDescent="0.25">
      <c r="A632"/>
      <c r="B632" s="32"/>
      <c r="C632" s="34"/>
      <c r="D632" s="10"/>
      <c r="J632" s="53"/>
      <c r="K632" s="64"/>
      <c r="O632" s="60"/>
      <c r="P632" s="67"/>
      <c r="T632" s="53"/>
      <c r="U632" s="64"/>
      <c r="Y632" s="53"/>
      <c r="Z632" s="64"/>
      <c r="AD632" s="53"/>
    </row>
    <row r="633" spans="1:30" s="13" customFormat="1" x14ac:dyDescent="0.25">
      <c r="A633"/>
      <c r="B633" s="32"/>
      <c r="C633" s="34"/>
      <c r="D633" s="10"/>
      <c r="J633" s="53"/>
      <c r="K633" s="64"/>
      <c r="O633" s="60"/>
      <c r="P633" s="67"/>
      <c r="T633" s="53"/>
      <c r="U633" s="64"/>
      <c r="Y633" s="53"/>
      <c r="Z633" s="64"/>
      <c r="AD633" s="53"/>
    </row>
    <row r="634" spans="1:30" s="13" customFormat="1" x14ac:dyDescent="0.25">
      <c r="A634"/>
      <c r="B634" s="32"/>
      <c r="C634" s="34"/>
      <c r="D634" s="10"/>
      <c r="J634" s="53"/>
      <c r="K634" s="64"/>
      <c r="O634" s="60"/>
      <c r="P634" s="67"/>
      <c r="T634" s="53"/>
      <c r="U634" s="64"/>
      <c r="Y634" s="53"/>
      <c r="Z634" s="64"/>
      <c r="AD634" s="53"/>
    </row>
    <row r="635" spans="1:30" s="13" customFormat="1" x14ac:dyDescent="0.25">
      <c r="A635"/>
      <c r="B635" s="32"/>
      <c r="C635" s="34"/>
      <c r="D635" s="10"/>
      <c r="J635" s="53"/>
      <c r="K635" s="64"/>
      <c r="O635" s="60"/>
      <c r="P635" s="67"/>
      <c r="T635" s="53"/>
      <c r="U635" s="64"/>
      <c r="Y635" s="53"/>
      <c r="Z635" s="64"/>
      <c r="AD635" s="53"/>
    </row>
    <row r="636" spans="1:30" s="13" customFormat="1" x14ac:dyDescent="0.25">
      <c r="A636"/>
      <c r="B636" s="32"/>
      <c r="C636" s="34"/>
      <c r="D636" s="10"/>
      <c r="J636" s="53"/>
      <c r="K636" s="64"/>
      <c r="O636" s="60"/>
      <c r="P636" s="67"/>
      <c r="T636" s="53"/>
      <c r="U636" s="64"/>
      <c r="Y636" s="53"/>
      <c r="Z636" s="64"/>
      <c r="AD636" s="53"/>
    </row>
    <row r="637" spans="1:30" s="13" customFormat="1" x14ac:dyDescent="0.25">
      <c r="A637"/>
      <c r="B637" s="32"/>
      <c r="C637" s="34"/>
      <c r="D637" s="10"/>
      <c r="J637" s="53"/>
      <c r="K637" s="64"/>
      <c r="O637" s="60"/>
      <c r="P637" s="67"/>
      <c r="T637" s="53"/>
      <c r="U637" s="64"/>
      <c r="Y637" s="53"/>
      <c r="Z637" s="64"/>
      <c r="AD637" s="53"/>
    </row>
    <row r="638" spans="1:30" s="13" customFormat="1" x14ac:dyDescent="0.25">
      <c r="A638"/>
      <c r="B638" s="32"/>
      <c r="C638" s="34"/>
      <c r="D638" s="10"/>
      <c r="J638" s="53"/>
      <c r="K638" s="64"/>
      <c r="O638" s="60"/>
      <c r="P638" s="67"/>
      <c r="T638" s="53"/>
      <c r="U638" s="64"/>
      <c r="Y638" s="53"/>
      <c r="Z638" s="64"/>
      <c r="AD638" s="53"/>
    </row>
    <row r="639" spans="1:30" s="13" customFormat="1" x14ac:dyDescent="0.25">
      <c r="A639"/>
      <c r="B639" s="32"/>
      <c r="C639" s="34"/>
      <c r="D639" s="10"/>
      <c r="J639" s="53"/>
      <c r="K639" s="64"/>
      <c r="O639" s="60"/>
      <c r="P639" s="67"/>
      <c r="T639" s="53"/>
      <c r="U639" s="64"/>
      <c r="Y639" s="53"/>
      <c r="Z639" s="64"/>
      <c r="AD639" s="53"/>
    </row>
    <row r="640" spans="1:30" s="13" customFormat="1" x14ac:dyDescent="0.25">
      <c r="A640"/>
      <c r="B640" s="32"/>
      <c r="C640" s="34"/>
      <c r="D640" s="10"/>
      <c r="J640" s="53"/>
      <c r="K640" s="64"/>
      <c r="O640" s="60"/>
      <c r="P640" s="67"/>
      <c r="T640" s="53"/>
      <c r="U640" s="64"/>
      <c r="Y640" s="53"/>
      <c r="Z640" s="64"/>
      <c r="AD640" s="53"/>
    </row>
    <row r="641" spans="1:30" s="13" customFormat="1" x14ac:dyDescent="0.25">
      <c r="A641"/>
      <c r="B641" s="32"/>
      <c r="C641" s="34"/>
      <c r="D641" s="10"/>
      <c r="J641" s="53"/>
      <c r="K641" s="64"/>
      <c r="O641" s="60"/>
      <c r="P641" s="67"/>
      <c r="T641" s="53"/>
      <c r="U641" s="64"/>
      <c r="Y641" s="53"/>
      <c r="Z641" s="64"/>
      <c r="AD641" s="53"/>
    </row>
    <row r="642" spans="1:30" s="13" customFormat="1" x14ac:dyDescent="0.25">
      <c r="A642"/>
      <c r="B642" s="32"/>
      <c r="C642" s="34"/>
      <c r="D642" s="10"/>
      <c r="J642" s="53"/>
      <c r="K642" s="64"/>
      <c r="O642" s="60"/>
      <c r="P642" s="67"/>
      <c r="T642" s="53"/>
      <c r="U642" s="64"/>
      <c r="Y642" s="53"/>
      <c r="Z642" s="64"/>
      <c r="AD642" s="53"/>
    </row>
    <row r="643" spans="1:30" s="13" customFormat="1" x14ac:dyDescent="0.25">
      <c r="A643"/>
      <c r="B643" s="32"/>
      <c r="C643" s="34"/>
      <c r="D643" s="10"/>
      <c r="J643" s="53"/>
      <c r="K643" s="64"/>
      <c r="O643" s="60"/>
      <c r="P643" s="67"/>
      <c r="T643" s="53"/>
      <c r="U643" s="64"/>
      <c r="Y643" s="53"/>
      <c r="Z643" s="64"/>
      <c r="AD643" s="53"/>
    </row>
    <row r="644" spans="1:30" s="13" customFormat="1" x14ac:dyDescent="0.25">
      <c r="A644"/>
      <c r="B644" s="32"/>
      <c r="C644" s="34"/>
      <c r="D644" s="10"/>
      <c r="J644" s="53"/>
      <c r="K644" s="64"/>
      <c r="O644" s="60"/>
      <c r="P644" s="67"/>
      <c r="T644" s="53"/>
      <c r="U644" s="64"/>
      <c r="Y644" s="53"/>
      <c r="Z644" s="64"/>
      <c r="AD644" s="53"/>
    </row>
    <row r="645" spans="1:30" s="13" customFormat="1" x14ac:dyDescent="0.25">
      <c r="A645"/>
      <c r="B645" s="32"/>
      <c r="C645" s="34"/>
      <c r="D645" s="10"/>
      <c r="J645" s="53"/>
      <c r="K645" s="64"/>
      <c r="O645" s="60"/>
      <c r="P645" s="67"/>
      <c r="T645" s="53"/>
      <c r="U645" s="64"/>
      <c r="Y645" s="53"/>
      <c r="Z645" s="64"/>
      <c r="AD645" s="53"/>
    </row>
    <row r="646" spans="1:30" s="13" customFormat="1" x14ac:dyDescent="0.25">
      <c r="A646"/>
      <c r="B646" s="32"/>
      <c r="C646" s="34"/>
      <c r="D646" s="10"/>
      <c r="J646" s="53"/>
      <c r="K646" s="64"/>
      <c r="O646" s="60"/>
      <c r="P646" s="67"/>
      <c r="T646" s="53"/>
      <c r="U646" s="64"/>
      <c r="Y646" s="53"/>
      <c r="Z646" s="64"/>
      <c r="AD646" s="53"/>
    </row>
    <row r="647" spans="1:30" s="13" customFormat="1" x14ac:dyDescent="0.25">
      <c r="A647"/>
      <c r="B647" s="32"/>
      <c r="C647" s="34"/>
      <c r="D647" s="10"/>
      <c r="J647" s="53"/>
      <c r="K647" s="64"/>
      <c r="O647" s="60"/>
      <c r="P647" s="67"/>
      <c r="T647" s="53"/>
      <c r="U647" s="64"/>
      <c r="Y647" s="53"/>
      <c r="Z647" s="64"/>
      <c r="AD647" s="53"/>
    </row>
    <row r="648" spans="1:30" s="13" customFormat="1" x14ac:dyDescent="0.25">
      <c r="A648"/>
      <c r="B648" s="32"/>
      <c r="C648" s="34"/>
      <c r="D648" s="10"/>
      <c r="J648" s="53"/>
      <c r="K648" s="64"/>
      <c r="O648" s="60"/>
      <c r="P648" s="67"/>
      <c r="T648" s="53"/>
      <c r="U648" s="64"/>
      <c r="Y648" s="53"/>
      <c r="Z648" s="64"/>
      <c r="AD648" s="53"/>
    </row>
    <row r="649" spans="1:30" s="13" customFormat="1" x14ac:dyDescent="0.25">
      <c r="A649"/>
      <c r="B649" s="32"/>
      <c r="C649" s="34"/>
      <c r="D649" s="10"/>
      <c r="J649" s="53"/>
      <c r="K649" s="64"/>
      <c r="O649" s="60"/>
      <c r="P649" s="67"/>
      <c r="T649" s="53"/>
      <c r="U649" s="64"/>
      <c r="Y649" s="53"/>
      <c r="Z649" s="64"/>
      <c r="AD649" s="53"/>
    </row>
    <row r="650" spans="1:30" s="13" customFormat="1" x14ac:dyDescent="0.25">
      <c r="A650"/>
      <c r="B650" s="32"/>
      <c r="C650" s="34"/>
      <c r="D650" s="10"/>
      <c r="J650" s="53"/>
      <c r="K650" s="64"/>
      <c r="O650" s="60"/>
      <c r="P650" s="67"/>
      <c r="T650" s="53"/>
      <c r="U650" s="64"/>
      <c r="Y650" s="53"/>
      <c r="Z650" s="64"/>
      <c r="AD650" s="53"/>
    </row>
    <row r="651" spans="1:30" s="13" customFormat="1" x14ac:dyDescent="0.25">
      <c r="A651"/>
      <c r="B651" s="32"/>
      <c r="C651" s="34"/>
      <c r="D651" s="10"/>
      <c r="J651" s="53"/>
      <c r="K651" s="64"/>
      <c r="O651" s="60"/>
      <c r="P651" s="67"/>
      <c r="T651" s="53"/>
      <c r="U651" s="64"/>
      <c r="Y651" s="53"/>
      <c r="Z651" s="64"/>
      <c r="AD651" s="53"/>
    </row>
    <row r="652" spans="1:30" s="13" customFormat="1" x14ac:dyDescent="0.25">
      <c r="A652"/>
      <c r="B652" s="32"/>
      <c r="C652" s="34"/>
      <c r="D652" s="10"/>
      <c r="J652" s="53"/>
      <c r="K652" s="64"/>
      <c r="O652" s="60"/>
      <c r="P652" s="67"/>
      <c r="T652" s="53"/>
      <c r="U652" s="64"/>
      <c r="Y652" s="53"/>
      <c r="Z652" s="64"/>
      <c r="AD652" s="53"/>
    </row>
    <row r="653" spans="1:30" s="13" customFormat="1" x14ac:dyDescent="0.25">
      <c r="A653"/>
      <c r="B653" s="32"/>
      <c r="C653" s="34"/>
      <c r="D653" s="10"/>
      <c r="J653" s="53"/>
      <c r="K653" s="64"/>
      <c r="O653" s="60"/>
      <c r="P653" s="67"/>
      <c r="T653" s="53"/>
      <c r="U653" s="64"/>
      <c r="Y653" s="53"/>
      <c r="Z653" s="64"/>
      <c r="AD653" s="53"/>
    </row>
    <row r="654" spans="1:30" s="13" customFormat="1" x14ac:dyDescent="0.25">
      <c r="A654"/>
      <c r="B654" s="32"/>
      <c r="C654" s="34"/>
      <c r="D654" s="10"/>
      <c r="J654" s="53"/>
      <c r="K654" s="64"/>
      <c r="O654" s="60"/>
      <c r="P654" s="67"/>
      <c r="T654" s="53"/>
      <c r="U654" s="64"/>
      <c r="Y654" s="53"/>
      <c r="Z654" s="64"/>
      <c r="AD654" s="53"/>
    </row>
    <row r="655" spans="1:30" s="13" customFormat="1" x14ac:dyDescent="0.25">
      <c r="A655"/>
      <c r="B655" s="32"/>
      <c r="C655" s="34"/>
      <c r="D655" s="10"/>
      <c r="J655" s="53"/>
      <c r="K655" s="64"/>
      <c r="O655" s="60"/>
      <c r="P655" s="67"/>
      <c r="T655" s="53"/>
      <c r="U655" s="64"/>
      <c r="Y655" s="53"/>
      <c r="Z655" s="64"/>
      <c r="AD655" s="53"/>
    </row>
    <row r="656" spans="1:30" s="13" customFormat="1" x14ac:dyDescent="0.25">
      <c r="A656"/>
      <c r="B656" s="32"/>
      <c r="C656" s="34"/>
      <c r="D656" s="10"/>
      <c r="J656" s="53"/>
      <c r="K656" s="64"/>
      <c r="O656" s="60"/>
      <c r="P656" s="67"/>
      <c r="T656" s="53"/>
      <c r="U656" s="64"/>
      <c r="Y656" s="53"/>
      <c r="Z656" s="64"/>
      <c r="AD656" s="53"/>
    </row>
    <row r="657" spans="1:30" s="13" customFormat="1" x14ac:dyDescent="0.25">
      <c r="A657"/>
      <c r="B657" s="32"/>
      <c r="C657" s="34"/>
      <c r="D657" s="10"/>
      <c r="J657" s="53"/>
      <c r="K657" s="64"/>
      <c r="O657" s="60"/>
      <c r="P657" s="67"/>
      <c r="T657" s="53"/>
      <c r="U657" s="64"/>
      <c r="Y657" s="53"/>
      <c r="Z657" s="64"/>
      <c r="AD657" s="53"/>
    </row>
    <row r="658" spans="1:30" s="13" customFormat="1" x14ac:dyDescent="0.25">
      <c r="A658"/>
      <c r="B658" s="32"/>
      <c r="C658" s="34"/>
      <c r="D658" s="10"/>
      <c r="J658" s="53"/>
      <c r="K658" s="64"/>
      <c r="O658" s="60"/>
      <c r="P658" s="67"/>
      <c r="T658" s="53"/>
      <c r="U658" s="64"/>
      <c r="Y658" s="53"/>
      <c r="Z658" s="64"/>
      <c r="AD658" s="53"/>
    </row>
    <row r="659" spans="1:30" s="13" customFormat="1" x14ac:dyDescent="0.25">
      <c r="A659"/>
      <c r="B659" s="32"/>
      <c r="C659" s="34"/>
      <c r="D659" s="10"/>
      <c r="J659" s="53"/>
      <c r="K659" s="64"/>
      <c r="O659" s="60"/>
      <c r="P659" s="67"/>
      <c r="T659" s="53"/>
      <c r="U659" s="64"/>
      <c r="Y659" s="53"/>
      <c r="Z659" s="64"/>
      <c r="AD659" s="53"/>
    </row>
    <row r="660" spans="1:30" s="13" customFormat="1" x14ac:dyDescent="0.25">
      <c r="A660"/>
      <c r="B660" s="32"/>
      <c r="C660" s="34"/>
      <c r="D660" s="10"/>
      <c r="J660" s="53"/>
      <c r="K660" s="64"/>
      <c r="O660" s="60"/>
      <c r="P660" s="67"/>
      <c r="T660" s="53"/>
      <c r="U660" s="64"/>
      <c r="Y660" s="53"/>
      <c r="Z660" s="64"/>
      <c r="AD660" s="53"/>
    </row>
    <row r="661" spans="1:30" s="13" customFormat="1" x14ac:dyDescent="0.25">
      <c r="A661"/>
      <c r="B661" s="32"/>
      <c r="C661" s="34"/>
      <c r="D661" s="10"/>
      <c r="J661" s="53"/>
      <c r="K661" s="64"/>
      <c r="O661" s="60"/>
      <c r="P661" s="67"/>
      <c r="T661" s="53"/>
      <c r="U661" s="64"/>
      <c r="Y661" s="53"/>
      <c r="Z661" s="64"/>
      <c r="AD661" s="53"/>
    </row>
    <row r="662" spans="1:30" s="13" customFormat="1" x14ac:dyDescent="0.25">
      <c r="A662"/>
      <c r="B662" s="32"/>
      <c r="C662" s="34"/>
      <c r="D662" s="10"/>
      <c r="J662" s="53"/>
      <c r="K662" s="64"/>
      <c r="O662" s="60"/>
      <c r="P662" s="67"/>
      <c r="T662" s="53"/>
      <c r="U662" s="64"/>
      <c r="Y662" s="53"/>
      <c r="Z662" s="64"/>
      <c r="AD662" s="53"/>
    </row>
    <row r="663" spans="1:30" s="13" customFormat="1" x14ac:dyDescent="0.25">
      <c r="A663"/>
      <c r="B663" s="32"/>
      <c r="C663" s="34"/>
      <c r="D663" s="10"/>
      <c r="J663" s="53"/>
      <c r="K663" s="64"/>
      <c r="O663" s="60"/>
      <c r="P663" s="67"/>
      <c r="T663" s="53"/>
      <c r="U663" s="64"/>
      <c r="Y663" s="53"/>
      <c r="Z663" s="64"/>
      <c r="AD663" s="53"/>
    </row>
    <row r="664" spans="1:30" s="13" customFormat="1" x14ac:dyDescent="0.25">
      <c r="A664"/>
      <c r="B664" s="32"/>
      <c r="C664" s="34"/>
      <c r="D664" s="10"/>
      <c r="J664" s="53"/>
      <c r="K664" s="64"/>
      <c r="O664" s="60"/>
      <c r="P664" s="67"/>
      <c r="T664" s="53"/>
      <c r="U664" s="64"/>
      <c r="Y664" s="53"/>
      <c r="Z664" s="64"/>
      <c r="AD664" s="53"/>
    </row>
    <row r="665" spans="1:30" s="13" customFormat="1" x14ac:dyDescent="0.25">
      <c r="A665"/>
      <c r="B665" s="32"/>
      <c r="C665" s="34"/>
      <c r="D665" s="10"/>
      <c r="J665" s="53"/>
      <c r="K665" s="64"/>
      <c r="O665" s="60"/>
      <c r="P665" s="67"/>
      <c r="T665" s="53"/>
      <c r="U665" s="64"/>
      <c r="Y665" s="53"/>
      <c r="Z665" s="64"/>
      <c r="AD665" s="53"/>
    </row>
    <row r="666" spans="1:30" s="13" customFormat="1" x14ac:dyDescent="0.25">
      <c r="A666"/>
      <c r="B666" s="32"/>
      <c r="C666" s="34"/>
      <c r="D666" s="10"/>
      <c r="J666" s="53"/>
      <c r="K666" s="64"/>
      <c r="O666" s="60"/>
      <c r="P666" s="67"/>
      <c r="T666" s="53"/>
      <c r="U666" s="64"/>
      <c r="Y666" s="53"/>
      <c r="Z666" s="64"/>
      <c r="AD666" s="53"/>
    </row>
    <row r="667" spans="1:30" s="13" customFormat="1" x14ac:dyDescent="0.25">
      <c r="A667"/>
      <c r="B667" s="32"/>
      <c r="C667" s="34"/>
      <c r="D667" s="10"/>
      <c r="J667" s="53"/>
      <c r="K667" s="64"/>
      <c r="O667" s="60"/>
      <c r="P667" s="67"/>
      <c r="T667" s="53"/>
      <c r="U667" s="64"/>
      <c r="Y667" s="53"/>
      <c r="Z667" s="64"/>
      <c r="AD667" s="53"/>
    </row>
    <row r="668" spans="1:30" s="13" customFormat="1" x14ac:dyDescent="0.25">
      <c r="A668"/>
      <c r="B668" s="32"/>
      <c r="C668" s="34"/>
      <c r="D668" s="10"/>
      <c r="J668" s="53"/>
      <c r="K668" s="64"/>
      <c r="O668" s="60"/>
      <c r="P668" s="67"/>
      <c r="T668" s="53"/>
      <c r="U668" s="64"/>
      <c r="Y668" s="53"/>
      <c r="Z668" s="64"/>
      <c r="AD668" s="53"/>
    </row>
    <row r="669" spans="1:30" s="13" customFormat="1" x14ac:dyDescent="0.25">
      <c r="A669"/>
      <c r="B669" s="32"/>
      <c r="C669" s="34"/>
      <c r="D669" s="10"/>
      <c r="J669" s="53"/>
      <c r="K669" s="64"/>
      <c r="O669" s="60"/>
      <c r="P669" s="67"/>
      <c r="T669" s="53"/>
      <c r="U669" s="64"/>
      <c r="Y669" s="53"/>
      <c r="Z669" s="64"/>
      <c r="AD669" s="53"/>
    </row>
    <row r="670" spans="1:30" s="13" customFormat="1" x14ac:dyDescent="0.25">
      <c r="A670"/>
      <c r="B670" s="32"/>
      <c r="C670" s="34"/>
      <c r="D670" s="10"/>
      <c r="J670" s="53"/>
      <c r="K670" s="64"/>
      <c r="O670" s="60"/>
      <c r="P670" s="67"/>
      <c r="T670" s="53"/>
      <c r="U670" s="64"/>
      <c r="Y670" s="53"/>
      <c r="Z670" s="64"/>
      <c r="AD670" s="53"/>
    </row>
    <row r="671" spans="1:30" s="13" customFormat="1" x14ac:dyDescent="0.25">
      <c r="A671"/>
      <c r="B671" s="32"/>
      <c r="C671" s="34"/>
      <c r="D671" s="10"/>
      <c r="J671" s="53"/>
      <c r="K671" s="64"/>
      <c r="O671" s="60"/>
      <c r="P671" s="67"/>
      <c r="T671" s="53"/>
      <c r="U671" s="64"/>
      <c r="Y671" s="53"/>
      <c r="Z671" s="64"/>
      <c r="AD671" s="53"/>
    </row>
    <row r="672" spans="1:30" s="13" customFormat="1" x14ac:dyDescent="0.25">
      <c r="A672"/>
      <c r="B672" s="32"/>
      <c r="C672" s="34"/>
      <c r="D672" s="10"/>
      <c r="J672" s="53"/>
      <c r="K672" s="64"/>
      <c r="O672" s="60"/>
      <c r="P672" s="67"/>
      <c r="T672" s="53"/>
      <c r="U672" s="64"/>
      <c r="Y672" s="53"/>
      <c r="Z672" s="64"/>
      <c r="AD672" s="53"/>
    </row>
    <row r="673" spans="1:30" s="13" customFormat="1" x14ac:dyDescent="0.25">
      <c r="A673"/>
      <c r="B673" s="32"/>
      <c r="C673" s="34"/>
      <c r="D673" s="10"/>
      <c r="J673" s="53"/>
      <c r="K673" s="64"/>
      <c r="O673" s="60"/>
      <c r="P673" s="67"/>
      <c r="T673" s="53"/>
      <c r="U673" s="64"/>
      <c r="Y673" s="53"/>
      <c r="Z673" s="64"/>
      <c r="AD673" s="53"/>
    </row>
    <row r="674" spans="1:30" s="13" customFormat="1" x14ac:dyDescent="0.25">
      <c r="A674"/>
      <c r="B674" s="32"/>
      <c r="C674" s="34"/>
      <c r="D674" s="10"/>
      <c r="J674" s="53"/>
      <c r="K674" s="64"/>
      <c r="O674" s="60"/>
      <c r="P674" s="67"/>
      <c r="T674" s="53"/>
      <c r="U674" s="64"/>
      <c r="Y674" s="53"/>
      <c r="Z674" s="64"/>
      <c r="AD674" s="53"/>
    </row>
    <row r="675" spans="1:30" s="13" customFormat="1" x14ac:dyDescent="0.25">
      <c r="A675"/>
      <c r="B675" s="32"/>
      <c r="C675" s="34"/>
      <c r="D675" s="10"/>
      <c r="J675" s="53"/>
      <c r="K675" s="64"/>
      <c r="O675" s="60"/>
      <c r="P675" s="67"/>
      <c r="T675" s="53"/>
      <c r="U675" s="64"/>
      <c r="Y675" s="53"/>
      <c r="Z675" s="64"/>
      <c r="AD675" s="53"/>
    </row>
    <row r="676" spans="1:30" s="13" customFormat="1" x14ac:dyDescent="0.25">
      <c r="A676"/>
      <c r="B676" s="32"/>
      <c r="C676" s="34"/>
      <c r="D676" s="10"/>
      <c r="J676" s="53"/>
      <c r="K676" s="64"/>
      <c r="O676" s="60"/>
      <c r="P676" s="67"/>
      <c r="T676" s="53"/>
      <c r="U676" s="64"/>
      <c r="Y676" s="53"/>
      <c r="Z676" s="64"/>
      <c r="AD676" s="53"/>
    </row>
    <row r="677" spans="1:30" s="13" customFormat="1" x14ac:dyDescent="0.25">
      <c r="A677"/>
      <c r="B677" s="32"/>
      <c r="C677" s="34"/>
      <c r="D677" s="10"/>
      <c r="J677" s="53"/>
      <c r="K677" s="64"/>
      <c r="O677" s="60"/>
      <c r="P677" s="67"/>
      <c r="T677" s="53"/>
      <c r="U677" s="64"/>
      <c r="Y677" s="53"/>
      <c r="Z677" s="64"/>
      <c r="AD677" s="53"/>
    </row>
    <row r="678" spans="1:30" s="13" customFormat="1" x14ac:dyDescent="0.25">
      <c r="A678"/>
      <c r="B678" s="32"/>
      <c r="C678" s="34"/>
      <c r="D678" s="10"/>
      <c r="J678" s="53"/>
      <c r="K678" s="64"/>
      <c r="O678" s="60"/>
      <c r="P678" s="67"/>
      <c r="T678" s="53"/>
      <c r="U678" s="64"/>
      <c r="Y678" s="53"/>
      <c r="Z678" s="64"/>
      <c r="AD678" s="53"/>
    </row>
    <row r="679" spans="1:30" s="13" customFormat="1" x14ac:dyDescent="0.25">
      <c r="A679"/>
      <c r="B679" s="32"/>
      <c r="C679" s="34"/>
      <c r="D679" s="10"/>
      <c r="J679" s="53"/>
      <c r="K679" s="64"/>
      <c r="O679" s="60"/>
      <c r="P679" s="67"/>
      <c r="T679" s="53"/>
      <c r="U679" s="64"/>
      <c r="Y679" s="53"/>
      <c r="Z679" s="64"/>
      <c r="AD679" s="53"/>
    </row>
    <row r="680" spans="1:30" s="13" customFormat="1" x14ac:dyDescent="0.25">
      <c r="A680"/>
      <c r="B680" s="32"/>
      <c r="C680" s="34"/>
      <c r="D680" s="10"/>
      <c r="J680" s="53"/>
      <c r="K680" s="64"/>
      <c r="O680" s="60"/>
      <c r="P680" s="67"/>
      <c r="T680" s="53"/>
      <c r="U680" s="64"/>
      <c r="Y680" s="53"/>
      <c r="Z680" s="64"/>
      <c r="AD680" s="53"/>
    </row>
    <row r="681" spans="1:30" s="13" customFormat="1" x14ac:dyDescent="0.25">
      <c r="A681"/>
      <c r="B681" s="32"/>
      <c r="C681" s="34"/>
      <c r="D681" s="10"/>
      <c r="J681" s="53"/>
      <c r="K681" s="64"/>
      <c r="O681" s="60"/>
      <c r="P681" s="67"/>
      <c r="T681" s="53"/>
      <c r="U681" s="64"/>
      <c r="Y681" s="53"/>
      <c r="Z681" s="64"/>
      <c r="AD681" s="53"/>
    </row>
    <row r="682" spans="1:30" s="13" customFormat="1" x14ac:dyDescent="0.25">
      <c r="A682"/>
      <c r="B682" s="32"/>
      <c r="C682" s="34"/>
      <c r="D682" s="10"/>
      <c r="J682" s="53"/>
      <c r="K682" s="64"/>
      <c r="O682" s="60"/>
      <c r="P682" s="67"/>
      <c r="T682" s="53"/>
      <c r="U682" s="64"/>
      <c r="Y682" s="53"/>
      <c r="Z682" s="64"/>
      <c r="AD682" s="53"/>
    </row>
    <row r="683" spans="1:30" s="13" customFormat="1" x14ac:dyDescent="0.25">
      <c r="A683"/>
      <c r="B683" s="32"/>
      <c r="C683" s="34"/>
      <c r="D683" s="10"/>
      <c r="J683" s="53"/>
      <c r="K683" s="64"/>
      <c r="O683" s="60"/>
      <c r="P683" s="67"/>
      <c r="T683" s="53"/>
      <c r="U683" s="64"/>
      <c r="Y683" s="53"/>
      <c r="Z683" s="64"/>
      <c r="AD683" s="53"/>
    </row>
    <row r="684" spans="1:30" s="13" customFormat="1" x14ac:dyDescent="0.25">
      <c r="A684"/>
      <c r="B684" s="32"/>
      <c r="C684" s="34"/>
      <c r="D684" s="10"/>
      <c r="J684" s="53"/>
      <c r="K684" s="64"/>
      <c r="O684" s="60"/>
      <c r="P684" s="67"/>
      <c r="T684" s="53"/>
      <c r="U684" s="64"/>
      <c r="Y684" s="53"/>
      <c r="Z684" s="64"/>
      <c r="AD684" s="53"/>
    </row>
    <row r="685" spans="1:30" s="13" customFormat="1" x14ac:dyDescent="0.25">
      <c r="A685"/>
      <c r="B685" s="32"/>
      <c r="C685" s="34"/>
      <c r="D685" s="10"/>
      <c r="J685" s="53"/>
      <c r="K685" s="64"/>
      <c r="O685" s="60"/>
      <c r="P685" s="67"/>
      <c r="T685" s="53"/>
      <c r="U685" s="64"/>
      <c r="Y685" s="53"/>
      <c r="Z685" s="64"/>
      <c r="AD685" s="53"/>
    </row>
    <row r="686" spans="1:30" s="13" customFormat="1" x14ac:dyDescent="0.25">
      <c r="A686"/>
      <c r="B686" s="32"/>
      <c r="C686" s="34"/>
      <c r="D686" s="10"/>
      <c r="J686" s="53"/>
      <c r="K686" s="64"/>
      <c r="O686" s="60"/>
      <c r="P686" s="67"/>
      <c r="T686" s="53"/>
      <c r="U686" s="64"/>
      <c r="Y686" s="53"/>
      <c r="Z686" s="64"/>
      <c r="AD686" s="53"/>
    </row>
    <row r="687" spans="1:30" s="13" customFormat="1" x14ac:dyDescent="0.25">
      <c r="A687"/>
      <c r="B687" s="32"/>
      <c r="C687" s="34"/>
      <c r="D687" s="10"/>
      <c r="J687" s="53"/>
      <c r="K687" s="64"/>
      <c r="O687" s="60"/>
      <c r="P687" s="67"/>
      <c r="T687" s="53"/>
      <c r="U687" s="64"/>
      <c r="Y687" s="53"/>
      <c r="Z687" s="64"/>
      <c r="AD687" s="53"/>
    </row>
    <row r="688" spans="1:30" s="13" customFormat="1" x14ac:dyDescent="0.25">
      <c r="A688"/>
      <c r="B688" s="32"/>
      <c r="C688" s="34"/>
      <c r="D688" s="10"/>
      <c r="J688" s="53"/>
      <c r="K688" s="64"/>
      <c r="O688" s="60"/>
      <c r="P688" s="67"/>
      <c r="T688" s="53"/>
      <c r="U688" s="64"/>
      <c r="Y688" s="53"/>
      <c r="Z688" s="64"/>
      <c r="AD688" s="53"/>
    </row>
    <row r="689" spans="1:30" s="13" customFormat="1" x14ac:dyDescent="0.25">
      <c r="A689"/>
      <c r="B689" s="32"/>
      <c r="C689" s="34"/>
      <c r="D689" s="10"/>
      <c r="J689" s="53"/>
      <c r="K689" s="64"/>
      <c r="O689" s="60"/>
      <c r="P689" s="67"/>
      <c r="T689" s="53"/>
      <c r="U689" s="64"/>
      <c r="Y689" s="53"/>
      <c r="Z689" s="64"/>
      <c r="AD689" s="53"/>
    </row>
    <row r="690" spans="1:30" s="13" customFormat="1" x14ac:dyDescent="0.25">
      <c r="A690"/>
      <c r="B690" s="32"/>
      <c r="C690" s="34"/>
      <c r="D690" s="10"/>
      <c r="J690" s="53"/>
      <c r="K690" s="64"/>
      <c r="O690" s="60"/>
      <c r="P690" s="67"/>
      <c r="T690" s="53"/>
      <c r="U690" s="64"/>
      <c r="Y690" s="53"/>
      <c r="Z690" s="64"/>
      <c r="AD690" s="53"/>
    </row>
    <row r="691" spans="1:30" s="13" customFormat="1" x14ac:dyDescent="0.25">
      <c r="A691"/>
      <c r="B691" s="32"/>
      <c r="C691" s="34"/>
      <c r="D691" s="10"/>
      <c r="J691" s="53"/>
      <c r="K691" s="64"/>
      <c r="O691" s="60"/>
      <c r="P691" s="67"/>
      <c r="T691" s="53"/>
      <c r="U691" s="64"/>
      <c r="Y691" s="53"/>
      <c r="Z691" s="64"/>
      <c r="AD691" s="53"/>
    </row>
    <row r="692" spans="1:30" s="13" customFormat="1" x14ac:dyDescent="0.25">
      <c r="A692"/>
      <c r="B692" s="32"/>
      <c r="C692" s="34"/>
      <c r="D692" s="10"/>
      <c r="J692" s="53"/>
      <c r="K692" s="64"/>
      <c r="O692" s="60"/>
      <c r="P692" s="67"/>
      <c r="T692" s="53"/>
      <c r="U692" s="64"/>
      <c r="Y692" s="53"/>
      <c r="Z692" s="64"/>
      <c r="AD692" s="53"/>
    </row>
    <row r="693" spans="1:30" s="13" customFormat="1" x14ac:dyDescent="0.25">
      <c r="A693"/>
      <c r="B693" s="32"/>
      <c r="C693" s="34"/>
      <c r="D693" s="10"/>
      <c r="J693" s="53"/>
      <c r="K693" s="64"/>
      <c r="O693" s="60"/>
      <c r="P693" s="67"/>
      <c r="T693" s="53"/>
      <c r="U693" s="64"/>
      <c r="Y693" s="53"/>
      <c r="Z693" s="64"/>
      <c r="AD693" s="53"/>
    </row>
    <row r="694" spans="1:30" s="13" customFormat="1" x14ac:dyDescent="0.25">
      <c r="A694"/>
      <c r="B694" s="32"/>
      <c r="C694" s="34"/>
      <c r="D694" s="10"/>
      <c r="J694" s="53"/>
      <c r="K694" s="64"/>
      <c r="O694" s="60"/>
      <c r="P694" s="67"/>
      <c r="T694" s="53"/>
      <c r="U694" s="64"/>
      <c r="Y694" s="53"/>
      <c r="Z694" s="64"/>
      <c r="AD694" s="53"/>
    </row>
    <row r="695" spans="1:30" s="13" customFormat="1" x14ac:dyDescent="0.25">
      <c r="A695"/>
      <c r="B695" s="32"/>
      <c r="C695" s="34"/>
      <c r="D695" s="10"/>
      <c r="J695" s="53"/>
      <c r="K695" s="64"/>
      <c r="O695" s="60"/>
      <c r="P695" s="67"/>
      <c r="T695" s="53"/>
      <c r="U695" s="64"/>
      <c r="Y695" s="53"/>
      <c r="Z695" s="64"/>
      <c r="AD695" s="53"/>
    </row>
    <row r="696" spans="1:30" s="13" customFormat="1" x14ac:dyDescent="0.25">
      <c r="A696"/>
      <c r="B696" s="32"/>
      <c r="C696" s="34"/>
      <c r="D696" s="10"/>
      <c r="J696" s="53"/>
      <c r="K696" s="64"/>
      <c r="O696" s="60"/>
      <c r="P696" s="67"/>
      <c r="T696" s="53"/>
      <c r="U696" s="64"/>
      <c r="Y696" s="53"/>
      <c r="Z696" s="64"/>
      <c r="AD696" s="53"/>
    </row>
    <row r="697" spans="1:30" s="13" customFormat="1" x14ac:dyDescent="0.25">
      <c r="A697"/>
      <c r="B697" s="32"/>
      <c r="C697" s="34"/>
      <c r="D697" s="10"/>
      <c r="J697" s="53"/>
      <c r="K697" s="64"/>
      <c r="O697" s="60"/>
      <c r="P697" s="67"/>
      <c r="T697" s="53"/>
      <c r="U697" s="64"/>
      <c r="Y697" s="53"/>
      <c r="Z697" s="64"/>
      <c r="AD697" s="53"/>
    </row>
    <row r="698" spans="1:30" s="13" customFormat="1" x14ac:dyDescent="0.25">
      <c r="A698"/>
      <c r="B698" s="32"/>
      <c r="C698" s="34"/>
      <c r="D698" s="10"/>
      <c r="J698" s="53"/>
      <c r="K698" s="64"/>
      <c r="O698" s="60"/>
      <c r="P698" s="67"/>
      <c r="T698" s="53"/>
      <c r="U698" s="64"/>
      <c r="Y698" s="53"/>
      <c r="Z698" s="64"/>
      <c r="AD698" s="53"/>
    </row>
    <row r="699" spans="1:30" s="13" customFormat="1" x14ac:dyDescent="0.25">
      <c r="A699"/>
      <c r="B699" s="32"/>
      <c r="C699" s="34"/>
      <c r="D699" s="10"/>
      <c r="J699" s="53"/>
      <c r="K699" s="64"/>
      <c r="O699" s="60"/>
      <c r="P699" s="67"/>
      <c r="T699" s="53"/>
      <c r="U699" s="64"/>
      <c r="Y699" s="53"/>
      <c r="Z699" s="64"/>
      <c r="AD699" s="53"/>
    </row>
    <row r="700" spans="1:30" s="13" customFormat="1" x14ac:dyDescent="0.25">
      <c r="A700"/>
      <c r="B700" s="32"/>
      <c r="C700" s="34"/>
      <c r="D700" s="10"/>
      <c r="J700" s="53"/>
      <c r="K700" s="64"/>
      <c r="O700" s="60"/>
      <c r="P700" s="67"/>
      <c r="T700" s="53"/>
      <c r="U700" s="64"/>
      <c r="Y700" s="53"/>
      <c r="Z700" s="64"/>
      <c r="AD700" s="53"/>
    </row>
    <row r="701" spans="1:30" s="13" customFormat="1" x14ac:dyDescent="0.25">
      <c r="A701"/>
      <c r="B701" s="32"/>
      <c r="C701" s="34"/>
      <c r="D701" s="10"/>
      <c r="J701" s="53"/>
      <c r="K701" s="64"/>
      <c r="O701" s="60"/>
      <c r="P701" s="67"/>
      <c r="T701" s="53"/>
      <c r="U701" s="64"/>
      <c r="Y701" s="53"/>
      <c r="Z701" s="64"/>
      <c r="AD701" s="53"/>
    </row>
    <row r="702" spans="1:30" s="13" customFormat="1" x14ac:dyDescent="0.25">
      <c r="A702"/>
      <c r="B702" s="32"/>
      <c r="C702" s="34"/>
      <c r="D702" s="10"/>
      <c r="J702" s="53"/>
      <c r="K702" s="64"/>
      <c r="O702" s="60"/>
      <c r="P702" s="67"/>
      <c r="T702" s="53"/>
      <c r="U702" s="64"/>
      <c r="Y702" s="53"/>
      <c r="Z702" s="64"/>
      <c r="AD702" s="53"/>
    </row>
    <row r="703" spans="1:30" s="13" customFormat="1" x14ac:dyDescent="0.25">
      <c r="A703"/>
      <c r="B703" s="32"/>
      <c r="C703" s="34"/>
      <c r="D703" s="10"/>
      <c r="J703" s="53"/>
      <c r="K703" s="64"/>
      <c r="O703" s="60"/>
      <c r="P703" s="67"/>
      <c r="T703" s="53"/>
      <c r="U703" s="64"/>
      <c r="Y703" s="53"/>
      <c r="Z703" s="64"/>
      <c r="AD703" s="53"/>
    </row>
    <row r="704" spans="1:30" s="13" customFormat="1" x14ac:dyDescent="0.25">
      <c r="A704"/>
      <c r="B704" s="32"/>
      <c r="C704" s="34"/>
      <c r="D704" s="10"/>
      <c r="J704" s="53"/>
      <c r="K704" s="64"/>
      <c r="O704" s="60"/>
      <c r="P704" s="67"/>
      <c r="T704" s="53"/>
      <c r="U704" s="64"/>
      <c r="Y704" s="53"/>
      <c r="Z704" s="64"/>
      <c r="AD704" s="53"/>
    </row>
    <row r="705" spans="1:30" s="13" customFormat="1" x14ac:dyDescent="0.25">
      <c r="A705"/>
      <c r="B705" s="32"/>
      <c r="C705" s="34"/>
      <c r="D705" s="10"/>
      <c r="J705" s="53"/>
      <c r="K705" s="64"/>
      <c r="O705" s="60"/>
      <c r="P705" s="67"/>
      <c r="T705" s="53"/>
      <c r="U705" s="64"/>
      <c r="Y705" s="53"/>
      <c r="Z705" s="64"/>
      <c r="AD705" s="53"/>
    </row>
    <row r="706" spans="1:30" s="13" customFormat="1" x14ac:dyDescent="0.25">
      <c r="A706"/>
      <c r="B706" s="32"/>
      <c r="C706" s="34"/>
      <c r="D706" s="10"/>
      <c r="J706" s="53"/>
      <c r="K706" s="64"/>
      <c r="O706" s="60"/>
      <c r="P706" s="67"/>
      <c r="T706" s="53"/>
      <c r="U706" s="64"/>
      <c r="Y706" s="53"/>
      <c r="Z706" s="64"/>
      <c r="AD706" s="53"/>
    </row>
    <row r="707" spans="1:30" s="13" customFormat="1" x14ac:dyDescent="0.25">
      <c r="A707"/>
      <c r="B707" s="32"/>
      <c r="C707" s="34"/>
      <c r="D707" s="10"/>
      <c r="J707" s="53"/>
      <c r="K707" s="64"/>
      <c r="O707" s="60"/>
      <c r="P707" s="67"/>
      <c r="T707" s="53"/>
      <c r="U707" s="64"/>
      <c r="Y707" s="53"/>
      <c r="Z707" s="64"/>
      <c r="AD707" s="53"/>
    </row>
    <row r="708" spans="1:30" s="13" customFormat="1" x14ac:dyDescent="0.25">
      <c r="A708"/>
      <c r="B708" s="32"/>
      <c r="C708" s="34"/>
      <c r="D708" s="10"/>
      <c r="J708" s="53"/>
      <c r="K708" s="64"/>
      <c r="O708" s="60"/>
      <c r="P708" s="67"/>
      <c r="T708" s="53"/>
      <c r="U708" s="64"/>
      <c r="Y708" s="53"/>
      <c r="Z708" s="64"/>
      <c r="AD708" s="53"/>
    </row>
    <row r="709" spans="1:30" s="13" customFormat="1" x14ac:dyDescent="0.25">
      <c r="A709"/>
      <c r="B709" s="32"/>
      <c r="C709" s="34"/>
      <c r="D709" s="10"/>
      <c r="J709" s="53"/>
      <c r="K709" s="64"/>
      <c r="O709" s="60"/>
      <c r="P709" s="67"/>
      <c r="T709" s="53"/>
      <c r="U709" s="64"/>
      <c r="Y709" s="53"/>
      <c r="Z709" s="64"/>
      <c r="AD709" s="53"/>
    </row>
    <row r="710" spans="1:30" s="13" customFormat="1" x14ac:dyDescent="0.25">
      <c r="A710"/>
      <c r="B710" s="32"/>
      <c r="C710" s="34"/>
      <c r="D710" s="10"/>
      <c r="J710" s="53"/>
      <c r="K710" s="64"/>
      <c r="O710" s="60"/>
      <c r="P710" s="67"/>
      <c r="T710" s="53"/>
      <c r="U710" s="64"/>
      <c r="Y710" s="53"/>
      <c r="Z710" s="64"/>
      <c r="AD710" s="53"/>
    </row>
    <row r="711" spans="1:30" s="13" customFormat="1" x14ac:dyDescent="0.25">
      <c r="A711"/>
      <c r="B711" s="32"/>
      <c r="C711" s="34"/>
      <c r="D711" s="10"/>
      <c r="J711" s="53"/>
      <c r="K711" s="64"/>
      <c r="O711" s="60"/>
      <c r="P711" s="67"/>
      <c r="T711" s="53"/>
      <c r="U711" s="64"/>
      <c r="Y711" s="53"/>
      <c r="Z711" s="64"/>
      <c r="AD711" s="53"/>
    </row>
    <row r="712" spans="1:30" s="13" customFormat="1" x14ac:dyDescent="0.25">
      <c r="A712"/>
      <c r="B712" s="32"/>
      <c r="C712" s="34"/>
      <c r="D712" s="10"/>
      <c r="J712" s="53"/>
      <c r="K712" s="64"/>
      <c r="O712" s="60"/>
      <c r="P712" s="67"/>
      <c r="T712" s="53"/>
      <c r="U712" s="64"/>
      <c r="Y712" s="53"/>
      <c r="Z712" s="64"/>
      <c r="AD712" s="53"/>
    </row>
    <row r="713" spans="1:30" s="13" customFormat="1" x14ac:dyDescent="0.25">
      <c r="A713"/>
      <c r="B713" s="32"/>
      <c r="C713" s="34"/>
      <c r="D713" s="10"/>
      <c r="J713" s="53"/>
      <c r="K713" s="64"/>
      <c r="O713" s="60"/>
      <c r="P713" s="67"/>
      <c r="T713" s="53"/>
      <c r="U713" s="64"/>
      <c r="Y713" s="53"/>
      <c r="Z713" s="64"/>
      <c r="AD713" s="53"/>
    </row>
    <row r="714" spans="1:30" s="13" customFormat="1" x14ac:dyDescent="0.25">
      <c r="A714"/>
      <c r="B714" s="32"/>
      <c r="C714" s="34"/>
      <c r="D714" s="10"/>
      <c r="J714" s="53"/>
      <c r="K714" s="64"/>
      <c r="O714" s="60"/>
      <c r="P714" s="67"/>
      <c r="T714" s="53"/>
      <c r="U714" s="64"/>
      <c r="Y714" s="53"/>
      <c r="Z714" s="64"/>
      <c r="AD714" s="53"/>
    </row>
    <row r="715" spans="1:30" s="13" customFormat="1" x14ac:dyDescent="0.25">
      <c r="A715"/>
      <c r="B715" s="32"/>
      <c r="C715" s="34"/>
      <c r="D715" s="10"/>
      <c r="J715" s="53"/>
      <c r="K715" s="64"/>
      <c r="O715" s="60"/>
      <c r="P715" s="67"/>
      <c r="T715" s="53"/>
      <c r="U715" s="64"/>
      <c r="Y715" s="53"/>
      <c r="Z715" s="64"/>
      <c r="AD715" s="53"/>
    </row>
    <row r="716" spans="1:30" s="13" customFormat="1" x14ac:dyDescent="0.25">
      <c r="A716"/>
      <c r="B716" s="32"/>
      <c r="C716" s="34"/>
      <c r="D716" s="10"/>
      <c r="J716" s="53"/>
      <c r="K716" s="64"/>
      <c r="O716" s="60"/>
      <c r="P716" s="67"/>
      <c r="T716" s="53"/>
      <c r="U716" s="64"/>
      <c r="Y716" s="53"/>
      <c r="Z716" s="64"/>
      <c r="AD716" s="53"/>
    </row>
    <row r="717" spans="1:30" s="13" customFormat="1" x14ac:dyDescent="0.25">
      <c r="A717"/>
      <c r="B717" s="32"/>
      <c r="C717" s="34"/>
      <c r="D717" s="10"/>
      <c r="J717" s="53"/>
      <c r="K717" s="64"/>
      <c r="O717" s="60"/>
      <c r="P717" s="67"/>
      <c r="T717" s="53"/>
      <c r="U717" s="64"/>
      <c r="Y717" s="53"/>
      <c r="Z717" s="64"/>
      <c r="AD717" s="53"/>
    </row>
    <row r="718" spans="1:30" s="13" customFormat="1" x14ac:dyDescent="0.25">
      <c r="A718"/>
      <c r="B718" s="32"/>
      <c r="C718" s="34"/>
      <c r="D718" s="10"/>
      <c r="J718" s="53"/>
      <c r="K718" s="64"/>
      <c r="O718" s="60"/>
      <c r="P718" s="67"/>
      <c r="T718" s="53"/>
      <c r="U718" s="64"/>
      <c r="Y718" s="53"/>
      <c r="Z718" s="64"/>
      <c r="AD718" s="53"/>
    </row>
    <row r="719" spans="1:30" s="13" customFormat="1" x14ac:dyDescent="0.25">
      <c r="A719"/>
      <c r="B719" s="32"/>
      <c r="C719" s="34"/>
      <c r="D719" s="10"/>
      <c r="J719" s="53"/>
      <c r="K719" s="64"/>
      <c r="O719" s="60"/>
      <c r="P719" s="67"/>
      <c r="T719" s="53"/>
      <c r="U719" s="64"/>
      <c r="Y719" s="53"/>
      <c r="Z719" s="64"/>
      <c r="AD719" s="53"/>
    </row>
    <row r="720" spans="1:30" s="13" customFormat="1" x14ac:dyDescent="0.25">
      <c r="A720"/>
      <c r="B720" s="32"/>
      <c r="C720" s="34"/>
      <c r="D720" s="10"/>
      <c r="J720" s="53"/>
      <c r="K720" s="64"/>
      <c r="O720" s="60"/>
      <c r="P720" s="67"/>
      <c r="T720" s="53"/>
      <c r="U720" s="64"/>
      <c r="Y720" s="53"/>
      <c r="Z720" s="64"/>
      <c r="AD720" s="53"/>
    </row>
    <row r="721" spans="1:30" s="13" customFormat="1" x14ac:dyDescent="0.25">
      <c r="A721"/>
      <c r="B721" s="32"/>
      <c r="C721" s="34"/>
      <c r="D721" s="10"/>
      <c r="J721" s="53"/>
      <c r="K721" s="64"/>
      <c r="O721" s="60"/>
      <c r="P721" s="67"/>
      <c r="T721" s="53"/>
      <c r="U721" s="64"/>
      <c r="Y721" s="53"/>
      <c r="Z721" s="64"/>
      <c r="AD721" s="53"/>
    </row>
    <row r="722" spans="1:30" s="13" customFormat="1" x14ac:dyDescent="0.25">
      <c r="A722"/>
      <c r="B722" s="32"/>
      <c r="C722" s="34"/>
      <c r="D722" s="10"/>
      <c r="J722" s="53"/>
      <c r="K722" s="64"/>
      <c r="O722" s="60"/>
      <c r="P722" s="67"/>
      <c r="T722" s="53"/>
      <c r="U722" s="64"/>
      <c r="Y722" s="53"/>
      <c r="Z722" s="64"/>
      <c r="AD722" s="53"/>
    </row>
    <row r="723" spans="1:30" s="13" customFormat="1" x14ac:dyDescent="0.25">
      <c r="A723"/>
      <c r="B723" s="32"/>
      <c r="C723" s="34"/>
      <c r="D723" s="10"/>
      <c r="J723" s="53"/>
      <c r="K723" s="64"/>
      <c r="O723" s="60"/>
      <c r="P723" s="67"/>
      <c r="T723" s="53"/>
      <c r="U723" s="64"/>
      <c r="Y723" s="53"/>
      <c r="Z723" s="64"/>
      <c r="AD723" s="53"/>
    </row>
    <row r="724" spans="1:30" s="13" customFormat="1" x14ac:dyDescent="0.25">
      <c r="A724"/>
      <c r="B724" s="32"/>
      <c r="C724" s="34"/>
      <c r="D724" s="10"/>
      <c r="J724" s="53"/>
      <c r="K724" s="64"/>
      <c r="O724" s="60"/>
      <c r="P724" s="67"/>
      <c r="T724" s="53"/>
      <c r="U724" s="64"/>
      <c r="Y724" s="53"/>
      <c r="Z724" s="64"/>
      <c r="AD724" s="53"/>
    </row>
    <row r="725" spans="1:30" s="13" customFormat="1" x14ac:dyDescent="0.25">
      <c r="A725"/>
      <c r="B725" s="32"/>
      <c r="C725" s="34"/>
      <c r="D725" s="10"/>
      <c r="J725" s="53"/>
      <c r="K725" s="64"/>
      <c r="O725" s="60"/>
      <c r="P725" s="67"/>
      <c r="T725" s="53"/>
      <c r="U725" s="64"/>
      <c r="Y725" s="53"/>
      <c r="Z725" s="64"/>
      <c r="AD725" s="53"/>
    </row>
    <row r="726" spans="1:30" s="13" customFormat="1" x14ac:dyDescent="0.25">
      <c r="A726"/>
      <c r="B726" s="32"/>
      <c r="C726" s="34"/>
      <c r="D726" s="10"/>
      <c r="J726" s="53"/>
      <c r="K726" s="64"/>
      <c r="O726" s="60"/>
      <c r="P726" s="67"/>
      <c r="T726" s="53"/>
      <c r="U726" s="64"/>
      <c r="Y726" s="53"/>
      <c r="Z726" s="64"/>
      <c r="AD726" s="53"/>
    </row>
    <row r="727" spans="1:30" s="13" customFormat="1" x14ac:dyDescent="0.25">
      <c r="A727"/>
      <c r="B727" s="32"/>
      <c r="C727" s="34"/>
      <c r="D727" s="10"/>
      <c r="J727" s="53"/>
      <c r="K727" s="64"/>
      <c r="O727" s="60"/>
      <c r="P727" s="67"/>
      <c r="T727" s="53"/>
      <c r="U727" s="64"/>
      <c r="Y727" s="53"/>
      <c r="Z727" s="64"/>
      <c r="AD727" s="53"/>
    </row>
    <row r="728" spans="1:30" s="13" customFormat="1" x14ac:dyDescent="0.25">
      <c r="A728"/>
      <c r="B728" s="32"/>
      <c r="C728" s="34"/>
      <c r="D728" s="10"/>
      <c r="J728" s="53"/>
      <c r="K728" s="64"/>
      <c r="O728" s="60"/>
      <c r="P728" s="67"/>
      <c r="T728" s="53"/>
      <c r="U728" s="64"/>
      <c r="Y728" s="53"/>
      <c r="Z728" s="64"/>
      <c r="AD728" s="53"/>
    </row>
    <row r="729" spans="1:30" s="13" customFormat="1" x14ac:dyDescent="0.25">
      <c r="A729"/>
      <c r="B729" s="32"/>
      <c r="C729" s="34"/>
      <c r="D729" s="10"/>
      <c r="J729" s="53"/>
      <c r="K729" s="64"/>
      <c r="O729" s="60"/>
      <c r="P729" s="67"/>
      <c r="T729" s="53"/>
      <c r="U729" s="64"/>
      <c r="Y729" s="53"/>
      <c r="Z729" s="64"/>
      <c r="AD729" s="53"/>
    </row>
    <row r="730" spans="1:30" s="13" customFormat="1" x14ac:dyDescent="0.25">
      <c r="A730"/>
      <c r="B730" s="32"/>
      <c r="C730" s="34"/>
      <c r="D730" s="10"/>
      <c r="J730" s="53"/>
      <c r="K730" s="64"/>
      <c r="O730" s="60"/>
      <c r="P730" s="67"/>
      <c r="T730" s="53"/>
      <c r="U730" s="64"/>
      <c r="Y730" s="53"/>
      <c r="Z730" s="64"/>
      <c r="AD730" s="53"/>
    </row>
    <row r="731" spans="1:30" s="13" customFormat="1" x14ac:dyDescent="0.25">
      <c r="A731"/>
      <c r="B731" s="32"/>
      <c r="C731" s="34"/>
      <c r="D731" s="10"/>
      <c r="J731" s="53"/>
      <c r="K731" s="64"/>
      <c r="O731" s="60"/>
      <c r="P731" s="67"/>
      <c r="T731" s="53"/>
      <c r="U731" s="64"/>
      <c r="Y731" s="53"/>
      <c r="Z731" s="64"/>
      <c r="AD731" s="53"/>
    </row>
    <row r="732" spans="1:30" s="13" customFormat="1" x14ac:dyDescent="0.25">
      <c r="A732"/>
      <c r="B732" s="32"/>
      <c r="C732" s="34"/>
      <c r="D732" s="10"/>
      <c r="J732" s="53"/>
      <c r="K732" s="64"/>
      <c r="O732" s="60"/>
      <c r="P732" s="67"/>
      <c r="T732" s="53"/>
      <c r="U732" s="64"/>
      <c r="Y732" s="53"/>
      <c r="Z732" s="64"/>
      <c r="AD732" s="53"/>
    </row>
    <row r="733" spans="1:30" s="13" customFormat="1" x14ac:dyDescent="0.25">
      <c r="A733"/>
      <c r="B733" s="32"/>
      <c r="C733" s="34"/>
      <c r="D733" s="10"/>
      <c r="J733" s="53"/>
      <c r="K733" s="64"/>
      <c r="O733" s="60"/>
      <c r="P733" s="67"/>
      <c r="T733" s="53"/>
      <c r="U733" s="64"/>
      <c r="Y733" s="53"/>
      <c r="Z733" s="64"/>
      <c r="AD733" s="53"/>
    </row>
    <row r="734" spans="1:30" s="13" customFormat="1" x14ac:dyDescent="0.25">
      <c r="A734"/>
      <c r="B734" s="32"/>
      <c r="C734" s="34"/>
      <c r="D734" s="10"/>
      <c r="J734" s="53"/>
      <c r="K734" s="64"/>
      <c r="O734" s="60"/>
      <c r="P734" s="67"/>
      <c r="T734" s="53"/>
      <c r="U734" s="64"/>
      <c r="Y734" s="53"/>
      <c r="Z734" s="64"/>
      <c r="AD734" s="53"/>
    </row>
    <row r="735" spans="1:30" s="13" customFormat="1" x14ac:dyDescent="0.25">
      <c r="A735"/>
      <c r="B735" s="32"/>
      <c r="C735" s="34"/>
      <c r="D735" s="10"/>
      <c r="J735" s="53"/>
      <c r="K735" s="64"/>
      <c r="O735" s="60"/>
      <c r="P735" s="67"/>
      <c r="T735" s="53"/>
      <c r="U735" s="64"/>
      <c r="Y735" s="53"/>
      <c r="Z735" s="64"/>
      <c r="AD735" s="53"/>
    </row>
    <row r="736" spans="1:30" s="13" customFormat="1" x14ac:dyDescent="0.25">
      <c r="A736"/>
      <c r="B736" s="32"/>
      <c r="C736" s="34"/>
      <c r="D736" s="10"/>
      <c r="J736" s="53"/>
      <c r="K736" s="64"/>
      <c r="O736" s="60"/>
      <c r="P736" s="67"/>
      <c r="T736" s="53"/>
      <c r="U736" s="64"/>
      <c r="Y736" s="53"/>
      <c r="Z736" s="64"/>
      <c r="AD736" s="53"/>
    </row>
    <row r="737" spans="1:30" s="13" customFormat="1" x14ac:dyDescent="0.25">
      <c r="A737"/>
      <c r="B737" s="32"/>
      <c r="C737" s="34"/>
      <c r="D737" s="10"/>
      <c r="J737" s="53"/>
      <c r="K737" s="64"/>
      <c r="O737" s="60"/>
      <c r="P737" s="67"/>
      <c r="T737" s="53"/>
      <c r="U737" s="64"/>
      <c r="Y737" s="53"/>
      <c r="Z737" s="64"/>
      <c r="AD737" s="53"/>
    </row>
    <row r="738" spans="1:30" s="13" customFormat="1" x14ac:dyDescent="0.25">
      <c r="A738"/>
      <c r="B738" s="32"/>
      <c r="C738" s="34"/>
      <c r="D738" s="10"/>
      <c r="J738" s="53"/>
      <c r="K738" s="64"/>
      <c r="O738" s="60"/>
      <c r="P738" s="67"/>
      <c r="T738" s="53"/>
      <c r="U738" s="64"/>
      <c r="Y738" s="53"/>
      <c r="Z738" s="64"/>
      <c r="AD738" s="53"/>
    </row>
    <row r="739" spans="1:30" s="13" customFormat="1" x14ac:dyDescent="0.25">
      <c r="A739"/>
      <c r="B739" s="32"/>
      <c r="C739" s="34"/>
      <c r="D739" s="10"/>
      <c r="J739" s="53"/>
      <c r="K739" s="64"/>
      <c r="O739" s="60"/>
      <c r="P739" s="67"/>
      <c r="T739" s="53"/>
      <c r="U739" s="64"/>
      <c r="Y739" s="53"/>
      <c r="Z739" s="64"/>
      <c r="AD739" s="53"/>
    </row>
    <row r="740" spans="1:30" s="13" customFormat="1" x14ac:dyDescent="0.25">
      <c r="A740"/>
      <c r="B740" s="32"/>
      <c r="C740" s="34"/>
      <c r="D740" s="10"/>
      <c r="J740" s="53"/>
      <c r="K740" s="64"/>
      <c r="O740" s="60"/>
      <c r="P740" s="67"/>
      <c r="T740" s="53"/>
      <c r="U740" s="64"/>
      <c r="Y740" s="53"/>
      <c r="Z740" s="64"/>
      <c r="AD740" s="53"/>
    </row>
    <row r="741" spans="1:30" s="13" customFormat="1" x14ac:dyDescent="0.25">
      <c r="A741"/>
      <c r="B741" s="32"/>
      <c r="C741" s="34"/>
      <c r="D741" s="10"/>
      <c r="J741" s="53"/>
      <c r="K741" s="64"/>
      <c r="O741" s="60"/>
      <c r="P741" s="67"/>
      <c r="T741" s="53"/>
      <c r="U741" s="64"/>
      <c r="Y741" s="53"/>
      <c r="Z741" s="64"/>
      <c r="AD741" s="53"/>
    </row>
    <row r="742" spans="1:30" s="13" customFormat="1" x14ac:dyDescent="0.25">
      <c r="A742"/>
      <c r="B742" s="32"/>
      <c r="C742" s="34"/>
      <c r="D742" s="10"/>
      <c r="J742" s="53"/>
      <c r="K742" s="64"/>
      <c r="O742" s="60"/>
      <c r="P742" s="67"/>
      <c r="T742" s="53"/>
      <c r="U742" s="64"/>
      <c r="Y742" s="53"/>
      <c r="Z742" s="64"/>
      <c r="AD742" s="53"/>
    </row>
    <row r="743" spans="1:30" s="13" customFormat="1" x14ac:dyDescent="0.25">
      <c r="A743"/>
      <c r="B743" s="32"/>
      <c r="C743" s="34"/>
      <c r="D743" s="10"/>
      <c r="J743" s="53"/>
      <c r="K743" s="64"/>
      <c r="O743" s="60"/>
      <c r="P743" s="67"/>
      <c r="T743" s="53"/>
      <c r="U743" s="64"/>
      <c r="Y743" s="53"/>
      <c r="Z743" s="64"/>
      <c r="AD743" s="53"/>
    </row>
    <row r="744" spans="1:30" s="13" customFormat="1" x14ac:dyDescent="0.25">
      <c r="A744"/>
      <c r="B744" s="32"/>
      <c r="C744" s="34"/>
      <c r="D744" s="10"/>
      <c r="J744" s="53"/>
      <c r="K744" s="64"/>
      <c r="O744" s="60"/>
      <c r="P744" s="67"/>
      <c r="T744" s="53"/>
      <c r="U744" s="64"/>
      <c r="Y744" s="53"/>
      <c r="Z744" s="64"/>
      <c r="AD744" s="53"/>
    </row>
    <row r="745" spans="1:30" s="13" customFormat="1" x14ac:dyDescent="0.25">
      <c r="A745"/>
      <c r="B745" s="32"/>
      <c r="C745" s="34"/>
      <c r="D745" s="10"/>
      <c r="J745" s="53"/>
      <c r="K745" s="64"/>
      <c r="O745" s="60"/>
      <c r="P745" s="67"/>
      <c r="T745" s="53"/>
      <c r="U745" s="64"/>
      <c r="Y745" s="53"/>
      <c r="Z745" s="64"/>
      <c r="AD745" s="53"/>
    </row>
    <row r="746" spans="1:30" s="13" customFormat="1" x14ac:dyDescent="0.25">
      <c r="A746"/>
      <c r="B746" s="32"/>
      <c r="C746" s="34"/>
      <c r="D746" s="10"/>
      <c r="J746" s="53"/>
      <c r="K746" s="64"/>
      <c r="O746" s="60"/>
      <c r="P746" s="67"/>
      <c r="T746" s="53"/>
      <c r="U746" s="64"/>
      <c r="Y746" s="53"/>
      <c r="Z746" s="64"/>
      <c r="AD746" s="53"/>
    </row>
    <row r="747" spans="1:30" s="13" customFormat="1" x14ac:dyDescent="0.25">
      <c r="A747"/>
      <c r="B747" s="32"/>
      <c r="C747" s="34"/>
      <c r="D747" s="10"/>
      <c r="J747" s="53"/>
      <c r="K747" s="64"/>
      <c r="O747" s="60"/>
      <c r="P747" s="67"/>
      <c r="T747" s="53"/>
      <c r="U747" s="64"/>
      <c r="Y747" s="53"/>
      <c r="Z747" s="64"/>
      <c r="AD747" s="53"/>
    </row>
    <row r="748" spans="1:30" s="13" customFormat="1" x14ac:dyDescent="0.25">
      <c r="A748"/>
      <c r="B748" s="32"/>
      <c r="C748" s="34"/>
      <c r="D748" s="10"/>
      <c r="J748" s="53"/>
      <c r="K748" s="64"/>
      <c r="O748" s="60"/>
      <c r="P748" s="67"/>
      <c r="T748" s="53"/>
      <c r="U748" s="64"/>
      <c r="Y748" s="53"/>
      <c r="Z748" s="64"/>
      <c r="AD748" s="53"/>
    </row>
    <row r="749" spans="1:30" s="13" customFormat="1" x14ac:dyDescent="0.25">
      <c r="A749"/>
      <c r="B749" s="32"/>
      <c r="C749" s="34"/>
      <c r="D749" s="10"/>
      <c r="J749" s="53"/>
      <c r="K749" s="64"/>
      <c r="O749" s="60"/>
      <c r="P749" s="67"/>
      <c r="T749" s="53"/>
      <c r="U749" s="64"/>
      <c r="Y749" s="53"/>
      <c r="Z749" s="64"/>
      <c r="AD749" s="53"/>
    </row>
    <row r="750" spans="1:30" s="13" customFormat="1" x14ac:dyDescent="0.25">
      <c r="A750"/>
      <c r="B750" s="32"/>
      <c r="C750" s="34"/>
      <c r="D750" s="10"/>
      <c r="J750" s="53"/>
      <c r="K750" s="64"/>
      <c r="O750" s="60"/>
      <c r="P750" s="67"/>
      <c r="T750" s="53"/>
      <c r="U750" s="64"/>
      <c r="Y750" s="53"/>
      <c r="Z750" s="64"/>
      <c r="AD750" s="53"/>
    </row>
    <row r="751" spans="1:30" s="13" customFormat="1" x14ac:dyDescent="0.25">
      <c r="A751"/>
      <c r="B751" s="32"/>
      <c r="C751" s="34"/>
      <c r="D751" s="10"/>
      <c r="J751" s="53"/>
      <c r="K751" s="64"/>
      <c r="O751" s="60"/>
      <c r="P751" s="67"/>
      <c r="T751" s="53"/>
      <c r="U751" s="64"/>
      <c r="Y751" s="53"/>
      <c r="Z751" s="64"/>
      <c r="AD751" s="53"/>
    </row>
    <row r="752" spans="1:30" s="13" customFormat="1" x14ac:dyDescent="0.25">
      <c r="A752"/>
      <c r="B752" s="32"/>
      <c r="C752" s="34"/>
      <c r="D752" s="10"/>
      <c r="J752" s="53"/>
      <c r="K752" s="64"/>
      <c r="O752" s="60"/>
      <c r="P752" s="67"/>
      <c r="T752" s="53"/>
      <c r="U752" s="64"/>
      <c r="Y752" s="53"/>
      <c r="Z752" s="64"/>
      <c r="AD752" s="53"/>
    </row>
    <row r="753" spans="1:30" s="13" customFormat="1" x14ac:dyDescent="0.25">
      <c r="A753"/>
      <c r="B753" s="32"/>
      <c r="C753" s="34"/>
      <c r="D753" s="10"/>
      <c r="J753" s="53"/>
      <c r="K753" s="64"/>
      <c r="O753" s="60"/>
      <c r="P753" s="67"/>
      <c r="T753" s="53"/>
      <c r="U753" s="64"/>
      <c r="Y753" s="53"/>
      <c r="Z753" s="64"/>
      <c r="AD753" s="53"/>
    </row>
    <row r="754" spans="1:30" s="13" customFormat="1" x14ac:dyDescent="0.25">
      <c r="A754"/>
      <c r="B754" s="32"/>
      <c r="C754" s="34"/>
      <c r="D754" s="10"/>
      <c r="J754" s="53"/>
      <c r="K754" s="64"/>
      <c r="O754" s="60"/>
      <c r="P754" s="67"/>
      <c r="T754" s="53"/>
      <c r="U754" s="64"/>
      <c r="Y754" s="53"/>
      <c r="Z754" s="64"/>
      <c r="AD754" s="53"/>
    </row>
    <row r="755" spans="1:30" s="13" customFormat="1" x14ac:dyDescent="0.25">
      <c r="A755"/>
      <c r="B755" s="32"/>
      <c r="C755" s="34"/>
      <c r="D755" s="10"/>
      <c r="J755" s="53"/>
      <c r="K755" s="64"/>
      <c r="O755" s="60"/>
      <c r="P755" s="67"/>
      <c r="T755" s="53"/>
      <c r="U755" s="64"/>
      <c r="Y755" s="53"/>
      <c r="Z755" s="64"/>
      <c r="AD755" s="53"/>
    </row>
    <row r="756" spans="1:30" s="13" customFormat="1" x14ac:dyDescent="0.25">
      <c r="A756"/>
      <c r="B756" s="32"/>
      <c r="C756" s="34"/>
      <c r="D756" s="10"/>
      <c r="J756" s="53"/>
      <c r="K756" s="64"/>
      <c r="O756" s="60"/>
      <c r="P756" s="67"/>
      <c r="T756" s="53"/>
      <c r="U756" s="64"/>
      <c r="Y756" s="53"/>
      <c r="Z756" s="64"/>
      <c r="AD756" s="53"/>
    </row>
    <row r="757" spans="1:30" s="13" customFormat="1" x14ac:dyDescent="0.25">
      <c r="A757"/>
      <c r="B757" s="32"/>
      <c r="C757" s="34"/>
      <c r="D757" s="10"/>
      <c r="J757" s="53"/>
      <c r="K757" s="64"/>
      <c r="O757" s="60"/>
      <c r="P757" s="67"/>
      <c r="T757" s="53"/>
      <c r="U757" s="64"/>
      <c r="Y757" s="53"/>
      <c r="Z757" s="64"/>
      <c r="AD757" s="53"/>
    </row>
    <row r="758" spans="1:30" s="13" customFormat="1" x14ac:dyDescent="0.25">
      <c r="A758"/>
      <c r="B758" s="32"/>
      <c r="C758" s="34"/>
      <c r="D758" s="10"/>
      <c r="J758" s="53"/>
      <c r="K758" s="64"/>
      <c r="O758" s="60"/>
      <c r="P758" s="67"/>
      <c r="T758" s="53"/>
      <c r="U758" s="64"/>
      <c r="Y758" s="53"/>
      <c r="Z758" s="64"/>
      <c r="AD758" s="53"/>
    </row>
    <row r="759" spans="1:30" s="13" customFormat="1" x14ac:dyDescent="0.25">
      <c r="A759"/>
      <c r="B759" s="32"/>
      <c r="C759" s="34"/>
      <c r="D759" s="10"/>
      <c r="J759" s="53"/>
      <c r="K759" s="64"/>
      <c r="O759" s="60"/>
      <c r="P759" s="67"/>
      <c r="T759" s="53"/>
      <c r="U759" s="64"/>
      <c r="Y759" s="53"/>
      <c r="Z759" s="64"/>
      <c r="AD759" s="53"/>
    </row>
    <row r="760" spans="1:30" s="13" customFormat="1" x14ac:dyDescent="0.25">
      <c r="A760"/>
      <c r="B760" s="32"/>
      <c r="C760" s="34"/>
      <c r="D760" s="10"/>
      <c r="J760" s="53"/>
      <c r="K760" s="64"/>
      <c r="O760" s="60"/>
      <c r="P760" s="67"/>
      <c r="T760" s="53"/>
      <c r="U760" s="64"/>
      <c r="Y760" s="53"/>
      <c r="Z760" s="64"/>
      <c r="AD760" s="53"/>
    </row>
    <row r="761" spans="1:30" s="13" customFormat="1" x14ac:dyDescent="0.25">
      <c r="A761"/>
      <c r="B761" s="32"/>
      <c r="C761" s="34"/>
      <c r="D761" s="10"/>
      <c r="J761" s="53"/>
      <c r="K761" s="64"/>
      <c r="O761" s="60"/>
      <c r="P761" s="67"/>
      <c r="T761" s="53"/>
      <c r="U761" s="64"/>
      <c r="Y761" s="53"/>
      <c r="Z761" s="64"/>
      <c r="AD761" s="53"/>
    </row>
    <row r="762" spans="1:30" s="13" customFormat="1" x14ac:dyDescent="0.25">
      <c r="A762"/>
      <c r="B762" s="32"/>
      <c r="C762" s="34"/>
      <c r="D762" s="10"/>
      <c r="J762" s="53"/>
      <c r="K762" s="64"/>
      <c r="O762" s="60"/>
      <c r="P762" s="67"/>
      <c r="T762" s="53"/>
      <c r="U762" s="64"/>
      <c r="Y762" s="53"/>
      <c r="Z762" s="64"/>
      <c r="AD762" s="53"/>
    </row>
    <row r="763" spans="1:30" s="13" customFormat="1" x14ac:dyDescent="0.25">
      <c r="A763"/>
      <c r="B763" s="32"/>
      <c r="C763" s="34"/>
      <c r="D763" s="10"/>
      <c r="J763" s="53"/>
      <c r="K763" s="64"/>
      <c r="O763" s="60"/>
      <c r="P763" s="67"/>
      <c r="T763" s="53"/>
      <c r="U763" s="64"/>
      <c r="Y763" s="53"/>
      <c r="Z763" s="64"/>
      <c r="AD763" s="53"/>
    </row>
    <row r="764" spans="1:30" s="13" customFormat="1" x14ac:dyDescent="0.25">
      <c r="A764"/>
      <c r="B764" s="32"/>
      <c r="C764" s="34"/>
      <c r="D764" s="10"/>
      <c r="J764" s="53"/>
      <c r="K764" s="64"/>
      <c r="O764" s="60"/>
      <c r="P764" s="67"/>
      <c r="T764" s="53"/>
      <c r="U764" s="64"/>
      <c r="Y764" s="53"/>
      <c r="Z764" s="64"/>
      <c r="AD764" s="53"/>
    </row>
    <row r="765" spans="1:30" s="13" customFormat="1" x14ac:dyDescent="0.25">
      <c r="A765"/>
      <c r="B765" s="32"/>
      <c r="C765" s="34"/>
      <c r="D765" s="10"/>
      <c r="J765" s="53"/>
      <c r="K765" s="64"/>
      <c r="O765" s="60"/>
      <c r="P765" s="67"/>
      <c r="T765" s="53"/>
      <c r="U765" s="64"/>
      <c r="Y765" s="53"/>
      <c r="Z765" s="64"/>
      <c r="AD765" s="53"/>
    </row>
    <row r="766" spans="1:30" s="13" customFormat="1" x14ac:dyDescent="0.25">
      <c r="A766"/>
      <c r="B766" s="32"/>
      <c r="C766" s="34"/>
      <c r="D766" s="10"/>
      <c r="J766" s="53"/>
      <c r="K766" s="64"/>
      <c r="O766" s="60"/>
      <c r="P766" s="67"/>
      <c r="T766" s="53"/>
      <c r="U766" s="64"/>
      <c r="Y766" s="53"/>
      <c r="Z766" s="64"/>
      <c r="AD766" s="53"/>
    </row>
    <row r="767" spans="1:30" s="13" customFormat="1" x14ac:dyDescent="0.25">
      <c r="A767"/>
      <c r="B767" s="32"/>
      <c r="C767" s="34"/>
      <c r="D767" s="10"/>
      <c r="J767" s="53"/>
      <c r="K767" s="64"/>
      <c r="O767" s="60"/>
      <c r="P767" s="67"/>
      <c r="T767" s="53"/>
      <c r="U767" s="64"/>
      <c r="Y767" s="53"/>
      <c r="Z767" s="64"/>
      <c r="AD767" s="53"/>
    </row>
    <row r="768" spans="1:30" s="13" customFormat="1" x14ac:dyDescent="0.25">
      <c r="A768"/>
      <c r="B768" s="32"/>
      <c r="C768" s="34"/>
      <c r="D768" s="10"/>
      <c r="J768" s="53"/>
      <c r="K768" s="64"/>
      <c r="O768" s="60"/>
      <c r="P768" s="67"/>
      <c r="T768" s="53"/>
      <c r="U768" s="64"/>
      <c r="Y768" s="53"/>
      <c r="Z768" s="64"/>
      <c r="AD768" s="53"/>
    </row>
    <row r="769" spans="1:30" s="13" customFormat="1" x14ac:dyDescent="0.25">
      <c r="A769"/>
      <c r="B769" s="32"/>
      <c r="C769" s="34"/>
      <c r="D769" s="10"/>
      <c r="J769" s="53"/>
      <c r="K769" s="64"/>
      <c r="O769" s="60"/>
      <c r="P769" s="67"/>
      <c r="T769" s="53"/>
      <c r="U769" s="64"/>
      <c r="Y769" s="53"/>
      <c r="Z769" s="64"/>
      <c r="AD769" s="53"/>
    </row>
    <row r="770" spans="1:30" s="13" customFormat="1" x14ac:dyDescent="0.25">
      <c r="A770"/>
      <c r="B770" s="32"/>
      <c r="C770" s="34"/>
      <c r="D770" s="10"/>
      <c r="J770" s="53"/>
      <c r="K770" s="64"/>
      <c r="O770" s="60"/>
      <c r="P770" s="67"/>
      <c r="T770" s="53"/>
      <c r="U770" s="64"/>
      <c r="Y770" s="53"/>
      <c r="Z770" s="64"/>
      <c r="AD770" s="53"/>
    </row>
    <row r="771" spans="1:30" s="13" customFormat="1" x14ac:dyDescent="0.25">
      <c r="A771"/>
      <c r="B771" s="32"/>
      <c r="C771" s="34"/>
      <c r="D771" s="10"/>
      <c r="J771" s="53"/>
      <c r="K771" s="64"/>
      <c r="O771" s="60"/>
      <c r="P771" s="67"/>
      <c r="T771" s="53"/>
      <c r="U771" s="64"/>
      <c r="Y771" s="53"/>
      <c r="Z771" s="64"/>
      <c r="AD771" s="53"/>
    </row>
    <row r="772" spans="1:30" s="13" customFormat="1" x14ac:dyDescent="0.25">
      <c r="A772"/>
      <c r="B772" s="32"/>
      <c r="C772" s="34"/>
      <c r="D772" s="10"/>
      <c r="J772" s="53"/>
      <c r="K772" s="64"/>
      <c r="O772" s="60"/>
      <c r="P772" s="67"/>
      <c r="T772" s="53"/>
      <c r="U772" s="64"/>
      <c r="Y772" s="53"/>
      <c r="Z772" s="64"/>
      <c r="AD772" s="53"/>
    </row>
    <row r="773" spans="1:30" s="13" customFormat="1" x14ac:dyDescent="0.25">
      <c r="A773"/>
      <c r="B773" s="32"/>
      <c r="C773" s="34"/>
      <c r="D773" s="10"/>
      <c r="J773" s="53"/>
      <c r="K773" s="64"/>
      <c r="O773" s="60"/>
      <c r="P773" s="67"/>
      <c r="T773" s="53"/>
      <c r="U773" s="64"/>
      <c r="Y773" s="53"/>
      <c r="Z773" s="64"/>
      <c r="AD773" s="53"/>
    </row>
    <row r="774" spans="1:30" s="13" customFormat="1" x14ac:dyDescent="0.25">
      <c r="A774"/>
      <c r="B774" s="32"/>
      <c r="C774" s="34"/>
      <c r="D774" s="10"/>
      <c r="J774" s="53"/>
      <c r="K774" s="64"/>
      <c r="O774" s="60"/>
      <c r="P774" s="67"/>
      <c r="T774" s="53"/>
      <c r="U774" s="64"/>
      <c r="Y774" s="53"/>
      <c r="Z774" s="64"/>
      <c r="AD774" s="53"/>
    </row>
    <row r="775" spans="1:30" s="13" customFormat="1" x14ac:dyDescent="0.25">
      <c r="A775"/>
      <c r="B775" s="32"/>
      <c r="C775" s="34"/>
      <c r="D775" s="10"/>
      <c r="J775" s="53"/>
      <c r="K775" s="64"/>
      <c r="O775" s="60"/>
      <c r="P775" s="67"/>
      <c r="T775" s="53"/>
      <c r="U775" s="64"/>
      <c r="Y775" s="53"/>
      <c r="Z775" s="64"/>
      <c r="AD775" s="53"/>
    </row>
    <row r="776" spans="1:30" s="13" customFormat="1" x14ac:dyDescent="0.25">
      <c r="A776"/>
      <c r="B776" s="32"/>
      <c r="C776" s="34"/>
      <c r="D776" s="10"/>
      <c r="J776" s="53"/>
      <c r="K776" s="64"/>
      <c r="O776" s="60"/>
      <c r="P776" s="67"/>
      <c r="T776" s="53"/>
      <c r="U776" s="64"/>
      <c r="Y776" s="53"/>
      <c r="Z776" s="64"/>
      <c r="AD776" s="53"/>
    </row>
    <row r="777" spans="1:30" s="13" customFormat="1" x14ac:dyDescent="0.25">
      <c r="A777"/>
      <c r="B777" s="32"/>
      <c r="C777" s="34"/>
      <c r="D777" s="10"/>
      <c r="J777" s="53"/>
      <c r="K777" s="64"/>
      <c r="O777" s="60"/>
      <c r="P777" s="67"/>
      <c r="T777" s="53"/>
      <c r="U777" s="64"/>
      <c r="Y777" s="53"/>
      <c r="Z777" s="64"/>
      <c r="AD777" s="53"/>
    </row>
    <row r="778" spans="1:30" s="13" customFormat="1" x14ac:dyDescent="0.25">
      <c r="A778"/>
      <c r="B778" s="32"/>
      <c r="C778" s="34"/>
      <c r="D778" s="10"/>
      <c r="J778" s="53"/>
      <c r="K778" s="64"/>
      <c r="O778" s="60"/>
      <c r="P778" s="67"/>
      <c r="T778" s="53"/>
      <c r="U778" s="64"/>
      <c r="Y778" s="53"/>
      <c r="Z778" s="64"/>
      <c r="AD778" s="53"/>
    </row>
    <row r="779" spans="1:30" s="13" customFormat="1" x14ac:dyDescent="0.25">
      <c r="A779"/>
      <c r="B779" s="32"/>
      <c r="C779" s="34"/>
      <c r="D779" s="10"/>
      <c r="J779" s="53"/>
      <c r="K779" s="64"/>
      <c r="O779" s="60"/>
      <c r="P779" s="67"/>
      <c r="T779" s="53"/>
      <c r="U779" s="64"/>
      <c r="Y779" s="53"/>
      <c r="Z779" s="64"/>
      <c r="AD779" s="53"/>
    </row>
    <row r="780" spans="1:30" s="13" customFormat="1" x14ac:dyDescent="0.25">
      <c r="A780"/>
      <c r="B780" s="32"/>
      <c r="C780" s="34"/>
      <c r="D780" s="10"/>
      <c r="J780" s="53"/>
      <c r="K780" s="64"/>
      <c r="O780" s="60"/>
      <c r="P780" s="67"/>
      <c r="T780" s="53"/>
      <c r="U780" s="64"/>
      <c r="Y780" s="53"/>
      <c r="Z780" s="64"/>
      <c r="AD780" s="53"/>
    </row>
    <row r="781" spans="1:30" s="13" customFormat="1" x14ac:dyDescent="0.25">
      <c r="A781"/>
      <c r="B781" s="32"/>
      <c r="C781" s="34"/>
      <c r="D781" s="10"/>
      <c r="J781" s="53"/>
      <c r="K781" s="64"/>
      <c r="O781" s="60"/>
      <c r="P781" s="67"/>
      <c r="T781" s="53"/>
      <c r="U781" s="64"/>
      <c r="Y781" s="53"/>
      <c r="Z781" s="64"/>
      <c r="AD781" s="53"/>
    </row>
    <row r="782" spans="1:30" s="13" customFormat="1" x14ac:dyDescent="0.25">
      <c r="A782"/>
      <c r="B782" s="32"/>
      <c r="C782" s="34"/>
      <c r="D782" s="10"/>
      <c r="J782" s="53"/>
      <c r="K782" s="64"/>
      <c r="O782" s="60"/>
      <c r="P782" s="67"/>
      <c r="T782" s="53"/>
      <c r="U782" s="64"/>
      <c r="Y782" s="53"/>
      <c r="Z782" s="64"/>
      <c r="AD782" s="53"/>
    </row>
    <row r="783" spans="1:30" s="13" customFormat="1" x14ac:dyDescent="0.25">
      <c r="A783"/>
      <c r="B783" s="32"/>
      <c r="C783" s="34"/>
      <c r="D783" s="10"/>
      <c r="J783" s="53"/>
      <c r="K783" s="64"/>
      <c r="O783" s="60"/>
      <c r="P783" s="67"/>
      <c r="T783" s="53"/>
      <c r="U783" s="64"/>
      <c r="Y783" s="53"/>
      <c r="Z783" s="64"/>
      <c r="AD783" s="53"/>
    </row>
    <row r="784" spans="1:30" s="13" customFormat="1" x14ac:dyDescent="0.25">
      <c r="A784"/>
      <c r="B784" s="32"/>
      <c r="C784" s="34"/>
      <c r="D784" s="10"/>
      <c r="J784" s="53"/>
      <c r="K784" s="64"/>
      <c r="O784" s="60"/>
      <c r="P784" s="67"/>
      <c r="T784" s="53"/>
      <c r="U784" s="64"/>
      <c r="Y784" s="53"/>
      <c r="Z784" s="64"/>
      <c r="AD784" s="53"/>
    </row>
    <row r="785" spans="1:30" s="13" customFormat="1" x14ac:dyDescent="0.25">
      <c r="A785"/>
      <c r="B785" s="32"/>
      <c r="C785" s="34"/>
      <c r="D785" s="10"/>
      <c r="J785" s="53"/>
      <c r="K785" s="64"/>
      <c r="O785" s="60"/>
      <c r="P785" s="67"/>
      <c r="T785" s="53"/>
      <c r="U785" s="64"/>
      <c r="Y785" s="53"/>
      <c r="Z785" s="64"/>
      <c r="AD785" s="53"/>
    </row>
    <row r="786" spans="1:30" s="13" customFormat="1" x14ac:dyDescent="0.25">
      <c r="A786"/>
      <c r="B786" s="32"/>
      <c r="C786" s="34"/>
      <c r="D786" s="10"/>
      <c r="J786" s="53"/>
      <c r="K786" s="64"/>
      <c r="O786" s="60"/>
      <c r="P786" s="67"/>
      <c r="T786" s="53"/>
      <c r="U786" s="64"/>
      <c r="Y786" s="53"/>
      <c r="Z786" s="64"/>
      <c r="AD786" s="53"/>
    </row>
    <row r="787" spans="1:30" s="13" customFormat="1" x14ac:dyDescent="0.25">
      <c r="A787"/>
      <c r="B787" s="32"/>
      <c r="C787" s="34"/>
      <c r="D787" s="10"/>
      <c r="J787" s="53"/>
      <c r="K787" s="64"/>
      <c r="O787" s="60"/>
      <c r="P787" s="67"/>
      <c r="T787" s="53"/>
      <c r="U787" s="64"/>
      <c r="Y787" s="53"/>
      <c r="Z787" s="64"/>
      <c r="AD787" s="53"/>
    </row>
    <row r="788" spans="1:30" s="13" customFormat="1" x14ac:dyDescent="0.25">
      <c r="A788"/>
      <c r="B788" s="32"/>
      <c r="C788" s="34"/>
      <c r="D788" s="10"/>
      <c r="J788" s="53"/>
      <c r="K788" s="64"/>
      <c r="O788" s="60"/>
      <c r="P788" s="67"/>
      <c r="T788" s="53"/>
      <c r="U788" s="64"/>
      <c r="Y788" s="53"/>
      <c r="Z788" s="64"/>
      <c r="AD788" s="53"/>
    </row>
    <row r="789" spans="1:30" s="13" customFormat="1" x14ac:dyDescent="0.25">
      <c r="A789"/>
      <c r="B789" s="32"/>
      <c r="C789" s="34"/>
      <c r="D789" s="10"/>
      <c r="J789" s="53"/>
      <c r="K789" s="64"/>
      <c r="O789" s="60"/>
      <c r="P789" s="67"/>
      <c r="T789" s="53"/>
      <c r="U789" s="64"/>
      <c r="Y789" s="53"/>
      <c r="Z789" s="64"/>
      <c r="AD789" s="53"/>
    </row>
    <row r="790" spans="1:30" s="13" customFormat="1" x14ac:dyDescent="0.25">
      <c r="A790"/>
      <c r="B790" s="32"/>
      <c r="C790" s="34"/>
      <c r="D790" s="10"/>
      <c r="J790" s="53"/>
      <c r="K790" s="64"/>
      <c r="O790" s="60"/>
      <c r="P790" s="67"/>
      <c r="T790" s="53"/>
      <c r="U790" s="64"/>
      <c r="Y790" s="53"/>
      <c r="Z790" s="64"/>
      <c r="AD790" s="53"/>
    </row>
    <row r="791" spans="1:30" s="13" customFormat="1" x14ac:dyDescent="0.25">
      <c r="A791"/>
      <c r="B791" s="32"/>
      <c r="C791" s="34"/>
      <c r="D791" s="10"/>
      <c r="J791" s="53"/>
      <c r="K791" s="64"/>
      <c r="O791" s="60"/>
      <c r="P791" s="67"/>
      <c r="T791" s="53"/>
      <c r="U791" s="64"/>
      <c r="Y791" s="53"/>
      <c r="Z791" s="64"/>
      <c r="AD791" s="53"/>
    </row>
    <row r="792" spans="1:30" s="13" customFormat="1" x14ac:dyDescent="0.25">
      <c r="A792"/>
      <c r="B792" s="32"/>
      <c r="C792" s="34"/>
      <c r="D792" s="10"/>
      <c r="J792" s="53"/>
      <c r="K792" s="64"/>
      <c r="O792" s="60"/>
      <c r="P792" s="67"/>
      <c r="T792" s="53"/>
      <c r="U792" s="64"/>
      <c r="Y792" s="53"/>
      <c r="Z792" s="64"/>
      <c r="AD792" s="53"/>
    </row>
    <row r="793" spans="1:30" s="13" customFormat="1" x14ac:dyDescent="0.25">
      <c r="A793"/>
      <c r="B793" s="32"/>
      <c r="C793" s="34"/>
      <c r="D793" s="10"/>
      <c r="J793" s="53"/>
      <c r="K793" s="64"/>
      <c r="O793" s="60"/>
      <c r="P793" s="67"/>
      <c r="T793" s="53"/>
      <c r="U793" s="64"/>
      <c r="Y793" s="53"/>
      <c r="Z793" s="64"/>
      <c r="AD793" s="53"/>
    </row>
    <row r="794" spans="1:30" s="13" customFormat="1" x14ac:dyDescent="0.25">
      <c r="A794"/>
      <c r="B794" s="32"/>
      <c r="C794" s="34"/>
      <c r="D794" s="10"/>
      <c r="J794" s="53"/>
      <c r="K794" s="64"/>
      <c r="O794" s="60"/>
      <c r="P794" s="67"/>
      <c r="T794" s="53"/>
      <c r="U794" s="64"/>
      <c r="Y794" s="53"/>
      <c r="Z794" s="64"/>
      <c r="AD794" s="53"/>
    </row>
    <row r="795" spans="1:30" s="13" customFormat="1" x14ac:dyDescent="0.25">
      <c r="A795"/>
      <c r="B795" s="32"/>
      <c r="C795" s="34"/>
      <c r="D795" s="10"/>
      <c r="J795" s="53"/>
      <c r="K795" s="64"/>
      <c r="O795" s="60"/>
      <c r="P795" s="67"/>
      <c r="T795" s="53"/>
      <c r="U795" s="64"/>
      <c r="Y795" s="53"/>
      <c r="Z795" s="64"/>
      <c r="AD795" s="53"/>
    </row>
    <row r="796" spans="1:30" s="13" customFormat="1" x14ac:dyDescent="0.25">
      <c r="A796"/>
      <c r="B796" s="32"/>
      <c r="C796" s="34"/>
      <c r="D796" s="10"/>
      <c r="J796" s="53"/>
      <c r="K796" s="64"/>
      <c r="O796" s="60"/>
      <c r="P796" s="67"/>
      <c r="T796" s="53"/>
      <c r="U796" s="64"/>
      <c r="Y796" s="53"/>
      <c r="Z796" s="64"/>
      <c r="AD796" s="53"/>
    </row>
    <row r="797" spans="1:30" s="13" customFormat="1" x14ac:dyDescent="0.25">
      <c r="A797"/>
      <c r="B797" s="32"/>
      <c r="C797" s="34"/>
      <c r="D797" s="10"/>
      <c r="J797" s="53"/>
      <c r="K797" s="64"/>
      <c r="O797" s="60"/>
      <c r="P797" s="67"/>
      <c r="T797" s="53"/>
      <c r="U797" s="64"/>
      <c r="Y797" s="53"/>
      <c r="Z797" s="64"/>
      <c r="AD797" s="53"/>
    </row>
    <row r="798" spans="1:30" s="13" customFormat="1" x14ac:dyDescent="0.25">
      <c r="A798"/>
      <c r="B798" s="32"/>
      <c r="C798" s="34"/>
      <c r="D798" s="10"/>
      <c r="J798" s="53"/>
      <c r="K798" s="64"/>
      <c r="O798" s="60"/>
      <c r="P798" s="67"/>
      <c r="T798" s="53"/>
      <c r="U798" s="64"/>
      <c r="Y798" s="53"/>
      <c r="Z798" s="64"/>
      <c r="AD798" s="53"/>
    </row>
    <row r="799" spans="1:30" s="13" customFormat="1" x14ac:dyDescent="0.25">
      <c r="A799"/>
      <c r="B799" s="32"/>
      <c r="C799" s="34"/>
      <c r="D799" s="10"/>
      <c r="J799" s="53"/>
      <c r="K799" s="64"/>
      <c r="O799" s="60"/>
      <c r="P799" s="67"/>
      <c r="T799" s="53"/>
      <c r="U799" s="64"/>
      <c r="Y799" s="53"/>
      <c r="Z799" s="64"/>
      <c r="AD799" s="53"/>
    </row>
    <row r="800" spans="1:30" s="13" customFormat="1" x14ac:dyDescent="0.25">
      <c r="A800"/>
      <c r="B800" s="32"/>
      <c r="C800" s="34"/>
      <c r="D800" s="10"/>
      <c r="J800" s="53"/>
      <c r="K800" s="64"/>
      <c r="O800" s="60"/>
      <c r="P800" s="67"/>
      <c r="T800" s="53"/>
      <c r="U800" s="64"/>
      <c r="Y800" s="53"/>
      <c r="Z800" s="64"/>
      <c r="AD800" s="53"/>
    </row>
    <row r="801" spans="1:30" s="13" customFormat="1" x14ac:dyDescent="0.25">
      <c r="A801"/>
      <c r="B801" s="32"/>
      <c r="C801" s="34"/>
      <c r="D801" s="10"/>
      <c r="J801" s="53"/>
      <c r="K801" s="64"/>
      <c r="O801" s="60"/>
      <c r="P801" s="67"/>
      <c r="T801" s="53"/>
      <c r="U801" s="64"/>
      <c r="Y801" s="53"/>
      <c r="Z801" s="64"/>
      <c r="AD801" s="53"/>
    </row>
    <row r="802" spans="1:30" s="13" customFormat="1" x14ac:dyDescent="0.25">
      <c r="A802"/>
      <c r="B802" s="32"/>
      <c r="C802" s="34"/>
      <c r="D802" s="10"/>
      <c r="J802" s="53"/>
      <c r="K802" s="64"/>
      <c r="O802" s="60"/>
      <c r="P802" s="67"/>
      <c r="T802" s="53"/>
      <c r="U802" s="64"/>
      <c r="Y802" s="53"/>
      <c r="Z802" s="64"/>
      <c r="AD802" s="53"/>
    </row>
    <row r="803" spans="1:30" s="13" customFormat="1" x14ac:dyDescent="0.25">
      <c r="A803"/>
      <c r="B803" s="32"/>
      <c r="C803" s="34"/>
      <c r="D803" s="10"/>
      <c r="J803" s="53"/>
      <c r="K803" s="64"/>
      <c r="O803" s="60"/>
      <c r="P803" s="67"/>
      <c r="T803" s="53"/>
      <c r="U803" s="64"/>
      <c r="Y803" s="53"/>
      <c r="Z803" s="64"/>
      <c r="AD803" s="53"/>
    </row>
    <row r="804" spans="1:30" s="13" customFormat="1" x14ac:dyDescent="0.25">
      <c r="A804"/>
      <c r="B804" s="32"/>
      <c r="C804" s="34"/>
      <c r="D804" s="10"/>
      <c r="J804" s="53"/>
      <c r="K804" s="64"/>
      <c r="O804" s="60"/>
      <c r="P804" s="67"/>
      <c r="T804" s="53"/>
      <c r="U804" s="64"/>
      <c r="Y804" s="53"/>
      <c r="Z804" s="64"/>
      <c r="AD804" s="53"/>
    </row>
    <row r="805" spans="1:30" s="13" customFormat="1" x14ac:dyDescent="0.25">
      <c r="A805"/>
      <c r="B805" s="32"/>
      <c r="C805" s="34"/>
      <c r="D805" s="10"/>
      <c r="J805" s="53"/>
      <c r="K805" s="64"/>
      <c r="O805" s="60"/>
      <c r="P805" s="67"/>
      <c r="T805" s="53"/>
      <c r="U805" s="64"/>
      <c r="Y805" s="53"/>
      <c r="Z805" s="64"/>
      <c r="AD805" s="53"/>
    </row>
    <row r="806" spans="1:30" s="13" customFormat="1" x14ac:dyDescent="0.25">
      <c r="A806"/>
      <c r="B806" s="32"/>
      <c r="C806" s="34"/>
      <c r="D806" s="10"/>
      <c r="J806" s="53"/>
      <c r="K806" s="64"/>
      <c r="O806" s="60"/>
      <c r="P806" s="67"/>
      <c r="T806" s="53"/>
      <c r="U806" s="64"/>
      <c r="Y806" s="53"/>
      <c r="Z806" s="64"/>
      <c r="AD806" s="53"/>
    </row>
    <row r="807" spans="1:30" s="13" customFormat="1" x14ac:dyDescent="0.25">
      <c r="A807"/>
      <c r="B807" s="32"/>
      <c r="C807" s="34"/>
      <c r="D807" s="10"/>
      <c r="J807" s="53"/>
      <c r="K807" s="64"/>
      <c r="O807" s="60"/>
      <c r="P807" s="67"/>
      <c r="T807" s="53"/>
      <c r="U807" s="64"/>
      <c r="Y807" s="53"/>
      <c r="Z807" s="64"/>
      <c r="AD807" s="53"/>
    </row>
    <row r="808" spans="1:30" s="13" customFormat="1" x14ac:dyDescent="0.25">
      <c r="A808"/>
      <c r="B808" s="32"/>
      <c r="C808" s="34"/>
      <c r="D808" s="10"/>
      <c r="J808" s="53"/>
      <c r="K808" s="64"/>
      <c r="O808" s="60"/>
      <c r="P808" s="67"/>
      <c r="T808" s="53"/>
      <c r="U808" s="64"/>
      <c r="Y808" s="53"/>
      <c r="Z808" s="64"/>
      <c r="AD808" s="53"/>
    </row>
    <row r="809" spans="1:30" s="13" customFormat="1" x14ac:dyDescent="0.25">
      <c r="A809"/>
      <c r="B809" s="32"/>
      <c r="C809" s="34"/>
      <c r="D809" s="10"/>
      <c r="J809" s="53"/>
      <c r="K809" s="64"/>
      <c r="O809" s="60"/>
      <c r="P809" s="67"/>
      <c r="T809" s="53"/>
      <c r="U809" s="64"/>
      <c r="Y809" s="53"/>
      <c r="Z809" s="64"/>
      <c r="AD809" s="53"/>
    </row>
    <row r="810" spans="1:30" s="13" customFormat="1" x14ac:dyDescent="0.25">
      <c r="A810"/>
      <c r="B810" s="32"/>
      <c r="C810" s="34"/>
      <c r="D810" s="10"/>
      <c r="J810" s="53"/>
      <c r="K810" s="64"/>
      <c r="O810" s="60"/>
      <c r="P810" s="67"/>
      <c r="T810" s="53"/>
      <c r="U810" s="64"/>
      <c r="Y810" s="53"/>
      <c r="Z810" s="64"/>
      <c r="AD810" s="53"/>
    </row>
    <row r="811" spans="1:30" s="13" customFormat="1" x14ac:dyDescent="0.25">
      <c r="A811"/>
      <c r="B811" s="32"/>
      <c r="C811" s="34"/>
      <c r="D811" s="10"/>
      <c r="J811" s="53"/>
      <c r="K811" s="64"/>
      <c r="O811" s="60"/>
      <c r="P811" s="67"/>
      <c r="T811" s="53"/>
      <c r="U811" s="64"/>
      <c r="Y811" s="53"/>
      <c r="Z811" s="64"/>
      <c r="AD811" s="53"/>
    </row>
    <row r="812" spans="1:30" s="13" customFormat="1" x14ac:dyDescent="0.25">
      <c r="A812"/>
      <c r="B812" s="32"/>
      <c r="C812" s="34"/>
      <c r="D812" s="10"/>
      <c r="J812" s="53"/>
      <c r="K812" s="64"/>
      <c r="O812" s="60"/>
      <c r="P812" s="67"/>
      <c r="T812" s="53"/>
      <c r="U812" s="64"/>
      <c r="Y812" s="53"/>
      <c r="Z812" s="64"/>
      <c r="AD812" s="53"/>
    </row>
    <row r="813" spans="1:30" s="13" customFormat="1" x14ac:dyDescent="0.25">
      <c r="A813"/>
      <c r="B813" s="32"/>
      <c r="C813" s="34"/>
      <c r="D813" s="10"/>
      <c r="J813" s="53"/>
      <c r="K813" s="64"/>
      <c r="O813" s="60"/>
      <c r="P813" s="67"/>
      <c r="T813" s="53"/>
      <c r="U813" s="64"/>
      <c r="Y813" s="53"/>
      <c r="Z813" s="64"/>
      <c r="AD813" s="53"/>
    </row>
    <row r="814" spans="1:30" s="13" customFormat="1" x14ac:dyDescent="0.25">
      <c r="A814"/>
      <c r="B814" s="32"/>
      <c r="C814" s="34"/>
      <c r="D814" s="10"/>
      <c r="J814" s="53"/>
      <c r="K814" s="64"/>
      <c r="O814" s="60"/>
      <c r="P814" s="67"/>
      <c r="T814" s="53"/>
      <c r="U814" s="64"/>
      <c r="Y814" s="53"/>
      <c r="Z814" s="64"/>
      <c r="AD814" s="53"/>
    </row>
    <row r="815" spans="1:30" s="13" customFormat="1" x14ac:dyDescent="0.25">
      <c r="A815"/>
      <c r="B815" s="32"/>
      <c r="C815" s="34"/>
      <c r="D815" s="10"/>
      <c r="J815" s="53"/>
      <c r="K815" s="64"/>
      <c r="O815" s="60"/>
      <c r="P815" s="67"/>
      <c r="T815" s="53"/>
      <c r="U815" s="64"/>
      <c r="Y815" s="53"/>
      <c r="Z815" s="64"/>
      <c r="AD815" s="53"/>
    </row>
    <row r="816" spans="1:30" s="13" customFormat="1" x14ac:dyDescent="0.25">
      <c r="A816"/>
      <c r="B816" s="32"/>
      <c r="C816" s="34"/>
      <c r="D816" s="10"/>
      <c r="J816" s="53"/>
      <c r="K816" s="64"/>
      <c r="O816" s="60"/>
      <c r="P816" s="67"/>
      <c r="T816" s="53"/>
      <c r="U816" s="64"/>
      <c r="Y816" s="53"/>
      <c r="Z816" s="64"/>
      <c r="AD816" s="53"/>
    </row>
    <row r="817" spans="1:30" s="13" customFormat="1" x14ac:dyDescent="0.25">
      <c r="A817"/>
      <c r="B817" s="32"/>
      <c r="C817" s="34"/>
      <c r="D817" s="10"/>
      <c r="J817" s="53"/>
      <c r="K817" s="64"/>
      <c r="O817" s="60"/>
      <c r="P817" s="67"/>
      <c r="T817" s="53"/>
      <c r="U817" s="64"/>
      <c r="Y817" s="53"/>
      <c r="Z817" s="64"/>
      <c r="AD817" s="53"/>
    </row>
    <row r="818" spans="1:30" s="13" customFormat="1" x14ac:dyDescent="0.25">
      <c r="A818"/>
      <c r="B818" s="32"/>
      <c r="C818" s="34"/>
      <c r="D818" s="10"/>
      <c r="J818" s="53"/>
      <c r="K818" s="64"/>
      <c r="O818" s="60"/>
      <c r="P818" s="67"/>
      <c r="T818" s="53"/>
      <c r="U818" s="64"/>
      <c r="Y818" s="53"/>
      <c r="Z818" s="64"/>
      <c r="AD818" s="53"/>
    </row>
    <row r="819" spans="1:30" s="13" customFormat="1" x14ac:dyDescent="0.25">
      <c r="A819"/>
      <c r="B819" s="32"/>
      <c r="C819" s="34"/>
      <c r="D819" s="10"/>
      <c r="J819" s="53"/>
      <c r="K819" s="64"/>
      <c r="O819" s="60"/>
      <c r="P819" s="67"/>
      <c r="T819" s="53"/>
      <c r="U819" s="64"/>
      <c r="Y819" s="53"/>
      <c r="Z819" s="64"/>
      <c r="AD819" s="53"/>
    </row>
    <row r="820" spans="1:30" s="13" customFormat="1" x14ac:dyDescent="0.25">
      <c r="A820"/>
      <c r="B820" s="32"/>
      <c r="C820" s="34"/>
      <c r="D820" s="10"/>
      <c r="J820" s="53"/>
      <c r="K820" s="64"/>
      <c r="O820" s="60"/>
      <c r="P820" s="67"/>
      <c r="T820" s="53"/>
      <c r="U820" s="64"/>
      <c r="Y820" s="53"/>
      <c r="Z820" s="64"/>
      <c r="AD820" s="53"/>
    </row>
    <row r="821" spans="1:30" s="13" customFormat="1" x14ac:dyDescent="0.25">
      <c r="A821"/>
      <c r="B821" s="32"/>
      <c r="C821" s="34"/>
      <c r="D821" s="10"/>
      <c r="J821" s="53"/>
      <c r="K821" s="64"/>
      <c r="O821" s="60"/>
      <c r="P821" s="67"/>
      <c r="T821" s="53"/>
      <c r="U821" s="64"/>
      <c r="Y821" s="53"/>
      <c r="Z821" s="64"/>
      <c r="AD821" s="53"/>
    </row>
    <row r="822" spans="1:30" s="13" customFormat="1" x14ac:dyDescent="0.25">
      <c r="A822"/>
      <c r="B822" s="32"/>
      <c r="C822" s="34"/>
      <c r="D822" s="10"/>
      <c r="J822" s="53"/>
      <c r="K822" s="64"/>
      <c r="O822" s="60"/>
      <c r="P822" s="67"/>
      <c r="T822" s="53"/>
      <c r="U822" s="64"/>
      <c r="Y822" s="53"/>
      <c r="Z822" s="64"/>
      <c r="AD822" s="53"/>
    </row>
    <row r="823" spans="1:30" s="13" customFormat="1" x14ac:dyDescent="0.25">
      <c r="A823"/>
      <c r="B823" s="32"/>
      <c r="C823" s="34"/>
      <c r="D823" s="10"/>
      <c r="J823" s="53"/>
      <c r="K823" s="64"/>
      <c r="O823" s="60"/>
      <c r="P823" s="67"/>
      <c r="T823" s="53"/>
      <c r="U823" s="64"/>
      <c r="Y823" s="53"/>
      <c r="Z823" s="64"/>
      <c r="AD823" s="53"/>
    </row>
    <row r="824" spans="1:30" s="13" customFormat="1" x14ac:dyDescent="0.25">
      <c r="A824"/>
      <c r="B824" s="32"/>
      <c r="C824" s="34"/>
      <c r="D824" s="10"/>
      <c r="J824" s="53"/>
      <c r="K824" s="64"/>
      <c r="O824" s="60"/>
      <c r="P824" s="67"/>
      <c r="T824" s="53"/>
      <c r="U824" s="64"/>
      <c r="Y824" s="53"/>
      <c r="Z824" s="64"/>
      <c r="AD824" s="53"/>
    </row>
    <row r="825" spans="1:30" s="13" customFormat="1" x14ac:dyDescent="0.25">
      <c r="A825"/>
      <c r="B825" s="32"/>
      <c r="C825" s="34"/>
      <c r="D825" s="10"/>
      <c r="J825" s="53"/>
      <c r="K825" s="64"/>
      <c r="O825" s="60"/>
      <c r="P825" s="67"/>
      <c r="T825" s="53"/>
      <c r="U825" s="64"/>
      <c r="Y825" s="53"/>
      <c r="Z825" s="64"/>
      <c r="AD825" s="53"/>
    </row>
    <row r="826" spans="1:30" s="13" customFormat="1" x14ac:dyDescent="0.25">
      <c r="A826"/>
      <c r="B826" s="32"/>
      <c r="C826" s="34"/>
      <c r="D826" s="10"/>
      <c r="J826" s="53"/>
      <c r="K826" s="64"/>
      <c r="O826" s="60"/>
      <c r="P826" s="67"/>
      <c r="T826" s="53"/>
      <c r="U826" s="64"/>
      <c r="Y826" s="53"/>
      <c r="Z826" s="64"/>
      <c r="AD826" s="53"/>
    </row>
    <row r="827" spans="1:30" s="13" customFormat="1" x14ac:dyDescent="0.25">
      <c r="A827"/>
      <c r="B827" s="32"/>
      <c r="C827" s="34"/>
      <c r="D827" s="10"/>
      <c r="J827" s="53"/>
      <c r="K827" s="64"/>
      <c r="O827" s="60"/>
      <c r="P827" s="67"/>
      <c r="T827" s="53"/>
      <c r="U827" s="64"/>
      <c r="Y827" s="53"/>
      <c r="Z827" s="64"/>
      <c r="AD827" s="53"/>
    </row>
    <row r="828" spans="1:30" s="13" customFormat="1" x14ac:dyDescent="0.25">
      <c r="A828"/>
      <c r="B828" s="32"/>
      <c r="C828" s="34"/>
      <c r="D828" s="10"/>
      <c r="J828" s="53"/>
      <c r="K828" s="64"/>
      <c r="O828" s="60"/>
      <c r="P828" s="67"/>
      <c r="T828" s="53"/>
      <c r="U828" s="64"/>
      <c r="Y828" s="53"/>
      <c r="Z828" s="64"/>
      <c r="AD828" s="53"/>
    </row>
    <row r="829" spans="1:30" s="13" customFormat="1" x14ac:dyDescent="0.25">
      <c r="A829"/>
      <c r="B829" s="32"/>
      <c r="C829" s="34"/>
      <c r="D829" s="10"/>
      <c r="J829" s="53"/>
      <c r="K829" s="64"/>
      <c r="O829" s="60"/>
      <c r="P829" s="67"/>
      <c r="T829" s="53"/>
      <c r="U829" s="64"/>
      <c r="Y829" s="53"/>
      <c r="Z829" s="64"/>
      <c r="AD829" s="53"/>
    </row>
    <row r="830" spans="1:30" s="13" customFormat="1" x14ac:dyDescent="0.25">
      <c r="A830"/>
      <c r="B830" s="32"/>
      <c r="C830" s="34"/>
      <c r="D830" s="10"/>
      <c r="J830" s="53"/>
      <c r="K830" s="64"/>
      <c r="O830" s="60"/>
      <c r="P830" s="67"/>
      <c r="T830" s="53"/>
      <c r="U830" s="64"/>
      <c r="Y830" s="53"/>
      <c r="Z830" s="64"/>
      <c r="AD830" s="53"/>
    </row>
    <row r="831" spans="1:30" s="13" customFormat="1" x14ac:dyDescent="0.25">
      <c r="A831"/>
      <c r="B831" s="32"/>
      <c r="C831" s="34"/>
      <c r="D831" s="10"/>
      <c r="J831" s="53"/>
      <c r="K831" s="64"/>
      <c r="O831" s="60"/>
      <c r="P831" s="67"/>
      <c r="T831" s="53"/>
      <c r="U831" s="64"/>
      <c r="Y831" s="53"/>
      <c r="Z831" s="64"/>
      <c r="AD831" s="53"/>
    </row>
    <row r="832" spans="1:30" s="13" customFormat="1" x14ac:dyDescent="0.25">
      <c r="A832"/>
      <c r="B832" s="32"/>
      <c r="C832" s="34"/>
      <c r="D832" s="10"/>
      <c r="J832" s="53"/>
      <c r="K832" s="64"/>
      <c r="O832" s="60"/>
      <c r="P832" s="67"/>
      <c r="T832" s="53"/>
      <c r="U832" s="64"/>
      <c r="Y832" s="53"/>
      <c r="Z832" s="64"/>
      <c r="AD832" s="53"/>
    </row>
    <row r="833" spans="1:30" s="13" customFormat="1" x14ac:dyDescent="0.25">
      <c r="A833"/>
      <c r="B833" s="32"/>
      <c r="C833" s="34"/>
      <c r="D833" s="10"/>
      <c r="J833" s="53"/>
      <c r="K833" s="64"/>
      <c r="O833" s="60"/>
      <c r="P833" s="67"/>
      <c r="T833" s="53"/>
      <c r="U833" s="64"/>
      <c r="Y833" s="53"/>
      <c r="Z833" s="64"/>
      <c r="AD833" s="53"/>
    </row>
    <row r="834" spans="1:30" s="13" customFormat="1" x14ac:dyDescent="0.25">
      <c r="A834"/>
      <c r="B834" s="32"/>
      <c r="C834" s="34"/>
      <c r="D834" s="10"/>
      <c r="J834" s="53"/>
      <c r="K834" s="64"/>
      <c r="O834" s="60"/>
      <c r="P834" s="67"/>
      <c r="T834" s="53"/>
      <c r="U834" s="64"/>
      <c r="Y834" s="53"/>
      <c r="Z834" s="64"/>
      <c r="AD834" s="53"/>
    </row>
    <row r="835" spans="1:30" s="13" customFormat="1" x14ac:dyDescent="0.25">
      <c r="A835"/>
      <c r="B835" s="32"/>
      <c r="C835" s="34"/>
      <c r="D835" s="10"/>
      <c r="J835" s="53"/>
      <c r="K835" s="64"/>
      <c r="O835" s="60"/>
      <c r="P835" s="67"/>
      <c r="T835" s="53"/>
      <c r="U835" s="64"/>
      <c r="Y835" s="53"/>
      <c r="Z835" s="64"/>
      <c r="AD835" s="53"/>
    </row>
    <row r="836" spans="1:30" s="13" customFormat="1" x14ac:dyDescent="0.25">
      <c r="A836"/>
      <c r="B836" s="32"/>
      <c r="C836" s="34"/>
      <c r="D836" s="10"/>
      <c r="J836" s="53"/>
      <c r="K836" s="64"/>
      <c r="O836" s="60"/>
      <c r="P836" s="67"/>
      <c r="T836" s="53"/>
      <c r="U836" s="64"/>
      <c r="Y836" s="53"/>
      <c r="Z836" s="64"/>
      <c r="AD836" s="53"/>
    </row>
    <row r="837" spans="1:30" s="13" customFormat="1" x14ac:dyDescent="0.25">
      <c r="A837"/>
      <c r="B837" s="32"/>
      <c r="C837" s="34"/>
      <c r="D837" s="10"/>
      <c r="J837" s="53"/>
      <c r="K837" s="64"/>
      <c r="O837" s="60"/>
      <c r="P837" s="67"/>
      <c r="T837" s="53"/>
      <c r="U837" s="64"/>
      <c r="Y837" s="53"/>
      <c r="Z837" s="64"/>
      <c r="AD837" s="53"/>
    </row>
    <row r="838" spans="1:30" s="13" customFormat="1" x14ac:dyDescent="0.25">
      <c r="A838"/>
      <c r="B838" s="32"/>
      <c r="C838" s="34"/>
      <c r="D838" s="10"/>
      <c r="J838" s="53"/>
      <c r="K838" s="64"/>
      <c r="O838" s="60"/>
      <c r="P838" s="67"/>
      <c r="T838" s="53"/>
      <c r="U838" s="64"/>
      <c r="Y838" s="53"/>
      <c r="Z838" s="64"/>
      <c r="AD838" s="53"/>
    </row>
    <row r="839" spans="1:30" s="13" customFormat="1" x14ac:dyDescent="0.25">
      <c r="A839"/>
      <c r="B839" s="32"/>
      <c r="C839" s="34"/>
      <c r="D839" s="10"/>
      <c r="J839" s="53"/>
      <c r="K839" s="64"/>
      <c r="O839" s="60"/>
      <c r="P839" s="67"/>
      <c r="T839" s="53"/>
      <c r="U839" s="64"/>
      <c r="Y839" s="53"/>
      <c r="Z839" s="64"/>
      <c r="AD839" s="53"/>
    </row>
    <row r="840" spans="1:30" s="13" customFormat="1" x14ac:dyDescent="0.25">
      <c r="A840"/>
      <c r="B840" s="32"/>
      <c r="C840" s="34"/>
      <c r="D840" s="10"/>
      <c r="J840" s="53"/>
      <c r="K840" s="64"/>
      <c r="O840" s="60"/>
      <c r="P840" s="67"/>
      <c r="T840" s="53"/>
      <c r="U840" s="64"/>
      <c r="Y840" s="53"/>
      <c r="Z840" s="64"/>
      <c r="AD840" s="53"/>
    </row>
    <row r="841" spans="1:30" s="13" customFormat="1" x14ac:dyDescent="0.25">
      <c r="A841"/>
      <c r="B841" s="32"/>
      <c r="C841" s="34"/>
      <c r="D841" s="10"/>
      <c r="J841" s="53"/>
      <c r="K841" s="64"/>
      <c r="O841" s="60"/>
      <c r="P841" s="67"/>
      <c r="T841" s="53"/>
      <c r="U841" s="64"/>
      <c r="Y841" s="53"/>
      <c r="Z841" s="64"/>
      <c r="AD841" s="53"/>
    </row>
    <row r="842" spans="1:30" s="13" customFormat="1" x14ac:dyDescent="0.25">
      <c r="A842"/>
      <c r="B842" s="32"/>
      <c r="C842" s="34"/>
      <c r="D842" s="10"/>
      <c r="J842" s="53"/>
      <c r="K842" s="64"/>
      <c r="O842" s="60"/>
      <c r="P842" s="67"/>
      <c r="T842" s="53"/>
      <c r="U842" s="64"/>
      <c r="Y842" s="53"/>
      <c r="Z842" s="64"/>
      <c r="AD842" s="53"/>
    </row>
    <row r="843" spans="1:30" s="13" customFormat="1" x14ac:dyDescent="0.25">
      <c r="A843"/>
      <c r="B843" s="32"/>
      <c r="C843" s="34"/>
      <c r="D843" s="10"/>
      <c r="J843" s="53"/>
      <c r="K843" s="64"/>
      <c r="O843" s="60"/>
      <c r="P843" s="67"/>
      <c r="T843" s="53"/>
      <c r="U843" s="64"/>
      <c r="Y843" s="53"/>
      <c r="Z843" s="64"/>
      <c r="AD843" s="53"/>
    </row>
    <row r="844" spans="1:30" s="13" customFormat="1" x14ac:dyDescent="0.25">
      <c r="A844"/>
      <c r="B844" s="32"/>
      <c r="C844" s="34"/>
      <c r="D844" s="10"/>
      <c r="J844" s="53"/>
      <c r="K844" s="64"/>
      <c r="O844" s="60"/>
      <c r="P844" s="67"/>
      <c r="T844" s="53"/>
      <c r="U844" s="64"/>
      <c r="Y844" s="53"/>
      <c r="Z844" s="64"/>
      <c r="AD844" s="53"/>
    </row>
    <row r="845" spans="1:30" s="13" customFormat="1" x14ac:dyDescent="0.25">
      <c r="A845"/>
      <c r="B845" s="32"/>
      <c r="C845" s="34"/>
      <c r="D845" s="10"/>
      <c r="J845" s="53"/>
      <c r="K845" s="64"/>
      <c r="O845" s="60"/>
      <c r="P845" s="67"/>
      <c r="T845" s="53"/>
      <c r="U845" s="64"/>
      <c r="Y845" s="53"/>
      <c r="Z845" s="64"/>
      <c r="AD845" s="53"/>
    </row>
    <row r="846" spans="1:30" s="13" customFormat="1" x14ac:dyDescent="0.25">
      <c r="A846"/>
      <c r="B846" s="32"/>
      <c r="C846" s="34"/>
      <c r="D846" s="10"/>
      <c r="J846" s="53"/>
      <c r="K846" s="64"/>
      <c r="O846" s="60"/>
      <c r="P846" s="67"/>
      <c r="T846" s="53"/>
      <c r="U846" s="64"/>
      <c r="Y846" s="53"/>
      <c r="Z846" s="64"/>
      <c r="AD846" s="53"/>
    </row>
    <row r="847" spans="1:30" s="13" customFormat="1" x14ac:dyDescent="0.25">
      <c r="A847"/>
      <c r="B847" s="32"/>
      <c r="C847" s="34"/>
      <c r="D847" s="10"/>
      <c r="J847" s="53"/>
      <c r="K847" s="64"/>
      <c r="O847" s="60"/>
      <c r="P847" s="67"/>
      <c r="T847" s="53"/>
      <c r="U847" s="64"/>
      <c r="Y847" s="53"/>
      <c r="Z847" s="64"/>
      <c r="AD847" s="53"/>
    </row>
    <row r="848" spans="1:30" s="13" customFormat="1" x14ac:dyDescent="0.25">
      <c r="A848"/>
      <c r="B848" s="32"/>
      <c r="C848" s="34"/>
      <c r="D848" s="10"/>
      <c r="J848" s="53"/>
      <c r="K848" s="64"/>
      <c r="O848" s="60"/>
      <c r="P848" s="67"/>
      <c r="T848" s="53"/>
      <c r="U848" s="64"/>
      <c r="Y848" s="53"/>
      <c r="Z848" s="64"/>
      <c r="AD848" s="53"/>
    </row>
    <row r="849" spans="1:30" s="13" customFormat="1" x14ac:dyDescent="0.25">
      <c r="A849"/>
      <c r="B849" s="32"/>
      <c r="C849" s="34"/>
      <c r="D849" s="10"/>
      <c r="J849" s="53"/>
      <c r="K849" s="64"/>
      <c r="O849" s="60"/>
      <c r="P849" s="67"/>
      <c r="T849" s="53"/>
      <c r="U849" s="64"/>
      <c r="Y849" s="53"/>
      <c r="Z849" s="64"/>
      <c r="AD849" s="53"/>
    </row>
    <row r="850" spans="1:30" s="13" customFormat="1" x14ac:dyDescent="0.25">
      <c r="A850"/>
      <c r="B850" s="32"/>
      <c r="C850" s="34"/>
      <c r="D850" s="10"/>
      <c r="J850" s="53"/>
      <c r="K850" s="64"/>
      <c r="O850" s="60"/>
      <c r="P850" s="67"/>
      <c r="T850" s="53"/>
      <c r="U850" s="64"/>
      <c r="Y850" s="53"/>
      <c r="Z850" s="64"/>
      <c r="AD850" s="53"/>
    </row>
    <row r="851" spans="1:30" s="13" customFormat="1" x14ac:dyDescent="0.25">
      <c r="A851"/>
      <c r="B851" s="32"/>
      <c r="C851" s="34"/>
      <c r="D851" s="10"/>
      <c r="J851" s="53"/>
      <c r="K851" s="64"/>
      <c r="O851" s="60"/>
      <c r="P851" s="67"/>
      <c r="T851" s="53"/>
      <c r="U851" s="64"/>
      <c r="Y851" s="53"/>
      <c r="Z851" s="64"/>
      <c r="AD851" s="53"/>
    </row>
    <row r="852" spans="1:30" s="13" customFormat="1" x14ac:dyDescent="0.25">
      <c r="A852"/>
      <c r="B852" s="32"/>
      <c r="C852" s="34"/>
      <c r="D852" s="10"/>
      <c r="J852" s="53"/>
      <c r="K852" s="64"/>
      <c r="O852" s="60"/>
      <c r="P852" s="67"/>
      <c r="T852" s="53"/>
      <c r="U852" s="64"/>
      <c r="Y852" s="53"/>
      <c r="Z852" s="64"/>
      <c r="AD852" s="53"/>
    </row>
    <row r="853" spans="1:30" s="13" customFormat="1" x14ac:dyDescent="0.25">
      <c r="A853"/>
      <c r="B853" s="32"/>
      <c r="C853" s="34"/>
      <c r="D853" s="10"/>
      <c r="J853" s="53"/>
      <c r="K853" s="64"/>
      <c r="O853" s="60"/>
      <c r="P853" s="67"/>
      <c r="T853" s="53"/>
      <c r="U853" s="64"/>
      <c r="Y853" s="53"/>
      <c r="Z853" s="64"/>
      <c r="AD853" s="53"/>
    </row>
    <row r="854" spans="1:30" s="13" customFormat="1" x14ac:dyDescent="0.25">
      <c r="A854"/>
      <c r="B854" s="32"/>
      <c r="C854" s="34"/>
      <c r="D854" s="10"/>
      <c r="J854" s="53"/>
      <c r="K854" s="64"/>
      <c r="O854" s="60"/>
      <c r="P854" s="67"/>
      <c r="T854" s="53"/>
      <c r="U854" s="64"/>
      <c r="Y854" s="53"/>
      <c r="Z854" s="64"/>
      <c r="AD854" s="53"/>
    </row>
    <row r="855" spans="1:30" s="13" customFormat="1" x14ac:dyDescent="0.25">
      <c r="A855"/>
      <c r="B855" s="32"/>
      <c r="C855" s="34"/>
      <c r="D855" s="10"/>
      <c r="J855" s="53"/>
      <c r="K855" s="64"/>
      <c r="O855" s="60"/>
      <c r="P855" s="67"/>
      <c r="T855" s="53"/>
      <c r="U855" s="64"/>
      <c r="Y855" s="53"/>
      <c r="Z855" s="64"/>
      <c r="AD855" s="53"/>
    </row>
    <row r="856" spans="1:30" s="13" customFormat="1" x14ac:dyDescent="0.25">
      <c r="A856"/>
      <c r="B856" s="32"/>
      <c r="C856" s="34"/>
      <c r="D856" s="10"/>
      <c r="J856" s="53"/>
      <c r="K856" s="64"/>
      <c r="O856" s="60"/>
      <c r="P856" s="67"/>
      <c r="T856" s="53"/>
      <c r="U856" s="64"/>
      <c r="Y856" s="53"/>
      <c r="Z856" s="64"/>
      <c r="AD856" s="53"/>
    </row>
    <row r="857" spans="1:30" s="13" customFormat="1" x14ac:dyDescent="0.25">
      <c r="A857"/>
      <c r="B857" s="32"/>
      <c r="C857" s="34"/>
      <c r="D857" s="10"/>
      <c r="J857" s="53"/>
      <c r="K857" s="64"/>
      <c r="O857" s="60"/>
      <c r="P857" s="67"/>
      <c r="T857" s="53"/>
      <c r="U857" s="64"/>
      <c r="Y857" s="53"/>
      <c r="Z857" s="64"/>
      <c r="AD857" s="53"/>
    </row>
    <row r="858" spans="1:30" s="13" customFormat="1" x14ac:dyDescent="0.25">
      <c r="A858"/>
      <c r="B858" s="32"/>
      <c r="C858" s="34"/>
      <c r="D858" s="10"/>
      <c r="J858" s="53"/>
      <c r="K858" s="64"/>
      <c r="O858" s="60"/>
      <c r="P858" s="67"/>
      <c r="T858" s="53"/>
      <c r="U858" s="64"/>
      <c r="Y858" s="53"/>
      <c r="Z858" s="64"/>
      <c r="AD858" s="53"/>
    </row>
    <row r="859" spans="1:30" s="13" customFormat="1" x14ac:dyDescent="0.25">
      <c r="A859"/>
      <c r="B859" s="32"/>
      <c r="C859" s="34"/>
      <c r="D859" s="10"/>
      <c r="J859" s="53"/>
      <c r="K859" s="64"/>
      <c r="O859" s="60"/>
      <c r="P859" s="67"/>
      <c r="T859" s="53"/>
      <c r="U859" s="64"/>
      <c r="Y859" s="53"/>
      <c r="Z859" s="64"/>
      <c r="AD859" s="53"/>
    </row>
    <row r="860" spans="1:30" s="13" customFormat="1" x14ac:dyDescent="0.25">
      <c r="A860"/>
      <c r="B860" s="32"/>
      <c r="C860" s="34"/>
      <c r="D860" s="10"/>
      <c r="J860" s="53"/>
      <c r="K860" s="64"/>
      <c r="O860" s="60"/>
      <c r="P860" s="67"/>
      <c r="T860" s="53"/>
      <c r="U860" s="64"/>
      <c r="Y860" s="53"/>
      <c r="Z860" s="64"/>
      <c r="AD860" s="53"/>
    </row>
    <row r="861" spans="1:30" s="13" customFormat="1" x14ac:dyDescent="0.25">
      <c r="A861"/>
      <c r="B861" s="32"/>
      <c r="C861" s="34"/>
      <c r="D861" s="10"/>
      <c r="J861" s="53"/>
      <c r="K861" s="64"/>
      <c r="O861" s="60"/>
      <c r="P861" s="67"/>
      <c r="T861" s="53"/>
      <c r="U861" s="64"/>
      <c r="Y861" s="53"/>
      <c r="Z861" s="64"/>
      <c r="AD861" s="53"/>
    </row>
    <row r="862" spans="1:30" s="13" customFormat="1" x14ac:dyDescent="0.25">
      <c r="A862"/>
      <c r="B862" s="32"/>
      <c r="C862" s="34"/>
      <c r="D862" s="10"/>
      <c r="J862" s="53"/>
      <c r="K862" s="64"/>
      <c r="O862" s="60"/>
      <c r="P862" s="67"/>
      <c r="T862" s="53"/>
      <c r="U862" s="64"/>
      <c r="Y862" s="53"/>
      <c r="Z862" s="64"/>
      <c r="AD862" s="53"/>
    </row>
    <row r="863" spans="1:30" s="13" customFormat="1" x14ac:dyDescent="0.25">
      <c r="A863"/>
      <c r="B863" s="32"/>
      <c r="C863" s="34"/>
      <c r="D863" s="10"/>
      <c r="J863" s="53"/>
      <c r="K863" s="64"/>
      <c r="O863" s="60"/>
      <c r="P863" s="67"/>
      <c r="T863" s="53"/>
      <c r="U863" s="64"/>
      <c r="Y863" s="53"/>
      <c r="Z863" s="64"/>
      <c r="AD863" s="53"/>
    </row>
    <row r="864" spans="1:30" s="13" customFormat="1" x14ac:dyDescent="0.25">
      <c r="A864"/>
      <c r="B864" s="32"/>
      <c r="C864" s="34"/>
      <c r="D864" s="10"/>
      <c r="J864" s="53"/>
      <c r="K864" s="64"/>
      <c r="O864" s="60"/>
      <c r="P864" s="67"/>
      <c r="T864" s="53"/>
      <c r="U864" s="64"/>
      <c r="Y864" s="53"/>
      <c r="Z864" s="64"/>
      <c r="AD864" s="53"/>
    </row>
    <row r="865" spans="1:30" s="13" customFormat="1" x14ac:dyDescent="0.25">
      <c r="A865"/>
      <c r="B865" s="32"/>
      <c r="C865" s="34"/>
      <c r="D865" s="10"/>
      <c r="J865" s="53"/>
      <c r="K865" s="64"/>
      <c r="O865" s="60"/>
      <c r="P865" s="67"/>
      <c r="T865" s="53"/>
      <c r="U865" s="64"/>
      <c r="Y865" s="53"/>
      <c r="Z865" s="64"/>
      <c r="AD865" s="53"/>
    </row>
    <row r="866" spans="1:30" s="13" customFormat="1" x14ac:dyDescent="0.25">
      <c r="A866"/>
      <c r="B866" s="32"/>
      <c r="C866" s="34"/>
      <c r="D866" s="10"/>
      <c r="J866" s="53"/>
      <c r="K866" s="64"/>
      <c r="O866" s="60"/>
      <c r="P866" s="67"/>
      <c r="T866" s="53"/>
      <c r="U866" s="64"/>
      <c r="Y866" s="53"/>
      <c r="Z866" s="64"/>
      <c r="AD866" s="53"/>
    </row>
    <row r="867" spans="1:30" s="13" customFormat="1" x14ac:dyDescent="0.25">
      <c r="A867"/>
      <c r="B867" s="32"/>
      <c r="C867" s="34"/>
      <c r="D867" s="10"/>
      <c r="J867" s="53"/>
      <c r="K867" s="64"/>
      <c r="O867" s="60"/>
      <c r="P867" s="67"/>
      <c r="T867" s="53"/>
      <c r="U867" s="64"/>
      <c r="Y867" s="53"/>
      <c r="Z867" s="64"/>
      <c r="AD867" s="53"/>
    </row>
    <row r="868" spans="1:30" s="13" customFormat="1" x14ac:dyDescent="0.25">
      <c r="A868"/>
      <c r="B868" s="32"/>
      <c r="C868" s="34"/>
      <c r="D868" s="10"/>
      <c r="J868" s="53"/>
      <c r="K868" s="64"/>
      <c r="O868" s="60"/>
      <c r="P868" s="67"/>
      <c r="T868" s="53"/>
      <c r="U868" s="64"/>
      <c r="Y868" s="53"/>
      <c r="Z868" s="64"/>
      <c r="AD868" s="53"/>
    </row>
    <row r="869" spans="1:30" s="13" customFormat="1" x14ac:dyDescent="0.25">
      <c r="A869"/>
      <c r="B869" s="32"/>
      <c r="C869" s="34"/>
      <c r="D869" s="10"/>
      <c r="J869" s="53"/>
      <c r="K869" s="64"/>
      <c r="O869" s="60"/>
      <c r="P869" s="67"/>
      <c r="T869" s="53"/>
      <c r="U869" s="64"/>
      <c r="Y869" s="53"/>
      <c r="Z869" s="64"/>
      <c r="AD869" s="53"/>
    </row>
    <row r="870" spans="1:30" s="13" customFormat="1" x14ac:dyDescent="0.25">
      <c r="A870"/>
      <c r="B870" s="32"/>
      <c r="C870" s="34"/>
      <c r="D870" s="10"/>
      <c r="J870" s="53"/>
      <c r="K870" s="64"/>
      <c r="O870" s="60"/>
      <c r="P870" s="67"/>
      <c r="T870" s="53"/>
      <c r="U870" s="64"/>
      <c r="Y870" s="53"/>
      <c r="Z870" s="64"/>
      <c r="AD870" s="53"/>
    </row>
    <row r="871" spans="1:30" s="13" customFormat="1" x14ac:dyDescent="0.25">
      <c r="A871"/>
      <c r="B871" s="32"/>
      <c r="C871" s="34"/>
      <c r="D871" s="10"/>
      <c r="J871" s="53"/>
      <c r="K871" s="64"/>
      <c r="O871" s="60"/>
      <c r="P871" s="67"/>
      <c r="T871" s="53"/>
      <c r="U871" s="64"/>
      <c r="Y871" s="53"/>
      <c r="Z871" s="64"/>
      <c r="AD871" s="53"/>
    </row>
    <row r="872" spans="1:30" s="13" customFormat="1" x14ac:dyDescent="0.25">
      <c r="A872"/>
      <c r="B872" s="32"/>
      <c r="C872" s="34"/>
      <c r="D872" s="10"/>
      <c r="J872" s="53"/>
      <c r="K872" s="64"/>
      <c r="O872" s="60"/>
      <c r="P872" s="67"/>
      <c r="T872" s="53"/>
      <c r="U872" s="64"/>
      <c r="Y872" s="53"/>
      <c r="Z872" s="64"/>
      <c r="AD872" s="53"/>
    </row>
    <row r="873" spans="1:30" s="13" customFormat="1" x14ac:dyDescent="0.25">
      <c r="A873"/>
      <c r="B873" s="32"/>
      <c r="C873" s="34"/>
      <c r="D873" s="10"/>
      <c r="J873" s="53"/>
      <c r="K873" s="64"/>
      <c r="O873" s="60"/>
      <c r="P873" s="67"/>
      <c r="T873" s="53"/>
      <c r="U873" s="64"/>
      <c r="Y873" s="53"/>
      <c r="Z873" s="64"/>
      <c r="AD873" s="53"/>
    </row>
    <row r="874" spans="1:30" s="13" customFormat="1" x14ac:dyDescent="0.25">
      <c r="A874"/>
      <c r="B874" s="32"/>
      <c r="C874" s="34"/>
      <c r="D874" s="10"/>
      <c r="J874" s="53"/>
      <c r="K874" s="64"/>
      <c r="O874" s="60"/>
      <c r="P874" s="67"/>
      <c r="T874" s="53"/>
      <c r="U874" s="64"/>
      <c r="Y874" s="53"/>
      <c r="Z874" s="64"/>
      <c r="AD874" s="53"/>
    </row>
    <row r="875" spans="1:30" s="13" customFormat="1" x14ac:dyDescent="0.25">
      <c r="A875"/>
      <c r="B875" s="32"/>
      <c r="C875" s="34"/>
      <c r="D875" s="10"/>
      <c r="J875" s="53"/>
      <c r="K875" s="64"/>
      <c r="O875" s="60"/>
      <c r="P875" s="67"/>
      <c r="T875" s="53"/>
      <c r="U875" s="64"/>
      <c r="Y875" s="53"/>
      <c r="Z875" s="64"/>
      <c r="AD875" s="53"/>
    </row>
    <row r="876" spans="1:30" s="13" customFormat="1" x14ac:dyDescent="0.25">
      <c r="A876"/>
      <c r="B876" s="32"/>
      <c r="C876" s="34"/>
      <c r="D876" s="10"/>
      <c r="J876" s="53"/>
      <c r="K876" s="64"/>
      <c r="O876" s="60"/>
      <c r="P876" s="67"/>
      <c r="T876" s="53"/>
      <c r="U876" s="64"/>
      <c r="Y876" s="53"/>
      <c r="Z876" s="64"/>
      <c r="AD876" s="53"/>
    </row>
    <row r="877" spans="1:30" s="13" customFormat="1" x14ac:dyDescent="0.25">
      <c r="A877"/>
      <c r="B877" s="32"/>
      <c r="C877" s="34"/>
      <c r="D877" s="10"/>
      <c r="J877" s="53"/>
      <c r="K877" s="64"/>
      <c r="O877" s="60"/>
      <c r="P877" s="67"/>
      <c r="T877" s="53"/>
      <c r="U877" s="64"/>
      <c r="Y877" s="53"/>
      <c r="Z877" s="64"/>
      <c r="AD877" s="53"/>
    </row>
    <row r="878" spans="1:30" s="13" customFormat="1" x14ac:dyDescent="0.25">
      <c r="A878"/>
      <c r="B878" s="32"/>
      <c r="C878" s="34"/>
      <c r="D878" s="10"/>
      <c r="J878" s="53"/>
      <c r="K878" s="64"/>
      <c r="O878" s="60"/>
      <c r="P878" s="67"/>
      <c r="T878" s="53"/>
      <c r="U878" s="64"/>
      <c r="Y878" s="53"/>
      <c r="Z878" s="64"/>
      <c r="AD878" s="53"/>
    </row>
    <row r="879" spans="1:30" s="13" customFormat="1" x14ac:dyDescent="0.25">
      <c r="A879"/>
      <c r="B879" s="32"/>
      <c r="C879" s="34"/>
      <c r="D879" s="10"/>
      <c r="J879" s="53"/>
      <c r="K879" s="64"/>
      <c r="O879" s="60"/>
      <c r="P879" s="67"/>
      <c r="T879" s="53"/>
      <c r="U879" s="64"/>
      <c r="Y879" s="53"/>
      <c r="Z879" s="64"/>
      <c r="AD879" s="53"/>
    </row>
    <row r="880" spans="1:30" s="13" customFormat="1" x14ac:dyDescent="0.25">
      <c r="A880"/>
      <c r="B880" s="32"/>
      <c r="C880" s="34"/>
      <c r="D880" s="10"/>
      <c r="J880" s="53"/>
      <c r="K880" s="64"/>
      <c r="O880" s="60"/>
      <c r="P880" s="67"/>
      <c r="T880" s="53"/>
      <c r="U880" s="64"/>
      <c r="Y880" s="53"/>
      <c r="Z880" s="64"/>
      <c r="AD880" s="53"/>
    </row>
    <row r="881" spans="1:30" s="13" customFormat="1" x14ac:dyDescent="0.25">
      <c r="A881"/>
      <c r="B881" s="32"/>
      <c r="C881" s="34"/>
      <c r="D881" s="10"/>
      <c r="J881" s="53"/>
      <c r="K881" s="64"/>
      <c r="O881" s="60"/>
      <c r="P881" s="67"/>
      <c r="T881" s="53"/>
      <c r="U881" s="64"/>
      <c r="Y881" s="53"/>
      <c r="Z881" s="64"/>
      <c r="AD881" s="53"/>
    </row>
    <row r="882" spans="1:30" s="13" customFormat="1" x14ac:dyDescent="0.25">
      <c r="A882"/>
      <c r="B882" s="32"/>
      <c r="C882" s="34"/>
      <c r="D882" s="10"/>
      <c r="J882" s="53"/>
      <c r="K882" s="64"/>
      <c r="O882" s="60"/>
      <c r="P882" s="67"/>
      <c r="T882" s="53"/>
      <c r="U882" s="64"/>
      <c r="Y882" s="53"/>
      <c r="Z882" s="64"/>
      <c r="AD882" s="53"/>
    </row>
    <row r="883" spans="1:30" s="13" customFormat="1" x14ac:dyDescent="0.25">
      <c r="A883"/>
      <c r="B883" s="32"/>
      <c r="C883" s="34"/>
      <c r="D883" s="10"/>
      <c r="J883" s="53"/>
      <c r="K883" s="64"/>
      <c r="O883" s="60"/>
      <c r="P883" s="67"/>
      <c r="T883" s="53"/>
      <c r="U883" s="64"/>
      <c r="Y883" s="53"/>
      <c r="Z883" s="64"/>
      <c r="AD883" s="53"/>
    </row>
    <row r="884" spans="1:30" s="13" customFormat="1" x14ac:dyDescent="0.25">
      <c r="A884"/>
      <c r="B884" s="32"/>
      <c r="C884" s="34"/>
      <c r="D884" s="10"/>
      <c r="J884" s="53"/>
      <c r="K884" s="64"/>
      <c r="O884" s="60"/>
      <c r="P884" s="67"/>
      <c r="T884" s="53"/>
      <c r="U884" s="64"/>
      <c r="Y884" s="53"/>
      <c r="Z884" s="64"/>
      <c r="AD884" s="53"/>
    </row>
    <row r="885" spans="1:30" s="13" customFormat="1" x14ac:dyDescent="0.25">
      <c r="A885"/>
      <c r="B885" s="32"/>
      <c r="C885" s="34"/>
      <c r="D885" s="10"/>
      <c r="J885" s="53"/>
      <c r="K885" s="64"/>
      <c r="O885" s="60"/>
      <c r="P885" s="67"/>
      <c r="T885" s="53"/>
      <c r="U885" s="64"/>
      <c r="Y885" s="53"/>
      <c r="Z885" s="64"/>
      <c r="AD885" s="53"/>
    </row>
    <row r="886" spans="1:30" s="13" customFormat="1" x14ac:dyDescent="0.25">
      <c r="A886"/>
      <c r="B886" s="32"/>
      <c r="C886" s="34"/>
      <c r="D886" s="10"/>
      <c r="J886" s="53"/>
      <c r="K886" s="64"/>
      <c r="O886" s="60"/>
      <c r="P886" s="67"/>
      <c r="T886" s="53"/>
      <c r="U886" s="64"/>
      <c r="Y886" s="53"/>
      <c r="Z886" s="64"/>
      <c r="AD886" s="53"/>
    </row>
    <row r="887" spans="1:30" s="13" customFormat="1" x14ac:dyDescent="0.25">
      <c r="A887"/>
      <c r="B887" s="32"/>
      <c r="C887" s="34"/>
      <c r="D887" s="10"/>
      <c r="J887" s="53"/>
      <c r="K887" s="64"/>
      <c r="O887" s="60"/>
      <c r="P887" s="67"/>
      <c r="T887" s="53"/>
      <c r="U887" s="64"/>
      <c r="Y887" s="53"/>
      <c r="Z887" s="64"/>
      <c r="AD887" s="53"/>
    </row>
    <row r="888" spans="1:30" s="13" customFormat="1" x14ac:dyDescent="0.25">
      <c r="A888"/>
      <c r="B888" s="32"/>
      <c r="C888" s="34"/>
      <c r="D888" s="10"/>
      <c r="J888" s="53"/>
      <c r="K888" s="64"/>
      <c r="O888" s="60"/>
      <c r="P888" s="67"/>
      <c r="T888" s="53"/>
      <c r="U888" s="64"/>
      <c r="Y888" s="53"/>
      <c r="Z888" s="64"/>
      <c r="AD888" s="53"/>
    </row>
    <row r="889" spans="1:30" s="13" customFormat="1" x14ac:dyDescent="0.25">
      <c r="A889"/>
      <c r="B889" s="32"/>
      <c r="C889" s="34"/>
      <c r="D889" s="10"/>
      <c r="J889" s="53"/>
      <c r="K889" s="64"/>
      <c r="O889" s="60"/>
      <c r="P889" s="67"/>
      <c r="T889" s="53"/>
      <c r="U889" s="64"/>
      <c r="Y889" s="53"/>
      <c r="Z889" s="64"/>
      <c r="AD889" s="53"/>
    </row>
    <row r="890" spans="1:30" s="13" customFormat="1" x14ac:dyDescent="0.25">
      <c r="A890"/>
      <c r="B890" s="32"/>
      <c r="C890" s="34"/>
      <c r="D890" s="10"/>
      <c r="J890" s="53"/>
      <c r="K890" s="64"/>
      <c r="O890" s="60"/>
      <c r="P890" s="67"/>
      <c r="T890" s="53"/>
      <c r="U890" s="64"/>
      <c r="Y890" s="53"/>
      <c r="Z890" s="64"/>
      <c r="AD890" s="53"/>
    </row>
    <row r="891" spans="1:30" s="13" customFormat="1" x14ac:dyDescent="0.25">
      <c r="A891"/>
      <c r="B891" s="32"/>
      <c r="C891" s="34"/>
      <c r="D891" s="10"/>
      <c r="J891" s="53"/>
      <c r="K891" s="64"/>
      <c r="O891" s="60"/>
      <c r="P891" s="67"/>
      <c r="T891" s="53"/>
      <c r="U891" s="64"/>
      <c r="Y891" s="53"/>
      <c r="Z891" s="64"/>
      <c r="AD891" s="53"/>
    </row>
    <row r="892" spans="1:30" s="13" customFormat="1" x14ac:dyDescent="0.25">
      <c r="A892"/>
      <c r="B892" s="32"/>
      <c r="C892" s="34"/>
      <c r="D892" s="10"/>
      <c r="J892" s="53"/>
      <c r="K892" s="64"/>
      <c r="O892" s="60"/>
      <c r="P892" s="67"/>
      <c r="T892" s="53"/>
      <c r="U892" s="64"/>
      <c r="Y892" s="53"/>
      <c r="Z892" s="64"/>
      <c r="AD892" s="53"/>
    </row>
    <row r="893" spans="1:30" s="13" customFormat="1" x14ac:dyDescent="0.25">
      <c r="A893"/>
      <c r="B893" s="32"/>
      <c r="C893" s="34"/>
      <c r="D893" s="10"/>
      <c r="J893" s="53"/>
      <c r="K893" s="64"/>
      <c r="O893" s="60"/>
      <c r="P893" s="67"/>
      <c r="T893" s="53"/>
      <c r="U893" s="64"/>
      <c r="Y893" s="53"/>
      <c r="Z893" s="64"/>
      <c r="AD893" s="53"/>
    </row>
    <row r="894" spans="1:30" s="13" customFormat="1" x14ac:dyDescent="0.25">
      <c r="A894"/>
      <c r="B894" s="32"/>
      <c r="C894" s="34"/>
      <c r="D894" s="10"/>
      <c r="J894" s="53"/>
      <c r="K894" s="64"/>
      <c r="O894" s="60"/>
      <c r="P894" s="67"/>
      <c r="T894" s="53"/>
      <c r="U894" s="64"/>
      <c r="Y894" s="53"/>
      <c r="Z894" s="64"/>
      <c r="AD894" s="53"/>
    </row>
    <row r="895" spans="1:30" s="13" customFormat="1" x14ac:dyDescent="0.25">
      <c r="A895"/>
      <c r="B895" s="32"/>
      <c r="C895" s="34"/>
      <c r="D895" s="10"/>
      <c r="J895" s="53"/>
      <c r="K895" s="64"/>
      <c r="O895" s="60"/>
      <c r="P895" s="67"/>
      <c r="T895" s="53"/>
      <c r="U895" s="64"/>
      <c r="Y895" s="53"/>
      <c r="Z895" s="64"/>
      <c r="AD895" s="53"/>
    </row>
    <row r="896" spans="1:30" s="13" customFormat="1" x14ac:dyDescent="0.25">
      <c r="A896"/>
      <c r="B896" s="32"/>
      <c r="C896" s="34"/>
      <c r="D896" s="10"/>
      <c r="J896" s="53"/>
      <c r="K896" s="64"/>
      <c r="O896" s="60"/>
      <c r="P896" s="67"/>
      <c r="T896" s="53"/>
      <c r="U896" s="64"/>
      <c r="Y896" s="53"/>
      <c r="Z896" s="64"/>
      <c r="AD896" s="53"/>
    </row>
    <row r="897" spans="1:30" s="13" customFormat="1" x14ac:dyDescent="0.25">
      <c r="A897"/>
      <c r="B897" s="32"/>
      <c r="C897" s="34"/>
      <c r="D897" s="10"/>
      <c r="J897" s="53"/>
      <c r="K897" s="64"/>
      <c r="O897" s="60"/>
      <c r="P897" s="67"/>
      <c r="T897" s="53"/>
      <c r="U897" s="64"/>
      <c r="Y897" s="53"/>
      <c r="Z897" s="64"/>
      <c r="AD897" s="53"/>
    </row>
    <row r="898" spans="1:30" s="13" customFormat="1" x14ac:dyDescent="0.25">
      <c r="A898"/>
      <c r="B898" s="32"/>
      <c r="C898" s="34"/>
      <c r="D898" s="10"/>
      <c r="J898" s="53"/>
      <c r="K898" s="64"/>
      <c r="O898" s="60"/>
      <c r="P898" s="67"/>
      <c r="T898" s="53"/>
      <c r="U898" s="64"/>
      <c r="Y898" s="53"/>
      <c r="Z898" s="64"/>
      <c r="AD898" s="53"/>
    </row>
    <row r="899" spans="1:30" s="13" customFormat="1" x14ac:dyDescent="0.25">
      <c r="A899"/>
      <c r="B899" s="32"/>
      <c r="C899" s="34"/>
      <c r="D899" s="10"/>
      <c r="J899" s="53"/>
      <c r="K899" s="64"/>
      <c r="O899" s="60"/>
      <c r="P899" s="67"/>
      <c r="T899" s="53"/>
      <c r="U899" s="64"/>
      <c r="Y899" s="53"/>
      <c r="Z899" s="64"/>
      <c r="AD899" s="53"/>
    </row>
    <row r="900" spans="1:30" s="13" customFormat="1" x14ac:dyDescent="0.25">
      <c r="A900"/>
      <c r="B900" s="32"/>
      <c r="C900" s="34"/>
      <c r="D900" s="10"/>
      <c r="J900" s="53"/>
      <c r="K900" s="64"/>
      <c r="O900" s="60"/>
      <c r="P900" s="67"/>
      <c r="T900" s="53"/>
      <c r="U900" s="64"/>
      <c r="Y900" s="53"/>
      <c r="Z900" s="64"/>
      <c r="AD900" s="53"/>
    </row>
    <row r="901" spans="1:30" s="13" customFormat="1" x14ac:dyDescent="0.25">
      <c r="A901"/>
      <c r="B901" s="32"/>
      <c r="C901" s="34"/>
      <c r="D901" s="10"/>
      <c r="J901" s="53"/>
      <c r="K901" s="64"/>
      <c r="O901" s="60"/>
      <c r="P901" s="67"/>
      <c r="T901" s="53"/>
      <c r="U901" s="64"/>
      <c r="Y901" s="53"/>
      <c r="Z901" s="64"/>
      <c r="AD901" s="53"/>
    </row>
    <row r="902" spans="1:30" s="13" customFormat="1" x14ac:dyDescent="0.25">
      <c r="A902"/>
      <c r="B902" s="32"/>
      <c r="C902" s="34"/>
      <c r="D902" s="10"/>
      <c r="J902" s="53"/>
      <c r="K902" s="64"/>
      <c r="O902" s="60"/>
      <c r="P902" s="67"/>
      <c r="T902" s="53"/>
      <c r="U902" s="64"/>
      <c r="Y902" s="53"/>
      <c r="Z902" s="64"/>
      <c r="AD902" s="53"/>
    </row>
    <row r="903" spans="1:30" s="13" customFormat="1" x14ac:dyDescent="0.25">
      <c r="A903"/>
      <c r="B903" s="32"/>
      <c r="C903" s="34"/>
      <c r="D903" s="10"/>
      <c r="J903" s="53"/>
      <c r="K903" s="64"/>
      <c r="O903" s="60"/>
      <c r="P903" s="67"/>
      <c r="T903" s="53"/>
      <c r="U903" s="64"/>
      <c r="Y903" s="53"/>
      <c r="Z903" s="64"/>
      <c r="AD903" s="53"/>
    </row>
    <row r="904" spans="1:30" s="13" customFormat="1" x14ac:dyDescent="0.25">
      <c r="A904"/>
      <c r="B904" s="32"/>
      <c r="C904" s="34"/>
      <c r="D904" s="10"/>
      <c r="J904" s="53"/>
      <c r="K904" s="64"/>
      <c r="O904" s="60"/>
      <c r="P904" s="67"/>
      <c r="T904" s="53"/>
      <c r="U904" s="64"/>
      <c r="Y904" s="53"/>
      <c r="Z904" s="64"/>
      <c r="AD904" s="53"/>
    </row>
    <row r="905" spans="1:30" s="13" customFormat="1" x14ac:dyDescent="0.25">
      <c r="A905"/>
      <c r="B905" s="32"/>
      <c r="C905" s="34"/>
      <c r="D905" s="10"/>
      <c r="J905" s="53"/>
      <c r="K905" s="64"/>
      <c r="O905" s="60"/>
      <c r="P905" s="67"/>
      <c r="T905" s="53"/>
      <c r="U905" s="64"/>
      <c r="Y905" s="53"/>
      <c r="Z905" s="64"/>
      <c r="AD905" s="53"/>
    </row>
    <row r="906" spans="1:30" s="13" customFormat="1" x14ac:dyDescent="0.25">
      <c r="A906"/>
      <c r="B906" s="32"/>
      <c r="C906" s="34"/>
      <c r="D906" s="10"/>
      <c r="J906" s="53"/>
      <c r="K906" s="64"/>
      <c r="O906" s="60"/>
      <c r="P906" s="67"/>
      <c r="T906" s="53"/>
      <c r="U906" s="64"/>
      <c r="Y906" s="53"/>
      <c r="Z906" s="64"/>
      <c r="AD906" s="53"/>
    </row>
    <row r="907" spans="1:30" s="13" customFormat="1" x14ac:dyDescent="0.25">
      <c r="A907"/>
      <c r="B907" s="32"/>
      <c r="C907" s="34"/>
      <c r="D907" s="10"/>
      <c r="J907" s="53"/>
      <c r="K907" s="64"/>
      <c r="O907" s="60"/>
      <c r="P907" s="67"/>
      <c r="T907" s="53"/>
      <c r="U907" s="64"/>
      <c r="Y907" s="53"/>
      <c r="Z907" s="64"/>
      <c r="AD907" s="53"/>
    </row>
    <row r="908" spans="1:30" s="13" customFormat="1" x14ac:dyDescent="0.25">
      <c r="A908"/>
      <c r="B908" s="32"/>
      <c r="C908" s="34"/>
      <c r="D908" s="10"/>
      <c r="J908" s="53"/>
      <c r="K908" s="64"/>
      <c r="O908" s="60"/>
      <c r="P908" s="67"/>
      <c r="T908" s="53"/>
      <c r="U908" s="64"/>
      <c r="Y908" s="53"/>
      <c r="Z908" s="64"/>
      <c r="AD908" s="53"/>
    </row>
    <row r="909" spans="1:30" s="13" customFormat="1" x14ac:dyDescent="0.25">
      <c r="A909"/>
      <c r="B909" s="32"/>
      <c r="C909" s="34"/>
      <c r="D909" s="10"/>
      <c r="J909" s="53"/>
      <c r="K909" s="64"/>
      <c r="O909" s="60"/>
      <c r="P909" s="67"/>
      <c r="T909" s="53"/>
      <c r="U909" s="64"/>
      <c r="Y909" s="53"/>
      <c r="Z909" s="64"/>
      <c r="AD909" s="53"/>
    </row>
    <row r="910" spans="1:30" s="13" customFormat="1" x14ac:dyDescent="0.25">
      <c r="A910"/>
      <c r="B910" s="32"/>
      <c r="C910" s="34"/>
      <c r="D910" s="10"/>
      <c r="J910" s="53"/>
      <c r="K910" s="64"/>
      <c r="O910" s="60"/>
      <c r="P910" s="67"/>
      <c r="T910" s="53"/>
      <c r="U910" s="64"/>
      <c r="Y910" s="53"/>
      <c r="Z910" s="64"/>
      <c r="AD910" s="53"/>
    </row>
    <row r="911" spans="1:30" s="13" customFormat="1" x14ac:dyDescent="0.25">
      <c r="A911"/>
      <c r="B911" s="32"/>
      <c r="C911" s="34"/>
      <c r="D911" s="10"/>
      <c r="J911" s="53"/>
      <c r="K911" s="64"/>
      <c r="O911" s="60"/>
      <c r="P911" s="67"/>
      <c r="T911" s="53"/>
      <c r="U911" s="64"/>
      <c r="Y911" s="53"/>
      <c r="Z911" s="64"/>
      <c r="AD911" s="53"/>
    </row>
    <row r="912" spans="1:30" s="13" customFormat="1" x14ac:dyDescent="0.25">
      <c r="A912"/>
      <c r="B912" s="32"/>
      <c r="C912" s="34"/>
      <c r="D912" s="10"/>
      <c r="J912" s="53"/>
      <c r="K912" s="64"/>
      <c r="O912" s="60"/>
      <c r="P912" s="67"/>
      <c r="T912" s="53"/>
      <c r="U912" s="64"/>
      <c r="Y912" s="53"/>
      <c r="Z912" s="64"/>
      <c r="AD912" s="53"/>
    </row>
    <row r="913" spans="1:30" s="13" customFormat="1" x14ac:dyDescent="0.25">
      <c r="A913"/>
      <c r="B913" s="32"/>
      <c r="C913" s="34"/>
      <c r="D913" s="10"/>
      <c r="J913" s="53"/>
      <c r="K913" s="64"/>
      <c r="O913" s="60"/>
      <c r="P913" s="67"/>
      <c r="T913" s="53"/>
      <c r="U913" s="64"/>
      <c r="Y913" s="53"/>
      <c r="Z913" s="64"/>
      <c r="AD913" s="53"/>
    </row>
    <row r="914" spans="1:30" s="13" customFormat="1" x14ac:dyDescent="0.25">
      <c r="A914"/>
      <c r="B914" s="32"/>
      <c r="C914" s="34"/>
      <c r="D914" s="10"/>
      <c r="J914" s="53"/>
      <c r="K914" s="64"/>
      <c r="O914" s="60"/>
      <c r="P914" s="67"/>
      <c r="T914" s="53"/>
      <c r="U914" s="64"/>
      <c r="Y914" s="53"/>
      <c r="Z914" s="64"/>
      <c r="AD914" s="53"/>
    </row>
    <row r="915" spans="1:30" s="13" customFormat="1" x14ac:dyDescent="0.25">
      <c r="A915"/>
      <c r="B915" s="32"/>
      <c r="C915" s="34"/>
      <c r="D915" s="10"/>
      <c r="J915" s="53"/>
      <c r="K915" s="64"/>
      <c r="O915" s="60"/>
      <c r="P915" s="67"/>
      <c r="T915" s="53"/>
      <c r="U915" s="64"/>
      <c r="Y915" s="53"/>
      <c r="Z915" s="64"/>
      <c r="AD915" s="53"/>
    </row>
    <row r="916" spans="1:30" s="13" customFormat="1" x14ac:dyDescent="0.25">
      <c r="A916"/>
      <c r="B916" s="32"/>
      <c r="C916" s="34"/>
      <c r="D916" s="10"/>
      <c r="J916" s="53"/>
      <c r="K916" s="64"/>
      <c r="O916" s="60"/>
      <c r="P916" s="67"/>
      <c r="T916" s="53"/>
      <c r="U916" s="64"/>
      <c r="Y916" s="53"/>
      <c r="Z916" s="64"/>
      <c r="AD916" s="53"/>
    </row>
    <row r="917" spans="1:30" s="13" customFormat="1" x14ac:dyDescent="0.25">
      <c r="A917"/>
      <c r="B917" s="32"/>
      <c r="C917" s="34"/>
      <c r="D917" s="10"/>
      <c r="J917" s="53"/>
      <c r="K917" s="64"/>
      <c r="O917" s="60"/>
      <c r="P917" s="67"/>
      <c r="T917" s="53"/>
      <c r="U917" s="64"/>
      <c r="Y917" s="53"/>
      <c r="Z917" s="64"/>
      <c r="AD917" s="53"/>
    </row>
    <row r="918" spans="1:30" s="13" customFormat="1" x14ac:dyDescent="0.25">
      <c r="A918"/>
      <c r="B918" s="32"/>
      <c r="C918" s="34"/>
      <c r="D918" s="10"/>
      <c r="J918" s="53"/>
      <c r="K918" s="64"/>
      <c r="O918" s="60"/>
      <c r="P918" s="67"/>
      <c r="T918" s="53"/>
      <c r="U918" s="64"/>
      <c r="Y918" s="53"/>
      <c r="Z918" s="64"/>
      <c r="AD918" s="53"/>
    </row>
    <row r="919" spans="1:30" s="13" customFormat="1" x14ac:dyDescent="0.25">
      <c r="A919"/>
      <c r="B919" s="32"/>
      <c r="C919" s="34"/>
      <c r="D919" s="10"/>
      <c r="J919" s="53"/>
      <c r="K919" s="64"/>
      <c r="O919" s="60"/>
      <c r="P919" s="67"/>
      <c r="T919" s="53"/>
      <c r="U919" s="64"/>
      <c r="Y919" s="53"/>
      <c r="Z919" s="64"/>
      <c r="AD919" s="53"/>
    </row>
    <row r="920" spans="1:30" s="13" customFormat="1" x14ac:dyDescent="0.25">
      <c r="A920"/>
      <c r="B920" s="32"/>
      <c r="C920" s="34"/>
      <c r="D920" s="10"/>
      <c r="J920" s="53"/>
      <c r="K920" s="64"/>
      <c r="O920" s="60"/>
      <c r="P920" s="67"/>
      <c r="T920" s="53"/>
      <c r="U920" s="64"/>
      <c r="Y920" s="53"/>
      <c r="Z920" s="64"/>
      <c r="AD920" s="53"/>
    </row>
    <row r="921" spans="1:30" s="13" customFormat="1" x14ac:dyDescent="0.25">
      <c r="A921"/>
      <c r="B921" s="32"/>
      <c r="C921" s="34"/>
      <c r="D921" s="10"/>
      <c r="J921" s="53"/>
      <c r="K921" s="64"/>
      <c r="O921" s="60"/>
      <c r="P921" s="67"/>
      <c r="T921" s="53"/>
      <c r="U921" s="64"/>
      <c r="Y921" s="53"/>
      <c r="Z921" s="64"/>
      <c r="AD921" s="53"/>
    </row>
    <row r="922" spans="1:30" s="13" customFormat="1" x14ac:dyDescent="0.25">
      <c r="A922"/>
      <c r="B922" s="32"/>
      <c r="C922" s="34"/>
      <c r="D922" s="10"/>
      <c r="J922" s="53"/>
      <c r="K922" s="64"/>
      <c r="O922" s="60"/>
      <c r="P922" s="67"/>
      <c r="T922" s="53"/>
      <c r="U922" s="64"/>
      <c r="Y922" s="53"/>
      <c r="Z922" s="64"/>
      <c r="AD922" s="53"/>
    </row>
    <row r="923" spans="1:30" s="13" customFormat="1" x14ac:dyDescent="0.25">
      <c r="A923"/>
      <c r="B923" s="32"/>
      <c r="C923" s="34"/>
      <c r="D923" s="10"/>
      <c r="J923" s="53"/>
      <c r="K923" s="64"/>
      <c r="O923" s="60"/>
      <c r="P923" s="67"/>
      <c r="T923" s="53"/>
      <c r="U923" s="64"/>
      <c r="Y923" s="53"/>
      <c r="Z923" s="64"/>
      <c r="AD923" s="53"/>
    </row>
    <row r="924" spans="1:30" s="13" customFormat="1" x14ac:dyDescent="0.25">
      <c r="A924"/>
      <c r="B924" s="32"/>
      <c r="C924" s="34"/>
      <c r="D924" s="10"/>
      <c r="J924" s="53"/>
      <c r="K924" s="64"/>
      <c r="O924" s="60"/>
      <c r="P924" s="67"/>
      <c r="T924" s="53"/>
      <c r="U924" s="64"/>
      <c r="Y924" s="53"/>
      <c r="Z924" s="64"/>
      <c r="AD924" s="53"/>
    </row>
    <row r="925" spans="1:30" s="13" customFormat="1" x14ac:dyDescent="0.25">
      <c r="A925"/>
      <c r="B925" s="32"/>
      <c r="C925" s="34"/>
      <c r="D925" s="10"/>
      <c r="J925" s="53"/>
      <c r="K925" s="64"/>
      <c r="O925" s="60"/>
      <c r="P925" s="67"/>
      <c r="T925" s="53"/>
      <c r="U925" s="64"/>
      <c r="Y925" s="53"/>
      <c r="Z925" s="64"/>
      <c r="AD925" s="53"/>
    </row>
    <row r="926" spans="1:30" s="13" customFormat="1" x14ac:dyDescent="0.25">
      <c r="A926"/>
      <c r="B926" s="32"/>
      <c r="C926" s="34"/>
      <c r="D926" s="10"/>
      <c r="J926" s="53"/>
      <c r="K926" s="64"/>
      <c r="O926" s="60"/>
      <c r="P926" s="67"/>
      <c r="T926" s="53"/>
      <c r="U926" s="64"/>
      <c r="Y926" s="53"/>
      <c r="Z926" s="64"/>
      <c r="AD926" s="53"/>
    </row>
    <row r="927" spans="1:30" s="13" customFormat="1" x14ac:dyDescent="0.25">
      <c r="A927"/>
      <c r="B927" s="32"/>
      <c r="C927" s="34"/>
      <c r="D927" s="10"/>
      <c r="J927" s="53"/>
      <c r="K927" s="64"/>
      <c r="O927" s="60"/>
      <c r="P927" s="67"/>
      <c r="T927" s="53"/>
      <c r="U927" s="64"/>
      <c r="Y927" s="53"/>
      <c r="Z927" s="64"/>
      <c r="AD927" s="53"/>
    </row>
    <row r="928" spans="1:30" s="13" customFormat="1" x14ac:dyDescent="0.25">
      <c r="A928"/>
      <c r="B928" s="32"/>
      <c r="C928" s="34"/>
      <c r="D928" s="10"/>
      <c r="J928" s="53"/>
      <c r="K928" s="64"/>
      <c r="O928" s="60"/>
      <c r="P928" s="67"/>
      <c r="T928" s="53"/>
      <c r="U928" s="64"/>
      <c r="Y928" s="53"/>
      <c r="Z928" s="64"/>
      <c r="AD928" s="53"/>
    </row>
    <row r="929" spans="1:30" s="13" customFormat="1" x14ac:dyDescent="0.25">
      <c r="A929"/>
      <c r="B929" s="32"/>
      <c r="C929" s="34"/>
      <c r="D929" s="10"/>
      <c r="J929" s="53"/>
      <c r="K929" s="64"/>
      <c r="O929" s="60"/>
      <c r="P929" s="67"/>
      <c r="T929" s="53"/>
      <c r="U929" s="64"/>
      <c r="Y929" s="53"/>
      <c r="Z929" s="64"/>
      <c r="AD929" s="53"/>
    </row>
    <row r="930" spans="1:30" s="13" customFormat="1" x14ac:dyDescent="0.25">
      <c r="A930"/>
      <c r="B930" s="32"/>
      <c r="C930" s="34"/>
      <c r="D930" s="10"/>
      <c r="J930" s="53"/>
      <c r="K930" s="64"/>
      <c r="O930" s="60"/>
      <c r="P930" s="67"/>
      <c r="T930" s="53"/>
      <c r="U930" s="64"/>
      <c r="Y930" s="53"/>
      <c r="Z930" s="64"/>
      <c r="AD930" s="53"/>
    </row>
    <row r="931" spans="1:30" s="13" customFormat="1" x14ac:dyDescent="0.25">
      <c r="A931"/>
      <c r="B931" s="32"/>
      <c r="C931" s="34"/>
      <c r="D931" s="10"/>
      <c r="J931" s="53"/>
      <c r="K931" s="64"/>
      <c r="O931" s="60"/>
      <c r="P931" s="67"/>
      <c r="T931" s="53"/>
      <c r="U931" s="64"/>
      <c r="Y931" s="53"/>
      <c r="Z931" s="64"/>
      <c r="AD931" s="53"/>
    </row>
    <row r="932" spans="1:30" s="13" customFormat="1" x14ac:dyDescent="0.25">
      <c r="A932"/>
      <c r="B932" s="32"/>
      <c r="C932" s="34"/>
      <c r="D932" s="10"/>
      <c r="J932" s="53"/>
      <c r="K932" s="64"/>
      <c r="O932" s="60"/>
      <c r="P932" s="67"/>
      <c r="T932" s="53"/>
      <c r="U932" s="64"/>
      <c r="Y932" s="53"/>
      <c r="Z932" s="64"/>
      <c r="AD932" s="53"/>
    </row>
    <row r="933" spans="1:30" s="13" customFormat="1" x14ac:dyDescent="0.25">
      <c r="A933"/>
      <c r="B933" s="32"/>
      <c r="C933" s="34"/>
      <c r="D933" s="10"/>
      <c r="J933" s="53"/>
      <c r="K933" s="64"/>
      <c r="O933" s="60"/>
      <c r="P933" s="67"/>
      <c r="T933" s="53"/>
      <c r="U933" s="64"/>
      <c r="Y933" s="53"/>
      <c r="Z933" s="64"/>
      <c r="AD933" s="53"/>
    </row>
    <row r="934" spans="1:30" s="13" customFormat="1" x14ac:dyDescent="0.25">
      <c r="A934"/>
      <c r="B934" s="32"/>
      <c r="C934" s="34"/>
      <c r="D934" s="10"/>
      <c r="J934" s="53"/>
      <c r="K934" s="64"/>
      <c r="O934" s="60"/>
      <c r="P934" s="67"/>
      <c r="T934" s="53"/>
      <c r="U934" s="64"/>
      <c r="Y934" s="53"/>
      <c r="Z934" s="64"/>
      <c r="AD934" s="53"/>
    </row>
    <row r="935" spans="1:30" s="13" customFormat="1" x14ac:dyDescent="0.25">
      <c r="A935"/>
      <c r="B935" s="32"/>
      <c r="C935" s="34"/>
      <c r="D935" s="10"/>
      <c r="J935" s="53"/>
      <c r="K935" s="64"/>
      <c r="O935" s="60"/>
      <c r="P935" s="67"/>
      <c r="T935" s="53"/>
      <c r="U935" s="64"/>
      <c r="Y935" s="53"/>
      <c r="Z935" s="64"/>
      <c r="AD935" s="53"/>
    </row>
    <row r="936" spans="1:30" s="13" customFormat="1" x14ac:dyDescent="0.25">
      <c r="A936"/>
      <c r="B936" s="32"/>
      <c r="C936" s="34"/>
      <c r="D936" s="10"/>
      <c r="J936" s="53"/>
      <c r="K936" s="64"/>
      <c r="O936" s="60"/>
      <c r="P936" s="67"/>
      <c r="T936" s="53"/>
      <c r="U936" s="64"/>
      <c r="Y936" s="53"/>
      <c r="Z936" s="64"/>
      <c r="AD936" s="53"/>
    </row>
    <row r="937" spans="1:30" s="13" customFormat="1" x14ac:dyDescent="0.25">
      <c r="A937"/>
      <c r="B937" s="32"/>
      <c r="C937" s="34"/>
      <c r="D937" s="10"/>
      <c r="J937" s="53"/>
      <c r="K937" s="64"/>
      <c r="O937" s="60"/>
      <c r="P937" s="67"/>
      <c r="T937" s="53"/>
      <c r="U937" s="64"/>
      <c r="Y937" s="53"/>
      <c r="Z937" s="64"/>
      <c r="AD937" s="53"/>
    </row>
    <row r="938" spans="1:30" s="13" customFormat="1" x14ac:dyDescent="0.25">
      <c r="A938"/>
      <c r="B938" s="32"/>
      <c r="C938" s="34"/>
      <c r="D938" s="10"/>
      <c r="J938" s="53"/>
      <c r="K938" s="64"/>
      <c r="O938" s="60"/>
      <c r="P938" s="67"/>
      <c r="T938" s="53"/>
      <c r="U938" s="64"/>
      <c r="Y938" s="53"/>
      <c r="Z938" s="64"/>
      <c r="AD938" s="53"/>
    </row>
    <row r="939" spans="1:30" s="13" customFormat="1" x14ac:dyDescent="0.25">
      <c r="A939"/>
      <c r="B939" s="32"/>
      <c r="C939" s="34"/>
      <c r="D939" s="10"/>
      <c r="J939" s="53"/>
      <c r="K939" s="64"/>
      <c r="O939" s="60"/>
      <c r="P939" s="67"/>
      <c r="T939" s="53"/>
      <c r="U939" s="64"/>
      <c r="Y939" s="53"/>
      <c r="Z939" s="64"/>
      <c r="AD939" s="53"/>
    </row>
    <row r="940" spans="1:30" s="13" customFormat="1" x14ac:dyDescent="0.25">
      <c r="A940"/>
      <c r="B940" s="32"/>
      <c r="C940" s="34"/>
      <c r="D940" s="10"/>
      <c r="J940" s="53"/>
      <c r="K940" s="64"/>
      <c r="O940" s="60"/>
      <c r="P940" s="67"/>
      <c r="T940" s="53"/>
      <c r="U940" s="64"/>
      <c r="Y940" s="53"/>
      <c r="Z940" s="64"/>
      <c r="AD940" s="53"/>
    </row>
    <row r="941" spans="1:30" s="13" customFormat="1" x14ac:dyDescent="0.25">
      <c r="A941"/>
      <c r="B941" s="32"/>
      <c r="C941" s="34"/>
      <c r="D941" s="10"/>
      <c r="J941" s="53"/>
      <c r="K941" s="64"/>
      <c r="O941" s="60"/>
      <c r="P941" s="67"/>
      <c r="T941" s="53"/>
      <c r="U941" s="64"/>
      <c r="Y941" s="53"/>
      <c r="Z941" s="64"/>
      <c r="AD941" s="53"/>
    </row>
    <row r="942" spans="1:30" s="13" customFormat="1" x14ac:dyDescent="0.25">
      <c r="A942"/>
      <c r="B942" s="32"/>
      <c r="C942" s="34"/>
      <c r="D942" s="10"/>
      <c r="J942" s="53"/>
      <c r="K942" s="64"/>
      <c r="O942" s="60"/>
      <c r="P942" s="67"/>
      <c r="T942" s="53"/>
      <c r="U942" s="64"/>
      <c r="Y942" s="53"/>
      <c r="Z942" s="64"/>
      <c r="AD942" s="53"/>
    </row>
    <row r="943" spans="1:30" s="13" customFormat="1" x14ac:dyDescent="0.25">
      <c r="A943"/>
      <c r="B943" s="32"/>
      <c r="C943" s="34"/>
      <c r="D943" s="10"/>
      <c r="J943" s="53"/>
      <c r="K943" s="64"/>
      <c r="O943" s="60"/>
      <c r="P943" s="67"/>
      <c r="T943" s="53"/>
      <c r="U943" s="64"/>
      <c r="Y943" s="53"/>
      <c r="Z943" s="64"/>
      <c r="AD943" s="53"/>
    </row>
    <row r="944" spans="1:30" s="13" customFormat="1" x14ac:dyDescent="0.25">
      <c r="A944"/>
      <c r="B944" s="32"/>
      <c r="C944" s="34"/>
      <c r="D944" s="10"/>
      <c r="J944" s="53"/>
      <c r="K944" s="64"/>
      <c r="O944" s="60"/>
      <c r="P944" s="67"/>
      <c r="T944" s="53"/>
      <c r="U944" s="64"/>
      <c r="Y944" s="53"/>
      <c r="Z944" s="64"/>
      <c r="AD944" s="53"/>
    </row>
    <row r="945" spans="1:30" s="13" customFormat="1" x14ac:dyDescent="0.25">
      <c r="A945"/>
      <c r="B945" s="32"/>
      <c r="C945" s="34"/>
      <c r="D945" s="10"/>
      <c r="J945" s="53"/>
      <c r="K945" s="64"/>
      <c r="O945" s="60"/>
      <c r="P945" s="67"/>
      <c r="T945" s="53"/>
      <c r="U945" s="64"/>
      <c r="Y945" s="53"/>
      <c r="Z945" s="64"/>
      <c r="AD945" s="53"/>
    </row>
    <row r="946" spans="1:30" s="13" customFormat="1" x14ac:dyDescent="0.25">
      <c r="A946"/>
      <c r="B946" s="32"/>
      <c r="C946" s="34"/>
      <c r="D946" s="10"/>
      <c r="J946" s="53"/>
      <c r="K946" s="64"/>
      <c r="O946" s="60"/>
      <c r="P946" s="67"/>
      <c r="T946" s="53"/>
      <c r="U946" s="64"/>
      <c r="Y946" s="53"/>
      <c r="Z946" s="64"/>
      <c r="AD946" s="53"/>
    </row>
    <row r="947" spans="1:30" s="13" customFormat="1" x14ac:dyDescent="0.25">
      <c r="A947"/>
      <c r="B947" s="32"/>
      <c r="C947" s="34"/>
      <c r="D947" s="10"/>
      <c r="J947" s="53"/>
      <c r="K947" s="64"/>
      <c r="O947" s="60"/>
      <c r="P947" s="67"/>
      <c r="T947" s="53"/>
      <c r="U947" s="64"/>
      <c r="Y947" s="53"/>
      <c r="Z947" s="64"/>
      <c r="AD947" s="53"/>
    </row>
    <row r="948" spans="1:30" s="13" customFormat="1" x14ac:dyDescent="0.25">
      <c r="A948"/>
      <c r="B948" s="32"/>
      <c r="C948" s="34"/>
      <c r="D948" s="10"/>
      <c r="J948" s="53"/>
      <c r="K948" s="64"/>
      <c r="O948" s="60"/>
      <c r="P948" s="67"/>
      <c r="T948" s="53"/>
      <c r="U948" s="64"/>
      <c r="Y948" s="53"/>
      <c r="Z948" s="64"/>
      <c r="AD948" s="53"/>
    </row>
    <row r="949" spans="1:30" s="13" customFormat="1" x14ac:dyDescent="0.25">
      <c r="A949"/>
      <c r="B949" s="32"/>
      <c r="C949" s="34"/>
      <c r="D949" s="10"/>
      <c r="J949" s="53"/>
      <c r="K949" s="64"/>
      <c r="O949" s="60"/>
      <c r="P949" s="67"/>
      <c r="T949" s="53"/>
      <c r="U949" s="64"/>
      <c r="Y949" s="53"/>
      <c r="Z949" s="64"/>
      <c r="AD949" s="53"/>
    </row>
    <row r="950" spans="1:30" s="13" customFormat="1" x14ac:dyDescent="0.25">
      <c r="A950"/>
      <c r="B950" s="32"/>
      <c r="C950" s="34"/>
      <c r="D950" s="10"/>
      <c r="J950" s="53"/>
      <c r="K950" s="64"/>
      <c r="O950" s="60"/>
      <c r="P950" s="67"/>
      <c r="T950" s="53"/>
      <c r="U950" s="64"/>
      <c r="Y950" s="53"/>
      <c r="Z950" s="64"/>
      <c r="AD950" s="53"/>
    </row>
    <row r="951" spans="1:30" s="13" customFormat="1" x14ac:dyDescent="0.25">
      <c r="A951"/>
      <c r="B951" s="32"/>
      <c r="C951" s="34"/>
      <c r="D951" s="10"/>
      <c r="J951" s="53"/>
      <c r="K951" s="64"/>
      <c r="O951" s="60"/>
      <c r="P951" s="67"/>
      <c r="T951" s="53"/>
      <c r="U951" s="64"/>
      <c r="Y951" s="53"/>
      <c r="Z951" s="64"/>
      <c r="AD951" s="53"/>
    </row>
    <row r="952" spans="1:30" s="13" customFormat="1" x14ac:dyDescent="0.25">
      <c r="A952"/>
      <c r="B952" s="32"/>
      <c r="C952" s="34"/>
      <c r="D952" s="10"/>
      <c r="J952" s="53"/>
      <c r="K952" s="64"/>
      <c r="O952" s="60"/>
      <c r="P952" s="67"/>
      <c r="T952" s="53"/>
      <c r="U952" s="64"/>
      <c r="Y952" s="53"/>
      <c r="Z952" s="64"/>
      <c r="AD952" s="53"/>
    </row>
    <row r="953" spans="1:30" s="13" customFormat="1" x14ac:dyDescent="0.25">
      <c r="A953"/>
      <c r="B953" s="32"/>
      <c r="C953" s="34"/>
      <c r="D953" s="10"/>
      <c r="J953" s="53"/>
      <c r="K953" s="64"/>
      <c r="O953" s="60"/>
      <c r="P953" s="67"/>
      <c r="T953" s="53"/>
      <c r="U953" s="64"/>
      <c r="Y953" s="53"/>
      <c r="Z953" s="64"/>
      <c r="AD953" s="53"/>
    </row>
    <row r="954" spans="1:30" s="13" customFormat="1" x14ac:dyDescent="0.25">
      <c r="A954"/>
      <c r="B954" s="32"/>
      <c r="C954" s="34"/>
      <c r="D954" s="10"/>
      <c r="J954" s="53"/>
      <c r="K954" s="64"/>
      <c r="O954" s="60"/>
      <c r="P954" s="67"/>
      <c r="T954" s="53"/>
      <c r="U954" s="64"/>
      <c r="Y954" s="53"/>
      <c r="Z954" s="64"/>
      <c r="AD954" s="53"/>
    </row>
    <row r="955" spans="1:30" s="13" customFormat="1" x14ac:dyDescent="0.25">
      <c r="A955"/>
      <c r="B955" s="32"/>
      <c r="C955" s="34"/>
      <c r="D955" s="10"/>
      <c r="J955" s="53"/>
      <c r="K955" s="64"/>
      <c r="O955" s="60"/>
      <c r="P955" s="67"/>
      <c r="T955" s="53"/>
      <c r="U955" s="64"/>
      <c r="Y955" s="53"/>
      <c r="Z955" s="64"/>
      <c r="AD955" s="53"/>
    </row>
    <row r="956" spans="1:30" s="13" customFormat="1" x14ac:dyDescent="0.25">
      <c r="A956"/>
      <c r="B956" s="32"/>
      <c r="C956" s="34"/>
      <c r="D956" s="10"/>
      <c r="J956" s="53"/>
      <c r="K956" s="64"/>
      <c r="O956" s="60"/>
      <c r="P956" s="67"/>
      <c r="T956" s="53"/>
      <c r="U956" s="64"/>
      <c r="Y956" s="53"/>
      <c r="Z956" s="64"/>
      <c r="AD956" s="53"/>
    </row>
    <row r="957" spans="1:30" s="13" customFormat="1" x14ac:dyDescent="0.25">
      <c r="A957"/>
      <c r="B957" s="32"/>
      <c r="C957" s="34"/>
      <c r="D957" s="10"/>
      <c r="J957" s="53"/>
      <c r="K957" s="64"/>
      <c r="O957" s="60"/>
      <c r="P957" s="67"/>
      <c r="T957" s="53"/>
      <c r="U957" s="64"/>
      <c r="Y957" s="53"/>
      <c r="Z957" s="64"/>
      <c r="AD957" s="53"/>
    </row>
    <row r="958" spans="1:30" s="13" customFormat="1" x14ac:dyDescent="0.25">
      <c r="A958"/>
      <c r="B958" s="32"/>
      <c r="C958" s="34"/>
      <c r="D958" s="10"/>
      <c r="J958" s="53"/>
      <c r="K958" s="64"/>
      <c r="O958" s="60"/>
      <c r="P958" s="67"/>
      <c r="T958" s="53"/>
      <c r="U958" s="64"/>
      <c r="Y958" s="53"/>
      <c r="Z958" s="64"/>
      <c r="AD958" s="53"/>
    </row>
    <row r="959" spans="1:30" s="13" customFormat="1" x14ac:dyDescent="0.25">
      <c r="A959"/>
      <c r="B959" s="32"/>
      <c r="C959" s="34"/>
      <c r="D959" s="10"/>
      <c r="J959" s="53"/>
      <c r="K959" s="64"/>
      <c r="O959" s="60"/>
      <c r="P959" s="67"/>
      <c r="T959" s="53"/>
      <c r="U959" s="64"/>
      <c r="Y959" s="53"/>
      <c r="Z959" s="64"/>
      <c r="AD959" s="53"/>
    </row>
    <row r="960" spans="1:30" s="13" customFormat="1" x14ac:dyDescent="0.25">
      <c r="A960"/>
      <c r="B960" s="32"/>
      <c r="C960" s="34"/>
      <c r="D960" s="10"/>
      <c r="J960" s="53"/>
      <c r="K960" s="64"/>
      <c r="O960" s="60"/>
      <c r="P960" s="67"/>
      <c r="T960" s="53"/>
      <c r="U960" s="64"/>
      <c r="Y960" s="53"/>
      <c r="Z960" s="64"/>
      <c r="AD960" s="53"/>
    </row>
    <row r="961" spans="1:30" s="13" customFormat="1" x14ac:dyDescent="0.25">
      <c r="A961"/>
      <c r="B961" s="32"/>
      <c r="C961" s="34"/>
      <c r="D961" s="10"/>
      <c r="J961" s="53"/>
      <c r="K961" s="64"/>
      <c r="O961" s="60"/>
      <c r="P961" s="67"/>
      <c r="T961" s="53"/>
      <c r="U961" s="64"/>
      <c r="Y961" s="53"/>
      <c r="Z961" s="64"/>
      <c r="AD961" s="53"/>
    </row>
    <row r="962" spans="1:30" s="13" customFormat="1" x14ac:dyDescent="0.25">
      <c r="A962"/>
      <c r="B962" s="32"/>
      <c r="C962" s="34"/>
      <c r="D962" s="10"/>
      <c r="J962" s="53"/>
      <c r="K962" s="64"/>
      <c r="O962" s="60"/>
      <c r="P962" s="67"/>
      <c r="T962" s="53"/>
      <c r="U962" s="64"/>
      <c r="Y962" s="53"/>
      <c r="Z962" s="64"/>
      <c r="AD962" s="53"/>
    </row>
    <row r="963" spans="1:30" s="13" customFormat="1" x14ac:dyDescent="0.25">
      <c r="A963"/>
      <c r="B963" s="32"/>
      <c r="C963" s="34"/>
      <c r="D963" s="10"/>
      <c r="J963" s="53"/>
      <c r="K963" s="64"/>
      <c r="O963" s="60"/>
      <c r="P963" s="67"/>
      <c r="T963" s="53"/>
      <c r="U963" s="64"/>
      <c r="Y963" s="53"/>
      <c r="Z963" s="64"/>
      <c r="AD963" s="53"/>
    </row>
    <row r="964" spans="1:30" s="13" customFormat="1" x14ac:dyDescent="0.25">
      <c r="A964"/>
      <c r="B964" s="32"/>
      <c r="C964" s="34"/>
      <c r="D964" s="10"/>
      <c r="J964" s="53"/>
      <c r="K964" s="64"/>
      <c r="O964" s="60"/>
      <c r="P964" s="67"/>
      <c r="T964" s="53"/>
      <c r="U964" s="64"/>
      <c r="Y964" s="53"/>
      <c r="Z964" s="64"/>
      <c r="AD964" s="53"/>
    </row>
    <row r="965" spans="1:30" s="13" customFormat="1" x14ac:dyDescent="0.25">
      <c r="A965"/>
      <c r="B965" s="32"/>
      <c r="C965" s="34"/>
      <c r="D965" s="10"/>
      <c r="J965" s="53"/>
      <c r="K965" s="64"/>
      <c r="O965" s="60"/>
      <c r="P965" s="67"/>
      <c r="T965" s="53"/>
      <c r="U965" s="64"/>
      <c r="Y965" s="53"/>
      <c r="Z965" s="64"/>
      <c r="AD965" s="53"/>
    </row>
    <row r="966" spans="1:30" s="13" customFormat="1" x14ac:dyDescent="0.25">
      <c r="A966"/>
      <c r="B966" s="32"/>
      <c r="C966" s="34"/>
      <c r="D966" s="10"/>
      <c r="J966" s="53"/>
      <c r="K966" s="64"/>
      <c r="O966" s="60"/>
      <c r="P966" s="67"/>
      <c r="T966" s="53"/>
      <c r="U966" s="64"/>
      <c r="Y966" s="53"/>
      <c r="Z966" s="64"/>
      <c r="AD966" s="53"/>
    </row>
    <row r="967" spans="1:30" s="13" customFormat="1" x14ac:dyDescent="0.25">
      <c r="A967"/>
      <c r="B967" s="32"/>
      <c r="C967" s="34"/>
      <c r="D967" s="10"/>
      <c r="J967" s="53"/>
      <c r="K967" s="64"/>
      <c r="O967" s="60"/>
      <c r="P967" s="67"/>
      <c r="T967" s="53"/>
      <c r="U967" s="64"/>
      <c r="Y967" s="53"/>
      <c r="Z967" s="64"/>
      <c r="AD967" s="53"/>
    </row>
    <row r="968" spans="1:30" s="13" customFormat="1" x14ac:dyDescent="0.25">
      <c r="A968"/>
      <c r="B968" s="32"/>
      <c r="C968" s="34"/>
      <c r="D968" s="10"/>
      <c r="J968" s="53"/>
      <c r="K968" s="64"/>
      <c r="O968" s="60"/>
      <c r="P968" s="67"/>
      <c r="T968" s="53"/>
      <c r="U968" s="64"/>
      <c r="Y968" s="53"/>
      <c r="Z968" s="64"/>
      <c r="AD968" s="53"/>
    </row>
    <row r="969" spans="1:30" s="13" customFormat="1" x14ac:dyDescent="0.25">
      <c r="A969"/>
      <c r="B969" s="32"/>
      <c r="C969" s="34"/>
      <c r="D969" s="10"/>
      <c r="J969" s="53"/>
      <c r="K969" s="64"/>
      <c r="O969" s="60"/>
      <c r="P969" s="67"/>
      <c r="T969" s="53"/>
      <c r="U969" s="64"/>
      <c r="Y969" s="53"/>
      <c r="Z969" s="64"/>
      <c r="AD969" s="53"/>
    </row>
    <row r="970" spans="1:30" s="13" customFormat="1" x14ac:dyDescent="0.25">
      <c r="A970"/>
      <c r="B970" s="32"/>
      <c r="C970" s="34"/>
      <c r="D970" s="10"/>
      <c r="J970" s="53"/>
      <c r="K970" s="64"/>
      <c r="O970" s="60"/>
      <c r="P970" s="67"/>
      <c r="T970" s="53"/>
      <c r="U970" s="64"/>
      <c r="Y970" s="53"/>
      <c r="Z970" s="64"/>
      <c r="AD970" s="53"/>
    </row>
    <row r="971" spans="1:30" s="13" customFormat="1" x14ac:dyDescent="0.25">
      <c r="A971"/>
      <c r="B971" s="32"/>
      <c r="C971" s="34"/>
      <c r="D971" s="10"/>
      <c r="J971" s="53"/>
      <c r="K971" s="64"/>
      <c r="O971" s="60"/>
      <c r="P971" s="67"/>
      <c r="T971" s="53"/>
      <c r="U971" s="64"/>
      <c r="Y971" s="53"/>
      <c r="Z971" s="64"/>
      <c r="AD971" s="53"/>
    </row>
    <row r="972" spans="1:30" s="13" customFormat="1" x14ac:dyDescent="0.25">
      <c r="A972"/>
      <c r="B972" s="32"/>
      <c r="C972" s="34"/>
      <c r="D972" s="10"/>
      <c r="J972" s="53"/>
      <c r="K972" s="64"/>
      <c r="O972" s="60"/>
      <c r="P972" s="67"/>
      <c r="T972" s="53"/>
      <c r="U972" s="64"/>
      <c r="Y972" s="53"/>
      <c r="Z972" s="64"/>
      <c r="AD972" s="53"/>
    </row>
    <row r="973" spans="1:30" s="13" customFormat="1" x14ac:dyDescent="0.25">
      <c r="A973"/>
      <c r="B973" s="32"/>
      <c r="C973" s="34"/>
      <c r="D973" s="10"/>
      <c r="J973" s="53"/>
      <c r="K973" s="64"/>
      <c r="O973" s="60"/>
      <c r="P973" s="67"/>
      <c r="T973" s="53"/>
      <c r="U973" s="64"/>
      <c r="Y973" s="53"/>
      <c r="Z973" s="64"/>
      <c r="AD973" s="53"/>
    </row>
    <row r="974" spans="1:30" s="13" customFormat="1" x14ac:dyDescent="0.25">
      <c r="A974"/>
      <c r="B974" s="32"/>
      <c r="C974" s="34"/>
      <c r="D974" s="10"/>
      <c r="J974" s="53"/>
      <c r="K974" s="64"/>
      <c r="O974" s="60"/>
      <c r="P974" s="67"/>
      <c r="T974" s="53"/>
      <c r="U974" s="64"/>
      <c r="Y974" s="53"/>
      <c r="Z974" s="64"/>
      <c r="AD974" s="53"/>
    </row>
    <row r="975" spans="1:30" s="13" customFormat="1" x14ac:dyDescent="0.25">
      <c r="A975"/>
      <c r="B975" s="32"/>
      <c r="C975" s="34"/>
      <c r="D975" s="10"/>
      <c r="J975" s="53"/>
      <c r="K975" s="64"/>
      <c r="O975" s="60"/>
      <c r="P975" s="67"/>
      <c r="T975" s="53"/>
      <c r="U975" s="64"/>
      <c r="Y975" s="53"/>
      <c r="Z975" s="64"/>
      <c r="AD975" s="53"/>
    </row>
    <row r="976" spans="1:30" s="13" customFormat="1" x14ac:dyDescent="0.25">
      <c r="A976"/>
      <c r="B976" s="32"/>
      <c r="C976" s="34"/>
      <c r="D976" s="10"/>
      <c r="J976" s="53"/>
      <c r="K976" s="64"/>
      <c r="O976" s="60"/>
      <c r="P976" s="67"/>
      <c r="T976" s="53"/>
      <c r="U976" s="64"/>
      <c r="Y976" s="53"/>
      <c r="Z976" s="64"/>
      <c r="AD976" s="53"/>
    </row>
    <row r="977" spans="1:30" s="13" customFormat="1" x14ac:dyDescent="0.25">
      <c r="A977"/>
      <c r="B977" s="32"/>
      <c r="C977" s="34"/>
      <c r="D977" s="10"/>
      <c r="J977" s="53"/>
      <c r="K977" s="64"/>
      <c r="O977" s="60"/>
      <c r="P977" s="67"/>
      <c r="T977" s="53"/>
      <c r="U977" s="64"/>
      <c r="Y977" s="53"/>
      <c r="Z977" s="64"/>
      <c r="AD977" s="53"/>
    </row>
    <row r="978" spans="1:30" s="13" customFormat="1" x14ac:dyDescent="0.25">
      <c r="A978"/>
      <c r="B978" s="32"/>
      <c r="C978" s="34"/>
      <c r="D978" s="10"/>
      <c r="J978" s="53"/>
      <c r="K978" s="64"/>
      <c r="O978" s="60"/>
      <c r="P978" s="67"/>
      <c r="T978" s="53"/>
      <c r="U978" s="64"/>
      <c r="Y978" s="53"/>
      <c r="Z978" s="64"/>
      <c r="AD978" s="53"/>
    </row>
    <row r="979" spans="1:30" s="13" customFormat="1" x14ac:dyDescent="0.25">
      <c r="A979"/>
      <c r="B979" s="32"/>
      <c r="C979" s="34"/>
      <c r="D979" s="10"/>
      <c r="J979" s="53"/>
      <c r="K979" s="64"/>
      <c r="O979" s="60"/>
      <c r="P979" s="67"/>
      <c r="T979" s="53"/>
      <c r="U979" s="64"/>
      <c r="Y979" s="53"/>
      <c r="Z979" s="64"/>
      <c r="AD979" s="53"/>
    </row>
    <row r="980" spans="1:30" s="13" customFormat="1" x14ac:dyDescent="0.25">
      <c r="A980"/>
      <c r="B980" s="32"/>
      <c r="C980" s="34"/>
      <c r="D980" s="10"/>
      <c r="J980" s="53"/>
      <c r="K980" s="64"/>
      <c r="O980" s="60"/>
      <c r="P980" s="67"/>
      <c r="T980" s="53"/>
      <c r="U980" s="64"/>
      <c r="Y980" s="53"/>
      <c r="Z980" s="64"/>
      <c r="AD980" s="53"/>
    </row>
    <row r="981" spans="1:30" s="13" customFormat="1" x14ac:dyDescent="0.25">
      <c r="A981"/>
      <c r="B981" s="32"/>
      <c r="C981" s="34"/>
      <c r="D981" s="10"/>
      <c r="J981" s="53"/>
      <c r="K981" s="64"/>
      <c r="O981" s="60"/>
      <c r="P981" s="67"/>
      <c r="T981" s="53"/>
      <c r="U981" s="64"/>
      <c r="Y981" s="53"/>
      <c r="Z981" s="64"/>
      <c r="AD981" s="53"/>
    </row>
    <row r="982" spans="1:30" s="13" customFormat="1" x14ac:dyDescent="0.25">
      <c r="A982"/>
      <c r="B982" s="32"/>
      <c r="C982" s="34"/>
      <c r="D982" s="10"/>
      <c r="J982" s="53"/>
      <c r="K982" s="64"/>
      <c r="O982" s="60"/>
      <c r="P982" s="67"/>
      <c r="T982" s="53"/>
      <c r="U982" s="64"/>
      <c r="Y982" s="53"/>
      <c r="Z982" s="64"/>
      <c r="AD982" s="53"/>
    </row>
    <row r="983" spans="1:30" s="13" customFormat="1" x14ac:dyDescent="0.25">
      <c r="A983"/>
      <c r="B983" s="32"/>
      <c r="C983" s="34"/>
      <c r="D983" s="10"/>
      <c r="J983" s="53"/>
      <c r="K983" s="64"/>
      <c r="O983" s="60"/>
      <c r="P983" s="67"/>
      <c r="T983" s="53"/>
      <c r="U983" s="64"/>
      <c r="Y983" s="53"/>
      <c r="Z983" s="64"/>
      <c r="AD983" s="53"/>
    </row>
    <row r="984" spans="1:30" s="13" customFormat="1" x14ac:dyDescent="0.25">
      <c r="A984"/>
      <c r="B984" s="32"/>
      <c r="C984" s="34"/>
      <c r="D984" s="10"/>
      <c r="J984" s="53"/>
      <c r="K984" s="64"/>
      <c r="O984" s="60"/>
      <c r="P984" s="67"/>
      <c r="T984" s="53"/>
      <c r="U984" s="64"/>
      <c r="Y984" s="53"/>
      <c r="Z984" s="64"/>
      <c r="AD984" s="53"/>
    </row>
    <row r="985" spans="1:30" s="13" customFormat="1" x14ac:dyDescent="0.25">
      <c r="A985"/>
      <c r="B985" s="32"/>
      <c r="C985" s="34"/>
      <c r="D985" s="10"/>
      <c r="J985" s="53"/>
      <c r="K985" s="64"/>
      <c r="O985" s="60"/>
      <c r="P985" s="67"/>
      <c r="T985" s="53"/>
      <c r="U985" s="64"/>
      <c r="Y985" s="53"/>
      <c r="Z985" s="64"/>
      <c r="AD985" s="53"/>
    </row>
    <row r="986" spans="1:30" s="13" customFormat="1" x14ac:dyDescent="0.25">
      <c r="A986"/>
      <c r="B986" s="32"/>
      <c r="C986" s="34"/>
      <c r="D986" s="10"/>
      <c r="J986" s="53"/>
      <c r="K986" s="64"/>
      <c r="O986" s="60"/>
      <c r="P986" s="67"/>
      <c r="T986" s="53"/>
      <c r="U986" s="64"/>
      <c r="Y986" s="53"/>
      <c r="Z986" s="64"/>
      <c r="AD986" s="53"/>
    </row>
    <row r="987" spans="1:30" s="13" customFormat="1" x14ac:dyDescent="0.25">
      <c r="A987"/>
      <c r="B987" s="32"/>
      <c r="C987" s="34"/>
      <c r="D987" s="10"/>
      <c r="J987" s="53"/>
      <c r="K987" s="64"/>
      <c r="O987" s="60"/>
      <c r="P987" s="67"/>
      <c r="T987" s="53"/>
      <c r="U987" s="64"/>
      <c r="Y987" s="53"/>
      <c r="Z987" s="64"/>
      <c r="AD987" s="53"/>
    </row>
    <row r="988" spans="1:30" s="13" customFormat="1" x14ac:dyDescent="0.25">
      <c r="A988"/>
      <c r="B988" s="32"/>
      <c r="C988" s="34"/>
      <c r="D988" s="10"/>
      <c r="J988" s="53"/>
      <c r="K988" s="64"/>
      <c r="O988" s="60"/>
      <c r="P988" s="67"/>
      <c r="T988" s="53"/>
      <c r="U988" s="64"/>
      <c r="Y988" s="53"/>
      <c r="Z988" s="64"/>
      <c r="AD988" s="53"/>
    </row>
    <row r="989" spans="1:30" s="13" customFormat="1" x14ac:dyDescent="0.25">
      <c r="A989"/>
      <c r="B989" s="32"/>
      <c r="C989" s="34"/>
      <c r="D989" s="10"/>
      <c r="J989" s="53"/>
      <c r="K989" s="64"/>
      <c r="O989" s="60"/>
      <c r="P989" s="67"/>
      <c r="T989" s="53"/>
      <c r="U989" s="64"/>
      <c r="Y989" s="53"/>
      <c r="Z989" s="64"/>
      <c r="AD989" s="53"/>
    </row>
    <row r="990" spans="1:30" s="13" customFormat="1" x14ac:dyDescent="0.25">
      <c r="A990"/>
      <c r="B990" s="32"/>
      <c r="C990" s="34"/>
      <c r="D990" s="10"/>
      <c r="J990" s="53"/>
      <c r="K990" s="64"/>
      <c r="O990" s="60"/>
      <c r="P990" s="67"/>
      <c r="T990" s="53"/>
      <c r="U990" s="64"/>
      <c r="Y990" s="53"/>
      <c r="Z990" s="64"/>
      <c r="AD990" s="53"/>
    </row>
    <row r="991" spans="1:30" s="13" customFormat="1" x14ac:dyDescent="0.25">
      <c r="A991"/>
      <c r="B991" s="32"/>
      <c r="C991" s="34"/>
      <c r="D991" s="10"/>
      <c r="J991" s="53"/>
      <c r="K991" s="64"/>
      <c r="O991" s="60"/>
      <c r="P991" s="67"/>
      <c r="T991" s="53"/>
      <c r="U991" s="64"/>
      <c r="Y991" s="53"/>
      <c r="Z991" s="64"/>
      <c r="AD991" s="53"/>
    </row>
    <row r="992" spans="1:30" s="13" customFormat="1" x14ac:dyDescent="0.25">
      <c r="A992"/>
      <c r="B992" s="32"/>
      <c r="C992" s="34"/>
      <c r="D992" s="10"/>
      <c r="J992" s="53"/>
      <c r="K992" s="64"/>
      <c r="O992" s="60"/>
      <c r="P992" s="67"/>
      <c r="T992" s="53"/>
      <c r="U992" s="64"/>
      <c r="Y992" s="53"/>
      <c r="Z992" s="64"/>
      <c r="AD992" s="53"/>
    </row>
    <row r="993" spans="1:30" s="13" customFormat="1" x14ac:dyDescent="0.25">
      <c r="A993"/>
      <c r="B993" s="32"/>
      <c r="C993" s="34"/>
      <c r="D993" s="10"/>
      <c r="J993" s="53"/>
      <c r="K993" s="64"/>
      <c r="O993" s="60"/>
      <c r="P993" s="67"/>
      <c r="T993" s="53"/>
      <c r="U993" s="64"/>
      <c r="Y993" s="53"/>
      <c r="Z993" s="64"/>
      <c r="AD993" s="53"/>
    </row>
    <row r="994" spans="1:30" s="13" customFormat="1" x14ac:dyDescent="0.25">
      <c r="A994"/>
      <c r="B994" s="32"/>
      <c r="C994" s="34"/>
      <c r="D994" s="10"/>
      <c r="J994" s="53"/>
      <c r="K994" s="64"/>
      <c r="O994" s="60"/>
      <c r="P994" s="67"/>
      <c r="T994" s="53"/>
      <c r="U994" s="64"/>
      <c r="Y994" s="53"/>
      <c r="Z994" s="64"/>
      <c r="AD994" s="53"/>
    </row>
    <row r="995" spans="1:30" s="13" customFormat="1" x14ac:dyDescent="0.25">
      <c r="A995"/>
      <c r="B995" s="32"/>
      <c r="C995" s="34"/>
      <c r="D995" s="10"/>
      <c r="J995" s="53"/>
      <c r="K995" s="64"/>
      <c r="O995" s="60"/>
      <c r="P995" s="67"/>
      <c r="T995" s="53"/>
      <c r="U995" s="64"/>
      <c r="Y995" s="53"/>
      <c r="Z995" s="64"/>
      <c r="AD995" s="53"/>
    </row>
    <row r="996" spans="1:30" s="13" customFormat="1" x14ac:dyDescent="0.25">
      <c r="A996"/>
      <c r="B996" s="32"/>
      <c r="C996" s="34"/>
      <c r="D996" s="10"/>
      <c r="J996" s="53"/>
      <c r="K996" s="64"/>
      <c r="O996" s="60"/>
      <c r="P996" s="67"/>
      <c r="T996" s="53"/>
      <c r="U996" s="64"/>
      <c r="Y996" s="53"/>
      <c r="Z996" s="64"/>
      <c r="AD996" s="53"/>
    </row>
    <row r="997" spans="1:30" s="13" customFormat="1" x14ac:dyDescent="0.25">
      <c r="A997"/>
      <c r="B997" s="32"/>
      <c r="C997" s="34"/>
      <c r="D997" s="10"/>
      <c r="J997" s="53"/>
      <c r="K997" s="64"/>
      <c r="O997" s="60"/>
      <c r="P997" s="67"/>
      <c r="T997" s="53"/>
      <c r="U997" s="64"/>
      <c r="Y997" s="53"/>
      <c r="Z997" s="64"/>
      <c r="AD997" s="53"/>
    </row>
    <row r="998" spans="1:30" s="13" customFormat="1" x14ac:dyDescent="0.25">
      <c r="A998"/>
      <c r="B998" s="32"/>
      <c r="C998" s="34"/>
      <c r="D998" s="10"/>
      <c r="J998" s="53"/>
      <c r="K998" s="64"/>
      <c r="O998" s="60"/>
      <c r="P998" s="67"/>
      <c r="T998" s="53"/>
      <c r="U998" s="64"/>
      <c r="Y998" s="53"/>
      <c r="Z998" s="64"/>
      <c r="AD998" s="53"/>
    </row>
    <row r="999" spans="1:30" s="13" customFormat="1" x14ac:dyDescent="0.25">
      <c r="A999"/>
      <c r="B999" s="32"/>
      <c r="C999" s="34"/>
      <c r="D999" s="10"/>
      <c r="J999" s="53"/>
      <c r="K999" s="64"/>
      <c r="O999" s="60"/>
      <c r="P999" s="67"/>
      <c r="T999" s="53"/>
      <c r="U999" s="64"/>
      <c r="Y999" s="53"/>
      <c r="Z999" s="64"/>
      <c r="AD999" s="53"/>
    </row>
    <row r="1000" spans="1:30" s="13" customFormat="1" x14ac:dyDescent="0.25">
      <c r="A1000"/>
      <c r="B1000" s="32"/>
      <c r="C1000" s="34"/>
      <c r="D1000" s="10"/>
      <c r="J1000" s="53"/>
      <c r="K1000" s="64"/>
      <c r="O1000" s="60"/>
      <c r="P1000" s="67"/>
      <c r="T1000" s="53"/>
      <c r="U1000" s="64"/>
      <c r="Y1000" s="53"/>
      <c r="Z1000" s="64"/>
      <c r="AD1000" s="53"/>
    </row>
    <row r="1001" spans="1:30" s="13" customFormat="1" x14ac:dyDescent="0.25">
      <c r="A1001"/>
      <c r="B1001" s="32"/>
      <c r="C1001" s="34"/>
      <c r="D1001" s="10"/>
      <c r="J1001" s="53"/>
      <c r="K1001" s="64"/>
      <c r="O1001" s="60"/>
      <c r="P1001" s="67"/>
      <c r="T1001" s="53"/>
      <c r="U1001" s="64"/>
      <c r="Y1001" s="53"/>
      <c r="Z1001" s="64"/>
      <c r="AD1001" s="53"/>
    </row>
    <row r="1002" spans="1:30" s="13" customFormat="1" x14ac:dyDescent="0.25">
      <c r="A1002"/>
      <c r="B1002" s="32"/>
      <c r="C1002" s="34"/>
      <c r="D1002" s="10"/>
      <c r="J1002" s="53"/>
      <c r="K1002" s="64"/>
      <c r="O1002" s="60"/>
      <c r="P1002" s="67"/>
      <c r="T1002" s="53"/>
      <c r="U1002" s="64"/>
      <c r="Y1002" s="53"/>
      <c r="Z1002" s="64"/>
      <c r="AD1002" s="53"/>
    </row>
    <row r="1003" spans="1:30" s="13" customFormat="1" x14ac:dyDescent="0.25">
      <c r="A1003"/>
      <c r="B1003" s="32"/>
      <c r="C1003" s="34"/>
      <c r="D1003" s="10"/>
      <c r="J1003" s="53"/>
      <c r="K1003" s="64"/>
      <c r="O1003" s="60"/>
      <c r="P1003" s="67"/>
      <c r="T1003" s="53"/>
      <c r="U1003" s="64"/>
      <c r="Y1003" s="53"/>
      <c r="Z1003" s="64"/>
      <c r="AD1003" s="53"/>
    </row>
    <row r="1004" spans="1:30" s="13" customFormat="1" x14ac:dyDescent="0.25">
      <c r="A1004"/>
      <c r="B1004" s="32"/>
      <c r="C1004" s="34"/>
      <c r="D1004" s="10"/>
      <c r="J1004" s="53"/>
      <c r="K1004" s="64"/>
      <c r="O1004" s="60"/>
      <c r="P1004" s="67"/>
      <c r="T1004" s="53"/>
      <c r="U1004" s="64"/>
      <c r="Y1004" s="53"/>
      <c r="Z1004" s="64"/>
      <c r="AD1004" s="53"/>
    </row>
    <row r="1005" spans="1:30" s="13" customFormat="1" x14ac:dyDescent="0.25">
      <c r="A1005"/>
      <c r="B1005" s="32"/>
      <c r="C1005" s="34"/>
      <c r="D1005" s="10"/>
      <c r="J1005" s="53"/>
      <c r="K1005" s="64"/>
      <c r="O1005" s="60"/>
      <c r="P1005" s="67"/>
      <c r="T1005" s="53"/>
      <c r="U1005" s="64"/>
      <c r="Y1005" s="53"/>
      <c r="Z1005" s="64"/>
      <c r="AD1005" s="53"/>
    </row>
    <row r="1006" spans="1:30" s="13" customFormat="1" x14ac:dyDescent="0.25">
      <c r="A1006"/>
      <c r="B1006" s="32"/>
      <c r="C1006" s="34"/>
      <c r="D1006" s="10"/>
      <c r="J1006" s="53"/>
      <c r="K1006" s="64"/>
      <c r="O1006" s="60"/>
      <c r="P1006" s="67"/>
      <c r="T1006" s="53"/>
      <c r="U1006" s="64"/>
      <c r="Y1006" s="53"/>
      <c r="Z1006" s="64"/>
      <c r="AD1006" s="53"/>
    </row>
    <row r="1007" spans="1:30" s="13" customFormat="1" x14ac:dyDescent="0.25">
      <c r="A1007"/>
      <c r="B1007" s="32"/>
      <c r="C1007" s="34"/>
      <c r="D1007" s="10"/>
      <c r="J1007" s="53"/>
      <c r="K1007" s="64"/>
      <c r="O1007" s="60"/>
      <c r="P1007" s="67"/>
      <c r="T1007" s="53"/>
      <c r="U1007" s="64"/>
      <c r="Y1007" s="53"/>
      <c r="Z1007" s="64"/>
      <c r="AD1007" s="53"/>
    </row>
    <row r="1008" spans="1:30" s="13" customFormat="1" x14ac:dyDescent="0.25">
      <c r="A1008"/>
      <c r="B1008" s="32"/>
      <c r="C1008" s="34"/>
      <c r="D1008" s="10"/>
      <c r="J1008" s="53"/>
      <c r="K1008" s="64"/>
      <c r="O1008" s="60"/>
      <c r="P1008" s="67"/>
      <c r="T1008" s="53"/>
      <c r="U1008" s="64"/>
      <c r="Y1008" s="53"/>
      <c r="Z1008" s="64"/>
      <c r="AD1008" s="53"/>
    </row>
    <row r="1009" spans="1:30" s="13" customFormat="1" x14ac:dyDescent="0.25">
      <c r="A1009"/>
      <c r="B1009" s="32"/>
      <c r="C1009" s="34"/>
      <c r="D1009" s="10"/>
      <c r="J1009" s="53"/>
      <c r="K1009" s="64"/>
      <c r="O1009" s="60"/>
      <c r="P1009" s="67"/>
      <c r="T1009" s="53"/>
      <c r="U1009" s="64"/>
      <c r="Y1009" s="53"/>
      <c r="Z1009" s="64"/>
      <c r="AD1009" s="53"/>
    </row>
    <row r="1010" spans="1:30" s="13" customFormat="1" x14ac:dyDescent="0.25">
      <c r="A1010"/>
      <c r="B1010" s="32"/>
      <c r="C1010" s="34"/>
      <c r="D1010" s="10"/>
      <c r="J1010" s="53"/>
      <c r="K1010" s="64"/>
      <c r="O1010" s="60"/>
      <c r="P1010" s="67"/>
      <c r="T1010" s="53"/>
      <c r="U1010" s="64"/>
      <c r="Y1010" s="53"/>
      <c r="Z1010" s="64"/>
      <c r="AD1010" s="53"/>
    </row>
    <row r="1011" spans="1:30" s="13" customFormat="1" x14ac:dyDescent="0.25">
      <c r="A1011"/>
      <c r="B1011" s="32"/>
      <c r="C1011" s="34"/>
      <c r="D1011" s="10"/>
      <c r="J1011" s="53"/>
      <c r="K1011" s="64"/>
      <c r="O1011" s="60"/>
      <c r="P1011" s="67"/>
      <c r="T1011" s="53"/>
      <c r="U1011" s="64"/>
      <c r="Y1011" s="53"/>
      <c r="Z1011" s="64"/>
      <c r="AD1011" s="53"/>
    </row>
    <row r="1012" spans="1:30" s="13" customFormat="1" x14ac:dyDescent="0.25">
      <c r="A1012"/>
      <c r="B1012" s="32"/>
      <c r="C1012" s="34"/>
      <c r="D1012" s="10"/>
      <c r="J1012" s="53"/>
      <c r="K1012" s="64"/>
      <c r="O1012" s="60"/>
      <c r="P1012" s="67"/>
      <c r="T1012" s="53"/>
      <c r="U1012" s="64"/>
      <c r="Y1012" s="53"/>
      <c r="Z1012" s="64"/>
      <c r="AD1012" s="53"/>
    </row>
    <row r="1013" spans="1:30" s="13" customFormat="1" x14ac:dyDescent="0.25">
      <c r="A1013"/>
      <c r="B1013" s="32"/>
      <c r="C1013" s="34"/>
      <c r="D1013" s="10"/>
      <c r="J1013" s="53"/>
      <c r="K1013" s="64"/>
      <c r="O1013" s="60"/>
      <c r="P1013" s="67"/>
      <c r="T1013" s="53"/>
      <c r="U1013" s="64"/>
      <c r="Y1013" s="53"/>
      <c r="Z1013" s="64"/>
      <c r="AD1013" s="53"/>
    </row>
    <row r="1014" spans="1:30" s="13" customFormat="1" x14ac:dyDescent="0.25">
      <c r="A1014"/>
      <c r="B1014" s="32"/>
      <c r="C1014" s="34"/>
      <c r="D1014" s="10"/>
      <c r="J1014" s="53"/>
      <c r="K1014" s="64"/>
      <c r="O1014" s="60"/>
      <c r="P1014" s="67"/>
      <c r="T1014" s="53"/>
      <c r="U1014" s="64"/>
      <c r="Y1014" s="53"/>
      <c r="Z1014" s="64"/>
      <c r="AD1014" s="53"/>
    </row>
    <row r="1015" spans="1:30" s="13" customFormat="1" x14ac:dyDescent="0.25">
      <c r="A1015"/>
      <c r="B1015" s="32"/>
      <c r="C1015" s="34"/>
      <c r="D1015" s="10"/>
      <c r="J1015" s="53"/>
      <c r="K1015" s="64"/>
      <c r="O1015" s="60"/>
      <c r="P1015" s="67"/>
      <c r="T1015" s="53"/>
      <c r="U1015" s="64"/>
      <c r="Y1015" s="53"/>
      <c r="Z1015" s="64"/>
      <c r="AD1015" s="53"/>
    </row>
    <row r="1016" spans="1:30" s="13" customFormat="1" x14ac:dyDescent="0.25">
      <c r="A1016"/>
      <c r="B1016" s="32"/>
      <c r="C1016" s="34"/>
      <c r="D1016" s="10"/>
      <c r="J1016" s="53"/>
      <c r="K1016" s="64"/>
      <c r="O1016" s="60"/>
      <c r="P1016" s="67"/>
      <c r="T1016" s="53"/>
      <c r="U1016" s="64"/>
      <c r="Y1016" s="53"/>
      <c r="Z1016" s="64"/>
      <c r="AD1016" s="53"/>
    </row>
    <row r="1017" spans="1:30" s="13" customFormat="1" x14ac:dyDescent="0.25">
      <c r="A1017"/>
      <c r="B1017" s="32"/>
      <c r="C1017" s="34"/>
      <c r="D1017" s="10"/>
      <c r="J1017" s="53"/>
      <c r="K1017" s="64"/>
      <c r="O1017" s="60"/>
      <c r="P1017" s="67"/>
      <c r="T1017" s="53"/>
      <c r="U1017" s="64"/>
      <c r="Y1017" s="53"/>
      <c r="Z1017" s="64"/>
      <c r="AD1017" s="53"/>
    </row>
    <row r="1018" spans="1:30" s="13" customFormat="1" x14ac:dyDescent="0.25">
      <c r="A1018"/>
      <c r="B1018" s="32"/>
      <c r="C1018" s="34"/>
      <c r="D1018" s="10"/>
      <c r="J1018" s="53"/>
      <c r="K1018" s="64"/>
      <c r="O1018" s="60"/>
      <c r="P1018" s="67"/>
      <c r="T1018" s="53"/>
      <c r="U1018" s="64"/>
      <c r="Y1018" s="53"/>
      <c r="Z1018" s="64"/>
      <c r="AD1018" s="53"/>
    </row>
    <row r="1019" spans="1:30" s="13" customFormat="1" x14ac:dyDescent="0.25">
      <c r="A1019"/>
      <c r="B1019" s="32"/>
      <c r="C1019" s="34"/>
      <c r="D1019" s="10"/>
      <c r="J1019" s="53"/>
      <c r="K1019" s="64"/>
      <c r="O1019" s="60"/>
      <c r="P1019" s="67"/>
      <c r="T1019" s="53"/>
      <c r="U1019" s="64"/>
      <c r="Y1019" s="53"/>
      <c r="Z1019" s="64"/>
      <c r="AD1019" s="53"/>
    </row>
    <row r="1020" spans="1:30" s="13" customFormat="1" x14ac:dyDescent="0.25">
      <c r="A1020"/>
      <c r="B1020" s="32"/>
      <c r="C1020" s="34"/>
      <c r="D1020" s="10"/>
      <c r="J1020" s="53"/>
      <c r="K1020" s="64"/>
      <c r="O1020" s="60"/>
      <c r="P1020" s="67"/>
      <c r="T1020" s="53"/>
      <c r="U1020" s="64"/>
      <c r="Y1020" s="53"/>
      <c r="Z1020" s="64"/>
      <c r="AD1020" s="53"/>
    </row>
    <row r="1021" spans="1:30" s="13" customFormat="1" x14ac:dyDescent="0.25">
      <c r="A1021"/>
      <c r="B1021" s="32"/>
      <c r="C1021" s="34"/>
      <c r="D1021" s="10"/>
      <c r="J1021" s="53"/>
      <c r="K1021" s="64"/>
      <c r="O1021" s="60"/>
      <c r="P1021" s="67"/>
      <c r="T1021" s="53"/>
      <c r="U1021" s="64"/>
      <c r="Y1021" s="53"/>
      <c r="Z1021" s="64"/>
      <c r="AD1021" s="53"/>
    </row>
    <row r="1022" spans="1:30" s="13" customFormat="1" x14ac:dyDescent="0.25">
      <c r="A1022"/>
      <c r="B1022" s="32"/>
      <c r="C1022" s="34"/>
      <c r="D1022" s="10"/>
      <c r="J1022" s="53"/>
      <c r="K1022" s="64"/>
      <c r="O1022" s="60"/>
      <c r="P1022" s="67"/>
      <c r="T1022" s="53"/>
      <c r="U1022" s="64"/>
      <c r="Y1022" s="53"/>
      <c r="Z1022" s="64"/>
      <c r="AD1022" s="53"/>
    </row>
    <row r="1023" spans="1:30" s="13" customFormat="1" x14ac:dyDescent="0.25">
      <c r="A1023"/>
      <c r="B1023" s="32"/>
      <c r="C1023" s="34"/>
      <c r="D1023" s="10"/>
      <c r="J1023" s="53"/>
      <c r="K1023" s="64"/>
      <c r="O1023" s="60"/>
      <c r="P1023" s="67"/>
      <c r="T1023" s="53"/>
      <c r="U1023" s="64"/>
      <c r="Y1023" s="53"/>
      <c r="Z1023" s="64"/>
      <c r="AD1023" s="53"/>
    </row>
    <row r="1024" spans="1:30" s="13" customFormat="1" x14ac:dyDescent="0.25">
      <c r="A1024"/>
      <c r="B1024" s="32"/>
      <c r="C1024" s="34"/>
      <c r="D1024" s="10"/>
      <c r="J1024" s="53"/>
      <c r="K1024" s="64"/>
      <c r="O1024" s="60"/>
      <c r="P1024" s="67"/>
      <c r="T1024" s="53"/>
      <c r="U1024" s="64"/>
      <c r="Y1024" s="53"/>
      <c r="Z1024" s="64"/>
      <c r="AD1024" s="53"/>
    </row>
    <row r="1025" spans="1:30" s="13" customFormat="1" x14ac:dyDescent="0.25">
      <c r="A1025"/>
      <c r="B1025" s="32"/>
      <c r="C1025" s="34"/>
      <c r="D1025" s="10"/>
      <c r="J1025" s="53"/>
      <c r="K1025" s="64"/>
      <c r="O1025" s="60"/>
      <c r="P1025" s="67"/>
      <c r="T1025" s="53"/>
      <c r="U1025" s="64"/>
      <c r="Y1025" s="53"/>
      <c r="Z1025" s="64"/>
      <c r="AD1025" s="53"/>
    </row>
    <row r="1026" spans="1:30" s="13" customFormat="1" x14ac:dyDescent="0.25">
      <c r="A1026"/>
      <c r="B1026" s="32"/>
      <c r="C1026" s="34"/>
      <c r="D1026" s="10"/>
      <c r="J1026" s="53"/>
      <c r="K1026" s="64"/>
      <c r="O1026" s="60"/>
      <c r="P1026" s="67"/>
      <c r="T1026" s="53"/>
      <c r="U1026" s="64"/>
      <c r="Y1026" s="53"/>
      <c r="Z1026" s="64"/>
      <c r="AD1026" s="53"/>
    </row>
    <row r="1027" spans="1:30" s="13" customFormat="1" x14ac:dyDescent="0.25">
      <c r="A1027"/>
      <c r="B1027" s="32"/>
      <c r="C1027" s="34"/>
      <c r="D1027" s="10"/>
      <c r="J1027" s="53"/>
      <c r="K1027" s="64"/>
      <c r="O1027" s="60"/>
      <c r="P1027" s="67"/>
      <c r="T1027" s="53"/>
      <c r="U1027" s="64"/>
      <c r="Y1027" s="53"/>
      <c r="Z1027" s="64"/>
      <c r="AD1027" s="53"/>
    </row>
    <row r="1028" spans="1:30" s="13" customFormat="1" x14ac:dyDescent="0.25">
      <c r="A1028"/>
      <c r="B1028" s="32"/>
      <c r="C1028" s="34"/>
      <c r="D1028" s="10"/>
      <c r="J1028" s="53"/>
      <c r="K1028" s="64"/>
      <c r="O1028" s="60"/>
      <c r="P1028" s="67"/>
      <c r="T1028" s="53"/>
      <c r="U1028" s="64"/>
      <c r="Y1028" s="53"/>
      <c r="Z1028" s="64"/>
      <c r="AD1028" s="53"/>
    </row>
    <row r="1029" spans="1:30" s="13" customFormat="1" x14ac:dyDescent="0.25">
      <c r="A1029"/>
      <c r="B1029" s="32"/>
      <c r="C1029" s="34"/>
      <c r="D1029" s="10"/>
      <c r="J1029" s="53"/>
      <c r="K1029" s="64"/>
      <c r="O1029" s="60"/>
      <c r="P1029" s="67"/>
      <c r="T1029" s="53"/>
      <c r="U1029" s="64"/>
      <c r="Y1029" s="53"/>
      <c r="Z1029" s="64"/>
      <c r="AD1029" s="53"/>
    </row>
    <row r="1030" spans="1:30" s="13" customFormat="1" x14ac:dyDescent="0.25">
      <c r="A1030"/>
      <c r="B1030" s="32"/>
      <c r="C1030" s="34"/>
      <c r="D1030" s="10"/>
      <c r="J1030" s="53"/>
      <c r="K1030" s="64"/>
      <c r="O1030" s="60"/>
      <c r="P1030" s="67"/>
      <c r="T1030" s="53"/>
      <c r="U1030" s="64"/>
      <c r="Y1030" s="53"/>
      <c r="Z1030" s="64"/>
      <c r="AD1030" s="53"/>
    </row>
    <row r="1031" spans="1:30" s="13" customFormat="1" x14ac:dyDescent="0.25">
      <c r="A1031"/>
      <c r="B1031" s="32"/>
      <c r="C1031" s="34"/>
      <c r="D1031" s="10"/>
      <c r="J1031" s="53"/>
      <c r="K1031" s="64"/>
      <c r="O1031" s="60"/>
      <c r="P1031" s="67"/>
      <c r="T1031" s="53"/>
      <c r="U1031" s="64"/>
      <c r="Y1031" s="53"/>
      <c r="Z1031" s="64"/>
      <c r="AD1031" s="53"/>
    </row>
    <row r="1032" spans="1:30" s="13" customFormat="1" x14ac:dyDescent="0.25">
      <c r="A1032"/>
      <c r="B1032" s="32"/>
      <c r="C1032" s="34"/>
      <c r="D1032" s="10"/>
      <c r="J1032" s="53"/>
      <c r="K1032" s="64"/>
      <c r="O1032" s="60"/>
      <c r="P1032" s="67"/>
      <c r="T1032" s="53"/>
      <c r="U1032" s="64"/>
      <c r="Y1032" s="53"/>
      <c r="Z1032" s="64"/>
      <c r="AD1032" s="53"/>
    </row>
    <row r="1033" spans="1:30" s="13" customFormat="1" x14ac:dyDescent="0.25">
      <c r="A1033"/>
      <c r="B1033" s="32"/>
      <c r="C1033" s="34"/>
      <c r="D1033" s="10"/>
      <c r="J1033" s="53"/>
      <c r="K1033" s="64"/>
      <c r="O1033" s="60"/>
      <c r="P1033" s="67"/>
      <c r="T1033" s="53"/>
      <c r="U1033" s="64"/>
      <c r="Y1033" s="53"/>
      <c r="Z1033" s="64"/>
      <c r="AD1033" s="53"/>
    </row>
    <row r="1034" spans="1:30" s="13" customFormat="1" x14ac:dyDescent="0.25">
      <c r="A1034"/>
      <c r="B1034" s="32"/>
      <c r="C1034" s="34"/>
      <c r="D1034" s="10"/>
      <c r="J1034" s="53"/>
      <c r="K1034" s="64"/>
      <c r="O1034" s="60"/>
      <c r="P1034" s="67"/>
      <c r="T1034" s="53"/>
      <c r="U1034" s="64"/>
      <c r="Y1034" s="53"/>
      <c r="Z1034" s="64"/>
      <c r="AD1034" s="53"/>
    </row>
    <row r="1035" spans="1:30" s="13" customFormat="1" x14ac:dyDescent="0.25">
      <c r="A1035"/>
      <c r="B1035" s="32"/>
      <c r="C1035" s="34"/>
      <c r="D1035" s="10"/>
      <c r="J1035" s="53"/>
      <c r="K1035" s="64"/>
      <c r="O1035" s="60"/>
      <c r="P1035" s="67"/>
      <c r="T1035" s="53"/>
      <c r="U1035" s="64"/>
      <c r="Y1035" s="53"/>
      <c r="Z1035" s="64"/>
      <c r="AD1035" s="53"/>
    </row>
    <row r="1036" spans="1:30" s="13" customFormat="1" x14ac:dyDescent="0.25">
      <c r="A1036"/>
      <c r="B1036" s="32"/>
      <c r="C1036" s="34"/>
      <c r="D1036" s="10"/>
      <c r="J1036" s="53"/>
      <c r="K1036" s="64"/>
      <c r="O1036" s="60"/>
      <c r="P1036" s="67"/>
      <c r="T1036" s="53"/>
      <c r="U1036" s="64"/>
      <c r="Y1036" s="53"/>
      <c r="Z1036" s="64"/>
      <c r="AD1036" s="53"/>
    </row>
    <row r="1037" spans="1:30" s="13" customFormat="1" x14ac:dyDescent="0.25">
      <c r="A1037"/>
      <c r="B1037" s="32"/>
      <c r="C1037" s="34"/>
      <c r="D1037" s="10"/>
      <c r="J1037" s="53"/>
      <c r="K1037" s="64"/>
      <c r="O1037" s="60"/>
      <c r="P1037" s="67"/>
      <c r="T1037" s="53"/>
      <c r="U1037" s="64"/>
      <c r="Y1037" s="53"/>
      <c r="Z1037" s="64"/>
      <c r="AD1037" s="53"/>
    </row>
    <row r="1038" spans="1:30" s="13" customFormat="1" x14ac:dyDescent="0.25">
      <c r="A1038"/>
      <c r="B1038" s="32"/>
      <c r="C1038" s="34"/>
      <c r="D1038" s="10"/>
      <c r="J1038" s="53"/>
      <c r="K1038" s="64"/>
      <c r="O1038" s="60"/>
      <c r="P1038" s="67"/>
      <c r="T1038" s="53"/>
      <c r="U1038" s="64"/>
      <c r="Y1038" s="53"/>
      <c r="Z1038" s="64"/>
      <c r="AD1038" s="53"/>
    </row>
    <row r="1039" spans="1:30" s="13" customFormat="1" x14ac:dyDescent="0.25">
      <c r="A1039"/>
      <c r="B1039" s="32"/>
      <c r="C1039" s="34"/>
      <c r="D1039" s="10"/>
      <c r="J1039" s="53"/>
      <c r="K1039" s="64"/>
      <c r="O1039" s="60"/>
      <c r="P1039" s="67"/>
      <c r="T1039" s="53"/>
      <c r="U1039" s="64"/>
      <c r="Y1039" s="53"/>
      <c r="Z1039" s="64"/>
      <c r="AD1039" s="53"/>
    </row>
    <row r="1040" spans="1:30" s="13" customFormat="1" x14ac:dyDescent="0.25">
      <c r="A1040"/>
      <c r="B1040" s="32"/>
      <c r="C1040" s="34"/>
      <c r="D1040" s="10"/>
      <c r="J1040" s="53"/>
      <c r="K1040" s="64"/>
      <c r="O1040" s="60"/>
      <c r="P1040" s="67"/>
      <c r="T1040" s="53"/>
      <c r="U1040" s="64"/>
      <c r="Y1040" s="53"/>
      <c r="Z1040" s="64"/>
      <c r="AD1040" s="53"/>
    </row>
    <row r="1041" spans="1:30" s="13" customFormat="1" x14ac:dyDescent="0.25">
      <c r="A1041"/>
      <c r="B1041" s="32"/>
      <c r="C1041" s="34"/>
      <c r="D1041" s="10"/>
      <c r="J1041" s="53"/>
      <c r="K1041" s="64"/>
      <c r="O1041" s="60"/>
      <c r="P1041" s="67"/>
      <c r="T1041" s="53"/>
      <c r="U1041" s="64"/>
      <c r="Y1041" s="53"/>
      <c r="Z1041" s="64"/>
      <c r="AD1041" s="53"/>
    </row>
    <row r="1042" spans="1:30" s="13" customFormat="1" x14ac:dyDescent="0.25">
      <c r="A1042"/>
      <c r="B1042" s="32"/>
      <c r="C1042" s="34"/>
      <c r="D1042" s="10"/>
      <c r="J1042" s="53"/>
      <c r="K1042" s="64"/>
      <c r="O1042" s="60"/>
      <c r="P1042" s="67"/>
      <c r="T1042" s="53"/>
      <c r="U1042" s="64"/>
      <c r="Y1042" s="53"/>
      <c r="Z1042" s="64"/>
      <c r="AD1042" s="53"/>
    </row>
    <row r="1043" spans="1:30" s="13" customFormat="1" x14ac:dyDescent="0.25">
      <c r="A1043"/>
      <c r="B1043" s="32"/>
      <c r="C1043" s="34"/>
      <c r="D1043" s="10"/>
      <c r="J1043" s="53"/>
      <c r="K1043" s="64"/>
      <c r="O1043" s="60"/>
      <c r="P1043" s="67"/>
      <c r="T1043" s="53"/>
      <c r="U1043" s="64"/>
      <c r="Y1043" s="53"/>
      <c r="Z1043" s="64"/>
      <c r="AD1043" s="53"/>
    </row>
    <row r="1044" spans="1:30" s="13" customFormat="1" x14ac:dyDescent="0.25">
      <c r="A1044"/>
      <c r="B1044" s="32"/>
      <c r="C1044" s="34"/>
      <c r="D1044" s="10"/>
      <c r="J1044" s="53"/>
      <c r="K1044" s="64"/>
      <c r="O1044" s="60"/>
      <c r="P1044" s="67"/>
      <c r="T1044" s="53"/>
      <c r="U1044" s="64"/>
      <c r="Y1044" s="53"/>
      <c r="Z1044" s="64"/>
      <c r="AD1044" s="53"/>
    </row>
    <row r="1045" spans="1:30" s="13" customFormat="1" x14ac:dyDescent="0.25">
      <c r="A1045"/>
      <c r="B1045" s="32"/>
      <c r="C1045" s="34"/>
      <c r="D1045" s="10"/>
      <c r="J1045" s="53"/>
      <c r="K1045" s="64"/>
      <c r="O1045" s="60"/>
      <c r="P1045" s="67"/>
      <c r="T1045" s="53"/>
      <c r="U1045" s="64"/>
      <c r="Y1045" s="53"/>
      <c r="Z1045" s="64"/>
      <c r="AD1045" s="53"/>
    </row>
    <row r="1046" spans="1:30" s="13" customFormat="1" x14ac:dyDescent="0.25">
      <c r="A1046"/>
      <c r="B1046" s="32"/>
      <c r="C1046" s="34"/>
      <c r="D1046" s="10"/>
      <c r="J1046" s="53"/>
      <c r="K1046" s="64"/>
      <c r="O1046" s="60"/>
      <c r="P1046" s="67"/>
      <c r="T1046" s="53"/>
      <c r="U1046" s="64"/>
      <c r="Y1046" s="53"/>
      <c r="Z1046" s="64"/>
      <c r="AD1046" s="53"/>
    </row>
    <row r="1047" spans="1:30" s="13" customFormat="1" x14ac:dyDescent="0.25">
      <c r="A1047"/>
      <c r="B1047" s="32"/>
      <c r="C1047" s="34"/>
      <c r="D1047" s="10"/>
      <c r="J1047" s="53"/>
      <c r="K1047" s="64"/>
      <c r="O1047" s="60"/>
      <c r="P1047" s="67"/>
      <c r="T1047" s="53"/>
      <c r="U1047" s="64"/>
      <c r="Y1047" s="53"/>
      <c r="Z1047" s="64"/>
      <c r="AD1047" s="53"/>
    </row>
    <row r="1048" spans="1:30" s="13" customFormat="1" x14ac:dyDescent="0.25">
      <c r="A1048"/>
      <c r="B1048" s="32"/>
      <c r="C1048" s="34"/>
      <c r="D1048" s="10"/>
      <c r="J1048" s="53"/>
      <c r="K1048" s="64"/>
      <c r="O1048" s="60"/>
      <c r="P1048" s="67"/>
      <c r="T1048" s="53"/>
      <c r="U1048" s="64"/>
      <c r="Y1048" s="53"/>
      <c r="Z1048" s="64"/>
      <c r="AD1048" s="53"/>
    </row>
    <row r="1049" spans="1:30" s="13" customFormat="1" x14ac:dyDescent="0.25">
      <c r="A1049"/>
      <c r="B1049" s="32"/>
      <c r="C1049" s="34"/>
      <c r="D1049" s="10"/>
      <c r="J1049" s="53"/>
      <c r="K1049" s="64"/>
      <c r="O1049" s="60"/>
      <c r="P1049" s="67"/>
      <c r="T1049" s="53"/>
      <c r="U1049" s="64"/>
      <c r="Y1049" s="53"/>
      <c r="Z1049" s="64"/>
      <c r="AD1049" s="53"/>
    </row>
    <row r="1050" spans="1:30" s="13" customFormat="1" x14ac:dyDescent="0.25">
      <c r="A1050"/>
      <c r="B1050" s="32"/>
      <c r="C1050" s="34"/>
      <c r="D1050" s="10"/>
      <c r="J1050" s="53"/>
      <c r="K1050" s="64"/>
      <c r="O1050" s="60"/>
      <c r="P1050" s="67"/>
      <c r="T1050" s="53"/>
      <c r="U1050" s="64"/>
      <c r="Y1050" s="53"/>
      <c r="Z1050" s="64"/>
      <c r="AD1050" s="53"/>
    </row>
    <row r="1051" spans="1:30" s="13" customFormat="1" x14ac:dyDescent="0.25">
      <c r="A1051"/>
      <c r="B1051" s="32"/>
      <c r="C1051" s="34"/>
      <c r="D1051" s="10"/>
      <c r="J1051" s="53"/>
      <c r="K1051" s="64"/>
      <c r="O1051" s="60"/>
      <c r="P1051" s="67"/>
      <c r="T1051" s="53"/>
      <c r="U1051" s="64"/>
      <c r="Y1051" s="53"/>
      <c r="Z1051" s="64"/>
      <c r="AD1051" s="53"/>
    </row>
    <row r="1052" spans="1:30" s="13" customFormat="1" x14ac:dyDescent="0.25">
      <c r="A1052"/>
      <c r="B1052" s="32"/>
      <c r="C1052" s="34"/>
      <c r="D1052" s="10"/>
      <c r="J1052" s="53"/>
      <c r="K1052" s="64"/>
      <c r="O1052" s="60"/>
      <c r="P1052" s="67"/>
      <c r="T1052" s="53"/>
      <c r="U1052" s="64"/>
      <c r="Y1052" s="53"/>
      <c r="Z1052" s="64"/>
      <c r="AD1052" s="53"/>
    </row>
    <row r="1053" spans="1:30" s="13" customFormat="1" x14ac:dyDescent="0.25">
      <c r="A1053"/>
      <c r="B1053" s="32"/>
      <c r="C1053" s="34"/>
      <c r="D1053" s="10"/>
      <c r="J1053" s="53"/>
      <c r="K1053" s="64"/>
      <c r="O1053" s="60"/>
      <c r="P1053" s="67"/>
      <c r="T1053" s="53"/>
      <c r="U1053" s="64"/>
      <c r="Y1053" s="53"/>
      <c r="Z1053" s="64"/>
      <c r="AD1053" s="53"/>
    </row>
    <row r="1054" spans="1:30" s="13" customFormat="1" x14ac:dyDescent="0.25">
      <c r="A1054"/>
      <c r="B1054" s="32"/>
      <c r="C1054" s="34"/>
      <c r="D1054" s="10"/>
      <c r="J1054" s="53"/>
      <c r="K1054" s="64"/>
      <c r="O1054" s="60"/>
      <c r="P1054" s="67"/>
      <c r="T1054" s="53"/>
      <c r="U1054" s="64"/>
      <c r="Y1054" s="53"/>
      <c r="Z1054" s="64"/>
      <c r="AD1054" s="53"/>
    </row>
    <row r="1055" spans="1:30" s="13" customFormat="1" x14ac:dyDescent="0.25">
      <c r="A1055"/>
      <c r="B1055" s="32"/>
      <c r="C1055" s="34"/>
      <c r="D1055" s="10"/>
      <c r="J1055" s="53"/>
      <c r="K1055" s="64"/>
      <c r="O1055" s="60"/>
      <c r="P1055" s="67"/>
      <c r="T1055" s="53"/>
      <c r="U1055" s="64"/>
      <c r="Y1055" s="53"/>
      <c r="Z1055" s="64"/>
      <c r="AD1055" s="53"/>
    </row>
    <row r="1056" spans="1:30" s="13" customFormat="1" x14ac:dyDescent="0.25">
      <c r="A1056"/>
      <c r="B1056" s="32"/>
      <c r="C1056" s="34"/>
      <c r="D1056" s="10"/>
      <c r="J1056" s="53"/>
      <c r="K1056" s="64"/>
      <c r="O1056" s="60"/>
      <c r="P1056" s="67"/>
      <c r="T1056" s="53"/>
      <c r="U1056" s="64"/>
      <c r="Y1056" s="53"/>
      <c r="Z1056" s="64"/>
      <c r="AD1056" s="53"/>
    </row>
    <row r="1057" spans="1:30" s="13" customFormat="1" x14ac:dyDescent="0.25">
      <c r="A1057"/>
      <c r="B1057" s="32"/>
      <c r="C1057" s="34"/>
      <c r="D1057" s="10"/>
      <c r="J1057" s="53"/>
      <c r="K1057" s="64"/>
      <c r="O1057" s="60"/>
      <c r="P1057" s="67"/>
      <c r="T1057" s="53"/>
      <c r="U1057" s="64"/>
      <c r="Y1057" s="53"/>
      <c r="Z1057" s="64"/>
      <c r="AD1057" s="53"/>
    </row>
    <row r="1058" spans="1:30" s="13" customFormat="1" x14ac:dyDescent="0.25">
      <c r="A1058"/>
      <c r="B1058" s="32"/>
      <c r="C1058" s="34"/>
      <c r="D1058" s="10"/>
      <c r="J1058" s="53"/>
      <c r="K1058" s="64"/>
      <c r="O1058" s="60"/>
      <c r="P1058" s="67"/>
      <c r="T1058" s="53"/>
      <c r="U1058" s="64"/>
      <c r="Y1058" s="53"/>
      <c r="Z1058" s="64"/>
      <c r="AD1058" s="53"/>
    </row>
    <row r="1059" spans="1:30" s="13" customFormat="1" x14ac:dyDescent="0.25">
      <c r="A1059"/>
      <c r="B1059" s="32"/>
      <c r="C1059" s="34"/>
      <c r="D1059" s="10"/>
      <c r="J1059" s="53"/>
      <c r="K1059" s="64"/>
      <c r="O1059" s="60"/>
      <c r="P1059" s="67"/>
      <c r="T1059" s="53"/>
      <c r="U1059" s="64"/>
      <c r="Y1059" s="53"/>
      <c r="Z1059" s="64"/>
      <c r="AD1059" s="53"/>
    </row>
    <row r="1060" spans="1:30" s="13" customFormat="1" x14ac:dyDescent="0.25">
      <c r="A1060"/>
      <c r="B1060" s="32"/>
      <c r="C1060" s="34"/>
      <c r="D1060" s="10"/>
      <c r="J1060" s="53"/>
      <c r="K1060" s="64"/>
      <c r="O1060" s="60"/>
      <c r="P1060" s="67"/>
      <c r="T1060" s="53"/>
      <c r="U1060" s="64"/>
      <c r="Y1060" s="53"/>
      <c r="Z1060" s="64"/>
      <c r="AD1060" s="53"/>
    </row>
    <row r="1061" spans="1:30" s="13" customFormat="1" x14ac:dyDescent="0.25">
      <c r="A1061"/>
      <c r="B1061" s="32"/>
      <c r="C1061" s="34"/>
      <c r="D1061" s="10"/>
      <c r="J1061" s="53"/>
      <c r="K1061" s="64"/>
      <c r="O1061" s="60"/>
      <c r="P1061" s="67"/>
      <c r="T1061" s="53"/>
      <c r="U1061" s="64"/>
      <c r="Y1061" s="53"/>
      <c r="Z1061" s="64"/>
      <c r="AD1061" s="53"/>
    </row>
    <row r="1062" spans="1:30" s="13" customFormat="1" x14ac:dyDescent="0.25">
      <c r="A1062"/>
      <c r="B1062" s="32"/>
      <c r="C1062" s="34"/>
      <c r="D1062" s="10"/>
      <c r="J1062" s="53"/>
      <c r="K1062" s="64"/>
      <c r="O1062" s="60"/>
      <c r="P1062" s="67"/>
      <c r="T1062" s="53"/>
      <c r="U1062" s="64"/>
      <c r="Y1062" s="53"/>
      <c r="Z1062" s="64"/>
      <c r="AD1062" s="53"/>
    </row>
    <row r="1063" spans="1:30" s="13" customFormat="1" x14ac:dyDescent="0.25">
      <c r="A1063"/>
      <c r="B1063" s="32"/>
      <c r="C1063" s="34"/>
      <c r="D1063" s="10"/>
      <c r="J1063" s="53"/>
      <c r="K1063" s="64"/>
      <c r="O1063" s="60"/>
      <c r="P1063" s="67"/>
      <c r="T1063" s="53"/>
      <c r="U1063" s="64"/>
      <c r="Y1063" s="53"/>
      <c r="Z1063" s="64"/>
      <c r="AD1063" s="53"/>
    </row>
    <row r="1064" spans="1:30" s="13" customFormat="1" x14ac:dyDescent="0.25">
      <c r="A1064"/>
      <c r="B1064" s="32"/>
      <c r="C1064" s="34"/>
      <c r="D1064" s="10"/>
      <c r="J1064" s="53"/>
      <c r="K1064" s="64"/>
      <c r="O1064" s="60"/>
      <c r="P1064" s="67"/>
      <c r="T1064" s="53"/>
      <c r="U1064" s="64"/>
      <c r="Y1064" s="53"/>
      <c r="Z1064" s="64"/>
      <c r="AD1064" s="53"/>
    </row>
    <row r="1065" spans="1:30" s="13" customFormat="1" x14ac:dyDescent="0.25">
      <c r="A1065"/>
      <c r="B1065" s="32"/>
      <c r="C1065" s="34"/>
      <c r="D1065" s="10"/>
      <c r="J1065" s="53"/>
      <c r="K1065" s="64"/>
      <c r="O1065" s="60"/>
      <c r="P1065" s="67"/>
      <c r="T1065" s="53"/>
      <c r="U1065" s="64"/>
      <c r="Y1065" s="53"/>
      <c r="Z1065" s="64"/>
      <c r="AD1065" s="53"/>
    </row>
    <row r="1066" spans="1:30" s="13" customFormat="1" x14ac:dyDescent="0.25">
      <c r="A1066"/>
      <c r="B1066" s="32"/>
      <c r="C1066" s="34"/>
      <c r="D1066" s="10"/>
      <c r="J1066" s="53"/>
      <c r="K1066" s="64"/>
      <c r="O1066" s="60"/>
      <c r="P1066" s="67"/>
      <c r="T1066" s="53"/>
      <c r="U1066" s="64"/>
      <c r="Y1066" s="53"/>
      <c r="Z1066" s="64"/>
      <c r="AD1066" s="53"/>
    </row>
    <row r="1067" spans="1:30" s="13" customFormat="1" x14ac:dyDescent="0.25">
      <c r="A1067"/>
      <c r="B1067" s="32"/>
      <c r="C1067" s="34"/>
      <c r="D1067" s="10"/>
      <c r="J1067" s="53"/>
      <c r="K1067" s="64"/>
      <c r="O1067" s="60"/>
      <c r="P1067" s="67"/>
      <c r="T1067" s="53"/>
      <c r="U1067" s="64"/>
      <c r="Y1067" s="53"/>
      <c r="Z1067" s="64"/>
      <c r="AD1067" s="53"/>
    </row>
    <row r="1068" spans="1:30" s="13" customFormat="1" x14ac:dyDescent="0.25">
      <c r="A1068"/>
      <c r="B1068" s="32"/>
      <c r="C1068" s="34"/>
      <c r="D1068" s="10"/>
      <c r="J1068" s="53"/>
      <c r="K1068" s="64"/>
      <c r="O1068" s="60"/>
      <c r="P1068" s="67"/>
      <c r="T1068" s="53"/>
      <c r="U1068" s="64"/>
      <c r="Y1068" s="53"/>
      <c r="Z1068" s="64"/>
      <c r="AD1068" s="53"/>
    </row>
    <row r="1069" spans="1:30" s="13" customFormat="1" x14ac:dyDescent="0.25">
      <c r="A1069"/>
      <c r="B1069" s="32"/>
      <c r="C1069" s="34"/>
      <c r="D1069" s="10"/>
      <c r="J1069" s="53"/>
      <c r="K1069" s="64"/>
      <c r="O1069" s="60"/>
      <c r="P1069" s="67"/>
      <c r="T1069" s="53"/>
      <c r="U1069" s="64"/>
      <c r="Y1069" s="53"/>
      <c r="Z1069" s="64"/>
      <c r="AD1069" s="53"/>
    </row>
    <row r="1070" spans="1:30" s="13" customFormat="1" x14ac:dyDescent="0.25">
      <c r="A1070"/>
      <c r="B1070" s="32"/>
      <c r="C1070" s="34"/>
      <c r="D1070" s="10"/>
      <c r="J1070" s="53"/>
      <c r="K1070" s="64"/>
      <c r="O1070" s="60"/>
      <c r="P1070" s="67"/>
      <c r="T1070" s="53"/>
      <c r="U1070" s="64"/>
      <c r="Y1070" s="53"/>
      <c r="Z1070" s="64"/>
      <c r="AD1070" s="53"/>
    </row>
    <row r="1071" spans="1:30" s="13" customFormat="1" x14ac:dyDescent="0.25">
      <c r="A1071"/>
      <c r="B1071" s="32"/>
      <c r="C1071" s="34"/>
      <c r="D1071" s="10"/>
      <c r="J1071" s="53"/>
      <c r="K1071" s="64"/>
      <c r="O1071" s="60"/>
      <c r="P1071" s="67"/>
      <c r="T1071" s="53"/>
      <c r="U1071" s="64"/>
      <c r="Y1071" s="53"/>
      <c r="Z1071" s="64"/>
      <c r="AD1071" s="53"/>
    </row>
    <row r="1072" spans="1:30" s="13" customFormat="1" x14ac:dyDescent="0.25">
      <c r="A1072"/>
      <c r="B1072" s="32"/>
      <c r="C1072" s="34"/>
      <c r="D1072" s="10"/>
      <c r="J1072" s="53"/>
      <c r="K1072" s="64"/>
      <c r="O1072" s="60"/>
      <c r="P1072" s="67"/>
      <c r="T1072" s="53"/>
      <c r="U1072" s="64"/>
      <c r="Y1072" s="53"/>
      <c r="Z1072" s="64"/>
      <c r="AD1072" s="53"/>
    </row>
    <row r="1073" spans="1:30" s="13" customFormat="1" x14ac:dyDescent="0.25">
      <c r="A1073"/>
      <c r="B1073" s="32"/>
      <c r="C1073" s="34"/>
      <c r="D1073" s="10"/>
      <c r="J1073" s="53"/>
      <c r="K1073" s="64"/>
      <c r="O1073" s="60"/>
      <c r="P1073" s="67"/>
      <c r="T1073" s="53"/>
      <c r="U1073" s="64"/>
      <c r="Y1073" s="53"/>
      <c r="Z1073" s="64"/>
      <c r="AD1073" s="53"/>
    </row>
    <row r="1074" spans="1:30" s="13" customFormat="1" x14ac:dyDescent="0.25">
      <c r="A1074"/>
      <c r="B1074" s="32"/>
      <c r="C1074" s="34"/>
      <c r="D1074" s="10"/>
      <c r="J1074" s="53"/>
      <c r="K1074" s="64"/>
      <c r="O1074" s="60"/>
      <c r="P1074" s="67"/>
      <c r="T1074" s="53"/>
      <c r="U1074" s="64"/>
      <c r="Y1074" s="53"/>
      <c r="Z1074" s="64"/>
      <c r="AD1074" s="53"/>
    </row>
    <row r="1075" spans="1:30" s="13" customFormat="1" x14ac:dyDescent="0.25">
      <c r="A1075"/>
      <c r="B1075" s="32"/>
      <c r="C1075" s="34"/>
      <c r="D1075" s="10"/>
      <c r="J1075" s="53"/>
      <c r="K1075" s="64"/>
      <c r="O1075" s="60"/>
      <c r="P1075" s="67"/>
      <c r="T1075" s="53"/>
      <c r="U1075" s="64"/>
      <c r="Y1075" s="53"/>
      <c r="Z1075" s="64"/>
      <c r="AD1075" s="53"/>
    </row>
    <row r="1076" spans="1:30" s="13" customFormat="1" x14ac:dyDescent="0.25">
      <c r="A1076"/>
      <c r="B1076" s="32"/>
      <c r="C1076" s="34"/>
      <c r="D1076" s="10"/>
      <c r="J1076" s="53"/>
      <c r="K1076" s="64"/>
      <c r="O1076" s="60"/>
      <c r="P1076" s="67"/>
      <c r="T1076" s="53"/>
      <c r="U1076" s="64"/>
      <c r="Y1076" s="53"/>
      <c r="Z1076" s="64"/>
      <c r="AD1076" s="53"/>
    </row>
    <row r="1077" spans="1:30" s="13" customFormat="1" x14ac:dyDescent="0.25">
      <c r="A1077"/>
      <c r="B1077" s="32"/>
      <c r="C1077" s="34"/>
      <c r="D1077" s="10"/>
      <c r="J1077" s="53"/>
      <c r="K1077" s="64"/>
      <c r="O1077" s="60"/>
      <c r="P1077" s="67"/>
      <c r="T1077" s="53"/>
      <c r="U1077" s="64"/>
      <c r="Y1077" s="53"/>
      <c r="Z1077" s="64"/>
      <c r="AD1077" s="53"/>
    </row>
    <row r="1078" spans="1:30" s="13" customFormat="1" x14ac:dyDescent="0.25">
      <c r="A1078"/>
      <c r="B1078" s="32"/>
      <c r="C1078" s="34"/>
      <c r="D1078" s="10"/>
      <c r="J1078" s="53"/>
      <c r="K1078" s="64"/>
      <c r="O1078" s="60"/>
      <c r="P1078" s="67"/>
      <c r="T1078" s="53"/>
      <c r="U1078" s="64"/>
      <c r="Y1078" s="53"/>
      <c r="Z1078" s="64"/>
      <c r="AD1078" s="53"/>
    </row>
    <row r="1079" spans="1:30" s="13" customFormat="1" x14ac:dyDescent="0.25">
      <c r="A1079"/>
      <c r="B1079" s="32"/>
      <c r="C1079" s="34"/>
      <c r="D1079" s="10"/>
      <c r="J1079" s="53"/>
      <c r="K1079" s="64"/>
      <c r="O1079" s="60"/>
      <c r="P1079" s="67"/>
      <c r="T1079" s="53"/>
      <c r="U1079" s="64"/>
      <c r="Y1079" s="53"/>
      <c r="Z1079" s="64"/>
      <c r="AD1079" s="53"/>
    </row>
    <row r="1080" spans="1:30" s="13" customFormat="1" x14ac:dyDescent="0.25">
      <c r="A1080"/>
      <c r="B1080" s="32"/>
      <c r="C1080" s="34"/>
      <c r="D1080" s="10"/>
      <c r="J1080" s="53"/>
      <c r="K1080" s="64"/>
      <c r="O1080" s="60"/>
      <c r="P1080" s="67"/>
      <c r="T1080" s="53"/>
      <c r="U1080" s="64"/>
      <c r="Y1080" s="53"/>
      <c r="Z1080" s="64"/>
      <c r="AD1080" s="53"/>
    </row>
    <row r="1081" spans="1:30" s="13" customFormat="1" x14ac:dyDescent="0.25">
      <c r="A1081"/>
      <c r="B1081" s="32"/>
      <c r="C1081" s="34"/>
      <c r="D1081" s="10"/>
      <c r="J1081" s="53"/>
      <c r="K1081" s="64"/>
      <c r="O1081" s="60"/>
      <c r="P1081" s="67"/>
      <c r="T1081" s="53"/>
      <c r="U1081" s="64"/>
      <c r="Y1081" s="53"/>
      <c r="Z1081" s="64"/>
      <c r="AD1081" s="53"/>
    </row>
    <row r="1082" spans="1:30" s="13" customFormat="1" x14ac:dyDescent="0.25">
      <c r="A1082"/>
      <c r="B1082" s="32"/>
      <c r="C1082" s="34"/>
      <c r="D1082" s="10"/>
      <c r="J1082" s="53"/>
      <c r="K1082" s="64"/>
      <c r="O1082" s="60"/>
      <c r="P1082" s="67"/>
      <c r="T1082" s="53"/>
      <c r="U1082" s="64"/>
      <c r="Y1082" s="53"/>
      <c r="Z1082" s="64"/>
      <c r="AD1082" s="53"/>
    </row>
    <row r="1083" spans="1:30" s="13" customFormat="1" x14ac:dyDescent="0.25">
      <c r="A1083"/>
      <c r="B1083" s="32"/>
      <c r="C1083" s="34"/>
      <c r="D1083" s="10"/>
      <c r="J1083" s="53"/>
      <c r="K1083" s="64"/>
      <c r="O1083" s="60"/>
      <c r="P1083" s="67"/>
      <c r="T1083" s="53"/>
      <c r="U1083" s="64"/>
      <c r="Y1083" s="53"/>
      <c r="Z1083" s="64"/>
      <c r="AD1083" s="53"/>
    </row>
    <row r="1084" spans="1:30" s="13" customFormat="1" x14ac:dyDescent="0.25">
      <c r="A1084"/>
      <c r="B1084" s="32"/>
      <c r="C1084" s="34"/>
      <c r="D1084" s="10"/>
      <c r="J1084" s="53"/>
      <c r="K1084" s="64"/>
      <c r="O1084" s="60"/>
      <c r="P1084" s="67"/>
      <c r="T1084" s="53"/>
      <c r="U1084" s="64"/>
      <c r="Y1084" s="53"/>
      <c r="Z1084" s="64"/>
      <c r="AD1084" s="53"/>
    </row>
    <row r="1085" spans="1:30" s="13" customFormat="1" x14ac:dyDescent="0.25">
      <c r="A1085"/>
      <c r="B1085" s="32"/>
      <c r="C1085" s="34"/>
      <c r="D1085" s="10"/>
      <c r="J1085" s="53"/>
      <c r="K1085" s="64"/>
      <c r="O1085" s="60"/>
      <c r="P1085" s="67"/>
      <c r="T1085" s="53"/>
      <c r="U1085" s="64"/>
      <c r="Y1085" s="53"/>
      <c r="Z1085" s="64"/>
      <c r="AD1085" s="53"/>
    </row>
    <row r="1086" spans="1:30" s="13" customFormat="1" x14ac:dyDescent="0.25">
      <c r="A1086"/>
      <c r="B1086" s="32"/>
      <c r="C1086" s="34"/>
      <c r="D1086" s="10"/>
      <c r="J1086" s="53"/>
      <c r="K1086" s="64"/>
      <c r="O1086" s="60"/>
      <c r="P1086" s="67"/>
      <c r="T1086" s="53"/>
      <c r="U1086" s="64"/>
      <c r="Y1086" s="53"/>
      <c r="Z1086" s="64"/>
      <c r="AD1086" s="53"/>
    </row>
    <row r="1087" spans="1:30" s="13" customFormat="1" x14ac:dyDescent="0.25">
      <c r="A1087"/>
      <c r="B1087" s="32"/>
      <c r="C1087" s="34"/>
      <c r="D1087" s="10"/>
      <c r="J1087" s="53"/>
      <c r="K1087" s="64"/>
      <c r="O1087" s="60"/>
      <c r="P1087" s="67"/>
      <c r="T1087" s="53"/>
      <c r="U1087" s="64"/>
      <c r="Y1087" s="53"/>
      <c r="Z1087" s="64"/>
      <c r="AD1087" s="53"/>
    </row>
    <row r="1088" spans="1:30" s="13" customFormat="1" x14ac:dyDescent="0.25">
      <c r="A1088"/>
      <c r="B1088" s="32"/>
      <c r="C1088" s="34"/>
      <c r="D1088" s="10"/>
      <c r="J1088" s="53"/>
      <c r="K1088" s="64"/>
      <c r="O1088" s="60"/>
      <c r="P1088" s="67"/>
      <c r="T1088" s="53"/>
      <c r="U1088" s="64"/>
      <c r="Y1088" s="53"/>
      <c r="Z1088" s="64"/>
      <c r="AD1088" s="53"/>
    </row>
    <row r="1089" spans="1:30" s="13" customFormat="1" x14ac:dyDescent="0.25">
      <c r="A1089"/>
      <c r="B1089" s="32"/>
      <c r="C1089" s="34"/>
      <c r="D1089" s="10"/>
      <c r="J1089" s="53"/>
      <c r="K1089" s="64"/>
      <c r="O1089" s="60"/>
      <c r="P1089" s="67"/>
      <c r="T1089" s="53"/>
      <c r="U1089" s="64"/>
      <c r="Y1089" s="53"/>
      <c r="Z1089" s="64"/>
      <c r="AD1089" s="53"/>
    </row>
    <row r="1090" spans="1:30" s="13" customFormat="1" x14ac:dyDescent="0.25">
      <c r="A1090"/>
      <c r="B1090" s="32"/>
      <c r="C1090" s="34"/>
      <c r="D1090" s="10"/>
      <c r="J1090" s="53"/>
      <c r="K1090" s="64"/>
      <c r="O1090" s="60"/>
      <c r="P1090" s="67"/>
      <c r="T1090" s="53"/>
      <c r="U1090" s="64"/>
      <c r="Y1090" s="53"/>
      <c r="Z1090" s="64"/>
      <c r="AD1090" s="53"/>
    </row>
    <row r="1091" spans="1:30" s="13" customFormat="1" x14ac:dyDescent="0.25">
      <c r="A1091"/>
      <c r="B1091" s="32"/>
      <c r="C1091" s="34"/>
      <c r="D1091" s="10"/>
      <c r="J1091" s="53"/>
      <c r="K1091" s="64"/>
      <c r="O1091" s="60"/>
      <c r="P1091" s="67"/>
      <c r="T1091" s="53"/>
      <c r="U1091" s="64"/>
      <c r="Y1091" s="53"/>
      <c r="Z1091" s="64"/>
      <c r="AD1091" s="53"/>
    </row>
    <row r="1092" spans="1:30" s="13" customFormat="1" x14ac:dyDescent="0.25">
      <c r="A1092"/>
      <c r="B1092" s="32"/>
      <c r="C1092" s="34"/>
      <c r="D1092" s="10"/>
      <c r="J1092" s="53"/>
      <c r="K1092" s="64"/>
      <c r="O1092" s="60"/>
      <c r="P1092" s="67"/>
      <c r="T1092" s="53"/>
      <c r="U1092" s="64"/>
      <c r="Y1092" s="53"/>
      <c r="Z1092" s="64"/>
      <c r="AD1092" s="53"/>
    </row>
    <row r="1093" spans="1:30" s="13" customFormat="1" x14ac:dyDescent="0.25">
      <c r="A1093"/>
      <c r="B1093" s="32"/>
      <c r="C1093" s="34"/>
      <c r="D1093" s="10"/>
      <c r="J1093" s="53"/>
      <c r="K1093" s="64"/>
      <c r="O1093" s="60"/>
      <c r="P1093" s="67"/>
      <c r="T1093" s="53"/>
      <c r="U1093" s="64"/>
      <c r="Y1093" s="53"/>
      <c r="Z1093" s="64"/>
      <c r="AD1093" s="53"/>
    </row>
    <row r="1094" spans="1:30" s="13" customFormat="1" x14ac:dyDescent="0.25">
      <c r="A1094"/>
      <c r="B1094" s="32"/>
      <c r="C1094" s="34"/>
      <c r="D1094" s="10"/>
      <c r="J1094" s="53"/>
      <c r="K1094" s="64"/>
      <c r="O1094" s="60"/>
      <c r="P1094" s="67"/>
      <c r="T1094" s="53"/>
      <c r="U1094" s="64"/>
      <c r="Y1094" s="53"/>
      <c r="Z1094" s="64"/>
      <c r="AD1094" s="53"/>
    </row>
    <row r="1095" spans="1:30" s="13" customFormat="1" x14ac:dyDescent="0.25">
      <c r="A1095"/>
      <c r="B1095" s="32"/>
      <c r="C1095" s="34"/>
      <c r="D1095" s="10"/>
      <c r="J1095" s="53"/>
      <c r="K1095" s="64"/>
      <c r="O1095" s="60"/>
      <c r="P1095" s="67"/>
      <c r="T1095" s="53"/>
      <c r="U1095" s="64"/>
      <c r="Y1095" s="53"/>
      <c r="Z1095" s="64"/>
      <c r="AD1095" s="53"/>
    </row>
    <row r="1096" spans="1:30" s="13" customFormat="1" x14ac:dyDescent="0.25">
      <c r="A1096"/>
      <c r="B1096" s="32"/>
      <c r="C1096" s="34"/>
      <c r="D1096" s="10"/>
      <c r="J1096" s="53"/>
      <c r="K1096" s="64"/>
      <c r="O1096" s="60"/>
      <c r="P1096" s="67"/>
      <c r="T1096" s="53"/>
      <c r="U1096" s="64"/>
      <c r="Y1096" s="53"/>
      <c r="Z1096" s="64"/>
      <c r="AD1096" s="53"/>
    </row>
    <row r="1097" spans="1:30" s="13" customFormat="1" x14ac:dyDescent="0.25">
      <c r="A1097"/>
      <c r="B1097" s="32"/>
      <c r="C1097" s="34"/>
      <c r="D1097" s="10"/>
      <c r="J1097" s="53"/>
      <c r="K1097" s="64"/>
      <c r="O1097" s="60"/>
      <c r="P1097" s="67"/>
      <c r="T1097" s="53"/>
      <c r="U1097" s="64"/>
      <c r="Y1097" s="53"/>
      <c r="Z1097" s="64"/>
      <c r="AD1097" s="53"/>
    </row>
    <row r="1098" spans="1:30" s="13" customFormat="1" x14ac:dyDescent="0.25">
      <c r="A1098"/>
      <c r="B1098" s="32"/>
      <c r="C1098" s="34"/>
      <c r="D1098" s="10"/>
      <c r="J1098" s="53"/>
      <c r="K1098" s="64"/>
      <c r="O1098" s="60"/>
      <c r="P1098" s="67"/>
      <c r="T1098" s="53"/>
      <c r="U1098" s="64"/>
      <c r="Y1098" s="53"/>
      <c r="Z1098" s="64"/>
      <c r="AD1098" s="53"/>
    </row>
    <row r="1099" spans="1:30" s="13" customFormat="1" x14ac:dyDescent="0.25">
      <c r="A1099"/>
      <c r="B1099" s="32"/>
      <c r="C1099" s="34"/>
      <c r="D1099" s="10"/>
      <c r="J1099" s="53"/>
      <c r="K1099" s="64"/>
      <c r="O1099" s="60"/>
      <c r="P1099" s="67"/>
      <c r="T1099" s="53"/>
      <c r="U1099" s="64"/>
      <c r="Y1099" s="53"/>
      <c r="Z1099" s="64"/>
      <c r="AD1099" s="53"/>
    </row>
    <row r="1100" spans="1:30" s="13" customFormat="1" x14ac:dyDescent="0.25">
      <c r="A1100"/>
      <c r="B1100" s="32"/>
      <c r="C1100" s="34"/>
      <c r="D1100" s="10"/>
      <c r="J1100" s="53"/>
      <c r="K1100" s="64"/>
      <c r="O1100" s="60"/>
      <c r="P1100" s="67"/>
      <c r="T1100" s="53"/>
      <c r="U1100" s="64"/>
      <c r="Y1100" s="53"/>
      <c r="Z1100" s="64"/>
      <c r="AD1100" s="53"/>
    </row>
    <row r="1101" spans="1:30" s="13" customFormat="1" x14ac:dyDescent="0.25">
      <c r="A1101"/>
      <c r="B1101" s="32"/>
      <c r="C1101" s="34"/>
      <c r="D1101" s="10"/>
      <c r="J1101" s="53"/>
      <c r="K1101" s="64"/>
      <c r="O1101" s="60"/>
      <c r="P1101" s="67"/>
      <c r="T1101" s="53"/>
      <c r="U1101" s="64"/>
      <c r="Y1101" s="53"/>
      <c r="Z1101" s="64"/>
      <c r="AD1101" s="53"/>
    </row>
    <row r="1102" spans="1:30" s="13" customFormat="1" x14ac:dyDescent="0.25">
      <c r="A1102"/>
      <c r="B1102" s="32"/>
      <c r="C1102" s="34"/>
      <c r="D1102" s="10"/>
      <c r="J1102" s="53"/>
      <c r="K1102" s="64"/>
      <c r="O1102" s="60"/>
      <c r="P1102" s="67"/>
      <c r="T1102" s="53"/>
      <c r="U1102" s="64"/>
      <c r="Y1102" s="53"/>
      <c r="Z1102" s="64"/>
      <c r="AD1102" s="53"/>
    </row>
    <row r="1103" spans="1:30" s="13" customFormat="1" x14ac:dyDescent="0.25">
      <c r="A1103"/>
      <c r="B1103" s="32"/>
      <c r="C1103" s="34"/>
      <c r="D1103" s="10"/>
      <c r="J1103" s="53"/>
      <c r="K1103" s="64"/>
      <c r="O1103" s="60"/>
      <c r="P1103" s="67"/>
      <c r="T1103" s="53"/>
      <c r="U1103" s="64"/>
      <c r="Y1103" s="53"/>
      <c r="Z1103" s="64"/>
      <c r="AD1103" s="53"/>
    </row>
    <row r="1104" spans="1:30" s="13" customFormat="1" x14ac:dyDescent="0.25">
      <c r="A1104"/>
      <c r="B1104" s="32"/>
      <c r="C1104" s="34"/>
      <c r="D1104" s="10"/>
      <c r="J1104" s="53"/>
      <c r="K1104" s="64"/>
      <c r="O1104" s="60"/>
      <c r="P1104" s="67"/>
      <c r="T1104" s="53"/>
      <c r="U1104" s="64"/>
      <c r="Y1104" s="53"/>
      <c r="Z1104" s="64"/>
      <c r="AD1104" s="53"/>
    </row>
    <row r="1105" spans="1:30" s="13" customFormat="1" x14ac:dyDescent="0.25">
      <c r="A1105"/>
      <c r="B1105" s="32"/>
      <c r="C1105" s="34"/>
      <c r="D1105" s="10"/>
      <c r="J1105" s="53"/>
      <c r="K1105" s="64"/>
      <c r="O1105" s="60"/>
      <c r="P1105" s="67"/>
      <c r="T1105" s="53"/>
      <c r="U1105" s="64"/>
      <c r="Y1105" s="53"/>
      <c r="Z1105" s="64"/>
      <c r="AD1105" s="53"/>
    </row>
    <row r="1106" spans="1:30" s="13" customFormat="1" x14ac:dyDescent="0.25">
      <c r="A1106"/>
      <c r="B1106" s="32"/>
      <c r="C1106" s="34"/>
      <c r="D1106" s="10"/>
      <c r="J1106" s="53"/>
      <c r="K1106" s="64"/>
      <c r="O1106" s="60"/>
      <c r="P1106" s="67"/>
      <c r="T1106" s="53"/>
      <c r="U1106" s="64"/>
      <c r="Y1106" s="53"/>
      <c r="Z1106" s="64"/>
      <c r="AD1106" s="53"/>
    </row>
    <row r="1107" spans="1:30" s="13" customFormat="1" x14ac:dyDescent="0.25">
      <c r="A1107"/>
      <c r="B1107" s="32"/>
      <c r="C1107" s="34"/>
      <c r="D1107" s="10"/>
      <c r="J1107" s="53"/>
      <c r="K1107" s="64"/>
      <c r="O1107" s="60"/>
      <c r="P1107" s="67"/>
      <c r="T1107" s="53"/>
      <c r="U1107" s="64"/>
      <c r="Y1107" s="53"/>
      <c r="Z1107" s="64"/>
      <c r="AD1107" s="53"/>
    </row>
    <row r="1108" spans="1:30" s="13" customFormat="1" x14ac:dyDescent="0.25">
      <c r="A1108"/>
      <c r="B1108" s="32"/>
      <c r="C1108" s="34"/>
      <c r="D1108" s="10"/>
      <c r="J1108" s="53"/>
      <c r="K1108" s="64"/>
      <c r="O1108" s="60"/>
      <c r="P1108" s="67"/>
      <c r="T1108" s="53"/>
      <c r="U1108" s="64"/>
      <c r="Y1108" s="53"/>
      <c r="Z1108" s="64"/>
      <c r="AD1108" s="53"/>
    </row>
    <row r="1109" spans="1:30" s="13" customFormat="1" x14ac:dyDescent="0.25">
      <c r="A1109"/>
      <c r="B1109" s="32"/>
      <c r="C1109" s="34"/>
      <c r="D1109" s="10"/>
      <c r="J1109" s="53"/>
      <c r="K1109" s="64"/>
      <c r="O1109" s="60"/>
      <c r="P1109" s="67"/>
      <c r="T1109" s="53"/>
      <c r="U1109" s="64"/>
      <c r="Y1109" s="53"/>
      <c r="Z1109" s="64"/>
      <c r="AD1109" s="53"/>
    </row>
    <row r="1110" spans="1:30" s="13" customFormat="1" x14ac:dyDescent="0.25">
      <c r="A1110"/>
      <c r="B1110" s="32"/>
      <c r="C1110" s="34"/>
      <c r="D1110" s="10"/>
      <c r="J1110" s="53"/>
      <c r="K1110" s="64"/>
      <c r="O1110" s="60"/>
      <c r="P1110" s="67"/>
      <c r="T1110" s="53"/>
      <c r="U1110" s="64"/>
      <c r="Y1110" s="53"/>
      <c r="Z1110" s="64"/>
      <c r="AD1110" s="53"/>
    </row>
    <row r="1111" spans="1:30" s="13" customFormat="1" x14ac:dyDescent="0.25">
      <c r="A1111"/>
      <c r="B1111" s="32"/>
      <c r="C1111" s="34"/>
      <c r="D1111" s="10"/>
      <c r="J1111" s="53"/>
      <c r="K1111" s="64"/>
      <c r="O1111" s="60"/>
      <c r="P1111" s="67"/>
      <c r="T1111" s="53"/>
      <c r="U1111" s="64"/>
      <c r="Y1111" s="53"/>
      <c r="Z1111" s="64"/>
      <c r="AD1111" s="53"/>
    </row>
    <row r="1112" spans="1:30" s="13" customFormat="1" x14ac:dyDescent="0.25">
      <c r="A1112"/>
      <c r="B1112" s="32"/>
      <c r="C1112" s="34"/>
      <c r="D1112" s="10"/>
      <c r="J1112" s="53"/>
      <c r="K1112" s="64"/>
      <c r="O1112" s="60"/>
      <c r="P1112" s="67"/>
      <c r="T1112" s="53"/>
      <c r="U1112" s="64"/>
      <c r="Y1112" s="53"/>
      <c r="Z1112" s="64"/>
      <c r="AD1112" s="53"/>
    </row>
    <row r="1113" spans="1:30" s="13" customFormat="1" x14ac:dyDescent="0.25">
      <c r="A1113"/>
      <c r="B1113" s="32"/>
      <c r="C1113" s="34"/>
      <c r="D1113" s="10"/>
      <c r="J1113" s="53"/>
      <c r="K1113" s="64"/>
      <c r="O1113" s="60"/>
      <c r="P1113" s="67"/>
      <c r="T1113" s="53"/>
      <c r="U1113" s="64"/>
      <c r="Y1113" s="53"/>
      <c r="Z1113" s="64"/>
      <c r="AD1113" s="53"/>
    </row>
    <row r="1114" spans="1:30" s="13" customFormat="1" x14ac:dyDescent="0.25">
      <c r="A1114"/>
      <c r="B1114" s="32"/>
      <c r="C1114" s="34"/>
      <c r="D1114" s="10"/>
      <c r="J1114" s="53"/>
      <c r="K1114" s="64"/>
      <c r="O1114" s="60"/>
      <c r="P1114" s="67"/>
      <c r="T1114" s="53"/>
      <c r="U1114" s="64"/>
      <c r="Y1114" s="53"/>
      <c r="Z1114" s="64"/>
      <c r="AD1114" s="53"/>
    </row>
    <row r="1115" spans="1:30" s="13" customFormat="1" x14ac:dyDescent="0.25">
      <c r="A1115"/>
      <c r="B1115" s="32"/>
      <c r="C1115" s="34"/>
      <c r="D1115" s="10"/>
      <c r="J1115" s="53"/>
      <c r="K1115" s="64"/>
      <c r="O1115" s="60"/>
      <c r="P1115" s="67"/>
      <c r="T1115" s="53"/>
      <c r="U1115" s="64"/>
      <c r="Y1115" s="53"/>
      <c r="Z1115" s="64"/>
      <c r="AD1115" s="53"/>
    </row>
    <row r="1116" spans="1:30" s="13" customFormat="1" x14ac:dyDescent="0.25">
      <c r="A1116"/>
      <c r="B1116" s="32"/>
      <c r="C1116" s="34"/>
      <c r="D1116" s="10"/>
      <c r="J1116" s="53"/>
      <c r="K1116" s="64"/>
      <c r="O1116" s="60"/>
      <c r="P1116" s="67"/>
      <c r="T1116" s="53"/>
      <c r="U1116" s="64"/>
      <c r="Y1116" s="53"/>
      <c r="Z1116" s="64"/>
      <c r="AD1116" s="53"/>
    </row>
    <row r="1117" spans="1:30" s="13" customFormat="1" x14ac:dyDescent="0.25">
      <c r="A1117"/>
      <c r="B1117" s="32"/>
      <c r="C1117" s="34"/>
      <c r="D1117" s="10"/>
      <c r="J1117" s="53"/>
      <c r="K1117" s="64"/>
      <c r="O1117" s="60"/>
      <c r="P1117" s="67"/>
      <c r="T1117" s="53"/>
      <c r="U1117" s="64"/>
      <c r="Y1117" s="53"/>
      <c r="Z1117" s="64"/>
      <c r="AD1117" s="53"/>
    </row>
    <row r="1118" spans="1:30" s="13" customFormat="1" x14ac:dyDescent="0.25">
      <c r="A1118"/>
      <c r="B1118" s="32"/>
      <c r="C1118" s="34"/>
      <c r="D1118" s="10"/>
      <c r="J1118" s="53"/>
      <c r="K1118" s="64"/>
      <c r="O1118" s="60"/>
      <c r="P1118" s="67"/>
      <c r="T1118" s="53"/>
      <c r="U1118" s="64"/>
      <c r="Y1118" s="53"/>
      <c r="Z1118" s="64"/>
      <c r="AD1118" s="53"/>
    </row>
    <row r="1119" spans="1:30" s="13" customFormat="1" x14ac:dyDescent="0.25">
      <c r="A1119"/>
      <c r="B1119" s="32"/>
      <c r="C1119" s="34"/>
      <c r="D1119" s="10"/>
      <c r="J1119" s="53"/>
      <c r="K1119" s="64"/>
      <c r="O1119" s="60"/>
      <c r="P1119" s="67"/>
      <c r="T1119" s="53"/>
      <c r="U1119" s="64"/>
      <c r="Y1119" s="53"/>
      <c r="Z1119" s="64"/>
      <c r="AD1119" s="53"/>
    </row>
    <row r="1120" spans="1:30" s="13" customFormat="1" x14ac:dyDescent="0.25">
      <c r="A1120"/>
      <c r="B1120" s="32"/>
      <c r="C1120" s="34"/>
      <c r="D1120" s="10"/>
      <c r="J1120" s="53"/>
      <c r="K1120" s="64"/>
      <c r="O1120" s="60"/>
      <c r="P1120" s="67"/>
      <c r="T1120" s="53"/>
      <c r="U1120" s="64"/>
      <c r="Y1120" s="53"/>
      <c r="Z1120" s="64"/>
      <c r="AD1120" s="53"/>
    </row>
    <row r="1121" spans="1:30" s="13" customFormat="1" x14ac:dyDescent="0.25">
      <c r="A1121"/>
      <c r="B1121" s="32"/>
      <c r="C1121" s="34"/>
      <c r="D1121" s="10"/>
      <c r="J1121" s="53"/>
      <c r="K1121" s="64"/>
      <c r="O1121" s="60"/>
      <c r="P1121" s="67"/>
      <c r="T1121" s="53"/>
      <c r="U1121" s="64"/>
      <c r="Y1121" s="53"/>
      <c r="Z1121" s="64"/>
      <c r="AD1121" s="53"/>
    </row>
    <row r="1122" spans="1:30" s="13" customFormat="1" x14ac:dyDescent="0.25">
      <c r="A1122"/>
      <c r="B1122" s="32"/>
      <c r="C1122" s="34"/>
      <c r="D1122" s="10"/>
      <c r="J1122" s="53"/>
      <c r="K1122" s="64"/>
      <c r="O1122" s="60"/>
      <c r="P1122" s="67"/>
      <c r="T1122" s="53"/>
      <c r="U1122" s="64"/>
      <c r="Y1122" s="53"/>
      <c r="Z1122" s="64"/>
      <c r="AD1122" s="53"/>
    </row>
    <row r="1123" spans="1:30" s="13" customFormat="1" x14ac:dyDescent="0.25">
      <c r="A1123"/>
      <c r="B1123" s="32"/>
      <c r="C1123" s="34"/>
      <c r="D1123" s="10"/>
      <c r="J1123" s="53"/>
      <c r="K1123" s="64"/>
      <c r="O1123" s="60"/>
      <c r="P1123" s="67"/>
      <c r="T1123" s="53"/>
      <c r="U1123" s="64"/>
      <c r="Y1123" s="53"/>
      <c r="Z1123" s="64"/>
      <c r="AD1123" s="53"/>
    </row>
    <row r="1124" spans="1:30" s="13" customFormat="1" x14ac:dyDescent="0.25">
      <c r="A1124"/>
      <c r="B1124" s="32"/>
      <c r="C1124" s="34"/>
      <c r="D1124" s="10"/>
      <c r="J1124" s="53"/>
      <c r="K1124" s="64"/>
      <c r="O1124" s="60"/>
      <c r="P1124" s="67"/>
      <c r="T1124" s="53"/>
      <c r="U1124" s="64"/>
      <c r="Y1124" s="53"/>
      <c r="Z1124" s="64"/>
      <c r="AD1124" s="53"/>
    </row>
    <row r="1125" spans="1:30" s="13" customFormat="1" x14ac:dyDescent="0.25">
      <c r="A1125"/>
      <c r="B1125" s="32"/>
      <c r="C1125" s="34"/>
      <c r="D1125" s="10"/>
      <c r="J1125" s="53"/>
      <c r="K1125" s="64"/>
      <c r="O1125" s="60"/>
      <c r="P1125" s="67"/>
      <c r="T1125" s="53"/>
      <c r="U1125" s="64"/>
      <c r="Y1125" s="53"/>
      <c r="Z1125" s="64"/>
      <c r="AD1125" s="53"/>
    </row>
    <row r="1126" spans="1:30" s="13" customFormat="1" x14ac:dyDescent="0.25">
      <c r="A1126"/>
      <c r="B1126" s="32"/>
      <c r="C1126" s="34"/>
      <c r="D1126" s="10"/>
      <c r="J1126" s="53"/>
      <c r="K1126" s="64"/>
      <c r="O1126" s="60"/>
      <c r="P1126" s="67"/>
      <c r="T1126" s="53"/>
      <c r="U1126" s="64"/>
      <c r="Y1126" s="53"/>
      <c r="Z1126" s="64"/>
      <c r="AD1126" s="53"/>
    </row>
    <row r="1127" spans="1:30" s="13" customFormat="1" x14ac:dyDescent="0.25">
      <c r="A1127"/>
      <c r="B1127" s="32"/>
      <c r="C1127" s="34"/>
      <c r="D1127" s="10"/>
      <c r="J1127" s="53"/>
      <c r="K1127" s="64"/>
      <c r="O1127" s="60"/>
      <c r="P1127" s="67"/>
      <c r="T1127" s="53"/>
      <c r="U1127" s="64"/>
      <c r="Y1127" s="53"/>
      <c r="Z1127" s="64"/>
      <c r="AD1127" s="53"/>
    </row>
    <row r="1128" spans="1:30" s="13" customFormat="1" x14ac:dyDescent="0.25">
      <c r="A1128"/>
      <c r="B1128" s="32"/>
      <c r="C1128" s="34"/>
      <c r="D1128" s="10"/>
      <c r="J1128" s="53"/>
      <c r="K1128" s="64"/>
      <c r="O1128" s="60"/>
      <c r="P1128" s="67"/>
      <c r="T1128" s="53"/>
      <c r="U1128" s="64"/>
      <c r="Y1128" s="53"/>
      <c r="Z1128" s="64"/>
      <c r="AD1128" s="53"/>
    </row>
    <row r="1129" spans="1:30" s="13" customFormat="1" x14ac:dyDescent="0.25">
      <c r="A1129"/>
      <c r="B1129" s="32"/>
      <c r="C1129" s="34"/>
      <c r="D1129" s="10"/>
      <c r="J1129" s="53"/>
      <c r="K1129" s="64"/>
      <c r="O1129" s="60"/>
      <c r="P1129" s="67"/>
      <c r="T1129" s="53"/>
      <c r="U1129" s="64"/>
      <c r="Y1129" s="53"/>
      <c r="Z1129" s="64"/>
      <c r="AD1129" s="53"/>
    </row>
    <row r="1130" spans="1:30" s="13" customFormat="1" x14ac:dyDescent="0.25">
      <c r="A1130"/>
      <c r="B1130" s="32"/>
      <c r="C1130" s="34"/>
      <c r="D1130" s="10"/>
      <c r="J1130" s="53"/>
      <c r="K1130" s="64"/>
      <c r="O1130" s="60"/>
      <c r="P1130" s="67"/>
      <c r="T1130" s="53"/>
      <c r="U1130" s="64"/>
      <c r="Y1130" s="53"/>
      <c r="Z1130" s="64"/>
      <c r="AD1130" s="53"/>
    </row>
    <row r="1131" spans="1:30" s="13" customFormat="1" x14ac:dyDescent="0.25">
      <c r="A1131"/>
      <c r="B1131" s="32"/>
      <c r="C1131" s="34"/>
      <c r="D1131" s="10"/>
      <c r="J1131" s="53"/>
      <c r="K1131" s="64"/>
      <c r="O1131" s="60"/>
      <c r="P1131" s="67"/>
      <c r="T1131" s="53"/>
      <c r="U1131" s="64"/>
      <c r="Y1131" s="53"/>
      <c r="Z1131" s="64"/>
      <c r="AD1131" s="53"/>
    </row>
    <row r="1132" spans="1:30" s="13" customFormat="1" x14ac:dyDescent="0.25">
      <c r="A1132"/>
      <c r="B1132" s="32"/>
      <c r="C1132" s="34"/>
      <c r="D1132" s="10"/>
      <c r="J1132" s="53"/>
      <c r="K1132" s="64"/>
      <c r="O1132" s="60"/>
      <c r="P1132" s="67"/>
      <c r="T1132" s="53"/>
      <c r="U1132" s="64"/>
      <c r="Y1132" s="53"/>
      <c r="Z1132" s="64"/>
      <c r="AD1132" s="53"/>
    </row>
    <row r="1133" spans="1:30" s="13" customFormat="1" x14ac:dyDescent="0.25">
      <c r="A1133"/>
      <c r="B1133" s="32"/>
      <c r="C1133" s="34"/>
      <c r="D1133" s="10"/>
      <c r="J1133" s="53"/>
      <c r="K1133" s="64"/>
      <c r="O1133" s="60"/>
      <c r="P1133" s="67"/>
      <c r="T1133" s="53"/>
      <c r="U1133" s="64"/>
      <c r="Y1133" s="53"/>
      <c r="Z1133" s="64"/>
      <c r="AD1133" s="53"/>
    </row>
    <row r="1134" spans="1:30" s="13" customFormat="1" x14ac:dyDescent="0.25">
      <c r="A1134"/>
      <c r="B1134" s="32"/>
      <c r="C1134" s="34"/>
      <c r="D1134" s="10"/>
      <c r="J1134" s="53"/>
      <c r="K1134" s="64"/>
      <c r="O1134" s="60"/>
      <c r="P1134" s="67"/>
      <c r="T1134" s="53"/>
      <c r="U1134" s="64"/>
      <c r="Y1134" s="53"/>
      <c r="Z1134" s="64"/>
      <c r="AD1134" s="53"/>
    </row>
    <row r="1135" spans="1:30" s="13" customFormat="1" x14ac:dyDescent="0.25">
      <c r="A1135"/>
      <c r="B1135" s="32"/>
      <c r="C1135" s="34"/>
      <c r="D1135" s="10"/>
      <c r="J1135" s="53"/>
      <c r="K1135" s="64"/>
      <c r="O1135" s="60"/>
      <c r="P1135" s="67"/>
      <c r="T1135" s="53"/>
      <c r="U1135" s="64"/>
      <c r="Y1135" s="53"/>
      <c r="Z1135" s="64"/>
      <c r="AD1135" s="53"/>
    </row>
    <row r="1136" spans="1:30" s="13" customFormat="1" x14ac:dyDescent="0.25">
      <c r="A1136"/>
      <c r="B1136" s="32"/>
      <c r="C1136" s="34"/>
      <c r="D1136" s="10"/>
      <c r="J1136" s="53"/>
      <c r="K1136" s="64"/>
      <c r="O1136" s="60"/>
      <c r="P1136" s="67"/>
      <c r="T1136" s="53"/>
      <c r="U1136" s="64"/>
      <c r="Y1136" s="53"/>
      <c r="Z1136" s="64"/>
      <c r="AD1136" s="53"/>
    </row>
    <row r="1137" spans="1:30" s="13" customFormat="1" x14ac:dyDescent="0.25">
      <c r="A1137"/>
      <c r="B1137" s="32"/>
      <c r="C1137" s="34"/>
      <c r="D1137" s="10"/>
      <c r="J1137" s="53"/>
      <c r="K1137" s="64"/>
      <c r="O1137" s="60"/>
      <c r="P1137" s="67"/>
      <c r="T1137" s="53"/>
      <c r="U1137" s="64"/>
      <c r="Y1137" s="53"/>
      <c r="Z1137" s="64"/>
      <c r="AD1137" s="53"/>
    </row>
    <row r="1138" spans="1:30" s="13" customFormat="1" x14ac:dyDescent="0.25">
      <c r="A1138"/>
      <c r="B1138" s="32"/>
      <c r="C1138" s="34"/>
      <c r="D1138" s="10"/>
      <c r="J1138" s="53"/>
      <c r="K1138" s="64"/>
      <c r="O1138" s="60"/>
      <c r="P1138" s="67"/>
      <c r="T1138" s="53"/>
      <c r="U1138" s="64"/>
      <c r="Y1138" s="53"/>
      <c r="Z1138" s="64"/>
      <c r="AD1138" s="53"/>
    </row>
    <row r="1139" spans="1:30" s="13" customFormat="1" x14ac:dyDescent="0.25">
      <c r="A1139"/>
      <c r="B1139" s="32"/>
      <c r="C1139" s="34"/>
      <c r="D1139" s="10"/>
      <c r="J1139" s="53"/>
      <c r="K1139" s="64"/>
      <c r="O1139" s="60"/>
      <c r="P1139" s="67"/>
      <c r="T1139" s="53"/>
      <c r="U1139" s="64"/>
      <c r="Y1139" s="53"/>
      <c r="Z1139" s="64"/>
      <c r="AD1139" s="53"/>
    </row>
    <row r="1140" spans="1:30" s="13" customFormat="1" x14ac:dyDescent="0.25">
      <c r="A1140"/>
      <c r="B1140" s="32"/>
      <c r="C1140" s="34"/>
      <c r="D1140" s="10"/>
      <c r="J1140" s="53"/>
      <c r="K1140" s="64"/>
      <c r="O1140" s="60"/>
      <c r="P1140" s="67"/>
      <c r="T1140" s="53"/>
      <c r="U1140" s="64"/>
      <c r="Y1140" s="53"/>
      <c r="Z1140" s="64"/>
      <c r="AD1140" s="53"/>
    </row>
    <row r="1141" spans="1:30" s="13" customFormat="1" x14ac:dyDescent="0.25">
      <c r="A1141"/>
      <c r="B1141" s="32"/>
      <c r="C1141" s="34"/>
      <c r="D1141" s="10"/>
      <c r="J1141" s="53"/>
      <c r="K1141" s="64"/>
      <c r="O1141" s="60"/>
      <c r="P1141" s="67"/>
      <c r="T1141" s="53"/>
      <c r="U1141" s="64"/>
      <c r="Y1141" s="53"/>
      <c r="Z1141" s="64"/>
      <c r="AD1141" s="53"/>
    </row>
    <row r="1142" spans="1:30" s="13" customFormat="1" x14ac:dyDescent="0.25">
      <c r="A1142"/>
      <c r="B1142" s="32"/>
      <c r="C1142" s="34"/>
      <c r="D1142" s="10"/>
      <c r="J1142" s="53"/>
      <c r="K1142" s="64"/>
      <c r="O1142" s="60"/>
      <c r="P1142" s="67"/>
      <c r="T1142" s="53"/>
      <c r="U1142" s="64"/>
      <c r="Y1142" s="53"/>
      <c r="Z1142" s="64"/>
      <c r="AD1142" s="53"/>
    </row>
    <row r="1143" spans="1:30" s="13" customFormat="1" x14ac:dyDescent="0.25">
      <c r="A1143"/>
      <c r="B1143" s="32"/>
      <c r="C1143" s="34"/>
      <c r="D1143" s="10"/>
      <c r="J1143" s="53"/>
      <c r="K1143" s="64"/>
      <c r="O1143" s="60"/>
      <c r="P1143" s="67"/>
      <c r="T1143" s="53"/>
      <c r="U1143" s="64"/>
      <c r="Y1143" s="53"/>
      <c r="Z1143" s="64"/>
      <c r="AD1143" s="53"/>
    </row>
    <row r="1144" spans="1:30" s="13" customFormat="1" x14ac:dyDescent="0.25">
      <c r="A1144"/>
      <c r="B1144" s="32"/>
      <c r="C1144" s="34"/>
      <c r="D1144" s="10"/>
      <c r="J1144" s="53"/>
      <c r="K1144" s="64"/>
      <c r="O1144" s="60"/>
      <c r="P1144" s="67"/>
      <c r="T1144" s="53"/>
      <c r="U1144" s="64"/>
      <c r="Y1144" s="53"/>
      <c r="Z1144" s="64"/>
      <c r="AD1144" s="53"/>
    </row>
    <row r="1145" spans="1:30" s="13" customFormat="1" x14ac:dyDescent="0.25">
      <c r="A1145"/>
      <c r="B1145" s="32"/>
      <c r="C1145" s="34"/>
      <c r="D1145" s="10"/>
      <c r="J1145" s="53"/>
      <c r="K1145" s="64"/>
      <c r="O1145" s="60"/>
      <c r="P1145" s="67"/>
      <c r="T1145" s="53"/>
      <c r="U1145" s="64"/>
      <c r="Y1145" s="53"/>
      <c r="Z1145" s="64"/>
      <c r="AD1145" s="53"/>
    </row>
    <row r="1146" spans="1:30" s="13" customFormat="1" x14ac:dyDescent="0.25">
      <c r="A1146"/>
      <c r="B1146" s="32"/>
      <c r="C1146" s="34"/>
      <c r="D1146" s="10"/>
      <c r="J1146" s="53"/>
      <c r="K1146" s="64"/>
      <c r="O1146" s="60"/>
      <c r="P1146" s="67"/>
      <c r="T1146" s="53"/>
      <c r="U1146" s="64"/>
      <c r="Y1146" s="53"/>
      <c r="Z1146" s="64"/>
      <c r="AD1146" s="53"/>
    </row>
    <row r="1147" spans="1:30" s="13" customFormat="1" x14ac:dyDescent="0.25">
      <c r="A1147"/>
      <c r="B1147" s="32"/>
      <c r="C1147" s="34"/>
      <c r="D1147" s="10"/>
      <c r="J1147" s="53"/>
      <c r="K1147" s="64"/>
      <c r="O1147" s="60"/>
      <c r="P1147" s="67"/>
      <c r="T1147" s="53"/>
      <c r="U1147" s="64"/>
      <c r="Y1147" s="53"/>
      <c r="Z1147" s="64"/>
      <c r="AD1147" s="53"/>
    </row>
    <row r="1148" spans="1:30" s="13" customFormat="1" x14ac:dyDescent="0.25">
      <c r="A1148"/>
      <c r="B1148" s="32"/>
      <c r="C1148" s="34"/>
      <c r="D1148" s="10"/>
      <c r="J1148" s="53"/>
      <c r="K1148" s="64"/>
      <c r="O1148" s="60"/>
      <c r="P1148" s="67"/>
      <c r="T1148" s="53"/>
      <c r="U1148" s="64"/>
      <c r="Y1148" s="53"/>
      <c r="Z1148" s="64"/>
      <c r="AD1148" s="53"/>
    </row>
    <row r="1149" spans="1:30" s="13" customFormat="1" x14ac:dyDescent="0.25">
      <c r="A1149"/>
      <c r="B1149" s="32"/>
      <c r="C1149" s="34"/>
      <c r="D1149" s="10"/>
      <c r="J1149" s="53"/>
      <c r="K1149" s="64"/>
      <c r="O1149" s="60"/>
      <c r="P1149" s="67"/>
      <c r="T1149" s="53"/>
      <c r="U1149" s="64"/>
      <c r="Y1149" s="53"/>
      <c r="Z1149" s="64"/>
      <c r="AD1149" s="53"/>
    </row>
    <row r="1150" spans="1:30" s="13" customFormat="1" x14ac:dyDescent="0.25">
      <c r="A1150"/>
      <c r="B1150" s="32"/>
      <c r="C1150" s="34"/>
      <c r="D1150" s="10"/>
      <c r="J1150" s="53"/>
      <c r="K1150" s="64"/>
      <c r="O1150" s="60"/>
      <c r="P1150" s="67"/>
      <c r="T1150" s="53"/>
      <c r="U1150" s="64"/>
      <c r="Y1150" s="53"/>
      <c r="Z1150" s="64"/>
      <c r="AD1150" s="53"/>
    </row>
    <row r="1151" spans="1:30" s="13" customFormat="1" x14ac:dyDescent="0.25">
      <c r="A1151"/>
      <c r="B1151" s="32"/>
      <c r="C1151" s="34"/>
      <c r="D1151" s="10"/>
      <c r="J1151" s="53"/>
      <c r="K1151" s="64"/>
      <c r="O1151" s="60"/>
      <c r="P1151" s="67"/>
      <c r="T1151" s="53"/>
      <c r="U1151" s="64"/>
      <c r="Y1151" s="53"/>
      <c r="Z1151" s="64"/>
      <c r="AD1151" s="53"/>
    </row>
    <row r="1152" spans="1:30" s="13" customFormat="1" x14ac:dyDescent="0.25">
      <c r="A1152"/>
      <c r="B1152" s="32"/>
      <c r="C1152" s="34"/>
      <c r="D1152" s="10"/>
      <c r="J1152" s="53"/>
      <c r="K1152" s="64"/>
      <c r="O1152" s="60"/>
      <c r="P1152" s="67"/>
      <c r="T1152" s="53"/>
      <c r="U1152" s="64"/>
      <c r="Y1152" s="53"/>
      <c r="Z1152" s="64"/>
      <c r="AD1152" s="53"/>
    </row>
    <row r="1153" spans="1:30" s="13" customFormat="1" x14ac:dyDescent="0.25">
      <c r="A1153"/>
      <c r="B1153" s="32"/>
      <c r="C1153" s="34"/>
      <c r="D1153" s="10"/>
      <c r="J1153" s="53"/>
      <c r="K1153" s="64"/>
      <c r="O1153" s="60"/>
      <c r="P1153" s="67"/>
      <c r="T1153" s="53"/>
      <c r="U1153" s="64"/>
      <c r="Y1153" s="53"/>
      <c r="Z1153" s="64"/>
      <c r="AD1153" s="53"/>
    </row>
    <row r="1154" spans="1:30" s="13" customFormat="1" x14ac:dyDescent="0.25">
      <c r="A1154"/>
      <c r="B1154" s="32"/>
      <c r="C1154" s="34"/>
      <c r="D1154" s="10"/>
      <c r="J1154" s="53"/>
      <c r="K1154" s="64"/>
      <c r="O1154" s="60"/>
      <c r="P1154" s="67"/>
      <c r="T1154" s="53"/>
      <c r="U1154" s="64"/>
      <c r="Y1154" s="53"/>
      <c r="Z1154" s="64"/>
      <c r="AD1154" s="53"/>
    </row>
    <row r="1155" spans="1:30" s="13" customFormat="1" x14ac:dyDescent="0.25">
      <c r="A1155"/>
      <c r="B1155" s="32"/>
      <c r="C1155" s="34"/>
      <c r="D1155" s="10"/>
      <c r="J1155" s="53"/>
      <c r="K1155" s="64"/>
      <c r="O1155" s="60"/>
      <c r="P1155" s="67"/>
      <c r="T1155" s="53"/>
      <c r="U1155" s="64"/>
      <c r="Y1155" s="53"/>
      <c r="Z1155" s="64"/>
      <c r="AD1155" s="53"/>
    </row>
    <row r="1156" spans="1:30" s="13" customFormat="1" x14ac:dyDescent="0.25">
      <c r="A1156"/>
      <c r="B1156" s="32"/>
      <c r="C1156" s="34"/>
      <c r="D1156" s="10"/>
      <c r="J1156" s="53"/>
      <c r="K1156" s="64"/>
      <c r="O1156" s="60"/>
      <c r="P1156" s="67"/>
      <c r="T1156" s="53"/>
      <c r="U1156" s="64"/>
      <c r="Y1156" s="53"/>
      <c r="Z1156" s="64"/>
      <c r="AD1156" s="53"/>
    </row>
    <row r="1157" spans="1:30" s="13" customFormat="1" x14ac:dyDescent="0.25">
      <c r="A1157"/>
      <c r="B1157" s="32"/>
      <c r="C1157" s="34"/>
      <c r="D1157" s="10"/>
      <c r="J1157" s="53"/>
      <c r="K1157" s="64"/>
      <c r="O1157" s="60"/>
      <c r="P1157" s="67"/>
      <c r="T1157" s="53"/>
      <c r="U1157" s="64"/>
      <c r="Y1157" s="53"/>
      <c r="Z1157" s="64"/>
      <c r="AD1157" s="53"/>
    </row>
    <row r="1158" spans="1:30" s="13" customFormat="1" x14ac:dyDescent="0.25">
      <c r="A1158"/>
      <c r="B1158" s="32"/>
      <c r="C1158" s="34"/>
      <c r="D1158" s="10"/>
      <c r="J1158" s="53"/>
      <c r="K1158" s="64"/>
      <c r="O1158" s="60"/>
      <c r="P1158" s="67"/>
      <c r="T1158" s="53"/>
      <c r="U1158" s="64"/>
      <c r="Y1158" s="53"/>
      <c r="Z1158" s="64"/>
      <c r="AD1158" s="53"/>
    </row>
    <row r="1159" spans="1:30" s="13" customFormat="1" x14ac:dyDescent="0.25">
      <c r="A1159"/>
      <c r="B1159" s="32"/>
      <c r="C1159" s="34"/>
      <c r="D1159" s="10"/>
      <c r="J1159" s="53"/>
      <c r="K1159" s="64"/>
      <c r="O1159" s="60"/>
      <c r="P1159" s="67"/>
      <c r="T1159" s="53"/>
      <c r="U1159" s="64"/>
      <c r="Y1159" s="53"/>
      <c r="Z1159" s="64"/>
      <c r="AD1159" s="53"/>
    </row>
    <row r="1160" spans="1:30" s="13" customFormat="1" x14ac:dyDescent="0.25">
      <c r="A1160"/>
      <c r="B1160" s="32"/>
      <c r="C1160" s="34"/>
      <c r="D1160" s="10"/>
      <c r="J1160" s="53"/>
      <c r="K1160" s="64"/>
      <c r="O1160" s="60"/>
      <c r="P1160" s="67"/>
      <c r="T1160" s="53"/>
      <c r="U1160" s="64"/>
      <c r="Y1160" s="53"/>
      <c r="Z1160" s="64"/>
      <c r="AD1160" s="53"/>
    </row>
    <row r="1161" spans="1:30" s="13" customFormat="1" x14ac:dyDescent="0.25">
      <c r="A1161"/>
      <c r="B1161" s="32"/>
      <c r="C1161" s="34"/>
      <c r="D1161" s="10"/>
      <c r="J1161" s="53"/>
      <c r="K1161" s="64"/>
      <c r="O1161" s="60"/>
      <c r="P1161" s="67"/>
      <c r="T1161" s="53"/>
      <c r="U1161" s="64"/>
      <c r="Y1161" s="53"/>
      <c r="Z1161" s="64"/>
      <c r="AD1161" s="53"/>
    </row>
    <row r="1162" spans="1:30" s="13" customFormat="1" x14ac:dyDescent="0.25">
      <c r="A1162"/>
      <c r="B1162" s="32"/>
      <c r="C1162" s="34"/>
      <c r="D1162" s="10"/>
      <c r="J1162" s="53"/>
      <c r="K1162" s="64"/>
      <c r="O1162" s="60"/>
      <c r="P1162" s="67"/>
      <c r="T1162" s="53"/>
      <c r="U1162" s="64"/>
      <c r="Y1162" s="53"/>
      <c r="Z1162" s="64"/>
      <c r="AD1162" s="53"/>
    </row>
    <row r="1163" spans="1:30" s="13" customFormat="1" x14ac:dyDescent="0.25">
      <c r="A1163"/>
      <c r="B1163" s="32"/>
      <c r="C1163" s="34"/>
      <c r="D1163" s="10"/>
      <c r="J1163" s="53"/>
      <c r="K1163" s="64"/>
      <c r="O1163" s="60"/>
      <c r="P1163" s="67"/>
      <c r="T1163" s="53"/>
      <c r="U1163" s="64"/>
      <c r="Y1163" s="53"/>
      <c r="Z1163" s="64"/>
      <c r="AD1163" s="53"/>
    </row>
    <row r="1164" spans="1:30" s="13" customFormat="1" x14ac:dyDescent="0.25">
      <c r="A1164"/>
      <c r="B1164" s="32"/>
      <c r="C1164" s="34"/>
      <c r="D1164" s="10"/>
      <c r="J1164" s="53"/>
      <c r="K1164" s="64"/>
      <c r="O1164" s="60"/>
      <c r="P1164" s="67"/>
      <c r="T1164" s="53"/>
      <c r="U1164" s="64"/>
      <c r="Y1164" s="53"/>
      <c r="Z1164" s="64"/>
      <c r="AD1164" s="53"/>
    </row>
    <row r="1165" spans="1:30" s="13" customFormat="1" x14ac:dyDescent="0.25">
      <c r="A1165"/>
      <c r="B1165" s="32"/>
      <c r="C1165" s="34"/>
      <c r="D1165" s="10"/>
      <c r="J1165" s="53"/>
      <c r="K1165" s="64"/>
      <c r="O1165" s="60"/>
      <c r="P1165" s="67"/>
      <c r="T1165" s="53"/>
      <c r="U1165" s="64"/>
      <c r="Y1165" s="53"/>
      <c r="Z1165" s="64"/>
      <c r="AD1165" s="53"/>
    </row>
    <row r="1166" spans="1:30" s="13" customFormat="1" x14ac:dyDescent="0.25">
      <c r="A1166"/>
      <c r="B1166" s="32"/>
      <c r="C1166" s="34"/>
      <c r="D1166" s="10"/>
      <c r="J1166" s="53"/>
      <c r="K1166" s="64"/>
      <c r="O1166" s="60"/>
      <c r="P1166" s="67"/>
      <c r="T1166" s="53"/>
      <c r="U1166" s="64"/>
      <c r="Y1166" s="53"/>
      <c r="Z1166" s="64"/>
      <c r="AD1166" s="53"/>
    </row>
    <row r="1167" spans="1:30" s="13" customFormat="1" x14ac:dyDescent="0.25">
      <c r="A1167"/>
      <c r="B1167" s="32"/>
      <c r="C1167" s="34"/>
      <c r="D1167" s="10"/>
      <c r="J1167" s="53"/>
      <c r="K1167" s="64"/>
      <c r="O1167" s="60"/>
      <c r="P1167" s="67"/>
      <c r="T1167" s="53"/>
      <c r="U1167" s="64"/>
      <c r="Y1167" s="53"/>
      <c r="Z1167" s="64"/>
      <c r="AD1167" s="53"/>
    </row>
    <row r="1168" spans="1:30" s="13" customFormat="1" x14ac:dyDescent="0.25">
      <c r="A1168"/>
      <c r="B1168" s="32"/>
      <c r="C1168" s="34"/>
      <c r="D1168" s="10"/>
      <c r="J1168" s="53"/>
      <c r="K1168" s="64"/>
      <c r="O1168" s="60"/>
      <c r="P1168" s="67"/>
      <c r="T1168" s="53"/>
      <c r="U1168" s="64"/>
      <c r="Y1168" s="53"/>
      <c r="Z1168" s="64"/>
      <c r="AD1168" s="53"/>
    </row>
    <row r="1169" spans="1:30" s="13" customFormat="1" x14ac:dyDescent="0.25">
      <c r="A1169"/>
      <c r="B1169" s="32"/>
      <c r="C1169" s="34"/>
      <c r="D1169" s="10"/>
      <c r="J1169" s="53"/>
      <c r="K1169" s="64"/>
      <c r="O1169" s="60"/>
      <c r="P1169" s="67"/>
      <c r="T1169" s="53"/>
      <c r="U1169" s="64"/>
      <c r="Y1169" s="53"/>
      <c r="Z1169" s="64"/>
      <c r="AD1169" s="53"/>
    </row>
    <row r="1170" spans="1:30" s="13" customFormat="1" x14ac:dyDescent="0.25">
      <c r="A1170"/>
      <c r="B1170" s="32"/>
      <c r="C1170" s="34"/>
      <c r="D1170" s="10"/>
      <c r="J1170" s="53"/>
      <c r="K1170" s="64"/>
      <c r="O1170" s="60"/>
      <c r="P1170" s="67"/>
      <c r="T1170" s="53"/>
      <c r="U1170" s="64"/>
      <c r="Y1170" s="53"/>
      <c r="Z1170" s="64"/>
      <c r="AD1170" s="53"/>
    </row>
    <row r="1171" spans="1:30" s="13" customFormat="1" x14ac:dyDescent="0.25">
      <c r="A1171"/>
      <c r="B1171" s="32"/>
      <c r="C1171" s="34"/>
      <c r="D1171" s="10"/>
      <c r="J1171" s="53"/>
      <c r="K1171" s="64"/>
      <c r="O1171" s="60"/>
      <c r="P1171" s="67"/>
      <c r="T1171" s="53"/>
      <c r="U1171" s="64"/>
      <c r="Y1171" s="53"/>
      <c r="Z1171" s="64"/>
      <c r="AD1171" s="53"/>
    </row>
    <row r="1172" spans="1:30" s="13" customFormat="1" x14ac:dyDescent="0.25">
      <c r="A1172"/>
      <c r="B1172" s="32"/>
      <c r="C1172" s="34"/>
      <c r="D1172" s="10"/>
      <c r="J1172" s="53"/>
      <c r="K1172" s="64"/>
      <c r="O1172" s="60"/>
      <c r="P1172" s="67"/>
      <c r="T1172" s="53"/>
      <c r="U1172" s="64"/>
      <c r="Y1172" s="53"/>
      <c r="Z1172" s="64"/>
      <c r="AD1172" s="53"/>
    </row>
    <row r="1173" spans="1:30" s="13" customFormat="1" x14ac:dyDescent="0.25">
      <c r="A1173"/>
      <c r="B1173" s="32"/>
      <c r="C1173" s="34"/>
      <c r="D1173" s="10"/>
      <c r="J1173" s="53"/>
      <c r="K1173" s="64"/>
      <c r="O1173" s="60"/>
      <c r="P1173" s="67"/>
      <c r="T1173" s="53"/>
      <c r="U1173" s="64"/>
      <c r="Y1173" s="53"/>
      <c r="Z1173" s="64"/>
      <c r="AD1173" s="53"/>
    </row>
    <row r="1174" spans="1:30" s="13" customFormat="1" x14ac:dyDescent="0.25">
      <c r="A1174"/>
      <c r="B1174" s="32"/>
      <c r="C1174" s="34"/>
      <c r="D1174" s="10"/>
      <c r="J1174" s="53"/>
      <c r="K1174" s="64"/>
      <c r="O1174" s="60"/>
      <c r="P1174" s="67"/>
      <c r="T1174" s="53"/>
      <c r="U1174" s="64"/>
      <c r="Y1174" s="53"/>
      <c r="Z1174" s="64"/>
      <c r="AD1174" s="53"/>
    </row>
    <row r="1175" spans="1:30" s="13" customFormat="1" x14ac:dyDescent="0.25">
      <c r="A1175"/>
      <c r="B1175" s="32"/>
      <c r="C1175" s="34"/>
      <c r="D1175" s="10"/>
      <c r="J1175" s="53"/>
      <c r="K1175" s="64"/>
      <c r="O1175" s="60"/>
      <c r="P1175" s="67"/>
      <c r="T1175" s="53"/>
      <c r="U1175" s="64"/>
      <c r="Y1175" s="53"/>
      <c r="Z1175" s="64"/>
      <c r="AD1175" s="53"/>
    </row>
    <row r="1176" spans="1:30" s="13" customFormat="1" x14ac:dyDescent="0.25">
      <c r="A1176"/>
      <c r="B1176" s="32"/>
      <c r="C1176" s="34"/>
      <c r="D1176" s="10"/>
      <c r="J1176" s="53"/>
      <c r="K1176" s="64"/>
      <c r="O1176" s="60"/>
      <c r="P1176" s="67"/>
      <c r="T1176" s="53"/>
      <c r="U1176" s="64"/>
      <c r="Y1176" s="53"/>
      <c r="Z1176" s="64"/>
      <c r="AD1176" s="53"/>
    </row>
    <row r="1177" spans="1:30" s="13" customFormat="1" x14ac:dyDescent="0.25">
      <c r="A1177"/>
      <c r="B1177" s="32"/>
      <c r="C1177" s="34"/>
      <c r="D1177" s="10"/>
      <c r="J1177" s="53"/>
      <c r="K1177" s="64"/>
      <c r="O1177" s="60"/>
      <c r="P1177" s="67"/>
      <c r="T1177" s="53"/>
      <c r="U1177" s="64"/>
      <c r="Y1177" s="53"/>
      <c r="Z1177" s="64"/>
      <c r="AD1177" s="53"/>
    </row>
    <row r="1178" spans="1:30" s="13" customFormat="1" x14ac:dyDescent="0.25">
      <c r="A1178"/>
      <c r="B1178" s="32"/>
      <c r="C1178" s="34"/>
      <c r="D1178" s="10"/>
      <c r="J1178" s="53"/>
      <c r="K1178" s="64"/>
      <c r="O1178" s="60"/>
      <c r="P1178" s="67"/>
      <c r="T1178" s="53"/>
      <c r="U1178" s="64"/>
      <c r="Y1178" s="53"/>
      <c r="Z1178" s="64"/>
      <c r="AD1178" s="53"/>
    </row>
    <row r="1179" spans="1:30" s="13" customFormat="1" x14ac:dyDescent="0.25">
      <c r="A1179"/>
      <c r="B1179" s="32"/>
      <c r="C1179" s="34"/>
      <c r="D1179" s="10"/>
      <c r="J1179" s="53"/>
      <c r="K1179" s="64"/>
      <c r="O1179" s="60"/>
      <c r="P1179" s="67"/>
      <c r="T1179" s="53"/>
      <c r="U1179" s="64"/>
      <c r="Y1179" s="53"/>
      <c r="Z1179" s="64"/>
      <c r="AD1179" s="53"/>
    </row>
    <row r="1180" spans="1:30" s="13" customFormat="1" x14ac:dyDescent="0.25">
      <c r="A1180"/>
      <c r="B1180" s="32"/>
      <c r="C1180" s="34"/>
      <c r="D1180" s="10"/>
      <c r="J1180" s="53"/>
      <c r="K1180" s="64"/>
      <c r="O1180" s="60"/>
      <c r="P1180" s="67"/>
      <c r="T1180" s="53"/>
      <c r="U1180" s="64"/>
      <c r="Y1180" s="53"/>
      <c r="Z1180" s="64"/>
      <c r="AD1180" s="53"/>
    </row>
    <row r="1181" spans="1:30" s="13" customFormat="1" x14ac:dyDescent="0.25">
      <c r="A1181"/>
      <c r="B1181" s="32"/>
      <c r="C1181" s="34"/>
      <c r="D1181" s="10"/>
      <c r="J1181" s="53"/>
      <c r="K1181" s="64"/>
      <c r="O1181" s="60"/>
      <c r="P1181" s="67"/>
      <c r="T1181" s="53"/>
      <c r="U1181" s="64"/>
      <c r="Y1181" s="53"/>
      <c r="Z1181" s="64"/>
      <c r="AD1181" s="53"/>
    </row>
    <row r="1182" spans="1:30" s="13" customFormat="1" x14ac:dyDescent="0.25">
      <c r="A1182"/>
      <c r="B1182" s="32"/>
      <c r="C1182" s="34"/>
      <c r="D1182" s="10"/>
      <c r="J1182" s="53"/>
      <c r="K1182" s="64"/>
      <c r="O1182" s="60"/>
      <c r="P1182" s="67"/>
      <c r="T1182" s="53"/>
      <c r="U1182" s="64"/>
      <c r="Y1182" s="53"/>
      <c r="Z1182" s="64"/>
      <c r="AD1182" s="53"/>
    </row>
    <row r="1183" spans="1:30" s="13" customFormat="1" x14ac:dyDescent="0.25">
      <c r="A1183"/>
      <c r="B1183" s="32"/>
      <c r="C1183" s="34"/>
      <c r="D1183" s="10"/>
      <c r="J1183" s="53"/>
      <c r="K1183" s="64"/>
      <c r="O1183" s="60"/>
      <c r="P1183" s="67"/>
      <c r="T1183" s="53"/>
      <c r="U1183" s="64"/>
      <c r="Y1183" s="53"/>
      <c r="Z1183" s="64"/>
      <c r="AD1183" s="53"/>
    </row>
    <row r="1184" spans="1:30" s="13" customFormat="1" x14ac:dyDescent="0.25">
      <c r="A1184"/>
      <c r="B1184" s="32"/>
      <c r="C1184" s="34"/>
      <c r="D1184" s="10"/>
      <c r="J1184" s="53"/>
      <c r="K1184" s="64"/>
      <c r="O1184" s="60"/>
      <c r="P1184" s="67"/>
      <c r="T1184" s="53"/>
      <c r="U1184" s="64"/>
      <c r="Y1184" s="53"/>
      <c r="Z1184" s="64"/>
      <c r="AD1184" s="53"/>
    </row>
    <row r="1185" spans="1:30" s="13" customFormat="1" x14ac:dyDescent="0.25">
      <c r="A1185"/>
      <c r="B1185" s="32"/>
      <c r="C1185" s="34"/>
      <c r="D1185" s="10"/>
      <c r="J1185" s="53"/>
      <c r="K1185" s="64"/>
      <c r="O1185" s="60"/>
      <c r="P1185" s="67"/>
      <c r="T1185" s="53"/>
      <c r="U1185" s="64"/>
      <c r="Y1185" s="53"/>
      <c r="Z1185" s="64"/>
      <c r="AD1185" s="53"/>
    </row>
    <row r="1186" spans="1:30" s="13" customFormat="1" x14ac:dyDescent="0.25">
      <c r="A1186"/>
      <c r="B1186" s="32"/>
      <c r="C1186" s="34"/>
      <c r="D1186" s="10"/>
      <c r="J1186" s="53"/>
      <c r="K1186" s="64"/>
      <c r="O1186" s="60"/>
      <c r="P1186" s="67"/>
      <c r="T1186" s="53"/>
      <c r="U1186" s="64"/>
      <c r="Y1186" s="53"/>
      <c r="Z1186" s="64"/>
      <c r="AD1186" s="53"/>
    </row>
    <row r="1187" spans="1:30" s="13" customFormat="1" x14ac:dyDescent="0.25">
      <c r="A1187"/>
      <c r="B1187" s="32"/>
      <c r="C1187" s="34"/>
      <c r="D1187" s="10"/>
      <c r="J1187" s="53"/>
      <c r="K1187" s="64"/>
      <c r="O1187" s="60"/>
      <c r="P1187" s="67"/>
      <c r="T1187" s="53"/>
      <c r="U1187" s="64"/>
      <c r="Y1187" s="53"/>
      <c r="Z1187" s="64"/>
      <c r="AD1187" s="53"/>
    </row>
    <row r="1188" spans="1:30" s="13" customFormat="1" x14ac:dyDescent="0.25">
      <c r="A1188"/>
      <c r="B1188" s="32"/>
      <c r="C1188" s="34"/>
      <c r="D1188" s="10"/>
      <c r="J1188" s="53"/>
      <c r="K1188" s="64"/>
      <c r="O1188" s="60"/>
      <c r="P1188" s="67"/>
      <c r="T1188" s="53"/>
      <c r="U1188" s="64"/>
      <c r="Y1188" s="53"/>
      <c r="Z1188" s="64"/>
      <c r="AD1188" s="53"/>
    </row>
    <row r="1189" spans="1:30" s="13" customFormat="1" x14ac:dyDescent="0.25">
      <c r="A1189"/>
      <c r="B1189" s="32"/>
      <c r="C1189" s="34"/>
      <c r="D1189" s="10"/>
      <c r="J1189" s="53"/>
      <c r="K1189" s="64"/>
      <c r="O1189" s="60"/>
      <c r="P1189" s="67"/>
      <c r="T1189" s="53"/>
      <c r="U1189" s="64"/>
      <c r="Y1189" s="53"/>
      <c r="Z1189" s="64"/>
      <c r="AD1189" s="53"/>
    </row>
    <row r="1190" spans="1:30" s="13" customFormat="1" x14ac:dyDescent="0.25">
      <c r="A1190"/>
      <c r="B1190" s="32"/>
      <c r="C1190" s="34"/>
      <c r="D1190" s="10"/>
      <c r="J1190" s="53"/>
      <c r="K1190" s="64"/>
      <c r="O1190" s="60"/>
      <c r="P1190" s="67"/>
      <c r="T1190" s="53"/>
      <c r="U1190" s="64"/>
      <c r="Y1190" s="53"/>
      <c r="Z1190" s="64"/>
      <c r="AD1190" s="53"/>
    </row>
    <row r="1191" spans="1:30" s="13" customFormat="1" x14ac:dyDescent="0.25">
      <c r="A1191"/>
      <c r="B1191" s="32"/>
      <c r="C1191" s="34"/>
      <c r="D1191" s="10"/>
      <c r="J1191" s="53"/>
      <c r="K1191" s="64"/>
      <c r="O1191" s="60"/>
      <c r="P1191" s="67"/>
      <c r="T1191" s="53"/>
      <c r="U1191" s="64"/>
      <c r="Y1191" s="53"/>
      <c r="Z1191" s="64"/>
      <c r="AD1191" s="53"/>
    </row>
    <row r="1192" spans="1:30" s="13" customFormat="1" x14ac:dyDescent="0.25">
      <c r="A1192"/>
      <c r="B1192" s="32"/>
      <c r="C1192" s="34"/>
      <c r="D1192" s="10"/>
      <c r="J1192" s="53"/>
      <c r="K1192" s="64"/>
      <c r="O1192" s="60"/>
      <c r="P1192" s="67"/>
      <c r="T1192" s="53"/>
      <c r="U1192" s="64"/>
      <c r="Y1192" s="53"/>
      <c r="Z1192" s="64"/>
      <c r="AD1192" s="53"/>
    </row>
    <row r="1193" spans="1:30" s="13" customFormat="1" x14ac:dyDescent="0.25">
      <c r="A1193"/>
      <c r="B1193" s="32"/>
      <c r="C1193" s="34"/>
      <c r="D1193" s="10"/>
      <c r="J1193" s="53"/>
      <c r="K1193" s="64"/>
      <c r="O1193" s="60"/>
      <c r="P1193" s="67"/>
      <c r="T1193" s="53"/>
      <c r="U1193" s="64"/>
      <c r="Y1193" s="53"/>
      <c r="Z1193" s="64"/>
      <c r="AD1193" s="53"/>
    </row>
    <row r="1194" spans="1:30" s="13" customFormat="1" x14ac:dyDescent="0.25">
      <c r="A1194"/>
      <c r="B1194" s="32"/>
      <c r="C1194" s="34"/>
      <c r="D1194" s="10"/>
      <c r="J1194" s="53"/>
      <c r="K1194" s="64"/>
      <c r="O1194" s="60"/>
      <c r="P1194" s="67"/>
      <c r="T1194" s="53"/>
      <c r="U1194" s="64"/>
      <c r="Y1194" s="53"/>
      <c r="Z1194" s="64"/>
      <c r="AD1194" s="53"/>
    </row>
    <row r="1195" spans="1:30" s="13" customFormat="1" x14ac:dyDescent="0.25">
      <c r="A1195"/>
      <c r="B1195" s="32"/>
      <c r="C1195" s="34"/>
      <c r="D1195" s="10"/>
      <c r="J1195" s="53"/>
      <c r="K1195" s="64"/>
      <c r="O1195" s="60"/>
      <c r="P1195" s="67"/>
      <c r="T1195" s="53"/>
      <c r="U1195" s="64"/>
      <c r="Y1195" s="53"/>
      <c r="Z1195" s="64"/>
      <c r="AD1195" s="53"/>
    </row>
    <row r="1196" spans="1:30" s="13" customFormat="1" x14ac:dyDescent="0.25">
      <c r="A1196"/>
      <c r="B1196" s="32"/>
      <c r="C1196" s="34"/>
      <c r="D1196" s="10"/>
      <c r="J1196" s="53"/>
      <c r="K1196" s="64"/>
      <c r="O1196" s="60"/>
      <c r="P1196" s="67"/>
      <c r="T1196" s="53"/>
      <c r="U1196" s="64"/>
      <c r="Y1196" s="53"/>
      <c r="Z1196" s="64"/>
      <c r="AD1196" s="53"/>
    </row>
    <row r="1197" spans="1:30" s="13" customFormat="1" x14ac:dyDescent="0.25">
      <c r="A1197"/>
      <c r="B1197" s="32"/>
      <c r="C1197" s="34"/>
      <c r="D1197" s="10"/>
      <c r="J1197" s="53"/>
      <c r="K1197" s="64"/>
      <c r="O1197" s="60"/>
      <c r="P1197" s="67"/>
      <c r="T1197" s="53"/>
      <c r="U1197" s="64"/>
      <c r="Y1197" s="53"/>
      <c r="Z1197" s="64"/>
      <c r="AD1197" s="53"/>
    </row>
    <row r="1198" spans="1:30" s="13" customFormat="1" x14ac:dyDescent="0.25">
      <c r="A1198"/>
      <c r="B1198" s="32"/>
      <c r="C1198" s="34"/>
      <c r="D1198" s="10"/>
      <c r="J1198" s="53"/>
      <c r="K1198" s="64"/>
      <c r="O1198" s="60"/>
      <c r="P1198" s="67"/>
      <c r="T1198" s="53"/>
      <c r="U1198" s="64"/>
      <c r="Y1198" s="53"/>
      <c r="Z1198" s="64"/>
      <c r="AD1198" s="53"/>
    </row>
    <row r="1199" spans="1:30" s="13" customFormat="1" x14ac:dyDescent="0.25">
      <c r="A1199"/>
      <c r="B1199" s="32"/>
      <c r="C1199" s="34"/>
      <c r="D1199" s="10"/>
      <c r="J1199" s="53"/>
      <c r="K1199" s="64"/>
      <c r="O1199" s="60"/>
      <c r="P1199" s="67"/>
      <c r="T1199" s="53"/>
      <c r="U1199" s="64"/>
      <c r="Y1199" s="53"/>
      <c r="Z1199" s="64"/>
      <c r="AD1199" s="53"/>
    </row>
    <row r="1200" spans="1:30" s="13" customFormat="1" x14ac:dyDescent="0.25">
      <c r="A1200"/>
      <c r="B1200" s="32"/>
      <c r="C1200" s="34"/>
      <c r="D1200" s="10"/>
      <c r="J1200" s="53"/>
      <c r="K1200" s="64"/>
      <c r="O1200" s="60"/>
      <c r="P1200" s="67"/>
      <c r="T1200" s="53"/>
      <c r="U1200" s="64"/>
      <c r="Y1200" s="53"/>
      <c r="Z1200" s="64"/>
      <c r="AD1200" s="53"/>
    </row>
    <row r="1201" spans="1:30" s="13" customFormat="1" x14ac:dyDescent="0.25">
      <c r="A1201"/>
      <c r="B1201" s="32"/>
      <c r="C1201" s="34"/>
      <c r="D1201" s="10"/>
      <c r="J1201" s="53"/>
      <c r="K1201" s="64"/>
      <c r="O1201" s="60"/>
      <c r="P1201" s="67"/>
      <c r="T1201" s="53"/>
      <c r="U1201" s="64"/>
      <c r="Y1201" s="53"/>
      <c r="Z1201" s="64"/>
      <c r="AD1201" s="53"/>
    </row>
    <row r="1202" spans="1:30" s="13" customFormat="1" x14ac:dyDescent="0.25">
      <c r="A1202"/>
      <c r="B1202" s="32"/>
      <c r="C1202" s="34"/>
      <c r="D1202" s="10"/>
      <c r="J1202" s="53"/>
      <c r="K1202" s="64"/>
      <c r="O1202" s="60"/>
      <c r="P1202" s="67"/>
      <c r="T1202" s="53"/>
      <c r="U1202" s="64"/>
      <c r="Y1202" s="53"/>
      <c r="Z1202" s="64"/>
      <c r="AD1202" s="53"/>
    </row>
    <row r="1203" spans="1:30" s="13" customFormat="1" x14ac:dyDescent="0.25">
      <c r="A1203"/>
      <c r="B1203" s="32"/>
      <c r="C1203" s="34"/>
      <c r="D1203" s="10"/>
      <c r="J1203" s="53"/>
      <c r="K1203" s="64"/>
      <c r="O1203" s="60"/>
      <c r="P1203" s="67"/>
      <c r="T1203" s="53"/>
      <c r="U1203" s="64"/>
      <c r="Y1203" s="53"/>
      <c r="Z1203" s="64"/>
      <c r="AD1203" s="53"/>
    </row>
    <row r="1204" spans="1:30" s="13" customFormat="1" x14ac:dyDescent="0.25">
      <c r="A1204"/>
      <c r="B1204" s="32"/>
      <c r="C1204" s="34"/>
      <c r="D1204" s="10"/>
      <c r="J1204" s="53"/>
      <c r="K1204" s="64"/>
      <c r="O1204" s="60"/>
      <c r="P1204" s="67"/>
      <c r="T1204" s="53"/>
      <c r="U1204" s="64"/>
      <c r="Y1204" s="53"/>
      <c r="Z1204" s="64"/>
      <c r="AD1204" s="53"/>
    </row>
    <row r="1205" spans="1:30" s="13" customFormat="1" x14ac:dyDescent="0.25">
      <c r="A1205"/>
      <c r="B1205" s="32"/>
      <c r="C1205" s="34"/>
      <c r="D1205" s="10"/>
      <c r="J1205" s="53"/>
      <c r="K1205" s="64"/>
      <c r="O1205" s="60"/>
      <c r="P1205" s="67"/>
      <c r="T1205" s="53"/>
      <c r="U1205" s="64"/>
      <c r="Y1205" s="53"/>
      <c r="Z1205" s="64"/>
      <c r="AD1205" s="53"/>
    </row>
    <row r="1206" spans="1:30" s="13" customFormat="1" x14ac:dyDescent="0.25">
      <c r="A1206"/>
      <c r="B1206" s="32"/>
      <c r="C1206" s="34"/>
      <c r="D1206" s="10"/>
      <c r="J1206" s="53"/>
      <c r="K1206" s="64"/>
      <c r="O1206" s="60"/>
      <c r="P1206" s="67"/>
      <c r="T1206" s="53"/>
      <c r="U1206" s="64"/>
      <c r="Y1206" s="53"/>
      <c r="Z1206" s="64"/>
      <c r="AD1206" s="53"/>
    </row>
    <row r="1207" spans="1:30" s="13" customFormat="1" x14ac:dyDescent="0.25">
      <c r="A1207"/>
      <c r="B1207" s="32"/>
      <c r="C1207" s="34"/>
      <c r="D1207" s="10"/>
      <c r="J1207" s="53"/>
      <c r="K1207" s="64"/>
      <c r="O1207" s="60"/>
      <c r="P1207" s="67"/>
      <c r="T1207" s="53"/>
      <c r="U1207" s="64"/>
      <c r="Y1207" s="53"/>
      <c r="Z1207" s="64"/>
      <c r="AD1207" s="53"/>
    </row>
    <row r="1208" spans="1:30" s="13" customFormat="1" x14ac:dyDescent="0.25">
      <c r="A1208"/>
      <c r="B1208" s="32"/>
      <c r="C1208" s="34"/>
      <c r="D1208" s="10"/>
      <c r="J1208" s="53"/>
      <c r="K1208" s="64"/>
      <c r="O1208" s="60"/>
      <c r="P1208" s="67"/>
      <c r="T1208" s="53"/>
      <c r="U1208" s="64"/>
      <c r="Y1208" s="53"/>
      <c r="Z1208" s="64"/>
      <c r="AD1208" s="53"/>
    </row>
    <row r="1209" spans="1:30" s="13" customFormat="1" x14ac:dyDescent="0.25">
      <c r="A1209"/>
      <c r="B1209" s="32"/>
      <c r="C1209" s="34"/>
      <c r="D1209" s="10"/>
      <c r="J1209" s="53"/>
      <c r="K1209" s="64"/>
      <c r="O1209" s="60"/>
      <c r="P1209" s="67"/>
      <c r="T1209" s="53"/>
      <c r="U1209" s="64"/>
      <c r="Y1209" s="53"/>
      <c r="Z1209" s="64"/>
      <c r="AD1209" s="53"/>
    </row>
    <row r="1210" spans="1:30" s="13" customFormat="1" x14ac:dyDescent="0.25">
      <c r="A1210"/>
      <c r="B1210" s="32"/>
      <c r="C1210" s="34"/>
      <c r="D1210" s="10"/>
      <c r="J1210" s="53"/>
      <c r="K1210" s="64"/>
      <c r="O1210" s="60"/>
      <c r="P1210" s="67"/>
      <c r="T1210" s="53"/>
      <c r="U1210" s="64"/>
      <c r="Y1210" s="53"/>
      <c r="Z1210" s="64"/>
      <c r="AD1210" s="53"/>
    </row>
    <row r="1211" spans="1:30" s="13" customFormat="1" x14ac:dyDescent="0.25">
      <c r="A1211"/>
      <c r="B1211" s="32"/>
      <c r="C1211" s="34"/>
      <c r="D1211" s="10"/>
      <c r="J1211" s="53"/>
      <c r="K1211" s="64"/>
      <c r="O1211" s="60"/>
      <c r="P1211" s="67"/>
      <c r="T1211" s="53"/>
      <c r="U1211" s="64"/>
      <c r="Y1211" s="53"/>
      <c r="Z1211" s="64"/>
      <c r="AD1211" s="53"/>
    </row>
    <row r="1212" spans="1:30" s="13" customFormat="1" x14ac:dyDescent="0.25">
      <c r="A1212"/>
      <c r="B1212" s="32"/>
      <c r="C1212" s="34"/>
      <c r="D1212" s="10"/>
      <c r="J1212" s="53"/>
      <c r="K1212" s="64"/>
      <c r="O1212" s="60"/>
      <c r="P1212" s="67"/>
      <c r="T1212" s="53"/>
      <c r="U1212" s="64"/>
      <c r="Y1212" s="53"/>
      <c r="Z1212" s="64"/>
      <c r="AD1212" s="53"/>
    </row>
    <row r="1213" spans="1:30" s="13" customFormat="1" x14ac:dyDescent="0.25">
      <c r="A1213"/>
      <c r="B1213" s="32"/>
      <c r="C1213" s="34"/>
      <c r="D1213" s="10"/>
      <c r="J1213" s="53"/>
      <c r="K1213" s="64"/>
      <c r="O1213" s="60"/>
      <c r="P1213" s="67"/>
      <c r="T1213" s="53"/>
      <c r="U1213" s="64"/>
      <c r="Y1213" s="53"/>
      <c r="Z1213" s="64"/>
      <c r="AD1213" s="53"/>
    </row>
    <row r="1214" spans="1:30" s="13" customFormat="1" x14ac:dyDescent="0.25">
      <c r="A1214"/>
      <c r="B1214" s="32"/>
      <c r="C1214" s="34"/>
      <c r="D1214" s="10"/>
      <c r="J1214" s="53"/>
      <c r="K1214" s="64"/>
      <c r="O1214" s="60"/>
      <c r="P1214" s="67"/>
      <c r="T1214" s="53"/>
      <c r="U1214" s="64"/>
      <c r="Y1214" s="53"/>
      <c r="Z1214" s="64"/>
      <c r="AD1214" s="53"/>
    </row>
    <row r="1215" spans="1:30" s="13" customFormat="1" x14ac:dyDescent="0.25">
      <c r="A1215"/>
      <c r="B1215" s="32"/>
      <c r="C1215" s="34"/>
      <c r="D1215" s="10"/>
      <c r="J1215" s="53"/>
      <c r="K1215" s="64"/>
      <c r="O1215" s="60"/>
      <c r="P1215" s="67"/>
      <c r="T1215" s="53"/>
      <c r="U1215" s="64"/>
      <c r="Y1215" s="53"/>
      <c r="Z1215" s="64"/>
      <c r="AD1215" s="53"/>
    </row>
    <row r="1216" spans="1:30" s="13" customFormat="1" x14ac:dyDescent="0.25">
      <c r="A1216"/>
      <c r="B1216" s="32"/>
      <c r="C1216" s="34"/>
      <c r="D1216" s="10"/>
      <c r="J1216" s="53"/>
      <c r="K1216" s="64"/>
      <c r="O1216" s="60"/>
      <c r="P1216" s="67"/>
      <c r="T1216" s="53"/>
      <c r="U1216" s="64"/>
      <c r="Y1216" s="53"/>
      <c r="Z1216" s="64"/>
      <c r="AD1216" s="53"/>
    </row>
    <row r="1217" spans="1:30" s="13" customFormat="1" x14ac:dyDescent="0.25">
      <c r="A1217"/>
      <c r="B1217" s="32"/>
      <c r="C1217" s="34"/>
      <c r="D1217" s="10"/>
      <c r="J1217" s="53"/>
      <c r="K1217" s="64"/>
      <c r="O1217" s="60"/>
      <c r="P1217" s="67"/>
      <c r="T1217" s="53"/>
      <c r="U1217" s="64"/>
      <c r="Y1217" s="53"/>
      <c r="Z1217" s="64"/>
      <c r="AD1217" s="53"/>
    </row>
    <row r="1218" spans="1:30" s="13" customFormat="1" x14ac:dyDescent="0.25">
      <c r="A1218"/>
      <c r="B1218" s="32"/>
      <c r="C1218" s="34"/>
      <c r="D1218" s="10"/>
      <c r="J1218" s="53"/>
      <c r="K1218" s="64"/>
      <c r="O1218" s="60"/>
      <c r="P1218" s="67"/>
      <c r="T1218" s="53"/>
      <c r="U1218" s="64"/>
      <c r="Y1218" s="53"/>
      <c r="Z1218" s="64"/>
      <c r="AD1218" s="53"/>
    </row>
    <row r="1219" spans="1:30" s="13" customFormat="1" x14ac:dyDescent="0.25">
      <c r="A1219"/>
      <c r="B1219" s="32"/>
      <c r="C1219" s="34"/>
      <c r="D1219" s="10"/>
      <c r="J1219" s="53"/>
      <c r="K1219" s="64"/>
      <c r="O1219" s="60"/>
      <c r="P1219" s="67"/>
      <c r="T1219" s="53"/>
      <c r="U1219" s="64"/>
      <c r="Y1219" s="53"/>
      <c r="Z1219" s="64"/>
      <c r="AD1219" s="53"/>
    </row>
    <row r="1220" spans="1:30" s="13" customFormat="1" x14ac:dyDescent="0.25">
      <c r="A1220"/>
      <c r="B1220" s="32"/>
      <c r="C1220" s="34"/>
      <c r="D1220" s="10"/>
      <c r="J1220" s="53"/>
      <c r="K1220" s="64"/>
      <c r="O1220" s="60"/>
      <c r="P1220" s="67"/>
      <c r="T1220" s="53"/>
      <c r="U1220" s="64"/>
      <c r="Y1220" s="53"/>
      <c r="Z1220" s="64"/>
      <c r="AD1220" s="53"/>
    </row>
    <row r="1221" spans="1:30" s="13" customFormat="1" x14ac:dyDescent="0.25">
      <c r="A1221"/>
      <c r="B1221" s="32"/>
      <c r="C1221" s="34"/>
      <c r="D1221" s="10"/>
      <c r="J1221" s="53"/>
      <c r="K1221" s="64"/>
      <c r="O1221" s="60"/>
      <c r="P1221" s="67"/>
      <c r="T1221" s="53"/>
      <c r="U1221" s="64"/>
      <c r="Y1221" s="53"/>
      <c r="Z1221" s="64"/>
      <c r="AD1221" s="53"/>
    </row>
    <row r="1222" spans="1:30" s="13" customFormat="1" x14ac:dyDescent="0.25">
      <c r="A1222"/>
      <c r="B1222" s="32"/>
      <c r="C1222" s="34"/>
      <c r="D1222" s="10"/>
      <c r="J1222" s="53"/>
      <c r="K1222" s="64"/>
      <c r="O1222" s="60"/>
      <c r="P1222" s="67"/>
      <c r="T1222" s="53"/>
      <c r="U1222" s="64"/>
      <c r="Y1222" s="53"/>
      <c r="Z1222" s="64"/>
      <c r="AD1222" s="53"/>
    </row>
    <row r="1223" spans="1:30" s="13" customFormat="1" x14ac:dyDescent="0.25">
      <c r="A1223"/>
      <c r="B1223" s="32"/>
      <c r="C1223" s="34"/>
      <c r="D1223" s="10"/>
      <c r="J1223" s="53"/>
      <c r="K1223" s="64"/>
      <c r="O1223" s="60"/>
      <c r="P1223" s="67"/>
      <c r="T1223" s="53"/>
      <c r="U1223" s="64"/>
      <c r="Y1223" s="53"/>
      <c r="Z1223" s="64"/>
      <c r="AD1223" s="53"/>
    </row>
    <row r="1224" spans="1:30" s="13" customFormat="1" x14ac:dyDescent="0.25">
      <c r="A1224"/>
      <c r="B1224" s="32"/>
      <c r="C1224" s="34"/>
      <c r="D1224" s="10"/>
      <c r="J1224" s="53"/>
      <c r="K1224" s="64"/>
      <c r="O1224" s="60"/>
      <c r="P1224" s="67"/>
      <c r="T1224" s="53"/>
      <c r="U1224" s="64"/>
      <c r="Y1224" s="53"/>
      <c r="Z1224" s="64"/>
      <c r="AD1224" s="53"/>
    </row>
    <row r="1225" spans="1:30" s="13" customFormat="1" x14ac:dyDescent="0.25">
      <c r="A1225"/>
      <c r="B1225" s="32"/>
      <c r="C1225" s="34"/>
      <c r="D1225" s="10"/>
      <c r="J1225" s="53"/>
      <c r="K1225" s="64"/>
      <c r="O1225" s="60"/>
      <c r="P1225" s="67"/>
      <c r="T1225" s="53"/>
      <c r="U1225" s="64"/>
      <c r="Y1225" s="53"/>
      <c r="Z1225" s="64"/>
      <c r="AD1225" s="53"/>
    </row>
    <row r="1226" spans="1:30" s="13" customFormat="1" x14ac:dyDescent="0.25">
      <c r="A1226"/>
      <c r="B1226" s="32"/>
      <c r="C1226" s="34"/>
      <c r="D1226" s="10"/>
      <c r="J1226" s="53"/>
      <c r="K1226" s="64"/>
      <c r="O1226" s="60"/>
      <c r="P1226" s="67"/>
      <c r="T1226" s="53"/>
      <c r="U1226" s="64"/>
      <c r="Y1226" s="53"/>
      <c r="Z1226" s="64"/>
      <c r="AD1226" s="53"/>
    </row>
    <row r="1227" spans="1:30" s="13" customFormat="1" x14ac:dyDescent="0.25">
      <c r="A1227"/>
      <c r="B1227" s="32"/>
      <c r="C1227" s="34"/>
      <c r="D1227" s="10"/>
      <c r="J1227" s="53"/>
      <c r="K1227" s="64"/>
      <c r="O1227" s="60"/>
      <c r="P1227" s="67"/>
      <c r="T1227" s="53"/>
      <c r="U1227" s="64"/>
      <c r="Y1227" s="53"/>
      <c r="Z1227" s="64"/>
      <c r="AD1227" s="53"/>
    </row>
    <row r="1228" spans="1:30" s="13" customFormat="1" x14ac:dyDescent="0.25">
      <c r="A1228"/>
      <c r="B1228" s="32"/>
      <c r="C1228" s="34"/>
      <c r="D1228" s="10"/>
      <c r="J1228" s="53"/>
      <c r="K1228" s="64"/>
      <c r="O1228" s="60"/>
      <c r="P1228" s="67"/>
      <c r="T1228" s="53"/>
      <c r="U1228" s="64"/>
      <c r="Y1228" s="53"/>
      <c r="Z1228" s="64"/>
      <c r="AD1228" s="53"/>
    </row>
    <row r="1229" spans="1:30" s="13" customFormat="1" x14ac:dyDescent="0.25">
      <c r="A1229"/>
      <c r="B1229" s="32"/>
      <c r="C1229" s="34"/>
      <c r="D1229" s="10"/>
      <c r="J1229" s="53"/>
      <c r="K1229" s="64"/>
      <c r="O1229" s="60"/>
      <c r="P1229" s="67"/>
      <c r="T1229" s="53"/>
      <c r="U1229" s="64"/>
      <c r="Y1229" s="53"/>
      <c r="Z1229" s="64"/>
      <c r="AD1229" s="53"/>
    </row>
    <row r="1230" spans="1:30" s="13" customFormat="1" x14ac:dyDescent="0.25">
      <c r="A1230"/>
      <c r="B1230" s="32"/>
      <c r="C1230" s="34"/>
      <c r="D1230" s="10"/>
      <c r="J1230" s="53"/>
      <c r="K1230" s="64"/>
      <c r="O1230" s="60"/>
      <c r="P1230" s="67"/>
      <c r="T1230" s="53"/>
      <c r="U1230" s="64"/>
      <c r="Y1230" s="53"/>
      <c r="Z1230" s="64"/>
      <c r="AD1230" s="53"/>
    </row>
    <row r="1231" spans="1:30" s="13" customFormat="1" x14ac:dyDescent="0.25">
      <c r="A1231"/>
      <c r="B1231" s="32"/>
      <c r="C1231" s="34"/>
      <c r="D1231" s="10"/>
      <c r="J1231" s="53"/>
      <c r="K1231" s="64"/>
      <c r="O1231" s="60"/>
      <c r="P1231" s="67"/>
      <c r="T1231" s="53"/>
      <c r="U1231" s="64"/>
      <c r="Y1231" s="53"/>
      <c r="Z1231" s="64"/>
      <c r="AD1231" s="53"/>
    </row>
    <row r="1232" spans="1:30" s="13" customFormat="1" x14ac:dyDescent="0.25">
      <c r="A1232"/>
      <c r="B1232" s="32"/>
      <c r="C1232" s="34"/>
      <c r="D1232" s="10"/>
      <c r="J1232" s="53"/>
      <c r="K1232" s="64"/>
      <c r="O1232" s="60"/>
      <c r="P1232" s="67"/>
      <c r="T1232" s="53"/>
      <c r="U1232" s="64"/>
      <c r="Y1232" s="53"/>
      <c r="Z1232" s="64"/>
      <c r="AD1232" s="53"/>
    </row>
    <row r="1233" spans="1:30" s="13" customFormat="1" x14ac:dyDescent="0.25">
      <c r="A1233"/>
      <c r="B1233" s="32"/>
      <c r="C1233" s="34"/>
      <c r="D1233" s="10"/>
      <c r="J1233" s="53"/>
      <c r="K1233" s="64"/>
      <c r="O1233" s="60"/>
      <c r="P1233" s="67"/>
      <c r="T1233" s="53"/>
      <c r="U1233" s="64"/>
      <c r="Y1233" s="53"/>
      <c r="Z1233" s="64"/>
      <c r="AD1233" s="53"/>
    </row>
    <row r="1234" spans="1:30" s="13" customFormat="1" x14ac:dyDescent="0.25">
      <c r="A1234"/>
      <c r="B1234" s="32"/>
      <c r="C1234" s="34"/>
      <c r="D1234" s="10"/>
      <c r="J1234" s="53"/>
      <c r="K1234" s="64"/>
      <c r="O1234" s="60"/>
      <c r="P1234" s="67"/>
      <c r="T1234" s="53"/>
      <c r="U1234" s="64"/>
      <c r="Y1234" s="53"/>
      <c r="Z1234" s="64"/>
      <c r="AD1234" s="53"/>
    </row>
    <row r="1235" spans="1:30" s="13" customFormat="1" x14ac:dyDescent="0.25">
      <c r="A1235"/>
      <c r="B1235" s="32"/>
      <c r="C1235" s="34"/>
      <c r="D1235" s="10"/>
      <c r="J1235" s="53"/>
      <c r="K1235" s="64"/>
      <c r="O1235" s="60"/>
      <c r="P1235" s="67"/>
      <c r="T1235" s="53"/>
      <c r="U1235" s="64"/>
      <c r="Y1235" s="53"/>
      <c r="Z1235" s="64"/>
      <c r="AD1235" s="53"/>
    </row>
    <row r="1236" spans="1:30" s="13" customFormat="1" x14ac:dyDescent="0.25">
      <c r="A1236"/>
      <c r="B1236" s="32"/>
      <c r="C1236" s="34"/>
      <c r="D1236" s="10"/>
      <c r="J1236" s="53"/>
      <c r="K1236" s="64"/>
      <c r="O1236" s="60"/>
      <c r="P1236" s="67"/>
      <c r="T1236" s="53"/>
      <c r="U1236" s="64"/>
      <c r="Y1236" s="53"/>
      <c r="Z1236" s="64"/>
      <c r="AD1236" s="53"/>
    </row>
    <row r="1237" spans="1:30" s="13" customFormat="1" x14ac:dyDescent="0.25">
      <c r="A1237"/>
      <c r="B1237" s="32"/>
      <c r="C1237" s="34"/>
      <c r="D1237" s="10"/>
      <c r="J1237" s="53"/>
      <c r="K1237" s="64"/>
      <c r="O1237" s="60"/>
      <c r="P1237" s="67"/>
      <c r="T1237" s="53"/>
      <c r="U1237" s="64"/>
      <c r="Y1237" s="53"/>
      <c r="Z1237" s="64"/>
      <c r="AD1237" s="53"/>
    </row>
    <row r="1238" spans="1:30" s="13" customFormat="1" x14ac:dyDescent="0.25">
      <c r="A1238"/>
      <c r="B1238" s="32"/>
      <c r="C1238" s="34"/>
      <c r="D1238" s="10"/>
      <c r="J1238" s="53"/>
      <c r="K1238" s="64"/>
      <c r="O1238" s="60"/>
      <c r="P1238" s="67"/>
      <c r="T1238" s="53"/>
      <c r="U1238" s="64"/>
      <c r="Y1238" s="53"/>
      <c r="Z1238" s="64"/>
      <c r="AD1238" s="53"/>
    </row>
    <row r="1239" spans="1:30" s="13" customFormat="1" x14ac:dyDescent="0.25">
      <c r="A1239"/>
      <c r="B1239" s="32"/>
      <c r="C1239" s="34"/>
      <c r="D1239" s="10"/>
      <c r="J1239" s="53"/>
      <c r="K1239" s="64"/>
      <c r="O1239" s="60"/>
      <c r="P1239" s="67"/>
      <c r="T1239" s="53"/>
      <c r="U1239" s="64"/>
      <c r="Y1239" s="53"/>
      <c r="Z1239" s="64"/>
      <c r="AD1239" s="53"/>
    </row>
    <row r="1240" spans="1:30" s="13" customFormat="1" x14ac:dyDescent="0.25">
      <c r="A1240"/>
      <c r="B1240" s="32"/>
      <c r="C1240" s="34"/>
      <c r="D1240" s="10"/>
      <c r="J1240" s="53"/>
      <c r="K1240" s="64"/>
      <c r="O1240" s="60"/>
      <c r="P1240" s="67"/>
      <c r="T1240" s="53"/>
      <c r="U1240" s="64"/>
      <c r="Y1240" s="53"/>
      <c r="Z1240" s="64"/>
      <c r="AD1240" s="53"/>
    </row>
    <row r="1241" spans="1:30" s="13" customFormat="1" x14ac:dyDescent="0.25">
      <c r="A1241"/>
      <c r="B1241" s="32"/>
      <c r="C1241" s="34"/>
      <c r="D1241" s="10"/>
      <c r="J1241" s="53"/>
      <c r="K1241" s="64"/>
      <c r="O1241" s="60"/>
      <c r="P1241" s="67"/>
      <c r="T1241" s="53"/>
      <c r="U1241" s="64"/>
      <c r="Y1241" s="53"/>
      <c r="Z1241" s="64"/>
      <c r="AD1241" s="53"/>
    </row>
    <row r="1242" spans="1:30" s="13" customFormat="1" x14ac:dyDescent="0.25">
      <c r="A1242"/>
      <c r="B1242" s="32"/>
      <c r="C1242" s="34"/>
      <c r="D1242" s="10"/>
      <c r="J1242" s="53"/>
      <c r="K1242" s="64"/>
      <c r="O1242" s="60"/>
      <c r="P1242" s="67"/>
      <c r="T1242" s="53"/>
      <c r="U1242" s="64"/>
      <c r="Y1242" s="53"/>
      <c r="Z1242" s="64"/>
      <c r="AD1242" s="53"/>
    </row>
    <row r="1243" spans="1:30" s="13" customFormat="1" x14ac:dyDescent="0.25">
      <c r="A1243"/>
      <c r="B1243" s="32"/>
      <c r="C1243" s="34"/>
      <c r="D1243" s="10"/>
      <c r="J1243" s="53"/>
      <c r="K1243" s="64"/>
      <c r="O1243" s="60"/>
      <c r="P1243" s="67"/>
      <c r="T1243" s="53"/>
      <c r="U1243" s="64"/>
      <c r="Y1243" s="53"/>
      <c r="Z1243" s="64"/>
      <c r="AD1243" s="53"/>
    </row>
    <row r="1244" spans="1:30" s="13" customFormat="1" x14ac:dyDescent="0.25">
      <c r="A1244"/>
      <c r="B1244" s="32"/>
      <c r="C1244" s="34"/>
      <c r="D1244" s="10"/>
      <c r="J1244" s="53"/>
      <c r="K1244" s="64"/>
      <c r="O1244" s="60"/>
      <c r="P1244" s="67"/>
      <c r="T1244" s="53"/>
      <c r="U1244" s="64"/>
      <c r="Y1244" s="53"/>
      <c r="Z1244" s="64"/>
      <c r="AD1244" s="53"/>
    </row>
    <row r="1245" spans="1:30" s="13" customFormat="1" x14ac:dyDescent="0.25">
      <c r="A1245"/>
      <c r="B1245" s="32"/>
      <c r="C1245" s="34"/>
      <c r="D1245" s="10"/>
      <c r="J1245" s="53"/>
      <c r="K1245" s="64"/>
      <c r="O1245" s="60"/>
      <c r="P1245" s="67"/>
      <c r="T1245" s="53"/>
      <c r="U1245" s="64"/>
      <c r="Y1245" s="53"/>
      <c r="Z1245" s="64"/>
      <c r="AD1245" s="53"/>
    </row>
    <row r="1246" spans="1:30" s="13" customFormat="1" x14ac:dyDescent="0.25">
      <c r="A1246"/>
      <c r="B1246" s="32"/>
      <c r="C1246" s="34"/>
      <c r="D1246" s="10"/>
      <c r="J1246" s="53"/>
      <c r="K1246" s="64"/>
      <c r="O1246" s="60"/>
      <c r="P1246" s="67"/>
      <c r="T1246" s="53"/>
      <c r="U1246" s="64"/>
      <c r="Y1246" s="53"/>
      <c r="Z1246" s="64"/>
      <c r="AD1246" s="53"/>
    </row>
    <row r="1247" spans="1:30" s="13" customFormat="1" x14ac:dyDescent="0.25">
      <c r="A1247"/>
      <c r="B1247" s="32"/>
      <c r="C1247" s="34"/>
      <c r="D1247" s="10"/>
      <c r="J1247" s="53"/>
      <c r="K1247" s="64"/>
      <c r="O1247" s="60"/>
      <c r="P1247" s="67"/>
      <c r="T1247" s="53"/>
      <c r="U1247" s="64"/>
      <c r="Y1247" s="53"/>
      <c r="Z1247" s="64"/>
      <c r="AD1247" s="53"/>
    </row>
    <row r="1248" spans="1:30" s="13" customFormat="1" x14ac:dyDescent="0.25">
      <c r="A1248"/>
      <c r="B1248" s="32"/>
      <c r="C1248" s="34"/>
      <c r="D1248" s="10"/>
      <c r="J1248" s="53"/>
      <c r="K1248" s="64"/>
      <c r="O1248" s="60"/>
      <c r="P1248" s="67"/>
      <c r="T1248" s="53"/>
      <c r="U1248" s="64"/>
      <c r="Y1248" s="53"/>
      <c r="Z1248" s="64"/>
      <c r="AD1248" s="53"/>
    </row>
    <row r="1249" spans="1:30" s="13" customFormat="1" x14ac:dyDescent="0.25">
      <c r="A1249"/>
      <c r="B1249" s="32"/>
      <c r="C1249" s="34"/>
      <c r="D1249" s="10"/>
      <c r="J1249" s="53"/>
      <c r="K1249" s="64"/>
      <c r="O1249" s="60"/>
      <c r="P1249" s="67"/>
      <c r="T1249" s="53"/>
      <c r="U1249" s="64"/>
      <c r="Y1249" s="53"/>
      <c r="Z1249" s="64"/>
      <c r="AD1249" s="53"/>
    </row>
    <row r="1250" spans="1:30" s="13" customFormat="1" x14ac:dyDescent="0.25">
      <c r="A1250"/>
      <c r="B1250" s="32"/>
      <c r="C1250" s="34"/>
      <c r="D1250" s="10"/>
      <c r="J1250" s="53"/>
      <c r="K1250" s="64"/>
      <c r="O1250" s="60"/>
      <c r="P1250" s="67"/>
      <c r="T1250" s="53"/>
      <c r="U1250" s="64"/>
      <c r="Y1250" s="53"/>
      <c r="Z1250" s="64"/>
      <c r="AD1250" s="53"/>
    </row>
    <row r="1251" spans="1:30" s="13" customFormat="1" x14ac:dyDescent="0.25">
      <c r="A1251"/>
      <c r="B1251" s="32"/>
      <c r="C1251" s="34"/>
      <c r="D1251" s="10"/>
      <c r="J1251" s="53"/>
      <c r="K1251" s="64"/>
      <c r="O1251" s="60"/>
      <c r="P1251" s="67"/>
      <c r="T1251" s="53"/>
      <c r="U1251" s="64"/>
      <c r="Y1251" s="53"/>
      <c r="Z1251" s="64"/>
      <c r="AD1251" s="53"/>
    </row>
    <row r="1252" spans="1:30" s="13" customFormat="1" x14ac:dyDescent="0.25">
      <c r="A1252"/>
      <c r="B1252" s="32"/>
      <c r="C1252" s="34"/>
      <c r="D1252" s="10"/>
      <c r="J1252" s="53"/>
      <c r="K1252" s="64"/>
      <c r="O1252" s="60"/>
      <c r="P1252" s="67"/>
      <c r="T1252" s="53"/>
      <c r="U1252" s="64"/>
      <c r="Y1252" s="53"/>
      <c r="Z1252" s="64"/>
      <c r="AD1252" s="53"/>
    </row>
    <row r="1253" spans="1:30" s="13" customFormat="1" x14ac:dyDescent="0.25">
      <c r="A1253"/>
      <c r="B1253" s="32"/>
      <c r="C1253" s="34"/>
      <c r="D1253" s="10"/>
      <c r="J1253" s="53"/>
      <c r="K1253" s="64"/>
      <c r="O1253" s="60"/>
      <c r="P1253" s="67"/>
      <c r="T1253" s="53"/>
      <c r="U1253" s="64"/>
      <c r="Y1253" s="53"/>
      <c r="Z1253" s="64"/>
      <c r="AD1253" s="53"/>
    </row>
    <row r="1254" spans="1:30" s="13" customFormat="1" x14ac:dyDescent="0.25">
      <c r="A1254"/>
      <c r="B1254" s="32"/>
      <c r="C1254" s="34"/>
      <c r="D1254" s="10"/>
      <c r="J1254" s="53"/>
      <c r="K1254" s="64"/>
      <c r="O1254" s="60"/>
      <c r="P1254" s="67"/>
      <c r="T1254" s="53"/>
      <c r="U1254" s="64"/>
      <c r="Y1254" s="53"/>
      <c r="Z1254" s="64"/>
      <c r="AD1254" s="53"/>
    </row>
    <row r="1255" spans="1:30" s="13" customFormat="1" x14ac:dyDescent="0.25">
      <c r="A1255"/>
      <c r="B1255" s="32"/>
      <c r="C1255" s="34"/>
      <c r="D1255" s="10"/>
      <c r="J1255" s="53"/>
      <c r="K1255" s="64"/>
      <c r="O1255" s="60"/>
      <c r="P1255" s="67"/>
      <c r="T1255" s="53"/>
      <c r="U1255" s="64"/>
      <c r="Y1255" s="53"/>
      <c r="Z1255" s="64"/>
      <c r="AD1255" s="53"/>
    </row>
    <row r="1256" spans="1:30" s="13" customFormat="1" x14ac:dyDescent="0.25">
      <c r="A1256"/>
      <c r="B1256" s="32"/>
      <c r="C1256" s="34"/>
      <c r="D1256" s="10"/>
      <c r="J1256" s="53"/>
      <c r="K1256" s="64"/>
      <c r="O1256" s="60"/>
      <c r="P1256" s="67"/>
      <c r="T1256" s="53"/>
      <c r="U1256" s="64"/>
      <c r="Y1256" s="53"/>
      <c r="Z1256" s="64"/>
      <c r="AD1256" s="53"/>
    </row>
    <row r="1257" spans="1:30" s="13" customFormat="1" x14ac:dyDescent="0.25">
      <c r="A1257"/>
      <c r="B1257" s="32"/>
      <c r="C1257" s="34"/>
      <c r="D1257" s="10"/>
      <c r="J1257" s="53"/>
      <c r="K1257" s="64"/>
      <c r="O1257" s="60"/>
      <c r="P1257" s="67"/>
      <c r="T1257" s="53"/>
      <c r="U1257" s="64"/>
      <c r="Y1257" s="53"/>
      <c r="Z1257" s="64"/>
      <c r="AD1257" s="53"/>
    </row>
    <row r="1258" spans="1:30" s="13" customFormat="1" x14ac:dyDescent="0.25">
      <c r="A1258"/>
      <c r="B1258" s="32"/>
      <c r="C1258" s="34"/>
      <c r="D1258" s="10"/>
      <c r="J1258" s="53"/>
      <c r="K1258" s="64"/>
      <c r="O1258" s="60"/>
      <c r="P1258" s="67"/>
      <c r="T1258" s="53"/>
      <c r="U1258" s="64"/>
      <c r="Y1258" s="53"/>
      <c r="Z1258" s="64"/>
      <c r="AD1258" s="53"/>
    </row>
    <row r="1259" spans="1:30" s="13" customFormat="1" x14ac:dyDescent="0.25">
      <c r="A1259"/>
      <c r="B1259" s="32"/>
      <c r="C1259" s="34"/>
      <c r="D1259" s="10"/>
      <c r="J1259" s="53"/>
      <c r="K1259" s="64"/>
      <c r="O1259" s="60"/>
      <c r="P1259" s="67"/>
      <c r="T1259" s="53"/>
      <c r="U1259" s="64"/>
      <c r="Y1259" s="53"/>
      <c r="Z1259" s="64"/>
      <c r="AD1259" s="53"/>
    </row>
    <row r="1260" spans="1:30" s="13" customFormat="1" x14ac:dyDescent="0.25">
      <c r="A1260"/>
      <c r="B1260" s="32"/>
      <c r="C1260" s="34"/>
      <c r="D1260" s="10"/>
      <c r="J1260" s="53"/>
      <c r="K1260" s="64"/>
      <c r="O1260" s="60"/>
      <c r="P1260" s="67"/>
      <c r="T1260" s="53"/>
      <c r="U1260" s="64"/>
      <c r="Y1260" s="53"/>
      <c r="Z1260" s="64"/>
      <c r="AD1260" s="53"/>
    </row>
    <row r="1261" spans="1:30" s="13" customFormat="1" x14ac:dyDescent="0.25">
      <c r="A1261"/>
      <c r="B1261" s="32"/>
      <c r="C1261" s="34"/>
      <c r="D1261" s="10"/>
      <c r="J1261" s="53"/>
      <c r="K1261" s="64"/>
      <c r="O1261" s="60"/>
      <c r="P1261" s="67"/>
      <c r="T1261" s="53"/>
      <c r="U1261" s="64"/>
      <c r="Y1261" s="53"/>
      <c r="Z1261" s="64"/>
      <c r="AD1261" s="53"/>
    </row>
    <row r="1262" spans="1:30" s="13" customFormat="1" x14ac:dyDescent="0.25">
      <c r="A1262"/>
      <c r="B1262" s="32"/>
      <c r="C1262" s="34"/>
      <c r="D1262" s="10"/>
      <c r="J1262" s="53"/>
      <c r="K1262" s="64"/>
      <c r="O1262" s="60"/>
      <c r="P1262" s="67"/>
      <c r="T1262" s="53"/>
      <c r="U1262" s="64"/>
      <c r="Y1262" s="53"/>
      <c r="Z1262" s="64"/>
      <c r="AD1262" s="53"/>
    </row>
    <row r="1263" spans="1:30" s="13" customFormat="1" x14ac:dyDescent="0.25">
      <c r="A1263"/>
      <c r="B1263" s="32"/>
      <c r="C1263" s="34"/>
      <c r="D1263" s="10"/>
      <c r="J1263" s="53"/>
      <c r="K1263" s="64"/>
      <c r="O1263" s="60"/>
      <c r="P1263" s="67"/>
      <c r="T1263" s="53"/>
      <c r="U1263" s="64"/>
      <c r="Y1263" s="53"/>
      <c r="Z1263" s="64"/>
      <c r="AD1263" s="53"/>
    </row>
    <row r="1264" spans="1:30" s="13" customFormat="1" x14ac:dyDescent="0.25">
      <c r="A1264"/>
      <c r="B1264" s="32"/>
      <c r="C1264" s="34"/>
      <c r="D1264" s="10"/>
      <c r="J1264" s="53"/>
      <c r="K1264" s="64"/>
      <c r="O1264" s="60"/>
      <c r="P1264" s="67"/>
      <c r="T1264" s="53"/>
      <c r="U1264" s="64"/>
      <c r="Y1264" s="53"/>
      <c r="Z1264" s="64"/>
      <c r="AD1264" s="53"/>
    </row>
    <row r="1265" spans="1:30" s="13" customFormat="1" x14ac:dyDescent="0.25">
      <c r="A1265"/>
      <c r="B1265" s="32"/>
      <c r="C1265" s="34"/>
      <c r="D1265" s="10"/>
      <c r="J1265" s="53"/>
      <c r="K1265" s="64"/>
      <c r="O1265" s="60"/>
      <c r="P1265" s="67"/>
      <c r="T1265" s="53"/>
      <c r="U1265" s="64"/>
      <c r="Y1265" s="53"/>
      <c r="Z1265" s="64"/>
      <c r="AD1265" s="53"/>
    </row>
    <row r="1266" spans="1:30" s="13" customFormat="1" x14ac:dyDescent="0.25">
      <c r="A1266"/>
      <c r="B1266" s="32"/>
      <c r="C1266" s="34"/>
      <c r="D1266" s="10"/>
      <c r="J1266" s="53"/>
      <c r="K1266" s="64"/>
      <c r="O1266" s="60"/>
      <c r="P1266" s="67"/>
      <c r="T1266" s="53"/>
      <c r="U1266" s="64"/>
      <c r="Y1266" s="53"/>
      <c r="Z1266" s="64"/>
      <c r="AD1266" s="53"/>
    </row>
    <row r="1267" spans="1:30" s="13" customFormat="1" x14ac:dyDescent="0.25">
      <c r="A1267"/>
      <c r="B1267" s="32"/>
      <c r="C1267" s="34"/>
      <c r="D1267" s="10"/>
      <c r="J1267" s="53"/>
      <c r="K1267" s="64"/>
      <c r="O1267" s="60"/>
      <c r="P1267" s="67"/>
      <c r="T1267" s="53"/>
      <c r="U1267" s="64"/>
      <c r="Y1267" s="53"/>
      <c r="Z1267" s="64"/>
      <c r="AD1267" s="53"/>
    </row>
    <row r="1268" spans="1:30" s="13" customFormat="1" x14ac:dyDescent="0.25">
      <c r="A1268"/>
      <c r="B1268" s="32"/>
      <c r="C1268" s="34"/>
      <c r="D1268" s="10"/>
      <c r="J1268" s="53"/>
      <c r="K1268" s="64"/>
      <c r="O1268" s="60"/>
      <c r="P1268" s="67"/>
      <c r="T1268" s="53"/>
      <c r="U1268" s="64"/>
      <c r="Y1268" s="53"/>
      <c r="Z1268" s="64"/>
      <c r="AD1268" s="53"/>
    </row>
    <row r="1269" spans="1:30" s="13" customFormat="1" x14ac:dyDescent="0.25">
      <c r="A1269"/>
      <c r="B1269" s="32"/>
      <c r="C1269" s="34"/>
      <c r="D1269" s="10"/>
      <c r="J1269" s="53"/>
      <c r="K1269" s="64"/>
      <c r="O1269" s="60"/>
      <c r="P1269" s="67"/>
      <c r="T1269" s="53"/>
      <c r="U1269" s="64"/>
      <c r="Y1269" s="53"/>
      <c r="Z1269" s="64"/>
      <c r="AD1269" s="53"/>
    </row>
    <row r="1270" spans="1:30" s="13" customFormat="1" x14ac:dyDescent="0.25">
      <c r="A1270"/>
      <c r="B1270" s="32"/>
      <c r="C1270" s="34"/>
      <c r="D1270" s="10"/>
      <c r="J1270" s="53"/>
      <c r="K1270" s="64"/>
      <c r="O1270" s="60"/>
      <c r="P1270" s="67"/>
      <c r="T1270" s="53"/>
      <c r="U1270" s="64"/>
      <c r="Y1270" s="53"/>
      <c r="Z1270" s="64"/>
      <c r="AD1270" s="53"/>
    </row>
    <row r="1271" spans="1:30" s="13" customFormat="1" x14ac:dyDescent="0.25">
      <c r="A1271"/>
      <c r="B1271" s="32"/>
      <c r="C1271" s="34"/>
      <c r="D1271" s="10"/>
      <c r="J1271" s="53"/>
      <c r="K1271" s="64"/>
      <c r="O1271" s="60"/>
      <c r="P1271" s="67"/>
      <c r="T1271" s="53"/>
      <c r="U1271" s="64"/>
      <c r="Y1271" s="53"/>
      <c r="Z1271" s="64"/>
      <c r="AD1271" s="53"/>
    </row>
    <row r="1272" spans="1:30" s="13" customFormat="1" x14ac:dyDescent="0.25">
      <c r="A1272"/>
      <c r="B1272" s="32"/>
      <c r="C1272" s="34"/>
      <c r="D1272" s="10"/>
      <c r="J1272" s="53"/>
      <c r="K1272" s="64"/>
      <c r="O1272" s="60"/>
      <c r="P1272" s="67"/>
      <c r="T1272" s="53"/>
      <c r="U1272" s="64"/>
      <c r="Y1272" s="53"/>
      <c r="Z1272" s="64"/>
      <c r="AD1272" s="53"/>
    </row>
    <row r="1273" spans="1:30" s="13" customFormat="1" x14ac:dyDescent="0.25">
      <c r="A1273"/>
      <c r="B1273" s="32"/>
      <c r="C1273" s="34"/>
      <c r="D1273" s="10"/>
      <c r="J1273" s="53"/>
      <c r="K1273" s="64"/>
      <c r="O1273" s="60"/>
      <c r="P1273" s="67"/>
      <c r="T1273" s="53"/>
      <c r="U1273" s="64"/>
      <c r="Y1273" s="53"/>
      <c r="Z1273" s="64"/>
      <c r="AD1273" s="53"/>
    </row>
    <row r="1274" spans="1:30" s="13" customFormat="1" x14ac:dyDescent="0.25">
      <c r="A1274"/>
      <c r="B1274" s="32"/>
      <c r="C1274" s="34"/>
      <c r="D1274" s="10"/>
      <c r="J1274" s="53"/>
      <c r="K1274" s="64"/>
      <c r="O1274" s="60"/>
      <c r="P1274" s="67"/>
      <c r="T1274" s="53"/>
      <c r="U1274" s="64"/>
      <c r="Y1274" s="53"/>
      <c r="Z1274" s="64"/>
      <c r="AD1274" s="53"/>
    </row>
    <row r="1275" spans="1:30" s="13" customFormat="1" x14ac:dyDescent="0.25">
      <c r="A1275"/>
      <c r="B1275" s="32"/>
      <c r="C1275" s="34"/>
      <c r="D1275" s="10"/>
      <c r="J1275" s="53"/>
      <c r="K1275" s="64"/>
      <c r="O1275" s="60"/>
      <c r="P1275" s="67"/>
      <c r="T1275" s="53"/>
      <c r="U1275" s="64"/>
      <c r="Y1275" s="53"/>
      <c r="Z1275" s="64"/>
      <c r="AD1275" s="53"/>
    </row>
    <row r="1276" spans="1:30" s="13" customFormat="1" x14ac:dyDescent="0.25">
      <c r="A1276"/>
      <c r="B1276" s="32"/>
      <c r="C1276" s="34"/>
      <c r="D1276" s="10"/>
      <c r="J1276" s="53"/>
      <c r="K1276" s="64"/>
      <c r="O1276" s="60"/>
      <c r="P1276" s="67"/>
      <c r="T1276" s="53"/>
      <c r="U1276" s="64"/>
      <c r="Y1276" s="53"/>
      <c r="Z1276" s="64"/>
      <c r="AD1276" s="53"/>
    </row>
    <row r="1277" spans="1:30" s="13" customFormat="1" x14ac:dyDescent="0.25">
      <c r="A1277"/>
      <c r="B1277" s="32"/>
      <c r="C1277" s="34"/>
      <c r="D1277" s="10"/>
      <c r="J1277" s="53"/>
      <c r="K1277" s="64"/>
      <c r="O1277" s="60"/>
      <c r="P1277" s="67"/>
      <c r="T1277" s="53"/>
      <c r="U1277" s="64"/>
      <c r="Y1277" s="53"/>
      <c r="Z1277" s="64"/>
      <c r="AD1277" s="53"/>
    </row>
    <row r="1278" spans="1:30" s="13" customFormat="1" x14ac:dyDescent="0.25">
      <c r="A1278"/>
      <c r="B1278" s="32"/>
      <c r="C1278" s="34"/>
      <c r="D1278" s="10"/>
      <c r="J1278" s="53"/>
      <c r="K1278" s="64"/>
      <c r="O1278" s="60"/>
      <c r="P1278" s="67"/>
      <c r="T1278" s="53"/>
      <c r="U1278" s="64"/>
      <c r="Y1278" s="53"/>
      <c r="Z1278" s="64"/>
      <c r="AD1278" s="53"/>
    </row>
    <row r="1279" spans="1:30" s="13" customFormat="1" x14ac:dyDescent="0.25">
      <c r="A1279"/>
      <c r="B1279" s="32"/>
      <c r="C1279" s="34"/>
      <c r="D1279" s="10"/>
      <c r="J1279" s="53"/>
      <c r="K1279" s="64"/>
      <c r="O1279" s="60"/>
      <c r="P1279" s="67"/>
      <c r="T1279" s="53"/>
      <c r="U1279" s="64"/>
      <c r="Y1279" s="53"/>
      <c r="Z1279" s="64"/>
      <c r="AD1279" s="53"/>
    </row>
    <row r="1280" spans="1:30" s="13" customFormat="1" x14ac:dyDescent="0.25">
      <c r="A1280"/>
      <c r="B1280" s="32"/>
      <c r="C1280" s="34"/>
      <c r="D1280" s="10"/>
      <c r="J1280" s="53"/>
      <c r="K1280" s="64"/>
      <c r="O1280" s="60"/>
      <c r="P1280" s="67"/>
      <c r="T1280" s="53"/>
      <c r="U1280" s="64"/>
      <c r="Y1280" s="53"/>
      <c r="Z1280" s="64"/>
      <c r="AD1280" s="53"/>
    </row>
    <row r="1281" spans="1:30" s="13" customFormat="1" x14ac:dyDescent="0.25">
      <c r="A1281"/>
      <c r="B1281" s="32"/>
      <c r="C1281" s="34"/>
      <c r="D1281" s="10"/>
      <c r="J1281" s="53"/>
      <c r="K1281" s="64"/>
      <c r="O1281" s="60"/>
      <c r="P1281" s="67"/>
      <c r="T1281" s="53"/>
      <c r="U1281" s="64"/>
      <c r="Y1281" s="53"/>
      <c r="Z1281" s="64"/>
      <c r="AD1281" s="53"/>
    </row>
    <row r="1282" spans="1:30" s="13" customFormat="1" x14ac:dyDescent="0.25">
      <c r="A1282"/>
      <c r="B1282" s="32"/>
      <c r="C1282" s="34"/>
      <c r="D1282" s="10"/>
      <c r="J1282" s="53"/>
      <c r="K1282" s="64"/>
      <c r="O1282" s="60"/>
      <c r="P1282" s="67"/>
      <c r="T1282" s="53"/>
      <c r="U1282" s="64"/>
      <c r="Y1282" s="53"/>
      <c r="Z1282" s="64"/>
      <c r="AD1282" s="53"/>
    </row>
    <row r="1283" spans="1:30" s="13" customFormat="1" x14ac:dyDescent="0.25">
      <c r="A1283"/>
      <c r="B1283" s="32"/>
      <c r="C1283" s="34"/>
      <c r="D1283" s="10"/>
      <c r="J1283" s="53"/>
      <c r="K1283" s="64"/>
      <c r="O1283" s="60"/>
      <c r="P1283" s="67"/>
      <c r="T1283" s="53"/>
      <c r="U1283" s="64"/>
      <c r="Y1283" s="53"/>
      <c r="Z1283" s="64"/>
      <c r="AD1283" s="53"/>
    </row>
    <row r="1284" spans="1:30" s="13" customFormat="1" x14ac:dyDescent="0.25">
      <c r="A1284"/>
      <c r="B1284" s="32"/>
      <c r="C1284" s="34"/>
      <c r="D1284" s="10"/>
      <c r="J1284" s="53"/>
      <c r="K1284" s="64"/>
      <c r="O1284" s="60"/>
      <c r="P1284" s="67"/>
      <c r="T1284" s="53"/>
      <c r="U1284" s="64"/>
      <c r="Y1284" s="53"/>
      <c r="Z1284" s="64"/>
      <c r="AD1284" s="53"/>
    </row>
    <row r="1285" spans="1:30" s="13" customFormat="1" x14ac:dyDescent="0.25">
      <c r="A1285"/>
      <c r="B1285" s="32"/>
      <c r="C1285" s="34"/>
      <c r="D1285" s="10"/>
      <c r="J1285" s="53"/>
      <c r="K1285" s="64"/>
      <c r="O1285" s="60"/>
      <c r="P1285" s="67"/>
      <c r="T1285" s="53"/>
      <c r="U1285" s="64"/>
      <c r="Y1285" s="53"/>
      <c r="Z1285" s="64"/>
      <c r="AD1285" s="53"/>
    </row>
    <row r="1286" spans="1:30" s="13" customFormat="1" x14ac:dyDescent="0.25">
      <c r="A1286"/>
      <c r="B1286" s="32"/>
      <c r="C1286" s="34"/>
      <c r="D1286" s="10"/>
      <c r="J1286" s="53"/>
      <c r="K1286" s="64"/>
      <c r="O1286" s="60"/>
      <c r="P1286" s="67"/>
      <c r="T1286" s="53"/>
      <c r="U1286" s="64"/>
      <c r="Y1286" s="53"/>
      <c r="Z1286" s="64"/>
      <c r="AD1286" s="53"/>
    </row>
    <row r="1287" spans="1:30" s="13" customFormat="1" x14ac:dyDescent="0.25">
      <c r="A1287"/>
      <c r="B1287" s="32"/>
      <c r="C1287" s="34"/>
      <c r="D1287" s="10"/>
      <c r="J1287" s="53"/>
      <c r="K1287" s="64"/>
      <c r="O1287" s="60"/>
      <c r="P1287" s="67"/>
      <c r="T1287" s="53"/>
      <c r="U1287" s="64"/>
      <c r="Y1287" s="53"/>
      <c r="Z1287" s="64"/>
      <c r="AD1287" s="53"/>
    </row>
    <row r="1288" spans="1:30" s="13" customFormat="1" x14ac:dyDescent="0.25">
      <c r="A1288"/>
      <c r="B1288" s="32"/>
      <c r="C1288" s="34"/>
      <c r="D1288" s="10"/>
      <c r="J1288" s="53"/>
      <c r="K1288" s="64"/>
      <c r="O1288" s="60"/>
      <c r="P1288" s="67"/>
      <c r="T1288" s="53"/>
      <c r="U1288" s="64"/>
      <c r="Y1288" s="53"/>
      <c r="Z1288" s="64"/>
      <c r="AD1288" s="53"/>
    </row>
    <row r="1289" spans="1:30" s="13" customFormat="1" x14ac:dyDescent="0.25">
      <c r="A1289"/>
      <c r="B1289" s="32"/>
      <c r="C1289" s="34"/>
      <c r="D1289" s="10"/>
      <c r="J1289" s="53"/>
      <c r="K1289" s="64"/>
      <c r="O1289" s="60"/>
      <c r="P1289" s="67"/>
      <c r="T1289" s="53"/>
      <c r="U1289" s="64"/>
      <c r="Y1289" s="53"/>
      <c r="Z1289" s="64"/>
      <c r="AD1289" s="53"/>
    </row>
    <row r="1290" spans="1:30" s="13" customFormat="1" x14ac:dyDescent="0.25">
      <c r="A1290"/>
      <c r="B1290" s="32"/>
      <c r="C1290" s="34"/>
      <c r="D1290" s="10"/>
      <c r="J1290" s="53"/>
      <c r="K1290" s="64"/>
      <c r="O1290" s="60"/>
      <c r="P1290" s="67"/>
      <c r="T1290" s="53"/>
      <c r="U1290" s="64"/>
      <c r="Y1290" s="53"/>
      <c r="Z1290" s="64"/>
      <c r="AD1290" s="53"/>
    </row>
    <row r="1291" spans="1:30" s="13" customFormat="1" x14ac:dyDescent="0.25">
      <c r="A1291"/>
      <c r="B1291" s="32"/>
      <c r="C1291" s="34"/>
      <c r="D1291" s="10"/>
      <c r="J1291" s="53"/>
      <c r="K1291" s="64"/>
      <c r="O1291" s="60"/>
      <c r="P1291" s="67"/>
      <c r="T1291" s="53"/>
      <c r="U1291" s="64"/>
      <c r="Y1291" s="53"/>
      <c r="Z1291" s="64"/>
      <c r="AD1291" s="53"/>
    </row>
    <row r="1292" spans="1:30" s="13" customFormat="1" x14ac:dyDescent="0.25">
      <c r="A1292"/>
      <c r="B1292" s="32"/>
      <c r="C1292" s="34"/>
      <c r="D1292" s="10"/>
      <c r="J1292" s="53"/>
      <c r="K1292" s="64"/>
      <c r="O1292" s="60"/>
      <c r="P1292" s="67"/>
      <c r="T1292" s="53"/>
      <c r="U1292" s="64"/>
      <c r="Y1292" s="53"/>
      <c r="Z1292" s="64"/>
      <c r="AD1292" s="53"/>
    </row>
    <row r="1293" spans="1:30" s="13" customFormat="1" x14ac:dyDescent="0.25">
      <c r="A1293"/>
      <c r="B1293" s="32"/>
      <c r="C1293" s="34"/>
      <c r="D1293" s="10"/>
      <c r="J1293" s="53"/>
      <c r="K1293" s="64"/>
      <c r="O1293" s="60"/>
      <c r="P1293" s="67"/>
      <c r="T1293" s="53"/>
      <c r="U1293" s="64"/>
      <c r="Y1293" s="53"/>
      <c r="Z1293" s="64"/>
      <c r="AD1293" s="53"/>
    </row>
    <row r="1294" spans="1:30" s="13" customFormat="1" x14ac:dyDescent="0.25">
      <c r="A1294"/>
      <c r="B1294" s="32"/>
      <c r="C1294" s="34"/>
      <c r="D1294" s="10"/>
      <c r="J1294" s="53"/>
      <c r="K1294" s="64"/>
      <c r="O1294" s="60"/>
      <c r="P1294" s="67"/>
      <c r="T1294" s="53"/>
      <c r="U1294" s="64"/>
      <c r="Y1294" s="53"/>
      <c r="Z1294" s="64"/>
      <c r="AD1294" s="53"/>
    </row>
    <row r="1295" spans="1:30" s="13" customFormat="1" x14ac:dyDescent="0.25">
      <c r="A1295"/>
      <c r="B1295" s="32"/>
      <c r="C1295" s="34"/>
      <c r="D1295" s="10"/>
      <c r="J1295" s="53"/>
      <c r="K1295" s="64"/>
      <c r="O1295" s="60"/>
      <c r="P1295" s="67"/>
      <c r="T1295" s="53"/>
      <c r="U1295" s="64"/>
      <c r="Y1295" s="53"/>
      <c r="Z1295" s="64"/>
      <c r="AD1295" s="53"/>
    </row>
    <row r="1296" spans="1:30" s="13" customFormat="1" x14ac:dyDescent="0.25">
      <c r="A1296"/>
      <c r="B1296" s="32"/>
      <c r="C1296" s="34"/>
      <c r="D1296" s="10"/>
      <c r="J1296" s="53"/>
      <c r="K1296" s="64"/>
      <c r="O1296" s="60"/>
      <c r="P1296" s="67"/>
      <c r="T1296" s="53"/>
      <c r="U1296" s="64"/>
      <c r="Y1296" s="53"/>
      <c r="Z1296" s="64"/>
      <c r="AD1296" s="53"/>
    </row>
    <row r="1297" spans="1:30" s="13" customFormat="1" x14ac:dyDescent="0.25">
      <c r="A1297"/>
      <c r="B1297" s="32"/>
      <c r="C1297" s="34"/>
      <c r="D1297" s="10"/>
      <c r="J1297" s="53"/>
      <c r="K1297" s="64"/>
      <c r="O1297" s="60"/>
      <c r="P1297" s="67"/>
      <c r="T1297" s="53"/>
      <c r="U1297" s="64"/>
      <c r="Y1297" s="53"/>
      <c r="Z1297" s="64"/>
      <c r="AD1297" s="53"/>
    </row>
    <row r="1298" spans="1:30" s="13" customFormat="1" x14ac:dyDescent="0.25">
      <c r="A1298"/>
      <c r="B1298" s="32"/>
      <c r="C1298" s="34"/>
      <c r="D1298" s="10"/>
      <c r="J1298" s="53"/>
      <c r="K1298" s="64"/>
      <c r="O1298" s="60"/>
      <c r="P1298" s="67"/>
      <c r="T1298" s="53"/>
      <c r="U1298" s="64"/>
      <c r="Y1298" s="53"/>
      <c r="Z1298" s="64"/>
      <c r="AD1298" s="53"/>
    </row>
    <row r="1299" spans="1:30" s="13" customFormat="1" x14ac:dyDescent="0.25">
      <c r="A1299"/>
      <c r="B1299" s="32"/>
      <c r="C1299" s="34"/>
      <c r="D1299" s="10"/>
      <c r="J1299" s="53"/>
      <c r="K1299" s="64"/>
      <c r="O1299" s="60"/>
      <c r="P1299" s="67"/>
      <c r="T1299" s="53"/>
      <c r="U1299" s="64"/>
      <c r="Y1299" s="53"/>
      <c r="Z1299" s="64"/>
      <c r="AD1299" s="53"/>
    </row>
    <row r="1300" spans="1:30" s="13" customFormat="1" x14ac:dyDescent="0.25">
      <c r="A1300"/>
      <c r="B1300" s="32"/>
      <c r="C1300" s="34"/>
      <c r="D1300" s="10"/>
      <c r="J1300" s="53"/>
      <c r="K1300" s="64"/>
      <c r="O1300" s="60"/>
      <c r="P1300" s="67"/>
      <c r="T1300" s="53"/>
      <c r="U1300" s="64"/>
      <c r="Y1300" s="53"/>
      <c r="Z1300" s="64"/>
      <c r="AD1300" s="53"/>
    </row>
    <row r="1301" spans="1:30" s="13" customFormat="1" x14ac:dyDescent="0.25">
      <c r="A1301"/>
      <c r="B1301" s="32"/>
      <c r="C1301" s="34"/>
      <c r="D1301" s="10"/>
      <c r="J1301" s="53"/>
      <c r="K1301" s="64"/>
      <c r="O1301" s="60"/>
      <c r="P1301" s="67"/>
      <c r="T1301" s="53"/>
      <c r="U1301" s="64"/>
      <c r="Y1301" s="53"/>
      <c r="Z1301" s="64"/>
      <c r="AD1301" s="53"/>
    </row>
    <row r="1302" spans="1:30" s="13" customFormat="1" x14ac:dyDescent="0.25">
      <c r="A1302"/>
      <c r="B1302" s="32"/>
      <c r="C1302" s="34"/>
      <c r="D1302" s="10"/>
      <c r="J1302" s="53"/>
      <c r="K1302" s="64"/>
      <c r="O1302" s="60"/>
      <c r="P1302" s="67"/>
      <c r="T1302" s="53"/>
      <c r="U1302" s="64"/>
      <c r="Y1302" s="53"/>
      <c r="Z1302" s="64"/>
      <c r="AD1302" s="53"/>
    </row>
    <row r="1303" spans="1:30" s="13" customFormat="1" x14ac:dyDescent="0.25">
      <c r="A1303"/>
      <c r="B1303" s="32"/>
      <c r="C1303" s="34"/>
      <c r="D1303" s="10"/>
      <c r="J1303" s="53"/>
      <c r="K1303" s="64"/>
      <c r="O1303" s="60"/>
      <c r="P1303" s="67"/>
      <c r="T1303" s="53"/>
      <c r="U1303" s="64"/>
      <c r="Y1303" s="53"/>
      <c r="Z1303" s="64"/>
      <c r="AD1303" s="53"/>
    </row>
    <row r="1304" spans="1:30" s="13" customFormat="1" x14ac:dyDescent="0.25">
      <c r="A1304"/>
      <c r="B1304" s="32"/>
      <c r="C1304" s="34"/>
      <c r="D1304" s="10"/>
      <c r="J1304" s="53"/>
      <c r="K1304" s="64"/>
      <c r="O1304" s="60"/>
      <c r="P1304" s="67"/>
      <c r="T1304" s="53"/>
      <c r="U1304" s="64"/>
      <c r="Y1304" s="53"/>
      <c r="Z1304" s="64"/>
      <c r="AD1304" s="53"/>
    </row>
    <row r="1305" spans="1:30" s="13" customFormat="1" x14ac:dyDescent="0.25">
      <c r="A1305"/>
      <c r="B1305" s="32"/>
      <c r="C1305" s="34"/>
      <c r="D1305" s="10"/>
      <c r="J1305" s="53"/>
      <c r="K1305" s="64"/>
      <c r="O1305" s="60"/>
      <c r="P1305" s="67"/>
      <c r="T1305" s="53"/>
      <c r="U1305" s="64"/>
      <c r="Y1305" s="53"/>
      <c r="Z1305" s="64"/>
      <c r="AD1305" s="53"/>
    </row>
    <row r="1306" spans="1:30" s="13" customFormat="1" x14ac:dyDescent="0.25">
      <c r="A1306"/>
      <c r="B1306" s="32"/>
      <c r="C1306" s="34"/>
      <c r="D1306" s="10"/>
      <c r="J1306" s="53"/>
      <c r="K1306" s="64"/>
      <c r="O1306" s="60"/>
      <c r="P1306" s="67"/>
      <c r="T1306" s="53"/>
      <c r="U1306" s="64"/>
      <c r="Y1306" s="53"/>
      <c r="Z1306" s="64"/>
      <c r="AD1306" s="53"/>
    </row>
    <row r="1307" spans="1:30" s="13" customFormat="1" x14ac:dyDescent="0.25">
      <c r="A1307"/>
      <c r="B1307" s="32"/>
      <c r="C1307" s="34"/>
      <c r="D1307" s="10"/>
      <c r="J1307" s="53"/>
      <c r="K1307" s="64"/>
      <c r="O1307" s="60"/>
      <c r="P1307" s="67"/>
      <c r="T1307" s="53"/>
      <c r="U1307" s="64"/>
      <c r="Y1307" s="53"/>
      <c r="Z1307" s="64"/>
      <c r="AD1307" s="53"/>
    </row>
    <row r="1308" spans="1:30" s="13" customFormat="1" x14ac:dyDescent="0.25">
      <c r="A1308"/>
      <c r="B1308" s="32"/>
      <c r="C1308" s="34"/>
      <c r="D1308" s="10"/>
      <c r="J1308" s="53"/>
      <c r="K1308" s="64"/>
      <c r="O1308" s="60"/>
      <c r="P1308" s="67"/>
      <c r="T1308" s="53"/>
      <c r="U1308" s="64"/>
      <c r="Y1308" s="53"/>
      <c r="Z1308" s="64"/>
      <c r="AD1308" s="53"/>
    </row>
    <row r="1309" spans="1:30" s="13" customFormat="1" x14ac:dyDescent="0.25">
      <c r="A1309"/>
      <c r="B1309" s="32"/>
      <c r="C1309" s="34"/>
      <c r="D1309" s="10"/>
      <c r="J1309" s="53"/>
      <c r="K1309" s="64"/>
      <c r="O1309" s="60"/>
      <c r="P1309" s="67"/>
      <c r="T1309" s="53"/>
      <c r="U1309" s="64"/>
      <c r="Y1309" s="53"/>
      <c r="Z1309" s="64"/>
      <c r="AD1309" s="53"/>
    </row>
    <row r="1310" spans="1:30" s="13" customFormat="1" x14ac:dyDescent="0.25">
      <c r="A1310"/>
      <c r="B1310" s="32"/>
      <c r="C1310" s="34"/>
      <c r="D1310" s="10"/>
      <c r="J1310" s="53"/>
      <c r="K1310" s="64"/>
      <c r="O1310" s="60"/>
      <c r="P1310" s="67"/>
      <c r="T1310" s="53"/>
      <c r="U1310" s="64"/>
      <c r="Y1310" s="53"/>
      <c r="Z1310" s="64"/>
      <c r="AD1310" s="53"/>
    </row>
    <row r="1311" spans="1:30" s="13" customFormat="1" x14ac:dyDescent="0.25">
      <c r="A1311"/>
      <c r="B1311" s="32"/>
      <c r="C1311" s="34"/>
      <c r="D1311" s="10"/>
      <c r="J1311" s="53"/>
      <c r="K1311" s="64"/>
      <c r="O1311" s="60"/>
      <c r="P1311" s="67"/>
      <c r="T1311" s="53"/>
      <c r="U1311" s="64"/>
      <c r="Y1311" s="53"/>
      <c r="Z1311" s="64"/>
      <c r="AD1311" s="53"/>
    </row>
    <row r="1312" spans="1:30" s="13" customFormat="1" x14ac:dyDescent="0.25">
      <c r="A1312"/>
      <c r="B1312" s="32"/>
      <c r="C1312" s="34"/>
      <c r="D1312" s="10"/>
      <c r="J1312" s="53"/>
      <c r="K1312" s="64"/>
      <c r="O1312" s="60"/>
      <c r="P1312" s="67"/>
      <c r="T1312" s="53"/>
      <c r="U1312" s="64"/>
      <c r="Y1312" s="53"/>
      <c r="Z1312" s="64"/>
      <c r="AD1312" s="53"/>
    </row>
    <row r="1313" spans="1:30" s="13" customFormat="1" x14ac:dyDescent="0.25">
      <c r="A1313"/>
      <c r="B1313" s="32"/>
      <c r="C1313" s="34"/>
      <c r="D1313" s="10"/>
      <c r="J1313" s="53"/>
      <c r="K1313" s="64"/>
      <c r="O1313" s="60"/>
      <c r="P1313" s="67"/>
      <c r="T1313" s="53"/>
      <c r="U1313" s="64"/>
      <c r="Y1313" s="53"/>
      <c r="Z1313" s="64"/>
      <c r="AD1313" s="53"/>
    </row>
    <row r="1314" spans="1:30" s="13" customFormat="1" x14ac:dyDescent="0.25">
      <c r="A1314"/>
      <c r="B1314" s="32"/>
      <c r="C1314" s="34"/>
      <c r="D1314" s="10"/>
      <c r="J1314" s="53"/>
      <c r="K1314" s="64"/>
      <c r="O1314" s="60"/>
      <c r="P1314" s="67"/>
      <c r="T1314" s="53"/>
      <c r="U1314" s="64"/>
      <c r="Y1314" s="53"/>
      <c r="Z1314" s="64"/>
      <c r="AD1314" s="53"/>
    </row>
    <row r="1315" spans="1:30" s="13" customFormat="1" x14ac:dyDescent="0.25">
      <c r="A1315"/>
      <c r="B1315" s="32"/>
      <c r="C1315" s="34"/>
      <c r="D1315" s="10"/>
      <c r="J1315" s="53"/>
      <c r="K1315" s="64"/>
      <c r="O1315" s="60"/>
      <c r="P1315" s="67"/>
      <c r="T1315" s="53"/>
      <c r="U1315" s="64"/>
      <c r="Y1315" s="53"/>
      <c r="Z1315" s="64"/>
      <c r="AD1315" s="53"/>
    </row>
    <row r="1316" spans="1:30" s="13" customFormat="1" x14ac:dyDescent="0.25">
      <c r="A1316"/>
      <c r="B1316" s="32"/>
      <c r="C1316" s="34"/>
      <c r="D1316" s="10"/>
      <c r="J1316" s="53"/>
      <c r="K1316" s="64"/>
      <c r="O1316" s="60"/>
      <c r="P1316" s="67"/>
      <c r="T1316" s="53"/>
      <c r="U1316" s="64"/>
      <c r="Y1316" s="53"/>
      <c r="Z1316" s="64"/>
      <c r="AD1316" s="53"/>
    </row>
    <row r="1317" spans="1:30" s="13" customFormat="1" x14ac:dyDescent="0.25">
      <c r="A1317"/>
      <c r="B1317" s="32"/>
      <c r="C1317" s="34"/>
      <c r="D1317" s="10"/>
      <c r="J1317" s="53"/>
      <c r="K1317" s="64"/>
      <c r="O1317" s="60"/>
      <c r="P1317" s="67"/>
      <c r="T1317" s="53"/>
      <c r="U1317" s="64"/>
      <c r="Y1317" s="53"/>
      <c r="Z1317" s="64"/>
      <c r="AD1317" s="53"/>
    </row>
    <row r="1318" spans="1:30" s="13" customFormat="1" x14ac:dyDescent="0.25">
      <c r="A1318"/>
      <c r="B1318" s="32"/>
      <c r="C1318" s="34"/>
      <c r="D1318" s="10"/>
      <c r="J1318" s="53"/>
      <c r="K1318" s="64"/>
      <c r="O1318" s="60"/>
      <c r="P1318" s="67"/>
      <c r="T1318" s="53"/>
      <c r="U1318" s="64"/>
      <c r="Y1318" s="53"/>
      <c r="Z1318" s="64"/>
      <c r="AD1318" s="53"/>
    </row>
    <row r="1319" spans="1:30" s="13" customFormat="1" x14ac:dyDescent="0.25">
      <c r="A1319"/>
      <c r="B1319" s="32"/>
      <c r="C1319" s="34"/>
      <c r="D1319" s="10"/>
      <c r="J1319" s="53"/>
      <c r="K1319" s="64"/>
      <c r="O1319" s="60"/>
      <c r="P1319" s="67"/>
      <c r="T1319" s="53"/>
      <c r="U1319" s="64"/>
      <c r="Y1319" s="53"/>
      <c r="Z1319" s="64"/>
      <c r="AD1319" s="53"/>
    </row>
    <row r="1320" spans="1:30" s="13" customFormat="1" x14ac:dyDescent="0.25">
      <c r="A1320"/>
      <c r="B1320" s="32"/>
      <c r="C1320" s="34"/>
      <c r="D1320" s="10"/>
      <c r="J1320" s="53"/>
      <c r="K1320" s="64"/>
      <c r="O1320" s="60"/>
      <c r="P1320" s="67"/>
      <c r="T1320" s="53"/>
      <c r="U1320" s="64"/>
      <c r="Y1320" s="53"/>
      <c r="Z1320" s="64"/>
      <c r="AD1320" s="53"/>
    </row>
    <row r="1321" spans="1:30" s="13" customFormat="1" x14ac:dyDescent="0.25">
      <c r="A1321"/>
      <c r="B1321" s="32"/>
      <c r="C1321" s="34"/>
      <c r="D1321" s="10"/>
      <c r="J1321" s="53"/>
      <c r="K1321" s="64"/>
      <c r="O1321" s="60"/>
      <c r="P1321" s="67"/>
      <c r="T1321" s="53"/>
      <c r="U1321" s="64"/>
      <c r="Y1321" s="53"/>
      <c r="Z1321" s="64"/>
      <c r="AD1321" s="53"/>
    </row>
    <row r="1322" spans="1:30" s="13" customFormat="1" x14ac:dyDescent="0.25">
      <c r="A1322"/>
      <c r="B1322" s="32"/>
      <c r="C1322" s="34"/>
      <c r="D1322" s="10"/>
      <c r="J1322" s="53"/>
      <c r="K1322" s="64"/>
      <c r="O1322" s="60"/>
      <c r="P1322" s="67"/>
      <c r="T1322" s="53"/>
      <c r="U1322" s="64"/>
      <c r="Y1322" s="53"/>
      <c r="Z1322" s="64"/>
      <c r="AD1322" s="53"/>
    </row>
    <row r="1323" spans="1:30" s="13" customFormat="1" x14ac:dyDescent="0.25">
      <c r="A1323"/>
      <c r="B1323" s="32"/>
      <c r="C1323" s="34"/>
      <c r="D1323" s="10"/>
      <c r="J1323" s="53"/>
      <c r="K1323" s="64"/>
      <c r="O1323" s="60"/>
      <c r="P1323" s="67"/>
      <c r="T1323" s="53"/>
      <c r="U1323" s="64"/>
      <c r="Y1323" s="53"/>
      <c r="Z1323" s="64"/>
      <c r="AD1323" s="53"/>
    </row>
    <row r="1324" spans="1:30" s="13" customFormat="1" x14ac:dyDescent="0.25">
      <c r="A1324"/>
      <c r="B1324" s="32"/>
      <c r="C1324" s="34"/>
      <c r="D1324" s="10"/>
      <c r="J1324" s="53"/>
      <c r="K1324" s="64"/>
      <c r="O1324" s="60"/>
      <c r="P1324" s="67"/>
      <c r="T1324" s="53"/>
      <c r="U1324" s="64"/>
      <c r="Y1324" s="53"/>
      <c r="Z1324" s="64"/>
      <c r="AD1324" s="53"/>
    </row>
    <row r="1325" spans="1:30" s="13" customFormat="1" x14ac:dyDescent="0.25">
      <c r="A1325"/>
      <c r="B1325" s="32"/>
      <c r="C1325" s="34"/>
      <c r="D1325" s="10"/>
      <c r="J1325" s="53"/>
      <c r="K1325" s="64"/>
      <c r="O1325" s="60"/>
      <c r="P1325" s="67"/>
      <c r="T1325" s="53"/>
      <c r="U1325" s="64"/>
      <c r="Y1325" s="53"/>
      <c r="Z1325" s="64"/>
      <c r="AD1325" s="53"/>
    </row>
    <row r="1326" spans="1:30" s="13" customFormat="1" x14ac:dyDescent="0.25">
      <c r="A1326"/>
      <c r="B1326" s="32"/>
      <c r="C1326" s="34"/>
      <c r="D1326" s="10"/>
      <c r="J1326" s="53"/>
      <c r="K1326" s="64"/>
      <c r="O1326" s="60"/>
      <c r="P1326" s="67"/>
      <c r="T1326" s="53"/>
      <c r="U1326" s="64"/>
      <c r="Y1326" s="53"/>
      <c r="Z1326" s="64"/>
      <c r="AD1326" s="53"/>
    </row>
    <row r="1327" spans="1:30" s="13" customFormat="1" x14ac:dyDescent="0.25">
      <c r="A1327"/>
      <c r="B1327" s="32"/>
      <c r="C1327" s="34"/>
      <c r="D1327" s="10"/>
      <c r="J1327" s="53"/>
      <c r="K1327" s="64"/>
      <c r="O1327" s="60"/>
      <c r="P1327" s="67"/>
      <c r="T1327" s="53"/>
      <c r="U1327" s="64"/>
      <c r="Y1327" s="53"/>
      <c r="Z1327" s="64"/>
      <c r="AD1327" s="53"/>
    </row>
    <row r="1328" spans="1:30" s="13" customFormat="1" x14ac:dyDescent="0.25">
      <c r="A1328"/>
      <c r="B1328" s="32"/>
      <c r="C1328" s="34"/>
      <c r="D1328" s="10"/>
      <c r="J1328" s="53"/>
      <c r="K1328" s="64"/>
      <c r="O1328" s="60"/>
      <c r="P1328" s="67"/>
      <c r="T1328" s="53"/>
      <c r="U1328" s="64"/>
      <c r="Y1328" s="53"/>
      <c r="Z1328" s="64"/>
      <c r="AD1328" s="53"/>
    </row>
    <row r="1329" spans="1:30" s="13" customFormat="1" x14ac:dyDescent="0.25">
      <c r="A1329"/>
      <c r="B1329" s="32"/>
      <c r="C1329" s="34"/>
      <c r="D1329" s="10"/>
      <c r="J1329" s="53"/>
      <c r="K1329" s="64"/>
      <c r="O1329" s="60"/>
      <c r="P1329" s="67"/>
      <c r="T1329" s="53"/>
      <c r="U1329" s="64"/>
      <c r="Y1329" s="53"/>
      <c r="Z1329" s="64"/>
      <c r="AD1329" s="53"/>
    </row>
    <row r="1330" spans="1:30" s="13" customFormat="1" x14ac:dyDescent="0.25">
      <c r="A1330"/>
      <c r="B1330" s="32"/>
      <c r="C1330" s="34"/>
      <c r="D1330" s="10"/>
      <c r="J1330" s="53"/>
      <c r="K1330" s="64"/>
      <c r="O1330" s="60"/>
      <c r="P1330" s="67"/>
      <c r="T1330" s="53"/>
      <c r="U1330" s="64"/>
      <c r="Y1330" s="53"/>
      <c r="Z1330" s="64"/>
      <c r="AD1330" s="53"/>
    </row>
    <row r="1331" spans="1:30" s="13" customFormat="1" x14ac:dyDescent="0.25">
      <c r="A1331"/>
      <c r="B1331" s="32"/>
      <c r="C1331" s="34"/>
      <c r="D1331" s="10"/>
      <c r="J1331" s="53"/>
      <c r="K1331" s="64"/>
      <c r="O1331" s="60"/>
      <c r="P1331" s="67"/>
      <c r="T1331" s="53"/>
      <c r="U1331" s="64"/>
      <c r="Y1331" s="53"/>
      <c r="Z1331" s="64"/>
      <c r="AD1331" s="53"/>
    </row>
    <row r="1332" spans="1:30" s="13" customFormat="1" x14ac:dyDescent="0.25">
      <c r="A1332"/>
      <c r="B1332" s="32"/>
      <c r="C1332" s="34"/>
      <c r="D1332" s="10"/>
      <c r="J1332" s="53"/>
      <c r="K1332" s="64"/>
      <c r="O1332" s="60"/>
      <c r="P1332" s="67"/>
      <c r="T1332" s="53"/>
      <c r="U1332" s="64"/>
      <c r="Y1332" s="53"/>
      <c r="Z1332" s="64"/>
      <c r="AD1332" s="53"/>
    </row>
    <row r="1333" spans="1:30" s="13" customFormat="1" x14ac:dyDescent="0.25">
      <c r="A1333"/>
      <c r="B1333" s="32"/>
      <c r="C1333" s="34"/>
      <c r="D1333" s="10"/>
      <c r="J1333" s="53"/>
      <c r="K1333" s="64"/>
      <c r="O1333" s="60"/>
      <c r="P1333" s="67"/>
      <c r="T1333" s="53"/>
      <c r="U1333" s="64"/>
      <c r="Y1333" s="53"/>
      <c r="Z1333" s="64"/>
      <c r="AD1333" s="53"/>
    </row>
    <row r="1334" spans="1:30" s="13" customFormat="1" x14ac:dyDescent="0.25">
      <c r="A1334"/>
      <c r="B1334" s="32"/>
      <c r="C1334" s="34"/>
      <c r="D1334" s="10"/>
      <c r="J1334" s="53"/>
      <c r="K1334" s="64"/>
      <c r="O1334" s="60"/>
      <c r="P1334" s="67"/>
      <c r="T1334" s="53"/>
      <c r="U1334" s="64"/>
      <c r="Y1334" s="53"/>
      <c r="Z1334" s="64"/>
      <c r="AD1334" s="53"/>
    </row>
    <row r="1335" spans="1:30" s="13" customFormat="1" x14ac:dyDescent="0.25">
      <c r="A1335"/>
      <c r="B1335" s="32"/>
      <c r="C1335" s="34"/>
      <c r="D1335" s="10"/>
      <c r="J1335" s="53"/>
      <c r="K1335" s="64"/>
      <c r="O1335" s="60"/>
      <c r="P1335" s="67"/>
      <c r="T1335" s="53"/>
      <c r="U1335" s="64"/>
      <c r="Y1335" s="53"/>
      <c r="Z1335" s="64"/>
      <c r="AD1335" s="53"/>
    </row>
    <row r="1336" spans="1:30" s="13" customFormat="1" x14ac:dyDescent="0.25">
      <c r="A1336"/>
      <c r="B1336" s="32"/>
      <c r="C1336" s="34"/>
      <c r="D1336" s="10"/>
      <c r="J1336" s="53"/>
      <c r="K1336" s="64"/>
      <c r="O1336" s="60"/>
      <c r="P1336" s="67"/>
      <c r="T1336" s="53"/>
      <c r="U1336" s="64"/>
      <c r="Y1336" s="53"/>
      <c r="Z1336" s="64"/>
      <c r="AD1336" s="53"/>
    </row>
    <row r="1337" spans="1:30" s="13" customFormat="1" x14ac:dyDescent="0.25">
      <c r="A1337"/>
      <c r="B1337" s="32"/>
      <c r="C1337" s="34"/>
      <c r="D1337" s="10"/>
      <c r="J1337" s="53"/>
      <c r="K1337" s="64"/>
      <c r="O1337" s="60"/>
      <c r="P1337" s="67"/>
      <c r="T1337" s="53"/>
      <c r="U1337" s="64"/>
      <c r="Y1337" s="53"/>
      <c r="Z1337" s="64"/>
      <c r="AD1337" s="53"/>
    </row>
    <row r="1338" spans="1:30" s="13" customFormat="1" x14ac:dyDescent="0.25">
      <c r="A1338"/>
      <c r="B1338" s="32"/>
      <c r="C1338" s="34"/>
      <c r="D1338" s="10"/>
      <c r="J1338" s="53"/>
      <c r="K1338" s="64"/>
      <c r="O1338" s="60"/>
      <c r="P1338" s="67"/>
      <c r="T1338" s="53"/>
      <c r="U1338" s="64"/>
      <c r="Y1338" s="53"/>
      <c r="Z1338" s="64"/>
      <c r="AD1338" s="53"/>
    </row>
    <row r="1339" spans="1:30" s="13" customFormat="1" x14ac:dyDescent="0.25">
      <c r="A1339"/>
      <c r="B1339" s="32"/>
      <c r="C1339" s="34"/>
      <c r="D1339" s="10"/>
      <c r="J1339" s="53"/>
      <c r="K1339" s="64"/>
      <c r="O1339" s="60"/>
      <c r="P1339" s="67"/>
      <c r="T1339" s="53"/>
      <c r="U1339" s="64"/>
      <c r="Y1339" s="53"/>
      <c r="Z1339" s="64"/>
      <c r="AD1339" s="53"/>
    </row>
    <row r="1340" spans="1:30" s="13" customFormat="1" x14ac:dyDescent="0.25">
      <c r="A1340"/>
      <c r="B1340" s="32"/>
      <c r="C1340" s="34"/>
      <c r="D1340" s="10"/>
      <c r="J1340" s="53"/>
      <c r="K1340" s="64"/>
      <c r="O1340" s="60"/>
      <c r="P1340" s="67"/>
      <c r="T1340" s="53"/>
      <c r="U1340" s="64"/>
      <c r="Y1340" s="53"/>
      <c r="Z1340" s="64"/>
      <c r="AD1340" s="53"/>
    </row>
    <row r="1341" spans="1:30" s="13" customFormat="1" x14ac:dyDescent="0.25">
      <c r="A1341"/>
      <c r="B1341" s="32"/>
      <c r="C1341" s="34"/>
      <c r="D1341" s="10"/>
      <c r="J1341" s="53"/>
      <c r="K1341" s="64"/>
      <c r="O1341" s="60"/>
      <c r="P1341" s="67"/>
      <c r="T1341" s="53"/>
      <c r="U1341" s="64"/>
      <c r="Y1341" s="53"/>
      <c r="Z1341" s="64"/>
      <c r="AD1341" s="53"/>
    </row>
    <row r="1342" spans="1:30" s="13" customFormat="1" x14ac:dyDescent="0.25">
      <c r="A1342"/>
      <c r="B1342" s="32"/>
      <c r="C1342" s="34"/>
      <c r="D1342" s="10"/>
      <c r="J1342" s="53"/>
      <c r="K1342" s="64"/>
      <c r="O1342" s="60"/>
      <c r="P1342" s="67"/>
      <c r="T1342" s="53"/>
      <c r="U1342" s="64"/>
      <c r="Y1342" s="53"/>
      <c r="Z1342" s="64"/>
      <c r="AD1342" s="53"/>
    </row>
    <row r="1343" spans="1:30" s="13" customFormat="1" x14ac:dyDescent="0.25">
      <c r="A1343"/>
      <c r="B1343" s="32"/>
      <c r="C1343" s="34"/>
      <c r="D1343" s="10"/>
      <c r="J1343" s="53"/>
      <c r="K1343" s="64"/>
      <c r="O1343" s="60"/>
      <c r="P1343" s="67"/>
      <c r="T1343" s="53"/>
      <c r="U1343" s="64"/>
      <c r="Y1343" s="53"/>
      <c r="Z1343" s="64"/>
      <c r="AD1343" s="53"/>
    </row>
    <row r="1344" spans="1:30" s="13" customFormat="1" x14ac:dyDescent="0.25">
      <c r="A1344"/>
      <c r="B1344" s="32"/>
      <c r="C1344" s="34"/>
      <c r="D1344" s="10"/>
      <c r="J1344" s="53"/>
      <c r="K1344" s="64"/>
      <c r="O1344" s="60"/>
      <c r="P1344" s="67"/>
      <c r="T1344" s="53"/>
      <c r="U1344" s="64"/>
      <c r="Y1344" s="53"/>
      <c r="Z1344" s="64"/>
      <c r="AD1344" s="53"/>
    </row>
    <row r="1345" spans="1:30" s="13" customFormat="1" x14ac:dyDescent="0.25">
      <c r="A1345"/>
      <c r="B1345" s="32"/>
      <c r="C1345" s="34"/>
      <c r="D1345" s="10"/>
      <c r="J1345" s="53"/>
      <c r="K1345" s="64"/>
      <c r="O1345" s="60"/>
      <c r="P1345" s="67"/>
      <c r="T1345" s="53"/>
      <c r="U1345" s="64"/>
      <c r="Y1345" s="53"/>
      <c r="Z1345" s="64"/>
      <c r="AD1345" s="53"/>
    </row>
    <row r="1346" spans="1:30" s="13" customFormat="1" x14ac:dyDescent="0.25">
      <c r="A1346"/>
      <c r="B1346" s="32"/>
      <c r="C1346" s="34"/>
      <c r="D1346" s="10"/>
      <c r="J1346" s="53"/>
      <c r="K1346" s="64"/>
      <c r="O1346" s="60"/>
      <c r="P1346" s="67"/>
      <c r="T1346" s="53"/>
      <c r="U1346" s="64"/>
      <c r="Y1346" s="53"/>
      <c r="Z1346" s="64"/>
      <c r="AD1346" s="53"/>
    </row>
    <row r="1347" spans="1:30" s="13" customFormat="1" x14ac:dyDescent="0.25">
      <c r="A1347"/>
      <c r="B1347" s="32"/>
      <c r="C1347" s="34"/>
      <c r="D1347" s="10"/>
      <c r="J1347" s="53"/>
      <c r="K1347" s="64"/>
      <c r="O1347" s="60"/>
      <c r="P1347" s="67"/>
      <c r="T1347" s="53"/>
      <c r="U1347" s="64"/>
      <c r="Y1347" s="53"/>
      <c r="Z1347" s="64"/>
      <c r="AD1347" s="53"/>
    </row>
    <row r="1348" spans="1:30" s="13" customFormat="1" x14ac:dyDescent="0.25">
      <c r="A1348"/>
      <c r="B1348" s="32"/>
      <c r="C1348" s="34"/>
      <c r="D1348" s="10"/>
      <c r="J1348" s="53"/>
      <c r="K1348" s="64"/>
      <c r="O1348" s="60"/>
      <c r="P1348" s="67"/>
      <c r="T1348" s="53"/>
      <c r="U1348" s="64"/>
      <c r="Y1348" s="53"/>
      <c r="Z1348" s="64"/>
      <c r="AD1348" s="53"/>
    </row>
    <row r="1349" spans="1:30" s="13" customFormat="1" x14ac:dyDescent="0.25">
      <c r="A1349"/>
      <c r="B1349" s="32"/>
      <c r="C1349" s="34"/>
      <c r="D1349" s="10"/>
      <c r="J1349" s="53"/>
      <c r="K1349" s="64"/>
      <c r="O1349" s="60"/>
      <c r="P1349" s="67"/>
      <c r="T1349" s="53"/>
      <c r="U1349" s="64"/>
      <c r="Y1349" s="53"/>
      <c r="Z1349" s="64"/>
      <c r="AD1349" s="53"/>
    </row>
    <row r="1350" spans="1:30" s="13" customFormat="1" x14ac:dyDescent="0.25">
      <c r="A1350"/>
      <c r="B1350" s="32"/>
      <c r="C1350" s="34"/>
      <c r="D1350" s="10"/>
      <c r="J1350" s="53"/>
      <c r="K1350" s="64"/>
      <c r="O1350" s="60"/>
      <c r="P1350" s="67"/>
      <c r="T1350" s="53"/>
      <c r="U1350" s="64"/>
      <c r="Y1350" s="53"/>
      <c r="Z1350" s="64"/>
      <c r="AD1350" s="53"/>
    </row>
    <row r="1351" spans="1:30" s="13" customFormat="1" x14ac:dyDescent="0.25">
      <c r="A1351"/>
      <c r="B1351" s="32"/>
      <c r="C1351" s="34"/>
      <c r="D1351" s="10"/>
      <c r="J1351" s="53"/>
      <c r="K1351" s="64"/>
      <c r="O1351" s="60"/>
      <c r="P1351" s="67"/>
      <c r="T1351" s="53"/>
      <c r="U1351" s="64"/>
      <c r="Y1351" s="53"/>
      <c r="Z1351" s="64"/>
      <c r="AD1351" s="53"/>
    </row>
    <row r="1352" spans="1:30" s="13" customFormat="1" x14ac:dyDescent="0.25">
      <c r="A1352"/>
      <c r="B1352" s="32"/>
      <c r="C1352" s="34"/>
      <c r="D1352" s="10"/>
      <c r="J1352" s="53"/>
      <c r="K1352" s="64"/>
      <c r="O1352" s="60"/>
      <c r="P1352" s="67"/>
      <c r="T1352" s="53"/>
      <c r="U1352" s="64"/>
      <c r="Y1352" s="53"/>
      <c r="Z1352" s="64"/>
      <c r="AD1352" s="53"/>
    </row>
    <row r="1353" spans="1:30" s="13" customFormat="1" x14ac:dyDescent="0.25">
      <c r="A1353"/>
      <c r="B1353" s="32"/>
      <c r="C1353" s="34"/>
      <c r="D1353" s="10"/>
      <c r="J1353" s="53"/>
      <c r="K1353" s="64"/>
      <c r="O1353" s="60"/>
      <c r="P1353" s="67"/>
      <c r="T1353" s="53"/>
      <c r="U1353" s="64"/>
      <c r="Y1353" s="53"/>
      <c r="Z1353" s="64"/>
      <c r="AD1353" s="53"/>
    </row>
    <row r="1354" spans="1:30" s="13" customFormat="1" x14ac:dyDescent="0.25">
      <c r="A1354"/>
      <c r="B1354" s="32"/>
      <c r="C1354" s="34"/>
      <c r="D1354" s="10"/>
      <c r="J1354" s="53"/>
      <c r="K1354" s="64"/>
      <c r="O1354" s="60"/>
      <c r="P1354" s="67"/>
      <c r="T1354" s="53"/>
      <c r="U1354" s="64"/>
      <c r="Y1354" s="53"/>
      <c r="Z1354" s="64"/>
      <c r="AD1354" s="53"/>
    </row>
    <row r="1355" spans="1:30" s="13" customFormat="1" x14ac:dyDescent="0.25">
      <c r="A1355"/>
      <c r="B1355" s="32"/>
      <c r="C1355" s="34"/>
      <c r="D1355" s="10"/>
      <c r="J1355" s="53"/>
      <c r="K1355" s="64"/>
      <c r="O1355" s="60"/>
      <c r="P1355" s="67"/>
      <c r="T1355" s="53"/>
      <c r="U1355" s="64"/>
      <c r="Y1355" s="53"/>
      <c r="Z1355" s="64"/>
      <c r="AD1355" s="53"/>
    </row>
    <row r="1356" spans="1:30" s="13" customFormat="1" x14ac:dyDescent="0.25">
      <c r="A1356"/>
      <c r="B1356" s="32"/>
      <c r="C1356" s="34"/>
      <c r="D1356" s="10"/>
      <c r="J1356" s="53"/>
      <c r="K1356" s="64"/>
      <c r="O1356" s="60"/>
      <c r="P1356" s="67"/>
      <c r="T1356" s="53"/>
      <c r="U1356" s="64"/>
      <c r="Y1356" s="53"/>
      <c r="Z1356" s="64"/>
      <c r="AD1356" s="53"/>
    </row>
    <row r="1357" spans="1:30" s="13" customFormat="1" x14ac:dyDescent="0.25">
      <c r="A1357"/>
      <c r="B1357" s="32"/>
      <c r="C1357" s="34"/>
      <c r="D1357" s="10"/>
      <c r="J1357" s="53"/>
      <c r="K1357" s="64"/>
      <c r="O1357" s="60"/>
      <c r="P1357" s="67"/>
      <c r="T1357" s="53"/>
      <c r="U1357" s="64"/>
      <c r="Y1357" s="53"/>
      <c r="Z1357" s="64"/>
      <c r="AD1357" s="53"/>
    </row>
    <row r="1358" spans="1:30" s="13" customFormat="1" x14ac:dyDescent="0.25">
      <c r="A1358"/>
      <c r="B1358" s="32"/>
      <c r="C1358" s="34"/>
      <c r="D1358" s="10"/>
      <c r="J1358" s="53"/>
      <c r="K1358" s="64"/>
      <c r="O1358" s="60"/>
      <c r="P1358" s="67"/>
      <c r="T1358" s="53"/>
      <c r="U1358" s="64"/>
      <c r="Y1358" s="53"/>
      <c r="Z1358" s="64"/>
      <c r="AD1358" s="53"/>
    </row>
    <row r="1359" spans="1:30" s="13" customFormat="1" x14ac:dyDescent="0.25">
      <c r="A1359"/>
      <c r="B1359" s="32"/>
      <c r="C1359" s="34"/>
      <c r="D1359" s="10"/>
      <c r="J1359" s="53"/>
      <c r="K1359" s="64"/>
      <c r="O1359" s="60"/>
      <c r="P1359" s="67"/>
      <c r="T1359" s="53"/>
      <c r="U1359" s="64"/>
      <c r="Y1359" s="53"/>
      <c r="Z1359" s="64"/>
      <c r="AD1359" s="53"/>
    </row>
    <row r="1360" spans="1:30" s="13" customFormat="1" x14ac:dyDescent="0.25">
      <c r="A1360"/>
      <c r="B1360" s="32"/>
      <c r="C1360" s="34"/>
      <c r="D1360" s="10"/>
      <c r="J1360" s="53"/>
      <c r="K1360" s="64"/>
      <c r="O1360" s="60"/>
      <c r="P1360" s="67"/>
      <c r="T1360" s="53"/>
      <c r="U1360" s="64"/>
      <c r="Y1360" s="53"/>
      <c r="Z1360" s="64"/>
      <c r="AD1360" s="53"/>
    </row>
    <row r="1361" spans="1:30" s="13" customFormat="1" x14ac:dyDescent="0.25">
      <c r="A1361"/>
      <c r="B1361" s="32"/>
      <c r="C1361" s="34"/>
      <c r="D1361" s="10"/>
      <c r="J1361" s="53"/>
      <c r="K1361" s="64"/>
      <c r="O1361" s="60"/>
      <c r="P1361" s="67"/>
      <c r="T1361" s="53"/>
      <c r="U1361" s="64"/>
      <c r="Y1361" s="53"/>
      <c r="Z1361" s="64"/>
      <c r="AD1361" s="53"/>
    </row>
    <row r="1362" spans="1:30" s="13" customFormat="1" x14ac:dyDescent="0.25">
      <c r="A1362"/>
      <c r="B1362" s="32"/>
      <c r="C1362" s="34"/>
      <c r="D1362" s="10"/>
      <c r="J1362" s="53"/>
      <c r="K1362" s="64"/>
      <c r="O1362" s="60"/>
      <c r="P1362" s="67"/>
      <c r="T1362" s="53"/>
      <c r="U1362" s="64"/>
      <c r="Y1362" s="53"/>
      <c r="Z1362" s="64"/>
      <c r="AD1362" s="53"/>
    </row>
    <row r="1363" spans="1:30" s="13" customFormat="1" x14ac:dyDescent="0.25">
      <c r="A1363"/>
      <c r="B1363" s="32"/>
      <c r="C1363" s="34"/>
      <c r="D1363" s="10"/>
      <c r="J1363" s="53"/>
      <c r="K1363" s="64"/>
      <c r="O1363" s="60"/>
      <c r="P1363" s="67"/>
      <c r="T1363" s="53"/>
      <c r="U1363" s="64"/>
      <c r="Y1363" s="53"/>
      <c r="Z1363" s="64"/>
      <c r="AD1363" s="53"/>
    </row>
    <row r="1364" spans="1:30" s="13" customFormat="1" x14ac:dyDescent="0.25">
      <c r="A1364"/>
      <c r="B1364" s="32"/>
      <c r="C1364" s="34"/>
      <c r="D1364" s="10"/>
      <c r="J1364" s="53"/>
      <c r="K1364" s="64"/>
      <c r="O1364" s="60"/>
      <c r="P1364" s="67"/>
      <c r="T1364" s="53"/>
      <c r="U1364" s="64"/>
      <c r="Y1364" s="53"/>
      <c r="Z1364" s="64"/>
      <c r="AD1364" s="53"/>
    </row>
    <row r="1365" spans="1:30" s="13" customFormat="1" x14ac:dyDescent="0.25">
      <c r="A1365"/>
      <c r="B1365" s="32"/>
      <c r="C1365" s="34"/>
      <c r="D1365" s="10"/>
      <c r="J1365" s="53"/>
      <c r="K1365" s="64"/>
      <c r="O1365" s="60"/>
      <c r="P1365" s="67"/>
      <c r="T1365" s="53"/>
      <c r="U1365" s="64"/>
      <c r="Y1365" s="53"/>
      <c r="Z1365" s="64"/>
      <c r="AD1365" s="53"/>
    </row>
    <row r="1366" spans="1:30" s="13" customFormat="1" x14ac:dyDescent="0.25">
      <c r="A1366"/>
      <c r="B1366" s="32"/>
      <c r="C1366" s="34"/>
      <c r="D1366" s="10"/>
      <c r="J1366" s="53"/>
      <c r="K1366" s="64"/>
      <c r="O1366" s="60"/>
      <c r="P1366" s="67"/>
      <c r="T1366" s="53"/>
      <c r="U1366" s="64"/>
      <c r="Y1366" s="53"/>
      <c r="Z1366" s="64"/>
      <c r="AD1366" s="53"/>
    </row>
    <row r="1367" spans="1:30" s="13" customFormat="1" x14ac:dyDescent="0.25">
      <c r="A1367"/>
      <c r="B1367" s="32"/>
      <c r="C1367" s="34"/>
      <c r="D1367" s="10"/>
      <c r="J1367" s="53"/>
      <c r="K1367" s="64"/>
      <c r="O1367" s="60"/>
      <c r="P1367" s="67"/>
      <c r="T1367" s="53"/>
      <c r="U1367" s="64"/>
      <c r="Y1367" s="53"/>
      <c r="Z1367" s="64"/>
      <c r="AD1367" s="53"/>
    </row>
    <row r="1368" spans="1:30" s="13" customFormat="1" x14ac:dyDescent="0.25">
      <c r="A1368"/>
      <c r="B1368" s="32"/>
      <c r="C1368" s="34"/>
      <c r="D1368" s="10"/>
      <c r="J1368" s="53"/>
      <c r="K1368" s="64"/>
      <c r="O1368" s="60"/>
      <c r="P1368" s="67"/>
      <c r="T1368" s="53"/>
      <c r="U1368" s="64"/>
      <c r="Y1368" s="53"/>
      <c r="Z1368" s="64"/>
      <c r="AD1368" s="53"/>
    </row>
    <row r="1369" spans="1:30" s="13" customFormat="1" x14ac:dyDescent="0.25">
      <c r="A1369"/>
      <c r="B1369" s="32"/>
      <c r="C1369" s="34"/>
      <c r="D1369" s="10"/>
      <c r="J1369" s="53"/>
      <c r="K1369" s="64"/>
      <c r="O1369" s="60"/>
      <c r="P1369" s="67"/>
      <c r="T1369" s="53"/>
      <c r="U1369" s="64"/>
      <c r="Y1369" s="53"/>
      <c r="Z1369" s="64"/>
      <c r="AD1369" s="53"/>
    </row>
    <row r="1370" spans="1:30" s="13" customFormat="1" x14ac:dyDescent="0.25">
      <c r="A1370"/>
      <c r="B1370" s="32"/>
      <c r="C1370" s="34"/>
      <c r="D1370" s="10"/>
      <c r="J1370" s="53"/>
      <c r="K1370" s="64"/>
      <c r="O1370" s="60"/>
      <c r="P1370" s="67"/>
      <c r="T1370" s="53"/>
      <c r="U1370" s="64"/>
      <c r="Y1370" s="53"/>
      <c r="Z1370" s="64"/>
      <c r="AD1370" s="53"/>
    </row>
    <row r="1371" spans="1:30" s="13" customFormat="1" x14ac:dyDescent="0.25">
      <c r="A1371"/>
      <c r="B1371" s="32"/>
      <c r="C1371" s="34"/>
      <c r="D1371" s="10"/>
      <c r="J1371" s="53"/>
      <c r="K1371" s="64"/>
      <c r="O1371" s="60"/>
      <c r="P1371" s="67"/>
      <c r="T1371" s="53"/>
      <c r="U1371" s="64"/>
      <c r="Y1371" s="53"/>
      <c r="Z1371" s="64"/>
      <c r="AD1371" s="53"/>
    </row>
    <row r="1372" spans="1:30" s="13" customFormat="1" x14ac:dyDescent="0.25">
      <c r="A1372"/>
      <c r="B1372" s="32"/>
      <c r="C1372" s="34"/>
      <c r="D1372" s="10"/>
      <c r="J1372" s="53"/>
      <c r="K1372" s="64"/>
      <c r="O1372" s="60"/>
      <c r="P1372" s="67"/>
      <c r="T1372" s="53"/>
      <c r="U1372" s="64"/>
      <c r="Y1372" s="53"/>
      <c r="Z1372" s="64"/>
      <c r="AD1372" s="53"/>
    </row>
    <row r="1373" spans="1:30" s="13" customFormat="1" x14ac:dyDescent="0.25">
      <c r="A1373"/>
      <c r="B1373" s="32"/>
      <c r="C1373" s="34"/>
      <c r="D1373" s="10"/>
      <c r="J1373" s="53"/>
      <c r="K1373" s="64"/>
      <c r="O1373" s="60"/>
      <c r="P1373" s="67"/>
      <c r="T1373" s="53"/>
      <c r="U1373" s="64"/>
      <c r="Y1373" s="53"/>
      <c r="Z1373" s="64"/>
      <c r="AD1373" s="53"/>
    </row>
    <row r="1374" spans="1:30" s="13" customFormat="1" x14ac:dyDescent="0.25">
      <c r="A1374"/>
      <c r="B1374" s="32"/>
      <c r="C1374" s="34"/>
      <c r="D1374" s="10"/>
      <c r="J1374" s="53"/>
      <c r="K1374" s="64"/>
      <c r="O1374" s="60"/>
      <c r="P1374" s="67"/>
      <c r="T1374" s="53"/>
      <c r="U1374" s="64"/>
      <c r="Y1374" s="53"/>
      <c r="Z1374" s="64"/>
      <c r="AD1374" s="53"/>
    </row>
    <row r="1375" spans="1:30" s="13" customFormat="1" x14ac:dyDescent="0.25">
      <c r="A1375"/>
      <c r="B1375" s="32"/>
      <c r="C1375" s="34"/>
      <c r="D1375" s="10"/>
      <c r="J1375" s="53"/>
      <c r="K1375" s="64"/>
      <c r="O1375" s="60"/>
      <c r="P1375" s="67"/>
      <c r="T1375" s="53"/>
      <c r="U1375" s="64"/>
      <c r="Y1375" s="53"/>
      <c r="Z1375" s="64"/>
      <c r="AD1375" s="53"/>
    </row>
    <row r="1376" spans="1:30" s="13" customFormat="1" x14ac:dyDescent="0.25">
      <c r="A1376"/>
      <c r="B1376" s="32"/>
      <c r="C1376" s="34"/>
      <c r="D1376" s="10"/>
      <c r="J1376" s="53"/>
      <c r="K1376" s="64"/>
      <c r="O1376" s="60"/>
      <c r="P1376" s="67"/>
      <c r="T1376" s="53"/>
      <c r="U1376" s="64"/>
      <c r="Y1376" s="53"/>
      <c r="Z1376" s="64"/>
      <c r="AD1376" s="53"/>
    </row>
    <row r="1377" spans="1:30" s="13" customFormat="1" x14ac:dyDescent="0.25">
      <c r="A1377"/>
      <c r="B1377" s="32"/>
      <c r="C1377" s="34"/>
      <c r="D1377" s="10"/>
      <c r="J1377" s="53"/>
      <c r="K1377" s="64"/>
      <c r="O1377" s="60"/>
      <c r="P1377" s="67"/>
      <c r="T1377" s="53"/>
      <c r="U1377" s="64"/>
      <c r="Y1377" s="53"/>
      <c r="Z1377" s="64"/>
      <c r="AD1377" s="53"/>
    </row>
    <row r="1378" spans="1:30" s="13" customFormat="1" x14ac:dyDescent="0.25">
      <c r="A1378"/>
      <c r="B1378" s="32"/>
      <c r="C1378" s="34"/>
      <c r="D1378" s="10"/>
      <c r="J1378" s="53"/>
      <c r="K1378" s="64"/>
      <c r="O1378" s="60"/>
      <c r="P1378" s="67"/>
      <c r="T1378" s="53"/>
      <c r="U1378" s="64"/>
      <c r="Y1378" s="53"/>
      <c r="Z1378" s="64"/>
      <c r="AD1378" s="53"/>
    </row>
    <row r="1379" spans="1:30" s="13" customFormat="1" x14ac:dyDescent="0.25">
      <c r="A1379"/>
      <c r="B1379" s="32"/>
      <c r="C1379" s="34"/>
      <c r="D1379" s="10"/>
      <c r="J1379" s="53"/>
      <c r="K1379" s="64"/>
      <c r="O1379" s="60"/>
      <c r="P1379" s="67"/>
      <c r="T1379" s="53"/>
      <c r="U1379" s="64"/>
      <c r="Y1379" s="53"/>
      <c r="Z1379" s="64"/>
      <c r="AD1379" s="53"/>
    </row>
    <row r="1380" spans="1:30" s="13" customFormat="1" x14ac:dyDescent="0.25">
      <c r="A1380"/>
      <c r="B1380" s="32"/>
      <c r="C1380" s="34"/>
      <c r="D1380" s="10"/>
      <c r="J1380" s="53"/>
      <c r="K1380" s="64"/>
      <c r="O1380" s="60"/>
      <c r="P1380" s="67"/>
      <c r="T1380" s="53"/>
      <c r="U1380" s="64"/>
      <c r="Y1380" s="53"/>
      <c r="Z1380" s="64"/>
      <c r="AD1380" s="53"/>
    </row>
    <row r="1381" spans="1:30" s="13" customFormat="1" x14ac:dyDescent="0.25">
      <c r="A1381"/>
      <c r="B1381" s="32"/>
      <c r="C1381" s="34"/>
      <c r="D1381" s="10"/>
      <c r="J1381" s="53"/>
      <c r="K1381" s="64"/>
      <c r="O1381" s="60"/>
      <c r="P1381" s="67"/>
      <c r="T1381" s="53"/>
      <c r="U1381" s="64"/>
      <c r="Y1381" s="53"/>
      <c r="Z1381" s="64"/>
      <c r="AD1381" s="53"/>
    </row>
    <row r="1382" spans="1:30" s="13" customFormat="1" x14ac:dyDescent="0.25">
      <c r="A1382"/>
      <c r="B1382" s="32"/>
      <c r="C1382" s="34"/>
      <c r="D1382" s="10"/>
      <c r="J1382" s="53"/>
      <c r="K1382" s="64"/>
      <c r="O1382" s="60"/>
      <c r="P1382" s="67"/>
      <c r="T1382" s="53"/>
      <c r="U1382" s="64"/>
      <c r="Y1382" s="53"/>
      <c r="Z1382" s="64"/>
      <c r="AD1382" s="53"/>
    </row>
    <row r="1383" spans="1:30" s="13" customFormat="1" x14ac:dyDescent="0.25">
      <c r="A1383"/>
      <c r="B1383" s="32"/>
      <c r="C1383" s="34"/>
      <c r="D1383" s="10"/>
      <c r="J1383" s="53"/>
      <c r="K1383" s="64"/>
      <c r="O1383" s="60"/>
      <c r="P1383" s="67"/>
      <c r="T1383" s="53"/>
      <c r="U1383" s="64"/>
      <c r="Y1383" s="53"/>
      <c r="Z1383" s="64"/>
      <c r="AD1383" s="53"/>
    </row>
    <row r="1384" spans="1:30" s="13" customFormat="1" x14ac:dyDescent="0.25">
      <c r="A1384"/>
      <c r="B1384" s="32"/>
      <c r="C1384" s="34"/>
      <c r="D1384" s="10"/>
      <c r="J1384" s="53"/>
      <c r="K1384" s="64"/>
      <c r="O1384" s="60"/>
      <c r="P1384" s="67"/>
      <c r="T1384" s="53"/>
      <c r="U1384" s="64"/>
      <c r="Y1384" s="53"/>
      <c r="Z1384" s="64"/>
      <c r="AD1384" s="53"/>
    </row>
    <row r="1385" spans="1:30" s="13" customFormat="1" x14ac:dyDescent="0.25">
      <c r="A1385"/>
      <c r="B1385" s="32"/>
      <c r="C1385" s="34"/>
      <c r="D1385" s="10"/>
      <c r="J1385" s="53"/>
      <c r="K1385" s="64"/>
      <c r="O1385" s="60"/>
      <c r="P1385" s="67"/>
      <c r="T1385" s="53"/>
      <c r="U1385" s="64"/>
      <c r="Y1385" s="53"/>
      <c r="Z1385" s="64"/>
      <c r="AD1385" s="53"/>
    </row>
    <row r="1386" spans="1:30" s="13" customFormat="1" x14ac:dyDescent="0.25">
      <c r="A1386"/>
      <c r="B1386" s="32"/>
      <c r="C1386" s="34"/>
      <c r="D1386" s="10"/>
      <c r="J1386" s="53"/>
      <c r="K1386" s="64"/>
      <c r="O1386" s="60"/>
      <c r="P1386" s="67"/>
      <c r="T1386" s="53"/>
      <c r="U1386" s="64"/>
      <c r="Y1386" s="53"/>
      <c r="Z1386" s="64"/>
      <c r="AD1386" s="53"/>
    </row>
    <row r="1387" spans="1:30" s="13" customFormat="1" x14ac:dyDescent="0.25">
      <c r="A1387"/>
      <c r="B1387" s="32"/>
      <c r="C1387" s="34"/>
      <c r="D1387" s="10"/>
      <c r="J1387" s="53"/>
      <c r="K1387" s="64"/>
      <c r="O1387" s="60"/>
      <c r="P1387" s="67"/>
      <c r="T1387" s="53"/>
      <c r="U1387" s="64"/>
      <c r="Y1387" s="53"/>
      <c r="Z1387" s="64"/>
      <c r="AD1387" s="53"/>
    </row>
    <row r="1388" spans="1:30" s="13" customFormat="1" x14ac:dyDescent="0.25">
      <c r="A1388"/>
      <c r="B1388" s="32"/>
      <c r="C1388" s="34"/>
      <c r="D1388" s="10"/>
      <c r="J1388" s="53"/>
      <c r="K1388" s="64"/>
      <c r="O1388" s="60"/>
      <c r="P1388" s="67"/>
      <c r="T1388" s="53"/>
      <c r="U1388" s="64"/>
      <c r="Y1388" s="53"/>
      <c r="Z1388" s="64"/>
      <c r="AD1388" s="53"/>
    </row>
    <row r="1389" spans="1:30" s="13" customFormat="1" x14ac:dyDescent="0.25">
      <c r="A1389"/>
      <c r="B1389" s="32"/>
      <c r="C1389" s="34"/>
      <c r="D1389" s="10"/>
      <c r="J1389" s="53"/>
      <c r="K1389" s="64"/>
      <c r="O1389" s="60"/>
      <c r="P1389" s="67"/>
      <c r="T1389" s="53"/>
      <c r="U1389" s="64"/>
      <c r="Y1389" s="53"/>
      <c r="Z1389" s="64"/>
      <c r="AD1389" s="53"/>
    </row>
    <row r="1390" spans="1:30" s="13" customFormat="1" x14ac:dyDescent="0.25">
      <c r="A1390"/>
      <c r="B1390" s="32"/>
      <c r="C1390" s="34"/>
      <c r="D1390" s="10"/>
      <c r="J1390" s="53"/>
      <c r="K1390" s="64"/>
      <c r="O1390" s="60"/>
      <c r="P1390" s="67"/>
      <c r="T1390" s="53"/>
      <c r="U1390" s="64"/>
      <c r="Y1390" s="53"/>
      <c r="Z1390" s="64"/>
      <c r="AD1390" s="53"/>
    </row>
    <row r="1391" spans="1:30" s="13" customFormat="1" x14ac:dyDescent="0.25">
      <c r="A1391"/>
      <c r="B1391" s="32"/>
      <c r="C1391" s="34"/>
      <c r="D1391" s="10"/>
      <c r="J1391" s="53"/>
      <c r="K1391" s="64"/>
      <c r="O1391" s="60"/>
      <c r="P1391" s="67"/>
      <c r="T1391" s="53"/>
      <c r="U1391" s="64"/>
      <c r="Y1391" s="53"/>
      <c r="Z1391" s="64"/>
      <c r="AD1391" s="53"/>
    </row>
    <row r="1392" spans="1:30" s="13" customFormat="1" x14ac:dyDescent="0.25">
      <c r="A1392"/>
      <c r="B1392" s="32"/>
      <c r="C1392" s="34"/>
      <c r="D1392" s="10"/>
      <c r="J1392" s="53"/>
      <c r="K1392" s="64"/>
      <c r="O1392" s="60"/>
      <c r="P1392" s="67"/>
      <c r="T1392" s="53"/>
      <c r="U1392" s="64"/>
      <c r="Y1392" s="53"/>
      <c r="Z1392" s="64"/>
      <c r="AD1392" s="53"/>
    </row>
    <row r="1393" spans="1:30" s="13" customFormat="1" x14ac:dyDescent="0.25">
      <c r="A1393"/>
      <c r="B1393" s="32"/>
      <c r="C1393" s="34"/>
      <c r="D1393" s="10"/>
      <c r="J1393" s="53"/>
      <c r="K1393" s="64"/>
      <c r="O1393" s="60"/>
      <c r="P1393" s="67"/>
      <c r="T1393" s="53"/>
      <c r="U1393" s="64"/>
      <c r="Y1393" s="53"/>
      <c r="Z1393" s="64"/>
      <c r="AD1393" s="53"/>
    </row>
    <row r="1394" spans="1:30" s="13" customFormat="1" x14ac:dyDescent="0.25">
      <c r="A1394"/>
      <c r="B1394" s="32"/>
      <c r="C1394" s="34"/>
      <c r="D1394" s="10"/>
      <c r="J1394" s="53"/>
      <c r="K1394" s="64"/>
      <c r="O1394" s="60"/>
      <c r="P1394" s="67"/>
      <c r="T1394" s="53"/>
      <c r="U1394" s="64"/>
      <c r="Y1394" s="53"/>
      <c r="Z1394" s="64"/>
      <c r="AD1394" s="53"/>
    </row>
    <row r="1395" spans="1:30" s="13" customFormat="1" x14ac:dyDescent="0.25">
      <c r="A1395"/>
      <c r="B1395" s="32"/>
      <c r="C1395" s="34"/>
      <c r="D1395" s="10"/>
      <c r="J1395" s="53"/>
      <c r="K1395" s="64"/>
      <c r="O1395" s="60"/>
      <c r="P1395" s="67"/>
      <c r="T1395" s="53"/>
      <c r="U1395" s="64"/>
      <c r="Y1395" s="53"/>
      <c r="Z1395" s="64"/>
      <c r="AD1395" s="53"/>
    </row>
    <row r="1396" spans="1:30" s="13" customFormat="1" x14ac:dyDescent="0.25">
      <c r="A1396"/>
      <c r="B1396" s="32"/>
      <c r="C1396" s="34"/>
      <c r="D1396" s="10"/>
      <c r="J1396" s="53"/>
      <c r="K1396" s="64"/>
      <c r="O1396" s="60"/>
      <c r="P1396" s="67"/>
      <c r="T1396" s="53"/>
      <c r="U1396" s="64"/>
      <c r="Y1396" s="53"/>
      <c r="Z1396" s="64"/>
      <c r="AD1396" s="53"/>
    </row>
    <row r="1397" spans="1:30" s="13" customFormat="1" x14ac:dyDescent="0.25">
      <c r="A1397"/>
      <c r="B1397" s="32"/>
      <c r="C1397" s="34"/>
      <c r="D1397" s="10"/>
      <c r="J1397" s="53"/>
      <c r="K1397" s="64"/>
      <c r="O1397" s="60"/>
      <c r="P1397" s="67"/>
      <c r="T1397" s="53"/>
      <c r="U1397" s="64"/>
      <c r="Y1397" s="53"/>
      <c r="Z1397" s="64"/>
      <c r="AD1397" s="53"/>
    </row>
    <row r="1398" spans="1:30" s="13" customFormat="1" x14ac:dyDescent="0.25">
      <c r="A1398"/>
      <c r="B1398" s="32"/>
      <c r="C1398" s="34"/>
      <c r="D1398" s="10"/>
      <c r="J1398" s="53"/>
      <c r="K1398" s="64"/>
      <c r="O1398" s="60"/>
      <c r="P1398" s="67"/>
      <c r="T1398" s="53"/>
      <c r="U1398" s="64"/>
      <c r="Y1398" s="53"/>
      <c r="Z1398" s="64"/>
      <c r="AD1398" s="53"/>
    </row>
    <row r="1399" spans="1:30" s="13" customFormat="1" x14ac:dyDescent="0.25">
      <c r="A1399"/>
      <c r="B1399" s="32"/>
      <c r="C1399" s="34"/>
      <c r="D1399" s="10"/>
      <c r="J1399" s="53"/>
      <c r="K1399" s="64"/>
      <c r="O1399" s="60"/>
      <c r="P1399" s="67"/>
      <c r="T1399" s="53"/>
      <c r="U1399" s="64"/>
      <c r="Y1399" s="53"/>
      <c r="Z1399" s="64"/>
      <c r="AD1399" s="53"/>
    </row>
    <row r="1400" spans="1:30" s="13" customFormat="1" x14ac:dyDescent="0.25">
      <c r="A1400"/>
      <c r="B1400" s="32"/>
      <c r="C1400" s="34"/>
      <c r="D1400" s="10"/>
      <c r="J1400" s="53"/>
      <c r="K1400" s="64"/>
      <c r="O1400" s="60"/>
      <c r="P1400" s="67"/>
      <c r="T1400" s="53"/>
      <c r="U1400" s="64"/>
      <c r="Y1400" s="53"/>
      <c r="Z1400" s="64"/>
      <c r="AD1400" s="53"/>
    </row>
    <row r="1401" spans="1:30" s="13" customFormat="1" x14ac:dyDescent="0.25">
      <c r="A1401"/>
      <c r="B1401" s="32"/>
      <c r="C1401" s="34"/>
      <c r="D1401" s="10"/>
      <c r="J1401" s="53"/>
      <c r="K1401" s="64"/>
      <c r="O1401" s="60"/>
      <c r="P1401" s="67"/>
      <c r="T1401" s="53"/>
      <c r="U1401" s="64"/>
      <c r="Y1401" s="53"/>
      <c r="Z1401" s="64"/>
      <c r="AD1401" s="53"/>
    </row>
    <row r="1402" spans="1:30" s="13" customFormat="1" x14ac:dyDescent="0.25">
      <c r="A1402"/>
      <c r="B1402" s="32"/>
      <c r="C1402" s="34"/>
      <c r="D1402" s="10"/>
      <c r="J1402" s="53"/>
      <c r="K1402" s="64"/>
      <c r="O1402" s="60"/>
      <c r="P1402" s="67"/>
      <c r="T1402" s="53"/>
      <c r="U1402" s="64"/>
      <c r="Y1402" s="53"/>
      <c r="Z1402" s="64"/>
      <c r="AD1402" s="53"/>
    </row>
    <row r="1403" spans="1:30" s="13" customFormat="1" x14ac:dyDescent="0.25">
      <c r="A1403"/>
      <c r="B1403" s="32"/>
      <c r="C1403" s="34"/>
      <c r="D1403" s="10"/>
      <c r="J1403" s="53"/>
      <c r="K1403" s="64"/>
      <c r="O1403" s="60"/>
      <c r="P1403" s="67"/>
      <c r="T1403" s="53"/>
      <c r="U1403" s="64"/>
      <c r="Y1403" s="53"/>
      <c r="Z1403" s="64"/>
      <c r="AD1403" s="53"/>
    </row>
    <row r="1404" spans="1:30" s="13" customFormat="1" x14ac:dyDescent="0.25">
      <c r="A1404"/>
      <c r="B1404" s="32"/>
      <c r="C1404" s="34"/>
      <c r="D1404" s="10"/>
      <c r="J1404" s="53"/>
      <c r="K1404" s="64"/>
      <c r="O1404" s="60"/>
      <c r="P1404" s="67"/>
      <c r="T1404" s="53"/>
      <c r="U1404" s="64"/>
      <c r="Y1404" s="53"/>
      <c r="Z1404" s="64"/>
      <c r="AD1404" s="53"/>
    </row>
    <row r="1405" spans="1:30" s="13" customFormat="1" x14ac:dyDescent="0.25">
      <c r="A1405"/>
      <c r="B1405" s="32"/>
      <c r="C1405" s="34"/>
      <c r="D1405" s="10"/>
      <c r="J1405" s="53"/>
      <c r="K1405" s="64"/>
      <c r="O1405" s="60"/>
      <c r="P1405" s="67"/>
      <c r="T1405" s="53"/>
      <c r="U1405" s="64"/>
      <c r="Y1405" s="53"/>
      <c r="Z1405" s="64"/>
      <c r="AD1405" s="53"/>
    </row>
    <row r="1406" spans="1:30" s="13" customFormat="1" x14ac:dyDescent="0.25">
      <c r="A1406"/>
      <c r="B1406" s="32"/>
      <c r="C1406" s="34"/>
      <c r="D1406" s="10"/>
      <c r="J1406" s="53"/>
      <c r="K1406" s="64"/>
      <c r="O1406" s="60"/>
      <c r="P1406" s="67"/>
      <c r="T1406" s="53"/>
      <c r="U1406" s="64"/>
      <c r="Y1406" s="53"/>
      <c r="Z1406" s="64"/>
      <c r="AD1406" s="53"/>
    </row>
    <row r="1407" spans="1:30" s="13" customFormat="1" x14ac:dyDescent="0.25">
      <c r="A1407"/>
      <c r="B1407" s="32"/>
      <c r="C1407" s="34"/>
      <c r="D1407" s="10"/>
      <c r="J1407" s="53"/>
      <c r="K1407" s="64"/>
      <c r="O1407" s="60"/>
      <c r="P1407" s="67"/>
      <c r="T1407" s="53"/>
      <c r="U1407" s="64"/>
      <c r="Y1407" s="53"/>
      <c r="Z1407" s="64"/>
      <c r="AD1407" s="53"/>
    </row>
    <row r="1408" spans="1:30" s="13" customFormat="1" x14ac:dyDescent="0.25">
      <c r="A1408"/>
      <c r="B1408" s="32"/>
      <c r="C1408" s="34"/>
      <c r="D1408" s="10"/>
      <c r="J1408" s="53"/>
      <c r="K1408" s="64"/>
      <c r="O1408" s="60"/>
      <c r="P1408" s="67"/>
      <c r="T1408" s="53"/>
      <c r="U1408" s="64"/>
      <c r="Y1408" s="53"/>
      <c r="Z1408" s="64"/>
      <c r="AD1408" s="53"/>
    </row>
    <row r="1409" spans="1:30" s="13" customFormat="1" x14ac:dyDescent="0.25">
      <c r="A1409"/>
      <c r="B1409" s="32"/>
      <c r="C1409" s="34"/>
      <c r="D1409" s="10"/>
      <c r="J1409" s="53"/>
      <c r="K1409" s="64"/>
      <c r="O1409" s="60"/>
      <c r="P1409" s="67"/>
      <c r="T1409" s="53"/>
      <c r="U1409" s="64"/>
      <c r="Y1409" s="53"/>
      <c r="Z1409" s="64"/>
      <c r="AD1409" s="53"/>
    </row>
    <row r="1410" spans="1:30" s="13" customFormat="1" x14ac:dyDescent="0.25">
      <c r="A1410"/>
      <c r="B1410" s="32"/>
      <c r="C1410" s="34"/>
      <c r="D1410" s="10"/>
      <c r="J1410" s="53"/>
      <c r="K1410" s="64"/>
      <c r="O1410" s="60"/>
      <c r="P1410" s="67"/>
      <c r="T1410" s="53"/>
      <c r="U1410" s="64"/>
      <c r="Y1410" s="53"/>
      <c r="Z1410" s="64"/>
      <c r="AD1410" s="53"/>
    </row>
    <row r="1411" spans="1:30" s="13" customFormat="1" x14ac:dyDescent="0.25">
      <c r="A1411"/>
      <c r="B1411" s="32"/>
      <c r="C1411" s="34"/>
      <c r="D1411" s="10"/>
      <c r="J1411" s="53"/>
      <c r="K1411" s="64"/>
      <c r="O1411" s="60"/>
      <c r="P1411" s="67"/>
      <c r="T1411" s="53"/>
      <c r="U1411" s="64"/>
      <c r="Y1411" s="53"/>
      <c r="Z1411" s="64"/>
      <c r="AD1411" s="53"/>
    </row>
    <row r="1412" spans="1:30" s="13" customFormat="1" x14ac:dyDescent="0.25">
      <c r="A1412"/>
      <c r="B1412" s="32"/>
      <c r="C1412" s="34"/>
      <c r="D1412" s="10"/>
      <c r="J1412" s="53"/>
      <c r="K1412" s="64"/>
      <c r="O1412" s="60"/>
      <c r="P1412" s="67"/>
      <c r="T1412" s="53"/>
      <c r="U1412" s="64"/>
      <c r="Y1412" s="53"/>
      <c r="Z1412" s="64"/>
      <c r="AD1412" s="53"/>
    </row>
    <row r="1413" spans="1:30" s="13" customFormat="1" x14ac:dyDescent="0.25">
      <c r="A1413"/>
      <c r="B1413" s="32"/>
      <c r="C1413" s="34"/>
      <c r="D1413" s="10"/>
      <c r="J1413" s="53"/>
      <c r="K1413" s="64"/>
      <c r="O1413" s="60"/>
      <c r="P1413" s="67"/>
      <c r="T1413" s="53"/>
      <c r="U1413" s="64"/>
      <c r="Y1413" s="53"/>
      <c r="Z1413" s="64"/>
      <c r="AD1413" s="53"/>
    </row>
    <row r="1414" spans="1:30" s="13" customFormat="1" x14ac:dyDescent="0.25">
      <c r="A1414"/>
      <c r="B1414" s="32"/>
      <c r="C1414" s="34"/>
      <c r="D1414" s="10"/>
      <c r="J1414" s="53"/>
      <c r="K1414" s="64"/>
      <c r="O1414" s="60"/>
      <c r="P1414" s="67"/>
      <c r="T1414" s="53"/>
      <c r="U1414" s="64"/>
      <c r="Y1414" s="53"/>
      <c r="Z1414" s="64"/>
      <c r="AD1414" s="53"/>
    </row>
    <row r="1415" spans="1:30" s="13" customFormat="1" x14ac:dyDescent="0.25">
      <c r="A1415"/>
      <c r="B1415" s="32"/>
      <c r="C1415" s="34"/>
      <c r="D1415" s="10"/>
      <c r="J1415" s="53"/>
      <c r="K1415" s="64"/>
      <c r="O1415" s="60"/>
      <c r="P1415" s="67"/>
      <c r="T1415" s="53"/>
      <c r="U1415" s="64"/>
      <c r="Y1415" s="53"/>
      <c r="Z1415" s="64"/>
      <c r="AD1415" s="53"/>
    </row>
    <row r="1416" spans="1:30" s="13" customFormat="1" x14ac:dyDescent="0.25">
      <c r="A1416"/>
      <c r="B1416" s="32"/>
      <c r="C1416" s="34"/>
      <c r="D1416" s="10"/>
      <c r="J1416" s="53"/>
      <c r="K1416" s="64"/>
      <c r="O1416" s="60"/>
      <c r="P1416" s="67"/>
      <c r="T1416" s="53"/>
      <c r="U1416" s="64"/>
      <c r="Y1416" s="53"/>
      <c r="Z1416" s="64"/>
      <c r="AD1416" s="53"/>
    </row>
    <row r="1417" spans="1:30" s="13" customFormat="1" x14ac:dyDescent="0.25">
      <c r="A1417"/>
      <c r="B1417" s="32"/>
      <c r="C1417" s="34"/>
      <c r="D1417" s="10"/>
      <c r="J1417" s="53"/>
      <c r="K1417" s="64"/>
      <c r="O1417" s="60"/>
      <c r="P1417" s="67"/>
      <c r="T1417" s="53"/>
      <c r="U1417" s="64"/>
      <c r="Y1417" s="53"/>
      <c r="Z1417" s="64"/>
      <c r="AD1417" s="53"/>
    </row>
    <row r="1418" spans="1:30" s="13" customFormat="1" x14ac:dyDescent="0.25">
      <c r="A1418"/>
      <c r="B1418" s="32"/>
      <c r="C1418" s="34"/>
      <c r="D1418" s="10"/>
      <c r="J1418" s="53"/>
      <c r="K1418" s="64"/>
      <c r="O1418" s="60"/>
      <c r="P1418" s="67"/>
      <c r="T1418" s="53"/>
      <c r="U1418" s="64"/>
      <c r="Y1418" s="53"/>
      <c r="Z1418" s="64"/>
      <c r="AD1418" s="53"/>
    </row>
    <row r="1419" spans="1:30" s="13" customFormat="1" x14ac:dyDescent="0.25">
      <c r="A1419"/>
      <c r="B1419" s="32"/>
      <c r="C1419" s="34"/>
      <c r="D1419" s="10"/>
      <c r="J1419" s="53"/>
      <c r="K1419" s="64"/>
      <c r="O1419" s="60"/>
      <c r="P1419" s="67"/>
      <c r="T1419" s="53"/>
      <c r="U1419" s="64"/>
      <c r="Y1419" s="53"/>
      <c r="Z1419" s="64"/>
      <c r="AD1419" s="53"/>
    </row>
    <row r="1420" spans="1:30" s="13" customFormat="1" x14ac:dyDescent="0.25">
      <c r="A1420"/>
      <c r="B1420" s="32"/>
      <c r="C1420" s="34"/>
      <c r="D1420" s="10"/>
      <c r="J1420" s="53"/>
      <c r="K1420" s="64"/>
      <c r="O1420" s="60"/>
      <c r="P1420" s="67"/>
      <c r="T1420" s="53"/>
      <c r="U1420" s="64"/>
      <c r="Y1420" s="53"/>
      <c r="Z1420" s="64"/>
      <c r="AD1420" s="53"/>
    </row>
    <row r="1421" spans="1:30" s="13" customFormat="1" x14ac:dyDescent="0.25">
      <c r="A1421"/>
      <c r="B1421" s="32"/>
      <c r="C1421" s="34"/>
      <c r="D1421" s="10"/>
      <c r="J1421" s="53"/>
      <c r="K1421" s="64"/>
      <c r="O1421" s="60"/>
      <c r="P1421" s="67"/>
      <c r="T1421" s="53"/>
      <c r="U1421" s="64"/>
      <c r="Y1421" s="53"/>
      <c r="Z1421" s="64"/>
      <c r="AD1421" s="53"/>
    </row>
    <row r="1422" spans="1:30" s="13" customFormat="1" x14ac:dyDescent="0.25">
      <c r="A1422"/>
      <c r="B1422" s="32"/>
      <c r="C1422" s="34"/>
      <c r="D1422" s="10"/>
      <c r="J1422" s="53"/>
      <c r="K1422" s="64"/>
      <c r="O1422" s="60"/>
      <c r="P1422" s="67"/>
      <c r="T1422" s="53"/>
      <c r="U1422" s="64"/>
      <c r="Y1422" s="53"/>
      <c r="Z1422" s="64"/>
      <c r="AD1422" s="53"/>
    </row>
    <row r="1423" spans="1:30" s="13" customFormat="1" x14ac:dyDescent="0.25">
      <c r="A1423"/>
      <c r="B1423" s="32"/>
      <c r="C1423" s="34"/>
      <c r="D1423" s="10"/>
      <c r="J1423" s="53"/>
      <c r="K1423" s="64"/>
      <c r="O1423" s="60"/>
      <c r="P1423" s="67"/>
      <c r="T1423" s="53"/>
      <c r="U1423" s="64"/>
      <c r="Y1423" s="53"/>
      <c r="Z1423" s="64"/>
      <c r="AD1423" s="53"/>
    </row>
    <row r="1424" spans="1:30" s="13" customFormat="1" x14ac:dyDescent="0.25">
      <c r="A1424"/>
      <c r="B1424" s="32"/>
      <c r="C1424" s="34"/>
      <c r="D1424" s="10"/>
      <c r="J1424" s="53"/>
      <c r="K1424" s="64"/>
      <c r="O1424" s="60"/>
      <c r="P1424" s="67"/>
      <c r="T1424" s="53"/>
      <c r="U1424" s="64"/>
      <c r="Y1424" s="53"/>
      <c r="Z1424" s="64"/>
      <c r="AD1424" s="53"/>
    </row>
    <row r="1425" spans="1:30" s="13" customFormat="1" x14ac:dyDescent="0.25">
      <c r="A1425"/>
      <c r="B1425" s="32"/>
      <c r="C1425" s="34"/>
      <c r="D1425" s="10"/>
      <c r="J1425" s="53"/>
      <c r="K1425" s="64"/>
      <c r="O1425" s="60"/>
      <c r="P1425" s="67"/>
      <c r="T1425" s="53"/>
      <c r="U1425" s="64"/>
      <c r="Y1425" s="53"/>
      <c r="Z1425" s="64"/>
      <c r="AD1425" s="53"/>
    </row>
    <row r="1426" spans="1:30" s="13" customFormat="1" x14ac:dyDescent="0.25">
      <c r="A1426"/>
      <c r="B1426" s="32"/>
      <c r="C1426" s="34"/>
      <c r="D1426" s="10"/>
      <c r="J1426" s="53"/>
      <c r="K1426" s="64"/>
      <c r="O1426" s="60"/>
      <c r="P1426" s="67"/>
      <c r="T1426" s="53"/>
      <c r="U1426" s="64"/>
      <c r="Y1426" s="53"/>
      <c r="Z1426" s="64"/>
      <c r="AD1426" s="53"/>
    </row>
    <row r="1427" spans="1:30" s="13" customFormat="1" x14ac:dyDescent="0.25">
      <c r="A1427"/>
      <c r="B1427" s="32"/>
      <c r="C1427" s="34"/>
      <c r="D1427" s="10"/>
      <c r="J1427" s="53"/>
      <c r="K1427" s="64"/>
      <c r="O1427" s="60"/>
      <c r="P1427" s="67"/>
      <c r="T1427" s="53"/>
      <c r="U1427" s="64"/>
      <c r="Y1427" s="53"/>
      <c r="Z1427" s="64"/>
      <c r="AD1427" s="53"/>
    </row>
    <row r="1428" spans="1:30" s="13" customFormat="1" x14ac:dyDescent="0.25">
      <c r="A1428"/>
      <c r="B1428" s="32"/>
      <c r="C1428" s="34"/>
      <c r="D1428" s="10"/>
      <c r="J1428" s="53"/>
      <c r="K1428" s="64"/>
      <c r="O1428" s="60"/>
      <c r="P1428" s="67"/>
      <c r="T1428" s="53"/>
      <c r="U1428" s="64"/>
      <c r="Y1428" s="53"/>
      <c r="Z1428" s="64"/>
      <c r="AD1428" s="53"/>
    </row>
    <row r="1429" spans="1:30" s="13" customFormat="1" x14ac:dyDescent="0.25">
      <c r="A1429"/>
      <c r="B1429" s="32"/>
      <c r="C1429" s="34"/>
      <c r="D1429" s="10"/>
      <c r="J1429" s="53"/>
      <c r="K1429" s="64"/>
      <c r="O1429" s="60"/>
      <c r="P1429" s="67"/>
      <c r="T1429" s="53"/>
      <c r="U1429" s="64"/>
      <c r="Y1429" s="53"/>
      <c r="Z1429" s="64"/>
      <c r="AD1429" s="53"/>
    </row>
    <row r="1430" spans="1:30" s="13" customFormat="1" x14ac:dyDescent="0.25">
      <c r="A1430"/>
      <c r="B1430" s="32"/>
      <c r="C1430" s="34"/>
      <c r="D1430" s="10"/>
      <c r="J1430" s="53"/>
      <c r="K1430" s="64"/>
      <c r="O1430" s="60"/>
      <c r="P1430" s="67"/>
      <c r="T1430" s="53"/>
      <c r="U1430" s="64"/>
      <c r="Y1430" s="53"/>
      <c r="Z1430" s="64"/>
      <c r="AD1430" s="53"/>
    </row>
    <row r="1431" spans="1:30" s="13" customFormat="1" x14ac:dyDescent="0.25">
      <c r="A1431"/>
      <c r="B1431" s="32"/>
      <c r="C1431" s="34"/>
      <c r="D1431" s="10"/>
      <c r="J1431" s="53"/>
      <c r="K1431" s="64"/>
      <c r="O1431" s="60"/>
      <c r="P1431" s="67"/>
      <c r="T1431" s="53"/>
      <c r="U1431" s="64"/>
      <c r="Y1431" s="53"/>
      <c r="Z1431" s="64"/>
      <c r="AD1431" s="53"/>
    </row>
    <row r="1432" spans="1:30" s="13" customFormat="1" x14ac:dyDescent="0.25">
      <c r="A1432"/>
      <c r="B1432" s="32"/>
      <c r="C1432" s="34"/>
      <c r="D1432" s="10"/>
      <c r="J1432" s="53"/>
      <c r="K1432" s="64"/>
      <c r="O1432" s="60"/>
      <c r="P1432" s="67"/>
      <c r="T1432" s="53"/>
      <c r="U1432" s="64"/>
      <c r="Y1432" s="53"/>
      <c r="Z1432" s="64"/>
      <c r="AD1432" s="53"/>
    </row>
    <row r="1433" spans="1:30" s="13" customFormat="1" x14ac:dyDescent="0.25">
      <c r="A1433"/>
      <c r="B1433" s="32"/>
      <c r="C1433" s="34"/>
      <c r="D1433" s="10"/>
      <c r="J1433" s="53"/>
      <c r="K1433" s="64"/>
      <c r="O1433" s="60"/>
      <c r="P1433" s="67"/>
      <c r="T1433" s="53"/>
      <c r="U1433" s="64"/>
      <c r="Y1433" s="53"/>
      <c r="Z1433" s="64"/>
      <c r="AD1433" s="53"/>
    </row>
    <row r="1434" spans="1:30" s="13" customFormat="1" x14ac:dyDescent="0.25">
      <c r="A1434"/>
      <c r="B1434" s="32"/>
      <c r="C1434" s="34"/>
      <c r="D1434" s="10"/>
      <c r="J1434" s="53"/>
      <c r="K1434" s="64"/>
      <c r="O1434" s="60"/>
      <c r="P1434" s="67"/>
      <c r="T1434" s="53"/>
      <c r="U1434" s="64"/>
      <c r="Y1434" s="53"/>
      <c r="Z1434" s="64"/>
      <c r="AD1434" s="53"/>
    </row>
    <row r="1435" spans="1:30" s="13" customFormat="1" x14ac:dyDescent="0.25">
      <c r="A1435"/>
      <c r="B1435" s="32"/>
      <c r="C1435" s="34"/>
      <c r="D1435" s="10"/>
      <c r="J1435" s="53"/>
      <c r="K1435" s="64"/>
      <c r="O1435" s="60"/>
      <c r="P1435" s="67"/>
      <c r="T1435" s="53"/>
      <c r="U1435" s="64"/>
      <c r="Y1435" s="53"/>
      <c r="Z1435" s="64"/>
      <c r="AD1435" s="53"/>
    </row>
    <row r="1436" spans="1:30" s="13" customFormat="1" x14ac:dyDescent="0.25">
      <c r="A1436"/>
      <c r="B1436" s="32"/>
      <c r="C1436" s="34"/>
      <c r="D1436" s="10"/>
      <c r="J1436" s="53"/>
      <c r="K1436" s="64"/>
      <c r="O1436" s="60"/>
      <c r="P1436" s="67"/>
      <c r="T1436" s="53"/>
      <c r="U1436" s="64"/>
      <c r="Y1436" s="53"/>
      <c r="Z1436" s="64"/>
      <c r="AD1436" s="53"/>
    </row>
    <row r="1437" spans="1:30" s="13" customFormat="1" x14ac:dyDescent="0.25">
      <c r="A1437"/>
      <c r="B1437" s="32"/>
      <c r="C1437" s="34"/>
      <c r="D1437" s="10"/>
      <c r="J1437" s="53"/>
      <c r="K1437" s="64"/>
      <c r="O1437" s="60"/>
      <c r="P1437" s="67"/>
      <c r="T1437" s="53"/>
      <c r="U1437" s="64"/>
      <c r="Y1437" s="53"/>
      <c r="Z1437" s="64"/>
      <c r="AD1437" s="53"/>
    </row>
    <row r="1438" spans="1:30" s="13" customFormat="1" x14ac:dyDescent="0.25">
      <c r="A1438"/>
      <c r="B1438" s="32"/>
      <c r="C1438" s="34"/>
      <c r="D1438" s="10"/>
      <c r="J1438" s="53"/>
      <c r="K1438" s="64"/>
      <c r="O1438" s="60"/>
      <c r="P1438" s="67"/>
      <c r="T1438" s="53"/>
      <c r="U1438" s="64"/>
      <c r="Y1438" s="53"/>
      <c r="Z1438" s="64"/>
      <c r="AD1438" s="53"/>
    </row>
    <row r="1439" spans="1:30" s="13" customFormat="1" x14ac:dyDescent="0.25">
      <c r="A1439"/>
      <c r="B1439" s="32"/>
      <c r="C1439" s="34"/>
      <c r="D1439" s="10"/>
      <c r="J1439" s="53"/>
      <c r="K1439" s="64"/>
      <c r="O1439" s="60"/>
      <c r="P1439" s="67"/>
      <c r="T1439" s="53"/>
      <c r="U1439" s="64"/>
      <c r="Y1439" s="53"/>
      <c r="Z1439" s="64"/>
      <c r="AD1439" s="53"/>
    </row>
    <row r="1440" spans="1:30" s="13" customFormat="1" x14ac:dyDescent="0.25">
      <c r="A1440"/>
      <c r="B1440" s="32"/>
      <c r="C1440" s="34"/>
      <c r="D1440" s="10"/>
      <c r="J1440" s="53"/>
      <c r="K1440" s="64"/>
      <c r="O1440" s="60"/>
      <c r="P1440" s="67"/>
      <c r="T1440" s="53"/>
      <c r="U1440" s="64"/>
      <c r="Y1440" s="53"/>
      <c r="Z1440" s="64"/>
      <c r="AD1440" s="53"/>
    </row>
    <row r="1441" spans="1:30" s="13" customFormat="1" x14ac:dyDescent="0.25">
      <c r="A1441"/>
      <c r="B1441" s="32"/>
      <c r="C1441" s="34"/>
      <c r="D1441" s="10"/>
      <c r="J1441" s="53"/>
      <c r="K1441" s="64"/>
      <c r="O1441" s="60"/>
      <c r="P1441" s="67"/>
      <c r="T1441" s="53"/>
      <c r="U1441" s="64"/>
      <c r="Y1441" s="53"/>
      <c r="Z1441" s="64"/>
      <c r="AD1441" s="53"/>
    </row>
    <row r="1442" spans="1:30" s="13" customFormat="1" x14ac:dyDescent="0.25">
      <c r="A1442"/>
      <c r="B1442" s="32"/>
      <c r="C1442" s="34"/>
      <c r="D1442" s="10"/>
      <c r="J1442" s="53"/>
      <c r="K1442" s="64"/>
      <c r="O1442" s="60"/>
      <c r="P1442" s="67"/>
      <c r="T1442" s="53"/>
      <c r="U1442" s="64"/>
      <c r="Y1442" s="53"/>
      <c r="Z1442" s="64"/>
      <c r="AD1442" s="53"/>
    </row>
    <row r="1443" spans="1:30" s="13" customFormat="1" x14ac:dyDescent="0.25">
      <c r="A1443"/>
      <c r="B1443" s="32"/>
      <c r="C1443" s="34"/>
      <c r="D1443" s="10"/>
      <c r="J1443" s="53"/>
      <c r="K1443" s="64"/>
      <c r="O1443" s="60"/>
      <c r="P1443" s="67"/>
      <c r="T1443" s="53"/>
      <c r="U1443" s="64"/>
      <c r="Y1443" s="53"/>
      <c r="Z1443" s="64"/>
      <c r="AD1443" s="53"/>
    </row>
    <row r="1444" spans="1:30" s="13" customFormat="1" x14ac:dyDescent="0.25">
      <c r="A1444"/>
      <c r="B1444" s="32"/>
      <c r="C1444" s="34"/>
      <c r="D1444" s="10"/>
      <c r="J1444" s="53"/>
      <c r="K1444" s="64"/>
      <c r="O1444" s="60"/>
      <c r="P1444" s="67"/>
      <c r="T1444" s="53"/>
      <c r="U1444" s="64"/>
      <c r="Y1444" s="53"/>
      <c r="Z1444" s="64"/>
      <c r="AD1444" s="53"/>
    </row>
    <row r="1445" spans="1:30" s="13" customFormat="1" x14ac:dyDescent="0.25">
      <c r="A1445"/>
      <c r="B1445" s="32"/>
      <c r="C1445" s="34"/>
      <c r="D1445" s="10"/>
      <c r="J1445" s="53"/>
      <c r="K1445" s="64"/>
      <c r="O1445" s="60"/>
      <c r="P1445" s="67"/>
      <c r="T1445" s="53"/>
      <c r="U1445" s="64"/>
      <c r="Y1445" s="53"/>
      <c r="Z1445" s="64"/>
      <c r="AD1445" s="53"/>
    </row>
    <row r="1446" spans="1:30" s="13" customFormat="1" x14ac:dyDescent="0.25">
      <c r="A1446"/>
      <c r="B1446" s="32"/>
      <c r="C1446" s="34"/>
      <c r="D1446" s="10"/>
      <c r="J1446" s="53"/>
      <c r="K1446" s="64"/>
      <c r="O1446" s="60"/>
      <c r="P1446" s="67"/>
      <c r="T1446" s="53"/>
      <c r="U1446" s="64"/>
      <c r="Y1446" s="53"/>
      <c r="Z1446" s="64"/>
      <c r="AD1446" s="53"/>
    </row>
    <row r="1447" spans="1:30" s="13" customFormat="1" x14ac:dyDescent="0.25">
      <c r="A1447"/>
      <c r="B1447" s="32"/>
      <c r="C1447" s="34"/>
      <c r="D1447" s="10"/>
      <c r="J1447" s="53"/>
      <c r="K1447" s="64"/>
      <c r="O1447" s="60"/>
      <c r="P1447" s="67"/>
      <c r="T1447" s="53"/>
      <c r="U1447" s="64"/>
      <c r="Y1447" s="53"/>
      <c r="Z1447" s="64"/>
      <c r="AD1447" s="53"/>
    </row>
    <row r="1448" spans="1:30" s="13" customFormat="1" x14ac:dyDescent="0.25">
      <c r="A1448"/>
      <c r="B1448" s="32"/>
      <c r="C1448" s="34"/>
      <c r="D1448" s="10"/>
      <c r="J1448" s="53"/>
      <c r="K1448" s="64"/>
      <c r="O1448" s="60"/>
      <c r="P1448" s="67"/>
      <c r="T1448" s="53"/>
      <c r="U1448" s="64"/>
      <c r="Y1448" s="53"/>
      <c r="Z1448" s="64"/>
      <c r="AD1448" s="53"/>
    </row>
    <row r="1449" spans="1:30" s="13" customFormat="1" x14ac:dyDescent="0.25">
      <c r="A1449"/>
      <c r="B1449" s="32"/>
      <c r="C1449" s="34"/>
      <c r="D1449" s="10"/>
      <c r="J1449" s="53"/>
      <c r="K1449" s="64"/>
      <c r="O1449" s="60"/>
      <c r="P1449" s="67"/>
      <c r="T1449" s="53"/>
      <c r="U1449" s="64"/>
      <c r="Y1449" s="53"/>
      <c r="Z1449" s="64"/>
      <c r="AD1449" s="53"/>
    </row>
    <row r="1450" spans="1:30" s="13" customFormat="1" x14ac:dyDescent="0.25">
      <c r="A1450"/>
      <c r="B1450" s="32"/>
      <c r="C1450" s="34"/>
      <c r="D1450" s="10"/>
      <c r="J1450" s="53"/>
      <c r="K1450" s="64"/>
      <c r="O1450" s="60"/>
      <c r="P1450" s="67"/>
      <c r="T1450" s="53"/>
      <c r="U1450" s="64"/>
      <c r="Y1450" s="53"/>
      <c r="Z1450" s="64"/>
      <c r="AD1450" s="53"/>
    </row>
    <row r="1451" spans="1:30" s="13" customFormat="1" x14ac:dyDescent="0.25">
      <c r="A1451"/>
      <c r="B1451" s="32"/>
      <c r="C1451" s="34"/>
      <c r="D1451" s="10"/>
      <c r="J1451" s="53"/>
      <c r="K1451" s="64"/>
      <c r="O1451" s="60"/>
      <c r="P1451" s="67"/>
      <c r="T1451" s="53"/>
      <c r="U1451" s="64"/>
      <c r="Y1451" s="53"/>
      <c r="Z1451" s="64"/>
      <c r="AD1451" s="53"/>
    </row>
    <row r="1452" spans="1:30" s="13" customFormat="1" x14ac:dyDescent="0.25">
      <c r="A1452"/>
      <c r="B1452" s="32"/>
      <c r="C1452" s="34"/>
      <c r="D1452" s="10"/>
      <c r="J1452" s="53"/>
      <c r="K1452" s="64"/>
      <c r="O1452" s="60"/>
      <c r="P1452" s="67"/>
      <c r="T1452" s="53"/>
      <c r="U1452" s="64"/>
      <c r="Y1452" s="53"/>
      <c r="Z1452" s="64"/>
      <c r="AD1452" s="53"/>
    </row>
    <row r="1453" spans="1:30" s="13" customFormat="1" x14ac:dyDescent="0.25">
      <c r="A1453"/>
      <c r="B1453" s="32"/>
      <c r="C1453" s="34"/>
      <c r="D1453" s="10"/>
      <c r="J1453" s="53"/>
      <c r="K1453" s="64"/>
      <c r="O1453" s="60"/>
      <c r="P1453" s="67"/>
      <c r="T1453" s="53"/>
      <c r="U1453" s="64"/>
      <c r="Y1453" s="53"/>
      <c r="Z1453" s="64"/>
      <c r="AD1453" s="53"/>
    </row>
    <row r="1454" spans="1:30" s="13" customFormat="1" x14ac:dyDescent="0.25">
      <c r="A1454"/>
      <c r="B1454" s="32"/>
      <c r="C1454" s="34"/>
      <c r="D1454" s="10"/>
      <c r="J1454" s="53"/>
      <c r="K1454" s="64"/>
      <c r="O1454" s="60"/>
      <c r="P1454" s="67"/>
      <c r="T1454" s="53"/>
      <c r="U1454" s="64"/>
      <c r="Y1454" s="53"/>
      <c r="Z1454" s="64"/>
      <c r="AD1454" s="53"/>
    </row>
    <row r="1455" spans="1:30" s="13" customFormat="1" x14ac:dyDescent="0.25">
      <c r="A1455"/>
      <c r="B1455" s="32"/>
      <c r="C1455" s="34"/>
      <c r="D1455" s="10"/>
      <c r="J1455" s="53"/>
      <c r="K1455" s="64"/>
      <c r="O1455" s="60"/>
      <c r="P1455" s="67"/>
      <c r="T1455" s="53"/>
      <c r="U1455" s="64"/>
      <c r="Y1455" s="53"/>
      <c r="Z1455" s="64"/>
      <c r="AD1455" s="53"/>
    </row>
    <row r="1456" spans="1:30" s="13" customFormat="1" x14ac:dyDescent="0.25">
      <c r="A1456"/>
      <c r="B1456" s="32"/>
      <c r="C1456" s="34"/>
      <c r="D1456" s="10"/>
      <c r="J1456" s="53"/>
      <c r="K1456" s="64"/>
      <c r="O1456" s="60"/>
      <c r="P1456" s="67"/>
      <c r="T1456" s="53"/>
      <c r="U1456" s="64"/>
      <c r="Y1456" s="53"/>
      <c r="Z1456" s="64"/>
      <c r="AD1456" s="53"/>
    </row>
    <row r="1457" spans="1:30" s="13" customFormat="1" x14ac:dyDescent="0.25">
      <c r="A1457"/>
      <c r="B1457" s="32"/>
      <c r="C1457" s="34"/>
      <c r="D1457" s="10"/>
      <c r="J1457" s="53"/>
      <c r="K1457" s="64"/>
      <c r="O1457" s="60"/>
      <c r="P1457" s="67"/>
      <c r="T1457" s="53"/>
      <c r="U1457" s="64"/>
      <c r="Y1457" s="53"/>
      <c r="Z1457" s="64"/>
      <c r="AD1457" s="53"/>
    </row>
    <row r="1458" spans="1:30" s="13" customFormat="1" x14ac:dyDescent="0.25">
      <c r="A1458"/>
      <c r="B1458" s="32"/>
      <c r="C1458" s="34"/>
      <c r="D1458" s="10"/>
      <c r="J1458" s="53"/>
      <c r="K1458" s="64"/>
      <c r="O1458" s="60"/>
      <c r="P1458" s="67"/>
      <c r="T1458" s="53"/>
      <c r="U1458" s="64"/>
      <c r="Y1458" s="53"/>
      <c r="Z1458" s="64"/>
      <c r="AD1458" s="53"/>
    </row>
    <row r="1459" spans="1:30" s="13" customFormat="1" x14ac:dyDescent="0.25">
      <c r="A1459"/>
      <c r="B1459" s="32"/>
      <c r="C1459" s="34"/>
      <c r="D1459" s="10"/>
      <c r="J1459" s="53"/>
      <c r="K1459" s="64"/>
      <c r="O1459" s="60"/>
      <c r="P1459" s="67"/>
      <c r="T1459" s="53"/>
      <c r="U1459" s="64"/>
      <c r="Y1459" s="53"/>
      <c r="Z1459" s="64"/>
      <c r="AD1459" s="53"/>
    </row>
    <row r="1460" spans="1:30" s="13" customFormat="1" x14ac:dyDescent="0.25">
      <c r="A1460"/>
      <c r="B1460" s="32"/>
      <c r="C1460" s="34"/>
      <c r="D1460" s="10"/>
      <c r="J1460" s="53"/>
      <c r="K1460" s="64"/>
      <c r="O1460" s="60"/>
      <c r="P1460" s="67"/>
      <c r="T1460" s="53"/>
      <c r="U1460" s="64"/>
      <c r="Y1460" s="53"/>
      <c r="Z1460" s="64"/>
      <c r="AD1460" s="53"/>
    </row>
    <row r="1461" spans="1:30" s="13" customFormat="1" x14ac:dyDescent="0.25">
      <c r="A1461"/>
      <c r="B1461" s="32"/>
      <c r="C1461" s="34"/>
      <c r="D1461" s="10"/>
      <c r="J1461" s="53"/>
      <c r="K1461" s="64"/>
      <c r="O1461" s="60"/>
      <c r="P1461" s="67"/>
      <c r="T1461" s="53"/>
      <c r="U1461" s="64"/>
      <c r="Y1461" s="53"/>
      <c r="Z1461" s="64"/>
      <c r="AD1461" s="53"/>
    </row>
    <row r="1462" spans="1:30" s="13" customFormat="1" x14ac:dyDescent="0.25">
      <c r="A1462"/>
      <c r="B1462" s="32"/>
      <c r="C1462" s="34"/>
      <c r="D1462" s="10"/>
      <c r="J1462" s="53"/>
      <c r="K1462" s="64"/>
      <c r="O1462" s="60"/>
      <c r="P1462" s="67"/>
      <c r="T1462" s="53"/>
      <c r="U1462" s="64"/>
      <c r="Y1462" s="53"/>
      <c r="Z1462" s="64"/>
      <c r="AD1462" s="53"/>
    </row>
    <row r="1463" spans="1:30" s="13" customFormat="1" x14ac:dyDescent="0.25">
      <c r="A1463"/>
      <c r="B1463" s="32"/>
      <c r="C1463" s="34"/>
      <c r="D1463" s="10"/>
      <c r="J1463" s="53"/>
      <c r="K1463" s="64"/>
      <c r="O1463" s="60"/>
      <c r="P1463" s="67"/>
      <c r="T1463" s="53"/>
      <c r="U1463" s="64"/>
      <c r="Y1463" s="53"/>
      <c r="Z1463" s="64"/>
      <c r="AD1463" s="53"/>
    </row>
    <row r="1464" spans="1:30" s="13" customFormat="1" x14ac:dyDescent="0.25">
      <c r="A1464"/>
      <c r="B1464" s="32"/>
      <c r="C1464" s="34"/>
      <c r="D1464" s="10"/>
      <c r="J1464" s="53"/>
      <c r="K1464" s="64"/>
      <c r="O1464" s="60"/>
      <c r="P1464" s="67"/>
      <c r="T1464" s="53"/>
      <c r="U1464" s="64"/>
      <c r="Y1464" s="53"/>
      <c r="Z1464" s="64"/>
      <c r="AD1464" s="53"/>
    </row>
    <row r="1465" spans="1:30" s="13" customFormat="1" x14ac:dyDescent="0.25">
      <c r="A1465"/>
      <c r="B1465" s="32"/>
      <c r="C1465" s="34"/>
      <c r="D1465" s="10"/>
      <c r="J1465" s="53"/>
      <c r="K1465" s="64"/>
      <c r="O1465" s="60"/>
      <c r="P1465" s="67"/>
      <c r="T1465" s="53"/>
      <c r="U1465" s="64"/>
      <c r="Y1465" s="53"/>
      <c r="Z1465" s="64"/>
      <c r="AD1465" s="53"/>
    </row>
    <row r="1466" spans="1:30" s="13" customFormat="1" x14ac:dyDescent="0.25">
      <c r="A1466"/>
      <c r="B1466" s="32"/>
      <c r="C1466" s="34"/>
      <c r="D1466" s="10"/>
      <c r="J1466" s="53"/>
      <c r="K1466" s="64"/>
      <c r="O1466" s="60"/>
      <c r="P1466" s="67"/>
      <c r="T1466" s="53"/>
      <c r="U1466" s="64"/>
      <c r="Y1466" s="53"/>
      <c r="Z1466" s="64"/>
      <c r="AD1466" s="53"/>
    </row>
    <row r="1467" spans="1:30" s="13" customFormat="1" x14ac:dyDescent="0.25">
      <c r="A1467"/>
      <c r="B1467" s="32"/>
      <c r="C1467" s="34"/>
      <c r="D1467" s="10"/>
      <c r="J1467" s="53"/>
      <c r="K1467" s="64"/>
      <c r="O1467" s="60"/>
      <c r="P1467" s="67"/>
      <c r="T1467" s="53"/>
      <c r="U1467" s="64"/>
      <c r="Y1467" s="53"/>
      <c r="Z1467" s="64"/>
      <c r="AD1467" s="53"/>
    </row>
    <row r="1468" spans="1:30" s="13" customFormat="1" x14ac:dyDescent="0.25">
      <c r="A1468"/>
      <c r="B1468" s="32"/>
      <c r="C1468" s="34"/>
      <c r="D1468" s="10"/>
      <c r="J1468" s="53"/>
      <c r="K1468" s="64"/>
      <c r="O1468" s="60"/>
      <c r="P1468" s="67"/>
      <c r="T1468" s="53"/>
      <c r="U1468" s="64"/>
      <c r="Y1468" s="53"/>
      <c r="Z1468" s="64"/>
      <c r="AD1468" s="53"/>
    </row>
    <row r="1469" spans="1:30" s="13" customFormat="1" x14ac:dyDescent="0.25">
      <c r="A1469"/>
      <c r="B1469" s="32"/>
      <c r="C1469" s="34"/>
      <c r="D1469" s="10"/>
      <c r="J1469" s="53"/>
      <c r="K1469" s="64"/>
      <c r="O1469" s="60"/>
      <c r="P1469" s="67"/>
      <c r="T1469" s="53"/>
      <c r="U1469" s="64"/>
      <c r="Y1469" s="53"/>
      <c r="Z1469" s="64"/>
      <c r="AD1469" s="53"/>
    </row>
    <row r="1470" spans="1:30" s="13" customFormat="1" x14ac:dyDescent="0.25">
      <c r="A1470"/>
      <c r="B1470" s="32"/>
      <c r="C1470" s="34"/>
      <c r="D1470" s="10"/>
      <c r="J1470" s="53"/>
      <c r="K1470" s="64"/>
      <c r="O1470" s="60"/>
      <c r="P1470" s="67"/>
      <c r="T1470" s="53"/>
      <c r="U1470" s="64"/>
      <c r="Y1470" s="53"/>
      <c r="Z1470" s="64"/>
      <c r="AD1470" s="53"/>
    </row>
    <row r="1471" spans="1:30" s="13" customFormat="1" x14ac:dyDescent="0.25">
      <c r="A1471"/>
      <c r="B1471" s="32"/>
      <c r="C1471" s="34"/>
      <c r="D1471" s="10"/>
      <c r="J1471" s="53"/>
      <c r="K1471" s="64"/>
      <c r="O1471" s="60"/>
      <c r="P1471" s="67"/>
      <c r="T1471" s="53"/>
      <c r="U1471" s="64"/>
      <c r="Y1471" s="53"/>
      <c r="Z1471" s="64"/>
      <c r="AD1471" s="53"/>
    </row>
    <row r="1472" spans="1:30" s="13" customFormat="1" x14ac:dyDescent="0.25">
      <c r="A1472"/>
      <c r="B1472" s="32"/>
      <c r="C1472" s="34"/>
      <c r="D1472" s="10"/>
      <c r="J1472" s="53"/>
      <c r="K1472" s="64"/>
      <c r="O1472" s="60"/>
      <c r="P1472" s="67"/>
      <c r="T1472" s="53"/>
      <c r="U1472" s="64"/>
      <c r="Y1472" s="53"/>
      <c r="Z1472" s="64"/>
      <c r="AD1472" s="53"/>
    </row>
    <row r="1473" spans="1:30" s="13" customFormat="1" x14ac:dyDescent="0.25">
      <c r="A1473"/>
      <c r="B1473" s="32"/>
      <c r="C1473" s="34"/>
      <c r="D1473" s="10"/>
      <c r="J1473" s="53"/>
      <c r="K1473" s="64"/>
      <c r="O1473" s="60"/>
      <c r="P1473" s="67"/>
      <c r="T1473" s="53"/>
      <c r="U1473" s="64"/>
      <c r="Y1473" s="53"/>
      <c r="Z1473" s="64"/>
      <c r="AD1473" s="53"/>
    </row>
    <row r="1474" spans="1:30" s="13" customFormat="1" x14ac:dyDescent="0.25">
      <c r="A1474"/>
      <c r="B1474" s="32"/>
      <c r="C1474" s="34"/>
      <c r="D1474" s="10"/>
      <c r="J1474" s="53"/>
      <c r="K1474" s="64"/>
      <c r="O1474" s="60"/>
      <c r="P1474" s="67"/>
      <c r="T1474" s="53"/>
      <c r="U1474" s="64"/>
      <c r="Y1474" s="53"/>
      <c r="Z1474" s="64"/>
      <c r="AD1474" s="53"/>
    </row>
    <row r="1475" spans="1:30" s="13" customFormat="1" x14ac:dyDescent="0.25">
      <c r="A1475"/>
      <c r="B1475" s="32"/>
      <c r="C1475" s="34"/>
      <c r="D1475" s="10"/>
      <c r="J1475" s="53"/>
      <c r="K1475" s="64"/>
      <c r="O1475" s="60"/>
      <c r="P1475" s="67"/>
      <c r="T1475" s="53"/>
      <c r="U1475" s="64"/>
      <c r="Y1475" s="53"/>
      <c r="Z1475" s="64"/>
      <c r="AD1475" s="53"/>
    </row>
    <row r="1476" spans="1:30" s="13" customFormat="1" x14ac:dyDescent="0.25">
      <c r="A1476"/>
      <c r="B1476" s="32"/>
      <c r="C1476" s="34"/>
      <c r="D1476" s="10"/>
      <c r="J1476" s="53"/>
      <c r="K1476" s="64"/>
      <c r="O1476" s="60"/>
      <c r="P1476" s="67"/>
      <c r="T1476" s="53"/>
      <c r="U1476" s="64"/>
      <c r="Y1476" s="53"/>
      <c r="Z1476" s="64"/>
      <c r="AD1476" s="53"/>
    </row>
    <row r="1477" spans="1:30" s="13" customFormat="1" x14ac:dyDescent="0.25">
      <c r="A1477"/>
      <c r="B1477" s="32"/>
      <c r="C1477" s="34"/>
      <c r="D1477" s="10"/>
      <c r="J1477" s="53"/>
      <c r="K1477" s="64"/>
      <c r="O1477" s="60"/>
      <c r="P1477" s="67"/>
      <c r="T1477" s="53"/>
      <c r="U1477" s="64"/>
      <c r="Y1477" s="53"/>
      <c r="Z1477" s="64"/>
      <c r="AD1477" s="53"/>
    </row>
    <row r="1478" spans="1:30" s="13" customFormat="1" x14ac:dyDescent="0.25">
      <c r="A1478"/>
      <c r="B1478" s="32"/>
      <c r="C1478" s="34"/>
      <c r="D1478" s="10"/>
      <c r="J1478" s="53"/>
      <c r="K1478" s="64"/>
      <c r="O1478" s="60"/>
      <c r="P1478" s="67"/>
      <c r="T1478" s="53"/>
      <c r="U1478" s="64"/>
      <c r="Y1478" s="53"/>
      <c r="Z1478" s="64"/>
      <c r="AD1478" s="53"/>
    </row>
    <row r="1479" spans="1:30" s="13" customFormat="1" x14ac:dyDescent="0.25">
      <c r="A1479"/>
      <c r="B1479" s="32"/>
      <c r="C1479" s="34"/>
      <c r="D1479" s="10"/>
      <c r="J1479" s="53"/>
      <c r="K1479" s="64"/>
      <c r="O1479" s="60"/>
      <c r="P1479" s="67"/>
      <c r="T1479" s="53"/>
      <c r="U1479" s="64"/>
      <c r="Y1479" s="53"/>
      <c r="Z1479" s="64"/>
      <c r="AD1479" s="53"/>
    </row>
    <row r="1480" spans="1:30" s="13" customFormat="1" x14ac:dyDescent="0.25">
      <c r="A1480"/>
      <c r="B1480" s="32"/>
      <c r="C1480" s="34"/>
      <c r="D1480" s="10"/>
      <c r="J1480" s="53"/>
      <c r="K1480" s="64"/>
      <c r="O1480" s="60"/>
      <c r="P1480" s="67"/>
      <c r="T1480" s="53"/>
      <c r="U1480" s="64"/>
      <c r="Y1480" s="53"/>
      <c r="Z1480" s="64"/>
      <c r="AD1480" s="53"/>
    </row>
    <row r="1481" spans="1:30" s="13" customFormat="1" x14ac:dyDescent="0.25">
      <c r="A1481"/>
      <c r="B1481" s="32"/>
      <c r="C1481" s="34"/>
      <c r="D1481" s="10"/>
      <c r="J1481" s="53"/>
      <c r="K1481" s="64"/>
      <c r="O1481" s="60"/>
      <c r="P1481" s="67"/>
      <c r="T1481" s="53"/>
      <c r="U1481" s="64"/>
      <c r="Y1481" s="53"/>
      <c r="Z1481" s="64"/>
      <c r="AD1481" s="53"/>
    </row>
    <row r="1482" spans="1:30" s="13" customFormat="1" x14ac:dyDescent="0.25">
      <c r="A1482"/>
      <c r="B1482" s="32"/>
      <c r="C1482" s="34"/>
      <c r="D1482" s="10"/>
      <c r="J1482" s="53"/>
      <c r="K1482" s="64"/>
      <c r="O1482" s="60"/>
      <c r="P1482" s="67"/>
      <c r="T1482" s="53"/>
      <c r="U1482" s="64"/>
      <c r="Y1482" s="53"/>
      <c r="Z1482" s="64"/>
      <c r="AD1482" s="53"/>
    </row>
    <row r="1483" spans="1:30" s="13" customFormat="1" x14ac:dyDescent="0.25">
      <c r="A1483"/>
      <c r="B1483" s="32"/>
      <c r="C1483" s="34"/>
      <c r="D1483" s="10"/>
      <c r="J1483" s="53"/>
      <c r="K1483" s="64"/>
      <c r="O1483" s="60"/>
      <c r="P1483" s="67"/>
      <c r="T1483" s="53"/>
      <c r="U1483" s="64"/>
      <c r="Y1483" s="53"/>
      <c r="Z1483" s="64"/>
      <c r="AD1483" s="53"/>
    </row>
    <row r="1484" spans="1:30" s="13" customFormat="1" x14ac:dyDescent="0.25">
      <c r="A1484"/>
      <c r="B1484" s="32"/>
      <c r="C1484" s="34"/>
      <c r="D1484" s="10"/>
      <c r="J1484" s="53"/>
      <c r="K1484" s="64"/>
      <c r="O1484" s="60"/>
      <c r="P1484" s="67"/>
      <c r="T1484" s="53"/>
      <c r="U1484" s="64"/>
      <c r="Y1484" s="53"/>
      <c r="Z1484" s="64"/>
      <c r="AD1484" s="53"/>
    </row>
    <row r="1485" spans="1:30" s="13" customFormat="1" x14ac:dyDescent="0.25">
      <c r="A1485"/>
      <c r="B1485" s="32"/>
      <c r="C1485" s="34"/>
      <c r="D1485" s="10"/>
      <c r="J1485" s="53"/>
      <c r="K1485" s="64"/>
      <c r="O1485" s="60"/>
      <c r="P1485" s="67"/>
      <c r="T1485" s="53"/>
      <c r="U1485" s="64"/>
      <c r="Y1485" s="53"/>
      <c r="Z1485" s="64"/>
      <c r="AD1485" s="53"/>
    </row>
    <row r="1486" spans="1:30" s="13" customFormat="1" x14ac:dyDescent="0.25">
      <c r="A1486"/>
      <c r="B1486" s="32"/>
      <c r="C1486" s="34"/>
      <c r="D1486" s="10"/>
      <c r="J1486" s="53"/>
      <c r="K1486" s="64"/>
      <c r="O1486" s="60"/>
      <c r="P1486" s="67"/>
      <c r="T1486" s="53"/>
      <c r="U1486" s="64"/>
      <c r="Y1486" s="53"/>
      <c r="Z1486" s="64"/>
      <c r="AD1486" s="53"/>
    </row>
    <row r="1487" spans="1:30" s="13" customFormat="1" x14ac:dyDescent="0.25">
      <c r="A1487"/>
      <c r="B1487" s="32"/>
      <c r="C1487" s="34"/>
      <c r="D1487" s="10"/>
      <c r="J1487" s="53"/>
      <c r="K1487" s="64"/>
      <c r="O1487" s="60"/>
      <c r="P1487" s="67"/>
      <c r="T1487" s="53"/>
      <c r="U1487" s="64"/>
      <c r="Y1487" s="53"/>
      <c r="Z1487" s="64"/>
      <c r="AD1487" s="53"/>
    </row>
    <row r="1488" spans="1:30" s="13" customFormat="1" x14ac:dyDescent="0.25">
      <c r="A1488"/>
      <c r="B1488" s="32"/>
      <c r="C1488" s="34"/>
      <c r="D1488" s="10"/>
      <c r="J1488" s="53"/>
      <c r="K1488" s="64"/>
      <c r="O1488" s="60"/>
      <c r="P1488" s="67"/>
      <c r="T1488" s="53"/>
      <c r="U1488" s="64"/>
      <c r="Y1488" s="53"/>
      <c r="Z1488" s="64"/>
      <c r="AD1488" s="53"/>
    </row>
    <row r="1489" spans="1:30" s="13" customFormat="1" x14ac:dyDescent="0.25">
      <c r="A1489"/>
      <c r="B1489" s="32"/>
      <c r="C1489" s="34"/>
      <c r="D1489" s="10"/>
      <c r="J1489" s="53"/>
      <c r="K1489" s="64"/>
      <c r="O1489" s="60"/>
      <c r="P1489" s="67"/>
      <c r="T1489" s="53"/>
      <c r="U1489" s="64"/>
      <c r="Y1489" s="53"/>
      <c r="Z1489" s="64"/>
      <c r="AD1489" s="53"/>
    </row>
    <row r="1490" spans="1:30" s="13" customFormat="1" x14ac:dyDescent="0.25">
      <c r="A1490"/>
      <c r="B1490" s="32"/>
      <c r="C1490" s="34"/>
      <c r="D1490" s="10"/>
      <c r="J1490" s="53"/>
      <c r="K1490" s="64"/>
      <c r="O1490" s="60"/>
      <c r="P1490" s="67"/>
      <c r="T1490" s="53"/>
      <c r="U1490" s="64"/>
      <c r="Y1490" s="53"/>
      <c r="Z1490" s="64"/>
      <c r="AD1490" s="53"/>
    </row>
    <row r="1491" spans="1:30" s="13" customFormat="1" x14ac:dyDescent="0.25">
      <c r="A1491"/>
      <c r="B1491" s="32"/>
      <c r="C1491" s="34"/>
      <c r="D1491" s="10"/>
      <c r="J1491" s="53"/>
      <c r="K1491" s="64"/>
      <c r="O1491" s="60"/>
      <c r="P1491" s="67"/>
      <c r="T1491" s="53"/>
      <c r="U1491" s="64"/>
      <c r="Y1491" s="53"/>
      <c r="Z1491" s="64"/>
      <c r="AD1491" s="53"/>
    </row>
    <row r="1492" spans="1:30" s="13" customFormat="1" x14ac:dyDescent="0.25">
      <c r="A1492"/>
      <c r="B1492" s="32"/>
      <c r="C1492" s="34"/>
      <c r="D1492" s="10"/>
      <c r="J1492" s="53"/>
      <c r="K1492" s="64"/>
      <c r="O1492" s="60"/>
      <c r="P1492" s="67"/>
      <c r="T1492" s="53"/>
      <c r="U1492" s="64"/>
      <c r="Y1492" s="53"/>
      <c r="Z1492" s="64"/>
      <c r="AD1492" s="53"/>
    </row>
    <row r="1493" spans="1:30" s="13" customFormat="1" x14ac:dyDescent="0.25">
      <c r="A1493"/>
      <c r="B1493" s="32"/>
      <c r="C1493" s="34"/>
      <c r="D1493" s="10"/>
      <c r="J1493" s="53"/>
      <c r="K1493" s="64"/>
      <c r="O1493" s="60"/>
      <c r="P1493" s="67"/>
      <c r="T1493" s="53"/>
      <c r="U1493" s="64"/>
      <c r="Y1493" s="53"/>
      <c r="Z1493" s="64"/>
      <c r="AD1493" s="53"/>
    </row>
    <row r="1494" spans="1:30" s="13" customFormat="1" x14ac:dyDescent="0.25">
      <c r="A1494"/>
      <c r="B1494" s="32"/>
      <c r="C1494" s="34"/>
      <c r="D1494" s="10"/>
      <c r="J1494" s="53"/>
      <c r="K1494" s="64"/>
      <c r="O1494" s="60"/>
      <c r="P1494" s="67"/>
      <c r="T1494" s="53"/>
      <c r="U1494" s="64"/>
      <c r="Y1494" s="53"/>
      <c r="Z1494" s="64"/>
      <c r="AD1494" s="53"/>
    </row>
    <row r="1495" spans="1:30" s="13" customFormat="1" x14ac:dyDescent="0.25">
      <c r="A1495"/>
      <c r="B1495" s="32"/>
      <c r="C1495" s="34"/>
      <c r="D1495" s="10"/>
      <c r="J1495" s="53"/>
      <c r="K1495" s="64"/>
      <c r="O1495" s="60"/>
      <c r="P1495" s="67"/>
      <c r="T1495" s="53"/>
      <c r="U1495" s="64"/>
      <c r="Y1495" s="53"/>
      <c r="Z1495" s="64"/>
      <c r="AD1495" s="53"/>
    </row>
    <row r="1496" spans="1:30" s="13" customFormat="1" x14ac:dyDescent="0.25">
      <c r="A1496"/>
      <c r="B1496" s="32"/>
      <c r="C1496" s="34"/>
      <c r="D1496" s="10"/>
      <c r="J1496" s="53"/>
      <c r="K1496" s="64"/>
      <c r="O1496" s="60"/>
      <c r="P1496" s="67"/>
      <c r="T1496" s="53"/>
      <c r="U1496" s="64"/>
      <c r="Y1496" s="53"/>
      <c r="Z1496" s="64"/>
      <c r="AD1496" s="53"/>
    </row>
    <row r="1497" spans="1:30" s="13" customFormat="1" x14ac:dyDescent="0.25">
      <c r="A1497"/>
      <c r="B1497" s="32"/>
      <c r="C1497" s="34"/>
      <c r="D1497" s="10"/>
      <c r="J1497" s="53"/>
      <c r="K1497" s="64"/>
      <c r="O1497" s="60"/>
      <c r="P1497" s="67"/>
      <c r="T1497" s="53"/>
      <c r="U1497" s="64"/>
      <c r="Y1497" s="53"/>
      <c r="Z1497" s="64"/>
      <c r="AD1497" s="53"/>
    </row>
    <row r="1498" spans="1:30" s="13" customFormat="1" x14ac:dyDescent="0.25">
      <c r="A1498"/>
      <c r="B1498" s="32"/>
      <c r="C1498" s="34"/>
      <c r="D1498" s="10"/>
      <c r="J1498" s="53"/>
      <c r="K1498" s="64"/>
      <c r="O1498" s="60"/>
      <c r="P1498" s="67"/>
      <c r="T1498" s="53"/>
      <c r="U1498" s="64"/>
      <c r="Y1498" s="53"/>
      <c r="Z1498" s="64"/>
      <c r="AD1498" s="53"/>
    </row>
    <row r="1499" spans="1:30" s="13" customFormat="1" x14ac:dyDescent="0.25">
      <c r="A1499"/>
      <c r="B1499" s="32"/>
      <c r="C1499" s="34"/>
      <c r="D1499" s="10"/>
      <c r="J1499" s="53"/>
      <c r="K1499" s="64"/>
      <c r="O1499" s="60"/>
      <c r="P1499" s="67"/>
      <c r="T1499" s="53"/>
      <c r="U1499" s="64"/>
      <c r="Y1499" s="53"/>
      <c r="Z1499" s="64"/>
      <c r="AD1499" s="53"/>
    </row>
    <row r="1500" spans="1:30" s="13" customFormat="1" x14ac:dyDescent="0.25">
      <c r="A1500"/>
      <c r="B1500" s="32"/>
      <c r="C1500" s="34"/>
      <c r="D1500" s="10"/>
      <c r="J1500" s="53"/>
      <c r="K1500" s="64"/>
      <c r="O1500" s="60"/>
      <c r="P1500" s="67"/>
      <c r="T1500" s="53"/>
      <c r="U1500" s="64"/>
      <c r="Y1500" s="53"/>
      <c r="Z1500" s="64"/>
      <c r="AD1500" s="53"/>
    </row>
    <row r="1501" spans="1:30" s="13" customFormat="1" x14ac:dyDescent="0.25">
      <c r="A1501"/>
      <c r="B1501" s="32"/>
      <c r="C1501" s="34"/>
      <c r="D1501" s="10"/>
      <c r="J1501" s="53"/>
      <c r="K1501" s="64"/>
      <c r="O1501" s="60"/>
      <c r="P1501" s="67"/>
      <c r="T1501" s="53"/>
      <c r="U1501" s="64"/>
      <c r="Y1501" s="53"/>
      <c r="Z1501" s="64"/>
      <c r="AD1501" s="53"/>
    </row>
    <row r="1502" spans="1:30" s="13" customFormat="1" x14ac:dyDescent="0.25">
      <c r="A1502"/>
      <c r="B1502" s="32"/>
      <c r="C1502" s="34"/>
      <c r="D1502" s="10"/>
      <c r="J1502" s="53"/>
      <c r="K1502" s="64"/>
      <c r="O1502" s="60"/>
      <c r="P1502" s="67"/>
      <c r="T1502" s="53"/>
      <c r="U1502" s="64"/>
      <c r="Y1502" s="53"/>
      <c r="Z1502" s="64"/>
      <c r="AD1502" s="53"/>
    </row>
    <row r="1503" spans="1:30" s="13" customFormat="1" x14ac:dyDescent="0.25">
      <c r="A1503"/>
      <c r="B1503" s="32"/>
      <c r="C1503" s="34"/>
      <c r="D1503" s="10"/>
      <c r="J1503" s="53"/>
      <c r="K1503" s="64"/>
      <c r="O1503" s="60"/>
      <c r="P1503" s="67"/>
      <c r="T1503" s="53"/>
      <c r="U1503" s="64"/>
      <c r="Y1503" s="53"/>
      <c r="Z1503" s="64"/>
      <c r="AD1503" s="53"/>
    </row>
    <row r="1504" spans="1:30" s="13" customFormat="1" x14ac:dyDescent="0.25">
      <c r="A1504"/>
      <c r="B1504" s="32"/>
      <c r="C1504" s="34"/>
      <c r="D1504" s="10"/>
      <c r="J1504" s="53"/>
      <c r="K1504" s="64"/>
      <c r="O1504" s="60"/>
      <c r="P1504" s="67"/>
      <c r="T1504" s="53"/>
      <c r="U1504" s="64"/>
      <c r="Y1504" s="53"/>
      <c r="Z1504" s="64"/>
      <c r="AD1504" s="53"/>
    </row>
    <row r="1505" spans="1:30" s="13" customFormat="1" x14ac:dyDescent="0.25">
      <c r="A1505"/>
      <c r="B1505" s="32"/>
      <c r="C1505" s="34"/>
      <c r="D1505" s="10"/>
      <c r="J1505" s="53"/>
      <c r="K1505" s="64"/>
      <c r="O1505" s="60"/>
      <c r="P1505" s="67"/>
      <c r="T1505" s="53"/>
      <c r="U1505" s="64"/>
      <c r="Y1505" s="53"/>
      <c r="Z1505" s="64"/>
      <c r="AD1505" s="53"/>
    </row>
    <row r="1506" spans="1:30" s="13" customFormat="1" x14ac:dyDescent="0.25">
      <c r="A1506"/>
      <c r="B1506" s="32"/>
      <c r="C1506" s="34"/>
      <c r="D1506" s="10"/>
      <c r="J1506" s="53"/>
      <c r="K1506" s="64"/>
      <c r="O1506" s="60"/>
      <c r="P1506" s="67"/>
      <c r="T1506" s="53"/>
      <c r="U1506" s="64"/>
      <c r="Y1506" s="53"/>
      <c r="Z1506" s="64"/>
      <c r="AD1506" s="53"/>
    </row>
    <row r="1507" spans="1:30" s="13" customFormat="1" x14ac:dyDescent="0.25">
      <c r="A1507"/>
      <c r="B1507" s="32"/>
      <c r="C1507" s="34"/>
      <c r="D1507" s="10"/>
      <c r="J1507" s="53"/>
      <c r="K1507" s="64"/>
      <c r="O1507" s="60"/>
      <c r="P1507" s="67"/>
      <c r="T1507" s="53"/>
      <c r="U1507" s="64"/>
      <c r="Y1507" s="53"/>
      <c r="Z1507" s="64"/>
      <c r="AD1507" s="53"/>
    </row>
    <row r="1508" spans="1:30" s="13" customFormat="1" x14ac:dyDescent="0.25">
      <c r="A1508"/>
      <c r="B1508" s="32"/>
      <c r="C1508" s="34"/>
      <c r="D1508" s="10"/>
      <c r="J1508" s="53"/>
      <c r="K1508" s="64"/>
      <c r="O1508" s="60"/>
      <c r="P1508" s="67"/>
      <c r="T1508" s="53"/>
      <c r="U1508" s="64"/>
      <c r="Y1508" s="53"/>
      <c r="Z1508" s="64"/>
      <c r="AD1508" s="53"/>
    </row>
    <row r="1509" spans="1:30" s="13" customFormat="1" x14ac:dyDescent="0.25">
      <c r="A1509"/>
      <c r="B1509" s="32"/>
      <c r="C1509" s="34"/>
      <c r="D1509" s="10"/>
      <c r="J1509" s="53"/>
      <c r="K1509" s="64"/>
      <c r="O1509" s="60"/>
      <c r="P1509" s="67"/>
      <c r="T1509" s="53"/>
      <c r="U1509" s="64"/>
      <c r="Y1509" s="53"/>
      <c r="Z1509" s="64"/>
      <c r="AD1509" s="53"/>
    </row>
    <row r="1510" spans="1:30" s="13" customFormat="1" x14ac:dyDescent="0.25">
      <c r="A1510"/>
      <c r="B1510" s="32"/>
      <c r="C1510" s="34"/>
      <c r="D1510" s="10"/>
      <c r="J1510" s="53"/>
      <c r="K1510" s="64"/>
      <c r="O1510" s="60"/>
      <c r="P1510" s="67"/>
      <c r="T1510" s="53"/>
      <c r="U1510" s="64"/>
      <c r="Y1510" s="53"/>
      <c r="Z1510" s="64"/>
      <c r="AD1510" s="53"/>
    </row>
    <row r="1511" spans="1:30" s="13" customFormat="1" x14ac:dyDescent="0.25">
      <c r="A1511"/>
      <c r="B1511" s="32"/>
      <c r="C1511" s="34"/>
      <c r="D1511" s="10"/>
      <c r="J1511" s="53"/>
      <c r="K1511" s="64"/>
      <c r="O1511" s="60"/>
      <c r="P1511" s="67"/>
      <c r="T1511" s="53"/>
      <c r="U1511" s="64"/>
      <c r="Y1511" s="53"/>
      <c r="Z1511" s="64"/>
      <c r="AD1511" s="53"/>
    </row>
    <row r="1512" spans="1:30" s="13" customFormat="1" x14ac:dyDescent="0.25">
      <c r="A1512"/>
      <c r="B1512" s="32"/>
      <c r="C1512" s="34"/>
      <c r="D1512" s="10"/>
      <c r="J1512" s="53"/>
      <c r="K1512" s="64"/>
      <c r="O1512" s="60"/>
      <c r="P1512" s="67"/>
      <c r="T1512" s="53"/>
      <c r="U1512" s="64"/>
      <c r="Y1512" s="53"/>
      <c r="Z1512" s="64"/>
      <c r="AD1512" s="53"/>
    </row>
    <row r="1513" spans="1:30" s="13" customFormat="1" x14ac:dyDescent="0.25">
      <c r="A1513"/>
      <c r="B1513" s="32"/>
      <c r="C1513" s="34"/>
      <c r="D1513" s="10"/>
      <c r="J1513" s="53"/>
      <c r="K1513" s="64"/>
      <c r="O1513" s="60"/>
      <c r="P1513" s="67"/>
      <c r="T1513" s="53"/>
      <c r="U1513" s="64"/>
      <c r="Y1513" s="53"/>
      <c r="Z1513" s="64"/>
      <c r="AD1513" s="53"/>
    </row>
    <row r="1514" spans="1:30" s="13" customFormat="1" x14ac:dyDescent="0.25">
      <c r="A1514"/>
      <c r="B1514" s="32"/>
      <c r="C1514" s="34"/>
      <c r="D1514" s="10"/>
      <c r="J1514" s="53"/>
      <c r="K1514" s="64"/>
      <c r="O1514" s="60"/>
      <c r="P1514" s="67"/>
      <c r="T1514" s="53"/>
      <c r="U1514" s="64"/>
      <c r="Y1514" s="53"/>
      <c r="Z1514" s="64"/>
      <c r="AD1514" s="53"/>
    </row>
    <row r="1515" spans="1:30" s="13" customFormat="1" x14ac:dyDescent="0.25">
      <c r="A1515"/>
      <c r="B1515" s="32"/>
      <c r="C1515" s="34"/>
      <c r="D1515" s="10"/>
      <c r="J1515" s="53"/>
      <c r="K1515" s="64"/>
      <c r="O1515" s="60"/>
      <c r="P1515" s="67"/>
      <c r="T1515" s="53"/>
      <c r="U1515" s="64"/>
      <c r="Y1515" s="53"/>
      <c r="Z1515" s="64"/>
      <c r="AD1515" s="53"/>
    </row>
    <row r="1516" spans="1:30" s="13" customFormat="1" x14ac:dyDescent="0.25">
      <c r="A1516"/>
      <c r="B1516" s="32"/>
      <c r="C1516" s="34"/>
      <c r="D1516" s="10"/>
      <c r="J1516" s="53"/>
      <c r="K1516" s="64"/>
      <c r="O1516" s="60"/>
      <c r="P1516" s="67"/>
      <c r="T1516" s="53"/>
      <c r="U1516" s="64"/>
      <c r="Y1516" s="53"/>
      <c r="Z1516" s="64"/>
      <c r="AD1516" s="53"/>
    </row>
    <row r="1517" spans="1:30" s="13" customFormat="1" x14ac:dyDescent="0.25">
      <c r="A1517"/>
      <c r="B1517" s="32"/>
      <c r="C1517" s="34"/>
      <c r="D1517" s="10"/>
      <c r="J1517" s="53"/>
      <c r="K1517" s="64"/>
      <c r="O1517" s="60"/>
      <c r="P1517" s="67"/>
      <c r="T1517" s="53"/>
      <c r="U1517" s="64"/>
      <c r="Y1517" s="53"/>
      <c r="Z1517" s="64"/>
      <c r="AD1517" s="53"/>
    </row>
    <row r="1518" spans="1:30" s="13" customFormat="1" x14ac:dyDescent="0.25">
      <c r="A1518"/>
      <c r="B1518" s="32"/>
      <c r="C1518" s="34"/>
      <c r="D1518" s="10"/>
      <c r="J1518" s="53"/>
      <c r="K1518" s="64"/>
      <c r="O1518" s="60"/>
      <c r="P1518" s="67"/>
      <c r="T1518" s="53"/>
      <c r="U1518" s="64"/>
      <c r="Y1518" s="53"/>
      <c r="Z1518" s="64"/>
      <c r="AD1518" s="53"/>
    </row>
    <row r="1519" spans="1:30" s="13" customFormat="1" x14ac:dyDescent="0.25">
      <c r="A1519"/>
      <c r="B1519" s="32"/>
      <c r="C1519" s="34"/>
      <c r="D1519" s="10"/>
      <c r="J1519" s="53"/>
      <c r="K1519" s="64"/>
      <c r="O1519" s="60"/>
      <c r="P1519" s="67"/>
      <c r="T1519" s="53"/>
      <c r="U1519" s="64"/>
      <c r="Y1519" s="53"/>
      <c r="Z1519" s="64"/>
      <c r="AD1519" s="53"/>
    </row>
    <row r="1520" spans="1:30" s="13" customFormat="1" x14ac:dyDescent="0.25">
      <c r="A1520"/>
      <c r="B1520" s="32"/>
      <c r="C1520" s="34"/>
      <c r="D1520" s="10"/>
      <c r="J1520" s="53"/>
      <c r="K1520" s="64"/>
      <c r="O1520" s="60"/>
      <c r="P1520" s="67"/>
      <c r="T1520" s="53"/>
      <c r="U1520" s="64"/>
      <c r="Y1520" s="53"/>
      <c r="Z1520" s="64"/>
      <c r="AD1520" s="53"/>
    </row>
    <row r="1521" spans="1:30" s="13" customFormat="1" x14ac:dyDescent="0.25">
      <c r="A1521"/>
      <c r="B1521" s="32"/>
      <c r="C1521" s="34"/>
      <c r="D1521" s="10"/>
      <c r="J1521" s="53"/>
      <c r="K1521" s="64"/>
      <c r="O1521" s="60"/>
      <c r="P1521" s="67"/>
      <c r="T1521" s="53"/>
      <c r="U1521" s="64"/>
      <c r="Y1521" s="53"/>
      <c r="Z1521" s="64"/>
      <c r="AD1521" s="53"/>
    </row>
    <row r="1522" spans="1:30" s="13" customFormat="1" x14ac:dyDescent="0.25">
      <c r="A1522"/>
      <c r="B1522" s="32"/>
      <c r="C1522" s="34"/>
      <c r="D1522" s="10"/>
      <c r="J1522" s="53"/>
      <c r="K1522" s="64"/>
      <c r="O1522" s="60"/>
      <c r="P1522" s="67"/>
      <c r="T1522" s="53"/>
      <c r="U1522" s="64"/>
      <c r="Y1522" s="53"/>
      <c r="Z1522" s="64"/>
      <c r="AD1522" s="53"/>
    </row>
    <row r="1523" spans="1:30" s="13" customFormat="1" x14ac:dyDescent="0.25">
      <c r="A1523"/>
      <c r="B1523" s="32"/>
      <c r="C1523" s="34"/>
      <c r="D1523" s="10"/>
      <c r="J1523" s="53"/>
      <c r="K1523" s="64"/>
      <c r="O1523" s="60"/>
      <c r="P1523" s="67"/>
      <c r="T1523" s="53"/>
      <c r="U1523" s="64"/>
      <c r="Y1523" s="53"/>
      <c r="Z1523" s="64"/>
      <c r="AD1523" s="53"/>
    </row>
    <row r="1524" spans="1:30" s="13" customFormat="1" x14ac:dyDescent="0.25">
      <c r="A1524"/>
      <c r="B1524" s="32"/>
      <c r="C1524" s="34"/>
      <c r="D1524" s="10"/>
      <c r="J1524" s="53"/>
      <c r="K1524" s="64"/>
      <c r="O1524" s="60"/>
      <c r="P1524" s="67"/>
      <c r="T1524" s="53"/>
      <c r="U1524" s="64"/>
      <c r="Y1524" s="53"/>
      <c r="Z1524" s="64"/>
      <c r="AD1524" s="53"/>
    </row>
    <row r="1525" spans="1:30" s="13" customFormat="1" x14ac:dyDescent="0.25">
      <c r="A1525"/>
      <c r="B1525" s="32"/>
      <c r="C1525" s="34"/>
      <c r="D1525" s="10"/>
      <c r="J1525" s="53"/>
      <c r="K1525" s="64"/>
      <c r="O1525" s="60"/>
      <c r="P1525" s="67"/>
      <c r="T1525" s="53"/>
      <c r="U1525" s="64"/>
      <c r="Y1525" s="53"/>
      <c r="Z1525" s="64"/>
      <c r="AD1525" s="53"/>
    </row>
    <row r="1526" spans="1:30" s="13" customFormat="1" x14ac:dyDescent="0.25">
      <c r="A1526"/>
      <c r="B1526" s="32"/>
      <c r="C1526" s="34"/>
      <c r="D1526" s="10"/>
      <c r="J1526" s="53"/>
      <c r="K1526" s="64"/>
      <c r="O1526" s="60"/>
      <c r="P1526" s="67"/>
      <c r="T1526" s="53"/>
      <c r="U1526" s="64"/>
      <c r="Y1526" s="53"/>
      <c r="Z1526" s="64"/>
      <c r="AD1526" s="53"/>
    </row>
    <row r="1527" spans="1:30" s="13" customFormat="1" x14ac:dyDescent="0.25">
      <c r="A1527"/>
      <c r="B1527" s="32"/>
      <c r="C1527" s="34"/>
      <c r="D1527" s="10"/>
      <c r="J1527" s="53"/>
      <c r="K1527" s="64"/>
      <c r="O1527" s="60"/>
      <c r="P1527" s="67"/>
      <c r="T1527" s="53"/>
      <c r="U1527" s="64"/>
      <c r="Y1527" s="53"/>
      <c r="Z1527" s="64"/>
      <c r="AD1527" s="53"/>
    </row>
    <row r="1528" spans="1:30" s="13" customFormat="1" x14ac:dyDescent="0.25">
      <c r="A1528"/>
      <c r="B1528" s="32"/>
      <c r="C1528" s="34"/>
      <c r="D1528" s="10"/>
      <c r="J1528" s="53"/>
      <c r="K1528" s="64"/>
      <c r="O1528" s="60"/>
      <c r="P1528" s="67"/>
      <c r="T1528" s="53"/>
      <c r="U1528" s="64"/>
      <c r="Y1528" s="53"/>
      <c r="Z1528" s="64"/>
      <c r="AD1528" s="53"/>
    </row>
    <row r="1529" spans="1:30" s="13" customFormat="1" x14ac:dyDescent="0.25">
      <c r="A1529"/>
      <c r="B1529" s="32"/>
      <c r="C1529" s="34"/>
      <c r="D1529" s="10"/>
      <c r="J1529" s="53"/>
      <c r="K1529" s="64"/>
      <c r="O1529" s="60"/>
      <c r="P1529" s="67"/>
      <c r="T1529" s="53"/>
      <c r="U1529" s="64"/>
      <c r="Y1529" s="53"/>
      <c r="Z1529" s="64"/>
      <c r="AD1529" s="53"/>
    </row>
    <row r="1530" spans="1:30" s="13" customFormat="1" x14ac:dyDescent="0.25">
      <c r="A1530"/>
      <c r="B1530" s="32"/>
      <c r="C1530" s="34"/>
      <c r="D1530" s="10"/>
      <c r="J1530" s="53"/>
      <c r="K1530" s="64"/>
      <c r="O1530" s="60"/>
      <c r="P1530" s="67"/>
      <c r="T1530" s="53"/>
      <c r="U1530" s="64"/>
      <c r="Y1530" s="53"/>
      <c r="Z1530" s="64"/>
      <c r="AD1530" s="53"/>
    </row>
    <row r="1531" spans="1:30" s="13" customFormat="1" x14ac:dyDescent="0.25">
      <c r="A1531"/>
      <c r="B1531" s="32"/>
      <c r="C1531" s="34"/>
      <c r="D1531" s="10"/>
      <c r="J1531" s="53"/>
      <c r="K1531" s="64"/>
      <c r="O1531" s="60"/>
      <c r="P1531" s="67"/>
      <c r="T1531" s="53"/>
      <c r="U1531" s="64"/>
      <c r="Y1531" s="53"/>
      <c r="Z1531" s="64"/>
      <c r="AD1531" s="53"/>
    </row>
    <row r="1532" spans="1:30" s="13" customFormat="1" x14ac:dyDescent="0.25">
      <c r="A1532"/>
      <c r="B1532" s="32"/>
      <c r="C1532" s="34"/>
      <c r="D1532" s="10"/>
      <c r="J1532" s="53"/>
      <c r="K1532" s="64"/>
      <c r="O1532" s="60"/>
      <c r="P1532" s="67"/>
      <c r="T1532" s="53"/>
      <c r="U1532" s="64"/>
      <c r="Y1532" s="53"/>
      <c r="Z1532" s="64"/>
      <c r="AD1532" s="53"/>
    </row>
    <row r="1533" spans="1:30" s="13" customFormat="1" x14ac:dyDescent="0.25">
      <c r="A1533"/>
      <c r="B1533" s="32"/>
      <c r="C1533" s="34"/>
      <c r="D1533" s="10"/>
      <c r="J1533" s="53"/>
      <c r="K1533" s="64"/>
      <c r="O1533" s="60"/>
      <c r="P1533" s="67"/>
      <c r="T1533" s="53"/>
      <c r="U1533" s="64"/>
      <c r="Y1533" s="53"/>
      <c r="Z1533" s="64"/>
      <c r="AD1533" s="53"/>
    </row>
    <row r="1534" spans="1:30" s="13" customFormat="1" x14ac:dyDescent="0.25">
      <c r="A1534"/>
      <c r="B1534" s="32"/>
      <c r="C1534" s="34"/>
      <c r="D1534" s="10"/>
      <c r="J1534" s="53"/>
      <c r="K1534" s="64"/>
      <c r="O1534" s="60"/>
      <c r="P1534" s="67"/>
      <c r="T1534" s="53"/>
      <c r="U1534" s="64"/>
      <c r="Y1534" s="53"/>
      <c r="Z1534" s="64"/>
      <c r="AD1534" s="53"/>
    </row>
    <row r="1535" spans="1:30" s="13" customFormat="1" x14ac:dyDescent="0.25">
      <c r="A1535"/>
      <c r="B1535" s="32"/>
      <c r="C1535" s="34"/>
      <c r="D1535" s="10"/>
      <c r="J1535" s="53"/>
      <c r="K1535" s="64"/>
      <c r="O1535" s="60"/>
      <c r="P1535" s="67"/>
      <c r="T1535" s="53"/>
      <c r="U1535" s="64"/>
      <c r="Y1535" s="53"/>
      <c r="Z1535" s="64"/>
      <c r="AD1535" s="53"/>
    </row>
    <row r="1536" spans="1:30" s="13" customFormat="1" x14ac:dyDescent="0.25">
      <c r="A1536"/>
      <c r="B1536" s="32"/>
      <c r="C1536" s="34"/>
      <c r="D1536" s="10"/>
      <c r="J1536" s="53"/>
      <c r="K1536" s="64"/>
      <c r="O1536" s="60"/>
      <c r="P1536" s="67"/>
      <c r="T1536" s="53"/>
      <c r="U1536" s="64"/>
      <c r="Y1536" s="53"/>
      <c r="Z1536" s="64"/>
      <c r="AD1536" s="53"/>
    </row>
    <row r="1537" spans="1:30" s="13" customFormat="1" x14ac:dyDescent="0.25">
      <c r="A1537"/>
      <c r="B1537" s="32"/>
      <c r="C1537" s="34"/>
      <c r="D1537" s="10"/>
      <c r="J1537" s="53"/>
      <c r="K1537" s="64"/>
      <c r="O1537" s="60"/>
      <c r="P1537" s="67"/>
      <c r="T1537" s="53"/>
      <c r="U1537" s="64"/>
      <c r="Y1537" s="53"/>
      <c r="Z1537" s="64"/>
      <c r="AD1537" s="53"/>
    </row>
    <row r="1538" spans="1:30" s="13" customFormat="1" x14ac:dyDescent="0.25">
      <c r="A1538"/>
      <c r="B1538" s="32"/>
      <c r="C1538" s="34"/>
      <c r="D1538" s="10"/>
      <c r="J1538" s="53"/>
      <c r="K1538" s="64"/>
      <c r="O1538" s="60"/>
      <c r="P1538" s="67"/>
      <c r="T1538" s="53"/>
      <c r="U1538" s="64"/>
      <c r="Y1538" s="53"/>
      <c r="Z1538" s="64"/>
      <c r="AD1538" s="53"/>
    </row>
    <row r="1539" spans="1:30" s="13" customFormat="1" x14ac:dyDescent="0.25">
      <c r="A1539"/>
      <c r="B1539" s="32"/>
      <c r="C1539" s="34"/>
      <c r="D1539" s="10"/>
      <c r="J1539" s="53"/>
      <c r="K1539" s="64"/>
      <c r="O1539" s="60"/>
      <c r="P1539" s="67"/>
      <c r="T1539" s="53"/>
      <c r="U1539" s="64"/>
      <c r="Y1539" s="53"/>
      <c r="Z1539" s="64"/>
      <c r="AD1539" s="53"/>
    </row>
    <row r="1540" spans="1:30" s="13" customFormat="1" x14ac:dyDescent="0.25">
      <c r="A1540"/>
      <c r="B1540" s="32"/>
      <c r="C1540" s="34"/>
      <c r="D1540" s="10"/>
      <c r="J1540" s="53"/>
      <c r="K1540" s="64"/>
      <c r="O1540" s="60"/>
      <c r="P1540" s="67"/>
      <c r="T1540" s="53"/>
      <c r="U1540" s="64"/>
      <c r="Y1540" s="53"/>
      <c r="Z1540" s="64"/>
      <c r="AD1540" s="53"/>
    </row>
    <row r="1541" spans="1:30" s="13" customFormat="1" x14ac:dyDescent="0.25">
      <c r="A1541"/>
      <c r="B1541" s="32"/>
      <c r="C1541" s="34"/>
      <c r="D1541" s="10"/>
      <c r="J1541" s="53"/>
      <c r="K1541" s="64"/>
      <c r="O1541" s="60"/>
      <c r="P1541" s="67"/>
      <c r="T1541" s="53"/>
      <c r="U1541" s="64"/>
      <c r="Y1541" s="53"/>
      <c r="Z1541" s="64"/>
      <c r="AD1541" s="53"/>
    </row>
    <row r="1542" spans="1:30" s="13" customFormat="1" x14ac:dyDescent="0.25">
      <c r="A1542"/>
      <c r="B1542" s="32"/>
      <c r="C1542" s="34"/>
      <c r="D1542" s="10"/>
      <c r="J1542" s="53"/>
      <c r="K1542" s="64"/>
      <c r="O1542" s="60"/>
      <c r="P1542" s="67"/>
      <c r="T1542" s="53"/>
      <c r="U1542" s="64"/>
      <c r="Y1542" s="53"/>
      <c r="Z1542" s="64"/>
      <c r="AD1542" s="53"/>
    </row>
    <row r="1543" spans="1:30" s="13" customFormat="1" x14ac:dyDescent="0.25">
      <c r="A1543"/>
      <c r="B1543" s="32"/>
      <c r="C1543" s="34"/>
      <c r="D1543" s="10"/>
      <c r="J1543" s="53"/>
      <c r="K1543" s="64"/>
      <c r="O1543" s="60"/>
      <c r="P1543" s="67"/>
      <c r="T1543" s="53"/>
      <c r="U1543" s="64"/>
      <c r="Y1543" s="53"/>
      <c r="Z1543" s="64"/>
      <c r="AD1543" s="53"/>
    </row>
    <row r="1544" spans="1:30" s="13" customFormat="1" x14ac:dyDescent="0.25">
      <c r="A1544"/>
      <c r="B1544" s="32"/>
      <c r="C1544" s="34"/>
      <c r="D1544" s="10"/>
      <c r="J1544" s="53"/>
      <c r="K1544" s="64"/>
      <c r="O1544" s="60"/>
      <c r="P1544" s="67"/>
      <c r="T1544" s="53"/>
      <c r="U1544" s="64"/>
      <c r="Y1544" s="53"/>
      <c r="Z1544" s="64"/>
      <c r="AD1544" s="53"/>
    </row>
    <row r="1545" spans="1:30" s="13" customFormat="1" x14ac:dyDescent="0.25">
      <c r="A1545"/>
      <c r="B1545" s="32"/>
      <c r="C1545" s="34"/>
      <c r="D1545" s="10"/>
      <c r="J1545" s="53"/>
      <c r="K1545" s="64"/>
      <c r="O1545" s="60"/>
      <c r="P1545" s="67"/>
      <c r="T1545" s="53"/>
      <c r="U1545" s="64"/>
      <c r="Y1545" s="53"/>
      <c r="Z1545" s="64"/>
      <c r="AD1545" s="53"/>
    </row>
    <row r="1546" spans="1:30" s="13" customFormat="1" x14ac:dyDescent="0.25">
      <c r="A1546"/>
      <c r="B1546" s="32"/>
      <c r="C1546" s="34"/>
      <c r="D1546" s="10"/>
      <c r="J1546" s="53"/>
      <c r="K1546" s="64"/>
      <c r="O1546" s="60"/>
      <c r="P1546" s="67"/>
      <c r="T1546" s="53"/>
      <c r="U1546" s="64"/>
      <c r="Y1546" s="53"/>
      <c r="Z1546" s="64"/>
      <c r="AD1546" s="53"/>
    </row>
    <row r="1547" spans="1:30" s="13" customFormat="1" x14ac:dyDescent="0.25">
      <c r="A1547"/>
      <c r="B1547" s="32"/>
      <c r="C1547" s="34"/>
      <c r="D1547" s="10"/>
      <c r="J1547" s="53"/>
      <c r="K1547" s="64"/>
      <c r="O1547" s="60"/>
      <c r="P1547" s="67"/>
      <c r="T1547" s="53"/>
      <c r="U1547" s="64"/>
      <c r="Y1547" s="53"/>
      <c r="Z1547" s="64"/>
      <c r="AD1547" s="53"/>
    </row>
    <row r="1548" spans="1:30" s="13" customFormat="1" x14ac:dyDescent="0.25">
      <c r="A1548"/>
      <c r="B1548" s="32"/>
      <c r="C1548" s="34"/>
      <c r="D1548" s="10"/>
      <c r="J1548" s="53"/>
      <c r="K1548" s="64"/>
      <c r="O1548" s="60"/>
      <c r="P1548" s="67"/>
      <c r="T1548" s="53"/>
      <c r="U1548" s="64"/>
      <c r="Y1548" s="53"/>
      <c r="Z1548" s="64"/>
      <c r="AD1548" s="53"/>
    </row>
    <row r="1549" spans="1:30" s="13" customFormat="1" x14ac:dyDescent="0.25">
      <c r="A1549"/>
      <c r="B1549" s="32"/>
      <c r="C1549" s="34"/>
      <c r="D1549" s="10"/>
      <c r="J1549" s="53"/>
      <c r="K1549" s="64"/>
      <c r="O1549" s="60"/>
      <c r="P1549" s="67"/>
      <c r="T1549" s="53"/>
      <c r="U1549" s="64"/>
      <c r="Y1549" s="53"/>
      <c r="Z1549" s="64"/>
      <c r="AD1549" s="53"/>
    </row>
    <row r="1550" spans="1:30" s="13" customFormat="1" x14ac:dyDescent="0.25">
      <c r="A1550"/>
      <c r="B1550" s="32"/>
      <c r="C1550" s="34"/>
      <c r="D1550" s="10"/>
      <c r="J1550" s="53"/>
      <c r="K1550" s="64"/>
      <c r="O1550" s="60"/>
      <c r="P1550" s="67"/>
      <c r="T1550" s="53"/>
      <c r="U1550" s="64"/>
      <c r="Y1550" s="53"/>
      <c r="Z1550" s="64"/>
      <c r="AD1550" s="53"/>
    </row>
    <row r="1551" spans="1:30" s="13" customFormat="1" x14ac:dyDescent="0.25">
      <c r="A1551"/>
      <c r="B1551" s="32"/>
      <c r="C1551" s="34"/>
      <c r="D1551" s="10"/>
      <c r="J1551" s="53"/>
      <c r="K1551" s="64"/>
      <c r="O1551" s="60"/>
      <c r="P1551" s="67"/>
      <c r="T1551" s="53"/>
      <c r="U1551" s="64"/>
      <c r="Y1551" s="53"/>
      <c r="Z1551" s="64"/>
      <c r="AD1551" s="53"/>
    </row>
    <row r="1552" spans="1:30" s="13" customFormat="1" x14ac:dyDescent="0.25">
      <c r="A1552"/>
      <c r="B1552" s="32"/>
      <c r="C1552" s="34"/>
      <c r="D1552" s="10"/>
      <c r="J1552" s="53"/>
      <c r="K1552" s="64"/>
      <c r="O1552" s="60"/>
      <c r="P1552" s="67"/>
      <c r="T1552" s="53"/>
      <c r="U1552" s="64"/>
      <c r="Y1552" s="53"/>
      <c r="Z1552" s="64"/>
      <c r="AD1552" s="53"/>
    </row>
    <row r="1553" spans="1:30" s="13" customFormat="1" x14ac:dyDescent="0.25">
      <c r="A1553"/>
      <c r="B1553" s="32"/>
      <c r="C1553" s="34"/>
      <c r="D1553" s="10"/>
      <c r="J1553" s="53"/>
      <c r="K1553" s="64"/>
      <c r="O1553" s="60"/>
      <c r="P1553" s="67"/>
      <c r="T1553" s="53"/>
      <c r="U1553" s="64"/>
      <c r="Y1553" s="53"/>
      <c r="Z1553" s="64"/>
      <c r="AD1553" s="53"/>
    </row>
    <row r="1554" spans="1:30" s="13" customFormat="1" x14ac:dyDescent="0.25">
      <c r="A1554"/>
      <c r="B1554" s="32"/>
      <c r="C1554" s="34"/>
      <c r="D1554" s="10"/>
      <c r="J1554" s="53"/>
      <c r="K1554" s="64"/>
      <c r="O1554" s="60"/>
      <c r="P1554" s="67"/>
      <c r="T1554" s="53"/>
      <c r="U1554" s="64"/>
      <c r="Y1554" s="53"/>
      <c r="Z1554" s="64"/>
      <c r="AD1554" s="53"/>
    </row>
    <row r="1555" spans="1:30" s="13" customFormat="1" x14ac:dyDescent="0.25">
      <c r="A1555"/>
      <c r="B1555" s="32"/>
      <c r="C1555" s="34"/>
      <c r="D1555" s="10"/>
      <c r="J1555" s="53"/>
      <c r="K1555" s="64"/>
      <c r="O1555" s="60"/>
      <c r="P1555" s="67"/>
      <c r="T1555" s="53"/>
      <c r="U1555" s="64"/>
      <c r="Y1555" s="53"/>
      <c r="Z1555" s="64"/>
      <c r="AD1555" s="53"/>
    </row>
    <row r="1556" spans="1:30" s="13" customFormat="1" x14ac:dyDescent="0.25">
      <c r="A1556"/>
      <c r="B1556" s="32"/>
      <c r="C1556" s="34"/>
      <c r="D1556" s="10"/>
      <c r="J1556" s="53"/>
      <c r="K1556" s="64"/>
      <c r="O1556" s="60"/>
      <c r="P1556" s="67"/>
      <c r="T1556" s="53"/>
      <c r="U1556" s="64"/>
      <c r="Y1556" s="53"/>
      <c r="Z1556" s="64"/>
      <c r="AD1556" s="53"/>
    </row>
    <row r="1557" spans="1:30" s="13" customFormat="1" x14ac:dyDescent="0.25">
      <c r="A1557"/>
      <c r="B1557" s="32"/>
      <c r="C1557" s="34"/>
      <c r="D1557" s="10"/>
      <c r="J1557" s="53"/>
      <c r="K1557" s="64"/>
      <c r="O1557" s="60"/>
      <c r="P1557" s="67"/>
      <c r="T1557" s="53"/>
      <c r="U1557" s="64"/>
      <c r="Y1557" s="53"/>
      <c r="Z1557" s="64"/>
      <c r="AD1557" s="53"/>
    </row>
    <row r="1558" spans="1:30" s="13" customFormat="1" x14ac:dyDescent="0.25">
      <c r="A1558"/>
      <c r="B1558" s="32"/>
      <c r="C1558" s="34"/>
      <c r="D1558" s="10"/>
      <c r="J1558" s="53"/>
      <c r="K1558" s="64"/>
      <c r="O1558" s="60"/>
      <c r="P1558" s="67"/>
      <c r="T1558" s="53"/>
      <c r="U1558" s="64"/>
      <c r="Y1558" s="53"/>
      <c r="Z1558" s="64"/>
      <c r="AD1558" s="53"/>
    </row>
    <row r="1559" spans="1:30" s="13" customFormat="1" x14ac:dyDescent="0.25">
      <c r="A1559"/>
      <c r="B1559" s="32"/>
      <c r="C1559" s="34"/>
      <c r="D1559" s="10"/>
      <c r="J1559" s="53"/>
      <c r="K1559" s="64"/>
      <c r="O1559" s="60"/>
      <c r="P1559" s="67"/>
      <c r="T1559" s="53"/>
      <c r="U1559" s="64"/>
      <c r="Y1559" s="53"/>
      <c r="Z1559" s="64"/>
      <c r="AD1559" s="53"/>
    </row>
    <row r="1560" spans="1:30" s="13" customFormat="1" x14ac:dyDescent="0.25">
      <c r="A1560"/>
      <c r="B1560" s="32"/>
      <c r="C1560" s="34"/>
      <c r="D1560" s="10"/>
      <c r="J1560" s="53"/>
      <c r="K1560" s="64"/>
      <c r="O1560" s="60"/>
      <c r="P1560" s="67"/>
      <c r="T1560" s="53"/>
      <c r="U1560" s="64"/>
      <c r="Y1560" s="53"/>
      <c r="Z1560" s="64"/>
      <c r="AD1560" s="53"/>
    </row>
    <row r="1561" spans="1:30" s="13" customFormat="1" x14ac:dyDescent="0.25">
      <c r="A1561"/>
      <c r="B1561" s="32"/>
      <c r="C1561" s="34"/>
      <c r="D1561" s="10"/>
      <c r="J1561" s="53"/>
      <c r="K1561" s="64"/>
      <c r="O1561" s="60"/>
      <c r="P1561" s="67"/>
      <c r="T1561" s="53"/>
      <c r="U1561" s="64"/>
      <c r="Y1561" s="53"/>
      <c r="Z1561" s="64"/>
      <c r="AD1561" s="53"/>
    </row>
    <row r="1562" spans="1:30" s="13" customFormat="1" x14ac:dyDescent="0.25">
      <c r="A1562"/>
      <c r="B1562" s="32"/>
      <c r="C1562" s="34"/>
      <c r="D1562" s="10"/>
      <c r="J1562" s="53"/>
      <c r="K1562" s="64"/>
      <c r="O1562" s="60"/>
      <c r="P1562" s="67"/>
      <c r="T1562" s="53"/>
      <c r="U1562" s="64"/>
      <c r="Y1562" s="53"/>
      <c r="Z1562" s="64"/>
      <c r="AD1562" s="53"/>
    </row>
    <row r="1563" spans="1:30" s="13" customFormat="1" x14ac:dyDescent="0.25">
      <c r="A1563"/>
      <c r="B1563" s="32"/>
      <c r="C1563" s="34"/>
      <c r="D1563" s="10"/>
      <c r="J1563" s="53"/>
      <c r="K1563" s="64"/>
      <c r="O1563" s="60"/>
      <c r="P1563" s="67"/>
      <c r="T1563" s="53"/>
      <c r="U1563" s="64"/>
      <c r="Y1563" s="53"/>
      <c r="Z1563" s="64"/>
      <c r="AD1563" s="53"/>
    </row>
    <row r="1564" spans="1:30" s="13" customFormat="1" x14ac:dyDescent="0.25">
      <c r="A1564"/>
      <c r="B1564" s="32"/>
      <c r="C1564" s="34"/>
      <c r="D1564" s="10"/>
      <c r="J1564" s="53"/>
      <c r="K1564" s="64"/>
      <c r="O1564" s="60"/>
      <c r="P1564" s="67"/>
      <c r="T1564" s="53"/>
      <c r="U1564" s="64"/>
      <c r="Y1564" s="53"/>
      <c r="Z1564" s="64"/>
      <c r="AD1564" s="53"/>
    </row>
    <row r="1565" spans="1:30" s="13" customFormat="1" x14ac:dyDescent="0.25">
      <c r="A1565"/>
      <c r="B1565" s="32"/>
      <c r="C1565" s="34"/>
      <c r="D1565" s="10"/>
      <c r="J1565" s="53"/>
      <c r="K1565" s="64"/>
      <c r="O1565" s="60"/>
      <c r="P1565" s="67"/>
      <c r="T1565" s="53"/>
      <c r="U1565" s="64"/>
      <c r="Y1565" s="53"/>
      <c r="Z1565" s="64"/>
      <c r="AD1565" s="53"/>
    </row>
    <row r="1566" spans="1:30" s="13" customFormat="1" x14ac:dyDescent="0.25">
      <c r="A1566"/>
      <c r="B1566" s="32"/>
      <c r="C1566" s="34"/>
      <c r="D1566" s="10"/>
      <c r="J1566" s="53"/>
      <c r="K1566" s="64"/>
      <c r="O1566" s="60"/>
      <c r="P1566" s="67"/>
      <c r="T1566" s="53"/>
      <c r="U1566" s="64"/>
      <c r="Y1566" s="53"/>
      <c r="Z1566" s="64"/>
      <c r="AD1566" s="53"/>
    </row>
    <row r="1567" spans="1:30" s="13" customFormat="1" x14ac:dyDescent="0.25">
      <c r="A1567"/>
      <c r="B1567" s="32"/>
      <c r="C1567" s="34"/>
      <c r="D1567" s="10"/>
      <c r="J1567" s="53"/>
      <c r="K1567" s="64"/>
      <c r="O1567" s="60"/>
      <c r="P1567" s="67"/>
      <c r="T1567" s="53"/>
      <c r="U1567" s="64"/>
      <c r="Y1567" s="53"/>
      <c r="Z1567" s="64"/>
      <c r="AD1567" s="53"/>
    </row>
    <row r="1568" spans="1:30" s="13" customFormat="1" x14ac:dyDescent="0.25">
      <c r="A1568"/>
      <c r="B1568" s="32"/>
      <c r="C1568" s="34"/>
      <c r="D1568" s="10"/>
      <c r="J1568" s="53"/>
      <c r="K1568" s="64"/>
      <c r="O1568" s="60"/>
      <c r="P1568" s="67"/>
      <c r="T1568" s="53"/>
      <c r="U1568" s="64"/>
      <c r="Y1568" s="53"/>
      <c r="Z1568" s="64"/>
      <c r="AD1568" s="53"/>
    </row>
    <row r="1569" spans="1:30" s="13" customFormat="1" x14ac:dyDescent="0.25">
      <c r="A1569"/>
      <c r="B1569" s="32"/>
      <c r="C1569" s="34"/>
      <c r="D1569" s="10"/>
      <c r="J1569" s="53"/>
      <c r="K1569" s="64"/>
      <c r="O1569" s="60"/>
      <c r="P1569" s="67"/>
      <c r="T1569" s="53"/>
      <c r="U1569" s="64"/>
      <c r="Y1569" s="53"/>
      <c r="Z1569" s="64"/>
      <c r="AD1569" s="53"/>
    </row>
    <row r="1570" spans="1:30" s="13" customFormat="1" x14ac:dyDescent="0.25">
      <c r="A1570"/>
      <c r="B1570" s="32"/>
      <c r="C1570" s="34"/>
      <c r="D1570" s="10"/>
      <c r="J1570" s="53"/>
      <c r="K1570" s="64"/>
      <c r="O1570" s="60"/>
      <c r="P1570" s="67"/>
      <c r="T1570" s="53"/>
      <c r="U1570" s="64"/>
      <c r="Y1570" s="53"/>
      <c r="Z1570" s="64"/>
      <c r="AD1570" s="53"/>
    </row>
    <row r="1571" spans="1:30" s="13" customFormat="1" x14ac:dyDescent="0.25">
      <c r="A1571"/>
      <c r="B1571" s="32"/>
      <c r="C1571" s="34"/>
      <c r="D1571" s="10"/>
      <c r="J1571" s="53"/>
      <c r="K1571" s="64"/>
      <c r="O1571" s="60"/>
      <c r="P1571" s="67"/>
      <c r="T1571" s="53"/>
      <c r="U1571" s="64"/>
      <c r="Y1571" s="53"/>
      <c r="Z1571" s="64"/>
      <c r="AD1571" s="53"/>
    </row>
    <row r="1572" spans="1:30" s="13" customFormat="1" x14ac:dyDescent="0.25">
      <c r="A1572"/>
      <c r="B1572" s="32"/>
      <c r="C1572" s="34"/>
      <c r="D1572" s="10"/>
      <c r="J1572" s="53"/>
      <c r="K1572" s="64"/>
      <c r="O1572" s="60"/>
      <c r="P1572" s="67"/>
      <c r="T1572" s="53"/>
      <c r="U1572" s="64"/>
      <c r="Y1572" s="53"/>
      <c r="Z1572" s="64"/>
      <c r="AD1572" s="53"/>
    </row>
    <row r="1573" spans="1:30" s="13" customFormat="1" x14ac:dyDescent="0.25">
      <c r="A1573"/>
      <c r="B1573" s="32"/>
      <c r="C1573" s="34"/>
      <c r="D1573" s="10"/>
      <c r="J1573" s="53"/>
      <c r="K1573" s="64"/>
      <c r="O1573" s="60"/>
      <c r="P1573" s="67"/>
      <c r="T1573" s="53"/>
      <c r="U1573" s="64"/>
      <c r="Y1573" s="53"/>
      <c r="Z1573" s="64"/>
      <c r="AD1573" s="53"/>
    </row>
    <row r="1574" spans="1:30" s="13" customFormat="1" x14ac:dyDescent="0.25">
      <c r="A1574"/>
      <c r="B1574" s="32"/>
      <c r="C1574" s="34"/>
      <c r="D1574" s="10"/>
      <c r="J1574" s="53"/>
      <c r="K1574" s="64"/>
      <c r="O1574" s="60"/>
      <c r="P1574" s="67"/>
      <c r="T1574" s="53"/>
      <c r="U1574" s="64"/>
      <c r="Y1574" s="53"/>
      <c r="Z1574" s="64"/>
      <c r="AD1574" s="53"/>
    </row>
    <row r="1575" spans="1:30" s="13" customFormat="1" x14ac:dyDescent="0.25">
      <c r="A1575"/>
      <c r="B1575" s="32"/>
      <c r="C1575" s="34"/>
      <c r="D1575" s="10"/>
      <c r="J1575" s="53"/>
      <c r="K1575" s="64"/>
      <c r="O1575" s="60"/>
      <c r="P1575" s="67"/>
      <c r="T1575" s="53"/>
      <c r="U1575" s="64"/>
      <c r="Y1575" s="53"/>
      <c r="Z1575" s="64"/>
      <c r="AD1575" s="53"/>
    </row>
    <row r="1576" spans="1:30" s="13" customFormat="1" x14ac:dyDescent="0.25">
      <c r="A1576"/>
      <c r="B1576" s="32"/>
      <c r="C1576" s="34"/>
      <c r="D1576" s="10"/>
      <c r="J1576" s="53"/>
      <c r="K1576" s="64"/>
      <c r="O1576" s="60"/>
      <c r="P1576" s="67"/>
      <c r="T1576" s="53"/>
      <c r="U1576" s="64"/>
      <c r="Y1576" s="53"/>
      <c r="Z1576" s="64"/>
      <c r="AD1576" s="53"/>
    </row>
    <row r="1577" spans="1:30" s="13" customFormat="1" x14ac:dyDescent="0.25">
      <c r="A1577"/>
      <c r="B1577" s="32"/>
      <c r="C1577" s="34"/>
      <c r="D1577" s="10"/>
      <c r="J1577" s="53"/>
      <c r="K1577" s="64"/>
      <c r="O1577" s="60"/>
      <c r="P1577" s="67"/>
      <c r="T1577" s="53"/>
      <c r="U1577" s="64"/>
      <c r="Y1577" s="53"/>
      <c r="Z1577" s="64"/>
      <c r="AD1577" s="53"/>
    </row>
    <row r="1578" spans="1:30" s="13" customFormat="1" x14ac:dyDescent="0.25">
      <c r="A1578"/>
      <c r="B1578" s="32"/>
      <c r="C1578" s="34"/>
      <c r="D1578" s="10"/>
      <c r="J1578" s="53"/>
      <c r="K1578" s="64"/>
      <c r="O1578" s="60"/>
      <c r="P1578" s="67"/>
      <c r="T1578" s="53"/>
      <c r="U1578" s="64"/>
      <c r="Y1578" s="53"/>
      <c r="Z1578" s="64"/>
      <c r="AD1578" s="53"/>
    </row>
    <row r="1579" spans="1:30" s="13" customFormat="1" x14ac:dyDescent="0.25">
      <c r="A1579"/>
      <c r="B1579" s="32"/>
      <c r="C1579" s="34"/>
      <c r="D1579" s="10"/>
      <c r="J1579" s="53"/>
      <c r="K1579" s="64"/>
      <c r="O1579" s="60"/>
      <c r="P1579" s="67"/>
      <c r="T1579" s="53"/>
      <c r="U1579" s="64"/>
      <c r="Y1579" s="53"/>
      <c r="Z1579" s="64"/>
      <c r="AD1579" s="53"/>
    </row>
    <row r="1580" spans="1:30" s="13" customFormat="1" x14ac:dyDescent="0.25">
      <c r="A1580"/>
      <c r="B1580" s="32"/>
      <c r="C1580" s="34"/>
      <c r="D1580" s="10"/>
      <c r="J1580" s="53"/>
      <c r="K1580" s="64"/>
      <c r="O1580" s="60"/>
      <c r="P1580" s="67"/>
      <c r="T1580" s="53"/>
      <c r="U1580" s="64"/>
      <c r="Y1580" s="53"/>
      <c r="Z1580" s="64"/>
      <c r="AD1580" s="53"/>
    </row>
    <row r="1581" spans="1:30" s="13" customFormat="1" x14ac:dyDescent="0.25">
      <c r="A1581"/>
      <c r="B1581" s="32"/>
      <c r="C1581" s="34"/>
      <c r="D1581" s="10"/>
      <c r="J1581" s="53"/>
      <c r="K1581" s="64"/>
      <c r="O1581" s="60"/>
      <c r="P1581" s="67"/>
      <c r="T1581" s="53"/>
      <c r="U1581" s="64"/>
      <c r="Y1581" s="53"/>
      <c r="Z1581" s="64"/>
      <c r="AD1581" s="53"/>
    </row>
    <row r="1582" spans="1:30" s="13" customFormat="1" x14ac:dyDescent="0.25">
      <c r="A1582"/>
      <c r="B1582" s="32"/>
      <c r="C1582" s="34"/>
      <c r="D1582" s="10"/>
      <c r="J1582" s="53"/>
      <c r="K1582" s="64"/>
      <c r="O1582" s="60"/>
      <c r="P1582" s="67"/>
      <c r="T1582" s="53"/>
      <c r="U1582" s="64"/>
      <c r="Y1582" s="53"/>
      <c r="Z1582" s="64"/>
      <c r="AD1582" s="53"/>
    </row>
    <row r="1583" spans="1:30" s="13" customFormat="1" x14ac:dyDescent="0.25">
      <c r="A1583"/>
      <c r="B1583" s="32"/>
      <c r="C1583" s="34"/>
      <c r="D1583" s="10"/>
      <c r="J1583" s="53"/>
      <c r="K1583" s="64"/>
      <c r="O1583" s="60"/>
      <c r="P1583" s="67"/>
      <c r="T1583" s="53"/>
      <c r="U1583" s="64"/>
      <c r="Y1583" s="53"/>
      <c r="Z1583" s="64"/>
      <c r="AD1583" s="53"/>
    </row>
    <row r="1584" spans="1:30" s="13" customFormat="1" x14ac:dyDescent="0.25">
      <c r="A1584"/>
      <c r="B1584" s="32"/>
      <c r="C1584" s="34"/>
      <c r="D1584" s="10"/>
      <c r="J1584" s="53"/>
      <c r="K1584" s="64"/>
      <c r="O1584" s="60"/>
      <c r="P1584" s="67"/>
      <c r="T1584" s="53"/>
      <c r="U1584" s="64"/>
      <c r="Y1584" s="53"/>
      <c r="Z1584" s="64"/>
      <c r="AD1584" s="53"/>
    </row>
    <row r="1585" spans="1:30" s="13" customFormat="1" x14ac:dyDescent="0.25">
      <c r="A1585"/>
      <c r="B1585" s="32"/>
      <c r="C1585" s="34"/>
      <c r="D1585" s="10"/>
      <c r="J1585" s="53"/>
      <c r="K1585" s="64"/>
      <c r="O1585" s="60"/>
      <c r="P1585" s="67"/>
      <c r="T1585" s="53"/>
      <c r="U1585" s="64"/>
      <c r="Y1585" s="53"/>
      <c r="Z1585" s="64"/>
      <c r="AD1585" s="53"/>
    </row>
    <row r="1586" spans="1:30" s="13" customFormat="1" x14ac:dyDescent="0.25">
      <c r="A1586"/>
      <c r="B1586" s="32"/>
      <c r="C1586" s="34"/>
      <c r="D1586" s="10"/>
      <c r="J1586" s="53"/>
      <c r="K1586" s="64"/>
      <c r="O1586" s="60"/>
      <c r="P1586" s="67"/>
      <c r="T1586" s="53"/>
      <c r="U1586" s="64"/>
      <c r="Y1586" s="53"/>
      <c r="Z1586" s="64"/>
      <c r="AD1586" s="53"/>
    </row>
    <row r="1587" spans="1:30" s="13" customFormat="1" x14ac:dyDescent="0.25">
      <c r="A1587"/>
      <c r="B1587" s="32"/>
      <c r="C1587" s="34"/>
      <c r="D1587" s="10"/>
      <c r="J1587" s="53"/>
      <c r="K1587" s="64"/>
      <c r="O1587" s="60"/>
      <c r="P1587" s="67"/>
      <c r="T1587" s="53"/>
      <c r="U1587" s="64"/>
      <c r="Y1587" s="53"/>
      <c r="Z1587" s="64"/>
      <c r="AD1587" s="53"/>
    </row>
    <row r="1588" spans="1:30" s="13" customFormat="1" x14ac:dyDescent="0.25">
      <c r="A1588"/>
      <c r="B1588" s="32"/>
      <c r="C1588" s="34"/>
      <c r="D1588" s="10"/>
      <c r="J1588" s="53"/>
      <c r="K1588" s="64"/>
      <c r="O1588" s="60"/>
      <c r="P1588" s="67"/>
      <c r="T1588" s="53"/>
      <c r="U1588" s="64"/>
      <c r="Y1588" s="53"/>
      <c r="Z1588" s="64"/>
      <c r="AD1588" s="53"/>
    </row>
    <row r="1589" spans="1:30" s="13" customFormat="1" x14ac:dyDescent="0.25">
      <c r="A1589"/>
      <c r="B1589" s="32"/>
      <c r="C1589" s="34"/>
      <c r="D1589" s="10"/>
      <c r="J1589" s="53"/>
      <c r="K1589" s="64"/>
      <c r="O1589" s="60"/>
      <c r="P1589" s="67"/>
      <c r="T1589" s="53"/>
      <c r="U1589" s="64"/>
      <c r="Y1589" s="53"/>
      <c r="Z1589" s="64"/>
      <c r="AD1589" s="53"/>
    </row>
    <row r="1590" spans="1:30" s="13" customFormat="1" x14ac:dyDescent="0.25">
      <c r="A1590"/>
      <c r="B1590" s="32"/>
      <c r="C1590" s="34"/>
      <c r="D1590" s="10"/>
      <c r="J1590" s="53"/>
      <c r="K1590" s="64"/>
      <c r="O1590" s="60"/>
      <c r="P1590" s="67"/>
      <c r="T1590" s="53"/>
      <c r="U1590" s="64"/>
      <c r="Y1590" s="53"/>
      <c r="Z1590" s="64"/>
      <c r="AD1590" s="53"/>
    </row>
    <row r="1591" spans="1:30" s="13" customFormat="1" x14ac:dyDescent="0.25">
      <c r="A1591"/>
      <c r="B1591" s="32"/>
      <c r="C1591" s="34"/>
      <c r="D1591" s="10"/>
      <c r="J1591" s="53"/>
      <c r="K1591" s="64"/>
      <c r="O1591" s="60"/>
      <c r="P1591" s="67"/>
      <c r="T1591" s="53"/>
      <c r="U1591" s="64"/>
      <c r="Y1591" s="53"/>
      <c r="Z1591" s="64"/>
      <c r="AD1591" s="53"/>
    </row>
    <row r="1592" spans="1:30" s="13" customFormat="1" x14ac:dyDescent="0.25">
      <c r="A1592"/>
      <c r="B1592" s="32"/>
      <c r="C1592" s="34"/>
      <c r="D1592" s="10"/>
      <c r="J1592" s="53"/>
      <c r="K1592" s="64"/>
      <c r="O1592" s="60"/>
      <c r="P1592" s="67"/>
      <c r="T1592" s="53"/>
      <c r="U1592" s="64"/>
      <c r="Y1592" s="53"/>
      <c r="Z1592" s="64"/>
      <c r="AD1592" s="53"/>
    </row>
    <row r="1593" spans="1:30" s="13" customFormat="1" x14ac:dyDescent="0.25">
      <c r="A1593"/>
      <c r="B1593" s="32"/>
      <c r="C1593" s="34"/>
      <c r="D1593" s="10"/>
      <c r="J1593" s="53"/>
      <c r="K1593" s="64"/>
      <c r="O1593" s="60"/>
      <c r="P1593" s="67"/>
      <c r="T1593" s="53"/>
      <c r="U1593" s="64"/>
      <c r="Y1593" s="53"/>
      <c r="Z1593" s="64"/>
      <c r="AD1593" s="53"/>
    </row>
    <row r="1594" spans="1:30" s="13" customFormat="1" x14ac:dyDescent="0.25">
      <c r="A1594"/>
      <c r="B1594" s="32"/>
      <c r="C1594" s="34"/>
      <c r="D1594" s="10"/>
      <c r="J1594" s="53"/>
      <c r="K1594" s="64"/>
      <c r="O1594" s="60"/>
      <c r="P1594" s="67"/>
      <c r="T1594" s="53"/>
      <c r="U1594" s="64"/>
      <c r="Y1594" s="53"/>
      <c r="Z1594" s="64"/>
      <c r="AD1594" s="53"/>
    </row>
    <row r="1595" spans="1:30" s="13" customFormat="1" x14ac:dyDescent="0.25">
      <c r="A1595"/>
      <c r="B1595" s="32"/>
      <c r="C1595" s="34"/>
      <c r="D1595" s="10"/>
      <c r="J1595" s="53"/>
      <c r="K1595" s="64"/>
      <c r="O1595" s="60"/>
      <c r="P1595" s="67"/>
      <c r="T1595" s="53"/>
      <c r="U1595" s="64"/>
      <c r="Y1595" s="53"/>
      <c r="Z1595" s="64"/>
      <c r="AD1595" s="53"/>
    </row>
    <row r="1596" spans="1:30" s="13" customFormat="1" x14ac:dyDescent="0.25">
      <c r="A1596"/>
      <c r="B1596" s="32"/>
      <c r="C1596" s="34"/>
      <c r="D1596" s="10"/>
      <c r="J1596" s="53"/>
      <c r="K1596" s="64"/>
      <c r="O1596" s="60"/>
      <c r="P1596" s="67"/>
      <c r="T1596" s="53"/>
      <c r="U1596" s="64"/>
      <c r="Y1596" s="53"/>
      <c r="Z1596" s="64"/>
      <c r="AD1596" s="53"/>
    </row>
    <row r="1597" spans="1:30" s="13" customFormat="1" x14ac:dyDescent="0.25">
      <c r="A1597"/>
      <c r="B1597" s="32"/>
      <c r="C1597" s="34"/>
      <c r="D1597" s="10"/>
      <c r="J1597" s="53"/>
      <c r="K1597" s="64"/>
      <c r="O1597" s="60"/>
      <c r="P1597" s="67"/>
      <c r="T1597" s="53"/>
      <c r="U1597" s="64"/>
      <c r="Y1597" s="53"/>
      <c r="Z1597" s="64"/>
      <c r="AD1597" s="53"/>
    </row>
    <row r="1598" spans="1:30" s="13" customFormat="1" x14ac:dyDescent="0.25">
      <c r="A1598"/>
      <c r="B1598" s="32"/>
      <c r="C1598" s="34"/>
      <c r="D1598" s="10"/>
      <c r="J1598" s="53"/>
      <c r="K1598" s="64"/>
      <c r="O1598" s="60"/>
      <c r="P1598" s="67"/>
      <c r="T1598" s="53"/>
      <c r="U1598" s="64"/>
      <c r="Y1598" s="53"/>
      <c r="Z1598" s="64"/>
      <c r="AD1598" s="53"/>
    </row>
    <row r="1599" spans="1:30" s="13" customFormat="1" x14ac:dyDescent="0.25">
      <c r="A1599"/>
      <c r="B1599" s="32"/>
      <c r="C1599" s="34"/>
      <c r="D1599" s="10"/>
      <c r="J1599" s="53"/>
      <c r="K1599" s="64"/>
      <c r="O1599" s="60"/>
      <c r="P1599" s="67"/>
      <c r="T1599" s="53"/>
      <c r="U1599" s="64"/>
      <c r="Y1599" s="53"/>
      <c r="Z1599" s="64"/>
      <c r="AD1599" s="53"/>
    </row>
    <row r="1600" spans="1:30" s="13" customFormat="1" x14ac:dyDescent="0.25">
      <c r="A1600"/>
      <c r="B1600" s="32"/>
      <c r="C1600" s="34"/>
      <c r="D1600" s="10"/>
      <c r="J1600" s="53"/>
      <c r="K1600" s="64"/>
      <c r="O1600" s="60"/>
      <c r="P1600" s="67"/>
      <c r="T1600" s="53"/>
      <c r="U1600" s="64"/>
      <c r="Y1600" s="53"/>
      <c r="Z1600" s="64"/>
      <c r="AD1600" s="53"/>
    </row>
    <row r="1601" spans="1:30" s="13" customFormat="1" x14ac:dyDescent="0.25">
      <c r="A1601"/>
      <c r="B1601" s="32"/>
      <c r="C1601" s="34"/>
      <c r="D1601" s="10"/>
      <c r="J1601" s="53"/>
      <c r="K1601" s="64"/>
      <c r="O1601" s="60"/>
      <c r="P1601" s="67"/>
      <c r="T1601" s="53"/>
      <c r="U1601" s="64"/>
      <c r="Y1601" s="53"/>
      <c r="Z1601" s="64"/>
      <c r="AD1601" s="53"/>
    </row>
    <row r="1602" spans="1:30" s="13" customFormat="1" x14ac:dyDescent="0.25">
      <c r="A1602"/>
      <c r="B1602" s="32"/>
      <c r="C1602" s="34"/>
      <c r="D1602" s="10"/>
      <c r="J1602" s="53"/>
      <c r="K1602" s="64"/>
      <c r="O1602" s="60"/>
      <c r="P1602" s="67"/>
      <c r="T1602" s="53"/>
      <c r="U1602" s="64"/>
      <c r="Y1602" s="53"/>
      <c r="Z1602" s="64"/>
      <c r="AD1602" s="53"/>
    </row>
    <row r="1603" spans="1:30" s="13" customFormat="1" x14ac:dyDescent="0.25">
      <c r="A1603"/>
      <c r="B1603" s="32"/>
      <c r="C1603" s="34"/>
      <c r="D1603" s="10"/>
      <c r="J1603" s="53"/>
      <c r="K1603" s="64"/>
      <c r="O1603" s="60"/>
      <c r="P1603" s="67"/>
      <c r="T1603" s="53"/>
      <c r="U1603" s="64"/>
      <c r="Y1603" s="53"/>
      <c r="Z1603" s="64"/>
      <c r="AD1603" s="53"/>
    </row>
    <row r="1604" spans="1:30" s="13" customFormat="1" x14ac:dyDescent="0.25">
      <c r="A1604"/>
      <c r="B1604" s="32"/>
      <c r="C1604" s="34"/>
      <c r="D1604" s="10"/>
      <c r="J1604" s="53"/>
      <c r="K1604" s="64"/>
      <c r="O1604" s="60"/>
      <c r="P1604" s="67"/>
      <c r="T1604" s="53"/>
      <c r="U1604" s="64"/>
      <c r="Y1604" s="53"/>
      <c r="Z1604" s="64"/>
      <c r="AD1604" s="53"/>
    </row>
    <row r="1605" spans="1:30" s="13" customFormat="1" x14ac:dyDescent="0.25">
      <c r="A1605"/>
      <c r="B1605" s="32"/>
      <c r="C1605" s="34"/>
      <c r="D1605" s="10"/>
      <c r="J1605" s="53"/>
      <c r="K1605" s="64"/>
      <c r="O1605" s="60"/>
      <c r="P1605" s="67"/>
      <c r="T1605" s="53"/>
      <c r="U1605" s="64"/>
      <c r="Y1605" s="53"/>
      <c r="Z1605" s="64"/>
      <c r="AD1605" s="53"/>
    </row>
    <row r="1606" spans="1:30" s="13" customFormat="1" x14ac:dyDescent="0.25">
      <c r="A1606"/>
      <c r="B1606" s="32"/>
      <c r="C1606" s="34"/>
      <c r="D1606" s="10"/>
      <c r="J1606" s="53"/>
      <c r="K1606" s="64"/>
      <c r="O1606" s="60"/>
      <c r="P1606" s="67"/>
      <c r="T1606" s="53"/>
      <c r="U1606" s="64"/>
      <c r="Y1606" s="53"/>
      <c r="Z1606" s="64"/>
      <c r="AD1606" s="53"/>
    </row>
    <row r="1607" spans="1:30" s="13" customFormat="1" x14ac:dyDescent="0.25">
      <c r="A1607"/>
      <c r="B1607" s="32"/>
      <c r="C1607" s="34"/>
      <c r="D1607" s="10"/>
      <c r="J1607" s="53"/>
      <c r="K1607" s="64"/>
      <c r="O1607" s="60"/>
      <c r="P1607" s="67"/>
      <c r="T1607" s="53"/>
      <c r="U1607" s="64"/>
      <c r="Y1607" s="53"/>
      <c r="Z1607" s="64"/>
      <c r="AD1607" s="53"/>
    </row>
    <row r="1608" spans="1:30" s="13" customFormat="1" x14ac:dyDescent="0.25">
      <c r="A1608"/>
      <c r="B1608" s="32"/>
      <c r="C1608" s="34"/>
      <c r="D1608" s="10"/>
      <c r="J1608" s="53"/>
      <c r="K1608" s="64"/>
      <c r="O1608" s="60"/>
      <c r="P1608" s="67"/>
      <c r="T1608" s="53"/>
      <c r="U1608" s="64"/>
      <c r="Y1608" s="53"/>
      <c r="Z1608" s="64"/>
      <c r="AD1608" s="53"/>
    </row>
    <row r="1609" spans="1:30" s="13" customFormat="1" x14ac:dyDescent="0.25">
      <c r="A1609"/>
      <c r="B1609" s="32"/>
      <c r="C1609" s="34"/>
      <c r="D1609" s="10"/>
      <c r="J1609" s="53"/>
      <c r="K1609" s="64"/>
      <c r="O1609" s="60"/>
      <c r="P1609" s="67"/>
      <c r="T1609" s="53"/>
      <c r="U1609" s="64"/>
      <c r="Y1609" s="53"/>
      <c r="Z1609" s="64"/>
      <c r="AD1609" s="53"/>
    </row>
    <row r="1610" spans="1:30" s="13" customFormat="1" x14ac:dyDescent="0.25">
      <c r="A1610"/>
      <c r="B1610" s="32"/>
      <c r="C1610" s="34"/>
      <c r="D1610" s="10"/>
      <c r="J1610" s="53"/>
      <c r="K1610" s="64"/>
      <c r="O1610" s="60"/>
      <c r="P1610" s="67"/>
      <c r="T1610" s="53"/>
      <c r="U1610" s="64"/>
      <c r="Y1610" s="53"/>
      <c r="Z1610" s="64"/>
      <c r="AD1610" s="53"/>
    </row>
    <row r="1611" spans="1:30" s="13" customFormat="1" x14ac:dyDescent="0.25">
      <c r="A1611"/>
      <c r="B1611" s="32"/>
      <c r="C1611" s="34"/>
      <c r="D1611" s="10"/>
      <c r="J1611" s="53"/>
      <c r="K1611" s="64"/>
      <c r="O1611" s="60"/>
      <c r="P1611" s="67"/>
      <c r="T1611" s="53"/>
      <c r="U1611" s="64"/>
      <c r="Y1611" s="53"/>
      <c r="Z1611" s="64"/>
      <c r="AD1611" s="53"/>
    </row>
    <row r="1612" spans="1:30" s="13" customFormat="1" x14ac:dyDescent="0.25">
      <c r="A1612"/>
      <c r="B1612" s="32"/>
      <c r="C1612" s="34"/>
      <c r="D1612" s="10"/>
      <c r="J1612" s="53"/>
      <c r="K1612" s="64"/>
      <c r="O1612" s="60"/>
      <c r="P1612" s="67"/>
      <c r="T1612" s="53"/>
      <c r="U1612" s="64"/>
      <c r="Y1612" s="53"/>
      <c r="Z1612" s="64"/>
      <c r="AD1612" s="53"/>
    </row>
    <row r="1613" spans="1:30" s="13" customFormat="1" x14ac:dyDescent="0.25">
      <c r="A1613"/>
      <c r="B1613" s="32"/>
      <c r="C1613" s="34"/>
      <c r="D1613" s="10"/>
      <c r="J1613" s="53"/>
      <c r="K1613" s="64"/>
      <c r="O1613" s="60"/>
      <c r="P1613" s="67"/>
      <c r="T1613" s="53"/>
      <c r="U1613" s="64"/>
      <c r="Y1613" s="53"/>
      <c r="Z1613" s="64"/>
      <c r="AD1613" s="53"/>
    </row>
    <row r="1614" spans="1:30" s="13" customFormat="1" x14ac:dyDescent="0.25">
      <c r="A1614"/>
      <c r="B1614" s="32"/>
      <c r="C1614" s="34"/>
      <c r="D1614" s="10"/>
      <c r="J1614" s="53"/>
      <c r="K1614" s="64"/>
      <c r="O1614" s="60"/>
      <c r="P1614" s="67"/>
      <c r="T1614" s="53"/>
      <c r="U1614" s="64"/>
      <c r="Y1614" s="53"/>
      <c r="Z1614" s="64"/>
      <c r="AD1614" s="53"/>
    </row>
    <row r="1615" spans="1:30" s="13" customFormat="1" x14ac:dyDescent="0.25">
      <c r="A1615"/>
      <c r="B1615" s="32"/>
      <c r="C1615" s="34"/>
      <c r="D1615" s="10"/>
      <c r="J1615" s="53"/>
      <c r="K1615" s="64"/>
      <c r="O1615" s="60"/>
      <c r="P1615" s="67"/>
      <c r="T1615" s="53"/>
      <c r="U1615" s="64"/>
      <c r="Y1615" s="53"/>
      <c r="Z1615" s="64"/>
      <c r="AD1615" s="53"/>
    </row>
    <row r="1616" spans="1:30" s="13" customFormat="1" x14ac:dyDescent="0.25">
      <c r="A1616"/>
      <c r="B1616" s="32"/>
      <c r="C1616" s="34"/>
      <c r="D1616" s="10"/>
      <c r="J1616" s="53"/>
      <c r="K1616" s="64"/>
      <c r="O1616" s="60"/>
      <c r="P1616" s="67"/>
      <c r="T1616" s="53"/>
      <c r="U1616" s="64"/>
      <c r="Y1616" s="53"/>
      <c r="Z1616" s="64"/>
      <c r="AD1616" s="53"/>
    </row>
    <row r="1617" spans="1:30" s="13" customFormat="1" x14ac:dyDescent="0.25">
      <c r="A1617"/>
      <c r="B1617" s="32"/>
      <c r="C1617" s="34"/>
      <c r="D1617" s="10"/>
      <c r="J1617" s="53"/>
      <c r="K1617" s="64"/>
      <c r="O1617" s="60"/>
      <c r="P1617" s="67"/>
      <c r="T1617" s="53"/>
      <c r="U1617" s="64"/>
      <c r="Y1617" s="53"/>
      <c r="Z1617" s="64"/>
      <c r="AD1617" s="53"/>
    </row>
    <row r="1618" spans="1:30" s="13" customFormat="1" x14ac:dyDescent="0.25">
      <c r="A1618"/>
      <c r="B1618" s="32"/>
      <c r="C1618" s="34"/>
      <c r="D1618" s="10"/>
      <c r="J1618" s="53"/>
      <c r="K1618" s="64"/>
      <c r="O1618" s="60"/>
      <c r="P1618" s="67"/>
      <c r="T1618" s="53"/>
      <c r="U1618" s="64"/>
      <c r="Y1618" s="53"/>
      <c r="Z1618" s="64"/>
      <c r="AD1618" s="53"/>
    </row>
    <row r="1619" spans="1:30" s="13" customFormat="1" x14ac:dyDescent="0.25">
      <c r="A1619"/>
      <c r="B1619" s="32"/>
      <c r="C1619" s="34"/>
      <c r="D1619" s="10"/>
      <c r="J1619" s="53"/>
      <c r="K1619" s="64"/>
      <c r="O1619" s="60"/>
      <c r="P1619" s="67"/>
      <c r="T1619" s="53"/>
      <c r="U1619" s="64"/>
      <c r="Y1619" s="53"/>
      <c r="Z1619" s="64"/>
      <c r="AD1619" s="53"/>
    </row>
    <row r="1620" spans="1:30" s="13" customFormat="1" x14ac:dyDescent="0.25">
      <c r="A1620"/>
      <c r="B1620" s="32"/>
      <c r="C1620" s="34"/>
      <c r="D1620" s="10"/>
      <c r="J1620" s="53"/>
      <c r="K1620" s="64"/>
      <c r="O1620" s="60"/>
      <c r="P1620" s="67"/>
      <c r="T1620" s="53"/>
      <c r="U1620" s="64"/>
      <c r="Y1620" s="53"/>
      <c r="Z1620" s="64"/>
      <c r="AD1620" s="53"/>
    </row>
    <row r="1621" spans="1:30" s="13" customFormat="1" x14ac:dyDescent="0.25">
      <c r="A1621"/>
      <c r="B1621" s="32"/>
      <c r="C1621" s="34"/>
      <c r="D1621" s="10"/>
      <c r="J1621" s="53"/>
      <c r="K1621" s="64"/>
      <c r="O1621" s="60"/>
      <c r="P1621" s="67"/>
      <c r="T1621" s="53"/>
      <c r="U1621" s="64"/>
      <c r="Y1621" s="53"/>
      <c r="Z1621" s="64"/>
      <c r="AD1621" s="53"/>
    </row>
    <row r="1622" spans="1:30" s="13" customFormat="1" x14ac:dyDescent="0.25">
      <c r="A1622"/>
      <c r="B1622" s="32"/>
      <c r="C1622" s="34"/>
      <c r="D1622" s="10"/>
      <c r="J1622" s="53"/>
      <c r="K1622" s="64"/>
      <c r="O1622" s="60"/>
      <c r="P1622" s="67"/>
      <c r="T1622" s="53"/>
      <c r="U1622" s="64"/>
      <c r="Y1622" s="53"/>
      <c r="Z1622" s="64"/>
      <c r="AD1622" s="53"/>
    </row>
    <row r="1623" spans="1:30" s="13" customFormat="1" x14ac:dyDescent="0.25">
      <c r="A1623"/>
      <c r="B1623" s="32"/>
      <c r="C1623" s="34"/>
      <c r="D1623" s="10"/>
      <c r="J1623" s="53"/>
      <c r="K1623" s="64"/>
      <c r="O1623" s="60"/>
      <c r="P1623" s="67"/>
      <c r="T1623" s="53"/>
      <c r="U1623" s="64"/>
      <c r="Y1623" s="53"/>
      <c r="Z1623" s="64"/>
      <c r="AD1623" s="53"/>
    </row>
    <row r="1624" spans="1:30" s="13" customFormat="1" x14ac:dyDescent="0.25">
      <c r="A1624"/>
      <c r="B1624" s="32"/>
      <c r="C1624" s="34"/>
      <c r="D1624" s="10"/>
      <c r="J1624" s="53"/>
      <c r="K1624" s="64"/>
      <c r="O1624" s="60"/>
      <c r="P1624" s="67"/>
      <c r="T1624" s="53"/>
      <c r="U1624" s="64"/>
      <c r="Y1624" s="53"/>
      <c r="Z1624" s="64"/>
      <c r="AD1624" s="53"/>
    </row>
    <row r="1625" spans="1:30" s="13" customFormat="1" x14ac:dyDescent="0.25">
      <c r="A1625"/>
      <c r="B1625" s="32"/>
      <c r="C1625" s="34"/>
      <c r="D1625" s="10"/>
      <c r="J1625" s="53"/>
      <c r="K1625" s="64"/>
      <c r="O1625" s="60"/>
      <c r="P1625" s="67"/>
      <c r="T1625" s="53"/>
      <c r="U1625" s="64"/>
      <c r="Y1625" s="53"/>
      <c r="Z1625" s="64"/>
      <c r="AD1625" s="53"/>
    </row>
    <row r="1626" spans="1:30" s="13" customFormat="1" x14ac:dyDescent="0.25">
      <c r="A1626"/>
      <c r="B1626" s="32"/>
      <c r="C1626" s="34"/>
      <c r="D1626" s="10"/>
      <c r="J1626" s="53"/>
      <c r="K1626" s="64"/>
      <c r="O1626" s="60"/>
      <c r="P1626" s="67"/>
      <c r="T1626" s="53"/>
      <c r="U1626" s="64"/>
      <c r="Y1626" s="53"/>
      <c r="Z1626" s="64"/>
      <c r="AD1626" s="53"/>
    </row>
    <row r="1627" spans="1:30" s="13" customFormat="1" x14ac:dyDescent="0.25">
      <c r="A1627"/>
      <c r="B1627" s="32"/>
      <c r="C1627" s="34"/>
      <c r="D1627" s="10"/>
      <c r="J1627" s="53"/>
      <c r="K1627" s="64"/>
      <c r="O1627" s="60"/>
      <c r="P1627" s="67"/>
      <c r="T1627" s="53"/>
      <c r="U1627" s="64"/>
      <c r="Y1627" s="53"/>
      <c r="Z1627" s="64"/>
      <c r="AD1627" s="53"/>
    </row>
    <row r="1628" spans="1:30" s="13" customFormat="1" x14ac:dyDescent="0.25">
      <c r="A1628"/>
      <c r="B1628" s="32"/>
      <c r="C1628" s="34"/>
      <c r="D1628" s="10"/>
      <c r="J1628" s="53"/>
      <c r="K1628" s="64"/>
      <c r="O1628" s="60"/>
      <c r="P1628" s="67"/>
      <c r="T1628" s="53"/>
      <c r="U1628" s="64"/>
      <c r="Y1628" s="53"/>
      <c r="Z1628" s="64"/>
      <c r="AD1628" s="53"/>
    </row>
    <row r="1629" spans="1:30" s="13" customFormat="1" x14ac:dyDescent="0.25">
      <c r="A1629"/>
      <c r="B1629" s="32"/>
      <c r="C1629" s="34"/>
      <c r="D1629" s="10"/>
      <c r="J1629" s="53"/>
      <c r="K1629" s="64"/>
      <c r="O1629" s="60"/>
      <c r="P1629" s="67"/>
      <c r="T1629" s="53"/>
      <c r="U1629" s="64"/>
      <c r="Y1629" s="53"/>
      <c r="Z1629" s="64"/>
      <c r="AD1629" s="53"/>
    </row>
    <row r="1630" spans="1:30" s="13" customFormat="1" x14ac:dyDescent="0.25">
      <c r="A1630"/>
      <c r="B1630" s="32"/>
      <c r="C1630" s="34"/>
      <c r="D1630" s="10"/>
      <c r="J1630" s="53"/>
      <c r="K1630" s="64"/>
      <c r="O1630" s="60"/>
      <c r="P1630" s="67"/>
      <c r="T1630" s="53"/>
      <c r="U1630" s="64"/>
      <c r="Y1630" s="53"/>
      <c r="Z1630" s="64"/>
      <c r="AD1630" s="53"/>
    </row>
    <row r="1631" spans="1:30" s="13" customFormat="1" x14ac:dyDescent="0.25">
      <c r="A1631"/>
      <c r="B1631" s="32"/>
      <c r="C1631" s="34"/>
      <c r="D1631" s="10"/>
      <c r="J1631" s="53"/>
      <c r="K1631" s="64"/>
      <c r="O1631" s="60"/>
      <c r="P1631" s="67"/>
      <c r="T1631" s="53"/>
      <c r="U1631" s="64"/>
      <c r="Y1631" s="53"/>
      <c r="Z1631" s="64"/>
      <c r="AD1631" s="53"/>
    </row>
    <row r="1632" spans="1:30" s="13" customFormat="1" x14ac:dyDescent="0.25">
      <c r="A1632"/>
      <c r="B1632" s="32"/>
      <c r="C1632" s="34"/>
      <c r="D1632" s="10"/>
      <c r="J1632" s="53"/>
      <c r="K1632" s="64"/>
      <c r="O1632" s="60"/>
      <c r="P1632" s="67"/>
      <c r="T1632" s="53"/>
      <c r="U1632" s="64"/>
      <c r="Y1632" s="53"/>
      <c r="Z1632" s="64"/>
      <c r="AD1632" s="53"/>
    </row>
    <row r="1633" spans="1:30" s="13" customFormat="1" x14ac:dyDescent="0.25">
      <c r="A1633"/>
      <c r="B1633" s="32"/>
      <c r="C1633" s="34"/>
      <c r="D1633" s="10"/>
      <c r="J1633" s="53"/>
      <c r="K1633" s="64"/>
      <c r="O1633" s="60"/>
      <c r="P1633" s="67"/>
      <c r="T1633" s="53"/>
      <c r="U1633" s="64"/>
      <c r="Y1633" s="53"/>
      <c r="Z1633" s="64"/>
      <c r="AD1633" s="53"/>
    </row>
    <row r="1634" spans="1:30" s="13" customFormat="1" x14ac:dyDescent="0.25">
      <c r="A1634"/>
      <c r="B1634" s="32"/>
      <c r="C1634" s="34"/>
      <c r="D1634" s="10"/>
      <c r="J1634" s="53"/>
      <c r="K1634" s="64"/>
      <c r="O1634" s="60"/>
      <c r="P1634" s="67"/>
      <c r="T1634" s="53"/>
      <c r="U1634" s="64"/>
      <c r="Y1634" s="53"/>
      <c r="Z1634" s="64"/>
      <c r="AD1634" s="53"/>
    </row>
    <row r="1635" spans="1:30" s="13" customFormat="1" x14ac:dyDescent="0.25">
      <c r="A1635"/>
      <c r="B1635" s="32"/>
      <c r="C1635" s="34"/>
      <c r="D1635" s="10"/>
      <c r="J1635" s="53"/>
      <c r="K1635" s="64"/>
      <c r="O1635" s="60"/>
      <c r="P1635" s="67"/>
      <c r="T1635" s="53"/>
      <c r="U1635" s="64"/>
      <c r="Y1635" s="53"/>
      <c r="Z1635" s="64"/>
      <c r="AD1635" s="53"/>
    </row>
    <row r="1636" spans="1:30" s="13" customFormat="1" x14ac:dyDescent="0.25">
      <c r="A1636"/>
      <c r="B1636" s="32"/>
      <c r="C1636" s="34"/>
      <c r="D1636" s="10"/>
      <c r="J1636" s="53"/>
      <c r="K1636" s="64"/>
      <c r="O1636" s="60"/>
      <c r="P1636" s="67"/>
      <c r="T1636" s="53"/>
      <c r="U1636" s="64"/>
      <c r="Y1636" s="53"/>
      <c r="Z1636" s="64"/>
      <c r="AD1636" s="53"/>
    </row>
    <row r="1637" spans="1:30" s="13" customFormat="1" x14ac:dyDescent="0.25">
      <c r="A1637"/>
      <c r="B1637" s="32"/>
      <c r="C1637" s="34"/>
      <c r="D1637" s="10"/>
      <c r="J1637" s="53"/>
      <c r="K1637" s="64"/>
      <c r="O1637" s="60"/>
      <c r="P1637" s="67"/>
      <c r="T1637" s="53"/>
      <c r="U1637" s="64"/>
      <c r="Y1637" s="53"/>
      <c r="Z1637" s="64"/>
      <c r="AD1637" s="53"/>
    </row>
    <row r="1638" spans="1:30" s="13" customFormat="1" x14ac:dyDescent="0.25">
      <c r="A1638"/>
      <c r="B1638" s="32"/>
      <c r="C1638" s="34"/>
      <c r="D1638" s="10"/>
      <c r="J1638" s="53"/>
      <c r="K1638" s="64"/>
      <c r="O1638" s="60"/>
      <c r="P1638" s="67"/>
      <c r="T1638" s="53"/>
      <c r="U1638" s="64"/>
      <c r="Y1638" s="53"/>
      <c r="Z1638" s="64"/>
      <c r="AD1638" s="53"/>
    </row>
    <row r="1639" spans="1:30" s="13" customFormat="1" x14ac:dyDescent="0.25">
      <c r="A1639"/>
      <c r="B1639" s="32"/>
      <c r="C1639" s="34"/>
      <c r="D1639" s="10"/>
      <c r="J1639" s="53"/>
      <c r="K1639" s="64"/>
      <c r="O1639" s="60"/>
      <c r="P1639" s="67"/>
      <c r="T1639" s="53"/>
      <c r="U1639" s="64"/>
      <c r="Y1639" s="53"/>
      <c r="Z1639" s="64"/>
      <c r="AD1639" s="53"/>
    </row>
    <row r="1640" spans="1:30" s="13" customFormat="1" x14ac:dyDescent="0.25">
      <c r="A1640"/>
      <c r="B1640" s="32"/>
      <c r="C1640" s="34"/>
      <c r="D1640" s="10"/>
      <c r="J1640" s="53"/>
      <c r="K1640" s="64"/>
      <c r="O1640" s="60"/>
      <c r="P1640" s="67"/>
      <c r="T1640" s="53"/>
      <c r="U1640" s="64"/>
      <c r="Y1640" s="53"/>
      <c r="Z1640" s="64"/>
      <c r="AD1640" s="53"/>
    </row>
    <row r="1641" spans="1:30" s="13" customFormat="1" x14ac:dyDescent="0.25">
      <c r="A1641"/>
      <c r="B1641" s="32"/>
      <c r="C1641" s="34"/>
      <c r="D1641" s="10"/>
      <c r="J1641" s="53"/>
      <c r="K1641" s="64"/>
      <c r="O1641" s="60"/>
      <c r="P1641" s="67"/>
      <c r="T1641" s="53"/>
      <c r="U1641" s="64"/>
      <c r="Y1641" s="53"/>
      <c r="Z1641" s="64"/>
      <c r="AD1641" s="53"/>
    </row>
    <row r="1642" spans="1:30" s="13" customFormat="1" x14ac:dyDescent="0.25">
      <c r="A1642"/>
      <c r="B1642" s="32"/>
      <c r="C1642" s="34"/>
      <c r="D1642" s="10"/>
      <c r="J1642" s="53"/>
      <c r="K1642" s="64"/>
      <c r="O1642" s="60"/>
      <c r="P1642" s="67"/>
      <c r="T1642" s="53"/>
      <c r="U1642" s="64"/>
      <c r="Y1642" s="53"/>
      <c r="Z1642" s="64"/>
      <c r="AD1642" s="53"/>
    </row>
    <row r="1643" spans="1:30" s="13" customFormat="1" x14ac:dyDescent="0.25">
      <c r="A1643"/>
      <c r="B1643" s="32"/>
      <c r="C1643" s="34"/>
      <c r="D1643" s="10"/>
      <c r="J1643" s="53"/>
      <c r="K1643" s="64"/>
      <c r="O1643" s="60"/>
      <c r="P1643" s="67"/>
      <c r="T1643" s="53"/>
      <c r="U1643" s="64"/>
      <c r="Y1643" s="53"/>
      <c r="Z1643" s="64"/>
      <c r="AD1643" s="53"/>
    </row>
    <row r="1644" spans="1:30" s="13" customFormat="1" x14ac:dyDescent="0.25">
      <c r="A1644"/>
      <c r="B1644" s="32"/>
      <c r="C1644" s="34"/>
      <c r="D1644" s="10"/>
      <c r="J1644" s="53"/>
      <c r="K1644" s="64"/>
      <c r="O1644" s="60"/>
      <c r="P1644" s="67"/>
      <c r="T1644" s="53"/>
      <c r="U1644" s="64"/>
      <c r="Y1644" s="53"/>
      <c r="Z1644" s="64"/>
      <c r="AD1644" s="53"/>
    </row>
    <row r="1645" spans="1:30" s="13" customFormat="1" x14ac:dyDescent="0.25">
      <c r="A1645"/>
      <c r="B1645" s="32"/>
      <c r="C1645" s="34"/>
      <c r="D1645" s="10"/>
      <c r="J1645" s="53"/>
      <c r="K1645" s="64"/>
      <c r="O1645" s="60"/>
      <c r="P1645" s="67"/>
      <c r="T1645" s="53"/>
      <c r="U1645" s="64"/>
      <c r="Y1645" s="53"/>
      <c r="Z1645" s="64"/>
      <c r="AD1645" s="53"/>
    </row>
    <row r="1646" spans="1:30" s="13" customFormat="1" x14ac:dyDescent="0.25">
      <c r="A1646"/>
      <c r="B1646" s="32"/>
      <c r="C1646" s="34"/>
      <c r="D1646" s="10"/>
      <c r="J1646" s="53"/>
      <c r="K1646" s="64"/>
      <c r="O1646" s="60"/>
      <c r="P1646" s="67"/>
      <c r="T1646" s="53"/>
      <c r="U1646" s="64"/>
      <c r="Y1646" s="53"/>
      <c r="Z1646" s="64"/>
      <c r="AD1646" s="53"/>
    </row>
    <row r="1647" spans="1:30" s="13" customFormat="1" x14ac:dyDescent="0.25">
      <c r="A1647"/>
      <c r="B1647" s="32"/>
      <c r="C1647" s="34"/>
      <c r="D1647" s="10"/>
      <c r="J1647" s="53"/>
      <c r="K1647" s="64"/>
      <c r="O1647" s="60"/>
      <c r="P1647" s="67"/>
      <c r="T1647" s="53"/>
      <c r="U1647" s="64"/>
      <c r="Y1647" s="53"/>
      <c r="Z1647" s="64"/>
      <c r="AD1647" s="53"/>
    </row>
    <row r="1648" spans="1:30" s="13" customFormat="1" x14ac:dyDescent="0.25">
      <c r="A1648"/>
      <c r="B1648" s="32"/>
      <c r="C1648" s="34"/>
      <c r="D1648" s="10"/>
      <c r="J1648" s="53"/>
      <c r="K1648" s="64"/>
      <c r="O1648" s="60"/>
      <c r="P1648" s="67"/>
      <c r="T1648" s="53"/>
      <c r="U1648" s="64"/>
      <c r="Y1648" s="53"/>
      <c r="Z1648" s="64"/>
      <c r="AD1648" s="53"/>
    </row>
    <row r="1649" spans="1:30" s="13" customFormat="1" x14ac:dyDescent="0.25">
      <c r="A1649"/>
      <c r="B1649" s="32"/>
      <c r="C1649" s="34"/>
      <c r="D1649" s="10"/>
      <c r="J1649" s="53"/>
      <c r="K1649" s="64"/>
      <c r="O1649" s="60"/>
      <c r="P1649" s="67"/>
      <c r="T1649" s="53"/>
      <c r="U1649" s="64"/>
      <c r="Y1649" s="53"/>
      <c r="Z1649" s="64"/>
      <c r="AD1649" s="53"/>
    </row>
    <row r="1650" spans="1:30" s="13" customFormat="1" x14ac:dyDescent="0.25">
      <c r="A1650"/>
      <c r="B1650" s="32"/>
      <c r="C1650" s="34"/>
      <c r="D1650" s="10"/>
      <c r="J1650" s="53"/>
      <c r="K1650" s="64"/>
      <c r="O1650" s="60"/>
      <c r="P1650" s="67"/>
      <c r="T1650" s="53"/>
      <c r="U1650" s="64"/>
      <c r="Y1650" s="53"/>
      <c r="Z1650" s="64"/>
      <c r="AD1650" s="53"/>
    </row>
    <row r="1651" spans="1:30" s="13" customFormat="1" x14ac:dyDescent="0.25">
      <c r="A1651"/>
      <c r="B1651" s="32"/>
      <c r="C1651" s="34"/>
      <c r="D1651" s="10"/>
      <c r="J1651" s="53"/>
      <c r="K1651" s="64"/>
      <c r="O1651" s="60"/>
      <c r="P1651" s="67"/>
      <c r="T1651" s="53"/>
      <c r="U1651" s="64"/>
      <c r="Y1651" s="53"/>
      <c r="Z1651" s="64"/>
      <c r="AD1651" s="53"/>
    </row>
    <row r="1652" spans="1:30" s="13" customFormat="1" x14ac:dyDescent="0.25">
      <c r="A1652"/>
      <c r="B1652" s="32"/>
      <c r="C1652" s="34"/>
      <c r="D1652" s="10"/>
      <c r="J1652" s="53"/>
      <c r="K1652" s="64"/>
      <c r="O1652" s="60"/>
      <c r="P1652" s="67"/>
      <c r="T1652" s="53"/>
      <c r="U1652" s="64"/>
      <c r="Y1652" s="53"/>
      <c r="Z1652" s="64"/>
      <c r="AD1652" s="53"/>
    </row>
    <row r="1653" spans="1:30" s="13" customFormat="1" x14ac:dyDescent="0.25">
      <c r="A1653"/>
      <c r="B1653" s="32"/>
      <c r="C1653" s="34"/>
      <c r="D1653" s="10"/>
      <c r="J1653" s="53"/>
      <c r="K1653" s="64"/>
      <c r="O1653" s="60"/>
      <c r="P1653" s="67"/>
      <c r="T1653" s="53"/>
      <c r="U1653" s="64"/>
      <c r="Y1653" s="53"/>
      <c r="Z1653" s="64"/>
      <c r="AD1653" s="53"/>
    </row>
    <row r="1654" spans="1:30" s="13" customFormat="1" x14ac:dyDescent="0.25">
      <c r="A1654"/>
      <c r="B1654" s="32"/>
      <c r="C1654" s="34"/>
      <c r="D1654" s="10"/>
      <c r="J1654" s="53"/>
      <c r="K1654" s="64"/>
      <c r="O1654" s="60"/>
      <c r="P1654" s="67"/>
      <c r="T1654" s="53"/>
      <c r="U1654" s="64"/>
      <c r="Y1654" s="53"/>
      <c r="Z1654" s="64"/>
      <c r="AD1654" s="53"/>
    </row>
    <row r="1655" spans="1:30" s="13" customFormat="1" x14ac:dyDescent="0.25">
      <c r="A1655"/>
      <c r="B1655" s="32"/>
      <c r="C1655" s="34"/>
      <c r="D1655" s="10"/>
      <c r="J1655" s="53"/>
      <c r="K1655" s="64"/>
      <c r="O1655" s="60"/>
      <c r="P1655" s="67"/>
      <c r="T1655" s="53"/>
      <c r="U1655" s="64"/>
      <c r="Y1655" s="53"/>
      <c r="Z1655" s="64"/>
      <c r="AD1655" s="53"/>
    </row>
    <row r="1656" spans="1:30" s="13" customFormat="1" x14ac:dyDescent="0.25">
      <c r="A1656"/>
      <c r="B1656" s="32"/>
      <c r="C1656" s="34"/>
      <c r="D1656" s="10"/>
      <c r="J1656" s="53"/>
      <c r="K1656" s="64"/>
      <c r="O1656" s="60"/>
      <c r="P1656" s="67"/>
      <c r="T1656" s="53"/>
      <c r="U1656" s="64"/>
      <c r="Y1656" s="53"/>
      <c r="Z1656" s="64"/>
      <c r="AD1656" s="53"/>
    </row>
    <row r="1657" spans="1:30" s="13" customFormat="1" x14ac:dyDescent="0.25">
      <c r="A1657"/>
      <c r="B1657" s="32"/>
      <c r="C1657" s="34"/>
      <c r="D1657" s="10"/>
      <c r="J1657" s="53"/>
      <c r="K1657" s="64"/>
      <c r="O1657" s="60"/>
      <c r="P1657" s="67"/>
      <c r="T1657" s="53"/>
      <c r="U1657" s="64"/>
      <c r="Y1657" s="53"/>
      <c r="Z1657" s="64"/>
      <c r="AD1657" s="53"/>
    </row>
    <row r="1658" spans="1:30" s="13" customFormat="1" x14ac:dyDescent="0.25">
      <c r="A1658"/>
      <c r="B1658" s="32"/>
      <c r="C1658" s="34"/>
      <c r="D1658" s="10"/>
      <c r="J1658" s="53"/>
      <c r="K1658" s="64"/>
      <c r="O1658" s="60"/>
      <c r="P1658" s="67"/>
      <c r="T1658" s="53"/>
      <c r="U1658" s="64"/>
      <c r="Y1658" s="53"/>
      <c r="Z1658" s="64"/>
      <c r="AD1658" s="53"/>
    </row>
    <row r="1659" spans="1:30" s="13" customFormat="1" x14ac:dyDescent="0.25">
      <c r="A1659"/>
      <c r="B1659" s="32"/>
      <c r="C1659" s="34"/>
      <c r="D1659" s="10"/>
      <c r="J1659" s="53"/>
      <c r="K1659" s="64"/>
      <c r="O1659" s="60"/>
      <c r="P1659" s="67"/>
      <c r="T1659" s="53"/>
      <c r="U1659" s="64"/>
      <c r="Y1659" s="53"/>
      <c r="Z1659" s="64"/>
      <c r="AD1659" s="53"/>
    </row>
    <row r="1660" spans="1:30" s="13" customFormat="1" x14ac:dyDescent="0.25">
      <c r="A1660"/>
      <c r="B1660" s="32"/>
      <c r="C1660" s="34"/>
      <c r="D1660" s="10"/>
      <c r="J1660" s="53"/>
      <c r="K1660" s="64"/>
      <c r="O1660" s="60"/>
      <c r="P1660" s="67"/>
      <c r="T1660" s="53"/>
      <c r="U1660" s="64"/>
      <c r="Y1660" s="53"/>
      <c r="Z1660" s="64"/>
      <c r="AD1660" s="53"/>
    </row>
    <row r="1661" spans="1:30" s="13" customFormat="1" x14ac:dyDescent="0.25">
      <c r="A1661"/>
      <c r="B1661" s="32"/>
      <c r="C1661" s="34"/>
      <c r="D1661" s="10"/>
      <c r="J1661" s="53"/>
      <c r="K1661" s="64"/>
      <c r="O1661" s="60"/>
      <c r="P1661" s="67"/>
      <c r="T1661" s="53"/>
      <c r="U1661" s="64"/>
      <c r="Y1661" s="53"/>
      <c r="Z1661" s="64"/>
      <c r="AD1661" s="53"/>
    </row>
    <row r="1662" spans="1:30" s="13" customFormat="1" x14ac:dyDescent="0.25">
      <c r="A1662"/>
      <c r="B1662" s="32"/>
      <c r="C1662" s="34"/>
      <c r="D1662" s="10"/>
      <c r="J1662" s="53"/>
      <c r="K1662" s="64"/>
      <c r="O1662" s="60"/>
      <c r="P1662" s="67"/>
      <c r="T1662" s="53"/>
      <c r="U1662" s="64"/>
      <c r="Y1662" s="53"/>
      <c r="Z1662" s="64"/>
      <c r="AD1662" s="53"/>
    </row>
    <row r="1663" spans="1:30" s="13" customFormat="1" x14ac:dyDescent="0.25">
      <c r="A1663"/>
      <c r="B1663" s="32"/>
      <c r="C1663" s="34"/>
      <c r="D1663" s="10"/>
      <c r="J1663" s="53"/>
      <c r="K1663" s="64"/>
      <c r="O1663" s="60"/>
      <c r="P1663" s="67"/>
      <c r="T1663" s="53"/>
      <c r="U1663" s="64"/>
      <c r="Y1663" s="53"/>
      <c r="Z1663" s="64"/>
      <c r="AD1663" s="53"/>
    </row>
    <row r="1664" spans="1:30" s="13" customFormat="1" x14ac:dyDescent="0.25">
      <c r="A1664"/>
      <c r="B1664" s="32"/>
      <c r="C1664" s="34"/>
      <c r="D1664" s="10"/>
      <c r="J1664" s="53"/>
      <c r="K1664" s="64"/>
      <c r="O1664" s="60"/>
      <c r="P1664" s="67"/>
      <c r="T1664" s="53"/>
      <c r="U1664" s="64"/>
      <c r="Y1664" s="53"/>
      <c r="Z1664" s="64"/>
      <c r="AD1664" s="53"/>
    </row>
    <row r="1665" spans="1:30" s="13" customFormat="1" x14ac:dyDescent="0.25">
      <c r="A1665"/>
      <c r="B1665" s="32"/>
      <c r="C1665" s="34"/>
      <c r="D1665" s="10"/>
      <c r="J1665" s="53"/>
      <c r="K1665" s="64"/>
      <c r="O1665" s="60"/>
      <c r="P1665" s="67"/>
      <c r="T1665" s="53"/>
      <c r="U1665" s="64"/>
      <c r="Y1665" s="53"/>
      <c r="Z1665" s="64"/>
      <c r="AD1665" s="53"/>
    </row>
    <row r="1666" spans="1:30" s="13" customFormat="1" x14ac:dyDescent="0.25">
      <c r="A1666"/>
      <c r="B1666" s="32"/>
      <c r="C1666" s="34"/>
      <c r="D1666" s="10"/>
      <c r="J1666" s="53"/>
      <c r="K1666" s="64"/>
      <c r="O1666" s="60"/>
      <c r="P1666" s="67"/>
      <c r="T1666" s="53"/>
      <c r="U1666" s="64"/>
      <c r="Y1666" s="53"/>
      <c r="Z1666" s="64"/>
      <c r="AD1666" s="53"/>
    </row>
    <row r="1667" spans="1:30" s="13" customFormat="1" x14ac:dyDescent="0.25">
      <c r="A1667"/>
      <c r="B1667" s="32"/>
      <c r="C1667" s="34"/>
      <c r="D1667" s="10"/>
      <c r="J1667" s="53"/>
      <c r="K1667" s="64"/>
      <c r="O1667" s="60"/>
      <c r="P1667" s="67"/>
      <c r="T1667" s="53"/>
      <c r="U1667" s="64"/>
      <c r="Y1667" s="53"/>
      <c r="Z1667" s="64"/>
      <c r="AD1667" s="53"/>
    </row>
    <row r="1668" spans="1:30" s="13" customFormat="1" x14ac:dyDescent="0.25">
      <c r="A1668"/>
      <c r="B1668" s="32"/>
      <c r="C1668" s="34"/>
      <c r="D1668" s="10"/>
      <c r="J1668" s="53"/>
      <c r="K1668" s="64"/>
      <c r="O1668" s="60"/>
      <c r="P1668" s="67"/>
      <c r="T1668" s="53"/>
      <c r="U1668" s="64"/>
      <c r="Y1668" s="53"/>
      <c r="Z1668" s="64"/>
      <c r="AD1668" s="53"/>
    </row>
    <row r="1669" spans="1:30" s="13" customFormat="1" x14ac:dyDescent="0.25">
      <c r="A1669"/>
      <c r="B1669" s="32"/>
      <c r="C1669" s="34"/>
      <c r="D1669" s="10"/>
      <c r="J1669" s="53"/>
      <c r="K1669" s="64"/>
      <c r="O1669" s="60"/>
      <c r="P1669" s="67"/>
      <c r="T1669" s="53"/>
      <c r="U1669" s="64"/>
      <c r="Y1669" s="53"/>
      <c r="Z1669" s="64"/>
      <c r="AD1669" s="53"/>
    </row>
    <row r="1670" spans="1:30" s="13" customFormat="1" x14ac:dyDescent="0.25">
      <c r="A1670"/>
      <c r="B1670" s="32"/>
      <c r="C1670" s="34"/>
      <c r="D1670" s="10"/>
      <c r="J1670" s="53"/>
      <c r="K1670" s="64"/>
      <c r="O1670" s="60"/>
      <c r="P1670" s="67"/>
      <c r="T1670" s="53"/>
      <c r="U1670" s="64"/>
      <c r="Y1670" s="53"/>
      <c r="Z1670" s="64"/>
      <c r="AD1670" s="53"/>
    </row>
    <row r="1671" spans="1:30" s="13" customFormat="1" x14ac:dyDescent="0.25">
      <c r="A1671"/>
      <c r="B1671" s="32"/>
      <c r="C1671" s="34"/>
      <c r="D1671" s="10"/>
      <c r="J1671" s="53"/>
      <c r="K1671" s="64"/>
      <c r="O1671" s="60"/>
      <c r="P1671" s="67"/>
      <c r="T1671" s="53"/>
      <c r="U1671" s="64"/>
      <c r="Y1671" s="53"/>
      <c r="Z1671" s="64"/>
      <c r="AD1671" s="53"/>
    </row>
    <row r="1672" spans="1:30" s="13" customFormat="1" x14ac:dyDescent="0.25">
      <c r="A1672"/>
      <c r="B1672" s="32"/>
      <c r="C1672" s="34"/>
      <c r="D1672" s="10"/>
      <c r="J1672" s="53"/>
      <c r="K1672" s="64"/>
      <c r="O1672" s="60"/>
      <c r="P1672" s="67"/>
      <c r="T1672" s="53"/>
      <c r="U1672" s="64"/>
      <c r="Y1672" s="53"/>
      <c r="Z1672" s="64"/>
      <c r="AD1672" s="53"/>
    </row>
    <row r="1673" spans="1:30" s="13" customFormat="1" x14ac:dyDescent="0.25">
      <c r="A1673"/>
      <c r="B1673" s="32"/>
      <c r="C1673" s="34"/>
      <c r="D1673" s="10"/>
      <c r="J1673" s="53"/>
      <c r="K1673" s="64"/>
      <c r="O1673" s="60"/>
      <c r="P1673" s="67"/>
      <c r="T1673" s="53"/>
      <c r="U1673" s="64"/>
      <c r="Y1673" s="53"/>
      <c r="Z1673" s="64"/>
      <c r="AD1673" s="53"/>
    </row>
    <row r="1674" spans="1:30" s="13" customFormat="1" x14ac:dyDescent="0.25">
      <c r="A1674"/>
      <c r="B1674" s="32"/>
      <c r="C1674" s="34"/>
      <c r="D1674" s="10"/>
      <c r="J1674" s="53"/>
      <c r="K1674" s="64"/>
      <c r="O1674" s="60"/>
      <c r="P1674" s="67"/>
      <c r="T1674" s="53"/>
      <c r="U1674" s="64"/>
      <c r="Y1674" s="53"/>
      <c r="Z1674" s="64"/>
      <c r="AD1674" s="53"/>
    </row>
    <row r="1675" spans="1:30" s="13" customFormat="1" x14ac:dyDescent="0.25">
      <c r="A1675"/>
      <c r="B1675" s="32"/>
      <c r="C1675" s="34"/>
      <c r="D1675" s="10"/>
      <c r="J1675" s="53"/>
      <c r="K1675" s="64"/>
      <c r="O1675" s="60"/>
      <c r="P1675" s="67"/>
      <c r="T1675" s="53"/>
      <c r="U1675" s="64"/>
      <c r="Y1675" s="53"/>
      <c r="Z1675" s="64"/>
      <c r="AD1675" s="53"/>
    </row>
    <row r="1676" spans="1:30" s="13" customFormat="1" x14ac:dyDescent="0.25">
      <c r="A1676"/>
      <c r="B1676" s="32"/>
      <c r="C1676" s="34"/>
      <c r="D1676" s="10"/>
      <c r="J1676" s="53"/>
      <c r="K1676" s="64"/>
      <c r="O1676" s="60"/>
      <c r="P1676" s="67"/>
      <c r="T1676" s="53"/>
      <c r="U1676" s="64"/>
      <c r="Y1676" s="53"/>
      <c r="Z1676" s="64"/>
      <c r="AD1676" s="53"/>
    </row>
    <row r="1677" spans="1:30" s="13" customFormat="1" x14ac:dyDescent="0.25">
      <c r="A1677"/>
      <c r="B1677" s="32"/>
      <c r="C1677" s="34"/>
      <c r="D1677" s="10"/>
      <c r="J1677" s="53"/>
      <c r="K1677" s="64"/>
      <c r="O1677" s="60"/>
      <c r="P1677" s="67"/>
      <c r="T1677" s="53"/>
      <c r="U1677" s="64"/>
      <c r="Y1677" s="53"/>
      <c r="Z1677" s="64"/>
      <c r="AD1677" s="53"/>
    </row>
    <row r="1678" spans="1:30" s="13" customFormat="1" x14ac:dyDescent="0.25">
      <c r="A1678"/>
      <c r="B1678" s="32"/>
      <c r="C1678" s="34"/>
      <c r="D1678" s="10"/>
      <c r="J1678" s="53"/>
      <c r="K1678" s="64"/>
      <c r="O1678" s="60"/>
      <c r="P1678" s="67"/>
      <c r="T1678" s="53"/>
      <c r="U1678" s="64"/>
      <c r="Y1678" s="53"/>
      <c r="Z1678" s="64"/>
      <c r="AD1678" s="53"/>
    </row>
    <row r="1679" spans="1:30" s="13" customFormat="1" x14ac:dyDescent="0.25">
      <c r="A1679"/>
      <c r="B1679" s="32"/>
      <c r="C1679" s="34"/>
      <c r="D1679" s="10"/>
      <c r="J1679" s="53"/>
      <c r="K1679" s="64"/>
      <c r="O1679" s="60"/>
      <c r="P1679" s="67"/>
      <c r="T1679" s="53"/>
      <c r="U1679" s="64"/>
      <c r="Y1679" s="53"/>
      <c r="Z1679" s="64"/>
      <c r="AD1679" s="53"/>
    </row>
    <row r="1680" spans="1:30" s="13" customFormat="1" x14ac:dyDescent="0.25">
      <c r="A1680"/>
      <c r="B1680" s="32"/>
      <c r="C1680" s="34"/>
      <c r="D1680" s="10"/>
      <c r="J1680" s="53"/>
      <c r="K1680" s="64"/>
      <c r="O1680" s="60"/>
      <c r="P1680" s="67"/>
      <c r="T1680" s="53"/>
      <c r="U1680" s="64"/>
      <c r="Y1680" s="53"/>
      <c r="Z1680" s="64"/>
      <c r="AD1680" s="53"/>
    </row>
    <row r="1681" spans="1:30" s="13" customFormat="1" x14ac:dyDescent="0.25">
      <c r="A1681"/>
      <c r="B1681" s="32"/>
      <c r="C1681" s="34"/>
      <c r="D1681" s="10"/>
      <c r="J1681" s="53"/>
      <c r="K1681" s="64"/>
      <c r="O1681" s="60"/>
      <c r="P1681" s="67"/>
      <c r="T1681" s="53"/>
      <c r="U1681" s="64"/>
      <c r="Y1681" s="53"/>
      <c r="Z1681" s="64"/>
      <c r="AD1681" s="53"/>
    </row>
    <row r="1682" spans="1:30" s="13" customFormat="1" x14ac:dyDescent="0.25">
      <c r="A1682"/>
      <c r="B1682" s="32"/>
      <c r="C1682" s="34"/>
      <c r="D1682" s="10"/>
      <c r="J1682" s="53"/>
      <c r="K1682" s="64"/>
      <c r="O1682" s="60"/>
      <c r="P1682" s="67"/>
      <c r="T1682" s="53"/>
      <c r="U1682" s="64"/>
      <c r="Y1682" s="53"/>
      <c r="Z1682" s="64"/>
      <c r="AD1682" s="53"/>
    </row>
    <row r="1683" spans="1:30" s="13" customFormat="1" x14ac:dyDescent="0.25">
      <c r="A1683"/>
      <c r="B1683" s="32"/>
      <c r="C1683" s="34"/>
      <c r="D1683" s="10"/>
      <c r="J1683" s="53"/>
      <c r="K1683" s="64"/>
      <c r="O1683" s="60"/>
      <c r="P1683" s="67"/>
      <c r="T1683" s="53"/>
      <c r="U1683" s="64"/>
      <c r="Y1683" s="53"/>
      <c r="Z1683" s="64"/>
      <c r="AD1683" s="53"/>
    </row>
    <row r="1684" spans="1:30" s="13" customFormat="1" x14ac:dyDescent="0.25">
      <c r="A1684"/>
      <c r="B1684" s="32"/>
      <c r="C1684" s="34"/>
      <c r="D1684" s="10"/>
      <c r="J1684" s="53"/>
      <c r="K1684" s="64"/>
      <c r="O1684" s="60"/>
      <c r="P1684" s="67"/>
      <c r="T1684" s="53"/>
      <c r="U1684" s="64"/>
      <c r="Y1684" s="53"/>
      <c r="Z1684" s="64"/>
      <c r="AD1684" s="53"/>
    </row>
    <row r="1685" spans="1:30" s="13" customFormat="1" x14ac:dyDescent="0.25">
      <c r="A1685"/>
      <c r="B1685" s="32"/>
      <c r="C1685" s="34"/>
      <c r="D1685" s="10"/>
      <c r="J1685" s="53"/>
      <c r="K1685" s="64"/>
      <c r="O1685" s="60"/>
      <c r="P1685" s="67"/>
      <c r="T1685" s="53"/>
      <c r="U1685" s="64"/>
      <c r="Y1685" s="53"/>
      <c r="Z1685" s="64"/>
      <c r="AD1685" s="53"/>
    </row>
    <row r="1686" spans="1:30" s="13" customFormat="1" x14ac:dyDescent="0.25">
      <c r="A1686"/>
      <c r="B1686" s="32"/>
      <c r="C1686" s="34"/>
      <c r="D1686" s="10"/>
      <c r="J1686" s="53"/>
      <c r="K1686" s="64"/>
      <c r="O1686" s="60"/>
      <c r="P1686" s="67"/>
      <c r="T1686" s="53"/>
      <c r="U1686" s="64"/>
      <c r="Y1686" s="53"/>
      <c r="Z1686" s="64"/>
      <c r="AD1686" s="53"/>
    </row>
    <row r="1687" spans="1:30" s="13" customFormat="1" x14ac:dyDescent="0.25">
      <c r="A1687"/>
      <c r="B1687" s="32"/>
      <c r="C1687" s="34"/>
      <c r="D1687" s="10"/>
      <c r="J1687" s="53"/>
      <c r="K1687" s="64"/>
      <c r="O1687" s="60"/>
      <c r="P1687" s="67"/>
      <c r="T1687" s="53"/>
      <c r="U1687" s="64"/>
      <c r="Y1687" s="53"/>
      <c r="Z1687" s="64"/>
      <c r="AD1687" s="53"/>
    </row>
    <row r="1688" spans="1:30" s="13" customFormat="1" x14ac:dyDescent="0.25">
      <c r="A1688"/>
      <c r="B1688" s="32"/>
      <c r="C1688" s="34"/>
      <c r="D1688" s="10"/>
      <c r="J1688" s="53"/>
      <c r="K1688" s="64"/>
      <c r="O1688" s="60"/>
      <c r="P1688" s="67"/>
      <c r="T1688" s="53"/>
      <c r="U1688" s="64"/>
      <c r="Y1688" s="53"/>
      <c r="Z1688" s="64"/>
      <c r="AD1688" s="53"/>
    </row>
    <row r="1689" spans="1:30" s="13" customFormat="1" x14ac:dyDescent="0.25">
      <c r="A1689"/>
      <c r="B1689" s="32"/>
      <c r="C1689" s="34"/>
      <c r="D1689" s="10"/>
      <c r="J1689" s="53"/>
      <c r="K1689" s="64"/>
      <c r="O1689" s="60"/>
      <c r="P1689" s="67"/>
      <c r="T1689" s="53"/>
      <c r="U1689" s="64"/>
      <c r="Y1689" s="53"/>
      <c r="Z1689" s="64"/>
      <c r="AD1689" s="53"/>
    </row>
    <row r="1690" spans="1:30" s="13" customFormat="1" x14ac:dyDescent="0.25">
      <c r="A1690"/>
      <c r="B1690" s="32"/>
      <c r="C1690" s="34"/>
      <c r="D1690" s="10"/>
      <c r="J1690" s="53"/>
      <c r="K1690" s="64"/>
      <c r="O1690" s="60"/>
      <c r="P1690" s="67"/>
      <c r="T1690" s="53"/>
      <c r="U1690" s="64"/>
      <c r="Y1690" s="53"/>
      <c r="Z1690" s="64"/>
      <c r="AD1690" s="53"/>
    </row>
    <row r="1691" spans="1:30" s="13" customFormat="1" x14ac:dyDescent="0.25">
      <c r="A1691"/>
      <c r="B1691" s="32"/>
      <c r="C1691" s="34"/>
      <c r="D1691" s="10"/>
      <c r="J1691" s="53"/>
      <c r="K1691" s="64"/>
      <c r="O1691" s="60"/>
      <c r="P1691" s="67"/>
      <c r="T1691" s="53"/>
      <c r="U1691" s="64"/>
      <c r="Y1691" s="53"/>
      <c r="Z1691" s="64"/>
      <c r="AD1691" s="53"/>
    </row>
    <row r="1692" spans="1:30" s="13" customFormat="1" x14ac:dyDescent="0.25">
      <c r="A1692"/>
      <c r="B1692" s="32"/>
      <c r="C1692" s="34"/>
      <c r="D1692" s="10"/>
      <c r="J1692" s="53"/>
      <c r="K1692" s="64"/>
      <c r="O1692" s="60"/>
      <c r="P1692" s="67"/>
      <c r="T1692" s="53"/>
      <c r="U1692" s="64"/>
      <c r="Y1692" s="53"/>
      <c r="Z1692" s="64"/>
      <c r="AD1692" s="53"/>
    </row>
    <row r="1693" spans="1:30" s="13" customFormat="1" x14ac:dyDescent="0.25">
      <c r="A1693"/>
      <c r="B1693" s="32"/>
      <c r="C1693" s="34"/>
      <c r="D1693" s="10"/>
      <c r="J1693" s="53"/>
      <c r="K1693" s="64"/>
      <c r="O1693" s="60"/>
      <c r="P1693" s="67"/>
      <c r="T1693" s="53"/>
      <c r="U1693" s="64"/>
      <c r="Y1693" s="53"/>
      <c r="Z1693" s="64"/>
      <c r="AD1693" s="53"/>
    </row>
    <row r="1694" spans="1:30" s="13" customFormat="1" x14ac:dyDescent="0.25">
      <c r="A1694"/>
      <c r="B1694" s="32"/>
      <c r="C1694" s="34"/>
      <c r="D1694" s="10"/>
      <c r="J1694" s="53"/>
      <c r="K1694" s="64"/>
      <c r="O1694" s="60"/>
      <c r="P1694" s="67"/>
      <c r="T1694" s="53"/>
      <c r="U1694" s="64"/>
      <c r="Y1694" s="53"/>
      <c r="Z1694" s="64"/>
      <c r="AD1694" s="53"/>
    </row>
    <row r="1695" spans="1:30" s="13" customFormat="1" x14ac:dyDescent="0.25">
      <c r="A1695"/>
      <c r="B1695" s="32"/>
      <c r="C1695" s="34"/>
      <c r="D1695" s="10"/>
      <c r="J1695" s="53"/>
      <c r="K1695" s="64"/>
      <c r="O1695" s="60"/>
      <c r="P1695" s="67"/>
      <c r="T1695" s="53"/>
      <c r="U1695" s="64"/>
      <c r="Y1695" s="53"/>
      <c r="Z1695" s="64"/>
      <c r="AD1695" s="53"/>
    </row>
    <row r="1696" spans="1:30" s="13" customFormat="1" x14ac:dyDescent="0.25">
      <c r="A1696"/>
      <c r="B1696" s="32"/>
      <c r="C1696" s="34"/>
      <c r="D1696" s="10"/>
      <c r="J1696" s="53"/>
      <c r="K1696" s="64"/>
      <c r="O1696" s="60"/>
      <c r="P1696" s="67"/>
      <c r="T1696" s="53"/>
      <c r="U1696" s="64"/>
      <c r="Y1696" s="53"/>
      <c r="Z1696" s="64"/>
      <c r="AD1696" s="53"/>
    </row>
    <row r="1697" spans="1:30" s="13" customFormat="1" x14ac:dyDescent="0.25">
      <c r="A1697"/>
      <c r="B1697" s="32"/>
      <c r="C1697" s="34"/>
      <c r="D1697" s="10"/>
      <c r="J1697" s="53"/>
      <c r="K1697" s="64"/>
      <c r="O1697" s="60"/>
      <c r="P1697" s="67"/>
      <c r="T1697" s="53"/>
      <c r="U1697" s="64"/>
      <c r="Y1697" s="53"/>
      <c r="Z1697" s="64"/>
      <c r="AD1697" s="53"/>
    </row>
    <row r="1698" spans="1:30" s="13" customFormat="1" x14ac:dyDescent="0.25">
      <c r="A1698"/>
      <c r="B1698" s="32"/>
      <c r="C1698" s="34"/>
      <c r="D1698" s="10"/>
      <c r="J1698" s="53"/>
      <c r="K1698" s="64"/>
      <c r="O1698" s="60"/>
      <c r="P1698" s="67"/>
      <c r="T1698" s="53"/>
      <c r="U1698" s="64"/>
      <c r="Y1698" s="53"/>
      <c r="Z1698" s="64"/>
      <c r="AD1698" s="53"/>
    </row>
    <row r="1699" spans="1:30" s="13" customFormat="1" x14ac:dyDescent="0.25">
      <c r="A1699"/>
      <c r="B1699" s="32"/>
      <c r="C1699" s="34"/>
      <c r="D1699" s="10"/>
      <c r="J1699" s="53"/>
      <c r="K1699" s="64"/>
      <c r="O1699" s="60"/>
      <c r="P1699" s="67"/>
      <c r="T1699" s="53"/>
      <c r="U1699" s="64"/>
      <c r="Y1699" s="53"/>
      <c r="Z1699" s="64"/>
      <c r="AD1699" s="53"/>
    </row>
    <row r="1700" spans="1:30" s="13" customFormat="1" x14ac:dyDescent="0.25">
      <c r="A1700"/>
      <c r="B1700" s="32"/>
      <c r="C1700" s="34"/>
      <c r="D1700" s="10"/>
      <c r="J1700" s="53"/>
      <c r="K1700" s="64"/>
      <c r="O1700" s="60"/>
      <c r="P1700" s="67"/>
      <c r="T1700" s="53"/>
      <c r="U1700" s="64"/>
      <c r="Y1700" s="53"/>
      <c r="Z1700" s="64"/>
      <c r="AD1700" s="53"/>
    </row>
    <row r="1701" spans="1:30" s="13" customFormat="1" x14ac:dyDescent="0.25">
      <c r="A1701"/>
      <c r="B1701" s="32"/>
      <c r="C1701" s="34"/>
      <c r="D1701" s="10"/>
      <c r="J1701" s="53"/>
      <c r="K1701" s="64"/>
      <c r="O1701" s="60"/>
      <c r="P1701" s="67"/>
      <c r="T1701" s="53"/>
      <c r="U1701" s="64"/>
      <c r="Y1701" s="53"/>
      <c r="Z1701" s="64"/>
      <c r="AD1701" s="53"/>
    </row>
    <row r="1702" spans="1:30" s="13" customFormat="1" x14ac:dyDescent="0.25">
      <c r="A1702"/>
      <c r="B1702" s="32"/>
      <c r="C1702" s="34"/>
      <c r="D1702" s="10"/>
      <c r="J1702" s="53"/>
      <c r="K1702" s="64"/>
      <c r="O1702" s="60"/>
      <c r="P1702" s="67"/>
      <c r="T1702" s="53"/>
      <c r="U1702" s="64"/>
      <c r="Y1702" s="53"/>
      <c r="Z1702" s="64"/>
      <c r="AD1702" s="53"/>
    </row>
    <row r="1703" spans="1:30" s="13" customFormat="1" x14ac:dyDescent="0.25">
      <c r="A1703"/>
      <c r="B1703" s="32"/>
      <c r="C1703" s="34"/>
      <c r="D1703" s="10"/>
      <c r="J1703" s="53"/>
      <c r="K1703" s="64"/>
      <c r="O1703" s="60"/>
      <c r="P1703" s="67"/>
      <c r="T1703" s="53"/>
      <c r="U1703" s="64"/>
      <c r="Y1703" s="53"/>
      <c r="Z1703" s="64"/>
      <c r="AD1703" s="53"/>
    </row>
    <row r="1704" spans="1:30" s="13" customFormat="1" x14ac:dyDescent="0.25">
      <c r="A1704"/>
      <c r="B1704" s="32"/>
      <c r="C1704" s="34"/>
      <c r="D1704" s="10"/>
      <c r="J1704" s="53"/>
      <c r="K1704" s="64"/>
      <c r="O1704" s="60"/>
      <c r="P1704" s="67"/>
      <c r="T1704" s="53"/>
      <c r="U1704" s="64"/>
      <c r="Y1704" s="53"/>
      <c r="Z1704" s="64"/>
      <c r="AD1704" s="53"/>
    </row>
    <row r="1705" spans="1:30" s="13" customFormat="1" x14ac:dyDescent="0.25">
      <c r="A1705"/>
      <c r="B1705" s="32"/>
      <c r="C1705" s="34"/>
      <c r="D1705" s="10"/>
      <c r="J1705" s="53"/>
      <c r="K1705" s="64"/>
      <c r="O1705" s="60"/>
      <c r="P1705" s="67"/>
      <c r="T1705" s="53"/>
      <c r="U1705" s="64"/>
      <c r="Y1705" s="53"/>
      <c r="Z1705" s="64"/>
      <c r="AD1705" s="53"/>
    </row>
    <row r="1706" spans="1:30" s="13" customFormat="1" x14ac:dyDescent="0.25">
      <c r="A1706"/>
      <c r="B1706" s="32"/>
      <c r="C1706" s="34"/>
      <c r="D1706" s="10"/>
      <c r="J1706" s="53"/>
      <c r="K1706" s="64"/>
      <c r="O1706" s="60"/>
      <c r="P1706" s="67"/>
      <c r="T1706" s="53"/>
      <c r="U1706" s="64"/>
      <c r="Y1706" s="53"/>
      <c r="Z1706" s="64"/>
      <c r="AD1706" s="53"/>
    </row>
    <row r="1707" spans="1:30" s="13" customFormat="1" x14ac:dyDescent="0.25">
      <c r="A1707"/>
      <c r="B1707" s="32"/>
      <c r="C1707" s="34"/>
      <c r="D1707" s="10"/>
      <c r="J1707" s="53"/>
      <c r="K1707" s="64"/>
      <c r="O1707" s="60"/>
      <c r="P1707" s="67"/>
      <c r="T1707" s="53"/>
      <c r="U1707" s="64"/>
      <c r="Y1707" s="53"/>
      <c r="Z1707" s="64"/>
      <c r="AD1707" s="53"/>
    </row>
    <row r="1708" spans="1:30" s="13" customFormat="1" x14ac:dyDescent="0.25">
      <c r="A1708"/>
      <c r="B1708" s="32"/>
      <c r="C1708" s="34"/>
      <c r="D1708" s="10"/>
      <c r="J1708" s="53"/>
      <c r="K1708" s="64"/>
      <c r="O1708" s="60"/>
      <c r="P1708" s="67"/>
      <c r="T1708" s="53"/>
      <c r="U1708" s="64"/>
      <c r="Y1708" s="53"/>
      <c r="Z1708" s="64"/>
      <c r="AD1708" s="53"/>
    </row>
    <row r="1709" spans="1:30" s="13" customFormat="1" x14ac:dyDescent="0.25">
      <c r="A1709"/>
      <c r="B1709" s="32"/>
      <c r="C1709" s="34"/>
      <c r="D1709" s="10"/>
      <c r="J1709" s="53"/>
      <c r="K1709" s="64"/>
      <c r="O1709" s="60"/>
      <c r="P1709" s="67"/>
      <c r="T1709" s="53"/>
      <c r="U1709" s="64"/>
      <c r="Y1709" s="53"/>
      <c r="Z1709" s="64"/>
      <c r="AD1709" s="53"/>
    </row>
    <row r="1710" spans="1:30" s="13" customFormat="1" x14ac:dyDescent="0.25">
      <c r="A1710"/>
      <c r="B1710" s="32"/>
      <c r="C1710" s="34"/>
      <c r="D1710" s="10"/>
      <c r="J1710" s="53"/>
      <c r="K1710" s="64"/>
      <c r="O1710" s="60"/>
      <c r="P1710" s="67"/>
      <c r="T1710" s="53"/>
      <c r="U1710" s="64"/>
      <c r="Y1710" s="53"/>
      <c r="Z1710" s="64"/>
      <c r="AD1710" s="53"/>
    </row>
    <row r="1711" spans="1:30" s="13" customFormat="1" x14ac:dyDescent="0.25">
      <c r="A1711"/>
      <c r="B1711" s="32"/>
      <c r="C1711" s="34"/>
      <c r="D1711" s="10"/>
      <c r="J1711" s="53"/>
      <c r="K1711" s="64"/>
      <c r="O1711" s="60"/>
      <c r="P1711" s="67"/>
      <c r="T1711" s="53"/>
      <c r="U1711" s="64"/>
      <c r="Y1711" s="53"/>
      <c r="Z1711" s="64"/>
      <c r="AD1711" s="53"/>
    </row>
    <row r="1712" spans="1:30" s="13" customFormat="1" x14ac:dyDescent="0.25">
      <c r="A1712"/>
      <c r="B1712" s="32"/>
      <c r="C1712" s="34"/>
      <c r="D1712" s="10"/>
      <c r="J1712" s="53"/>
      <c r="K1712" s="64"/>
      <c r="O1712" s="60"/>
      <c r="P1712" s="67"/>
      <c r="T1712" s="53"/>
      <c r="U1712" s="64"/>
      <c r="Y1712" s="53"/>
      <c r="Z1712" s="64"/>
      <c r="AD1712" s="53"/>
    </row>
    <row r="1713" spans="1:30" s="13" customFormat="1" x14ac:dyDescent="0.25">
      <c r="A1713"/>
      <c r="B1713" s="32"/>
      <c r="C1713" s="34"/>
      <c r="D1713" s="10"/>
      <c r="J1713" s="53"/>
      <c r="K1713" s="64"/>
      <c r="O1713" s="60"/>
      <c r="P1713" s="67"/>
      <c r="T1713" s="53"/>
      <c r="U1713" s="64"/>
      <c r="Y1713" s="53"/>
      <c r="Z1713" s="64"/>
      <c r="AD1713" s="53"/>
    </row>
    <row r="1714" spans="1:30" s="13" customFormat="1" x14ac:dyDescent="0.25">
      <c r="A1714"/>
      <c r="B1714" s="32"/>
      <c r="C1714" s="34"/>
      <c r="D1714" s="10"/>
      <c r="J1714" s="53"/>
      <c r="K1714" s="64"/>
      <c r="O1714" s="60"/>
      <c r="P1714" s="67"/>
      <c r="T1714" s="53"/>
      <c r="U1714" s="64"/>
      <c r="Y1714" s="53"/>
      <c r="Z1714" s="64"/>
      <c r="AD1714" s="53"/>
    </row>
    <row r="1715" spans="1:30" s="13" customFormat="1" x14ac:dyDescent="0.25">
      <c r="A1715"/>
      <c r="B1715" s="32"/>
      <c r="C1715" s="34"/>
      <c r="D1715" s="10"/>
      <c r="J1715" s="53"/>
      <c r="K1715" s="64"/>
      <c r="O1715" s="60"/>
      <c r="P1715" s="67"/>
      <c r="T1715" s="53"/>
      <c r="U1715" s="64"/>
      <c r="Y1715" s="53"/>
      <c r="Z1715" s="64"/>
      <c r="AD1715" s="53"/>
    </row>
    <row r="1716" spans="1:30" s="13" customFormat="1" x14ac:dyDescent="0.25">
      <c r="A1716"/>
      <c r="B1716" s="32"/>
      <c r="C1716" s="34"/>
      <c r="D1716" s="10"/>
      <c r="J1716" s="53"/>
      <c r="K1716" s="64"/>
      <c r="O1716" s="60"/>
      <c r="P1716" s="67"/>
      <c r="T1716" s="53"/>
      <c r="U1716" s="64"/>
      <c r="Y1716" s="53"/>
      <c r="Z1716" s="64"/>
      <c r="AD1716" s="53"/>
    </row>
    <row r="1717" spans="1:30" s="13" customFormat="1" x14ac:dyDescent="0.25">
      <c r="A1717"/>
      <c r="B1717" s="32"/>
      <c r="C1717" s="34"/>
      <c r="D1717" s="10"/>
      <c r="J1717" s="53"/>
      <c r="K1717" s="64"/>
      <c r="O1717" s="60"/>
      <c r="P1717" s="67"/>
      <c r="T1717" s="53"/>
      <c r="U1717" s="64"/>
      <c r="Y1717" s="53"/>
      <c r="Z1717" s="64"/>
      <c r="AD1717" s="53"/>
    </row>
    <row r="1718" spans="1:30" s="13" customFormat="1" x14ac:dyDescent="0.25">
      <c r="A1718"/>
      <c r="B1718" s="32"/>
      <c r="C1718" s="34"/>
      <c r="D1718" s="10"/>
      <c r="J1718" s="53"/>
      <c r="K1718" s="64"/>
      <c r="O1718" s="60"/>
      <c r="P1718" s="67"/>
      <c r="T1718" s="53"/>
      <c r="U1718" s="64"/>
      <c r="Y1718" s="53"/>
      <c r="Z1718" s="64"/>
      <c r="AD1718" s="53"/>
    </row>
    <row r="1719" spans="1:30" s="13" customFormat="1" x14ac:dyDescent="0.25">
      <c r="A1719"/>
      <c r="B1719" s="32"/>
      <c r="C1719" s="34"/>
      <c r="D1719" s="10"/>
      <c r="J1719" s="53"/>
      <c r="K1719" s="64"/>
      <c r="O1719" s="60"/>
      <c r="P1719" s="67"/>
      <c r="T1719" s="53"/>
      <c r="U1719" s="64"/>
      <c r="Y1719" s="53"/>
      <c r="Z1719" s="64"/>
      <c r="AD1719" s="53"/>
    </row>
    <row r="1720" spans="1:30" s="13" customFormat="1" x14ac:dyDescent="0.25">
      <c r="A1720"/>
      <c r="B1720" s="32"/>
      <c r="C1720" s="34"/>
      <c r="D1720" s="10"/>
      <c r="J1720" s="53"/>
      <c r="K1720" s="64"/>
      <c r="O1720" s="60"/>
      <c r="P1720" s="67"/>
      <c r="T1720" s="53"/>
      <c r="U1720" s="64"/>
      <c r="Y1720" s="53"/>
      <c r="Z1720" s="64"/>
      <c r="AD1720" s="53"/>
    </row>
    <row r="1721" spans="1:30" s="13" customFormat="1" x14ac:dyDescent="0.25">
      <c r="A1721"/>
      <c r="B1721" s="32"/>
      <c r="C1721" s="34"/>
      <c r="D1721" s="10"/>
      <c r="J1721" s="53"/>
      <c r="K1721" s="64"/>
      <c r="O1721" s="60"/>
      <c r="P1721" s="67"/>
      <c r="T1721" s="53"/>
      <c r="U1721" s="64"/>
      <c r="Y1721" s="53"/>
      <c r="Z1721" s="64"/>
      <c r="AD1721" s="53"/>
    </row>
    <row r="1722" spans="1:30" s="13" customFormat="1" x14ac:dyDescent="0.25">
      <c r="A1722"/>
      <c r="B1722" s="32"/>
      <c r="C1722" s="34"/>
      <c r="D1722" s="10"/>
      <c r="J1722" s="53"/>
      <c r="K1722" s="64"/>
      <c r="O1722" s="60"/>
      <c r="P1722" s="67"/>
      <c r="T1722" s="53"/>
      <c r="U1722" s="64"/>
      <c r="Y1722" s="53"/>
      <c r="Z1722" s="64"/>
      <c r="AD1722" s="53"/>
    </row>
    <row r="1723" spans="1:30" s="13" customFormat="1" x14ac:dyDescent="0.25">
      <c r="A1723"/>
      <c r="B1723" s="32"/>
      <c r="C1723" s="34"/>
      <c r="D1723" s="10"/>
      <c r="J1723" s="53"/>
      <c r="K1723" s="64"/>
      <c r="O1723" s="60"/>
      <c r="P1723" s="67"/>
      <c r="T1723" s="53"/>
      <c r="U1723" s="64"/>
      <c r="Y1723" s="53"/>
      <c r="Z1723" s="64"/>
      <c r="AD1723" s="53"/>
    </row>
    <row r="1724" spans="1:30" s="13" customFormat="1" x14ac:dyDescent="0.25">
      <c r="A1724"/>
      <c r="B1724" s="32"/>
      <c r="C1724" s="34"/>
      <c r="D1724" s="10"/>
      <c r="J1724" s="53"/>
      <c r="K1724" s="64"/>
      <c r="O1724" s="60"/>
      <c r="P1724" s="67"/>
      <c r="T1724" s="53"/>
      <c r="U1724" s="64"/>
      <c r="Y1724" s="53"/>
      <c r="Z1724" s="64"/>
      <c r="AD1724" s="53"/>
    </row>
    <row r="1725" spans="1:30" s="13" customFormat="1" x14ac:dyDescent="0.25">
      <c r="A1725"/>
      <c r="B1725" s="32"/>
      <c r="C1725" s="34"/>
      <c r="D1725" s="10"/>
      <c r="J1725" s="53"/>
      <c r="K1725" s="64"/>
      <c r="O1725" s="60"/>
      <c r="P1725" s="67"/>
      <c r="T1725" s="53"/>
      <c r="U1725" s="64"/>
      <c r="Y1725" s="53"/>
      <c r="Z1725" s="64"/>
      <c r="AD1725" s="53"/>
    </row>
    <row r="1726" spans="1:30" s="13" customFormat="1" x14ac:dyDescent="0.25">
      <c r="A1726"/>
      <c r="B1726" s="32"/>
      <c r="C1726" s="34"/>
      <c r="D1726" s="10"/>
      <c r="J1726" s="53"/>
      <c r="K1726" s="64"/>
      <c r="O1726" s="60"/>
      <c r="P1726" s="67"/>
      <c r="T1726" s="53"/>
      <c r="U1726" s="64"/>
      <c r="Y1726" s="53"/>
      <c r="Z1726" s="64"/>
      <c r="AD1726" s="53"/>
    </row>
    <row r="1727" spans="1:30" s="13" customFormat="1" x14ac:dyDescent="0.25">
      <c r="A1727"/>
      <c r="B1727" s="32"/>
      <c r="C1727" s="34"/>
      <c r="D1727" s="10"/>
      <c r="J1727" s="53"/>
      <c r="K1727" s="64"/>
      <c r="O1727" s="60"/>
      <c r="P1727" s="67"/>
      <c r="T1727" s="53"/>
      <c r="U1727" s="64"/>
      <c r="Y1727" s="53"/>
      <c r="Z1727" s="64"/>
      <c r="AD1727" s="53"/>
    </row>
    <row r="1728" spans="1:30" s="13" customFormat="1" x14ac:dyDescent="0.25">
      <c r="A1728"/>
      <c r="B1728" s="32"/>
      <c r="C1728" s="34"/>
      <c r="D1728" s="10"/>
      <c r="J1728" s="53"/>
      <c r="K1728" s="64"/>
      <c r="O1728" s="60"/>
      <c r="P1728" s="67"/>
      <c r="T1728" s="53"/>
      <c r="U1728" s="64"/>
      <c r="Y1728" s="53"/>
      <c r="Z1728" s="64"/>
      <c r="AD1728" s="53"/>
    </row>
    <row r="1729" spans="1:30" s="13" customFormat="1" x14ac:dyDescent="0.25">
      <c r="A1729"/>
      <c r="B1729" s="32"/>
      <c r="C1729" s="34"/>
      <c r="D1729" s="10"/>
      <c r="J1729" s="53"/>
      <c r="K1729" s="64"/>
      <c r="O1729" s="60"/>
      <c r="P1729" s="67"/>
      <c r="T1729" s="53"/>
      <c r="U1729" s="64"/>
      <c r="Y1729" s="53"/>
      <c r="Z1729" s="64"/>
      <c r="AD1729" s="53"/>
    </row>
    <row r="1730" spans="1:30" s="13" customFormat="1" x14ac:dyDescent="0.25">
      <c r="A1730"/>
      <c r="B1730" s="32"/>
      <c r="C1730" s="34"/>
      <c r="D1730" s="10"/>
      <c r="J1730" s="53"/>
      <c r="K1730" s="64"/>
      <c r="O1730" s="60"/>
      <c r="P1730" s="67"/>
      <c r="T1730" s="53"/>
      <c r="U1730" s="64"/>
      <c r="Y1730" s="53"/>
      <c r="Z1730" s="64"/>
      <c r="AD1730" s="53"/>
    </row>
    <row r="1731" spans="1:30" s="13" customFormat="1" x14ac:dyDescent="0.25">
      <c r="A1731"/>
      <c r="B1731" s="32"/>
      <c r="C1731" s="34"/>
      <c r="D1731" s="10"/>
      <c r="J1731" s="53"/>
      <c r="K1731" s="64"/>
      <c r="O1731" s="60"/>
      <c r="P1731" s="67"/>
      <c r="T1731" s="53"/>
      <c r="U1731" s="64"/>
      <c r="Y1731" s="53"/>
      <c r="Z1731" s="64"/>
      <c r="AD1731" s="53"/>
    </row>
    <row r="1732" spans="1:30" s="13" customFormat="1" x14ac:dyDescent="0.25">
      <c r="A1732"/>
      <c r="B1732" s="32"/>
      <c r="C1732" s="34"/>
      <c r="D1732" s="10"/>
      <c r="J1732" s="53"/>
      <c r="K1732" s="64"/>
      <c r="O1732" s="60"/>
      <c r="P1732" s="67"/>
      <c r="T1732" s="53"/>
      <c r="U1732" s="64"/>
      <c r="Y1732" s="53"/>
      <c r="Z1732" s="64"/>
      <c r="AD1732" s="53"/>
    </row>
    <row r="1733" spans="1:30" s="13" customFormat="1" x14ac:dyDescent="0.25">
      <c r="A1733"/>
      <c r="B1733" s="32"/>
      <c r="C1733" s="34"/>
      <c r="D1733" s="10"/>
      <c r="J1733" s="53"/>
      <c r="K1733" s="64"/>
      <c r="O1733" s="60"/>
      <c r="P1733" s="67"/>
      <c r="T1733" s="53"/>
      <c r="U1733" s="64"/>
      <c r="Y1733" s="53"/>
      <c r="Z1733" s="64"/>
      <c r="AD1733" s="53"/>
    </row>
    <row r="1734" spans="1:30" s="13" customFormat="1" x14ac:dyDescent="0.25">
      <c r="A1734"/>
      <c r="B1734" s="32"/>
      <c r="C1734" s="34"/>
      <c r="D1734" s="10"/>
      <c r="J1734" s="53"/>
      <c r="K1734" s="64"/>
      <c r="O1734" s="60"/>
      <c r="P1734" s="67"/>
      <c r="T1734" s="53"/>
      <c r="U1734" s="64"/>
      <c r="Y1734" s="53"/>
      <c r="Z1734" s="64"/>
      <c r="AD1734" s="53"/>
    </row>
    <row r="1735" spans="1:30" s="13" customFormat="1" x14ac:dyDescent="0.25">
      <c r="A1735"/>
      <c r="B1735" s="32"/>
      <c r="C1735" s="34"/>
      <c r="D1735" s="10"/>
      <c r="J1735" s="53"/>
      <c r="K1735" s="64"/>
      <c r="O1735" s="60"/>
      <c r="P1735" s="67"/>
      <c r="T1735" s="53"/>
      <c r="U1735" s="64"/>
      <c r="Y1735" s="53"/>
      <c r="Z1735" s="64"/>
      <c r="AD1735" s="53"/>
    </row>
    <row r="1736" spans="1:30" s="13" customFormat="1" x14ac:dyDescent="0.25">
      <c r="A1736"/>
      <c r="B1736" s="32"/>
      <c r="C1736" s="34"/>
      <c r="D1736" s="10"/>
      <c r="J1736" s="53"/>
      <c r="K1736" s="64"/>
      <c r="O1736" s="60"/>
      <c r="P1736" s="67"/>
      <c r="T1736" s="53"/>
      <c r="U1736" s="64"/>
      <c r="Y1736" s="53"/>
      <c r="Z1736" s="64"/>
      <c r="AD1736" s="53"/>
    </row>
    <row r="1737" spans="1:30" s="13" customFormat="1" x14ac:dyDescent="0.25">
      <c r="A1737"/>
      <c r="B1737" s="32"/>
      <c r="C1737" s="34"/>
      <c r="D1737" s="10"/>
      <c r="J1737" s="53"/>
      <c r="K1737" s="64"/>
      <c r="O1737" s="60"/>
      <c r="P1737" s="67"/>
      <c r="T1737" s="53"/>
      <c r="U1737" s="64"/>
      <c r="Y1737" s="53"/>
      <c r="Z1737" s="64"/>
      <c r="AD1737" s="53"/>
    </row>
    <row r="1738" spans="1:30" s="13" customFormat="1" x14ac:dyDescent="0.25">
      <c r="A1738"/>
      <c r="B1738" s="32"/>
      <c r="C1738" s="34"/>
      <c r="D1738" s="10"/>
      <c r="J1738" s="53"/>
      <c r="K1738" s="64"/>
      <c r="O1738" s="60"/>
      <c r="P1738" s="67"/>
      <c r="T1738" s="53"/>
      <c r="U1738" s="64"/>
      <c r="Y1738" s="53"/>
      <c r="Z1738" s="64"/>
      <c r="AD1738" s="53"/>
    </row>
    <row r="1739" spans="1:30" s="13" customFormat="1" x14ac:dyDescent="0.25">
      <c r="A1739"/>
      <c r="B1739" s="32"/>
      <c r="C1739" s="34"/>
      <c r="D1739" s="10"/>
      <c r="J1739" s="53"/>
      <c r="K1739" s="64"/>
      <c r="O1739" s="60"/>
      <c r="P1739" s="67"/>
      <c r="T1739" s="53"/>
      <c r="U1739" s="64"/>
      <c r="Y1739" s="53"/>
      <c r="Z1739" s="64"/>
      <c r="AD1739" s="53"/>
    </row>
    <row r="1740" spans="1:30" s="13" customFormat="1" x14ac:dyDescent="0.25">
      <c r="A1740"/>
      <c r="B1740" s="32"/>
      <c r="C1740" s="34"/>
      <c r="D1740" s="10"/>
      <c r="J1740" s="53"/>
      <c r="K1740" s="64"/>
      <c r="O1740" s="60"/>
      <c r="P1740" s="67"/>
      <c r="T1740" s="53"/>
      <c r="U1740" s="64"/>
      <c r="Y1740" s="53"/>
      <c r="Z1740" s="64"/>
      <c r="AD1740" s="53"/>
    </row>
    <row r="1741" spans="1:30" s="13" customFormat="1" x14ac:dyDescent="0.25">
      <c r="A1741"/>
      <c r="B1741" s="32"/>
      <c r="C1741" s="34"/>
      <c r="D1741" s="10"/>
      <c r="J1741" s="53"/>
      <c r="K1741" s="64"/>
      <c r="O1741" s="60"/>
      <c r="P1741" s="67"/>
      <c r="T1741" s="53"/>
      <c r="U1741" s="64"/>
      <c r="Y1741" s="53"/>
      <c r="Z1741" s="64"/>
      <c r="AD1741" s="53"/>
    </row>
    <row r="1742" spans="1:30" s="13" customFormat="1" x14ac:dyDescent="0.25">
      <c r="A1742"/>
      <c r="B1742" s="32"/>
      <c r="C1742" s="34"/>
      <c r="D1742" s="10"/>
      <c r="J1742" s="53"/>
      <c r="K1742" s="64"/>
      <c r="O1742" s="60"/>
      <c r="P1742" s="67"/>
      <c r="T1742" s="53"/>
      <c r="U1742" s="64"/>
      <c r="Y1742" s="53"/>
      <c r="Z1742" s="64"/>
      <c r="AD1742" s="53"/>
    </row>
    <row r="1743" spans="1:30" s="13" customFormat="1" x14ac:dyDescent="0.25">
      <c r="A1743"/>
      <c r="B1743" s="32"/>
      <c r="C1743" s="34"/>
      <c r="D1743" s="10"/>
      <c r="J1743" s="53"/>
      <c r="K1743" s="64"/>
      <c r="O1743" s="60"/>
      <c r="P1743" s="67"/>
      <c r="T1743" s="53"/>
      <c r="U1743" s="64"/>
      <c r="Y1743" s="53"/>
      <c r="Z1743" s="64"/>
      <c r="AD1743" s="53"/>
    </row>
    <row r="1744" spans="1:30" s="13" customFormat="1" x14ac:dyDescent="0.25">
      <c r="A1744"/>
      <c r="B1744" s="32"/>
      <c r="C1744" s="34"/>
      <c r="D1744" s="10"/>
      <c r="J1744" s="53"/>
      <c r="K1744" s="64"/>
      <c r="O1744" s="60"/>
      <c r="P1744" s="67"/>
      <c r="T1744" s="53"/>
      <c r="U1744" s="64"/>
      <c r="Y1744" s="53"/>
      <c r="Z1744" s="64"/>
      <c r="AD1744" s="53"/>
    </row>
    <row r="1745" spans="1:30" s="13" customFormat="1" x14ac:dyDescent="0.25">
      <c r="A1745"/>
      <c r="B1745" s="32"/>
      <c r="C1745" s="34"/>
      <c r="D1745" s="10"/>
      <c r="J1745" s="53"/>
      <c r="K1745" s="64"/>
      <c r="O1745" s="60"/>
      <c r="P1745" s="67"/>
      <c r="T1745" s="53"/>
      <c r="U1745" s="64"/>
      <c r="Y1745" s="53"/>
      <c r="Z1745" s="64"/>
      <c r="AD1745" s="53"/>
    </row>
    <row r="1746" spans="1:30" s="13" customFormat="1" x14ac:dyDescent="0.25">
      <c r="A1746"/>
      <c r="B1746" s="32"/>
      <c r="C1746" s="34"/>
      <c r="D1746" s="10"/>
      <c r="J1746" s="53"/>
      <c r="K1746" s="64"/>
      <c r="O1746" s="60"/>
      <c r="P1746" s="67"/>
      <c r="T1746" s="53"/>
      <c r="U1746" s="64"/>
      <c r="Y1746" s="53"/>
      <c r="Z1746" s="64"/>
      <c r="AD1746" s="53"/>
    </row>
    <row r="1747" spans="1:30" s="13" customFormat="1" x14ac:dyDescent="0.25">
      <c r="A1747"/>
      <c r="B1747" s="32"/>
      <c r="C1747" s="34"/>
      <c r="D1747" s="10"/>
      <c r="J1747" s="53"/>
      <c r="K1747" s="64"/>
      <c r="O1747" s="60"/>
      <c r="P1747" s="67"/>
      <c r="T1747" s="53"/>
      <c r="U1747" s="64"/>
      <c r="Y1747" s="53"/>
      <c r="Z1747" s="64"/>
      <c r="AD1747" s="53"/>
    </row>
    <row r="1748" spans="1:30" s="13" customFormat="1" x14ac:dyDescent="0.25">
      <c r="A1748"/>
      <c r="B1748" s="32"/>
      <c r="C1748" s="34"/>
      <c r="D1748" s="10"/>
      <c r="J1748" s="53"/>
      <c r="K1748" s="64"/>
      <c r="O1748" s="60"/>
      <c r="P1748" s="67"/>
      <c r="T1748" s="53"/>
      <c r="U1748" s="64"/>
      <c r="Y1748" s="53"/>
      <c r="Z1748" s="64"/>
      <c r="AD1748" s="53"/>
    </row>
    <row r="1749" spans="1:30" s="13" customFormat="1" x14ac:dyDescent="0.25">
      <c r="A1749"/>
      <c r="B1749" s="32"/>
      <c r="C1749" s="34"/>
      <c r="D1749" s="10"/>
      <c r="J1749" s="53"/>
      <c r="K1749" s="64"/>
      <c r="O1749" s="60"/>
      <c r="P1749" s="67"/>
      <c r="T1749" s="53"/>
      <c r="U1749" s="64"/>
      <c r="Y1749" s="53"/>
      <c r="Z1749" s="64"/>
      <c r="AD1749" s="53"/>
    </row>
    <row r="1750" spans="1:30" s="13" customFormat="1" x14ac:dyDescent="0.25">
      <c r="A1750"/>
      <c r="B1750" s="32"/>
      <c r="C1750" s="34"/>
      <c r="D1750" s="10"/>
      <c r="J1750" s="53"/>
      <c r="K1750" s="64"/>
      <c r="O1750" s="60"/>
      <c r="P1750" s="67"/>
      <c r="T1750" s="53"/>
      <c r="U1750" s="64"/>
      <c r="Y1750" s="53"/>
      <c r="Z1750" s="64"/>
      <c r="AD1750" s="53"/>
    </row>
    <row r="1751" spans="1:30" s="13" customFormat="1" x14ac:dyDescent="0.25">
      <c r="A1751"/>
      <c r="B1751" s="32"/>
      <c r="C1751" s="34"/>
      <c r="D1751" s="10"/>
      <c r="J1751" s="53"/>
      <c r="K1751" s="64"/>
      <c r="O1751" s="60"/>
      <c r="P1751" s="67"/>
      <c r="T1751" s="53"/>
      <c r="U1751" s="64"/>
      <c r="Y1751" s="53"/>
      <c r="Z1751" s="64"/>
      <c r="AD1751" s="53"/>
    </row>
    <row r="1752" spans="1:30" s="13" customFormat="1" x14ac:dyDescent="0.25">
      <c r="A1752"/>
      <c r="B1752" s="32"/>
      <c r="C1752" s="34"/>
      <c r="D1752" s="10"/>
      <c r="J1752" s="53"/>
      <c r="K1752" s="64"/>
      <c r="O1752" s="60"/>
      <c r="P1752" s="67"/>
      <c r="T1752" s="53"/>
      <c r="U1752" s="64"/>
      <c r="Y1752" s="53"/>
      <c r="Z1752" s="64"/>
      <c r="AD1752" s="53"/>
    </row>
    <row r="1753" spans="1:30" s="13" customFormat="1" x14ac:dyDescent="0.25">
      <c r="A1753"/>
      <c r="B1753" s="32"/>
      <c r="C1753" s="34"/>
      <c r="D1753" s="10"/>
      <c r="J1753" s="53"/>
      <c r="K1753" s="64"/>
      <c r="O1753" s="60"/>
      <c r="P1753" s="67"/>
      <c r="T1753" s="53"/>
      <c r="U1753" s="64"/>
      <c r="Y1753" s="53"/>
      <c r="Z1753" s="64"/>
      <c r="AD1753" s="53"/>
    </row>
    <row r="1754" spans="1:30" s="13" customFormat="1" x14ac:dyDescent="0.25">
      <c r="A1754"/>
      <c r="B1754" s="32"/>
      <c r="C1754" s="34"/>
      <c r="D1754" s="10"/>
      <c r="J1754" s="53"/>
      <c r="K1754" s="64"/>
      <c r="O1754" s="60"/>
      <c r="P1754" s="67"/>
      <c r="T1754" s="53"/>
      <c r="U1754" s="64"/>
      <c r="Y1754" s="53"/>
      <c r="Z1754" s="64"/>
      <c r="AD1754" s="53"/>
    </row>
    <row r="1755" spans="1:30" s="13" customFormat="1" x14ac:dyDescent="0.25">
      <c r="A1755"/>
      <c r="B1755" s="32"/>
      <c r="C1755" s="34"/>
      <c r="D1755" s="10"/>
      <c r="J1755" s="53"/>
      <c r="K1755" s="64"/>
      <c r="O1755" s="60"/>
      <c r="P1755" s="67"/>
      <c r="T1755" s="53"/>
      <c r="U1755" s="64"/>
      <c r="Y1755" s="53"/>
      <c r="Z1755" s="64"/>
      <c r="AD1755" s="53"/>
    </row>
    <row r="1756" spans="1:30" s="13" customFormat="1" x14ac:dyDescent="0.25">
      <c r="A1756"/>
      <c r="B1756" s="32"/>
      <c r="C1756" s="34"/>
      <c r="D1756" s="10"/>
      <c r="J1756" s="53"/>
      <c r="K1756" s="64"/>
      <c r="O1756" s="60"/>
      <c r="P1756" s="67"/>
      <c r="T1756" s="53"/>
      <c r="U1756" s="64"/>
      <c r="Y1756" s="53"/>
      <c r="Z1756" s="64"/>
      <c r="AD1756" s="53"/>
    </row>
    <row r="1757" spans="1:30" s="13" customFormat="1" x14ac:dyDescent="0.25">
      <c r="A1757"/>
      <c r="B1757" s="32"/>
      <c r="C1757" s="34"/>
      <c r="D1757" s="10"/>
      <c r="J1757" s="53"/>
      <c r="K1757" s="64"/>
      <c r="O1757" s="60"/>
      <c r="P1757" s="67"/>
      <c r="T1757" s="53"/>
      <c r="U1757" s="64"/>
      <c r="Y1757" s="53"/>
      <c r="Z1757" s="64"/>
      <c r="AD1757" s="53"/>
    </row>
    <row r="1758" spans="1:30" s="13" customFormat="1" x14ac:dyDescent="0.25">
      <c r="A1758"/>
      <c r="B1758" s="32"/>
      <c r="C1758" s="34"/>
      <c r="D1758" s="10"/>
      <c r="J1758" s="53"/>
      <c r="K1758" s="64"/>
      <c r="O1758" s="60"/>
      <c r="P1758" s="67"/>
      <c r="T1758" s="53"/>
      <c r="U1758" s="64"/>
      <c r="Y1758" s="53"/>
      <c r="Z1758" s="64"/>
      <c r="AD1758" s="53"/>
    </row>
    <row r="1759" spans="1:30" s="13" customFormat="1" x14ac:dyDescent="0.25">
      <c r="A1759"/>
      <c r="B1759" s="32"/>
      <c r="C1759" s="34"/>
      <c r="D1759" s="10"/>
      <c r="J1759" s="53"/>
      <c r="K1759" s="64"/>
      <c r="O1759" s="60"/>
      <c r="P1759" s="67"/>
      <c r="T1759" s="53"/>
      <c r="U1759" s="64"/>
      <c r="Y1759" s="53"/>
      <c r="Z1759" s="64"/>
      <c r="AD1759" s="53"/>
    </row>
    <row r="1760" spans="1:30" s="13" customFormat="1" x14ac:dyDescent="0.25">
      <c r="A1760"/>
      <c r="B1760" s="32"/>
      <c r="C1760" s="34"/>
      <c r="D1760" s="10"/>
      <c r="J1760" s="53"/>
      <c r="K1760" s="64"/>
      <c r="O1760" s="60"/>
      <c r="P1760" s="67"/>
      <c r="T1760" s="53"/>
      <c r="U1760" s="64"/>
      <c r="Y1760" s="53"/>
      <c r="Z1760" s="64"/>
      <c r="AD1760" s="53"/>
    </row>
    <row r="1761" spans="1:30" s="13" customFormat="1" x14ac:dyDescent="0.25">
      <c r="A1761"/>
      <c r="B1761" s="32"/>
      <c r="C1761" s="34"/>
      <c r="D1761" s="10"/>
      <c r="J1761" s="53"/>
      <c r="K1761" s="64"/>
      <c r="O1761" s="60"/>
      <c r="P1761" s="67"/>
      <c r="T1761" s="53"/>
      <c r="U1761" s="64"/>
      <c r="Y1761" s="53"/>
      <c r="Z1761" s="64"/>
      <c r="AD1761" s="53"/>
    </row>
    <row r="1762" spans="1:30" s="13" customFormat="1" x14ac:dyDescent="0.25">
      <c r="A1762"/>
      <c r="B1762" s="32"/>
      <c r="C1762" s="34"/>
      <c r="D1762" s="10"/>
      <c r="J1762" s="53"/>
      <c r="K1762" s="64"/>
      <c r="O1762" s="60"/>
      <c r="P1762" s="67"/>
      <c r="T1762" s="53"/>
      <c r="U1762" s="64"/>
      <c r="Y1762" s="53"/>
      <c r="Z1762" s="64"/>
      <c r="AD1762" s="53"/>
    </row>
    <row r="1763" spans="1:30" s="13" customFormat="1" x14ac:dyDescent="0.25">
      <c r="A1763"/>
      <c r="B1763" s="32"/>
      <c r="C1763" s="34"/>
      <c r="D1763" s="10"/>
      <c r="J1763" s="53"/>
      <c r="K1763" s="64"/>
      <c r="O1763" s="60"/>
      <c r="P1763" s="67"/>
      <c r="T1763" s="53"/>
      <c r="U1763" s="64"/>
      <c r="Y1763" s="53"/>
      <c r="Z1763" s="64"/>
      <c r="AD1763" s="53"/>
    </row>
    <row r="1764" spans="1:30" s="13" customFormat="1" x14ac:dyDescent="0.25">
      <c r="A1764"/>
      <c r="B1764" s="32"/>
      <c r="C1764" s="34"/>
      <c r="D1764" s="10"/>
      <c r="J1764" s="53"/>
      <c r="K1764" s="64"/>
      <c r="O1764" s="60"/>
      <c r="P1764" s="67"/>
      <c r="T1764" s="53"/>
      <c r="U1764" s="64"/>
      <c r="Y1764" s="53"/>
      <c r="Z1764" s="64"/>
      <c r="AD1764" s="53"/>
    </row>
    <row r="1765" spans="1:30" s="13" customFormat="1" x14ac:dyDescent="0.25">
      <c r="A1765"/>
      <c r="B1765" s="32"/>
      <c r="C1765" s="34"/>
      <c r="D1765" s="10"/>
      <c r="J1765" s="53"/>
      <c r="K1765" s="64"/>
      <c r="O1765" s="60"/>
      <c r="P1765" s="67"/>
      <c r="T1765" s="53"/>
      <c r="U1765" s="64"/>
      <c r="Y1765" s="53"/>
      <c r="Z1765" s="64"/>
      <c r="AD1765" s="53"/>
    </row>
    <row r="1766" spans="1:30" s="13" customFormat="1" x14ac:dyDescent="0.25">
      <c r="A1766"/>
      <c r="B1766" s="32"/>
      <c r="C1766" s="34"/>
      <c r="D1766" s="10"/>
      <c r="J1766" s="53"/>
      <c r="K1766" s="64"/>
      <c r="O1766" s="60"/>
      <c r="P1766" s="67"/>
      <c r="T1766" s="53"/>
      <c r="U1766" s="64"/>
      <c r="Y1766" s="53"/>
      <c r="Z1766" s="64"/>
      <c r="AD1766" s="53"/>
    </row>
    <row r="1767" spans="1:30" s="13" customFormat="1" x14ac:dyDescent="0.25">
      <c r="A1767"/>
      <c r="B1767" s="32"/>
      <c r="C1767" s="34"/>
      <c r="D1767" s="10"/>
      <c r="J1767" s="53"/>
      <c r="K1767" s="64"/>
      <c r="O1767" s="60"/>
      <c r="P1767" s="67"/>
      <c r="T1767" s="53"/>
      <c r="U1767" s="64"/>
      <c r="Y1767" s="53"/>
      <c r="Z1767" s="64"/>
      <c r="AD1767" s="53"/>
    </row>
    <row r="1768" spans="1:30" s="13" customFormat="1" x14ac:dyDescent="0.25">
      <c r="A1768"/>
      <c r="B1768" s="32"/>
      <c r="C1768" s="34"/>
      <c r="D1768" s="10"/>
      <c r="J1768" s="53"/>
      <c r="K1768" s="64"/>
      <c r="O1768" s="60"/>
      <c r="P1768" s="67"/>
      <c r="T1768" s="53"/>
      <c r="U1768" s="64"/>
      <c r="Y1768" s="53"/>
      <c r="Z1768" s="64"/>
      <c r="AD1768" s="53"/>
    </row>
    <row r="1769" spans="1:30" s="13" customFormat="1" x14ac:dyDescent="0.25">
      <c r="A1769"/>
      <c r="B1769" s="32"/>
      <c r="C1769" s="34"/>
      <c r="D1769" s="10"/>
      <c r="J1769" s="53"/>
      <c r="K1769" s="64"/>
      <c r="O1769" s="60"/>
      <c r="P1769" s="67"/>
      <c r="T1769" s="53"/>
      <c r="U1769" s="64"/>
      <c r="Y1769" s="53"/>
      <c r="Z1769" s="64"/>
      <c r="AD1769" s="53"/>
    </row>
    <row r="1770" spans="1:30" s="13" customFormat="1" x14ac:dyDescent="0.25">
      <c r="A1770"/>
      <c r="B1770" s="32"/>
      <c r="C1770" s="34"/>
      <c r="D1770" s="10"/>
      <c r="J1770" s="53"/>
      <c r="K1770" s="64"/>
      <c r="O1770" s="60"/>
      <c r="P1770" s="67"/>
      <c r="T1770" s="53"/>
      <c r="U1770" s="64"/>
      <c r="Y1770" s="53"/>
      <c r="Z1770" s="64"/>
      <c r="AD1770" s="53"/>
    </row>
    <row r="1771" spans="1:30" s="13" customFormat="1" x14ac:dyDescent="0.25">
      <c r="A1771"/>
      <c r="B1771" s="32"/>
      <c r="C1771" s="34"/>
      <c r="D1771" s="10"/>
      <c r="J1771" s="53"/>
      <c r="K1771" s="64"/>
      <c r="O1771" s="60"/>
      <c r="P1771" s="67"/>
      <c r="T1771" s="53"/>
      <c r="U1771" s="64"/>
      <c r="Y1771" s="53"/>
      <c r="Z1771" s="64"/>
      <c r="AD1771" s="53"/>
    </row>
    <row r="1772" spans="1:30" s="13" customFormat="1" x14ac:dyDescent="0.25">
      <c r="A1772"/>
      <c r="B1772" s="32"/>
      <c r="C1772" s="34"/>
      <c r="D1772" s="10"/>
      <c r="J1772" s="53"/>
      <c r="K1772" s="64"/>
      <c r="O1772" s="60"/>
      <c r="P1772" s="67"/>
      <c r="T1772" s="53"/>
      <c r="U1772" s="64"/>
      <c r="Y1772" s="53"/>
      <c r="Z1772" s="64"/>
      <c r="AD1772" s="53"/>
    </row>
    <row r="1773" spans="1:30" s="13" customFormat="1" x14ac:dyDescent="0.25">
      <c r="A1773"/>
      <c r="B1773" s="32"/>
      <c r="C1773" s="34"/>
      <c r="D1773" s="10"/>
      <c r="J1773" s="53"/>
      <c r="K1773" s="64"/>
      <c r="O1773" s="60"/>
      <c r="P1773" s="67"/>
      <c r="T1773" s="53"/>
      <c r="U1773" s="64"/>
      <c r="Y1773" s="53"/>
      <c r="Z1773" s="64"/>
      <c r="AD1773" s="53"/>
    </row>
    <row r="1774" spans="1:30" s="13" customFormat="1" x14ac:dyDescent="0.25">
      <c r="A1774"/>
      <c r="B1774" s="32"/>
      <c r="C1774" s="34"/>
      <c r="D1774" s="10"/>
      <c r="J1774" s="53"/>
      <c r="K1774" s="64"/>
      <c r="O1774" s="60"/>
      <c r="P1774" s="67"/>
      <c r="T1774" s="53"/>
      <c r="U1774" s="64"/>
      <c r="Y1774" s="53"/>
      <c r="Z1774" s="64"/>
      <c r="AD1774" s="53"/>
    </row>
    <row r="1775" spans="1:30" s="13" customFormat="1" x14ac:dyDescent="0.25">
      <c r="A1775"/>
      <c r="B1775" s="32"/>
      <c r="C1775" s="34"/>
      <c r="D1775" s="10"/>
      <c r="J1775" s="53"/>
      <c r="K1775" s="64"/>
      <c r="O1775" s="60"/>
      <c r="P1775" s="67"/>
      <c r="T1775" s="53"/>
      <c r="U1775" s="64"/>
      <c r="Y1775" s="53"/>
      <c r="Z1775" s="64"/>
      <c r="AD1775" s="53"/>
    </row>
    <row r="1776" spans="1:30" s="13" customFormat="1" x14ac:dyDescent="0.25">
      <c r="A1776"/>
      <c r="B1776" s="32"/>
      <c r="C1776" s="34"/>
      <c r="D1776" s="10"/>
      <c r="J1776" s="53"/>
      <c r="K1776" s="64"/>
      <c r="O1776" s="60"/>
      <c r="P1776" s="67"/>
      <c r="T1776" s="53"/>
      <c r="U1776" s="64"/>
      <c r="Y1776" s="53"/>
      <c r="Z1776" s="64"/>
      <c r="AD1776" s="53"/>
    </row>
    <row r="1777" spans="1:30" s="13" customFormat="1" x14ac:dyDescent="0.25">
      <c r="A1777"/>
      <c r="B1777" s="32"/>
      <c r="C1777" s="34"/>
      <c r="D1777" s="10"/>
      <c r="J1777" s="53"/>
      <c r="K1777" s="64"/>
      <c r="O1777" s="60"/>
      <c r="P1777" s="67"/>
      <c r="T1777" s="53"/>
      <c r="U1777" s="64"/>
      <c r="Y1777" s="53"/>
      <c r="Z1777" s="64"/>
      <c r="AD1777" s="53"/>
    </row>
    <row r="1778" spans="1:30" s="13" customFormat="1" x14ac:dyDescent="0.25">
      <c r="A1778"/>
      <c r="B1778" s="32"/>
      <c r="C1778" s="34"/>
      <c r="D1778" s="10"/>
      <c r="J1778" s="53"/>
      <c r="K1778" s="64"/>
      <c r="O1778" s="60"/>
      <c r="P1778" s="67"/>
      <c r="T1778" s="53"/>
      <c r="U1778" s="64"/>
      <c r="Y1778" s="53"/>
      <c r="Z1778" s="64"/>
      <c r="AD1778" s="53"/>
    </row>
    <row r="1779" spans="1:30" s="13" customFormat="1" x14ac:dyDescent="0.25">
      <c r="A1779"/>
      <c r="B1779" s="32"/>
      <c r="C1779" s="34"/>
      <c r="D1779" s="10"/>
      <c r="J1779" s="53"/>
      <c r="K1779" s="64"/>
      <c r="O1779" s="60"/>
      <c r="P1779" s="67"/>
      <c r="T1779" s="53"/>
      <c r="U1779" s="64"/>
      <c r="Y1779" s="53"/>
      <c r="Z1779" s="64"/>
      <c r="AD1779" s="53"/>
    </row>
    <row r="1780" spans="1:30" s="13" customFormat="1" x14ac:dyDescent="0.25">
      <c r="A1780"/>
      <c r="B1780" s="32"/>
      <c r="C1780" s="34"/>
      <c r="D1780" s="10"/>
      <c r="J1780" s="53"/>
      <c r="K1780" s="64"/>
      <c r="O1780" s="60"/>
      <c r="P1780" s="67"/>
      <c r="T1780" s="53"/>
      <c r="U1780" s="64"/>
      <c r="Y1780" s="53"/>
      <c r="Z1780" s="64"/>
      <c r="AD1780" s="53"/>
    </row>
    <row r="1781" spans="1:30" s="13" customFormat="1" x14ac:dyDescent="0.25">
      <c r="A1781"/>
      <c r="B1781" s="32"/>
      <c r="C1781" s="34"/>
      <c r="D1781" s="10"/>
      <c r="J1781" s="53"/>
      <c r="K1781" s="64"/>
      <c r="O1781" s="60"/>
      <c r="P1781" s="67"/>
      <c r="T1781" s="53"/>
      <c r="U1781" s="64"/>
      <c r="Y1781" s="53"/>
      <c r="Z1781" s="64"/>
      <c r="AD1781" s="53"/>
    </row>
    <row r="1782" spans="1:30" s="13" customFormat="1" x14ac:dyDescent="0.25">
      <c r="A1782"/>
      <c r="B1782" s="32"/>
      <c r="C1782" s="34"/>
      <c r="D1782" s="10"/>
      <c r="J1782" s="53"/>
      <c r="K1782" s="64"/>
      <c r="O1782" s="60"/>
      <c r="P1782" s="67"/>
      <c r="T1782" s="53"/>
      <c r="U1782" s="64"/>
      <c r="Y1782" s="53"/>
      <c r="Z1782" s="64"/>
      <c r="AD1782" s="53"/>
    </row>
    <row r="1783" spans="1:30" s="13" customFormat="1" x14ac:dyDescent="0.25">
      <c r="A1783"/>
      <c r="B1783" s="32"/>
      <c r="C1783" s="34"/>
      <c r="D1783" s="10"/>
      <c r="J1783" s="53"/>
      <c r="K1783" s="64"/>
      <c r="O1783" s="60"/>
      <c r="P1783" s="67"/>
      <c r="T1783" s="53"/>
      <c r="U1783" s="64"/>
      <c r="Y1783" s="53"/>
      <c r="Z1783" s="64"/>
      <c r="AD1783" s="53"/>
    </row>
    <row r="1784" spans="1:30" s="13" customFormat="1" x14ac:dyDescent="0.25">
      <c r="A1784"/>
      <c r="B1784" s="32"/>
      <c r="C1784" s="34"/>
      <c r="D1784" s="10"/>
      <c r="J1784" s="53"/>
      <c r="K1784" s="64"/>
      <c r="O1784" s="60"/>
      <c r="P1784" s="67"/>
      <c r="T1784" s="53"/>
      <c r="U1784" s="64"/>
      <c r="Y1784" s="53"/>
      <c r="Z1784" s="64"/>
      <c r="AD1784" s="53"/>
    </row>
    <row r="1785" spans="1:30" s="13" customFormat="1" x14ac:dyDescent="0.25">
      <c r="A1785"/>
      <c r="B1785" s="32"/>
      <c r="C1785" s="34"/>
      <c r="D1785" s="10"/>
      <c r="J1785" s="53"/>
      <c r="K1785" s="64"/>
      <c r="O1785" s="60"/>
      <c r="P1785" s="67"/>
      <c r="T1785" s="53"/>
      <c r="U1785" s="64"/>
      <c r="Y1785" s="53"/>
      <c r="Z1785" s="64"/>
      <c r="AD1785" s="53"/>
    </row>
    <row r="1786" spans="1:30" s="13" customFormat="1" x14ac:dyDescent="0.25">
      <c r="A1786"/>
      <c r="B1786" s="32"/>
      <c r="C1786" s="34"/>
      <c r="D1786" s="10"/>
      <c r="J1786" s="53"/>
      <c r="K1786" s="64"/>
      <c r="O1786" s="60"/>
      <c r="P1786" s="67"/>
      <c r="T1786" s="53"/>
      <c r="U1786" s="64"/>
      <c r="Y1786" s="53"/>
      <c r="Z1786" s="64"/>
      <c r="AD1786" s="53"/>
    </row>
    <row r="1787" spans="1:30" s="13" customFormat="1" x14ac:dyDescent="0.25">
      <c r="A1787"/>
      <c r="B1787" s="32"/>
      <c r="C1787" s="34"/>
      <c r="D1787" s="10"/>
      <c r="J1787" s="53"/>
      <c r="K1787" s="64"/>
      <c r="O1787" s="60"/>
      <c r="P1787" s="67"/>
      <c r="T1787" s="53"/>
      <c r="U1787" s="64"/>
      <c r="Y1787" s="53"/>
      <c r="Z1787" s="64"/>
      <c r="AD1787" s="53"/>
    </row>
    <row r="1788" spans="1:30" s="13" customFormat="1" x14ac:dyDescent="0.25">
      <c r="A1788"/>
      <c r="B1788" s="32"/>
      <c r="C1788" s="34"/>
      <c r="D1788" s="10"/>
      <c r="J1788" s="53"/>
      <c r="K1788" s="64"/>
      <c r="O1788" s="60"/>
      <c r="P1788" s="67"/>
      <c r="T1788" s="53"/>
      <c r="U1788" s="64"/>
      <c r="Y1788" s="53"/>
      <c r="Z1788" s="64"/>
      <c r="AD1788" s="53"/>
    </row>
    <row r="1789" spans="1:30" s="13" customFormat="1" x14ac:dyDescent="0.25">
      <c r="A1789"/>
      <c r="B1789" s="32"/>
      <c r="C1789" s="34"/>
      <c r="D1789" s="10"/>
      <c r="J1789" s="53"/>
      <c r="K1789" s="64"/>
      <c r="O1789" s="60"/>
      <c r="P1789" s="67"/>
      <c r="T1789" s="53"/>
      <c r="U1789" s="64"/>
      <c r="Y1789" s="53"/>
      <c r="Z1789" s="64"/>
      <c r="AD1789" s="53"/>
    </row>
    <row r="1790" spans="1:30" s="13" customFormat="1" x14ac:dyDescent="0.25">
      <c r="A1790"/>
      <c r="B1790" s="32"/>
      <c r="C1790" s="34"/>
      <c r="D1790" s="10"/>
      <c r="J1790" s="53"/>
      <c r="K1790" s="64"/>
      <c r="O1790" s="60"/>
      <c r="P1790" s="67"/>
      <c r="T1790" s="53"/>
      <c r="U1790" s="64"/>
      <c r="Y1790" s="53"/>
      <c r="Z1790" s="64"/>
      <c r="AD1790" s="53"/>
    </row>
    <row r="1791" spans="1:30" s="13" customFormat="1" x14ac:dyDescent="0.25">
      <c r="A1791"/>
      <c r="B1791" s="32"/>
      <c r="C1791" s="34"/>
      <c r="D1791" s="10"/>
      <c r="J1791" s="53"/>
      <c r="K1791" s="64"/>
      <c r="O1791" s="60"/>
      <c r="P1791" s="67"/>
      <c r="T1791" s="53"/>
      <c r="U1791" s="64"/>
      <c r="Y1791" s="53"/>
      <c r="Z1791" s="64"/>
      <c r="AD1791" s="53"/>
    </row>
    <row r="1792" spans="1:30" s="13" customFormat="1" x14ac:dyDescent="0.25">
      <c r="A1792"/>
      <c r="B1792" s="32"/>
      <c r="C1792" s="34"/>
      <c r="D1792" s="10"/>
      <c r="J1792" s="53"/>
      <c r="K1792" s="64"/>
      <c r="O1792" s="60"/>
      <c r="P1792" s="67"/>
      <c r="T1792" s="53"/>
      <c r="U1792" s="64"/>
      <c r="Y1792" s="53"/>
      <c r="Z1792" s="64"/>
      <c r="AD1792" s="53"/>
    </row>
    <row r="1793" spans="1:30" s="13" customFormat="1" x14ac:dyDescent="0.25">
      <c r="A1793"/>
      <c r="B1793" s="32"/>
      <c r="C1793" s="34"/>
      <c r="D1793" s="10"/>
      <c r="J1793" s="53"/>
      <c r="K1793" s="64"/>
      <c r="O1793" s="60"/>
      <c r="P1793" s="67"/>
      <c r="T1793" s="53"/>
      <c r="U1793" s="64"/>
      <c r="Y1793" s="53"/>
      <c r="Z1793" s="64"/>
      <c r="AD1793" s="53"/>
    </row>
    <row r="1794" spans="1:30" s="13" customFormat="1" x14ac:dyDescent="0.25">
      <c r="A1794"/>
      <c r="B1794" s="32"/>
      <c r="C1794" s="34"/>
      <c r="D1794" s="10"/>
      <c r="J1794" s="53"/>
      <c r="K1794" s="64"/>
      <c r="O1794" s="60"/>
      <c r="P1794" s="67"/>
      <c r="T1794" s="53"/>
      <c r="U1794" s="64"/>
      <c r="Y1794" s="53"/>
      <c r="Z1794" s="64"/>
      <c r="AD1794" s="53"/>
    </row>
    <row r="1795" spans="1:30" s="13" customFormat="1" x14ac:dyDescent="0.25">
      <c r="A1795"/>
      <c r="B1795" s="32"/>
      <c r="C1795" s="34"/>
      <c r="D1795" s="10"/>
      <c r="J1795" s="53"/>
      <c r="K1795" s="64"/>
      <c r="O1795" s="60"/>
      <c r="P1795" s="67"/>
      <c r="T1795" s="53"/>
      <c r="U1795" s="64"/>
      <c r="Y1795" s="53"/>
      <c r="Z1795" s="64"/>
      <c r="AD1795" s="53"/>
    </row>
    <row r="1796" spans="1:30" s="13" customFormat="1" x14ac:dyDescent="0.25">
      <c r="A1796"/>
      <c r="B1796" s="32"/>
      <c r="C1796" s="34"/>
      <c r="D1796" s="10"/>
      <c r="J1796" s="53"/>
      <c r="K1796" s="64"/>
      <c r="O1796" s="60"/>
      <c r="P1796" s="67"/>
      <c r="T1796" s="53"/>
      <c r="U1796" s="64"/>
      <c r="Y1796" s="53"/>
      <c r="Z1796" s="64"/>
      <c r="AD1796" s="53"/>
    </row>
    <row r="1797" spans="1:30" s="13" customFormat="1" x14ac:dyDescent="0.25">
      <c r="A1797"/>
      <c r="B1797" s="32"/>
      <c r="C1797" s="34"/>
      <c r="D1797" s="10"/>
      <c r="J1797" s="53"/>
      <c r="K1797" s="64"/>
      <c r="O1797" s="60"/>
      <c r="P1797" s="67"/>
      <c r="T1797" s="53"/>
      <c r="U1797" s="64"/>
      <c r="Y1797" s="53"/>
      <c r="Z1797" s="64"/>
      <c r="AD1797" s="53"/>
    </row>
    <row r="1798" spans="1:30" s="13" customFormat="1" x14ac:dyDescent="0.25">
      <c r="A1798"/>
      <c r="B1798" s="32"/>
      <c r="C1798" s="34"/>
      <c r="D1798" s="10"/>
      <c r="J1798" s="53"/>
      <c r="K1798" s="64"/>
      <c r="O1798" s="60"/>
      <c r="P1798" s="67"/>
      <c r="T1798" s="53"/>
      <c r="U1798" s="64"/>
      <c r="Y1798" s="53"/>
      <c r="Z1798" s="64"/>
      <c r="AD1798" s="53"/>
    </row>
    <row r="1799" spans="1:30" s="13" customFormat="1" x14ac:dyDescent="0.25">
      <c r="A1799"/>
      <c r="B1799" s="32"/>
      <c r="C1799" s="34"/>
      <c r="D1799" s="10"/>
      <c r="J1799" s="53"/>
      <c r="K1799" s="64"/>
      <c r="O1799" s="60"/>
      <c r="P1799" s="67"/>
      <c r="T1799" s="53"/>
      <c r="U1799" s="64"/>
      <c r="Y1799" s="53"/>
      <c r="Z1799" s="64"/>
      <c r="AD1799" s="53"/>
    </row>
    <row r="1800" spans="1:30" s="13" customFormat="1" x14ac:dyDescent="0.25">
      <c r="A1800"/>
      <c r="B1800" s="32"/>
      <c r="C1800" s="34"/>
      <c r="D1800" s="10"/>
      <c r="J1800" s="53"/>
      <c r="K1800" s="64"/>
      <c r="O1800" s="60"/>
      <c r="P1800" s="67"/>
      <c r="T1800" s="53"/>
      <c r="U1800" s="64"/>
      <c r="Y1800" s="53"/>
      <c r="Z1800" s="64"/>
      <c r="AD1800" s="53"/>
    </row>
    <row r="1801" spans="1:30" s="13" customFormat="1" x14ac:dyDescent="0.25">
      <c r="A1801"/>
      <c r="B1801" s="32"/>
      <c r="C1801" s="34"/>
      <c r="D1801" s="10"/>
      <c r="J1801" s="53"/>
      <c r="K1801" s="64"/>
      <c r="O1801" s="60"/>
      <c r="P1801" s="67"/>
      <c r="T1801" s="53"/>
      <c r="U1801" s="64"/>
      <c r="Y1801" s="53"/>
      <c r="Z1801" s="64"/>
      <c r="AD1801" s="53"/>
    </row>
    <row r="1802" spans="1:30" s="13" customFormat="1" x14ac:dyDescent="0.25">
      <c r="A1802"/>
      <c r="B1802" s="32"/>
      <c r="C1802" s="34"/>
      <c r="D1802" s="10"/>
      <c r="J1802" s="53"/>
      <c r="K1802" s="64"/>
      <c r="O1802" s="60"/>
      <c r="P1802" s="67"/>
      <c r="T1802" s="53"/>
      <c r="U1802" s="64"/>
      <c r="Y1802" s="53"/>
      <c r="Z1802" s="64"/>
      <c r="AD1802" s="53"/>
    </row>
    <row r="1803" spans="1:30" s="13" customFormat="1" x14ac:dyDescent="0.25">
      <c r="A1803"/>
      <c r="B1803" s="32"/>
      <c r="C1803" s="34"/>
      <c r="D1803" s="10"/>
      <c r="J1803" s="53"/>
      <c r="K1803" s="64"/>
      <c r="O1803" s="60"/>
      <c r="P1803" s="67"/>
      <c r="T1803" s="53"/>
      <c r="U1803" s="64"/>
      <c r="Y1803" s="53"/>
      <c r="Z1803" s="64"/>
      <c r="AD1803" s="53"/>
    </row>
    <row r="1804" spans="1:30" s="13" customFormat="1" x14ac:dyDescent="0.25">
      <c r="A1804"/>
      <c r="B1804" s="32"/>
      <c r="C1804" s="34"/>
      <c r="D1804" s="10"/>
      <c r="J1804" s="53"/>
      <c r="K1804" s="64"/>
      <c r="O1804" s="60"/>
      <c r="P1804" s="67"/>
      <c r="T1804" s="53"/>
      <c r="U1804" s="64"/>
      <c r="Y1804" s="53"/>
      <c r="Z1804" s="64"/>
      <c r="AD1804" s="53"/>
    </row>
    <row r="1805" spans="1:30" s="13" customFormat="1" x14ac:dyDescent="0.25">
      <c r="A1805"/>
      <c r="B1805" s="32"/>
      <c r="C1805" s="34"/>
      <c r="D1805" s="10"/>
      <c r="J1805" s="53"/>
      <c r="K1805" s="64"/>
      <c r="O1805" s="60"/>
      <c r="P1805" s="67"/>
      <c r="T1805" s="53"/>
      <c r="U1805" s="64"/>
      <c r="Y1805" s="53"/>
      <c r="Z1805" s="64"/>
      <c r="AD1805" s="53"/>
    </row>
    <row r="1806" spans="1:30" s="13" customFormat="1" x14ac:dyDescent="0.25">
      <c r="A1806"/>
      <c r="B1806" s="32"/>
      <c r="C1806" s="34"/>
      <c r="D1806" s="10"/>
      <c r="J1806" s="53"/>
      <c r="K1806" s="64"/>
      <c r="O1806" s="60"/>
      <c r="P1806" s="67"/>
      <c r="T1806" s="53"/>
      <c r="U1806" s="64"/>
      <c r="Y1806" s="53"/>
      <c r="Z1806" s="64"/>
      <c r="AD1806" s="53"/>
    </row>
    <row r="1807" spans="1:30" s="13" customFormat="1" x14ac:dyDescent="0.25">
      <c r="A1807"/>
      <c r="B1807" s="32"/>
      <c r="C1807" s="34"/>
      <c r="D1807" s="10"/>
      <c r="J1807" s="53"/>
      <c r="K1807" s="64"/>
      <c r="O1807" s="60"/>
      <c r="P1807" s="67"/>
      <c r="T1807" s="53"/>
      <c r="U1807" s="64"/>
      <c r="Y1807" s="53"/>
      <c r="Z1807" s="64"/>
      <c r="AD1807" s="53"/>
    </row>
    <row r="1808" spans="1:30" s="13" customFormat="1" x14ac:dyDescent="0.25">
      <c r="A1808"/>
      <c r="B1808" s="32"/>
      <c r="C1808" s="34"/>
      <c r="D1808" s="10"/>
      <c r="J1808" s="53"/>
      <c r="K1808" s="64"/>
      <c r="O1808" s="60"/>
      <c r="P1808" s="67"/>
      <c r="T1808" s="53"/>
      <c r="U1808" s="64"/>
      <c r="Y1808" s="53"/>
      <c r="Z1808" s="64"/>
      <c r="AD1808" s="53"/>
    </row>
    <row r="1809" spans="1:30" s="13" customFormat="1" x14ac:dyDescent="0.25">
      <c r="A1809"/>
      <c r="B1809" s="32"/>
      <c r="C1809" s="34"/>
      <c r="D1809" s="10"/>
      <c r="J1809" s="53"/>
      <c r="K1809" s="64"/>
      <c r="O1809" s="60"/>
      <c r="P1809" s="67"/>
      <c r="T1809" s="53"/>
      <c r="U1809" s="64"/>
      <c r="Y1809" s="53"/>
      <c r="Z1809" s="64"/>
      <c r="AD1809" s="53"/>
    </row>
    <row r="1810" spans="1:30" s="13" customFormat="1" x14ac:dyDescent="0.25">
      <c r="A1810"/>
      <c r="B1810" s="32"/>
      <c r="C1810" s="34"/>
      <c r="D1810" s="10"/>
      <c r="J1810" s="53"/>
      <c r="K1810" s="64"/>
      <c r="O1810" s="60"/>
      <c r="P1810" s="67"/>
      <c r="T1810" s="53"/>
      <c r="U1810" s="64"/>
      <c r="Y1810" s="53"/>
      <c r="Z1810" s="64"/>
      <c r="AD1810" s="53"/>
    </row>
    <row r="1811" spans="1:30" s="13" customFormat="1" x14ac:dyDescent="0.25">
      <c r="A1811"/>
      <c r="B1811" s="32"/>
      <c r="C1811" s="34"/>
      <c r="D1811" s="10"/>
      <c r="J1811" s="53"/>
      <c r="K1811" s="64"/>
      <c r="O1811" s="60"/>
      <c r="P1811" s="67"/>
      <c r="T1811" s="53"/>
      <c r="U1811" s="64"/>
      <c r="Y1811" s="53"/>
      <c r="Z1811" s="64"/>
      <c r="AD1811" s="53"/>
    </row>
    <row r="1812" spans="1:30" s="13" customFormat="1" x14ac:dyDescent="0.25">
      <c r="A1812"/>
      <c r="B1812" s="32"/>
      <c r="C1812" s="34"/>
      <c r="D1812" s="10"/>
      <c r="J1812" s="53"/>
      <c r="K1812" s="64"/>
      <c r="O1812" s="60"/>
      <c r="P1812" s="67"/>
      <c r="T1812" s="53"/>
      <c r="U1812" s="64"/>
      <c r="Y1812" s="53"/>
      <c r="Z1812" s="64"/>
      <c r="AD1812" s="53"/>
    </row>
    <row r="1813" spans="1:30" s="13" customFormat="1" x14ac:dyDescent="0.25">
      <c r="A1813"/>
      <c r="B1813" s="32"/>
      <c r="C1813" s="34"/>
      <c r="D1813" s="10"/>
      <c r="J1813" s="53"/>
      <c r="K1813" s="64"/>
      <c r="O1813" s="60"/>
      <c r="P1813" s="67"/>
      <c r="T1813" s="53"/>
      <c r="U1813" s="64"/>
      <c r="Y1813" s="53"/>
      <c r="Z1813" s="64"/>
      <c r="AD1813" s="53"/>
    </row>
    <row r="1814" spans="1:30" s="13" customFormat="1" x14ac:dyDescent="0.25">
      <c r="A1814"/>
      <c r="B1814" s="32"/>
      <c r="C1814" s="34"/>
      <c r="D1814" s="10"/>
      <c r="J1814" s="53"/>
      <c r="K1814" s="64"/>
      <c r="O1814" s="60"/>
      <c r="P1814" s="67"/>
      <c r="T1814" s="53"/>
      <c r="U1814" s="64"/>
      <c r="Y1814" s="53"/>
      <c r="Z1814" s="64"/>
      <c r="AD1814" s="53"/>
    </row>
    <row r="1815" spans="1:30" s="13" customFormat="1" x14ac:dyDescent="0.25">
      <c r="A1815"/>
      <c r="B1815" s="32"/>
      <c r="C1815" s="34"/>
      <c r="D1815" s="10"/>
      <c r="J1815" s="53"/>
      <c r="K1815" s="64"/>
      <c r="O1815" s="60"/>
      <c r="P1815" s="67"/>
      <c r="T1815" s="53"/>
      <c r="U1815" s="64"/>
      <c r="Y1815" s="53"/>
      <c r="Z1815" s="64"/>
      <c r="AD1815" s="53"/>
    </row>
    <row r="1816" spans="1:30" s="13" customFormat="1" x14ac:dyDescent="0.25">
      <c r="A1816"/>
      <c r="B1816" s="32"/>
      <c r="C1816" s="34"/>
      <c r="D1816" s="10"/>
      <c r="J1816" s="53"/>
      <c r="K1816" s="64"/>
      <c r="O1816" s="60"/>
      <c r="P1816" s="67"/>
      <c r="T1816" s="53"/>
      <c r="U1816" s="64"/>
      <c r="Y1816" s="53"/>
      <c r="Z1816" s="64"/>
      <c r="AD1816" s="53"/>
    </row>
    <row r="1817" spans="1:30" s="13" customFormat="1" x14ac:dyDescent="0.25">
      <c r="A1817"/>
      <c r="B1817" s="32"/>
      <c r="C1817" s="34"/>
      <c r="D1817" s="10"/>
      <c r="J1817" s="53"/>
      <c r="K1817" s="64"/>
      <c r="O1817" s="60"/>
      <c r="P1817" s="67"/>
      <c r="T1817" s="53"/>
      <c r="U1817" s="64"/>
      <c r="Y1817" s="53"/>
      <c r="Z1817" s="64"/>
      <c r="AD1817" s="53"/>
    </row>
    <row r="1818" spans="1:30" s="13" customFormat="1" x14ac:dyDescent="0.25">
      <c r="A1818"/>
      <c r="B1818" s="32"/>
      <c r="C1818" s="34"/>
      <c r="D1818" s="10"/>
      <c r="J1818" s="53"/>
      <c r="K1818" s="64"/>
      <c r="O1818" s="60"/>
      <c r="P1818" s="67"/>
      <c r="T1818" s="53"/>
      <c r="U1818" s="64"/>
      <c r="Y1818" s="53"/>
      <c r="Z1818" s="64"/>
      <c r="AD1818" s="53"/>
    </row>
    <row r="1819" spans="1:30" s="13" customFormat="1" x14ac:dyDescent="0.25">
      <c r="A1819"/>
      <c r="B1819" s="32"/>
      <c r="C1819" s="34"/>
      <c r="D1819" s="10"/>
      <c r="J1819" s="53"/>
      <c r="K1819" s="64"/>
      <c r="O1819" s="60"/>
      <c r="P1819" s="67"/>
      <c r="T1819" s="53"/>
      <c r="U1819" s="64"/>
      <c r="Y1819" s="53"/>
      <c r="Z1819" s="64"/>
      <c r="AD1819" s="53"/>
    </row>
    <row r="1820" spans="1:30" s="13" customFormat="1" x14ac:dyDescent="0.25">
      <c r="A1820"/>
      <c r="B1820" s="32"/>
      <c r="C1820" s="34"/>
      <c r="D1820" s="10"/>
      <c r="J1820" s="53"/>
      <c r="K1820" s="64"/>
      <c r="O1820" s="60"/>
      <c r="P1820" s="67"/>
      <c r="T1820" s="53"/>
      <c r="U1820" s="64"/>
      <c r="Y1820" s="53"/>
      <c r="Z1820" s="64"/>
      <c r="AD1820" s="53"/>
    </row>
    <row r="1821" spans="1:30" s="13" customFormat="1" x14ac:dyDescent="0.25">
      <c r="A1821"/>
      <c r="B1821" s="32"/>
      <c r="C1821" s="34"/>
      <c r="D1821" s="10"/>
      <c r="J1821" s="53"/>
      <c r="K1821" s="64"/>
      <c r="O1821" s="60"/>
      <c r="P1821" s="67"/>
      <c r="T1821" s="53"/>
      <c r="U1821" s="64"/>
      <c r="Y1821" s="53"/>
      <c r="Z1821" s="64"/>
      <c r="AD1821" s="53"/>
    </row>
    <row r="1822" spans="1:30" s="13" customFormat="1" x14ac:dyDescent="0.25">
      <c r="A1822"/>
      <c r="B1822" s="32"/>
      <c r="C1822" s="34"/>
      <c r="D1822" s="10"/>
      <c r="J1822" s="53"/>
      <c r="K1822" s="64"/>
      <c r="O1822" s="60"/>
      <c r="P1822" s="67"/>
      <c r="T1822" s="53"/>
      <c r="U1822" s="64"/>
      <c r="Y1822" s="53"/>
      <c r="Z1822" s="64"/>
      <c r="AD1822" s="53"/>
    </row>
    <row r="1823" spans="1:30" s="13" customFormat="1" x14ac:dyDescent="0.25">
      <c r="A1823"/>
      <c r="B1823" s="32"/>
      <c r="C1823" s="34"/>
      <c r="D1823" s="10"/>
      <c r="J1823" s="53"/>
      <c r="K1823" s="64"/>
      <c r="O1823" s="60"/>
      <c r="P1823" s="67"/>
      <c r="T1823" s="53"/>
      <c r="U1823" s="64"/>
      <c r="Y1823" s="53"/>
      <c r="Z1823" s="64"/>
      <c r="AD1823" s="53"/>
    </row>
    <row r="1824" spans="1:30" s="13" customFormat="1" x14ac:dyDescent="0.25">
      <c r="A1824"/>
      <c r="B1824" s="32"/>
      <c r="C1824" s="34"/>
      <c r="D1824" s="10"/>
      <c r="J1824" s="53"/>
      <c r="K1824" s="64"/>
      <c r="O1824" s="60"/>
      <c r="P1824" s="67"/>
      <c r="T1824" s="53"/>
      <c r="U1824" s="64"/>
      <c r="Y1824" s="53"/>
      <c r="Z1824" s="64"/>
      <c r="AD1824" s="53"/>
    </row>
    <row r="1825" spans="1:30" s="13" customFormat="1" x14ac:dyDescent="0.25">
      <c r="A1825"/>
      <c r="B1825" s="32"/>
      <c r="C1825" s="34"/>
      <c r="D1825" s="10"/>
      <c r="J1825" s="53"/>
      <c r="K1825" s="64"/>
      <c r="O1825" s="60"/>
      <c r="P1825" s="67"/>
      <c r="T1825" s="53"/>
      <c r="U1825" s="64"/>
      <c r="Y1825" s="53"/>
      <c r="Z1825" s="64"/>
      <c r="AD1825" s="53"/>
    </row>
    <row r="1826" spans="1:30" s="13" customFormat="1" x14ac:dyDescent="0.25">
      <c r="A1826"/>
      <c r="B1826" s="32"/>
      <c r="C1826" s="34"/>
      <c r="D1826" s="10"/>
      <c r="J1826" s="53"/>
      <c r="K1826" s="64"/>
      <c r="O1826" s="60"/>
      <c r="P1826" s="67"/>
      <c r="T1826" s="53"/>
      <c r="U1826" s="64"/>
      <c r="Y1826" s="53"/>
      <c r="Z1826" s="64"/>
      <c r="AD1826" s="53"/>
    </row>
    <row r="1827" spans="1:30" s="13" customFormat="1" x14ac:dyDescent="0.25">
      <c r="A1827"/>
      <c r="B1827" s="32"/>
      <c r="C1827" s="34"/>
      <c r="D1827" s="10"/>
      <c r="J1827" s="53"/>
      <c r="K1827" s="64"/>
      <c r="O1827" s="60"/>
      <c r="P1827" s="67"/>
      <c r="T1827" s="53"/>
      <c r="U1827" s="64"/>
      <c r="Y1827" s="53"/>
      <c r="Z1827" s="64"/>
      <c r="AD1827" s="53"/>
    </row>
    <row r="1828" spans="1:30" s="13" customFormat="1" x14ac:dyDescent="0.25">
      <c r="A1828"/>
      <c r="B1828" s="32"/>
      <c r="C1828" s="34"/>
      <c r="D1828" s="10"/>
      <c r="J1828" s="53"/>
      <c r="K1828" s="64"/>
      <c r="O1828" s="60"/>
      <c r="P1828" s="67"/>
      <c r="T1828" s="53"/>
      <c r="U1828" s="64"/>
      <c r="Y1828" s="53"/>
      <c r="Z1828" s="64"/>
      <c r="AD1828" s="53"/>
    </row>
    <row r="1829" spans="1:30" s="13" customFormat="1" x14ac:dyDescent="0.25">
      <c r="A1829"/>
      <c r="B1829" s="32"/>
      <c r="C1829" s="34"/>
      <c r="D1829" s="10"/>
      <c r="J1829" s="53"/>
      <c r="K1829" s="64"/>
      <c r="O1829" s="60"/>
      <c r="P1829" s="67"/>
      <c r="T1829" s="53"/>
      <c r="U1829" s="64"/>
      <c r="Y1829" s="53"/>
      <c r="Z1829" s="64"/>
      <c r="AD1829" s="53"/>
    </row>
    <row r="1830" spans="1:30" s="13" customFormat="1" x14ac:dyDescent="0.25">
      <c r="A1830"/>
      <c r="B1830" s="32"/>
      <c r="C1830" s="34"/>
      <c r="D1830" s="10"/>
      <c r="J1830" s="53"/>
      <c r="K1830" s="64"/>
      <c r="O1830" s="60"/>
      <c r="P1830" s="67"/>
      <c r="T1830" s="53"/>
      <c r="U1830" s="64"/>
      <c r="Y1830" s="53"/>
      <c r="Z1830" s="64"/>
      <c r="AD1830" s="53"/>
    </row>
    <row r="1831" spans="1:30" s="13" customFormat="1" x14ac:dyDescent="0.25">
      <c r="A1831"/>
      <c r="B1831" s="32"/>
      <c r="C1831" s="34"/>
      <c r="D1831" s="10"/>
      <c r="J1831" s="53"/>
      <c r="K1831" s="64"/>
      <c r="O1831" s="60"/>
      <c r="P1831" s="67"/>
      <c r="T1831" s="53"/>
      <c r="U1831" s="64"/>
      <c r="Y1831" s="53"/>
      <c r="Z1831" s="64"/>
      <c r="AD1831" s="53"/>
    </row>
    <row r="1832" spans="1:30" s="13" customFormat="1" x14ac:dyDescent="0.25">
      <c r="A1832"/>
      <c r="B1832" s="32"/>
      <c r="C1832" s="34"/>
      <c r="D1832" s="10"/>
      <c r="J1832" s="53"/>
      <c r="K1832" s="64"/>
      <c r="O1832" s="60"/>
      <c r="P1832" s="67"/>
      <c r="T1832" s="53"/>
      <c r="U1832" s="64"/>
      <c r="Y1832" s="53"/>
      <c r="Z1832" s="64"/>
      <c r="AD1832" s="53"/>
    </row>
    <row r="1833" spans="1:30" s="13" customFormat="1" x14ac:dyDescent="0.25">
      <c r="A1833"/>
      <c r="B1833" s="32"/>
      <c r="C1833" s="34"/>
      <c r="D1833" s="10"/>
      <c r="J1833" s="53"/>
      <c r="K1833" s="64"/>
      <c r="O1833" s="60"/>
      <c r="P1833" s="67"/>
      <c r="T1833" s="53"/>
      <c r="U1833" s="64"/>
      <c r="Y1833" s="53"/>
      <c r="Z1833" s="64"/>
      <c r="AD1833" s="53"/>
    </row>
    <row r="1834" spans="1:30" s="13" customFormat="1" x14ac:dyDescent="0.25">
      <c r="A1834"/>
      <c r="B1834" s="32"/>
      <c r="C1834" s="34"/>
      <c r="D1834" s="10"/>
      <c r="J1834" s="53"/>
      <c r="K1834" s="64"/>
      <c r="O1834" s="60"/>
      <c r="P1834" s="67"/>
      <c r="T1834" s="53"/>
      <c r="U1834" s="64"/>
      <c r="Y1834" s="53"/>
      <c r="Z1834" s="64"/>
      <c r="AD1834" s="53"/>
    </row>
    <row r="1835" spans="1:30" s="13" customFormat="1" x14ac:dyDescent="0.25">
      <c r="A1835"/>
      <c r="B1835" s="32"/>
      <c r="C1835" s="34"/>
      <c r="D1835" s="10"/>
      <c r="J1835" s="53"/>
      <c r="K1835" s="64"/>
      <c r="O1835" s="60"/>
      <c r="P1835" s="67"/>
      <c r="T1835" s="53"/>
      <c r="U1835" s="64"/>
      <c r="Y1835" s="53"/>
      <c r="Z1835" s="64"/>
      <c r="AD1835" s="53"/>
    </row>
    <row r="1836" spans="1:30" s="13" customFormat="1" x14ac:dyDescent="0.25">
      <c r="A1836"/>
      <c r="B1836" s="32"/>
      <c r="C1836" s="34"/>
      <c r="D1836" s="10"/>
      <c r="J1836" s="53"/>
      <c r="K1836" s="64"/>
      <c r="O1836" s="60"/>
      <c r="P1836" s="67"/>
      <c r="T1836" s="53"/>
      <c r="U1836" s="64"/>
      <c r="Y1836" s="53"/>
      <c r="Z1836" s="64"/>
      <c r="AD1836" s="53"/>
    </row>
    <row r="1837" spans="1:30" s="13" customFormat="1" x14ac:dyDescent="0.25">
      <c r="A1837"/>
      <c r="B1837" s="32"/>
      <c r="C1837" s="34"/>
      <c r="D1837" s="10"/>
      <c r="J1837" s="53"/>
      <c r="K1837" s="64"/>
      <c r="O1837" s="60"/>
      <c r="P1837" s="67"/>
      <c r="T1837" s="53"/>
      <c r="U1837" s="64"/>
      <c r="Y1837" s="53"/>
      <c r="Z1837" s="64"/>
      <c r="AD1837" s="53"/>
    </row>
    <row r="1838" spans="1:30" s="13" customFormat="1" x14ac:dyDescent="0.25">
      <c r="A1838"/>
      <c r="B1838" s="32"/>
      <c r="C1838" s="34"/>
      <c r="D1838" s="10"/>
      <c r="J1838" s="53"/>
      <c r="K1838" s="64"/>
      <c r="O1838" s="60"/>
      <c r="P1838" s="67"/>
      <c r="T1838" s="53"/>
      <c r="U1838" s="64"/>
      <c r="Y1838" s="53"/>
      <c r="Z1838" s="64"/>
      <c r="AD1838" s="53"/>
    </row>
    <row r="1839" spans="1:30" s="13" customFormat="1" x14ac:dyDescent="0.25">
      <c r="A1839"/>
      <c r="B1839" s="32"/>
      <c r="C1839" s="34"/>
      <c r="D1839" s="10"/>
      <c r="J1839" s="53"/>
      <c r="K1839" s="64"/>
      <c r="O1839" s="60"/>
      <c r="P1839" s="67"/>
      <c r="T1839" s="53"/>
      <c r="U1839" s="64"/>
      <c r="Y1839" s="53"/>
      <c r="Z1839" s="64"/>
      <c r="AD1839" s="53"/>
    </row>
    <row r="1840" spans="1:30" s="13" customFormat="1" x14ac:dyDescent="0.25">
      <c r="A1840"/>
      <c r="B1840" s="32"/>
      <c r="C1840" s="34"/>
      <c r="D1840" s="10"/>
      <c r="J1840" s="53"/>
      <c r="K1840" s="64"/>
      <c r="O1840" s="60"/>
      <c r="P1840" s="67"/>
      <c r="T1840" s="53"/>
      <c r="U1840" s="64"/>
      <c r="Y1840" s="53"/>
      <c r="Z1840" s="64"/>
      <c r="AD1840" s="53"/>
    </row>
    <row r="1841" spans="1:30" s="13" customFormat="1" x14ac:dyDescent="0.25">
      <c r="A1841"/>
      <c r="B1841" s="32"/>
      <c r="C1841" s="34"/>
      <c r="D1841" s="10"/>
      <c r="J1841" s="53"/>
      <c r="K1841" s="64"/>
      <c r="O1841" s="60"/>
      <c r="P1841" s="67"/>
      <c r="T1841" s="53"/>
      <c r="U1841" s="64"/>
      <c r="Y1841" s="53"/>
      <c r="Z1841" s="64"/>
      <c r="AD1841" s="53"/>
    </row>
    <row r="1842" spans="1:30" s="13" customFormat="1" x14ac:dyDescent="0.25">
      <c r="A1842"/>
      <c r="B1842" s="32"/>
      <c r="C1842" s="34"/>
      <c r="D1842" s="10"/>
      <c r="J1842" s="53"/>
      <c r="K1842" s="64"/>
      <c r="O1842" s="60"/>
      <c r="P1842" s="67"/>
      <c r="T1842" s="53"/>
      <c r="U1842" s="64"/>
      <c r="Y1842" s="53"/>
      <c r="Z1842" s="64"/>
      <c r="AD1842" s="53"/>
    </row>
    <row r="1843" spans="1:30" s="13" customFormat="1" x14ac:dyDescent="0.25">
      <c r="A1843"/>
      <c r="B1843" s="32"/>
      <c r="C1843" s="34"/>
      <c r="D1843" s="10"/>
      <c r="J1843" s="53"/>
      <c r="K1843" s="64"/>
      <c r="O1843" s="60"/>
      <c r="P1843" s="67"/>
      <c r="T1843" s="53"/>
      <c r="U1843" s="64"/>
      <c r="Y1843" s="53"/>
      <c r="Z1843" s="64"/>
      <c r="AD1843" s="53"/>
    </row>
    <row r="1844" spans="1:30" s="13" customFormat="1" x14ac:dyDescent="0.25">
      <c r="A1844"/>
      <c r="B1844" s="32"/>
      <c r="C1844" s="34"/>
      <c r="D1844" s="10"/>
      <c r="J1844" s="53"/>
      <c r="K1844" s="64"/>
      <c r="O1844" s="60"/>
      <c r="P1844" s="67"/>
      <c r="T1844" s="53"/>
      <c r="U1844" s="64"/>
      <c r="Y1844" s="53"/>
      <c r="Z1844" s="64"/>
      <c r="AD1844" s="53"/>
    </row>
    <row r="1845" spans="1:30" s="13" customFormat="1" x14ac:dyDescent="0.25">
      <c r="A1845"/>
      <c r="B1845" s="32"/>
      <c r="C1845" s="34"/>
      <c r="D1845" s="10"/>
      <c r="J1845" s="53"/>
      <c r="K1845" s="64"/>
      <c r="O1845" s="60"/>
      <c r="P1845" s="67"/>
      <c r="T1845" s="53"/>
      <c r="U1845" s="64"/>
      <c r="Y1845" s="53"/>
      <c r="Z1845" s="64"/>
      <c r="AD1845" s="53"/>
    </row>
    <row r="1846" spans="1:30" s="13" customFormat="1" x14ac:dyDescent="0.25">
      <c r="A1846"/>
      <c r="B1846" s="32"/>
      <c r="C1846" s="34"/>
      <c r="D1846" s="10"/>
      <c r="J1846" s="53"/>
      <c r="K1846" s="64"/>
      <c r="O1846" s="60"/>
      <c r="P1846" s="67"/>
      <c r="T1846" s="53"/>
      <c r="U1846" s="64"/>
      <c r="Y1846" s="53"/>
      <c r="Z1846" s="64"/>
      <c r="AD1846" s="53"/>
    </row>
    <row r="1847" spans="1:30" s="13" customFormat="1" x14ac:dyDescent="0.25">
      <c r="A1847"/>
      <c r="B1847" s="32"/>
      <c r="C1847" s="34"/>
      <c r="D1847" s="10"/>
      <c r="J1847" s="53"/>
      <c r="K1847" s="64"/>
      <c r="O1847" s="60"/>
      <c r="P1847" s="67"/>
      <c r="T1847" s="53"/>
      <c r="U1847" s="64"/>
      <c r="Y1847" s="53"/>
      <c r="Z1847" s="64"/>
      <c r="AD1847" s="53"/>
    </row>
    <row r="1848" spans="1:30" s="13" customFormat="1" x14ac:dyDescent="0.25">
      <c r="A1848"/>
      <c r="B1848" s="32"/>
      <c r="C1848" s="34"/>
      <c r="D1848" s="10"/>
      <c r="J1848" s="53"/>
      <c r="K1848" s="64"/>
      <c r="O1848" s="60"/>
      <c r="P1848" s="67"/>
      <c r="T1848" s="53"/>
      <c r="U1848" s="64"/>
      <c r="Y1848" s="53"/>
      <c r="Z1848" s="64"/>
      <c r="AD1848" s="53"/>
    </row>
    <row r="1849" spans="1:30" s="13" customFormat="1" x14ac:dyDescent="0.25">
      <c r="A1849"/>
      <c r="B1849" s="32"/>
      <c r="C1849" s="34"/>
      <c r="D1849" s="10"/>
      <c r="J1849" s="53"/>
      <c r="K1849" s="64"/>
      <c r="O1849" s="60"/>
      <c r="P1849" s="67"/>
      <c r="T1849" s="53"/>
      <c r="U1849" s="64"/>
      <c r="Y1849" s="53"/>
      <c r="Z1849" s="64"/>
      <c r="AD1849" s="53"/>
    </row>
    <row r="1850" spans="1:30" s="13" customFormat="1" x14ac:dyDescent="0.25">
      <c r="A1850"/>
      <c r="B1850" s="32"/>
      <c r="C1850" s="34"/>
      <c r="D1850" s="10"/>
      <c r="J1850" s="53"/>
      <c r="K1850" s="64"/>
      <c r="O1850" s="60"/>
      <c r="P1850" s="67"/>
      <c r="T1850" s="53"/>
      <c r="U1850" s="64"/>
      <c r="Y1850" s="53"/>
      <c r="Z1850" s="64"/>
      <c r="AD1850" s="53"/>
    </row>
    <row r="1851" spans="1:30" s="13" customFormat="1" x14ac:dyDescent="0.25">
      <c r="A1851"/>
      <c r="B1851" s="32"/>
      <c r="C1851" s="34"/>
      <c r="D1851" s="10"/>
      <c r="J1851" s="53"/>
      <c r="K1851" s="64"/>
      <c r="O1851" s="60"/>
      <c r="P1851" s="67"/>
      <c r="T1851" s="53"/>
      <c r="U1851" s="64"/>
      <c r="Y1851" s="53"/>
      <c r="Z1851" s="64"/>
      <c r="AD1851" s="53"/>
    </row>
    <row r="1852" spans="1:30" s="13" customFormat="1" x14ac:dyDescent="0.25">
      <c r="A1852"/>
      <c r="B1852" s="32"/>
      <c r="C1852" s="34"/>
      <c r="D1852" s="10"/>
      <c r="J1852" s="53"/>
      <c r="K1852" s="64"/>
      <c r="O1852" s="60"/>
      <c r="P1852" s="67"/>
      <c r="T1852" s="53"/>
      <c r="U1852" s="64"/>
      <c r="Y1852" s="53"/>
      <c r="Z1852" s="64"/>
      <c r="AD1852" s="53"/>
    </row>
    <row r="1853" spans="1:30" s="13" customFormat="1" x14ac:dyDescent="0.25">
      <c r="A1853"/>
      <c r="B1853" s="32"/>
      <c r="C1853" s="34"/>
      <c r="D1853" s="10"/>
      <c r="J1853" s="53"/>
      <c r="K1853" s="64"/>
      <c r="O1853" s="60"/>
      <c r="P1853" s="67"/>
      <c r="T1853" s="53"/>
      <c r="U1853" s="64"/>
      <c r="Y1853" s="53"/>
      <c r="Z1853" s="64"/>
      <c r="AD1853" s="53"/>
    </row>
    <row r="1854" spans="1:30" s="13" customFormat="1" x14ac:dyDescent="0.25">
      <c r="A1854"/>
      <c r="B1854" s="32"/>
      <c r="C1854" s="34"/>
      <c r="D1854" s="10"/>
      <c r="J1854" s="53"/>
      <c r="K1854" s="64"/>
      <c r="O1854" s="60"/>
      <c r="P1854" s="67"/>
      <c r="T1854" s="53"/>
      <c r="U1854" s="64"/>
      <c r="Y1854" s="53"/>
      <c r="Z1854" s="64"/>
      <c r="AD1854" s="53"/>
    </row>
    <row r="1855" spans="1:30" s="13" customFormat="1" x14ac:dyDescent="0.25">
      <c r="A1855"/>
      <c r="B1855" s="32"/>
      <c r="C1855" s="34"/>
      <c r="D1855" s="10"/>
      <c r="J1855" s="53"/>
      <c r="K1855" s="64"/>
      <c r="O1855" s="60"/>
      <c r="P1855" s="67"/>
      <c r="T1855" s="53"/>
      <c r="U1855" s="64"/>
      <c r="Y1855" s="53"/>
      <c r="Z1855" s="64"/>
      <c r="AD1855" s="53"/>
    </row>
    <row r="1856" spans="1:30" s="13" customFormat="1" x14ac:dyDescent="0.25">
      <c r="A1856"/>
      <c r="B1856" s="32"/>
      <c r="C1856" s="34"/>
      <c r="D1856" s="10"/>
      <c r="J1856" s="53"/>
      <c r="K1856" s="64"/>
      <c r="O1856" s="60"/>
      <c r="P1856" s="67"/>
      <c r="T1856" s="53"/>
      <c r="U1856" s="64"/>
      <c r="Y1856" s="53"/>
      <c r="Z1856" s="64"/>
      <c r="AD1856" s="53"/>
    </row>
    <row r="1857" spans="1:30" s="13" customFormat="1" x14ac:dyDescent="0.25">
      <c r="A1857"/>
      <c r="B1857" s="32"/>
      <c r="C1857" s="34"/>
      <c r="D1857" s="10"/>
      <c r="J1857" s="53"/>
      <c r="K1857" s="64"/>
      <c r="O1857" s="60"/>
      <c r="P1857" s="67"/>
      <c r="T1857" s="53"/>
      <c r="U1857" s="64"/>
      <c r="Y1857" s="53"/>
      <c r="Z1857" s="64"/>
      <c r="AD1857" s="53"/>
    </row>
    <row r="1858" spans="1:30" s="13" customFormat="1" x14ac:dyDescent="0.25">
      <c r="A1858"/>
      <c r="B1858" s="32"/>
      <c r="C1858" s="34"/>
      <c r="D1858" s="10"/>
      <c r="J1858" s="53"/>
      <c r="K1858" s="64"/>
      <c r="O1858" s="60"/>
      <c r="P1858" s="67"/>
      <c r="T1858" s="53"/>
      <c r="U1858" s="64"/>
      <c r="Y1858" s="53"/>
      <c r="Z1858" s="64"/>
      <c r="AD1858" s="53"/>
    </row>
    <row r="1859" spans="1:30" s="13" customFormat="1" x14ac:dyDescent="0.25">
      <c r="A1859"/>
      <c r="B1859" s="32"/>
      <c r="C1859" s="34"/>
      <c r="D1859" s="10"/>
      <c r="J1859" s="53"/>
      <c r="K1859" s="64"/>
      <c r="O1859" s="60"/>
      <c r="P1859" s="67"/>
      <c r="T1859" s="53"/>
      <c r="U1859" s="64"/>
      <c r="Y1859" s="53"/>
      <c r="Z1859" s="64"/>
      <c r="AD1859" s="53"/>
    </row>
    <row r="1860" spans="1:30" s="13" customFormat="1" x14ac:dyDescent="0.25">
      <c r="A1860"/>
      <c r="B1860" s="32"/>
      <c r="C1860" s="34"/>
      <c r="D1860" s="10"/>
      <c r="J1860" s="53"/>
      <c r="K1860" s="64"/>
      <c r="O1860" s="60"/>
      <c r="P1860" s="67"/>
      <c r="T1860" s="53"/>
      <c r="U1860" s="64"/>
      <c r="Y1860" s="53"/>
      <c r="Z1860" s="64"/>
      <c r="AD1860" s="53"/>
    </row>
    <row r="1861" spans="1:30" s="13" customFormat="1" x14ac:dyDescent="0.25">
      <c r="A1861"/>
      <c r="B1861" s="32"/>
      <c r="C1861" s="34"/>
      <c r="D1861" s="10"/>
      <c r="J1861" s="53"/>
      <c r="K1861" s="64"/>
      <c r="O1861" s="60"/>
      <c r="P1861" s="67"/>
      <c r="T1861" s="53"/>
      <c r="U1861" s="64"/>
      <c r="Y1861" s="53"/>
      <c r="Z1861" s="64"/>
      <c r="AD1861" s="53"/>
    </row>
    <row r="1862" spans="1:30" s="13" customFormat="1" x14ac:dyDescent="0.25">
      <c r="A1862"/>
      <c r="B1862" s="32"/>
      <c r="C1862" s="34"/>
      <c r="D1862" s="10"/>
      <c r="J1862" s="53"/>
      <c r="K1862" s="64"/>
      <c r="O1862" s="60"/>
      <c r="P1862" s="67"/>
      <c r="T1862" s="53"/>
      <c r="U1862" s="64"/>
      <c r="Y1862" s="53"/>
      <c r="Z1862" s="64"/>
      <c r="AD1862" s="53"/>
    </row>
    <row r="1863" spans="1:30" s="13" customFormat="1" x14ac:dyDescent="0.25">
      <c r="A1863"/>
      <c r="B1863" s="32"/>
      <c r="C1863" s="34"/>
      <c r="D1863" s="10"/>
      <c r="J1863" s="53"/>
      <c r="K1863" s="64"/>
      <c r="O1863" s="60"/>
      <c r="P1863" s="67"/>
      <c r="T1863" s="53"/>
      <c r="U1863" s="64"/>
      <c r="Y1863" s="53"/>
      <c r="Z1863" s="64"/>
      <c r="AD1863" s="53"/>
    </row>
    <row r="1864" spans="1:30" s="13" customFormat="1" x14ac:dyDescent="0.25">
      <c r="A1864"/>
      <c r="B1864" s="32"/>
      <c r="C1864" s="34"/>
      <c r="D1864" s="10"/>
      <c r="J1864" s="53"/>
      <c r="K1864" s="64"/>
      <c r="O1864" s="60"/>
      <c r="P1864" s="67"/>
      <c r="T1864" s="53"/>
      <c r="U1864" s="64"/>
      <c r="Y1864" s="53"/>
      <c r="Z1864" s="64"/>
      <c r="AD1864" s="53"/>
    </row>
    <row r="1865" spans="1:30" s="13" customFormat="1" x14ac:dyDescent="0.25">
      <c r="A1865"/>
      <c r="B1865" s="32"/>
      <c r="C1865" s="34"/>
      <c r="D1865" s="10"/>
      <c r="J1865" s="53"/>
      <c r="K1865" s="64"/>
      <c r="O1865" s="60"/>
      <c r="P1865" s="67"/>
      <c r="T1865" s="53"/>
      <c r="U1865" s="64"/>
      <c r="Y1865" s="53"/>
      <c r="Z1865" s="64"/>
      <c r="AD1865" s="53"/>
    </row>
    <row r="1866" spans="1:30" s="13" customFormat="1" x14ac:dyDescent="0.25">
      <c r="A1866"/>
      <c r="B1866" s="32"/>
      <c r="C1866" s="34"/>
      <c r="D1866" s="10"/>
      <c r="J1866" s="53"/>
      <c r="K1866" s="64"/>
      <c r="O1866" s="60"/>
      <c r="P1866" s="67"/>
      <c r="T1866" s="53"/>
      <c r="U1866" s="64"/>
      <c r="Y1866" s="53"/>
      <c r="Z1866" s="64"/>
      <c r="AD1866" s="53"/>
    </row>
    <row r="1867" spans="1:30" s="13" customFormat="1" x14ac:dyDescent="0.25">
      <c r="A1867"/>
      <c r="B1867" s="32"/>
      <c r="C1867" s="34"/>
      <c r="D1867" s="10"/>
      <c r="J1867" s="53"/>
      <c r="K1867" s="64"/>
      <c r="O1867" s="60"/>
      <c r="P1867" s="67"/>
      <c r="T1867" s="53"/>
      <c r="U1867" s="64"/>
      <c r="Y1867" s="53"/>
      <c r="Z1867" s="64"/>
      <c r="AD1867" s="53"/>
    </row>
    <row r="1868" spans="1:30" s="13" customFormat="1" x14ac:dyDescent="0.25">
      <c r="A1868"/>
      <c r="B1868" s="32"/>
      <c r="C1868" s="34"/>
      <c r="D1868" s="10"/>
      <c r="J1868" s="53"/>
      <c r="K1868" s="64"/>
      <c r="O1868" s="60"/>
      <c r="P1868" s="67"/>
      <c r="T1868" s="53"/>
      <c r="U1868" s="64"/>
      <c r="Y1868" s="53"/>
      <c r="Z1868" s="64"/>
      <c r="AD1868" s="53"/>
    </row>
    <row r="1869" spans="1:30" s="13" customFormat="1" x14ac:dyDescent="0.25">
      <c r="A1869"/>
      <c r="B1869" s="32"/>
      <c r="C1869" s="34"/>
      <c r="D1869" s="10"/>
      <c r="J1869" s="53"/>
      <c r="K1869" s="64"/>
      <c r="O1869" s="60"/>
      <c r="P1869" s="67"/>
      <c r="T1869" s="53"/>
      <c r="U1869" s="64"/>
      <c r="Y1869" s="53"/>
      <c r="Z1869" s="64"/>
      <c r="AD1869" s="53"/>
    </row>
    <row r="1870" spans="1:30" s="13" customFormat="1" x14ac:dyDescent="0.25">
      <c r="A1870"/>
      <c r="B1870" s="32"/>
      <c r="C1870" s="34"/>
      <c r="D1870" s="10"/>
      <c r="J1870" s="53"/>
      <c r="K1870" s="64"/>
      <c r="O1870" s="60"/>
      <c r="P1870" s="67"/>
      <c r="T1870" s="53"/>
      <c r="U1870" s="64"/>
      <c r="Y1870" s="53"/>
      <c r="Z1870" s="64"/>
      <c r="AD1870" s="53"/>
    </row>
    <row r="1871" spans="1:30" s="13" customFormat="1" x14ac:dyDescent="0.25">
      <c r="A1871"/>
      <c r="B1871" s="32"/>
      <c r="C1871" s="34"/>
      <c r="D1871" s="10"/>
      <c r="J1871" s="53"/>
      <c r="K1871" s="64"/>
      <c r="O1871" s="60"/>
      <c r="P1871" s="67"/>
      <c r="T1871" s="53"/>
      <c r="U1871" s="64"/>
      <c r="Y1871" s="53"/>
      <c r="Z1871" s="64"/>
      <c r="AD1871" s="53"/>
    </row>
    <row r="1872" spans="1:30" s="13" customFormat="1" x14ac:dyDescent="0.25">
      <c r="A1872"/>
      <c r="B1872" s="32"/>
      <c r="C1872" s="34"/>
      <c r="D1872" s="10"/>
      <c r="J1872" s="53"/>
      <c r="K1872" s="64"/>
      <c r="O1872" s="60"/>
      <c r="P1872" s="67"/>
      <c r="T1872" s="53"/>
      <c r="U1872" s="64"/>
      <c r="Y1872" s="53"/>
      <c r="Z1872" s="64"/>
      <c r="AD1872" s="53"/>
    </row>
    <row r="1873" spans="1:30" s="13" customFormat="1" x14ac:dyDescent="0.25">
      <c r="A1873"/>
      <c r="B1873" s="32"/>
      <c r="C1873" s="34"/>
      <c r="D1873" s="10"/>
      <c r="J1873" s="53"/>
      <c r="K1873" s="64"/>
      <c r="O1873" s="60"/>
      <c r="P1873" s="67"/>
      <c r="T1873" s="53"/>
      <c r="U1873" s="64"/>
      <c r="Y1873" s="53"/>
      <c r="Z1873" s="64"/>
      <c r="AD1873" s="53"/>
    </row>
    <row r="1874" spans="1:30" s="13" customFormat="1" x14ac:dyDescent="0.25">
      <c r="A1874"/>
      <c r="B1874" s="32"/>
      <c r="C1874" s="34"/>
      <c r="D1874" s="10"/>
      <c r="J1874" s="53"/>
      <c r="K1874" s="64"/>
      <c r="O1874" s="60"/>
      <c r="P1874" s="67"/>
      <c r="T1874" s="53"/>
      <c r="U1874" s="64"/>
      <c r="Y1874" s="53"/>
      <c r="Z1874" s="64"/>
      <c r="AD1874" s="53"/>
    </row>
    <row r="1875" spans="1:30" s="13" customFormat="1" x14ac:dyDescent="0.25">
      <c r="A1875"/>
      <c r="B1875" s="32"/>
      <c r="C1875" s="34"/>
      <c r="D1875" s="10"/>
      <c r="J1875" s="53"/>
      <c r="K1875" s="64"/>
      <c r="O1875" s="60"/>
      <c r="P1875" s="67"/>
      <c r="T1875" s="53"/>
      <c r="U1875" s="64"/>
      <c r="Y1875" s="53"/>
      <c r="Z1875" s="64"/>
      <c r="AD1875" s="53"/>
    </row>
    <row r="1876" spans="1:30" s="13" customFormat="1" x14ac:dyDescent="0.25">
      <c r="A1876"/>
      <c r="B1876" s="32"/>
      <c r="C1876" s="34"/>
      <c r="D1876" s="10"/>
      <c r="J1876" s="53"/>
      <c r="K1876" s="64"/>
      <c r="O1876" s="60"/>
      <c r="P1876" s="67"/>
      <c r="T1876" s="53"/>
      <c r="U1876" s="64"/>
      <c r="Y1876" s="53"/>
      <c r="Z1876" s="64"/>
      <c r="AD1876" s="53"/>
    </row>
    <row r="1877" spans="1:30" s="13" customFormat="1" x14ac:dyDescent="0.25">
      <c r="A1877"/>
      <c r="B1877" s="32"/>
      <c r="C1877" s="34"/>
      <c r="D1877" s="10"/>
      <c r="J1877" s="53"/>
      <c r="K1877" s="64"/>
      <c r="O1877" s="60"/>
      <c r="P1877" s="67"/>
      <c r="T1877" s="53"/>
      <c r="U1877" s="64"/>
      <c r="Y1877" s="53"/>
      <c r="Z1877" s="64"/>
      <c r="AD1877" s="53"/>
    </row>
    <row r="1878" spans="1:30" s="13" customFormat="1" x14ac:dyDescent="0.25">
      <c r="A1878"/>
      <c r="B1878" s="32"/>
      <c r="C1878" s="34"/>
      <c r="D1878" s="10"/>
      <c r="J1878" s="53"/>
      <c r="K1878" s="64"/>
      <c r="O1878" s="60"/>
      <c r="P1878" s="67"/>
      <c r="T1878" s="53"/>
      <c r="U1878" s="64"/>
      <c r="Y1878" s="53"/>
      <c r="Z1878" s="64"/>
      <c r="AD1878" s="53"/>
    </row>
    <row r="1879" spans="1:30" s="13" customFormat="1" x14ac:dyDescent="0.25">
      <c r="A1879"/>
      <c r="B1879" s="32"/>
      <c r="C1879" s="34"/>
      <c r="D1879" s="10"/>
      <c r="J1879" s="53"/>
      <c r="K1879" s="64"/>
      <c r="O1879" s="60"/>
      <c r="P1879" s="67"/>
      <c r="T1879" s="53"/>
      <c r="U1879" s="64"/>
      <c r="Y1879" s="53"/>
      <c r="Z1879" s="64"/>
      <c r="AD1879" s="53"/>
    </row>
    <row r="1880" spans="1:30" s="13" customFormat="1" x14ac:dyDescent="0.25">
      <c r="A1880"/>
      <c r="B1880" s="32"/>
      <c r="C1880" s="34"/>
      <c r="D1880" s="10"/>
      <c r="J1880" s="53"/>
      <c r="K1880" s="64"/>
      <c r="O1880" s="60"/>
      <c r="P1880" s="67"/>
      <c r="T1880" s="53"/>
      <c r="U1880" s="64"/>
      <c r="Y1880" s="53"/>
      <c r="Z1880" s="64"/>
      <c r="AD1880" s="53"/>
    </row>
    <row r="1881" spans="1:30" s="13" customFormat="1" x14ac:dyDescent="0.25">
      <c r="A1881"/>
      <c r="B1881" s="32"/>
      <c r="C1881" s="34"/>
      <c r="D1881" s="10"/>
      <c r="J1881" s="53"/>
      <c r="K1881" s="64"/>
      <c r="O1881" s="60"/>
      <c r="P1881" s="67"/>
      <c r="T1881" s="53"/>
      <c r="U1881" s="64"/>
      <c r="Y1881" s="53"/>
      <c r="Z1881" s="64"/>
      <c r="AD1881" s="53"/>
    </row>
    <row r="1882" spans="1:30" s="13" customFormat="1" x14ac:dyDescent="0.25">
      <c r="A1882"/>
      <c r="B1882" s="32"/>
      <c r="C1882" s="34"/>
      <c r="D1882" s="10"/>
      <c r="J1882" s="53"/>
      <c r="K1882" s="64"/>
      <c r="O1882" s="60"/>
      <c r="P1882" s="67"/>
      <c r="T1882" s="53"/>
      <c r="U1882" s="64"/>
      <c r="Y1882" s="53"/>
      <c r="Z1882" s="64"/>
      <c r="AD1882" s="53"/>
    </row>
    <row r="1883" spans="1:30" s="13" customFormat="1" x14ac:dyDescent="0.25">
      <c r="A1883"/>
      <c r="B1883" s="32"/>
      <c r="C1883" s="34"/>
      <c r="D1883" s="10"/>
      <c r="J1883" s="53"/>
      <c r="K1883" s="64"/>
      <c r="O1883" s="60"/>
      <c r="P1883" s="67"/>
      <c r="T1883" s="53"/>
      <c r="U1883" s="64"/>
      <c r="Y1883" s="53"/>
      <c r="Z1883" s="64"/>
      <c r="AD1883" s="53"/>
    </row>
    <row r="1884" spans="1:30" s="13" customFormat="1" x14ac:dyDescent="0.25">
      <c r="A1884"/>
      <c r="B1884" s="32"/>
      <c r="C1884" s="34"/>
      <c r="D1884" s="10"/>
      <c r="J1884" s="53"/>
      <c r="K1884" s="64"/>
      <c r="O1884" s="60"/>
      <c r="P1884" s="67"/>
      <c r="T1884" s="53"/>
      <c r="U1884" s="64"/>
      <c r="Y1884" s="53"/>
      <c r="Z1884" s="64"/>
      <c r="AD1884" s="53"/>
    </row>
    <row r="1885" spans="1:30" s="13" customFormat="1" x14ac:dyDescent="0.25">
      <c r="A1885"/>
      <c r="B1885" s="32"/>
      <c r="C1885" s="34"/>
      <c r="D1885" s="10"/>
      <c r="J1885" s="53"/>
      <c r="K1885" s="64"/>
      <c r="O1885" s="60"/>
      <c r="P1885" s="67"/>
      <c r="T1885" s="53"/>
      <c r="U1885" s="64"/>
      <c r="Y1885" s="53"/>
      <c r="Z1885" s="64"/>
      <c r="AD1885" s="53"/>
    </row>
    <row r="1886" spans="1:30" s="13" customFormat="1" x14ac:dyDescent="0.25">
      <c r="A1886"/>
      <c r="B1886" s="32"/>
      <c r="C1886" s="34"/>
      <c r="D1886" s="10"/>
      <c r="J1886" s="53"/>
      <c r="K1886" s="64"/>
      <c r="O1886" s="60"/>
      <c r="P1886" s="67"/>
      <c r="T1886" s="53"/>
      <c r="U1886" s="64"/>
      <c r="Y1886" s="53"/>
      <c r="Z1886" s="64"/>
      <c r="AD1886" s="53"/>
    </row>
    <row r="1887" spans="1:30" s="13" customFormat="1" x14ac:dyDescent="0.25">
      <c r="A1887"/>
      <c r="B1887" s="32"/>
      <c r="C1887" s="34"/>
      <c r="D1887" s="10"/>
      <c r="J1887" s="53"/>
      <c r="K1887" s="64"/>
      <c r="O1887" s="60"/>
      <c r="P1887" s="67"/>
      <c r="T1887" s="53"/>
      <c r="U1887" s="64"/>
      <c r="Y1887" s="53"/>
      <c r="Z1887" s="64"/>
      <c r="AD1887" s="53"/>
    </row>
    <row r="1888" spans="1:30" s="13" customFormat="1" x14ac:dyDescent="0.25">
      <c r="A1888"/>
      <c r="B1888" s="32"/>
      <c r="C1888" s="34"/>
      <c r="D1888" s="10"/>
      <c r="J1888" s="53"/>
      <c r="K1888" s="64"/>
      <c r="O1888" s="60"/>
      <c r="P1888" s="67"/>
      <c r="T1888" s="53"/>
      <c r="U1888" s="64"/>
      <c r="Y1888" s="53"/>
      <c r="Z1888" s="64"/>
      <c r="AD1888" s="53"/>
    </row>
    <row r="1889" spans="1:30" s="13" customFormat="1" x14ac:dyDescent="0.25">
      <c r="A1889"/>
      <c r="B1889" s="32"/>
      <c r="C1889" s="34"/>
      <c r="D1889" s="10"/>
      <c r="J1889" s="53"/>
      <c r="K1889" s="64"/>
      <c r="O1889" s="60"/>
      <c r="P1889" s="67"/>
      <c r="T1889" s="53"/>
      <c r="U1889" s="64"/>
      <c r="Y1889" s="53"/>
      <c r="Z1889" s="64"/>
      <c r="AD1889" s="53"/>
    </row>
    <row r="1890" spans="1:30" s="13" customFormat="1" x14ac:dyDescent="0.25">
      <c r="A1890"/>
      <c r="B1890" s="32"/>
      <c r="C1890" s="34"/>
      <c r="D1890" s="10"/>
      <c r="J1890" s="53"/>
      <c r="K1890" s="64"/>
      <c r="O1890" s="60"/>
      <c r="P1890" s="67"/>
      <c r="T1890" s="53"/>
      <c r="U1890" s="64"/>
      <c r="Y1890" s="53"/>
      <c r="Z1890" s="64"/>
      <c r="AD1890" s="53"/>
    </row>
    <row r="1891" spans="1:30" s="13" customFormat="1" x14ac:dyDescent="0.25">
      <c r="A1891"/>
      <c r="B1891" s="32"/>
      <c r="C1891" s="34"/>
      <c r="D1891" s="10"/>
      <c r="J1891" s="53"/>
      <c r="K1891" s="64"/>
      <c r="O1891" s="60"/>
      <c r="P1891" s="67"/>
      <c r="T1891" s="53"/>
      <c r="U1891" s="64"/>
      <c r="Y1891" s="53"/>
      <c r="Z1891" s="64"/>
      <c r="AD1891" s="53"/>
    </row>
    <row r="1892" spans="1:30" s="13" customFormat="1" x14ac:dyDescent="0.25">
      <c r="A1892"/>
      <c r="B1892" s="32"/>
      <c r="C1892" s="34"/>
      <c r="D1892" s="10"/>
      <c r="J1892" s="53"/>
      <c r="K1892" s="64"/>
      <c r="O1892" s="60"/>
      <c r="P1892" s="67"/>
      <c r="T1892" s="53"/>
      <c r="U1892" s="64"/>
      <c r="Y1892" s="53"/>
      <c r="Z1892" s="64"/>
      <c r="AD1892" s="53"/>
    </row>
    <row r="1893" spans="1:30" s="13" customFormat="1" x14ac:dyDescent="0.25">
      <c r="A1893"/>
      <c r="B1893" s="32"/>
      <c r="C1893" s="34"/>
      <c r="D1893" s="10"/>
      <c r="J1893" s="53"/>
      <c r="K1893" s="64"/>
      <c r="O1893" s="60"/>
      <c r="P1893" s="67"/>
      <c r="T1893" s="53"/>
      <c r="U1893" s="64"/>
      <c r="Y1893" s="53"/>
      <c r="Z1893" s="64"/>
      <c r="AD1893" s="53"/>
    </row>
    <row r="1894" spans="1:30" s="13" customFormat="1" x14ac:dyDescent="0.25">
      <c r="A1894"/>
      <c r="B1894" s="32"/>
      <c r="C1894" s="34"/>
      <c r="D1894" s="10"/>
      <c r="J1894" s="53"/>
      <c r="K1894" s="64"/>
      <c r="O1894" s="60"/>
      <c r="P1894" s="67"/>
      <c r="T1894" s="53"/>
      <c r="U1894" s="64"/>
      <c r="Y1894" s="53"/>
      <c r="Z1894" s="64"/>
      <c r="AD1894" s="53"/>
    </row>
    <row r="1895" spans="1:30" s="13" customFormat="1" x14ac:dyDescent="0.25">
      <c r="A1895"/>
      <c r="B1895" s="32"/>
      <c r="C1895" s="34"/>
      <c r="D1895" s="10"/>
      <c r="J1895" s="53"/>
      <c r="K1895" s="64"/>
      <c r="O1895" s="60"/>
      <c r="P1895" s="67"/>
      <c r="T1895" s="53"/>
      <c r="U1895" s="64"/>
      <c r="Y1895" s="53"/>
      <c r="Z1895" s="64"/>
      <c r="AD1895" s="53"/>
    </row>
    <row r="1896" spans="1:30" s="13" customFormat="1" x14ac:dyDescent="0.25">
      <c r="A1896"/>
      <c r="B1896" s="32"/>
      <c r="C1896" s="34"/>
      <c r="D1896" s="10"/>
      <c r="J1896" s="53"/>
      <c r="K1896" s="64"/>
      <c r="O1896" s="60"/>
      <c r="P1896" s="67"/>
      <c r="T1896" s="53"/>
      <c r="U1896" s="64"/>
      <c r="Y1896" s="53"/>
      <c r="Z1896" s="64"/>
      <c r="AD1896" s="53"/>
    </row>
    <row r="1897" spans="1:30" s="13" customFormat="1" x14ac:dyDescent="0.25">
      <c r="A1897"/>
      <c r="B1897" s="32"/>
      <c r="C1897" s="34"/>
      <c r="D1897" s="10"/>
      <c r="J1897" s="53"/>
      <c r="K1897" s="64"/>
      <c r="O1897" s="60"/>
      <c r="P1897" s="67"/>
      <c r="T1897" s="53"/>
      <c r="U1897" s="64"/>
      <c r="Y1897" s="53"/>
      <c r="Z1897" s="64"/>
      <c r="AD1897" s="53"/>
    </row>
    <row r="1898" spans="1:30" s="13" customFormat="1" x14ac:dyDescent="0.25">
      <c r="A1898"/>
      <c r="B1898" s="32"/>
      <c r="C1898" s="34"/>
      <c r="D1898" s="10"/>
      <c r="J1898" s="53"/>
      <c r="K1898" s="64"/>
      <c r="O1898" s="60"/>
      <c r="P1898" s="67"/>
      <c r="T1898" s="53"/>
      <c r="U1898" s="64"/>
      <c r="Y1898" s="53"/>
      <c r="Z1898" s="64"/>
      <c r="AD1898" s="53"/>
    </row>
    <row r="1899" spans="1:30" s="13" customFormat="1" x14ac:dyDescent="0.25">
      <c r="A1899"/>
      <c r="B1899" s="32"/>
      <c r="C1899" s="34"/>
      <c r="D1899" s="10"/>
      <c r="J1899" s="53"/>
      <c r="K1899" s="64"/>
      <c r="O1899" s="60"/>
      <c r="P1899" s="67"/>
      <c r="T1899" s="53"/>
      <c r="U1899" s="64"/>
      <c r="Y1899" s="53"/>
      <c r="Z1899" s="64"/>
      <c r="AD1899" s="53"/>
    </row>
    <row r="1900" spans="1:30" s="13" customFormat="1" x14ac:dyDescent="0.25">
      <c r="A1900"/>
      <c r="B1900" s="32"/>
      <c r="C1900" s="34"/>
      <c r="D1900" s="10"/>
      <c r="J1900" s="53"/>
      <c r="K1900" s="64"/>
      <c r="O1900" s="60"/>
      <c r="P1900" s="67"/>
      <c r="T1900" s="53"/>
      <c r="U1900" s="64"/>
      <c r="Y1900" s="53"/>
      <c r="Z1900" s="64"/>
      <c r="AD1900" s="53"/>
    </row>
    <row r="1901" spans="1:30" s="13" customFormat="1" x14ac:dyDescent="0.25">
      <c r="A1901"/>
      <c r="B1901" s="32"/>
      <c r="C1901" s="34"/>
      <c r="D1901" s="10"/>
      <c r="J1901" s="53"/>
      <c r="K1901" s="64"/>
      <c r="O1901" s="60"/>
      <c r="P1901" s="67"/>
      <c r="T1901" s="53"/>
      <c r="U1901" s="64"/>
      <c r="Y1901" s="53"/>
      <c r="Z1901" s="64"/>
      <c r="AD1901" s="53"/>
    </row>
    <row r="1902" spans="1:30" s="13" customFormat="1" x14ac:dyDescent="0.25">
      <c r="A1902"/>
      <c r="B1902" s="32"/>
      <c r="C1902" s="34"/>
      <c r="D1902" s="10"/>
      <c r="J1902" s="53"/>
      <c r="K1902" s="64"/>
      <c r="O1902" s="60"/>
      <c r="P1902" s="67"/>
      <c r="T1902" s="53"/>
      <c r="U1902" s="64"/>
      <c r="Y1902" s="53"/>
      <c r="Z1902" s="64"/>
      <c r="AD1902" s="53"/>
    </row>
    <row r="1903" spans="1:30" s="13" customFormat="1" x14ac:dyDescent="0.25">
      <c r="A1903"/>
      <c r="B1903" s="32"/>
      <c r="C1903" s="34"/>
      <c r="D1903" s="10"/>
      <c r="J1903" s="53"/>
      <c r="K1903" s="64"/>
      <c r="O1903" s="60"/>
      <c r="P1903" s="67"/>
      <c r="T1903" s="53"/>
      <c r="U1903" s="64"/>
      <c r="Y1903" s="53"/>
      <c r="Z1903" s="64"/>
      <c r="AD1903" s="53"/>
    </row>
    <row r="1904" spans="1:30" s="13" customFormat="1" x14ac:dyDescent="0.25">
      <c r="A1904"/>
      <c r="B1904" s="32"/>
      <c r="C1904" s="34"/>
      <c r="D1904" s="10"/>
      <c r="J1904" s="53"/>
      <c r="K1904" s="64"/>
      <c r="O1904" s="60"/>
      <c r="P1904" s="67"/>
      <c r="T1904" s="53"/>
      <c r="U1904" s="64"/>
      <c r="Y1904" s="53"/>
      <c r="Z1904" s="64"/>
      <c r="AD1904" s="53"/>
    </row>
    <row r="1905" spans="1:30" s="13" customFormat="1" x14ac:dyDescent="0.25">
      <c r="A1905"/>
      <c r="B1905" s="32"/>
      <c r="C1905" s="34"/>
      <c r="D1905" s="10"/>
      <c r="J1905" s="53"/>
      <c r="K1905" s="64"/>
      <c r="O1905" s="60"/>
      <c r="P1905" s="67"/>
      <c r="T1905" s="53"/>
      <c r="U1905" s="64"/>
      <c r="Y1905" s="53"/>
      <c r="Z1905" s="64"/>
      <c r="AD1905" s="53"/>
    </row>
    <row r="1906" spans="1:30" s="13" customFormat="1" x14ac:dyDescent="0.25">
      <c r="A1906"/>
      <c r="B1906" s="32"/>
      <c r="C1906" s="34"/>
      <c r="D1906" s="10"/>
      <c r="J1906" s="53"/>
      <c r="K1906" s="64"/>
      <c r="O1906" s="60"/>
      <c r="P1906" s="67"/>
      <c r="T1906" s="53"/>
      <c r="U1906" s="64"/>
      <c r="Y1906" s="53"/>
      <c r="Z1906" s="64"/>
      <c r="AD1906" s="53"/>
    </row>
    <row r="1907" spans="1:30" s="13" customFormat="1" x14ac:dyDescent="0.25">
      <c r="A1907"/>
      <c r="B1907" s="32"/>
      <c r="C1907" s="34"/>
      <c r="D1907" s="10"/>
      <c r="J1907" s="53"/>
      <c r="K1907" s="64"/>
      <c r="O1907" s="60"/>
      <c r="P1907" s="67"/>
      <c r="T1907" s="53"/>
      <c r="U1907" s="64"/>
      <c r="Y1907" s="53"/>
      <c r="Z1907" s="64"/>
      <c r="AD1907" s="53"/>
    </row>
    <row r="1908" spans="1:30" s="13" customFormat="1" x14ac:dyDescent="0.25">
      <c r="A1908"/>
      <c r="B1908" s="32"/>
      <c r="C1908" s="34"/>
      <c r="D1908" s="10"/>
      <c r="J1908" s="53"/>
      <c r="K1908" s="64"/>
      <c r="O1908" s="60"/>
      <c r="P1908" s="67"/>
      <c r="T1908" s="53"/>
      <c r="U1908" s="64"/>
      <c r="Y1908" s="53"/>
      <c r="Z1908" s="64"/>
      <c r="AD1908" s="53"/>
    </row>
    <row r="1909" spans="1:30" s="13" customFormat="1" x14ac:dyDescent="0.25">
      <c r="A1909"/>
      <c r="B1909" s="32"/>
      <c r="C1909" s="34"/>
      <c r="D1909" s="10"/>
      <c r="J1909" s="53"/>
      <c r="K1909" s="64"/>
      <c r="O1909" s="60"/>
      <c r="P1909" s="67"/>
      <c r="T1909" s="53"/>
      <c r="U1909" s="64"/>
      <c r="Y1909" s="53"/>
      <c r="Z1909" s="64"/>
      <c r="AD1909" s="53"/>
    </row>
    <row r="1910" spans="1:30" s="13" customFormat="1" x14ac:dyDescent="0.25">
      <c r="A1910"/>
      <c r="B1910" s="32"/>
      <c r="C1910" s="34"/>
      <c r="D1910" s="10"/>
      <c r="J1910" s="53"/>
      <c r="K1910" s="64"/>
      <c r="O1910" s="60"/>
      <c r="P1910" s="67"/>
      <c r="T1910" s="53"/>
      <c r="U1910" s="64"/>
      <c r="Y1910" s="53"/>
      <c r="Z1910" s="64"/>
      <c r="AD1910" s="53"/>
    </row>
    <row r="1911" spans="1:30" s="13" customFormat="1" x14ac:dyDescent="0.25">
      <c r="A1911"/>
      <c r="B1911" s="32"/>
      <c r="C1911" s="34"/>
      <c r="D1911" s="10"/>
      <c r="J1911" s="53"/>
      <c r="K1911" s="64"/>
      <c r="O1911" s="60"/>
      <c r="P1911" s="67"/>
      <c r="T1911" s="53"/>
      <c r="U1911" s="64"/>
      <c r="Y1911" s="53"/>
      <c r="Z1911" s="64"/>
      <c r="AD1911" s="53"/>
    </row>
    <row r="1912" spans="1:30" s="13" customFormat="1" x14ac:dyDescent="0.25">
      <c r="A1912"/>
      <c r="B1912" s="32"/>
      <c r="C1912" s="34"/>
      <c r="D1912" s="10"/>
      <c r="J1912" s="53"/>
      <c r="K1912" s="64"/>
      <c r="O1912" s="60"/>
      <c r="P1912" s="67"/>
      <c r="T1912" s="53"/>
      <c r="U1912" s="64"/>
      <c r="Y1912" s="53"/>
      <c r="Z1912" s="64"/>
      <c r="AD1912" s="53"/>
    </row>
    <row r="1913" spans="1:30" s="13" customFormat="1" x14ac:dyDescent="0.25">
      <c r="A1913"/>
      <c r="B1913" s="32"/>
      <c r="C1913" s="34"/>
      <c r="D1913" s="10"/>
      <c r="J1913" s="53"/>
      <c r="K1913" s="64"/>
      <c r="O1913" s="60"/>
      <c r="P1913" s="67"/>
      <c r="T1913" s="53"/>
      <c r="U1913" s="64"/>
      <c r="Y1913" s="53"/>
      <c r="Z1913" s="64"/>
      <c r="AD1913" s="53"/>
    </row>
    <row r="1914" spans="1:30" s="13" customFormat="1" x14ac:dyDescent="0.25">
      <c r="A1914"/>
      <c r="B1914" s="32"/>
      <c r="C1914" s="34"/>
      <c r="D1914" s="10"/>
      <c r="J1914" s="53"/>
      <c r="K1914" s="64"/>
      <c r="O1914" s="60"/>
      <c r="P1914" s="67"/>
      <c r="T1914" s="53"/>
      <c r="U1914" s="64"/>
      <c r="Y1914" s="53"/>
      <c r="Z1914" s="64"/>
      <c r="AD1914" s="53"/>
    </row>
    <row r="1915" spans="1:30" s="13" customFormat="1" x14ac:dyDescent="0.25">
      <c r="A1915"/>
      <c r="B1915" s="32"/>
      <c r="C1915" s="34"/>
      <c r="D1915" s="10"/>
      <c r="J1915" s="53"/>
      <c r="K1915" s="64"/>
      <c r="O1915" s="60"/>
      <c r="P1915" s="67"/>
      <c r="T1915" s="53"/>
      <c r="U1915" s="64"/>
      <c r="Y1915" s="53"/>
      <c r="Z1915" s="64"/>
      <c r="AD1915" s="53"/>
    </row>
    <row r="1916" spans="1:30" s="13" customFormat="1" x14ac:dyDescent="0.25">
      <c r="A1916"/>
      <c r="B1916" s="32"/>
      <c r="C1916" s="34"/>
      <c r="D1916" s="10"/>
      <c r="J1916" s="53"/>
      <c r="K1916" s="64"/>
      <c r="O1916" s="60"/>
      <c r="P1916" s="67"/>
      <c r="T1916" s="53"/>
      <c r="U1916" s="64"/>
      <c r="Y1916" s="53"/>
      <c r="Z1916" s="64"/>
      <c r="AD1916" s="53"/>
    </row>
    <row r="1917" spans="1:30" s="13" customFormat="1" x14ac:dyDescent="0.25">
      <c r="A1917"/>
      <c r="B1917" s="32"/>
      <c r="C1917" s="34"/>
      <c r="D1917" s="10"/>
      <c r="J1917" s="53"/>
      <c r="K1917" s="64"/>
      <c r="O1917" s="60"/>
      <c r="P1917" s="67"/>
      <c r="T1917" s="53"/>
      <c r="U1917" s="64"/>
      <c r="Y1917" s="53"/>
      <c r="Z1917" s="64"/>
      <c r="AD1917" s="53"/>
    </row>
    <row r="1918" spans="1:30" s="13" customFormat="1" x14ac:dyDescent="0.25">
      <c r="A1918"/>
      <c r="B1918" s="32"/>
      <c r="C1918" s="34"/>
      <c r="D1918" s="10"/>
      <c r="J1918" s="53"/>
      <c r="K1918" s="64"/>
      <c r="O1918" s="60"/>
      <c r="P1918" s="67"/>
      <c r="T1918" s="53"/>
      <c r="U1918" s="64"/>
      <c r="Y1918" s="53"/>
      <c r="Z1918" s="64"/>
      <c r="AD1918" s="53"/>
    </row>
    <row r="1919" spans="1:30" s="13" customFormat="1" x14ac:dyDescent="0.25">
      <c r="A1919"/>
      <c r="B1919" s="32"/>
      <c r="C1919" s="34"/>
      <c r="D1919" s="10"/>
      <c r="J1919" s="53"/>
      <c r="K1919" s="64"/>
      <c r="O1919" s="60"/>
      <c r="P1919" s="67"/>
      <c r="T1919" s="53"/>
      <c r="U1919" s="64"/>
      <c r="Y1919" s="53"/>
      <c r="Z1919" s="64"/>
      <c r="AD1919" s="53"/>
    </row>
    <row r="1920" spans="1:30" s="13" customFormat="1" x14ac:dyDescent="0.25">
      <c r="A1920"/>
      <c r="B1920" s="32"/>
      <c r="C1920" s="34"/>
      <c r="D1920" s="10"/>
      <c r="J1920" s="53"/>
      <c r="K1920" s="64"/>
      <c r="O1920" s="60"/>
      <c r="P1920" s="67"/>
      <c r="T1920" s="53"/>
      <c r="U1920" s="64"/>
      <c r="Y1920" s="53"/>
      <c r="Z1920" s="64"/>
      <c r="AD1920" s="53"/>
    </row>
    <row r="1921" spans="1:30" s="13" customFormat="1" x14ac:dyDescent="0.25">
      <c r="A1921"/>
      <c r="B1921" s="32"/>
      <c r="C1921" s="34"/>
      <c r="D1921" s="10"/>
      <c r="J1921" s="53"/>
      <c r="K1921" s="64"/>
      <c r="O1921" s="60"/>
      <c r="P1921" s="67"/>
      <c r="T1921" s="53"/>
      <c r="U1921" s="64"/>
      <c r="Y1921" s="53"/>
      <c r="Z1921" s="64"/>
      <c r="AD1921" s="53"/>
    </row>
    <row r="1922" spans="1:30" s="13" customFormat="1" x14ac:dyDescent="0.25">
      <c r="A1922"/>
      <c r="B1922" s="32"/>
      <c r="C1922" s="34"/>
      <c r="D1922" s="10"/>
      <c r="J1922" s="53"/>
      <c r="K1922" s="64"/>
      <c r="O1922" s="60"/>
      <c r="P1922" s="67"/>
      <c r="T1922" s="53"/>
      <c r="U1922" s="64"/>
      <c r="Y1922" s="53"/>
      <c r="Z1922" s="64"/>
      <c r="AD1922" s="53"/>
    </row>
    <row r="1923" spans="1:30" s="13" customFormat="1" x14ac:dyDescent="0.25">
      <c r="A1923"/>
      <c r="B1923" s="32"/>
      <c r="C1923" s="34"/>
      <c r="D1923" s="10"/>
      <c r="J1923" s="53"/>
      <c r="K1923" s="64"/>
      <c r="O1923" s="60"/>
      <c r="P1923" s="67"/>
      <c r="T1923" s="53"/>
      <c r="U1923" s="64"/>
      <c r="Y1923" s="53"/>
      <c r="Z1923" s="64"/>
      <c r="AD1923" s="53"/>
    </row>
    <row r="1924" spans="1:30" s="13" customFormat="1" x14ac:dyDescent="0.25">
      <c r="A1924"/>
      <c r="B1924" s="32"/>
      <c r="C1924" s="34"/>
      <c r="D1924" s="10"/>
      <c r="J1924" s="53"/>
      <c r="K1924" s="64"/>
      <c r="O1924" s="60"/>
      <c r="P1924" s="67"/>
      <c r="T1924" s="53"/>
      <c r="U1924" s="64"/>
      <c r="Y1924" s="53"/>
      <c r="Z1924" s="64"/>
      <c r="AD1924" s="53"/>
    </row>
    <row r="1925" spans="1:30" s="13" customFormat="1" x14ac:dyDescent="0.25">
      <c r="A1925"/>
      <c r="B1925" s="32"/>
      <c r="C1925" s="34"/>
      <c r="D1925" s="10"/>
      <c r="J1925" s="53"/>
      <c r="K1925" s="64"/>
      <c r="O1925" s="60"/>
      <c r="P1925" s="67"/>
      <c r="T1925" s="53"/>
      <c r="U1925" s="64"/>
      <c r="Y1925" s="53"/>
      <c r="Z1925" s="64"/>
      <c r="AD1925" s="53"/>
    </row>
    <row r="1926" spans="1:30" s="13" customFormat="1" x14ac:dyDescent="0.25">
      <c r="A1926"/>
      <c r="B1926" s="32"/>
      <c r="C1926" s="34"/>
      <c r="D1926" s="10"/>
      <c r="J1926" s="53"/>
      <c r="K1926" s="64"/>
      <c r="O1926" s="60"/>
      <c r="P1926" s="67"/>
      <c r="T1926" s="53"/>
      <c r="U1926" s="64"/>
      <c r="Y1926" s="53"/>
      <c r="Z1926" s="64"/>
      <c r="AD1926" s="53"/>
    </row>
    <row r="1927" spans="1:30" s="13" customFormat="1" x14ac:dyDescent="0.25">
      <c r="A1927"/>
      <c r="B1927" s="32"/>
      <c r="C1927" s="34"/>
      <c r="D1927" s="10"/>
      <c r="J1927" s="53"/>
      <c r="K1927" s="64"/>
      <c r="O1927" s="60"/>
      <c r="P1927" s="67"/>
      <c r="T1927" s="53"/>
      <c r="U1927" s="64"/>
      <c r="Y1927" s="53"/>
      <c r="Z1927" s="64"/>
      <c r="AD1927" s="53"/>
    </row>
    <row r="1928" spans="1:30" s="13" customFormat="1" x14ac:dyDescent="0.25">
      <c r="A1928"/>
      <c r="B1928" s="32"/>
      <c r="C1928" s="34"/>
      <c r="D1928" s="10"/>
      <c r="J1928" s="53"/>
      <c r="K1928" s="64"/>
      <c r="O1928" s="60"/>
      <c r="P1928" s="67"/>
      <c r="T1928" s="53"/>
      <c r="U1928" s="64"/>
      <c r="Y1928" s="53"/>
      <c r="Z1928" s="64"/>
      <c r="AD1928" s="53"/>
    </row>
    <row r="1929" spans="1:30" s="13" customFormat="1" x14ac:dyDescent="0.25">
      <c r="A1929"/>
      <c r="B1929" s="32"/>
      <c r="C1929" s="34"/>
      <c r="D1929" s="10"/>
      <c r="J1929" s="53"/>
      <c r="K1929" s="64"/>
      <c r="O1929" s="60"/>
      <c r="P1929" s="67"/>
      <c r="T1929" s="53"/>
      <c r="U1929" s="64"/>
      <c r="Y1929" s="53"/>
      <c r="Z1929" s="64"/>
      <c r="AD1929" s="53"/>
    </row>
    <row r="1930" spans="1:30" s="13" customFormat="1" x14ac:dyDescent="0.25">
      <c r="A1930"/>
      <c r="B1930" s="32"/>
      <c r="C1930" s="34"/>
      <c r="D1930" s="10"/>
      <c r="J1930" s="53"/>
      <c r="K1930" s="64"/>
      <c r="O1930" s="60"/>
      <c r="P1930" s="67"/>
      <c r="T1930" s="53"/>
      <c r="U1930" s="64"/>
      <c r="Y1930" s="53"/>
      <c r="Z1930" s="64"/>
      <c r="AD1930" s="53"/>
    </row>
    <row r="1931" spans="1:30" s="13" customFormat="1" x14ac:dyDescent="0.25">
      <c r="A1931"/>
      <c r="B1931" s="32"/>
      <c r="C1931" s="34"/>
      <c r="D1931" s="10"/>
      <c r="J1931" s="53"/>
      <c r="K1931" s="64"/>
      <c r="O1931" s="60"/>
      <c r="P1931" s="67"/>
      <c r="T1931" s="53"/>
      <c r="U1931" s="64"/>
      <c r="Y1931" s="53"/>
      <c r="Z1931" s="64"/>
      <c r="AD1931" s="53"/>
    </row>
    <row r="1932" spans="1:30" s="13" customFormat="1" x14ac:dyDescent="0.25">
      <c r="A1932"/>
      <c r="B1932" s="32"/>
      <c r="C1932" s="34"/>
      <c r="D1932" s="10"/>
      <c r="J1932" s="53"/>
      <c r="K1932" s="64"/>
      <c r="O1932" s="60"/>
      <c r="P1932" s="67"/>
      <c r="T1932" s="53"/>
      <c r="U1932" s="64"/>
      <c r="Y1932" s="53"/>
      <c r="Z1932" s="64"/>
      <c r="AD1932" s="53"/>
    </row>
    <row r="1933" spans="1:30" s="13" customFormat="1" x14ac:dyDescent="0.25">
      <c r="A1933"/>
      <c r="B1933" s="32"/>
      <c r="C1933" s="34"/>
      <c r="D1933" s="10"/>
      <c r="J1933" s="53"/>
      <c r="K1933" s="64"/>
      <c r="O1933" s="60"/>
      <c r="P1933" s="67"/>
      <c r="T1933" s="53"/>
      <c r="U1933" s="64"/>
      <c r="Y1933" s="53"/>
      <c r="Z1933" s="64"/>
      <c r="AD1933" s="53"/>
    </row>
    <row r="1934" spans="1:30" s="13" customFormat="1" x14ac:dyDescent="0.25">
      <c r="A1934"/>
      <c r="B1934" s="32"/>
      <c r="C1934" s="34"/>
      <c r="D1934" s="10"/>
      <c r="J1934" s="53"/>
      <c r="K1934" s="64"/>
      <c r="O1934" s="60"/>
      <c r="P1934" s="67"/>
      <c r="T1934" s="53"/>
      <c r="U1934" s="64"/>
      <c r="Y1934" s="53"/>
      <c r="Z1934" s="64"/>
      <c r="AD1934" s="53"/>
    </row>
    <row r="1935" spans="1:30" s="13" customFormat="1" x14ac:dyDescent="0.25">
      <c r="A1935"/>
      <c r="B1935" s="32"/>
      <c r="C1935" s="34"/>
      <c r="D1935" s="10"/>
      <c r="J1935" s="53"/>
      <c r="K1935" s="64"/>
      <c r="O1935" s="60"/>
      <c r="P1935" s="67"/>
      <c r="T1935" s="53"/>
      <c r="U1935" s="64"/>
      <c r="Y1935" s="53"/>
      <c r="Z1935" s="64"/>
      <c r="AD1935" s="53"/>
    </row>
    <row r="1936" spans="1:30" s="13" customFormat="1" x14ac:dyDescent="0.25">
      <c r="A1936"/>
      <c r="B1936" s="32"/>
      <c r="C1936" s="34"/>
      <c r="D1936" s="10"/>
      <c r="J1936" s="53"/>
      <c r="K1936" s="64"/>
      <c r="O1936" s="60"/>
      <c r="P1936" s="67"/>
      <c r="T1936" s="53"/>
      <c r="U1936" s="64"/>
      <c r="Y1936" s="53"/>
      <c r="Z1936" s="64"/>
      <c r="AD1936" s="53"/>
    </row>
    <row r="1937" spans="1:30" s="13" customFormat="1" x14ac:dyDescent="0.25">
      <c r="A1937"/>
      <c r="B1937" s="32"/>
      <c r="C1937" s="34"/>
      <c r="D1937" s="10"/>
      <c r="J1937" s="53"/>
      <c r="K1937" s="64"/>
      <c r="O1937" s="60"/>
      <c r="P1937" s="67"/>
      <c r="T1937" s="53"/>
      <c r="U1937" s="64"/>
      <c r="Y1937" s="53"/>
      <c r="Z1937" s="64"/>
      <c r="AD1937" s="53"/>
    </row>
    <row r="1938" spans="1:30" s="13" customFormat="1" x14ac:dyDescent="0.25">
      <c r="A1938"/>
      <c r="B1938" s="32"/>
      <c r="C1938" s="34"/>
      <c r="D1938" s="10"/>
      <c r="J1938" s="53"/>
      <c r="K1938" s="64"/>
      <c r="O1938" s="60"/>
      <c r="P1938" s="67"/>
      <c r="T1938" s="53"/>
      <c r="U1938" s="64"/>
      <c r="Y1938" s="53"/>
      <c r="Z1938" s="64"/>
      <c r="AD1938" s="53"/>
    </row>
    <row r="1939" spans="1:30" s="13" customFormat="1" x14ac:dyDescent="0.25">
      <c r="A1939"/>
      <c r="B1939" s="32"/>
      <c r="C1939" s="34"/>
      <c r="D1939" s="10"/>
      <c r="J1939" s="53"/>
      <c r="K1939" s="64"/>
      <c r="O1939" s="60"/>
      <c r="P1939" s="67"/>
      <c r="T1939" s="53"/>
      <c r="U1939" s="64"/>
      <c r="Y1939" s="53"/>
      <c r="Z1939" s="64"/>
      <c r="AD1939" s="53"/>
    </row>
    <row r="1940" spans="1:30" s="13" customFormat="1" x14ac:dyDescent="0.25">
      <c r="A1940"/>
      <c r="B1940" s="32"/>
      <c r="C1940" s="34"/>
      <c r="D1940" s="10"/>
      <c r="J1940" s="53"/>
      <c r="K1940" s="64"/>
      <c r="O1940" s="60"/>
      <c r="P1940" s="67"/>
      <c r="T1940" s="53"/>
      <c r="U1940" s="64"/>
      <c r="Y1940" s="53"/>
      <c r="Z1940" s="64"/>
      <c r="AD1940" s="53"/>
    </row>
    <row r="1941" spans="1:30" s="13" customFormat="1" x14ac:dyDescent="0.25">
      <c r="A1941"/>
      <c r="B1941" s="32"/>
      <c r="C1941" s="34"/>
      <c r="D1941" s="10"/>
      <c r="J1941" s="53"/>
      <c r="K1941" s="64"/>
      <c r="O1941" s="60"/>
      <c r="P1941" s="67"/>
      <c r="T1941" s="53"/>
      <c r="U1941" s="64"/>
      <c r="Y1941" s="53"/>
      <c r="Z1941" s="64"/>
      <c r="AD1941" s="53"/>
    </row>
    <row r="1942" spans="1:30" s="13" customFormat="1" x14ac:dyDescent="0.25">
      <c r="A1942"/>
      <c r="B1942" s="32"/>
      <c r="C1942" s="34"/>
      <c r="D1942" s="10"/>
      <c r="J1942" s="53"/>
      <c r="K1942" s="64"/>
      <c r="O1942" s="60"/>
      <c r="P1942" s="67"/>
      <c r="T1942" s="53"/>
      <c r="U1942" s="64"/>
      <c r="Y1942" s="53"/>
      <c r="Z1942" s="64"/>
      <c r="AD1942" s="53"/>
    </row>
    <row r="1943" spans="1:30" s="13" customFormat="1" x14ac:dyDescent="0.25">
      <c r="A1943"/>
      <c r="B1943" s="32"/>
      <c r="C1943" s="34"/>
      <c r="D1943" s="10"/>
      <c r="J1943" s="53"/>
      <c r="K1943" s="64"/>
      <c r="O1943" s="60"/>
      <c r="P1943" s="67"/>
      <c r="T1943" s="53"/>
      <c r="U1943" s="64"/>
      <c r="Y1943" s="53"/>
      <c r="Z1943" s="64"/>
      <c r="AD1943" s="53"/>
    </row>
    <row r="1944" spans="1:30" s="13" customFormat="1" x14ac:dyDescent="0.25">
      <c r="A1944"/>
      <c r="B1944" s="32"/>
      <c r="C1944" s="34"/>
      <c r="D1944" s="10"/>
      <c r="J1944" s="53"/>
      <c r="K1944" s="64"/>
      <c r="O1944" s="60"/>
      <c r="P1944" s="67"/>
      <c r="T1944" s="53"/>
      <c r="U1944" s="64"/>
      <c r="Y1944" s="53"/>
      <c r="Z1944" s="64"/>
      <c r="AD1944" s="53"/>
    </row>
    <row r="1945" spans="1:30" s="13" customFormat="1" x14ac:dyDescent="0.25">
      <c r="A1945"/>
      <c r="B1945" s="32"/>
      <c r="C1945" s="34"/>
      <c r="D1945" s="10"/>
      <c r="J1945" s="53"/>
      <c r="K1945" s="64"/>
      <c r="O1945" s="60"/>
      <c r="P1945" s="67"/>
      <c r="T1945" s="53"/>
      <c r="U1945" s="64"/>
      <c r="Y1945" s="53"/>
      <c r="Z1945" s="64"/>
      <c r="AD1945" s="53"/>
    </row>
    <row r="1946" spans="1:30" s="13" customFormat="1" x14ac:dyDescent="0.25">
      <c r="A1946"/>
      <c r="B1946" s="32"/>
      <c r="C1946" s="34"/>
      <c r="D1946" s="10"/>
      <c r="J1946" s="53"/>
      <c r="K1946" s="64"/>
      <c r="O1946" s="60"/>
      <c r="P1946" s="67"/>
      <c r="T1946" s="53"/>
      <c r="U1946" s="64"/>
      <c r="Y1946" s="53"/>
      <c r="Z1946" s="64"/>
      <c r="AD1946" s="53"/>
    </row>
    <row r="1947" spans="1:30" s="13" customFormat="1" x14ac:dyDescent="0.25">
      <c r="A1947"/>
      <c r="B1947" s="32"/>
      <c r="C1947" s="34"/>
      <c r="D1947" s="10"/>
      <c r="J1947" s="53"/>
      <c r="K1947" s="64"/>
      <c r="O1947" s="60"/>
      <c r="P1947" s="67"/>
      <c r="T1947" s="53"/>
      <c r="U1947" s="64"/>
      <c r="Y1947" s="53"/>
      <c r="Z1947" s="64"/>
      <c r="AD1947" s="53"/>
    </row>
    <row r="1948" spans="1:30" s="13" customFormat="1" x14ac:dyDescent="0.25">
      <c r="A1948"/>
      <c r="B1948" s="32"/>
      <c r="C1948" s="34"/>
      <c r="D1948" s="10"/>
      <c r="J1948" s="53"/>
      <c r="K1948" s="64"/>
      <c r="O1948" s="60"/>
      <c r="P1948" s="67"/>
      <c r="T1948" s="53"/>
      <c r="U1948" s="64"/>
      <c r="Y1948" s="53"/>
      <c r="Z1948" s="64"/>
      <c r="AD1948" s="53"/>
    </row>
    <row r="1949" spans="1:30" s="13" customFormat="1" x14ac:dyDescent="0.25">
      <c r="A1949"/>
      <c r="B1949" s="32"/>
      <c r="C1949" s="34"/>
      <c r="D1949" s="10"/>
      <c r="J1949" s="53"/>
      <c r="K1949" s="64"/>
      <c r="O1949" s="60"/>
      <c r="P1949" s="67"/>
      <c r="T1949" s="53"/>
      <c r="U1949" s="64"/>
      <c r="Y1949" s="53"/>
      <c r="Z1949" s="64"/>
      <c r="AD1949" s="53"/>
    </row>
    <row r="1950" spans="1:30" s="13" customFormat="1" x14ac:dyDescent="0.25">
      <c r="A1950"/>
      <c r="B1950" s="32"/>
      <c r="C1950" s="34"/>
      <c r="D1950" s="10"/>
      <c r="J1950" s="53"/>
      <c r="K1950" s="64"/>
      <c r="O1950" s="60"/>
      <c r="P1950" s="67"/>
      <c r="T1950" s="53"/>
      <c r="U1950" s="64"/>
      <c r="Y1950" s="53"/>
      <c r="Z1950" s="64"/>
      <c r="AD1950" s="53"/>
    </row>
    <row r="1951" spans="1:30" s="13" customFormat="1" x14ac:dyDescent="0.25">
      <c r="A1951"/>
      <c r="B1951" s="32"/>
      <c r="C1951" s="34"/>
      <c r="D1951" s="10"/>
      <c r="J1951" s="53"/>
      <c r="K1951" s="64"/>
      <c r="O1951" s="60"/>
      <c r="P1951" s="67"/>
      <c r="T1951" s="53"/>
      <c r="U1951" s="64"/>
      <c r="Y1951" s="53"/>
      <c r="Z1951" s="64"/>
      <c r="AD1951" s="53"/>
    </row>
    <row r="1952" spans="1:30" s="13" customFormat="1" x14ac:dyDescent="0.25">
      <c r="A1952"/>
      <c r="B1952" s="32"/>
      <c r="C1952" s="34"/>
      <c r="D1952" s="10"/>
      <c r="J1952" s="53"/>
      <c r="K1952" s="64"/>
      <c r="O1952" s="60"/>
      <c r="P1952" s="67"/>
      <c r="T1952" s="53"/>
      <c r="U1952" s="64"/>
      <c r="Y1952" s="53"/>
      <c r="Z1952" s="64"/>
      <c r="AD1952" s="53"/>
    </row>
    <row r="1953" spans="1:30" s="13" customFormat="1" x14ac:dyDescent="0.25">
      <c r="A1953"/>
      <c r="B1953" s="32"/>
      <c r="C1953" s="34"/>
      <c r="D1953" s="10"/>
      <c r="J1953" s="53"/>
      <c r="K1953" s="64"/>
      <c r="O1953" s="60"/>
      <c r="P1953" s="67"/>
      <c r="T1953" s="53"/>
      <c r="U1953" s="64"/>
      <c r="Y1953" s="53"/>
      <c r="Z1953" s="64"/>
      <c r="AD1953" s="53"/>
    </row>
    <row r="1954" spans="1:30" s="13" customFormat="1" x14ac:dyDescent="0.25">
      <c r="A1954"/>
      <c r="B1954" s="32"/>
      <c r="C1954" s="34"/>
      <c r="D1954" s="10"/>
      <c r="J1954" s="53"/>
      <c r="K1954" s="64"/>
      <c r="O1954" s="60"/>
      <c r="P1954" s="67"/>
      <c r="T1954" s="53"/>
      <c r="U1954" s="64"/>
      <c r="Y1954" s="53"/>
      <c r="Z1954" s="64"/>
      <c r="AD1954" s="53"/>
    </row>
    <row r="1955" spans="1:30" s="13" customFormat="1" x14ac:dyDescent="0.25">
      <c r="A1955"/>
      <c r="B1955" s="32"/>
      <c r="C1955" s="34"/>
      <c r="D1955" s="10"/>
      <c r="J1955" s="53"/>
      <c r="K1955" s="64"/>
      <c r="O1955" s="60"/>
      <c r="P1955" s="67"/>
      <c r="T1955" s="53"/>
      <c r="U1955" s="64"/>
      <c r="Y1955" s="53"/>
      <c r="Z1955" s="64"/>
      <c r="AD1955" s="53"/>
    </row>
    <row r="1956" spans="1:30" s="13" customFormat="1" x14ac:dyDescent="0.25">
      <c r="A1956"/>
      <c r="B1956" s="32"/>
      <c r="C1956" s="34"/>
      <c r="D1956" s="10"/>
      <c r="J1956" s="53"/>
      <c r="K1956" s="64"/>
      <c r="O1956" s="60"/>
      <c r="P1956" s="67"/>
      <c r="T1956" s="53"/>
      <c r="U1956" s="64"/>
      <c r="Y1956" s="53"/>
      <c r="Z1956" s="64"/>
      <c r="AD1956" s="53"/>
    </row>
    <row r="1957" spans="1:30" s="13" customFormat="1" x14ac:dyDescent="0.25">
      <c r="A1957"/>
      <c r="B1957" s="32"/>
      <c r="C1957" s="34"/>
      <c r="D1957" s="10"/>
      <c r="J1957" s="53"/>
      <c r="K1957" s="64"/>
      <c r="O1957" s="60"/>
      <c r="P1957" s="67"/>
      <c r="T1957" s="53"/>
      <c r="U1957" s="64"/>
      <c r="Y1957" s="53"/>
      <c r="Z1957" s="64"/>
      <c r="AD1957" s="53"/>
    </row>
    <row r="1958" spans="1:30" s="13" customFormat="1" x14ac:dyDescent="0.25">
      <c r="A1958"/>
      <c r="B1958" s="32"/>
      <c r="C1958" s="34"/>
      <c r="D1958" s="10"/>
      <c r="J1958" s="53"/>
      <c r="K1958" s="64"/>
      <c r="O1958" s="60"/>
      <c r="P1958" s="67"/>
      <c r="T1958" s="53"/>
      <c r="U1958" s="64"/>
      <c r="Y1958" s="53"/>
      <c r="Z1958" s="64"/>
      <c r="AD1958" s="53"/>
    </row>
    <row r="1959" spans="1:30" s="13" customFormat="1" x14ac:dyDescent="0.25">
      <c r="A1959"/>
      <c r="B1959" s="32"/>
      <c r="C1959" s="34"/>
      <c r="D1959" s="10"/>
      <c r="J1959" s="53"/>
      <c r="K1959" s="64"/>
      <c r="O1959" s="60"/>
      <c r="P1959" s="67"/>
      <c r="T1959" s="53"/>
      <c r="U1959" s="64"/>
      <c r="Y1959" s="53"/>
      <c r="Z1959" s="64"/>
      <c r="AD1959" s="53"/>
    </row>
    <row r="1960" spans="1:30" s="13" customFormat="1" x14ac:dyDescent="0.25">
      <c r="A1960"/>
      <c r="B1960" s="32"/>
      <c r="C1960" s="34"/>
      <c r="D1960" s="10"/>
      <c r="J1960" s="53"/>
      <c r="K1960" s="64"/>
      <c r="O1960" s="60"/>
      <c r="P1960" s="67"/>
      <c r="T1960" s="53"/>
      <c r="U1960" s="64"/>
      <c r="Y1960" s="53"/>
      <c r="Z1960" s="64"/>
      <c r="AD1960" s="53"/>
    </row>
    <row r="1961" spans="1:30" s="13" customFormat="1" x14ac:dyDescent="0.25">
      <c r="A1961"/>
      <c r="B1961" s="32"/>
      <c r="C1961" s="34"/>
      <c r="D1961" s="10"/>
      <c r="J1961" s="53"/>
      <c r="K1961" s="64"/>
      <c r="O1961" s="60"/>
      <c r="P1961" s="67"/>
      <c r="T1961" s="53"/>
      <c r="U1961" s="64"/>
      <c r="Y1961" s="53"/>
      <c r="Z1961" s="64"/>
      <c r="AD1961" s="53"/>
    </row>
    <row r="1962" spans="1:30" s="13" customFormat="1" x14ac:dyDescent="0.25">
      <c r="A1962"/>
      <c r="B1962" s="32"/>
      <c r="C1962" s="34"/>
      <c r="D1962" s="10"/>
      <c r="J1962" s="53"/>
      <c r="K1962" s="64"/>
      <c r="O1962" s="60"/>
      <c r="P1962" s="67"/>
      <c r="T1962" s="53"/>
      <c r="U1962" s="64"/>
      <c r="Y1962" s="53"/>
      <c r="Z1962" s="64"/>
      <c r="AD1962" s="53"/>
    </row>
    <row r="1963" spans="1:30" s="13" customFormat="1" x14ac:dyDescent="0.25">
      <c r="A1963"/>
      <c r="B1963" s="32"/>
      <c r="C1963" s="34"/>
      <c r="D1963" s="10"/>
      <c r="J1963" s="53"/>
      <c r="K1963" s="64"/>
      <c r="O1963" s="60"/>
      <c r="P1963" s="67"/>
      <c r="T1963" s="53"/>
      <c r="U1963" s="64"/>
      <c r="Y1963" s="53"/>
      <c r="Z1963" s="64"/>
      <c r="AD1963" s="53"/>
    </row>
    <row r="1964" spans="1:30" s="13" customFormat="1" x14ac:dyDescent="0.25">
      <c r="A1964"/>
      <c r="B1964" s="32"/>
      <c r="C1964" s="34"/>
      <c r="D1964" s="10"/>
      <c r="J1964" s="53"/>
      <c r="K1964" s="64"/>
      <c r="O1964" s="60"/>
      <c r="P1964" s="67"/>
      <c r="T1964" s="53"/>
      <c r="U1964" s="64"/>
      <c r="Y1964" s="53"/>
      <c r="Z1964" s="64"/>
      <c r="AD1964" s="53"/>
    </row>
    <row r="1965" spans="1:30" s="13" customFormat="1" x14ac:dyDescent="0.25">
      <c r="A1965"/>
      <c r="B1965" s="32"/>
      <c r="C1965" s="34"/>
      <c r="D1965" s="10"/>
      <c r="J1965" s="53"/>
      <c r="K1965" s="64"/>
      <c r="O1965" s="60"/>
      <c r="P1965" s="67"/>
      <c r="T1965" s="53"/>
      <c r="U1965" s="64"/>
      <c r="Y1965" s="53"/>
      <c r="Z1965" s="64"/>
      <c r="AD1965" s="53"/>
    </row>
    <row r="1966" spans="1:30" s="13" customFormat="1" x14ac:dyDescent="0.25">
      <c r="A1966"/>
      <c r="B1966" s="32"/>
      <c r="C1966" s="34"/>
      <c r="D1966" s="10"/>
      <c r="J1966" s="53"/>
      <c r="K1966" s="64"/>
      <c r="O1966" s="60"/>
      <c r="P1966" s="67"/>
      <c r="T1966" s="53"/>
      <c r="U1966" s="64"/>
      <c r="Y1966" s="53"/>
      <c r="Z1966" s="64"/>
      <c r="AD1966" s="53"/>
    </row>
    <row r="1967" spans="1:30" s="13" customFormat="1" x14ac:dyDescent="0.25">
      <c r="A1967"/>
      <c r="B1967" s="32"/>
      <c r="C1967" s="34"/>
      <c r="D1967" s="10"/>
      <c r="J1967" s="53"/>
      <c r="K1967" s="64"/>
      <c r="O1967" s="60"/>
      <c r="P1967" s="67"/>
      <c r="T1967" s="53"/>
      <c r="U1967" s="64"/>
      <c r="Y1967" s="53"/>
      <c r="Z1967" s="64"/>
      <c r="AD1967" s="53"/>
    </row>
    <row r="1968" spans="1:30" s="13" customFormat="1" x14ac:dyDescent="0.25">
      <c r="A1968"/>
      <c r="B1968" s="32"/>
      <c r="C1968" s="34"/>
      <c r="D1968" s="10"/>
      <c r="J1968" s="53"/>
      <c r="K1968" s="64"/>
      <c r="O1968" s="60"/>
      <c r="P1968" s="67"/>
      <c r="T1968" s="53"/>
      <c r="U1968" s="64"/>
      <c r="Y1968" s="53"/>
      <c r="Z1968" s="64"/>
      <c r="AD1968" s="53"/>
    </row>
    <row r="1969" spans="1:30" s="13" customFormat="1" x14ac:dyDescent="0.25">
      <c r="A1969"/>
      <c r="B1969" s="32"/>
      <c r="C1969" s="34"/>
      <c r="D1969" s="10"/>
      <c r="J1969" s="53"/>
      <c r="K1969" s="64"/>
      <c r="O1969" s="60"/>
      <c r="P1969" s="67"/>
      <c r="T1969" s="53"/>
      <c r="U1969" s="64"/>
      <c r="Y1969" s="53"/>
      <c r="Z1969" s="64"/>
      <c r="AD1969" s="53"/>
    </row>
    <row r="1970" spans="1:30" s="13" customFormat="1" x14ac:dyDescent="0.25">
      <c r="A1970"/>
      <c r="B1970" s="32"/>
      <c r="C1970" s="34"/>
      <c r="D1970" s="10"/>
      <c r="J1970" s="53"/>
      <c r="K1970" s="64"/>
      <c r="O1970" s="60"/>
      <c r="P1970" s="67"/>
      <c r="T1970" s="53"/>
      <c r="U1970" s="64"/>
      <c r="Y1970" s="53"/>
      <c r="Z1970" s="64"/>
      <c r="AD1970" s="53"/>
    </row>
    <row r="1971" spans="1:30" s="13" customFormat="1" x14ac:dyDescent="0.25">
      <c r="A1971"/>
      <c r="B1971" s="32"/>
      <c r="C1971" s="34"/>
      <c r="D1971" s="10"/>
      <c r="J1971" s="53"/>
      <c r="K1971" s="64"/>
      <c r="O1971" s="60"/>
      <c r="P1971" s="67"/>
      <c r="T1971" s="53"/>
      <c r="U1971" s="64"/>
      <c r="Y1971" s="53"/>
      <c r="Z1971" s="64"/>
      <c r="AD1971" s="53"/>
    </row>
    <row r="1972" spans="1:30" s="13" customFormat="1" x14ac:dyDescent="0.25">
      <c r="A1972"/>
      <c r="B1972" s="32"/>
      <c r="C1972" s="34"/>
      <c r="D1972" s="10"/>
      <c r="J1972" s="53"/>
      <c r="K1972" s="64"/>
      <c r="O1972" s="60"/>
      <c r="P1972" s="67"/>
      <c r="T1972" s="53"/>
      <c r="U1972" s="64"/>
      <c r="Y1972" s="53"/>
      <c r="Z1972" s="64"/>
      <c r="AD1972" s="53"/>
    </row>
    <row r="1973" spans="1:30" s="13" customFormat="1" x14ac:dyDescent="0.25">
      <c r="A1973"/>
      <c r="B1973" s="32"/>
      <c r="C1973" s="34"/>
      <c r="D1973" s="10"/>
      <c r="J1973" s="53"/>
      <c r="K1973" s="64"/>
      <c r="O1973" s="60"/>
      <c r="P1973" s="67"/>
      <c r="T1973" s="53"/>
      <c r="U1973" s="64"/>
      <c r="Y1973" s="53"/>
      <c r="Z1973" s="64"/>
      <c r="AD1973" s="53"/>
    </row>
    <row r="1974" spans="1:30" s="13" customFormat="1" x14ac:dyDescent="0.25">
      <c r="A1974"/>
      <c r="B1974" s="32"/>
      <c r="C1974" s="34"/>
      <c r="D1974" s="10"/>
      <c r="J1974" s="53"/>
      <c r="K1974" s="64"/>
      <c r="O1974" s="60"/>
      <c r="P1974" s="67"/>
      <c r="T1974" s="53"/>
      <c r="U1974" s="64"/>
      <c r="Y1974" s="53"/>
      <c r="Z1974" s="64"/>
      <c r="AD1974" s="53"/>
    </row>
    <row r="1975" spans="1:30" s="13" customFormat="1" x14ac:dyDescent="0.25">
      <c r="A1975"/>
      <c r="B1975" s="32"/>
      <c r="C1975" s="34"/>
      <c r="D1975" s="10"/>
      <c r="J1975" s="53"/>
      <c r="K1975" s="64"/>
      <c r="O1975" s="60"/>
      <c r="P1975" s="67"/>
      <c r="T1975" s="53"/>
      <c r="U1975" s="64"/>
      <c r="Y1975" s="53"/>
      <c r="Z1975" s="64"/>
      <c r="AD1975" s="53"/>
    </row>
    <row r="1976" spans="1:30" s="13" customFormat="1" x14ac:dyDescent="0.25">
      <c r="A1976"/>
      <c r="B1976" s="32"/>
      <c r="C1976" s="34"/>
      <c r="D1976" s="10"/>
      <c r="J1976" s="53"/>
      <c r="K1976" s="64"/>
      <c r="O1976" s="60"/>
      <c r="P1976" s="67"/>
      <c r="T1976" s="53"/>
      <c r="U1976" s="64"/>
      <c r="Y1976" s="53"/>
      <c r="Z1976" s="64"/>
      <c r="AD1976" s="53"/>
    </row>
    <row r="1977" spans="1:30" s="13" customFormat="1" x14ac:dyDescent="0.25">
      <c r="A1977"/>
      <c r="B1977" s="32"/>
      <c r="C1977" s="34"/>
      <c r="D1977" s="10"/>
      <c r="J1977" s="53"/>
      <c r="K1977" s="64"/>
      <c r="O1977" s="60"/>
      <c r="P1977" s="67"/>
      <c r="T1977" s="53"/>
      <c r="U1977" s="64"/>
      <c r="Y1977" s="53"/>
      <c r="Z1977" s="64"/>
      <c r="AD1977" s="53"/>
    </row>
    <row r="1978" spans="1:30" s="13" customFormat="1" x14ac:dyDescent="0.25">
      <c r="A1978"/>
      <c r="B1978" s="32"/>
      <c r="C1978" s="34"/>
      <c r="D1978" s="10"/>
      <c r="J1978" s="53"/>
      <c r="K1978" s="64"/>
      <c r="O1978" s="60"/>
      <c r="P1978" s="67"/>
      <c r="T1978" s="53"/>
      <c r="U1978" s="64"/>
      <c r="Y1978" s="53"/>
      <c r="Z1978" s="64"/>
      <c r="AD1978" s="53"/>
    </row>
    <row r="1979" spans="1:30" s="13" customFormat="1" x14ac:dyDescent="0.25">
      <c r="A1979"/>
      <c r="B1979" s="32"/>
      <c r="C1979" s="34"/>
      <c r="D1979" s="10"/>
      <c r="J1979" s="53"/>
      <c r="K1979" s="64"/>
      <c r="O1979" s="60"/>
      <c r="P1979" s="67"/>
      <c r="T1979" s="53"/>
      <c r="U1979" s="64"/>
      <c r="Y1979" s="53"/>
      <c r="Z1979" s="64"/>
      <c r="AD1979" s="53"/>
    </row>
    <row r="1980" spans="1:30" s="13" customFormat="1" x14ac:dyDescent="0.25">
      <c r="A1980"/>
      <c r="B1980" s="32"/>
      <c r="C1980" s="34"/>
      <c r="D1980" s="10"/>
      <c r="J1980" s="53"/>
      <c r="K1980" s="64"/>
      <c r="O1980" s="60"/>
      <c r="P1980" s="67"/>
      <c r="T1980" s="53"/>
      <c r="U1980" s="64"/>
      <c r="Y1980" s="53"/>
      <c r="Z1980" s="64"/>
      <c r="AD1980" s="53"/>
    </row>
    <row r="1981" spans="1:30" s="13" customFormat="1" x14ac:dyDescent="0.25">
      <c r="A1981"/>
      <c r="B1981" s="32"/>
      <c r="C1981" s="34"/>
      <c r="D1981" s="10"/>
      <c r="J1981" s="53"/>
      <c r="K1981" s="64"/>
      <c r="O1981" s="60"/>
      <c r="P1981" s="67"/>
      <c r="T1981" s="53"/>
      <c r="U1981" s="64"/>
      <c r="Y1981" s="53"/>
      <c r="Z1981" s="64"/>
      <c r="AD1981" s="53"/>
    </row>
    <row r="1982" spans="1:30" s="13" customFormat="1" x14ac:dyDescent="0.25">
      <c r="A1982"/>
      <c r="B1982" s="32"/>
      <c r="C1982" s="34"/>
      <c r="D1982" s="10"/>
      <c r="J1982" s="53"/>
      <c r="K1982" s="64"/>
      <c r="O1982" s="60"/>
      <c r="P1982" s="67"/>
      <c r="T1982" s="53"/>
      <c r="U1982" s="64"/>
      <c r="Y1982" s="53"/>
      <c r="Z1982" s="64"/>
      <c r="AD1982" s="53"/>
    </row>
    <row r="1983" spans="1:30" s="13" customFormat="1" x14ac:dyDescent="0.25">
      <c r="A1983"/>
      <c r="B1983" s="32"/>
      <c r="C1983" s="34"/>
      <c r="D1983" s="10"/>
      <c r="J1983" s="53"/>
      <c r="K1983" s="64"/>
      <c r="O1983" s="60"/>
      <c r="P1983" s="67"/>
      <c r="T1983" s="53"/>
      <c r="U1983" s="64"/>
      <c r="Y1983" s="53"/>
      <c r="Z1983" s="64"/>
      <c r="AD1983" s="53"/>
    </row>
    <row r="1984" spans="1:30" s="13" customFormat="1" x14ac:dyDescent="0.25">
      <c r="A1984"/>
      <c r="B1984" s="32"/>
      <c r="C1984" s="34"/>
      <c r="D1984" s="10"/>
      <c r="J1984" s="53"/>
      <c r="K1984" s="64"/>
      <c r="O1984" s="60"/>
      <c r="P1984" s="67"/>
      <c r="T1984" s="53"/>
      <c r="U1984" s="64"/>
      <c r="Y1984" s="53"/>
      <c r="Z1984" s="64"/>
      <c r="AD1984" s="53"/>
    </row>
    <row r="1985" spans="1:30" s="13" customFormat="1" x14ac:dyDescent="0.25">
      <c r="A1985"/>
      <c r="B1985" s="32"/>
      <c r="C1985" s="34"/>
      <c r="D1985" s="10"/>
      <c r="J1985" s="53"/>
      <c r="K1985" s="64"/>
      <c r="O1985" s="60"/>
      <c r="P1985" s="67"/>
      <c r="T1985" s="53"/>
      <c r="U1985" s="64"/>
      <c r="Y1985" s="53"/>
      <c r="Z1985" s="64"/>
      <c r="AD1985" s="53"/>
    </row>
    <row r="1986" spans="1:30" s="13" customFormat="1" x14ac:dyDescent="0.25">
      <c r="A1986"/>
      <c r="B1986" s="32"/>
      <c r="C1986" s="34"/>
      <c r="D1986" s="10"/>
      <c r="J1986" s="53"/>
      <c r="K1986" s="64"/>
      <c r="O1986" s="60"/>
      <c r="P1986" s="67"/>
      <c r="T1986" s="53"/>
      <c r="U1986" s="64"/>
      <c r="Y1986" s="53"/>
      <c r="Z1986" s="64"/>
      <c r="AD1986" s="53"/>
    </row>
    <row r="1987" spans="1:30" s="13" customFormat="1" x14ac:dyDescent="0.25">
      <c r="A1987"/>
      <c r="B1987" s="32"/>
      <c r="C1987" s="34"/>
      <c r="D1987" s="10"/>
      <c r="J1987" s="53"/>
      <c r="K1987" s="64"/>
      <c r="O1987" s="60"/>
      <c r="P1987" s="67"/>
      <c r="T1987" s="53"/>
      <c r="U1987" s="64"/>
      <c r="Y1987" s="53"/>
      <c r="Z1987" s="64"/>
      <c r="AD1987" s="53"/>
    </row>
    <row r="1988" spans="1:30" s="13" customFormat="1" x14ac:dyDescent="0.25">
      <c r="A1988"/>
      <c r="B1988" s="32"/>
      <c r="C1988" s="34"/>
      <c r="D1988" s="10"/>
      <c r="J1988" s="53"/>
      <c r="K1988" s="64"/>
      <c r="O1988" s="60"/>
      <c r="P1988" s="67"/>
      <c r="T1988" s="53"/>
      <c r="U1988" s="64"/>
      <c r="Y1988" s="53"/>
      <c r="Z1988" s="64"/>
      <c r="AD1988" s="53"/>
    </row>
    <row r="1989" spans="1:30" s="13" customFormat="1" x14ac:dyDescent="0.25">
      <c r="A1989"/>
      <c r="B1989" s="32"/>
      <c r="C1989" s="34"/>
      <c r="D1989" s="10"/>
      <c r="J1989" s="53"/>
      <c r="K1989" s="64"/>
      <c r="O1989" s="60"/>
      <c r="P1989" s="67"/>
      <c r="T1989" s="53"/>
      <c r="U1989" s="64"/>
      <c r="Y1989" s="53"/>
      <c r="Z1989" s="64"/>
      <c r="AD1989" s="53"/>
    </row>
    <row r="1990" spans="1:30" s="13" customFormat="1" x14ac:dyDescent="0.25">
      <c r="A1990"/>
      <c r="B1990" s="32"/>
      <c r="C1990" s="34"/>
      <c r="D1990" s="10"/>
      <c r="J1990" s="53"/>
      <c r="K1990" s="64"/>
      <c r="O1990" s="60"/>
      <c r="P1990" s="67"/>
      <c r="T1990" s="53"/>
      <c r="U1990" s="64"/>
      <c r="Y1990" s="53"/>
      <c r="Z1990" s="64"/>
      <c r="AD1990" s="53"/>
    </row>
    <row r="1991" spans="1:30" s="13" customFormat="1" x14ac:dyDescent="0.25">
      <c r="A1991"/>
      <c r="B1991" s="32"/>
      <c r="C1991" s="34"/>
      <c r="D1991" s="10"/>
      <c r="J1991" s="53"/>
      <c r="K1991" s="64"/>
      <c r="O1991" s="60"/>
      <c r="P1991" s="67"/>
      <c r="T1991" s="53"/>
      <c r="U1991" s="64"/>
      <c r="Y1991" s="53"/>
      <c r="Z1991" s="64"/>
      <c r="AD1991" s="53"/>
    </row>
    <row r="1992" spans="1:30" s="13" customFormat="1" x14ac:dyDescent="0.25">
      <c r="A1992"/>
      <c r="B1992" s="32"/>
      <c r="C1992" s="34"/>
      <c r="D1992" s="10"/>
      <c r="J1992" s="53"/>
      <c r="K1992" s="64"/>
      <c r="O1992" s="60"/>
      <c r="P1992" s="67"/>
      <c r="T1992" s="53"/>
      <c r="U1992" s="64"/>
      <c r="Y1992" s="53"/>
      <c r="Z1992" s="64"/>
      <c r="AD1992" s="53"/>
    </row>
    <row r="1993" spans="1:30" s="13" customFormat="1" x14ac:dyDescent="0.25">
      <c r="A1993"/>
      <c r="B1993" s="32"/>
      <c r="C1993" s="34"/>
      <c r="D1993" s="10"/>
      <c r="J1993" s="53"/>
      <c r="K1993" s="64"/>
      <c r="O1993" s="60"/>
      <c r="P1993" s="67"/>
      <c r="T1993" s="53"/>
      <c r="U1993" s="64"/>
      <c r="Y1993" s="53"/>
      <c r="Z1993" s="64"/>
      <c r="AD1993" s="53"/>
    </row>
    <row r="1994" spans="1:30" s="13" customFormat="1" x14ac:dyDescent="0.25">
      <c r="A1994"/>
      <c r="B1994" s="32"/>
      <c r="C1994" s="34"/>
      <c r="D1994" s="10"/>
      <c r="J1994" s="53"/>
      <c r="K1994" s="64"/>
      <c r="O1994" s="60"/>
      <c r="P1994" s="67"/>
      <c r="T1994" s="53"/>
      <c r="U1994" s="64"/>
      <c r="Y1994" s="53"/>
      <c r="Z1994" s="64"/>
      <c r="AD1994" s="53"/>
    </row>
    <row r="1995" spans="1:30" s="13" customFormat="1" x14ac:dyDescent="0.25">
      <c r="A1995"/>
      <c r="B1995" s="32"/>
      <c r="C1995" s="34"/>
      <c r="D1995" s="10"/>
      <c r="J1995" s="53"/>
      <c r="K1995" s="64"/>
      <c r="O1995" s="60"/>
      <c r="P1995" s="67"/>
      <c r="T1995" s="53"/>
      <c r="U1995" s="64"/>
      <c r="Y1995" s="53"/>
      <c r="Z1995" s="64"/>
      <c r="AD1995" s="53"/>
    </row>
    <row r="1996" spans="1:30" s="13" customFormat="1" x14ac:dyDescent="0.25">
      <c r="A1996"/>
      <c r="B1996" s="32"/>
      <c r="C1996" s="34"/>
      <c r="D1996" s="10"/>
      <c r="J1996" s="53"/>
      <c r="K1996" s="64"/>
      <c r="O1996" s="60"/>
      <c r="P1996" s="67"/>
      <c r="T1996" s="53"/>
      <c r="U1996" s="64"/>
      <c r="Y1996" s="53"/>
      <c r="Z1996" s="64"/>
      <c r="AD1996" s="53"/>
    </row>
    <row r="1997" spans="1:30" s="13" customFormat="1" x14ac:dyDescent="0.25">
      <c r="A1997"/>
      <c r="B1997" s="32"/>
      <c r="C1997" s="34"/>
      <c r="D1997" s="10"/>
      <c r="J1997" s="53"/>
      <c r="K1997" s="64"/>
      <c r="O1997" s="60"/>
      <c r="P1997" s="67"/>
      <c r="T1997" s="53"/>
      <c r="U1997" s="64"/>
      <c r="Y1997" s="53"/>
      <c r="Z1997" s="64"/>
      <c r="AD1997" s="53"/>
    </row>
    <row r="1998" spans="1:30" s="13" customFormat="1" x14ac:dyDescent="0.25">
      <c r="A1998"/>
      <c r="B1998" s="32"/>
      <c r="C1998" s="34"/>
      <c r="D1998" s="10"/>
      <c r="J1998" s="53"/>
      <c r="K1998" s="64"/>
      <c r="O1998" s="60"/>
      <c r="P1998" s="67"/>
      <c r="T1998" s="53"/>
      <c r="U1998" s="64"/>
      <c r="Y1998" s="53"/>
      <c r="Z1998" s="64"/>
      <c r="AD1998" s="53"/>
    </row>
    <row r="1999" spans="1:30" s="13" customFormat="1" x14ac:dyDescent="0.25">
      <c r="A1999"/>
      <c r="B1999" s="32"/>
      <c r="C1999" s="34"/>
      <c r="D1999" s="10"/>
      <c r="J1999" s="53"/>
      <c r="K1999" s="64"/>
      <c r="O1999" s="60"/>
      <c r="P1999" s="67"/>
      <c r="T1999" s="53"/>
      <c r="U1999" s="64"/>
      <c r="Y1999" s="53"/>
      <c r="Z1999" s="64"/>
      <c r="AD1999" s="53"/>
    </row>
    <row r="2000" spans="1:30" s="13" customFormat="1" x14ac:dyDescent="0.25">
      <c r="A2000"/>
      <c r="B2000" s="32"/>
      <c r="C2000" s="34"/>
      <c r="D2000" s="10"/>
      <c r="J2000" s="53"/>
      <c r="K2000" s="64"/>
      <c r="O2000" s="60"/>
      <c r="P2000" s="67"/>
      <c r="T2000" s="53"/>
      <c r="U2000" s="64"/>
      <c r="Y2000" s="53"/>
      <c r="Z2000" s="64"/>
      <c r="AD2000" s="53"/>
    </row>
    <row r="2001" spans="1:30" s="13" customFormat="1" x14ac:dyDescent="0.25">
      <c r="A2001"/>
      <c r="B2001" s="32"/>
      <c r="C2001" s="34"/>
      <c r="D2001" s="10"/>
      <c r="J2001" s="53"/>
      <c r="K2001" s="64"/>
      <c r="O2001" s="60"/>
      <c r="P2001" s="67"/>
      <c r="T2001" s="53"/>
      <c r="U2001" s="64"/>
      <c r="Y2001" s="53"/>
      <c r="Z2001" s="64"/>
      <c r="AD2001" s="53"/>
    </row>
    <row r="2002" spans="1:30" s="13" customFormat="1" x14ac:dyDescent="0.25">
      <c r="A2002"/>
      <c r="B2002" s="32"/>
      <c r="C2002" s="34"/>
      <c r="D2002" s="10"/>
      <c r="J2002" s="53"/>
      <c r="K2002" s="64"/>
      <c r="O2002" s="60"/>
      <c r="P2002" s="67"/>
      <c r="T2002" s="53"/>
      <c r="U2002" s="64"/>
      <c r="Y2002" s="53"/>
      <c r="Z2002" s="64"/>
      <c r="AD2002" s="53"/>
    </row>
    <row r="2003" spans="1:30" s="13" customFormat="1" x14ac:dyDescent="0.25">
      <c r="A2003"/>
      <c r="B2003" s="32"/>
      <c r="C2003" s="34"/>
      <c r="D2003" s="10"/>
      <c r="J2003" s="53"/>
      <c r="K2003" s="64"/>
      <c r="O2003" s="60"/>
      <c r="P2003" s="67"/>
      <c r="T2003" s="53"/>
      <c r="U2003" s="64"/>
      <c r="Y2003" s="53"/>
      <c r="Z2003" s="64"/>
      <c r="AD2003" s="53"/>
    </row>
    <row r="2004" spans="1:30" s="13" customFormat="1" x14ac:dyDescent="0.25">
      <c r="A2004"/>
      <c r="B2004" s="32"/>
      <c r="C2004" s="34"/>
      <c r="D2004" s="10"/>
      <c r="J2004" s="53"/>
      <c r="K2004" s="64"/>
      <c r="O2004" s="60"/>
      <c r="P2004" s="67"/>
      <c r="T2004" s="53"/>
      <c r="U2004" s="64"/>
      <c r="Y2004" s="53"/>
      <c r="Z2004" s="64"/>
      <c r="AD2004" s="53"/>
    </row>
    <row r="2005" spans="1:30" s="13" customFormat="1" x14ac:dyDescent="0.25">
      <c r="A2005"/>
      <c r="B2005" s="32"/>
      <c r="C2005" s="34"/>
      <c r="D2005" s="10"/>
      <c r="J2005" s="53"/>
      <c r="K2005" s="64"/>
      <c r="O2005" s="60"/>
      <c r="P2005" s="67"/>
      <c r="T2005" s="53"/>
      <c r="U2005" s="64"/>
      <c r="Y2005" s="53"/>
      <c r="Z2005" s="64"/>
      <c r="AD2005" s="53"/>
    </row>
    <row r="2006" spans="1:30" s="13" customFormat="1" x14ac:dyDescent="0.25">
      <c r="A2006"/>
      <c r="B2006" s="32"/>
      <c r="C2006" s="34"/>
      <c r="D2006" s="10"/>
      <c r="J2006" s="53"/>
      <c r="K2006" s="64"/>
      <c r="O2006" s="60"/>
      <c r="P2006" s="67"/>
      <c r="T2006" s="53"/>
      <c r="U2006" s="64"/>
      <c r="Y2006" s="53"/>
      <c r="Z2006" s="64"/>
      <c r="AD2006" s="53"/>
    </row>
    <row r="2007" spans="1:30" s="13" customFormat="1" x14ac:dyDescent="0.25">
      <c r="A2007"/>
      <c r="B2007" s="32"/>
      <c r="C2007" s="34"/>
      <c r="D2007" s="10"/>
      <c r="J2007" s="53"/>
      <c r="K2007" s="64"/>
      <c r="O2007" s="60"/>
      <c r="P2007" s="67"/>
      <c r="T2007" s="53"/>
      <c r="U2007" s="64"/>
      <c r="Y2007" s="53"/>
      <c r="Z2007" s="64"/>
      <c r="AD2007" s="53"/>
    </row>
    <row r="2008" spans="1:30" s="13" customFormat="1" x14ac:dyDescent="0.25">
      <c r="A2008"/>
      <c r="B2008" s="32"/>
      <c r="C2008" s="34"/>
      <c r="D2008" s="10"/>
      <c r="J2008" s="53"/>
      <c r="K2008" s="64"/>
      <c r="O2008" s="60"/>
      <c r="P2008" s="67"/>
      <c r="T2008" s="53"/>
      <c r="U2008" s="64"/>
      <c r="Y2008" s="53"/>
      <c r="Z2008" s="64"/>
      <c r="AD2008" s="53"/>
    </row>
    <row r="2009" spans="1:30" s="13" customFormat="1" x14ac:dyDescent="0.25">
      <c r="A2009"/>
      <c r="B2009" s="32"/>
      <c r="C2009" s="34"/>
      <c r="D2009" s="10"/>
      <c r="J2009" s="53"/>
      <c r="K2009" s="64"/>
      <c r="O2009" s="60"/>
      <c r="P2009" s="67"/>
      <c r="T2009" s="53"/>
      <c r="U2009" s="64"/>
      <c r="Y2009" s="53"/>
      <c r="Z2009" s="64"/>
      <c r="AD2009" s="53"/>
    </row>
    <row r="2010" spans="1:30" s="13" customFormat="1" x14ac:dyDescent="0.25">
      <c r="A2010"/>
      <c r="B2010" s="32"/>
      <c r="C2010" s="34"/>
      <c r="D2010" s="10"/>
      <c r="J2010" s="53"/>
      <c r="K2010" s="64"/>
      <c r="O2010" s="60"/>
      <c r="P2010" s="67"/>
      <c r="T2010" s="53"/>
      <c r="U2010" s="64"/>
      <c r="Y2010" s="53"/>
      <c r="Z2010" s="64"/>
      <c r="AD2010" s="53"/>
    </row>
    <row r="2011" spans="1:30" s="13" customFormat="1" x14ac:dyDescent="0.25">
      <c r="A2011"/>
      <c r="B2011" s="32"/>
      <c r="C2011" s="34"/>
      <c r="D2011" s="10"/>
      <c r="J2011" s="53"/>
      <c r="K2011" s="64"/>
      <c r="O2011" s="60"/>
      <c r="P2011" s="67"/>
      <c r="T2011" s="53"/>
      <c r="U2011" s="64"/>
      <c r="Y2011" s="53"/>
      <c r="Z2011" s="64"/>
      <c r="AD2011" s="53"/>
    </row>
    <row r="2012" spans="1:30" s="13" customFormat="1" x14ac:dyDescent="0.25">
      <c r="A2012"/>
      <c r="B2012" s="32"/>
      <c r="C2012" s="34"/>
      <c r="D2012" s="10"/>
      <c r="J2012" s="53"/>
      <c r="K2012" s="64"/>
      <c r="O2012" s="60"/>
      <c r="P2012" s="67"/>
      <c r="T2012" s="53"/>
      <c r="U2012" s="64"/>
      <c r="Y2012" s="53"/>
      <c r="Z2012" s="64"/>
      <c r="AD2012" s="53"/>
    </row>
    <row r="2013" spans="1:30" s="13" customFormat="1" x14ac:dyDescent="0.25">
      <c r="A2013"/>
      <c r="B2013" s="32"/>
      <c r="C2013" s="34"/>
      <c r="D2013" s="10"/>
      <c r="J2013" s="53"/>
      <c r="K2013" s="64"/>
      <c r="O2013" s="60"/>
      <c r="P2013" s="67"/>
      <c r="T2013" s="53"/>
      <c r="U2013" s="64"/>
      <c r="Y2013" s="53"/>
      <c r="Z2013" s="64"/>
      <c r="AD2013" s="53"/>
    </row>
    <row r="2014" spans="1:30" s="13" customFormat="1" x14ac:dyDescent="0.25">
      <c r="A2014"/>
      <c r="B2014" s="32"/>
      <c r="C2014" s="34"/>
      <c r="D2014" s="10"/>
      <c r="J2014" s="53"/>
      <c r="K2014" s="64"/>
      <c r="O2014" s="60"/>
      <c r="P2014" s="67"/>
      <c r="T2014" s="53"/>
      <c r="U2014" s="64"/>
      <c r="Y2014" s="53"/>
      <c r="Z2014" s="64"/>
      <c r="AD2014" s="53"/>
    </row>
    <row r="2015" spans="1:30" s="13" customFormat="1" x14ac:dyDescent="0.25">
      <c r="A2015"/>
      <c r="B2015" s="32"/>
      <c r="C2015" s="34"/>
      <c r="D2015" s="10"/>
      <c r="J2015" s="53"/>
      <c r="K2015" s="64"/>
      <c r="O2015" s="60"/>
      <c r="P2015" s="67"/>
      <c r="T2015" s="53"/>
      <c r="U2015" s="64"/>
      <c r="Y2015" s="53"/>
      <c r="Z2015" s="64"/>
      <c r="AD2015" s="53"/>
    </row>
    <row r="2016" spans="1:30" s="13" customFormat="1" x14ac:dyDescent="0.25">
      <c r="A2016"/>
      <c r="B2016" s="32"/>
      <c r="C2016" s="34"/>
      <c r="D2016" s="10"/>
      <c r="J2016" s="53"/>
      <c r="K2016" s="64"/>
      <c r="O2016" s="60"/>
      <c r="P2016" s="67"/>
      <c r="T2016" s="53"/>
      <c r="U2016" s="64"/>
      <c r="Y2016" s="53"/>
      <c r="Z2016" s="64"/>
      <c r="AD2016" s="53"/>
    </row>
    <row r="2017" spans="1:30" s="13" customFormat="1" x14ac:dyDescent="0.25">
      <c r="A2017"/>
      <c r="B2017" s="32"/>
      <c r="C2017" s="34"/>
      <c r="D2017" s="10"/>
      <c r="J2017" s="53"/>
      <c r="K2017" s="64"/>
      <c r="O2017" s="60"/>
      <c r="P2017" s="67"/>
      <c r="T2017" s="53"/>
      <c r="U2017" s="64"/>
      <c r="Y2017" s="53"/>
      <c r="Z2017" s="64"/>
      <c r="AD2017" s="53"/>
    </row>
    <row r="2018" spans="1:30" s="13" customFormat="1" x14ac:dyDescent="0.25">
      <c r="A2018"/>
      <c r="B2018" s="32"/>
      <c r="C2018" s="34"/>
      <c r="D2018" s="10"/>
      <c r="J2018" s="53"/>
      <c r="K2018" s="64"/>
      <c r="O2018" s="60"/>
      <c r="P2018" s="67"/>
      <c r="T2018" s="53"/>
      <c r="U2018" s="64"/>
      <c r="Y2018" s="53"/>
      <c r="Z2018" s="64"/>
      <c r="AD2018" s="53"/>
    </row>
    <row r="2019" spans="1:30" s="13" customFormat="1" x14ac:dyDescent="0.25">
      <c r="A2019"/>
      <c r="B2019" s="32"/>
      <c r="C2019" s="34"/>
      <c r="D2019" s="10"/>
      <c r="J2019" s="53"/>
      <c r="K2019" s="64"/>
      <c r="O2019" s="60"/>
      <c r="P2019" s="67"/>
      <c r="T2019" s="53"/>
      <c r="U2019" s="64"/>
      <c r="Y2019" s="53"/>
      <c r="Z2019" s="64"/>
      <c r="AD2019" s="53"/>
    </row>
    <row r="2020" spans="1:30" s="13" customFormat="1" x14ac:dyDescent="0.25">
      <c r="A2020"/>
      <c r="B2020" s="32"/>
      <c r="C2020" s="34"/>
      <c r="D2020" s="10"/>
      <c r="J2020" s="53"/>
      <c r="K2020" s="64"/>
      <c r="O2020" s="60"/>
      <c r="P2020" s="67"/>
      <c r="T2020" s="53"/>
      <c r="U2020" s="64"/>
      <c r="Y2020" s="53"/>
      <c r="Z2020" s="64"/>
      <c r="AD2020" s="53"/>
    </row>
    <row r="2021" spans="1:30" s="13" customFormat="1" x14ac:dyDescent="0.25">
      <c r="A2021"/>
      <c r="B2021" s="32"/>
      <c r="C2021" s="34"/>
      <c r="D2021" s="10"/>
      <c r="J2021" s="53"/>
      <c r="K2021" s="64"/>
      <c r="O2021" s="60"/>
      <c r="P2021" s="67"/>
      <c r="T2021" s="53"/>
      <c r="U2021" s="64"/>
      <c r="Y2021" s="53"/>
      <c r="Z2021" s="64"/>
      <c r="AD2021" s="53"/>
    </row>
    <row r="2022" spans="1:30" s="13" customFormat="1" x14ac:dyDescent="0.25">
      <c r="A2022"/>
      <c r="B2022" s="32"/>
      <c r="C2022" s="34"/>
      <c r="D2022" s="10"/>
      <c r="J2022" s="53"/>
      <c r="K2022" s="64"/>
      <c r="O2022" s="60"/>
      <c r="P2022" s="67"/>
      <c r="T2022" s="53"/>
      <c r="U2022" s="64"/>
      <c r="Y2022" s="53"/>
      <c r="Z2022" s="64"/>
      <c r="AD2022" s="53"/>
    </row>
    <row r="2023" spans="1:30" s="13" customFormat="1" x14ac:dyDescent="0.25">
      <c r="A2023"/>
      <c r="B2023" s="32"/>
      <c r="C2023" s="34"/>
      <c r="D2023" s="10"/>
      <c r="J2023" s="53"/>
      <c r="K2023" s="64"/>
      <c r="O2023" s="60"/>
      <c r="P2023" s="67"/>
      <c r="T2023" s="53"/>
      <c r="U2023" s="64"/>
      <c r="Y2023" s="53"/>
      <c r="Z2023" s="64"/>
      <c r="AD2023" s="53"/>
    </row>
    <row r="2024" spans="1:30" s="13" customFormat="1" x14ac:dyDescent="0.25">
      <c r="A2024"/>
      <c r="B2024" s="32"/>
      <c r="C2024" s="34"/>
      <c r="D2024" s="10"/>
      <c r="J2024" s="53"/>
      <c r="K2024" s="64"/>
      <c r="O2024" s="60"/>
      <c r="P2024" s="67"/>
      <c r="T2024" s="53"/>
      <c r="U2024" s="64"/>
      <c r="Y2024" s="53"/>
      <c r="Z2024" s="64"/>
      <c r="AD2024" s="53"/>
    </row>
    <row r="2025" spans="1:30" s="13" customFormat="1" x14ac:dyDescent="0.25">
      <c r="A2025"/>
      <c r="B2025" s="32"/>
      <c r="C2025" s="34"/>
      <c r="D2025" s="10"/>
      <c r="J2025" s="53"/>
      <c r="K2025" s="64"/>
      <c r="O2025" s="60"/>
      <c r="P2025" s="67"/>
      <c r="T2025" s="53"/>
      <c r="U2025" s="64"/>
      <c r="Y2025" s="53"/>
      <c r="Z2025" s="64"/>
      <c r="AD2025" s="53"/>
    </row>
    <row r="2026" spans="1:30" s="13" customFormat="1" x14ac:dyDescent="0.25">
      <c r="A2026"/>
      <c r="B2026" s="32"/>
      <c r="C2026" s="34"/>
      <c r="D2026" s="10"/>
      <c r="J2026" s="53"/>
      <c r="K2026" s="64"/>
      <c r="O2026" s="60"/>
      <c r="P2026" s="67"/>
      <c r="T2026" s="53"/>
      <c r="U2026" s="64"/>
      <c r="Y2026" s="53"/>
      <c r="Z2026" s="64"/>
      <c r="AD2026" s="53"/>
    </row>
    <row r="2027" spans="1:30" s="13" customFormat="1" x14ac:dyDescent="0.25">
      <c r="A2027"/>
      <c r="B2027" s="32"/>
      <c r="C2027" s="34"/>
      <c r="D2027" s="10"/>
      <c r="J2027" s="53"/>
      <c r="K2027" s="64"/>
      <c r="O2027" s="60"/>
      <c r="P2027" s="67"/>
      <c r="T2027" s="53"/>
      <c r="U2027" s="64"/>
      <c r="Y2027" s="53"/>
      <c r="Z2027" s="64"/>
      <c r="AD2027" s="53"/>
    </row>
    <row r="2028" spans="1:30" s="13" customFormat="1" x14ac:dyDescent="0.25">
      <c r="A2028"/>
      <c r="B2028" s="32"/>
      <c r="C2028" s="34"/>
      <c r="D2028" s="10"/>
      <c r="J2028" s="53"/>
      <c r="K2028" s="64"/>
      <c r="O2028" s="60"/>
      <c r="P2028" s="67"/>
      <c r="T2028" s="53"/>
      <c r="U2028" s="64"/>
      <c r="Y2028" s="53"/>
      <c r="Z2028" s="64"/>
      <c r="AD2028" s="53"/>
    </row>
    <row r="2029" spans="1:30" s="13" customFormat="1" x14ac:dyDescent="0.25">
      <c r="A2029"/>
      <c r="B2029" s="32"/>
      <c r="C2029" s="34"/>
      <c r="D2029" s="10"/>
      <c r="J2029" s="53"/>
      <c r="K2029" s="64"/>
      <c r="O2029" s="60"/>
      <c r="P2029" s="67"/>
      <c r="T2029" s="53"/>
      <c r="U2029" s="64"/>
      <c r="Y2029" s="53"/>
      <c r="Z2029" s="64"/>
      <c r="AD2029" s="53"/>
    </row>
    <row r="2030" spans="1:30" s="13" customFormat="1" x14ac:dyDescent="0.25">
      <c r="A2030"/>
      <c r="B2030" s="32"/>
      <c r="C2030" s="34"/>
      <c r="D2030" s="10"/>
      <c r="J2030" s="53"/>
      <c r="K2030" s="64"/>
      <c r="O2030" s="60"/>
      <c r="P2030" s="67"/>
      <c r="T2030" s="53"/>
      <c r="U2030" s="64"/>
      <c r="Y2030" s="53"/>
      <c r="Z2030" s="64"/>
      <c r="AD2030" s="53"/>
    </row>
    <row r="2031" spans="1:30" s="13" customFormat="1" x14ac:dyDescent="0.25">
      <c r="A2031"/>
      <c r="B2031" s="32"/>
      <c r="C2031" s="34"/>
      <c r="D2031" s="10"/>
      <c r="J2031" s="53"/>
      <c r="K2031" s="64"/>
      <c r="O2031" s="60"/>
      <c r="P2031" s="67"/>
      <c r="T2031" s="53"/>
      <c r="U2031" s="64"/>
      <c r="Y2031" s="53"/>
      <c r="Z2031" s="64"/>
      <c r="AD2031" s="53"/>
    </row>
    <row r="2032" spans="1:30" s="13" customFormat="1" x14ac:dyDescent="0.25">
      <c r="A2032"/>
      <c r="B2032" s="32"/>
      <c r="C2032" s="34"/>
      <c r="D2032" s="10"/>
      <c r="J2032" s="53"/>
      <c r="K2032" s="64"/>
      <c r="O2032" s="60"/>
      <c r="P2032" s="67"/>
      <c r="T2032" s="53"/>
      <c r="U2032" s="64"/>
      <c r="Y2032" s="53"/>
      <c r="Z2032" s="64"/>
      <c r="AD2032" s="53"/>
    </row>
    <row r="2033" spans="1:30" s="13" customFormat="1" x14ac:dyDescent="0.25">
      <c r="A2033"/>
      <c r="B2033" s="32"/>
      <c r="C2033" s="34"/>
      <c r="D2033" s="10"/>
      <c r="J2033" s="53"/>
      <c r="K2033" s="64"/>
      <c r="O2033" s="60"/>
      <c r="P2033" s="67"/>
      <c r="T2033" s="53"/>
      <c r="U2033" s="64"/>
      <c r="Y2033" s="53"/>
      <c r="Z2033" s="64"/>
      <c r="AD2033" s="53"/>
    </row>
    <row r="2034" spans="1:30" s="13" customFormat="1" x14ac:dyDescent="0.25">
      <c r="A2034"/>
      <c r="B2034" s="32"/>
      <c r="C2034" s="34"/>
      <c r="D2034" s="10"/>
      <c r="J2034" s="53"/>
      <c r="K2034" s="64"/>
      <c r="O2034" s="60"/>
      <c r="P2034" s="67"/>
      <c r="T2034" s="53"/>
      <c r="U2034" s="64"/>
      <c r="Y2034" s="53"/>
      <c r="Z2034" s="64"/>
      <c r="AD2034" s="53"/>
    </row>
    <row r="2035" spans="1:30" s="13" customFormat="1" x14ac:dyDescent="0.25">
      <c r="A2035"/>
      <c r="B2035" s="32"/>
      <c r="C2035" s="34"/>
      <c r="D2035" s="10"/>
      <c r="J2035" s="53"/>
      <c r="K2035" s="64"/>
      <c r="O2035" s="60"/>
      <c r="P2035" s="67"/>
      <c r="T2035" s="53"/>
      <c r="U2035" s="64"/>
      <c r="Y2035" s="53"/>
      <c r="Z2035" s="64"/>
      <c r="AD2035" s="53"/>
    </row>
    <row r="2036" spans="1:30" s="13" customFormat="1" x14ac:dyDescent="0.25">
      <c r="A2036"/>
      <c r="B2036" s="32"/>
      <c r="C2036" s="34"/>
      <c r="D2036" s="10"/>
      <c r="J2036" s="53"/>
      <c r="K2036" s="64"/>
      <c r="O2036" s="60"/>
      <c r="P2036" s="67"/>
      <c r="T2036" s="53"/>
      <c r="U2036" s="64"/>
      <c r="Y2036" s="53"/>
      <c r="Z2036" s="64"/>
      <c r="AD2036" s="53"/>
    </row>
    <row r="2037" spans="1:30" s="13" customFormat="1" x14ac:dyDescent="0.25">
      <c r="A2037"/>
      <c r="B2037" s="32"/>
      <c r="C2037" s="34"/>
      <c r="D2037" s="10"/>
      <c r="J2037" s="53"/>
      <c r="K2037" s="64"/>
      <c r="O2037" s="60"/>
      <c r="P2037" s="67"/>
      <c r="T2037" s="53"/>
      <c r="U2037" s="64"/>
      <c r="Y2037" s="53"/>
      <c r="Z2037" s="64"/>
      <c r="AD2037" s="53"/>
    </row>
    <row r="2038" spans="1:30" s="13" customFormat="1" x14ac:dyDescent="0.25">
      <c r="A2038"/>
      <c r="B2038" s="32"/>
      <c r="C2038" s="34"/>
      <c r="D2038" s="10"/>
      <c r="J2038" s="53"/>
      <c r="K2038" s="64"/>
      <c r="O2038" s="60"/>
      <c r="P2038" s="67"/>
      <c r="T2038" s="53"/>
      <c r="U2038" s="64"/>
      <c r="Y2038" s="53"/>
      <c r="Z2038" s="64"/>
      <c r="AD2038" s="53"/>
    </row>
    <row r="2039" spans="1:30" s="13" customFormat="1" x14ac:dyDescent="0.25">
      <c r="A2039"/>
      <c r="B2039" s="32"/>
      <c r="C2039" s="34"/>
      <c r="D2039" s="10"/>
      <c r="J2039" s="53"/>
      <c r="K2039" s="64"/>
      <c r="O2039" s="60"/>
      <c r="P2039" s="67"/>
      <c r="T2039" s="53"/>
      <c r="U2039" s="64"/>
      <c r="Y2039" s="53"/>
      <c r="Z2039" s="64"/>
      <c r="AD2039" s="53"/>
    </row>
    <row r="2040" spans="1:30" s="13" customFormat="1" x14ac:dyDescent="0.25">
      <c r="A2040"/>
      <c r="B2040" s="32"/>
      <c r="C2040" s="34"/>
      <c r="D2040" s="10"/>
      <c r="J2040" s="53"/>
      <c r="K2040" s="64"/>
      <c r="O2040" s="60"/>
      <c r="P2040" s="67"/>
      <c r="T2040" s="53"/>
      <c r="U2040" s="64"/>
      <c r="Y2040" s="53"/>
      <c r="Z2040" s="64"/>
      <c r="AD2040" s="53"/>
    </row>
    <row r="2041" spans="1:30" s="13" customFormat="1" x14ac:dyDescent="0.25">
      <c r="A2041"/>
      <c r="B2041" s="32"/>
      <c r="C2041" s="34"/>
      <c r="D2041" s="10"/>
      <c r="J2041" s="53"/>
      <c r="K2041" s="64"/>
      <c r="O2041" s="60"/>
      <c r="P2041" s="67"/>
      <c r="T2041" s="53"/>
      <c r="U2041" s="64"/>
      <c r="Y2041" s="53"/>
      <c r="Z2041" s="64"/>
      <c r="AD2041" s="53"/>
    </row>
    <row r="2042" spans="1:30" s="13" customFormat="1" x14ac:dyDescent="0.25">
      <c r="A2042"/>
      <c r="B2042" s="32"/>
      <c r="C2042" s="34"/>
      <c r="D2042" s="10"/>
      <c r="J2042" s="53"/>
      <c r="K2042" s="64"/>
      <c r="O2042" s="60"/>
      <c r="P2042" s="67"/>
      <c r="T2042" s="53"/>
      <c r="U2042" s="64"/>
      <c r="Y2042" s="53"/>
      <c r="Z2042" s="64"/>
      <c r="AD2042" s="53"/>
    </row>
    <row r="2043" spans="1:30" s="13" customFormat="1" x14ac:dyDescent="0.25">
      <c r="A2043"/>
      <c r="B2043" s="32"/>
      <c r="C2043" s="34"/>
      <c r="D2043" s="10"/>
      <c r="J2043" s="53"/>
      <c r="K2043" s="64"/>
      <c r="O2043" s="60"/>
      <c r="P2043" s="67"/>
      <c r="T2043" s="53"/>
      <c r="U2043" s="64"/>
      <c r="Y2043" s="53"/>
      <c r="Z2043" s="64"/>
      <c r="AD2043" s="53"/>
    </row>
    <row r="2044" spans="1:30" s="13" customFormat="1" x14ac:dyDescent="0.25">
      <c r="A2044"/>
      <c r="B2044" s="32"/>
      <c r="C2044" s="34"/>
      <c r="D2044" s="10"/>
      <c r="J2044" s="53"/>
      <c r="K2044" s="64"/>
      <c r="O2044" s="60"/>
      <c r="P2044" s="67"/>
      <c r="T2044" s="53"/>
      <c r="U2044" s="64"/>
      <c r="Y2044" s="53"/>
      <c r="Z2044" s="64"/>
      <c r="AD2044" s="53"/>
    </row>
    <row r="2045" spans="1:30" s="13" customFormat="1" x14ac:dyDescent="0.25">
      <c r="A2045"/>
      <c r="B2045" s="32"/>
      <c r="C2045" s="34"/>
      <c r="D2045" s="10"/>
      <c r="J2045" s="53"/>
      <c r="K2045" s="64"/>
      <c r="O2045" s="60"/>
      <c r="P2045" s="67"/>
      <c r="T2045" s="53"/>
      <c r="U2045" s="64"/>
      <c r="Y2045" s="53"/>
      <c r="Z2045" s="64"/>
      <c r="AD2045" s="53"/>
    </row>
    <row r="2046" spans="1:30" s="13" customFormat="1" x14ac:dyDescent="0.25">
      <c r="A2046"/>
      <c r="B2046" s="32"/>
      <c r="C2046" s="34"/>
      <c r="D2046" s="10"/>
      <c r="J2046" s="53"/>
      <c r="K2046" s="64"/>
      <c r="O2046" s="60"/>
      <c r="P2046" s="67"/>
      <c r="T2046" s="53"/>
      <c r="U2046" s="64"/>
      <c r="Y2046" s="53"/>
      <c r="Z2046" s="64"/>
      <c r="AD2046" s="53"/>
    </row>
    <row r="2047" spans="1:30" s="13" customFormat="1" x14ac:dyDescent="0.25">
      <c r="A2047"/>
      <c r="B2047" s="32"/>
      <c r="C2047" s="34"/>
      <c r="D2047" s="10"/>
      <c r="J2047" s="53"/>
      <c r="K2047" s="64"/>
      <c r="O2047" s="60"/>
      <c r="P2047" s="67"/>
      <c r="T2047" s="53"/>
      <c r="U2047" s="64"/>
      <c r="Y2047" s="53"/>
      <c r="Z2047" s="64"/>
      <c r="AD2047" s="53"/>
    </row>
    <row r="2048" spans="1:30" s="13" customFormat="1" x14ac:dyDescent="0.25">
      <c r="A2048"/>
      <c r="B2048" s="32"/>
      <c r="C2048" s="34"/>
      <c r="D2048" s="10"/>
      <c r="J2048" s="53"/>
      <c r="K2048" s="64"/>
      <c r="O2048" s="60"/>
      <c r="P2048" s="67"/>
      <c r="T2048" s="53"/>
      <c r="U2048" s="64"/>
      <c r="Y2048" s="53"/>
      <c r="Z2048" s="64"/>
      <c r="AD2048" s="53"/>
    </row>
    <row r="2049" spans="1:30" s="13" customFormat="1" x14ac:dyDescent="0.25">
      <c r="A2049"/>
      <c r="B2049" s="32"/>
      <c r="C2049" s="34"/>
      <c r="D2049" s="10"/>
      <c r="J2049" s="53"/>
      <c r="K2049" s="64"/>
      <c r="O2049" s="60"/>
      <c r="P2049" s="67"/>
      <c r="T2049" s="53"/>
      <c r="U2049" s="64"/>
      <c r="Y2049" s="53"/>
      <c r="Z2049" s="64"/>
      <c r="AD2049" s="53"/>
    </row>
    <row r="2050" spans="1:30" s="13" customFormat="1" x14ac:dyDescent="0.25">
      <c r="A2050"/>
      <c r="B2050" s="32"/>
      <c r="C2050" s="34"/>
      <c r="D2050" s="10"/>
      <c r="J2050" s="53"/>
      <c r="K2050" s="64"/>
      <c r="O2050" s="60"/>
      <c r="P2050" s="67"/>
      <c r="T2050" s="53"/>
      <c r="U2050" s="64"/>
      <c r="Y2050" s="53"/>
      <c r="Z2050" s="64"/>
      <c r="AD2050" s="53"/>
    </row>
    <row r="2051" spans="1:30" s="13" customFormat="1" x14ac:dyDescent="0.25">
      <c r="A2051"/>
      <c r="B2051" s="32"/>
      <c r="C2051" s="34"/>
      <c r="D2051" s="10"/>
      <c r="J2051" s="53"/>
      <c r="K2051" s="64"/>
      <c r="O2051" s="60"/>
      <c r="P2051" s="67"/>
      <c r="T2051" s="53"/>
      <c r="U2051" s="64"/>
      <c r="Y2051" s="53"/>
      <c r="Z2051" s="64"/>
      <c r="AD2051" s="53"/>
    </row>
    <row r="2052" spans="1:30" s="13" customFormat="1" x14ac:dyDescent="0.25">
      <c r="A2052"/>
      <c r="B2052" s="32"/>
      <c r="C2052" s="34"/>
      <c r="D2052" s="10"/>
      <c r="J2052" s="53"/>
      <c r="K2052" s="64"/>
      <c r="O2052" s="60"/>
      <c r="P2052" s="67"/>
      <c r="T2052" s="53"/>
      <c r="U2052" s="64"/>
      <c r="Y2052" s="53"/>
      <c r="Z2052" s="64"/>
      <c r="AD2052" s="53"/>
    </row>
    <row r="2053" spans="1:30" s="13" customFormat="1" x14ac:dyDescent="0.25">
      <c r="A2053"/>
      <c r="B2053" s="32"/>
      <c r="C2053" s="34"/>
      <c r="D2053" s="10"/>
      <c r="J2053" s="53"/>
      <c r="K2053" s="64"/>
      <c r="O2053" s="60"/>
      <c r="P2053" s="67"/>
      <c r="T2053" s="53"/>
      <c r="U2053" s="64"/>
      <c r="Y2053" s="53"/>
      <c r="Z2053" s="64"/>
      <c r="AD2053" s="53"/>
    </row>
    <row r="2054" spans="1:30" s="13" customFormat="1" x14ac:dyDescent="0.25">
      <c r="A2054"/>
      <c r="B2054" s="32"/>
      <c r="C2054" s="34"/>
      <c r="D2054" s="10"/>
      <c r="J2054" s="53"/>
      <c r="K2054" s="64"/>
      <c r="O2054" s="60"/>
      <c r="P2054" s="67"/>
      <c r="T2054" s="53"/>
      <c r="U2054" s="64"/>
      <c r="Y2054" s="53"/>
      <c r="Z2054" s="64"/>
      <c r="AD2054" s="53"/>
    </row>
    <row r="2055" spans="1:30" s="13" customFormat="1" x14ac:dyDescent="0.25">
      <c r="A2055"/>
      <c r="B2055" s="32"/>
      <c r="C2055" s="34"/>
      <c r="D2055" s="10"/>
      <c r="J2055" s="53"/>
      <c r="K2055" s="64"/>
      <c r="O2055" s="60"/>
      <c r="P2055" s="67"/>
      <c r="T2055" s="53"/>
      <c r="U2055" s="64"/>
      <c r="Y2055" s="53"/>
      <c r="Z2055" s="64"/>
      <c r="AD2055" s="53"/>
    </row>
    <row r="2056" spans="1:30" s="13" customFormat="1" x14ac:dyDescent="0.25">
      <c r="A2056"/>
      <c r="B2056" s="32"/>
      <c r="C2056" s="34"/>
      <c r="D2056" s="10"/>
      <c r="J2056" s="53"/>
      <c r="K2056" s="64"/>
      <c r="O2056" s="60"/>
      <c r="P2056" s="67"/>
      <c r="T2056" s="53"/>
      <c r="U2056" s="64"/>
      <c r="Y2056" s="53"/>
      <c r="Z2056" s="64"/>
      <c r="AD2056" s="53"/>
    </row>
    <row r="2057" spans="1:30" s="13" customFormat="1" x14ac:dyDescent="0.25">
      <c r="A2057"/>
      <c r="B2057" s="32"/>
      <c r="C2057" s="34"/>
      <c r="D2057" s="10"/>
      <c r="J2057" s="53"/>
      <c r="K2057" s="64"/>
      <c r="O2057" s="60"/>
      <c r="P2057" s="67"/>
      <c r="T2057" s="53"/>
      <c r="U2057" s="64"/>
      <c r="Y2057" s="53"/>
      <c r="Z2057" s="64"/>
      <c r="AD2057" s="53"/>
    </row>
    <row r="2058" spans="1:30" s="13" customFormat="1" x14ac:dyDescent="0.25">
      <c r="A2058"/>
      <c r="B2058" s="32"/>
      <c r="C2058" s="34"/>
      <c r="D2058" s="10"/>
      <c r="J2058" s="53"/>
      <c r="K2058" s="64"/>
      <c r="O2058" s="60"/>
      <c r="P2058" s="67"/>
      <c r="T2058" s="53"/>
      <c r="U2058" s="64"/>
      <c r="Y2058" s="53"/>
      <c r="Z2058" s="64"/>
      <c r="AD2058" s="53"/>
    </row>
    <row r="2059" spans="1:30" s="13" customFormat="1" x14ac:dyDescent="0.25">
      <c r="A2059"/>
      <c r="B2059" s="32"/>
      <c r="C2059" s="34"/>
      <c r="D2059" s="10"/>
      <c r="J2059" s="53"/>
      <c r="K2059" s="64"/>
      <c r="O2059" s="60"/>
      <c r="P2059" s="67"/>
      <c r="T2059" s="53"/>
      <c r="U2059" s="64"/>
      <c r="Y2059" s="53"/>
      <c r="Z2059" s="64"/>
      <c r="AD2059" s="53"/>
    </row>
    <row r="2060" spans="1:30" s="13" customFormat="1" x14ac:dyDescent="0.25">
      <c r="A2060"/>
      <c r="B2060" s="32"/>
      <c r="C2060" s="34"/>
      <c r="D2060" s="10"/>
      <c r="J2060" s="53"/>
      <c r="K2060" s="64"/>
      <c r="O2060" s="60"/>
      <c r="P2060" s="67"/>
      <c r="T2060" s="53"/>
      <c r="U2060" s="64"/>
      <c r="Y2060" s="53"/>
      <c r="Z2060" s="64"/>
      <c r="AD2060" s="53"/>
    </row>
    <row r="2061" spans="1:30" s="13" customFormat="1" x14ac:dyDescent="0.25">
      <c r="A2061"/>
      <c r="B2061" s="32"/>
      <c r="C2061" s="34"/>
      <c r="D2061" s="10"/>
      <c r="J2061" s="53"/>
      <c r="K2061" s="64"/>
      <c r="O2061" s="60"/>
      <c r="P2061" s="67"/>
      <c r="T2061" s="53"/>
      <c r="U2061" s="64"/>
      <c r="Y2061" s="53"/>
      <c r="Z2061" s="64"/>
      <c r="AD2061" s="53"/>
    </row>
    <row r="2062" spans="1:30" s="13" customFormat="1" x14ac:dyDescent="0.25">
      <c r="A2062"/>
      <c r="B2062" s="32"/>
      <c r="C2062" s="34"/>
      <c r="D2062" s="10"/>
      <c r="J2062" s="53"/>
      <c r="K2062" s="64"/>
      <c r="O2062" s="60"/>
      <c r="P2062" s="67"/>
      <c r="T2062" s="53"/>
      <c r="U2062" s="64"/>
      <c r="Y2062" s="53"/>
      <c r="Z2062" s="64"/>
      <c r="AD2062" s="53"/>
    </row>
    <row r="2063" spans="1:30" s="13" customFormat="1" x14ac:dyDescent="0.25">
      <c r="A2063"/>
      <c r="B2063" s="32"/>
      <c r="C2063" s="34"/>
      <c r="D2063" s="10"/>
      <c r="J2063" s="53"/>
      <c r="K2063" s="64"/>
      <c r="O2063" s="60"/>
      <c r="P2063" s="67"/>
      <c r="T2063" s="53"/>
      <c r="U2063" s="64"/>
      <c r="Y2063" s="53"/>
      <c r="Z2063" s="64"/>
      <c r="AD2063" s="53"/>
    </row>
    <row r="2064" spans="1:30" s="13" customFormat="1" x14ac:dyDescent="0.25">
      <c r="A2064"/>
      <c r="B2064" s="32"/>
      <c r="C2064" s="34"/>
      <c r="D2064" s="10"/>
      <c r="J2064" s="53"/>
      <c r="K2064" s="64"/>
      <c r="O2064" s="60"/>
      <c r="P2064" s="67"/>
      <c r="T2064" s="53"/>
      <c r="U2064" s="64"/>
      <c r="Y2064" s="53"/>
      <c r="Z2064" s="64"/>
      <c r="AD2064" s="53"/>
    </row>
    <row r="2065" spans="1:30" s="13" customFormat="1" x14ac:dyDescent="0.25">
      <c r="A2065"/>
      <c r="B2065" s="32"/>
      <c r="C2065" s="34"/>
      <c r="D2065" s="10"/>
      <c r="J2065" s="53"/>
      <c r="K2065" s="64"/>
      <c r="O2065" s="60"/>
      <c r="P2065" s="67"/>
      <c r="T2065" s="53"/>
      <c r="U2065" s="64"/>
      <c r="Y2065" s="53"/>
      <c r="Z2065" s="64"/>
      <c r="AD2065" s="53"/>
    </row>
    <row r="2066" spans="1:30" s="13" customFormat="1" x14ac:dyDescent="0.25">
      <c r="A2066"/>
      <c r="B2066" s="32"/>
      <c r="C2066" s="34"/>
      <c r="D2066" s="10"/>
      <c r="J2066" s="53"/>
      <c r="K2066" s="64"/>
      <c r="O2066" s="60"/>
      <c r="P2066" s="67"/>
      <c r="T2066" s="53"/>
      <c r="U2066" s="64"/>
      <c r="Y2066" s="53"/>
      <c r="Z2066" s="64"/>
      <c r="AD2066" s="53"/>
    </row>
    <row r="2067" spans="1:30" s="13" customFormat="1" x14ac:dyDescent="0.25">
      <c r="A2067"/>
      <c r="B2067" s="32"/>
      <c r="C2067" s="34"/>
      <c r="D2067" s="10"/>
      <c r="J2067" s="53"/>
      <c r="K2067" s="64"/>
      <c r="O2067" s="60"/>
      <c r="P2067" s="67"/>
      <c r="T2067" s="53"/>
      <c r="U2067" s="64"/>
      <c r="Y2067" s="53"/>
      <c r="Z2067" s="64"/>
      <c r="AD2067" s="53"/>
    </row>
    <row r="2068" spans="1:30" s="13" customFormat="1" x14ac:dyDescent="0.25">
      <c r="A2068"/>
      <c r="B2068" s="32"/>
      <c r="C2068" s="34"/>
      <c r="D2068" s="10"/>
      <c r="J2068" s="53"/>
      <c r="K2068" s="64"/>
      <c r="O2068" s="60"/>
      <c r="P2068" s="67"/>
      <c r="T2068" s="53"/>
      <c r="U2068" s="64"/>
      <c r="Y2068" s="53"/>
      <c r="Z2068" s="64"/>
      <c r="AD2068" s="53"/>
    </row>
    <row r="2069" spans="1:30" s="13" customFormat="1" x14ac:dyDescent="0.25">
      <c r="A2069"/>
      <c r="B2069" s="32"/>
      <c r="C2069" s="34"/>
      <c r="D2069" s="10"/>
      <c r="J2069" s="53"/>
      <c r="K2069" s="64"/>
      <c r="O2069" s="60"/>
      <c r="P2069" s="67"/>
      <c r="T2069" s="53"/>
      <c r="U2069" s="64"/>
      <c r="Y2069" s="53"/>
      <c r="Z2069" s="64"/>
      <c r="AD2069" s="53"/>
    </row>
    <row r="2070" spans="1:30" s="13" customFormat="1" x14ac:dyDescent="0.25">
      <c r="A2070"/>
      <c r="B2070" s="32"/>
      <c r="C2070" s="34"/>
      <c r="D2070" s="10"/>
      <c r="J2070" s="53"/>
      <c r="K2070" s="64"/>
      <c r="O2070" s="60"/>
      <c r="P2070" s="67"/>
      <c r="T2070" s="53"/>
      <c r="U2070" s="64"/>
      <c r="Y2070" s="53"/>
      <c r="Z2070" s="64"/>
      <c r="AD2070" s="53"/>
    </row>
    <row r="2071" spans="1:30" s="13" customFormat="1" x14ac:dyDescent="0.25">
      <c r="A2071"/>
      <c r="B2071" s="32"/>
      <c r="C2071" s="34"/>
      <c r="D2071" s="10"/>
      <c r="J2071" s="53"/>
      <c r="K2071" s="64"/>
      <c r="O2071" s="60"/>
      <c r="P2071" s="67"/>
      <c r="T2071" s="53"/>
      <c r="U2071" s="64"/>
      <c r="Y2071" s="53"/>
      <c r="Z2071" s="64"/>
      <c r="AD2071" s="53"/>
    </row>
    <row r="2072" spans="1:30" s="13" customFormat="1" x14ac:dyDescent="0.25">
      <c r="A2072"/>
      <c r="B2072" s="32"/>
      <c r="C2072" s="34"/>
      <c r="D2072" s="10"/>
      <c r="J2072" s="53"/>
      <c r="K2072" s="64"/>
      <c r="O2072" s="60"/>
      <c r="P2072" s="67"/>
      <c r="T2072" s="53"/>
      <c r="U2072" s="64"/>
      <c r="Y2072" s="53"/>
      <c r="Z2072" s="64"/>
      <c r="AD2072" s="53"/>
    </row>
    <row r="2073" spans="1:30" s="13" customFormat="1" x14ac:dyDescent="0.25">
      <c r="A2073"/>
      <c r="B2073" s="32"/>
      <c r="C2073" s="34"/>
      <c r="D2073" s="10"/>
      <c r="J2073" s="53"/>
      <c r="K2073" s="64"/>
      <c r="O2073" s="60"/>
      <c r="P2073" s="67"/>
      <c r="T2073" s="53"/>
      <c r="U2073" s="64"/>
      <c r="Y2073" s="53"/>
      <c r="Z2073" s="64"/>
      <c r="AD2073" s="53"/>
    </row>
    <row r="2074" spans="1:30" s="13" customFormat="1" x14ac:dyDescent="0.25">
      <c r="A2074"/>
      <c r="B2074" s="32"/>
      <c r="C2074" s="34"/>
      <c r="D2074" s="10"/>
      <c r="J2074" s="53"/>
      <c r="K2074" s="64"/>
      <c r="O2074" s="60"/>
      <c r="P2074" s="67"/>
      <c r="T2074" s="53"/>
      <c r="U2074" s="64"/>
      <c r="Y2074" s="53"/>
      <c r="Z2074" s="64"/>
      <c r="AD2074" s="53"/>
    </row>
    <row r="2075" spans="1:30" s="13" customFormat="1" x14ac:dyDescent="0.25">
      <c r="A2075"/>
      <c r="B2075" s="32"/>
      <c r="C2075" s="34"/>
      <c r="D2075" s="10"/>
      <c r="J2075" s="53"/>
      <c r="K2075" s="64"/>
      <c r="O2075" s="60"/>
      <c r="P2075" s="67"/>
      <c r="T2075" s="53"/>
      <c r="U2075" s="64"/>
      <c r="Y2075" s="53"/>
      <c r="Z2075" s="64"/>
      <c r="AD2075" s="53"/>
    </row>
    <row r="2076" spans="1:30" s="13" customFormat="1" x14ac:dyDescent="0.25">
      <c r="A2076"/>
      <c r="B2076" s="32"/>
      <c r="C2076" s="34"/>
      <c r="D2076" s="10"/>
      <c r="J2076" s="53"/>
      <c r="K2076" s="64"/>
      <c r="O2076" s="60"/>
      <c r="P2076" s="67"/>
      <c r="T2076" s="53"/>
      <c r="U2076" s="64"/>
      <c r="Y2076" s="53"/>
      <c r="Z2076" s="64"/>
      <c r="AD2076" s="53"/>
    </row>
    <row r="2077" spans="1:30" s="13" customFormat="1" x14ac:dyDescent="0.25">
      <c r="A2077"/>
      <c r="B2077" s="32"/>
      <c r="C2077" s="34"/>
      <c r="D2077" s="10"/>
      <c r="J2077" s="53"/>
      <c r="K2077" s="64"/>
      <c r="O2077" s="60"/>
      <c r="P2077" s="67"/>
      <c r="T2077" s="53"/>
      <c r="U2077" s="64"/>
      <c r="Y2077" s="53"/>
      <c r="Z2077" s="64"/>
      <c r="AD2077" s="53"/>
    </row>
    <row r="2078" spans="1:30" s="13" customFormat="1" x14ac:dyDescent="0.25">
      <c r="A2078"/>
      <c r="B2078" s="32"/>
      <c r="C2078" s="34"/>
      <c r="D2078" s="10"/>
      <c r="J2078" s="53"/>
      <c r="K2078" s="64"/>
      <c r="O2078" s="60"/>
      <c r="P2078" s="67"/>
      <c r="T2078" s="53"/>
      <c r="U2078" s="64"/>
      <c r="Y2078" s="53"/>
      <c r="Z2078" s="64"/>
      <c r="AD2078" s="53"/>
    </row>
    <row r="2079" spans="1:30" s="13" customFormat="1" x14ac:dyDescent="0.25">
      <c r="A2079"/>
      <c r="B2079" s="32"/>
      <c r="C2079" s="34"/>
      <c r="D2079" s="10"/>
      <c r="J2079" s="53"/>
      <c r="K2079" s="64"/>
      <c r="O2079" s="60"/>
      <c r="P2079" s="67"/>
      <c r="T2079" s="53"/>
      <c r="U2079" s="64"/>
      <c r="Y2079" s="53"/>
      <c r="Z2079" s="64"/>
      <c r="AD2079" s="53"/>
    </row>
    <row r="2080" spans="1:30" s="13" customFormat="1" x14ac:dyDescent="0.25">
      <c r="A2080"/>
      <c r="B2080" s="32"/>
      <c r="C2080" s="34"/>
      <c r="D2080" s="10"/>
      <c r="J2080" s="53"/>
      <c r="K2080" s="64"/>
      <c r="O2080" s="60"/>
      <c r="P2080" s="67"/>
      <c r="T2080" s="53"/>
      <c r="U2080" s="64"/>
      <c r="Y2080" s="53"/>
      <c r="Z2080" s="64"/>
      <c r="AD2080" s="53"/>
    </row>
    <row r="2081" spans="1:30" s="13" customFormat="1" x14ac:dyDescent="0.25">
      <c r="A2081"/>
      <c r="B2081" s="32"/>
      <c r="C2081" s="34"/>
      <c r="D2081" s="10"/>
      <c r="J2081" s="53"/>
      <c r="K2081" s="64"/>
      <c r="O2081" s="60"/>
      <c r="P2081" s="67"/>
      <c r="T2081" s="53"/>
      <c r="U2081" s="64"/>
      <c r="Y2081" s="53"/>
      <c r="Z2081" s="64"/>
      <c r="AD2081" s="53"/>
    </row>
    <row r="2082" spans="1:30" s="13" customFormat="1" x14ac:dyDescent="0.25">
      <c r="A2082"/>
      <c r="B2082" s="32"/>
      <c r="C2082" s="34"/>
      <c r="D2082" s="10"/>
      <c r="J2082" s="53"/>
      <c r="K2082" s="64"/>
      <c r="O2082" s="60"/>
      <c r="P2082" s="67"/>
      <c r="T2082" s="53"/>
      <c r="U2082" s="64"/>
      <c r="Y2082" s="53"/>
      <c r="Z2082" s="64"/>
      <c r="AD2082" s="53"/>
    </row>
    <row r="2083" spans="1:30" s="13" customFormat="1" x14ac:dyDescent="0.25">
      <c r="A2083"/>
      <c r="B2083" s="32"/>
      <c r="C2083" s="34"/>
      <c r="D2083" s="10"/>
      <c r="J2083" s="53"/>
      <c r="K2083" s="64"/>
      <c r="O2083" s="60"/>
      <c r="P2083" s="67"/>
      <c r="T2083" s="53"/>
      <c r="U2083" s="64"/>
      <c r="Y2083" s="53"/>
      <c r="Z2083" s="64"/>
      <c r="AD2083" s="53"/>
    </row>
    <row r="2084" spans="1:30" s="13" customFormat="1" x14ac:dyDescent="0.25">
      <c r="A2084"/>
      <c r="B2084" s="32"/>
      <c r="C2084" s="34"/>
      <c r="D2084" s="10"/>
      <c r="J2084" s="53"/>
      <c r="K2084" s="64"/>
      <c r="O2084" s="60"/>
      <c r="P2084" s="67"/>
      <c r="T2084" s="53"/>
      <c r="U2084" s="64"/>
      <c r="Y2084" s="53"/>
      <c r="Z2084" s="64"/>
      <c r="AD2084" s="53"/>
    </row>
    <row r="2085" spans="1:30" s="13" customFormat="1" x14ac:dyDescent="0.25">
      <c r="A2085"/>
      <c r="B2085" s="32"/>
      <c r="C2085" s="34"/>
      <c r="D2085" s="10"/>
      <c r="J2085" s="53"/>
      <c r="K2085" s="64"/>
      <c r="O2085" s="60"/>
      <c r="P2085" s="67"/>
      <c r="T2085" s="53"/>
      <c r="U2085" s="64"/>
      <c r="Y2085" s="53"/>
      <c r="Z2085" s="64"/>
      <c r="AD2085" s="53"/>
    </row>
    <row r="2086" spans="1:30" s="13" customFormat="1" x14ac:dyDescent="0.25">
      <c r="A2086"/>
      <c r="B2086" s="32"/>
      <c r="C2086" s="34"/>
      <c r="D2086" s="10"/>
      <c r="J2086" s="53"/>
      <c r="K2086" s="64"/>
      <c r="O2086" s="60"/>
      <c r="P2086" s="67"/>
      <c r="T2086" s="53"/>
      <c r="U2086" s="64"/>
      <c r="Y2086" s="53"/>
      <c r="Z2086" s="64"/>
      <c r="AD2086" s="53"/>
    </row>
    <row r="2087" spans="1:30" s="13" customFormat="1" x14ac:dyDescent="0.25">
      <c r="A2087"/>
      <c r="B2087" s="32"/>
      <c r="C2087" s="34"/>
      <c r="D2087" s="10"/>
      <c r="J2087" s="53"/>
      <c r="K2087" s="64"/>
      <c r="O2087" s="60"/>
      <c r="P2087" s="67"/>
      <c r="T2087" s="53"/>
      <c r="U2087" s="64"/>
      <c r="Y2087" s="53"/>
      <c r="Z2087" s="64"/>
      <c r="AD2087" s="53"/>
    </row>
    <row r="2088" spans="1:30" s="13" customFormat="1" x14ac:dyDescent="0.25">
      <c r="A2088"/>
      <c r="B2088" s="32"/>
      <c r="C2088" s="34"/>
      <c r="D2088" s="10"/>
      <c r="J2088" s="53"/>
      <c r="K2088" s="64"/>
      <c r="O2088" s="60"/>
      <c r="P2088" s="67"/>
      <c r="T2088" s="53"/>
      <c r="U2088" s="64"/>
      <c r="Y2088" s="53"/>
      <c r="Z2088" s="64"/>
      <c r="AD2088" s="53"/>
    </row>
    <row r="2089" spans="1:30" s="13" customFormat="1" x14ac:dyDescent="0.25">
      <c r="A2089"/>
      <c r="B2089" s="32"/>
      <c r="C2089" s="34"/>
      <c r="D2089" s="10"/>
      <c r="J2089" s="53"/>
      <c r="K2089" s="64"/>
      <c r="O2089" s="60"/>
      <c r="P2089" s="67"/>
      <c r="T2089" s="53"/>
      <c r="U2089" s="64"/>
      <c r="Y2089" s="53"/>
      <c r="Z2089" s="64"/>
      <c r="AD2089" s="53"/>
    </row>
    <row r="2090" spans="1:30" s="13" customFormat="1" x14ac:dyDescent="0.25">
      <c r="A2090"/>
      <c r="B2090" s="32"/>
      <c r="C2090" s="34"/>
      <c r="D2090" s="10"/>
      <c r="J2090" s="53"/>
      <c r="K2090" s="64"/>
      <c r="O2090" s="60"/>
      <c r="P2090" s="67"/>
      <c r="T2090" s="53"/>
      <c r="U2090" s="64"/>
      <c r="Y2090" s="53"/>
      <c r="Z2090" s="64"/>
      <c r="AD2090" s="53"/>
    </row>
    <row r="2091" spans="1:30" s="13" customFormat="1" x14ac:dyDescent="0.25">
      <c r="A2091"/>
      <c r="B2091" s="32"/>
      <c r="C2091" s="34"/>
      <c r="D2091" s="10"/>
      <c r="J2091" s="53"/>
      <c r="K2091" s="64"/>
      <c r="O2091" s="60"/>
      <c r="P2091" s="67"/>
      <c r="T2091" s="53"/>
      <c r="U2091" s="64"/>
      <c r="Y2091" s="53"/>
      <c r="Z2091" s="64"/>
      <c r="AD2091" s="53"/>
    </row>
    <row r="2092" spans="1:30" s="13" customFormat="1" x14ac:dyDescent="0.25">
      <c r="A2092"/>
      <c r="B2092" s="32"/>
      <c r="C2092" s="34"/>
      <c r="D2092" s="10"/>
      <c r="J2092" s="53"/>
      <c r="K2092" s="64"/>
      <c r="O2092" s="60"/>
      <c r="P2092" s="67"/>
      <c r="T2092" s="53"/>
      <c r="U2092" s="64"/>
      <c r="Y2092" s="53"/>
      <c r="Z2092" s="64"/>
      <c r="AD2092" s="53"/>
    </row>
    <row r="2093" spans="1:30" s="13" customFormat="1" x14ac:dyDescent="0.25">
      <c r="A2093"/>
      <c r="B2093" s="32"/>
      <c r="C2093" s="34"/>
      <c r="D2093" s="10"/>
      <c r="J2093" s="53"/>
      <c r="K2093" s="64"/>
      <c r="O2093" s="60"/>
      <c r="P2093" s="67"/>
      <c r="T2093" s="53"/>
      <c r="U2093" s="64"/>
      <c r="Y2093" s="53"/>
      <c r="Z2093" s="64"/>
      <c r="AD2093" s="53"/>
    </row>
    <row r="2094" spans="1:30" s="13" customFormat="1" x14ac:dyDescent="0.25">
      <c r="A2094"/>
      <c r="B2094" s="32"/>
      <c r="C2094" s="34"/>
      <c r="D2094" s="10"/>
      <c r="J2094" s="53"/>
      <c r="K2094" s="64"/>
      <c r="O2094" s="60"/>
      <c r="P2094" s="67"/>
      <c r="T2094" s="53"/>
      <c r="U2094" s="64"/>
      <c r="Y2094" s="53"/>
      <c r="Z2094" s="64"/>
      <c r="AD2094" s="53"/>
    </row>
    <row r="2095" spans="1:30" s="13" customFormat="1" x14ac:dyDescent="0.25">
      <c r="A2095"/>
      <c r="B2095" s="32"/>
      <c r="C2095" s="34"/>
      <c r="D2095" s="10"/>
      <c r="J2095" s="53"/>
      <c r="K2095" s="64"/>
      <c r="O2095" s="60"/>
      <c r="P2095" s="67"/>
      <c r="T2095" s="53"/>
      <c r="U2095" s="64"/>
      <c r="Y2095" s="53"/>
      <c r="Z2095" s="64"/>
      <c r="AD2095" s="53"/>
    </row>
    <row r="2096" spans="1:30" s="13" customFormat="1" x14ac:dyDescent="0.25">
      <c r="A2096"/>
      <c r="B2096" s="32"/>
      <c r="C2096" s="34"/>
      <c r="D2096" s="10"/>
      <c r="J2096" s="53"/>
      <c r="K2096" s="64"/>
      <c r="O2096" s="60"/>
      <c r="P2096" s="67"/>
      <c r="T2096" s="53"/>
      <c r="U2096" s="64"/>
      <c r="Y2096" s="53"/>
      <c r="Z2096" s="64"/>
      <c r="AD2096" s="53"/>
    </row>
    <row r="2097" spans="1:30" s="13" customFormat="1" x14ac:dyDescent="0.25">
      <c r="A2097"/>
      <c r="B2097" s="32"/>
      <c r="C2097" s="34"/>
      <c r="D2097" s="10"/>
      <c r="J2097" s="53"/>
      <c r="K2097" s="64"/>
      <c r="O2097" s="60"/>
      <c r="P2097" s="67"/>
      <c r="T2097" s="53"/>
      <c r="U2097" s="64"/>
      <c r="Y2097" s="53"/>
      <c r="Z2097" s="64"/>
      <c r="AD2097" s="53"/>
    </row>
    <row r="2098" spans="1:30" s="13" customFormat="1" x14ac:dyDescent="0.25">
      <c r="A2098"/>
      <c r="B2098" s="32"/>
      <c r="C2098" s="34"/>
      <c r="D2098" s="10"/>
      <c r="J2098" s="53"/>
      <c r="K2098" s="64"/>
      <c r="O2098" s="60"/>
      <c r="P2098" s="67"/>
      <c r="T2098" s="53"/>
      <c r="U2098" s="64"/>
      <c r="Y2098" s="53"/>
      <c r="Z2098" s="64"/>
      <c r="AD2098" s="53"/>
    </row>
    <row r="2099" spans="1:30" s="13" customFormat="1" x14ac:dyDescent="0.25">
      <c r="A2099"/>
      <c r="B2099" s="32"/>
      <c r="C2099" s="34"/>
      <c r="D2099" s="10"/>
      <c r="J2099" s="53"/>
      <c r="K2099" s="64"/>
      <c r="O2099" s="60"/>
      <c r="P2099" s="67"/>
      <c r="T2099" s="53"/>
      <c r="U2099" s="64"/>
      <c r="Y2099" s="53"/>
      <c r="Z2099" s="64"/>
      <c r="AD2099" s="53"/>
    </row>
    <row r="2100" spans="1:30" s="13" customFormat="1" x14ac:dyDescent="0.25">
      <c r="A2100"/>
      <c r="B2100" s="32"/>
      <c r="C2100" s="34"/>
      <c r="D2100" s="10"/>
      <c r="J2100" s="53"/>
      <c r="K2100" s="64"/>
      <c r="O2100" s="60"/>
      <c r="P2100" s="67"/>
      <c r="T2100" s="53"/>
      <c r="U2100" s="64"/>
      <c r="Y2100" s="53"/>
      <c r="Z2100" s="64"/>
      <c r="AD2100" s="53"/>
    </row>
    <row r="2101" spans="1:30" s="13" customFormat="1" x14ac:dyDescent="0.25">
      <c r="A2101"/>
      <c r="B2101" s="32"/>
      <c r="C2101" s="34"/>
      <c r="D2101" s="10"/>
      <c r="J2101" s="53"/>
      <c r="K2101" s="64"/>
      <c r="O2101" s="60"/>
      <c r="P2101" s="67"/>
      <c r="T2101" s="53"/>
      <c r="U2101" s="64"/>
      <c r="Y2101" s="53"/>
      <c r="Z2101" s="64"/>
      <c r="AD2101" s="53"/>
    </row>
    <row r="2102" spans="1:30" s="13" customFormat="1" x14ac:dyDescent="0.25">
      <c r="A2102"/>
      <c r="B2102" s="32"/>
      <c r="C2102" s="34"/>
      <c r="D2102" s="10"/>
      <c r="J2102" s="53"/>
      <c r="K2102" s="64"/>
      <c r="O2102" s="60"/>
      <c r="P2102" s="67"/>
      <c r="T2102" s="53"/>
      <c r="U2102" s="64"/>
      <c r="Y2102" s="53"/>
      <c r="Z2102" s="64"/>
      <c r="AD2102" s="53"/>
    </row>
    <row r="2103" spans="1:30" s="13" customFormat="1" x14ac:dyDescent="0.25">
      <c r="A2103"/>
      <c r="B2103" s="32"/>
      <c r="C2103" s="34"/>
      <c r="D2103" s="10"/>
      <c r="J2103" s="53"/>
      <c r="K2103" s="64"/>
      <c r="O2103" s="60"/>
      <c r="P2103" s="67"/>
      <c r="T2103" s="53"/>
      <c r="U2103" s="64"/>
      <c r="Y2103" s="53"/>
      <c r="Z2103" s="64"/>
      <c r="AD2103" s="53"/>
    </row>
    <row r="2104" spans="1:30" s="13" customFormat="1" x14ac:dyDescent="0.25">
      <c r="A2104"/>
      <c r="B2104" s="32"/>
      <c r="C2104" s="34"/>
      <c r="D2104" s="10"/>
      <c r="J2104" s="53"/>
      <c r="K2104" s="64"/>
      <c r="O2104" s="60"/>
      <c r="P2104" s="67"/>
      <c r="T2104" s="53"/>
      <c r="U2104" s="64"/>
      <c r="Y2104" s="53"/>
      <c r="Z2104" s="64"/>
      <c r="AD2104" s="53"/>
    </row>
    <row r="2105" spans="1:30" s="13" customFormat="1" x14ac:dyDescent="0.25">
      <c r="A2105"/>
      <c r="B2105" s="32"/>
      <c r="C2105" s="34"/>
      <c r="D2105" s="10"/>
      <c r="J2105" s="53"/>
      <c r="K2105" s="64"/>
      <c r="O2105" s="60"/>
      <c r="P2105" s="67"/>
      <c r="T2105" s="53"/>
      <c r="U2105" s="64"/>
      <c r="Y2105" s="53"/>
      <c r="Z2105" s="64"/>
      <c r="AD2105" s="53"/>
    </row>
    <row r="2106" spans="1:30" s="13" customFormat="1" x14ac:dyDescent="0.25">
      <c r="A2106"/>
      <c r="B2106" s="32"/>
      <c r="C2106" s="34"/>
      <c r="D2106" s="10"/>
      <c r="J2106" s="53"/>
      <c r="K2106" s="64"/>
      <c r="O2106" s="60"/>
      <c r="P2106" s="67"/>
      <c r="T2106" s="53"/>
      <c r="U2106" s="64"/>
      <c r="Y2106" s="53"/>
      <c r="Z2106" s="64"/>
      <c r="AD2106" s="53"/>
    </row>
    <row r="2107" spans="1:30" s="13" customFormat="1" x14ac:dyDescent="0.25">
      <c r="A2107"/>
      <c r="B2107" s="32"/>
      <c r="C2107" s="34"/>
      <c r="D2107" s="10"/>
      <c r="J2107" s="53"/>
      <c r="K2107" s="64"/>
      <c r="O2107" s="60"/>
      <c r="P2107" s="67"/>
      <c r="T2107" s="53"/>
      <c r="U2107" s="64"/>
      <c r="Y2107" s="53"/>
      <c r="Z2107" s="64"/>
      <c r="AD2107" s="53"/>
    </row>
    <row r="2108" spans="1:30" s="13" customFormat="1" x14ac:dyDescent="0.25">
      <c r="A2108"/>
      <c r="B2108" s="32"/>
      <c r="C2108" s="34"/>
      <c r="D2108" s="10"/>
      <c r="J2108" s="53"/>
      <c r="K2108" s="64"/>
      <c r="O2108" s="60"/>
      <c r="P2108" s="67"/>
      <c r="T2108" s="53"/>
      <c r="U2108" s="64"/>
      <c r="Y2108" s="53"/>
      <c r="Z2108" s="64"/>
      <c r="AD2108" s="53"/>
    </row>
    <row r="2109" spans="1:30" s="13" customFormat="1" x14ac:dyDescent="0.25">
      <c r="A2109"/>
      <c r="B2109" s="32"/>
      <c r="C2109" s="34"/>
      <c r="D2109" s="10"/>
      <c r="J2109" s="53"/>
      <c r="K2109" s="64"/>
      <c r="O2109" s="60"/>
      <c r="P2109" s="67"/>
      <c r="T2109" s="53"/>
      <c r="U2109" s="64"/>
      <c r="Y2109" s="53"/>
      <c r="Z2109" s="64"/>
      <c r="AD2109" s="53"/>
    </row>
    <row r="2110" spans="1:30" s="13" customFormat="1" x14ac:dyDescent="0.25">
      <c r="A2110"/>
      <c r="B2110" s="32"/>
      <c r="C2110" s="34"/>
      <c r="D2110" s="10"/>
      <c r="J2110" s="53"/>
      <c r="K2110" s="64"/>
      <c r="O2110" s="60"/>
      <c r="P2110" s="67"/>
      <c r="T2110" s="53"/>
      <c r="U2110" s="64"/>
      <c r="Y2110" s="53"/>
      <c r="Z2110" s="64"/>
      <c r="AD2110" s="53"/>
    </row>
    <row r="2111" spans="1:30" s="13" customFormat="1" x14ac:dyDescent="0.25">
      <c r="A2111"/>
      <c r="B2111" s="32"/>
      <c r="C2111" s="34"/>
      <c r="D2111" s="10"/>
      <c r="J2111" s="53"/>
      <c r="K2111" s="64"/>
      <c r="O2111" s="60"/>
      <c r="P2111" s="67"/>
      <c r="T2111" s="53"/>
      <c r="U2111" s="64"/>
      <c r="Y2111" s="53"/>
      <c r="Z2111" s="64"/>
      <c r="AD2111" s="53"/>
    </row>
    <row r="2112" spans="1:30" s="13" customFormat="1" x14ac:dyDescent="0.25">
      <c r="A2112"/>
      <c r="B2112" s="32"/>
      <c r="C2112" s="34"/>
      <c r="D2112" s="10"/>
      <c r="J2112" s="53"/>
      <c r="K2112" s="64"/>
      <c r="O2112" s="60"/>
      <c r="P2112" s="67"/>
      <c r="T2112" s="53"/>
      <c r="U2112" s="64"/>
      <c r="Y2112" s="53"/>
      <c r="Z2112" s="64"/>
      <c r="AD2112" s="53"/>
    </row>
    <row r="2113" spans="1:30" s="13" customFormat="1" x14ac:dyDescent="0.25">
      <c r="A2113"/>
      <c r="B2113" s="32"/>
      <c r="C2113" s="34"/>
      <c r="D2113" s="10"/>
      <c r="J2113" s="53"/>
      <c r="K2113" s="64"/>
      <c r="O2113" s="60"/>
      <c r="P2113" s="67"/>
      <c r="T2113" s="53"/>
      <c r="U2113" s="64"/>
      <c r="Y2113" s="53"/>
      <c r="Z2113" s="64"/>
      <c r="AD2113" s="53"/>
    </row>
    <row r="2114" spans="1:30" s="13" customFormat="1" x14ac:dyDescent="0.25">
      <c r="A2114"/>
      <c r="B2114" s="32"/>
      <c r="C2114" s="34"/>
      <c r="D2114" s="10"/>
      <c r="J2114" s="53"/>
      <c r="K2114" s="64"/>
      <c r="O2114" s="60"/>
      <c r="P2114" s="67"/>
      <c r="T2114" s="53"/>
      <c r="U2114" s="64"/>
      <c r="Y2114" s="53"/>
      <c r="Z2114" s="64"/>
      <c r="AD2114" s="53"/>
    </row>
    <row r="2115" spans="1:30" s="13" customFormat="1" x14ac:dyDescent="0.25">
      <c r="A2115"/>
      <c r="B2115" s="32"/>
      <c r="C2115" s="34"/>
      <c r="D2115" s="10"/>
      <c r="J2115" s="53"/>
      <c r="K2115" s="64"/>
      <c r="O2115" s="60"/>
      <c r="P2115" s="67"/>
      <c r="T2115" s="53"/>
      <c r="U2115" s="64"/>
      <c r="Y2115" s="53"/>
      <c r="Z2115" s="64"/>
      <c r="AD2115" s="53"/>
    </row>
    <row r="2116" spans="1:30" s="13" customFormat="1" x14ac:dyDescent="0.25">
      <c r="A2116"/>
      <c r="B2116" s="32"/>
      <c r="C2116" s="34"/>
      <c r="D2116" s="10"/>
      <c r="J2116" s="53"/>
      <c r="K2116" s="64"/>
      <c r="O2116" s="60"/>
      <c r="P2116" s="67"/>
      <c r="T2116" s="53"/>
      <c r="U2116" s="64"/>
      <c r="Y2116" s="53"/>
      <c r="Z2116" s="64"/>
      <c r="AD2116" s="53"/>
    </row>
    <row r="2117" spans="1:30" s="13" customFormat="1" x14ac:dyDescent="0.25">
      <c r="A2117"/>
      <c r="B2117" s="32"/>
      <c r="C2117" s="34"/>
      <c r="D2117" s="10"/>
      <c r="J2117" s="53"/>
      <c r="K2117" s="64"/>
      <c r="O2117" s="60"/>
      <c r="P2117" s="67"/>
      <c r="T2117" s="53"/>
      <c r="U2117" s="64"/>
      <c r="Y2117" s="53"/>
      <c r="Z2117" s="64"/>
      <c r="AD2117" s="53"/>
    </row>
    <row r="2118" spans="1:30" s="13" customFormat="1" x14ac:dyDescent="0.25">
      <c r="A2118"/>
      <c r="B2118" s="32"/>
      <c r="C2118" s="34"/>
      <c r="D2118" s="10"/>
      <c r="J2118" s="53"/>
      <c r="K2118" s="64"/>
      <c r="O2118" s="60"/>
      <c r="P2118" s="67"/>
      <c r="T2118" s="53"/>
      <c r="U2118" s="64"/>
      <c r="Y2118" s="53"/>
      <c r="Z2118" s="64"/>
      <c r="AD2118" s="53"/>
    </row>
    <row r="2119" spans="1:30" s="13" customFormat="1" x14ac:dyDescent="0.25">
      <c r="A2119"/>
      <c r="B2119" s="32"/>
      <c r="C2119" s="34"/>
      <c r="D2119" s="10"/>
      <c r="J2119" s="53"/>
      <c r="K2119" s="64"/>
      <c r="O2119" s="60"/>
      <c r="P2119" s="67"/>
      <c r="T2119" s="53"/>
      <c r="U2119" s="64"/>
      <c r="Y2119" s="53"/>
      <c r="Z2119" s="64"/>
      <c r="AD2119" s="53"/>
    </row>
    <row r="2120" spans="1:30" s="13" customFormat="1" x14ac:dyDescent="0.25">
      <c r="A2120"/>
      <c r="B2120" s="32"/>
      <c r="C2120" s="34"/>
      <c r="D2120" s="10"/>
      <c r="J2120" s="53"/>
      <c r="K2120" s="64"/>
      <c r="O2120" s="60"/>
      <c r="P2120" s="67"/>
      <c r="T2120" s="53"/>
      <c r="U2120" s="64"/>
      <c r="Y2120" s="53"/>
      <c r="Z2120" s="64"/>
      <c r="AD2120" s="53"/>
    </row>
    <row r="2121" spans="1:30" s="13" customFormat="1" x14ac:dyDescent="0.25">
      <c r="A2121"/>
      <c r="B2121" s="32"/>
      <c r="C2121" s="34"/>
      <c r="D2121" s="10"/>
      <c r="J2121" s="53"/>
      <c r="K2121" s="64"/>
      <c r="O2121" s="60"/>
      <c r="P2121" s="67"/>
      <c r="T2121" s="53"/>
      <c r="U2121" s="64"/>
      <c r="Y2121" s="53"/>
      <c r="Z2121" s="64"/>
      <c r="AD2121" s="53"/>
    </row>
    <row r="2122" spans="1:30" s="13" customFormat="1" x14ac:dyDescent="0.25">
      <c r="A2122"/>
      <c r="B2122" s="32"/>
      <c r="C2122" s="34"/>
      <c r="D2122" s="10"/>
      <c r="J2122" s="53"/>
      <c r="K2122" s="64"/>
      <c r="O2122" s="60"/>
      <c r="P2122" s="67"/>
      <c r="T2122" s="53"/>
      <c r="U2122" s="64"/>
      <c r="Y2122" s="53"/>
      <c r="Z2122" s="64"/>
      <c r="AD2122" s="53"/>
    </row>
    <row r="2123" spans="1:30" s="13" customFormat="1" x14ac:dyDescent="0.25">
      <c r="A2123"/>
      <c r="B2123" s="32"/>
      <c r="C2123" s="34"/>
      <c r="D2123" s="10"/>
      <c r="J2123" s="53"/>
      <c r="K2123" s="64"/>
      <c r="O2123" s="60"/>
      <c r="P2123" s="67"/>
      <c r="T2123" s="53"/>
      <c r="U2123" s="64"/>
      <c r="Y2123" s="53"/>
      <c r="Z2123" s="64"/>
      <c r="AD2123" s="53"/>
    </row>
    <row r="2124" spans="1:30" s="13" customFormat="1" x14ac:dyDescent="0.25">
      <c r="A2124"/>
      <c r="B2124" s="32"/>
      <c r="C2124" s="34"/>
      <c r="D2124" s="10"/>
      <c r="J2124" s="53"/>
      <c r="K2124" s="64"/>
      <c r="O2124" s="60"/>
      <c r="P2124" s="67"/>
      <c r="T2124" s="53"/>
      <c r="U2124" s="64"/>
      <c r="Y2124" s="53"/>
      <c r="Z2124" s="64"/>
      <c r="AD2124" s="53"/>
    </row>
    <row r="2125" spans="1:30" s="13" customFormat="1" x14ac:dyDescent="0.25">
      <c r="A2125"/>
      <c r="B2125" s="32"/>
      <c r="C2125" s="34"/>
      <c r="D2125" s="10"/>
      <c r="J2125" s="53"/>
      <c r="K2125" s="64"/>
      <c r="O2125" s="60"/>
      <c r="P2125" s="67"/>
      <c r="T2125" s="53"/>
      <c r="U2125" s="64"/>
      <c r="Y2125" s="53"/>
      <c r="Z2125" s="64"/>
      <c r="AD2125" s="53"/>
    </row>
    <row r="2126" spans="1:30" s="13" customFormat="1" x14ac:dyDescent="0.25">
      <c r="A2126"/>
      <c r="B2126" s="32"/>
      <c r="C2126" s="34"/>
      <c r="D2126" s="10"/>
      <c r="J2126" s="53"/>
      <c r="K2126" s="64"/>
      <c r="O2126" s="60"/>
      <c r="P2126" s="67"/>
      <c r="T2126" s="53"/>
      <c r="U2126" s="64"/>
      <c r="Y2126" s="53"/>
      <c r="Z2126" s="64"/>
      <c r="AD2126" s="53"/>
    </row>
    <row r="2127" spans="1:30" s="13" customFormat="1" x14ac:dyDescent="0.25">
      <c r="A2127"/>
      <c r="B2127" s="32"/>
      <c r="C2127" s="34"/>
      <c r="D2127" s="10"/>
      <c r="J2127" s="53"/>
      <c r="K2127" s="64"/>
      <c r="O2127" s="60"/>
      <c r="P2127" s="67"/>
      <c r="T2127" s="53"/>
      <c r="U2127" s="64"/>
      <c r="Y2127" s="53"/>
      <c r="Z2127" s="64"/>
      <c r="AD2127" s="53"/>
    </row>
    <row r="2128" spans="1:30" s="13" customFormat="1" x14ac:dyDescent="0.25">
      <c r="A2128"/>
      <c r="B2128" s="32"/>
      <c r="C2128" s="34"/>
      <c r="D2128" s="10"/>
      <c r="J2128" s="53"/>
      <c r="K2128" s="64"/>
      <c r="O2128" s="60"/>
      <c r="P2128" s="67"/>
      <c r="T2128" s="53"/>
      <c r="U2128" s="64"/>
      <c r="Y2128" s="53"/>
      <c r="Z2128" s="64"/>
      <c r="AD2128" s="53"/>
    </row>
    <row r="2129" spans="1:30" s="13" customFormat="1" x14ac:dyDescent="0.25">
      <c r="A2129"/>
      <c r="B2129" s="32"/>
      <c r="C2129" s="34"/>
      <c r="D2129" s="10"/>
      <c r="J2129" s="53"/>
      <c r="K2129" s="64"/>
      <c r="O2129" s="60"/>
      <c r="P2129" s="67"/>
      <c r="T2129" s="53"/>
      <c r="U2129" s="64"/>
      <c r="Y2129" s="53"/>
      <c r="Z2129" s="64"/>
      <c r="AD2129" s="53"/>
    </row>
    <row r="2130" spans="1:30" s="13" customFormat="1" x14ac:dyDescent="0.25">
      <c r="A2130"/>
      <c r="B2130" s="32"/>
      <c r="C2130" s="34"/>
      <c r="D2130" s="10"/>
      <c r="J2130" s="53"/>
      <c r="K2130" s="64"/>
      <c r="O2130" s="60"/>
      <c r="P2130" s="67"/>
      <c r="T2130" s="53"/>
      <c r="U2130" s="64"/>
      <c r="Y2130" s="53"/>
      <c r="Z2130" s="64"/>
      <c r="AD2130" s="53"/>
    </row>
    <row r="2131" spans="1:30" s="13" customFormat="1" x14ac:dyDescent="0.25">
      <c r="A2131"/>
      <c r="B2131" s="32"/>
      <c r="C2131" s="34"/>
      <c r="D2131" s="10"/>
      <c r="J2131" s="53"/>
      <c r="K2131" s="64"/>
      <c r="O2131" s="60"/>
      <c r="P2131" s="67"/>
      <c r="T2131" s="53"/>
      <c r="U2131" s="64"/>
      <c r="Y2131" s="53"/>
      <c r="Z2131" s="64"/>
      <c r="AD2131" s="53"/>
    </row>
    <row r="2132" spans="1:30" s="13" customFormat="1" x14ac:dyDescent="0.25">
      <c r="A2132"/>
      <c r="B2132" s="32"/>
      <c r="C2132" s="34"/>
      <c r="D2132" s="10"/>
      <c r="J2132" s="53"/>
      <c r="K2132" s="64"/>
      <c r="O2132" s="60"/>
      <c r="P2132" s="67"/>
      <c r="T2132" s="53"/>
      <c r="U2132" s="64"/>
      <c r="Y2132" s="53"/>
      <c r="Z2132" s="64"/>
      <c r="AD2132" s="53"/>
    </row>
    <row r="2133" spans="1:30" s="13" customFormat="1" x14ac:dyDescent="0.25">
      <c r="A2133"/>
      <c r="B2133" s="32"/>
      <c r="C2133" s="34"/>
      <c r="D2133" s="10"/>
      <c r="J2133" s="53"/>
      <c r="K2133" s="64"/>
      <c r="O2133" s="60"/>
      <c r="P2133" s="67"/>
      <c r="T2133" s="53"/>
      <c r="U2133" s="64"/>
      <c r="Y2133" s="53"/>
      <c r="Z2133" s="64"/>
      <c r="AD2133" s="53"/>
    </row>
    <row r="2134" spans="1:30" s="13" customFormat="1" x14ac:dyDescent="0.25">
      <c r="A2134"/>
      <c r="B2134" s="32"/>
      <c r="C2134" s="34"/>
      <c r="D2134" s="10"/>
      <c r="J2134" s="53"/>
      <c r="K2134" s="64"/>
      <c r="O2134" s="60"/>
      <c r="P2134" s="67"/>
      <c r="T2134" s="53"/>
      <c r="U2134" s="64"/>
      <c r="Y2134" s="53"/>
      <c r="Z2134" s="64"/>
      <c r="AD2134" s="53"/>
    </row>
    <row r="2135" spans="1:30" s="13" customFormat="1" x14ac:dyDescent="0.25">
      <c r="A2135"/>
      <c r="B2135" s="32"/>
      <c r="C2135" s="34"/>
      <c r="D2135" s="10"/>
      <c r="J2135" s="53"/>
      <c r="K2135" s="64"/>
      <c r="O2135" s="60"/>
      <c r="P2135" s="67"/>
      <c r="T2135" s="53"/>
      <c r="U2135" s="64"/>
      <c r="Y2135" s="53"/>
      <c r="Z2135" s="64"/>
      <c r="AD2135" s="53"/>
    </row>
    <row r="2136" spans="1:30" s="13" customFormat="1" x14ac:dyDescent="0.25">
      <c r="A2136"/>
      <c r="B2136" s="32"/>
      <c r="C2136" s="34"/>
      <c r="D2136" s="10"/>
      <c r="J2136" s="53"/>
      <c r="K2136" s="64"/>
      <c r="O2136" s="60"/>
      <c r="P2136" s="67"/>
      <c r="T2136" s="53"/>
      <c r="U2136" s="64"/>
      <c r="Y2136" s="53"/>
      <c r="Z2136" s="64"/>
      <c r="AD2136" s="53"/>
    </row>
    <row r="2137" spans="1:30" s="13" customFormat="1" x14ac:dyDescent="0.25">
      <c r="A2137"/>
      <c r="B2137" s="32"/>
      <c r="C2137" s="34"/>
      <c r="D2137" s="10"/>
      <c r="J2137" s="53"/>
      <c r="K2137" s="64"/>
      <c r="O2137" s="60"/>
      <c r="P2137" s="67"/>
      <c r="T2137" s="53"/>
      <c r="U2137" s="64"/>
      <c r="Y2137" s="53"/>
      <c r="Z2137" s="64"/>
      <c r="AD2137" s="53"/>
    </row>
    <row r="2138" spans="1:30" s="13" customFormat="1" x14ac:dyDescent="0.25">
      <c r="A2138"/>
      <c r="B2138" s="32"/>
      <c r="C2138" s="34"/>
      <c r="D2138" s="10"/>
      <c r="J2138" s="53"/>
      <c r="K2138" s="64"/>
      <c r="O2138" s="60"/>
      <c r="P2138" s="67"/>
      <c r="T2138" s="53"/>
      <c r="U2138" s="64"/>
      <c r="Y2138" s="53"/>
      <c r="Z2138" s="64"/>
      <c r="AD2138" s="53"/>
    </row>
    <row r="2139" spans="1:30" s="13" customFormat="1" x14ac:dyDescent="0.25">
      <c r="A2139"/>
      <c r="B2139" s="32"/>
      <c r="C2139" s="34"/>
      <c r="D2139" s="10"/>
      <c r="J2139" s="53"/>
      <c r="K2139" s="64"/>
      <c r="O2139" s="60"/>
      <c r="P2139" s="67"/>
      <c r="T2139" s="53"/>
      <c r="U2139" s="64"/>
      <c r="Y2139" s="53"/>
      <c r="Z2139" s="64"/>
      <c r="AD2139" s="53"/>
    </row>
    <row r="2140" spans="1:30" s="13" customFormat="1" x14ac:dyDescent="0.25">
      <c r="A2140"/>
      <c r="B2140" s="32"/>
      <c r="C2140" s="34"/>
      <c r="D2140" s="10"/>
      <c r="J2140" s="53"/>
      <c r="K2140" s="64"/>
      <c r="O2140" s="60"/>
      <c r="P2140" s="67"/>
      <c r="T2140" s="53"/>
      <c r="U2140" s="64"/>
      <c r="Y2140" s="53"/>
      <c r="Z2140" s="64"/>
      <c r="AD2140" s="53"/>
    </row>
    <row r="2141" spans="1:30" s="13" customFormat="1" x14ac:dyDescent="0.25">
      <c r="A2141"/>
      <c r="B2141" s="32"/>
      <c r="C2141" s="34"/>
      <c r="D2141" s="10"/>
      <c r="J2141" s="53"/>
      <c r="K2141" s="64"/>
      <c r="O2141" s="60"/>
      <c r="P2141" s="67"/>
      <c r="T2141" s="53"/>
      <c r="U2141" s="64"/>
      <c r="Y2141" s="53"/>
      <c r="Z2141" s="64"/>
      <c r="AD2141" s="53"/>
    </row>
    <row r="2142" spans="1:30" s="13" customFormat="1" x14ac:dyDescent="0.25">
      <c r="A2142"/>
      <c r="B2142" s="32"/>
      <c r="C2142" s="34"/>
      <c r="D2142" s="10"/>
      <c r="J2142" s="53"/>
      <c r="K2142" s="64"/>
      <c r="O2142" s="60"/>
      <c r="P2142" s="67"/>
      <c r="T2142" s="53"/>
      <c r="U2142" s="64"/>
      <c r="Y2142" s="53"/>
      <c r="Z2142" s="64"/>
      <c r="AD2142" s="53"/>
    </row>
    <row r="2143" spans="1:30" s="13" customFormat="1" x14ac:dyDescent="0.25">
      <c r="A2143"/>
      <c r="B2143" s="32"/>
      <c r="C2143" s="34"/>
      <c r="D2143" s="10"/>
      <c r="J2143" s="53"/>
      <c r="K2143" s="64"/>
      <c r="O2143" s="60"/>
      <c r="P2143" s="67"/>
      <c r="T2143" s="53"/>
      <c r="U2143" s="64"/>
      <c r="Y2143" s="53"/>
      <c r="Z2143" s="64"/>
      <c r="AD2143" s="53"/>
    </row>
    <row r="2144" spans="1:30" s="13" customFormat="1" x14ac:dyDescent="0.25">
      <c r="A2144"/>
      <c r="B2144" s="32"/>
      <c r="C2144" s="34"/>
      <c r="D2144" s="10"/>
      <c r="J2144" s="53"/>
      <c r="K2144" s="64"/>
      <c r="O2144" s="60"/>
      <c r="P2144" s="67"/>
      <c r="T2144" s="53"/>
      <c r="U2144" s="64"/>
      <c r="Y2144" s="53"/>
      <c r="Z2144" s="64"/>
      <c r="AD2144" s="53"/>
    </row>
    <row r="2145" spans="1:30" s="13" customFormat="1" x14ac:dyDescent="0.25">
      <c r="A2145"/>
      <c r="B2145" s="32"/>
      <c r="C2145" s="34"/>
      <c r="D2145" s="10"/>
      <c r="J2145" s="53"/>
      <c r="K2145" s="64"/>
      <c r="O2145" s="60"/>
      <c r="P2145" s="67"/>
      <c r="T2145" s="53"/>
      <c r="U2145" s="64"/>
      <c r="Y2145" s="53"/>
      <c r="Z2145" s="64"/>
      <c r="AD2145" s="53"/>
    </row>
    <row r="2146" spans="1:30" s="13" customFormat="1" x14ac:dyDescent="0.25">
      <c r="A2146"/>
      <c r="B2146" s="32"/>
      <c r="C2146" s="34"/>
      <c r="D2146" s="10"/>
      <c r="J2146" s="53"/>
      <c r="K2146" s="64"/>
      <c r="O2146" s="60"/>
      <c r="P2146" s="67"/>
      <c r="T2146" s="53"/>
      <c r="U2146" s="64"/>
      <c r="Y2146" s="53"/>
      <c r="Z2146" s="64"/>
      <c r="AD2146" s="53"/>
    </row>
    <row r="2147" spans="1:30" s="13" customFormat="1" x14ac:dyDescent="0.25">
      <c r="A2147"/>
      <c r="B2147" s="32"/>
      <c r="C2147" s="34"/>
      <c r="D2147" s="10"/>
      <c r="J2147" s="53"/>
      <c r="K2147" s="64"/>
      <c r="O2147" s="60"/>
      <c r="P2147" s="67"/>
      <c r="T2147" s="53"/>
      <c r="U2147" s="64"/>
      <c r="Y2147" s="53"/>
      <c r="Z2147" s="64"/>
      <c r="AD2147" s="53"/>
    </row>
    <row r="2148" spans="1:30" s="13" customFormat="1" x14ac:dyDescent="0.25">
      <c r="A2148"/>
      <c r="B2148" s="32"/>
      <c r="C2148" s="34"/>
      <c r="D2148" s="10"/>
      <c r="J2148" s="53"/>
      <c r="K2148" s="64"/>
      <c r="O2148" s="60"/>
      <c r="P2148" s="67"/>
      <c r="T2148" s="53"/>
      <c r="U2148" s="64"/>
      <c r="Y2148" s="53"/>
      <c r="Z2148" s="64"/>
      <c r="AD2148" s="53"/>
    </row>
    <row r="2149" spans="1:30" s="13" customFormat="1" x14ac:dyDescent="0.25">
      <c r="A2149"/>
      <c r="B2149" s="32"/>
      <c r="C2149" s="34"/>
      <c r="D2149" s="10"/>
      <c r="J2149" s="53"/>
      <c r="K2149" s="64"/>
      <c r="O2149" s="60"/>
      <c r="P2149" s="67"/>
      <c r="T2149" s="53"/>
      <c r="U2149" s="64"/>
      <c r="Y2149" s="53"/>
      <c r="Z2149" s="64"/>
      <c r="AD2149" s="53"/>
    </row>
    <row r="2150" spans="1:30" s="13" customFormat="1" x14ac:dyDescent="0.25">
      <c r="A2150"/>
      <c r="B2150" s="32"/>
      <c r="C2150" s="34"/>
      <c r="D2150" s="10"/>
      <c r="J2150" s="53"/>
      <c r="K2150" s="64"/>
      <c r="O2150" s="60"/>
      <c r="P2150" s="67"/>
      <c r="T2150" s="53"/>
      <c r="U2150" s="64"/>
      <c r="Y2150" s="53"/>
      <c r="Z2150" s="64"/>
      <c r="AD2150" s="53"/>
    </row>
    <row r="2151" spans="1:30" s="13" customFormat="1" x14ac:dyDescent="0.25">
      <c r="A2151"/>
      <c r="B2151" s="32"/>
      <c r="C2151" s="34"/>
      <c r="D2151" s="10"/>
      <c r="J2151" s="53"/>
      <c r="K2151" s="64"/>
      <c r="O2151" s="60"/>
      <c r="P2151" s="67"/>
      <c r="T2151" s="53"/>
      <c r="U2151" s="64"/>
      <c r="Y2151" s="53"/>
      <c r="Z2151" s="64"/>
      <c r="AD2151" s="53"/>
    </row>
    <row r="2152" spans="1:30" s="13" customFormat="1" x14ac:dyDescent="0.25">
      <c r="A2152"/>
      <c r="B2152" s="32"/>
      <c r="C2152" s="34"/>
      <c r="D2152" s="10"/>
      <c r="J2152" s="53"/>
      <c r="K2152" s="64"/>
      <c r="O2152" s="60"/>
      <c r="P2152" s="67"/>
      <c r="T2152" s="53"/>
      <c r="U2152" s="64"/>
      <c r="Y2152" s="53"/>
      <c r="Z2152" s="64"/>
      <c r="AD2152" s="53"/>
    </row>
    <row r="2153" spans="1:30" s="13" customFormat="1" x14ac:dyDescent="0.25">
      <c r="A2153"/>
      <c r="B2153" s="32"/>
      <c r="C2153" s="34"/>
      <c r="D2153" s="10"/>
      <c r="J2153" s="53"/>
      <c r="K2153" s="64"/>
      <c r="O2153" s="60"/>
      <c r="P2153" s="67"/>
      <c r="T2153" s="53"/>
      <c r="U2153" s="64"/>
      <c r="Y2153" s="53"/>
      <c r="Z2153" s="64"/>
      <c r="AD2153" s="53"/>
    </row>
    <row r="2154" spans="1:30" s="13" customFormat="1" x14ac:dyDescent="0.25">
      <c r="A2154"/>
      <c r="B2154" s="32"/>
      <c r="C2154" s="34"/>
      <c r="D2154" s="10"/>
      <c r="J2154" s="53"/>
      <c r="K2154" s="64"/>
      <c r="O2154" s="60"/>
      <c r="P2154" s="67"/>
      <c r="T2154" s="53"/>
      <c r="U2154" s="64"/>
      <c r="Y2154" s="53"/>
      <c r="Z2154" s="64"/>
      <c r="AD2154" s="53"/>
    </row>
    <row r="2155" spans="1:30" s="13" customFormat="1" x14ac:dyDescent="0.25">
      <c r="A2155"/>
      <c r="B2155" s="32"/>
      <c r="C2155" s="34"/>
      <c r="D2155" s="10"/>
      <c r="J2155" s="53"/>
      <c r="K2155" s="64"/>
      <c r="O2155" s="60"/>
      <c r="P2155" s="67"/>
      <c r="T2155" s="53"/>
      <c r="U2155" s="64"/>
      <c r="Y2155" s="53"/>
      <c r="Z2155" s="64"/>
      <c r="AD2155" s="53"/>
    </row>
    <row r="2156" spans="1:30" s="13" customFormat="1" x14ac:dyDescent="0.25">
      <c r="A2156"/>
      <c r="B2156" s="32"/>
      <c r="C2156" s="34"/>
      <c r="D2156" s="10"/>
      <c r="J2156" s="53"/>
      <c r="K2156" s="64"/>
      <c r="O2156" s="60"/>
      <c r="P2156" s="67"/>
      <c r="T2156" s="53"/>
      <c r="U2156" s="64"/>
      <c r="Y2156" s="53"/>
      <c r="Z2156" s="64"/>
      <c r="AD2156" s="53"/>
    </row>
    <row r="2157" spans="1:30" s="13" customFormat="1" x14ac:dyDescent="0.25">
      <c r="A2157"/>
      <c r="B2157" s="32"/>
      <c r="C2157" s="34"/>
      <c r="D2157" s="10"/>
      <c r="J2157" s="53"/>
      <c r="K2157" s="64"/>
      <c r="O2157" s="60"/>
      <c r="P2157" s="67"/>
      <c r="T2157" s="53"/>
      <c r="U2157" s="64"/>
      <c r="Y2157" s="53"/>
      <c r="Z2157" s="64"/>
      <c r="AD2157" s="53"/>
    </row>
    <row r="2158" spans="1:30" s="13" customFormat="1" x14ac:dyDescent="0.25">
      <c r="A2158"/>
      <c r="B2158" s="32"/>
      <c r="C2158" s="34"/>
      <c r="D2158" s="10"/>
      <c r="J2158" s="53"/>
      <c r="K2158" s="64"/>
      <c r="O2158" s="60"/>
      <c r="P2158" s="67"/>
      <c r="T2158" s="53"/>
      <c r="U2158" s="64"/>
      <c r="Y2158" s="53"/>
      <c r="Z2158" s="64"/>
      <c r="AD2158" s="53"/>
    </row>
    <row r="2159" spans="1:30" s="13" customFormat="1" x14ac:dyDescent="0.25">
      <c r="A2159"/>
      <c r="B2159" s="32"/>
      <c r="C2159" s="34"/>
      <c r="D2159" s="10"/>
      <c r="J2159" s="53"/>
      <c r="K2159" s="64"/>
      <c r="O2159" s="60"/>
      <c r="P2159" s="67"/>
      <c r="T2159" s="53"/>
      <c r="U2159" s="64"/>
      <c r="Y2159" s="53"/>
      <c r="Z2159" s="64"/>
      <c r="AD2159" s="53"/>
    </row>
    <row r="2160" spans="1:30" s="13" customFormat="1" x14ac:dyDescent="0.25">
      <c r="A2160"/>
      <c r="B2160" s="32"/>
      <c r="C2160" s="34"/>
      <c r="D2160" s="10"/>
      <c r="J2160" s="53"/>
      <c r="K2160" s="64"/>
      <c r="O2160" s="60"/>
      <c r="P2160" s="67"/>
      <c r="T2160" s="53"/>
      <c r="U2160" s="64"/>
      <c r="Y2160" s="53"/>
      <c r="Z2160" s="64"/>
      <c r="AD2160" s="53"/>
    </row>
    <row r="2161" spans="1:30" s="13" customFormat="1" x14ac:dyDescent="0.25">
      <c r="A2161"/>
      <c r="B2161" s="32"/>
      <c r="C2161" s="34"/>
      <c r="D2161" s="10"/>
      <c r="J2161" s="53"/>
      <c r="K2161" s="64"/>
      <c r="O2161" s="60"/>
      <c r="P2161" s="67"/>
      <c r="T2161" s="53"/>
      <c r="U2161" s="64"/>
      <c r="Y2161" s="53"/>
      <c r="Z2161" s="64"/>
      <c r="AD2161" s="53"/>
    </row>
    <row r="2162" spans="1:30" s="13" customFormat="1" x14ac:dyDescent="0.25">
      <c r="A2162"/>
      <c r="B2162" s="32"/>
      <c r="C2162" s="34"/>
      <c r="D2162" s="10"/>
      <c r="J2162" s="53"/>
      <c r="K2162" s="64"/>
      <c r="O2162" s="60"/>
      <c r="P2162" s="67"/>
      <c r="T2162" s="53"/>
      <c r="U2162" s="64"/>
      <c r="Y2162" s="53"/>
      <c r="Z2162" s="64"/>
      <c r="AD2162" s="53"/>
    </row>
    <row r="2163" spans="1:30" s="13" customFormat="1" x14ac:dyDescent="0.25">
      <c r="A2163"/>
      <c r="B2163" s="32"/>
      <c r="C2163" s="34"/>
      <c r="D2163" s="10"/>
      <c r="J2163" s="53"/>
      <c r="K2163" s="64"/>
      <c r="O2163" s="60"/>
      <c r="P2163" s="67"/>
      <c r="T2163" s="53"/>
      <c r="U2163" s="64"/>
      <c r="Y2163" s="53"/>
      <c r="Z2163" s="64"/>
      <c r="AD2163" s="53"/>
    </row>
    <row r="2164" spans="1:30" s="13" customFormat="1" x14ac:dyDescent="0.25">
      <c r="A2164"/>
      <c r="B2164" s="32"/>
      <c r="C2164" s="34"/>
      <c r="D2164" s="10"/>
      <c r="J2164" s="53"/>
      <c r="K2164" s="64"/>
      <c r="O2164" s="60"/>
      <c r="P2164" s="67"/>
      <c r="T2164" s="53"/>
      <c r="U2164" s="64"/>
      <c r="Y2164" s="53"/>
      <c r="Z2164" s="64"/>
      <c r="AD2164" s="53"/>
    </row>
    <row r="2165" spans="1:30" s="13" customFormat="1" x14ac:dyDescent="0.25">
      <c r="A2165"/>
      <c r="B2165" s="32"/>
      <c r="C2165" s="34"/>
      <c r="D2165" s="10"/>
      <c r="J2165" s="53"/>
      <c r="K2165" s="64"/>
      <c r="O2165" s="60"/>
      <c r="P2165" s="67"/>
      <c r="T2165" s="53"/>
      <c r="U2165" s="64"/>
      <c r="Y2165" s="53"/>
      <c r="Z2165" s="64"/>
      <c r="AD2165" s="53"/>
    </row>
    <row r="2166" spans="1:30" s="13" customFormat="1" x14ac:dyDescent="0.25">
      <c r="A2166"/>
      <c r="B2166" s="32"/>
      <c r="C2166" s="34"/>
      <c r="D2166" s="10"/>
      <c r="J2166" s="53"/>
      <c r="K2166" s="64"/>
      <c r="O2166" s="60"/>
      <c r="P2166" s="67"/>
      <c r="T2166" s="53"/>
      <c r="U2166" s="64"/>
      <c r="Y2166" s="53"/>
      <c r="Z2166" s="64"/>
      <c r="AD2166" s="53"/>
    </row>
    <row r="2167" spans="1:30" s="13" customFormat="1" x14ac:dyDescent="0.25">
      <c r="A2167"/>
      <c r="B2167" s="32"/>
      <c r="C2167" s="34"/>
      <c r="D2167" s="10"/>
      <c r="J2167" s="53"/>
      <c r="K2167" s="64"/>
      <c r="O2167" s="60"/>
      <c r="P2167" s="67"/>
      <c r="T2167" s="53"/>
      <c r="U2167" s="64"/>
      <c r="Y2167" s="53"/>
      <c r="Z2167" s="64"/>
      <c r="AD2167" s="53"/>
    </row>
    <row r="2168" spans="1:30" s="13" customFormat="1" x14ac:dyDescent="0.25">
      <c r="A2168"/>
      <c r="B2168" s="32"/>
      <c r="C2168" s="34"/>
      <c r="D2168" s="10"/>
      <c r="J2168" s="53"/>
      <c r="K2168" s="64"/>
      <c r="O2168" s="60"/>
      <c r="P2168" s="67"/>
      <c r="T2168" s="53"/>
      <c r="U2168" s="64"/>
      <c r="Y2168" s="53"/>
      <c r="Z2168" s="64"/>
      <c r="AD2168" s="53"/>
    </row>
    <row r="2169" spans="1:30" s="13" customFormat="1" x14ac:dyDescent="0.25">
      <c r="A2169"/>
      <c r="B2169" s="32"/>
      <c r="C2169" s="34"/>
      <c r="D2169" s="10"/>
      <c r="J2169" s="53"/>
      <c r="K2169" s="64"/>
      <c r="O2169" s="60"/>
      <c r="P2169" s="67"/>
      <c r="T2169" s="53"/>
      <c r="U2169" s="64"/>
      <c r="Y2169" s="53"/>
      <c r="Z2169" s="64"/>
      <c r="AD2169" s="53"/>
    </row>
    <row r="2170" spans="1:30" s="13" customFormat="1" x14ac:dyDescent="0.25">
      <c r="A2170"/>
      <c r="B2170" s="32"/>
      <c r="C2170" s="34"/>
      <c r="D2170" s="10"/>
      <c r="J2170" s="53"/>
      <c r="K2170" s="64"/>
      <c r="O2170" s="60"/>
      <c r="P2170" s="67"/>
      <c r="T2170" s="53"/>
      <c r="U2170" s="64"/>
      <c r="Y2170" s="53"/>
      <c r="Z2170" s="64"/>
      <c r="AD2170" s="53"/>
    </row>
    <row r="2171" spans="1:30" s="13" customFormat="1" x14ac:dyDescent="0.25">
      <c r="A2171"/>
      <c r="B2171" s="32"/>
      <c r="C2171" s="34"/>
      <c r="D2171" s="10"/>
      <c r="J2171" s="53"/>
      <c r="K2171" s="64"/>
      <c r="O2171" s="60"/>
      <c r="P2171" s="67"/>
      <c r="T2171" s="53"/>
      <c r="U2171" s="64"/>
      <c r="Y2171" s="53"/>
      <c r="Z2171" s="64"/>
      <c r="AD2171" s="53"/>
    </row>
    <row r="2172" spans="1:30" s="13" customFormat="1" x14ac:dyDescent="0.25">
      <c r="A2172"/>
      <c r="B2172" s="32"/>
      <c r="C2172" s="34"/>
      <c r="D2172" s="10"/>
      <c r="J2172" s="53"/>
      <c r="K2172" s="64"/>
      <c r="O2172" s="60"/>
      <c r="P2172" s="67"/>
      <c r="T2172" s="53"/>
      <c r="U2172" s="64"/>
      <c r="Y2172" s="53"/>
      <c r="Z2172" s="64"/>
      <c r="AD2172" s="53"/>
    </row>
    <row r="2173" spans="1:30" s="13" customFormat="1" x14ac:dyDescent="0.25">
      <c r="A2173"/>
      <c r="B2173" s="32"/>
      <c r="C2173" s="34"/>
      <c r="D2173" s="10"/>
      <c r="J2173" s="53"/>
      <c r="K2173" s="64"/>
      <c r="O2173" s="60"/>
      <c r="P2173" s="67"/>
      <c r="T2173" s="53"/>
      <c r="U2173" s="64"/>
      <c r="Y2173" s="53"/>
      <c r="Z2173" s="64"/>
      <c r="AD2173" s="53"/>
    </row>
    <row r="2174" spans="1:30" s="13" customFormat="1" x14ac:dyDescent="0.25">
      <c r="A2174"/>
      <c r="B2174" s="32"/>
      <c r="C2174" s="34"/>
      <c r="D2174" s="10"/>
      <c r="J2174" s="53"/>
      <c r="K2174" s="64"/>
      <c r="O2174" s="60"/>
      <c r="P2174" s="67"/>
      <c r="T2174" s="53"/>
      <c r="U2174" s="64"/>
      <c r="Y2174" s="53"/>
      <c r="Z2174" s="64"/>
      <c r="AD2174" s="53"/>
    </row>
    <row r="2175" spans="1:30" s="13" customFormat="1" x14ac:dyDescent="0.25">
      <c r="A2175"/>
      <c r="B2175" s="32"/>
      <c r="C2175" s="34"/>
      <c r="D2175" s="10"/>
      <c r="J2175" s="53"/>
      <c r="K2175" s="64"/>
      <c r="O2175" s="60"/>
      <c r="P2175" s="67"/>
      <c r="T2175" s="53"/>
      <c r="U2175" s="64"/>
      <c r="Y2175" s="53"/>
      <c r="Z2175" s="64"/>
      <c r="AD2175" s="53"/>
    </row>
    <row r="2176" spans="1:30" s="13" customFormat="1" x14ac:dyDescent="0.25">
      <c r="A2176"/>
      <c r="B2176" s="32"/>
      <c r="C2176" s="34"/>
      <c r="D2176" s="10"/>
      <c r="J2176" s="53"/>
      <c r="K2176" s="64"/>
      <c r="O2176" s="60"/>
      <c r="P2176" s="67"/>
      <c r="T2176" s="53"/>
      <c r="U2176" s="64"/>
      <c r="Y2176" s="53"/>
      <c r="Z2176" s="64"/>
      <c r="AD2176" s="53"/>
    </row>
    <row r="2177" spans="1:30" s="13" customFormat="1" x14ac:dyDescent="0.25">
      <c r="A2177"/>
      <c r="B2177" s="32"/>
      <c r="C2177" s="34"/>
      <c r="D2177" s="10"/>
      <c r="J2177" s="53"/>
      <c r="K2177" s="64"/>
      <c r="O2177" s="60"/>
      <c r="P2177" s="67"/>
      <c r="T2177" s="53"/>
      <c r="U2177" s="64"/>
      <c r="Y2177" s="53"/>
      <c r="Z2177" s="64"/>
      <c r="AD2177" s="53"/>
    </row>
    <row r="2178" spans="1:30" s="13" customFormat="1" x14ac:dyDescent="0.25">
      <c r="A2178"/>
      <c r="B2178" s="32"/>
      <c r="C2178" s="34"/>
      <c r="D2178" s="10"/>
      <c r="J2178" s="53"/>
      <c r="K2178" s="64"/>
      <c r="O2178" s="60"/>
      <c r="P2178" s="67"/>
      <c r="T2178" s="53"/>
      <c r="U2178" s="64"/>
      <c r="Y2178" s="53"/>
      <c r="Z2178" s="64"/>
      <c r="AD2178" s="53"/>
    </row>
    <row r="2179" spans="1:30" s="13" customFormat="1" x14ac:dyDescent="0.25">
      <c r="A2179"/>
      <c r="B2179" s="32"/>
      <c r="C2179" s="34"/>
      <c r="D2179" s="10"/>
      <c r="J2179" s="53"/>
      <c r="K2179" s="64"/>
      <c r="O2179" s="60"/>
      <c r="P2179" s="67"/>
      <c r="T2179" s="53"/>
      <c r="U2179" s="64"/>
      <c r="Y2179" s="53"/>
      <c r="Z2179" s="64"/>
      <c r="AD2179" s="53"/>
    </row>
    <row r="2180" spans="1:30" s="13" customFormat="1" x14ac:dyDescent="0.25">
      <c r="A2180"/>
      <c r="B2180" s="32"/>
      <c r="C2180" s="34"/>
      <c r="D2180" s="10"/>
      <c r="J2180" s="53"/>
      <c r="K2180" s="64"/>
      <c r="O2180" s="60"/>
      <c r="P2180" s="67"/>
      <c r="T2180" s="53"/>
      <c r="U2180" s="64"/>
      <c r="Y2180" s="53"/>
      <c r="Z2180" s="64"/>
      <c r="AD2180" s="53"/>
    </row>
    <row r="2181" spans="1:30" s="13" customFormat="1" x14ac:dyDescent="0.25">
      <c r="A2181"/>
      <c r="B2181" s="32"/>
      <c r="C2181" s="34"/>
      <c r="D2181" s="10"/>
      <c r="J2181" s="53"/>
      <c r="K2181" s="64"/>
      <c r="O2181" s="60"/>
      <c r="P2181" s="67"/>
      <c r="T2181" s="53"/>
      <c r="U2181" s="64"/>
      <c r="Y2181" s="53"/>
      <c r="Z2181" s="64"/>
      <c r="AD2181" s="53"/>
    </row>
    <row r="2182" spans="1:30" s="13" customFormat="1" x14ac:dyDescent="0.25">
      <c r="A2182"/>
      <c r="B2182" s="32"/>
      <c r="C2182" s="34"/>
      <c r="D2182" s="10"/>
      <c r="J2182" s="53"/>
      <c r="K2182" s="64"/>
      <c r="O2182" s="60"/>
      <c r="P2182" s="67"/>
      <c r="T2182" s="53"/>
      <c r="U2182" s="64"/>
      <c r="Y2182" s="53"/>
      <c r="Z2182" s="64"/>
      <c r="AD2182" s="53"/>
    </row>
    <row r="2183" spans="1:30" s="13" customFormat="1" x14ac:dyDescent="0.25">
      <c r="A2183"/>
      <c r="B2183" s="32"/>
      <c r="C2183" s="34"/>
      <c r="D2183" s="10"/>
      <c r="J2183" s="53"/>
      <c r="K2183" s="64"/>
      <c r="O2183" s="60"/>
      <c r="P2183" s="67"/>
      <c r="T2183" s="53"/>
      <c r="U2183" s="64"/>
      <c r="Y2183" s="53"/>
      <c r="Z2183" s="64"/>
      <c r="AD2183" s="53"/>
    </row>
    <row r="2184" spans="1:30" s="13" customFormat="1" x14ac:dyDescent="0.25">
      <c r="A2184"/>
      <c r="B2184" s="32"/>
      <c r="C2184" s="34"/>
      <c r="D2184" s="10"/>
      <c r="J2184" s="53"/>
      <c r="K2184" s="64"/>
      <c r="O2184" s="60"/>
      <c r="P2184" s="67"/>
      <c r="T2184" s="53"/>
      <c r="U2184" s="64"/>
      <c r="Y2184" s="53"/>
      <c r="Z2184" s="64"/>
      <c r="AD2184" s="53"/>
    </row>
    <row r="2185" spans="1:30" s="13" customFormat="1" x14ac:dyDescent="0.25">
      <c r="A2185"/>
      <c r="B2185" s="32"/>
      <c r="C2185" s="34"/>
      <c r="D2185" s="10"/>
      <c r="J2185" s="53"/>
      <c r="K2185" s="64"/>
      <c r="O2185" s="60"/>
      <c r="P2185" s="67"/>
      <c r="T2185" s="53"/>
      <c r="U2185" s="64"/>
      <c r="Y2185" s="53"/>
      <c r="Z2185" s="64"/>
      <c r="AD2185" s="53"/>
    </row>
    <row r="2186" spans="1:30" s="13" customFormat="1" x14ac:dyDescent="0.25">
      <c r="A2186"/>
      <c r="B2186" s="32"/>
      <c r="C2186" s="34"/>
      <c r="D2186" s="10"/>
      <c r="J2186" s="53"/>
      <c r="K2186" s="64"/>
      <c r="O2186" s="60"/>
      <c r="P2186" s="67"/>
      <c r="T2186" s="53"/>
      <c r="U2186" s="64"/>
      <c r="Y2186" s="53"/>
      <c r="Z2186" s="64"/>
      <c r="AD2186" s="53"/>
    </row>
    <row r="2187" spans="1:30" s="13" customFormat="1" x14ac:dyDescent="0.25">
      <c r="A2187"/>
      <c r="B2187" s="32"/>
      <c r="C2187" s="34"/>
      <c r="D2187" s="10"/>
      <c r="J2187" s="53"/>
      <c r="K2187" s="64"/>
      <c r="O2187" s="60"/>
      <c r="P2187" s="67"/>
      <c r="T2187" s="53"/>
      <c r="U2187" s="64"/>
      <c r="Y2187" s="53"/>
      <c r="Z2187" s="64"/>
      <c r="AD2187" s="53"/>
    </row>
    <row r="2188" spans="1:30" s="13" customFormat="1" x14ac:dyDescent="0.25">
      <c r="A2188"/>
      <c r="B2188" s="32"/>
      <c r="C2188" s="34"/>
      <c r="D2188" s="10"/>
      <c r="J2188" s="53"/>
      <c r="K2188" s="64"/>
      <c r="O2188" s="60"/>
      <c r="P2188" s="67"/>
      <c r="T2188" s="53"/>
      <c r="U2188" s="64"/>
      <c r="Y2188" s="53"/>
      <c r="Z2188" s="64"/>
      <c r="AD2188" s="53"/>
    </row>
    <row r="2189" spans="1:30" s="13" customFormat="1" x14ac:dyDescent="0.25">
      <c r="A2189"/>
      <c r="B2189" s="32"/>
      <c r="C2189" s="34"/>
      <c r="D2189" s="10"/>
      <c r="J2189" s="53"/>
      <c r="K2189" s="64"/>
      <c r="O2189" s="60"/>
      <c r="P2189" s="67"/>
      <c r="T2189" s="53"/>
      <c r="U2189" s="64"/>
      <c r="Y2189" s="53"/>
      <c r="Z2189" s="64"/>
      <c r="AD2189" s="53"/>
    </row>
    <row r="2190" spans="1:30" s="13" customFormat="1" x14ac:dyDescent="0.25">
      <c r="A2190"/>
      <c r="B2190" s="32"/>
      <c r="C2190" s="34"/>
      <c r="D2190" s="10"/>
      <c r="J2190" s="53"/>
      <c r="K2190" s="64"/>
      <c r="O2190" s="60"/>
      <c r="P2190" s="67"/>
      <c r="T2190" s="53"/>
      <c r="U2190" s="64"/>
      <c r="Y2190" s="53"/>
      <c r="Z2190" s="64"/>
      <c r="AD2190" s="53"/>
    </row>
    <row r="2191" spans="1:30" s="13" customFormat="1" x14ac:dyDescent="0.25">
      <c r="A2191"/>
      <c r="B2191" s="32"/>
      <c r="C2191" s="34"/>
      <c r="D2191" s="10"/>
      <c r="J2191" s="53"/>
      <c r="K2191" s="64"/>
      <c r="O2191" s="60"/>
      <c r="P2191" s="67"/>
      <c r="T2191" s="53"/>
      <c r="U2191" s="64"/>
      <c r="Y2191" s="53"/>
      <c r="Z2191" s="64"/>
      <c r="AD2191" s="53"/>
    </row>
    <row r="2192" spans="1:30" s="13" customFormat="1" x14ac:dyDescent="0.25">
      <c r="A2192"/>
      <c r="B2192" s="32"/>
      <c r="C2192" s="34"/>
      <c r="D2192" s="10"/>
      <c r="J2192" s="53"/>
      <c r="K2192" s="64"/>
      <c r="O2192" s="60"/>
      <c r="P2192" s="67"/>
      <c r="T2192" s="53"/>
      <c r="U2192" s="64"/>
      <c r="Y2192" s="53"/>
      <c r="Z2192" s="64"/>
      <c r="AD2192" s="53"/>
    </row>
    <row r="2193" spans="1:30" s="13" customFormat="1" x14ac:dyDescent="0.25">
      <c r="A2193"/>
      <c r="B2193" s="32"/>
      <c r="C2193" s="34"/>
      <c r="D2193" s="10"/>
      <c r="J2193" s="53"/>
      <c r="K2193" s="64"/>
      <c r="O2193" s="60"/>
      <c r="P2193" s="67"/>
      <c r="T2193" s="53"/>
      <c r="U2193" s="64"/>
      <c r="Y2193" s="53"/>
      <c r="Z2193" s="64"/>
      <c r="AD2193" s="53"/>
    </row>
    <row r="2194" spans="1:30" s="13" customFormat="1" x14ac:dyDescent="0.25">
      <c r="A2194"/>
      <c r="B2194" s="32"/>
      <c r="C2194" s="34"/>
      <c r="D2194" s="10"/>
      <c r="J2194" s="53"/>
      <c r="K2194" s="64"/>
      <c r="O2194" s="60"/>
      <c r="P2194" s="67"/>
      <c r="T2194" s="53"/>
      <c r="U2194" s="64"/>
      <c r="Y2194" s="53"/>
      <c r="Z2194" s="64"/>
      <c r="AD2194" s="53"/>
    </row>
    <row r="2195" spans="1:30" s="13" customFormat="1" x14ac:dyDescent="0.25">
      <c r="A2195"/>
      <c r="B2195" s="32"/>
      <c r="C2195" s="34"/>
      <c r="D2195" s="10"/>
      <c r="J2195" s="53"/>
      <c r="K2195" s="64"/>
      <c r="O2195" s="60"/>
      <c r="P2195" s="67"/>
      <c r="T2195" s="53"/>
      <c r="U2195" s="64"/>
      <c r="Y2195" s="53"/>
      <c r="Z2195" s="64"/>
      <c r="AD2195" s="53"/>
    </row>
    <row r="2196" spans="1:30" s="13" customFormat="1" x14ac:dyDescent="0.25">
      <c r="A2196"/>
      <c r="B2196" s="32"/>
      <c r="C2196" s="34"/>
      <c r="D2196" s="10"/>
      <c r="J2196" s="53"/>
      <c r="K2196" s="64"/>
      <c r="O2196" s="60"/>
      <c r="P2196" s="67"/>
      <c r="T2196" s="53"/>
      <c r="U2196" s="64"/>
      <c r="Y2196" s="53"/>
      <c r="Z2196" s="64"/>
      <c r="AD2196" s="53"/>
    </row>
    <row r="2197" spans="1:30" s="13" customFormat="1" x14ac:dyDescent="0.25">
      <c r="A2197"/>
      <c r="B2197" s="32"/>
      <c r="C2197" s="34"/>
      <c r="D2197" s="10"/>
      <c r="J2197" s="53"/>
      <c r="K2197" s="64"/>
      <c r="O2197" s="60"/>
      <c r="P2197" s="67"/>
      <c r="T2197" s="53"/>
      <c r="U2197" s="64"/>
      <c r="Y2197" s="53"/>
      <c r="Z2197" s="64"/>
      <c r="AD2197" s="53"/>
    </row>
    <row r="2198" spans="1:30" s="13" customFormat="1" x14ac:dyDescent="0.25">
      <c r="A2198"/>
      <c r="B2198" s="32"/>
      <c r="C2198" s="34"/>
      <c r="D2198" s="10"/>
      <c r="J2198" s="53"/>
      <c r="K2198" s="64"/>
      <c r="O2198" s="60"/>
      <c r="P2198" s="67"/>
      <c r="T2198" s="53"/>
      <c r="U2198" s="64"/>
      <c r="Y2198" s="53"/>
      <c r="Z2198" s="64"/>
      <c r="AD2198" s="53"/>
    </row>
    <row r="2199" spans="1:30" s="13" customFormat="1" x14ac:dyDescent="0.25">
      <c r="A2199"/>
      <c r="B2199" s="32"/>
      <c r="C2199" s="34"/>
      <c r="D2199" s="10"/>
      <c r="J2199" s="53"/>
      <c r="K2199" s="64"/>
      <c r="O2199" s="60"/>
      <c r="P2199" s="67"/>
      <c r="T2199" s="53"/>
      <c r="U2199" s="64"/>
      <c r="Y2199" s="53"/>
      <c r="Z2199" s="64"/>
      <c r="AD2199" s="53"/>
    </row>
    <row r="2200" spans="1:30" s="13" customFormat="1" x14ac:dyDescent="0.25">
      <c r="A2200"/>
      <c r="B2200" s="32"/>
      <c r="C2200" s="34"/>
      <c r="D2200" s="10"/>
      <c r="J2200" s="53"/>
      <c r="K2200" s="64"/>
      <c r="O2200" s="60"/>
      <c r="P2200" s="67"/>
      <c r="T2200" s="53"/>
      <c r="U2200" s="64"/>
      <c r="Y2200" s="53"/>
      <c r="Z2200" s="64"/>
      <c r="AD2200" s="53"/>
    </row>
    <row r="2201" spans="1:30" s="13" customFormat="1" x14ac:dyDescent="0.25">
      <c r="A2201"/>
      <c r="B2201" s="32"/>
      <c r="C2201" s="34"/>
      <c r="D2201" s="10"/>
      <c r="J2201" s="53"/>
      <c r="K2201" s="64"/>
      <c r="O2201" s="60"/>
      <c r="P2201" s="67"/>
      <c r="T2201" s="53"/>
      <c r="U2201" s="64"/>
      <c r="Y2201" s="53"/>
      <c r="Z2201" s="64"/>
      <c r="AD2201" s="53"/>
    </row>
    <row r="2202" spans="1:30" s="13" customFormat="1" x14ac:dyDescent="0.25">
      <c r="A2202"/>
      <c r="B2202" s="32"/>
      <c r="C2202" s="34"/>
      <c r="D2202" s="10"/>
      <c r="J2202" s="53"/>
      <c r="K2202" s="64"/>
      <c r="O2202" s="60"/>
      <c r="P2202" s="67"/>
      <c r="T2202" s="53"/>
      <c r="U2202" s="64"/>
      <c r="Y2202" s="53"/>
      <c r="Z2202" s="64"/>
      <c r="AD2202" s="53"/>
    </row>
    <row r="2203" spans="1:30" s="13" customFormat="1" x14ac:dyDescent="0.25">
      <c r="A2203"/>
      <c r="B2203" s="32"/>
      <c r="C2203" s="34"/>
      <c r="D2203" s="10"/>
      <c r="J2203" s="53"/>
      <c r="K2203" s="64"/>
      <c r="O2203" s="60"/>
      <c r="P2203" s="67"/>
      <c r="T2203" s="53"/>
      <c r="U2203" s="64"/>
      <c r="Y2203" s="53"/>
      <c r="Z2203" s="64"/>
      <c r="AD2203" s="53"/>
    </row>
    <row r="2204" spans="1:30" s="13" customFormat="1" x14ac:dyDescent="0.25">
      <c r="A2204"/>
      <c r="B2204" s="32"/>
      <c r="C2204" s="34"/>
      <c r="D2204" s="10"/>
      <c r="J2204" s="53"/>
      <c r="K2204" s="64"/>
      <c r="O2204" s="60"/>
      <c r="P2204" s="67"/>
      <c r="T2204" s="53"/>
      <c r="U2204" s="64"/>
      <c r="Y2204" s="53"/>
      <c r="Z2204" s="64"/>
      <c r="AD2204" s="53"/>
    </row>
    <row r="2205" spans="1:30" s="13" customFormat="1" x14ac:dyDescent="0.25">
      <c r="A2205"/>
      <c r="B2205" s="32"/>
      <c r="C2205" s="34"/>
      <c r="D2205" s="10"/>
      <c r="J2205" s="53"/>
      <c r="K2205" s="64"/>
      <c r="O2205" s="60"/>
      <c r="P2205" s="67"/>
      <c r="T2205" s="53"/>
      <c r="U2205" s="64"/>
      <c r="Y2205" s="53"/>
      <c r="Z2205" s="64"/>
      <c r="AD2205" s="53"/>
    </row>
    <row r="2206" spans="1:30" s="13" customFormat="1" x14ac:dyDescent="0.25">
      <c r="A2206"/>
      <c r="B2206" s="32"/>
      <c r="C2206" s="34"/>
      <c r="D2206" s="10"/>
      <c r="J2206" s="53"/>
      <c r="K2206" s="64"/>
      <c r="O2206" s="60"/>
      <c r="P2206" s="67"/>
      <c r="T2206" s="53"/>
      <c r="U2206" s="64"/>
      <c r="Y2206" s="53"/>
      <c r="Z2206" s="64"/>
      <c r="AD2206" s="53"/>
    </row>
    <row r="2207" spans="1:30" s="13" customFormat="1" x14ac:dyDescent="0.25">
      <c r="A2207"/>
      <c r="B2207" s="32"/>
      <c r="C2207" s="34"/>
      <c r="D2207" s="10"/>
      <c r="J2207" s="53"/>
      <c r="K2207" s="64"/>
      <c r="O2207" s="60"/>
      <c r="P2207" s="67"/>
      <c r="T2207" s="53"/>
      <c r="U2207" s="64"/>
      <c r="Y2207" s="53"/>
      <c r="Z2207" s="64"/>
      <c r="AD2207" s="53"/>
    </row>
    <row r="2208" spans="1:30" s="13" customFormat="1" x14ac:dyDescent="0.25">
      <c r="A2208"/>
      <c r="B2208" s="32"/>
      <c r="C2208" s="34"/>
      <c r="D2208" s="10"/>
      <c r="J2208" s="53"/>
      <c r="K2208" s="64"/>
      <c r="O2208" s="60"/>
      <c r="P2208" s="67"/>
      <c r="T2208" s="53"/>
      <c r="U2208" s="64"/>
      <c r="Y2208" s="53"/>
      <c r="Z2208" s="64"/>
      <c r="AD2208" s="53"/>
    </row>
    <row r="2209" spans="1:30" s="13" customFormat="1" x14ac:dyDescent="0.25">
      <c r="A2209"/>
      <c r="B2209" s="32"/>
      <c r="C2209" s="34"/>
      <c r="D2209" s="10"/>
      <c r="J2209" s="53"/>
      <c r="K2209" s="64"/>
      <c r="O2209" s="60"/>
      <c r="P2209" s="67"/>
      <c r="T2209" s="53"/>
      <c r="U2209" s="64"/>
      <c r="Y2209" s="53"/>
      <c r="Z2209" s="64"/>
      <c r="AD2209" s="53"/>
    </row>
    <row r="2210" spans="1:30" s="13" customFormat="1" x14ac:dyDescent="0.25">
      <c r="A2210"/>
      <c r="B2210" s="32"/>
      <c r="C2210" s="34"/>
      <c r="D2210" s="10"/>
      <c r="J2210" s="53"/>
      <c r="K2210" s="64"/>
      <c r="O2210" s="60"/>
      <c r="P2210" s="67"/>
      <c r="T2210" s="53"/>
      <c r="U2210" s="64"/>
      <c r="Y2210" s="53"/>
      <c r="Z2210" s="64"/>
      <c r="AD2210" s="53"/>
    </row>
    <row r="2211" spans="1:30" s="13" customFormat="1" x14ac:dyDescent="0.25">
      <c r="A2211"/>
      <c r="B2211" s="32"/>
      <c r="C2211" s="34"/>
      <c r="D2211" s="10"/>
      <c r="J2211" s="53"/>
      <c r="K2211" s="64"/>
      <c r="O2211" s="60"/>
      <c r="P2211" s="67"/>
      <c r="T2211" s="53"/>
      <c r="U2211" s="64"/>
      <c r="Y2211" s="53"/>
      <c r="Z2211" s="64"/>
      <c r="AD2211" s="53"/>
    </row>
    <row r="2212" spans="1:30" s="13" customFormat="1" x14ac:dyDescent="0.25">
      <c r="A2212"/>
      <c r="B2212" s="32"/>
      <c r="C2212" s="34"/>
      <c r="D2212" s="10"/>
      <c r="J2212" s="53"/>
      <c r="K2212" s="64"/>
      <c r="O2212" s="60"/>
      <c r="P2212" s="67"/>
      <c r="T2212" s="53"/>
      <c r="U2212" s="64"/>
      <c r="Y2212" s="53"/>
      <c r="Z2212" s="64"/>
      <c r="AD2212" s="53"/>
    </row>
    <row r="2213" spans="1:30" s="13" customFormat="1" x14ac:dyDescent="0.25">
      <c r="A2213"/>
      <c r="B2213" s="32"/>
      <c r="C2213" s="34"/>
      <c r="D2213" s="10"/>
      <c r="J2213" s="53"/>
      <c r="K2213" s="64"/>
      <c r="O2213" s="60"/>
      <c r="P2213" s="67"/>
      <c r="T2213" s="53"/>
      <c r="U2213" s="64"/>
      <c r="Y2213" s="53"/>
      <c r="Z2213" s="64"/>
      <c r="AD2213" s="53"/>
    </row>
    <row r="2214" spans="1:30" s="13" customFormat="1" x14ac:dyDescent="0.25">
      <c r="A2214"/>
      <c r="B2214" s="32"/>
      <c r="C2214" s="34"/>
      <c r="D2214" s="10"/>
      <c r="J2214" s="53"/>
      <c r="K2214" s="64"/>
      <c r="O2214" s="60"/>
      <c r="P2214" s="67"/>
      <c r="T2214" s="53"/>
      <c r="U2214" s="64"/>
      <c r="Y2214" s="53"/>
      <c r="Z2214" s="64"/>
      <c r="AD2214" s="53"/>
    </row>
    <row r="2215" spans="1:30" s="13" customFormat="1" x14ac:dyDescent="0.25">
      <c r="A2215"/>
      <c r="B2215" s="32"/>
      <c r="C2215" s="34"/>
      <c r="D2215" s="10"/>
      <c r="J2215" s="53"/>
      <c r="K2215" s="64"/>
      <c r="O2215" s="60"/>
      <c r="P2215" s="67"/>
      <c r="T2215" s="53"/>
      <c r="U2215" s="64"/>
      <c r="Y2215" s="53"/>
      <c r="Z2215" s="64"/>
      <c r="AD2215" s="53"/>
    </row>
    <row r="2216" spans="1:30" s="13" customFormat="1" x14ac:dyDescent="0.25">
      <c r="A2216"/>
      <c r="B2216" s="32"/>
      <c r="C2216" s="34"/>
      <c r="D2216" s="10"/>
      <c r="J2216" s="53"/>
      <c r="K2216" s="64"/>
      <c r="O2216" s="60"/>
      <c r="P2216" s="67"/>
      <c r="T2216" s="53"/>
      <c r="U2216" s="64"/>
      <c r="Y2216" s="53"/>
      <c r="Z2216" s="64"/>
      <c r="AD2216" s="53"/>
    </row>
    <row r="2217" spans="1:30" s="13" customFormat="1" x14ac:dyDescent="0.25">
      <c r="A2217"/>
      <c r="B2217" s="32"/>
      <c r="C2217" s="34"/>
      <c r="D2217" s="10"/>
      <c r="J2217" s="53"/>
      <c r="K2217" s="64"/>
      <c r="O2217" s="60"/>
      <c r="P2217" s="67"/>
      <c r="T2217" s="53"/>
      <c r="U2217" s="64"/>
      <c r="Y2217" s="53"/>
      <c r="Z2217" s="64"/>
      <c r="AD2217" s="53"/>
    </row>
    <row r="2218" spans="1:30" s="13" customFormat="1" x14ac:dyDescent="0.25">
      <c r="A2218"/>
      <c r="B2218" s="32"/>
      <c r="C2218" s="34"/>
      <c r="D2218" s="10"/>
      <c r="J2218" s="53"/>
      <c r="K2218" s="64"/>
      <c r="O2218" s="60"/>
      <c r="P2218" s="67"/>
      <c r="T2218" s="53"/>
      <c r="U2218" s="64"/>
      <c r="Y2218" s="53"/>
      <c r="Z2218" s="64"/>
      <c r="AD2218" s="53"/>
    </row>
    <row r="2219" spans="1:30" s="13" customFormat="1" x14ac:dyDescent="0.25">
      <c r="A2219"/>
      <c r="B2219" s="32"/>
      <c r="C2219" s="34"/>
      <c r="D2219" s="10"/>
      <c r="J2219" s="53"/>
      <c r="K2219" s="64"/>
      <c r="O2219" s="60"/>
      <c r="P2219" s="67"/>
      <c r="T2219" s="53"/>
      <c r="U2219" s="64"/>
      <c r="Y2219" s="53"/>
      <c r="Z2219" s="64"/>
      <c r="AD2219" s="53"/>
    </row>
    <row r="2220" spans="1:30" s="13" customFormat="1" x14ac:dyDescent="0.25">
      <c r="A2220"/>
      <c r="B2220" s="32"/>
      <c r="C2220" s="34"/>
      <c r="D2220" s="10"/>
      <c r="J2220" s="53"/>
      <c r="K2220" s="64"/>
      <c r="O2220" s="60"/>
      <c r="P2220" s="67"/>
      <c r="T2220" s="53"/>
      <c r="U2220" s="64"/>
      <c r="Y2220" s="53"/>
      <c r="Z2220" s="64"/>
      <c r="AD2220" s="53"/>
    </row>
    <row r="2221" spans="1:30" s="13" customFormat="1" x14ac:dyDescent="0.25">
      <c r="A2221"/>
      <c r="B2221" s="32"/>
      <c r="C2221" s="34"/>
      <c r="D2221" s="10"/>
      <c r="J2221" s="53"/>
      <c r="K2221" s="64"/>
      <c r="O2221" s="60"/>
      <c r="P2221" s="67"/>
      <c r="T2221" s="53"/>
      <c r="U2221" s="64"/>
      <c r="Y2221" s="53"/>
      <c r="Z2221" s="64"/>
      <c r="AD2221" s="53"/>
    </row>
    <row r="2222" spans="1:30" s="13" customFormat="1" x14ac:dyDescent="0.25">
      <c r="A2222"/>
      <c r="B2222" s="32"/>
      <c r="C2222" s="34"/>
      <c r="D2222" s="10"/>
      <c r="J2222" s="53"/>
      <c r="K2222" s="64"/>
      <c r="O2222" s="60"/>
      <c r="P2222" s="67"/>
      <c r="T2222" s="53"/>
      <c r="U2222" s="64"/>
      <c r="Y2222" s="53"/>
      <c r="Z2222" s="64"/>
      <c r="AD2222" s="53"/>
    </row>
    <row r="2223" spans="1:30" s="13" customFormat="1" x14ac:dyDescent="0.25">
      <c r="A2223"/>
      <c r="B2223" s="32"/>
      <c r="C2223" s="34"/>
      <c r="D2223" s="10"/>
      <c r="J2223" s="53"/>
      <c r="K2223" s="64"/>
      <c r="O2223" s="60"/>
      <c r="P2223" s="67"/>
      <c r="T2223" s="53"/>
      <c r="U2223" s="64"/>
      <c r="Y2223" s="53"/>
      <c r="Z2223" s="64"/>
      <c r="AD2223" s="53"/>
    </row>
    <row r="2224" spans="1:30" s="13" customFormat="1" x14ac:dyDescent="0.25">
      <c r="A2224"/>
      <c r="B2224" s="32"/>
      <c r="C2224" s="34"/>
      <c r="D2224" s="10"/>
      <c r="J2224" s="53"/>
      <c r="K2224" s="64"/>
      <c r="O2224" s="60"/>
      <c r="P2224" s="67"/>
      <c r="T2224" s="53"/>
      <c r="U2224" s="64"/>
      <c r="Y2224" s="53"/>
      <c r="Z2224" s="64"/>
      <c r="AD2224" s="53"/>
    </row>
    <row r="2225" spans="1:30" s="13" customFormat="1" x14ac:dyDescent="0.25">
      <c r="A2225"/>
      <c r="B2225" s="32"/>
      <c r="C2225" s="34"/>
      <c r="D2225" s="10"/>
      <c r="J2225" s="53"/>
      <c r="K2225" s="64"/>
      <c r="O2225" s="60"/>
      <c r="P2225" s="67"/>
      <c r="T2225" s="53"/>
      <c r="U2225" s="64"/>
      <c r="Y2225" s="53"/>
      <c r="Z2225" s="64"/>
      <c r="AD2225" s="53"/>
    </row>
    <row r="2226" spans="1:30" s="13" customFormat="1" x14ac:dyDescent="0.25">
      <c r="A2226"/>
      <c r="B2226" s="32"/>
      <c r="C2226" s="34"/>
      <c r="D2226" s="10"/>
      <c r="J2226" s="53"/>
      <c r="K2226" s="64"/>
      <c r="O2226" s="60"/>
      <c r="P2226" s="67"/>
      <c r="T2226" s="53"/>
      <c r="U2226" s="64"/>
      <c r="Y2226" s="53"/>
      <c r="Z2226" s="64"/>
      <c r="AD2226" s="53"/>
    </row>
    <row r="2227" spans="1:30" s="13" customFormat="1" x14ac:dyDescent="0.25">
      <c r="A2227"/>
      <c r="B2227" s="32"/>
      <c r="C2227" s="34"/>
      <c r="D2227" s="10"/>
      <c r="J2227" s="53"/>
      <c r="K2227" s="64"/>
      <c r="O2227" s="60"/>
      <c r="P2227" s="67"/>
      <c r="T2227" s="53"/>
      <c r="U2227" s="64"/>
      <c r="Y2227" s="53"/>
      <c r="Z2227" s="64"/>
      <c r="AD2227" s="53"/>
    </row>
    <row r="2228" spans="1:30" s="13" customFormat="1" x14ac:dyDescent="0.25">
      <c r="A2228"/>
      <c r="B2228" s="32"/>
      <c r="C2228" s="34"/>
      <c r="D2228" s="10"/>
      <c r="J2228" s="53"/>
      <c r="K2228" s="64"/>
      <c r="O2228" s="60"/>
      <c r="P2228" s="67"/>
      <c r="T2228" s="53"/>
      <c r="U2228" s="64"/>
      <c r="Y2228" s="53"/>
      <c r="Z2228" s="64"/>
      <c r="AD2228" s="53"/>
    </row>
    <row r="2229" spans="1:30" s="13" customFormat="1" x14ac:dyDescent="0.25">
      <c r="A2229"/>
      <c r="B2229" s="32"/>
      <c r="C2229" s="34"/>
      <c r="D2229" s="10"/>
      <c r="J2229" s="53"/>
      <c r="K2229" s="64"/>
      <c r="O2229" s="60"/>
      <c r="P2229" s="67"/>
      <c r="T2229" s="53"/>
      <c r="U2229" s="64"/>
      <c r="Y2229" s="53"/>
      <c r="Z2229" s="64"/>
      <c r="AD2229" s="53"/>
    </row>
    <row r="2230" spans="1:30" s="13" customFormat="1" x14ac:dyDescent="0.25">
      <c r="A2230"/>
      <c r="B2230" s="32"/>
      <c r="C2230" s="34"/>
      <c r="D2230" s="10"/>
      <c r="J2230" s="53"/>
      <c r="K2230" s="64"/>
      <c r="O2230" s="60"/>
      <c r="P2230" s="67"/>
      <c r="T2230" s="53"/>
      <c r="U2230" s="64"/>
      <c r="Y2230" s="53"/>
      <c r="Z2230" s="64"/>
      <c r="AD2230" s="53"/>
    </row>
    <row r="2231" spans="1:30" s="13" customFormat="1" x14ac:dyDescent="0.25">
      <c r="A2231"/>
      <c r="B2231" s="32"/>
      <c r="C2231" s="34"/>
      <c r="D2231" s="10"/>
      <c r="J2231" s="53"/>
      <c r="K2231" s="64"/>
      <c r="O2231" s="60"/>
      <c r="P2231" s="67"/>
      <c r="T2231" s="53"/>
      <c r="U2231" s="64"/>
      <c r="Y2231" s="53"/>
      <c r="Z2231" s="64"/>
      <c r="AD2231" s="53"/>
    </row>
    <row r="2232" spans="1:30" s="13" customFormat="1" x14ac:dyDescent="0.25">
      <c r="A2232"/>
      <c r="B2232" s="32"/>
      <c r="C2232" s="34"/>
      <c r="D2232" s="10"/>
      <c r="J2232" s="53"/>
      <c r="K2232" s="64"/>
      <c r="O2232" s="60"/>
      <c r="P2232" s="67"/>
      <c r="T2232" s="53"/>
      <c r="U2232" s="64"/>
      <c r="Y2232" s="53"/>
      <c r="Z2232" s="64"/>
      <c r="AD2232" s="53"/>
    </row>
    <row r="2233" spans="1:30" s="13" customFormat="1" x14ac:dyDescent="0.25">
      <c r="A2233"/>
      <c r="B2233" s="32"/>
      <c r="C2233" s="34"/>
      <c r="D2233" s="10"/>
      <c r="J2233" s="53"/>
      <c r="K2233" s="64"/>
      <c r="O2233" s="60"/>
      <c r="P2233" s="67"/>
      <c r="T2233" s="53"/>
      <c r="U2233" s="64"/>
      <c r="Y2233" s="53"/>
      <c r="Z2233" s="64"/>
      <c r="AD2233" s="53"/>
    </row>
    <row r="2234" spans="1:30" s="13" customFormat="1" x14ac:dyDescent="0.25">
      <c r="A2234"/>
      <c r="B2234" s="32"/>
      <c r="C2234" s="34"/>
      <c r="D2234" s="10"/>
      <c r="J2234" s="53"/>
      <c r="K2234" s="64"/>
      <c r="O2234" s="60"/>
      <c r="P2234" s="67"/>
      <c r="T2234" s="53"/>
      <c r="U2234" s="64"/>
      <c r="Y2234" s="53"/>
      <c r="Z2234" s="64"/>
      <c r="AD2234" s="53"/>
    </row>
    <row r="2235" spans="1:30" s="13" customFormat="1" x14ac:dyDescent="0.25">
      <c r="A2235"/>
      <c r="B2235" s="32"/>
      <c r="C2235" s="34"/>
      <c r="D2235" s="10"/>
      <c r="J2235" s="53"/>
      <c r="K2235" s="64"/>
      <c r="O2235" s="60"/>
      <c r="P2235" s="67"/>
      <c r="T2235" s="53"/>
      <c r="U2235" s="64"/>
      <c r="Y2235" s="53"/>
      <c r="Z2235" s="64"/>
      <c r="AD2235" s="53"/>
    </row>
    <row r="2236" spans="1:30" s="13" customFormat="1" x14ac:dyDescent="0.25">
      <c r="A2236"/>
      <c r="B2236" s="32"/>
      <c r="C2236" s="34"/>
      <c r="D2236" s="10"/>
      <c r="J2236" s="53"/>
      <c r="K2236" s="64"/>
      <c r="O2236" s="60"/>
      <c r="P2236" s="67"/>
      <c r="T2236" s="53"/>
      <c r="U2236" s="64"/>
      <c r="Y2236" s="53"/>
      <c r="Z2236" s="64"/>
      <c r="AD2236" s="53"/>
    </row>
    <row r="2237" spans="1:30" s="13" customFormat="1" x14ac:dyDescent="0.25">
      <c r="A2237"/>
      <c r="B2237" s="32"/>
      <c r="C2237" s="34"/>
      <c r="D2237" s="10"/>
      <c r="J2237" s="53"/>
      <c r="K2237" s="64"/>
      <c r="O2237" s="60"/>
      <c r="P2237" s="67"/>
      <c r="T2237" s="53"/>
      <c r="U2237" s="64"/>
      <c r="Y2237" s="53"/>
      <c r="Z2237" s="64"/>
      <c r="AD2237" s="53"/>
    </row>
    <row r="2238" spans="1:30" s="13" customFormat="1" x14ac:dyDescent="0.25">
      <c r="A2238"/>
      <c r="B2238" s="32"/>
      <c r="C2238" s="34"/>
      <c r="D2238" s="10"/>
      <c r="J2238" s="53"/>
      <c r="K2238" s="64"/>
      <c r="O2238" s="60"/>
      <c r="P2238" s="67"/>
      <c r="T2238" s="53"/>
      <c r="U2238" s="64"/>
      <c r="Y2238" s="53"/>
      <c r="Z2238" s="64"/>
      <c r="AD2238" s="53"/>
    </row>
    <row r="2239" spans="1:30" s="13" customFormat="1" x14ac:dyDescent="0.25">
      <c r="A2239"/>
      <c r="B2239" s="32"/>
      <c r="C2239" s="34"/>
      <c r="D2239" s="10"/>
      <c r="J2239" s="53"/>
      <c r="K2239" s="64"/>
      <c r="O2239" s="60"/>
      <c r="P2239" s="67"/>
      <c r="T2239" s="53"/>
      <c r="U2239" s="64"/>
      <c r="Y2239" s="53"/>
      <c r="Z2239" s="64"/>
      <c r="AD2239" s="53"/>
    </row>
    <row r="2240" spans="1:30" s="13" customFormat="1" x14ac:dyDescent="0.25">
      <c r="A2240"/>
      <c r="B2240" s="32"/>
      <c r="C2240" s="34"/>
      <c r="D2240" s="10"/>
      <c r="J2240" s="53"/>
      <c r="K2240" s="64"/>
      <c r="O2240" s="60"/>
      <c r="P2240" s="67"/>
      <c r="T2240" s="53"/>
      <c r="U2240" s="64"/>
      <c r="Y2240" s="53"/>
      <c r="Z2240" s="64"/>
      <c r="AD2240" s="53"/>
    </row>
    <row r="2241" spans="1:30" s="13" customFormat="1" x14ac:dyDescent="0.25">
      <c r="A2241"/>
      <c r="B2241" s="32"/>
      <c r="C2241" s="34"/>
      <c r="D2241" s="10"/>
      <c r="J2241" s="53"/>
      <c r="K2241" s="64"/>
      <c r="O2241" s="60"/>
      <c r="P2241" s="67"/>
      <c r="T2241" s="53"/>
      <c r="U2241" s="64"/>
      <c r="Y2241" s="53"/>
      <c r="Z2241" s="64"/>
      <c r="AD2241" s="53"/>
    </row>
    <row r="2242" spans="1:30" s="13" customFormat="1" x14ac:dyDescent="0.25">
      <c r="A2242"/>
      <c r="B2242" s="32"/>
      <c r="C2242" s="34"/>
      <c r="D2242" s="10"/>
      <c r="J2242" s="53"/>
      <c r="K2242" s="64"/>
      <c r="O2242" s="60"/>
      <c r="P2242" s="67"/>
      <c r="T2242" s="53"/>
      <c r="U2242" s="64"/>
      <c r="Y2242" s="53"/>
      <c r="Z2242" s="64"/>
      <c r="AD2242" s="53"/>
    </row>
    <row r="2243" spans="1:30" s="13" customFormat="1" x14ac:dyDescent="0.25">
      <c r="A2243"/>
      <c r="B2243" s="32"/>
      <c r="C2243" s="34"/>
      <c r="D2243" s="10"/>
      <c r="J2243" s="53"/>
      <c r="K2243" s="64"/>
      <c r="O2243" s="60"/>
      <c r="P2243" s="67"/>
      <c r="T2243" s="53"/>
      <c r="U2243" s="64"/>
      <c r="Y2243" s="53"/>
      <c r="Z2243" s="64"/>
      <c r="AD2243" s="53"/>
    </row>
    <row r="2244" spans="1:30" s="13" customFormat="1" x14ac:dyDescent="0.25">
      <c r="A2244"/>
      <c r="B2244" s="32"/>
      <c r="C2244" s="34"/>
      <c r="D2244" s="10"/>
      <c r="J2244" s="53"/>
      <c r="K2244" s="64"/>
      <c r="O2244" s="60"/>
      <c r="P2244" s="67"/>
      <c r="T2244" s="53"/>
      <c r="U2244" s="64"/>
      <c r="Y2244" s="53"/>
      <c r="Z2244" s="64"/>
      <c r="AD2244" s="53"/>
    </row>
    <row r="2245" spans="1:30" s="13" customFormat="1" x14ac:dyDescent="0.25">
      <c r="A2245"/>
      <c r="B2245" s="32"/>
      <c r="C2245" s="34"/>
      <c r="D2245" s="10"/>
      <c r="J2245" s="53"/>
      <c r="K2245" s="64"/>
      <c r="O2245" s="60"/>
      <c r="P2245" s="67"/>
      <c r="T2245" s="53"/>
      <c r="U2245" s="64"/>
      <c r="Y2245" s="53"/>
      <c r="Z2245" s="64"/>
      <c r="AD2245" s="53"/>
    </row>
    <row r="2246" spans="1:30" s="13" customFormat="1" x14ac:dyDescent="0.25">
      <c r="A2246"/>
      <c r="B2246" s="32"/>
      <c r="C2246" s="34"/>
      <c r="D2246" s="10"/>
      <c r="J2246" s="53"/>
      <c r="K2246" s="64"/>
      <c r="O2246" s="60"/>
      <c r="P2246" s="67"/>
      <c r="T2246" s="53"/>
      <c r="U2246" s="64"/>
      <c r="Y2246" s="53"/>
      <c r="Z2246" s="64"/>
      <c r="AD2246" s="53"/>
    </row>
    <row r="2247" spans="1:30" s="13" customFormat="1" x14ac:dyDescent="0.25">
      <c r="A2247"/>
      <c r="B2247" s="32"/>
      <c r="C2247" s="34"/>
      <c r="D2247" s="10"/>
      <c r="J2247" s="53"/>
      <c r="K2247" s="64"/>
      <c r="O2247" s="60"/>
      <c r="P2247" s="67"/>
      <c r="T2247" s="53"/>
      <c r="U2247" s="64"/>
      <c r="Y2247" s="53"/>
      <c r="Z2247" s="64"/>
      <c r="AD2247" s="53"/>
    </row>
    <row r="2248" spans="1:30" s="13" customFormat="1" x14ac:dyDescent="0.25">
      <c r="A2248"/>
      <c r="B2248" s="32"/>
      <c r="C2248" s="34"/>
      <c r="D2248" s="10"/>
      <c r="J2248" s="53"/>
      <c r="K2248" s="64"/>
      <c r="O2248" s="60"/>
      <c r="P2248" s="67"/>
      <c r="T2248" s="53"/>
      <c r="U2248" s="64"/>
      <c r="Y2248" s="53"/>
      <c r="Z2248" s="64"/>
      <c r="AD2248" s="53"/>
    </row>
    <row r="2249" spans="1:30" s="13" customFormat="1" x14ac:dyDescent="0.25">
      <c r="A2249"/>
      <c r="B2249" s="32"/>
      <c r="C2249" s="34"/>
      <c r="D2249" s="10"/>
      <c r="J2249" s="53"/>
      <c r="K2249" s="64"/>
      <c r="O2249" s="60"/>
      <c r="P2249" s="67"/>
      <c r="T2249" s="53"/>
      <c r="U2249" s="64"/>
      <c r="Y2249" s="53"/>
      <c r="Z2249" s="64"/>
      <c r="AD2249" s="53"/>
    </row>
    <row r="2250" spans="1:30" s="13" customFormat="1" x14ac:dyDescent="0.25">
      <c r="A2250"/>
      <c r="B2250" s="32"/>
      <c r="C2250" s="34"/>
      <c r="D2250" s="10"/>
      <c r="J2250" s="53"/>
      <c r="K2250" s="64"/>
      <c r="O2250" s="60"/>
      <c r="P2250" s="67"/>
      <c r="T2250" s="53"/>
      <c r="U2250" s="64"/>
      <c r="Y2250" s="53"/>
      <c r="Z2250" s="64"/>
      <c r="AD2250" s="53"/>
    </row>
    <row r="2251" spans="1:30" s="13" customFormat="1" x14ac:dyDescent="0.25">
      <c r="A2251"/>
      <c r="B2251" s="32"/>
      <c r="C2251" s="34"/>
      <c r="D2251" s="10"/>
      <c r="J2251" s="53"/>
      <c r="K2251" s="64"/>
      <c r="O2251" s="60"/>
      <c r="P2251" s="67"/>
      <c r="T2251" s="53"/>
      <c r="U2251" s="64"/>
      <c r="Y2251" s="53"/>
      <c r="Z2251" s="64"/>
      <c r="AD2251" s="53"/>
    </row>
    <row r="2252" spans="1:30" s="13" customFormat="1" x14ac:dyDescent="0.25">
      <c r="A2252"/>
      <c r="B2252" s="32"/>
      <c r="C2252" s="34"/>
      <c r="D2252" s="10"/>
      <c r="J2252" s="53"/>
      <c r="K2252" s="64"/>
      <c r="O2252" s="60"/>
      <c r="P2252" s="67"/>
      <c r="T2252" s="53"/>
      <c r="U2252" s="64"/>
      <c r="Y2252" s="53"/>
      <c r="Z2252" s="64"/>
      <c r="AD2252" s="53"/>
    </row>
    <row r="2253" spans="1:30" s="13" customFormat="1" x14ac:dyDescent="0.25">
      <c r="A2253"/>
      <c r="B2253" s="32"/>
      <c r="C2253" s="34"/>
      <c r="D2253" s="10"/>
      <c r="J2253" s="53"/>
      <c r="K2253" s="64"/>
      <c r="O2253" s="60"/>
      <c r="P2253" s="67"/>
      <c r="T2253" s="53"/>
      <c r="U2253" s="64"/>
      <c r="Y2253" s="53"/>
      <c r="Z2253" s="64"/>
      <c r="AD2253" s="53"/>
    </row>
    <row r="2254" spans="1:30" s="13" customFormat="1" x14ac:dyDescent="0.25">
      <c r="A2254"/>
      <c r="B2254" s="32"/>
      <c r="C2254" s="34"/>
      <c r="D2254" s="10"/>
      <c r="J2254" s="53"/>
      <c r="K2254" s="64"/>
      <c r="O2254" s="60"/>
      <c r="P2254" s="67"/>
      <c r="T2254" s="53"/>
      <c r="U2254" s="64"/>
      <c r="Y2254" s="53"/>
      <c r="Z2254" s="64"/>
      <c r="AD2254" s="53"/>
    </row>
    <row r="2255" spans="1:30" s="13" customFormat="1" x14ac:dyDescent="0.25">
      <c r="A2255"/>
      <c r="B2255" s="32"/>
      <c r="C2255" s="34"/>
      <c r="D2255" s="10"/>
      <c r="J2255" s="53"/>
      <c r="K2255" s="64"/>
      <c r="O2255" s="60"/>
      <c r="P2255" s="67"/>
      <c r="T2255" s="53"/>
      <c r="U2255" s="64"/>
      <c r="Y2255" s="53"/>
      <c r="Z2255" s="64"/>
      <c r="AD2255" s="53"/>
    </row>
    <row r="2256" spans="1:30" s="13" customFormat="1" x14ac:dyDescent="0.25">
      <c r="A2256"/>
      <c r="B2256" s="32"/>
      <c r="C2256" s="34"/>
      <c r="D2256" s="10"/>
      <c r="J2256" s="53"/>
      <c r="K2256" s="64"/>
      <c r="O2256" s="60"/>
      <c r="P2256" s="67"/>
      <c r="T2256" s="53"/>
      <c r="U2256" s="64"/>
      <c r="Y2256" s="53"/>
      <c r="Z2256" s="64"/>
      <c r="AD2256" s="53"/>
    </row>
    <row r="2257" spans="1:30" s="13" customFormat="1" x14ac:dyDescent="0.25">
      <c r="A2257"/>
      <c r="B2257" s="32"/>
      <c r="C2257" s="34"/>
      <c r="D2257" s="10"/>
      <c r="J2257" s="53"/>
      <c r="K2257" s="64"/>
      <c r="O2257" s="60"/>
      <c r="P2257" s="67"/>
      <c r="T2257" s="53"/>
      <c r="U2257" s="64"/>
      <c r="Y2257" s="53"/>
      <c r="Z2257" s="64"/>
      <c r="AD2257" s="53"/>
    </row>
    <row r="2258" spans="1:30" s="13" customFormat="1" x14ac:dyDescent="0.25">
      <c r="A2258"/>
      <c r="B2258" s="32"/>
      <c r="C2258" s="34"/>
      <c r="D2258" s="10"/>
      <c r="J2258" s="53"/>
      <c r="K2258" s="64"/>
      <c r="O2258" s="60"/>
      <c r="P2258" s="67"/>
      <c r="T2258" s="53"/>
      <c r="U2258" s="64"/>
      <c r="Y2258" s="53"/>
      <c r="Z2258" s="64"/>
      <c r="AD2258" s="53"/>
    </row>
    <row r="2259" spans="1:30" s="13" customFormat="1" x14ac:dyDescent="0.25">
      <c r="A2259"/>
      <c r="B2259" s="32"/>
      <c r="C2259" s="34"/>
      <c r="D2259" s="10"/>
      <c r="J2259" s="53"/>
      <c r="K2259" s="64"/>
      <c r="O2259" s="60"/>
      <c r="P2259" s="67"/>
      <c r="T2259" s="53"/>
      <c r="U2259" s="64"/>
      <c r="Y2259" s="53"/>
      <c r="Z2259" s="64"/>
      <c r="AD2259" s="53"/>
    </row>
    <row r="2260" spans="1:30" s="13" customFormat="1" x14ac:dyDescent="0.25">
      <c r="A2260"/>
      <c r="B2260" s="32"/>
      <c r="C2260" s="34"/>
      <c r="D2260" s="10"/>
      <c r="J2260" s="53"/>
      <c r="K2260" s="64"/>
      <c r="O2260" s="60"/>
      <c r="P2260" s="67"/>
      <c r="T2260" s="53"/>
      <c r="U2260" s="64"/>
      <c r="Y2260" s="53"/>
      <c r="Z2260" s="64"/>
      <c r="AD2260" s="53"/>
    </row>
    <row r="2261" spans="1:30" s="13" customFormat="1" x14ac:dyDescent="0.25">
      <c r="A2261"/>
      <c r="B2261" s="32"/>
      <c r="C2261" s="34"/>
      <c r="D2261" s="10"/>
      <c r="J2261" s="53"/>
      <c r="K2261" s="64"/>
      <c r="O2261" s="60"/>
      <c r="P2261" s="67"/>
      <c r="T2261" s="53"/>
      <c r="U2261" s="64"/>
      <c r="Y2261" s="53"/>
      <c r="Z2261" s="64"/>
      <c r="AD2261" s="53"/>
    </row>
    <row r="2262" spans="1:30" s="13" customFormat="1" x14ac:dyDescent="0.25">
      <c r="A2262"/>
      <c r="B2262" s="32"/>
      <c r="C2262" s="34"/>
      <c r="D2262" s="10"/>
      <c r="J2262" s="53"/>
      <c r="K2262" s="64"/>
      <c r="O2262" s="60"/>
      <c r="P2262" s="67"/>
      <c r="T2262" s="53"/>
      <c r="U2262" s="64"/>
      <c r="Y2262" s="53"/>
      <c r="Z2262" s="64"/>
      <c r="AD2262" s="53"/>
    </row>
    <row r="2263" spans="1:30" s="13" customFormat="1" x14ac:dyDescent="0.25">
      <c r="A2263"/>
      <c r="B2263" s="32"/>
      <c r="C2263" s="34"/>
      <c r="D2263" s="10"/>
      <c r="J2263" s="53"/>
      <c r="K2263" s="64"/>
      <c r="O2263" s="60"/>
      <c r="P2263" s="67"/>
      <c r="T2263" s="53"/>
      <c r="U2263" s="64"/>
      <c r="Y2263" s="53"/>
      <c r="Z2263" s="64"/>
      <c r="AD2263" s="53"/>
    </row>
    <row r="2264" spans="1:30" s="13" customFormat="1" x14ac:dyDescent="0.25">
      <c r="A2264"/>
      <c r="B2264" s="32"/>
      <c r="C2264" s="34"/>
      <c r="D2264" s="10"/>
      <c r="J2264" s="53"/>
      <c r="K2264" s="64"/>
      <c r="O2264" s="60"/>
      <c r="P2264" s="67"/>
      <c r="T2264" s="53"/>
      <c r="U2264" s="64"/>
      <c r="Y2264" s="53"/>
      <c r="Z2264" s="64"/>
      <c r="AD2264" s="53"/>
    </row>
    <row r="2265" spans="1:30" s="13" customFormat="1" x14ac:dyDescent="0.25">
      <c r="A2265"/>
      <c r="B2265" s="32"/>
      <c r="C2265" s="34"/>
      <c r="D2265" s="10"/>
      <c r="J2265" s="53"/>
      <c r="K2265" s="64"/>
      <c r="O2265" s="60"/>
      <c r="P2265" s="67"/>
      <c r="T2265" s="53"/>
      <c r="U2265" s="64"/>
      <c r="Y2265" s="53"/>
      <c r="Z2265" s="64"/>
      <c r="AD2265" s="53"/>
    </row>
    <row r="2266" spans="1:30" s="13" customFormat="1" x14ac:dyDescent="0.25">
      <c r="A2266"/>
      <c r="B2266" s="32"/>
      <c r="C2266" s="34"/>
      <c r="D2266" s="10"/>
      <c r="J2266" s="53"/>
      <c r="K2266" s="64"/>
      <c r="O2266" s="60"/>
      <c r="P2266" s="67"/>
      <c r="T2266" s="53"/>
      <c r="U2266" s="64"/>
      <c r="Y2266" s="53"/>
      <c r="Z2266" s="64"/>
      <c r="AD2266" s="53"/>
    </row>
    <row r="2267" spans="1:30" s="13" customFormat="1" x14ac:dyDescent="0.25">
      <c r="A2267"/>
      <c r="B2267" s="32"/>
      <c r="C2267" s="34"/>
      <c r="D2267" s="10"/>
      <c r="J2267" s="53"/>
      <c r="K2267" s="64"/>
      <c r="O2267" s="60"/>
      <c r="P2267" s="67"/>
      <c r="T2267" s="53"/>
      <c r="U2267" s="64"/>
      <c r="Y2267" s="53"/>
      <c r="Z2267" s="64"/>
      <c r="AD2267" s="53"/>
    </row>
    <row r="2268" spans="1:30" s="13" customFormat="1" x14ac:dyDescent="0.25">
      <c r="A2268"/>
      <c r="B2268" s="32"/>
      <c r="C2268" s="34"/>
      <c r="D2268" s="10"/>
      <c r="J2268" s="53"/>
      <c r="K2268" s="64"/>
      <c r="O2268" s="60"/>
      <c r="P2268" s="67"/>
      <c r="T2268" s="53"/>
      <c r="U2268" s="64"/>
      <c r="Y2268" s="53"/>
      <c r="Z2268" s="64"/>
      <c r="AD2268" s="53"/>
    </row>
    <row r="2269" spans="1:30" s="13" customFormat="1" x14ac:dyDescent="0.25">
      <c r="A2269"/>
      <c r="B2269" s="32"/>
      <c r="C2269" s="34"/>
      <c r="D2269" s="10"/>
      <c r="J2269" s="53"/>
      <c r="K2269" s="64"/>
      <c r="O2269" s="60"/>
      <c r="P2269" s="67"/>
      <c r="T2269" s="53"/>
      <c r="U2269" s="64"/>
      <c r="Y2269" s="53"/>
      <c r="Z2269" s="64"/>
      <c r="AD2269" s="53"/>
    </row>
    <row r="2270" spans="1:30" s="13" customFormat="1" x14ac:dyDescent="0.25">
      <c r="A2270"/>
      <c r="B2270" s="32"/>
      <c r="C2270" s="34"/>
      <c r="D2270" s="10"/>
      <c r="J2270" s="53"/>
      <c r="K2270" s="64"/>
      <c r="O2270" s="60"/>
      <c r="P2270" s="67"/>
      <c r="T2270" s="53"/>
      <c r="U2270" s="64"/>
      <c r="Y2270" s="53"/>
      <c r="Z2270" s="64"/>
      <c r="AD2270" s="53"/>
    </row>
    <row r="2271" spans="1:30" s="13" customFormat="1" x14ac:dyDescent="0.25">
      <c r="A2271"/>
      <c r="B2271" s="32"/>
      <c r="C2271" s="34"/>
      <c r="D2271" s="10"/>
      <c r="J2271" s="53"/>
      <c r="K2271" s="64"/>
      <c r="O2271" s="60"/>
      <c r="P2271" s="67"/>
      <c r="T2271" s="53"/>
      <c r="U2271" s="64"/>
      <c r="Y2271" s="53"/>
      <c r="Z2271" s="64"/>
      <c r="AD2271" s="53"/>
    </row>
    <row r="2272" spans="1:30" s="13" customFormat="1" x14ac:dyDescent="0.25">
      <c r="A2272"/>
      <c r="B2272" s="32"/>
      <c r="C2272" s="34"/>
      <c r="D2272" s="10"/>
      <c r="J2272" s="53"/>
      <c r="K2272" s="64"/>
      <c r="O2272" s="60"/>
      <c r="P2272" s="67"/>
      <c r="T2272" s="53"/>
      <c r="U2272" s="64"/>
      <c r="Y2272" s="53"/>
      <c r="Z2272" s="64"/>
      <c r="AD2272" s="53"/>
    </row>
    <row r="2273" spans="1:30" s="13" customFormat="1" x14ac:dyDescent="0.25">
      <c r="A2273"/>
      <c r="B2273" s="32"/>
      <c r="C2273" s="34"/>
      <c r="D2273" s="10"/>
      <c r="J2273" s="53"/>
      <c r="K2273" s="64"/>
      <c r="O2273" s="60"/>
      <c r="P2273" s="67"/>
      <c r="T2273" s="53"/>
      <c r="U2273" s="64"/>
      <c r="Y2273" s="53"/>
      <c r="Z2273" s="64"/>
      <c r="AD2273" s="53"/>
    </row>
    <row r="2274" spans="1:30" s="13" customFormat="1" x14ac:dyDescent="0.25">
      <c r="A2274"/>
      <c r="B2274" s="32"/>
      <c r="C2274" s="34"/>
      <c r="D2274" s="10"/>
      <c r="J2274" s="53"/>
      <c r="K2274" s="64"/>
      <c r="O2274" s="60"/>
      <c r="P2274" s="67"/>
      <c r="T2274" s="53"/>
      <c r="U2274" s="64"/>
      <c r="Y2274" s="53"/>
      <c r="Z2274" s="64"/>
      <c r="AD2274" s="53"/>
    </row>
    <row r="2275" spans="1:30" s="13" customFormat="1" x14ac:dyDescent="0.25">
      <c r="A2275"/>
      <c r="B2275" s="32"/>
      <c r="C2275" s="34"/>
      <c r="D2275" s="10"/>
      <c r="J2275" s="53"/>
      <c r="K2275" s="64"/>
      <c r="O2275" s="60"/>
      <c r="P2275" s="67"/>
      <c r="T2275" s="53"/>
      <c r="U2275" s="64"/>
      <c r="Y2275" s="53"/>
      <c r="Z2275" s="64"/>
      <c r="AD2275" s="53"/>
    </row>
    <row r="2276" spans="1:30" s="13" customFormat="1" x14ac:dyDescent="0.25">
      <c r="A2276"/>
      <c r="B2276" s="32"/>
      <c r="C2276" s="34"/>
      <c r="D2276" s="10"/>
      <c r="J2276" s="53"/>
      <c r="K2276" s="64"/>
      <c r="O2276" s="60"/>
      <c r="P2276" s="67"/>
      <c r="T2276" s="53"/>
      <c r="U2276" s="64"/>
      <c r="Y2276" s="53"/>
      <c r="Z2276" s="64"/>
      <c r="AD2276" s="53"/>
    </row>
    <row r="2277" spans="1:30" s="13" customFormat="1" x14ac:dyDescent="0.25">
      <c r="A2277"/>
      <c r="B2277" s="32"/>
      <c r="C2277" s="34"/>
      <c r="D2277" s="10"/>
      <c r="J2277" s="53"/>
      <c r="K2277" s="64"/>
      <c r="O2277" s="60"/>
      <c r="P2277" s="67"/>
      <c r="T2277" s="53"/>
      <c r="U2277" s="64"/>
      <c r="Y2277" s="53"/>
      <c r="Z2277" s="64"/>
      <c r="AD2277" s="53"/>
    </row>
    <row r="2278" spans="1:30" s="13" customFormat="1" x14ac:dyDescent="0.25">
      <c r="A2278"/>
      <c r="B2278" s="32"/>
      <c r="C2278" s="34"/>
      <c r="D2278" s="10"/>
      <c r="J2278" s="53"/>
      <c r="K2278" s="64"/>
      <c r="O2278" s="60"/>
      <c r="P2278" s="67"/>
      <c r="T2278" s="53"/>
      <c r="U2278" s="64"/>
      <c r="Y2278" s="53"/>
      <c r="Z2278" s="64"/>
      <c r="AD2278" s="53"/>
    </row>
    <row r="2279" spans="1:30" s="13" customFormat="1" x14ac:dyDescent="0.25">
      <c r="A2279"/>
      <c r="B2279" s="32"/>
      <c r="C2279" s="34"/>
      <c r="D2279" s="10"/>
      <c r="J2279" s="53"/>
      <c r="K2279" s="64"/>
      <c r="O2279" s="60"/>
      <c r="P2279" s="67"/>
      <c r="T2279" s="53"/>
      <c r="U2279" s="64"/>
      <c r="Y2279" s="53"/>
      <c r="Z2279" s="64"/>
      <c r="AD2279" s="53"/>
    </row>
    <row r="2280" spans="1:30" s="13" customFormat="1" x14ac:dyDescent="0.25">
      <c r="A2280"/>
      <c r="B2280" s="32"/>
      <c r="C2280" s="34"/>
      <c r="D2280" s="10"/>
      <c r="J2280" s="53"/>
      <c r="K2280" s="64"/>
      <c r="O2280" s="60"/>
      <c r="P2280" s="67"/>
      <c r="T2280" s="53"/>
      <c r="U2280" s="64"/>
      <c r="Y2280" s="53"/>
      <c r="Z2280" s="64"/>
      <c r="AD2280" s="53"/>
    </row>
    <row r="2281" spans="1:30" s="13" customFormat="1" x14ac:dyDescent="0.25">
      <c r="A2281"/>
      <c r="B2281" s="32"/>
      <c r="C2281" s="34"/>
      <c r="D2281" s="10"/>
      <c r="J2281" s="53"/>
      <c r="K2281" s="64"/>
      <c r="O2281" s="60"/>
      <c r="P2281" s="67"/>
      <c r="T2281" s="53"/>
      <c r="U2281" s="64"/>
      <c r="Y2281" s="53"/>
      <c r="Z2281" s="64"/>
      <c r="AD2281" s="53"/>
    </row>
    <row r="2282" spans="1:30" s="13" customFormat="1" x14ac:dyDescent="0.25">
      <c r="A2282"/>
      <c r="B2282" s="32"/>
      <c r="C2282" s="34"/>
      <c r="D2282" s="10"/>
      <c r="J2282" s="53"/>
      <c r="K2282" s="64"/>
      <c r="O2282" s="60"/>
      <c r="P2282" s="67"/>
      <c r="T2282" s="53"/>
      <c r="U2282" s="64"/>
      <c r="Y2282" s="53"/>
      <c r="Z2282" s="64"/>
      <c r="AD2282" s="53"/>
    </row>
    <row r="2283" spans="1:30" s="13" customFormat="1" x14ac:dyDescent="0.25">
      <c r="A2283"/>
      <c r="B2283" s="32"/>
      <c r="C2283" s="34"/>
      <c r="D2283" s="10"/>
      <c r="J2283" s="53"/>
      <c r="K2283" s="64"/>
      <c r="O2283" s="60"/>
      <c r="P2283" s="67"/>
      <c r="T2283" s="53"/>
      <c r="U2283" s="64"/>
      <c r="Y2283" s="53"/>
      <c r="Z2283" s="64"/>
      <c r="AD2283" s="53"/>
    </row>
    <row r="2284" spans="1:30" s="13" customFormat="1" x14ac:dyDescent="0.25">
      <c r="A2284"/>
      <c r="B2284" s="32"/>
      <c r="C2284" s="34"/>
      <c r="D2284" s="10"/>
      <c r="J2284" s="53"/>
      <c r="K2284" s="64"/>
      <c r="O2284" s="60"/>
      <c r="P2284" s="67"/>
      <c r="T2284" s="53"/>
      <c r="U2284" s="64"/>
      <c r="Y2284" s="53"/>
      <c r="Z2284" s="64"/>
      <c r="AD2284" s="53"/>
    </row>
    <row r="2285" spans="1:30" s="13" customFormat="1" x14ac:dyDescent="0.25">
      <c r="A2285"/>
      <c r="B2285" s="32"/>
      <c r="C2285" s="34"/>
      <c r="D2285" s="10"/>
      <c r="J2285" s="53"/>
      <c r="K2285" s="64"/>
      <c r="O2285" s="60"/>
      <c r="P2285" s="67"/>
      <c r="T2285" s="53"/>
      <c r="U2285" s="64"/>
      <c r="Y2285" s="53"/>
      <c r="Z2285" s="64"/>
      <c r="AD2285" s="53"/>
    </row>
    <row r="2286" spans="1:30" s="13" customFormat="1" x14ac:dyDescent="0.25">
      <c r="A2286"/>
      <c r="B2286" s="32"/>
      <c r="C2286" s="34"/>
      <c r="D2286" s="10"/>
      <c r="J2286" s="53"/>
      <c r="K2286" s="64"/>
      <c r="O2286" s="60"/>
      <c r="P2286" s="67"/>
      <c r="T2286" s="53"/>
      <c r="U2286" s="64"/>
      <c r="Y2286" s="53"/>
      <c r="Z2286" s="64"/>
      <c r="AD2286" s="53"/>
    </row>
    <row r="2287" spans="1:30" s="13" customFormat="1" x14ac:dyDescent="0.25">
      <c r="A2287"/>
      <c r="B2287" s="32"/>
      <c r="C2287" s="34"/>
      <c r="D2287" s="10"/>
      <c r="J2287" s="53"/>
      <c r="K2287" s="64"/>
      <c r="O2287" s="60"/>
      <c r="P2287" s="67"/>
      <c r="T2287" s="53"/>
      <c r="U2287" s="64"/>
      <c r="Y2287" s="53"/>
      <c r="Z2287" s="64"/>
      <c r="AD2287" s="53"/>
    </row>
    <row r="2288" spans="1:30" s="13" customFormat="1" x14ac:dyDescent="0.25">
      <c r="A2288"/>
      <c r="B2288" s="32"/>
      <c r="C2288" s="34"/>
      <c r="D2288" s="10"/>
      <c r="J2288" s="53"/>
      <c r="K2288" s="64"/>
      <c r="O2288" s="60"/>
      <c r="P2288" s="67"/>
      <c r="T2288" s="53"/>
      <c r="U2288" s="64"/>
      <c r="Y2288" s="53"/>
      <c r="Z2288" s="64"/>
      <c r="AD2288" s="53"/>
    </row>
    <row r="2289" spans="1:30" s="13" customFormat="1" x14ac:dyDescent="0.25">
      <c r="A2289"/>
      <c r="B2289" s="32"/>
      <c r="C2289" s="34"/>
      <c r="D2289" s="10"/>
      <c r="J2289" s="53"/>
      <c r="K2289" s="64"/>
      <c r="O2289" s="60"/>
      <c r="P2289" s="67"/>
      <c r="T2289" s="53"/>
      <c r="U2289" s="64"/>
      <c r="Y2289" s="53"/>
      <c r="Z2289" s="64"/>
      <c r="AD2289" s="53"/>
    </row>
    <row r="2290" spans="1:30" s="13" customFormat="1" x14ac:dyDescent="0.25">
      <c r="A2290"/>
      <c r="B2290" s="32"/>
      <c r="C2290" s="34"/>
      <c r="D2290" s="10"/>
      <c r="J2290" s="53"/>
      <c r="K2290" s="64"/>
      <c r="O2290" s="60"/>
      <c r="P2290" s="67"/>
      <c r="T2290" s="53"/>
      <c r="U2290" s="64"/>
      <c r="Y2290" s="53"/>
      <c r="Z2290" s="64"/>
      <c r="AD2290" s="53"/>
    </row>
    <row r="2291" spans="1:30" s="13" customFormat="1" x14ac:dyDescent="0.25">
      <c r="A2291"/>
      <c r="B2291" s="32"/>
      <c r="C2291" s="34"/>
      <c r="D2291" s="10"/>
      <c r="J2291" s="53"/>
      <c r="K2291" s="64"/>
      <c r="O2291" s="60"/>
      <c r="P2291" s="67"/>
      <c r="T2291" s="53"/>
      <c r="U2291" s="64"/>
      <c r="Y2291" s="53"/>
      <c r="Z2291" s="64"/>
      <c r="AD2291" s="53"/>
    </row>
    <row r="2292" spans="1:30" s="13" customFormat="1" x14ac:dyDescent="0.25">
      <c r="A2292"/>
      <c r="B2292" s="32"/>
      <c r="C2292" s="34"/>
      <c r="D2292" s="10"/>
      <c r="J2292" s="53"/>
      <c r="K2292" s="64"/>
      <c r="O2292" s="60"/>
      <c r="P2292" s="67"/>
      <c r="T2292" s="53"/>
      <c r="U2292" s="64"/>
      <c r="Y2292" s="53"/>
      <c r="Z2292" s="64"/>
      <c r="AD2292" s="53"/>
    </row>
    <row r="2293" spans="1:30" s="13" customFormat="1" x14ac:dyDescent="0.25">
      <c r="A2293"/>
      <c r="B2293" s="32"/>
      <c r="C2293" s="34"/>
      <c r="D2293" s="10"/>
      <c r="J2293" s="53"/>
      <c r="K2293" s="64"/>
      <c r="O2293" s="60"/>
      <c r="P2293" s="67"/>
      <c r="T2293" s="53"/>
      <c r="U2293" s="64"/>
      <c r="Y2293" s="53"/>
      <c r="Z2293" s="64"/>
      <c r="AD2293" s="53"/>
    </row>
    <row r="2294" spans="1:30" s="13" customFormat="1" x14ac:dyDescent="0.25">
      <c r="A2294"/>
      <c r="B2294" s="32"/>
      <c r="C2294" s="34"/>
      <c r="D2294" s="10"/>
      <c r="J2294" s="53"/>
      <c r="K2294" s="64"/>
      <c r="O2294" s="60"/>
      <c r="P2294" s="67"/>
      <c r="T2294" s="53"/>
      <c r="U2294" s="64"/>
      <c r="Y2294" s="53"/>
      <c r="Z2294" s="64"/>
      <c r="AD2294" s="53"/>
    </row>
    <row r="2295" spans="1:30" s="13" customFormat="1" x14ac:dyDescent="0.25">
      <c r="A2295"/>
      <c r="B2295" s="32"/>
      <c r="C2295" s="34"/>
      <c r="D2295" s="10"/>
      <c r="J2295" s="53"/>
      <c r="K2295" s="64"/>
      <c r="O2295" s="60"/>
      <c r="P2295" s="67"/>
      <c r="T2295" s="53"/>
      <c r="U2295" s="64"/>
      <c r="Y2295" s="53"/>
      <c r="Z2295" s="64"/>
      <c r="AD2295" s="53"/>
    </row>
    <row r="2296" spans="1:30" s="13" customFormat="1" x14ac:dyDescent="0.25">
      <c r="A2296"/>
      <c r="B2296" s="32"/>
      <c r="C2296" s="34"/>
      <c r="D2296" s="10"/>
      <c r="J2296" s="53"/>
      <c r="K2296" s="64"/>
      <c r="O2296" s="60"/>
      <c r="P2296" s="67"/>
      <c r="T2296" s="53"/>
      <c r="U2296" s="64"/>
      <c r="Y2296" s="53"/>
      <c r="Z2296" s="64"/>
      <c r="AD2296" s="53"/>
    </row>
    <row r="2297" spans="1:30" s="13" customFormat="1" x14ac:dyDescent="0.25">
      <c r="A2297"/>
      <c r="B2297" s="32"/>
      <c r="C2297" s="34"/>
      <c r="D2297" s="10"/>
      <c r="J2297" s="53"/>
      <c r="K2297" s="64"/>
      <c r="O2297" s="60"/>
      <c r="P2297" s="67"/>
      <c r="T2297" s="53"/>
      <c r="U2297" s="64"/>
      <c r="Y2297" s="53"/>
      <c r="Z2297" s="64"/>
      <c r="AD2297" s="53"/>
    </row>
    <row r="2298" spans="1:30" s="13" customFormat="1" x14ac:dyDescent="0.25">
      <c r="A2298"/>
      <c r="B2298" s="32"/>
      <c r="C2298" s="34"/>
      <c r="D2298" s="10"/>
      <c r="J2298" s="53"/>
      <c r="K2298" s="64"/>
      <c r="O2298" s="60"/>
      <c r="P2298" s="67"/>
      <c r="T2298" s="53"/>
      <c r="U2298" s="64"/>
      <c r="Y2298" s="53"/>
      <c r="Z2298" s="64"/>
      <c r="AD2298" s="53"/>
    </row>
    <row r="2299" spans="1:30" s="13" customFormat="1" x14ac:dyDescent="0.25">
      <c r="A2299"/>
      <c r="B2299" s="32"/>
      <c r="C2299" s="34"/>
      <c r="D2299" s="10"/>
      <c r="J2299" s="53"/>
      <c r="K2299" s="64"/>
      <c r="O2299" s="60"/>
      <c r="P2299" s="67"/>
      <c r="T2299" s="53"/>
      <c r="U2299" s="64"/>
      <c r="Y2299" s="53"/>
      <c r="Z2299" s="64"/>
      <c r="AD2299" s="53"/>
    </row>
    <row r="2300" spans="1:30" s="13" customFormat="1" x14ac:dyDescent="0.25">
      <c r="A2300"/>
      <c r="B2300" s="32"/>
      <c r="C2300" s="34"/>
      <c r="D2300" s="10"/>
      <c r="J2300" s="53"/>
      <c r="K2300" s="64"/>
      <c r="O2300" s="60"/>
      <c r="P2300" s="67"/>
      <c r="T2300" s="53"/>
      <c r="U2300" s="64"/>
      <c r="Y2300" s="53"/>
      <c r="Z2300" s="64"/>
      <c r="AD2300" s="53"/>
    </row>
    <row r="2301" spans="1:30" s="13" customFormat="1" x14ac:dyDescent="0.25">
      <c r="A2301"/>
      <c r="B2301" s="32"/>
      <c r="C2301" s="34"/>
      <c r="D2301" s="10"/>
      <c r="J2301" s="53"/>
      <c r="K2301" s="64"/>
      <c r="O2301" s="60"/>
      <c r="P2301" s="67"/>
      <c r="T2301" s="53"/>
      <c r="U2301" s="64"/>
      <c r="Y2301" s="53"/>
      <c r="Z2301" s="64"/>
      <c r="AD2301" s="53"/>
    </row>
    <row r="2302" spans="1:30" s="13" customFormat="1" x14ac:dyDescent="0.25">
      <c r="A2302"/>
      <c r="B2302" s="32"/>
      <c r="C2302" s="34"/>
      <c r="D2302" s="10"/>
      <c r="J2302" s="53"/>
      <c r="K2302" s="64"/>
      <c r="O2302" s="60"/>
      <c r="P2302" s="67"/>
      <c r="T2302" s="53"/>
      <c r="U2302" s="64"/>
      <c r="Y2302" s="53"/>
      <c r="Z2302" s="64"/>
      <c r="AD2302" s="53"/>
    </row>
    <row r="2303" spans="1:30" s="13" customFormat="1" x14ac:dyDescent="0.25">
      <c r="A2303"/>
      <c r="B2303" s="32"/>
      <c r="C2303" s="34"/>
      <c r="D2303" s="10"/>
      <c r="J2303" s="53"/>
      <c r="K2303" s="64"/>
      <c r="O2303" s="60"/>
      <c r="P2303" s="67"/>
      <c r="T2303" s="53"/>
      <c r="U2303" s="64"/>
      <c r="Y2303" s="53"/>
      <c r="Z2303" s="64"/>
      <c r="AD2303" s="53"/>
    </row>
    <row r="2304" spans="1:30" s="13" customFormat="1" x14ac:dyDescent="0.25">
      <c r="A2304"/>
      <c r="B2304" s="32"/>
      <c r="C2304" s="34"/>
      <c r="D2304" s="10"/>
      <c r="J2304" s="53"/>
      <c r="K2304" s="64"/>
      <c r="O2304" s="60"/>
      <c r="P2304" s="67"/>
      <c r="T2304" s="53"/>
      <c r="U2304" s="64"/>
      <c r="Y2304" s="53"/>
      <c r="Z2304" s="64"/>
      <c r="AD2304" s="53"/>
    </row>
    <row r="2305" spans="1:30" s="13" customFormat="1" x14ac:dyDescent="0.25">
      <c r="A2305"/>
      <c r="B2305" s="32"/>
      <c r="C2305" s="34"/>
      <c r="D2305" s="10"/>
      <c r="J2305" s="53"/>
      <c r="K2305" s="64"/>
      <c r="O2305" s="60"/>
      <c r="P2305" s="67"/>
      <c r="T2305" s="53"/>
      <c r="U2305" s="64"/>
      <c r="Y2305" s="53"/>
      <c r="Z2305" s="64"/>
      <c r="AD2305" s="53"/>
    </row>
    <row r="2306" spans="1:30" s="13" customFormat="1" x14ac:dyDescent="0.25">
      <c r="A2306"/>
      <c r="B2306" s="32"/>
      <c r="C2306" s="34"/>
      <c r="D2306" s="10"/>
      <c r="J2306" s="53"/>
      <c r="K2306" s="64"/>
      <c r="O2306" s="60"/>
      <c r="P2306" s="67"/>
      <c r="T2306" s="53"/>
      <c r="U2306" s="64"/>
      <c r="Y2306" s="53"/>
      <c r="Z2306" s="64"/>
      <c r="AD2306" s="53"/>
    </row>
    <row r="2307" spans="1:30" s="13" customFormat="1" x14ac:dyDescent="0.25">
      <c r="A2307"/>
      <c r="B2307" s="32"/>
      <c r="C2307" s="34"/>
      <c r="D2307" s="10"/>
      <c r="J2307" s="53"/>
      <c r="K2307" s="64"/>
      <c r="O2307" s="60"/>
      <c r="P2307" s="67"/>
      <c r="T2307" s="53"/>
      <c r="U2307" s="64"/>
      <c r="Y2307" s="53"/>
      <c r="Z2307" s="64"/>
      <c r="AD2307" s="53"/>
    </row>
    <row r="2308" spans="1:30" s="13" customFormat="1" x14ac:dyDescent="0.25">
      <c r="A2308"/>
      <c r="B2308" s="32"/>
      <c r="C2308" s="34"/>
      <c r="D2308" s="10"/>
      <c r="J2308" s="53"/>
      <c r="K2308" s="64"/>
      <c r="O2308" s="60"/>
      <c r="P2308" s="67"/>
      <c r="T2308" s="53"/>
      <c r="U2308" s="64"/>
      <c r="Y2308" s="53"/>
      <c r="Z2308" s="64"/>
      <c r="AD2308" s="53"/>
    </row>
    <row r="2309" spans="1:30" s="13" customFormat="1" x14ac:dyDescent="0.25">
      <c r="A2309"/>
      <c r="B2309" s="32"/>
      <c r="C2309" s="34"/>
      <c r="D2309" s="10"/>
      <c r="J2309" s="53"/>
      <c r="K2309" s="64"/>
      <c r="O2309" s="60"/>
      <c r="P2309" s="67"/>
      <c r="T2309" s="53"/>
      <c r="U2309" s="64"/>
      <c r="Y2309" s="53"/>
      <c r="Z2309" s="64"/>
      <c r="AD2309" s="53"/>
    </row>
    <row r="2310" spans="1:30" s="13" customFormat="1" x14ac:dyDescent="0.25">
      <c r="A2310"/>
      <c r="B2310" s="32"/>
      <c r="C2310" s="34"/>
      <c r="D2310" s="10"/>
      <c r="J2310" s="53"/>
      <c r="K2310" s="64"/>
      <c r="O2310" s="60"/>
      <c r="P2310" s="67"/>
      <c r="T2310" s="53"/>
      <c r="U2310" s="64"/>
      <c r="Y2310" s="53"/>
      <c r="Z2310" s="64"/>
      <c r="AD2310" s="53"/>
    </row>
    <row r="2311" spans="1:30" s="13" customFormat="1" x14ac:dyDescent="0.25">
      <c r="A2311"/>
      <c r="B2311" s="32"/>
      <c r="C2311" s="34"/>
      <c r="D2311" s="10"/>
      <c r="J2311" s="53"/>
      <c r="K2311" s="64"/>
      <c r="O2311" s="60"/>
      <c r="P2311" s="67"/>
      <c r="T2311" s="53"/>
      <c r="U2311" s="64"/>
      <c r="Y2311" s="53"/>
      <c r="Z2311" s="64"/>
      <c r="AD2311" s="53"/>
    </row>
    <row r="2312" spans="1:30" s="13" customFormat="1" x14ac:dyDescent="0.25">
      <c r="A2312"/>
      <c r="B2312" s="32"/>
      <c r="C2312" s="34"/>
      <c r="D2312" s="10"/>
      <c r="J2312" s="53"/>
      <c r="K2312" s="64"/>
      <c r="O2312" s="60"/>
      <c r="P2312" s="67"/>
      <c r="T2312" s="53"/>
      <c r="U2312" s="64"/>
      <c r="Y2312" s="53"/>
      <c r="Z2312" s="64"/>
      <c r="AD2312" s="53"/>
    </row>
    <row r="2313" spans="1:30" s="13" customFormat="1" x14ac:dyDescent="0.25">
      <c r="A2313"/>
      <c r="B2313" s="32"/>
      <c r="C2313" s="34"/>
      <c r="D2313" s="10"/>
      <c r="J2313" s="53"/>
      <c r="K2313" s="64"/>
      <c r="O2313" s="60"/>
      <c r="P2313" s="67"/>
      <c r="T2313" s="53"/>
      <c r="U2313" s="64"/>
      <c r="Y2313" s="53"/>
      <c r="Z2313" s="64"/>
      <c r="AD2313" s="53"/>
    </row>
    <row r="2314" spans="1:30" s="13" customFormat="1" x14ac:dyDescent="0.25">
      <c r="A2314"/>
      <c r="B2314" s="32"/>
      <c r="C2314" s="34"/>
      <c r="D2314" s="10"/>
      <c r="J2314" s="53"/>
      <c r="K2314" s="64"/>
      <c r="O2314" s="60"/>
      <c r="P2314" s="67"/>
      <c r="T2314" s="53"/>
      <c r="U2314" s="64"/>
      <c r="Y2314" s="53"/>
      <c r="Z2314" s="64"/>
      <c r="AD2314" s="53"/>
    </row>
    <row r="2315" spans="1:30" s="13" customFormat="1" x14ac:dyDescent="0.25">
      <c r="A2315"/>
      <c r="B2315" s="32"/>
      <c r="C2315" s="34"/>
      <c r="D2315" s="10"/>
      <c r="J2315" s="53"/>
      <c r="K2315" s="64"/>
      <c r="O2315" s="60"/>
      <c r="P2315" s="67"/>
      <c r="T2315" s="53"/>
      <c r="U2315" s="64"/>
      <c r="Y2315" s="53"/>
      <c r="Z2315" s="64"/>
      <c r="AD2315" s="53"/>
    </row>
    <row r="2316" spans="1:30" s="13" customFormat="1" x14ac:dyDescent="0.25">
      <c r="A2316"/>
      <c r="B2316" s="32"/>
      <c r="C2316" s="34"/>
      <c r="D2316" s="10"/>
      <c r="J2316" s="53"/>
      <c r="K2316" s="64"/>
      <c r="O2316" s="60"/>
      <c r="P2316" s="67"/>
      <c r="T2316" s="53"/>
      <c r="U2316" s="64"/>
      <c r="Y2316" s="53"/>
      <c r="Z2316" s="64"/>
      <c r="AD2316" s="53"/>
    </row>
    <row r="2317" spans="1:30" s="13" customFormat="1" x14ac:dyDescent="0.25">
      <c r="A2317"/>
      <c r="B2317" s="32"/>
      <c r="C2317" s="34"/>
      <c r="D2317" s="10"/>
      <c r="J2317" s="53"/>
      <c r="K2317" s="64"/>
      <c r="O2317" s="60"/>
      <c r="P2317" s="67"/>
      <c r="T2317" s="53"/>
      <c r="U2317" s="64"/>
      <c r="Y2317" s="53"/>
      <c r="Z2317" s="64"/>
      <c r="AD2317" s="53"/>
    </row>
    <row r="2318" spans="1:30" s="13" customFormat="1" x14ac:dyDescent="0.25">
      <c r="A2318"/>
      <c r="B2318" s="32"/>
      <c r="C2318" s="34"/>
      <c r="D2318" s="10"/>
      <c r="J2318" s="53"/>
      <c r="K2318" s="64"/>
      <c r="O2318" s="60"/>
      <c r="P2318" s="67"/>
      <c r="T2318" s="53"/>
      <c r="U2318" s="64"/>
      <c r="Y2318" s="53"/>
      <c r="Z2318" s="64"/>
      <c r="AD2318" s="53"/>
    </row>
    <row r="2319" spans="1:30" s="13" customFormat="1" x14ac:dyDescent="0.25">
      <c r="A2319"/>
      <c r="B2319" s="32"/>
      <c r="C2319" s="34"/>
      <c r="D2319" s="10"/>
      <c r="J2319" s="53"/>
      <c r="K2319" s="64"/>
      <c r="O2319" s="60"/>
      <c r="P2319" s="67"/>
      <c r="T2319" s="53"/>
      <c r="U2319" s="64"/>
      <c r="Y2319" s="53"/>
      <c r="Z2319" s="64"/>
      <c r="AD2319" s="53"/>
    </row>
    <row r="2320" spans="1:30" s="13" customFormat="1" x14ac:dyDescent="0.25">
      <c r="A2320"/>
      <c r="B2320" s="32"/>
      <c r="C2320" s="34"/>
      <c r="D2320" s="10"/>
      <c r="J2320" s="53"/>
      <c r="K2320" s="64"/>
      <c r="O2320" s="60"/>
      <c r="P2320" s="67"/>
      <c r="T2320" s="53"/>
      <c r="U2320" s="64"/>
      <c r="Y2320" s="53"/>
      <c r="Z2320" s="64"/>
      <c r="AD2320" s="53"/>
    </row>
    <row r="2321" spans="1:30" s="13" customFormat="1" x14ac:dyDescent="0.25">
      <c r="A2321"/>
      <c r="B2321" s="32"/>
      <c r="C2321" s="34"/>
      <c r="D2321" s="10"/>
      <c r="J2321" s="53"/>
      <c r="K2321" s="64"/>
      <c r="O2321" s="60"/>
      <c r="P2321" s="67"/>
      <c r="T2321" s="53"/>
      <c r="U2321" s="64"/>
      <c r="Y2321" s="53"/>
      <c r="Z2321" s="64"/>
      <c r="AD2321" s="53"/>
    </row>
    <row r="2322" spans="1:30" s="13" customFormat="1" x14ac:dyDescent="0.25">
      <c r="A2322"/>
      <c r="B2322" s="32"/>
      <c r="C2322" s="34"/>
      <c r="D2322" s="10"/>
      <c r="J2322" s="53"/>
      <c r="K2322" s="64"/>
      <c r="O2322" s="60"/>
      <c r="P2322" s="67"/>
      <c r="T2322" s="53"/>
      <c r="U2322" s="64"/>
      <c r="Y2322" s="53"/>
      <c r="Z2322" s="64"/>
      <c r="AD2322" s="53"/>
    </row>
    <row r="2323" spans="1:30" s="13" customFormat="1" x14ac:dyDescent="0.25">
      <c r="A2323"/>
      <c r="B2323" s="32"/>
      <c r="C2323" s="34"/>
      <c r="D2323" s="10"/>
      <c r="J2323" s="53"/>
      <c r="K2323" s="64"/>
      <c r="O2323" s="60"/>
      <c r="P2323" s="67"/>
      <c r="T2323" s="53"/>
      <c r="U2323" s="64"/>
      <c r="Y2323" s="53"/>
      <c r="Z2323" s="64"/>
      <c r="AD2323" s="53"/>
    </row>
    <row r="2324" spans="1:30" s="13" customFormat="1" x14ac:dyDescent="0.25">
      <c r="A2324"/>
      <c r="B2324" s="32"/>
      <c r="C2324" s="34"/>
      <c r="D2324" s="10"/>
      <c r="J2324" s="53"/>
      <c r="K2324" s="64"/>
      <c r="O2324" s="60"/>
      <c r="P2324" s="67"/>
      <c r="T2324" s="53"/>
      <c r="U2324" s="64"/>
      <c r="Y2324" s="53"/>
      <c r="Z2324" s="64"/>
      <c r="AD2324" s="53"/>
    </row>
    <row r="2325" spans="1:30" s="13" customFormat="1" x14ac:dyDescent="0.25">
      <c r="A2325"/>
      <c r="B2325" s="32"/>
      <c r="C2325" s="34"/>
      <c r="D2325" s="10"/>
      <c r="J2325" s="53"/>
      <c r="K2325" s="64"/>
      <c r="O2325" s="60"/>
      <c r="P2325" s="67"/>
      <c r="T2325" s="53"/>
      <c r="U2325" s="64"/>
      <c r="Y2325" s="53"/>
      <c r="Z2325" s="64"/>
      <c r="AD2325" s="53"/>
    </row>
    <row r="2326" spans="1:30" s="13" customFormat="1" x14ac:dyDescent="0.25">
      <c r="A2326"/>
      <c r="B2326" s="32"/>
      <c r="C2326" s="34"/>
      <c r="D2326" s="10"/>
      <c r="J2326" s="53"/>
      <c r="K2326" s="64"/>
      <c r="O2326" s="60"/>
      <c r="P2326" s="67"/>
      <c r="T2326" s="53"/>
      <c r="U2326" s="64"/>
      <c r="Y2326" s="53"/>
      <c r="Z2326" s="64"/>
      <c r="AD2326" s="53"/>
    </row>
    <row r="2327" spans="1:30" s="13" customFormat="1" x14ac:dyDescent="0.25">
      <c r="A2327"/>
      <c r="B2327" s="32"/>
      <c r="C2327" s="34"/>
      <c r="D2327" s="10"/>
      <c r="J2327" s="53"/>
      <c r="K2327" s="64"/>
      <c r="O2327" s="60"/>
      <c r="P2327" s="67"/>
      <c r="T2327" s="53"/>
      <c r="U2327" s="64"/>
      <c r="Y2327" s="53"/>
      <c r="Z2327" s="64"/>
      <c r="AD2327" s="53"/>
    </row>
    <row r="2328" spans="1:30" s="13" customFormat="1" x14ac:dyDescent="0.25">
      <c r="A2328"/>
      <c r="B2328" s="32"/>
      <c r="C2328" s="34"/>
      <c r="D2328" s="10"/>
      <c r="J2328" s="53"/>
      <c r="K2328" s="64"/>
      <c r="O2328" s="60"/>
      <c r="P2328" s="67"/>
      <c r="T2328" s="53"/>
      <c r="U2328" s="64"/>
      <c r="Y2328" s="53"/>
      <c r="Z2328" s="64"/>
      <c r="AD2328" s="53"/>
    </row>
    <row r="2329" spans="1:30" s="13" customFormat="1" x14ac:dyDescent="0.25">
      <c r="A2329"/>
      <c r="B2329" s="32"/>
      <c r="C2329" s="34"/>
      <c r="D2329" s="10"/>
      <c r="J2329" s="53"/>
      <c r="K2329" s="64"/>
      <c r="O2329" s="60"/>
      <c r="P2329" s="67"/>
      <c r="T2329" s="53"/>
      <c r="U2329" s="64"/>
      <c r="Y2329" s="53"/>
      <c r="Z2329" s="64"/>
      <c r="AD2329" s="53"/>
    </row>
    <row r="2330" spans="1:30" s="13" customFormat="1" x14ac:dyDescent="0.25">
      <c r="A2330"/>
      <c r="B2330" s="32"/>
      <c r="C2330" s="34"/>
      <c r="D2330" s="10"/>
      <c r="J2330" s="53"/>
      <c r="K2330" s="64"/>
      <c r="O2330" s="60"/>
      <c r="P2330" s="67"/>
      <c r="T2330" s="53"/>
      <c r="U2330" s="64"/>
      <c r="Y2330" s="53"/>
      <c r="Z2330" s="64"/>
      <c r="AD2330" s="53"/>
    </row>
    <row r="2331" spans="1:30" s="13" customFormat="1" x14ac:dyDescent="0.25">
      <c r="A2331"/>
      <c r="B2331" s="32"/>
      <c r="C2331" s="34"/>
      <c r="D2331" s="10"/>
      <c r="J2331" s="53"/>
      <c r="K2331" s="64"/>
      <c r="O2331" s="60"/>
      <c r="P2331" s="67"/>
      <c r="T2331" s="53"/>
      <c r="U2331" s="64"/>
      <c r="Y2331" s="53"/>
      <c r="Z2331" s="64"/>
      <c r="AD2331" s="53"/>
    </row>
    <row r="2332" spans="1:30" s="13" customFormat="1" x14ac:dyDescent="0.25">
      <c r="A2332"/>
      <c r="B2332" s="32"/>
      <c r="C2332" s="34"/>
      <c r="D2332" s="10"/>
      <c r="J2332" s="53"/>
      <c r="K2332" s="64"/>
      <c r="O2332" s="60"/>
      <c r="P2332" s="67"/>
      <c r="T2332" s="53"/>
      <c r="U2332" s="64"/>
      <c r="Y2332" s="53"/>
      <c r="Z2332" s="64"/>
      <c r="AD2332" s="53"/>
    </row>
    <row r="2333" spans="1:30" s="13" customFormat="1" x14ac:dyDescent="0.25">
      <c r="A2333"/>
      <c r="B2333" s="32"/>
      <c r="C2333" s="34"/>
      <c r="D2333" s="10"/>
      <c r="J2333" s="53"/>
      <c r="K2333" s="64"/>
      <c r="O2333" s="60"/>
      <c r="P2333" s="67"/>
      <c r="T2333" s="53"/>
      <c r="U2333" s="64"/>
      <c r="Y2333" s="53"/>
      <c r="Z2333" s="64"/>
      <c r="AD2333" s="53"/>
    </row>
    <row r="2334" spans="1:30" s="13" customFormat="1" x14ac:dyDescent="0.25">
      <c r="A2334"/>
      <c r="B2334" s="32"/>
      <c r="C2334" s="34"/>
      <c r="D2334" s="10"/>
      <c r="J2334" s="53"/>
      <c r="K2334" s="64"/>
      <c r="O2334" s="60"/>
      <c r="P2334" s="67"/>
      <c r="T2334" s="53"/>
      <c r="U2334" s="64"/>
      <c r="Y2334" s="53"/>
      <c r="Z2334" s="64"/>
      <c r="AD2334" s="53"/>
    </row>
    <row r="2335" spans="1:30" s="13" customFormat="1" x14ac:dyDescent="0.25">
      <c r="A2335"/>
      <c r="B2335" s="32"/>
      <c r="C2335" s="34"/>
      <c r="D2335" s="10"/>
      <c r="J2335" s="53"/>
      <c r="K2335" s="64"/>
      <c r="O2335" s="60"/>
      <c r="P2335" s="67"/>
      <c r="T2335" s="53"/>
      <c r="U2335" s="64"/>
      <c r="Y2335" s="53"/>
      <c r="Z2335" s="64"/>
      <c r="AD2335" s="53"/>
    </row>
    <row r="2336" spans="1:30" s="13" customFormat="1" x14ac:dyDescent="0.25">
      <c r="A2336"/>
      <c r="B2336" s="32"/>
      <c r="C2336" s="34"/>
      <c r="D2336" s="10"/>
      <c r="J2336" s="53"/>
      <c r="K2336" s="64"/>
      <c r="O2336" s="60"/>
      <c r="P2336" s="67"/>
      <c r="T2336" s="53"/>
      <c r="U2336" s="64"/>
      <c r="Y2336" s="53"/>
      <c r="Z2336" s="64"/>
      <c r="AD2336" s="53"/>
    </row>
    <row r="2337" spans="1:30" s="13" customFormat="1" x14ac:dyDescent="0.25">
      <c r="A2337"/>
      <c r="B2337" s="32"/>
      <c r="C2337" s="34"/>
      <c r="D2337" s="10"/>
      <c r="J2337" s="53"/>
      <c r="K2337" s="64"/>
      <c r="O2337" s="60"/>
      <c r="P2337" s="67"/>
      <c r="T2337" s="53"/>
      <c r="U2337" s="64"/>
      <c r="Y2337" s="53"/>
      <c r="Z2337" s="64"/>
      <c r="AD2337" s="53"/>
    </row>
    <row r="2338" spans="1:30" s="13" customFormat="1" x14ac:dyDescent="0.25">
      <c r="A2338"/>
      <c r="B2338" s="32"/>
      <c r="C2338" s="34"/>
      <c r="D2338" s="10"/>
      <c r="J2338" s="53"/>
      <c r="K2338" s="64"/>
      <c r="O2338" s="60"/>
      <c r="P2338" s="67"/>
      <c r="T2338" s="53"/>
      <c r="U2338" s="64"/>
      <c r="Y2338" s="53"/>
      <c r="Z2338" s="64"/>
      <c r="AD2338" s="53"/>
    </row>
    <row r="2339" spans="1:30" s="13" customFormat="1" x14ac:dyDescent="0.25">
      <c r="A2339"/>
      <c r="B2339" s="32"/>
      <c r="C2339" s="34"/>
      <c r="D2339" s="10"/>
      <c r="J2339" s="53"/>
      <c r="K2339" s="64"/>
      <c r="O2339" s="60"/>
      <c r="P2339" s="67"/>
      <c r="T2339" s="53"/>
      <c r="U2339" s="64"/>
      <c r="Y2339" s="53"/>
      <c r="Z2339" s="64"/>
      <c r="AD2339" s="53"/>
    </row>
    <row r="2340" spans="1:30" s="13" customFormat="1" x14ac:dyDescent="0.25">
      <c r="A2340"/>
      <c r="B2340" s="32"/>
      <c r="C2340" s="34"/>
      <c r="D2340" s="10"/>
      <c r="J2340" s="53"/>
      <c r="K2340" s="64"/>
      <c r="O2340" s="60"/>
      <c r="P2340" s="67"/>
      <c r="T2340" s="53"/>
      <c r="U2340" s="64"/>
      <c r="Y2340" s="53"/>
      <c r="Z2340" s="64"/>
      <c r="AD2340" s="53"/>
    </row>
    <row r="2341" spans="1:30" s="13" customFormat="1" x14ac:dyDescent="0.25">
      <c r="A2341"/>
      <c r="B2341" s="32"/>
      <c r="C2341" s="34"/>
      <c r="D2341" s="10"/>
      <c r="J2341" s="53"/>
      <c r="K2341" s="64"/>
      <c r="O2341" s="60"/>
      <c r="P2341" s="67"/>
      <c r="T2341" s="53"/>
      <c r="U2341" s="64"/>
      <c r="Y2341" s="53"/>
      <c r="Z2341" s="64"/>
      <c r="AD2341" s="53"/>
    </row>
    <row r="2342" spans="1:30" s="13" customFormat="1" x14ac:dyDescent="0.25">
      <c r="A2342"/>
      <c r="B2342" s="32"/>
      <c r="C2342" s="34"/>
      <c r="D2342" s="10"/>
      <c r="J2342" s="53"/>
      <c r="K2342" s="64"/>
      <c r="O2342" s="60"/>
      <c r="P2342" s="67"/>
      <c r="T2342" s="53"/>
      <c r="U2342" s="64"/>
      <c r="Y2342" s="53"/>
      <c r="Z2342" s="64"/>
      <c r="AD2342" s="53"/>
    </row>
    <row r="2343" spans="1:30" s="13" customFormat="1" x14ac:dyDescent="0.25">
      <c r="A2343"/>
      <c r="B2343" s="32"/>
      <c r="C2343" s="34"/>
      <c r="D2343" s="10"/>
      <c r="J2343" s="53"/>
      <c r="K2343" s="64"/>
      <c r="O2343" s="60"/>
      <c r="P2343" s="67"/>
      <c r="T2343" s="53"/>
      <c r="U2343" s="64"/>
      <c r="Y2343" s="53"/>
      <c r="Z2343" s="64"/>
      <c r="AD2343" s="53"/>
    </row>
    <row r="2344" spans="1:30" s="13" customFormat="1" x14ac:dyDescent="0.25">
      <c r="A2344"/>
      <c r="B2344" s="32"/>
      <c r="C2344" s="34"/>
      <c r="D2344" s="10"/>
      <c r="J2344" s="53"/>
      <c r="K2344" s="64"/>
      <c r="O2344" s="60"/>
      <c r="P2344" s="67"/>
      <c r="T2344" s="53"/>
      <c r="U2344" s="64"/>
      <c r="Y2344" s="53"/>
      <c r="Z2344" s="64"/>
      <c r="AD2344" s="53"/>
    </row>
    <row r="2345" spans="1:30" s="13" customFormat="1" x14ac:dyDescent="0.25">
      <c r="A2345"/>
      <c r="B2345" s="32"/>
      <c r="C2345" s="34"/>
      <c r="D2345" s="10"/>
      <c r="J2345" s="53"/>
      <c r="K2345" s="64"/>
      <c r="O2345" s="60"/>
      <c r="P2345" s="67"/>
      <c r="T2345" s="53"/>
      <c r="U2345" s="64"/>
      <c r="Y2345" s="53"/>
      <c r="Z2345" s="64"/>
      <c r="AD2345" s="53"/>
    </row>
    <row r="2346" spans="1:30" s="13" customFormat="1" x14ac:dyDescent="0.25">
      <c r="A2346"/>
      <c r="B2346" s="32"/>
      <c r="C2346" s="34"/>
      <c r="D2346" s="10"/>
      <c r="J2346" s="53"/>
      <c r="K2346" s="64"/>
      <c r="O2346" s="60"/>
      <c r="P2346" s="67"/>
      <c r="T2346" s="53"/>
      <c r="U2346" s="64"/>
      <c r="Y2346" s="53"/>
      <c r="Z2346" s="64"/>
      <c r="AD2346" s="53"/>
    </row>
    <row r="2347" spans="1:30" s="13" customFormat="1" x14ac:dyDescent="0.25">
      <c r="A2347"/>
      <c r="B2347" s="32"/>
      <c r="C2347" s="34"/>
      <c r="D2347" s="10"/>
      <c r="J2347" s="53"/>
      <c r="K2347" s="64"/>
      <c r="O2347" s="60"/>
      <c r="P2347" s="67"/>
      <c r="T2347" s="53"/>
      <c r="U2347" s="64"/>
      <c r="Y2347" s="53"/>
      <c r="Z2347" s="64"/>
      <c r="AD2347" s="53"/>
    </row>
    <row r="2348" spans="1:30" s="13" customFormat="1" x14ac:dyDescent="0.25">
      <c r="A2348"/>
      <c r="B2348" s="32"/>
      <c r="C2348" s="34"/>
      <c r="D2348" s="10"/>
      <c r="J2348" s="53"/>
      <c r="K2348" s="64"/>
      <c r="O2348" s="60"/>
      <c r="P2348" s="67"/>
      <c r="T2348" s="53"/>
      <c r="U2348" s="64"/>
      <c r="Y2348" s="53"/>
      <c r="Z2348" s="64"/>
      <c r="AD2348" s="53"/>
    </row>
    <row r="2349" spans="1:30" s="13" customFormat="1" x14ac:dyDescent="0.25">
      <c r="A2349"/>
      <c r="B2349" s="32"/>
      <c r="C2349" s="34"/>
      <c r="D2349" s="10"/>
      <c r="J2349" s="53"/>
      <c r="K2349" s="64"/>
      <c r="O2349" s="60"/>
      <c r="P2349" s="67"/>
      <c r="T2349" s="53"/>
      <c r="U2349" s="64"/>
      <c r="Y2349" s="53"/>
      <c r="Z2349" s="64"/>
      <c r="AD2349" s="53"/>
    </row>
    <row r="2350" spans="1:30" s="13" customFormat="1" x14ac:dyDescent="0.25">
      <c r="A2350"/>
      <c r="B2350" s="32"/>
      <c r="C2350" s="34"/>
      <c r="D2350" s="10"/>
      <c r="J2350" s="53"/>
      <c r="K2350" s="64"/>
      <c r="O2350" s="60"/>
      <c r="P2350" s="67"/>
      <c r="T2350" s="53"/>
      <c r="U2350" s="64"/>
      <c r="Y2350" s="53"/>
      <c r="Z2350" s="64"/>
      <c r="AD2350" s="53"/>
    </row>
    <row r="2351" spans="1:30" s="13" customFormat="1" x14ac:dyDescent="0.25">
      <c r="A2351"/>
      <c r="B2351" s="32"/>
      <c r="C2351" s="34"/>
      <c r="D2351" s="10"/>
      <c r="J2351" s="53"/>
      <c r="K2351" s="64"/>
      <c r="O2351" s="60"/>
      <c r="P2351" s="67"/>
      <c r="T2351" s="53"/>
      <c r="U2351" s="64"/>
      <c r="Y2351" s="53"/>
      <c r="Z2351" s="64"/>
      <c r="AD2351" s="53"/>
    </row>
    <row r="2352" spans="1:30" s="13" customFormat="1" x14ac:dyDescent="0.25">
      <c r="A2352"/>
      <c r="B2352" s="32"/>
      <c r="C2352" s="34"/>
      <c r="D2352" s="10"/>
      <c r="J2352" s="53"/>
      <c r="K2352" s="64"/>
      <c r="O2352" s="60"/>
      <c r="P2352" s="67"/>
      <c r="T2352" s="53"/>
      <c r="U2352" s="64"/>
      <c r="Y2352" s="53"/>
      <c r="Z2352" s="64"/>
      <c r="AD2352" s="53"/>
    </row>
    <row r="2353" spans="1:30" s="13" customFormat="1" x14ac:dyDescent="0.25">
      <c r="A2353"/>
      <c r="B2353" s="32"/>
      <c r="C2353" s="34"/>
      <c r="D2353" s="10"/>
      <c r="J2353" s="53"/>
      <c r="K2353" s="64"/>
      <c r="O2353" s="60"/>
      <c r="P2353" s="67"/>
      <c r="T2353" s="53"/>
      <c r="U2353" s="64"/>
      <c r="Y2353" s="53"/>
      <c r="Z2353" s="64"/>
      <c r="AD2353" s="53"/>
    </row>
    <row r="2354" spans="1:30" s="13" customFormat="1" x14ac:dyDescent="0.25">
      <c r="A2354"/>
      <c r="B2354" s="32"/>
      <c r="C2354" s="34"/>
      <c r="D2354" s="10"/>
      <c r="J2354" s="53"/>
      <c r="K2354" s="64"/>
      <c r="O2354" s="60"/>
      <c r="P2354" s="67"/>
      <c r="T2354" s="53"/>
      <c r="U2354" s="64"/>
      <c r="Y2354" s="53"/>
      <c r="Z2354" s="64"/>
      <c r="AD2354" s="53"/>
    </row>
    <row r="2355" spans="1:30" s="13" customFormat="1" x14ac:dyDescent="0.25">
      <c r="A2355"/>
      <c r="B2355" s="32"/>
      <c r="C2355" s="34"/>
      <c r="D2355" s="10"/>
      <c r="J2355" s="53"/>
      <c r="K2355" s="64"/>
      <c r="O2355" s="60"/>
      <c r="P2355" s="67"/>
      <c r="T2355" s="53"/>
      <c r="U2355" s="64"/>
      <c r="Y2355" s="53"/>
      <c r="Z2355" s="64"/>
      <c r="AD2355" s="53"/>
    </row>
    <row r="2356" spans="1:30" s="13" customFormat="1" x14ac:dyDescent="0.25">
      <c r="A2356"/>
      <c r="B2356" s="32"/>
      <c r="C2356" s="34"/>
      <c r="D2356" s="10"/>
      <c r="J2356" s="53"/>
      <c r="K2356" s="64"/>
      <c r="O2356" s="60"/>
      <c r="P2356" s="67"/>
      <c r="T2356" s="53"/>
      <c r="U2356" s="64"/>
      <c r="Y2356" s="53"/>
      <c r="Z2356" s="64"/>
      <c r="AD2356" s="53"/>
    </row>
    <row r="2357" spans="1:30" s="13" customFormat="1" x14ac:dyDescent="0.25">
      <c r="A2357"/>
      <c r="B2357" s="32"/>
      <c r="C2357" s="34"/>
      <c r="D2357" s="10"/>
      <c r="J2357" s="53"/>
      <c r="K2357" s="64"/>
      <c r="O2357" s="60"/>
      <c r="P2357" s="67"/>
      <c r="T2357" s="53"/>
      <c r="U2357" s="64"/>
      <c r="Y2357" s="53"/>
      <c r="Z2357" s="64"/>
      <c r="AD2357" s="53"/>
    </row>
    <row r="2358" spans="1:30" s="13" customFormat="1" x14ac:dyDescent="0.25">
      <c r="A2358"/>
      <c r="B2358" s="32"/>
      <c r="C2358" s="34"/>
      <c r="D2358" s="10"/>
      <c r="J2358" s="53"/>
      <c r="K2358" s="64"/>
      <c r="O2358" s="60"/>
      <c r="P2358" s="67"/>
      <c r="T2358" s="53"/>
      <c r="U2358" s="64"/>
      <c r="Y2358" s="53"/>
      <c r="Z2358" s="64"/>
      <c r="AD2358" s="53"/>
    </row>
    <row r="2359" spans="1:30" s="13" customFormat="1" x14ac:dyDescent="0.25">
      <c r="A2359"/>
      <c r="B2359" s="32"/>
      <c r="C2359" s="34"/>
      <c r="D2359" s="10"/>
      <c r="J2359" s="53"/>
      <c r="K2359" s="64"/>
      <c r="O2359" s="60"/>
      <c r="P2359" s="67"/>
      <c r="T2359" s="53"/>
      <c r="U2359" s="64"/>
      <c r="Y2359" s="53"/>
      <c r="Z2359" s="64"/>
      <c r="AD2359" s="53"/>
    </row>
    <row r="2360" spans="1:30" s="13" customFormat="1" x14ac:dyDescent="0.25">
      <c r="A2360"/>
      <c r="B2360" s="32"/>
      <c r="C2360" s="34"/>
      <c r="D2360" s="10"/>
      <c r="J2360" s="53"/>
      <c r="K2360" s="64"/>
      <c r="O2360" s="60"/>
      <c r="P2360" s="67"/>
      <c r="T2360" s="53"/>
      <c r="U2360" s="64"/>
      <c r="Y2360" s="53"/>
      <c r="Z2360" s="64"/>
      <c r="AD2360" s="53"/>
    </row>
    <row r="2361" spans="1:30" s="13" customFormat="1" x14ac:dyDescent="0.25">
      <c r="A2361"/>
      <c r="B2361" s="32"/>
      <c r="C2361" s="34"/>
      <c r="D2361" s="10"/>
      <c r="J2361" s="53"/>
      <c r="K2361" s="64"/>
      <c r="O2361" s="60"/>
      <c r="P2361" s="67"/>
      <c r="T2361" s="53"/>
      <c r="U2361" s="64"/>
      <c r="Y2361" s="53"/>
      <c r="Z2361" s="64"/>
      <c r="AD2361" s="53"/>
    </row>
    <row r="2362" spans="1:30" s="13" customFormat="1" x14ac:dyDescent="0.25">
      <c r="A2362"/>
      <c r="B2362" s="32"/>
      <c r="C2362" s="34"/>
      <c r="D2362" s="10"/>
      <c r="J2362" s="53"/>
      <c r="K2362" s="64"/>
      <c r="O2362" s="60"/>
      <c r="P2362" s="67"/>
      <c r="T2362" s="53"/>
      <c r="U2362" s="64"/>
      <c r="Y2362" s="53"/>
      <c r="Z2362" s="64"/>
      <c r="AD2362" s="53"/>
    </row>
    <row r="2363" spans="1:30" s="13" customFormat="1" x14ac:dyDescent="0.25">
      <c r="A2363"/>
      <c r="B2363" s="32"/>
      <c r="C2363" s="34"/>
      <c r="D2363" s="10"/>
      <c r="J2363" s="53"/>
      <c r="K2363" s="64"/>
      <c r="O2363" s="60"/>
      <c r="P2363" s="67"/>
      <c r="T2363" s="53"/>
      <c r="U2363" s="64"/>
      <c r="Y2363" s="53"/>
      <c r="Z2363" s="64"/>
      <c r="AD2363" s="53"/>
    </row>
    <row r="2364" spans="1:30" s="13" customFormat="1" x14ac:dyDescent="0.25">
      <c r="A2364"/>
      <c r="B2364" s="32"/>
      <c r="C2364" s="34"/>
      <c r="D2364" s="10"/>
      <c r="J2364" s="53"/>
      <c r="K2364" s="64"/>
      <c r="O2364" s="60"/>
      <c r="P2364" s="67"/>
      <c r="T2364" s="53"/>
      <c r="U2364" s="64"/>
      <c r="Y2364" s="53"/>
      <c r="Z2364" s="64"/>
      <c r="AD2364" s="53"/>
    </row>
    <row r="2365" spans="1:30" s="13" customFormat="1" x14ac:dyDescent="0.25">
      <c r="A2365"/>
      <c r="B2365" s="32"/>
      <c r="C2365" s="34"/>
      <c r="D2365" s="10"/>
      <c r="J2365" s="53"/>
      <c r="K2365" s="64"/>
      <c r="O2365" s="60"/>
      <c r="P2365" s="67"/>
      <c r="T2365" s="53"/>
      <c r="U2365" s="64"/>
      <c r="Y2365" s="53"/>
      <c r="Z2365" s="64"/>
      <c r="AD2365" s="53"/>
    </row>
    <row r="2366" spans="1:30" s="13" customFormat="1" x14ac:dyDescent="0.25">
      <c r="A2366"/>
      <c r="B2366" s="32"/>
      <c r="C2366" s="34"/>
      <c r="D2366" s="10"/>
      <c r="J2366" s="53"/>
      <c r="K2366" s="64"/>
      <c r="O2366" s="60"/>
      <c r="P2366" s="67"/>
      <c r="T2366" s="53"/>
      <c r="U2366" s="64"/>
      <c r="Y2366" s="53"/>
      <c r="Z2366" s="64"/>
      <c r="AD2366" s="53"/>
    </row>
    <row r="2367" spans="1:30" s="13" customFormat="1" x14ac:dyDescent="0.25">
      <c r="A2367"/>
      <c r="B2367" s="32"/>
      <c r="C2367" s="34"/>
      <c r="D2367" s="10"/>
      <c r="J2367" s="53"/>
      <c r="K2367" s="64"/>
      <c r="O2367" s="60"/>
      <c r="P2367" s="67"/>
      <c r="T2367" s="53"/>
      <c r="U2367" s="64"/>
      <c r="Y2367" s="53"/>
      <c r="Z2367" s="64"/>
      <c r="AD2367" s="53"/>
    </row>
    <row r="2368" spans="1:30" s="13" customFormat="1" x14ac:dyDescent="0.25">
      <c r="A2368"/>
      <c r="B2368" s="32"/>
      <c r="C2368" s="34"/>
      <c r="D2368" s="10"/>
      <c r="J2368" s="53"/>
      <c r="K2368" s="64"/>
      <c r="O2368" s="60"/>
      <c r="P2368" s="67"/>
      <c r="T2368" s="53"/>
      <c r="U2368" s="64"/>
      <c r="Y2368" s="53"/>
      <c r="Z2368" s="64"/>
      <c r="AD2368" s="53"/>
    </row>
    <row r="2369" spans="1:30" s="13" customFormat="1" x14ac:dyDescent="0.25">
      <c r="A2369"/>
      <c r="B2369" s="32"/>
      <c r="C2369" s="34"/>
      <c r="D2369" s="10"/>
      <c r="J2369" s="53"/>
      <c r="K2369" s="64"/>
      <c r="O2369" s="60"/>
      <c r="P2369" s="67"/>
      <c r="T2369" s="53"/>
      <c r="U2369" s="64"/>
      <c r="Y2369" s="53"/>
      <c r="Z2369" s="64"/>
      <c r="AD2369" s="53"/>
    </row>
    <row r="2370" spans="1:30" s="13" customFormat="1" x14ac:dyDescent="0.25">
      <c r="A2370"/>
      <c r="B2370" s="32"/>
      <c r="C2370" s="34"/>
      <c r="D2370" s="10"/>
      <c r="J2370" s="53"/>
      <c r="K2370" s="64"/>
      <c r="O2370" s="60"/>
      <c r="P2370" s="67"/>
      <c r="T2370" s="53"/>
      <c r="U2370" s="64"/>
      <c r="Y2370" s="53"/>
      <c r="Z2370" s="64"/>
      <c r="AD2370" s="53"/>
    </row>
    <row r="2371" spans="1:30" s="13" customFormat="1" x14ac:dyDescent="0.25">
      <c r="A2371"/>
      <c r="B2371" s="32"/>
      <c r="C2371" s="34"/>
      <c r="D2371" s="10"/>
      <c r="J2371" s="53"/>
      <c r="K2371" s="64"/>
      <c r="O2371" s="60"/>
      <c r="P2371" s="67"/>
      <c r="T2371" s="53"/>
      <c r="U2371" s="64"/>
      <c r="Y2371" s="53"/>
      <c r="Z2371" s="64"/>
      <c r="AD2371" s="53"/>
    </row>
    <row r="2372" spans="1:30" s="13" customFormat="1" x14ac:dyDescent="0.25">
      <c r="A2372"/>
      <c r="B2372" s="32"/>
      <c r="C2372" s="34"/>
      <c r="D2372" s="10"/>
      <c r="J2372" s="53"/>
      <c r="K2372" s="64"/>
      <c r="O2372" s="60"/>
      <c r="P2372" s="67"/>
      <c r="T2372" s="53"/>
      <c r="U2372" s="64"/>
      <c r="Y2372" s="53"/>
      <c r="Z2372" s="64"/>
      <c r="AD2372" s="53"/>
    </row>
    <row r="2373" spans="1:30" s="13" customFormat="1" x14ac:dyDescent="0.25">
      <c r="A2373"/>
      <c r="B2373" s="32"/>
      <c r="C2373" s="34"/>
      <c r="D2373" s="10"/>
      <c r="J2373" s="53"/>
      <c r="K2373" s="64"/>
      <c r="O2373" s="60"/>
      <c r="P2373" s="67"/>
      <c r="T2373" s="53"/>
      <c r="U2373" s="64"/>
      <c r="Y2373" s="53"/>
      <c r="Z2373" s="64"/>
      <c r="AD2373" s="53"/>
    </row>
    <row r="2374" spans="1:30" s="13" customFormat="1" x14ac:dyDescent="0.25">
      <c r="A2374"/>
      <c r="B2374" s="32"/>
      <c r="C2374" s="34"/>
      <c r="D2374" s="10"/>
      <c r="J2374" s="53"/>
      <c r="K2374" s="64"/>
      <c r="O2374" s="60"/>
      <c r="P2374" s="67"/>
      <c r="T2374" s="53"/>
      <c r="U2374" s="64"/>
      <c r="Y2374" s="53"/>
      <c r="Z2374" s="64"/>
      <c r="AD2374" s="53"/>
    </row>
    <row r="2375" spans="1:30" s="13" customFormat="1" x14ac:dyDescent="0.25">
      <c r="A2375"/>
      <c r="B2375" s="32"/>
      <c r="C2375" s="34"/>
      <c r="D2375" s="10"/>
      <c r="J2375" s="53"/>
      <c r="K2375" s="64"/>
      <c r="O2375" s="60"/>
      <c r="P2375" s="67"/>
      <c r="T2375" s="53"/>
      <c r="U2375" s="64"/>
      <c r="Y2375" s="53"/>
      <c r="Z2375" s="64"/>
      <c r="AD2375" s="53"/>
    </row>
    <row r="2376" spans="1:30" s="13" customFormat="1" x14ac:dyDescent="0.25">
      <c r="A2376"/>
      <c r="B2376" s="32"/>
      <c r="C2376" s="34"/>
      <c r="D2376" s="10"/>
      <c r="J2376" s="53"/>
      <c r="K2376" s="64"/>
      <c r="O2376" s="60"/>
      <c r="P2376" s="67"/>
      <c r="T2376" s="53"/>
      <c r="U2376" s="64"/>
      <c r="Y2376" s="53"/>
      <c r="Z2376" s="64"/>
      <c r="AD2376" s="53"/>
    </row>
    <row r="2377" spans="1:30" s="13" customFormat="1" x14ac:dyDescent="0.25">
      <c r="A2377"/>
      <c r="B2377" s="32"/>
      <c r="C2377" s="34"/>
      <c r="D2377" s="10"/>
      <c r="J2377" s="53"/>
      <c r="K2377" s="64"/>
      <c r="O2377" s="60"/>
      <c r="P2377" s="67"/>
      <c r="T2377" s="53"/>
      <c r="U2377" s="64"/>
      <c r="Y2377" s="53"/>
      <c r="Z2377" s="64"/>
      <c r="AD2377" s="53"/>
    </row>
    <row r="2378" spans="1:30" s="13" customFormat="1" x14ac:dyDescent="0.25">
      <c r="A2378"/>
      <c r="B2378" s="32"/>
      <c r="C2378" s="34"/>
      <c r="D2378" s="10"/>
      <c r="J2378" s="53"/>
      <c r="K2378" s="64"/>
      <c r="O2378" s="60"/>
      <c r="P2378" s="67"/>
      <c r="T2378" s="53"/>
      <c r="U2378" s="64"/>
      <c r="Y2378" s="53"/>
      <c r="Z2378" s="64"/>
      <c r="AD2378" s="53"/>
    </row>
    <row r="2379" spans="1:30" s="13" customFormat="1" x14ac:dyDescent="0.25">
      <c r="A2379"/>
      <c r="B2379" s="32"/>
      <c r="C2379" s="34"/>
      <c r="D2379" s="10"/>
      <c r="J2379" s="53"/>
      <c r="K2379" s="64"/>
      <c r="O2379" s="60"/>
      <c r="P2379" s="67"/>
      <c r="T2379" s="53"/>
      <c r="U2379" s="64"/>
      <c r="Y2379" s="53"/>
      <c r="Z2379" s="64"/>
      <c r="AD2379" s="53"/>
    </row>
    <row r="2380" spans="1:30" s="13" customFormat="1" x14ac:dyDescent="0.25">
      <c r="A2380"/>
      <c r="B2380" s="32"/>
      <c r="C2380" s="34"/>
      <c r="D2380" s="10"/>
      <c r="J2380" s="53"/>
      <c r="K2380" s="64"/>
      <c r="O2380" s="60"/>
      <c r="P2380" s="67"/>
      <c r="T2380" s="53"/>
      <c r="U2380" s="64"/>
      <c r="Y2380" s="53"/>
      <c r="Z2380" s="64"/>
      <c r="AD2380" s="53"/>
    </row>
    <row r="2381" spans="1:30" s="13" customFormat="1" x14ac:dyDescent="0.25">
      <c r="A2381"/>
      <c r="B2381" s="32"/>
      <c r="C2381" s="34"/>
      <c r="D2381" s="10"/>
      <c r="J2381" s="53"/>
      <c r="K2381" s="64"/>
      <c r="O2381" s="60"/>
      <c r="P2381" s="67"/>
      <c r="T2381" s="53"/>
      <c r="U2381" s="64"/>
      <c r="Y2381" s="53"/>
      <c r="Z2381" s="64"/>
      <c r="AD2381" s="53"/>
    </row>
    <row r="2382" spans="1:30" s="13" customFormat="1" x14ac:dyDescent="0.25">
      <c r="A2382"/>
      <c r="B2382" s="32"/>
      <c r="C2382" s="34"/>
      <c r="D2382" s="10"/>
      <c r="J2382" s="53"/>
      <c r="K2382" s="64"/>
      <c r="O2382" s="60"/>
      <c r="P2382" s="67"/>
      <c r="T2382" s="53"/>
      <c r="U2382" s="64"/>
      <c r="Y2382" s="53"/>
      <c r="Z2382" s="64"/>
      <c r="AD2382" s="53"/>
    </row>
    <row r="2383" spans="1:30" s="13" customFormat="1" x14ac:dyDescent="0.25">
      <c r="A2383"/>
      <c r="B2383" s="32"/>
      <c r="C2383" s="34"/>
      <c r="D2383" s="10"/>
      <c r="J2383" s="53"/>
      <c r="K2383" s="64"/>
      <c r="O2383" s="60"/>
      <c r="P2383" s="67"/>
      <c r="T2383" s="53"/>
      <c r="U2383" s="64"/>
      <c r="Y2383" s="53"/>
      <c r="Z2383" s="64"/>
      <c r="AD2383" s="53"/>
    </row>
    <row r="2384" spans="1:30" s="13" customFormat="1" x14ac:dyDescent="0.25">
      <c r="A2384"/>
      <c r="B2384" s="32"/>
      <c r="C2384" s="34"/>
      <c r="D2384" s="10"/>
      <c r="J2384" s="53"/>
      <c r="K2384" s="64"/>
      <c r="O2384" s="60"/>
      <c r="P2384" s="67"/>
      <c r="T2384" s="53"/>
      <c r="U2384" s="64"/>
      <c r="Y2384" s="53"/>
      <c r="Z2384" s="64"/>
      <c r="AD2384" s="53"/>
    </row>
    <row r="2385" spans="1:30" s="13" customFormat="1" x14ac:dyDescent="0.25">
      <c r="A2385"/>
      <c r="B2385" s="32"/>
      <c r="C2385" s="34"/>
      <c r="D2385" s="10"/>
      <c r="J2385" s="53"/>
      <c r="K2385" s="64"/>
      <c r="O2385" s="60"/>
      <c r="P2385" s="67"/>
      <c r="T2385" s="53"/>
      <c r="U2385" s="64"/>
      <c r="Y2385" s="53"/>
      <c r="Z2385" s="64"/>
      <c r="AD2385" s="53"/>
    </row>
    <row r="2386" spans="1:30" s="13" customFormat="1" x14ac:dyDescent="0.25">
      <c r="A2386"/>
      <c r="B2386" s="32"/>
      <c r="C2386" s="34"/>
      <c r="D2386" s="10"/>
      <c r="J2386" s="53"/>
      <c r="K2386" s="64"/>
      <c r="O2386" s="60"/>
      <c r="P2386" s="67"/>
      <c r="T2386" s="53"/>
      <c r="U2386" s="64"/>
      <c r="Y2386" s="53"/>
      <c r="Z2386" s="64"/>
      <c r="AD2386" s="53"/>
    </row>
    <row r="2387" spans="1:30" s="13" customFormat="1" x14ac:dyDescent="0.25">
      <c r="A2387"/>
      <c r="B2387" s="32"/>
      <c r="C2387" s="34"/>
      <c r="D2387" s="10"/>
      <c r="J2387" s="53"/>
      <c r="K2387" s="64"/>
      <c r="O2387" s="60"/>
      <c r="P2387" s="67"/>
      <c r="T2387" s="53"/>
      <c r="U2387" s="64"/>
      <c r="Y2387" s="53"/>
      <c r="Z2387" s="64"/>
      <c r="AD2387" s="53"/>
    </row>
    <row r="2388" spans="1:30" s="13" customFormat="1" x14ac:dyDescent="0.25">
      <c r="A2388"/>
      <c r="B2388" s="32"/>
      <c r="C2388" s="34"/>
      <c r="D2388" s="10"/>
      <c r="J2388" s="53"/>
      <c r="K2388" s="64"/>
      <c r="O2388" s="60"/>
      <c r="P2388" s="67"/>
      <c r="T2388" s="53"/>
      <c r="U2388" s="64"/>
      <c r="Y2388" s="53"/>
      <c r="Z2388" s="64"/>
      <c r="AD2388" s="53"/>
    </row>
    <row r="2389" spans="1:30" s="13" customFormat="1" x14ac:dyDescent="0.25">
      <c r="A2389"/>
      <c r="B2389" s="32"/>
      <c r="C2389" s="34"/>
      <c r="D2389" s="10"/>
      <c r="J2389" s="53"/>
      <c r="K2389" s="64"/>
      <c r="O2389" s="60"/>
      <c r="P2389" s="67"/>
      <c r="T2389" s="53"/>
      <c r="U2389" s="64"/>
      <c r="Y2389" s="53"/>
      <c r="Z2389" s="64"/>
      <c r="AD2389" s="53"/>
    </row>
    <row r="2390" spans="1:30" s="13" customFormat="1" x14ac:dyDescent="0.25">
      <c r="A2390"/>
      <c r="B2390" s="32"/>
      <c r="C2390" s="34"/>
      <c r="D2390" s="10"/>
      <c r="J2390" s="53"/>
      <c r="K2390" s="64"/>
      <c r="O2390" s="60"/>
      <c r="P2390" s="67"/>
      <c r="T2390" s="53"/>
      <c r="U2390" s="64"/>
      <c r="Y2390" s="53"/>
      <c r="Z2390" s="64"/>
      <c r="AD2390" s="53"/>
    </row>
    <row r="2391" spans="1:30" s="13" customFormat="1" x14ac:dyDescent="0.25">
      <c r="A2391"/>
      <c r="B2391" s="32"/>
      <c r="C2391" s="34"/>
      <c r="D2391" s="10"/>
      <c r="J2391" s="53"/>
      <c r="K2391" s="64"/>
      <c r="O2391" s="60"/>
      <c r="P2391" s="67"/>
      <c r="T2391" s="53"/>
      <c r="U2391" s="64"/>
      <c r="Y2391" s="53"/>
      <c r="Z2391" s="64"/>
      <c r="AD2391" s="53"/>
    </row>
    <row r="2392" spans="1:30" s="13" customFormat="1" x14ac:dyDescent="0.25">
      <c r="A2392"/>
      <c r="B2392" s="32"/>
      <c r="C2392" s="34"/>
      <c r="D2392" s="10"/>
      <c r="J2392" s="53"/>
      <c r="K2392" s="64"/>
      <c r="O2392" s="60"/>
      <c r="P2392" s="67"/>
      <c r="T2392" s="53"/>
      <c r="U2392" s="64"/>
      <c r="Y2392" s="53"/>
      <c r="Z2392" s="64"/>
      <c r="AD2392" s="53"/>
    </row>
    <row r="2393" spans="1:30" s="13" customFormat="1" x14ac:dyDescent="0.25">
      <c r="A2393"/>
      <c r="B2393" s="32"/>
      <c r="C2393" s="34"/>
      <c r="D2393" s="10"/>
      <c r="J2393" s="53"/>
      <c r="K2393" s="64"/>
      <c r="O2393" s="60"/>
      <c r="P2393" s="67"/>
      <c r="T2393" s="53"/>
      <c r="U2393" s="64"/>
      <c r="Y2393" s="53"/>
      <c r="Z2393" s="64"/>
      <c r="AD2393" s="53"/>
    </row>
    <row r="2394" spans="1:30" s="13" customFormat="1" x14ac:dyDescent="0.25">
      <c r="A2394"/>
      <c r="B2394" s="32"/>
      <c r="C2394" s="34"/>
      <c r="D2394" s="10"/>
      <c r="J2394" s="53"/>
      <c r="K2394" s="64"/>
      <c r="O2394" s="60"/>
      <c r="P2394" s="67"/>
      <c r="T2394" s="53"/>
      <c r="U2394" s="64"/>
      <c r="Y2394" s="53"/>
      <c r="Z2394" s="64"/>
      <c r="AD2394" s="53"/>
    </row>
    <row r="2395" spans="1:30" s="13" customFormat="1" x14ac:dyDescent="0.25">
      <c r="A2395"/>
      <c r="B2395" s="32"/>
      <c r="C2395" s="34"/>
      <c r="D2395" s="10"/>
      <c r="J2395" s="53"/>
      <c r="K2395" s="64"/>
      <c r="O2395" s="60"/>
      <c r="P2395" s="67"/>
      <c r="T2395" s="53"/>
      <c r="U2395" s="64"/>
      <c r="Y2395" s="53"/>
      <c r="Z2395" s="64"/>
      <c r="AD2395" s="53"/>
    </row>
    <row r="2396" spans="1:30" s="13" customFormat="1" x14ac:dyDescent="0.25">
      <c r="A2396"/>
      <c r="B2396" s="32"/>
      <c r="C2396" s="34"/>
      <c r="D2396" s="10"/>
      <c r="J2396" s="53"/>
      <c r="K2396" s="64"/>
      <c r="O2396" s="60"/>
      <c r="P2396" s="67"/>
      <c r="T2396" s="53"/>
      <c r="U2396" s="64"/>
      <c r="Y2396" s="53"/>
      <c r="Z2396" s="64"/>
      <c r="AD2396" s="53"/>
    </row>
    <row r="2397" spans="1:30" s="13" customFormat="1" x14ac:dyDescent="0.25">
      <c r="A2397"/>
      <c r="B2397" s="32"/>
      <c r="C2397" s="34"/>
      <c r="D2397" s="10"/>
      <c r="J2397" s="53"/>
      <c r="K2397" s="64"/>
      <c r="O2397" s="60"/>
      <c r="P2397" s="67"/>
      <c r="T2397" s="53"/>
      <c r="U2397" s="64"/>
      <c r="Y2397" s="53"/>
      <c r="Z2397" s="64"/>
      <c r="AD2397" s="53"/>
    </row>
    <row r="2398" spans="1:30" s="13" customFormat="1" x14ac:dyDescent="0.25">
      <c r="A2398"/>
      <c r="B2398" s="32"/>
      <c r="C2398" s="34"/>
      <c r="D2398" s="10"/>
      <c r="J2398" s="53"/>
      <c r="K2398" s="64"/>
      <c r="O2398" s="60"/>
      <c r="P2398" s="67"/>
      <c r="T2398" s="53"/>
      <c r="U2398" s="64"/>
      <c r="Y2398" s="53"/>
      <c r="Z2398" s="64"/>
      <c r="AD2398" s="53"/>
    </row>
    <row r="2399" spans="1:30" s="13" customFormat="1" x14ac:dyDescent="0.25">
      <c r="A2399"/>
      <c r="B2399" s="32"/>
      <c r="C2399" s="34"/>
      <c r="D2399" s="10"/>
      <c r="J2399" s="53"/>
      <c r="K2399" s="64"/>
      <c r="O2399" s="60"/>
      <c r="P2399" s="67"/>
      <c r="T2399" s="53"/>
      <c r="U2399" s="64"/>
      <c r="Y2399" s="53"/>
      <c r="Z2399" s="64"/>
      <c r="AD2399" s="53"/>
    </row>
    <row r="2400" spans="1:30" s="13" customFormat="1" x14ac:dyDescent="0.25">
      <c r="A2400"/>
      <c r="B2400" s="32"/>
      <c r="C2400" s="34"/>
      <c r="D2400" s="10"/>
      <c r="J2400" s="53"/>
      <c r="K2400" s="64"/>
      <c r="O2400" s="60"/>
      <c r="P2400" s="67"/>
      <c r="T2400" s="53"/>
      <c r="U2400" s="64"/>
      <c r="Y2400" s="53"/>
      <c r="Z2400" s="64"/>
      <c r="AD2400" s="53"/>
    </row>
    <row r="2401" spans="1:30" s="13" customFormat="1" x14ac:dyDescent="0.25">
      <c r="A2401"/>
      <c r="B2401" s="32"/>
      <c r="C2401" s="34"/>
      <c r="D2401" s="10"/>
      <c r="J2401" s="53"/>
      <c r="K2401" s="64"/>
      <c r="O2401" s="60"/>
      <c r="P2401" s="67"/>
      <c r="T2401" s="53"/>
      <c r="U2401" s="64"/>
      <c r="Y2401" s="53"/>
      <c r="Z2401" s="64"/>
      <c r="AD2401" s="53"/>
    </row>
    <row r="2402" spans="1:30" s="13" customFormat="1" x14ac:dyDescent="0.25">
      <c r="A2402"/>
      <c r="B2402" s="32"/>
      <c r="C2402" s="34"/>
      <c r="D2402" s="10"/>
      <c r="J2402" s="53"/>
      <c r="K2402" s="64"/>
      <c r="O2402" s="60"/>
      <c r="P2402" s="67"/>
      <c r="T2402" s="53"/>
      <c r="U2402" s="64"/>
      <c r="Y2402" s="53"/>
      <c r="Z2402" s="64"/>
      <c r="AD2402" s="53"/>
    </row>
    <row r="2403" spans="1:30" s="13" customFormat="1" x14ac:dyDescent="0.25">
      <c r="A2403"/>
      <c r="B2403" s="32"/>
      <c r="C2403" s="34"/>
      <c r="D2403" s="10"/>
      <c r="J2403" s="53"/>
      <c r="K2403" s="64"/>
      <c r="O2403" s="60"/>
      <c r="P2403" s="67"/>
      <c r="T2403" s="53"/>
      <c r="U2403" s="64"/>
      <c r="Y2403" s="53"/>
      <c r="Z2403" s="64"/>
      <c r="AD2403" s="53"/>
    </row>
    <row r="2404" spans="1:30" s="13" customFormat="1" x14ac:dyDescent="0.25">
      <c r="A2404"/>
      <c r="B2404" s="32"/>
      <c r="C2404" s="34"/>
      <c r="D2404" s="10"/>
      <c r="J2404" s="53"/>
      <c r="K2404" s="64"/>
      <c r="O2404" s="60"/>
      <c r="P2404" s="67"/>
      <c r="T2404" s="53"/>
      <c r="U2404" s="64"/>
      <c r="Y2404" s="53"/>
      <c r="Z2404" s="64"/>
      <c r="AD2404" s="53"/>
    </row>
    <row r="2405" spans="1:30" s="13" customFormat="1" x14ac:dyDescent="0.25">
      <c r="A2405"/>
      <c r="B2405" s="32"/>
      <c r="C2405" s="34"/>
      <c r="D2405" s="10"/>
      <c r="J2405" s="53"/>
      <c r="K2405" s="64"/>
      <c r="O2405" s="60"/>
      <c r="P2405" s="67"/>
      <c r="T2405" s="53"/>
      <c r="U2405" s="64"/>
      <c r="Y2405" s="53"/>
      <c r="Z2405" s="64"/>
      <c r="AD2405" s="53"/>
    </row>
    <row r="2406" spans="1:30" s="13" customFormat="1" x14ac:dyDescent="0.25">
      <c r="A2406"/>
      <c r="B2406" s="32"/>
      <c r="C2406" s="34"/>
      <c r="D2406" s="10"/>
      <c r="J2406" s="53"/>
      <c r="K2406" s="64"/>
      <c r="O2406" s="60"/>
      <c r="P2406" s="67"/>
      <c r="T2406" s="53"/>
      <c r="U2406" s="64"/>
      <c r="Y2406" s="53"/>
      <c r="Z2406" s="64"/>
      <c r="AD2406" s="53"/>
    </row>
    <row r="2407" spans="1:30" s="13" customFormat="1" x14ac:dyDescent="0.25">
      <c r="A2407"/>
      <c r="B2407" s="32"/>
      <c r="C2407" s="34"/>
      <c r="D2407" s="10"/>
      <c r="J2407" s="53"/>
      <c r="K2407" s="64"/>
      <c r="O2407" s="60"/>
      <c r="P2407" s="67"/>
      <c r="T2407" s="53"/>
      <c r="U2407" s="64"/>
      <c r="Y2407" s="53"/>
      <c r="Z2407" s="64"/>
      <c r="AD2407" s="53"/>
    </row>
    <row r="2408" spans="1:30" s="13" customFormat="1" x14ac:dyDescent="0.25">
      <c r="A2408"/>
      <c r="B2408" s="32"/>
      <c r="C2408" s="34"/>
      <c r="D2408" s="10"/>
      <c r="J2408" s="53"/>
      <c r="K2408" s="64"/>
      <c r="O2408" s="60"/>
      <c r="P2408" s="67"/>
      <c r="T2408" s="53"/>
      <c r="U2408" s="64"/>
      <c r="Y2408" s="53"/>
      <c r="Z2408" s="64"/>
      <c r="AD2408" s="53"/>
    </row>
    <row r="2409" spans="1:30" s="13" customFormat="1" x14ac:dyDescent="0.25">
      <c r="A2409"/>
      <c r="B2409" s="32"/>
      <c r="C2409" s="34"/>
      <c r="D2409" s="10"/>
      <c r="J2409" s="53"/>
      <c r="K2409" s="64"/>
      <c r="O2409" s="60"/>
      <c r="P2409" s="67"/>
      <c r="T2409" s="53"/>
      <c r="U2409" s="64"/>
      <c r="Y2409" s="53"/>
      <c r="Z2409" s="64"/>
      <c r="AD2409" s="53"/>
    </row>
    <row r="2410" spans="1:30" s="13" customFormat="1" x14ac:dyDescent="0.25">
      <c r="A2410"/>
      <c r="B2410" s="32"/>
      <c r="C2410" s="34"/>
      <c r="D2410" s="10"/>
      <c r="J2410" s="53"/>
      <c r="K2410" s="64"/>
      <c r="O2410" s="60"/>
      <c r="P2410" s="67"/>
      <c r="T2410" s="53"/>
      <c r="U2410" s="64"/>
      <c r="Y2410" s="53"/>
      <c r="Z2410" s="64"/>
      <c r="AD2410" s="53"/>
    </row>
    <row r="2411" spans="1:30" s="13" customFormat="1" x14ac:dyDescent="0.25">
      <c r="A2411"/>
      <c r="B2411" s="32"/>
      <c r="C2411" s="34"/>
      <c r="D2411" s="10"/>
      <c r="J2411" s="53"/>
      <c r="K2411" s="64"/>
      <c r="O2411" s="60"/>
      <c r="P2411" s="67"/>
      <c r="T2411" s="53"/>
      <c r="U2411" s="64"/>
      <c r="Y2411" s="53"/>
      <c r="Z2411" s="64"/>
      <c r="AD2411" s="53"/>
    </row>
    <row r="2412" spans="1:30" s="13" customFormat="1" x14ac:dyDescent="0.25">
      <c r="A2412"/>
      <c r="B2412" s="32"/>
      <c r="C2412" s="34"/>
      <c r="D2412" s="10"/>
      <c r="J2412" s="53"/>
      <c r="K2412" s="64"/>
      <c r="O2412" s="60"/>
      <c r="P2412" s="67"/>
      <c r="T2412" s="53"/>
      <c r="U2412" s="64"/>
      <c r="Y2412" s="53"/>
      <c r="Z2412" s="64"/>
      <c r="AD2412" s="53"/>
    </row>
    <row r="2413" spans="1:30" s="13" customFormat="1" x14ac:dyDescent="0.25">
      <c r="A2413"/>
      <c r="B2413" s="32"/>
      <c r="C2413" s="34"/>
      <c r="D2413" s="10"/>
      <c r="J2413" s="53"/>
      <c r="K2413" s="64"/>
      <c r="O2413" s="60"/>
      <c r="P2413" s="67"/>
      <c r="T2413" s="53"/>
      <c r="U2413" s="64"/>
      <c r="Y2413" s="53"/>
      <c r="Z2413" s="64"/>
      <c r="AD2413" s="53"/>
    </row>
    <row r="2414" spans="1:30" s="13" customFormat="1" x14ac:dyDescent="0.25">
      <c r="A2414"/>
      <c r="B2414" s="32"/>
      <c r="C2414" s="34"/>
      <c r="D2414" s="10"/>
      <c r="J2414" s="53"/>
      <c r="K2414" s="64"/>
      <c r="O2414" s="60"/>
      <c r="P2414" s="67"/>
      <c r="T2414" s="53"/>
      <c r="U2414" s="64"/>
      <c r="Y2414" s="53"/>
      <c r="Z2414" s="64"/>
      <c r="AD2414" s="53"/>
    </row>
    <row r="2415" spans="1:30" s="13" customFormat="1" x14ac:dyDescent="0.25">
      <c r="A2415"/>
      <c r="B2415" s="32"/>
      <c r="C2415" s="34"/>
      <c r="D2415" s="10"/>
      <c r="J2415" s="53"/>
      <c r="K2415" s="64"/>
      <c r="O2415" s="60"/>
      <c r="P2415" s="67"/>
      <c r="T2415" s="53"/>
      <c r="U2415" s="64"/>
      <c r="Y2415" s="53"/>
      <c r="Z2415" s="64"/>
      <c r="AD2415" s="53"/>
    </row>
    <row r="2416" spans="1:30" s="13" customFormat="1" x14ac:dyDescent="0.25">
      <c r="A2416"/>
      <c r="B2416" s="32"/>
      <c r="C2416" s="34"/>
      <c r="D2416" s="10"/>
      <c r="J2416" s="53"/>
      <c r="K2416" s="64"/>
      <c r="O2416" s="60"/>
      <c r="P2416" s="67"/>
      <c r="T2416" s="53"/>
      <c r="U2416" s="64"/>
      <c r="Y2416" s="53"/>
      <c r="Z2416" s="64"/>
      <c r="AD2416" s="53"/>
    </row>
    <row r="2417" spans="1:30" s="13" customFormat="1" x14ac:dyDescent="0.25">
      <c r="A2417"/>
      <c r="B2417" s="32"/>
      <c r="C2417" s="34"/>
      <c r="D2417" s="10"/>
      <c r="J2417" s="53"/>
      <c r="K2417" s="64"/>
      <c r="O2417" s="60"/>
      <c r="P2417" s="67"/>
      <c r="T2417" s="53"/>
      <c r="U2417" s="64"/>
      <c r="Y2417" s="53"/>
      <c r="Z2417" s="64"/>
      <c r="AD2417" s="53"/>
    </row>
    <row r="2418" spans="1:30" s="13" customFormat="1" x14ac:dyDescent="0.25">
      <c r="A2418"/>
      <c r="B2418" s="32"/>
      <c r="C2418" s="34"/>
      <c r="D2418" s="10"/>
      <c r="J2418" s="53"/>
      <c r="K2418" s="64"/>
      <c r="O2418" s="60"/>
      <c r="P2418" s="67"/>
      <c r="T2418" s="53"/>
      <c r="U2418" s="64"/>
      <c r="Y2418" s="53"/>
      <c r="Z2418" s="64"/>
      <c r="AD2418" s="53"/>
    </row>
    <row r="2419" spans="1:30" s="13" customFormat="1" x14ac:dyDescent="0.25">
      <c r="A2419"/>
      <c r="B2419" s="32"/>
      <c r="C2419" s="34"/>
      <c r="D2419" s="10"/>
      <c r="J2419" s="53"/>
      <c r="K2419" s="64"/>
      <c r="O2419" s="60"/>
      <c r="P2419" s="67"/>
      <c r="T2419" s="53"/>
      <c r="U2419" s="64"/>
      <c r="Y2419" s="53"/>
      <c r="Z2419" s="64"/>
      <c r="AD2419" s="53"/>
    </row>
    <row r="2420" spans="1:30" s="13" customFormat="1" x14ac:dyDescent="0.25">
      <c r="A2420"/>
      <c r="B2420" s="32"/>
      <c r="C2420" s="34"/>
      <c r="D2420" s="10"/>
      <c r="J2420" s="53"/>
      <c r="K2420" s="64"/>
      <c r="O2420" s="60"/>
      <c r="P2420" s="67"/>
      <c r="T2420" s="53"/>
      <c r="U2420" s="64"/>
      <c r="Y2420" s="53"/>
      <c r="Z2420" s="64"/>
      <c r="AD2420" s="53"/>
    </row>
    <row r="2421" spans="1:30" s="13" customFormat="1" x14ac:dyDescent="0.25">
      <c r="A2421"/>
      <c r="B2421" s="32"/>
      <c r="C2421" s="34"/>
      <c r="D2421" s="10"/>
      <c r="J2421" s="53"/>
      <c r="K2421" s="64"/>
      <c r="O2421" s="60"/>
      <c r="P2421" s="67"/>
      <c r="T2421" s="53"/>
      <c r="U2421" s="64"/>
      <c r="Y2421" s="53"/>
      <c r="Z2421" s="64"/>
      <c r="AD2421" s="53"/>
    </row>
    <row r="2422" spans="1:30" s="13" customFormat="1" x14ac:dyDescent="0.25">
      <c r="A2422"/>
      <c r="B2422" s="32"/>
      <c r="C2422" s="34"/>
      <c r="D2422" s="10"/>
      <c r="J2422" s="53"/>
      <c r="K2422" s="64"/>
      <c r="O2422" s="60"/>
      <c r="P2422" s="67"/>
      <c r="T2422" s="53"/>
      <c r="U2422" s="64"/>
      <c r="Y2422" s="53"/>
      <c r="Z2422" s="64"/>
      <c r="AD2422" s="53"/>
    </row>
    <row r="2423" spans="1:30" s="13" customFormat="1" x14ac:dyDescent="0.25">
      <c r="A2423"/>
      <c r="B2423" s="32"/>
      <c r="C2423" s="34"/>
      <c r="D2423" s="10"/>
      <c r="J2423" s="53"/>
      <c r="K2423" s="64"/>
      <c r="O2423" s="60"/>
      <c r="P2423" s="67"/>
      <c r="T2423" s="53"/>
      <c r="U2423" s="64"/>
      <c r="Y2423" s="53"/>
      <c r="Z2423" s="64"/>
      <c r="AD2423" s="53"/>
    </row>
    <row r="2424" spans="1:30" s="13" customFormat="1" x14ac:dyDescent="0.25">
      <c r="A2424"/>
      <c r="B2424" s="32"/>
      <c r="C2424" s="34"/>
      <c r="D2424" s="10"/>
      <c r="J2424" s="53"/>
      <c r="K2424" s="64"/>
      <c r="O2424" s="60"/>
      <c r="P2424" s="67"/>
      <c r="T2424" s="53"/>
      <c r="U2424" s="64"/>
      <c r="Y2424" s="53"/>
      <c r="Z2424" s="64"/>
      <c r="AD2424" s="53"/>
    </row>
    <row r="2425" spans="1:30" s="13" customFormat="1" x14ac:dyDescent="0.25">
      <c r="A2425"/>
      <c r="B2425" s="32"/>
      <c r="C2425" s="34"/>
      <c r="D2425" s="10"/>
      <c r="J2425" s="53"/>
      <c r="K2425" s="64"/>
      <c r="O2425" s="60"/>
      <c r="P2425" s="67"/>
      <c r="T2425" s="53"/>
      <c r="U2425" s="64"/>
      <c r="Y2425" s="53"/>
      <c r="Z2425" s="64"/>
      <c r="AD2425" s="53"/>
    </row>
    <row r="2426" spans="1:30" s="13" customFormat="1" x14ac:dyDescent="0.25">
      <c r="A2426"/>
      <c r="B2426" s="32"/>
      <c r="C2426" s="34"/>
      <c r="D2426" s="10"/>
      <c r="J2426" s="53"/>
      <c r="K2426" s="64"/>
      <c r="O2426" s="60"/>
      <c r="P2426" s="67"/>
      <c r="T2426" s="53"/>
      <c r="U2426" s="64"/>
      <c r="Y2426" s="53"/>
      <c r="Z2426" s="64"/>
      <c r="AD2426" s="53"/>
    </row>
    <row r="2427" spans="1:30" s="13" customFormat="1" x14ac:dyDescent="0.25">
      <c r="A2427"/>
      <c r="B2427" s="32"/>
      <c r="C2427" s="34"/>
      <c r="D2427" s="10"/>
      <c r="J2427" s="53"/>
      <c r="K2427" s="64"/>
      <c r="O2427" s="60"/>
      <c r="P2427" s="67"/>
      <c r="T2427" s="53"/>
      <c r="U2427" s="64"/>
      <c r="Y2427" s="53"/>
      <c r="Z2427" s="64"/>
      <c r="AD2427" s="53"/>
    </row>
    <row r="2428" spans="1:30" s="13" customFormat="1" x14ac:dyDescent="0.25">
      <c r="A2428"/>
      <c r="B2428" s="32"/>
      <c r="C2428" s="34"/>
      <c r="D2428" s="10"/>
      <c r="J2428" s="53"/>
      <c r="K2428" s="64"/>
      <c r="O2428" s="60"/>
      <c r="P2428" s="67"/>
      <c r="T2428" s="53"/>
      <c r="U2428" s="64"/>
      <c r="Y2428" s="53"/>
      <c r="Z2428" s="64"/>
      <c r="AD2428" s="53"/>
    </row>
    <row r="2429" spans="1:30" s="13" customFormat="1" x14ac:dyDescent="0.25">
      <c r="A2429"/>
      <c r="B2429" s="32"/>
      <c r="C2429" s="34"/>
      <c r="D2429" s="10"/>
      <c r="J2429" s="53"/>
      <c r="K2429" s="64"/>
      <c r="O2429" s="60"/>
      <c r="P2429" s="67"/>
      <c r="T2429" s="53"/>
      <c r="U2429" s="64"/>
      <c r="Y2429" s="53"/>
      <c r="Z2429" s="64"/>
      <c r="AD2429" s="53"/>
    </row>
    <row r="2430" spans="1:30" s="13" customFormat="1" x14ac:dyDescent="0.25">
      <c r="A2430"/>
      <c r="B2430" s="32"/>
      <c r="C2430" s="34"/>
      <c r="D2430" s="10"/>
      <c r="J2430" s="53"/>
      <c r="K2430" s="64"/>
      <c r="O2430" s="60"/>
      <c r="P2430" s="67"/>
      <c r="T2430" s="53"/>
      <c r="U2430" s="64"/>
      <c r="Y2430" s="53"/>
      <c r="Z2430" s="64"/>
      <c r="AD2430" s="53"/>
    </row>
    <row r="2431" spans="1:30" s="13" customFormat="1" x14ac:dyDescent="0.25">
      <c r="A2431"/>
      <c r="B2431" s="32"/>
      <c r="C2431" s="34"/>
      <c r="D2431" s="10"/>
      <c r="J2431" s="53"/>
      <c r="K2431" s="64"/>
      <c r="O2431" s="60"/>
      <c r="P2431" s="67"/>
      <c r="T2431" s="53"/>
      <c r="U2431" s="64"/>
      <c r="Y2431" s="53"/>
      <c r="Z2431" s="64"/>
      <c r="AD2431" s="53"/>
    </row>
    <row r="2432" spans="1:30" s="13" customFormat="1" x14ac:dyDescent="0.25">
      <c r="A2432"/>
      <c r="B2432" s="32"/>
      <c r="C2432" s="34"/>
      <c r="D2432" s="10"/>
      <c r="J2432" s="53"/>
      <c r="K2432" s="64"/>
      <c r="O2432" s="60"/>
      <c r="P2432" s="67"/>
      <c r="T2432" s="53"/>
      <c r="U2432" s="64"/>
      <c r="Y2432" s="53"/>
      <c r="Z2432" s="64"/>
      <c r="AD2432" s="53"/>
    </row>
    <row r="2433" spans="1:30" s="13" customFormat="1" x14ac:dyDescent="0.25">
      <c r="A2433"/>
      <c r="B2433" s="32"/>
      <c r="C2433" s="34"/>
      <c r="D2433" s="10"/>
      <c r="J2433" s="53"/>
      <c r="K2433" s="64"/>
      <c r="O2433" s="60"/>
      <c r="P2433" s="67"/>
      <c r="T2433" s="53"/>
      <c r="U2433" s="64"/>
      <c r="Y2433" s="53"/>
      <c r="Z2433" s="64"/>
      <c r="AD2433" s="53"/>
    </row>
    <row r="2434" spans="1:30" s="13" customFormat="1" x14ac:dyDescent="0.25">
      <c r="A2434"/>
      <c r="B2434" s="32"/>
      <c r="C2434" s="34"/>
      <c r="D2434" s="10"/>
      <c r="J2434" s="53"/>
      <c r="K2434" s="64"/>
      <c r="O2434" s="60"/>
      <c r="P2434" s="67"/>
      <c r="T2434" s="53"/>
      <c r="U2434" s="64"/>
      <c r="Y2434" s="53"/>
      <c r="Z2434" s="64"/>
      <c r="AD2434" s="53"/>
    </row>
    <row r="2435" spans="1:30" s="13" customFormat="1" x14ac:dyDescent="0.25">
      <c r="A2435"/>
      <c r="B2435" s="32"/>
      <c r="C2435" s="34"/>
      <c r="D2435" s="10"/>
      <c r="J2435" s="53"/>
      <c r="K2435" s="64"/>
      <c r="O2435" s="60"/>
      <c r="P2435" s="67"/>
      <c r="T2435" s="53"/>
      <c r="U2435" s="64"/>
      <c r="Y2435" s="53"/>
      <c r="Z2435" s="64"/>
      <c r="AD2435" s="53"/>
    </row>
    <row r="2436" spans="1:30" s="13" customFormat="1" x14ac:dyDescent="0.25">
      <c r="A2436"/>
      <c r="B2436" s="32"/>
      <c r="C2436" s="34"/>
      <c r="D2436" s="10"/>
      <c r="J2436" s="53"/>
      <c r="K2436" s="64"/>
      <c r="O2436" s="60"/>
      <c r="P2436" s="67"/>
      <c r="T2436" s="53"/>
      <c r="U2436" s="64"/>
      <c r="Y2436" s="53"/>
      <c r="Z2436" s="64"/>
      <c r="AD2436" s="53"/>
    </row>
    <row r="2437" spans="1:30" s="13" customFormat="1" x14ac:dyDescent="0.25">
      <c r="A2437"/>
      <c r="B2437" s="32"/>
      <c r="C2437" s="34"/>
      <c r="D2437" s="10"/>
      <c r="J2437" s="53"/>
      <c r="K2437" s="64"/>
      <c r="O2437" s="60"/>
      <c r="P2437" s="67"/>
      <c r="T2437" s="53"/>
      <c r="U2437" s="64"/>
      <c r="Y2437" s="53"/>
      <c r="Z2437" s="64"/>
      <c r="AD2437" s="53"/>
    </row>
    <row r="2438" spans="1:30" s="13" customFormat="1" x14ac:dyDescent="0.25">
      <c r="A2438"/>
      <c r="B2438" s="32"/>
      <c r="C2438" s="34"/>
      <c r="D2438" s="10"/>
      <c r="J2438" s="53"/>
      <c r="K2438" s="64"/>
      <c r="O2438" s="60"/>
      <c r="P2438" s="67"/>
      <c r="T2438" s="53"/>
      <c r="U2438" s="64"/>
      <c r="Y2438" s="53"/>
      <c r="Z2438" s="64"/>
      <c r="AD2438" s="53"/>
    </row>
    <row r="2439" spans="1:30" s="13" customFormat="1" x14ac:dyDescent="0.25">
      <c r="A2439"/>
      <c r="B2439" s="32"/>
      <c r="C2439" s="34"/>
      <c r="D2439" s="10"/>
      <c r="J2439" s="53"/>
      <c r="K2439" s="64"/>
      <c r="O2439" s="60"/>
      <c r="P2439" s="67"/>
      <c r="T2439" s="53"/>
      <c r="U2439" s="64"/>
      <c r="Y2439" s="53"/>
      <c r="Z2439" s="64"/>
      <c r="AD2439" s="53"/>
    </row>
    <row r="2440" spans="1:30" s="13" customFormat="1" x14ac:dyDescent="0.25">
      <c r="A2440"/>
      <c r="B2440" s="32"/>
      <c r="C2440" s="34"/>
      <c r="D2440" s="10"/>
      <c r="J2440" s="53"/>
      <c r="K2440" s="64"/>
      <c r="O2440" s="60"/>
      <c r="P2440" s="67"/>
      <c r="T2440" s="53"/>
      <c r="U2440" s="64"/>
      <c r="Y2440" s="53"/>
      <c r="Z2440" s="64"/>
      <c r="AD2440" s="53"/>
    </row>
    <row r="2441" spans="1:30" s="13" customFormat="1" x14ac:dyDescent="0.25">
      <c r="A2441"/>
      <c r="B2441" s="32"/>
      <c r="C2441" s="34"/>
      <c r="D2441" s="10"/>
      <c r="J2441" s="53"/>
      <c r="K2441" s="64"/>
      <c r="O2441" s="60"/>
      <c r="P2441" s="67"/>
      <c r="T2441" s="53"/>
      <c r="U2441" s="64"/>
      <c r="Y2441" s="53"/>
      <c r="Z2441" s="64"/>
      <c r="AD2441" s="53"/>
    </row>
    <row r="2442" spans="1:30" s="13" customFormat="1" x14ac:dyDescent="0.25">
      <c r="A2442"/>
      <c r="B2442" s="32"/>
      <c r="C2442" s="34"/>
      <c r="D2442" s="10"/>
      <c r="J2442" s="53"/>
      <c r="K2442" s="64"/>
      <c r="O2442" s="60"/>
      <c r="P2442" s="67"/>
      <c r="T2442" s="53"/>
      <c r="U2442" s="64"/>
      <c r="Y2442" s="53"/>
      <c r="Z2442" s="64"/>
      <c r="AD2442" s="53"/>
    </row>
    <row r="2443" spans="1:30" s="13" customFormat="1" x14ac:dyDescent="0.25">
      <c r="A2443"/>
      <c r="B2443" s="32"/>
      <c r="C2443" s="34"/>
      <c r="D2443" s="10"/>
      <c r="J2443" s="53"/>
      <c r="K2443" s="64"/>
      <c r="O2443" s="60"/>
      <c r="P2443" s="67"/>
      <c r="T2443" s="53"/>
      <c r="U2443" s="64"/>
      <c r="Y2443" s="53"/>
      <c r="Z2443" s="64"/>
      <c r="AD2443" s="53"/>
    </row>
    <row r="2444" spans="1:30" s="13" customFormat="1" x14ac:dyDescent="0.25">
      <c r="A2444"/>
      <c r="B2444" s="32"/>
      <c r="C2444" s="34"/>
      <c r="D2444" s="10"/>
      <c r="J2444" s="53"/>
      <c r="K2444" s="64"/>
      <c r="O2444" s="60"/>
      <c r="P2444" s="67"/>
      <c r="T2444" s="53"/>
      <c r="U2444" s="64"/>
      <c r="Y2444" s="53"/>
      <c r="Z2444" s="64"/>
      <c r="AD2444" s="53"/>
    </row>
    <row r="2445" spans="1:30" s="13" customFormat="1" x14ac:dyDescent="0.25">
      <c r="A2445"/>
      <c r="B2445" s="32"/>
      <c r="C2445" s="34"/>
      <c r="D2445" s="10"/>
      <c r="J2445" s="53"/>
      <c r="K2445" s="64"/>
      <c r="O2445" s="60"/>
      <c r="P2445" s="67"/>
      <c r="T2445" s="53"/>
      <c r="U2445" s="64"/>
      <c r="Y2445" s="53"/>
      <c r="Z2445" s="64"/>
      <c r="AD2445" s="53"/>
    </row>
    <row r="2446" spans="1:30" s="13" customFormat="1" x14ac:dyDescent="0.25">
      <c r="A2446"/>
      <c r="B2446" s="32"/>
      <c r="C2446" s="34"/>
      <c r="D2446" s="10"/>
      <c r="J2446" s="53"/>
      <c r="K2446" s="64"/>
      <c r="O2446" s="60"/>
      <c r="P2446" s="67"/>
      <c r="T2446" s="53"/>
      <c r="U2446" s="64"/>
      <c r="Y2446" s="53"/>
      <c r="Z2446" s="64"/>
      <c r="AD2446" s="53"/>
    </row>
    <row r="2447" spans="1:30" s="13" customFormat="1" x14ac:dyDescent="0.25">
      <c r="A2447"/>
      <c r="B2447" s="32"/>
      <c r="C2447" s="34"/>
      <c r="D2447" s="10"/>
      <c r="J2447" s="53"/>
      <c r="K2447" s="64"/>
      <c r="O2447" s="60"/>
      <c r="P2447" s="67"/>
      <c r="T2447" s="53"/>
      <c r="U2447" s="64"/>
      <c r="Y2447" s="53"/>
      <c r="Z2447" s="64"/>
      <c r="AD2447" s="53"/>
    </row>
    <row r="2448" spans="1:30" s="13" customFormat="1" x14ac:dyDescent="0.25">
      <c r="A2448"/>
      <c r="B2448" s="32"/>
      <c r="C2448" s="34"/>
      <c r="D2448" s="10"/>
      <c r="J2448" s="53"/>
      <c r="K2448" s="64"/>
      <c r="O2448" s="60"/>
      <c r="P2448" s="67"/>
      <c r="T2448" s="53"/>
      <c r="U2448" s="64"/>
      <c r="Y2448" s="53"/>
      <c r="Z2448" s="64"/>
      <c r="AD2448" s="53"/>
    </row>
    <row r="2449" spans="1:30" s="13" customFormat="1" x14ac:dyDescent="0.25">
      <c r="A2449"/>
      <c r="B2449" s="32"/>
      <c r="C2449" s="34"/>
      <c r="D2449" s="10"/>
      <c r="J2449" s="53"/>
      <c r="K2449" s="64"/>
      <c r="O2449" s="60"/>
      <c r="P2449" s="67"/>
      <c r="T2449" s="53"/>
      <c r="U2449" s="64"/>
      <c r="Y2449" s="53"/>
      <c r="Z2449" s="64"/>
      <c r="AD2449" s="53"/>
    </row>
    <row r="2450" spans="1:30" s="13" customFormat="1" x14ac:dyDescent="0.25">
      <c r="A2450"/>
      <c r="B2450" s="32"/>
      <c r="C2450" s="34"/>
      <c r="D2450" s="10"/>
      <c r="J2450" s="53"/>
      <c r="K2450" s="64"/>
      <c r="O2450" s="60"/>
      <c r="P2450" s="67"/>
      <c r="T2450" s="53"/>
      <c r="U2450" s="64"/>
      <c r="Y2450" s="53"/>
      <c r="Z2450" s="64"/>
      <c r="AD2450" s="53"/>
    </row>
    <row r="2451" spans="1:30" s="13" customFormat="1" x14ac:dyDescent="0.25">
      <c r="A2451"/>
      <c r="B2451" s="32"/>
      <c r="C2451" s="34"/>
      <c r="D2451" s="10"/>
      <c r="J2451" s="53"/>
      <c r="K2451" s="64"/>
      <c r="O2451" s="60"/>
      <c r="P2451" s="67"/>
      <c r="T2451" s="53"/>
      <c r="U2451" s="64"/>
      <c r="Y2451" s="53"/>
      <c r="Z2451" s="64"/>
      <c r="AD2451" s="53"/>
    </row>
    <row r="2452" spans="1:30" s="13" customFormat="1" x14ac:dyDescent="0.25">
      <c r="A2452"/>
      <c r="B2452" s="32"/>
      <c r="C2452" s="34"/>
      <c r="D2452" s="10"/>
      <c r="J2452" s="53"/>
      <c r="K2452" s="64"/>
      <c r="O2452" s="60"/>
      <c r="P2452" s="67"/>
      <c r="T2452" s="53"/>
      <c r="U2452" s="64"/>
      <c r="Y2452" s="53"/>
      <c r="Z2452" s="64"/>
      <c r="AD2452" s="53"/>
    </row>
    <row r="2453" spans="1:30" s="13" customFormat="1" x14ac:dyDescent="0.25">
      <c r="A2453"/>
      <c r="B2453" s="32"/>
      <c r="C2453" s="34"/>
      <c r="D2453" s="10"/>
      <c r="J2453" s="53"/>
      <c r="K2453" s="64"/>
      <c r="O2453" s="60"/>
      <c r="P2453" s="67"/>
      <c r="T2453" s="53"/>
      <c r="U2453" s="64"/>
      <c r="Y2453" s="53"/>
      <c r="Z2453" s="64"/>
      <c r="AD2453" s="53"/>
    </row>
    <row r="2454" spans="1:30" s="13" customFormat="1" x14ac:dyDescent="0.25">
      <c r="A2454"/>
      <c r="B2454" s="32"/>
      <c r="C2454" s="34"/>
      <c r="D2454" s="10"/>
      <c r="J2454" s="53"/>
      <c r="K2454" s="64"/>
      <c r="O2454" s="60"/>
      <c r="P2454" s="67"/>
      <c r="T2454" s="53"/>
      <c r="U2454" s="64"/>
      <c r="Y2454" s="53"/>
      <c r="Z2454" s="64"/>
      <c r="AD2454" s="53"/>
    </row>
    <row r="2455" spans="1:30" s="13" customFormat="1" x14ac:dyDescent="0.25">
      <c r="A2455"/>
      <c r="B2455" s="32"/>
      <c r="C2455" s="34"/>
      <c r="D2455" s="10"/>
      <c r="J2455" s="53"/>
      <c r="K2455" s="64"/>
      <c r="O2455" s="60"/>
      <c r="P2455" s="67"/>
      <c r="T2455" s="53"/>
      <c r="U2455" s="64"/>
      <c r="Y2455" s="53"/>
      <c r="Z2455" s="64"/>
      <c r="AD2455" s="53"/>
    </row>
    <row r="2456" spans="1:30" s="13" customFormat="1" x14ac:dyDescent="0.25">
      <c r="A2456"/>
      <c r="B2456" s="32"/>
      <c r="C2456" s="34"/>
      <c r="D2456" s="10"/>
      <c r="J2456" s="53"/>
      <c r="K2456" s="64"/>
      <c r="O2456" s="60"/>
      <c r="P2456" s="67"/>
      <c r="T2456" s="53"/>
      <c r="U2456" s="64"/>
      <c r="Y2456" s="53"/>
      <c r="Z2456" s="64"/>
      <c r="AD2456" s="53"/>
    </row>
    <row r="2457" spans="1:30" s="13" customFormat="1" x14ac:dyDescent="0.25">
      <c r="A2457"/>
      <c r="B2457" s="32"/>
      <c r="C2457" s="34"/>
      <c r="D2457" s="10"/>
      <c r="J2457" s="53"/>
      <c r="K2457" s="64"/>
      <c r="O2457" s="60"/>
      <c r="P2457" s="67"/>
      <c r="T2457" s="53"/>
      <c r="U2457" s="64"/>
      <c r="Y2457" s="53"/>
      <c r="Z2457" s="64"/>
      <c r="AD2457" s="53"/>
    </row>
    <row r="2458" spans="1:30" s="13" customFormat="1" x14ac:dyDescent="0.25">
      <c r="A2458"/>
      <c r="B2458" s="32"/>
      <c r="C2458" s="34"/>
      <c r="D2458" s="10"/>
      <c r="J2458" s="53"/>
      <c r="K2458" s="64"/>
      <c r="O2458" s="60"/>
      <c r="P2458" s="67"/>
      <c r="T2458" s="53"/>
      <c r="U2458" s="64"/>
      <c r="Y2458" s="53"/>
      <c r="Z2458" s="64"/>
      <c r="AD2458" s="53"/>
    </row>
    <row r="2459" spans="1:30" s="13" customFormat="1" x14ac:dyDescent="0.25">
      <c r="A2459"/>
      <c r="B2459" s="32"/>
      <c r="C2459" s="34"/>
      <c r="D2459" s="10"/>
      <c r="J2459" s="53"/>
      <c r="K2459" s="64"/>
      <c r="O2459" s="60"/>
      <c r="P2459" s="67"/>
      <c r="T2459" s="53"/>
      <c r="U2459" s="64"/>
      <c r="Y2459" s="53"/>
      <c r="Z2459" s="64"/>
      <c r="AD2459" s="53"/>
    </row>
    <row r="2460" spans="1:30" s="13" customFormat="1" x14ac:dyDescent="0.25">
      <c r="A2460"/>
      <c r="B2460" s="32"/>
      <c r="C2460" s="34"/>
      <c r="D2460" s="10"/>
      <c r="J2460" s="53"/>
      <c r="K2460" s="64"/>
      <c r="O2460" s="60"/>
      <c r="P2460" s="67"/>
      <c r="T2460" s="53"/>
      <c r="U2460" s="64"/>
      <c r="Y2460" s="53"/>
      <c r="Z2460" s="64"/>
      <c r="AD2460" s="53"/>
    </row>
    <row r="2461" spans="1:30" s="13" customFormat="1" x14ac:dyDescent="0.25">
      <c r="A2461"/>
      <c r="B2461" s="32"/>
      <c r="C2461" s="34"/>
      <c r="D2461" s="10"/>
      <c r="J2461" s="53"/>
      <c r="K2461" s="64"/>
      <c r="O2461" s="60"/>
      <c r="P2461" s="67"/>
      <c r="T2461" s="53"/>
      <c r="U2461" s="64"/>
      <c r="Y2461" s="53"/>
      <c r="Z2461" s="64"/>
      <c r="AD2461" s="53"/>
    </row>
    <row r="2462" spans="1:30" s="13" customFormat="1" x14ac:dyDescent="0.25">
      <c r="A2462"/>
      <c r="B2462" s="32"/>
      <c r="C2462" s="34"/>
      <c r="D2462" s="10"/>
      <c r="J2462" s="53"/>
      <c r="K2462" s="64"/>
      <c r="O2462" s="60"/>
      <c r="P2462" s="67"/>
      <c r="T2462" s="53"/>
      <c r="U2462" s="64"/>
      <c r="Y2462" s="53"/>
      <c r="Z2462" s="64"/>
      <c r="AD2462" s="53"/>
    </row>
    <row r="2463" spans="1:30" s="13" customFormat="1" x14ac:dyDescent="0.25">
      <c r="A2463"/>
      <c r="B2463" s="32"/>
      <c r="C2463" s="34"/>
      <c r="D2463" s="10"/>
      <c r="J2463" s="53"/>
      <c r="K2463" s="64"/>
      <c r="O2463" s="60"/>
      <c r="P2463" s="67"/>
      <c r="T2463" s="53"/>
      <c r="U2463" s="64"/>
      <c r="Y2463" s="53"/>
      <c r="Z2463" s="64"/>
      <c r="AD2463" s="53"/>
    </row>
    <row r="2464" spans="1:30" s="13" customFormat="1" x14ac:dyDescent="0.25">
      <c r="A2464"/>
      <c r="B2464" s="32"/>
      <c r="C2464" s="34"/>
      <c r="D2464" s="10"/>
      <c r="J2464" s="53"/>
      <c r="K2464" s="64"/>
      <c r="O2464" s="60"/>
      <c r="P2464" s="67"/>
      <c r="T2464" s="53"/>
      <c r="U2464" s="64"/>
      <c r="Y2464" s="53"/>
      <c r="Z2464" s="64"/>
      <c r="AD2464" s="53"/>
    </row>
    <row r="2465" spans="1:30" s="13" customFormat="1" x14ac:dyDescent="0.25">
      <c r="A2465"/>
      <c r="B2465" s="32"/>
      <c r="C2465" s="34"/>
      <c r="D2465" s="10"/>
      <c r="J2465" s="53"/>
      <c r="K2465" s="64"/>
      <c r="O2465" s="60"/>
      <c r="P2465" s="67"/>
      <c r="T2465" s="53"/>
      <c r="U2465" s="64"/>
      <c r="Y2465" s="53"/>
      <c r="Z2465" s="64"/>
      <c r="AD2465" s="53"/>
    </row>
    <row r="2466" spans="1:30" s="13" customFormat="1" x14ac:dyDescent="0.25">
      <c r="A2466"/>
      <c r="B2466" s="32"/>
      <c r="C2466" s="34"/>
      <c r="D2466" s="10"/>
      <c r="J2466" s="53"/>
      <c r="K2466" s="64"/>
      <c r="O2466" s="60"/>
      <c r="P2466" s="67"/>
      <c r="T2466" s="53"/>
      <c r="U2466" s="64"/>
      <c r="Y2466" s="53"/>
      <c r="Z2466" s="64"/>
      <c r="AD2466" s="53"/>
    </row>
    <row r="2467" spans="1:30" s="13" customFormat="1" x14ac:dyDescent="0.25">
      <c r="A2467"/>
      <c r="B2467" s="32"/>
      <c r="C2467" s="34"/>
      <c r="D2467" s="10"/>
      <c r="J2467" s="53"/>
      <c r="K2467" s="64"/>
      <c r="O2467" s="60"/>
      <c r="P2467" s="67"/>
      <c r="T2467" s="53"/>
      <c r="U2467" s="64"/>
      <c r="Y2467" s="53"/>
      <c r="Z2467" s="64"/>
      <c r="AD2467" s="53"/>
    </row>
    <row r="2468" spans="1:30" s="13" customFormat="1" x14ac:dyDescent="0.25">
      <c r="A2468"/>
      <c r="B2468" s="32"/>
      <c r="C2468" s="34"/>
      <c r="D2468" s="10"/>
      <c r="J2468" s="53"/>
      <c r="K2468" s="64"/>
      <c r="O2468" s="60"/>
      <c r="P2468" s="67"/>
      <c r="T2468" s="53"/>
      <c r="U2468" s="64"/>
      <c r="Y2468" s="53"/>
      <c r="Z2468" s="64"/>
      <c r="AD2468" s="53"/>
    </row>
    <row r="2469" spans="1:30" s="13" customFormat="1" x14ac:dyDescent="0.25">
      <c r="A2469"/>
      <c r="B2469" s="32"/>
      <c r="C2469" s="34"/>
      <c r="D2469" s="10"/>
      <c r="J2469" s="53"/>
      <c r="K2469" s="64"/>
      <c r="O2469" s="60"/>
      <c r="P2469" s="67"/>
      <c r="T2469" s="53"/>
      <c r="U2469" s="64"/>
      <c r="Y2469" s="53"/>
      <c r="Z2469" s="64"/>
      <c r="AD2469" s="53"/>
    </row>
    <row r="2470" spans="1:30" s="13" customFormat="1" x14ac:dyDescent="0.25">
      <c r="A2470"/>
      <c r="B2470" s="32"/>
      <c r="C2470" s="34"/>
      <c r="D2470" s="10"/>
      <c r="J2470" s="53"/>
      <c r="K2470" s="64"/>
      <c r="O2470" s="60"/>
      <c r="P2470" s="67"/>
      <c r="T2470" s="53"/>
      <c r="U2470" s="64"/>
      <c r="Y2470" s="53"/>
      <c r="Z2470" s="64"/>
      <c r="AD2470" s="53"/>
    </row>
    <row r="2471" spans="1:30" s="13" customFormat="1" x14ac:dyDescent="0.25">
      <c r="A2471"/>
      <c r="B2471" s="32"/>
      <c r="C2471" s="34"/>
      <c r="D2471" s="10"/>
      <c r="J2471" s="53"/>
      <c r="K2471" s="64"/>
      <c r="O2471" s="60"/>
      <c r="P2471" s="67"/>
      <c r="T2471" s="53"/>
      <c r="U2471" s="64"/>
      <c r="Y2471" s="53"/>
      <c r="Z2471" s="64"/>
      <c r="AD2471" s="53"/>
    </row>
    <row r="2472" spans="1:30" s="13" customFormat="1" x14ac:dyDescent="0.25">
      <c r="A2472"/>
      <c r="B2472" s="32"/>
      <c r="C2472" s="34"/>
      <c r="D2472" s="10"/>
      <c r="J2472" s="53"/>
      <c r="K2472" s="64"/>
      <c r="O2472" s="60"/>
      <c r="P2472" s="67"/>
      <c r="T2472" s="53"/>
      <c r="U2472" s="64"/>
      <c r="Y2472" s="53"/>
      <c r="Z2472" s="64"/>
      <c r="AD2472" s="53"/>
    </row>
    <row r="2473" spans="1:30" s="13" customFormat="1" x14ac:dyDescent="0.25">
      <c r="A2473"/>
      <c r="B2473" s="32"/>
      <c r="C2473" s="34"/>
      <c r="D2473" s="10"/>
      <c r="J2473" s="53"/>
      <c r="K2473" s="64"/>
      <c r="O2473" s="60"/>
      <c r="P2473" s="67"/>
      <c r="T2473" s="53"/>
      <c r="U2473" s="64"/>
      <c r="Y2473" s="53"/>
      <c r="Z2473" s="64"/>
      <c r="AD2473" s="53"/>
    </row>
    <row r="2474" spans="1:30" s="13" customFormat="1" x14ac:dyDescent="0.25">
      <c r="A2474"/>
      <c r="B2474" s="32"/>
      <c r="C2474" s="34"/>
      <c r="D2474" s="10"/>
      <c r="J2474" s="53"/>
      <c r="K2474" s="64"/>
      <c r="O2474" s="60"/>
      <c r="P2474" s="67"/>
      <c r="T2474" s="53"/>
      <c r="U2474" s="64"/>
      <c r="Y2474" s="53"/>
      <c r="Z2474" s="64"/>
      <c r="AD2474" s="53"/>
    </row>
    <row r="2475" spans="1:30" s="13" customFormat="1" x14ac:dyDescent="0.25">
      <c r="A2475"/>
      <c r="B2475" s="32"/>
      <c r="C2475" s="34"/>
      <c r="D2475" s="10"/>
      <c r="J2475" s="53"/>
      <c r="K2475" s="64"/>
      <c r="O2475" s="60"/>
      <c r="P2475" s="67"/>
      <c r="T2475" s="53"/>
      <c r="U2475" s="64"/>
      <c r="Y2475" s="53"/>
      <c r="Z2475" s="64"/>
      <c r="AD2475" s="53"/>
    </row>
    <row r="2476" spans="1:30" s="13" customFormat="1" x14ac:dyDescent="0.25">
      <c r="A2476"/>
      <c r="B2476" s="32"/>
      <c r="C2476" s="34"/>
      <c r="D2476" s="10"/>
      <c r="J2476" s="53"/>
      <c r="K2476" s="64"/>
      <c r="O2476" s="60"/>
      <c r="P2476" s="67"/>
      <c r="T2476" s="53"/>
      <c r="U2476" s="64"/>
      <c r="Y2476" s="53"/>
      <c r="Z2476" s="64"/>
      <c r="AD2476" s="53"/>
    </row>
    <row r="2477" spans="1:30" s="13" customFormat="1" x14ac:dyDescent="0.25">
      <c r="A2477"/>
      <c r="B2477" s="32"/>
      <c r="C2477" s="34"/>
      <c r="D2477" s="10"/>
      <c r="J2477" s="53"/>
      <c r="K2477" s="64"/>
      <c r="O2477" s="60"/>
      <c r="P2477" s="67"/>
      <c r="T2477" s="53"/>
      <c r="U2477" s="64"/>
      <c r="Y2477" s="53"/>
      <c r="Z2477" s="64"/>
      <c r="AD2477" s="53"/>
    </row>
    <row r="2478" spans="1:30" s="13" customFormat="1" x14ac:dyDescent="0.25">
      <c r="A2478"/>
      <c r="B2478" s="32"/>
      <c r="C2478" s="34"/>
      <c r="D2478" s="10"/>
      <c r="J2478" s="53"/>
      <c r="K2478" s="64"/>
      <c r="O2478" s="60"/>
      <c r="P2478" s="67"/>
      <c r="T2478" s="53"/>
      <c r="U2478" s="64"/>
      <c r="Y2478" s="53"/>
      <c r="Z2478" s="64"/>
      <c r="AD2478" s="53"/>
    </row>
    <row r="2479" spans="1:30" s="13" customFormat="1" x14ac:dyDescent="0.25">
      <c r="A2479"/>
      <c r="B2479" s="32"/>
      <c r="C2479" s="34"/>
      <c r="D2479" s="10"/>
      <c r="J2479" s="53"/>
      <c r="K2479" s="64"/>
      <c r="O2479" s="60"/>
      <c r="P2479" s="67"/>
      <c r="T2479" s="53"/>
      <c r="U2479" s="64"/>
      <c r="Y2479" s="53"/>
      <c r="Z2479" s="64"/>
      <c r="AD2479" s="53"/>
    </row>
    <row r="2480" spans="1:30" s="13" customFormat="1" x14ac:dyDescent="0.25">
      <c r="A2480"/>
      <c r="B2480" s="32"/>
      <c r="C2480" s="34"/>
      <c r="D2480" s="10"/>
      <c r="J2480" s="53"/>
      <c r="K2480" s="64"/>
      <c r="O2480" s="60"/>
      <c r="P2480" s="67"/>
      <c r="T2480" s="53"/>
      <c r="U2480" s="64"/>
      <c r="Y2480" s="53"/>
      <c r="Z2480" s="64"/>
      <c r="AD2480" s="53"/>
    </row>
    <row r="2481" spans="1:30" s="13" customFormat="1" x14ac:dyDescent="0.25">
      <c r="A2481"/>
      <c r="B2481" s="32"/>
      <c r="C2481" s="34"/>
      <c r="D2481" s="10"/>
      <c r="J2481" s="53"/>
      <c r="K2481" s="64"/>
      <c r="O2481" s="60"/>
      <c r="P2481" s="67"/>
      <c r="T2481" s="53"/>
      <c r="U2481" s="64"/>
      <c r="Y2481" s="53"/>
      <c r="Z2481" s="64"/>
      <c r="AD2481" s="53"/>
    </row>
    <row r="2482" spans="1:30" s="13" customFormat="1" x14ac:dyDescent="0.25">
      <c r="A2482"/>
      <c r="B2482" s="32"/>
      <c r="C2482" s="34"/>
      <c r="D2482" s="10"/>
      <c r="J2482" s="53"/>
      <c r="K2482" s="64"/>
      <c r="O2482" s="60"/>
      <c r="P2482" s="67"/>
      <c r="T2482" s="53"/>
      <c r="U2482" s="64"/>
      <c r="Y2482" s="53"/>
      <c r="Z2482" s="64"/>
      <c r="AD2482" s="53"/>
    </row>
    <row r="2483" spans="1:30" s="13" customFormat="1" x14ac:dyDescent="0.25">
      <c r="A2483"/>
      <c r="B2483" s="32"/>
      <c r="C2483" s="34"/>
      <c r="D2483" s="10"/>
      <c r="J2483" s="53"/>
      <c r="K2483" s="64"/>
      <c r="O2483" s="60"/>
      <c r="P2483" s="67"/>
      <c r="T2483" s="53"/>
      <c r="U2483" s="64"/>
      <c r="Y2483" s="53"/>
      <c r="Z2483" s="64"/>
      <c r="AD2483" s="53"/>
    </row>
    <row r="2484" spans="1:30" s="13" customFormat="1" x14ac:dyDescent="0.25">
      <c r="A2484"/>
      <c r="B2484" s="32"/>
      <c r="C2484" s="34"/>
      <c r="D2484" s="10"/>
      <c r="J2484" s="53"/>
      <c r="K2484" s="64"/>
      <c r="O2484" s="60"/>
      <c r="P2484" s="67"/>
      <c r="T2484" s="53"/>
      <c r="U2484" s="64"/>
      <c r="Y2484" s="53"/>
      <c r="Z2484" s="64"/>
      <c r="AD2484" s="53"/>
    </row>
    <row r="2485" spans="1:30" s="13" customFormat="1" x14ac:dyDescent="0.25">
      <c r="A2485"/>
      <c r="B2485" s="32"/>
      <c r="C2485" s="34"/>
      <c r="D2485" s="10"/>
      <c r="J2485" s="53"/>
      <c r="K2485" s="64"/>
      <c r="O2485" s="60"/>
      <c r="P2485" s="67"/>
      <c r="T2485" s="53"/>
      <c r="U2485" s="64"/>
      <c r="Y2485" s="53"/>
      <c r="Z2485" s="64"/>
      <c r="AD2485" s="53"/>
    </row>
    <row r="2486" spans="1:30" s="13" customFormat="1" x14ac:dyDescent="0.25">
      <c r="A2486"/>
      <c r="B2486" s="32"/>
      <c r="C2486" s="34"/>
      <c r="D2486" s="10"/>
      <c r="J2486" s="53"/>
      <c r="K2486" s="64"/>
      <c r="O2486" s="60"/>
      <c r="P2486" s="67"/>
      <c r="T2486" s="53"/>
      <c r="U2486" s="64"/>
      <c r="Y2486" s="53"/>
      <c r="Z2486" s="64"/>
      <c r="AD2486" s="53"/>
    </row>
    <row r="2487" spans="1:30" s="13" customFormat="1" x14ac:dyDescent="0.25">
      <c r="A2487"/>
      <c r="B2487" s="32"/>
      <c r="C2487" s="34"/>
      <c r="D2487" s="10"/>
      <c r="J2487" s="53"/>
      <c r="K2487" s="64"/>
      <c r="O2487" s="60"/>
      <c r="P2487" s="67"/>
      <c r="T2487" s="53"/>
      <c r="U2487" s="64"/>
      <c r="Y2487" s="53"/>
      <c r="Z2487" s="64"/>
      <c r="AD2487" s="53"/>
    </row>
    <row r="2488" spans="1:30" s="13" customFormat="1" x14ac:dyDescent="0.25">
      <c r="A2488"/>
      <c r="B2488" s="32"/>
      <c r="C2488" s="34"/>
      <c r="D2488" s="10"/>
      <c r="J2488" s="53"/>
      <c r="K2488" s="64"/>
      <c r="O2488" s="60"/>
      <c r="P2488" s="67"/>
      <c r="T2488" s="53"/>
      <c r="U2488" s="64"/>
      <c r="Y2488" s="53"/>
      <c r="Z2488" s="64"/>
      <c r="AD2488" s="53"/>
    </row>
    <row r="2489" spans="1:30" s="13" customFormat="1" x14ac:dyDescent="0.25">
      <c r="A2489"/>
      <c r="B2489" s="32"/>
      <c r="C2489" s="34"/>
      <c r="D2489" s="10"/>
      <c r="J2489" s="53"/>
      <c r="K2489" s="64"/>
      <c r="O2489" s="60"/>
      <c r="P2489" s="67"/>
      <c r="T2489" s="53"/>
      <c r="U2489" s="64"/>
      <c r="Y2489" s="53"/>
      <c r="Z2489" s="64"/>
      <c r="AD2489" s="53"/>
    </row>
    <row r="2490" spans="1:30" s="13" customFormat="1" x14ac:dyDescent="0.25">
      <c r="A2490"/>
      <c r="B2490" s="32"/>
      <c r="C2490" s="34"/>
      <c r="D2490" s="10"/>
      <c r="J2490" s="53"/>
      <c r="K2490" s="64"/>
      <c r="O2490" s="60"/>
      <c r="P2490" s="67"/>
      <c r="T2490" s="53"/>
      <c r="U2490" s="64"/>
      <c r="Y2490" s="53"/>
      <c r="Z2490" s="64"/>
      <c r="AD2490" s="53"/>
    </row>
    <row r="2491" spans="1:30" s="13" customFormat="1" x14ac:dyDescent="0.25">
      <c r="A2491"/>
      <c r="B2491" s="32"/>
      <c r="C2491" s="34"/>
      <c r="D2491" s="10"/>
      <c r="J2491" s="53"/>
      <c r="K2491" s="64"/>
      <c r="O2491" s="60"/>
      <c r="P2491" s="67"/>
      <c r="T2491" s="53"/>
      <c r="U2491" s="64"/>
      <c r="Y2491" s="53"/>
      <c r="Z2491" s="64"/>
      <c r="AD2491" s="53"/>
    </row>
    <row r="2492" spans="1:30" s="13" customFormat="1" x14ac:dyDescent="0.25">
      <c r="A2492"/>
      <c r="B2492" s="32"/>
      <c r="C2492" s="34"/>
      <c r="D2492" s="10"/>
      <c r="J2492" s="53"/>
      <c r="K2492" s="64"/>
      <c r="O2492" s="60"/>
      <c r="P2492" s="67"/>
      <c r="T2492" s="53"/>
      <c r="U2492" s="64"/>
      <c r="Y2492" s="53"/>
      <c r="Z2492" s="64"/>
      <c r="AD2492" s="53"/>
    </row>
    <row r="2493" spans="1:30" s="13" customFormat="1" x14ac:dyDescent="0.25">
      <c r="A2493"/>
      <c r="B2493" s="32"/>
      <c r="C2493" s="34"/>
      <c r="D2493" s="10"/>
      <c r="J2493" s="53"/>
      <c r="K2493" s="64"/>
      <c r="O2493" s="60"/>
      <c r="P2493" s="67"/>
      <c r="T2493" s="53"/>
      <c r="U2493" s="64"/>
      <c r="Y2493" s="53"/>
      <c r="Z2493" s="64"/>
      <c r="AD2493" s="53"/>
    </row>
    <row r="2494" spans="1:30" s="13" customFormat="1" x14ac:dyDescent="0.25">
      <c r="A2494"/>
      <c r="B2494" s="32"/>
      <c r="C2494" s="34"/>
      <c r="D2494" s="10"/>
      <c r="J2494" s="53"/>
      <c r="K2494" s="64"/>
      <c r="O2494" s="60"/>
      <c r="P2494" s="67"/>
      <c r="T2494" s="53"/>
      <c r="U2494" s="64"/>
      <c r="Y2494" s="53"/>
      <c r="Z2494" s="64"/>
      <c r="AD2494" s="53"/>
    </row>
    <row r="2495" spans="1:30" s="13" customFormat="1" x14ac:dyDescent="0.25">
      <c r="A2495"/>
      <c r="B2495" s="32"/>
      <c r="C2495" s="34"/>
      <c r="D2495" s="10"/>
      <c r="J2495" s="53"/>
      <c r="K2495" s="64"/>
      <c r="O2495" s="60"/>
      <c r="P2495" s="67"/>
      <c r="T2495" s="53"/>
      <c r="U2495" s="64"/>
      <c r="Y2495" s="53"/>
      <c r="Z2495" s="64"/>
      <c r="AD2495" s="53"/>
    </row>
    <row r="2496" spans="1:30" s="13" customFormat="1" x14ac:dyDescent="0.25">
      <c r="A2496"/>
      <c r="B2496" s="32"/>
      <c r="C2496" s="34"/>
      <c r="D2496" s="10"/>
      <c r="J2496" s="53"/>
      <c r="K2496" s="64"/>
      <c r="O2496" s="60"/>
      <c r="P2496" s="67"/>
      <c r="T2496" s="53"/>
      <c r="U2496" s="64"/>
      <c r="Y2496" s="53"/>
      <c r="Z2496" s="64"/>
      <c r="AD2496" s="53"/>
    </row>
    <row r="2497" spans="1:30" s="13" customFormat="1" x14ac:dyDescent="0.25">
      <c r="A2497"/>
      <c r="B2497" s="32"/>
      <c r="C2497" s="34"/>
      <c r="D2497" s="10"/>
      <c r="J2497" s="53"/>
      <c r="K2497" s="64"/>
      <c r="O2497" s="60"/>
      <c r="P2497" s="67"/>
      <c r="T2497" s="53"/>
      <c r="U2497" s="64"/>
      <c r="Y2497" s="53"/>
      <c r="Z2497" s="64"/>
      <c r="AD2497" s="53"/>
    </row>
    <row r="2498" spans="1:30" s="13" customFormat="1" x14ac:dyDescent="0.25">
      <c r="A2498"/>
      <c r="B2498" s="32"/>
      <c r="C2498" s="34"/>
      <c r="D2498" s="10"/>
      <c r="J2498" s="53"/>
      <c r="K2498" s="64"/>
      <c r="O2498" s="60"/>
      <c r="P2498" s="67"/>
      <c r="T2498" s="53"/>
      <c r="U2498" s="64"/>
      <c r="Y2498" s="53"/>
      <c r="Z2498" s="64"/>
      <c r="AD2498" s="53"/>
    </row>
    <row r="2499" spans="1:30" s="13" customFormat="1" x14ac:dyDescent="0.25">
      <c r="A2499"/>
      <c r="B2499" s="32"/>
      <c r="C2499" s="34"/>
      <c r="D2499" s="10"/>
      <c r="J2499" s="53"/>
      <c r="K2499" s="64"/>
      <c r="O2499" s="60"/>
      <c r="P2499" s="67"/>
      <c r="T2499" s="53"/>
      <c r="U2499" s="64"/>
      <c r="Y2499" s="53"/>
      <c r="Z2499" s="64"/>
      <c r="AD2499" s="53"/>
    </row>
    <row r="2500" spans="1:30" s="13" customFormat="1" x14ac:dyDescent="0.25">
      <c r="A2500"/>
      <c r="B2500" s="32"/>
      <c r="C2500" s="34"/>
      <c r="D2500" s="10"/>
      <c r="J2500" s="53"/>
      <c r="K2500" s="64"/>
      <c r="O2500" s="60"/>
      <c r="P2500" s="67"/>
      <c r="T2500" s="53"/>
      <c r="U2500" s="64"/>
      <c r="Y2500" s="53"/>
      <c r="Z2500" s="64"/>
      <c r="AD2500" s="53"/>
    </row>
    <row r="2501" spans="1:30" s="13" customFormat="1" x14ac:dyDescent="0.25">
      <c r="A2501"/>
      <c r="B2501" s="32"/>
      <c r="C2501" s="34"/>
      <c r="D2501" s="10"/>
      <c r="J2501" s="53"/>
      <c r="K2501" s="64"/>
      <c r="O2501" s="60"/>
      <c r="P2501" s="67"/>
      <c r="T2501" s="53"/>
      <c r="U2501" s="64"/>
      <c r="Y2501" s="53"/>
      <c r="Z2501" s="64"/>
      <c r="AD2501" s="53"/>
    </row>
    <row r="2502" spans="1:30" s="13" customFormat="1" x14ac:dyDescent="0.25">
      <c r="A2502"/>
      <c r="B2502" s="32"/>
      <c r="C2502" s="34"/>
      <c r="D2502" s="10"/>
      <c r="J2502" s="53"/>
      <c r="K2502" s="64"/>
      <c r="O2502" s="60"/>
      <c r="P2502" s="67"/>
      <c r="T2502" s="53"/>
      <c r="U2502" s="64"/>
      <c r="Y2502" s="53"/>
      <c r="Z2502" s="64"/>
      <c r="AD2502" s="53"/>
    </row>
    <row r="2503" spans="1:30" s="13" customFormat="1" x14ac:dyDescent="0.25">
      <c r="A2503"/>
      <c r="B2503" s="32"/>
      <c r="C2503" s="34"/>
      <c r="D2503" s="10"/>
      <c r="J2503" s="53"/>
      <c r="K2503" s="64"/>
      <c r="O2503" s="60"/>
      <c r="P2503" s="67"/>
      <c r="T2503" s="53"/>
      <c r="U2503" s="64"/>
      <c r="Y2503" s="53"/>
      <c r="Z2503" s="64"/>
      <c r="AD2503" s="53"/>
    </row>
    <row r="2504" spans="1:30" s="13" customFormat="1" x14ac:dyDescent="0.25">
      <c r="A2504"/>
      <c r="B2504" s="32"/>
      <c r="C2504" s="34"/>
      <c r="D2504" s="10"/>
      <c r="J2504" s="53"/>
      <c r="K2504" s="64"/>
      <c r="O2504" s="60"/>
      <c r="P2504" s="67"/>
      <c r="T2504" s="53"/>
      <c r="U2504" s="64"/>
      <c r="Y2504" s="53"/>
      <c r="Z2504" s="64"/>
      <c r="AD2504" s="53"/>
    </row>
    <row r="2505" spans="1:30" s="13" customFormat="1" x14ac:dyDescent="0.25">
      <c r="A2505"/>
      <c r="B2505" s="32"/>
      <c r="C2505" s="34"/>
      <c r="D2505" s="10"/>
      <c r="J2505" s="53"/>
      <c r="K2505" s="64"/>
      <c r="O2505" s="60"/>
      <c r="P2505" s="67"/>
      <c r="T2505" s="53"/>
      <c r="U2505" s="64"/>
      <c r="Y2505" s="53"/>
      <c r="Z2505" s="64"/>
      <c r="AD2505" s="53"/>
    </row>
    <row r="2506" spans="1:30" s="13" customFormat="1" x14ac:dyDescent="0.25">
      <c r="A2506"/>
      <c r="B2506" s="32"/>
      <c r="C2506" s="34"/>
      <c r="D2506" s="10"/>
      <c r="J2506" s="53"/>
      <c r="K2506" s="64"/>
      <c r="O2506" s="60"/>
      <c r="P2506" s="67"/>
      <c r="T2506" s="53"/>
      <c r="U2506" s="64"/>
      <c r="Y2506" s="53"/>
      <c r="Z2506" s="64"/>
      <c r="AD2506" s="53"/>
    </row>
    <row r="2507" spans="1:30" s="13" customFormat="1" x14ac:dyDescent="0.25">
      <c r="A2507"/>
      <c r="B2507" s="32"/>
      <c r="C2507" s="34"/>
      <c r="D2507" s="10"/>
      <c r="J2507" s="53"/>
      <c r="K2507" s="64"/>
      <c r="O2507" s="60"/>
      <c r="P2507" s="67"/>
      <c r="T2507" s="53"/>
      <c r="U2507" s="64"/>
      <c r="Y2507" s="53"/>
      <c r="Z2507" s="64"/>
      <c r="AD2507" s="53"/>
    </row>
    <row r="2508" spans="1:30" s="13" customFormat="1" x14ac:dyDescent="0.25">
      <c r="A2508"/>
      <c r="B2508" s="32"/>
      <c r="C2508" s="34"/>
      <c r="D2508" s="10"/>
      <c r="J2508" s="53"/>
      <c r="K2508" s="64"/>
      <c r="O2508" s="60"/>
      <c r="P2508" s="67"/>
      <c r="T2508" s="53"/>
      <c r="U2508" s="64"/>
      <c r="Y2508" s="53"/>
      <c r="Z2508" s="64"/>
      <c r="AD2508" s="53"/>
    </row>
    <row r="2509" spans="1:30" s="13" customFormat="1" x14ac:dyDescent="0.25">
      <c r="A2509"/>
      <c r="B2509" s="32"/>
      <c r="C2509" s="34"/>
      <c r="D2509" s="10"/>
      <c r="J2509" s="53"/>
      <c r="K2509" s="64"/>
      <c r="O2509" s="60"/>
      <c r="P2509" s="67"/>
      <c r="T2509" s="53"/>
      <c r="U2509" s="64"/>
      <c r="Y2509" s="53"/>
      <c r="Z2509" s="64"/>
      <c r="AD2509" s="53"/>
    </row>
    <row r="2510" spans="1:30" s="13" customFormat="1" x14ac:dyDescent="0.25">
      <c r="A2510"/>
      <c r="B2510" s="32"/>
      <c r="C2510" s="34"/>
      <c r="D2510" s="10"/>
      <c r="J2510" s="53"/>
      <c r="K2510" s="64"/>
      <c r="O2510" s="60"/>
      <c r="P2510" s="67"/>
      <c r="T2510" s="53"/>
      <c r="U2510" s="64"/>
      <c r="Y2510" s="53"/>
      <c r="Z2510" s="64"/>
      <c r="AD2510" s="53"/>
    </row>
    <row r="2511" spans="1:30" s="13" customFormat="1" x14ac:dyDescent="0.25">
      <c r="A2511"/>
      <c r="B2511" s="32"/>
      <c r="C2511" s="34"/>
      <c r="D2511" s="10"/>
      <c r="J2511" s="53"/>
      <c r="K2511" s="64"/>
      <c r="O2511" s="60"/>
      <c r="P2511" s="67"/>
      <c r="T2511" s="53"/>
      <c r="U2511" s="64"/>
      <c r="Y2511" s="53"/>
      <c r="Z2511" s="64"/>
      <c r="AD2511" s="53"/>
    </row>
    <row r="2512" spans="1:30" s="13" customFormat="1" x14ac:dyDescent="0.25">
      <c r="A2512"/>
      <c r="B2512" s="32"/>
      <c r="C2512" s="34"/>
      <c r="D2512" s="10"/>
      <c r="J2512" s="53"/>
      <c r="K2512" s="64"/>
      <c r="O2512" s="60"/>
      <c r="P2512" s="67"/>
      <c r="T2512" s="53"/>
      <c r="U2512" s="64"/>
      <c r="Y2512" s="53"/>
      <c r="Z2512" s="64"/>
      <c r="AD2512" s="53"/>
    </row>
    <row r="2513" spans="1:30" s="13" customFormat="1" x14ac:dyDescent="0.25">
      <c r="A2513"/>
      <c r="B2513" s="32"/>
      <c r="C2513" s="34"/>
      <c r="D2513" s="10"/>
      <c r="J2513" s="53"/>
      <c r="K2513" s="64"/>
      <c r="O2513" s="60"/>
      <c r="P2513" s="67"/>
      <c r="T2513" s="53"/>
      <c r="U2513" s="64"/>
      <c r="Y2513" s="53"/>
      <c r="Z2513" s="64"/>
      <c r="AD2513" s="53"/>
    </row>
    <row r="2514" spans="1:30" s="13" customFormat="1" x14ac:dyDescent="0.25">
      <c r="A2514"/>
      <c r="B2514" s="32"/>
      <c r="C2514" s="34"/>
      <c r="D2514" s="10"/>
      <c r="J2514" s="53"/>
      <c r="K2514" s="64"/>
      <c r="O2514" s="60"/>
      <c r="P2514" s="67"/>
      <c r="T2514" s="53"/>
      <c r="U2514" s="64"/>
      <c r="Y2514" s="53"/>
      <c r="Z2514" s="64"/>
      <c r="AD2514" s="53"/>
    </row>
    <row r="2515" spans="1:30" s="13" customFormat="1" x14ac:dyDescent="0.25">
      <c r="A2515"/>
      <c r="B2515" s="32"/>
      <c r="C2515" s="34"/>
      <c r="D2515" s="10"/>
      <c r="J2515" s="53"/>
      <c r="K2515" s="64"/>
      <c r="O2515" s="60"/>
      <c r="P2515" s="67"/>
      <c r="T2515" s="53"/>
      <c r="U2515" s="64"/>
      <c r="Y2515" s="53"/>
      <c r="Z2515" s="64"/>
      <c r="AD2515" s="53"/>
    </row>
    <row r="2516" spans="1:30" s="13" customFormat="1" x14ac:dyDescent="0.25">
      <c r="A2516"/>
      <c r="B2516" s="32"/>
      <c r="C2516" s="34"/>
      <c r="D2516" s="10"/>
      <c r="J2516" s="53"/>
      <c r="K2516" s="64"/>
      <c r="O2516" s="60"/>
      <c r="P2516" s="67"/>
      <c r="T2516" s="53"/>
      <c r="U2516" s="64"/>
      <c r="Y2516" s="53"/>
      <c r="Z2516" s="64"/>
      <c r="AD2516" s="53"/>
    </row>
    <row r="2517" spans="1:30" s="13" customFormat="1" x14ac:dyDescent="0.25">
      <c r="A2517"/>
      <c r="B2517" s="32"/>
      <c r="C2517" s="34"/>
      <c r="D2517" s="10"/>
      <c r="J2517" s="53"/>
      <c r="K2517" s="64"/>
      <c r="O2517" s="60"/>
      <c r="P2517" s="67"/>
      <c r="T2517" s="53"/>
      <c r="U2517" s="64"/>
      <c r="Y2517" s="53"/>
      <c r="Z2517" s="64"/>
      <c r="AD2517" s="53"/>
    </row>
    <row r="2518" spans="1:30" s="13" customFormat="1" x14ac:dyDescent="0.25">
      <c r="A2518"/>
      <c r="B2518" s="32"/>
      <c r="C2518" s="34"/>
      <c r="D2518" s="10"/>
      <c r="J2518" s="53"/>
      <c r="K2518" s="64"/>
      <c r="O2518" s="60"/>
      <c r="P2518" s="67"/>
      <c r="T2518" s="53"/>
      <c r="U2518" s="64"/>
      <c r="Y2518" s="53"/>
      <c r="Z2518" s="64"/>
      <c r="AD2518" s="53"/>
    </row>
    <row r="2519" spans="1:30" s="13" customFormat="1" x14ac:dyDescent="0.25">
      <c r="A2519"/>
      <c r="B2519" s="32"/>
      <c r="C2519" s="34"/>
      <c r="D2519" s="10"/>
      <c r="J2519" s="53"/>
      <c r="K2519" s="64"/>
      <c r="O2519" s="60"/>
      <c r="P2519" s="67"/>
      <c r="T2519" s="53"/>
      <c r="U2519" s="64"/>
      <c r="Y2519" s="53"/>
      <c r="Z2519" s="64"/>
      <c r="AD2519" s="53"/>
    </row>
    <row r="2520" spans="1:30" s="13" customFormat="1" x14ac:dyDescent="0.25">
      <c r="A2520"/>
      <c r="B2520" s="32"/>
      <c r="C2520" s="34"/>
      <c r="D2520" s="10"/>
      <c r="J2520" s="53"/>
      <c r="K2520" s="64"/>
      <c r="O2520" s="60"/>
      <c r="P2520" s="67"/>
      <c r="T2520" s="53"/>
      <c r="U2520" s="64"/>
      <c r="Y2520" s="53"/>
      <c r="Z2520" s="64"/>
      <c r="AD2520" s="53"/>
    </row>
    <row r="2521" spans="1:30" s="13" customFormat="1" x14ac:dyDescent="0.25">
      <c r="A2521"/>
      <c r="B2521" s="32"/>
      <c r="C2521" s="34"/>
      <c r="D2521" s="10"/>
      <c r="J2521" s="53"/>
      <c r="K2521" s="64"/>
      <c r="O2521" s="60"/>
      <c r="P2521" s="67"/>
      <c r="T2521" s="53"/>
      <c r="U2521" s="64"/>
      <c r="Y2521" s="53"/>
      <c r="Z2521" s="64"/>
      <c r="AD2521" s="53"/>
    </row>
    <row r="2522" spans="1:30" s="13" customFormat="1" x14ac:dyDescent="0.25">
      <c r="A2522"/>
      <c r="B2522" s="32"/>
      <c r="C2522" s="34"/>
      <c r="D2522" s="10"/>
      <c r="J2522" s="53"/>
      <c r="K2522" s="64"/>
      <c r="O2522" s="60"/>
      <c r="P2522" s="67"/>
      <c r="T2522" s="53"/>
      <c r="U2522" s="64"/>
      <c r="Y2522" s="53"/>
      <c r="Z2522" s="64"/>
      <c r="AD2522" s="53"/>
    </row>
    <row r="2523" spans="1:30" s="13" customFormat="1" x14ac:dyDescent="0.25">
      <c r="A2523"/>
      <c r="B2523" s="32"/>
      <c r="C2523" s="34"/>
      <c r="D2523" s="10"/>
      <c r="J2523" s="53"/>
      <c r="K2523" s="64"/>
      <c r="O2523" s="60"/>
      <c r="P2523" s="67"/>
      <c r="T2523" s="53"/>
      <c r="U2523" s="64"/>
      <c r="Y2523" s="53"/>
      <c r="Z2523" s="64"/>
      <c r="AD2523" s="53"/>
    </row>
    <row r="2524" spans="1:30" s="13" customFormat="1" x14ac:dyDescent="0.25">
      <c r="A2524"/>
      <c r="B2524" s="32"/>
      <c r="C2524" s="34"/>
      <c r="D2524" s="10"/>
      <c r="J2524" s="53"/>
      <c r="K2524" s="64"/>
      <c r="O2524" s="60"/>
      <c r="P2524" s="67"/>
      <c r="T2524" s="53"/>
      <c r="U2524" s="64"/>
      <c r="Y2524" s="53"/>
      <c r="Z2524" s="64"/>
      <c r="AD2524" s="53"/>
    </row>
    <row r="2525" spans="1:30" s="13" customFormat="1" x14ac:dyDescent="0.25">
      <c r="A2525"/>
      <c r="B2525" s="32"/>
      <c r="C2525" s="34"/>
      <c r="D2525" s="10"/>
      <c r="J2525" s="53"/>
      <c r="K2525" s="64"/>
      <c r="O2525" s="60"/>
      <c r="P2525" s="67"/>
      <c r="T2525" s="53"/>
      <c r="U2525" s="64"/>
      <c r="Y2525" s="53"/>
      <c r="Z2525" s="64"/>
      <c r="AD2525" s="53"/>
    </row>
    <row r="2526" spans="1:30" s="13" customFormat="1" x14ac:dyDescent="0.25">
      <c r="A2526"/>
      <c r="B2526" s="32"/>
      <c r="C2526" s="34"/>
      <c r="D2526" s="10"/>
      <c r="J2526" s="53"/>
      <c r="K2526" s="64"/>
      <c r="O2526" s="60"/>
      <c r="P2526" s="67"/>
      <c r="T2526" s="53"/>
      <c r="U2526" s="64"/>
      <c r="Y2526" s="53"/>
      <c r="Z2526" s="64"/>
      <c r="AD2526" s="53"/>
    </row>
    <row r="2527" spans="1:30" s="13" customFormat="1" x14ac:dyDescent="0.25">
      <c r="A2527"/>
      <c r="B2527" s="32"/>
      <c r="C2527" s="34"/>
      <c r="D2527" s="10"/>
      <c r="J2527" s="53"/>
      <c r="K2527" s="64"/>
      <c r="O2527" s="60"/>
      <c r="P2527" s="67"/>
      <c r="T2527" s="53"/>
      <c r="U2527" s="64"/>
      <c r="Y2527" s="53"/>
      <c r="Z2527" s="64"/>
      <c r="AD2527" s="53"/>
    </row>
    <row r="2528" spans="1:30" s="13" customFormat="1" x14ac:dyDescent="0.25">
      <c r="A2528"/>
      <c r="B2528" s="32"/>
      <c r="C2528" s="34"/>
      <c r="D2528" s="10"/>
      <c r="J2528" s="53"/>
      <c r="K2528" s="64"/>
      <c r="O2528" s="60"/>
      <c r="P2528" s="67"/>
      <c r="T2528" s="53"/>
      <c r="U2528" s="64"/>
      <c r="Y2528" s="53"/>
      <c r="Z2528" s="64"/>
      <c r="AD2528" s="53"/>
    </row>
    <row r="2529" spans="1:30" s="13" customFormat="1" x14ac:dyDescent="0.25">
      <c r="A2529"/>
      <c r="B2529" s="32"/>
      <c r="C2529" s="34"/>
      <c r="D2529" s="10"/>
      <c r="J2529" s="53"/>
      <c r="K2529" s="64"/>
      <c r="O2529" s="60"/>
      <c r="P2529" s="67"/>
      <c r="T2529" s="53"/>
      <c r="U2529" s="64"/>
      <c r="Y2529" s="53"/>
      <c r="Z2529" s="64"/>
      <c r="AD2529" s="53"/>
    </row>
    <row r="2530" spans="1:30" s="13" customFormat="1" x14ac:dyDescent="0.25">
      <c r="A2530"/>
      <c r="B2530" s="32"/>
      <c r="C2530" s="34"/>
      <c r="D2530" s="10"/>
      <c r="J2530" s="53"/>
      <c r="K2530" s="64"/>
      <c r="O2530" s="60"/>
      <c r="P2530" s="67"/>
      <c r="T2530" s="53"/>
      <c r="U2530" s="64"/>
      <c r="Y2530" s="53"/>
      <c r="Z2530" s="64"/>
      <c r="AD2530" s="53"/>
    </row>
    <row r="2531" spans="1:30" s="13" customFormat="1" x14ac:dyDescent="0.25">
      <c r="A2531"/>
      <c r="B2531" s="32"/>
      <c r="C2531" s="34"/>
      <c r="D2531" s="10"/>
      <c r="J2531" s="53"/>
      <c r="K2531" s="64"/>
      <c r="O2531" s="60"/>
      <c r="P2531" s="67"/>
      <c r="T2531" s="53"/>
      <c r="U2531" s="64"/>
      <c r="Y2531" s="53"/>
      <c r="Z2531" s="64"/>
      <c r="AD2531" s="53"/>
    </row>
    <row r="2532" spans="1:30" s="13" customFormat="1" x14ac:dyDescent="0.25">
      <c r="A2532"/>
      <c r="B2532" s="32"/>
      <c r="C2532" s="34"/>
      <c r="D2532" s="10"/>
      <c r="J2532" s="53"/>
      <c r="K2532" s="64"/>
      <c r="O2532" s="60"/>
      <c r="P2532" s="67"/>
      <c r="T2532" s="53"/>
      <c r="U2532" s="64"/>
      <c r="Y2532" s="53"/>
      <c r="Z2532" s="64"/>
      <c r="AD2532" s="53"/>
    </row>
    <row r="2533" spans="1:30" s="13" customFormat="1" x14ac:dyDescent="0.25">
      <c r="A2533"/>
      <c r="B2533" s="32"/>
      <c r="C2533" s="34"/>
      <c r="D2533" s="10"/>
      <c r="J2533" s="53"/>
      <c r="K2533" s="64"/>
      <c r="O2533" s="60"/>
      <c r="P2533" s="67"/>
      <c r="T2533" s="53"/>
      <c r="U2533" s="64"/>
      <c r="Y2533" s="53"/>
      <c r="Z2533" s="64"/>
      <c r="AD2533" s="53"/>
    </row>
    <row r="2534" spans="1:30" s="13" customFormat="1" x14ac:dyDescent="0.25">
      <c r="A2534"/>
      <c r="B2534" s="32"/>
      <c r="C2534" s="34"/>
      <c r="D2534" s="10"/>
      <c r="J2534" s="53"/>
      <c r="K2534" s="64"/>
      <c r="O2534" s="60"/>
      <c r="P2534" s="67"/>
      <c r="T2534" s="53"/>
      <c r="U2534" s="64"/>
      <c r="Y2534" s="53"/>
      <c r="Z2534" s="64"/>
      <c r="AD2534" s="53"/>
    </row>
    <row r="2535" spans="1:30" s="13" customFormat="1" x14ac:dyDescent="0.25">
      <c r="A2535"/>
      <c r="B2535" s="32"/>
      <c r="C2535" s="34"/>
      <c r="D2535" s="10"/>
      <c r="J2535" s="53"/>
      <c r="K2535" s="64"/>
      <c r="O2535" s="60"/>
      <c r="P2535" s="67"/>
      <c r="T2535" s="53"/>
      <c r="U2535" s="64"/>
      <c r="Y2535" s="53"/>
      <c r="Z2535" s="64"/>
      <c r="AD2535" s="53"/>
    </row>
    <row r="2536" spans="1:30" s="13" customFormat="1" x14ac:dyDescent="0.25">
      <c r="A2536"/>
      <c r="B2536" s="32"/>
      <c r="C2536" s="34"/>
      <c r="D2536" s="10"/>
      <c r="J2536" s="53"/>
      <c r="K2536" s="64"/>
      <c r="O2536" s="60"/>
      <c r="P2536" s="67"/>
      <c r="T2536" s="53"/>
      <c r="U2536" s="64"/>
      <c r="Y2536" s="53"/>
      <c r="Z2536" s="64"/>
      <c r="AD2536" s="53"/>
    </row>
    <row r="2537" spans="1:30" s="13" customFormat="1" x14ac:dyDescent="0.25">
      <c r="A2537"/>
      <c r="B2537" s="32"/>
      <c r="C2537" s="34"/>
      <c r="D2537" s="10"/>
      <c r="J2537" s="53"/>
      <c r="K2537" s="64"/>
      <c r="O2537" s="60"/>
      <c r="P2537" s="67"/>
      <c r="T2537" s="53"/>
      <c r="U2537" s="64"/>
      <c r="Y2537" s="53"/>
      <c r="Z2537" s="64"/>
      <c r="AD2537" s="53"/>
    </row>
    <row r="2538" spans="1:30" s="13" customFormat="1" x14ac:dyDescent="0.25">
      <c r="A2538"/>
      <c r="B2538" s="32"/>
      <c r="C2538" s="34"/>
      <c r="D2538" s="10"/>
      <c r="J2538" s="53"/>
      <c r="K2538" s="64"/>
      <c r="O2538" s="60"/>
      <c r="P2538" s="67"/>
      <c r="T2538" s="53"/>
      <c r="U2538" s="64"/>
      <c r="Y2538" s="53"/>
      <c r="Z2538" s="64"/>
      <c r="AD2538" s="53"/>
    </row>
    <row r="2539" spans="1:30" s="13" customFormat="1" x14ac:dyDescent="0.25">
      <c r="A2539"/>
      <c r="B2539" s="32"/>
      <c r="C2539" s="34"/>
      <c r="D2539" s="10"/>
      <c r="J2539" s="53"/>
      <c r="K2539" s="64"/>
      <c r="O2539" s="60"/>
      <c r="P2539" s="67"/>
      <c r="T2539" s="53"/>
      <c r="U2539" s="64"/>
      <c r="Y2539" s="53"/>
      <c r="Z2539" s="64"/>
      <c r="AD2539" s="53"/>
    </row>
    <row r="2540" spans="1:30" s="13" customFormat="1" x14ac:dyDescent="0.25">
      <c r="A2540"/>
      <c r="B2540" s="32"/>
      <c r="C2540" s="34"/>
      <c r="D2540" s="10"/>
      <c r="J2540" s="53"/>
      <c r="K2540" s="64"/>
      <c r="O2540" s="60"/>
      <c r="P2540" s="67"/>
      <c r="T2540" s="53"/>
      <c r="U2540" s="64"/>
      <c r="Y2540" s="53"/>
      <c r="Z2540" s="64"/>
      <c r="AD2540" s="53"/>
    </row>
    <row r="2541" spans="1:30" s="13" customFormat="1" x14ac:dyDescent="0.25">
      <c r="A2541"/>
      <c r="B2541" s="32"/>
      <c r="C2541" s="34"/>
      <c r="D2541" s="10"/>
      <c r="J2541" s="53"/>
      <c r="K2541" s="64"/>
      <c r="O2541" s="60"/>
      <c r="P2541" s="67"/>
      <c r="T2541" s="53"/>
      <c r="U2541" s="64"/>
      <c r="Y2541" s="53"/>
      <c r="Z2541" s="64"/>
      <c r="AD2541" s="53"/>
    </row>
    <row r="2542" spans="1:30" s="13" customFormat="1" x14ac:dyDescent="0.25">
      <c r="A2542"/>
      <c r="B2542" s="32"/>
      <c r="C2542" s="34"/>
      <c r="D2542" s="10"/>
      <c r="J2542" s="53"/>
      <c r="K2542" s="64"/>
      <c r="O2542" s="60"/>
      <c r="P2542" s="67"/>
      <c r="T2542" s="53"/>
      <c r="U2542" s="64"/>
      <c r="Y2542" s="53"/>
      <c r="Z2542" s="64"/>
      <c r="AD2542" s="53"/>
    </row>
    <row r="2543" spans="1:30" s="13" customFormat="1" x14ac:dyDescent="0.25">
      <c r="A2543"/>
      <c r="B2543" s="32"/>
      <c r="C2543" s="34"/>
      <c r="D2543" s="10"/>
      <c r="J2543" s="53"/>
      <c r="K2543" s="64"/>
      <c r="O2543" s="60"/>
      <c r="P2543" s="67"/>
      <c r="T2543" s="53"/>
      <c r="U2543" s="64"/>
      <c r="Y2543" s="53"/>
      <c r="Z2543" s="64"/>
      <c r="AD2543" s="53"/>
    </row>
    <row r="2544" spans="1:30" s="13" customFormat="1" x14ac:dyDescent="0.25">
      <c r="A2544"/>
      <c r="B2544" s="32"/>
      <c r="C2544" s="34"/>
      <c r="D2544" s="10"/>
      <c r="J2544" s="53"/>
      <c r="K2544" s="64"/>
      <c r="O2544" s="60"/>
      <c r="P2544" s="67"/>
      <c r="T2544" s="53"/>
      <c r="U2544" s="64"/>
      <c r="Y2544" s="53"/>
      <c r="Z2544" s="64"/>
      <c r="AD2544" s="53"/>
    </row>
    <row r="2545" spans="1:30" s="13" customFormat="1" x14ac:dyDescent="0.25">
      <c r="A2545"/>
      <c r="B2545" s="32"/>
      <c r="C2545" s="34"/>
      <c r="D2545" s="10"/>
      <c r="J2545" s="53"/>
      <c r="K2545" s="64"/>
      <c r="O2545" s="60"/>
      <c r="P2545" s="67"/>
      <c r="T2545" s="53"/>
      <c r="U2545" s="64"/>
      <c r="Y2545" s="53"/>
      <c r="Z2545" s="64"/>
      <c r="AD2545" s="53"/>
    </row>
    <row r="2546" spans="1:30" s="13" customFormat="1" x14ac:dyDescent="0.25">
      <c r="A2546"/>
      <c r="B2546" s="32"/>
      <c r="C2546" s="34"/>
      <c r="D2546" s="10"/>
      <c r="J2546" s="53"/>
      <c r="K2546" s="64"/>
      <c r="O2546" s="60"/>
      <c r="P2546" s="67"/>
      <c r="T2546" s="53"/>
      <c r="U2546" s="64"/>
      <c r="Y2546" s="53"/>
      <c r="Z2546" s="64"/>
      <c r="AD2546" s="53"/>
    </row>
    <row r="2547" spans="1:30" s="13" customFormat="1" x14ac:dyDescent="0.25">
      <c r="A2547"/>
      <c r="B2547" s="32"/>
      <c r="C2547" s="34"/>
      <c r="D2547" s="10"/>
      <c r="J2547" s="53"/>
      <c r="K2547" s="64"/>
      <c r="O2547" s="60"/>
      <c r="P2547" s="67"/>
      <c r="T2547" s="53"/>
      <c r="U2547" s="64"/>
      <c r="Y2547" s="53"/>
      <c r="Z2547" s="64"/>
      <c r="AD2547" s="53"/>
    </row>
    <row r="2548" spans="1:30" s="13" customFormat="1" x14ac:dyDescent="0.25">
      <c r="A2548"/>
      <c r="B2548" s="32"/>
      <c r="C2548" s="34"/>
      <c r="D2548" s="10"/>
      <c r="J2548" s="53"/>
      <c r="K2548" s="64"/>
      <c r="O2548" s="60"/>
      <c r="P2548" s="67"/>
      <c r="T2548" s="53"/>
      <c r="U2548" s="64"/>
      <c r="Y2548" s="53"/>
      <c r="Z2548" s="64"/>
      <c r="AD2548" s="53"/>
    </row>
    <row r="2549" spans="1:30" s="13" customFormat="1" x14ac:dyDescent="0.25">
      <c r="A2549"/>
      <c r="B2549" s="32"/>
      <c r="C2549" s="34"/>
      <c r="D2549" s="10"/>
      <c r="J2549" s="53"/>
      <c r="K2549" s="64"/>
      <c r="O2549" s="60"/>
      <c r="P2549" s="67"/>
      <c r="T2549" s="53"/>
      <c r="U2549" s="64"/>
      <c r="Y2549" s="53"/>
      <c r="Z2549" s="64"/>
      <c r="AD2549" s="53"/>
    </row>
    <row r="2550" spans="1:30" s="13" customFormat="1" x14ac:dyDescent="0.25">
      <c r="A2550"/>
      <c r="B2550" s="32"/>
      <c r="C2550" s="34"/>
      <c r="D2550" s="10"/>
      <c r="J2550" s="53"/>
      <c r="K2550" s="64"/>
      <c r="O2550" s="60"/>
      <c r="P2550" s="67"/>
      <c r="T2550" s="53"/>
      <c r="U2550" s="64"/>
      <c r="Y2550" s="53"/>
      <c r="Z2550" s="64"/>
      <c r="AD2550" s="53"/>
    </row>
    <row r="2551" spans="1:30" s="13" customFormat="1" x14ac:dyDescent="0.25">
      <c r="A2551"/>
      <c r="B2551" s="32"/>
      <c r="C2551" s="34"/>
      <c r="D2551" s="10"/>
      <c r="J2551" s="53"/>
      <c r="K2551" s="64"/>
      <c r="O2551" s="60"/>
      <c r="P2551" s="67"/>
      <c r="T2551" s="53"/>
      <c r="U2551" s="64"/>
      <c r="Y2551" s="53"/>
      <c r="Z2551" s="64"/>
      <c r="AD2551" s="53"/>
    </row>
    <row r="2552" spans="1:30" s="13" customFormat="1" x14ac:dyDescent="0.25">
      <c r="A2552"/>
      <c r="B2552" s="32"/>
      <c r="C2552" s="34"/>
      <c r="D2552" s="10"/>
      <c r="J2552" s="53"/>
      <c r="K2552" s="64"/>
      <c r="O2552" s="60"/>
      <c r="P2552" s="67"/>
      <c r="T2552" s="53"/>
      <c r="U2552" s="64"/>
      <c r="Y2552" s="53"/>
      <c r="Z2552" s="64"/>
      <c r="AD2552" s="53"/>
    </row>
    <row r="2553" spans="1:30" s="13" customFormat="1" x14ac:dyDescent="0.25">
      <c r="A2553"/>
      <c r="B2553" s="32"/>
      <c r="C2553" s="34"/>
      <c r="D2553" s="10"/>
      <c r="J2553" s="53"/>
      <c r="K2553" s="64"/>
      <c r="O2553" s="60"/>
      <c r="P2553" s="67"/>
      <c r="T2553" s="53"/>
      <c r="U2553" s="64"/>
      <c r="Y2553" s="53"/>
      <c r="Z2553" s="64"/>
      <c r="AD2553" s="53"/>
    </row>
    <row r="2554" spans="1:30" s="13" customFormat="1" x14ac:dyDescent="0.25">
      <c r="A2554"/>
      <c r="B2554" s="32"/>
      <c r="C2554" s="34"/>
      <c r="D2554" s="10"/>
      <c r="J2554" s="53"/>
      <c r="K2554" s="64"/>
      <c r="O2554" s="60"/>
      <c r="P2554" s="67"/>
      <c r="T2554" s="53"/>
      <c r="U2554" s="64"/>
      <c r="Y2554" s="53"/>
      <c r="Z2554" s="64"/>
      <c r="AD2554" s="53"/>
    </row>
    <row r="2555" spans="1:30" s="13" customFormat="1" x14ac:dyDescent="0.25">
      <c r="A2555"/>
      <c r="B2555" s="32"/>
      <c r="C2555" s="34"/>
      <c r="D2555" s="10"/>
      <c r="J2555" s="53"/>
      <c r="K2555" s="64"/>
      <c r="O2555" s="60"/>
      <c r="P2555" s="67"/>
      <c r="T2555" s="53"/>
      <c r="U2555" s="64"/>
      <c r="Y2555" s="53"/>
      <c r="Z2555" s="64"/>
      <c r="AD2555" s="53"/>
    </row>
    <row r="2556" spans="1:30" s="13" customFormat="1" x14ac:dyDescent="0.25">
      <c r="A2556"/>
      <c r="B2556" s="32"/>
      <c r="C2556" s="34"/>
      <c r="D2556" s="10"/>
      <c r="J2556" s="53"/>
      <c r="K2556" s="64"/>
      <c r="O2556" s="60"/>
      <c r="P2556" s="67"/>
      <c r="T2556" s="53"/>
      <c r="U2556" s="64"/>
      <c r="Y2556" s="53"/>
      <c r="Z2556" s="64"/>
      <c r="AD2556" s="53"/>
    </row>
    <row r="2557" spans="1:30" s="13" customFormat="1" x14ac:dyDescent="0.25">
      <c r="A2557"/>
      <c r="B2557" s="32"/>
      <c r="C2557" s="34"/>
      <c r="D2557" s="10"/>
      <c r="J2557" s="53"/>
      <c r="K2557" s="64"/>
      <c r="O2557" s="60"/>
      <c r="P2557" s="67"/>
      <c r="T2557" s="53"/>
      <c r="U2557" s="64"/>
      <c r="Y2557" s="53"/>
      <c r="Z2557" s="64"/>
      <c r="AD2557" s="53"/>
    </row>
    <row r="2558" spans="1:30" s="13" customFormat="1" x14ac:dyDescent="0.25">
      <c r="A2558"/>
      <c r="B2558" s="32"/>
      <c r="C2558" s="34"/>
      <c r="D2558" s="10"/>
      <c r="J2558" s="53"/>
      <c r="K2558" s="64"/>
      <c r="O2558" s="60"/>
      <c r="P2558" s="67"/>
      <c r="T2558" s="53"/>
      <c r="U2558" s="64"/>
      <c r="Y2558" s="53"/>
      <c r="Z2558" s="64"/>
      <c r="AD2558" s="53"/>
    </row>
    <row r="2559" spans="1:30" s="13" customFormat="1" x14ac:dyDescent="0.25">
      <c r="A2559"/>
      <c r="B2559" s="32"/>
      <c r="C2559" s="34"/>
      <c r="D2559" s="10"/>
      <c r="J2559" s="53"/>
      <c r="K2559" s="64"/>
      <c r="O2559" s="60"/>
      <c r="P2559" s="67"/>
      <c r="T2559" s="53"/>
      <c r="U2559" s="64"/>
      <c r="Y2559" s="53"/>
      <c r="Z2559" s="64"/>
      <c r="AD2559" s="53"/>
    </row>
    <row r="2560" spans="1:30" s="13" customFormat="1" x14ac:dyDescent="0.25">
      <c r="A2560"/>
      <c r="B2560" s="32"/>
      <c r="C2560" s="34"/>
      <c r="D2560" s="10"/>
      <c r="J2560" s="53"/>
      <c r="K2560" s="64"/>
      <c r="O2560" s="60"/>
      <c r="P2560" s="67"/>
      <c r="T2560" s="53"/>
      <c r="U2560" s="64"/>
      <c r="Y2560" s="53"/>
      <c r="Z2560" s="64"/>
      <c r="AD2560" s="53"/>
    </row>
    <row r="2561" spans="1:30" s="13" customFormat="1" x14ac:dyDescent="0.25">
      <c r="A2561"/>
      <c r="B2561" s="32"/>
      <c r="C2561" s="34"/>
      <c r="D2561" s="10"/>
      <c r="J2561" s="53"/>
      <c r="K2561" s="64"/>
      <c r="O2561" s="60"/>
      <c r="P2561" s="67"/>
      <c r="T2561" s="53"/>
      <c r="U2561" s="64"/>
      <c r="Y2561" s="53"/>
      <c r="Z2561" s="64"/>
      <c r="AD2561" s="53"/>
    </row>
    <row r="2562" spans="1:30" s="13" customFormat="1" x14ac:dyDescent="0.25">
      <c r="A2562"/>
      <c r="B2562" s="32"/>
      <c r="C2562" s="34"/>
      <c r="D2562" s="10"/>
      <c r="J2562" s="53"/>
      <c r="K2562" s="64"/>
      <c r="O2562" s="60"/>
      <c r="P2562" s="67"/>
      <c r="T2562" s="53"/>
      <c r="U2562" s="64"/>
      <c r="Y2562" s="53"/>
      <c r="Z2562" s="64"/>
      <c r="AD2562" s="53"/>
    </row>
    <row r="2563" spans="1:30" s="13" customFormat="1" x14ac:dyDescent="0.25">
      <c r="A2563"/>
      <c r="B2563" s="32"/>
      <c r="C2563" s="34"/>
      <c r="D2563" s="10"/>
      <c r="J2563" s="53"/>
      <c r="K2563" s="64"/>
      <c r="O2563" s="60"/>
      <c r="P2563" s="67"/>
      <c r="T2563" s="53"/>
      <c r="U2563" s="64"/>
      <c r="Y2563" s="53"/>
      <c r="Z2563" s="64"/>
      <c r="AD2563" s="53"/>
    </row>
    <row r="2564" spans="1:30" s="13" customFormat="1" x14ac:dyDescent="0.25">
      <c r="A2564"/>
      <c r="B2564" s="32"/>
      <c r="C2564" s="34"/>
      <c r="D2564" s="10"/>
      <c r="J2564" s="53"/>
      <c r="K2564" s="64"/>
      <c r="O2564" s="60"/>
      <c r="P2564" s="67"/>
      <c r="T2564" s="53"/>
      <c r="U2564" s="64"/>
      <c r="Y2564" s="53"/>
      <c r="Z2564" s="64"/>
      <c r="AD2564" s="53"/>
    </row>
    <row r="2565" spans="1:30" s="13" customFormat="1" x14ac:dyDescent="0.25">
      <c r="A2565"/>
      <c r="B2565" s="32"/>
      <c r="C2565" s="34"/>
      <c r="D2565" s="10"/>
      <c r="J2565" s="53"/>
      <c r="K2565" s="64"/>
      <c r="O2565" s="60"/>
      <c r="P2565" s="67"/>
      <c r="T2565" s="53"/>
      <c r="U2565" s="64"/>
      <c r="Y2565" s="53"/>
      <c r="Z2565" s="64"/>
      <c r="AD2565" s="53"/>
    </row>
    <row r="2566" spans="1:30" s="13" customFormat="1" x14ac:dyDescent="0.25">
      <c r="A2566"/>
      <c r="B2566" s="32"/>
      <c r="C2566" s="34"/>
      <c r="D2566" s="10"/>
      <c r="J2566" s="53"/>
      <c r="K2566" s="64"/>
      <c r="O2566" s="60"/>
      <c r="P2566" s="67"/>
      <c r="T2566" s="53"/>
      <c r="U2566" s="64"/>
      <c r="Y2566" s="53"/>
      <c r="Z2566" s="64"/>
      <c r="AD2566" s="53"/>
    </row>
    <row r="2567" spans="1:30" s="13" customFormat="1" x14ac:dyDescent="0.25">
      <c r="A2567"/>
      <c r="B2567" s="32"/>
      <c r="C2567" s="34"/>
      <c r="D2567" s="10"/>
      <c r="J2567" s="53"/>
      <c r="K2567" s="64"/>
      <c r="O2567" s="60"/>
      <c r="P2567" s="67"/>
      <c r="T2567" s="53"/>
      <c r="U2567" s="64"/>
      <c r="Y2567" s="53"/>
      <c r="Z2567" s="64"/>
      <c r="AD2567" s="53"/>
    </row>
    <row r="2568" spans="1:30" s="13" customFormat="1" x14ac:dyDescent="0.25">
      <c r="A2568"/>
      <c r="B2568" s="32"/>
      <c r="C2568" s="34"/>
      <c r="D2568" s="10"/>
      <c r="J2568" s="53"/>
      <c r="K2568" s="64"/>
      <c r="O2568" s="60"/>
      <c r="P2568" s="67"/>
      <c r="T2568" s="53"/>
      <c r="U2568" s="64"/>
      <c r="Y2568" s="53"/>
      <c r="Z2568" s="64"/>
      <c r="AD2568" s="53"/>
    </row>
    <row r="2569" spans="1:30" s="13" customFormat="1" x14ac:dyDescent="0.25">
      <c r="A2569"/>
      <c r="B2569" s="32"/>
      <c r="C2569" s="34"/>
      <c r="D2569" s="10"/>
      <c r="J2569" s="53"/>
      <c r="K2569" s="64"/>
      <c r="O2569" s="60"/>
      <c r="P2569" s="67"/>
      <c r="T2569" s="53"/>
      <c r="U2569" s="64"/>
      <c r="Y2569" s="53"/>
      <c r="Z2569" s="64"/>
      <c r="AD2569" s="53"/>
    </row>
    <row r="2570" spans="1:30" s="13" customFormat="1" x14ac:dyDescent="0.25">
      <c r="A2570"/>
      <c r="B2570" s="32"/>
      <c r="C2570" s="34"/>
      <c r="D2570" s="10"/>
      <c r="J2570" s="53"/>
      <c r="K2570" s="64"/>
      <c r="O2570" s="60"/>
      <c r="P2570" s="67"/>
      <c r="T2570" s="53"/>
      <c r="U2570" s="64"/>
      <c r="Y2570" s="53"/>
      <c r="Z2570" s="64"/>
      <c r="AD2570" s="53"/>
    </row>
    <row r="2571" spans="1:30" s="13" customFormat="1" x14ac:dyDescent="0.25">
      <c r="A2571"/>
      <c r="B2571" s="32"/>
      <c r="C2571" s="34"/>
      <c r="D2571" s="10"/>
      <c r="J2571" s="53"/>
      <c r="K2571" s="64"/>
      <c r="O2571" s="60"/>
      <c r="P2571" s="67"/>
      <c r="T2571" s="53"/>
      <c r="U2571" s="64"/>
      <c r="Y2571" s="53"/>
      <c r="Z2571" s="64"/>
      <c r="AD2571" s="53"/>
    </row>
    <row r="2572" spans="1:30" s="13" customFormat="1" x14ac:dyDescent="0.25">
      <c r="A2572"/>
      <c r="B2572" s="32"/>
      <c r="C2572" s="34"/>
      <c r="D2572" s="10"/>
      <c r="J2572" s="53"/>
      <c r="K2572" s="64"/>
      <c r="O2572" s="60"/>
      <c r="P2572" s="67"/>
      <c r="T2572" s="53"/>
      <c r="U2572" s="64"/>
      <c r="Y2572" s="53"/>
      <c r="Z2572" s="64"/>
      <c r="AD2572" s="53"/>
    </row>
    <row r="2573" spans="1:30" s="13" customFormat="1" x14ac:dyDescent="0.25">
      <c r="A2573"/>
      <c r="B2573" s="32"/>
      <c r="C2573" s="34"/>
      <c r="D2573" s="10"/>
      <c r="J2573" s="53"/>
      <c r="K2573" s="64"/>
      <c r="O2573" s="60"/>
      <c r="P2573" s="67"/>
      <c r="T2573" s="53"/>
      <c r="U2573" s="64"/>
      <c r="Y2573" s="53"/>
      <c r="Z2573" s="64"/>
      <c r="AD2573" s="53"/>
    </row>
    <row r="2574" spans="1:30" s="13" customFormat="1" x14ac:dyDescent="0.25">
      <c r="A2574"/>
      <c r="B2574" s="32"/>
      <c r="C2574" s="34"/>
      <c r="D2574" s="10"/>
      <c r="J2574" s="53"/>
      <c r="K2574" s="64"/>
      <c r="O2574" s="60"/>
      <c r="P2574" s="67"/>
      <c r="T2574" s="53"/>
      <c r="U2574" s="64"/>
      <c r="Y2574" s="53"/>
      <c r="Z2574" s="64"/>
      <c r="AD2574" s="53"/>
    </row>
    <row r="2575" spans="1:30" s="13" customFormat="1" x14ac:dyDescent="0.25">
      <c r="A2575"/>
      <c r="B2575" s="32"/>
      <c r="C2575" s="34"/>
      <c r="D2575" s="10"/>
      <c r="J2575" s="53"/>
      <c r="K2575" s="64"/>
      <c r="O2575" s="60"/>
      <c r="P2575" s="67"/>
      <c r="T2575" s="53"/>
      <c r="U2575" s="64"/>
      <c r="Y2575" s="53"/>
      <c r="Z2575" s="64"/>
      <c r="AD2575" s="53"/>
    </row>
    <row r="2576" spans="1:30" s="13" customFormat="1" x14ac:dyDescent="0.25">
      <c r="A2576"/>
      <c r="B2576" s="32"/>
      <c r="C2576" s="34"/>
      <c r="D2576" s="10"/>
      <c r="J2576" s="53"/>
      <c r="K2576" s="64"/>
      <c r="O2576" s="60"/>
      <c r="P2576" s="67"/>
      <c r="T2576" s="53"/>
      <c r="U2576" s="64"/>
      <c r="Y2576" s="53"/>
      <c r="Z2576" s="64"/>
      <c r="AD2576" s="53"/>
    </row>
    <row r="2577" spans="1:30" s="13" customFormat="1" x14ac:dyDescent="0.25">
      <c r="A2577"/>
      <c r="B2577" s="32"/>
      <c r="C2577" s="34"/>
      <c r="D2577" s="10"/>
      <c r="J2577" s="53"/>
      <c r="K2577" s="64"/>
      <c r="O2577" s="60"/>
      <c r="P2577" s="67"/>
      <c r="T2577" s="53"/>
      <c r="U2577" s="64"/>
      <c r="Y2577" s="53"/>
      <c r="Z2577" s="64"/>
      <c r="AD2577" s="53"/>
    </row>
    <row r="2578" spans="1:30" s="13" customFormat="1" x14ac:dyDescent="0.25">
      <c r="A2578"/>
      <c r="B2578" s="32"/>
      <c r="C2578" s="34"/>
      <c r="D2578" s="10"/>
      <c r="J2578" s="53"/>
      <c r="K2578" s="64"/>
      <c r="O2578" s="60"/>
      <c r="P2578" s="67"/>
      <c r="T2578" s="53"/>
      <c r="U2578" s="64"/>
      <c r="Y2578" s="53"/>
      <c r="Z2578" s="64"/>
      <c r="AD2578" s="53"/>
    </row>
    <row r="2579" spans="1:30" s="13" customFormat="1" x14ac:dyDescent="0.25">
      <c r="A2579"/>
      <c r="B2579" s="32"/>
      <c r="C2579" s="34"/>
      <c r="D2579" s="10"/>
      <c r="J2579" s="53"/>
      <c r="K2579" s="64"/>
      <c r="O2579" s="60"/>
      <c r="P2579" s="67"/>
      <c r="T2579" s="53"/>
      <c r="U2579" s="64"/>
      <c r="Y2579" s="53"/>
      <c r="Z2579" s="64"/>
      <c r="AD2579" s="53"/>
    </row>
    <row r="2580" spans="1:30" s="13" customFormat="1" x14ac:dyDescent="0.25">
      <c r="A2580"/>
      <c r="B2580" s="32"/>
      <c r="C2580" s="34"/>
      <c r="D2580" s="10"/>
      <c r="J2580" s="53"/>
      <c r="K2580" s="64"/>
      <c r="O2580" s="60"/>
      <c r="P2580" s="67"/>
      <c r="T2580" s="53"/>
      <c r="U2580" s="64"/>
      <c r="Y2580" s="53"/>
      <c r="Z2580" s="64"/>
      <c r="AD2580" s="53"/>
    </row>
    <row r="2581" spans="1:30" s="13" customFormat="1" x14ac:dyDescent="0.25">
      <c r="A2581"/>
      <c r="B2581" s="32"/>
      <c r="C2581" s="34"/>
      <c r="D2581" s="10"/>
      <c r="J2581" s="53"/>
      <c r="K2581" s="64"/>
      <c r="O2581" s="60"/>
      <c r="P2581" s="67"/>
      <c r="T2581" s="53"/>
      <c r="U2581" s="64"/>
      <c r="Y2581" s="53"/>
      <c r="Z2581" s="64"/>
      <c r="AD2581" s="53"/>
    </row>
    <row r="2582" spans="1:30" s="13" customFormat="1" x14ac:dyDescent="0.25">
      <c r="A2582"/>
      <c r="B2582" s="32"/>
      <c r="C2582" s="34"/>
      <c r="D2582" s="10"/>
      <c r="J2582" s="53"/>
      <c r="K2582" s="64"/>
      <c r="O2582" s="60"/>
      <c r="P2582" s="67"/>
      <c r="T2582" s="53"/>
      <c r="U2582" s="64"/>
      <c r="Y2582" s="53"/>
      <c r="Z2582" s="64"/>
      <c r="AD2582" s="53"/>
    </row>
    <row r="2583" spans="1:30" s="13" customFormat="1" x14ac:dyDescent="0.25">
      <c r="A2583"/>
      <c r="B2583" s="32"/>
      <c r="C2583" s="34"/>
      <c r="D2583" s="10"/>
      <c r="J2583" s="53"/>
      <c r="K2583" s="64"/>
      <c r="O2583" s="60"/>
      <c r="P2583" s="67"/>
      <c r="T2583" s="53"/>
      <c r="U2583" s="64"/>
      <c r="Y2583" s="53"/>
      <c r="Z2583" s="64"/>
      <c r="AD2583" s="53"/>
    </row>
    <row r="2584" spans="1:30" s="13" customFormat="1" x14ac:dyDescent="0.25">
      <c r="A2584"/>
      <c r="B2584" s="32"/>
      <c r="C2584" s="34"/>
      <c r="D2584" s="10"/>
      <c r="J2584" s="53"/>
      <c r="K2584" s="64"/>
      <c r="O2584" s="60"/>
      <c r="P2584" s="67"/>
      <c r="T2584" s="53"/>
      <c r="U2584" s="64"/>
      <c r="Y2584" s="53"/>
      <c r="Z2584" s="64"/>
      <c r="AD2584" s="53"/>
    </row>
    <row r="2585" spans="1:30" s="13" customFormat="1" x14ac:dyDescent="0.25">
      <c r="A2585"/>
      <c r="B2585" s="32"/>
      <c r="C2585" s="34"/>
      <c r="D2585" s="10"/>
      <c r="J2585" s="53"/>
      <c r="K2585" s="64"/>
      <c r="O2585" s="60"/>
      <c r="P2585" s="67"/>
      <c r="T2585" s="53"/>
      <c r="U2585" s="64"/>
      <c r="Y2585" s="53"/>
      <c r="Z2585" s="64"/>
      <c r="AD2585" s="53"/>
    </row>
    <row r="2586" spans="1:30" s="13" customFormat="1" x14ac:dyDescent="0.25">
      <c r="A2586"/>
      <c r="B2586" s="32"/>
      <c r="C2586" s="34"/>
      <c r="D2586" s="10"/>
      <c r="J2586" s="53"/>
      <c r="K2586" s="64"/>
      <c r="O2586" s="60"/>
      <c r="P2586" s="67"/>
      <c r="T2586" s="53"/>
      <c r="U2586" s="64"/>
      <c r="Y2586" s="53"/>
      <c r="Z2586" s="64"/>
      <c r="AD2586" s="53"/>
    </row>
    <row r="2587" spans="1:30" s="13" customFormat="1" x14ac:dyDescent="0.25">
      <c r="A2587"/>
      <c r="B2587" s="32"/>
      <c r="C2587" s="34"/>
      <c r="D2587" s="10"/>
      <c r="J2587" s="53"/>
      <c r="K2587" s="64"/>
      <c r="O2587" s="60"/>
      <c r="P2587" s="67"/>
      <c r="T2587" s="53"/>
      <c r="U2587" s="64"/>
      <c r="Y2587" s="53"/>
      <c r="Z2587" s="64"/>
      <c r="AD2587" s="53"/>
    </row>
    <row r="2588" spans="1:30" s="13" customFormat="1" x14ac:dyDescent="0.25">
      <c r="A2588"/>
      <c r="B2588" s="32"/>
      <c r="C2588" s="34"/>
      <c r="D2588" s="10"/>
      <c r="J2588" s="53"/>
      <c r="K2588" s="64"/>
      <c r="O2588" s="60"/>
      <c r="P2588" s="67"/>
      <c r="T2588" s="53"/>
      <c r="U2588" s="64"/>
      <c r="Y2588" s="53"/>
      <c r="Z2588" s="64"/>
      <c r="AD2588" s="53"/>
    </row>
    <row r="2589" spans="1:30" s="13" customFormat="1" x14ac:dyDescent="0.25">
      <c r="A2589"/>
      <c r="B2589" s="32"/>
      <c r="C2589" s="34"/>
      <c r="D2589" s="10"/>
      <c r="J2589" s="53"/>
      <c r="K2589" s="64"/>
      <c r="O2589" s="60"/>
      <c r="P2589" s="67"/>
      <c r="T2589" s="53"/>
      <c r="U2589" s="64"/>
      <c r="Y2589" s="53"/>
      <c r="Z2589" s="64"/>
      <c r="AD2589" s="53"/>
    </row>
    <row r="2590" spans="1:30" s="13" customFormat="1" x14ac:dyDescent="0.25">
      <c r="A2590"/>
      <c r="B2590" s="32"/>
      <c r="C2590" s="34"/>
      <c r="D2590" s="10"/>
      <c r="J2590" s="53"/>
      <c r="K2590" s="64"/>
      <c r="O2590" s="60"/>
      <c r="P2590" s="67"/>
      <c r="T2590" s="53"/>
      <c r="U2590" s="64"/>
      <c r="Y2590" s="53"/>
      <c r="Z2590" s="64"/>
      <c r="AD2590" s="53"/>
    </row>
    <row r="2591" spans="1:30" s="13" customFormat="1" x14ac:dyDescent="0.25">
      <c r="A2591"/>
      <c r="B2591" s="32"/>
      <c r="C2591" s="34"/>
      <c r="D2591" s="10"/>
      <c r="J2591" s="53"/>
      <c r="K2591" s="64"/>
      <c r="O2591" s="60"/>
      <c r="P2591" s="67"/>
      <c r="T2591" s="53"/>
      <c r="U2591" s="64"/>
      <c r="Y2591" s="53"/>
      <c r="Z2591" s="64"/>
      <c r="AD2591" s="53"/>
    </row>
    <row r="2592" spans="1:30" s="13" customFormat="1" x14ac:dyDescent="0.25">
      <c r="A2592"/>
      <c r="B2592" s="32"/>
      <c r="C2592" s="34"/>
      <c r="D2592" s="10"/>
      <c r="J2592" s="53"/>
      <c r="K2592" s="64"/>
      <c r="O2592" s="60"/>
      <c r="P2592" s="67"/>
      <c r="T2592" s="53"/>
      <c r="U2592" s="64"/>
      <c r="Y2592" s="53"/>
      <c r="Z2592" s="64"/>
      <c r="AD2592" s="53"/>
    </row>
    <row r="2593" spans="1:30" s="13" customFormat="1" x14ac:dyDescent="0.25">
      <c r="A2593"/>
      <c r="B2593" s="32"/>
      <c r="C2593" s="34"/>
      <c r="D2593" s="10"/>
      <c r="J2593" s="53"/>
      <c r="K2593" s="64"/>
      <c r="O2593" s="60"/>
      <c r="P2593" s="67"/>
      <c r="T2593" s="53"/>
      <c r="U2593" s="64"/>
      <c r="Y2593" s="53"/>
      <c r="Z2593" s="64"/>
      <c r="AD2593" s="53"/>
    </row>
    <row r="2594" spans="1:30" s="13" customFormat="1" x14ac:dyDescent="0.25">
      <c r="A2594"/>
      <c r="B2594" s="32"/>
      <c r="C2594" s="34"/>
      <c r="D2594" s="10"/>
      <c r="J2594" s="53"/>
      <c r="K2594" s="64"/>
      <c r="O2594" s="60"/>
      <c r="P2594" s="67"/>
      <c r="T2594" s="53"/>
      <c r="U2594" s="64"/>
      <c r="Y2594" s="53"/>
      <c r="Z2594" s="64"/>
      <c r="AD2594" s="53"/>
    </row>
    <row r="2595" spans="1:30" s="13" customFormat="1" x14ac:dyDescent="0.25">
      <c r="A2595"/>
      <c r="B2595" s="32"/>
      <c r="C2595" s="34"/>
      <c r="D2595" s="10"/>
      <c r="J2595" s="53"/>
      <c r="K2595" s="64"/>
      <c r="O2595" s="60"/>
      <c r="P2595" s="67"/>
      <c r="T2595" s="53"/>
      <c r="U2595" s="64"/>
      <c r="Y2595" s="53"/>
      <c r="Z2595" s="64"/>
      <c r="AD2595" s="53"/>
    </row>
    <row r="2596" spans="1:30" s="13" customFormat="1" x14ac:dyDescent="0.25">
      <c r="A2596"/>
      <c r="B2596" s="32"/>
      <c r="C2596" s="34"/>
      <c r="D2596" s="10"/>
      <c r="J2596" s="53"/>
      <c r="K2596" s="64"/>
      <c r="O2596" s="60"/>
      <c r="P2596" s="67"/>
      <c r="T2596" s="53"/>
      <c r="U2596" s="64"/>
      <c r="Y2596" s="53"/>
      <c r="Z2596" s="64"/>
      <c r="AD2596" s="53"/>
    </row>
    <row r="2597" spans="1:30" s="13" customFormat="1" x14ac:dyDescent="0.25">
      <c r="A2597"/>
      <c r="B2597" s="32"/>
      <c r="C2597" s="34"/>
      <c r="D2597" s="10"/>
      <c r="J2597" s="53"/>
      <c r="K2597" s="64"/>
      <c r="O2597" s="60"/>
      <c r="P2597" s="67"/>
      <c r="T2597" s="53"/>
      <c r="U2597" s="64"/>
      <c r="Y2597" s="53"/>
      <c r="Z2597" s="64"/>
      <c r="AD2597" s="53"/>
    </row>
    <row r="2598" spans="1:30" s="13" customFormat="1" x14ac:dyDescent="0.25">
      <c r="A2598"/>
      <c r="B2598" s="32"/>
      <c r="C2598" s="34"/>
      <c r="D2598" s="10"/>
      <c r="J2598" s="53"/>
      <c r="K2598" s="64"/>
      <c r="O2598" s="60"/>
      <c r="P2598" s="67"/>
      <c r="T2598" s="53"/>
      <c r="U2598" s="64"/>
      <c r="Y2598" s="53"/>
      <c r="Z2598" s="64"/>
      <c r="AD2598" s="53"/>
    </row>
    <row r="2599" spans="1:30" s="13" customFormat="1" x14ac:dyDescent="0.25">
      <c r="A2599"/>
      <c r="B2599" s="32"/>
      <c r="C2599" s="34"/>
      <c r="D2599" s="10"/>
      <c r="J2599" s="53"/>
      <c r="K2599" s="64"/>
      <c r="O2599" s="60"/>
      <c r="P2599" s="67"/>
      <c r="T2599" s="53"/>
      <c r="U2599" s="64"/>
      <c r="Y2599" s="53"/>
      <c r="Z2599" s="64"/>
      <c r="AD2599" s="53"/>
    </row>
    <row r="2600" spans="1:30" s="13" customFormat="1" x14ac:dyDescent="0.25">
      <c r="A2600"/>
      <c r="B2600" s="32"/>
      <c r="C2600" s="34"/>
      <c r="D2600" s="10"/>
      <c r="J2600" s="53"/>
      <c r="K2600" s="64"/>
      <c r="O2600" s="60"/>
      <c r="P2600" s="67"/>
      <c r="T2600" s="53"/>
      <c r="U2600" s="64"/>
      <c r="Y2600" s="53"/>
      <c r="Z2600" s="64"/>
      <c r="AD2600" s="53"/>
    </row>
    <row r="2601" spans="1:30" s="13" customFormat="1" x14ac:dyDescent="0.25">
      <c r="A2601"/>
      <c r="B2601" s="32"/>
      <c r="C2601" s="34"/>
      <c r="D2601" s="10"/>
      <c r="J2601" s="53"/>
      <c r="K2601" s="64"/>
      <c r="O2601" s="60"/>
      <c r="P2601" s="67"/>
      <c r="T2601" s="53"/>
      <c r="U2601" s="64"/>
      <c r="Y2601" s="53"/>
      <c r="Z2601" s="64"/>
      <c r="AD2601" s="53"/>
    </row>
    <row r="2602" spans="1:30" s="13" customFormat="1" x14ac:dyDescent="0.25">
      <c r="A2602"/>
      <c r="B2602" s="32"/>
      <c r="C2602" s="34"/>
      <c r="D2602" s="10"/>
      <c r="J2602" s="53"/>
      <c r="K2602" s="64"/>
      <c r="O2602" s="60"/>
      <c r="P2602" s="67"/>
      <c r="T2602" s="53"/>
      <c r="U2602" s="64"/>
      <c r="Y2602" s="53"/>
      <c r="Z2602" s="64"/>
      <c r="AD2602" s="53"/>
    </row>
    <row r="2603" spans="1:30" s="13" customFormat="1" x14ac:dyDescent="0.25">
      <c r="A2603"/>
      <c r="B2603" s="32"/>
      <c r="C2603" s="34"/>
      <c r="D2603" s="10"/>
      <c r="J2603" s="53"/>
      <c r="K2603" s="64"/>
      <c r="O2603" s="60"/>
      <c r="P2603" s="67"/>
      <c r="T2603" s="53"/>
      <c r="U2603" s="64"/>
      <c r="Y2603" s="53"/>
      <c r="Z2603" s="64"/>
      <c r="AD2603" s="53"/>
    </row>
    <row r="2604" spans="1:30" s="13" customFormat="1" x14ac:dyDescent="0.25">
      <c r="A2604"/>
      <c r="B2604" s="32"/>
      <c r="C2604" s="34"/>
      <c r="D2604" s="10"/>
      <c r="J2604" s="53"/>
      <c r="K2604" s="64"/>
      <c r="O2604" s="60"/>
      <c r="P2604" s="67"/>
      <c r="T2604" s="53"/>
      <c r="U2604" s="64"/>
      <c r="Y2604" s="53"/>
      <c r="Z2604" s="64"/>
      <c r="AD2604" s="53"/>
    </row>
    <row r="2605" spans="1:30" s="13" customFormat="1" x14ac:dyDescent="0.25">
      <c r="A2605"/>
      <c r="B2605" s="32"/>
      <c r="C2605" s="34"/>
      <c r="D2605" s="10"/>
      <c r="J2605" s="53"/>
      <c r="K2605" s="64"/>
      <c r="O2605" s="60"/>
      <c r="P2605" s="67"/>
      <c r="T2605" s="53"/>
      <c r="U2605" s="64"/>
      <c r="Y2605" s="53"/>
      <c r="Z2605" s="64"/>
      <c r="AD2605" s="53"/>
    </row>
    <row r="2606" spans="1:30" s="13" customFormat="1" x14ac:dyDescent="0.25">
      <c r="A2606"/>
      <c r="B2606" s="32"/>
      <c r="C2606" s="34"/>
      <c r="D2606" s="10"/>
      <c r="J2606" s="53"/>
      <c r="K2606" s="64"/>
      <c r="O2606" s="60"/>
      <c r="P2606" s="67"/>
      <c r="T2606" s="53"/>
      <c r="U2606" s="64"/>
      <c r="Y2606" s="53"/>
      <c r="Z2606" s="64"/>
      <c r="AD2606" s="53"/>
    </row>
    <row r="2607" spans="1:30" s="13" customFormat="1" x14ac:dyDescent="0.25">
      <c r="A2607"/>
      <c r="B2607" s="32"/>
      <c r="C2607" s="34"/>
      <c r="D2607" s="10"/>
      <c r="J2607" s="53"/>
      <c r="K2607" s="64"/>
      <c r="O2607" s="60"/>
      <c r="P2607" s="67"/>
      <c r="T2607" s="53"/>
      <c r="U2607" s="64"/>
      <c r="Y2607" s="53"/>
      <c r="Z2607" s="64"/>
      <c r="AD2607" s="53"/>
    </row>
    <row r="2608" spans="1:30" s="13" customFormat="1" x14ac:dyDescent="0.25">
      <c r="A2608"/>
      <c r="B2608" s="32"/>
      <c r="C2608" s="34"/>
      <c r="D2608" s="10"/>
      <c r="J2608" s="53"/>
      <c r="K2608" s="64"/>
      <c r="O2608" s="60"/>
      <c r="P2608" s="67"/>
      <c r="T2608" s="53"/>
      <c r="U2608" s="64"/>
      <c r="Y2608" s="53"/>
      <c r="Z2608" s="64"/>
      <c r="AD2608" s="53"/>
    </row>
    <row r="2609" spans="1:30" s="13" customFormat="1" x14ac:dyDescent="0.25">
      <c r="A2609"/>
      <c r="B2609" s="32"/>
      <c r="C2609" s="34"/>
      <c r="D2609" s="10"/>
      <c r="J2609" s="53"/>
      <c r="K2609" s="64"/>
      <c r="O2609" s="60"/>
      <c r="P2609" s="67"/>
      <c r="T2609" s="53"/>
      <c r="U2609" s="64"/>
      <c r="Y2609" s="53"/>
      <c r="Z2609" s="64"/>
      <c r="AD2609" s="53"/>
    </row>
    <row r="2610" spans="1:30" s="13" customFormat="1" x14ac:dyDescent="0.25">
      <c r="A2610"/>
      <c r="B2610" s="32"/>
      <c r="C2610" s="34"/>
      <c r="D2610" s="10"/>
      <c r="J2610" s="53"/>
      <c r="K2610" s="64"/>
      <c r="O2610" s="60"/>
      <c r="P2610" s="67"/>
      <c r="T2610" s="53"/>
      <c r="U2610" s="64"/>
      <c r="Y2610" s="53"/>
      <c r="Z2610" s="64"/>
      <c r="AD2610" s="53"/>
    </row>
    <row r="2611" spans="1:30" s="13" customFormat="1" x14ac:dyDescent="0.25">
      <c r="A2611"/>
      <c r="B2611" s="32"/>
      <c r="C2611" s="34"/>
      <c r="D2611" s="10"/>
      <c r="J2611" s="53"/>
      <c r="K2611" s="64"/>
      <c r="O2611" s="60"/>
      <c r="P2611" s="67"/>
      <c r="T2611" s="53"/>
      <c r="U2611" s="64"/>
      <c r="Y2611" s="53"/>
      <c r="Z2611" s="64"/>
      <c r="AD2611" s="53"/>
    </row>
    <row r="2612" spans="1:30" s="13" customFormat="1" x14ac:dyDescent="0.25">
      <c r="A2612"/>
      <c r="B2612" s="32"/>
      <c r="C2612" s="34"/>
      <c r="D2612" s="10"/>
      <c r="J2612" s="53"/>
      <c r="K2612" s="64"/>
      <c r="O2612" s="60"/>
      <c r="P2612" s="67"/>
      <c r="T2612" s="53"/>
      <c r="U2612" s="64"/>
      <c r="Y2612" s="53"/>
      <c r="Z2612" s="64"/>
      <c r="AD2612" s="53"/>
    </row>
    <row r="2613" spans="1:30" s="13" customFormat="1" x14ac:dyDescent="0.25">
      <c r="A2613"/>
      <c r="B2613" s="32"/>
      <c r="C2613" s="34"/>
      <c r="D2613" s="10"/>
      <c r="J2613" s="53"/>
      <c r="K2613" s="64"/>
      <c r="O2613" s="60"/>
      <c r="P2613" s="67"/>
      <c r="T2613" s="53"/>
      <c r="U2613" s="64"/>
      <c r="Y2613" s="53"/>
      <c r="Z2613" s="64"/>
      <c r="AD2613" s="53"/>
    </row>
    <row r="2614" spans="1:30" s="13" customFormat="1" x14ac:dyDescent="0.25">
      <c r="A2614"/>
      <c r="B2614" s="32"/>
      <c r="C2614" s="34"/>
      <c r="D2614" s="10"/>
      <c r="J2614" s="53"/>
      <c r="K2614" s="64"/>
      <c r="O2614" s="60"/>
      <c r="P2614" s="67"/>
      <c r="T2614" s="53"/>
      <c r="U2614" s="64"/>
      <c r="Y2614" s="53"/>
      <c r="Z2614" s="64"/>
      <c r="AD2614" s="53"/>
    </row>
    <row r="2615" spans="1:30" s="13" customFormat="1" x14ac:dyDescent="0.25">
      <c r="A2615"/>
      <c r="B2615" s="32"/>
      <c r="C2615" s="34"/>
      <c r="D2615" s="10"/>
      <c r="J2615" s="53"/>
      <c r="K2615" s="64"/>
      <c r="O2615" s="60"/>
      <c r="P2615" s="67"/>
      <c r="T2615" s="53"/>
      <c r="U2615" s="64"/>
      <c r="Y2615" s="53"/>
      <c r="Z2615" s="64"/>
      <c r="AD2615" s="53"/>
    </row>
    <row r="2616" spans="1:30" s="13" customFormat="1" x14ac:dyDescent="0.25">
      <c r="A2616"/>
      <c r="B2616" s="32"/>
      <c r="C2616" s="34"/>
      <c r="D2616" s="10"/>
      <c r="J2616" s="53"/>
      <c r="K2616" s="64"/>
      <c r="O2616" s="60"/>
      <c r="P2616" s="67"/>
      <c r="T2616" s="53"/>
      <c r="U2616" s="64"/>
      <c r="Y2616" s="53"/>
      <c r="Z2616" s="64"/>
      <c r="AD2616" s="53"/>
    </row>
    <row r="2617" spans="1:30" s="13" customFormat="1" x14ac:dyDescent="0.25">
      <c r="A2617"/>
      <c r="B2617" s="32"/>
      <c r="C2617" s="34"/>
      <c r="D2617" s="10"/>
      <c r="J2617" s="53"/>
      <c r="K2617" s="64"/>
      <c r="O2617" s="60"/>
      <c r="P2617" s="67"/>
      <c r="T2617" s="53"/>
      <c r="U2617" s="64"/>
      <c r="Y2617" s="53"/>
      <c r="Z2617" s="64"/>
      <c r="AD2617" s="53"/>
    </row>
    <row r="2618" spans="1:30" s="13" customFormat="1" x14ac:dyDescent="0.25">
      <c r="A2618"/>
      <c r="B2618" s="32"/>
      <c r="C2618" s="34"/>
      <c r="D2618" s="10"/>
      <c r="J2618" s="53"/>
      <c r="K2618" s="64"/>
      <c r="O2618" s="60"/>
      <c r="P2618" s="67"/>
      <c r="T2618" s="53"/>
      <c r="U2618" s="64"/>
      <c r="Y2618" s="53"/>
      <c r="Z2618" s="64"/>
      <c r="AD2618" s="53"/>
    </row>
    <row r="2619" spans="1:30" s="13" customFormat="1" x14ac:dyDescent="0.25">
      <c r="A2619"/>
      <c r="B2619" s="32"/>
      <c r="C2619" s="34"/>
      <c r="D2619" s="10"/>
      <c r="J2619" s="53"/>
      <c r="K2619" s="64"/>
      <c r="O2619" s="60"/>
      <c r="P2619" s="67"/>
      <c r="T2619" s="53"/>
      <c r="U2619" s="64"/>
      <c r="Y2619" s="53"/>
      <c r="Z2619" s="64"/>
      <c r="AD2619" s="53"/>
    </row>
    <row r="2620" spans="1:30" s="13" customFormat="1" x14ac:dyDescent="0.25">
      <c r="A2620"/>
      <c r="B2620" s="32"/>
      <c r="C2620" s="34"/>
      <c r="D2620" s="10"/>
      <c r="J2620" s="53"/>
      <c r="K2620" s="64"/>
      <c r="O2620" s="60"/>
      <c r="P2620" s="67"/>
      <c r="T2620" s="53"/>
      <c r="U2620" s="64"/>
      <c r="Y2620" s="53"/>
      <c r="Z2620" s="64"/>
      <c r="AD2620" s="53"/>
    </row>
    <row r="2621" spans="1:30" s="13" customFormat="1" x14ac:dyDescent="0.25">
      <c r="A2621"/>
      <c r="B2621" s="32"/>
      <c r="C2621" s="34"/>
      <c r="D2621" s="10"/>
      <c r="J2621" s="53"/>
      <c r="K2621" s="64"/>
      <c r="O2621" s="60"/>
      <c r="P2621" s="67"/>
      <c r="T2621" s="53"/>
      <c r="U2621" s="64"/>
      <c r="Y2621" s="53"/>
      <c r="Z2621" s="64"/>
      <c r="AD2621" s="53"/>
    </row>
    <row r="2622" spans="1:30" s="13" customFormat="1" x14ac:dyDescent="0.25">
      <c r="A2622"/>
      <c r="B2622" s="32"/>
      <c r="C2622" s="34"/>
      <c r="D2622" s="10"/>
      <c r="J2622" s="53"/>
      <c r="K2622" s="64"/>
      <c r="O2622" s="60"/>
      <c r="P2622" s="67"/>
      <c r="T2622" s="53"/>
      <c r="U2622" s="64"/>
      <c r="Y2622" s="53"/>
      <c r="Z2622" s="64"/>
      <c r="AD2622" s="53"/>
    </row>
    <row r="2623" spans="1:30" s="13" customFormat="1" x14ac:dyDescent="0.25">
      <c r="A2623"/>
      <c r="B2623" s="32"/>
      <c r="C2623" s="34"/>
      <c r="D2623" s="10"/>
      <c r="J2623" s="53"/>
      <c r="K2623" s="64"/>
      <c r="O2623" s="60"/>
      <c r="P2623" s="67"/>
      <c r="T2623" s="53"/>
      <c r="U2623" s="64"/>
      <c r="Y2623" s="53"/>
      <c r="Z2623" s="64"/>
      <c r="AD2623" s="53"/>
    </row>
    <row r="2624" spans="1:30" s="13" customFormat="1" x14ac:dyDescent="0.25">
      <c r="A2624"/>
      <c r="B2624" s="32"/>
      <c r="C2624" s="34"/>
      <c r="D2624" s="10"/>
      <c r="J2624" s="53"/>
      <c r="K2624" s="64"/>
      <c r="O2624" s="60"/>
      <c r="P2624" s="67"/>
      <c r="T2624" s="53"/>
      <c r="U2624" s="64"/>
      <c r="Y2624" s="53"/>
      <c r="Z2624" s="64"/>
      <c r="AD2624" s="53"/>
    </row>
    <row r="2625" spans="1:30" s="13" customFormat="1" x14ac:dyDescent="0.25">
      <c r="A2625"/>
      <c r="B2625" s="32"/>
      <c r="C2625" s="34"/>
      <c r="D2625" s="10"/>
      <c r="J2625" s="53"/>
      <c r="K2625" s="64"/>
      <c r="O2625" s="60"/>
      <c r="P2625" s="67"/>
      <c r="T2625" s="53"/>
      <c r="U2625" s="64"/>
      <c r="Y2625" s="53"/>
      <c r="Z2625" s="64"/>
      <c r="AD2625" s="53"/>
    </row>
    <row r="2626" spans="1:30" s="13" customFormat="1" x14ac:dyDescent="0.25">
      <c r="A2626"/>
      <c r="B2626" s="32"/>
      <c r="C2626" s="34"/>
      <c r="D2626" s="10"/>
      <c r="J2626" s="53"/>
      <c r="K2626" s="64"/>
      <c r="O2626" s="60"/>
      <c r="P2626" s="67"/>
      <c r="T2626" s="53"/>
      <c r="U2626" s="64"/>
      <c r="Y2626" s="53"/>
      <c r="Z2626" s="64"/>
      <c r="AD2626" s="53"/>
    </row>
    <row r="2627" spans="1:30" s="13" customFormat="1" x14ac:dyDescent="0.25">
      <c r="A2627"/>
      <c r="B2627" s="32"/>
      <c r="C2627" s="34"/>
      <c r="D2627" s="10"/>
      <c r="J2627" s="53"/>
      <c r="K2627" s="64"/>
      <c r="O2627" s="60"/>
      <c r="P2627" s="67"/>
      <c r="T2627" s="53"/>
      <c r="U2627" s="64"/>
      <c r="Y2627" s="53"/>
      <c r="Z2627" s="64"/>
      <c r="AD2627" s="53"/>
    </row>
    <row r="2628" spans="1:30" s="13" customFormat="1" x14ac:dyDescent="0.25">
      <c r="A2628"/>
      <c r="B2628" s="32"/>
      <c r="C2628" s="34"/>
      <c r="D2628" s="10"/>
      <c r="J2628" s="53"/>
      <c r="K2628" s="64"/>
      <c r="O2628" s="60"/>
      <c r="P2628" s="67"/>
      <c r="T2628" s="53"/>
      <c r="U2628" s="64"/>
      <c r="Y2628" s="53"/>
      <c r="Z2628" s="64"/>
      <c r="AD2628" s="53"/>
    </row>
    <row r="2629" spans="1:30" s="13" customFormat="1" x14ac:dyDescent="0.25">
      <c r="A2629"/>
      <c r="B2629" s="32"/>
      <c r="C2629" s="34"/>
      <c r="D2629" s="10"/>
      <c r="J2629" s="53"/>
      <c r="K2629" s="64"/>
      <c r="O2629" s="60"/>
      <c r="P2629" s="67"/>
      <c r="T2629" s="53"/>
      <c r="U2629" s="64"/>
      <c r="Y2629" s="53"/>
      <c r="Z2629" s="64"/>
      <c r="AD2629" s="53"/>
    </row>
    <row r="2630" spans="1:30" s="13" customFormat="1" x14ac:dyDescent="0.25">
      <c r="A2630"/>
      <c r="B2630" s="32"/>
      <c r="C2630" s="34"/>
      <c r="D2630" s="10"/>
      <c r="J2630" s="53"/>
      <c r="K2630" s="64"/>
      <c r="O2630" s="60"/>
      <c r="P2630" s="67"/>
      <c r="T2630" s="53"/>
      <c r="U2630" s="64"/>
      <c r="Y2630" s="53"/>
      <c r="Z2630" s="64"/>
      <c r="AD2630" s="53"/>
    </row>
    <row r="2631" spans="1:30" s="13" customFormat="1" x14ac:dyDescent="0.25">
      <c r="A2631"/>
      <c r="B2631" s="32"/>
      <c r="C2631" s="34"/>
      <c r="D2631" s="10"/>
      <c r="J2631" s="53"/>
      <c r="K2631" s="64"/>
      <c r="O2631" s="60"/>
      <c r="P2631" s="67"/>
      <c r="T2631" s="53"/>
      <c r="U2631" s="64"/>
      <c r="Y2631" s="53"/>
      <c r="Z2631" s="64"/>
      <c r="AD2631" s="53"/>
    </row>
    <row r="2632" spans="1:30" s="13" customFormat="1" x14ac:dyDescent="0.25">
      <c r="A2632"/>
      <c r="B2632" s="32"/>
      <c r="C2632" s="34"/>
      <c r="D2632" s="10"/>
      <c r="J2632" s="53"/>
      <c r="K2632" s="64"/>
      <c r="O2632" s="60"/>
      <c r="P2632" s="67"/>
      <c r="T2632" s="53"/>
      <c r="U2632" s="64"/>
      <c r="Y2632" s="53"/>
      <c r="Z2632" s="64"/>
      <c r="AD2632" s="53"/>
    </row>
    <row r="2633" spans="1:30" s="13" customFormat="1" x14ac:dyDescent="0.25">
      <c r="A2633"/>
      <c r="B2633" s="32"/>
      <c r="C2633" s="34"/>
      <c r="D2633" s="10"/>
      <c r="J2633" s="53"/>
      <c r="K2633" s="64"/>
      <c r="O2633" s="60"/>
      <c r="P2633" s="67"/>
      <c r="T2633" s="53"/>
      <c r="U2633" s="64"/>
      <c r="Y2633" s="53"/>
      <c r="Z2633" s="64"/>
      <c r="AD2633" s="53"/>
    </row>
    <row r="2634" spans="1:30" s="13" customFormat="1" x14ac:dyDescent="0.25">
      <c r="A2634"/>
      <c r="B2634" s="32"/>
      <c r="C2634" s="34"/>
      <c r="D2634" s="10"/>
      <c r="J2634" s="53"/>
      <c r="K2634" s="64"/>
      <c r="O2634" s="60"/>
      <c r="P2634" s="67"/>
      <c r="T2634" s="53"/>
      <c r="U2634" s="64"/>
      <c r="Y2634" s="53"/>
      <c r="Z2634" s="64"/>
      <c r="AD2634" s="53"/>
    </row>
    <row r="2635" spans="1:30" s="13" customFormat="1" x14ac:dyDescent="0.25">
      <c r="A2635"/>
      <c r="B2635" s="32"/>
      <c r="C2635" s="34"/>
      <c r="D2635" s="10"/>
      <c r="J2635" s="53"/>
      <c r="K2635" s="64"/>
      <c r="O2635" s="60"/>
      <c r="P2635" s="67"/>
      <c r="T2635" s="53"/>
      <c r="U2635" s="64"/>
      <c r="Y2635" s="53"/>
      <c r="Z2635" s="64"/>
      <c r="AD2635" s="53"/>
    </row>
    <row r="2636" spans="1:30" s="13" customFormat="1" x14ac:dyDescent="0.25">
      <c r="A2636"/>
      <c r="B2636" s="32"/>
      <c r="C2636" s="34"/>
      <c r="D2636" s="10"/>
      <c r="J2636" s="53"/>
      <c r="K2636" s="64"/>
      <c r="O2636" s="60"/>
      <c r="P2636" s="67"/>
      <c r="T2636" s="53"/>
      <c r="U2636" s="64"/>
      <c r="Y2636" s="53"/>
      <c r="Z2636" s="64"/>
      <c r="AD2636" s="53"/>
    </row>
    <row r="2637" spans="1:30" s="13" customFormat="1" x14ac:dyDescent="0.25">
      <c r="A2637"/>
      <c r="B2637" s="32"/>
      <c r="C2637" s="34"/>
      <c r="D2637" s="10"/>
      <c r="J2637" s="53"/>
      <c r="K2637" s="64"/>
      <c r="O2637" s="60"/>
      <c r="P2637" s="67"/>
      <c r="T2637" s="53"/>
      <c r="U2637" s="64"/>
      <c r="Y2637" s="53"/>
      <c r="Z2637" s="64"/>
      <c r="AD2637" s="53"/>
    </row>
    <row r="2638" spans="1:30" s="13" customFormat="1" x14ac:dyDescent="0.25">
      <c r="A2638"/>
      <c r="B2638" s="32"/>
      <c r="C2638" s="34"/>
      <c r="D2638" s="10"/>
      <c r="J2638" s="53"/>
      <c r="K2638" s="64"/>
      <c r="O2638" s="60"/>
      <c r="P2638" s="67"/>
      <c r="T2638" s="53"/>
      <c r="U2638" s="64"/>
      <c r="Y2638" s="53"/>
      <c r="Z2638" s="64"/>
      <c r="AD2638" s="53"/>
    </row>
    <row r="2639" spans="1:30" s="13" customFormat="1" x14ac:dyDescent="0.25">
      <c r="A2639"/>
      <c r="B2639" s="32"/>
      <c r="C2639" s="34"/>
      <c r="D2639" s="10"/>
      <c r="J2639" s="53"/>
      <c r="K2639" s="64"/>
      <c r="O2639" s="60"/>
      <c r="P2639" s="67"/>
      <c r="T2639" s="53"/>
      <c r="U2639" s="64"/>
      <c r="Y2639" s="53"/>
      <c r="Z2639" s="64"/>
      <c r="AD2639" s="53"/>
    </row>
    <row r="2640" spans="1:30" s="13" customFormat="1" x14ac:dyDescent="0.25">
      <c r="A2640"/>
      <c r="B2640" s="32"/>
      <c r="C2640" s="34"/>
      <c r="D2640" s="10"/>
      <c r="J2640" s="53"/>
      <c r="K2640" s="64"/>
      <c r="O2640" s="60"/>
      <c r="P2640" s="67"/>
      <c r="T2640" s="53"/>
      <c r="U2640" s="64"/>
      <c r="Y2640" s="53"/>
      <c r="Z2640" s="64"/>
      <c r="AD2640" s="53"/>
    </row>
    <row r="2641" spans="1:30" s="13" customFormat="1" x14ac:dyDescent="0.25">
      <c r="A2641"/>
      <c r="B2641" s="32"/>
      <c r="C2641" s="34"/>
      <c r="D2641" s="10"/>
      <c r="J2641" s="53"/>
      <c r="K2641" s="64"/>
      <c r="O2641" s="60"/>
      <c r="P2641" s="67"/>
      <c r="T2641" s="53"/>
      <c r="U2641" s="64"/>
      <c r="Y2641" s="53"/>
      <c r="Z2641" s="64"/>
      <c r="AD2641" s="53"/>
    </row>
    <row r="2642" spans="1:30" s="13" customFormat="1" x14ac:dyDescent="0.25">
      <c r="A2642"/>
      <c r="B2642" s="32"/>
      <c r="C2642" s="34"/>
      <c r="D2642" s="10"/>
      <c r="J2642" s="53"/>
      <c r="K2642" s="64"/>
      <c r="O2642" s="60"/>
      <c r="P2642" s="67"/>
      <c r="T2642" s="53"/>
      <c r="U2642" s="64"/>
      <c r="Y2642" s="53"/>
      <c r="Z2642" s="64"/>
      <c r="AD2642" s="53"/>
    </row>
    <row r="2643" spans="1:30" s="13" customFormat="1" x14ac:dyDescent="0.25">
      <c r="A2643"/>
      <c r="B2643" s="32"/>
      <c r="C2643" s="34"/>
      <c r="D2643" s="10"/>
      <c r="J2643" s="53"/>
      <c r="K2643" s="64"/>
      <c r="O2643" s="60"/>
      <c r="P2643" s="67"/>
      <c r="T2643" s="53"/>
      <c r="U2643" s="64"/>
      <c r="Y2643" s="53"/>
      <c r="Z2643" s="64"/>
      <c r="AD2643" s="53"/>
    </row>
    <row r="2644" spans="1:30" s="13" customFormat="1" x14ac:dyDescent="0.25">
      <c r="A2644"/>
      <c r="B2644" s="32"/>
      <c r="C2644" s="34"/>
      <c r="D2644" s="10"/>
      <c r="J2644" s="53"/>
      <c r="K2644" s="64"/>
      <c r="O2644" s="60"/>
      <c r="P2644" s="67"/>
      <c r="T2644" s="53"/>
      <c r="U2644" s="64"/>
      <c r="Y2644" s="53"/>
      <c r="Z2644" s="64"/>
      <c r="AD2644" s="53"/>
    </row>
    <row r="2645" spans="1:30" s="13" customFormat="1" x14ac:dyDescent="0.25">
      <c r="A2645"/>
      <c r="B2645" s="32"/>
      <c r="C2645" s="34"/>
      <c r="D2645" s="10"/>
      <c r="J2645" s="53"/>
      <c r="K2645" s="64"/>
      <c r="O2645" s="60"/>
      <c r="P2645" s="67"/>
      <c r="T2645" s="53"/>
      <c r="U2645" s="64"/>
      <c r="Y2645" s="53"/>
      <c r="Z2645" s="64"/>
      <c r="AD2645" s="53"/>
    </row>
    <row r="2646" spans="1:30" s="13" customFormat="1" x14ac:dyDescent="0.25">
      <c r="A2646"/>
      <c r="B2646" s="32"/>
      <c r="C2646" s="34"/>
      <c r="D2646" s="10"/>
      <c r="J2646" s="53"/>
      <c r="K2646" s="64"/>
      <c r="O2646" s="60"/>
      <c r="P2646" s="67"/>
      <c r="T2646" s="53"/>
      <c r="U2646" s="64"/>
      <c r="Y2646" s="53"/>
      <c r="Z2646" s="64"/>
      <c r="AD2646" s="53"/>
    </row>
    <row r="2647" spans="1:30" s="13" customFormat="1" x14ac:dyDescent="0.25">
      <c r="A2647"/>
      <c r="B2647" s="32"/>
      <c r="C2647" s="34"/>
      <c r="D2647" s="10"/>
      <c r="J2647" s="53"/>
      <c r="K2647" s="64"/>
      <c r="O2647" s="60"/>
      <c r="P2647" s="67"/>
      <c r="T2647" s="53"/>
      <c r="U2647" s="64"/>
      <c r="Y2647" s="53"/>
      <c r="Z2647" s="64"/>
      <c r="AD2647" s="53"/>
    </row>
    <row r="2648" spans="1:30" s="13" customFormat="1" x14ac:dyDescent="0.25">
      <c r="A2648"/>
      <c r="B2648" s="32"/>
      <c r="C2648" s="34"/>
      <c r="D2648" s="10"/>
      <c r="J2648" s="53"/>
      <c r="K2648" s="64"/>
      <c r="O2648" s="60"/>
      <c r="P2648" s="67"/>
      <c r="T2648" s="53"/>
      <c r="U2648" s="64"/>
      <c r="Y2648" s="53"/>
      <c r="Z2648" s="64"/>
      <c r="AD2648" s="53"/>
    </row>
    <row r="2649" spans="1:30" s="13" customFormat="1" x14ac:dyDescent="0.25">
      <c r="A2649"/>
      <c r="B2649" s="32"/>
      <c r="C2649" s="34"/>
      <c r="D2649" s="10"/>
      <c r="J2649" s="53"/>
      <c r="K2649" s="64"/>
      <c r="O2649" s="60"/>
      <c r="P2649" s="67"/>
      <c r="T2649" s="53"/>
      <c r="U2649" s="64"/>
      <c r="Y2649" s="53"/>
      <c r="Z2649" s="64"/>
      <c r="AD2649" s="53"/>
    </row>
    <row r="2650" spans="1:30" s="13" customFormat="1" x14ac:dyDescent="0.25">
      <c r="A2650"/>
      <c r="B2650" s="32"/>
      <c r="C2650" s="34"/>
      <c r="D2650" s="10"/>
      <c r="J2650" s="53"/>
      <c r="K2650" s="64"/>
      <c r="O2650" s="60"/>
      <c r="P2650" s="67"/>
      <c r="T2650" s="53"/>
      <c r="U2650" s="64"/>
      <c r="Y2650" s="53"/>
      <c r="Z2650" s="64"/>
      <c r="AD2650" s="53"/>
    </row>
    <row r="2651" spans="1:30" s="13" customFormat="1" x14ac:dyDescent="0.25">
      <c r="A2651"/>
      <c r="B2651" s="32"/>
      <c r="C2651" s="34"/>
      <c r="D2651" s="10"/>
      <c r="J2651" s="53"/>
      <c r="K2651" s="64"/>
      <c r="O2651" s="60"/>
      <c r="P2651" s="67"/>
      <c r="T2651" s="53"/>
      <c r="U2651" s="64"/>
      <c r="Y2651" s="53"/>
      <c r="Z2651" s="64"/>
      <c r="AD2651" s="53"/>
    </row>
    <row r="2652" spans="1:30" s="13" customFormat="1" x14ac:dyDescent="0.25">
      <c r="A2652"/>
      <c r="B2652" s="32"/>
      <c r="C2652" s="34"/>
      <c r="D2652" s="10"/>
      <c r="J2652" s="53"/>
      <c r="K2652" s="64"/>
      <c r="O2652" s="60"/>
      <c r="P2652" s="67"/>
      <c r="T2652" s="53"/>
      <c r="U2652" s="64"/>
      <c r="Y2652" s="53"/>
      <c r="Z2652" s="64"/>
      <c r="AD2652" s="53"/>
    </row>
    <row r="2653" spans="1:30" s="13" customFormat="1" x14ac:dyDescent="0.25">
      <c r="A2653"/>
      <c r="B2653" s="32"/>
      <c r="C2653" s="34"/>
      <c r="D2653" s="10"/>
      <c r="J2653" s="53"/>
      <c r="K2653" s="64"/>
      <c r="O2653" s="60"/>
      <c r="P2653" s="67"/>
      <c r="T2653" s="53"/>
      <c r="U2653" s="64"/>
      <c r="Y2653" s="53"/>
      <c r="Z2653" s="64"/>
      <c r="AD2653" s="53"/>
    </row>
    <row r="2654" spans="1:30" s="13" customFormat="1" x14ac:dyDescent="0.25">
      <c r="A2654"/>
      <c r="B2654" s="32"/>
      <c r="C2654" s="34"/>
      <c r="D2654" s="10"/>
      <c r="J2654" s="53"/>
      <c r="K2654" s="64"/>
      <c r="O2654" s="60"/>
      <c r="P2654" s="67"/>
      <c r="T2654" s="53"/>
      <c r="U2654" s="64"/>
      <c r="Y2654" s="53"/>
      <c r="Z2654" s="64"/>
      <c r="AD2654" s="53"/>
    </row>
    <row r="2655" spans="1:30" s="13" customFormat="1" x14ac:dyDescent="0.25">
      <c r="A2655"/>
      <c r="B2655" s="32"/>
      <c r="C2655" s="34"/>
      <c r="D2655" s="10"/>
      <c r="J2655" s="53"/>
      <c r="K2655" s="64"/>
      <c r="O2655" s="60"/>
      <c r="P2655" s="67"/>
      <c r="T2655" s="53"/>
      <c r="U2655" s="64"/>
      <c r="Y2655" s="53"/>
      <c r="Z2655" s="64"/>
      <c r="AD2655" s="53"/>
    </row>
    <row r="2656" spans="1:30" s="13" customFormat="1" x14ac:dyDescent="0.25">
      <c r="A2656"/>
      <c r="B2656" s="32"/>
      <c r="C2656" s="34"/>
      <c r="D2656" s="10"/>
      <c r="J2656" s="53"/>
      <c r="K2656" s="64"/>
      <c r="O2656" s="60"/>
      <c r="P2656" s="67"/>
      <c r="T2656" s="53"/>
      <c r="U2656" s="64"/>
      <c r="Y2656" s="53"/>
      <c r="Z2656" s="64"/>
      <c r="AD2656" s="53"/>
    </row>
    <row r="2657" spans="1:30" s="13" customFormat="1" x14ac:dyDescent="0.25">
      <c r="A2657"/>
      <c r="B2657" s="32"/>
      <c r="C2657" s="34"/>
      <c r="D2657" s="10"/>
      <c r="J2657" s="53"/>
      <c r="K2657" s="64"/>
      <c r="O2657" s="60"/>
      <c r="P2657" s="67"/>
      <c r="T2657" s="53"/>
      <c r="U2657" s="64"/>
      <c r="Y2657" s="53"/>
      <c r="Z2657" s="64"/>
      <c r="AD2657" s="53"/>
    </row>
    <row r="2658" spans="1:30" s="13" customFormat="1" x14ac:dyDescent="0.25">
      <c r="A2658"/>
      <c r="B2658" s="32"/>
      <c r="C2658" s="34"/>
      <c r="D2658" s="10"/>
      <c r="J2658" s="53"/>
      <c r="K2658" s="64"/>
      <c r="O2658" s="60"/>
      <c r="P2658" s="67"/>
      <c r="T2658" s="53"/>
      <c r="U2658" s="64"/>
      <c r="Y2658" s="53"/>
      <c r="Z2658" s="64"/>
      <c r="AD2658" s="53"/>
    </row>
    <row r="2659" spans="1:30" s="13" customFormat="1" x14ac:dyDescent="0.25">
      <c r="A2659"/>
      <c r="B2659" s="32"/>
      <c r="C2659" s="34"/>
      <c r="D2659" s="10"/>
      <c r="J2659" s="53"/>
      <c r="K2659" s="64"/>
      <c r="O2659" s="60"/>
      <c r="P2659" s="67"/>
      <c r="T2659" s="53"/>
      <c r="U2659" s="64"/>
      <c r="Y2659" s="53"/>
      <c r="Z2659" s="64"/>
      <c r="AD2659" s="53"/>
    </row>
    <row r="2660" spans="1:30" s="13" customFormat="1" x14ac:dyDescent="0.25">
      <c r="A2660"/>
      <c r="B2660" s="32"/>
      <c r="C2660" s="34"/>
      <c r="D2660" s="10"/>
      <c r="J2660" s="53"/>
      <c r="K2660" s="64"/>
      <c r="O2660" s="60"/>
      <c r="P2660" s="67"/>
      <c r="T2660" s="53"/>
      <c r="U2660" s="64"/>
      <c r="Y2660" s="53"/>
      <c r="Z2660" s="64"/>
      <c r="AD2660" s="53"/>
    </row>
    <row r="2661" spans="1:30" s="13" customFormat="1" x14ac:dyDescent="0.25">
      <c r="A2661"/>
      <c r="B2661" s="32"/>
      <c r="C2661" s="34"/>
      <c r="D2661" s="10"/>
      <c r="J2661" s="53"/>
      <c r="K2661" s="64"/>
      <c r="O2661" s="60"/>
      <c r="P2661" s="67"/>
      <c r="T2661" s="53"/>
      <c r="U2661" s="64"/>
      <c r="Y2661" s="53"/>
      <c r="Z2661" s="64"/>
      <c r="AD2661" s="53"/>
    </row>
    <row r="2662" spans="1:30" s="13" customFormat="1" x14ac:dyDescent="0.25">
      <c r="A2662"/>
      <c r="B2662" s="32"/>
      <c r="C2662" s="34"/>
      <c r="D2662" s="10"/>
      <c r="J2662" s="53"/>
      <c r="K2662" s="64"/>
      <c r="O2662" s="60"/>
      <c r="P2662" s="67"/>
      <c r="T2662" s="53"/>
      <c r="U2662" s="64"/>
      <c r="Y2662" s="53"/>
      <c r="Z2662" s="64"/>
      <c r="AD2662" s="53"/>
    </row>
    <row r="2663" spans="1:30" s="13" customFormat="1" x14ac:dyDescent="0.25">
      <c r="A2663"/>
      <c r="B2663" s="32"/>
      <c r="C2663" s="34"/>
      <c r="D2663" s="10"/>
      <c r="J2663" s="53"/>
      <c r="K2663" s="64"/>
      <c r="O2663" s="60"/>
      <c r="P2663" s="67"/>
      <c r="T2663" s="53"/>
      <c r="U2663" s="64"/>
      <c r="Y2663" s="53"/>
      <c r="Z2663" s="64"/>
      <c r="AD2663" s="53"/>
    </row>
    <row r="2664" spans="1:30" s="13" customFormat="1" x14ac:dyDescent="0.25">
      <c r="A2664"/>
      <c r="B2664" s="32"/>
      <c r="C2664" s="34"/>
      <c r="D2664" s="10"/>
      <c r="J2664" s="53"/>
      <c r="K2664" s="64"/>
      <c r="O2664" s="60"/>
      <c r="P2664" s="67"/>
      <c r="T2664" s="53"/>
      <c r="U2664" s="64"/>
      <c r="Y2664" s="53"/>
      <c r="Z2664" s="64"/>
      <c r="AD2664" s="53"/>
    </row>
    <row r="2665" spans="1:30" s="13" customFormat="1" x14ac:dyDescent="0.25">
      <c r="A2665"/>
      <c r="B2665" s="32"/>
      <c r="C2665" s="34"/>
      <c r="D2665" s="10"/>
      <c r="J2665" s="53"/>
      <c r="K2665" s="64"/>
      <c r="O2665" s="60"/>
      <c r="P2665" s="67"/>
      <c r="T2665" s="53"/>
      <c r="U2665" s="64"/>
      <c r="Y2665" s="53"/>
      <c r="Z2665" s="64"/>
      <c r="AD2665" s="53"/>
    </row>
    <row r="2666" spans="1:30" s="13" customFormat="1" x14ac:dyDescent="0.25">
      <c r="A2666"/>
      <c r="B2666" s="32"/>
      <c r="C2666" s="34"/>
      <c r="D2666" s="10"/>
      <c r="J2666" s="53"/>
      <c r="K2666" s="64"/>
      <c r="O2666" s="60"/>
      <c r="P2666" s="67"/>
      <c r="T2666" s="53"/>
      <c r="U2666" s="64"/>
      <c r="Y2666" s="53"/>
      <c r="Z2666" s="64"/>
      <c r="AD2666" s="53"/>
    </row>
    <row r="2667" spans="1:30" s="13" customFormat="1" x14ac:dyDescent="0.25">
      <c r="A2667"/>
      <c r="B2667" s="32"/>
      <c r="C2667" s="34"/>
      <c r="D2667" s="10"/>
      <c r="J2667" s="53"/>
      <c r="K2667" s="64"/>
      <c r="O2667" s="60"/>
      <c r="P2667" s="67"/>
      <c r="T2667" s="53"/>
      <c r="U2667" s="64"/>
      <c r="Y2667" s="53"/>
      <c r="Z2667" s="64"/>
      <c r="AD2667" s="53"/>
    </row>
    <row r="2668" spans="1:30" s="13" customFormat="1" x14ac:dyDescent="0.25">
      <c r="A2668"/>
      <c r="B2668" s="32"/>
      <c r="C2668" s="34"/>
      <c r="D2668" s="10"/>
      <c r="J2668" s="53"/>
      <c r="K2668" s="64"/>
      <c r="O2668" s="60"/>
      <c r="P2668" s="67"/>
      <c r="T2668" s="53"/>
      <c r="U2668" s="64"/>
      <c r="Y2668" s="53"/>
      <c r="Z2668" s="64"/>
      <c r="AD2668" s="53"/>
    </row>
    <row r="2669" spans="1:30" s="13" customFormat="1" x14ac:dyDescent="0.25">
      <c r="A2669"/>
      <c r="B2669" s="32"/>
      <c r="C2669" s="34"/>
      <c r="D2669" s="10"/>
      <c r="J2669" s="53"/>
      <c r="K2669" s="64"/>
      <c r="O2669" s="60"/>
      <c r="P2669" s="67"/>
      <c r="T2669" s="53"/>
      <c r="U2669" s="64"/>
      <c r="Y2669" s="53"/>
      <c r="Z2669" s="64"/>
      <c r="AD2669" s="53"/>
    </row>
    <row r="2670" spans="1:30" s="13" customFormat="1" x14ac:dyDescent="0.25">
      <c r="A2670"/>
      <c r="B2670" s="32"/>
      <c r="C2670" s="34"/>
      <c r="D2670" s="10"/>
      <c r="J2670" s="53"/>
      <c r="K2670" s="64"/>
      <c r="O2670" s="60"/>
      <c r="P2670" s="67"/>
      <c r="T2670" s="53"/>
      <c r="U2670" s="64"/>
      <c r="Y2670" s="53"/>
      <c r="Z2670" s="64"/>
      <c r="AD2670" s="53"/>
    </row>
    <row r="2671" spans="1:30" s="13" customFormat="1" x14ac:dyDescent="0.25">
      <c r="A2671"/>
      <c r="B2671" s="32"/>
      <c r="C2671" s="34"/>
      <c r="D2671" s="10"/>
      <c r="J2671" s="53"/>
      <c r="K2671" s="64"/>
      <c r="O2671" s="60"/>
      <c r="P2671" s="67"/>
      <c r="T2671" s="53"/>
      <c r="U2671" s="64"/>
      <c r="Y2671" s="53"/>
      <c r="Z2671" s="64"/>
      <c r="AD2671" s="53"/>
    </row>
    <row r="2672" spans="1:30" s="13" customFormat="1" x14ac:dyDescent="0.25">
      <c r="A2672"/>
      <c r="B2672" s="32"/>
      <c r="C2672" s="34"/>
      <c r="D2672" s="10"/>
      <c r="J2672" s="53"/>
      <c r="K2672" s="64"/>
      <c r="O2672" s="60"/>
      <c r="P2672" s="67"/>
      <c r="T2672" s="53"/>
      <c r="U2672" s="64"/>
      <c r="Y2672" s="53"/>
      <c r="Z2672" s="64"/>
      <c r="AD2672" s="53"/>
    </row>
    <row r="2673" spans="1:30" s="13" customFormat="1" x14ac:dyDescent="0.25">
      <c r="A2673"/>
      <c r="B2673" s="32"/>
      <c r="C2673" s="34"/>
      <c r="D2673" s="10"/>
      <c r="J2673" s="53"/>
      <c r="K2673" s="64"/>
      <c r="O2673" s="60"/>
      <c r="P2673" s="67"/>
      <c r="T2673" s="53"/>
      <c r="U2673" s="64"/>
      <c r="Y2673" s="53"/>
      <c r="Z2673" s="64"/>
      <c r="AD2673" s="53"/>
    </row>
    <row r="2674" spans="1:30" s="13" customFormat="1" x14ac:dyDescent="0.25">
      <c r="A2674"/>
      <c r="B2674" s="32"/>
      <c r="C2674" s="34"/>
      <c r="D2674" s="10"/>
      <c r="J2674" s="53"/>
      <c r="K2674" s="64"/>
      <c r="O2674" s="60"/>
      <c r="P2674" s="67"/>
      <c r="T2674" s="53"/>
      <c r="U2674" s="64"/>
      <c r="Y2674" s="53"/>
      <c r="Z2674" s="64"/>
      <c r="AD2674" s="53"/>
    </row>
    <row r="2675" spans="1:30" s="13" customFormat="1" x14ac:dyDescent="0.25">
      <c r="A2675"/>
      <c r="B2675" s="32"/>
      <c r="C2675" s="34"/>
      <c r="D2675" s="10"/>
      <c r="J2675" s="53"/>
      <c r="K2675" s="64"/>
      <c r="O2675" s="60"/>
      <c r="P2675" s="67"/>
      <c r="T2675" s="53"/>
      <c r="U2675" s="64"/>
      <c r="Y2675" s="53"/>
      <c r="Z2675" s="64"/>
      <c r="AD2675" s="53"/>
    </row>
    <row r="2676" spans="1:30" s="13" customFormat="1" x14ac:dyDescent="0.25">
      <c r="A2676"/>
      <c r="B2676" s="32"/>
      <c r="C2676" s="34"/>
      <c r="D2676" s="10"/>
      <c r="J2676" s="53"/>
      <c r="K2676" s="64"/>
      <c r="O2676" s="60"/>
      <c r="P2676" s="67"/>
      <c r="T2676" s="53"/>
      <c r="U2676" s="64"/>
      <c r="Y2676" s="53"/>
      <c r="Z2676" s="64"/>
      <c r="AD2676" s="53"/>
    </row>
    <row r="2677" spans="1:30" s="13" customFormat="1" x14ac:dyDescent="0.25">
      <c r="A2677"/>
      <c r="B2677" s="32"/>
      <c r="C2677" s="34"/>
      <c r="D2677" s="10"/>
      <c r="J2677" s="53"/>
      <c r="K2677" s="64"/>
      <c r="O2677" s="60"/>
      <c r="P2677" s="67"/>
      <c r="T2677" s="53"/>
      <c r="U2677" s="64"/>
      <c r="Y2677" s="53"/>
      <c r="Z2677" s="64"/>
      <c r="AD2677" s="53"/>
    </row>
    <row r="2678" spans="1:30" s="13" customFormat="1" x14ac:dyDescent="0.25">
      <c r="A2678"/>
      <c r="B2678" s="32"/>
      <c r="C2678" s="34"/>
      <c r="D2678" s="10"/>
      <c r="J2678" s="53"/>
      <c r="K2678" s="64"/>
      <c r="O2678" s="60"/>
      <c r="P2678" s="67"/>
      <c r="T2678" s="53"/>
      <c r="U2678" s="64"/>
      <c r="Y2678" s="53"/>
      <c r="Z2678" s="64"/>
      <c r="AD2678" s="53"/>
    </row>
    <row r="2679" spans="1:30" s="13" customFormat="1" x14ac:dyDescent="0.25">
      <c r="A2679"/>
      <c r="B2679" s="32"/>
      <c r="C2679" s="34"/>
      <c r="D2679" s="10"/>
      <c r="J2679" s="53"/>
      <c r="K2679" s="64"/>
      <c r="O2679" s="60"/>
      <c r="P2679" s="67"/>
      <c r="T2679" s="53"/>
      <c r="U2679" s="64"/>
      <c r="Y2679" s="53"/>
      <c r="Z2679" s="64"/>
      <c r="AD2679" s="53"/>
    </row>
    <row r="2680" spans="1:30" s="13" customFormat="1" x14ac:dyDescent="0.25">
      <c r="A2680"/>
      <c r="B2680" s="32"/>
      <c r="C2680" s="34"/>
      <c r="D2680" s="10"/>
      <c r="J2680" s="53"/>
      <c r="K2680" s="64"/>
      <c r="O2680" s="60"/>
      <c r="P2680" s="67"/>
      <c r="T2680" s="53"/>
      <c r="U2680" s="64"/>
      <c r="Y2680" s="53"/>
      <c r="Z2680" s="64"/>
      <c r="AD2680" s="53"/>
    </row>
    <row r="2681" spans="1:30" s="13" customFormat="1" x14ac:dyDescent="0.25">
      <c r="A2681"/>
      <c r="B2681" s="32"/>
      <c r="C2681" s="34"/>
      <c r="D2681" s="10"/>
      <c r="J2681" s="53"/>
      <c r="K2681" s="64"/>
      <c r="O2681" s="60"/>
      <c r="P2681" s="67"/>
      <c r="T2681" s="53"/>
      <c r="U2681" s="64"/>
      <c r="Y2681" s="53"/>
      <c r="Z2681" s="64"/>
      <c r="AD2681" s="53"/>
    </row>
    <row r="2682" spans="1:30" s="13" customFormat="1" x14ac:dyDescent="0.25">
      <c r="A2682"/>
      <c r="B2682" s="32"/>
      <c r="C2682" s="34"/>
      <c r="D2682" s="10"/>
      <c r="J2682" s="53"/>
      <c r="K2682" s="64"/>
      <c r="O2682" s="60"/>
      <c r="P2682" s="67"/>
      <c r="T2682" s="53"/>
      <c r="U2682" s="64"/>
      <c r="Y2682" s="53"/>
      <c r="Z2682" s="64"/>
      <c r="AD2682" s="53"/>
    </row>
    <row r="2683" spans="1:30" s="13" customFormat="1" x14ac:dyDescent="0.25">
      <c r="A2683"/>
      <c r="B2683" s="32"/>
      <c r="C2683" s="34"/>
      <c r="D2683" s="10"/>
      <c r="J2683" s="53"/>
      <c r="K2683" s="64"/>
      <c r="O2683" s="60"/>
      <c r="P2683" s="67"/>
      <c r="T2683" s="53"/>
      <c r="U2683" s="64"/>
      <c r="Y2683" s="53"/>
      <c r="Z2683" s="64"/>
      <c r="AD2683" s="53"/>
    </row>
    <row r="2684" spans="1:30" s="13" customFormat="1" x14ac:dyDescent="0.25">
      <c r="A2684"/>
      <c r="B2684" s="32"/>
      <c r="C2684" s="34"/>
      <c r="D2684" s="10"/>
      <c r="J2684" s="53"/>
      <c r="K2684" s="64"/>
      <c r="O2684" s="60"/>
      <c r="P2684" s="67"/>
      <c r="T2684" s="53"/>
      <c r="U2684" s="64"/>
      <c r="Y2684" s="53"/>
      <c r="Z2684" s="64"/>
      <c r="AD2684" s="53"/>
    </row>
    <row r="2685" spans="1:30" s="13" customFormat="1" x14ac:dyDescent="0.25">
      <c r="A2685"/>
      <c r="B2685" s="32"/>
      <c r="C2685" s="34"/>
      <c r="D2685" s="10"/>
      <c r="J2685" s="53"/>
      <c r="K2685" s="64"/>
      <c r="O2685" s="60"/>
      <c r="P2685" s="67"/>
      <c r="T2685" s="53"/>
      <c r="U2685" s="64"/>
      <c r="Y2685" s="53"/>
      <c r="Z2685" s="64"/>
      <c r="AD2685" s="53"/>
    </row>
    <row r="2686" spans="1:30" s="13" customFormat="1" x14ac:dyDescent="0.25">
      <c r="A2686"/>
      <c r="B2686" s="32"/>
      <c r="C2686" s="34"/>
      <c r="D2686" s="10"/>
      <c r="J2686" s="53"/>
      <c r="K2686" s="64"/>
      <c r="O2686" s="60"/>
      <c r="P2686" s="67"/>
      <c r="T2686" s="53"/>
      <c r="U2686" s="64"/>
      <c r="Y2686" s="53"/>
      <c r="Z2686" s="64"/>
      <c r="AD2686" s="53"/>
    </row>
    <row r="2687" spans="1:30" s="13" customFormat="1" x14ac:dyDescent="0.25">
      <c r="A2687"/>
      <c r="B2687" s="32"/>
      <c r="C2687" s="34"/>
      <c r="D2687" s="10"/>
      <c r="J2687" s="53"/>
      <c r="K2687" s="64"/>
      <c r="O2687" s="60"/>
      <c r="P2687" s="67"/>
      <c r="T2687" s="53"/>
      <c r="U2687" s="64"/>
      <c r="Y2687" s="53"/>
      <c r="Z2687" s="64"/>
      <c r="AD2687" s="53"/>
    </row>
    <row r="2688" spans="1:30" s="13" customFormat="1" x14ac:dyDescent="0.25">
      <c r="A2688"/>
      <c r="B2688" s="32"/>
      <c r="C2688" s="34"/>
      <c r="D2688" s="10"/>
      <c r="J2688" s="53"/>
      <c r="K2688" s="64"/>
      <c r="O2688" s="60"/>
      <c r="P2688" s="67"/>
      <c r="T2688" s="53"/>
      <c r="U2688" s="64"/>
      <c r="Y2688" s="53"/>
      <c r="Z2688" s="64"/>
      <c r="AD2688" s="53"/>
    </row>
    <row r="2689" spans="1:30" s="13" customFormat="1" x14ac:dyDescent="0.25">
      <c r="A2689"/>
      <c r="B2689" s="32"/>
      <c r="C2689" s="34"/>
      <c r="D2689" s="10"/>
      <c r="J2689" s="53"/>
      <c r="K2689" s="64"/>
      <c r="O2689" s="60"/>
      <c r="P2689" s="67"/>
      <c r="T2689" s="53"/>
      <c r="U2689" s="64"/>
      <c r="Y2689" s="53"/>
      <c r="Z2689" s="64"/>
      <c r="AD2689" s="53"/>
    </row>
    <row r="2690" spans="1:30" s="13" customFormat="1" x14ac:dyDescent="0.25">
      <c r="A2690"/>
      <c r="B2690" s="32"/>
      <c r="C2690" s="34"/>
      <c r="D2690" s="10"/>
      <c r="J2690" s="53"/>
      <c r="K2690" s="64"/>
      <c r="O2690" s="60"/>
      <c r="P2690" s="67"/>
      <c r="T2690" s="53"/>
      <c r="U2690" s="64"/>
      <c r="Y2690" s="53"/>
      <c r="Z2690" s="64"/>
      <c r="AD2690" s="53"/>
    </row>
    <row r="2691" spans="1:30" s="13" customFormat="1" x14ac:dyDescent="0.25">
      <c r="A2691"/>
      <c r="B2691" s="32"/>
      <c r="C2691" s="34"/>
      <c r="D2691" s="10"/>
      <c r="J2691" s="53"/>
      <c r="K2691" s="64"/>
      <c r="O2691" s="60"/>
      <c r="P2691" s="67"/>
      <c r="T2691" s="53"/>
      <c r="U2691" s="64"/>
      <c r="Y2691" s="53"/>
      <c r="Z2691" s="64"/>
      <c r="AD2691" s="53"/>
    </row>
    <row r="2692" spans="1:30" s="13" customFormat="1" x14ac:dyDescent="0.25">
      <c r="A2692"/>
      <c r="B2692" s="32"/>
      <c r="C2692" s="34"/>
      <c r="D2692" s="10"/>
      <c r="J2692" s="53"/>
      <c r="K2692" s="64"/>
      <c r="O2692" s="60"/>
      <c r="P2692" s="67"/>
      <c r="T2692" s="53"/>
      <c r="U2692" s="64"/>
      <c r="Y2692" s="53"/>
      <c r="Z2692" s="64"/>
      <c r="AD2692" s="53"/>
    </row>
    <row r="2693" spans="1:30" s="13" customFormat="1" x14ac:dyDescent="0.25">
      <c r="A2693"/>
      <c r="B2693" s="32"/>
      <c r="C2693" s="34"/>
      <c r="D2693" s="10"/>
      <c r="J2693" s="53"/>
      <c r="K2693" s="64"/>
      <c r="O2693" s="60"/>
      <c r="P2693" s="67"/>
      <c r="T2693" s="53"/>
      <c r="U2693" s="64"/>
      <c r="Y2693" s="53"/>
      <c r="Z2693" s="64"/>
      <c r="AD2693" s="53"/>
    </row>
    <row r="2694" spans="1:30" s="13" customFormat="1" x14ac:dyDescent="0.25">
      <c r="A2694"/>
      <c r="B2694" s="32"/>
      <c r="C2694" s="34"/>
      <c r="D2694" s="10"/>
      <c r="J2694" s="53"/>
      <c r="K2694" s="64"/>
      <c r="O2694" s="60"/>
      <c r="P2694" s="67"/>
      <c r="T2694" s="53"/>
      <c r="U2694" s="64"/>
      <c r="Y2694" s="53"/>
      <c r="Z2694" s="64"/>
      <c r="AD2694" s="53"/>
    </row>
    <row r="2695" spans="1:30" s="13" customFormat="1" x14ac:dyDescent="0.25">
      <c r="A2695"/>
      <c r="B2695" s="32"/>
      <c r="C2695" s="34"/>
      <c r="D2695" s="10"/>
      <c r="J2695" s="53"/>
      <c r="K2695" s="64"/>
      <c r="O2695" s="60"/>
      <c r="P2695" s="67"/>
      <c r="T2695" s="53"/>
      <c r="U2695" s="64"/>
      <c r="Y2695" s="53"/>
      <c r="Z2695" s="64"/>
      <c r="AD2695" s="53"/>
    </row>
    <row r="2696" spans="1:30" s="13" customFormat="1" x14ac:dyDescent="0.25">
      <c r="A2696"/>
      <c r="B2696" s="32"/>
      <c r="C2696" s="34"/>
      <c r="D2696" s="10"/>
      <c r="J2696" s="53"/>
      <c r="K2696" s="64"/>
      <c r="O2696" s="60"/>
      <c r="P2696" s="67"/>
      <c r="T2696" s="53"/>
      <c r="U2696" s="64"/>
      <c r="Y2696" s="53"/>
      <c r="Z2696" s="64"/>
      <c r="AD2696" s="53"/>
    </row>
    <row r="2697" spans="1:30" s="13" customFormat="1" x14ac:dyDescent="0.25">
      <c r="A2697"/>
      <c r="B2697" s="32"/>
      <c r="C2697" s="34"/>
      <c r="D2697" s="10"/>
      <c r="J2697" s="53"/>
      <c r="K2697" s="64"/>
      <c r="O2697" s="60"/>
      <c r="P2697" s="67"/>
      <c r="T2697" s="53"/>
      <c r="U2697" s="64"/>
      <c r="Y2697" s="53"/>
      <c r="Z2697" s="64"/>
      <c r="AD2697" s="53"/>
    </row>
    <row r="2698" spans="1:30" s="13" customFormat="1" x14ac:dyDescent="0.25">
      <c r="A2698"/>
      <c r="B2698" s="32"/>
      <c r="C2698" s="34"/>
      <c r="D2698" s="10"/>
      <c r="J2698" s="53"/>
      <c r="K2698" s="64"/>
      <c r="O2698" s="60"/>
      <c r="P2698" s="67"/>
      <c r="T2698" s="53"/>
      <c r="U2698" s="64"/>
      <c r="Y2698" s="53"/>
      <c r="Z2698" s="64"/>
      <c r="AD2698" s="53"/>
    </row>
    <row r="2699" spans="1:30" s="13" customFormat="1" x14ac:dyDescent="0.25">
      <c r="A2699"/>
      <c r="B2699" s="32"/>
      <c r="C2699" s="34"/>
      <c r="D2699" s="10"/>
      <c r="J2699" s="53"/>
      <c r="K2699" s="64"/>
      <c r="O2699" s="60"/>
      <c r="P2699" s="67"/>
      <c r="T2699" s="53"/>
      <c r="U2699" s="64"/>
      <c r="Y2699" s="53"/>
      <c r="Z2699" s="64"/>
      <c r="AD2699" s="53"/>
    </row>
    <row r="2700" spans="1:30" s="13" customFormat="1" x14ac:dyDescent="0.25">
      <c r="A2700"/>
      <c r="B2700" s="32"/>
      <c r="C2700" s="34"/>
      <c r="D2700" s="10"/>
      <c r="J2700" s="53"/>
      <c r="K2700" s="64"/>
      <c r="O2700" s="60"/>
      <c r="P2700" s="67"/>
      <c r="T2700" s="53"/>
      <c r="U2700" s="64"/>
      <c r="Y2700" s="53"/>
      <c r="Z2700" s="64"/>
      <c r="AD2700" s="53"/>
    </row>
    <row r="2701" spans="1:30" s="13" customFormat="1" x14ac:dyDescent="0.25">
      <c r="A2701"/>
      <c r="B2701" s="32"/>
      <c r="C2701" s="34"/>
      <c r="D2701" s="10"/>
      <c r="J2701" s="53"/>
      <c r="K2701" s="64"/>
      <c r="O2701" s="60"/>
      <c r="P2701" s="67"/>
      <c r="T2701" s="53"/>
      <c r="U2701" s="64"/>
      <c r="Y2701" s="53"/>
      <c r="Z2701" s="64"/>
      <c r="AD2701" s="53"/>
    </row>
    <row r="2702" spans="1:30" s="13" customFormat="1" x14ac:dyDescent="0.25">
      <c r="A2702"/>
      <c r="B2702" s="32"/>
      <c r="C2702" s="34"/>
      <c r="D2702" s="10"/>
      <c r="J2702" s="53"/>
      <c r="K2702" s="64"/>
      <c r="O2702" s="60"/>
      <c r="P2702" s="67"/>
      <c r="T2702" s="53"/>
      <c r="U2702" s="64"/>
      <c r="Y2702" s="53"/>
      <c r="Z2702" s="64"/>
      <c r="AD2702" s="53"/>
    </row>
    <row r="2703" spans="1:30" s="13" customFormat="1" x14ac:dyDescent="0.25">
      <c r="A2703"/>
      <c r="B2703" s="32"/>
      <c r="C2703" s="34"/>
      <c r="D2703" s="10"/>
      <c r="J2703" s="53"/>
      <c r="K2703" s="64"/>
      <c r="O2703" s="60"/>
      <c r="P2703" s="67"/>
      <c r="T2703" s="53"/>
      <c r="U2703" s="64"/>
      <c r="Y2703" s="53"/>
      <c r="Z2703" s="64"/>
      <c r="AD2703" s="53"/>
    </row>
    <row r="2704" spans="1:30" s="13" customFormat="1" x14ac:dyDescent="0.25">
      <c r="A2704"/>
      <c r="B2704" s="32"/>
      <c r="C2704" s="34"/>
      <c r="D2704" s="10"/>
      <c r="J2704" s="53"/>
      <c r="K2704" s="64"/>
      <c r="O2704" s="60"/>
      <c r="P2704" s="67"/>
      <c r="T2704" s="53"/>
      <c r="U2704" s="64"/>
      <c r="Y2704" s="53"/>
      <c r="Z2704" s="64"/>
      <c r="AD2704" s="53"/>
    </row>
    <row r="2705" spans="1:30" s="13" customFormat="1" x14ac:dyDescent="0.25">
      <c r="A2705"/>
      <c r="B2705" s="32"/>
      <c r="C2705" s="34"/>
      <c r="D2705" s="10"/>
      <c r="J2705" s="53"/>
      <c r="K2705" s="64"/>
      <c r="O2705" s="60"/>
      <c r="P2705" s="67"/>
      <c r="T2705" s="53"/>
      <c r="U2705" s="64"/>
      <c r="Y2705" s="53"/>
      <c r="Z2705" s="64"/>
      <c r="AD2705" s="53"/>
    </row>
    <row r="2706" spans="1:30" s="13" customFormat="1" x14ac:dyDescent="0.25">
      <c r="A2706"/>
      <c r="B2706" s="32"/>
      <c r="C2706" s="34"/>
      <c r="D2706" s="10"/>
      <c r="J2706" s="53"/>
      <c r="K2706" s="64"/>
      <c r="O2706" s="60"/>
      <c r="P2706" s="67"/>
      <c r="T2706" s="53"/>
      <c r="U2706" s="64"/>
      <c r="Y2706" s="53"/>
      <c r="Z2706" s="64"/>
      <c r="AD2706" s="53"/>
    </row>
    <row r="2707" spans="1:30" s="13" customFormat="1" x14ac:dyDescent="0.25">
      <c r="A2707"/>
      <c r="B2707" s="32"/>
      <c r="C2707" s="34"/>
      <c r="D2707" s="10"/>
      <c r="J2707" s="53"/>
      <c r="K2707" s="64"/>
      <c r="O2707" s="60"/>
      <c r="P2707" s="67"/>
      <c r="T2707" s="53"/>
      <c r="U2707" s="64"/>
      <c r="Y2707" s="53"/>
      <c r="Z2707" s="64"/>
      <c r="AD2707" s="53"/>
    </row>
    <row r="2708" spans="1:30" s="13" customFormat="1" x14ac:dyDescent="0.25">
      <c r="A2708"/>
      <c r="B2708" s="32"/>
      <c r="C2708" s="34"/>
      <c r="D2708" s="10"/>
      <c r="J2708" s="53"/>
      <c r="K2708" s="64"/>
      <c r="O2708" s="60"/>
      <c r="P2708" s="67"/>
      <c r="T2708" s="53"/>
      <c r="U2708" s="64"/>
      <c r="Y2708" s="53"/>
      <c r="Z2708" s="64"/>
      <c r="AD2708" s="53"/>
    </row>
    <row r="2709" spans="1:30" s="13" customFormat="1" x14ac:dyDescent="0.25">
      <c r="A2709"/>
      <c r="B2709" s="32"/>
      <c r="C2709" s="34"/>
      <c r="D2709" s="10"/>
      <c r="J2709" s="53"/>
      <c r="K2709" s="64"/>
      <c r="O2709" s="60"/>
      <c r="P2709" s="67"/>
      <c r="T2709" s="53"/>
      <c r="U2709" s="64"/>
      <c r="Y2709" s="53"/>
      <c r="Z2709" s="64"/>
      <c r="AD2709" s="53"/>
    </row>
    <row r="2710" spans="1:30" s="13" customFormat="1" x14ac:dyDescent="0.25">
      <c r="A2710"/>
      <c r="B2710" s="32"/>
      <c r="C2710" s="34"/>
      <c r="D2710" s="10"/>
      <c r="J2710" s="53"/>
      <c r="K2710" s="64"/>
      <c r="O2710" s="60"/>
      <c r="P2710" s="67"/>
      <c r="T2710" s="53"/>
      <c r="U2710" s="64"/>
      <c r="Y2710" s="53"/>
      <c r="Z2710" s="64"/>
      <c r="AD2710" s="53"/>
    </row>
    <row r="2711" spans="1:30" s="13" customFormat="1" x14ac:dyDescent="0.25">
      <c r="A2711"/>
      <c r="B2711" s="32"/>
      <c r="C2711" s="34"/>
      <c r="D2711" s="10"/>
      <c r="J2711" s="53"/>
      <c r="K2711" s="64"/>
      <c r="O2711" s="60"/>
      <c r="P2711" s="67"/>
      <c r="T2711" s="53"/>
      <c r="U2711" s="64"/>
      <c r="Y2711" s="53"/>
      <c r="Z2711" s="64"/>
      <c r="AD2711" s="53"/>
    </row>
    <row r="2712" spans="1:30" s="13" customFormat="1" x14ac:dyDescent="0.25">
      <c r="A2712"/>
      <c r="B2712" s="32"/>
      <c r="C2712" s="34"/>
      <c r="D2712" s="10"/>
      <c r="J2712" s="53"/>
      <c r="K2712" s="64"/>
      <c r="O2712" s="60"/>
      <c r="P2712" s="67"/>
      <c r="T2712" s="53"/>
      <c r="U2712" s="64"/>
      <c r="Y2712" s="53"/>
      <c r="Z2712" s="64"/>
      <c r="AD2712" s="53"/>
    </row>
    <row r="2713" spans="1:30" s="13" customFormat="1" x14ac:dyDescent="0.25">
      <c r="A2713"/>
      <c r="B2713" s="32"/>
      <c r="C2713" s="34"/>
      <c r="D2713" s="10"/>
      <c r="J2713" s="53"/>
      <c r="K2713" s="64"/>
      <c r="O2713" s="60"/>
      <c r="P2713" s="67"/>
      <c r="T2713" s="53"/>
      <c r="U2713" s="64"/>
      <c r="Y2713" s="53"/>
      <c r="Z2713" s="64"/>
      <c r="AD2713" s="53"/>
    </row>
    <row r="2714" spans="1:30" s="13" customFormat="1" x14ac:dyDescent="0.25">
      <c r="A2714"/>
      <c r="B2714" s="32"/>
      <c r="C2714" s="34"/>
      <c r="D2714" s="10"/>
      <c r="J2714" s="53"/>
      <c r="K2714" s="64"/>
      <c r="O2714" s="60"/>
      <c r="P2714" s="67"/>
      <c r="T2714" s="53"/>
      <c r="U2714" s="64"/>
      <c r="Y2714" s="53"/>
      <c r="Z2714" s="64"/>
      <c r="AD2714" s="53"/>
    </row>
    <row r="2715" spans="1:30" s="13" customFormat="1" x14ac:dyDescent="0.25">
      <c r="A2715"/>
      <c r="B2715" s="32"/>
      <c r="C2715" s="34"/>
      <c r="D2715" s="10"/>
      <c r="J2715" s="53"/>
      <c r="K2715" s="64"/>
      <c r="O2715" s="60"/>
      <c r="P2715" s="67"/>
      <c r="T2715" s="53"/>
      <c r="U2715" s="64"/>
      <c r="Y2715" s="53"/>
      <c r="Z2715" s="64"/>
      <c r="AD2715" s="53"/>
    </row>
    <row r="2716" spans="1:30" s="13" customFormat="1" x14ac:dyDescent="0.25">
      <c r="A2716"/>
      <c r="B2716" s="32"/>
      <c r="C2716" s="34"/>
      <c r="D2716" s="10"/>
      <c r="J2716" s="53"/>
      <c r="K2716" s="64"/>
      <c r="O2716" s="60"/>
      <c r="P2716" s="67"/>
      <c r="T2716" s="53"/>
      <c r="U2716" s="64"/>
      <c r="Y2716" s="53"/>
      <c r="Z2716" s="64"/>
      <c r="AD2716" s="53"/>
    </row>
    <row r="2717" spans="1:30" s="13" customFormat="1" x14ac:dyDescent="0.25">
      <c r="A2717"/>
      <c r="B2717" s="32"/>
      <c r="C2717" s="34"/>
      <c r="D2717" s="10"/>
      <c r="J2717" s="53"/>
      <c r="K2717" s="64"/>
      <c r="O2717" s="60"/>
      <c r="P2717" s="67"/>
      <c r="T2717" s="53"/>
      <c r="U2717" s="64"/>
      <c r="Y2717" s="53"/>
      <c r="Z2717" s="64"/>
      <c r="AD2717" s="53"/>
    </row>
    <row r="2718" spans="1:30" s="13" customFormat="1" x14ac:dyDescent="0.25">
      <c r="A2718"/>
      <c r="B2718" s="32"/>
      <c r="C2718" s="34"/>
      <c r="D2718" s="10"/>
      <c r="J2718" s="53"/>
      <c r="K2718" s="64"/>
      <c r="O2718" s="60"/>
      <c r="P2718" s="67"/>
      <c r="T2718" s="53"/>
      <c r="U2718" s="64"/>
      <c r="Y2718" s="53"/>
      <c r="Z2718" s="64"/>
      <c r="AD2718" s="53"/>
    </row>
    <row r="2719" spans="1:30" s="13" customFormat="1" x14ac:dyDescent="0.25">
      <c r="A2719"/>
      <c r="B2719" s="32"/>
      <c r="C2719" s="34"/>
      <c r="D2719" s="10"/>
      <c r="J2719" s="53"/>
      <c r="K2719" s="64"/>
      <c r="O2719" s="60"/>
      <c r="P2719" s="67"/>
      <c r="T2719" s="53"/>
      <c r="U2719" s="64"/>
      <c r="Y2719" s="53"/>
      <c r="Z2719" s="64"/>
      <c r="AD2719" s="53"/>
    </row>
    <row r="2720" spans="1:30" s="13" customFormat="1" x14ac:dyDescent="0.25">
      <c r="A2720"/>
      <c r="B2720" s="32"/>
      <c r="C2720" s="34"/>
      <c r="D2720" s="10"/>
      <c r="J2720" s="53"/>
      <c r="K2720" s="64"/>
      <c r="O2720" s="60"/>
      <c r="P2720" s="67"/>
      <c r="T2720" s="53"/>
      <c r="U2720" s="64"/>
      <c r="Y2720" s="53"/>
      <c r="Z2720" s="64"/>
      <c r="AD2720" s="53"/>
    </row>
    <row r="2721" spans="1:30" s="13" customFormat="1" x14ac:dyDescent="0.25">
      <c r="A2721"/>
      <c r="B2721" s="32"/>
      <c r="C2721" s="34"/>
      <c r="D2721" s="10"/>
      <c r="J2721" s="53"/>
      <c r="K2721" s="64"/>
      <c r="O2721" s="60"/>
      <c r="P2721" s="67"/>
      <c r="T2721" s="53"/>
      <c r="U2721" s="64"/>
      <c r="Y2721" s="53"/>
      <c r="Z2721" s="64"/>
      <c r="AD2721" s="53"/>
    </row>
    <row r="2722" spans="1:30" s="13" customFormat="1" x14ac:dyDescent="0.25">
      <c r="A2722"/>
      <c r="B2722" s="32"/>
      <c r="C2722" s="34"/>
      <c r="D2722" s="10"/>
      <c r="J2722" s="53"/>
      <c r="K2722" s="64"/>
      <c r="O2722" s="60"/>
      <c r="P2722" s="67"/>
      <c r="T2722" s="53"/>
      <c r="U2722" s="64"/>
      <c r="Y2722" s="53"/>
      <c r="Z2722" s="64"/>
      <c r="AD2722" s="53"/>
    </row>
    <row r="2723" spans="1:30" s="13" customFormat="1" x14ac:dyDescent="0.25">
      <c r="A2723"/>
      <c r="B2723" s="32"/>
      <c r="C2723" s="34"/>
      <c r="D2723" s="10"/>
      <c r="J2723" s="53"/>
      <c r="K2723" s="64"/>
      <c r="O2723" s="60"/>
      <c r="P2723" s="67"/>
      <c r="T2723" s="53"/>
      <c r="U2723" s="64"/>
      <c r="Y2723" s="53"/>
      <c r="Z2723" s="64"/>
      <c r="AD2723" s="53"/>
    </row>
    <row r="2724" spans="1:30" s="13" customFormat="1" x14ac:dyDescent="0.25">
      <c r="A2724"/>
      <c r="B2724" s="32"/>
      <c r="C2724" s="34"/>
      <c r="D2724" s="10"/>
      <c r="J2724" s="53"/>
      <c r="K2724" s="64"/>
      <c r="O2724" s="60"/>
      <c r="P2724" s="67"/>
      <c r="T2724" s="53"/>
      <c r="U2724" s="64"/>
      <c r="Y2724" s="53"/>
      <c r="Z2724" s="64"/>
      <c r="AD2724" s="53"/>
    </row>
    <row r="2725" spans="1:30" s="13" customFormat="1" x14ac:dyDescent="0.25">
      <c r="A2725"/>
      <c r="B2725" s="32"/>
      <c r="C2725" s="34"/>
      <c r="D2725" s="10"/>
      <c r="J2725" s="53"/>
      <c r="K2725" s="64"/>
      <c r="O2725" s="60"/>
      <c r="P2725" s="67"/>
      <c r="T2725" s="53"/>
      <c r="U2725" s="64"/>
      <c r="Y2725" s="53"/>
      <c r="Z2725" s="64"/>
      <c r="AD2725" s="53"/>
    </row>
    <row r="2726" spans="1:30" s="13" customFormat="1" x14ac:dyDescent="0.25">
      <c r="A2726"/>
      <c r="B2726" s="32"/>
      <c r="C2726" s="34"/>
      <c r="D2726" s="10"/>
      <c r="J2726" s="53"/>
      <c r="K2726" s="64"/>
      <c r="O2726" s="60"/>
      <c r="P2726" s="67"/>
      <c r="T2726" s="53"/>
      <c r="U2726" s="64"/>
      <c r="Y2726" s="53"/>
      <c r="Z2726" s="64"/>
      <c r="AD2726" s="53"/>
    </row>
    <row r="2727" spans="1:30" s="13" customFormat="1" x14ac:dyDescent="0.25">
      <c r="A2727"/>
      <c r="B2727" s="32"/>
      <c r="C2727" s="34"/>
      <c r="D2727" s="10"/>
      <c r="J2727" s="53"/>
      <c r="K2727" s="64"/>
      <c r="O2727" s="60"/>
      <c r="P2727" s="67"/>
      <c r="T2727" s="53"/>
      <c r="U2727" s="64"/>
      <c r="Y2727" s="53"/>
      <c r="Z2727" s="64"/>
      <c r="AD2727" s="53"/>
    </row>
    <row r="2728" spans="1:30" s="13" customFormat="1" x14ac:dyDescent="0.25">
      <c r="A2728"/>
      <c r="B2728" s="32"/>
      <c r="C2728" s="34"/>
      <c r="D2728" s="10"/>
      <c r="J2728" s="53"/>
      <c r="K2728" s="64"/>
      <c r="O2728" s="60"/>
      <c r="P2728" s="67"/>
      <c r="T2728" s="53"/>
      <c r="U2728" s="64"/>
      <c r="Y2728" s="53"/>
      <c r="Z2728" s="64"/>
      <c r="AD2728" s="53"/>
    </row>
    <row r="2729" spans="1:30" s="13" customFormat="1" x14ac:dyDescent="0.25">
      <c r="A2729"/>
      <c r="B2729" s="32"/>
      <c r="C2729" s="34"/>
      <c r="D2729" s="10"/>
      <c r="J2729" s="53"/>
      <c r="K2729" s="64"/>
      <c r="O2729" s="60"/>
      <c r="P2729" s="67"/>
      <c r="T2729" s="53"/>
      <c r="U2729" s="64"/>
      <c r="Y2729" s="53"/>
      <c r="Z2729" s="64"/>
      <c r="AD2729" s="53"/>
    </row>
    <row r="2730" spans="1:30" s="13" customFormat="1" x14ac:dyDescent="0.25">
      <c r="A2730"/>
      <c r="B2730" s="32"/>
      <c r="C2730" s="34"/>
      <c r="D2730" s="10"/>
      <c r="J2730" s="53"/>
      <c r="K2730" s="64"/>
      <c r="O2730" s="60"/>
      <c r="P2730" s="67"/>
      <c r="T2730" s="53"/>
      <c r="U2730" s="64"/>
      <c r="Y2730" s="53"/>
      <c r="Z2730" s="64"/>
      <c r="AD2730" s="53"/>
    </row>
    <row r="2731" spans="1:30" s="13" customFormat="1" x14ac:dyDescent="0.25">
      <c r="A2731"/>
      <c r="B2731" s="32"/>
      <c r="C2731" s="34"/>
      <c r="D2731" s="10"/>
      <c r="J2731" s="53"/>
      <c r="K2731" s="64"/>
      <c r="O2731" s="60"/>
      <c r="P2731" s="67"/>
      <c r="T2731" s="53"/>
      <c r="U2731" s="64"/>
      <c r="Y2731" s="53"/>
      <c r="Z2731" s="64"/>
      <c r="AD2731" s="53"/>
    </row>
    <row r="2732" spans="1:30" s="13" customFormat="1" x14ac:dyDescent="0.25">
      <c r="A2732"/>
      <c r="B2732" s="32"/>
      <c r="C2732" s="34"/>
      <c r="D2732" s="10"/>
      <c r="J2732" s="53"/>
      <c r="K2732" s="64"/>
      <c r="O2732" s="60"/>
      <c r="P2732" s="67"/>
      <c r="T2732" s="53"/>
      <c r="U2732" s="64"/>
      <c r="Y2732" s="53"/>
      <c r="Z2732" s="64"/>
      <c r="AD2732" s="53"/>
    </row>
    <row r="2733" spans="1:30" s="13" customFormat="1" x14ac:dyDescent="0.25">
      <c r="A2733"/>
      <c r="B2733" s="32"/>
      <c r="C2733" s="34"/>
      <c r="D2733" s="10"/>
      <c r="J2733" s="53"/>
      <c r="K2733" s="64"/>
      <c r="O2733" s="60"/>
      <c r="P2733" s="67"/>
      <c r="T2733" s="53"/>
      <c r="U2733" s="64"/>
      <c r="Y2733" s="53"/>
      <c r="Z2733" s="64"/>
      <c r="AD2733" s="53"/>
    </row>
    <row r="2734" spans="1:30" s="13" customFormat="1" x14ac:dyDescent="0.25">
      <c r="A2734"/>
      <c r="B2734" s="32"/>
      <c r="C2734" s="34"/>
      <c r="D2734" s="10"/>
      <c r="J2734" s="53"/>
      <c r="K2734" s="64"/>
      <c r="O2734" s="60"/>
      <c r="P2734" s="67"/>
      <c r="T2734" s="53"/>
      <c r="U2734" s="64"/>
      <c r="Y2734" s="53"/>
      <c r="Z2734" s="64"/>
      <c r="AD2734" s="53"/>
    </row>
    <row r="2735" spans="1:30" s="13" customFormat="1" x14ac:dyDescent="0.25">
      <c r="A2735"/>
      <c r="B2735" s="32"/>
      <c r="C2735" s="34"/>
      <c r="D2735" s="10"/>
      <c r="J2735" s="53"/>
      <c r="K2735" s="64"/>
      <c r="O2735" s="60"/>
      <c r="P2735" s="67"/>
      <c r="T2735" s="53"/>
      <c r="U2735" s="64"/>
      <c r="Y2735" s="53"/>
      <c r="Z2735" s="64"/>
      <c r="AD2735" s="53"/>
    </row>
    <row r="2736" spans="1:30" s="13" customFormat="1" x14ac:dyDescent="0.25">
      <c r="A2736"/>
      <c r="B2736" s="32"/>
      <c r="C2736" s="34"/>
      <c r="D2736" s="10"/>
      <c r="J2736" s="53"/>
      <c r="K2736" s="64"/>
      <c r="O2736" s="60"/>
      <c r="P2736" s="67"/>
      <c r="T2736" s="53"/>
      <c r="U2736" s="64"/>
      <c r="Y2736" s="53"/>
      <c r="Z2736" s="64"/>
      <c r="AD2736" s="53"/>
    </row>
    <row r="2737" spans="1:30" s="13" customFormat="1" x14ac:dyDescent="0.25">
      <c r="A2737"/>
      <c r="B2737" s="32"/>
      <c r="C2737" s="34"/>
      <c r="D2737" s="10"/>
      <c r="J2737" s="53"/>
      <c r="K2737" s="64"/>
      <c r="O2737" s="60"/>
      <c r="P2737" s="67"/>
      <c r="T2737" s="53"/>
      <c r="U2737" s="64"/>
      <c r="Y2737" s="53"/>
      <c r="Z2737" s="64"/>
      <c r="AD2737" s="53"/>
    </row>
    <row r="2738" spans="1:30" s="13" customFormat="1" x14ac:dyDescent="0.25">
      <c r="A2738"/>
      <c r="B2738" s="32"/>
      <c r="C2738" s="34"/>
      <c r="D2738" s="10"/>
      <c r="J2738" s="53"/>
      <c r="K2738" s="64"/>
      <c r="O2738" s="60"/>
      <c r="P2738" s="67"/>
      <c r="T2738" s="53"/>
      <c r="U2738" s="64"/>
      <c r="Y2738" s="53"/>
      <c r="Z2738" s="64"/>
      <c r="AD2738" s="53"/>
    </row>
    <row r="2739" spans="1:30" s="13" customFormat="1" x14ac:dyDescent="0.25">
      <c r="A2739"/>
      <c r="B2739" s="32"/>
      <c r="C2739" s="34"/>
      <c r="D2739" s="10"/>
      <c r="J2739" s="53"/>
      <c r="K2739" s="64"/>
      <c r="O2739" s="60"/>
      <c r="P2739" s="67"/>
      <c r="T2739" s="53"/>
      <c r="U2739" s="64"/>
      <c r="Y2739" s="53"/>
      <c r="Z2739" s="64"/>
      <c r="AD2739" s="53"/>
    </row>
    <row r="2740" spans="1:30" s="13" customFormat="1" x14ac:dyDescent="0.25">
      <c r="A2740"/>
      <c r="B2740" s="32"/>
      <c r="C2740" s="34"/>
      <c r="D2740" s="10"/>
      <c r="J2740" s="53"/>
      <c r="K2740" s="64"/>
      <c r="O2740" s="60"/>
      <c r="P2740" s="67"/>
      <c r="T2740" s="53"/>
      <c r="U2740" s="64"/>
      <c r="Y2740" s="53"/>
      <c r="Z2740" s="64"/>
      <c r="AD2740" s="53"/>
    </row>
    <row r="2741" spans="1:30" s="13" customFormat="1" x14ac:dyDescent="0.25">
      <c r="A2741"/>
      <c r="B2741" s="32"/>
      <c r="C2741" s="34"/>
      <c r="D2741" s="10"/>
      <c r="J2741" s="53"/>
      <c r="K2741" s="64"/>
      <c r="O2741" s="60"/>
      <c r="P2741" s="67"/>
      <c r="T2741" s="53"/>
      <c r="U2741" s="64"/>
      <c r="Y2741" s="53"/>
      <c r="Z2741" s="64"/>
      <c r="AD2741" s="53"/>
    </row>
    <row r="2742" spans="1:30" s="13" customFormat="1" x14ac:dyDescent="0.25">
      <c r="A2742"/>
      <c r="B2742" s="32"/>
      <c r="C2742" s="34"/>
      <c r="D2742" s="10"/>
      <c r="J2742" s="53"/>
      <c r="K2742" s="64"/>
      <c r="O2742" s="60"/>
      <c r="P2742" s="67"/>
      <c r="T2742" s="53"/>
      <c r="U2742" s="64"/>
      <c r="Y2742" s="53"/>
      <c r="Z2742" s="64"/>
      <c r="AD2742" s="53"/>
    </row>
    <row r="2743" spans="1:30" s="13" customFormat="1" x14ac:dyDescent="0.25">
      <c r="A2743"/>
      <c r="B2743" s="32"/>
      <c r="C2743" s="34"/>
      <c r="D2743" s="10"/>
      <c r="J2743" s="53"/>
      <c r="K2743" s="64"/>
      <c r="O2743" s="60"/>
      <c r="P2743" s="67"/>
      <c r="T2743" s="53"/>
      <c r="U2743" s="64"/>
      <c r="Y2743" s="53"/>
      <c r="Z2743" s="64"/>
      <c r="AD2743" s="53"/>
    </row>
    <row r="2744" spans="1:30" s="13" customFormat="1" x14ac:dyDescent="0.25">
      <c r="A2744"/>
      <c r="B2744" s="32"/>
      <c r="C2744" s="34"/>
      <c r="D2744" s="10"/>
      <c r="J2744" s="53"/>
      <c r="K2744" s="64"/>
      <c r="O2744" s="60"/>
      <c r="P2744" s="67"/>
      <c r="T2744" s="53"/>
      <c r="U2744" s="64"/>
      <c r="Y2744" s="53"/>
      <c r="Z2744" s="64"/>
      <c r="AD2744" s="53"/>
    </row>
    <row r="2745" spans="1:30" s="13" customFormat="1" x14ac:dyDescent="0.25">
      <c r="A2745"/>
      <c r="B2745" s="32"/>
      <c r="C2745" s="34"/>
      <c r="D2745" s="10"/>
      <c r="J2745" s="53"/>
      <c r="K2745" s="64"/>
      <c r="O2745" s="60"/>
      <c r="P2745" s="67"/>
      <c r="T2745" s="53"/>
      <c r="U2745" s="64"/>
      <c r="Y2745" s="53"/>
      <c r="Z2745" s="64"/>
      <c r="AD2745" s="53"/>
    </row>
    <row r="2746" spans="1:30" s="13" customFormat="1" x14ac:dyDescent="0.25">
      <c r="A2746"/>
      <c r="B2746" s="32"/>
      <c r="C2746" s="34"/>
      <c r="D2746" s="10"/>
      <c r="J2746" s="53"/>
      <c r="K2746" s="64"/>
      <c r="O2746" s="60"/>
      <c r="P2746" s="67"/>
      <c r="T2746" s="53"/>
      <c r="U2746" s="64"/>
      <c r="Y2746" s="53"/>
      <c r="Z2746" s="64"/>
      <c r="AD2746" s="53"/>
    </row>
    <row r="2747" spans="1:30" s="13" customFormat="1" x14ac:dyDescent="0.25">
      <c r="A2747"/>
      <c r="B2747" s="32"/>
      <c r="C2747" s="34"/>
      <c r="D2747" s="10"/>
      <c r="J2747" s="53"/>
      <c r="K2747" s="64"/>
      <c r="O2747" s="60"/>
      <c r="P2747" s="67"/>
      <c r="T2747" s="53"/>
      <c r="U2747" s="64"/>
      <c r="Y2747" s="53"/>
      <c r="Z2747" s="64"/>
      <c r="AD2747" s="53"/>
    </row>
    <row r="2748" spans="1:30" s="13" customFormat="1" x14ac:dyDescent="0.25">
      <c r="A2748"/>
      <c r="B2748" s="32"/>
      <c r="C2748" s="34"/>
      <c r="D2748" s="10"/>
      <c r="J2748" s="53"/>
      <c r="K2748" s="64"/>
      <c r="O2748" s="60"/>
      <c r="P2748" s="67"/>
      <c r="T2748" s="53"/>
      <c r="U2748" s="64"/>
      <c r="Y2748" s="53"/>
      <c r="Z2748" s="64"/>
      <c r="AD2748" s="53"/>
    </row>
    <row r="2749" spans="1:30" s="13" customFormat="1" x14ac:dyDescent="0.25">
      <c r="A2749"/>
      <c r="B2749" s="32"/>
      <c r="C2749" s="34"/>
      <c r="D2749" s="10"/>
      <c r="J2749" s="53"/>
      <c r="K2749" s="64"/>
      <c r="O2749" s="60"/>
      <c r="P2749" s="67"/>
      <c r="T2749" s="53"/>
      <c r="U2749" s="64"/>
      <c r="Y2749" s="53"/>
      <c r="Z2749" s="64"/>
      <c r="AD2749" s="53"/>
    </row>
    <row r="2750" spans="1:30" s="13" customFormat="1" x14ac:dyDescent="0.25">
      <c r="A2750"/>
      <c r="B2750" s="32"/>
      <c r="C2750" s="34"/>
      <c r="D2750" s="10"/>
      <c r="J2750" s="53"/>
      <c r="K2750" s="64"/>
      <c r="O2750" s="60"/>
      <c r="P2750" s="67"/>
      <c r="T2750" s="53"/>
      <c r="U2750" s="64"/>
      <c r="Y2750" s="53"/>
      <c r="Z2750" s="64"/>
      <c r="AD2750" s="53"/>
    </row>
    <row r="2751" spans="1:30" s="13" customFormat="1" x14ac:dyDescent="0.25">
      <c r="A2751"/>
      <c r="B2751" s="32"/>
      <c r="C2751" s="34"/>
      <c r="D2751" s="10"/>
      <c r="J2751" s="53"/>
      <c r="K2751" s="64"/>
      <c r="O2751" s="60"/>
      <c r="P2751" s="67"/>
      <c r="T2751" s="53"/>
      <c r="U2751" s="64"/>
      <c r="Y2751" s="53"/>
      <c r="Z2751" s="64"/>
      <c r="AD2751" s="53"/>
    </row>
    <row r="2752" spans="1:30" s="13" customFormat="1" x14ac:dyDescent="0.25">
      <c r="A2752"/>
      <c r="B2752" s="32"/>
      <c r="C2752" s="34"/>
      <c r="D2752" s="10"/>
      <c r="J2752" s="53"/>
      <c r="K2752" s="64"/>
      <c r="O2752" s="60"/>
      <c r="P2752" s="67"/>
      <c r="T2752" s="53"/>
      <c r="U2752" s="64"/>
      <c r="Y2752" s="53"/>
      <c r="Z2752" s="64"/>
      <c r="AD2752" s="53"/>
    </row>
    <row r="2753" spans="1:30" s="13" customFormat="1" x14ac:dyDescent="0.25">
      <c r="A2753"/>
      <c r="B2753" s="32"/>
      <c r="C2753" s="34"/>
      <c r="D2753" s="10"/>
      <c r="J2753" s="53"/>
      <c r="K2753" s="64"/>
      <c r="O2753" s="60"/>
      <c r="P2753" s="67"/>
      <c r="T2753" s="53"/>
      <c r="U2753" s="64"/>
      <c r="Y2753" s="53"/>
      <c r="Z2753" s="64"/>
      <c r="AD2753" s="53"/>
    </row>
    <row r="2754" spans="1:30" s="13" customFormat="1" x14ac:dyDescent="0.25">
      <c r="A2754"/>
      <c r="B2754" s="32"/>
      <c r="C2754" s="34"/>
      <c r="D2754" s="10"/>
      <c r="J2754" s="53"/>
      <c r="K2754" s="64"/>
      <c r="O2754" s="60"/>
      <c r="P2754" s="67"/>
      <c r="T2754" s="53"/>
      <c r="U2754" s="64"/>
      <c r="Y2754" s="53"/>
      <c r="Z2754" s="64"/>
      <c r="AD2754" s="53"/>
    </row>
    <row r="2755" spans="1:30" s="13" customFormat="1" x14ac:dyDescent="0.25">
      <c r="A2755"/>
      <c r="B2755" s="32"/>
      <c r="C2755" s="34"/>
      <c r="D2755" s="10"/>
      <c r="J2755" s="53"/>
      <c r="K2755" s="64"/>
      <c r="O2755" s="60"/>
      <c r="P2755" s="67"/>
      <c r="T2755" s="53"/>
      <c r="U2755" s="64"/>
      <c r="Y2755" s="53"/>
      <c r="Z2755" s="64"/>
      <c r="AD2755" s="53"/>
    </row>
    <row r="2756" spans="1:30" s="13" customFormat="1" x14ac:dyDescent="0.25">
      <c r="A2756"/>
      <c r="B2756" s="32"/>
      <c r="C2756" s="34"/>
      <c r="D2756" s="10"/>
      <c r="J2756" s="53"/>
      <c r="K2756" s="64"/>
      <c r="O2756" s="60"/>
      <c r="P2756" s="67"/>
      <c r="T2756" s="53"/>
      <c r="U2756" s="64"/>
      <c r="Y2756" s="53"/>
      <c r="Z2756" s="64"/>
      <c r="AD2756" s="53"/>
    </row>
    <row r="2757" spans="1:30" s="13" customFormat="1" x14ac:dyDescent="0.25">
      <c r="A2757"/>
      <c r="B2757" s="32"/>
      <c r="C2757" s="34"/>
      <c r="D2757" s="10"/>
      <c r="J2757" s="53"/>
      <c r="K2757" s="64"/>
      <c r="O2757" s="60"/>
      <c r="P2757" s="67"/>
      <c r="T2757" s="53"/>
      <c r="U2757" s="64"/>
      <c r="Y2757" s="53"/>
      <c r="Z2757" s="64"/>
      <c r="AD2757" s="53"/>
    </row>
    <row r="2758" spans="1:30" s="13" customFormat="1" x14ac:dyDescent="0.25">
      <c r="A2758"/>
      <c r="B2758" s="32"/>
      <c r="C2758" s="34"/>
      <c r="D2758" s="10"/>
      <c r="J2758" s="53"/>
      <c r="K2758" s="64"/>
      <c r="O2758" s="60"/>
      <c r="P2758" s="67"/>
      <c r="T2758" s="53"/>
      <c r="U2758" s="64"/>
      <c r="Y2758" s="53"/>
      <c r="Z2758" s="64"/>
      <c r="AD2758" s="53"/>
    </row>
    <row r="2759" spans="1:30" s="13" customFormat="1" x14ac:dyDescent="0.25">
      <c r="A2759"/>
      <c r="B2759" s="32"/>
      <c r="C2759" s="34"/>
      <c r="D2759" s="10"/>
      <c r="J2759" s="53"/>
      <c r="K2759" s="64"/>
      <c r="O2759" s="60"/>
      <c r="P2759" s="67"/>
      <c r="T2759" s="53"/>
      <c r="U2759" s="64"/>
      <c r="Y2759" s="53"/>
      <c r="Z2759" s="64"/>
      <c r="AD2759" s="53"/>
    </row>
    <row r="2760" spans="1:30" s="13" customFormat="1" x14ac:dyDescent="0.25">
      <c r="A2760"/>
      <c r="B2760" s="32"/>
      <c r="C2760" s="34"/>
      <c r="D2760" s="10"/>
      <c r="J2760" s="53"/>
      <c r="K2760" s="64"/>
      <c r="O2760" s="60"/>
      <c r="P2760" s="67"/>
      <c r="T2760" s="53"/>
      <c r="U2760" s="64"/>
      <c r="Y2760" s="53"/>
      <c r="Z2760" s="64"/>
      <c r="AD2760" s="53"/>
    </row>
    <row r="2761" spans="1:30" s="13" customFormat="1" x14ac:dyDescent="0.25">
      <c r="A2761"/>
      <c r="B2761" s="32"/>
      <c r="C2761" s="34"/>
      <c r="D2761" s="10"/>
      <c r="J2761" s="53"/>
      <c r="K2761" s="64"/>
      <c r="O2761" s="60"/>
      <c r="P2761" s="67"/>
      <c r="T2761" s="53"/>
      <c r="U2761" s="64"/>
      <c r="Y2761" s="53"/>
      <c r="Z2761" s="64"/>
      <c r="AD2761" s="53"/>
    </row>
    <row r="2762" spans="1:30" s="13" customFormat="1" x14ac:dyDescent="0.25">
      <c r="A2762"/>
      <c r="B2762" s="32"/>
      <c r="C2762" s="34"/>
      <c r="D2762" s="10"/>
      <c r="J2762" s="53"/>
      <c r="K2762" s="64"/>
      <c r="O2762" s="60"/>
      <c r="P2762" s="67"/>
      <c r="T2762" s="53"/>
      <c r="U2762" s="64"/>
      <c r="Y2762" s="53"/>
      <c r="Z2762" s="64"/>
      <c r="AD2762" s="53"/>
    </row>
    <row r="2763" spans="1:30" s="13" customFormat="1" x14ac:dyDescent="0.25">
      <c r="A2763"/>
      <c r="B2763" s="32"/>
      <c r="C2763" s="34"/>
      <c r="D2763" s="10"/>
      <c r="J2763" s="53"/>
      <c r="K2763" s="64"/>
      <c r="O2763" s="60"/>
      <c r="P2763" s="67"/>
      <c r="T2763" s="53"/>
      <c r="U2763" s="64"/>
      <c r="Y2763" s="53"/>
      <c r="Z2763" s="64"/>
      <c r="AD2763" s="53"/>
    </row>
    <row r="2764" spans="1:30" s="13" customFormat="1" x14ac:dyDescent="0.25">
      <c r="A2764"/>
      <c r="B2764" s="32"/>
      <c r="C2764" s="34"/>
      <c r="D2764" s="10"/>
      <c r="J2764" s="53"/>
      <c r="K2764" s="64"/>
      <c r="O2764" s="60"/>
      <c r="P2764" s="67"/>
      <c r="T2764" s="53"/>
      <c r="U2764" s="64"/>
      <c r="Y2764" s="53"/>
      <c r="Z2764" s="64"/>
      <c r="AD2764" s="53"/>
    </row>
    <row r="2765" spans="1:30" s="13" customFormat="1" x14ac:dyDescent="0.25">
      <c r="A2765"/>
      <c r="B2765" s="32"/>
      <c r="C2765" s="34"/>
      <c r="D2765" s="10"/>
      <c r="J2765" s="53"/>
      <c r="K2765" s="64"/>
      <c r="O2765" s="60"/>
      <c r="P2765" s="67"/>
      <c r="T2765" s="53"/>
      <c r="U2765" s="64"/>
      <c r="Y2765" s="53"/>
      <c r="Z2765" s="64"/>
      <c r="AD2765" s="53"/>
    </row>
    <row r="2766" spans="1:30" s="13" customFormat="1" x14ac:dyDescent="0.25">
      <c r="A2766"/>
      <c r="B2766" s="32"/>
      <c r="C2766" s="34"/>
      <c r="D2766" s="10"/>
      <c r="J2766" s="53"/>
      <c r="K2766" s="64"/>
      <c r="O2766" s="60"/>
      <c r="P2766" s="67"/>
      <c r="T2766" s="53"/>
      <c r="U2766" s="64"/>
      <c r="Y2766" s="53"/>
      <c r="Z2766" s="64"/>
      <c r="AD2766" s="53"/>
    </row>
    <row r="2767" spans="1:30" s="13" customFormat="1" x14ac:dyDescent="0.25">
      <c r="A2767"/>
      <c r="B2767" s="32"/>
      <c r="C2767" s="34"/>
      <c r="D2767" s="10"/>
      <c r="J2767" s="53"/>
      <c r="K2767" s="64"/>
      <c r="O2767" s="60"/>
      <c r="P2767" s="67"/>
      <c r="T2767" s="53"/>
      <c r="U2767" s="64"/>
      <c r="Y2767" s="53"/>
      <c r="Z2767" s="64"/>
      <c r="AD2767" s="53"/>
    </row>
    <row r="2768" spans="1:30" s="13" customFormat="1" x14ac:dyDescent="0.25">
      <c r="A2768"/>
      <c r="B2768" s="32"/>
      <c r="C2768" s="34"/>
      <c r="D2768" s="10"/>
      <c r="J2768" s="53"/>
      <c r="K2768" s="64"/>
      <c r="O2768" s="60"/>
      <c r="P2768" s="67"/>
      <c r="T2768" s="53"/>
      <c r="U2768" s="64"/>
      <c r="Y2768" s="53"/>
      <c r="Z2768" s="64"/>
      <c r="AD2768" s="53"/>
    </row>
    <row r="2769" spans="1:30" s="13" customFormat="1" x14ac:dyDescent="0.25">
      <c r="A2769"/>
      <c r="B2769" s="32"/>
      <c r="C2769" s="34"/>
      <c r="D2769" s="10"/>
      <c r="J2769" s="53"/>
      <c r="K2769" s="64"/>
      <c r="O2769" s="60"/>
      <c r="P2769" s="67"/>
      <c r="T2769" s="53"/>
      <c r="U2769" s="64"/>
      <c r="Y2769" s="53"/>
      <c r="Z2769" s="64"/>
      <c r="AD2769" s="53"/>
    </row>
    <row r="2770" spans="1:30" s="13" customFormat="1" x14ac:dyDescent="0.25">
      <c r="A2770"/>
      <c r="B2770" s="32"/>
      <c r="C2770" s="34"/>
      <c r="D2770" s="10"/>
      <c r="J2770" s="53"/>
      <c r="K2770" s="64"/>
      <c r="O2770" s="60"/>
      <c r="P2770" s="67"/>
      <c r="T2770" s="53"/>
      <c r="U2770" s="64"/>
      <c r="Y2770" s="53"/>
      <c r="Z2770" s="64"/>
      <c r="AD2770" s="53"/>
    </row>
    <row r="2771" spans="1:30" s="13" customFormat="1" x14ac:dyDescent="0.25">
      <c r="A2771"/>
      <c r="B2771" s="32"/>
      <c r="C2771" s="34"/>
      <c r="D2771" s="10"/>
      <c r="J2771" s="53"/>
      <c r="K2771" s="64"/>
      <c r="O2771" s="60"/>
      <c r="P2771" s="67"/>
      <c r="T2771" s="53"/>
      <c r="U2771" s="64"/>
      <c r="Y2771" s="53"/>
      <c r="Z2771" s="64"/>
      <c r="AD2771" s="53"/>
    </row>
    <row r="2772" spans="1:30" s="13" customFormat="1" x14ac:dyDescent="0.25">
      <c r="A2772"/>
      <c r="B2772" s="32"/>
      <c r="C2772" s="34"/>
      <c r="D2772" s="10"/>
      <c r="J2772" s="53"/>
      <c r="K2772" s="64"/>
      <c r="O2772" s="60"/>
      <c r="P2772" s="67"/>
      <c r="T2772" s="53"/>
      <c r="U2772" s="64"/>
      <c r="Y2772" s="53"/>
      <c r="Z2772" s="64"/>
      <c r="AD2772" s="53"/>
    </row>
    <row r="2773" spans="1:30" s="13" customFormat="1" x14ac:dyDescent="0.25">
      <c r="A2773"/>
      <c r="B2773" s="32"/>
      <c r="C2773" s="34"/>
      <c r="D2773" s="10"/>
      <c r="J2773" s="53"/>
      <c r="K2773" s="64"/>
      <c r="O2773" s="60"/>
      <c r="P2773" s="67"/>
      <c r="T2773" s="53"/>
      <c r="U2773" s="64"/>
      <c r="Y2773" s="53"/>
      <c r="Z2773" s="64"/>
      <c r="AD2773" s="53"/>
    </row>
    <row r="2774" spans="1:30" s="13" customFormat="1" x14ac:dyDescent="0.25">
      <c r="A2774"/>
      <c r="B2774" s="32"/>
      <c r="C2774" s="34"/>
      <c r="D2774" s="10"/>
      <c r="J2774" s="53"/>
      <c r="K2774" s="64"/>
      <c r="O2774" s="60"/>
      <c r="P2774" s="67"/>
      <c r="T2774" s="53"/>
      <c r="U2774" s="64"/>
      <c r="Y2774" s="53"/>
      <c r="Z2774" s="64"/>
      <c r="AD2774" s="53"/>
    </row>
    <row r="2775" spans="1:30" s="13" customFormat="1" x14ac:dyDescent="0.25">
      <c r="A2775"/>
      <c r="B2775" s="32"/>
      <c r="C2775" s="34"/>
      <c r="D2775" s="10"/>
      <c r="J2775" s="53"/>
      <c r="K2775" s="64"/>
      <c r="O2775" s="60"/>
      <c r="P2775" s="67"/>
      <c r="T2775" s="53"/>
      <c r="U2775" s="64"/>
      <c r="Y2775" s="53"/>
      <c r="Z2775" s="64"/>
      <c r="AD2775" s="53"/>
    </row>
    <row r="2776" spans="1:30" s="13" customFormat="1" x14ac:dyDescent="0.25">
      <c r="A2776"/>
      <c r="B2776" s="32"/>
      <c r="C2776" s="34"/>
      <c r="D2776" s="10"/>
      <c r="J2776" s="53"/>
      <c r="K2776" s="64"/>
      <c r="O2776" s="60"/>
      <c r="P2776" s="67"/>
      <c r="T2776" s="53"/>
      <c r="U2776" s="64"/>
      <c r="Y2776" s="53"/>
      <c r="Z2776" s="64"/>
      <c r="AD2776" s="53"/>
    </row>
    <row r="2777" spans="1:30" s="13" customFormat="1" x14ac:dyDescent="0.25">
      <c r="A2777"/>
      <c r="B2777" s="32"/>
      <c r="C2777" s="34"/>
      <c r="D2777" s="10"/>
      <c r="J2777" s="53"/>
      <c r="K2777" s="64"/>
      <c r="O2777" s="60"/>
      <c r="P2777" s="67"/>
      <c r="T2777" s="53"/>
      <c r="U2777" s="64"/>
      <c r="Y2777" s="53"/>
      <c r="Z2777" s="64"/>
      <c r="AD2777" s="53"/>
    </row>
    <row r="2778" spans="1:30" s="13" customFormat="1" x14ac:dyDescent="0.25">
      <c r="A2778"/>
      <c r="B2778" s="32"/>
      <c r="C2778" s="34"/>
      <c r="D2778" s="10"/>
      <c r="J2778" s="53"/>
      <c r="K2778" s="64"/>
      <c r="O2778" s="60"/>
      <c r="P2778" s="67"/>
      <c r="T2778" s="53"/>
      <c r="U2778" s="64"/>
      <c r="Y2778" s="53"/>
      <c r="Z2778" s="64"/>
      <c r="AD2778" s="53"/>
    </row>
    <row r="2779" spans="1:30" s="13" customFormat="1" x14ac:dyDescent="0.25">
      <c r="A2779"/>
      <c r="B2779" s="32"/>
      <c r="C2779" s="34"/>
      <c r="D2779" s="10"/>
      <c r="J2779" s="53"/>
      <c r="K2779" s="64"/>
      <c r="O2779" s="60"/>
      <c r="P2779" s="67"/>
      <c r="T2779" s="53"/>
      <c r="U2779" s="64"/>
      <c r="Y2779" s="53"/>
      <c r="Z2779" s="64"/>
      <c r="AD2779" s="53"/>
    </row>
    <row r="2780" spans="1:30" s="13" customFormat="1" x14ac:dyDescent="0.25">
      <c r="A2780"/>
      <c r="B2780" s="32"/>
      <c r="C2780" s="34"/>
      <c r="D2780" s="10"/>
      <c r="J2780" s="53"/>
      <c r="K2780" s="64"/>
      <c r="O2780" s="60"/>
      <c r="P2780" s="67"/>
      <c r="T2780" s="53"/>
      <c r="U2780" s="64"/>
      <c r="Y2780" s="53"/>
      <c r="Z2780" s="64"/>
      <c r="AD2780" s="53"/>
    </row>
    <row r="2781" spans="1:30" s="13" customFormat="1" x14ac:dyDescent="0.25">
      <c r="A2781"/>
      <c r="B2781" s="32"/>
      <c r="C2781" s="34"/>
      <c r="D2781" s="10"/>
      <c r="J2781" s="53"/>
      <c r="K2781" s="64"/>
      <c r="O2781" s="60"/>
      <c r="P2781" s="67"/>
      <c r="T2781" s="53"/>
      <c r="U2781" s="64"/>
      <c r="Y2781" s="53"/>
      <c r="Z2781" s="64"/>
      <c r="AD2781" s="53"/>
    </row>
    <row r="2782" spans="1:30" s="13" customFormat="1" x14ac:dyDescent="0.25">
      <c r="A2782"/>
      <c r="B2782" s="32"/>
      <c r="C2782" s="34"/>
      <c r="D2782" s="10"/>
      <c r="J2782" s="53"/>
      <c r="K2782" s="64"/>
      <c r="O2782" s="60"/>
      <c r="P2782" s="67"/>
      <c r="T2782" s="53"/>
      <c r="U2782" s="64"/>
      <c r="Y2782" s="53"/>
      <c r="Z2782" s="64"/>
      <c r="AD2782" s="53"/>
    </row>
    <row r="2783" spans="1:30" s="13" customFormat="1" x14ac:dyDescent="0.25">
      <c r="A2783"/>
      <c r="B2783" s="32"/>
      <c r="C2783" s="34"/>
      <c r="D2783" s="10"/>
      <c r="J2783" s="53"/>
      <c r="K2783" s="64"/>
      <c r="O2783" s="60"/>
      <c r="P2783" s="67"/>
      <c r="T2783" s="53"/>
      <c r="U2783" s="64"/>
      <c r="Y2783" s="53"/>
      <c r="Z2783" s="64"/>
      <c r="AD2783" s="53"/>
    </row>
    <row r="2784" spans="1:30" s="13" customFormat="1" x14ac:dyDescent="0.25">
      <c r="A2784"/>
      <c r="B2784" s="32"/>
      <c r="C2784" s="34"/>
      <c r="D2784" s="10"/>
      <c r="J2784" s="53"/>
      <c r="K2784" s="64"/>
      <c r="O2784" s="60"/>
      <c r="P2784" s="67"/>
      <c r="T2784" s="53"/>
      <c r="U2784" s="64"/>
      <c r="Y2784" s="53"/>
      <c r="Z2784" s="64"/>
      <c r="AD2784" s="53"/>
    </row>
    <row r="2785" spans="1:30" s="13" customFormat="1" x14ac:dyDescent="0.25">
      <c r="A2785"/>
      <c r="B2785" s="32"/>
      <c r="C2785" s="34"/>
      <c r="D2785" s="10"/>
      <c r="J2785" s="53"/>
      <c r="K2785" s="64"/>
      <c r="O2785" s="60"/>
      <c r="P2785" s="67"/>
      <c r="T2785" s="53"/>
      <c r="U2785" s="64"/>
      <c r="Y2785" s="53"/>
      <c r="Z2785" s="64"/>
      <c r="AD2785" s="53"/>
    </row>
    <row r="2786" spans="1:30" s="13" customFormat="1" x14ac:dyDescent="0.25">
      <c r="A2786"/>
      <c r="B2786" s="32"/>
      <c r="C2786" s="34"/>
      <c r="D2786" s="10"/>
      <c r="J2786" s="53"/>
      <c r="K2786" s="64"/>
      <c r="O2786" s="60"/>
      <c r="P2786" s="67"/>
      <c r="T2786" s="53"/>
      <c r="U2786" s="64"/>
      <c r="Y2786" s="53"/>
      <c r="Z2786" s="64"/>
      <c r="AD2786" s="53"/>
    </row>
    <row r="2787" spans="1:30" s="13" customFormat="1" x14ac:dyDescent="0.25">
      <c r="A2787"/>
      <c r="B2787" s="32"/>
      <c r="C2787" s="34"/>
      <c r="D2787" s="10"/>
      <c r="J2787" s="53"/>
      <c r="K2787" s="64"/>
      <c r="O2787" s="60"/>
      <c r="P2787" s="67"/>
      <c r="T2787" s="53"/>
      <c r="U2787" s="64"/>
      <c r="Y2787" s="53"/>
      <c r="Z2787" s="64"/>
      <c r="AD2787" s="53"/>
    </row>
    <row r="2788" spans="1:30" s="13" customFormat="1" x14ac:dyDescent="0.25">
      <c r="A2788"/>
      <c r="B2788" s="32"/>
      <c r="C2788" s="34"/>
      <c r="D2788" s="10"/>
      <c r="J2788" s="53"/>
      <c r="K2788" s="64"/>
      <c r="O2788" s="60"/>
      <c r="P2788" s="67"/>
      <c r="T2788" s="53"/>
      <c r="U2788" s="64"/>
      <c r="Y2788" s="53"/>
      <c r="Z2788" s="64"/>
      <c r="AD2788" s="53"/>
    </row>
    <row r="2789" spans="1:30" s="13" customFormat="1" x14ac:dyDescent="0.25">
      <c r="A2789"/>
      <c r="B2789" s="32"/>
      <c r="C2789" s="34"/>
      <c r="D2789" s="10"/>
      <c r="J2789" s="53"/>
      <c r="K2789" s="64"/>
      <c r="O2789" s="60"/>
      <c r="P2789" s="67"/>
      <c r="T2789" s="53"/>
      <c r="U2789" s="64"/>
      <c r="Y2789" s="53"/>
      <c r="Z2789" s="64"/>
      <c r="AD2789" s="53"/>
    </row>
    <row r="2790" spans="1:30" s="13" customFormat="1" x14ac:dyDescent="0.25">
      <c r="A2790"/>
      <c r="B2790" s="32"/>
      <c r="C2790" s="34"/>
      <c r="D2790" s="10"/>
      <c r="J2790" s="53"/>
      <c r="K2790" s="64"/>
      <c r="O2790" s="60"/>
      <c r="P2790" s="67"/>
      <c r="T2790" s="53"/>
      <c r="U2790" s="64"/>
      <c r="Y2790" s="53"/>
      <c r="Z2790" s="64"/>
      <c r="AD2790" s="53"/>
    </row>
    <row r="2791" spans="1:30" s="13" customFormat="1" x14ac:dyDescent="0.25">
      <c r="A2791"/>
      <c r="B2791" s="32"/>
      <c r="C2791" s="34"/>
      <c r="D2791" s="10"/>
      <c r="J2791" s="53"/>
      <c r="K2791" s="64"/>
      <c r="O2791" s="60"/>
      <c r="P2791" s="67"/>
      <c r="T2791" s="53"/>
      <c r="U2791" s="64"/>
      <c r="Y2791" s="53"/>
      <c r="Z2791" s="64"/>
      <c r="AD2791" s="53"/>
    </row>
    <row r="2792" spans="1:30" s="13" customFormat="1" x14ac:dyDescent="0.25">
      <c r="A2792"/>
      <c r="B2792" s="32"/>
      <c r="C2792" s="34"/>
      <c r="D2792" s="10"/>
      <c r="J2792" s="53"/>
      <c r="K2792" s="64"/>
      <c r="O2792" s="60"/>
      <c r="P2792" s="67"/>
      <c r="T2792" s="53"/>
      <c r="U2792" s="64"/>
      <c r="Y2792" s="53"/>
      <c r="Z2792" s="64"/>
      <c r="AD2792" s="53"/>
    </row>
    <row r="2793" spans="1:30" s="13" customFormat="1" x14ac:dyDescent="0.25">
      <c r="A2793"/>
      <c r="B2793" s="32"/>
      <c r="C2793" s="34"/>
      <c r="D2793" s="10"/>
      <c r="J2793" s="53"/>
      <c r="K2793" s="64"/>
      <c r="O2793" s="60"/>
      <c r="P2793" s="67"/>
      <c r="T2793" s="53"/>
      <c r="U2793" s="64"/>
      <c r="Y2793" s="53"/>
      <c r="Z2793" s="64"/>
      <c r="AD2793" s="53"/>
    </row>
    <row r="2794" spans="1:30" s="13" customFormat="1" x14ac:dyDescent="0.25">
      <c r="A2794"/>
      <c r="B2794" s="32"/>
      <c r="C2794" s="34"/>
      <c r="D2794" s="10"/>
      <c r="J2794" s="53"/>
      <c r="K2794" s="64"/>
      <c r="O2794" s="60"/>
      <c r="P2794" s="67"/>
      <c r="T2794" s="53"/>
      <c r="U2794" s="64"/>
      <c r="Y2794" s="53"/>
      <c r="Z2794" s="64"/>
      <c r="AD2794" s="53"/>
    </row>
    <row r="2795" spans="1:30" s="13" customFormat="1" x14ac:dyDescent="0.25">
      <c r="A2795"/>
      <c r="B2795" s="32"/>
      <c r="C2795" s="34"/>
      <c r="D2795" s="10"/>
      <c r="J2795" s="53"/>
      <c r="K2795" s="64"/>
      <c r="O2795" s="60"/>
      <c r="P2795" s="67"/>
      <c r="T2795" s="53"/>
      <c r="U2795" s="64"/>
      <c r="Y2795" s="53"/>
      <c r="Z2795" s="64"/>
      <c r="AD2795" s="53"/>
    </row>
    <row r="2796" spans="1:30" s="13" customFormat="1" x14ac:dyDescent="0.25">
      <c r="A2796"/>
      <c r="B2796" s="32"/>
      <c r="C2796" s="34"/>
      <c r="D2796" s="10"/>
      <c r="J2796" s="53"/>
      <c r="K2796" s="64"/>
      <c r="O2796" s="60"/>
      <c r="P2796" s="67"/>
      <c r="T2796" s="53"/>
      <c r="U2796" s="64"/>
      <c r="Y2796" s="53"/>
      <c r="Z2796" s="64"/>
      <c r="AD2796" s="53"/>
    </row>
    <row r="2797" spans="1:30" s="13" customFormat="1" x14ac:dyDescent="0.25">
      <c r="A2797"/>
      <c r="B2797" s="32"/>
      <c r="C2797" s="34"/>
      <c r="D2797" s="10"/>
      <c r="J2797" s="53"/>
      <c r="K2797" s="64"/>
      <c r="O2797" s="60"/>
      <c r="P2797" s="67"/>
      <c r="T2797" s="53"/>
      <c r="U2797" s="64"/>
      <c r="Y2797" s="53"/>
      <c r="Z2797" s="64"/>
      <c r="AD2797" s="53"/>
    </row>
    <row r="2798" spans="1:30" s="13" customFormat="1" x14ac:dyDescent="0.25">
      <c r="A2798"/>
      <c r="B2798" s="32"/>
      <c r="C2798" s="34"/>
      <c r="D2798" s="10"/>
      <c r="J2798" s="53"/>
      <c r="K2798" s="64"/>
      <c r="O2798" s="60"/>
      <c r="P2798" s="67"/>
      <c r="T2798" s="53"/>
      <c r="U2798" s="64"/>
      <c r="Y2798" s="53"/>
      <c r="Z2798" s="64"/>
      <c r="AD2798" s="53"/>
    </row>
    <row r="2799" spans="1:30" s="13" customFormat="1" x14ac:dyDescent="0.25">
      <c r="A2799"/>
      <c r="B2799" s="32"/>
      <c r="C2799" s="34"/>
      <c r="D2799" s="10"/>
      <c r="J2799" s="53"/>
      <c r="K2799" s="64"/>
      <c r="O2799" s="60"/>
      <c r="P2799" s="67"/>
      <c r="T2799" s="53"/>
      <c r="U2799" s="64"/>
      <c r="Y2799" s="53"/>
      <c r="Z2799" s="64"/>
      <c r="AD2799" s="53"/>
    </row>
    <row r="2800" spans="1:30" s="13" customFormat="1" x14ac:dyDescent="0.25">
      <c r="A2800"/>
      <c r="B2800" s="32"/>
      <c r="C2800" s="34"/>
      <c r="D2800" s="10"/>
      <c r="J2800" s="53"/>
      <c r="K2800" s="64"/>
      <c r="O2800" s="60"/>
      <c r="P2800" s="67"/>
      <c r="T2800" s="53"/>
      <c r="U2800" s="64"/>
      <c r="Y2800" s="53"/>
      <c r="Z2800" s="64"/>
      <c r="AD2800" s="53"/>
    </row>
    <row r="2801" spans="1:30" s="13" customFormat="1" x14ac:dyDescent="0.25">
      <c r="A2801"/>
      <c r="B2801" s="32"/>
      <c r="C2801" s="34"/>
      <c r="D2801" s="10"/>
      <c r="J2801" s="53"/>
      <c r="K2801" s="64"/>
      <c r="O2801" s="60"/>
      <c r="P2801" s="67"/>
      <c r="T2801" s="53"/>
      <c r="U2801" s="64"/>
      <c r="Y2801" s="53"/>
      <c r="Z2801" s="64"/>
      <c r="AD2801" s="53"/>
    </row>
    <row r="2802" spans="1:30" s="13" customFormat="1" x14ac:dyDescent="0.25">
      <c r="A2802"/>
      <c r="B2802" s="32"/>
      <c r="C2802" s="34"/>
      <c r="D2802" s="10"/>
      <c r="J2802" s="53"/>
      <c r="K2802" s="64"/>
      <c r="O2802" s="60"/>
      <c r="P2802" s="67"/>
      <c r="T2802" s="53"/>
      <c r="U2802" s="64"/>
      <c r="Y2802" s="53"/>
      <c r="Z2802" s="64"/>
      <c r="AD2802" s="53"/>
    </row>
    <row r="2803" spans="1:30" s="13" customFormat="1" x14ac:dyDescent="0.25">
      <c r="A2803"/>
      <c r="B2803" s="32"/>
      <c r="C2803" s="34"/>
      <c r="D2803" s="10"/>
      <c r="J2803" s="53"/>
      <c r="K2803" s="64"/>
      <c r="O2803" s="60"/>
      <c r="P2803" s="67"/>
      <c r="T2803" s="53"/>
      <c r="U2803" s="64"/>
      <c r="Y2803" s="53"/>
      <c r="Z2803" s="64"/>
      <c r="AD2803" s="53"/>
    </row>
    <row r="2804" spans="1:30" s="13" customFormat="1" x14ac:dyDescent="0.25">
      <c r="A2804"/>
      <c r="B2804" s="32"/>
      <c r="C2804" s="34"/>
      <c r="D2804" s="10"/>
      <c r="J2804" s="53"/>
      <c r="K2804" s="64"/>
      <c r="O2804" s="60"/>
      <c r="P2804" s="67"/>
      <c r="T2804" s="53"/>
      <c r="U2804" s="64"/>
      <c r="Y2804" s="53"/>
      <c r="Z2804" s="64"/>
      <c r="AD2804" s="53"/>
    </row>
    <row r="2805" spans="1:30" s="13" customFormat="1" x14ac:dyDescent="0.25">
      <c r="A2805"/>
      <c r="B2805" s="32"/>
      <c r="C2805" s="34"/>
      <c r="D2805" s="10"/>
      <c r="J2805" s="53"/>
      <c r="K2805" s="64"/>
      <c r="O2805" s="60"/>
      <c r="P2805" s="67"/>
      <c r="T2805" s="53"/>
      <c r="U2805" s="64"/>
      <c r="Y2805" s="53"/>
      <c r="Z2805" s="64"/>
      <c r="AD2805" s="53"/>
    </row>
    <row r="2806" spans="1:30" s="13" customFormat="1" x14ac:dyDescent="0.25">
      <c r="A2806"/>
      <c r="B2806" s="32"/>
      <c r="C2806" s="34"/>
      <c r="D2806" s="10"/>
      <c r="J2806" s="53"/>
      <c r="K2806" s="64"/>
      <c r="O2806" s="60"/>
      <c r="P2806" s="67"/>
      <c r="T2806" s="53"/>
      <c r="U2806" s="64"/>
      <c r="Y2806" s="53"/>
      <c r="Z2806" s="64"/>
      <c r="AD2806" s="53"/>
    </row>
    <row r="2807" spans="1:30" s="13" customFormat="1" x14ac:dyDescent="0.25">
      <c r="A2807"/>
      <c r="B2807" s="32"/>
      <c r="C2807" s="34"/>
      <c r="D2807" s="10"/>
      <c r="J2807" s="53"/>
      <c r="K2807" s="64"/>
      <c r="O2807" s="60"/>
      <c r="P2807" s="67"/>
      <c r="T2807" s="53"/>
      <c r="U2807" s="64"/>
      <c r="Y2807" s="53"/>
      <c r="Z2807" s="64"/>
      <c r="AD2807" s="53"/>
    </row>
    <row r="2808" spans="1:30" s="13" customFormat="1" x14ac:dyDescent="0.25">
      <c r="A2808"/>
      <c r="B2808" s="32"/>
      <c r="C2808" s="34"/>
      <c r="D2808" s="10"/>
      <c r="J2808" s="53"/>
      <c r="K2808" s="64"/>
      <c r="O2808" s="60"/>
      <c r="P2808" s="67"/>
      <c r="T2808" s="53"/>
      <c r="U2808" s="64"/>
      <c r="Y2808" s="53"/>
      <c r="Z2808" s="64"/>
      <c r="AD2808" s="53"/>
    </row>
    <row r="2809" spans="1:30" s="13" customFormat="1" x14ac:dyDescent="0.25">
      <c r="A2809"/>
      <c r="B2809" s="32"/>
      <c r="C2809" s="34"/>
      <c r="D2809" s="10"/>
      <c r="J2809" s="53"/>
      <c r="K2809" s="64"/>
      <c r="O2809" s="60"/>
      <c r="P2809" s="67"/>
      <c r="T2809" s="53"/>
      <c r="U2809" s="64"/>
      <c r="Y2809" s="53"/>
      <c r="Z2809" s="64"/>
      <c r="AD2809" s="53"/>
    </row>
    <row r="2810" spans="1:30" s="13" customFormat="1" x14ac:dyDescent="0.25">
      <c r="A2810"/>
      <c r="B2810" s="32"/>
      <c r="C2810" s="34"/>
      <c r="D2810" s="10"/>
      <c r="J2810" s="53"/>
      <c r="K2810" s="64"/>
      <c r="O2810" s="60"/>
      <c r="P2810" s="67"/>
      <c r="T2810" s="53"/>
      <c r="U2810" s="64"/>
      <c r="Y2810" s="53"/>
      <c r="Z2810" s="64"/>
      <c r="AD2810" s="53"/>
    </row>
    <row r="2811" spans="1:30" s="13" customFormat="1" x14ac:dyDescent="0.25">
      <c r="A2811"/>
      <c r="B2811" s="32"/>
      <c r="C2811" s="34"/>
      <c r="D2811" s="10"/>
      <c r="J2811" s="53"/>
      <c r="K2811" s="64"/>
      <c r="O2811" s="60"/>
      <c r="P2811" s="67"/>
      <c r="T2811" s="53"/>
      <c r="U2811" s="64"/>
      <c r="Y2811" s="53"/>
      <c r="Z2811" s="64"/>
      <c r="AD2811" s="53"/>
    </row>
    <row r="2812" spans="1:30" s="13" customFormat="1" x14ac:dyDescent="0.25">
      <c r="A2812"/>
      <c r="B2812" s="32"/>
      <c r="C2812" s="34"/>
      <c r="D2812" s="10"/>
      <c r="J2812" s="53"/>
      <c r="K2812" s="64"/>
      <c r="O2812" s="60"/>
      <c r="P2812" s="67"/>
      <c r="T2812" s="53"/>
      <c r="U2812" s="64"/>
      <c r="Y2812" s="53"/>
      <c r="Z2812" s="64"/>
      <c r="AD2812" s="53"/>
    </row>
    <row r="2813" spans="1:30" s="13" customFormat="1" x14ac:dyDescent="0.25">
      <c r="A2813"/>
      <c r="B2813" s="32"/>
      <c r="C2813" s="34"/>
      <c r="D2813" s="10"/>
      <c r="J2813" s="53"/>
      <c r="K2813" s="64"/>
      <c r="O2813" s="60"/>
      <c r="P2813" s="67"/>
      <c r="T2813" s="53"/>
      <c r="U2813" s="64"/>
      <c r="Y2813" s="53"/>
      <c r="Z2813" s="64"/>
      <c r="AD2813" s="53"/>
    </row>
    <row r="2814" spans="1:30" s="13" customFormat="1" x14ac:dyDescent="0.25">
      <c r="A2814"/>
      <c r="B2814" s="32"/>
      <c r="C2814" s="34"/>
      <c r="D2814" s="10"/>
      <c r="J2814" s="53"/>
      <c r="K2814" s="64"/>
      <c r="O2814" s="60"/>
      <c r="P2814" s="67"/>
      <c r="T2814" s="53"/>
      <c r="U2814" s="64"/>
      <c r="Y2814" s="53"/>
      <c r="Z2814" s="64"/>
      <c r="AD2814" s="53"/>
    </row>
    <row r="2815" spans="1:30" s="13" customFormat="1" x14ac:dyDescent="0.25">
      <c r="A2815"/>
      <c r="B2815" s="32"/>
      <c r="C2815" s="34"/>
      <c r="D2815" s="10"/>
      <c r="J2815" s="53"/>
      <c r="K2815" s="64"/>
      <c r="O2815" s="60"/>
      <c r="P2815" s="67"/>
      <c r="T2815" s="53"/>
      <c r="U2815" s="64"/>
      <c r="Y2815" s="53"/>
      <c r="Z2815" s="64"/>
      <c r="AD2815" s="53"/>
    </row>
    <row r="2816" spans="1:30" s="13" customFormat="1" x14ac:dyDescent="0.25">
      <c r="A2816"/>
      <c r="B2816" s="32"/>
      <c r="C2816" s="34"/>
      <c r="D2816" s="10"/>
      <c r="J2816" s="53"/>
      <c r="K2816" s="64"/>
      <c r="O2816" s="60"/>
      <c r="P2816" s="67"/>
      <c r="T2816" s="53"/>
      <c r="U2816" s="64"/>
      <c r="Y2816" s="53"/>
      <c r="Z2816" s="64"/>
      <c r="AD2816" s="53"/>
    </row>
    <row r="2817" spans="1:30" s="13" customFormat="1" x14ac:dyDescent="0.25">
      <c r="A2817"/>
      <c r="B2817" s="32"/>
      <c r="C2817" s="34"/>
      <c r="D2817" s="10"/>
      <c r="J2817" s="53"/>
      <c r="K2817" s="64"/>
      <c r="O2817" s="60"/>
      <c r="P2817" s="67"/>
      <c r="T2817" s="53"/>
      <c r="U2817" s="64"/>
      <c r="Y2817" s="53"/>
      <c r="Z2817" s="64"/>
      <c r="AD2817" s="53"/>
    </row>
    <row r="2818" spans="1:30" s="13" customFormat="1" x14ac:dyDescent="0.25">
      <c r="A2818"/>
      <c r="B2818" s="32"/>
      <c r="C2818" s="34"/>
      <c r="D2818" s="10"/>
      <c r="J2818" s="53"/>
      <c r="K2818" s="64"/>
      <c r="O2818" s="60"/>
      <c r="P2818" s="67"/>
      <c r="T2818" s="53"/>
      <c r="U2818" s="64"/>
      <c r="Y2818" s="53"/>
      <c r="Z2818" s="64"/>
      <c r="AD2818" s="53"/>
    </row>
    <row r="2819" spans="1:30" s="13" customFormat="1" x14ac:dyDescent="0.25">
      <c r="A2819"/>
      <c r="B2819" s="32"/>
      <c r="C2819" s="34"/>
      <c r="D2819" s="10"/>
      <c r="J2819" s="53"/>
      <c r="K2819" s="64"/>
      <c r="O2819" s="60"/>
      <c r="P2819" s="67"/>
      <c r="T2819" s="53"/>
      <c r="U2819" s="64"/>
      <c r="Y2819" s="53"/>
      <c r="Z2819" s="64"/>
      <c r="AD2819" s="53"/>
    </row>
    <row r="2820" spans="1:30" s="13" customFormat="1" x14ac:dyDescent="0.25">
      <c r="A2820"/>
      <c r="B2820" s="32"/>
      <c r="C2820" s="34"/>
      <c r="D2820" s="10"/>
      <c r="J2820" s="53"/>
      <c r="K2820" s="64"/>
      <c r="O2820" s="60"/>
      <c r="P2820" s="67"/>
      <c r="T2820" s="53"/>
      <c r="U2820" s="64"/>
      <c r="Y2820" s="53"/>
      <c r="Z2820" s="64"/>
      <c r="AD2820" s="53"/>
    </row>
    <row r="2821" spans="1:30" s="13" customFormat="1" x14ac:dyDescent="0.25">
      <c r="A2821"/>
      <c r="B2821" s="32"/>
      <c r="C2821" s="34"/>
      <c r="D2821" s="10"/>
      <c r="J2821" s="53"/>
      <c r="K2821" s="64"/>
      <c r="O2821" s="60"/>
      <c r="P2821" s="67"/>
      <c r="T2821" s="53"/>
      <c r="U2821" s="64"/>
      <c r="Y2821" s="53"/>
      <c r="Z2821" s="64"/>
      <c r="AD2821" s="53"/>
    </row>
    <row r="2822" spans="1:30" s="13" customFormat="1" x14ac:dyDescent="0.25">
      <c r="A2822"/>
      <c r="B2822" s="32"/>
      <c r="C2822" s="34"/>
      <c r="D2822" s="10"/>
      <c r="J2822" s="53"/>
      <c r="K2822" s="64"/>
      <c r="O2822" s="60"/>
      <c r="P2822" s="67"/>
      <c r="T2822" s="53"/>
      <c r="U2822" s="64"/>
      <c r="Y2822" s="53"/>
      <c r="Z2822" s="64"/>
      <c r="AD2822" s="53"/>
    </row>
    <row r="2823" spans="1:30" s="13" customFormat="1" x14ac:dyDescent="0.25">
      <c r="A2823"/>
      <c r="B2823" s="32"/>
      <c r="C2823" s="34"/>
      <c r="D2823" s="10"/>
      <c r="J2823" s="53"/>
      <c r="K2823" s="64"/>
      <c r="O2823" s="60"/>
      <c r="P2823" s="67"/>
      <c r="T2823" s="53"/>
      <c r="U2823" s="64"/>
      <c r="Y2823" s="53"/>
      <c r="Z2823" s="64"/>
      <c r="AD2823" s="53"/>
    </row>
    <row r="2824" spans="1:30" s="13" customFormat="1" x14ac:dyDescent="0.25">
      <c r="A2824"/>
      <c r="B2824" s="32"/>
      <c r="C2824" s="34"/>
      <c r="D2824" s="10"/>
      <c r="J2824" s="53"/>
      <c r="K2824" s="64"/>
      <c r="O2824" s="60"/>
      <c r="P2824" s="67"/>
      <c r="T2824" s="53"/>
      <c r="U2824" s="64"/>
      <c r="Y2824" s="53"/>
      <c r="Z2824" s="64"/>
      <c r="AD2824" s="53"/>
    </row>
    <row r="2825" spans="1:30" s="13" customFormat="1" x14ac:dyDescent="0.25">
      <c r="A2825"/>
      <c r="B2825" s="32"/>
      <c r="C2825" s="34"/>
      <c r="D2825" s="10"/>
      <c r="J2825" s="53"/>
      <c r="K2825" s="64"/>
      <c r="O2825" s="60"/>
      <c r="P2825" s="67"/>
      <c r="T2825" s="53"/>
      <c r="U2825" s="64"/>
      <c r="Y2825" s="53"/>
      <c r="Z2825" s="64"/>
      <c r="AD2825" s="53"/>
    </row>
    <row r="2826" spans="1:30" s="13" customFormat="1" x14ac:dyDescent="0.25">
      <c r="A2826"/>
      <c r="B2826" s="32"/>
      <c r="C2826" s="34"/>
      <c r="D2826" s="10"/>
      <c r="J2826" s="53"/>
      <c r="K2826" s="64"/>
      <c r="O2826" s="60"/>
      <c r="P2826" s="67"/>
      <c r="T2826" s="53"/>
      <c r="U2826" s="64"/>
      <c r="Y2826" s="53"/>
      <c r="Z2826" s="64"/>
      <c r="AD2826" s="53"/>
    </row>
    <row r="2827" spans="1:30" s="13" customFormat="1" x14ac:dyDescent="0.25">
      <c r="A2827"/>
      <c r="B2827" s="32"/>
      <c r="C2827" s="34"/>
      <c r="D2827" s="10"/>
      <c r="J2827" s="53"/>
      <c r="K2827" s="64"/>
      <c r="O2827" s="60"/>
      <c r="P2827" s="67"/>
      <c r="T2827" s="53"/>
      <c r="U2827" s="64"/>
      <c r="Y2827" s="53"/>
      <c r="Z2827" s="64"/>
      <c r="AD2827" s="53"/>
    </row>
    <row r="2828" spans="1:30" s="13" customFormat="1" x14ac:dyDescent="0.25">
      <c r="A2828"/>
      <c r="B2828" s="32"/>
      <c r="C2828" s="34"/>
      <c r="D2828" s="10"/>
      <c r="J2828" s="53"/>
      <c r="K2828" s="64"/>
      <c r="O2828" s="60"/>
      <c r="P2828" s="67"/>
      <c r="T2828" s="53"/>
      <c r="U2828" s="64"/>
      <c r="Y2828" s="53"/>
      <c r="Z2828" s="64"/>
      <c r="AD2828" s="53"/>
    </row>
    <row r="2829" spans="1:30" s="13" customFormat="1" x14ac:dyDescent="0.25">
      <c r="A2829"/>
      <c r="B2829" s="32"/>
      <c r="C2829" s="34"/>
      <c r="D2829" s="10"/>
      <c r="J2829" s="53"/>
      <c r="K2829" s="64"/>
      <c r="O2829" s="60"/>
      <c r="P2829" s="67"/>
      <c r="T2829" s="53"/>
      <c r="U2829" s="64"/>
      <c r="Y2829" s="53"/>
      <c r="Z2829" s="64"/>
      <c r="AD2829" s="53"/>
    </row>
    <row r="2830" spans="1:30" s="13" customFormat="1" x14ac:dyDescent="0.25">
      <c r="A2830"/>
      <c r="B2830" s="32"/>
      <c r="C2830" s="34"/>
      <c r="D2830" s="10"/>
      <c r="J2830" s="53"/>
      <c r="K2830" s="64"/>
      <c r="O2830" s="60"/>
      <c r="P2830" s="67"/>
      <c r="T2830" s="53"/>
      <c r="U2830" s="64"/>
      <c r="Y2830" s="53"/>
      <c r="Z2830" s="64"/>
      <c r="AD2830" s="53"/>
    </row>
    <row r="2831" spans="1:30" s="13" customFormat="1" x14ac:dyDescent="0.25">
      <c r="A2831"/>
      <c r="B2831" s="32"/>
      <c r="C2831" s="34"/>
      <c r="D2831" s="10"/>
      <c r="J2831" s="53"/>
      <c r="K2831" s="64"/>
      <c r="O2831" s="60"/>
      <c r="P2831" s="67"/>
      <c r="T2831" s="53"/>
      <c r="U2831" s="64"/>
      <c r="Y2831" s="53"/>
      <c r="Z2831" s="64"/>
      <c r="AD2831" s="53"/>
    </row>
    <row r="2832" spans="1:30" s="13" customFormat="1" x14ac:dyDescent="0.25">
      <c r="A2832"/>
      <c r="B2832" s="32"/>
      <c r="C2832" s="34"/>
      <c r="D2832" s="10"/>
      <c r="J2832" s="53"/>
      <c r="K2832" s="64"/>
      <c r="O2832" s="60"/>
      <c r="P2832" s="67"/>
      <c r="T2832" s="53"/>
      <c r="U2832" s="64"/>
      <c r="Y2832" s="53"/>
      <c r="Z2832" s="64"/>
      <c r="AD2832" s="53"/>
    </row>
    <row r="2833" spans="1:30" s="13" customFormat="1" x14ac:dyDescent="0.25">
      <c r="A2833"/>
      <c r="B2833" s="32"/>
      <c r="C2833" s="34"/>
      <c r="D2833" s="10"/>
      <c r="J2833" s="53"/>
      <c r="K2833" s="64"/>
      <c r="O2833" s="60"/>
      <c r="P2833" s="67"/>
      <c r="T2833" s="53"/>
      <c r="U2833" s="64"/>
      <c r="Y2833" s="53"/>
      <c r="Z2833" s="64"/>
      <c r="AD2833" s="53"/>
    </row>
    <row r="2834" spans="1:30" s="13" customFormat="1" x14ac:dyDescent="0.25">
      <c r="A2834"/>
      <c r="B2834" s="32"/>
      <c r="C2834" s="34"/>
      <c r="D2834" s="10"/>
      <c r="J2834" s="53"/>
      <c r="K2834" s="64"/>
      <c r="O2834" s="60"/>
      <c r="P2834" s="67"/>
      <c r="T2834" s="53"/>
      <c r="U2834" s="64"/>
      <c r="Y2834" s="53"/>
      <c r="Z2834" s="64"/>
      <c r="AD2834" s="53"/>
    </row>
    <row r="2835" spans="1:30" s="13" customFormat="1" x14ac:dyDescent="0.25">
      <c r="A2835"/>
      <c r="B2835" s="32"/>
      <c r="C2835" s="34"/>
      <c r="D2835" s="10"/>
      <c r="J2835" s="53"/>
      <c r="K2835" s="64"/>
      <c r="O2835" s="60"/>
      <c r="P2835" s="67"/>
      <c r="T2835" s="53"/>
      <c r="U2835" s="64"/>
      <c r="Y2835" s="53"/>
      <c r="Z2835" s="64"/>
      <c r="AD2835" s="53"/>
    </row>
    <row r="2836" spans="1:30" s="13" customFormat="1" x14ac:dyDescent="0.25">
      <c r="A2836"/>
      <c r="B2836" s="32"/>
      <c r="C2836" s="34"/>
      <c r="D2836" s="10"/>
      <c r="J2836" s="53"/>
      <c r="K2836" s="64"/>
      <c r="O2836" s="60"/>
      <c r="P2836" s="67"/>
      <c r="T2836" s="53"/>
      <c r="U2836" s="64"/>
      <c r="Y2836" s="53"/>
      <c r="Z2836" s="64"/>
      <c r="AD2836" s="53"/>
    </row>
    <row r="2837" spans="1:30" s="13" customFormat="1" x14ac:dyDescent="0.25">
      <c r="A2837"/>
      <c r="B2837" s="32"/>
      <c r="C2837" s="34"/>
      <c r="D2837" s="10"/>
      <c r="J2837" s="53"/>
      <c r="K2837" s="64"/>
      <c r="O2837" s="60"/>
      <c r="P2837" s="67"/>
      <c r="T2837" s="53"/>
      <c r="U2837" s="64"/>
      <c r="Y2837" s="53"/>
      <c r="Z2837" s="64"/>
      <c r="AD2837" s="53"/>
    </row>
    <row r="2838" spans="1:30" s="13" customFormat="1" x14ac:dyDescent="0.25">
      <c r="A2838"/>
      <c r="B2838" s="32"/>
      <c r="C2838" s="34"/>
      <c r="D2838" s="10"/>
      <c r="J2838" s="53"/>
      <c r="K2838" s="64"/>
      <c r="O2838" s="60"/>
      <c r="P2838" s="67"/>
      <c r="T2838" s="53"/>
      <c r="U2838" s="64"/>
      <c r="Y2838" s="53"/>
      <c r="Z2838" s="64"/>
      <c r="AD2838" s="53"/>
    </row>
    <row r="2839" spans="1:30" s="13" customFormat="1" x14ac:dyDescent="0.25">
      <c r="A2839"/>
      <c r="B2839" s="32"/>
      <c r="C2839" s="34"/>
      <c r="D2839" s="10"/>
      <c r="J2839" s="53"/>
      <c r="K2839" s="64"/>
      <c r="O2839" s="60"/>
      <c r="P2839" s="67"/>
      <c r="T2839" s="53"/>
      <c r="U2839" s="64"/>
      <c r="Y2839" s="53"/>
      <c r="Z2839" s="64"/>
      <c r="AD2839" s="53"/>
    </row>
    <row r="2840" spans="1:30" s="13" customFormat="1" x14ac:dyDescent="0.25">
      <c r="A2840"/>
      <c r="B2840" s="32"/>
      <c r="C2840" s="34"/>
      <c r="D2840" s="10"/>
      <c r="J2840" s="53"/>
      <c r="K2840" s="64"/>
      <c r="O2840" s="60"/>
      <c r="P2840" s="67"/>
      <c r="T2840" s="53"/>
      <c r="U2840" s="64"/>
      <c r="Y2840" s="53"/>
      <c r="Z2840" s="64"/>
      <c r="AD2840" s="53"/>
    </row>
    <row r="2841" spans="1:30" s="13" customFormat="1" x14ac:dyDescent="0.25">
      <c r="A2841"/>
      <c r="B2841" s="32"/>
      <c r="C2841" s="34"/>
      <c r="D2841" s="10"/>
      <c r="J2841" s="53"/>
      <c r="K2841" s="64"/>
      <c r="O2841" s="60"/>
      <c r="P2841" s="67"/>
      <c r="T2841" s="53"/>
      <c r="U2841" s="64"/>
      <c r="Y2841" s="53"/>
      <c r="Z2841" s="64"/>
      <c r="AD2841" s="53"/>
    </row>
    <row r="2842" spans="1:30" s="13" customFormat="1" x14ac:dyDescent="0.25">
      <c r="A2842"/>
      <c r="B2842" s="32"/>
      <c r="C2842" s="34"/>
      <c r="D2842" s="10"/>
      <c r="J2842" s="53"/>
      <c r="K2842" s="64"/>
      <c r="O2842" s="60"/>
      <c r="P2842" s="67"/>
      <c r="T2842" s="53"/>
      <c r="U2842" s="64"/>
      <c r="Y2842" s="53"/>
      <c r="Z2842" s="64"/>
      <c r="AD2842" s="53"/>
    </row>
    <row r="2843" spans="1:30" s="13" customFormat="1" x14ac:dyDescent="0.25">
      <c r="A2843"/>
      <c r="B2843" s="32"/>
      <c r="C2843" s="34"/>
      <c r="D2843" s="10"/>
      <c r="J2843" s="53"/>
      <c r="K2843" s="64"/>
      <c r="O2843" s="60"/>
      <c r="P2843" s="67"/>
      <c r="T2843" s="53"/>
      <c r="U2843" s="64"/>
      <c r="Y2843" s="53"/>
      <c r="Z2843" s="64"/>
      <c r="AD2843" s="53"/>
    </row>
    <row r="2844" spans="1:30" s="13" customFormat="1" x14ac:dyDescent="0.25">
      <c r="A2844"/>
      <c r="B2844" s="32"/>
      <c r="C2844" s="34"/>
      <c r="D2844" s="10"/>
      <c r="J2844" s="53"/>
      <c r="K2844" s="64"/>
      <c r="O2844" s="60"/>
      <c r="P2844" s="67"/>
      <c r="T2844" s="53"/>
      <c r="U2844" s="64"/>
      <c r="Y2844" s="53"/>
      <c r="Z2844" s="64"/>
      <c r="AD2844" s="53"/>
    </row>
    <row r="2845" spans="1:30" s="13" customFormat="1" x14ac:dyDescent="0.25">
      <c r="A2845"/>
      <c r="B2845" s="32"/>
      <c r="C2845" s="34"/>
      <c r="D2845" s="10"/>
      <c r="J2845" s="53"/>
      <c r="K2845" s="64"/>
      <c r="O2845" s="60"/>
      <c r="P2845" s="67"/>
      <c r="T2845" s="53"/>
      <c r="U2845" s="64"/>
      <c r="Y2845" s="53"/>
      <c r="Z2845" s="64"/>
      <c r="AD2845" s="53"/>
    </row>
    <row r="2846" spans="1:30" s="13" customFormat="1" x14ac:dyDescent="0.25">
      <c r="A2846"/>
      <c r="B2846" s="32"/>
      <c r="C2846" s="34"/>
      <c r="D2846" s="10"/>
      <c r="J2846" s="53"/>
      <c r="K2846" s="64"/>
      <c r="O2846" s="60"/>
      <c r="P2846" s="67"/>
      <c r="T2846" s="53"/>
      <c r="U2846" s="64"/>
      <c r="Y2846" s="53"/>
      <c r="Z2846" s="64"/>
      <c r="AD2846" s="53"/>
    </row>
    <row r="2847" spans="1:30" s="13" customFormat="1" x14ac:dyDescent="0.25">
      <c r="A2847"/>
      <c r="B2847" s="32"/>
      <c r="C2847" s="34"/>
      <c r="D2847" s="10"/>
      <c r="J2847" s="53"/>
      <c r="K2847" s="64"/>
      <c r="O2847" s="60"/>
      <c r="P2847" s="67"/>
      <c r="T2847" s="53"/>
      <c r="U2847" s="64"/>
      <c r="Y2847" s="53"/>
      <c r="Z2847" s="64"/>
      <c r="AD2847" s="53"/>
    </row>
    <row r="2848" spans="1:30" s="13" customFormat="1" x14ac:dyDescent="0.25">
      <c r="A2848"/>
      <c r="B2848" s="32"/>
      <c r="C2848" s="34"/>
      <c r="D2848" s="10"/>
      <c r="J2848" s="53"/>
      <c r="K2848" s="64"/>
      <c r="O2848" s="60"/>
      <c r="P2848" s="67"/>
      <c r="T2848" s="53"/>
      <c r="U2848" s="64"/>
      <c r="Y2848" s="53"/>
      <c r="Z2848" s="64"/>
      <c r="AD2848" s="53"/>
    </row>
    <row r="2849" spans="1:30" s="13" customFormat="1" x14ac:dyDescent="0.25">
      <c r="A2849"/>
      <c r="B2849" s="32"/>
      <c r="C2849" s="34"/>
      <c r="D2849" s="10"/>
      <c r="J2849" s="53"/>
      <c r="K2849" s="64"/>
      <c r="O2849" s="60"/>
      <c r="P2849" s="67"/>
      <c r="T2849" s="53"/>
      <c r="U2849" s="64"/>
      <c r="Y2849" s="53"/>
      <c r="Z2849" s="64"/>
      <c r="AD2849" s="53"/>
    </row>
    <row r="2850" spans="1:30" s="13" customFormat="1" x14ac:dyDescent="0.25">
      <c r="A2850"/>
      <c r="B2850" s="32"/>
      <c r="C2850" s="34"/>
      <c r="D2850" s="10"/>
      <c r="J2850" s="53"/>
      <c r="K2850" s="64"/>
      <c r="O2850" s="60"/>
      <c r="P2850" s="67"/>
      <c r="T2850" s="53"/>
      <c r="U2850" s="64"/>
      <c r="Y2850" s="53"/>
      <c r="Z2850" s="64"/>
      <c r="AD2850" s="53"/>
    </row>
    <row r="2851" spans="1:30" s="13" customFormat="1" x14ac:dyDescent="0.25">
      <c r="A2851"/>
      <c r="B2851" s="32"/>
      <c r="C2851" s="34"/>
      <c r="D2851" s="10"/>
      <c r="J2851" s="53"/>
      <c r="K2851" s="64"/>
      <c r="O2851" s="60"/>
      <c r="P2851" s="67"/>
      <c r="T2851" s="53"/>
      <c r="U2851" s="64"/>
      <c r="Y2851" s="53"/>
      <c r="Z2851" s="64"/>
      <c r="AD2851" s="53"/>
    </row>
    <row r="2852" spans="1:30" s="13" customFormat="1" x14ac:dyDescent="0.25">
      <c r="A2852"/>
      <c r="B2852" s="32"/>
      <c r="C2852" s="34"/>
      <c r="D2852" s="10"/>
      <c r="J2852" s="53"/>
      <c r="K2852" s="64"/>
      <c r="O2852" s="60"/>
      <c r="P2852" s="67"/>
      <c r="T2852" s="53"/>
      <c r="U2852" s="64"/>
      <c r="Y2852" s="53"/>
      <c r="Z2852" s="64"/>
      <c r="AD2852" s="53"/>
    </row>
    <row r="2853" spans="1:30" s="13" customFormat="1" x14ac:dyDescent="0.25">
      <c r="A2853"/>
      <c r="B2853" s="32"/>
      <c r="C2853" s="34"/>
      <c r="D2853" s="10"/>
      <c r="J2853" s="53"/>
      <c r="K2853" s="64"/>
      <c r="O2853" s="60"/>
      <c r="P2853" s="67"/>
      <c r="T2853" s="53"/>
      <c r="U2853" s="64"/>
      <c r="Y2853" s="53"/>
      <c r="Z2853" s="64"/>
      <c r="AD2853" s="53"/>
    </row>
    <row r="2854" spans="1:30" s="13" customFormat="1" x14ac:dyDescent="0.25">
      <c r="A2854"/>
      <c r="B2854" s="32"/>
      <c r="C2854" s="34"/>
      <c r="D2854" s="10"/>
      <c r="J2854" s="53"/>
      <c r="K2854" s="64"/>
      <c r="O2854" s="60"/>
      <c r="P2854" s="67"/>
      <c r="T2854" s="53"/>
      <c r="U2854" s="64"/>
      <c r="Y2854" s="53"/>
      <c r="Z2854" s="64"/>
      <c r="AD2854" s="53"/>
    </row>
    <row r="2855" spans="1:30" s="13" customFormat="1" x14ac:dyDescent="0.25">
      <c r="A2855"/>
      <c r="B2855" s="32"/>
      <c r="C2855" s="34"/>
      <c r="D2855" s="10"/>
      <c r="J2855" s="53"/>
      <c r="K2855" s="64"/>
      <c r="O2855" s="60"/>
      <c r="P2855" s="67"/>
      <c r="T2855" s="53"/>
      <c r="U2855" s="64"/>
      <c r="Y2855" s="53"/>
      <c r="Z2855" s="64"/>
      <c r="AD2855" s="53"/>
    </row>
    <row r="2856" spans="1:30" s="13" customFormat="1" x14ac:dyDescent="0.25">
      <c r="A2856"/>
      <c r="B2856" s="32"/>
      <c r="C2856" s="34"/>
      <c r="D2856" s="10"/>
      <c r="J2856" s="53"/>
      <c r="K2856" s="64"/>
      <c r="O2856" s="60"/>
      <c r="P2856" s="67"/>
      <c r="T2856" s="53"/>
      <c r="U2856" s="64"/>
      <c r="Y2856" s="53"/>
      <c r="Z2856" s="64"/>
      <c r="AD2856" s="53"/>
    </row>
    <row r="2857" spans="1:30" s="13" customFormat="1" x14ac:dyDescent="0.25">
      <c r="A2857"/>
      <c r="B2857" s="32"/>
      <c r="C2857" s="34"/>
      <c r="D2857" s="10"/>
      <c r="J2857" s="53"/>
      <c r="K2857" s="64"/>
      <c r="O2857" s="60"/>
      <c r="P2857" s="67"/>
      <c r="T2857" s="53"/>
      <c r="U2857" s="64"/>
      <c r="Y2857" s="53"/>
      <c r="Z2857" s="64"/>
      <c r="AD2857" s="53"/>
    </row>
    <row r="2858" spans="1:30" s="13" customFormat="1" x14ac:dyDescent="0.25">
      <c r="A2858"/>
      <c r="B2858" s="32"/>
      <c r="C2858" s="34"/>
      <c r="D2858" s="10"/>
      <c r="J2858" s="53"/>
      <c r="K2858" s="64"/>
      <c r="O2858" s="60"/>
      <c r="P2858" s="67"/>
      <c r="T2858" s="53"/>
      <c r="U2858" s="64"/>
      <c r="Y2858" s="53"/>
      <c r="Z2858" s="64"/>
      <c r="AD2858" s="53"/>
    </row>
    <row r="2859" spans="1:30" s="13" customFormat="1" x14ac:dyDescent="0.25">
      <c r="A2859"/>
      <c r="B2859" s="32"/>
      <c r="C2859" s="34"/>
      <c r="D2859" s="10"/>
      <c r="J2859" s="53"/>
      <c r="K2859" s="64"/>
      <c r="O2859" s="60"/>
      <c r="P2859" s="67"/>
      <c r="T2859" s="53"/>
      <c r="U2859" s="64"/>
      <c r="Y2859" s="53"/>
      <c r="Z2859" s="64"/>
      <c r="AD2859" s="53"/>
    </row>
    <row r="2860" spans="1:30" s="13" customFormat="1" x14ac:dyDescent="0.25">
      <c r="A2860"/>
      <c r="B2860" s="32"/>
      <c r="C2860" s="34"/>
      <c r="D2860" s="10"/>
      <c r="J2860" s="53"/>
      <c r="K2860" s="64"/>
      <c r="O2860" s="60"/>
      <c r="P2860" s="67"/>
      <c r="T2860" s="53"/>
      <c r="U2860" s="64"/>
      <c r="Y2860" s="53"/>
      <c r="Z2860" s="64"/>
      <c r="AD2860" s="53"/>
    </row>
    <row r="2861" spans="1:30" s="13" customFormat="1" x14ac:dyDescent="0.25">
      <c r="A2861"/>
      <c r="B2861" s="32"/>
      <c r="C2861" s="34"/>
      <c r="D2861" s="10"/>
      <c r="J2861" s="53"/>
      <c r="K2861" s="64"/>
      <c r="O2861" s="60"/>
      <c r="P2861" s="67"/>
      <c r="T2861" s="53"/>
      <c r="U2861" s="64"/>
      <c r="Y2861" s="53"/>
      <c r="Z2861" s="64"/>
      <c r="AD2861" s="53"/>
    </row>
    <row r="2862" spans="1:30" s="13" customFormat="1" x14ac:dyDescent="0.25">
      <c r="A2862"/>
      <c r="B2862" s="32"/>
      <c r="C2862" s="34"/>
      <c r="D2862" s="10"/>
      <c r="J2862" s="53"/>
      <c r="K2862" s="64"/>
      <c r="O2862" s="60"/>
      <c r="P2862" s="67"/>
      <c r="T2862" s="53"/>
      <c r="U2862" s="64"/>
      <c r="Y2862" s="53"/>
      <c r="Z2862" s="64"/>
      <c r="AD2862" s="53"/>
    </row>
    <row r="2863" spans="1:30" s="13" customFormat="1" x14ac:dyDescent="0.25">
      <c r="A2863"/>
      <c r="B2863" s="32"/>
      <c r="C2863" s="34"/>
      <c r="D2863" s="10"/>
      <c r="J2863" s="53"/>
      <c r="K2863" s="64"/>
      <c r="O2863" s="60"/>
      <c r="P2863" s="67"/>
      <c r="T2863" s="53"/>
      <c r="U2863" s="64"/>
      <c r="Y2863" s="53"/>
      <c r="Z2863" s="64"/>
      <c r="AD2863" s="53"/>
    </row>
    <row r="2864" spans="1:30" s="13" customFormat="1" x14ac:dyDescent="0.25">
      <c r="A2864"/>
      <c r="B2864" s="32"/>
      <c r="C2864" s="34"/>
      <c r="D2864" s="10"/>
      <c r="J2864" s="53"/>
      <c r="K2864" s="64"/>
      <c r="O2864" s="60"/>
      <c r="P2864" s="67"/>
      <c r="T2864" s="53"/>
      <c r="U2864" s="64"/>
      <c r="Y2864" s="53"/>
      <c r="Z2864" s="64"/>
      <c r="AD2864" s="53"/>
    </row>
    <row r="2865" spans="1:30" s="13" customFormat="1" x14ac:dyDescent="0.25">
      <c r="A2865"/>
      <c r="B2865" s="32"/>
      <c r="C2865" s="34"/>
      <c r="D2865" s="10"/>
      <c r="J2865" s="53"/>
      <c r="K2865" s="64"/>
      <c r="O2865" s="60"/>
      <c r="P2865" s="67"/>
      <c r="T2865" s="53"/>
      <c r="U2865" s="64"/>
      <c r="Y2865" s="53"/>
      <c r="Z2865" s="64"/>
      <c r="AD2865" s="53"/>
    </row>
    <row r="2866" spans="1:30" s="13" customFormat="1" x14ac:dyDescent="0.25">
      <c r="A2866"/>
      <c r="B2866" s="32"/>
      <c r="C2866" s="34"/>
      <c r="D2866" s="10"/>
      <c r="J2866" s="53"/>
      <c r="K2866" s="64"/>
      <c r="O2866" s="60"/>
      <c r="P2866" s="67"/>
      <c r="T2866" s="53"/>
      <c r="U2866" s="64"/>
      <c r="Y2866" s="53"/>
      <c r="Z2866" s="64"/>
      <c r="AD2866" s="53"/>
    </row>
    <row r="2867" spans="1:30" s="13" customFormat="1" x14ac:dyDescent="0.25">
      <c r="A2867"/>
      <c r="B2867" s="32"/>
      <c r="C2867" s="34"/>
      <c r="D2867" s="10"/>
      <c r="J2867" s="53"/>
      <c r="K2867" s="64"/>
      <c r="O2867" s="60"/>
      <c r="P2867" s="67"/>
      <c r="T2867" s="53"/>
      <c r="U2867" s="64"/>
      <c r="Y2867" s="53"/>
      <c r="Z2867" s="64"/>
      <c r="AD2867" s="53"/>
    </row>
    <row r="2868" spans="1:30" s="13" customFormat="1" x14ac:dyDescent="0.25">
      <c r="A2868"/>
      <c r="B2868" s="32"/>
      <c r="C2868" s="34"/>
      <c r="D2868" s="10"/>
      <c r="J2868" s="53"/>
      <c r="K2868" s="64"/>
      <c r="O2868" s="60"/>
      <c r="P2868" s="67"/>
      <c r="T2868" s="53"/>
      <c r="U2868" s="64"/>
      <c r="Y2868" s="53"/>
      <c r="Z2868" s="64"/>
      <c r="AD2868" s="53"/>
    </row>
    <row r="2869" spans="1:30" s="13" customFormat="1" x14ac:dyDescent="0.25">
      <c r="A2869"/>
      <c r="B2869" s="32"/>
      <c r="C2869" s="34"/>
      <c r="D2869" s="10"/>
      <c r="J2869" s="53"/>
      <c r="K2869" s="64"/>
      <c r="O2869" s="60"/>
      <c r="P2869" s="67"/>
      <c r="T2869" s="53"/>
      <c r="U2869" s="64"/>
      <c r="Y2869" s="53"/>
      <c r="Z2869" s="64"/>
      <c r="AD2869" s="53"/>
    </row>
    <row r="2870" spans="1:30" s="13" customFormat="1" x14ac:dyDescent="0.25">
      <c r="A2870"/>
      <c r="B2870" s="32"/>
      <c r="C2870" s="34"/>
      <c r="D2870" s="10"/>
      <c r="J2870" s="53"/>
      <c r="K2870" s="64"/>
      <c r="O2870" s="60"/>
      <c r="P2870" s="67"/>
      <c r="T2870" s="53"/>
      <c r="U2870" s="64"/>
      <c r="Y2870" s="53"/>
      <c r="Z2870" s="64"/>
      <c r="AD2870" s="53"/>
    </row>
    <row r="2871" spans="1:30" s="13" customFormat="1" x14ac:dyDescent="0.25">
      <c r="A2871"/>
      <c r="B2871" s="32"/>
      <c r="C2871" s="34"/>
      <c r="D2871" s="10"/>
      <c r="J2871" s="53"/>
      <c r="K2871" s="64"/>
      <c r="O2871" s="60"/>
      <c r="P2871" s="67"/>
      <c r="T2871" s="53"/>
      <c r="U2871" s="64"/>
      <c r="Y2871" s="53"/>
      <c r="Z2871" s="64"/>
      <c r="AD2871" s="53"/>
    </row>
    <row r="2872" spans="1:30" s="13" customFormat="1" x14ac:dyDescent="0.25">
      <c r="A2872"/>
      <c r="B2872" s="32"/>
      <c r="C2872" s="34"/>
      <c r="D2872" s="10"/>
      <c r="J2872" s="53"/>
      <c r="K2872" s="64"/>
      <c r="O2872" s="60"/>
      <c r="P2872" s="67"/>
      <c r="T2872" s="53"/>
      <c r="U2872" s="64"/>
      <c r="Y2872" s="53"/>
      <c r="Z2872" s="64"/>
      <c r="AD2872" s="53"/>
    </row>
    <row r="2873" spans="1:30" s="13" customFormat="1" x14ac:dyDescent="0.25">
      <c r="A2873"/>
      <c r="B2873" s="32"/>
      <c r="C2873" s="34"/>
      <c r="D2873" s="10"/>
      <c r="J2873" s="53"/>
      <c r="K2873" s="64"/>
      <c r="O2873" s="60"/>
      <c r="P2873" s="67"/>
      <c r="T2873" s="53"/>
      <c r="U2873" s="64"/>
      <c r="Y2873" s="53"/>
      <c r="Z2873" s="64"/>
      <c r="AD2873" s="53"/>
    </row>
    <row r="2874" spans="1:30" s="13" customFormat="1" x14ac:dyDescent="0.25">
      <c r="A2874"/>
      <c r="B2874" s="32"/>
      <c r="C2874" s="34"/>
      <c r="D2874" s="10"/>
      <c r="J2874" s="53"/>
      <c r="K2874" s="64"/>
      <c r="O2874" s="60"/>
      <c r="P2874" s="67"/>
      <c r="T2874" s="53"/>
      <c r="U2874" s="64"/>
      <c r="Y2874" s="53"/>
      <c r="Z2874" s="64"/>
      <c r="AD2874" s="53"/>
    </row>
    <row r="2875" spans="1:30" s="13" customFormat="1" x14ac:dyDescent="0.25">
      <c r="A2875"/>
      <c r="B2875" s="32"/>
      <c r="C2875" s="34"/>
      <c r="D2875" s="10"/>
      <c r="J2875" s="53"/>
      <c r="K2875" s="64"/>
      <c r="O2875" s="60"/>
      <c r="P2875" s="67"/>
      <c r="T2875" s="53"/>
      <c r="U2875" s="64"/>
      <c r="Y2875" s="53"/>
      <c r="Z2875" s="64"/>
      <c r="AD2875" s="53"/>
    </row>
    <row r="2876" spans="1:30" s="13" customFormat="1" x14ac:dyDescent="0.25">
      <c r="A2876"/>
      <c r="B2876" s="32"/>
      <c r="C2876" s="34"/>
      <c r="D2876" s="10"/>
      <c r="J2876" s="53"/>
      <c r="K2876" s="64"/>
      <c r="O2876" s="60"/>
      <c r="P2876" s="67"/>
      <c r="T2876" s="53"/>
      <c r="U2876" s="64"/>
      <c r="Y2876" s="53"/>
      <c r="Z2876" s="64"/>
      <c r="AD2876" s="53"/>
    </row>
    <row r="2877" spans="1:30" s="13" customFormat="1" x14ac:dyDescent="0.25">
      <c r="A2877"/>
      <c r="B2877" s="32"/>
      <c r="C2877" s="34"/>
      <c r="D2877" s="10"/>
      <c r="J2877" s="53"/>
      <c r="K2877" s="64"/>
      <c r="O2877" s="60"/>
      <c r="P2877" s="67"/>
      <c r="T2877" s="53"/>
      <c r="U2877" s="64"/>
      <c r="Y2877" s="53"/>
      <c r="Z2877" s="64"/>
      <c r="AD2877" s="53"/>
    </row>
    <row r="2878" spans="1:30" s="13" customFormat="1" x14ac:dyDescent="0.25">
      <c r="A2878"/>
      <c r="B2878" s="32"/>
      <c r="C2878" s="34"/>
      <c r="D2878" s="10"/>
      <c r="J2878" s="53"/>
      <c r="K2878" s="64"/>
      <c r="O2878" s="60"/>
      <c r="P2878" s="67"/>
      <c r="T2878" s="53"/>
      <c r="U2878" s="64"/>
      <c r="Y2878" s="53"/>
      <c r="Z2878" s="64"/>
      <c r="AD2878" s="53"/>
    </row>
    <row r="2879" spans="1:30" s="13" customFormat="1" x14ac:dyDescent="0.25">
      <c r="A2879"/>
      <c r="B2879" s="32"/>
      <c r="C2879" s="34"/>
      <c r="D2879" s="10"/>
      <c r="J2879" s="53"/>
      <c r="K2879" s="64"/>
      <c r="O2879" s="60"/>
      <c r="P2879" s="67"/>
      <c r="T2879" s="53"/>
      <c r="U2879" s="64"/>
      <c r="Y2879" s="53"/>
      <c r="Z2879" s="64"/>
      <c r="AD2879" s="53"/>
    </row>
    <row r="2880" spans="1:30" s="13" customFormat="1" x14ac:dyDescent="0.25">
      <c r="A2880"/>
      <c r="B2880" s="32"/>
      <c r="C2880" s="34"/>
      <c r="D2880" s="10"/>
      <c r="J2880" s="53"/>
      <c r="K2880" s="64"/>
      <c r="O2880" s="60"/>
      <c r="P2880" s="67"/>
      <c r="T2880" s="53"/>
      <c r="U2880" s="64"/>
      <c r="Y2880" s="53"/>
      <c r="Z2880" s="64"/>
      <c r="AD2880" s="53"/>
    </row>
    <row r="2881" spans="1:30" s="13" customFormat="1" x14ac:dyDescent="0.25">
      <c r="A2881"/>
      <c r="B2881" s="32"/>
      <c r="C2881" s="34"/>
      <c r="D2881" s="10"/>
      <c r="J2881" s="53"/>
      <c r="K2881" s="64"/>
      <c r="O2881" s="60"/>
      <c r="P2881" s="67"/>
      <c r="T2881" s="53"/>
      <c r="U2881" s="64"/>
      <c r="Y2881" s="53"/>
      <c r="Z2881" s="64"/>
      <c r="AD2881" s="53"/>
    </row>
    <row r="2882" spans="1:30" s="13" customFormat="1" x14ac:dyDescent="0.25">
      <c r="A2882"/>
      <c r="B2882" s="32"/>
      <c r="C2882" s="34"/>
      <c r="D2882" s="10"/>
      <c r="J2882" s="53"/>
      <c r="K2882" s="64"/>
      <c r="O2882" s="60"/>
      <c r="P2882" s="67"/>
      <c r="T2882" s="53"/>
      <c r="U2882" s="64"/>
      <c r="Y2882" s="53"/>
      <c r="Z2882" s="64"/>
      <c r="AD2882" s="53"/>
    </row>
    <row r="2883" spans="1:30" s="13" customFormat="1" x14ac:dyDescent="0.25">
      <c r="A2883"/>
      <c r="B2883" s="32"/>
      <c r="C2883" s="34"/>
      <c r="D2883" s="10"/>
      <c r="J2883" s="53"/>
      <c r="K2883" s="64"/>
      <c r="O2883" s="60"/>
      <c r="P2883" s="67"/>
      <c r="T2883" s="53"/>
      <c r="U2883" s="64"/>
      <c r="Y2883" s="53"/>
      <c r="Z2883" s="64"/>
      <c r="AD2883" s="53"/>
    </row>
    <row r="2884" spans="1:30" s="13" customFormat="1" x14ac:dyDescent="0.25">
      <c r="A2884"/>
      <c r="B2884" s="32"/>
      <c r="C2884" s="34"/>
      <c r="D2884" s="10"/>
      <c r="J2884" s="53"/>
      <c r="K2884" s="64"/>
      <c r="O2884" s="60"/>
      <c r="P2884" s="67"/>
      <c r="T2884" s="53"/>
      <c r="U2884" s="64"/>
      <c r="Y2884" s="53"/>
      <c r="Z2884" s="64"/>
      <c r="AD2884" s="53"/>
    </row>
    <row r="2885" spans="1:30" s="13" customFormat="1" x14ac:dyDescent="0.25">
      <c r="A2885"/>
      <c r="B2885" s="32"/>
      <c r="C2885" s="34"/>
      <c r="D2885" s="10"/>
      <c r="J2885" s="53"/>
      <c r="K2885" s="64"/>
      <c r="O2885" s="60"/>
      <c r="P2885" s="67"/>
      <c r="T2885" s="53"/>
      <c r="U2885" s="64"/>
      <c r="Y2885" s="53"/>
      <c r="Z2885" s="64"/>
      <c r="AD2885" s="53"/>
    </row>
    <row r="2886" spans="1:30" s="13" customFormat="1" x14ac:dyDescent="0.25">
      <c r="A2886"/>
      <c r="B2886" s="32"/>
      <c r="C2886" s="34"/>
      <c r="D2886" s="10"/>
      <c r="J2886" s="53"/>
      <c r="K2886" s="64"/>
      <c r="O2886" s="60"/>
      <c r="P2886" s="67"/>
      <c r="T2886" s="53"/>
      <c r="U2886" s="64"/>
      <c r="Y2886" s="53"/>
      <c r="Z2886" s="64"/>
      <c r="AD2886" s="53"/>
    </row>
    <row r="2887" spans="1:30" s="13" customFormat="1" x14ac:dyDescent="0.25">
      <c r="A2887"/>
      <c r="B2887" s="32"/>
      <c r="C2887" s="34"/>
      <c r="D2887" s="10"/>
      <c r="J2887" s="53"/>
      <c r="K2887" s="64"/>
      <c r="O2887" s="60"/>
      <c r="P2887" s="67"/>
      <c r="T2887" s="53"/>
      <c r="U2887" s="64"/>
      <c r="Y2887" s="53"/>
      <c r="Z2887" s="64"/>
      <c r="AD2887" s="53"/>
    </row>
    <row r="2888" spans="1:30" s="13" customFormat="1" x14ac:dyDescent="0.25">
      <c r="A2888"/>
      <c r="B2888" s="32"/>
      <c r="C2888" s="34"/>
      <c r="D2888" s="10"/>
      <c r="J2888" s="53"/>
      <c r="K2888" s="64"/>
      <c r="O2888" s="60"/>
      <c r="P2888" s="67"/>
      <c r="T2888" s="53"/>
      <c r="U2888" s="64"/>
      <c r="Y2888" s="53"/>
      <c r="Z2888" s="64"/>
      <c r="AD2888" s="53"/>
    </row>
    <row r="2889" spans="1:30" s="13" customFormat="1" x14ac:dyDescent="0.25">
      <c r="A2889"/>
      <c r="B2889" s="32"/>
      <c r="C2889" s="34"/>
      <c r="D2889" s="10"/>
      <c r="J2889" s="53"/>
      <c r="K2889" s="64"/>
      <c r="O2889" s="60"/>
      <c r="P2889" s="67"/>
      <c r="T2889" s="53"/>
      <c r="U2889" s="64"/>
      <c r="Y2889" s="53"/>
      <c r="Z2889" s="64"/>
      <c r="AD2889" s="53"/>
    </row>
    <row r="2890" spans="1:30" s="13" customFormat="1" x14ac:dyDescent="0.25">
      <c r="A2890"/>
      <c r="B2890" s="32"/>
      <c r="C2890" s="34"/>
      <c r="D2890" s="10"/>
      <c r="J2890" s="53"/>
      <c r="K2890" s="64"/>
      <c r="O2890" s="60"/>
      <c r="P2890" s="67"/>
      <c r="T2890" s="53"/>
      <c r="U2890" s="64"/>
      <c r="Y2890" s="53"/>
      <c r="Z2890" s="64"/>
      <c r="AD2890" s="53"/>
    </row>
    <row r="2891" spans="1:30" s="13" customFormat="1" x14ac:dyDescent="0.25">
      <c r="A2891"/>
      <c r="B2891" s="32"/>
      <c r="C2891" s="34"/>
      <c r="D2891" s="10"/>
      <c r="J2891" s="53"/>
      <c r="K2891" s="64"/>
      <c r="O2891" s="60"/>
      <c r="P2891" s="67"/>
      <c r="T2891" s="53"/>
      <c r="U2891" s="64"/>
      <c r="Y2891" s="53"/>
      <c r="Z2891" s="64"/>
      <c r="AD2891" s="53"/>
    </row>
    <row r="2892" spans="1:30" s="13" customFormat="1" x14ac:dyDescent="0.25">
      <c r="A2892"/>
      <c r="B2892" s="32"/>
      <c r="C2892" s="34"/>
      <c r="D2892" s="10"/>
      <c r="J2892" s="53"/>
      <c r="K2892" s="64"/>
      <c r="O2892" s="60"/>
      <c r="P2892" s="67"/>
      <c r="T2892" s="53"/>
      <c r="U2892" s="64"/>
      <c r="Y2892" s="53"/>
      <c r="Z2892" s="64"/>
      <c r="AD2892" s="53"/>
    </row>
    <row r="2893" spans="1:30" s="13" customFormat="1" x14ac:dyDescent="0.25">
      <c r="A2893"/>
      <c r="B2893" s="32"/>
      <c r="C2893" s="34"/>
      <c r="D2893" s="10"/>
      <c r="J2893" s="53"/>
      <c r="K2893" s="64"/>
      <c r="O2893" s="60"/>
      <c r="P2893" s="67"/>
      <c r="T2893" s="53"/>
      <c r="U2893" s="64"/>
      <c r="Y2893" s="53"/>
      <c r="Z2893" s="64"/>
      <c r="AD2893" s="53"/>
    </row>
    <row r="2894" spans="1:30" s="13" customFormat="1" x14ac:dyDescent="0.25">
      <c r="A2894"/>
      <c r="B2894" s="32"/>
      <c r="C2894" s="34"/>
      <c r="D2894" s="10"/>
      <c r="J2894" s="53"/>
      <c r="K2894" s="64"/>
      <c r="O2894" s="60"/>
      <c r="P2894" s="67"/>
      <c r="T2894" s="53"/>
      <c r="U2894" s="64"/>
      <c r="Y2894" s="53"/>
      <c r="Z2894" s="64"/>
      <c r="AD2894" s="53"/>
    </row>
    <row r="2895" spans="1:30" s="13" customFormat="1" x14ac:dyDescent="0.25">
      <c r="A2895"/>
      <c r="B2895" s="32"/>
      <c r="C2895" s="34"/>
      <c r="D2895" s="10"/>
      <c r="J2895" s="53"/>
      <c r="K2895" s="64"/>
      <c r="O2895" s="60"/>
      <c r="P2895" s="67"/>
      <c r="T2895" s="53"/>
      <c r="U2895" s="64"/>
      <c r="Y2895" s="53"/>
      <c r="Z2895" s="64"/>
      <c r="AD2895" s="53"/>
    </row>
    <row r="2896" spans="1:30" s="13" customFormat="1" x14ac:dyDescent="0.25">
      <c r="A2896"/>
      <c r="B2896" s="32"/>
      <c r="C2896" s="34"/>
      <c r="D2896" s="10"/>
      <c r="J2896" s="53"/>
      <c r="K2896" s="64"/>
      <c r="O2896" s="60"/>
      <c r="P2896" s="67"/>
      <c r="T2896" s="53"/>
      <c r="U2896" s="64"/>
      <c r="Y2896" s="53"/>
      <c r="Z2896" s="64"/>
      <c r="AD2896" s="53"/>
    </row>
    <row r="2897" spans="1:30" s="13" customFormat="1" x14ac:dyDescent="0.25">
      <c r="A2897"/>
      <c r="B2897" s="32"/>
      <c r="C2897" s="34"/>
      <c r="D2897" s="10"/>
      <c r="J2897" s="53"/>
      <c r="K2897" s="64"/>
      <c r="O2897" s="60"/>
      <c r="P2897" s="67"/>
      <c r="T2897" s="53"/>
      <c r="U2897" s="64"/>
      <c r="Y2897" s="53"/>
      <c r="Z2897" s="64"/>
      <c r="AD2897" s="53"/>
    </row>
    <row r="2898" spans="1:30" s="13" customFormat="1" x14ac:dyDescent="0.25">
      <c r="A2898"/>
      <c r="B2898" s="32"/>
      <c r="C2898" s="34"/>
      <c r="D2898" s="10"/>
      <c r="J2898" s="53"/>
      <c r="K2898" s="64"/>
      <c r="O2898" s="60"/>
      <c r="P2898" s="67"/>
      <c r="T2898" s="53"/>
      <c r="U2898" s="64"/>
      <c r="Y2898" s="53"/>
      <c r="Z2898" s="64"/>
      <c r="AD2898" s="53"/>
    </row>
    <row r="2899" spans="1:30" s="13" customFormat="1" x14ac:dyDescent="0.25">
      <c r="A2899"/>
      <c r="B2899" s="32"/>
      <c r="C2899" s="34"/>
      <c r="D2899" s="10"/>
      <c r="J2899" s="53"/>
      <c r="K2899" s="64"/>
      <c r="O2899" s="60"/>
      <c r="P2899" s="67"/>
      <c r="T2899" s="53"/>
      <c r="U2899" s="64"/>
      <c r="Y2899" s="53"/>
      <c r="Z2899" s="64"/>
      <c r="AD2899" s="53"/>
    </row>
    <row r="2900" spans="1:30" s="13" customFormat="1" x14ac:dyDescent="0.25">
      <c r="A2900"/>
      <c r="B2900" s="32"/>
      <c r="C2900" s="34"/>
      <c r="D2900" s="10"/>
      <c r="J2900" s="53"/>
      <c r="K2900" s="64"/>
      <c r="O2900" s="60"/>
      <c r="P2900" s="67"/>
      <c r="T2900" s="53"/>
      <c r="U2900" s="64"/>
      <c r="Y2900" s="53"/>
      <c r="Z2900" s="64"/>
      <c r="AD2900" s="53"/>
    </row>
    <row r="2901" spans="1:30" s="13" customFormat="1" x14ac:dyDescent="0.25">
      <c r="A2901"/>
      <c r="B2901" s="32"/>
      <c r="C2901" s="34"/>
      <c r="D2901" s="10"/>
      <c r="J2901" s="53"/>
      <c r="K2901" s="64"/>
      <c r="O2901" s="60"/>
      <c r="P2901" s="67"/>
      <c r="T2901" s="53"/>
      <c r="U2901" s="64"/>
      <c r="Y2901" s="53"/>
      <c r="Z2901" s="64"/>
      <c r="AD2901" s="53"/>
    </row>
    <row r="2902" spans="1:30" s="13" customFormat="1" x14ac:dyDescent="0.25">
      <c r="A2902"/>
      <c r="B2902" s="32"/>
      <c r="C2902" s="34"/>
      <c r="D2902" s="10"/>
      <c r="J2902" s="53"/>
      <c r="K2902" s="64"/>
      <c r="O2902" s="60"/>
      <c r="P2902" s="67"/>
      <c r="T2902" s="53"/>
      <c r="U2902" s="64"/>
      <c r="Y2902" s="53"/>
      <c r="Z2902" s="64"/>
      <c r="AD2902" s="53"/>
    </row>
    <row r="2903" spans="1:30" s="13" customFormat="1" x14ac:dyDescent="0.25">
      <c r="A2903"/>
      <c r="B2903" s="32"/>
      <c r="C2903" s="34"/>
      <c r="D2903" s="10"/>
      <c r="J2903" s="53"/>
      <c r="K2903" s="64"/>
      <c r="O2903" s="60"/>
      <c r="P2903" s="67"/>
      <c r="T2903" s="53"/>
      <c r="U2903" s="64"/>
      <c r="Y2903" s="53"/>
      <c r="Z2903" s="64"/>
      <c r="AD2903" s="53"/>
    </row>
    <row r="2904" spans="1:30" s="13" customFormat="1" x14ac:dyDescent="0.25">
      <c r="A2904"/>
      <c r="B2904" s="32"/>
      <c r="C2904" s="34"/>
      <c r="D2904" s="10"/>
      <c r="J2904" s="53"/>
      <c r="K2904" s="64"/>
      <c r="O2904" s="60"/>
      <c r="P2904" s="67"/>
      <c r="T2904" s="53"/>
      <c r="U2904" s="64"/>
      <c r="Y2904" s="53"/>
      <c r="Z2904" s="64"/>
      <c r="AD2904" s="53"/>
    </row>
    <row r="2905" spans="1:30" s="13" customFormat="1" x14ac:dyDescent="0.25">
      <c r="A2905"/>
      <c r="B2905" s="32"/>
      <c r="C2905" s="34"/>
      <c r="D2905" s="10"/>
      <c r="J2905" s="53"/>
      <c r="K2905" s="64"/>
      <c r="O2905" s="60"/>
      <c r="P2905" s="67"/>
      <c r="T2905" s="53"/>
      <c r="U2905" s="64"/>
      <c r="Y2905" s="53"/>
      <c r="Z2905" s="64"/>
      <c r="AD2905" s="53"/>
    </row>
    <row r="2906" spans="1:30" s="13" customFormat="1" x14ac:dyDescent="0.25">
      <c r="A2906"/>
      <c r="B2906" s="32"/>
      <c r="C2906" s="34"/>
      <c r="D2906" s="10"/>
      <c r="J2906" s="53"/>
      <c r="K2906" s="64"/>
      <c r="O2906" s="60"/>
      <c r="P2906" s="67"/>
      <c r="T2906" s="53"/>
      <c r="U2906" s="64"/>
      <c r="Y2906" s="53"/>
      <c r="Z2906" s="64"/>
      <c r="AD2906" s="53"/>
    </row>
    <row r="2907" spans="1:30" s="13" customFormat="1" x14ac:dyDescent="0.25">
      <c r="A2907"/>
      <c r="B2907" s="32"/>
      <c r="C2907" s="34"/>
      <c r="D2907" s="10"/>
      <c r="J2907" s="53"/>
      <c r="K2907" s="64"/>
      <c r="O2907" s="60"/>
      <c r="P2907" s="67"/>
      <c r="T2907" s="53"/>
      <c r="U2907" s="64"/>
      <c r="Y2907" s="53"/>
      <c r="Z2907" s="64"/>
      <c r="AD2907" s="53"/>
    </row>
    <row r="2908" spans="1:30" s="13" customFormat="1" x14ac:dyDescent="0.25">
      <c r="A2908"/>
      <c r="B2908" s="32"/>
      <c r="C2908" s="34"/>
      <c r="D2908" s="10"/>
      <c r="J2908" s="53"/>
      <c r="K2908" s="64"/>
      <c r="O2908" s="60"/>
      <c r="P2908" s="67"/>
      <c r="T2908" s="53"/>
      <c r="U2908" s="64"/>
      <c r="Y2908" s="53"/>
      <c r="Z2908" s="64"/>
      <c r="AD2908" s="53"/>
    </row>
    <row r="2909" spans="1:30" s="13" customFormat="1" x14ac:dyDescent="0.25">
      <c r="A2909"/>
      <c r="B2909" s="32"/>
      <c r="C2909" s="34"/>
      <c r="D2909" s="10"/>
      <c r="J2909" s="53"/>
      <c r="K2909" s="64"/>
      <c r="O2909" s="60"/>
      <c r="P2909" s="67"/>
      <c r="T2909" s="53"/>
      <c r="U2909" s="64"/>
      <c r="Y2909" s="53"/>
      <c r="Z2909" s="64"/>
      <c r="AD2909" s="53"/>
    </row>
    <row r="2910" spans="1:30" s="13" customFormat="1" x14ac:dyDescent="0.25">
      <c r="A2910"/>
      <c r="B2910" s="32"/>
      <c r="C2910" s="34"/>
      <c r="D2910" s="10"/>
      <c r="J2910" s="53"/>
      <c r="K2910" s="64"/>
      <c r="O2910" s="60"/>
      <c r="P2910" s="67"/>
      <c r="T2910" s="53"/>
      <c r="U2910" s="64"/>
      <c r="Y2910" s="53"/>
      <c r="Z2910" s="64"/>
      <c r="AD2910" s="53"/>
    </row>
    <row r="2911" spans="1:30" s="13" customFormat="1" x14ac:dyDescent="0.25">
      <c r="A2911"/>
      <c r="B2911" s="32"/>
      <c r="C2911" s="34"/>
      <c r="D2911" s="10"/>
      <c r="J2911" s="53"/>
      <c r="K2911" s="64"/>
      <c r="O2911" s="60"/>
      <c r="P2911" s="67"/>
      <c r="T2911" s="53"/>
      <c r="U2911" s="64"/>
      <c r="Y2911" s="53"/>
      <c r="Z2911" s="64"/>
      <c r="AD2911" s="53"/>
    </row>
    <row r="2912" spans="1:30" s="13" customFormat="1" x14ac:dyDescent="0.25">
      <c r="A2912"/>
      <c r="B2912" s="32"/>
      <c r="C2912" s="34"/>
      <c r="D2912" s="10"/>
      <c r="J2912" s="53"/>
      <c r="K2912" s="64"/>
      <c r="O2912" s="60"/>
      <c r="P2912" s="67"/>
      <c r="T2912" s="53"/>
      <c r="U2912" s="64"/>
      <c r="Y2912" s="53"/>
      <c r="Z2912" s="64"/>
      <c r="AD2912" s="53"/>
    </row>
    <row r="2913" spans="1:30" s="13" customFormat="1" x14ac:dyDescent="0.25">
      <c r="A2913"/>
      <c r="B2913" s="32"/>
      <c r="C2913" s="34"/>
      <c r="D2913" s="10"/>
      <c r="J2913" s="53"/>
      <c r="K2913" s="64"/>
      <c r="O2913" s="60"/>
      <c r="P2913" s="67"/>
      <c r="T2913" s="53"/>
      <c r="U2913" s="64"/>
      <c r="Y2913" s="53"/>
      <c r="Z2913" s="64"/>
      <c r="AD2913" s="53"/>
    </row>
    <row r="2914" spans="1:30" s="13" customFormat="1" x14ac:dyDescent="0.25">
      <c r="A2914"/>
      <c r="B2914" s="32"/>
      <c r="C2914" s="34"/>
      <c r="D2914" s="10"/>
      <c r="J2914" s="53"/>
      <c r="K2914" s="64"/>
      <c r="O2914" s="60"/>
      <c r="P2914" s="67"/>
      <c r="T2914" s="53"/>
      <c r="U2914" s="64"/>
      <c r="Y2914" s="53"/>
      <c r="Z2914" s="64"/>
      <c r="AD2914" s="53"/>
    </row>
    <row r="2915" spans="1:30" s="13" customFormat="1" x14ac:dyDescent="0.25">
      <c r="A2915"/>
      <c r="B2915" s="32"/>
      <c r="C2915" s="34"/>
      <c r="D2915" s="10"/>
      <c r="J2915" s="53"/>
      <c r="K2915" s="64"/>
      <c r="O2915" s="60"/>
      <c r="P2915" s="67"/>
      <c r="T2915" s="53"/>
      <c r="U2915" s="64"/>
      <c r="Y2915" s="53"/>
      <c r="Z2915" s="64"/>
      <c r="AD2915" s="53"/>
    </row>
    <row r="2916" spans="1:30" s="13" customFormat="1" x14ac:dyDescent="0.25">
      <c r="A2916"/>
      <c r="B2916" s="32"/>
      <c r="C2916" s="34"/>
      <c r="D2916" s="10"/>
      <c r="J2916" s="53"/>
      <c r="K2916" s="64"/>
      <c r="O2916" s="60"/>
      <c r="P2916" s="67"/>
      <c r="T2916" s="53"/>
      <c r="U2916" s="64"/>
      <c r="Y2916" s="53"/>
      <c r="Z2916" s="64"/>
      <c r="AD2916" s="53"/>
    </row>
    <row r="2917" spans="1:30" s="13" customFormat="1" x14ac:dyDescent="0.25">
      <c r="A2917"/>
      <c r="B2917" s="32"/>
      <c r="C2917" s="34"/>
      <c r="D2917" s="10"/>
      <c r="J2917" s="53"/>
      <c r="K2917" s="64"/>
      <c r="O2917" s="60"/>
      <c r="P2917" s="67"/>
      <c r="T2917" s="53"/>
      <c r="U2917" s="64"/>
      <c r="Y2917" s="53"/>
      <c r="Z2917" s="64"/>
      <c r="AD2917" s="53"/>
    </row>
    <row r="2918" spans="1:30" s="13" customFormat="1" x14ac:dyDescent="0.25">
      <c r="A2918"/>
      <c r="B2918" s="32"/>
      <c r="C2918" s="34"/>
      <c r="D2918" s="10"/>
      <c r="J2918" s="53"/>
      <c r="K2918" s="64"/>
      <c r="O2918" s="60"/>
      <c r="P2918" s="67"/>
      <c r="T2918" s="53"/>
      <c r="U2918" s="64"/>
      <c r="Y2918" s="53"/>
      <c r="Z2918" s="64"/>
      <c r="AD2918" s="53"/>
    </row>
    <row r="2919" spans="1:30" s="13" customFormat="1" x14ac:dyDescent="0.25">
      <c r="A2919"/>
      <c r="B2919" s="32"/>
      <c r="C2919" s="34"/>
      <c r="D2919" s="10"/>
      <c r="J2919" s="53"/>
      <c r="K2919" s="64"/>
      <c r="O2919" s="60"/>
      <c r="P2919" s="67"/>
      <c r="T2919" s="53"/>
      <c r="U2919" s="64"/>
      <c r="Y2919" s="53"/>
      <c r="Z2919" s="64"/>
      <c r="AD2919" s="53"/>
    </row>
    <row r="2920" spans="1:30" s="13" customFormat="1" x14ac:dyDescent="0.25">
      <c r="A2920"/>
      <c r="B2920" s="32"/>
      <c r="C2920" s="34"/>
      <c r="D2920" s="10"/>
      <c r="J2920" s="53"/>
      <c r="K2920" s="64"/>
      <c r="O2920" s="60"/>
      <c r="P2920" s="67"/>
      <c r="T2920" s="53"/>
      <c r="U2920" s="64"/>
      <c r="Y2920" s="53"/>
      <c r="Z2920" s="64"/>
      <c r="AD2920" s="53"/>
    </row>
    <row r="2921" spans="1:30" s="13" customFormat="1" x14ac:dyDescent="0.25">
      <c r="A2921"/>
      <c r="B2921" s="32"/>
      <c r="C2921" s="34"/>
      <c r="D2921" s="10"/>
      <c r="J2921" s="53"/>
      <c r="K2921" s="64"/>
      <c r="O2921" s="60"/>
      <c r="P2921" s="67"/>
      <c r="T2921" s="53"/>
      <c r="U2921" s="64"/>
      <c r="Y2921" s="53"/>
      <c r="Z2921" s="64"/>
      <c r="AD2921" s="53"/>
    </row>
    <row r="2922" spans="1:30" s="13" customFormat="1" x14ac:dyDescent="0.25">
      <c r="A2922"/>
      <c r="B2922" s="32"/>
      <c r="C2922" s="34"/>
      <c r="D2922" s="10"/>
      <c r="J2922" s="53"/>
      <c r="K2922" s="64"/>
      <c r="O2922" s="60"/>
      <c r="P2922" s="67"/>
      <c r="T2922" s="53"/>
      <c r="U2922" s="64"/>
      <c r="Y2922" s="53"/>
      <c r="Z2922" s="64"/>
      <c r="AD2922" s="53"/>
    </row>
    <row r="2923" spans="1:30" s="13" customFormat="1" x14ac:dyDescent="0.25">
      <c r="A2923"/>
      <c r="B2923" s="32"/>
      <c r="C2923" s="34"/>
      <c r="D2923" s="10"/>
      <c r="J2923" s="53"/>
      <c r="K2923" s="64"/>
      <c r="O2923" s="60"/>
      <c r="P2923" s="67"/>
      <c r="T2923" s="53"/>
      <c r="U2923" s="64"/>
      <c r="Y2923" s="53"/>
      <c r="Z2923" s="64"/>
      <c r="AD2923" s="53"/>
    </row>
    <row r="2924" spans="1:30" s="13" customFormat="1" x14ac:dyDescent="0.25">
      <c r="A2924"/>
      <c r="B2924" s="32"/>
      <c r="C2924" s="34"/>
      <c r="D2924" s="10"/>
      <c r="J2924" s="53"/>
      <c r="K2924" s="64"/>
      <c r="O2924" s="60"/>
      <c r="P2924" s="67"/>
      <c r="T2924" s="53"/>
      <c r="U2924" s="64"/>
      <c r="Y2924" s="53"/>
      <c r="Z2924" s="64"/>
      <c r="AD2924" s="53"/>
    </row>
    <row r="2925" spans="1:30" s="13" customFormat="1" x14ac:dyDescent="0.25">
      <c r="A2925"/>
      <c r="B2925" s="32"/>
      <c r="C2925" s="34"/>
      <c r="D2925" s="10"/>
      <c r="J2925" s="53"/>
      <c r="K2925" s="64"/>
      <c r="O2925" s="60"/>
      <c r="P2925" s="67"/>
      <c r="T2925" s="53"/>
      <c r="U2925" s="64"/>
      <c r="Y2925" s="53"/>
      <c r="Z2925" s="64"/>
      <c r="AD2925" s="53"/>
    </row>
    <row r="2926" spans="1:30" s="13" customFormat="1" x14ac:dyDescent="0.25">
      <c r="A2926"/>
      <c r="B2926" s="32"/>
      <c r="C2926" s="34"/>
      <c r="D2926" s="10"/>
      <c r="J2926" s="53"/>
      <c r="K2926" s="64"/>
      <c r="O2926" s="60"/>
      <c r="P2926" s="67"/>
      <c r="T2926" s="53"/>
      <c r="U2926" s="64"/>
      <c r="Y2926" s="53"/>
      <c r="Z2926" s="64"/>
      <c r="AD2926" s="53"/>
    </row>
    <row r="2927" spans="1:30" s="13" customFormat="1" x14ac:dyDescent="0.25">
      <c r="A2927"/>
      <c r="B2927" s="32"/>
      <c r="C2927" s="34"/>
      <c r="D2927" s="10"/>
      <c r="J2927" s="53"/>
      <c r="K2927" s="64"/>
      <c r="O2927" s="60"/>
      <c r="P2927" s="67"/>
      <c r="T2927" s="53"/>
      <c r="U2927" s="64"/>
      <c r="Y2927" s="53"/>
      <c r="Z2927" s="64"/>
      <c r="AD2927" s="53"/>
    </row>
    <row r="2928" spans="1:30" s="13" customFormat="1" x14ac:dyDescent="0.25">
      <c r="A2928"/>
      <c r="B2928" s="32"/>
      <c r="C2928" s="34"/>
      <c r="D2928" s="10"/>
      <c r="J2928" s="53"/>
      <c r="K2928" s="64"/>
      <c r="O2928" s="60"/>
      <c r="P2928" s="67"/>
      <c r="T2928" s="53"/>
      <c r="U2928" s="64"/>
      <c r="Y2928" s="53"/>
      <c r="Z2928" s="64"/>
      <c r="AD2928" s="53"/>
    </row>
    <row r="2929" spans="1:30" s="13" customFormat="1" x14ac:dyDescent="0.25">
      <c r="A2929"/>
      <c r="B2929" s="32"/>
      <c r="C2929" s="34"/>
      <c r="D2929" s="10"/>
      <c r="J2929" s="53"/>
      <c r="K2929" s="64"/>
      <c r="O2929" s="60"/>
      <c r="P2929" s="67"/>
      <c r="T2929" s="53"/>
      <c r="U2929" s="64"/>
      <c r="Y2929" s="53"/>
      <c r="Z2929" s="64"/>
      <c r="AD2929" s="53"/>
    </row>
    <row r="2930" spans="1:30" s="13" customFormat="1" x14ac:dyDescent="0.25">
      <c r="A2930"/>
      <c r="B2930" s="32"/>
      <c r="C2930" s="34"/>
      <c r="D2930" s="10"/>
      <c r="J2930" s="53"/>
      <c r="K2930" s="64"/>
      <c r="O2930" s="60"/>
      <c r="P2930" s="67"/>
      <c r="T2930" s="53"/>
      <c r="U2930" s="64"/>
      <c r="Y2930" s="53"/>
      <c r="Z2930" s="64"/>
      <c r="AD2930" s="53"/>
    </row>
    <row r="2931" spans="1:30" s="13" customFormat="1" x14ac:dyDescent="0.25">
      <c r="A2931"/>
      <c r="B2931" s="32"/>
      <c r="C2931" s="34"/>
      <c r="D2931" s="10"/>
      <c r="J2931" s="53"/>
      <c r="K2931" s="64"/>
      <c r="O2931" s="60"/>
      <c r="P2931" s="67"/>
      <c r="T2931" s="53"/>
      <c r="U2931" s="64"/>
      <c r="Y2931" s="53"/>
      <c r="Z2931" s="64"/>
      <c r="AD2931" s="53"/>
    </row>
    <row r="2932" spans="1:30" s="13" customFormat="1" x14ac:dyDescent="0.25">
      <c r="A2932"/>
      <c r="B2932" s="32"/>
      <c r="C2932" s="34"/>
      <c r="D2932" s="10"/>
      <c r="J2932" s="53"/>
      <c r="K2932" s="64"/>
      <c r="O2932" s="60"/>
      <c r="P2932" s="67"/>
      <c r="T2932" s="53"/>
      <c r="U2932" s="64"/>
      <c r="Y2932" s="53"/>
      <c r="Z2932" s="64"/>
      <c r="AD2932" s="53"/>
    </row>
    <row r="2933" spans="1:30" s="13" customFormat="1" x14ac:dyDescent="0.25">
      <c r="A2933"/>
      <c r="B2933" s="32"/>
      <c r="C2933" s="34"/>
      <c r="D2933" s="10"/>
      <c r="J2933" s="53"/>
      <c r="K2933" s="64"/>
      <c r="O2933" s="60"/>
      <c r="P2933" s="67"/>
      <c r="T2933" s="53"/>
      <c r="U2933" s="64"/>
      <c r="Y2933" s="53"/>
      <c r="Z2933" s="64"/>
      <c r="AD2933" s="53"/>
    </row>
    <row r="2934" spans="1:30" s="13" customFormat="1" x14ac:dyDescent="0.25">
      <c r="A2934"/>
      <c r="B2934" s="32"/>
      <c r="C2934" s="34"/>
      <c r="D2934" s="10"/>
      <c r="J2934" s="53"/>
      <c r="K2934" s="64"/>
      <c r="O2934" s="60"/>
      <c r="P2934" s="67"/>
      <c r="T2934" s="53"/>
      <c r="U2934" s="64"/>
      <c r="Y2934" s="53"/>
      <c r="Z2934" s="64"/>
      <c r="AD2934" s="53"/>
    </row>
    <row r="2935" spans="1:30" s="13" customFormat="1" x14ac:dyDescent="0.25">
      <c r="A2935"/>
      <c r="B2935" s="32"/>
      <c r="C2935" s="34"/>
      <c r="D2935" s="10"/>
      <c r="J2935" s="53"/>
      <c r="K2935" s="64"/>
      <c r="O2935" s="60"/>
      <c r="P2935" s="67"/>
      <c r="T2935" s="53"/>
      <c r="U2935" s="64"/>
      <c r="Y2935" s="53"/>
      <c r="Z2935" s="64"/>
      <c r="AD2935" s="53"/>
    </row>
    <row r="2936" spans="1:30" s="13" customFormat="1" x14ac:dyDescent="0.25">
      <c r="A2936"/>
      <c r="B2936" s="32"/>
      <c r="C2936" s="34"/>
      <c r="D2936" s="10"/>
      <c r="J2936" s="53"/>
      <c r="K2936" s="64"/>
      <c r="O2936" s="60"/>
      <c r="P2936" s="67"/>
      <c r="T2936" s="53"/>
      <c r="U2936" s="64"/>
      <c r="Y2936" s="53"/>
      <c r="Z2936" s="64"/>
      <c r="AD2936" s="53"/>
    </row>
    <row r="2937" spans="1:30" s="13" customFormat="1" x14ac:dyDescent="0.25">
      <c r="A2937"/>
      <c r="B2937" s="32"/>
      <c r="C2937" s="34"/>
      <c r="D2937" s="10"/>
      <c r="J2937" s="53"/>
      <c r="K2937" s="64"/>
      <c r="O2937" s="60"/>
      <c r="P2937" s="67"/>
      <c r="T2937" s="53"/>
      <c r="U2937" s="64"/>
      <c r="Y2937" s="53"/>
      <c r="Z2937" s="64"/>
      <c r="AD2937" s="53"/>
    </row>
    <row r="2938" spans="1:30" s="13" customFormat="1" x14ac:dyDescent="0.25">
      <c r="A2938"/>
      <c r="B2938" s="32"/>
      <c r="C2938" s="34"/>
      <c r="D2938" s="10"/>
      <c r="J2938" s="53"/>
      <c r="K2938" s="64"/>
      <c r="O2938" s="60"/>
      <c r="P2938" s="67"/>
      <c r="T2938" s="53"/>
      <c r="U2938" s="64"/>
      <c r="Y2938" s="53"/>
      <c r="Z2938" s="64"/>
      <c r="AD2938" s="53"/>
    </row>
    <row r="2939" spans="1:30" s="13" customFormat="1" x14ac:dyDescent="0.25">
      <c r="A2939"/>
      <c r="B2939" s="32"/>
      <c r="C2939" s="34"/>
      <c r="D2939" s="10"/>
      <c r="J2939" s="53"/>
      <c r="K2939" s="64"/>
      <c r="O2939" s="60"/>
      <c r="P2939" s="67"/>
      <c r="T2939" s="53"/>
      <c r="U2939" s="64"/>
      <c r="Y2939" s="53"/>
      <c r="Z2939" s="64"/>
      <c r="AD2939" s="53"/>
    </row>
    <row r="2940" spans="1:30" s="13" customFormat="1" x14ac:dyDescent="0.25">
      <c r="A2940"/>
      <c r="B2940" s="32"/>
      <c r="C2940" s="34"/>
      <c r="D2940" s="10"/>
      <c r="J2940" s="53"/>
      <c r="K2940" s="64"/>
      <c r="O2940" s="60"/>
      <c r="P2940" s="67"/>
      <c r="T2940" s="53"/>
      <c r="U2940" s="64"/>
      <c r="Y2940" s="53"/>
      <c r="Z2940" s="64"/>
      <c r="AD2940" s="53"/>
    </row>
    <row r="2941" spans="1:30" s="13" customFormat="1" x14ac:dyDescent="0.25">
      <c r="A2941"/>
      <c r="B2941" s="32"/>
      <c r="C2941" s="34"/>
      <c r="D2941" s="10"/>
      <c r="J2941" s="53"/>
      <c r="K2941" s="64"/>
      <c r="O2941" s="60"/>
      <c r="P2941" s="67"/>
      <c r="T2941" s="53"/>
      <c r="U2941" s="64"/>
      <c r="Y2941" s="53"/>
      <c r="Z2941" s="64"/>
      <c r="AD2941" s="53"/>
    </row>
    <row r="2942" spans="1:30" s="13" customFormat="1" x14ac:dyDescent="0.25">
      <c r="A2942"/>
      <c r="B2942" s="32"/>
      <c r="C2942" s="34"/>
      <c r="D2942" s="10"/>
      <c r="J2942" s="53"/>
      <c r="K2942" s="64"/>
      <c r="O2942" s="60"/>
      <c r="P2942" s="67"/>
      <c r="T2942" s="53"/>
      <c r="U2942" s="64"/>
      <c r="Y2942" s="53"/>
      <c r="Z2942" s="64"/>
      <c r="AD2942" s="53"/>
    </row>
    <row r="2943" spans="1:30" s="13" customFormat="1" x14ac:dyDescent="0.25">
      <c r="A2943"/>
      <c r="B2943" s="32"/>
      <c r="C2943" s="34"/>
      <c r="D2943" s="10"/>
      <c r="J2943" s="53"/>
      <c r="K2943" s="64"/>
      <c r="O2943" s="60"/>
      <c r="P2943" s="67"/>
      <c r="T2943" s="53"/>
      <c r="U2943" s="64"/>
      <c r="Y2943" s="53"/>
      <c r="Z2943" s="64"/>
      <c r="AD2943" s="53"/>
    </row>
    <row r="2944" spans="1:30" s="13" customFormat="1" x14ac:dyDescent="0.25">
      <c r="A2944"/>
      <c r="B2944" s="32"/>
      <c r="C2944" s="34"/>
      <c r="D2944" s="10"/>
      <c r="J2944" s="53"/>
      <c r="K2944" s="64"/>
      <c r="O2944" s="60"/>
      <c r="P2944" s="67"/>
      <c r="T2944" s="53"/>
      <c r="U2944" s="64"/>
      <c r="Y2944" s="53"/>
      <c r="Z2944" s="64"/>
      <c r="AD2944" s="53"/>
    </row>
    <row r="2945" spans="1:30" s="13" customFormat="1" x14ac:dyDescent="0.25">
      <c r="A2945"/>
      <c r="B2945" s="32"/>
      <c r="C2945" s="34"/>
      <c r="D2945" s="10"/>
      <c r="J2945" s="53"/>
      <c r="K2945" s="64"/>
      <c r="O2945" s="60"/>
      <c r="P2945" s="67"/>
      <c r="T2945" s="53"/>
      <c r="U2945" s="64"/>
      <c r="Y2945" s="53"/>
      <c r="Z2945" s="64"/>
      <c r="AD2945" s="53"/>
    </row>
    <row r="2946" spans="1:30" s="13" customFormat="1" x14ac:dyDescent="0.25">
      <c r="A2946"/>
      <c r="B2946" s="32"/>
      <c r="C2946" s="34"/>
      <c r="D2946" s="10"/>
      <c r="J2946" s="53"/>
      <c r="K2946" s="64"/>
      <c r="O2946" s="60"/>
      <c r="P2946" s="67"/>
      <c r="T2946" s="53"/>
      <c r="U2946" s="64"/>
      <c r="Y2946" s="53"/>
      <c r="Z2946" s="64"/>
      <c r="AD2946" s="53"/>
    </row>
    <row r="2947" spans="1:30" s="13" customFormat="1" x14ac:dyDescent="0.25">
      <c r="A2947"/>
      <c r="B2947" s="32"/>
      <c r="C2947" s="34"/>
      <c r="D2947" s="10"/>
      <c r="J2947" s="53"/>
      <c r="K2947" s="64"/>
      <c r="O2947" s="60"/>
      <c r="P2947" s="67"/>
      <c r="T2947" s="53"/>
      <c r="U2947" s="64"/>
      <c r="Y2947" s="53"/>
      <c r="Z2947" s="64"/>
      <c r="AD2947" s="53"/>
    </row>
    <row r="2948" spans="1:30" s="13" customFormat="1" x14ac:dyDescent="0.25">
      <c r="A2948"/>
      <c r="B2948" s="32"/>
      <c r="C2948" s="34"/>
      <c r="D2948" s="10"/>
      <c r="J2948" s="53"/>
      <c r="K2948" s="64"/>
      <c r="O2948" s="60"/>
      <c r="P2948" s="67"/>
      <c r="T2948" s="53"/>
      <c r="U2948" s="64"/>
      <c r="Y2948" s="53"/>
      <c r="Z2948" s="64"/>
      <c r="AD2948" s="53"/>
    </row>
    <row r="2949" spans="1:30" s="13" customFormat="1" x14ac:dyDescent="0.25">
      <c r="A2949"/>
      <c r="B2949" s="32"/>
      <c r="C2949" s="34"/>
      <c r="D2949" s="10"/>
      <c r="J2949" s="53"/>
      <c r="K2949" s="64"/>
      <c r="O2949" s="60"/>
      <c r="P2949" s="67"/>
      <c r="T2949" s="53"/>
      <c r="U2949" s="64"/>
      <c r="Y2949" s="53"/>
      <c r="Z2949" s="64"/>
      <c r="AD2949" s="53"/>
    </row>
    <row r="2950" spans="1:30" s="13" customFormat="1" x14ac:dyDescent="0.25">
      <c r="A2950"/>
      <c r="B2950" s="32"/>
      <c r="C2950" s="34"/>
      <c r="D2950" s="10"/>
      <c r="J2950" s="53"/>
      <c r="K2950" s="64"/>
      <c r="O2950" s="60"/>
      <c r="P2950" s="67"/>
      <c r="T2950" s="53"/>
      <c r="U2950" s="64"/>
      <c r="Y2950" s="53"/>
      <c r="Z2950" s="64"/>
      <c r="AD2950" s="53"/>
    </row>
    <row r="2951" spans="1:30" s="13" customFormat="1" x14ac:dyDescent="0.25">
      <c r="A2951"/>
      <c r="B2951" s="32"/>
      <c r="C2951" s="34"/>
      <c r="D2951" s="10"/>
      <c r="J2951" s="53"/>
      <c r="K2951" s="64"/>
      <c r="O2951" s="60"/>
      <c r="P2951" s="67"/>
      <c r="T2951" s="53"/>
      <c r="U2951" s="64"/>
      <c r="Y2951" s="53"/>
      <c r="Z2951" s="64"/>
      <c r="AD2951" s="53"/>
    </row>
    <row r="2952" spans="1:30" s="13" customFormat="1" x14ac:dyDescent="0.25">
      <c r="A2952"/>
      <c r="B2952" s="32"/>
      <c r="C2952" s="34"/>
      <c r="D2952" s="10"/>
      <c r="J2952" s="53"/>
      <c r="K2952" s="64"/>
      <c r="O2952" s="60"/>
      <c r="P2952" s="67"/>
      <c r="T2952" s="53"/>
      <c r="U2952" s="64"/>
      <c r="Y2952" s="53"/>
      <c r="Z2952" s="64"/>
      <c r="AD2952" s="53"/>
    </row>
    <row r="2953" spans="1:30" s="13" customFormat="1" x14ac:dyDescent="0.25">
      <c r="A2953"/>
      <c r="B2953" s="32"/>
      <c r="C2953" s="34"/>
      <c r="D2953" s="10"/>
      <c r="J2953" s="53"/>
      <c r="K2953" s="64"/>
      <c r="O2953" s="60"/>
      <c r="P2953" s="67"/>
      <c r="T2953" s="53"/>
      <c r="U2953" s="64"/>
      <c r="Y2953" s="53"/>
      <c r="Z2953" s="64"/>
      <c r="AD2953" s="53"/>
    </row>
    <row r="2954" spans="1:30" s="13" customFormat="1" x14ac:dyDescent="0.25">
      <c r="A2954"/>
      <c r="B2954" s="32"/>
      <c r="C2954" s="34"/>
      <c r="D2954" s="10"/>
      <c r="J2954" s="53"/>
      <c r="K2954" s="64"/>
      <c r="O2954" s="60"/>
      <c r="P2954" s="67"/>
      <c r="T2954" s="53"/>
      <c r="U2954" s="64"/>
      <c r="Y2954" s="53"/>
      <c r="Z2954" s="64"/>
      <c r="AD2954" s="53"/>
    </row>
    <row r="2955" spans="1:30" s="13" customFormat="1" x14ac:dyDescent="0.25">
      <c r="A2955"/>
      <c r="B2955" s="32"/>
      <c r="C2955" s="34"/>
      <c r="D2955" s="10"/>
      <c r="J2955" s="53"/>
      <c r="K2955" s="64"/>
      <c r="O2955" s="60"/>
      <c r="P2955" s="67"/>
      <c r="T2955" s="53"/>
      <c r="U2955" s="64"/>
      <c r="Y2955" s="53"/>
      <c r="Z2955" s="64"/>
      <c r="AD2955" s="53"/>
    </row>
    <row r="2956" spans="1:30" s="13" customFormat="1" x14ac:dyDescent="0.25">
      <c r="A2956"/>
      <c r="B2956" s="32"/>
      <c r="C2956" s="34"/>
      <c r="D2956" s="10"/>
      <c r="J2956" s="53"/>
      <c r="K2956" s="64"/>
      <c r="O2956" s="60"/>
      <c r="P2956" s="67"/>
      <c r="T2956" s="53"/>
      <c r="U2956" s="64"/>
      <c r="Y2956" s="53"/>
      <c r="Z2956" s="64"/>
      <c r="AD2956" s="53"/>
    </row>
    <row r="2957" spans="1:30" s="13" customFormat="1" x14ac:dyDescent="0.25">
      <c r="A2957"/>
      <c r="B2957" s="32"/>
      <c r="C2957" s="34"/>
      <c r="D2957" s="10"/>
      <c r="J2957" s="53"/>
      <c r="K2957" s="64"/>
      <c r="O2957" s="60"/>
      <c r="P2957" s="67"/>
      <c r="T2957" s="53"/>
      <c r="U2957" s="64"/>
      <c r="Y2957" s="53"/>
      <c r="Z2957" s="64"/>
      <c r="AD2957" s="53"/>
    </row>
    <row r="2958" spans="1:30" s="13" customFormat="1" x14ac:dyDescent="0.25">
      <c r="A2958"/>
      <c r="B2958" s="32"/>
      <c r="C2958" s="34"/>
      <c r="D2958" s="10"/>
      <c r="J2958" s="53"/>
      <c r="K2958" s="64"/>
      <c r="O2958" s="60"/>
      <c r="P2958" s="67"/>
      <c r="T2958" s="53"/>
      <c r="U2958" s="64"/>
      <c r="Y2958" s="53"/>
      <c r="Z2958" s="64"/>
      <c r="AD2958" s="53"/>
    </row>
    <row r="2959" spans="1:30" s="13" customFormat="1" x14ac:dyDescent="0.25">
      <c r="A2959"/>
      <c r="B2959" s="32"/>
      <c r="C2959" s="34"/>
      <c r="D2959" s="10"/>
      <c r="J2959" s="53"/>
      <c r="K2959" s="64"/>
      <c r="O2959" s="60"/>
      <c r="P2959" s="67"/>
      <c r="T2959" s="53"/>
      <c r="U2959" s="64"/>
      <c r="Y2959" s="53"/>
      <c r="Z2959" s="64"/>
      <c r="AD2959" s="53"/>
    </row>
    <row r="2960" spans="1:30" s="13" customFormat="1" x14ac:dyDescent="0.25">
      <c r="A2960"/>
      <c r="B2960" s="32"/>
      <c r="C2960" s="34"/>
      <c r="D2960" s="10"/>
      <c r="J2960" s="53"/>
      <c r="K2960" s="64"/>
      <c r="O2960" s="60"/>
      <c r="P2960" s="67"/>
      <c r="T2960" s="53"/>
      <c r="U2960" s="64"/>
      <c r="Y2960" s="53"/>
      <c r="Z2960" s="64"/>
      <c r="AD2960" s="53"/>
    </row>
    <row r="2961" spans="1:30" s="13" customFormat="1" x14ac:dyDescent="0.25">
      <c r="A2961"/>
      <c r="B2961" s="32"/>
      <c r="C2961" s="34"/>
      <c r="D2961" s="10"/>
      <c r="J2961" s="53"/>
      <c r="K2961" s="64"/>
      <c r="O2961" s="60"/>
      <c r="P2961" s="67"/>
      <c r="T2961" s="53"/>
      <c r="U2961" s="64"/>
      <c r="Y2961" s="53"/>
      <c r="Z2961" s="64"/>
      <c r="AD2961" s="53"/>
    </row>
    <row r="2962" spans="1:30" s="13" customFormat="1" x14ac:dyDescent="0.25">
      <c r="A2962"/>
      <c r="B2962" s="32"/>
      <c r="C2962" s="34"/>
      <c r="D2962" s="10"/>
      <c r="J2962" s="53"/>
      <c r="K2962" s="64"/>
      <c r="O2962" s="60"/>
      <c r="P2962" s="67"/>
      <c r="T2962" s="53"/>
      <c r="U2962" s="64"/>
      <c r="Y2962" s="53"/>
      <c r="Z2962" s="64"/>
      <c r="AD2962" s="53"/>
    </row>
    <row r="2963" spans="1:30" s="13" customFormat="1" x14ac:dyDescent="0.25">
      <c r="A2963"/>
      <c r="B2963" s="32"/>
      <c r="C2963" s="34"/>
      <c r="D2963" s="10"/>
      <c r="J2963" s="53"/>
      <c r="K2963" s="64"/>
      <c r="O2963" s="60"/>
      <c r="P2963" s="67"/>
      <c r="T2963" s="53"/>
      <c r="U2963" s="64"/>
      <c r="Y2963" s="53"/>
      <c r="Z2963" s="64"/>
      <c r="AD2963" s="53"/>
    </row>
    <row r="2964" spans="1:30" s="13" customFormat="1" x14ac:dyDescent="0.25">
      <c r="A2964"/>
      <c r="B2964" s="32"/>
      <c r="C2964" s="34"/>
      <c r="D2964" s="10"/>
      <c r="J2964" s="53"/>
      <c r="K2964" s="64"/>
      <c r="O2964" s="60"/>
      <c r="P2964" s="67"/>
      <c r="T2964" s="53"/>
      <c r="U2964" s="64"/>
      <c r="Y2964" s="53"/>
      <c r="Z2964" s="64"/>
      <c r="AD2964" s="53"/>
    </row>
    <row r="2965" spans="1:30" s="13" customFormat="1" x14ac:dyDescent="0.25">
      <c r="A2965"/>
      <c r="B2965" s="32"/>
      <c r="C2965" s="34"/>
      <c r="D2965" s="10"/>
      <c r="J2965" s="53"/>
      <c r="K2965" s="64"/>
      <c r="O2965" s="60"/>
      <c r="P2965" s="67"/>
      <c r="T2965" s="53"/>
      <c r="U2965" s="64"/>
      <c r="Y2965" s="53"/>
      <c r="Z2965" s="64"/>
      <c r="AD2965" s="53"/>
    </row>
    <row r="2966" spans="1:30" s="13" customFormat="1" x14ac:dyDescent="0.25">
      <c r="A2966"/>
      <c r="B2966" s="32"/>
      <c r="C2966" s="34"/>
      <c r="D2966" s="10"/>
      <c r="J2966" s="53"/>
      <c r="K2966" s="64"/>
      <c r="O2966" s="60"/>
      <c r="P2966" s="67"/>
      <c r="T2966" s="53"/>
      <c r="U2966" s="64"/>
      <c r="Y2966" s="53"/>
      <c r="Z2966" s="64"/>
      <c r="AD2966" s="53"/>
    </row>
    <row r="2967" spans="1:30" s="13" customFormat="1" x14ac:dyDescent="0.25">
      <c r="A2967"/>
      <c r="B2967" s="32"/>
      <c r="C2967" s="34"/>
      <c r="D2967" s="10"/>
      <c r="J2967" s="53"/>
      <c r="K2967" s="64"/>
      <c r="O2967" s="60"/>
      <c r="P2967" s="67"/>
      <c r="T2967" s="53"/>
      <c r="U2967" s="64"/>
      <c r="Y2967" s="53"/>
      <c r="Z2967" s="64"/>
      <c r="AD2967" s="53"/>
    </row>
    <row r="2968" spans="1:30" s="13" customFormat="1" x14ac:dyDescent="0.25">
      <c r="A2968"/>
      <c r="B2968" s="32"/>
      <c r="C2968" s="34"/>
      <c r="D2968" s="10"/>
      <c r="J2968" s="53"/>
      <c r="K2968" s="64"/>
      <c r="O2968" s="60"/>
      <c r="P2968" s="67"/>
      <c r="T2968" s="53"/>
      <c r="U2968" s="64"/>
      <c r="Y2968" s="53"/>
      <c r="Z2968" s="64"/>
      <c r="AD2968" s="53"/>
    </row>
    <row r="2969" spans="1:30" s="13" customFormat="1" x14ac:dyDescent="0.25">
      <c r="A2969"/>
      <c r="B2969" s="32"/>
      <c r="C2969" s="34"/>
      <c r="D2969" s="10"/>
      <c r="J2969" s="53"/>
      <c r="K2969" s="64"/>
      <c r="O2969" s="60"/>
      <c r="P2969" s="67"/>
      <c r="T2969" s="53"/>
      <c r="U2969" s="64"/>
      <c r="Y2969" s="53"/>
      <c r="Z2969" s="64"/>
      <c r="AD2969" s="53"/>
    </row>
    <row r="2970" spans="1:30" s="13" customFormat="1" x14ac:dyDescent="0.25">
      <c r="A2970"/>
      <c r="B2970" s="32"/>
      <c r="C2970" s="34"/>
      <c r="D2970" s="10"/>
      <c r="J2970" s="53"/>
      <c r="K2970" s="64"/>
      <c r="O2970" s="60"/>
      <c r="P2970" s="67"/>
      <c r="T2970" s="53"/>
      <c r="U2970" s="64"/>
      <c r="Y2970" s="53"/>
      <c r="Z2970" s="64"/>
      <c r="AD2970" s="53"/>
    </row>
    <row r="2971" spans="1:30" s="13" customFormat="1" x14ac:dyDescent="0.25">
      <c r="A2971"/>
      <c r="B2971" s="32"/>
      <c r="C2971" s="34"/>
      <c r="D2971" s="10"/>
      <c r="J2971" s="53"/>
      <c r="K2971" s="64"/>
      <c r="O2971" s="60"/>
      <c r="P2971" s="67"/>
      <c r="T2971" s="53"/>
      <c r="U2971" s="64"/>
      <c r="Y2971" s="53"/>
      <c r="Z2971" s="64"/>
      <c r="AD2971" s="53"/>
    </row>
    <row r="2972" spans="1:30" s="13" customFormat="1" x14ac:dyDescent="0.25">
      <c r="A2972"/>
      <c r="B2972" s="32"/>
      <c r="C2972" s="34"/>
      <c r="D2972" s="10"/>
      <c r="J2972" s="53"/>
      <c r="K2972" s="64"/>
      <c r="O2972" s="60"/>
      <c r="P2972" s="67"/>
      <c r="T2972" s="53"/>
      <c r="U2972" s="64"/>
      <c r="Y2972" s="53"/>
      <c r="Z2972" s="64"/>
      <c r="AD2972" s="53"/>
    </row>
    <row r="2973" spans="1:30" s="13" customFormat="1" x14ac:dyDescent="0.25">
      <c r="A2973"/>
      <c r="B2973" s="32"/>
      <c r="C2973" s="34"/>
      <c r="D2973" s="10"/>
      <c r="J2973" s="53"/>
      <c r="K2973" s="64"/>
      <c r="O2973" s="60"/>
      <c r="P2973" s="67"/>
      <c r="T2973" s="53"/>
      <c r="U2973" s="64"/>
      <c r="Y2973" s="53"/>
      <c r="Z2973" s="64"/>
      <c r="AD2973" s="53"/>
    </row>
    <row r="2974" spans="1:30" s="13" customFormat="1" x14ac:dyDescent="0.25">
      <c r="A2974"/>
      <c r="B2974" s="32"/>
      <c r="C2974" s="34"/>
      <c r="D2974" s="10"/>
      <c r="J2974" s="53"/>
      <c r="K2974" s="64"/>
      <c r="O2974" s="60"/>
      <c r="P2974" s="67"/>
      <c r="T2974" s="53"/>
      <c r="U2974" s="64"/>
      <c r="Y2974" s="53"/>
      <c r="Z2974" s="64"/>
      <c r="AD2974" s="53"/>
    </row>
    <row r="2975" spans="1:30" s="13" customFormat="1" x14ac:dyDescent="0.25">
      <c r="A2975"/>
      <c r="B2975" s="32"/>
      <c r="C2975" s="34"/>
      <c r="D2975" s="10"/>
      <c r="J2975" s="53"/>
      <c r="K2975" s="64"/>
      <c r="O2975" s="60"/>
      <c r="P2975" s="67"/>
      <c r="T2975" s="53"/>
      <c r="U2975" s="64"/>
      <c r="Y2975" s="53"/>
      <c r="Z2975" s="64"/>
      <c r="AD2975" s="53"/>
    </row>
    <row r="2976" spans="1:30" s="13" customFormat="1" x14ac:dyDescent="0.25">
      <c r="A2976"/>
      <c r="B2976" s="32"/>
      <c r="C2976" s="34"/>
      <c r="D2976" s="10"/>
      <c r="J2976" s="53"/>
      <c r="K2976" s="64"/>
      <c r="O2976" s="60"/>
      <c r="P2976" s="67"/>
      <c r="T2976" s="53"/>
      <c r="U2976" s="64"/>
      <c r="Y2976" s="53"/>
      <c r="Z2976" s="64"/>
      <c r="AD2976" s="53"/>
    </row>
    <row r="2977" spans="1:30" s="13" customFormat="1" x14ac:dyDescent="0.25">
      <c r="A2977"/>
      <c r="B2977" s="32"/>
      <c r="C2977" s="34"/>
      <c r="D2977" s="10"/>
      <c r="J2977" s="53"/>
      <c r="K2977" s="64"/>
      <c r="O2977" s="60"/>
      <c r="P2977" s="67"/>
      <c r="T2977" s="53"/>
      <c r="U2977" s="64"/>
      <c r="Y2977" s="53"/>
      <c r="Z2977" s="64"/>
      <c r="AD2977" s="53"/>
    </row>
    <row r="2978" spans="1:30" s="13" customFormat="1" x14ac:dyDescent="0.25">
      <c r="A2978"/>
      <c r="B2978" s="32"/>
      <c r="C2978" s="34"/>
      <c r="D2978" s="10"/>
      <c r="J2978" s="53"/>
      <c r="K2978" s="64"/>
      <c r="O2978" s="60"/>
      <c r="P2978" s="67"/>
      <c r="T2978" s="53"/>
      <c r="U2978" s="64"/>
      <c r="Y2978" s="53"/>
      <c r="Z2978" s="64"/>
      <c r="AD2978" s="53"/>
    </row>
    <row r="2979" spans="1:30" s="13" customFormat="1" x14ac:dyDescent="0.25">
      <c r="A2979"/>
      <c r="B2979" s="32"/>
      <c r="C2979" s="34"/>
      <c r="D2979" s="10"/>
      <c r="J2979" s="53"/>
      <c r="K2979" s="64"/>
      <c r="O2979" s="60"/>
      <c r="P2979" s="67"/>
      <c r="T2979" s="53"/>
      <c r="U2979" s="64"/>
      <c r="Y2979" s="53"/>
      <c r="Z2979" s="64"/>
      <c r="AD2979" s="53"/>
    </row>
    <row r="2980" spans="1:30" s="13" customFormat="1" x14ac:dyDescent="0.25">
      <c r="A2980"/>
      <c r="B2980" s="32"/>
      <c r="C2980" s="34"/>
      <c r="D2980" s="10"/>
      <c r="J2980" s="53"/>
      <c r="K2980" s="64"/>
      <c r="O2980" s="60"/>
      <c r="P2980" s="67"/>
      <c r="T2980" s="53"/>
      <c r="U2980" s="64"/>
      <c r="Y2980" s="53"/>
      <c r="Z2980" s="64"/>
      <c r="AD2980" s="53"/>
    </row>
    <row r="2981" spans="1:30" s="13" customFormat="1" x14ac:dyDescent="0.25">
      <c r="A2981"/>
      <c r="B2981" s="32"/>
      <c r="C2981" s="34"/>
      <c r="D2981" s="10"/>
      <c r="J2981" s="53"/>
      <c r="K2981" s="64"/>
      <c r="O2981" s="60"/>
      <c r="P2981" s="67"/>
      <c r="T2981" s="53"/>
      <c r="U2981" s="64"/>
      <c r="Y2981" s="53"/>
      <c r="Z2981" s="64"/>
      <c r="AD2981" s="53"/>
    </row>
    <row r="2982" spans="1:30" s="13" customFormat="1" x14ac:dyDescent="0.25">
      <c r="A2982"/>
      <c r="B2982" s="32"/>
      <c r="C2982" s="34"/>
      <c r="D2982" s="10"/>
      <c r="J2982" s="53"/>
      <c r="K2982" s="64"/>
      <c r="O2982" s="60"/>
      <c r="P2982" s="67"/>
      <c r="T2982" s="53"/>
      <c r="U2982" s="64"/>
      <c r="Y2982" s="53"/>
      <c r="Z2982" s="64"/>
      <c r="AD2982" s="53"/>
    </row>
    <row r="2983" spans="1:30" s="13" customFormat="1" x14ac:dyDescent="0.25">
      <c r="A2983"/>
      <c r="B2983" s="32"/>
      <c r="C2983" s="34"/>
      <c r="D2983" s="10"/>
      <c r="J2983" s="53"/>
      <c r="K2983" s="64"/>
      <c r="O2983" s="60"/>
      <c r="P2983" s="67"/>
      <c r="T2983" s="53"/>
      <c r="U2983" s="64"/>
      <c r="Y2983" s="53"/>
      <c r="Z2983" s="64"/>
      <c r="AD2983" s="53"/>
    </row>
    <row r="2984" spans="1:30" s="13" customFormat="1" x14ac:dyDescent="0.25">
      <c r="A2984"/>
      <c r="B2984" s="32"/>
      <c r="C2984" s="34"/>
      <c r="D2984" s="10"/>
      <c r="J2984" s="53"/>
      <c r="K2984" s="64"/>
      <c r="O2984" s="60"/>
      <c r="P2984" s="67"/>
      <c r="T2984" s="53"/>
      <c r="U2984" s="64"/>
      <c r="Y2984" s="53"/>
      <c r="Z2984" s="64"/>
      <c r="AD2984" s="53"/>
    </row>
    <row r="2985" spans="1:30" s="13" customFormat="1" x14ac:dyDescent="0.25">
      <c r="A2985"/>
      <c r="B2985" s="32"/>
      <c r="C2985" s="34"/>
      <c r="D2985" s="10"/>
      <c r="J2985" s="53"/>
      <c r="K2985" s="64"/>
      <c r="O2985" s="60"/>
      <c r="P2985" s="67"/>
      <c r="T2985" s="53"/>
      <c r="U2985" s="64"/>
      <c r="Y2985" s="53"/>
      <c r="Z2985" s="64"/>
      <c r="AD2985" s="53"/>
    </row>
    <row r="2986" spans="1:30" s="13" customFormat="1" x14ac:dyDescent="0.25">
      <c r="A2986"/>
      <c r="B2986" s="32"/>
      <c r="C2986" s="34"/>
      <c r="D2986" s="10"/>
      <c r="J2986" s="53"/>
      <c r="K2986" s="64"/>
      <c r="O2986" s="60"/>
      <c r="P2986" s="67"/>
      <c r="T2986" s="53"/>
      <c r="U2986" s="64"/>
      <c r="Y2986" s="53"/>
      <c r="Z2986" s="64"/>
      <c r="AD2986" s="53"/>
    </row>
    <row r="2987" spans="1:30" s="13" customFormat="1" x14ac:dyDescent="0.25">
      <c r="A2987"/>
      <c r="B2987" s="32"/>
      <c r="C2987" s="34"/>
      <c r="D2987" s="10"/>
      <c r="J2987" s="53"/>
      <c r="K2987" s="64"/>
      <c r="O2987" s="60"/>
      <c r="P2987" s="67"/>
      <c r="T2987" s="53"/>
      <c r="U2987" s="64"/>
      <c r="Y2987" s="53"/>
      <c r="Z2987" s="64"/>
      <c r="AD2987" s="53"/>
    </row>
    <row r="2988" spans="1:30" s="13" customFormat="1" x14ac:dyDescent="0.25">
      <c r="A2988"/>
      <c r="B2988" s="32"/>
      <c r="C2988" s="34"/>
      <c r="D2988" s="10"/>
      <c r="J2988" s="53"/>
      <c r="K2988" s="64"/>
      <c r="O2988" s="60"/>
      <c r="P2988" s="67"/>
      <c r="T2988" s="53"/>
      <c r="U2988" s="64"/>
      <c r="Y2988" s="53"/>
      <c r="Z2988" s="64"/>
      <c r="AD2988" s="53"/>
    </row>
    <row r="2989" spans="1:30" s="13" customFormat="1" x14ac:dyDescent="0.25">
      <c r="A2989"/>
      <c r="B2989" s="32"/>
      <c r="C2989" s="34"/>
      <c r="D2989" s="10"/>
      <c r="J2989" s="53"/>
      <c r="K2989" s="64"/>
      <c r="O2989" s="60"/>
      <c r="P2989" s="67"/>
      <c r="T2989" s="53"/>
      <c r="U2989" s="64"/>
      <c r="Y2989" s="53"/>
      <c r="Z2989" s="64"/>
      <c r="AD2989" s="53"/>
    </row>
    <row r="2990" spans="1:30" s="13" customFormat="1" x14ac:dyDescent="0.25">
      <c r="A2990"/>
      <c r="B2990" s="32"/>
      <c r="C2990" s="34"/>
      <c r="D2990" s="10"/>
      <c r="J2990" s="53"/>
      <c r="K2990" s="64"/>
      <c r="O2990" s="60"/>
      <c r="P2990" s="67"/>
      <c r="T2990" s="53"/>
      <c r="U2990" s="64"/>
      <c r="Y2990" s="53"/>
      <c r="Z2990" s="64"/>
      <c r="AD2990" s="53"/>
    </row>
    <row r="2991" spans="1:30" s="13" customFormat="1" x14ac:dyDescent="0.25">
      <c r="A2991"/>
      <c r="B2991" s="32"/>
      <c r="C2991" s="34"/>
      <c r="D2991" s="10"/>
      <c r="J2991" s="53"/>
      <c r="K2991" s="64"/>
      <c r="O2991" s="60"/>
      <c r="P2991" s="67"/>
      <c r="T2991" s="53"/>
      <c r="U2991" s="64"/>
      <c r="Y2991" s="53"/>
      <c r="Z2991" s="64"/>
      <c r="AD2991" s="53"/>
    </row>
    <row r="2992" spans="1:30" s="13" customFormat="1" x14ac:dyDescent="0.25">
      <c r="A2992"/>
      <c r="B2992" s="32"/>
      <c r="C2992" s="34"/>
      <c r="D2992" s="10"/>
      <c r="J2992" s="53"/>
      <c r="K2992" s="64"/>
      <c r="O2992" s="60"/>
      <c r="P2992" s="67"/>
      <c r="T2992" s="53"/>
      <c r="U2992" s="64"/>
      <c r="Y2992" s="53"/>
      <c r="Z2992" s="64"/>
      <c r="AD2992" s="53"/>
    </row>
    <row r="2993" spans="1:30" s="13" customFormat="1" x14ac:dyDescent="0.25">
      <c r="A2993"/>
      <c r="B2993" s="32"/>
      <c r="C2993" s="34"/>
      <c r="D2993" s="10"/>
      <c r="J2993" s="53"/>
      <c r="K2993" s="64"/>
      <c r="O2993" s="60"/>
      <c r="P2993" s="67"/>
      <c r="T2993" s="53"/>
      <c r="U2993" s="64"/>
      <c r="Y2993" s="53"/>
      <c r="Z2993" s="64"/>
      <c r="AD2993" s="53"/>
    </row>
    <row r="2994" spans="1:30" s="13" customFormat="1" x14ac:dyDescent="0.25">
      <c r="A2994"/>
      <c r="B2994" s="32"/>
      <c r="C2994" s="34"/>
      <c r="D2994" s="10"/>
      <c r="J2994" s="53"/>
      <c r="K2994" s="64"/>
      <c r="O2994" s="60"/>
      <c r="P2994" s="67"/>
      <c r="T2994" s="53"/>
      <c r="U2994" s="64"/>
      <c r="Y2994" s="53"/>
      <c r="Z2994" s="64"/>
      <c r="AD2994" s="53"/>
    </row>
    <row r="2995" spans="1:30" s="13" customFormat="1" x14ac:dyDescent="0.25">
      <c r="A2995"/>
      <c r="B2995" s="32"/>
      <c r="C2995" s="34"/>
      <c r="D2995" s="10"/>
      <c r="J2995" s="53"/>
      <c r="K2995" s="64"/>
      <c r="O2995" s="60"/>
      <c r="P2995" s="67"/>
      <c r="T2995" s="53"/>
      <c r="U2995" s="64"/>
      <c r="Y2995" s="53"/>
      <c r="Z2995" s="64"/>
      <c r="AD2995" s="53"/>
    </row>
    <row r="2996" spans="1:30" s="13" customFormat="1" x14ac:dyDescent="0.25">
      <c r="A2996"/>
      <c r="B2996" s="32"/>
      <c r="C2996" s="34"/>
      <c r="D2996" s="10"/>
      <c r="J2996" s="53"/>
      <c r="K2996" s="64"/>
      <c r="O2996" s="60"/>
      <c r="P2996" s="67"/>
      <c r="T2996" s="53"/>
      <c r="U2996" s="64"/>
      <c r="Y2996" s="53"/>
      <c r="Z2996" s="64"/>
      <c r="AD2996" s="53"/>
    </row>
    <row r="2997" spans="1:30" s="13" customFormat="1" x14ac:dyDescent="0.25">
      <c r="A2997"/>
      <c r="B2997" s="32"/>
      <c r="C2997" s="34"/>
      <c r="D2997" s="10"/>
      <c r="J2997" s="53"/>
      <c r="K2997" s="64"/>
      <c r="O2997" s="60"/>
      <c r="P2997" s="67"/>
      <c r="T2997" s="53"/>
      <c r="U2997" s="64"/>
      <c r="Y2997" s="53"/>
      <c r="Z2997" s="64"/>
      <c r="AD2997" s="53"/>
    </row>
    <row r="2998" spans="1:30" s="13" customFormat="1" x14ac:dyDescent="0.25">
      <c r="A2998"/>
      <c r="B2998" s="32"/>
      <c r="C2998" s="34"/>
      <c r="D2998" s="10"/>
      <c r="J2998" s="53"/>
      <c r="K2998" s="64"/>
      <c r="O2998" s="60"/>
      <c r="P2998" s="67"/>
      <c r="T2998" s="53"/>
      <c r="U2998" s="64"/>
      <c r="Y2998" s="53"/>
      <c r="Z2998" s="64"/>
      <c r="AD2998" s="53"/>
    </row>
    <row r="2999" spans="1:30" s="13" customFormat="1" x14ac:dyDescent="0.25">
      <c r="A2999"/>
      <c r="B2999" s="32"/>
      <c r="C2999" s="34"/>
      <c r="D2999" s="10"/>
      <c r="J2999" s="53"/>
      <c r="K2999" s="64"/>
      <c r="O2999" s="60"/>
      <c r="P2999" s="67"/>
      <c r="T2999" s="53"/>
      <c r="U2999" s="64"/>
      <c r="Y2999" s="53"/>
      <c r="Z2999" s="64"/>
      <c r="AD2999" s="53"/>
    </row>
    <row r="3000" spans="1:30" s="13" customFormat="1" x14ac:dyDescent="0.25">
      <c r="A3000"/>
      <c r="B3000" s="32"/>
      <c r="C3000" s="34"/>
      <c r="D3000" s="10"/>
      <c r="J3000" s="53"/>
      <c r="K3000" s="64"/>
      <c r="O3000" s="60"/>
      <c r="P3000" s="67"/>
      <c r="T3000" s="53"/>
      <c r="U3000" s="64"/>
      <c r="Y3000" s="53"/>
      <c r="Z3000" s="64"/>
      <c r="AD3000" s="53"/>
    </row>
    <row r="3001" spans="1:30" s="13" customFormat="1" x14ac:dyDescent="0.25">
      <c r="A3001"/>
      <c r="B3001" s="32"/>
      <c r="C3001" s="34"/>
      <c r="D3001" s="10"/>
      <c r="J3001" s="53"/>
      <c r="K3001" s="64"/>
      <c r="O3001" s="60"/>
      <c r="P3001" s="67"/>
      <c r="T3001" s="53"/>
      <c r="U3001" s="64"/>
      <c r="Y3001" s="53"/>
      <c r="Z3001" s="64"/>
      <c r="AD3001" s="53"/>
    </row>
    <row r="3002" spans="1:30" s="13" customFormat="1" x14ac:dyDescent="0.25">
      <c r="A3002"/>
      <c r="B3002" s="32"/>
      <c r="C3002" s="34"/>
      <c r="D3002" s="10"/>
      <c r="J3002" s="53"/>
      <c r="K3002" s="64"/>
      <c r="O3002" s="60"/>
      <c r="P3002" s="67"/>
      <c r="T3002" s="53"/>
      <c r="U3002" s="64"/>
      <c r="Y3002" s="53"/>
      <c r="Z3002" s="64"/>
      <c r="AD3002" s="53"/>
    </row>
    <row r="3003" spans="1:30" s="13" customFormat="1" x14ac:dyDescent="0.25">
      <c r="A3003"/>
      <c r="B3003" s="32"/>
      <c r="C3003" s="34"/>
      <c r="D3003" s="10"/>
      <c r="J3003" s="53"/>
      <c r="K3003" s="64"/>
      <c r="O3003" s="60"/>
      <c r="P3003" s="67"/>
      <c r="T3003" s="53"/>
      <c r="U3003" s="64"/>
      <c r="Y3003" s="53"/>
      <c r="Z3003" s="64"/>
      <c r="AD3003" s="53"/>
    </row>
    <row r="3004" spans="1:30" s="13" customFormat="1" x14ac:dyDescent="0.25">
      <c r="A3004"/>
      <c r="B3004" s="32"/>
      <c r="C3004" s="34"/>
      <c r="D3004" s="10"/>
      <c r="J3004" s="53"/>
      <c r="K3004" s="64"/>
      <c r="O3004" s="60"/>
      <c r="P3004" s="67"/>
      <c r="T3004" s="53"/>
      <c r="U3004" s="64"/>
      <c r="Y3004" s="53"/>
      <c r="Z3004" s="64"/>
      <c r="AD3004" s="53"/>
    </row>
    <row r="3005" spans="1:30" s="13" customFormat="1" x14ac:dyDescent="0.25">
      <c r="A3005"/>
      <c r="B3005" s="32"/>
      <c r="C3005" s="34"/>
      <c r="D3005" s="10"/>
      <c r="J3005" s="53"/>
      <c r="K3005" s="64"/>
      <c r="O3005" s="60"/>
      <c r="P3005" s="67"/>
      <c r="T3005" s="53"/>
      <c r="U3005" s="64"/>
      <c r="Y3005" s="53"/>
      <c r="Z3005" s="64"/>
      <c r="AD3005" s="53"/>
    </row>
    <row r="3006" spans="1:30" s="13" customFormat="1" x14ac:dyDescent="0.25">
      <c r="A3006"/>
      <c r="B3006" s="32"/>
      <c r="C3006" s="34"/>
      <c r="D3006" s="10"/>
      <c r="J3006" s="53"/>
      <c r="K3006" s="64"/>
      <c r="O3006" s="60"/>
      <c r="P3006" s="67"/>
      <c r="T3006" s="53"/>
      <c r="U3006" s="64"/>
      <c r="Y3006" s="53"/>
      <c r="Z3006" s="64"/>
      <c r="AD3006" s="53"/>
    </row>
    <row r="3007" spans="1:30" s="13" customFormat="1" x14ac:dyDescent="0.25">
      <c r="A3007"/>
      <c r="B3007" s="32"/>
      <c r="C3007" s="34"/>
      <c r="D3007" s="10"/>
      <c r="J3007" s="53"/>
      <c r="K3007" s="64"/>
      <c r="O3007" s="60"/>
      <c r="P3007" s="67"/>
      <c r="T3007" s="53"/>
      <c r="U3007" s="64"/>
      <c r="Y3007" s="53"/>
      <c r="Z3007" s="64"/>
      <c r="AD3007" s="53"/>
    </row>
    <row r="3008" spans="1:30" s="13" customFormat="1" x14ac:dyDescent="0.25">
      <c r="A3008"/>
      <c r="B3008" s="32"/>
      <c r="C3008" s="34"/>
      <c r="D3008" s="10"/>
      <c r="J3008" s="53"/>
      <c r="K3008" s="64"/>
      <c r="O3008" s="60"/>
      <c r="P3008" s="67"/>
      <c r="T3008" s="53"/>
      <c r="U3008" s="64"/>
      <c r="Y3008" s="53"/>
      <c r="Z3008" s="64"/>
      <c r="AD3008" s="53"/>
    </row>
    <row r="3009" spans="1:30" s="13" customFormat="1" x14ac:dyDescent="0.25">
      <c r="A3009"/>
      <c r="B3009" s="32"/>
      <c r="C3009" s="34"/>
      <c r="D3009" s="10"/>
      <c r="J3009" s="53"/>
      <c r="K3009" s="64"/>
      <c r="O3009" s="60"/>
      <c r="P3009" s="67"/>
      <c r="T3009" s="53"/>
      <c r="U3009" s="64"/>
      <c r="Y3009" s="53"/>
      <c r="Z3009" s="64"/>
      <c r="AD3009" s="53"/>
    </row>
    <row r="3010" spans="1:30" s="13" customFormat="1" x14ac:dyDescent="0.25">
      <c r="A3010"/>
      <c r="B3010" s="32"/>
      <c r="C3010" s="34"/>
      <c r="D3010" s="10"/>
      <c r="J3010" s="53"/>
      <c r="K3010" s="64"/>
      <c r="O3010" s="60"/>
      <c r="P3010" s="67"/>
      <c r="T3010" s="53"/>
      <c r="U3010" s="64"/>
      <c r="Y3010" s="53"/>
      <c r="Z3010" s="64"/>
      <c r="AD3010" s="53"/>
    </row>
    <row r="3011" spans="1:30" s="13" customFormat="1" x14ac:dyDescent="0.25">
      <c r="A3011"/>
      <c r="B3011" s="32"/>
      <c r="C3011" s="34"/>
      <c r="D3011" s="10"/>
      <c r="J3011" s="53"/>
      <c r="K3011" s="64"/>
      <c r="O3011" s="60"/>
      <c r="P3011" s="67"/>
      <c r="T3011" s="53"/>
      <c r="U3011" s="64"/>
      <c r="Y3011" s="53"/>
      <c r="Z3011" s="64"/>
      <c r="AD3011" s="53"/>
    </row>
    <row r="3012" spans="1:30" s="13" customFormat="1" x14ac:dyDescent="0.25">
      <c r="A3012"/>
      <c r="B3012" s="32"/>
      <c r="C3012" s="34"/>
      <c r="D3012" s="10"/>
      <c r="J3012" s="53"/>
      <c r="K3012" s="64"/>
      <c r="O3012" s="60"/>
      <c r="P3012" s="67"/>
      <c r="T3012" s="53"/>
      <c r="U3012" s="64"/>
      <c r="Y3012" s="53"/>
      <c r="Z3012" s="64"/>
      <c r="AD3012" s="53"/>
    </row>
    <row r="3013" spans="1:30" s="13" customFormat="1" x14ac:dyDescent="0.25">
      <c r="A3013"/>
      <c r="B3013" s="32"/>
      <c r="C3013" s="34"/>
      <c r="D3013" s="10"/>
      <c r="J3013" s="53"/>
      <c r="K3013" s="64"/>
      <c r="O3013" s="60"/>
      <c r="P3013" s="67"/>
      <c r="T3013" s="53"/>
      <c r="U3013" s="64"/>
      <c r="Y3013" s="53"/>
      <c r="Z3013" s="64"/>
      <c r="AD3013" s="53"/>
    </row>
    <row r="3014" spans="1:30" s="13" customFormat="1" x14ac:dyDescent="0.25">
      <c r="A3014"/>
      <c r="B3014" s="32"/>
      <c r="C3014" s="34"/>
      <c r="D3014" s="10"/>
      <c r="J3014" s="53"/>
      <c r="K3014" s="64"/>
      <c r="O3014" s="60"/>
      <c r="P3014" s="67"/>
      <c r="T3014" s="53"/>
      <c r="U3014" s="64"/>
      <c r="Y3014" s="53"/>
      <c r="Z3014" s="64"/>
      <c r="AD3014" s="53"/>
    </row>
    <row r="3015" spans="1:30" s="13" customFormat="1" x14ac:dyDescent="0.25">
      <c r="A3015"/>
      <c r="B3015" s="32"/>
      <c r="C3015" s="34"/>
      <c r="D3015" s="10"/>
      <c r="J3015" s="53"/>
      <c r="K3015" s="64"/>
      <c r="O3015" s="60"/>
      <c r="P3015" s="67"/>
      <c r="T3015" s="53"/>
      <c r="U3015" s="64"/>
      <c r="Y3015" s="53"/>
      <c r="Z3015" s="64"/>
      <c r="AD3015" s="53"/>
    </row>
    <row r="3016" spans="1:30" s="13" customFormat="1" x14ac:dyDescent="0.25">
      <c r="A3016"/>
      <c r="B3016" s="32"/>
      <c r="C3016" s="34"/>
      <c r="D3016" s="10"/>
      <c r="J3016" s="53"/>
      <c r="K3016" s="64"/>
      <c r="O3016" s="60"/>
      <c r="P3016" s="67"/>
      <c r="T3016" s="53"/>
      <c r="U3016" s="64"/>
      <c r="Y3016" s="53"/>
      <c r="Z3016" s="64"/>
      <c r="AD3016" s="53"/>
    </row>
    <row r="3017" spans="1:30" s="13" customFormat="1" x14ac:dyDescent="0.25">
      <c r="A3017"/>
      <c r="B3017" s="32"/>
      <c r="C3017" s="34"/>
      <c r="D3017" s="10"/>
      <c r="J3017" s="53"/>
      <c r="K3017" s="64"/>
      <c r="O3017" s="60"/>
      <c r="P3017" s="67"/>
      <c r="T3017" s="53"/>
      <c r="U3017" s="64"/>
      <c r="Y3017" s="53"/>
      <c r="Z3017" s="64"/>
      <c r="AD3017" s="53"/>
    </row>
    <row r="3018" spans="1:30" s="13" customFormat="1" x14ac:dyDescent="0.25">
      <c r="A3018"/>
      <c r="B3018" s="32"/>
      <c r="C3018" s="34"/>
      <c r="D3018" s="10"/>
      <c r="J3018" s="53"/>
      <c r="K3018" s="64"/>
      <c r="O3018" s="60"/>
      <c r="P3018" s="67"/>
      <c r="T3018" s="53"/>
      <c r="U3018" s="64"/>
      <c r="Y3018" s="53"/>
      <c r="Z3018" s="64"/>
      <c r="AD3018" s="53"/>
    </row>
    <row r="3019" spans="1:30" s="13" customFormat="1" x14ac:dyDescent="0.25">
      <c r="A3019"/>
      <c r="B3019" s="32"/>
      <c r="C3019" s="34"/>
      <c r="D3019" s="10"/>
      <c r="J3019" s="53"/>
      <c r="K3019" s="64"/>
      <c r="O3019" s="60"/>
      <c r="P3019" s="67"/>
      <c r="T3019" s="53"/>
      <c r="U3019" s="64"/>
      <c r="Y3019" s="53"/>
      <c r="Z3019" s="64"/>
      <c r="AD3019" s="53"/>
    </row>
    <row r="3020" spans="1:30" s="13" customFormat="1" x14ac:dyDescent="0.25">
      <c r="A3020"/>
      <c r="B3020" s="32"/>
      <c r="C3020" s="34"/>
      <c r="D3020" s="10"/>
      <c r="J3020" s="53"/>
      <c r="K3020" s="64"/>
      <c r="O3020" s="60"/>
      <c r="P3020" s="67"/>
      <c r="T3020" s="53"/>
      <c r="U3020" s="64"/>
      <c r="Y3020" s="53"/>
      <c r="Z3020" s="64"/>
      <c r="AD3020" s="53"/>
    </row>
    <row r="3021" spans="1:30" s="13" customFormat="1" x14ac:dyDescent="0.25">
      <c r="A3021"/>
      <c r="B3021" s="32"/>
      <c r="C3021" s="34"/>
      <c r="D3021" s="10"/>
      <c r="J3021" s="53"/>
      <c r="K3021" s="64"/>
      <c r="O3021" s="60"/>
      <c r="P3021" s="67"/>
      <c r="T3021" s="53"/>
      <c r="U3021" s="64"/>
      <c r="Y3021" s="53"/>
      <c r="Z3021" s="64"/>
      <c r="AD3021" s="53"/>
    </row>
    <row r="3022" spans="1:30" s="13" customFormat="1" x14ac:dyDescent="0.25">
      <c r="A3022"/>
      <c r="B3022" s="32"/>
      <c r="C3022" s="34"/>
      <c r="D3022" s="10"/>
      <c r="J3022" s="53"/>
      <c r="K3022" s="64"/>
      <c r="O3022" s="60"/>
      <c r="P3022" s="67"/>
      <c r="T3022" s="53"/>
      <c r="U3022" s="64"/>
      <c r="Y3022" s="53"/>
      <c r="Z3022" s="64"/>
      <c r="AD3022" s="53"/>
    </row>
    <row r="3023" spans="1:30" s="13" customFormat="1" x14ac:dyDescent="0.25">
      <c r="A3023"/>
      <c r="B3023" s="32"/>
      <c r="C3023" s="34"/>
      <c r="D3023" s="10"/>
      <c r="J3023" s="53"/>
      <c r="K3023" s="64"/>
      <c r="O3023" s="60"/>
      <c r="P3023" s="67"/>
      <c r="T3023" s="53"/>
      <c r="U3023" s="64"/>
      <c r="Y3023" s="53"/>
      <c r="Z3023" s="64"/>
      <c r="AD3023" s="53"/>
    </row>
    <row r="3024" spans="1:30" s="13" customFormat="1" x14ac:dyDescent="0.25">
      <c r="A3024"/>
      <c r="B3024" s="32"/>
      <c r="C3024" s="34"/>
      <c r="D3024" s="10"/>
      <c r="J3024" s="53"/>
      <c r="K3024" s="64"/>
      <c r="O3024" s="60"/>
      <c r="P3024" s="67"/>
      <c r="T3024" s="53"/>
      <c r="U3024" s="64"/>
      <c r="Y3024" s="53"/>
      <c r="Z3024" s="64"/>
      <c r="AD3024" s="53"/>
    </row>
    <row r="3025" spans="1:30" s="13" customFormat="1" x14ac:dyDescent="0.25">
      <c r="A3025"/>
      <c r="B3025" s="32"/>
      <c r="C3025" s="34"/>
      <c r="D3025" s="10"/>
      <c r="J3025" s="53"/>
      <c r="K3025" s="64"/>
      <c r="O3025" s="60"/>
      <c r="P3025" s="67"/>
      <c r="T3025" s="53"/>
      <c r="U3025" s="64"/>
      <c r="Y3025" s="53"/>
      <c r="Z3025" s="64"/>
      <c r="AD3025" s="53"/>
    </row>
    <row r="3026" spans="1:30" s="13" customFormat="1" x14ac:dyDescent="0.25">
      <c r="A3026"/>
      <c r="B3026" s="32"/>
      <c r="C3026" s="34"/>
      <c r="D3026" s="10"/>
      <c r="J3026" s="53"/>
      <c r="K3026" s="64"/>
      <c r="O3026" s="60"/>
      <c r="P3026" s="67"/>
      <c r="T3026" s="53"/>
      <c r="U3026" s="64"/>
      <c r="Y3026" s="53"/>
      <c r="Z3026" s="64"/>
      <c r="AD3026" s="53"/>
    </row>
    <row r="3027" spans="1:30" s="13" customFormat="1" x14ac:dyDescent="0.25">
      <c r="A3027"/>
      <c r="B3027" s="32"/>
      <c r="C3027" s="34"/>
      <c r="D3027" s="10"/>
      <c r="J3027" s="53"/>
      <c r="K3027" s="64"/>
      <c r="O3027" s="60"/>
      <c r="P3027" s="67"/>
      <c r="T3027" s="53"/>
      <c r="U3027" s="64"/>
      <c r="Y3027" s="53"/>
      <c r="Z3027" s="64"/>
      <c r="AD3027" s="53"/>
    </row>
    <row r="3028" spans="1:30" s="13" customFormat="1" x14ac:dyDescent="0.25">
      <c r="A3028"/>
      <c r="B3028" s="32"/>
      <c r="C3028" s="34"/>
      <c r="D3028" s="10"/>
      <c r="J3028" s="53"/>
      <c r="K3028" s="64"/>
      <c r="O3028" s="60"/>
      <c r="P3028" s="67"/>
      <c r="T3028" s="53"/>
      <c r="U3028" s="64"/>
      <c r="Y3028" s="53"/>
      <c r="Z3028" s="64"/>
      <c r="AD3028" s="53"/>
    </row>
    <row r="3029" spans="1:30" s="13" customFormat="1" x14ac:dyDescent="0.25">
      <c r="A3029"/>
      <c r="B3029" s="32"/>
      <c r="C3029" s="34"/>
      <c r="D3029" s="10"/>
      <c r="J3029" s="53"/>
      <c r="K3029" s="64"/>
      <c r="O3029" s="60"/>
      <c r="P3029" s="67"/>
      <c r="T3029" s="53"/>
      <c r="U3029" s="64"/>
      <c r="Y3029" s="53"/>
      <c r="Z3029" s="64"/>
      <c r="AD3029" s="53"/>
    </row>
    <row r="3030" spans="1:30" s="13" customFormat="1" x14ac:dyDescent="0.25">
      <c r="A3030"/>
      <c r="B3030" s="32"/>
      <c r="C3030" s="34"/>
      <c r="D3030" s="10"/>
      <c r="J3030" s="53"/>
      <c r="K3030" s="64"/>
      <c r="O3030" s="60"/>
      <c r="P3030" s="67"/>
      <c r="T3030" s="53"/>
      <c r="U3030" s="64"/>
      <c r="Y3030" s="53"/>
      <c r="Z3030" s="64"/>
      <c r="AD3030" s="53"/>
    </row>
    <row r="3031" spans="1:30" s="13" customFormat="1" x14ac:dyDescent="0.25">
      <c r="A3031"/>
      <c r="B3031" s="32"/>
      <c r="C3031" s="34"/>
      <c r="D3031" s="10"/>
      <c r="J3031" s="53"/>
      <c r="K3031" s="64"/>
      <c r="O3031" s="60"/>
      <c r="P3031" s="67"/>
      <c r="T3031" s="53"/>
      <c r="U3031" s="64"/>
      <c r="Y3031" s="53"/>
      <c r="Z3031" s="64"/>
      <c r="AD3031" s="53"/>
    </row>
    <row r="3032" spans="1:30" s="13" customFormat="1" x14ac:dyDescent="0.25">
      <c r="A3032"/>
      <c r="B3032" s="32"/>
      <c r="C3032" s="34"/>
      <c r="D3032" s="10"/>
      <c r="J3032" s="53"/>
      <c r="K3032" s="64"/>
      <c r="O3032" s="60"/>
      <c r="P3032" s="67"/>
      <c r="T3032" s="53"/>
      <c r="U3032" s="64"/>
      <c r="Y3032" s="53"/>
      <c r="Z3032" s="64"/>
      <c r="AD3032" s="53"/>
    </row>
    <row r="3033" spans="1:30" s="13" customFormat="1" x14ac:dyDescent="0.25">
      <c r="A3033"/>
      <c r="B3033" s="32"/>
      <c r="C3033" s="34"/>
      <c r="D3033" s="10"/>
      <c r="J3033" s="53"/>
      <c r="K3033" s="64"/>
      <c r="O3033" s="60"/>
      <c r="P3033" s="67"/>
      <c r="T3033" s="53"/>
      <c r="U3033" s="64"/>
      <c r="Y3033" s="53"/>
      <c r="Z3033" s="64"/>
      <c r="AD3033" s="53"/>
    </row>
    <row r="3034" spans="1:30" s="13" customFormat="1" x14ac:dyDescent="0.25">
      <c r="A3034"/>
      <c r="B3034" s="32"/>
      <c r="C3034" s="34"/>
      <c r="D3034" s="10"/>
      <c r="J3034" s="53"/>
      <c r="K3034" s="64"/>
      <c r="O3034" s="60"/>
      <c r="P3034" s="67"/>
      <c r="T3034" s="53"/>
      <c r="U3034" s="64"/>
      <c r="Y3034" s="53"/>
      <c r="Z3034" s="64"/>
      <c r="AD3034" s="53"/>
    </row>
    <row r="3035" spans="1:30" s="13" customFormat="1" x14ac:dyDescent="0.25">
      <c r="A3035"/>
      <c r="B3035" s="32"/>
      <c r="C3035" s="34"/>
      <c r="D3035" s="10"/>
      <c r="J3035" s="53"/>
      <c r="K3035" s="64"/>
      <c r="O3035" s="60"/>
      <c r="P3035" s="67"/>
      <c r="T3035" s="53"/>
      <c r="U3035" s="64"/>
      <c r="Y3035" s="53"/>
      <c r="Z3035" s="64"/>
      <c r="AD3035" s="53"/>
    </row>
    <row r="3036" spans="1:30" s="13" customFormat="1" x14ac:dyDescent="0.25">
      <c r="A3036"/>
      <c r="B3036" s="32"/>
      <c r="C3036" s="34"/>
      <c r="D3036" s="10"/>
      <c r="J3036" s="53"/>
      <c r="K3036" s="64"/>
      <c r="O3036" s="60"/>
      <c r="P3036" s="67"/>
      <c r="T3036" s="53"/>
      <c r="U3036" s="64"/>
      <c r="Y3036" s="53"/>
      <c r="Z3036" s="64"/>
      <c r="AD3036" s="53"/>
    </row>
    <row r="3037" spans="1:30" s="13" customFormat="1" x14ac:dyDescent="0.25">
      <c r="A3037"/>
      <c r="B3037" s="32"/>
      <c r="C3037" s="34"/>
      <c r="D3037" s="10"/>
      <c r="J3037" s="53"/>
      <c r="K3037" s="64"/>
      <c r="O3037" s="60"/>
      <c r="P3037" s="67"/>
      <c r="T3037" s="53"/>
      <c r="U3037" s="64"/>
      <c r="Y3037" s="53"/>
      <c r="Z3037" s="64"/>
      <c r="AD3037" s="53"/>
    </row>
    <row r="3038" spans="1:30" s="13" customFormat="1" x14ac:dyDescent="0.25">
      <c r="A3038"/>
      <c r="B3038" s="32"/>
      <c r="C3038" s="34"/>
      <c r="D3038" s="10"/>
      <c r="J3038" s="53"/>
      <c r="K3038" s="64"/>
      <c r="O3038" s="60"/>
      <c r="P3038" s="67"/>
      <c r="T3038" s="53"/>
      <c r="U3038" s="64"/>
      <c r="Y3038" s="53"/>
      <c r="Z3038" s="64"/>
      <c r="AD3038" s="53"/>
    </row>
    <row r="3039" spans="1:30" s="13" customFormat="1" x14ac:dyDescent="0.25">
      <c r="A3039"/>
      <c r="B3039" s="32"/>
      <c r="C3039" s="34"/>
      <c r="D3039" s="10"/>
      <c r="J3039" s="53"/>
      <c r="K3039" s="64"/>
      <c r="O3039" s="60"/>
      <c r="P3039" s="67"/>
      <c r="T3039" s="53"/>
      <c r="U3039" s="64"/>
      <c r="Y3039" s="53"/>
      <c r="Z3039" s="64"/>
      <c r="AD3039" s="53"/>
    </row>
    <row r="3040" spans="1:30" s="13" customFormat="1" x14ac:dyDescent="0.25">
      <c r="A3040"/>
      <c r="B3040" s="32"/>
      <c r="C3040" s="34"/>
      <c r="D3040" s="10"/>
      <c r="J3040" s="53"/>
      <c r="K3040" s="64"/>
      <c r="O3040" s="60"/>
      <c r="P3040" s="67"/>
      <c r="T3040" s="53"/>
      <c r="U3040" s="64"/>
      <c r="Y3040" s="53"/>
      <c r="Z3040" s="64"/>
      <c r="AD3040" s="53"/>
    </row>
    <row r="3041" spans="1:30" s="13" customFormat="1" x14ac:dyDescent="0.25">
      <c r="A3041"/>
      <c r="B3041" s="32"/>
      <c r="C3041" s="34"/>
      <c r="D3041" s="10"/>
      <c r="J3041" s="53"/>
      <c r="K3041" s="64"/>
      <c r="O3041" s="60"/>
      <c r="P3041" s="67"/>
      <c r="T3041" s="53"/>
      <c r="U3041" s="64"/>
      <c r="Y3041" s="53"/>
      <c r="Z3041" s="64"/>
      <c r="AD3041" s="53"/>
    </row>
    <row r="3042" spans="1:30" s="13" customFormat="1" x14ac:dyDescent="0.25">
      <c r="A3042"/>
      <c r="B3042" s="32"/>
      <c r="C3042" s="34"/>
      <c r="D3042" s="10"/>
      <c r="J3042" s="53"/>
      <c r="K3042" s="64"/>
      <c r="O3042" s="60"/>
      <c r="P3042" s="67"/>
      <c r="T3042" s="53"/>
      <c r="U3042" s="64"/>
      <c r="Y3042" s="53"/>
      <c r="Z3042" s="64"/>
      <c r="AD3042" s="53"/>
    </row>
    <row r="3043" spans="1:30" s="13" customFormat="1" x14ac:dyDescent="0.25">
      <c r="A3043"/>
      <c r="B3043" s="32"/>
      <c r="C3043" s="34"/>
      <c r="D3043" s="10"/>
      <c r="J3043" s="53"/>
      <c r="K3043" s="64"/>
      <c r="O3043" s="60"/>
      <c r="P3043" s="67"/>
      <c r="T3043" s="53"/>
      <c r="U3043" s="64"/>
      <c r="Y3043" s="53"/>
      <c r="Z3043" s="64"/>
      <c r="AD3043" s="53"/>
    </row>
    <row r="3044" spans="1:30" s="13" customFormat="1" x14ac:dyDescent="0.25">
      <c r="A3044"/>
      <c r="B3044" s="32"/>
      <c r="C3044" s="34"/>
      <c r="D3044" s="10"/>
      <c r="J3044" s="53"/>
      <c r="K3044" s="64"/>
      <c r="O3044" s="60"/>
      <c r="P3044" s="67"/>
      <c r="T3044" s="53"/>
      <c r="U3044" s="64"/>
      <c r="Y3044" s="53"/>
      <c r="Z3044" s="64"/>
      <c r="AD3044" s="53"/>
    </row>
    <row r="3045" spans="1:30" s="13" customFormat="1" x14ac:dyDescent="0.25">
      <c r="A3045"/>
      <c r="B3045" s="32"/>
      <c r="C3045" s="34"/>
      <c r="D3045" s="10"/>
      <c r="J3045" s="53"/>
      <c r="K3045" s="64"/>
      <c r="O3045" s="60"/>
      <c r="P3045" s="67"/>
      <c r="T3045" s="53"/>
      <c r="U3045" s="64"/>
      <c r="Y3045" s="53"/>
      <c r="Z3045" s="64"/>
      <c r="AD3045" s="53"/>
    </row>
    <row r="3046" spans="1:30" s="13" customFormat="1" x14ac:dyDescent="0.25">
      <c r="A3046"/>
      <c r="B3046" s="32"/>
      <c r="C3046" s="34"/>
      <c r="D3046" s="10"/>
      <c r="J3046" s="53"/>
      <c r="K3046" s="64"/>
      <c r="O3046" s="60"/>
      <c r="P3046" s="67"/>
      <c r="T3046" s="53"/>
      <c r="U3046" s="64"/>
      <c r="Y3046" s="53"/>
      <c r="Z3046" s="64"/>
      <c r="AD3046" s="53"/>
    </row>
    <row r="3047" spans="1:30" s="13" customFormat="1" x14ac:dyDescent="0.25">
      <c r="A3047"/>
      <c r="B3047" s="32"/>
      <c r="C3047" s="34"/>
      <c r="D3047" s="10"/>
      <c r="J3047" s="53"/>
      <c r="K3047" s="64"/>
      <c r="O3047" s="60"/>
      <c r="P3047" s="67"/>
      <c r="T3047" s="53"/>
      <c r="U3047" s="64"/>
      <c r="Y3047" s="53"/>
      <c r="Z3047" s="64"/>
      <c r="AD3047" s="53"/>
    </row>
    <row r="3048" spans="1:30" s="13" customFormat="1" x14ac:dyDescent="0.25">
      <c r="A3048"/>
      <c r="B3048" s="32"/>
      <c r="C3048" s="34"/>
      <c r="D3048" s="10"/>
      <c r="J3048" s="53"/>
      <c r="K3048" s="64"/>
      <c r="O3048" s="60"/>
      <c r="P3048" s="67"/>
      <c r="T3048" s="53"/>
      <c r="U3048" s="64"/>
      <c r="Y3048" s="53"/>
      <c r="Z3048" s="64"/>
      <c r="AD3048" s="53"/>
    </row>
    <row r="3049" spans="1:30" s="13" customFormat="1" x14ac:dyDescent="0.25">
      <c r="A3049"/>
      <c r="B3049" s="32"/>
      <c r="C3049" s="34"/>
      <c r="D3049" s="10"/>
      <c r="J3049" s="53"/>
      <c r="K3049" s="64"/>
      <c r="O3049" s="60"/>
      <c r="P3049" s="67"/>
      <c r="T3049" s="53"/>
      <c r="U3049" s="64"/>
      <c r="Y3049" s="53"/>
      <c r="Z3049" s="64"/>
      <c r="AD3049" s="53"/>
    </row>
    <row r="3050" spans="1:30" s="13" customFormat="1" x14ac:dyDescent="0.25">
      <c r="A3050"/>
      <c r="B3050" s="32"/>
      <c r="C3050" s="34"/>
      <c r="D3050" s="10"/>
      <c r="J3050" s="53"/>
      <c r="K3050" s="64"/>
      <c r="O3050" s="60"/>
      <c r="P3050" s="67"/>
      <c r="T3050" s="53"/>
      <c r="U3050" s="64"/>
      <c r="Y3050" s="53"/>
      <c r="Z3050" s="64"/>
      <c r="AD3050" s="53"/>
    </row>
    <row r="3051" spans="1:30" s="13" customFormat="1" x14ac:dyDescent="0.25">
      <c r="A3051"/>
      <c r="B3051" s="32"/>
      <c r="C3051" s="34"/>
      <c r="D3051" s="10"/>
      <c r="J3051" s="53"/>
      <c r="K3051" s="64"/>
      <c r="O3051" s="60"/>
      <c r="P3051" s="67"/>
      <c r="T3051" s="53"/>
      <c r="U3051" s="64"/>
      <c r="Y3051" s="53"/>
      <c r="Z3051" s="64"/>
      <c r="AD3051" s="53"/>
    </row>
    <row r="3052" spans="1:30" s="13" customFormat="1" x14ac:dyDescent="0.25">
      <c r="A3052"/>
      <c r="B3052" s="32"/>
      <c r="C3052" s="34"/>
      <c r="D3052" s="10"/>
      <c r="J3052" s="53"/>
      <c r="K3052" s="64"/>
      <c r="O3052" s="60"/>
      <c r="P3052" s="67"/>
      <c r="T3052" s="53"/>
      <c r="U3052" s="64"/>
      <c r="Y3052" s="53"/>
      <c r="Z3052" s="64"/>
      <c r="AD3052" s="53"/>
    </row>
    <row r="3053" spans="1:30" s="13" customFormat="1" x14ac:dyDescent="0.25">
      <c r="A3053"/>
      <c r="B3053" s="32"/>
      <c r="C3053" s="34"/>
      <c r="D3053" s="10"/>
      <c r="J3053" s="53"/>
      <c r="K3053" s="64"/>
      <c r="O3053" s="60"/>
      <c r="P3053" s="67"/>
      <c r="T3053" s="53"/>
      <c r="U3053" s="64"/>
      <c r="Y3053" s="53"/>
      <c r="Z3053" s="64"/>
      <c r="AD3053" s="53"/>
    </row>
    <row r="3054" spans="1:30" s="13" customFormat="1" x14ac:dyDescent="0.25">
      <c r="A3054"/>
      <c r="B3054" s="32"/>
      <c r="C3054" s="34"/>
      <c r="D3054" s="10"/>
      <c r="J3054" s="53"/>
      <c r="K3054" s="64"/>
      <c r="O3054" s="60"/>
      <c r="P3054" s="67"/>
      <c r="T3054" s="53"/>
      <c r="U3054" s="64"/>
      <c r="Y3054" s="53"/>
      <c r="Z3054" s="64"/>
      <c r="AD3054" s="53"/>
    </row>
    <row r="3055" spans="1:30" s="13" customFormat="1" x14ac:dyDescent="0.25">
      <c r="A3055"/>
      <c r="B3055" s="32"/>
      <c r="C3055" s="34"/>
      <c r="D3055" s="10"/>
      <c r="J3055" s="53"/>
      <c r="K3055" s="64"/>
      <c r="O3055" s="60"/>
      <c r="P3055" s="67"/>
      <c r="T3055" s="53"/>
      <c r="U3055" s="64"/>
      <c r="Y3055" s="53"/>
      <c r="Z3055" s="64"/>
      <c r="AD3055" s="53"/>
    </row>
    <row r="3056" spans="1:30" s="13" customFormat="1" x14ac:dyDescent="0.25">
      <c r="A3056"/>
      <c r="B3056" s="32"/>
      <c r="C3056" s="34"/>
      <c r="D3056" s="10"/>
      <c r="J3056" s="53"/>
      <c r="K3056" s="64"/>
      <c r="O3056" s="60"/>
      <c r="P3056" s="67"/>
      <c r="T3056" s="53"/>
      <c r="U3056" s="64"/>
      <c r="Y3056" s="53"/>
      <c r="Z3056" s="64"/>
      <c r="AD3056" s="53"/>
    </row>
    <row r="3057" spans="1:30" s="13" customFormat="1" x14ac:dyDescent="0.25">
      <c r="A3057"/>
      <c r="B3057" s="32"/>
      <c r="C3057" s="34"/>
      <c r="D3057" s="10"/>
      <c r="J3057" s="53"/>
      <c r="K3057" s="64"/>
      <c r="O3057" s="60"/>
      <c r="P3057" s="67"/>
      <c r="T3057" s="53"/>
      <c r="U3057" s="64"/>
      <c r="Y3057" s="53"/>
      <c r="Z3057" s="64"/>
      <c r="AD3057" s="53"/>
    </row>
    <row r="3058" spans="1:30" s="13" customFormat="1" x14ac:dyDescent="0.25">
      <c r="A3058"/>
      <c r="B3058" s="32"/>
      <c r="C3058" s="34"/>
      <c r="D3058" s="10"/>
      <c r="J3058" s="53"/>
      <c r="K3058" s="64"/>
      <c r="O3058" s="60"/>
      <c r="P3058" s="67"/>
      <c r="T3058" s="53"/>
      <c r="U3058" s="64"/>
      <c r="Y3058" s="53"/>
      <c r="Z3058" s="64"/>
      <c r="AD3058" s="53"/>
    </row>
    <row r="3059" spans="1:30" s="13" customFormat="1" x14ac:dyDescent="0.25">
      <c r="A3059"/>
      <c r="B3059" s="32"/>
      <c r="C3059" s="34"/>
      <c r="D3059" s="10"/>
      <c r="J3059" s="53"/>
      <c r="K3059" s="64"/>
      <c r="O3059" s="60"/>
      <c r="P3059" s="67"/>
      <c r="T3059" s="53"/>
      <c r="U3059" s="64"/>
      <c r="Y3059" s="53"/>
      <c r="Z3059" s="64"/>
      <c r="AD3059" s="53"/>
    </row>
    <row r="3060" spans="1:30" s="13" customFormat="1" x14ac:dyDescent="0.25">
      <c r="A3060"/>
      <c r="B3060" s="32"/>
      <c r="C3060" s="34"/>
      <c r="D3060" s="10"/>
      <c r="J3060" s="53"/>
      <c r="K3060" s="64"/>
      <c r="O3060" s="60"/>
      <c r="P3060" s="67"/>
      <c r="T3060" s="53"/>
      <c r="U3060" s="64"/>
      <c r="Y3060" s="53"/>
      <c r="Z3060" s="64"/>
      <c r="AD3060" s="53"/>
    </row>
    <row r="3061" spans="1:30" s="13" customFormat="1" x14ac:dyDescent="0.25">
      <c r="A3061"/>
      <c r="B3061" s="32"/>
      <c r="C3061" s="34"/>
      <c r="D3061" s="10"/>
      <c r="J3061" s="53"/>
      <c r="K3061" s="64"/>
      <c r="O3061" s="60"/>
      <c r="P3061" s="67"/>
      <c r="T3061" s="53"/>
      <c r="U3061" s="64"/>
      <c r="Y3061" s="53"/>
      <c r="Z3061" s="64"/>
      <c r="AD3061" s="53"/>
    </row>
    <row r="3062" spans="1:30" s="13" customFormat="1" x14ac:dyDescent="0.25">
      <c r="A3062"/>
      <c r="B3062" s="32"/>
      <c r="C3062" s="34"/>
      <c r="D3062" s="10"/>
      <c r="J3062" s="53"/>
      <c r="K3062" s="64"/>
      <c r="O3062" s="60"/>
      <c r="P3062" s="67"/>
      <c r="T3062" s="53"/>
      <c r="U3062" s="64"/>
      <c r="Y3062" s="53"/>
      <c r="Z3062" s="64"/>
      <c r="AD3062" s="53"/>
    </row>
    <row r="3063" spans="1:30" s="13" customFormat="1" x14ac:dyDescent="0.25">
      <c r="A3063"/>
      <c r="B3063" s="32"/>
      <c r="C3063" s="34"/>
      <c r="D3063" s="10"/>
      <c r="J3063" s="53"/>
      <c r="K3063" s="64"/>
      <c r="O3063" s="60"/>
      <c r="P3063" s="67"/>
      <c r="T3063" s="53"/>
      <c r="U3063" s="64"/>
      <c r="Y3063" s="53"/>
      <c r="Z3063" s="64"/>
      <c r="AD3063" s="53"/>
    </row>
    <row r="3064" spans="1:30" s="13" customFormat="1" x14ac:dyDescent="0.25">
      <c r="A3064"/>
      <c r="B3064" s="32"/>
      <c r="C3064" s="34"/>
      <c r="D3064" s="10"/>
      <c r="J3064" s="53"/>
      <c r="K3064" s="64"/>
      <c r="O3064" s="60"/>
      <c r="P3064" s="67"/>
      <c r="T3064" s="53"/>
      <c r="U3064" s="64"/>
      <c r="Y3064" s="53"/>
      <c r="Z3064" s="64"/>
      <c r="AD3064" s="53"/>
    </row>
    <row r="3065" spans="1:30" s="13" customFormat="1" x14ac:dyDescent="0.25">
      <c r="A3065"/>
      <c r="B3065" s="32"/>
      <c r="C3065" s="34"/>
      <c r="D3065" s="10"/>
      <c r="J3065" s="53"/>
      <c r="K3065" s="64"/>
      <c r="O3065" s="60"/>
      <c r="P3065" s="67"/>
      <c r="T3065" s="53"/>
      <c r="U3065" s="64"/>
      <c r="Y3065" s="53"/>
      <c r="Z3065" s="64"/>
      <c r="AD3065" s="53"/>
    </row>
    <row r="3066" spans="1:30" s="13" customFormat="1" x14ac:dyDescent="0.25">
      <c r="A3066"/>
      <c r="B3066" s="32"/>
      <c r="C3066" s="34"/>
      <c r="D3066" s="10"/>
      <c r="J3066" s="53"/>
      <c r="K3066" s="64"/>
      <c r="O3066" s="60"/>
      <c r="P3066" s="67"/>
      <c r="T3066" s="53"/>
      <c r="U3066" s="64"/>
      <c r="Y3066" s="53"/>
      <c r="Z3066" s="64"/>
      <c r="AD3066" s="53"/>
    </row>
    <row r="3067" spans="1:30" s="13" customFormat="1" x14ac:dyDescent="0.25">
      <c r="A3067"/>
      <c r="B3067" s="32"/>
      <c r="C3067" s="34"/>
      <c r="D3067" s="10"/>
      <c r="J3067" s="53"/>
      <c r="K3067" s="64"/>
      <c r="O3067" s="60"/>
      <c r="P3067" s="67"/>
      <c r="T3067" s="53"/>
      <c r="U3067" s="64"/>
      <c r="Y3067" s="53"/>
      <c r="Z3067" s="64"/>
      <c r="AD3067" s="53"/>
    </row>
    <row r="3068" spans="1:30" s="13" customFormat="1" x14ac:dyDescent="0.25">
      <c r="A3068"/>
      <c r="B3068" s="32"/>
      <c r="C3068" s="34"/>
      <c r="D3068" s="10"/>
      <c r="J3068" s="53"/>
      <c r="K3068" s="64"/>
      <c r="O3068" s="60"/>
      <c r="P3068" s="67"/>
      <c r="T3068" s="53"/>
      <c r="U3068" s="64"/>
      <c r="Y3068" s="53"/>
      <c r="Z3068" s="64"/>
      <c r="AD3068" s="53"/>
    </row>
    <row r="3069" spans="1:30" s="13" customFormat="1" x14ac:dyDescent="0.25">
      <c r="A3069"/>
      <c r="B3069" s="32"/>
      <c r="C3069" s="34"/>
      <c r="D3069" s="10"/>
      <c r="J3069" s="53"/>
      <c r="K3069" s="64"/>
      <c r="O3069" s="60"/>
      <c r="P3069" s="67"/>
      <c r="T3069" s="53"/>
      <c r="U3069" s="64"/>
      <c r="Y3069" s="53"/>
      <c r="Z3069" s="64"/>
      <c r="AD3069" s="53"/>
    </row>
    <row r="3070" spans="1:30" s="13" customFormat="1" x14ac:dyDescent="0.25">
      <c r="A3070"/>
      <c r="B3070" s="32"/>
      <c r="C3070" s="34"/>
      <c r="D3070" s="10"/>
      <c r="J3070" s="53"/>
      <c r="K3070" s="64"/>
      <c r="O3070" s="60"/>
      <c r="P3070" s="67"/>
      <c r="T3070" s="53"/>
      <c r="U3070" s="64"/>
      <c r="Y3070" s="53"/>
      <c r="Z3070" s="64"/>
      <c r="AD3070" s="53"/>
    </row>
    <row r="3071" spans="1:30" s="13" customFormat="1" x14ac:dyDescent="0.25">
      <c r="A3071"/>
      <c r="B3071" s="32"/>
      <c r="C3071" s="34"/>
      <c r="D3071" s="10"/>
      <c r="J3071" s="53"/>
      <c r="K3071" s="64"/>
      <c r="O3071" s="60"/>
      <c r="P3071" s="67"/>
      <c r="T3071" s="53"/>
      <c r="U3071" s="64"/>
      <c r="Y3071" s="53"/>
      <c r="Z3071" s="64"/>
      <c r="AD3071" s="53"/>
    </row>
    <row r="3072" spans="1:30" s="13" customFormat="1" x14ac:dyDescent="0.25">
      <c r="A3072"/>
      <c r="B3072" s="32"/>
      <c r="C3072" s="34"/>
      <c r="D3072" s="10"/>
      <c r="J3072" s="53"/>
      <c r="K3072" s="64"/>
      <c r="O3072" s="60"/>
      <c r="P3072" s="67"/>
      <c r="T3072" s="53"/>
      <c r="U3072" s="64"/>
      <c r="Y3072" s="53"/>
      <c r="Z3072" s="64"/>
      <c r="AD3072" s="53"/>
    </row>
    <row r="3073" spans="1:30" s="13" customFormat="1" x14ac:dyDescent="0.25">
      <c r="A3073"/>
      <c r="B3073" s="32"/>
      <c r="C3073" s="34"/>
      <c r="D3073" s="10"/>
      <c r="J3073" s="53"/>
      <c r="K3073" s="64"/>
      <c r="O3073" s="60"/>
      <c r="P3073" s="67"/>
      <c r="T3073" s="53"/>
      <c r="U3073" s="64"/>
      <c r="Y3073" s="53"/>
      <c r="Z3073" s="64"/>
      <c r="AD3073" s="53"/>
    </row>
    <row r="3074" spans="1:30" s="13" customFormat="1" x14ac:dyDescent="0.25">
      <c r="A3074"/>
      <c r="B3074" s="32"/>
      <c r="C3074" s="34"/>
      <c r="D3074" s="10"/>
      <c r="J3074" s="53"/>
      <c r="K3074" s="64"/>
      <c r="O3074" s="60"/>
      <c r="P3074" s="67"/>
      <c r="T3074" s="53"/>
      <c r="U3074" s="64"/>
      <c r="Y3074" s="53"/>
      <c r="Z3074" s="64"/>
      <c r="AD3074" s="53"/>
    </row>
    <row r="3075" spans="1:30" s="13" customFormat="1" x14ac:dyDescent="0.25">
      <c r="A3075"/>
      <c r="B3075" s="32"/>
      <c r="C3075" s="34"/>
      <c r="D3075" s="10"/>
      <c r="J3075" s="53"/>
      <c r="K3075" s="64"/>
      <c r="O3075" s="60"/>
      <c r="P3075" s="67"/>
      <c r="T3075" s="53"/>
      <c r="U3075" s="64"/>
      <c r="Y3075" s="53"/>
      <c r="Z3075" s="64"/>
      <c r="AD3075" s="53"/>
    </row>
    <row r="3076" spans="1:30" s="13" customFormat="1" x14ac:dyDescent="0.25">
      <c r="A3076"/>
      <c r="B3076" s="32"/>
      <c r="C3076" s="34"/>
      <c r="D3076" s="10"/>
      <c r="J3076" s="53"/>
      <c r="K3076" s="64"/>
      <c r="O3076" s="60"/>
      <c r="P3076" s="67"/>
      <c r="T3076" s="53"/>
      <c r="U3076" s="64"/>
      <c r="Y3076" s="53"/>
      <c r="Z3076" s="64"/>
      <c r="AD3076" s="53"/>
    </row>
    <row r="3077" spans="1:30" s="13" customFormat="1" x14ac:dyDescent="0.25">
      <c r="A3077"/>
      <c r="B3077" s="32"/>
      <c r="C3077" s="34"/>
      <c r="D3077" s="10"/>
      <c r="J3077" s="53"/>
      <c r="K3077" s="64"/>
      <c r="O3077" s="60"/>
      <c r="P3077" s="67"/>
      <c r="T3077" s="53"/>
      <c r="U3077" s="64"/>
      <c r="Y3077" s="53"/>
      <c r="Z3077" s="64"/>
      <c r="AD3077" s="53"/>
    </row>
    <row r="3078" spans="1:30" s="13" customFormat="1" x14ac:dyDescent="0.25">
      <c r="A3078"/>
      <c r="B3078" s="32"/>
      <c r="C3078" s="34"/>
      <c r="D3078" s="10"/>
      <c r="J3078" s="53"/>
      <c r="K3078" s="64"/>
      <c r="O3078" s="60"/>
      <c r="P3078" s="67"/>
      <c r="T3078" s="53"/>
      <c r="U3078" s="64"/>
      <c r="Y3078" s="53"/>
      <c r="Z3078" s="64"/>
      <c r="AD3078" s="53"/>
    </row>
    <row r="3079" spans="1:30" s="13" customFormat="1" x14ac:dyDescent="0.25">
      <c r="A3079"/>
      <c r="B3079" s="32"/>
      <c r="C3079" s="34"/>
      <c r="D3079" s="10"/>
      <c r="J3079" s="53"/>
      <c r="K3079" s="64"/>
      <c r="O3079" s="60"/>
      <c r="P3079" s="67"/>
      <c r="T3079" s="53"/>
      <c r="U3079" s="64"/>
      <c r="Y3079" s="53"/>
      <c r="Z3079" s="64"/>
      <c r="AD3079" s="53"/>
    </row>
    <row r="3080" spans="1:30" s="13" customFormat="1" x14ac:dyDescent="0.25">
      <c r="A3080"/>
      <c r="B3080" s="32"/>
      <c r="C3080" s="34"/>
      <c r="D3080" s="10"/>
      <c r="J3080" s="53"/>
      <c r="K3080" s="64"/>
      <c r="O3080" s="60"/>
      <c r="P3080" s="67"/>
      <c r="T3080" s="53"/>
      <c r="U3080" s="64"/>
      <c r="Y3080" s="53"/>
      <c r="Z3080" s="64"/>
      <c r="AD3080" s="53"/>
    </row>
    <row r="3081" spans="1:30" s="13" customFormat="1" x14ac:dyDescent="0.25">
      <c r="A3081"/>
      <c r="B3081" s="32"/>
      <c r="C3081" s="34"/>
      <c r="D3081" s="10"/>
      <c r="J3081" s="53"/>
      <c r="K3081" s="64"/>
      <c r="O3081" s="60"/>
      <c r="P3081" s="67"/>
      <c r="T3081" s="53"/>
      <c r="U3081" s="64"/>
      <c r="Y3081" s="53"/>
      <c r="Z3081" s="64"/>
      <c r="AD3081" s="53"/>
    </row>
    <row r="3082" spans="1:30" s="13" customFormat="1" x14ac:dyDescent="0.25">
      <c r="A3082"/>
      <c r="B3082" s="32"/>
      <c r="C3082" s="34"/>
      <c r="D3082" s="10"/>
      <c r="J3082" s="53"/>
      <c r="K3082" s="64"/>
      <c r="O3082" s="60"/>
      <c r="P3082" s="67"/>
      <c r="T3082" s="53"/>
      <c r="U3082" s="64"/>
      <c r="Y3082" s="53"/>
      <c r="Z3082" s="64"/>
      <c r="AD3082" s="53"/>
    </row>
    <row r="3083" spans="1:30" s="13" customFormat="1" x14ac:dyDescent="0.25">
      <c r="A3083"/>
      <c r="B3083" s="32"/>
      <c r="C3083" s="34"/>
      <c r="D3083" s="10"/>
      <c r="J3083" s="53"/>
      <c r="K3083" s="64"/>
      <c r="O3083" s="60"/>
      <c r="P3083" s="67"/>
      <c r="T3083" s="53"/>
      <c r="U3083" s="64"/>
      <c r="Y3083" s="53"/>
      <c r="Z3083" s="64"/>
      <c r="AD3083" s="53"/>
    </row>
    <row r="3084" spans="1:30" s="13" customFormat="1" x14ac:dyDescent="0.25">
      <c r="A3084"/>
      <c r="B3084" s="32"/>
      <c r="C3084" s="34"/>
      <c r="D3084" s="10"/>
      <c r="J3084" s="53"/>
      <c r="K3084" s="64"/>
      <c r="O3084" s="60"/>
      <c r="P3084" s="67"/>
      <c r="T3084" s="53"/>
      <c r="U3084" s="64"/>
      <c r="Y3084" s="53"/>
      <c r="Z3084" s="64"/>
      <c r="AD3084" s="53"/>
    </row>
    <row r="3085" spans="1:30" s="13" customFormat="1" x14ac:dyDescent="0.25">
      <c r="A3085"/>
      <c r="B3085" s="32"/>
      <c r="C3085" s="34"/>
      <c r="D3085" s="10"/>
      <c r="J3085" s="53"/>
      <c r="K3085" s="64"/>
      <c r="O3085" s="60"/>
      <c r="P3085" s="67"/>
      <c r="T3085" s="53"/>
      <c r="U3085" s="64"/>
      <c r="Y3085" s="53"/>
      <c r="Z3085" s="64"/>
      <c r="AD3085" s="53"/>
    </row>
    <row r="3086" spans="1:30" s="13" customFormat="1" x14ac:dyDescent="0.25">
      <c r="A3086"/>
      <c r="B3086" s="32"/>
      <c r="C3086" s="34"/>
      <c r="D3086" s="10"/>
      <c r="J3086" s="53"/>
      <c r="K3086" s="64"/>
      <c r="O3086" s="60"/>
      <c r="P3086" s="67"/>
      <c r="T3086" s="53"/>
      <c r="U3086" s="64"/>
      <c r="Y3086" s="53"/>
      <c r="Z3086" s="64"/>
      <c r="AD3086" s="53"/>
    </row>
    <row r="3087" spans="1:30" s="13" customFormat="1" x14ac:dyDescent="0.25">
      <c r="A3087"/>
      <c r="B3087" s="32"/>
      <c r="C3087" s="34"/>
      <c r="D3087" s="10"/>
      <c r="J3087" s="53"/>
      <c r="K3087" s="64"/>
      <c r="O3087" s="60"/>
      <c r="P3087" s="67"/>
      <c r="T3087" s="53"/>
      <c r="U3087" s="64"/>
      <c r="Y3087" s="53"/>
      <c r="Z3087" s="64"/>
      <c r="AD3087" s="53"/>
    </row>
    <row r="3088" spans="1:30" s="13" customFormat="1" x14ac:dyDescent="0.25">
      <c r="A3088"/>
      <c r="B3088" s="32"/>
      <c r="C3088" s="34"/>
      <c r="D3088" s="10"/>
      <c r="J3088" s="53"/>
      <c r="K3088" s="64"/>
      <c r="O3088" s="60"/>
      <c r="P3088" s="67"/>
      <c r="T3088" s="53"/>
      <c r="U3088" s="64"/>
      <c r="Y3088" s="53"/>
      <c r="Z3088" s="64"/>
      <c r="AD3088" s="53"/>
    </row>
    <row r="3089" spans="1:30" s="13" customFormat="1" x14ac:dyDescent="0.25">
      <c r="A3089"/>
      <c r="B3089" s="32"/>
      <c r="C3089" s="34"/>
      <c r="D3089" s="10"/>
      <c r="J3089" s="53"/>
      <c r="K3089" s="64"/>
      <c r="O3089" s="60"/>
      <c r="P3089" s="67"/>
      <c r="T3089" s="53"/>
      <c r="U3089" s="64"/>
      <c r="Y3089" s="53"/>
      <c r="Z3089" s="64"/>
      <c r="AD3089" s="53"/>
    </row>
    <row r="3090" spans="1:30" s="13" customFormat="1" x14ac:dyDescent="0.25">
      <c r="A3090"/>
      <c r="B3090" s="32"/>
      <c r="C3090" s="34"/>
      <c r="D3090" s="10"/>
      <c r="J3090" s="53"/>
      <c r="K3090" s="64"/>
      <c r="O3090" s="60"/>
      <c r="P3090" s="67"/>
      <c r="T3090" s="53"/>
      <c r="U3090" s="64"/>
      <c r="Y3090" s="53"/>
      <c r="Z3090" s="64"/>
      <c r="AD3090" s="53"/>
    </row>
    <row r="3091" spans="1:30" s="13" customFormat="1" x14ac:dyDescent="0.25">
      <c r="A3091"/>
      <c r="B3091" s="32"/>
      <c r="C3091" s="34"/>
      <c r="D3091" s="10"/>
      <c r="J3091" s="53"/>
      <c r="K3091" s="64"/>
      <c r="O3091" s="60"/>
      <c r="P3091" s="67"/>
      <c r="T3091" s="53"/>
      <c r="U3091" s="64"/>
      <c r="Y3091" s="53"/>
      <c r="Z3091" s="64"/>
      <c r="AD3091" s="53"/>
    </row>
    <row r="3092" spans="1:30" s="13" customFormat="1" x14ac:dyDescent="0.25">
      <c r="A3092"/>
      <c r="B3092" s="32"/>
      <c r="C3092" s="34"/>
      <c r="D3092" s="10"/>
      <c r="J3092" s="53"/>
      <c r="K3092" s="64"/>
      <c r="O3092" s="60"/>
      <c r="P3092" s="67"/>
      <c r="T3092" s="53"/>
      <c r="U3092" s="64"/>
      <c r="Y3092" s="53"/>
      <c r="Z3092" s="64"/>
      <c r="AD3092" s="53"/>
    </row>
    <row r="3093" spans="1:30" s="13" customFormat="1" x14ac:dyDescent="0.25">
      <c r="A3093"/>
      <c r="B3093" s="32"/>
      <c r="C3093" s="34"/>
      <c r="D3093" s="10"/>
      <c r="J3093" s="53"/>
      <c r="K3093" s="64"/>
      <c r="O3093" s="60"/>
      <c r="P3093" s="67"/>
      <c r="T3093" s="53"/>
      <c r="U3093" s="64"/>
      <c r="Y3093" s="53"/>
      <c r="Z3093" s="64"/>
      <c r="AD3093" s="53"/>
    </row>
    <row r="3094" spans="1:30" s="13" customFormat="1" x14ac:dyDescent="0.25">
      <c r="A3094"/>
      <c r="B3094" s="32"/>
      <c r="C3094" s="34"/>
      <c r="D3094" s="10"/>
      <c r="J3094" s="53"/>
      <c r="K3094" s="64"/>
      <c r="O3094" s="60"/>
      <c r="P3094" s="67"/>
      <c r="T3094" s="53"/>
      <c r="U3094" s="64"/>
      <c r="Y3094" s="53"/>
      <c r="Z3094" s="64"/>
      <c r="AD3094" s="53"/>
    </row>
    <row r="3095" spans="1:30" s="13" customFormat="1" x14ac:dyDescent="0.25">
      <c r="A3095"/>
      <c r="B3095" s="32"/>
      <c r="C3095" s="34"/>
      <c r="D3095" s="10"/>
      <c r="J3095" s="53"/>
      <c r="K3095" s="64"/>
      <c r="O3095" s="60"/>
      <c r="P3095" s="67"/>
      <c r="T3095" s="53"/>
      <c r="U3095" s="64"/>
      <c r="Y3095" s="53"/>
      <c r="Z3095" s="64"/>
      <c r="AD3095" s="53"/>
    </row>
    <row r="3096" spans="1:30" s="13" customFormat="1" x14ac:dyDescent="0.25">
      <c r="A3096"/>
      <c r="B3096" s="32"/>
      <c r="C3096" s="34"/>
      <c r="D3096" s="10"/>
      <c r="J3096" s="53"/>
      <c r="K3096" s="64"/>
      <c r="O3096" s="60"/>
      <c r="P3096" s="67"/>
      <c r="T3096" s="53"/>
      <c r="U3096" s="64"/>
      <c r="Y3096" s="53"/>
      <c r="Z3096" s="64"/>
      <c r="AD3096" s="53"/>
    </row>
    <row r="3097" spans="1:30" s="13" customFormat="1" x14ac:dyDescent="0.25">
      <c r="A3097"/>
      <c r="B3097" s="32"/>
      <c r="C3097" s="34"/>
      <c r="D3097" s="10"/>
      <c r="J3097" s="53"/>
      <c r="K3097" s="64"/>
      <c r="O3097" s="60"/>
      <c r="P3097" s="67"/>
      <c r="T3097" s="53"/>
      <c r="U3097" s="64"/>
      <c r="Y3097" s="53"/>
      <c r="Z3097" s="64"/>
      <c r="AD3097" s="53"/>
    </row>
    <row r="3098" spans="1:30" s="13" customFormat="1" x14ac:dyDescent="0.25">
      <c r="A3098"/>
      <c r="B3098" s="32"/>
      <c r="C3098" s="34"/>
      <c r="D3098" s="10"/>
      <c r="J3098" s="53"/>
      <c r="K3098" s="64"/>
      <c r="O3098" s="60"/>
      <c r="P3098" s="67"/>
      <c r="T3098" s="53"/>
      <c r="U3098" s="64"/>
      <c r="Y3098" s="53"/>
      <c r="Z3098" s="64"/>
      <c r="AD3098" s="53"/>
    </row>
    <row r="3099" spans="1:30" s="13" customFormat="1" x14ac:dyDescent="0.25">
      <c r="A3099"/>
      <c r="B3099" s="32"/>
      <c r="C3099" s="34"/>
      <c r="D3099" s="10"/>
      <c r="J3099" s="53"/>
      <c r="K3099" s="64"/>
      <c r="O3099" s="60"/>
      <c r="P3099" s="67"/>
      <c r="T3099" s="53"/>
      <c r="U3099" s="64"/>
      <c r="Y3099" s="53"/>
      <c r="Z3099" s="64"/>
      <c r="AD3099" s="53"/>
    </row>
    <row r="3100" spans="1:30" s="13" customFormat="1" x14ac:dyDescent="0.25">
      <c r="A3100"/>
      <c r="B3100" s="32"/>
      <c r="C3100" s="34"/>
      <c r="D3100" s="10"/>
      <c r="J3100" s="53"/>
      <c r="K3100" s="64"/>
      <c r="O3100" s="60"/>
      <c r="P3100" s="67"/>
      <c r="T3100" s="53"/>
      <c r="U3100" s="64"/>
      <c r="Y3100" s="53"/>
      <c r="Z3100" s="64"/>
      <c r="AD3100" s="53"/>
    </row>
    <row r="3101" spans="1:30" s="13" customFormat="1" x14ac:dyDescent="0.25">
      <c r="A3101"/>
      <c r="B3101" s="32"/>
      <c r="C3101" s="34"/>
      <c r="D3101" s="10"/>
      <c r="J3101" s="53"/>
      <c r="K3101" s="64"/>
      <c r="O3101" s="60"/>
      <c r="P3101" s="67"/>
      <c r="T3101" s="53"/>
      <c r="U3101" s="64"/>
      <c r="Y3101" s="53"/>
      <c r="Z3101" s="64"/>
      <c r="AD3101" s="53"/>
    </row>
    <row r="3102" spans="1:30" s="13" customFormat="1" x14ac:dyDescent="0.25">
      <c r="A3102"/>
      <c r="B3102" s="32"/>
      <c r="C3102" s="34"/>
      <c r="D3102" s="10"/>
      <c r="J3102" s="53"/>
      <c r="K3102" s="64"/>
      <c r="O3102" s="60"/>
      <c r="P3102" s="67"/>
      <c r="T3102" s="53"/>
      <c r="U3102" s="64"/>
      <c r="Y3102" s="53"/>
      <c r="Z3102" s="64"/>
      <c r="AD3102" s="53"/>
    </row>
    <row r="3103" spans="1:30" s="13" customFormat="1" x14ac:dyDescent="0.25">
      <c r="A3103"/>
      <c r="B3103" s="32"/>
      <c r="C3103" s="34"/>
      <c r="D3103" s="10"/>
      <c r="J3103" s="53"/>
      <c r="K3103" s="64"/>
      <c r="O3103" s="60"/>
      <c r="P3103" s="67"/>
      <c r="T3103" s="53"/>
      <c r="U3103" s="64"/>
      <c r="Y3103" s="53"/>
      <c r="Z3103" s="64"/>
      <c r="AD3103" s="53"/>
    </row>
    <row r="3104" spans="1:30" s="13" customFormat="1" x14ac:dyDescent="0.25">
      <c r="A3104"/>
      <c r="B3104" s="32"/>
      <c r="C3104" s="34"/>
      <c r="D3104" s="10"/>
      <c r="J3104" s="53"/>
      <c r="K3104" s="64"/>
      <c r="O3104" s="60"/>
      <c r="P3104" s="67"/>
      <c r="T3104" s="53"/>
      <c r="U3104" s="64"/>
      <c r="Y3104" s="53"/>
      <c r="Z3104" s="64"/>
      <c r="AD3104" s="53"/>
    </row>
    <row r="3105" spans="1:30" s="13" customFormat="1" x14ac:dyDescent="0.25">
      <c r="A3105"/>
      <c r="B3105" s="32"/>
      <c r="C3105" s="34"/>
      <c r="D3105" s="10"/>
      <c r="J3105" s="53"/>
      <c r="K3105" s="64"/>
      <c r="O3105" s="60"/>
      <c r="P3105" s="67"/>
      <c r="T3105" s="53"/>
      <c r="U3105" s="64"/>
      <c r="Y3105" s="53"/>
      <c r="Z3105" s="64"/>
      <c r="AD3105" s="53"/>
    </row>
    <row r="3106" spans="1:30" s="13" customFormat="1" x14ac:dyDescent="0.25">
      <c r="A3106"/>
      <c r="B3106" s="32"/>
      <c r="C3106" s="34"/>
      <c r="D3106" s="10"/>
      <c r="J3106" s="53"/>
      <c r="K3106" s="64"/>
      <c r="O3106" s="60"/>
      <c r="P3106" s="67"/>
      <c r="T3106" s="53"/>
      <c r="U3106" s="64"/>
      <c r="Y3106" s="53"/>
      <c r="Z3106" s="64"/>
      <c r="AD3106" s="53"/>
    </row>
    <row r="3107" spans="1:30" s="13" customFormat="1" x14ac:dyDescent="0.25">
      <c r="A3107"/>
      <c r="B3107" s="32"/>
      <c r="C3107" s="34"/>
      <c r="D3107" s="10"/>
      <c r="J3107" s="53"/>
      <c r="K3107" s="64"/>
      <c r="O3107" s="60"/>
      <c r="P3107" s="67"/>
      <c r="T3107" s="53"/>
      <c r="U3107" s="64"/>
      <c r="Y3107" s="53"/>
      <c r="Z3107" s="64"/>
      <c r="AD3107" s="53"/>
    </row>
    <row r="3108" spans="1:30" s="13" customFormat="1" x14ac:dyDescent="0.25">
      <c r="A3108"/>
      <c r="B3108" s="32"/>
      <c r="C3108" s="34"/>
      <c r="D3108" s="10"/>
      <c r="J3108" s="53"/>
      <c r="K3108" s="64"/>
      <c r="O3108" s="60"/>
      <c r="P3108" s="67"/>
      <c r="T3108" s="53"/>
      <c r="U3108" s="64"/>
      <c r="Y3108" s="53"/>
      <c r="Z3108" s="64"/>
      <c r="AD3108" s="53"/>
    </row>
    <row r="3109" spans="1:30" s="13" customFormat="1" x14ac:dyDescent="0.25">
      <c r="A3109"/>
      <c r="B3109" s="32"/>
      <c r="C3109" s="34"/>
      <c r="D3109" s="10"/>
      <c r="J3109" s="53"/>
      <c r="K3109" s="64"/>
      <c r="O3109" s="60"/>
      <c r="P3109" s="67"/>
      <c r="T3109" s="53"/>
      <c r="U3109" s="64"/>
      <c r="Y3109" s="53"/>
      <c r="Z3109" s="64"/>
      <c r="AD3109" s="53"/>
    </row>
    <row r="3110" spans="1:30" s="13" customFormat="1" x14ac:dyDescent="0.25">
      <c r="A3110"/>
      <c r="B3110" s="32"/>
      <c r="C3110" s="34"/>
      <c r="D3110" s="10"/>
      <c r="J3110" s="53"/>
      <c r="K3110" s="64"/>
      <c r="O3110" s="60"/>
      <c r="P3110" s="67"/>
      <c r="T3110" s="53"/>
      <c r="U3110" s="64"/>
      <c r="Y3110" s="53"/>
      <c r="Z3110" s="64"/>
      <c r="AD3110" s="53"/>
    </row>
    <row r="3111" spans="1:30" s="13" customFormat="1" x14ac:dyDescent="0.25">
      <c r="A3111"/>
      <c r="B3111" s="32"/>
      <c r="C3111" s="34"/>
      <c r="D3111" s="10"/>
      <c r="J3111" s="53"/>
      <c r="K3111" s="64"/>
      <c r="O3111" s="60"/>
      <c r="P3111" s="67"/>
      <c r="T3111" s="53"/>
      <c r="U3111" s="64"/>
      <c r="Y3111" s="53"/>
      <c r="Z3111" s="64"/>
      <c r="AD3111" s="53"/>
    </row>
    <row r="3112" spans="1:30" s="13" customFormat="1" x14ac:dyDescent="0.25">
      <c r="A3112"/>
      <c r="B3112" s="32"/>
      <c r="C3112" s="34"/>
      <c r="D3112" s="10"/>
      <c r="J3112" s="53"/>
      <c r="K3112" s="64"/>
      <c r="O3112" s="60"/>
      <c r="P3112" s="67"/>
      <c r="T3112" s="53"/>
      <c r="U3112" s="64"/>
      <c r="Y3112" s="53"/>
      <c r="Z3112" s="64"/>
      <c r="AD3112" s="53"/>
    </row>
    <row r="3113" spans="1:30" s="13" customFormat="1" x14ac:dyDescent="0.25">
      <c r="A3113"/>
      <c r="B3113" s="32"/>
      <c r="C3113" s="34"/>
      <c r="D3113" s="10"/>
      <c r="J3113" s="53"/>
      <c r="K3113" s="64"/>
      <c r="O3113" s="60"/>
      <c r="P3113" s="67"/>
      <c r="T3113" s="53"/>
      <c r="U3113" s="64"/>
      <c r="Y3113" s="53"/>
      <c r="Z3113" s="64"/>
      <c r="AD3113" s="53"/>
    </row>
    <row r="3114" spans="1:30" s="13" customFormat="1" x14ac:dyDescent="0.25">
      <c r="A3114"/>
      <c r="B3114" s="32"/>
      <c r="C3114" s="34"/>
      <c r="D3114" s="10"/>
      <c r="J3114" s="53"/>
      <c r="K3114" s="64"/>
      <c r="O3114" s="60"/>
      <c r="P3114" s="67"/>
      <c r="T3114" s="53"/>
      <c r="U3114" s="64"/>
      <c r="Y3114" s="53"/>
      <c r="Z3114" s="64"/>
      <c r="AD3114" s="53"/>
    </row>
    <row r="3115" spans="1:30" s="13" customFormat="1" x14ac:dyDescent="0.25">
      <c r="A3115"/>
      <c r="B3115" s="32"/>
      <c r="C3115" s="34"/>
      <c r="D3115" s="10"/>
      <c r="J3115" s="53"/>
      <c r="K3115" s="64"/>
      <c r="O3115" s="60"/>
      <c r="P3115" s="67"/>
      <c r="T3115" s="53"/>
      <c r="U3115" s="64"/>
      <c r="Y3115" s="53"/>
      <c r="Z3115" s="64"/>
      <c r="AD3115" s="53"/>
    </row>
    <row r="3116" spans="1:30" s="13" customFormat="1" x14ac:dyDescent="0.25">
      <c r="A3116"/>
      <c r="B3116" s="32"/>
      <c r="C3116" s="34"/>
      <c r="D3116" s="10"/>
      <c r="J3116" s="53"/>
      <c r="K3116" s="64"/>
      <c r="O3116" s="60"/>
      <c r="P3116" s="67"/>
      <c r="T3116" s="53"/>
      <c r="U3116" s="64"/>
      <c r="Y3116" s="53"/>
      <c r="Z3116" s="64"/>
      <c r="AD3116" s="53"/>
    </row>
    <row r="3117" spans="1:30" s="13" customFormat="1" x14ac:dyDescent="0.25">
      <c r="A3117"/>
      <c r="B3117" s="32"/>
      <c r="C3117" s="34"/>
      <c r="D3117" s="10"/>
      <c r="J3117" s="53"/>
      <c r="K3117" s="64"/>
      <c r="O3117" s="60"/>
      <c r="P3117" s="67"/>
      <c r="T3117" s="53"/>
      <c r="U3117" s="64"/>
      <c r="Y3117" s="53"/>
      <c r="Z3117" s="64"/>
      <c r="AD3117" s="53"/>
    </row>
    <row r="3118" spans="1:30" s="13" customFormat="1" x14ac:dyDescent="0.25">
      <c r="A3118"/>
      <c r="B3118" s="32"/>
      <c r="C3118" s="34"/>
      <c r="D3118" s="10"/>
      <c r="J3118" s="53"/>
      <c r="K3118" s="64"/>
      <c r="O3118" s="60"/>
      <c r="P3118" s="67"/>
      <c r="T3118" s="53"/>
      <c r="U3118" s="64"/>
      <c r="Y3118" s="53"/>
      <c r="Z3118" s="64"/>
      <c r="AD3118" s="53"/>
    </row>
    <row r="3119" spans="1:30" s="13" customFormat="1" x14ac:dyDescent="0.25">
      <c r="A3119"/>
      <c r="B3119" s="32"/>
      <c r="C3119" s="34"/>
      <c r="D3119" s="10"/>
      <c r="J3119" s="53"/>
      <c r="K3119" s="64"/>
      <c r="O3119" s="60"/>
      <c r="P3119" s="67"/>
      <c r="T3119" s="53"/>
      <c r="U3119" s="64"/>
      <c r="Y3119" s="53"/>
      <c r="Z3119" s="64"/>
      <c r="AD3119" s="53"/>
    </row>
    <row r="3120" spans="1:30" s="13" customFormat="1" x14ac:dyDescent="0.25">
      <c r="A3120"/>
      <c r="B3120" s="32"/>
      <c r="C3120" s="34"/>
      <c r="D3120" s="10"/>
      <c r="J3120" s="53"/>
      <c r="K3120" s="64"/>
      <c r="O3120" s="60"/>
      <c r="P3120" s="67"/>
      <c r="T3120" s="53"/>
      <c r="U3120" s="64"/>
      <c r="Y3120" s="53"/>
      <c r="Z3120" s="64"/>
      <c r="AD3120" s="53"/>
    </row>
    <row r="3121" spans="1:30" s="13" customFormat="1" x14ac:dyDescent="0.25">
      <c r="A3121"/>
      <c r="B3121" s="32"/>
      <c r="C3121" s="34"/>
      <c r="D3121" s="10"/>
      <c r="J3121" s="53"/>
      <c r="K3121" s="64"/>
      <c r="O3121" s="60"/>
      <c r="P3121" s="67"/>
      <c r="T3121" s="53"/>
      <c r="U3121" s="64"/>
      <c r="Y3121" s="53"/>
      <c r="Z3121" s="64"/>
      <c r="AD3121" s="53"/>
    </row>
    <row r="3122" spans="1:30" s="13" customFormat="1" x14ac:dyDescent="0.25">
      <c r="A3122"/>
      <c r="B3122" s="32"/>
      <c r="C3122" s="34"/>
      <c r="D3122" s="10"/>
      <c r="J3122" s="53"/>
      <c r="K3122" s="64"/>
      <c r="O3122" s="60"/>
      <c r="P3122" s="67"/>
      <c r="T3122" s="53"/>
      <c r="U3122" s="64"/>
      <c r="Y3122" s="53"/>
      <c r="Z3122" s="64"/>
      <c r="AD3122" s="53"/>
    </row>
    <row r="3123" spans="1:30" s="13" customFormat="1" x14ac:dyDescent="0.25">
      <c r="A3123"/>
      <c r="B3123" s="32"/>
      <c r="C3123" s="34"/>
      <c r="D3123" s="10"/>
      <c r="J3123" s="53"/>
      <c r="K3123" s="64"/>
      <c r="O3123" s="60"/>
      <c r="P3123" s="67"/>
      <c r="T3123" s="53"/>
      <c r="U3123" s="64"/>
      <c r="Y3123" s="53"/>
      <c r="Z3123" s="64"/>
      <c r="AD3123" s="53"/>
    </row>
    <row r="3124" spans="1:30" s="13" customFormat="1" x14ac:dyDescent="0.25">
      <c r="A3124"/>
      <c r="B3124" s="32"/>
      <c r="C3124" s="34"/>
      <c r="D3124" s="10"/>
      <c r="J3124" s="53"/>
      <c r="K3124" s="64"/>
      <c r="O3124" s="60"/>
      <c r="P3124" s="67"/>
      <c r="T3124" s="53"/>
      <c r="U3124" s="64"/>
      <c r="Y3124" s="53"/>
      <c r="Z3124" s="64"/>
      <c r="AD3124" s="53"/>
    </row>
    <row r="3125" spans="1:30" s="13" customFormat="1" x14ac:dyDescent="0.25">
      <c r="A3125"/>
      <c r="B3125" s="32"/>
      <c r="C3125" s="34"/>
      <c r="D3125" s="10"/>
      <c r="J3125" s="53"/>
      <c r="K3125" s="64"/>
      <c r="O3125" s="60"/>
      <c r="P3125" s="67"/>
      <c r="T3125" s="53"/>
      <c r="U3125" s="64"/>
      <c r="Y3125" s="53"/>
      <c r="Z3125" s="64"/>
      <c r="AD3125" s="53"/>
    </row>
    <row r="3126" spans="1:30" s="13" customFormat="1" x14ac:dyDescent="0.25">
      <c r="A3126"/>
      <c r="B3126" s="32"/>
      <c r="C3126" s="34"/>
      <c r="D3126" s="10"/>
      <c r="J3126" s="53"/>
      <c r="K3126" s="64"/>
      <c r="O3126" s="60"/>
      <c r="P3126" s="67"/>
      <c r="T3126" s="53"/>
      <c r="U3126" s="64"/>
      <c r="Y3126" s="53"/>
      <c r="Z3126" s="64"/>
      <c r="AD3126" s="53"/>
    </row>
    <row r="3127" spans="1:30" s="13" customFormat="1" x14ac:dyDescent="0.25">
      <c r="A3127"/>
      <c r="B3127" s="32"/>
      <c r="C3127" s="34"/>
      <c r="D3127" s="10"/>
      <c r="J3127" s="53"/>
      <c r="K3127" s="64"/>
      <c r="O3127" s="60"/>
      <c r="P3127" s="67"/>
      <c r="T3127" s="53"/>
      <c r="U3127" s="64"/>
      <c r="Y3127" s="53"/>
      <c r="Z3127" s="64"/>
      <c r="AD3127" s="53"/>
    </row>
    <row r="3128" spans="1:30" s="13" customFormat="1" x14ac:dyDescent="0.25">
      <c r="A3128"/>
      <c r="B3128" s="32"/>
      <c r="C3128" s="34"/>
      <c r="D3128" s="10"/>
      <c r="J3128" s="53"/>
      <c r="K3128" s="64"/>
      <c r="O3128" s="60"/>
      <c r="P3128" s="67"/>
      <c r="T3128" s="53"/>
      <c r="U3128" s="64"/>
      <c r="Y3128" s="53"/>
      <c r="Z3128" s="64"/>
      <c r="AD3128" s="53"/>
    </row>
    <row r="3129" spans="1:30" s="13" customFormat="1" x14ac:dyDescent="0.25">
      <c r="A3129"/>
      <c r="B3129" s="32"/>
      <c r="C3129" s="34"/>
      <c r="D3129" s="10"/>
      <c r="J3129" s="53"/>
      <c r="K3129" s="64"/>
      <c r="O3129" s="60"/>
      <c r="P3129" s="67"/>
      <c r="T3129" s="53"/>
      <c r="U3129" s="64"/>
      <c r="Y3129" s="53"/>
      <c r="Z3129" s="64"/>
      <c r="AD3129" s="53"/>
    </row>
    <row r="3130" spans="1:30" s="13" customFormat="1" x14ac:dyDescent="0.25">
      <c r="A3130"/>
      <c r="B3130" s="32"/>
      <c r="C3130" s="34"/>
      <c r="D3130" s="10"/>
      <c r="J3130" s="53"/>
      <c r="K3130" s="64"/>
      <c r="O3130" s="60"/>
      <c r="P3130" s="67"/>
      <c r="T3130" s="53"/>
      <c r="U3130" s="64"/>
      <c r="Y3130" s="53"/>
      <c r="Z3130" s="64"/>
      <c r="AD3130" s="53"/>
    </row>
    <row r="3131" spans="1:30" s="13" customFormat="1" x14ac:dyDescent="0.25">
      <c r="A3131"/>
      <c r="B3131" s="32"/>
      <c r="C3131" s="34"/>
      <c r="D3131" s="10"/>
      <c r="J3131" s="53"/>
      <c r="K3131" s="64"/>
      <c r="O3131" s="60"/>
      <c r="P3131" s="67"/>
      <c r="T3131" s="53"/>
      <c r="U3131" s="64"/>
      <c r="Y3131" s="53"/>
      <c r="Z3131" s="64"/>
      <c r="AD3131" s="53"/>
    </row>
    <row r="3132" spans="1:30" s="13" customFormat="1" x14ac:dyDescent="0.25">
      <c r="A3132"/>
      <c r="B3132" s="32"/>
      <c r="C3132" s="34"/>
      <c r="D3132" s="10"/>
      <c r="J3132" s="53"/>
      <c r="K3132" s="64"/>
      <c r="O3132" s="60"/>
      <c r="P3132" s="67"/>
      <c r="T3132" s="53"/>
      <c r="U3132" s="64"/>
      <c r="Y3132" s="53"/>
      <c r="Z3132" s="64"/>
      <c r="AD3132" s="53"/>
    </row>
    <row r="3133" spans="1:30" s="13" customFormat="1" x14ac:dyDescent="0.25">
      <c r="A3133"/>
      <c r="B3133" s="32"/>
      <c r="C3133" s="34"/>
      <c r="D3133" s="10"/>
      <c r="J3133" s="53"/>
      <c r="K3133" s="64"/>
      <c r="O3133" s="60"/>
      <c r="P3133" s="67"/>
      <c r="T3133" s="53"/>
      <c r="U3133" s="64"/>
      <c r="Y3133" s="53"/>
      <c r="Z3133" s="64"/>
      <c r="AD3133" s="53"/>
    </row>
    <row r="3134" spans="1:30" s="13" customFormat="1" x14ac:dyDescent="0.25">
      <c r="A3134"/>
      <c r="B3134" s="32"/>
      <c r="C3134" s="34"/>
      <c r="D3134" s="10"/>
      <c r="J3134" s="53"/>
      <c r="K3134" s="64"/>
      <c r="O3134" s="60"/>
      <c r="P3134" s="67"/>
      <c r="T3134" s="53"/>
      <c r="U3134" s="64"/>
      <c r="Y3134" s="53"/>
      <c r="Z3134" s="64"/>
      <c r="AD3134" s="53"/>
    </row>
    <row r="3135" spans="1:30" s="13" customFormat="1" x14ac:dyDescent="0.25">
      <c r="A3135"/>
      <c r="B3135" s="32"/>
      <c r="C3135" s="34"/>
      <c r="D3135" s="10"/>
      <c r="J3135" s="53"/>
      <c r="K3135" s="64"/>
      <c r="O3135" s="60"/>
      <c r="P3135" s="67"/>
      <c r="T3135" s="53"/>
      <c r="U3135" s="64"/>
      <c r="Y3135" s="53"/>
      <c r="Z3135" s="64"/>
      <c r="AD3135" s="53"/>
    </row>
    <row r="3136" spans="1:30" s="13" customFormat="1" x14ac:dyDescent="0.25">
      <c r="A3136"/>
      <c r="B3136" s="32"/>
      <c r="C3136" s="34"/>
      <c r="D3136" s="10"/>
      <c r="J3136" s="53"/>
      <c r="K3136" s="64"/>
      <c r="O3136" s="60"/>
      <c r="P3136" s="67"/>
      <c r="T3136" s="53"/>
      <c r="U3136" s="64"/>
      <c r="Y3136" s="53"/>
      <c r="Z3136" s="64"/>
      <c r="AD3136" s="53"/>
    </row>
    <row r="3137" spans="1:30" s="13" customFormat="1" x14ac:dyDescent="0.25">
      <c r="A3137"/>
      <c r="B3137" s="32"/>
      <c r="C3137" s="34"/>
      <c r="D3137" s="10"/>
      <c r="J3137" s="53"/>
      <c r="K3137" s="64"/>
      <c r="O3137" s="60"/>
      <c r="P3137" s="67"/>
      <c r="T3137" s="53"/>
      <c r="U3137" s="64"/>
      <c r="Y3137" s="53"/>
      <c r="Z3137" s="64"/>
      <c r="AD3137" s="53"/>
    </row>
    <row r="3138" spans="1:30" s="13" customFormat="1" x14ac:dyDescent="0.25">
      <c r="A3138"/>
      <c r="B3138" s="32"/>
      <c r="C3138" s="34"/>
      <c r="D3138" s="10"/>
      <c r="J3138" s="53"/>
      <c r="K3138" s="64"/>
      <c r="O3138" s="60"/>
      <c r="P3138" s="67"/>
      <c r="T3138" s="53"/>
      <c r="U3138" s="64"/>
      <c r="Y3138" s="53"/>
      <c r="Z3138" s="64"/>
      <c r="AD3138" s="53"/>
    </row>
    <row r="3139" spans="1:30" s="13" customFormat="1" x14ac:dyDescent="0.25">
      <c r="A3139"/>
      <c r="B3139" s="32"/>
      <c r="C3139" s="34"/>
      <c r="D3139" s="10"/>
      <c r="J3139" s="53"/>
      <c r="K3139" s="64"/>
      <c r="O3139" s="60"/>
      <c r="P3139" s="67"/>
      <c r="T3139" s="53"/>
      <c r="U3139" s="64"/>
      <c r="Y3139" s="53"/>
      <c r="Z3139" s="64"/>
      <c r="AD3139" s="53"/>
    </row>
    <row r="3140" spans="1:30" s="13" customFormat="1" x14ac:dyDescent="0.25">
      <c r="A3140"/>
      <c r="B3140" s="32"/>
      <c r="C3140" s="34"/>
      <c r="D3140" s="10"/>
      <c r="J3140" s="53"/>
      <c r="K3140" s="64"/>
      <c r="O3140" s="60"/>
      <c r="P3140" s="67"/>
      <c r="T3140" s="53"/>
      <c r="U3140" s="64"/>
      <c r="Y3140" s="53"/>
      <c r="Z3140" s="64"/>
      <c r="AD3140" s="53"/>
    </row>
    <row r="3141" spans="1:30" s="13" customFormat="1" x14ac:dyDescent="0.25">
      <c r="A3141"/>
      <c r="B3141" s="32"/>
      <c r="C3141" s="34"/>
      <c r="D3141" s="10"/>
      <c r="J3141" s="53"/>
      <c r="K3141" s="64"/>
      <c r="O3141" s="60"/>
      <c r="P3141" s="67"/>
      <c r="T3141" s="53"/>
      <c r="U3141" s="64"/>
      <c r="Y3141" s="53"/>
      <c r="Z3141" s="64"/>
      <c r="AD3141" s="53"/>
    </row>
    <row r="3142" spans="1:30" s="13" customFormat="1" x14ac:dyDescent="0.25">
      <c r="A3142"/>
      <c r="B3142" s="32"/>
      <c r="C3142" s="34"/>
      <c r="D3142" s="10"/>
      <c r="J3142" s="53"/>
      <c r="K3142" s="64"/>
      <c r="O3142" s="60"/>
      <c r="P3142" s="67"/>
      <c r="T3142" s="53"/>
      <c r="U3142" s="64"/>
      <c r="Y3142" s="53"/>
      <c r="Z3142" s="64"/>
      <c r="AD3142" s="53"/>
    </row>
    <row r="3143" spans="1:30" s="13" customFormat="1" x14ac:dyDescent="0.25">
      <c r="A3143"/>
      <c r="B3143" s="32"/>
      <c r="C3143" s="34"/>
      <c r="D3143" s="10"/>
      <c r="J3143" s="53"/>
      <c r="K3143" s="64"/>
      <c r="O3143" s="60"/>
      <c r="P3143" s="67"/>
      <c r="T3143" s="53"/>
      <c r="U3143" s="64"/>
      <c r="Y3143" s="53"/>
      <c r="Z3143" s="64"/>
      <c r="AD3143" s="53"/>
    </row>
    <row r="3144" spans="1:30" s="13" customFormat="1" x14ac:dyDescent="0.25">
      <c r="A3144"/>
      <c r="B3144" s="32"/>
      <c r="C3144" s="34"/>
      <c r="D3144" s="10"/>
      <c r="J3144" s="53"/>
      <c r="K3144" s="64"/>
      <c r="O3144" s="60"/>
      <c r="P3144" s="67"/>
      <c r="T3144" s="53"/>
      <c r="U3144" s="64"/>
      <c r="Y3144" s="53"/>
      <c r="Z3144" s="64"/>
      <c r="AD3144" s="53"/>
    </row>
    <row r="3145" spans="1:30" s="13" customFormat="1" x14ac:dyDescent="0.25">
      <c r="A3145"/>
      <c r="B3145" s="32"/>
      <c r="C3145" s="34"/>
      <c r="D3145" s="10"/>
      <c r="J3145" s="53"/>
      <c r="K3145" s="64"/>
      <c r="O3145" s="60"/>
      <c r="P3145" s="67"/>
      <c r="T3145" s="53"/>
      <c r="U3145" s="64"/>
      <c r="Y3145" s="53"/>
      <c r="Z3145" s="64"/>
      <c r="AD3145" s="53"/>
    </row>
    <row r="3146" spans="1:30" s="13" customFormat="1" x14ac:dyDescent="0.25">
      <c r="A3146"/>
      <c r="B3146" s="32"/>
      <c r="C3146" s="34"/>
      <c r="D3146" s="10"/>
      <c r="J3146" s="53"/>
      <c r="K3146" s="64"/>
      <c r="O3146" s="60"/>
      <c r="P3146" s="67"/>
      <c r="T3146" s="53"/>
      <c r="U3146" s="64"/>
      <c r="Y3146" s="53"/>
      <c r="Z3146" s="64"/>
      <c r="AD3146" s="53"/>
    </row>
    <row r="3147" spans="1:30" s="13" customFormat="1" x14ac:dyDescent="0.25">
      <c r="A3147"/>
      <c r="B3147" s="32"/>
      <c r="C3147" s="34"/>
      <c r="D3147" s="10"/>
      <c r="J3147" s="53"/>
      <c r="K3147" s="64"/>
      <c r="O3147" s="60"/>
      <c r="P3147" s="67"/>
      <c r="T3147" s="53"/>
      <c r="U3147" s="64"/>
      <c r="Y3147" s="53"/>
      <c r="Z3147" s="64"/>
      <c r="AD3147" s="53"/>
    </row>
    <row r="3148" spans="1:30" s="13" customFormat="1" x14ac:dyDescent="0.25">
      <c r="A3148"/>
      <c r="B3148" s="32"/>
      <c r="C3148" s="34"/>
      <c r="D3148" s="10"/>
      <c r="J3148" s="53"/>
      <c r="K3148" s="64"/>
      <c r="O3148" s="60"/>
      <c r="P3148" s="67"/>
      <c r="T3148" s="53"/>
      <c r="U3148" s="64"/>
      <c r="Y3148" s="53"/>
      <c r="Z3148" s="64"/>
      <c r="AD3148" s="53"/>
    </row>
    <row r="3149" spans="1:30" s="13" customFormat="1" x14ac:dyDescent="0.25">
      <c r="A3149"/>
      <c r="B3149" s="32"/>
      <c r="C3149" s="34"/>
      <c r="D3149" s="10"/>
      <c r="J3149" s="53"/>
      <c r="K3149" s="64"/>
      <c r="O3149" s="60"/>
      <c r="P3149" s="67"/>
      <c r="T3149" s="53"/>
      <c r="U3149" s="64"/>
      <c r="Y3149" s="53"/>
      <c r="Z3149" s="64"/>
      <c r="AD3149" s="53"/>
    </row>
    <row r="3150" spans="1:30" s="13" customFormat="1" x14ac:dyDescent="0.25">
      <c r="A3150"/>
      <c r="B3150" s="32"/>
      <c r="C3150" s="34"/>
      <c r="D3150" s="10"/>
      <c r="J3150" s="53"/>
      <c r="K3150" s="64"/>
      <c r="O3150" s="60"/>
      <c r="P3150" s="67"/>
      <c r="T3150" s="53"/>
      <c r="U3150" s="64"/>
      <c r="Y3150" s="53"/>
      <c r="Z3150" s="64"/>
      <c r="AD3150" s="53"/>
    </row>
    <row r="3151" spans="1:30" s="13" customFormat="1" x14ac:dyDescent="0.25">
      <c r="A3151"/>
      <c r="B3151" s="32"/>
      <c r="C3151" s="34"/>
      <c r="D3151" s="10"/>
      <c r="J3151" s="53"/>
      <c r="K3151" s="64"/>
      <c r="O3151" s="60"/>
      <c r="P3151" s="67"/>
      <c r="T3151" s="53"/>
      <c r="U3151" s="64"/>
      <c r="Y3151" s="53"/>
      <c r="Z3151" s="64"/>
      <c r="AD3151" s="53"/>
    </row>
    <row r="3152" spans="1:30" s="13" customFormat="1" x14ac:dyDescent="0.25">
      <c r="A3152"/>
      <c r="B3152" s="32"/>
      <c r="C3152" s="34"/>
      <c r="D3152" s="10"/>
      <c r="J3152" s="53"/>
      <c r="K3152" s="64"/>
      <c r="O3152" s="60"/>
      <c r="P3152" s="67"/>
      <c r="T3152" s="53"/>
      <c r="U3152" s="64"/>
      <c r="Y3152" s="53"/>
      <c r="Z3152" s="64"/>
      <c r="AD3152" s="53"/>
    </row>
    <row r="3153" spans="1:30" s="13" customFormat="1" x14ac:dyDescent="0.25">
      <c r="A3153"/>
      <c r="B3153" s="32"/>
      <c r="C3153" s="34"/>
      <c r="D3153" s="10"/>
      <c r="J3153" s="53"/>
      <c r="K3153" s="64"/>
      <c r="O3153" s="60"/>
      <c r="P3153" s="67"/>
      <c r="T3153" s="53"/>
      <c r="U3153" s="64"/>
      <c r="Y3153" s="53"/>
      <c r="Z3153" s="64"/>
      <c r="AD3153" s="53"/>
    </row>
    <row r="3154" spans="1:30" s="13" customFormat="1" x14ac:dyDescent="0.25">
      <c r="A3154"/>
      <c r="B3154" s="32"/>
      <c r="C3154" s="34"/>
      <c r="D3154" s="10"/>
      <c r="J3154" s="53"/>
      <c r="K3154" s="64"/>
      <c r="O3154" s="60"/>
      <c r="P3154" s="67"/>
      <c r="T3154" s="53"/>
      <c r="U3154" s="64"/>
      <c r="Y3154" s="53"/>
      <c r="Z3154" s="64"/>
      <c r="AD3154" s="53"/>
    </row>
    <row r="3155" spans="1:30" s="13" customFormat="1" x14ac:dyDescent="0.25">
      <c r="A3155"/>
      <c r="B3155" s="32"/>
      <c r="C3155" s="34"/>
      <c r="D3155" s="10"/>
      <c r="J3155" s="53"/>
      <c r="K3155" s="64"/>
      <c r="O3155" s="60"/>
      <c r="P3155" s="67"/>
      <c r="T3155" s="53"/>
      <c r="U3155" s="64"/>
      <c r="Y3155" s="53"/>
      <c r="Z3155" s="64"/>
      <c r="AD3155" s="53"/>
    </row>
    <row r="3156" spans="1:30" s="13" customFormat="1" x14ac:dyDescent="0.25">
      <c r="A3156"/>
      <c r="B3156" s="32"/>
      <c r="C3156" s="34"/>
      <c r="D3156" s="10"/>
      <c r="J3156" s="53"/>
      <c r="K3156" s="64"/>
      <c r="O3156" s="60"/>
      <c r="P3156" s="67"/>
      <c r="T3156" s="53"/>
      <c r="U3156" s="64"/>
      <c r="Y3156" s="53"/>
      <c r="Z3156" s="64"/>
      <c r="AD3156" s="53"/>
    </row>
    <row r="3157" spans="1:30" s="13" customFormat="1" x14ac:dyDescent="0.25">
      <c r="A3157"/>
      <c r="B3157" s="32"/>
      <c r="C3157" s="34"/>
      <c r="D3157" s="10"/>
      <c r="J3157" s="53"/>
      <c r="K3157" s="64"/>
      <c r="O3157" s="60"/>
      <c r="P3157" s="67"/>
      <c r="T3157" s="53"/>
      <c r="U3157" s="64"/>
      <c r="Y3157" s="53"/>
      <c r="Z3157" s="64"/>
      <c r="AD3157" s="53"/>
    </row>
    <row r="3158" spans="1:30" s="13" customFormat="1" x14ac:dyDescent="0.25">
      <c r="A3158"/>
      <c r="B3158" s="32"/>
      <c r="C3158" s="34"/>
      <c r="D3158" s="10"/>
      <c r="J3158" s="53"/>
      <c r="K3158" s="64"/>
      <c r="O3158" s="60"/>
      <c r="P3158" s="67"/>
      <c r="T3158" s="53"/>
      <c r="U3158" s="64"/>
      <c r="Y3158" s="53"/>
      <c r="Z3158" s="64"/>
      <c r="AD3158" s="53"/>
    </row>
    <row r="3159" spans="1:30" s="13" customFormat="1" x14ac:dyDescent="0.25">
      <c r="A3159"/>
      <c r="B3159" s="32"/>
      <c r="C3159" s="34"/>
      <c r="D3159" s="10"/>
      <c r="J3159" s="53"/>
      <c r="K3159" s="64"/>
      <c r="O3159" s="60"/>
      <c r="P3159" s="67"/>
      <c r="T3159" s="53"/>
      <c r="U3159" s="64"/>
      <c r="Y3159" s="53"/>
      <c r="Z3159" s="64"/>
      <c r="AD3159" s="53"/>
    </row>
    <row r="3160" spans="1:30" s="13" customFormat="1" x14ac:dyDescent="0.25">
      <c r="A3160"/>
      <c r="B3160" s="32"/>
      <c r="C3160" s="34"/>
      <c r="D3160" s="10"/>
      <c r="J3160" s="53"/>
      <c r="K3160" s="64"/>
      <c r="O3160" s="60"/>
      <c r="P3160" s="67"/>
      <c r="T3160" s="53"/>
      <c r="U3160" s="64"/>
      <c r="Y3160" s="53"/>
      <c r="Z3160" s="64"/>
      <c r="AD3160" s="53"/>
    </row>
    <row r="3161" spans="1:30" s="13" customFormat="1" x14ac:dyDescent="0.25">
      <c r="A3161"/>
      <c r="B3161" s="32"/>
      <c r="C3161" s="34"/>
      <c r="D3161" s="10"/>
      <c r="J3161" s="53"/>
      <c r="K3161" s="64"/>
      <c r="O3161" s="60"/>
      <c r="P3161" s="67"/>
      <c r="T3161" s="53"/>
      <c r="U3161" s="64"/>
      <c r="Y3161" s="53"/>
      <c r="Z3161" s="64"/>
      <c r="AD3161" s="53"/>
    </row>
    <row r="3162" spans="1:30" s="13" customFormat="1" x14ac:dyDescent="0.25">
      <c r="A3162"/>
      <c r="B3162" s="32"/>
      <c r="C3162" s="34"/>
      <c r="D3162" s="10"/>
      <c r="J3162" s="53"/>
      <c r="K3162" s="64"/>
      <c r="O3162" s="60"/>
      <c r="P3162" s="67"/>
      <c r="T3162" s="53"/>
      <c r="U3162" s="64"/>
      <c r="Y3162" s="53"/>
      <c r="Z3162" s="64"/>
      <c r="AD3162" s="53"/>
    </row>
    <row r="3163" spans="1:30" s="13" customFormat="1" x14ac:dyDescent="0.25">
      <c r="A3163"/>
      <c r="B3163" s="32"/>
      <c r="C3163" s="34"/>
      <c r="D3163" s="10"/>
      <c r="J3163" s="53"/>
      <c r="K3163" s="64"/>
      <c r="O3163" s="60"/>
      <c r="P3163" s="67"/>
      <c r="T3163" s="53"/>
      <c r="U3163" s="64"/>
      <c r="Y3163" s="53"/>
      <c r="Z3163" s="64"/>
      <c r="AD3163" s="53"/>
    </row>
    <row r="3164" spans="1:30" s="13" customFormat="1" x14ac:dyDescent="0.25">
      <c r="A3164"/>
      <c r="B3164" s="32"/>
      <c r="C3164" s="34"/>
      <c r="D3164" s="10"/>
      <c r="J3164" s="53"/>
      <c r="K3164" s="64"/>
      <c r="O3164" s="60"/>
      <c r="P3164" s="67"/>
      <c r="T3164" s="53"/>
      <c r="U3164" s="64"/>
      <c r="Y3164" s="53"/>
      <c r="Z3164" s="64"/>
      <c r="AD3164" s="53"/>
    </row>
    <row r="3165" spans="1:30" s="13" customFormat="1" x14ac:dyDescent="0.25">
      <c r="A3165"/>
      <c r="B3165" s="32"/>
      <c r="C3165" s="34"/>
      <c r="D3165" s="10"/>
      <c r="J3165" s="53"/>
      <c r="K3165" s="64"/>
      <c r="O3165" s="60"/>
      <c r="P3165" s="67"/>
      <c r="T3165" s="53"/>
      <c r="U3165" s="64"/>
      <c r="Y3165" s="53"/>
      <c r="Z3165" s="64"/>
      <c r="AD3165" s="53"/>
    </row>
    <row r="3166" spans="1:30" s="13" customFormat="1" x14ac:dyDescent="0.25">
      <c r="A3166"/>
      <c r="B3166" s="32"/>
      <c r="C3166" s="34"/>
      <c r="D3166" s="10"/>
      <c r="J3166" s="53"/>
      <c r="K3166" s="64"/>
      <c r="O3166" s="60"/>
      <c r="P3166" s="67"/>
      <c r="T3166" s="53"/>
      <c r="U3166" s="64"/>
      <c r="Y3166" s="53"/>
      <c r="Z3166" s="64"/>
      <c r="AD3166" s="53"/>
    </row>
    <row r="3167" spans="1:30" s="13" customFormat="1" x14ac:dyDescent="0.25">
      <c r="A3167"/>
      <c r="B3167" s="32"/>
      <c r="C3167" s="34"/>
      <c r="D3167" s="10"/>
      <c r="J3167" s="53"/>
      <c r="K3167" s="64"/>
      <c r="O3167" s="60"/>
      <c r="P3167" s="67"/>
      <c r="T3167" s="53"/>
      <c r="U3167" s="64"/>
      <c r="Y3167" s="53"/>
      <c r="Z3167" s="64"/>
      <c r="AD3167" s="53"/>
    </row>
    <row r="3168" spans="1:30" s="13" customFormat="1" x14ac:dyDescent="0.25">
      <c r="A3168"/>
      <c r="B3168" s="32"/>
      <c r="C3168" s="34"/>
      <c r="D3168" s="10"/>
      <c r="J3168" s="53"/>
      <c r="K3168" s="64"/>
      <c r="O3168" s="60"/>
      <c r="P3168" s="67"/>
      <c r="T3168" s="53"/>
      <c r="U3168" s="64"/>
      <c r="Y3168" s="53"/>
      <c r="Z3168" s="64"/>
      <c r="AD3168" s="53"/>
    </row>
    <row r="3169" spans="1:30" s="13" customFormat="1" x14ac:dyDescent="0.25">
      <c r="A3169"/>
      <c r="B3169" s="32"/>
      <c r="C3169" s="34"/>
      <c r="D3169" s="10"/>
      <c r="J3169" s="53"/>
      <c r="K3169" s="64"/>
      <c r="O3169" s="60"/>
      <c r="P3169" s="67"/>
      <c r="T3169" s="53"/>
      <c r="U3169" s="64"/>
      <c r="Y3169" s="53"/>
      <c r="Z3169" s="64"/>
      <c r="AD3169" s="53"/>
    </row>
    <row r="3170" spans="1:30" s="13" customFormat="1" x14ac:dyDescent="0.25">
      <c r="A3170"/>
      <c r="B3170" s="32"/>
      <c r="C3170" s="34"/>
      <c r="D3170" s="10"/>
      <c r="J3170" s="53"/>
      <c r="K3170" s="64"/>
      <c r="O3170" s="60"/>
      <c r="P3170" s="67"/>
      <c r="T3170" s="53"/>
      <c r="U3170" s="64"/>
      <c r="Y3170" s="53"/>
      <c r="Z3170" s="64"/>
      <c r="AD3170" s="53"/>
    </row>
    <row r="3171" spans="1:30" s="13" customFormat="1" x14ac:dyDescent="0.25">
      <c r="A3171"/>
      <c r="B3171" s="32"/>
      <c r="C3171" s="34"/>
      <c r="D3171" s="10"/>
      <c r="J3171" s="53"/>
      <c r="K3171" s="64"/>
      <c r="O3171" s="60"/>
      <c r="P3171" s="67"/>
      <c r="T3171" s="53"/>
      <c r="U3171" s="64"/>
      <c r="Y3171" s="53"/>
      <c r="Z3171" s="64"/>
      <c r="AD3171" s="53"/>
    </row>
    <row r="3172" spans="1:30" s="13" customFormat="1" x14ac:dyDescent="0.25">
      <c r="A3172"/>
      <c r="B3172" s="32"/>
      <c r="C3172" s="34"/>
      <c r="D3172" s="10"/>
      <c r="J3172" s="53"/>
      <c r="K3172" s="64"/>
      <c r="O3172" s="60"/>
      <c r="P3172" s="67"/>
      <c r="T3172" s="53"/>
      <c r="U3172" s="64"/>
      <c r="Y3172" s="53"/>
      <c r="Z3172" s="64"/>
      <c r="AD3172" s="53"/>
    </row>
    <row r="3173" spans="1:30" s="13" customFormat="1" x14ac:dyDescent="0.25">
      <c r="A3173"/>
      <c r="B3173" s="32"/>
      <c r="C3173" s="34"/>
      <c r="D3173" s="10"/>
      <c r="J3173" s="53"/>
      <c r="K3173" s="64"/>
      <c r="O3173" s="60"/>
      <c r="P3173" s="67"/>
      <c r="T3173" s="53"/>
      <c r="U3173" s="64"/>
      <c r="Y3173" s="53"/>
      <c r="Z3173" s="64"/>
      <c r="AD3173" s="53"/>
    </row>
    <row r="3174" spans="1:30" s="13" customFormat="1" x14ac:dyDescent="0.25">
      <c r="A3174"/>
      <c r="B3174" s="32"/>
      <c r="C3174" s="34"/>
      <c r="D3174" s="10"/>
      <c r="J3174" s="53"/>
      <c r="K3174" s="64"/>
      <c r="O3174" s="60"/>
      <c r="P3174" s="67"/>
      <c r="T3174" s="53"/>
      <c r="U3174" s="64"/>
      <c r="Y3174" s="53"/>
      <c r="Z3174" s="64"/>
      <c r="AD3174" s="53"/>
    </row>
    <row r="3175" spans="1:30" s="13" customFormat="1" x14ac:dyDescent="0.25">
      <c r="A3175"/>
      <c r="B3175" s="32"/>
      <c r="C3175" s="34"/>
      <c r="D3175" s="10"/>
      <c r="J3175" s="53"/>
      <c r="K3175" s="64"/>
      <c r="O3175" s="60"/>
      <c r="P3175" s="67"/>
      <c r="T3175" s="53"/>
      <c r="U3175" s="64"/>
      <c r="Y3175" s="53"/>
      <c r="Z3175" s="64"/>
      <c r="AD3175" s="53"/>
    </row>
    <row r="3176" spans="1:30" s="13" customFormat="1" x14ac:dyDescent="0.25">
      <c r="A3176"/>
      <c r="B3176" s="32"/>
      <c r="C3176" s="34"/>
      <c r="D3176" s="10"/>
      <c r="J3176" s="53"/>
      <c r="K3176" s="64"/>
      <c r="O3176" s="60"/>
      <c r="P3176" s="67"/>
      <c r="T3176" s="53"/>
      <c r="U3176" s="64"/>
      <c r="Y3176" s="53"/>
      <c r="Z3176" s="64"/>
      <c r="AD3176" s="53"/>
    </row>
    <row r="3177" spans="1:30" s="13" customFormat="1" x14ac:dyDescent="0.25">
      <c r="A3177"/>
      <c r="B3177" s="32"/>
      <c r="C3177" s="34"/>
      <c r="D3177" s="10"/>
      <c r="J3177" s="53"/>
      <c r="K3177" s="64"/>
      <c r="O3177" s="60"/>
      <c r="P3177" s="67"/>
      <c r="T3177" s="53"/>
      <c r="U3177" s="64"/>
      <c r="Y3177" s="53"/>
      <c r="Z3177" s="64"/>
      <c r="AD3177" s="53"/>
    </row>
    <row r="3178" spans="1:30" s="13" customFormat="1" x14ac:dyDescent="0.25">
      <c r="A3178"/>
      <c r="B3178" s="32"/>
      <c r="C3178" s="34"/>
      <c r="D3178" s="10"/>
      <c r="J3178" s="53"/>
      <c r="K3178" s="64"/>
      <c r="O3178" s="60"/>
      <c r="P3178" s="67"/>
      <c r="T3178" s="53"/>
      <c r="U3178" s="64"/>
      <c r="Y3178" s="53"/>
      <c r="Z3178" s="64"/>
      <c r="AD3178" s="53"/>
    </row>
    <row r="3179" spans="1:30" s="13" customFormat="1" x14ac:dyDescent="0.25">
      <c r="A3179"/>
      <c r="B3179" s="32"/>
      <c r="C3179" s="34"/>
      <c r="D3179" s="10"/>
      <c r="J3179" s="53"/>
      <c r="K3179" s="64"/>
      <c r="O3179" s="60"/>
      <c r="P3179" s="67"/>
      <c r="T3179" s="53"/>
      <c r="U3179" s="64"/>
      <c r="Y3179" s="53"/>
      <c r="Z3179" s="64"/>
      <c r="AD3179" s="53"/>
    </row>
    <row r="3180" spans="1:30" s="13" customFormat="1" x14ac:dyDescent="0.25">
      <c r="A3180"/>
      <c r="B3180" s="32"/>
      <c r="C3180" s="34"/>
      <c r="D3180" s="10"/>
      <c r="J3180" s="53"/>
      <c r="K3180" s="64"/>
      <c r="O3180" s="60"/>
      <c r="P3180" s="67"/>
      <c r="T3180" s="53"/>
      <c r="U3180" s="64"/>
      <c r="Y3180" s="53"/>
      <c r="Z3180" s="64"/>
      <c r="AD3180" s="53"/>
    </row>
    <row r="3181" spans="1:30" s="13" customFormat="1" x14ac:dyDescent="0.25">
      <c r="A3181"/>
      <c r="B3181" s="32"/>
      <c r="C3181" s="34"/>
      <c r="D3181" s="10"/>
      <c r="J3181" s="53"/>
      <c r="K3181" s="64"/>
      <c r="O3181" s="60"/>
      <c r="P3181" s="67"/>
      <c r="T3181" s="53"/>
      <c r="U3181" s="64"/>
      <c r="Y3181" s="53"/>
      <c r="Z3181" s="64"/>
      <c r="AD3181" s="53"/>
    </row>
    <row r="3182" spans="1:30" s="13" customFormat="1" x14ac:dyDescent="0.25">
      <c r="A3182"/>
      <c r="B3182" s="32"/>
      <c r="C3182" s="34"/>
      <c r="D3182" s="10"/>
      <c r="J3182" s="53"/>
      <c r="K3182" s="64"/>
      <c r="O3182" s="60"/>
      <c r="P3182" s="67"/>
      <c r="T3182" s="53"/>
      <c r="U3182" s="64"/>
      <c r="Y3182" s="53"/>
      <c r="Z3182" s="64"/>
      <c r="AD3182" s="53"/>
    </row>
    <row r="3183" spans="1:30" s="13" customFormat="1" x14ac:dyDescent="0.25">
      <c r="A3183"/>
      <c r="B3183" s="32"/>
      <c r="C3183" s="34"/>
      <c r="D3183" s="10"/>
      <c r="J3183" s="53"/>
      <c r="K3183" s="64"/>
      <c r="O3183" s="60"/>
      <c r="P3183" s="67"/>
      <c r="T3183" s="53"/>
      <c r="U3183" s="64"/>
      <c r="Y3183" s="53"/>
      <c r="Z3183" s="64"/>
      <c r="AD3183" s="53"/>
    </row>
    <row r="3184" spans="1:30" s="13" customFormat="1" x14ac:dyDescent="0.25">
      <c r="A3184"/>
      <c r="B3184" s="32"/>
      <c r="C3184" s="34"/>
      <c r="D3184" s="10"/>
      <c r="J3184" s="53"/>
      <c r="K3184" s="64"/>
      <c r="O3184" s="60"/>
      <c r="P3184" s="67"/>
      <c r="T3184" s="53"/>
      <c r="U3184" s="64"/>
      <c r="Y3184" s="53"/>
      <c r="Z3184" s="64"/>
      <c r="AD3184" s="53"/>
    </row>
    <row r="3185" spans="1:30" s="13" customFormat="1" x14ac:dyDescent="0.25">
      <c r="A3185"/>
      <c r="B3185" s="32"/>
      <c r="C3185" s="34"/>
      <c r="D3185" s="10"/>
      <c r="J3185" s="53"/>
      <c r="K3185" s="64"/>
      <c r="O3185" s="60"/>
      <c r="P3185" s="67"/>
      <c r="T3185" s="53"/>
      <c r="U3185" s="64"/>
      <c r="Y3185" s="53"/>
      <c r="Z3185" s="64"/>
      <c r="AD3185" s="53"/>
    </row>
    <row r="3186" spans="1:30" s="13" customFormat="1" x14ac:dyDescent="0.25">
      <c r="A3186"/>
      <c r="B3186" s="32"/>
      <c r="C3186" s="34"/>
      <c r="D3186" s="10"/>
      <c r="J3186" s="53"/>
      <c r="K3186" s="64"/>
      <c r="O3186" s="60"/>
      <c r="P3186" s="67"/>
      <c r="T3186" s="53"/>
      <c r="U3186" s="64"/>
      <c r="Y3186" s="53"/>
      <c r="Z3186" s="64"/>
      <c r="AD3186" s="53"/>
    </row>
    <row r="3187" spans="1:30" s="13" customFormat="1" x14ac:dyDescent="0.25">
      <c r="A3187"/>
      <c r="B3187" s="32"/>
      <c r="C3187" s="34"/>
      <c r="D3187" s="10"/>
      <c r="J3187" s="53"/>
      <c r="K3187" s="64"/>
      <c r="O3187" s="60"/>
      <c r="P3187" s="67"/>
      <c r="T3187" s="53"/>
      <c r="U3187" s="64"/>
      <c r="Y3187" s="53"/>
      <c r="Z3187" s="64"/>
      <c r="AD3187" s="53"/>
    </row>
    <row r="3188" spans="1:30" s="13" customFormat="1" x14ac:dyDescent="0.25">
      <c r="A3188"/>
      <c r="B3188" s="32"/>
      <c r="C3188" s="34"/>
      <c r="D3188" s="10"/>
      <c r="J3188" s="53"/>
      <c r="K3188" s="64"/>
      <c r="O3188" s="60"/>
      <c r="P3188" s="67"/>
      <c r="T3188" s="53"/>
      <c r="U3188" s="64"/>
      <c r="Y3188" s="53"/>
      <c r="Z3188" s="64"/>
      <c r="AD3188" s="53"/>
    </row>
    <row r="3189" spans="1:30" s="13" customFormat="1" x14ac:dyDescent="0.25">
      <c r="A3189"/>
      <c r="B3189" s="32"/>
      <c r="C3189" s="34"/>
      <c r="D3189" s="10"/>
      <c r="J3189" s="53"/>
      <c r="K3189" s="64"/>
      <c r="O3189" s="60"/>
      <c r="P3189" s="67"/>
      <c r="T3189" s="53"/>
      <c r="U3189" s="64"/>
      <c r="Y3189" s="53"/>
      <c r="Z3189" s="64"/>
      <c r="AD3189" s="53"/>
    </row>
    <row r="3190" spans="1:30" s="13" customFormat="1" x14ac:dyDescent="0.25">
      <c r="A3190"/>
      <c r="B3190" s="32"/>
      <c r="C3190" s="34"/>
      <c r="D3190" s="10"/>
      <c r="J3190" s="53"/>
      <c r="K3190" s="64"/>
      <c r="O3190" s="60"/>
      <c r="P3190" s="67"/>
      <c r="T3190" s="53"/>
      <c r="U3190" s="64"/>
      <c r="Y3190" s="53"/>
      <c r="Z3190" s="64"/>
      <c r="AD3190" s="53"/>
    </row>
    <row r="3191" spans="1:30" s="13" customFormat="1" x14ac:dyDescent="0.25">
      <c r="A3191"/>
      <c r="B3191" s="32"/>
      <c r="C3191" s="34"/>
      <c r="D3191" s="10"/>
      <c r="J3191" s="53"/>
      <c r="K3191" s="64"/>
      <c r="O3191" s="60"/>
      <c r="P3191" s="67"/>
      <c r="T3191" s="53"/>
      <c r="U3191" s="64"/>
      <c r="Y3191" s="53"/>
      <c r="Z3191" s="64"/>
      <c r="AD3191" s="53"/>
    </row>
    <row r="3192" spans="1:30" s="13" customFormat="1" x14ac:dyDescent="0.25">
      <c r="A3192"/>
      <c r="B3192" s="32"/>
      <c r="C3192" s="34"/>
      <c r="D3192" s="10"/>
      <c r="J3192" s="53"/>
      <c r="K3192" s="64"/>
      <c r="O3192" s="60"/>
      <c r="P3192" s="67"/>
      <c r="T3192" s="53"/>
      <c r="U3192" s="64"/>
      <c r="Y3192" s="53"/>
      <c r="Z3192" s="64"/>
      <c r="AD3192" s="53"/>
    </row>
    <row r="3193" spans="1:30" s="13" customFormat="1" x14ac:dyDescent="0.25">
      <c r="A3193"/>
      <c r="B3193" s="32"/>
      <c r="C3193" s="34"/>
      <c r="D3193" s="10"/>
      <c r="J3193" s="53"/>
      <c r="K3193" s="64"/>
      <c r="O3193" s="60"/>
      <c r="P3193" s="67"/>
      <c r="T3193" s="53"/>
      <c r="U3193" s="64"/>
      <c r="Y3193" s="53"/>
      <c r="Z3193" s="64"/>
      <c r="AD3193" s="53"/>
    </row>
    <row r="3194" spans="1:30" s="13" customFormat="1" x14ac:dyDescent="0.25">
      <c r="A3194"/>
      <c r="B3194" s="32"/>
      <c r="C3194" s="34"/>
      <c r="D3194" s="10"/>
      <c r="J3194" s="53"/>
      <c r="K3194" s="64"/>
      <c r="O3194" s="60"/>
      <c r="P3194" s="67"/>
      <c r="T3194" s="53"/>
      <c r="U3194" s="64"/>
      <c r="Y3194" s="53"/>
      <c r="Z3194" s="64"/>
      <c r="AD3194" s="53"/>
    </row>
    <row r="3195" spans="1:30" s="13" customFormat="1" x14ac:dyDescent="0.25">
      <c r="A3195"/>
      <c r="B3195" s="32"/>
      <c r="C3195" s="34"/>
      <c r="D3195" s="10"/>
      <c r="J3195" s="53"/>
      <c r="K3195" s="64"/>
      <c r="O3195" s="60"/>
      <c r="P3195" s="67"/>
      <c r="T3195" s="53"/>
      <c r="U3195" s="64"/>
      <c r="Y3195" s="53"/>
      <c r="Z3195" s="64"/>
      <c r="AD3195" s="53"/>
    </row>
    <row r="3196" spans="1:30" s="13" customFormat="1" x14ac:dyDescent="0.25">
      <c r="A3196"/>
      <c r="B3196" s="32"/>
      <c r="C3196" s="34"/>
      <c r="D3196" s="10"/>
      <c r="J3196" s="53"/>
      <c r="K3196" s="64"/>
      <c r="O3196" s="60"/>
      <c r="P3196" s="67"/>
      <c r="T3196" s="53"/>
      <c r="U3196" s="64"/>
      <c r="Y3196" s="53"/>
      <c r="Z3196" s="64"/>
      <c r="AD3196" s="53"/>
    </row>
    <row r="3197" spans="1:30" s="13" customFormat="1" x14ac:dyDescent="0.25">
      <c r="A3197"/>
      <c r="B3197" s="32"/>
      <c r="C3197" s="34"/>
      <c r="D3197" s="10"/>
      <c r="J3197" s="53"/>
      <c r="K3197" s="64"/>
      <c r="O3197" s="60"/>
      <c r="P3197" s="67"/>
      <c r="T3197" s="53"/>
      <c r="U3197" s="64"/>
      <c r="Y3197" s="53"/>
      <c r="Z3197" s="64"/>
      <c r="AD3197" s="53"/>
    </row>
    <row r="3198" spans="1:30" s="13" customFormat="1" x14ac:dyDescent="0.25">
      <c r="A3198"/>
      <c r="B3198" s="32"/>
      <c r="C3198" s="34"/>
      <c r="D3198" s="10"/>
      <c r="J3198" s="53"/>
      <c r="K3198" s="64"/>
      <c r="O3198" s="60"/>
      <c r="P3198" s="67"/>
      <c r="T3198" s="53"/>
      <c r="U3198" s="64"/>
      <c r="Y3198" s="53"/>
      <c r="Z3198" s="64"/>
      <c r="AD3198" s="53"/>
    </row>
    <row r="3199" spans="1:30" s="13" customFormat="1" x14ac:dyDescent="0.25">
      <c r="A3199"/>
      <c r="B3199" s="32"/>
      <c r="C3199" s="34"/>
      <c r="D3199" s="10"/>
      <c r="J3199" s="53"/>
      <c r="K3199" s="64"/>
      <c r="O3199" s="60"/>
      <c r="P3199" s="67"/>
      <c r="T3199" s="53"/>
      <c r="U3199" s="64"/>
      <c r="Y3199" s="53"/>
      <c r="Z3199" s="64"/>
      <c r="AD3199" s="53"/>
    </row>
    <row r="3200" spans="1:30" s="13" customFormat="1" x14ac:dyDescent="0.25">
      <c r="A3200"/>
      <c r="B3200" s="32"/>
      <c r="C3200" s="34"/>
      <c r="D3200" s="10"/>
      <c r="J3200" s="53"/>
      <c r="K3200" s="64"/>
      <c r="O3200" s="60"/>
      <c r="P3200" s="67"/>
      <c r="T3200" s="53"/>
      <c r="U3200" s="64"/>
      <c r="Y3200" s="53"/>
      <c r="Z3200" s="64"/>
      <c r="AD3200" s="53"/>
    </row>
    <row r="3201" spans="1:30" s="13" customFormat="1" x14ac:dyDescent="0.25">
      <c r="A3201"/>
      <c r="B3201" s="32"/>
      <c r="C3201" s="34"/>
      <c r="D3201" s="10"/>
      <c r="J3201" s="53"/>
      <c r="K3201" s="64"/>
      <c r="O3201" s="60"/>
      <c r="P3201" s="67"/>
      <c r="T3201" s="53"/>
      <c r="U3201" s="64"/>
      <c r="Y3201" s="53"/>
      <c r="Z3201" s="64"/>
      <c r="AD3201" s="53"/>
    </row>
    <row r="3202" spans="1:30" s="13" customFormat="1" x14ac:dyDescent="0.25">
      <c r="A3202"/>
      <c r="B3202" s="32"/>
      <c r="C3202" s="34"/>
      <c r="D3202" s="10"/>
      <c r="J3202" s="53"/>
      <c r="K3202" s="64"/>
      <c r="O3202" s="60"/>
      <c r="P3202" s="67"/>
      <c r="T3202" s="53"/>
      <c r="U3202" s="64"/>
      <c r="Y3202" s="53"/>
      <c r="Z3202" s="64"/>
      <c r="AD3202" s="53"/>
    </row>
    <row r="3203" spans="1:30" s="13" customFormat="1" x14ac:dyDescent="0.25">
      <c r="A3203"/>
      <c r="B3203" s="32"/>
      <c r="C3203" s="34"/>
      <c r="D3203" s="10"/>
      <c r="J3203" s="53"/>
      <c r="K3203" s="64"/>
      <c r="O3203" s="60"/>
      <c r="P3203" s="67"/>
      <c r="T3203" s="53"/>
      <c r="U3203" s="64"/>
      <c r="Y3203" s="53"/>
      <c r="Z3203" s="64"/>
      <c r="AD3203" s="53"/>
    </row>
    <row r="3204" spans="1:30" s="13" customFormat="1" x14ac:dyDescent="0.25">
      <c r="A3204"/>
      <c r="B3204" s="32"/>
      <c r="C3204" s="34"/>
      <c r="D3204" s="10"/>
      <c r="J3204" s="53"/>
      <c r="K3204" s="64"/>
      <c r="O3204" s="60"/>
      <c r="P3204" s="67"/>
      <c r="T3204" s="53"/>
      <c r="U3204" s="64"/>
      <c r="Y3204" s="53"/>
      <c r="Z3204" s="64"/>
      <c r="AD3204" s="53"/>
    </row>
    <row r="3205" spans="1:30" s="13" customFormat="1" x14ac:dyDescent="0.25">
      <c r="A3205"/>
      <c r="B3205" s="32"/>
      <c r="C3205" s="34"/>
      <c r="D3205" s="10"/>
      <c r="J3205" s="53"/>
      <c r="K3205" s="64"/>
      <c r="O3205" s="60"/>
      <c r="P3205" s="67"/>
      <c r="T3205" s="53"/>
      <c r="U3205" s="64"/>
      <c r="Y3205" s="53"/>
      <c r="Z3205" s="64"/>
      <c r="AD3205" s="53"/>
    </row>
    <row r="3206" spans="1:30" s="13" customFormat="1" x14ac:dyDescent="0.25">
      <c r="A3206"/>
      <c r="B3206" s="32"/>
      <c r="C3206" s="34"/>
      <c r="D3206" s="10"/>
      <c r="J3206" s="53"/>
      <c r="K3206" s="64"/>
      <c r="O3206" s="60"/>
      <c r="P3206" s="67"/>
      <c r="T3206" s="53"/>
      <c r="U3206" s="64"/>
      <c r="Y3206" s="53"/>
      <c r="Z3206" s="64"/>
      <c r="AD3206" s="53"/>
    </row>
    <row r="3207" spans="1:30" s="13" customFormat="1" x14ac:dyDescent="0.25">
      <c r="A3207"/>
      <c r="B3207" s="32"/>
      <c r="C3207" s="34"/>
      <c r="D3207" s="10"/>
      <c r="J3207" s="53"/>
      <c r="K3207" s="64"/>
      <c r="O3207" s="60"/>
      <c r="P3207" s="67"/>
      <c r="T3207" s="53"/>
      <c r="U3207" s="64"/>
      <c r="Y3207" s="53"/>
      <c r="Z3207" s="64"/>
      <c r="AD3207" s="53"/>
    </row>
    <row r="3208" spans="1:30" s="13" customFormat="1" x14ac:dyDescent="0.25">
      <c r="A3208"/>
      <c r="B3208" s="32"/>
      <c r="C3208" s="34"/>
      <c r="D3208" s="10"/>
      <c r="J3208" s="53"/>
      <c r="K3208" s="64"/>
      <c r="O3208" s="60"/>
      <c r="P3208" s="67"/>
      <c r="T3208" s="53"/>
      <c r="U3208" s="64"/>
      <c r="Y3208" s="53"/>
      <c r="Z3208" s="64"/>
      <c r="AD3208" s="53"/>
    </row>
    <row r="3209" spans="1:30" s="13" customFormat="1" x14ac:dyDescent="0.25">
      <c r="A3209"/>
      <c r="B3209" s="32"/>
      <c r="C3209" s="34"/>
      <c r="D3209" s="10"/>
      <c r="J3209" s="53"/>
      <c r="K3209" s="64"/>
      <c r="O3209" s="60"/>
      <c r="P3209" s="67"/>
      <c r="T3209" s="53"/>
      <c r="U3209" s="64"/>
      <c r="Y3209" s="53"/>
      <c r="Z3209" s="64"/>
      <c r="AD3209" s="53"/>
    </row>
    <row r="3210" spans="1:30" s="13" customFormat="1" x14ac:dyDescent="0.25">
      <c r="A3210"/>
      <c r="B3210" s="32"/>
      <c r="C3210" s="34"/>
      <c r="D3210" s="10"/>
      <c r="J3210" s="53"/>
      <c r="K3210" s="64"/>
      <c r="O3210" s="60"/>
      <c r="P3210" s="67"/>
      <c r="T3210" s="53"/>
      <c r="U3210" s="64"/>
      <c r="Y3210" s="53"/>
      <c r="Z3210" s="64"/>
      <c r="AD3210" s="53"/>
    </row>
    <row r="3211" spans="1:30" s="13" customFormat="1" x14ac:dyDescent="0.25">
      <c r="A3211"/>
      <c r="B3211" s="32"/>
      <c r="C3211" s="34"/>
      <c r="D3211" s="10"/>
      <c r="J3211" s="53"/>
      <c r="K3211" s="64"/>
      <c r="O3211" s="60"/>
      <c r="P3211" s="67"/>
      <c r="T3211" s="53"/>
      <c r="U3211" s="64"/>
      <c r="Y3211" s="53"/>
      <c r="Z3211" s="64"/>
      <c r="AD3211" s="53"/>
    </row>
    <row r="3212" spans="1:30" s="13" customFormat="1" x14ac:dyDescent="0.25">
      <c r="A3212"/>
      <c r="B3212" s="32"/>
      <c r="C3212" s="34"/>
      <c r="D3212" s="10"/>
      <c r="J3212" s="53"/>
      <c r="K3212" s="64"/>
      <c r="O3212" s="60"/>
      <c r="P3212" s="67"/>
      <c r="T3212" s="53"/>
      <c r="U3212" s="64"/>
      <c r="Y3212" s="53"/>
      <c r="Z3212" s="64"/>
      <c r="AD3212" s="53"/>
    </row>
    <row r="3213" spans="1:30" s="13" customFormat="1" x14ac:dyDescent="0.25">
      <c r="A3213"/>
      <c r="B3213" s="32"/>
      <c r="C3213" s="34"/>
      <c r="D3213" s="10"/>
      <c r="J3213" s="53"/>
      <c r="K3213" s="64"/>
      <c r="O3213" s="60"/>
      <c r="P3213" s="67"/>
      <c r="T3213" s="53"/>
      <c r="U3213" s="64"/>
      <c r="Y3213" s="53"/>
      <c r="Z3213" s="64"/>
      <c r="AD3213" s="53"/>
    </row>
    <row r="3214" spans="1:30" s="13" customFormat="1" x14ac:dyDescent="0.25">
      <c r="A3214"/>
      <c r="B3214" s="32"/>
      <c r="C3214" s="34"/>
      <c r="D3214" s="10"/>
      <c r="J3214" s="53"/>
      <c r="K3214" s="64"/>
      <c r="O3214" s="60"/>
      <c r="P3214" s="67"/>
      <c r="T3214" s="53"/>
      <c r="U3214" s="64"/>
      <c r="Y3214" s="53"/>
      <c r="Z3214" s="64"/>
      <c r="AD3214" s="53"/>
    </row>
    <row r="3215" spans="1:30" s="13" customFormat="1" x14ac:dyDescent="0.25">
      <c r="A3215"/>
      <c r="B3215" s="32"/>
      <c r="C3215" s="34"/>
      <c r="D3215" s="10"/>
      <c r="J3215" s="53"/>
      <c r="K3215" s="64"/>
      <c r="O3215" s="60"/>
      <c r="P3215" s="67"/>
      <c r="T3215" s="53"/>
      <c r="U3215" s="64"/>
      <c r="Y3215" s="53"/>
      <c r="Z3215" s="64"/>
      <c r="AD3215" s="53"/>
    </row>
    <row r="3216" spans="1:30" s="13" customFormat="1" x14ac:dyDescent="0.25">
      <c r="A3216"/>
      <c r="B3216" s="32"/>
      <c r="C3216" s="34"/>
      <c r="D3216" s="10"/>
      <c r="J3216" s="53"/>
      <c r="K3216" s="64"/>
      <c r="O3216" s="60"/>
      <c r="P3216" s="67"/>
      <c r="T3216" s="53"/>
      <c r="U3216" s="64"/>
      <c r="Y3216" s="53"/>
      <c r="Z3216" s="64"/>
      <c r="AD3216" s="53"/>
    </row>
    <row r="3217" spans="1:30" s="13" customFormat="1" x14ac:dyDescent="0.25">
      <c r="A3217"/>
      <c r="B3217" s="32"/>
      <c r="C3217" s="34"/>
      <c r="D3217" s="10"/>
      <c r="J3217" s="53"/>
      <c r="K3217" s="64"/>
      <c r="O3217" s="60"/>
      <c r="P3217" s="67"/>
      <c r="T3217" s="53"/>
      <c r="U3217" s="64"/>
      <c r="Y3217" s="53"/>
      <c r="Z3217" s="64"/>
      <c r="AD3217" s="53"/>
    </row>
    <row r="3218" spans="1:30" s="13" customFormat="1" x14ac:dyDescent="0.25">
      <c r="A3218"/>
      <c r="B3218" s="32"/>
      <c r="C3218" s="34"/>
      <c r="D3218" s="10"/>
      <c r="J3218" s="53"/>
      <c r="K3218" s="64"/>
      <c r="O3218" s="60"/>
      <c r="P3218" s="67"/>
      <c r="T3218" s="53"/>
      <c r="U3218" s="64"/>
      <c r="Y3218" s="53"/>
      <c r="Z3218" s="64"/>
      <c r="AD3218" s="53"/>
    </row>
    <row r="3219" spans="1:30" s="13" customFormat="1" x14ac:dyDescent="0.25">
      <c r="A3219"/>
      <c r="B3219" s="32"/>
      <c r="C3219" s="34"/>
      <c r="D3219" s="10"/>
      <c r="J3219" s="53"/>
      <c r="K3219" s="64"/>
      <c r="O3219" s="60"/>
      <c r="P3219" s="67"/>
      <c r="T3219" s="53"/>
      <c r="U3219" s="64"/>
      <c r="Y3219" s="53"/>
      <c r="Z3219" s="64"/>
      <c r="AD3219" s="53"/>
    </row>
    <row r="3220" spans="1:30" s="13" customFormat="1" x14ac:dyDescent="0.25">
      <c r="A3220"/>
      <c r="B3220" s="32"/>
      <c r="C3220" s="34"/>
      <c r="D3220" s="10"/>
      <c r="J3220" s="53"/>
      <c r="K3220" s="64"/>
      <c r="O3220" s="60"/>
      <c r="P3220" s="67"/>
      <c r="T3220" s="53"/>
      <c r="U3220" s="64"/>
      <c r="Y3220" s="53"/>
      <c r="Z3220" s="64"/>
      <c r="AD3220" s="53"/>
    </row>
    <row r="3221" spans="1:30" s="13" customFormat="1" x14ac:dyDescent="0.25">
      <c r="A3221"/>
      <c r="B3221" s="32"/>
      <c r="C3221" s="34"/>
      <c r="D3221" s="10"/>
      <c r="J3221" s="53"/>
      <c r="K3221" s="64"/>
      <c r="O3221" s="60"/>
      <c r="P3221" s="67"/>
      <c r="T3221" s="53"/>
      <c r="U3221" s="64"/>
      <c r="Y3221" s="53"/>
      <c r="Z3221" s="64"/>
      <c r="AD3221" s="53"/>
    </row>
    <row r="3222" spans="1:30" s="13" customFormat="1" x14ac:dyDescent="0.25">
      <c r="A3222"/>
      <c r="B3222" s="32"/>
      <c r="C3222" s="34"/>
      <c r="D3222" s="10"/>
      <c r="J3222" s="53"/>
      <c r="K3222" s="64"/>
      <c r="O3222" s="60"/>
      <c r="P3222" s="67"/>
      <c r="T3222" s="53"/>
      <c r="U3222" s="64"/>
      <c r="Y3222" s="53"/>
      <c r="Z3222" s="64"/>
      <c r="AD3222" s="53"/>
    </row>
    <row r="3223" spans="1:30" s="13" customFormat="1" x14ac:dyDescent="0.25">
      <c r="A3223"/>
      <c r="B3223" s="32"/>
      <c r="C3223" s="34"/>
      <c r="D3223" s="10"/>
      <c r="J3223" s="53"/>
      <c r="K3223" s="64"/>
      <c r="O3223" s="60"/>
      <c r="P3223" s="67"/>
      <c r="T3223" s="53"/>
      <c r="U3223" s="64"/>
      <c r="Y3223" s="53"/>
      <c r="Z3223" s="64"/>
      <c r="AD3223" s="53"/>
    </row>
    <row r="3224" spans="1:30" s="13" customFormat="1" x14ac:dyDescent="0.25">
      <c r="A3224"/>
      <c r="B3224" s="32"/>
      <c r="C3224" s="34"/>
      <c r="D3224" s="10"/>
      <c r="J3224" s="53"/>
      <c r="K3224" s="64"/>
      <c r="O3224" s="60"/>
      <c r="P3224" s="67"/>
      <c r="T3224" s="53"/>
      <c r="U3224" s="64"/>
      <c r="Y3224" s="53"/>
      <c r="Z3224" s="64"/>
      <c r="AD3224" s="53"/>
    </row>
    <row r="3225" spans="1:30" s="13" customFormat="1" x14ac:dyDescent="0.25">
      <c r="A3225"/>
      <c r="B3225" s="32"/>
      <c r="C3225" s="34"/>
      <c r="D3225" s="10"/>
      <c r="J3225" s="53"/>
      <c r="K3225" s="64"/>
      <c r="O3225" s="60"/>
      <c r="P3225" s="67"/>
      <c r="T3225" s="53"/>
      <c r="U3225" s="64"/>
      <c r="Y3225" s="53"/>
      <c r="Z3225" s="64"/>
      <c r="AD3225" s="53"/>
    </row>
    <row r="3226" spans="1:30" s="13" customFormat="1" x14ac:dyDescent="0.25">
      <c r="A3226"/>
      <c r="B3226" s="32"/>
      <c r="C3226" s="34"/>
      <c r="D3226" s="10"/>
      <c r="J3226" s="53"/>
      <c r="K3226" s="64"/>
      <c r="O3226" s="60"/>
      <c r="P3226" s="67"/>
      <c r="T3226" s="53"/>
      <c r="U3226" s="64"/>
      <c r="Y3226" s="53"/>
      <c r="Z3226" s="64"/>
      <c r="AD3226" s="53"/>
    </row>
    <row r="3227" spans="1:30" s="13" customFormat="1" x14ac:dyDescent="0.25">
      <c r="A3227"/>
      <c r="B3227" s="32"/>
      <c r="C3227" s="34"/>
      <c r="D3227" s="10"/>
      <c r="J3227" s="53"/>
      <c r="K3227" s="64"/>
      <c r="O3227" s="60"/>
      <c r="P3227" s="67"/>
      <c r="T3227" s="53"/>
      <c r="U3227" s="64"/>
      <c r="Y3227" s="53"/>
      <c r="Z3227" s="64"/>
      <c r="AD3227" s="53"/>
    </row>
    <row r="3228" spans="1:30" s="13" customFormat="1" x14ac:dyDescent="0.25">
      <c r="A3228"/>
      <c r="B3228" s="32"/>
      <c r="C3228" s="34"/>
      <c r="D3228" s="10"/>
      <c r="J3228" s="53"/>
      <c r="K3228" s="64"/>
      <c r="O3228" s="60"/>
      <c r="P3228" s="67"/>
      <c r="T3228" s="53"/>
      <c r="U3228" s="64"/>
      <c r="Y3228" s="53"/>
      <c r="Z3228" s="64"/>
      <c r="AD3228" s="53"/>
    </row>
    <row r="3229" spans="1:30" s="13" customFormat="1" x14ac:dyDescent="0.25">
      <c r="A3229"/>
      <c r="B3229" s="32"/>
      <c r="C3229" s="34"/>
      <c r="D3229" s="10"/>
      <c r="J3229" s="53"/>
      <c r="K3229" s="64"/>
      <c r="O3229" s="60"/>
      <c r="P3229" s="67"/>
      <c r="T3229" s="53"/>
      <c r="U3229" s="64"/>
      <c r="Y3229" s="53"/>
      <c r="Z3229" s="64"/>
      <c r="AD3229" s="53"/>
    </row>
    <row r="3230" spans="1:30" s="13" customFormat="1" x14ac:dyDescent="0.25">
      <c r="A3230"/>
      <c r="B3230" s="32"/>
      <c r="C3230" s="34"/>
      <c r="D3230" s="10"/>
      <c r="J3230" s="53"/>
      <c r="K3230" s="64"/>
      <c r="O3230" s="60"/>
      <c r="P3230" s="67"/>
      <c r="T3230" s="53"/>
      <c r="U3230" s="64"/>
      <c r="Y3230" s="53"/>
      <c r="Z3230" s="64"/>
      <c r="AD3230" s="53"/>
    </row>
    <row r="3231" spans="1:30" s="13" customFormat="1" x14ac:dyDescent="0.25">
      <c r="A3231"/>
      <c r="B3231" s="32"/>
      <c r="C3231" s="34"/>
      <c r="D3231" s="10"/>
      <c r="J3231" s="53"/>
      <c r="K3231" s="64"/>
      <c r="O3231" s="60"/>
      <c r="P3231" s="67"/>
      <c r="T3231" s="53"/>
      <c r="U3231" s="64"/>
      <c r="Y3231" s="53"/>
      <c r="Z3231" s="64"/>
      <c r="AD3231" s="53"/>
    </row>
    <row r="3232" spans="1:30" s="13" customFormat="1" x14ac:dyDescent="0.25">
      <c r="A3232"/>
      <c r="B3232" s="32"/>
      <c r="C3232" s="34"/>
      <c r="D3232" s="10"/>
      <c r="J3232" s="53"/>
      <c r="K3232" s="64"/>
      <c r="O3232" s="60"/>
      <c r="P3232" s="67"/>
      <c r="T3232" s="53"/>
      <c r="U3232" s="64"/>
      <c r="Y3232" s="53"/>
      <c r="Z3232" s="64"/>
      <c r="AD3232" s="53"/>
    </row>
    <row r="3233" spans="1:30" s="13" customFormat="1" x14ac:dyDescent="0.25">
      <c r="A3233"/>
      <c r="B3233" s="32"/>
      <c r="C3233" s="34"/>
      <c r="D3233" s="10"/>
      <c r="J3233" s="53"/>
      <c r="K3233" s="64"/>
      <c r="O3233" s="60"/>
      <c r="P3233" s="67"/>
      <c r="T3233" s="53"/>
      <c r="U3233" s="64"/>
      <c r="Y3233" s="53"/>
      <c r="Z3233" s="64"/>
      <c r="AD3233" s="53"/>
    </row>
    <row r="3234" spans="1:30" s="13" customFormat="1" x14ac:dyDescent="0.25">
      <c r="A3234"/>
      <c r="B3234" s="32"/>
      <c r="C3234" s="34"/>
      <c r="D3234" s="10"/>
      <c r="J3234" s="53"/>
      <c r="K3234" s="64"/>
      <c r="O3234" s="60"/>
      <c r="P3234" s="67"/>
      <c r="T3234" s="53"/>
      <c r="U3234" s="64"/>
      <c r="Y3234" s="53"/>
      <c r="Z3234" s="64"/>
      <c r="AD3234" s="53"/>
    </row>
    <row r="3235" spans="1:30" s="13" customFormat="1" x14ac:dyDescent="0.25">
      <c r="A3235"/>
      <c r="B3235" s="32"/>
      <c r="C3235" s="34"/>
      <c r="D3235" s="10"/>
      <c r="J3235" s="53"/>
      <c r="K3235" s="64"/>
      <c r="O3235" s="60"/>
      <c r="P3235" s="67"/>
      <c r="T3235" s="53"/>
      <c r="U3235" s="64"/>
      <c r="Y3235" s="53"/>
      <c r="Z3235" s="64"/>
      <c r="AD3235" s="53"/>
    </row>
    <row r="3236" spans="1:30" s="13" customFormat="1" x14ac:dyDescent="0.25">
      <c r="A3236"/>
      <c r="B3236" s="32"/>
      <c r="C3236" s="34"/>
      <c r="D3236" s="10"/>
      <c r="J3236" s="53"/>
      <c r="K3236" s="64"/>
      <c r="O3236" s="60"/>
      <c r="P3236" s="67"/>
      <c r="T3236" s="53"/>
      <c r="U3236" s="64"/>
      <c r="Y3236" s="53"/>
      <c r="Z3236" s="64"/>
      <c r="AD3236" s="53"/>
    </row>
    <row r="3237" spans="1:30" s="13" customFormat="1" x14ac:dyDescent="0.25">
      <c r="A3237"/>
      <c r="B3237" s="32"/>
      <c r="C3237" s="34"/>
      <c r="D3237" s="10"/>
      <c r="J3237" s="53"/>
      <c r="K3237" s="64"/>
      <c r="O3237" s="60"/>
      <c r="P3237" s="67"/>
      <c r="T3237" s="53"/>
      <c r="U3237" s="64"/>
      <c r="Y3237" s="53"/>
      <c r="Z3237" s="64"/>
      <c r="AD3237" s="53"/>
    </row>
    <row r="3238" spans="1:30" s="13" customFormat="1" x14ac:dyDescent="0.25">
      <c r="A3238"/>
      <c r="B3238" s="32"/>
      <c r="C3238" s="34"/>
      <c r="D3238" s="10"/>
      <c r="J3238" s="53"/>
      <c r="K3238" s="64"/>
      <c r="O3238" s="60"/>
      <c r="P3238" s="67"/>
      <c r="T3238" s="53"/>
      <c r="U3238" s="64"/>
      <c r="Y3238" s="53"/>
      <c r="Z3238" s="64"/>
      <c r="AD3238" s="53"/>
    </row>
    <row r="3239" spans="1:30" s="13" customFormat="1" x14ac:dyDescent="0.25">
      <c r="A3239"/>
      <c r="B3239" s="32"/>
      <c r="C3239" s="34"/>
      <c r="D3239" s="10"/>
      <c r="J3239" s="53"/>
      <c r="K3239" s="64"/>
      <c r="O3239" s="60"/>
      <c r="P3239" s="67"/>
      <c r="T3239" s="53"/>
      <c r="U3239" s="64"/>
      <c r="Y3239" s="53"/>
      <c r="Z3239" s="64"/>
      <c r="AD3239" s="53"/>
    </row>
    <row r="3240" spans="1:30" s="13" customFormat="1" x14ac:dyDescent="0.25">
      <c r="A3240"/>
      <c r="B3240" s="32"/>
      <c r="C3240" s="34"/>
      <c r="D3240" s="10"/>
      <c r="J3240" s="53"/>
      <c r="K3240" s="64"/>
      <c r="O3240" s="60"/>
      <c r="P3240" s="67"/>
      <c r="T3240" s="53"/>
      <c r="U3240" s="64"/>
      <c r="Y3240" s="53"/>
      <c r="Z3240" s="64"/>
      <c r="AD3240" s="53"/>
    </row>
    <row r="3241" spans="1:30" s="13" customFormat="1" x14ac:dyDescent="0.25">
      <c r="A3241"/>
      <c r="B3241" s="32"/>
      <c r="C3241" s="34"/>
      <c r="D3241" s="10"/>
      <c r="J3241" s="53"/>
      <c r="K3241" s="64"/>
      <c r="O3241" s="60"/>
      <c r="P3241" s="67"/>
      <c r="T3241" s="53"/>
      <c r="U3241" s="64"/>
      <c r="Y3241" s="53"/>
      <c r="Z3241" s="64"/>
      <c r="AD3241" s="53"/>
    </row>
    <row r="3242" spans="1:30" s="13" customFormat="1" x14ac:dyDescent="0.25">
      <c r="A3242"/>
      <c r="B3242" s="32"/>
      <c r="C3242" s="34"/>
      <c r="D3242" s="10"/>
      <c r="J3242" s="53"/>
      <c r="K3242" s="64"/>
      <c r="O3242" s="60"/>
      <c r="P3242" s="67"/>
      <c r="T3242" s="53"/>
      <c r="U3242" s="64"/>
      <c r="Y3242" s="53"/>
      <c r="Z3242" s="64"/>
      <c r="AD3242" s="53"/>
    </row>
    <row r="3243" spans="1:30" s="13" customFormat="1" x14ac:dyDescent="0.25">
      <c r="A3243"/>
      <c r="B3243" s="32"/>
      <c r="C3243" s="34"/>
      <c r="D3243" s="10"/>
      <c r="J3243" s="53"/>
      <c r="K3243" s="64"/>
      <c r="O3243" s="60"/>
      <c r="P3243" s="67"/>
      <c r="T3243" s="53"/>
      <c r="U3243" s="64"/>
      <c r="Y3243" s="53"/>
      <c r="Z3243" s="64"/>
      <c r="AD3243" s="53"/>
    </row>
    <row r="3244" spans="1:30" s="13" customFormat="1" x14ac:dyDescent="0.25">
      <c r="A3244"/>
      <c r="B3244" s="32"/>
      <c r="C3244" s="34"/>
      <c r="D3244" s="10"/>
      <c r="J3244" s="53"/>
      <c r="K3244" s="64"/>
      <c r="O3244" s="60"/>
      <c r="P3244" s="67"/>
      <c r="T3244" s="53"/>
      <c r="U3244" s="64"/>
      <c r="Y3244" s="53"/>
      <c r="Z3244" s="64"/>
      <c r="AD3244" s="53"/>
    </row>
    <row r="3245" spans="1:30" s="13" customFormat="1" x14ac:dyDescent="0.25">
      <c r="A3245"/>
      <c r="B3245" s="32"/>
      <c r="C3245" s="34"/>
      <c r="D3245" s="10"/>
      <c r="J3245" s="53"/>
      <c r="K3245" s="64"/>
      <c r="O3245" s="60"/>
      <c r="P3245" s="67"/>
      <c r="T3245" s="53"/>
      <c r="U3245" s="64"/>
      <c r="Y3245" s="53"/>
      <c r="Z3245" s="64"/>
      <c r="AD3245" s="53"/>
    </row>
    <row r="3246" spans="1:30" s="13" customFormat="1" x14ac:dyDescent="0.25">
      <c r="A3246"/>
      <c r="B3246" s="32"/>
      <c r="C3246" s="34"/>
      <c r="D3246" s="10"/>
      <c r="J3246" s="53"/>
      <c r="K3246" s="64"/>
      <c r="O3246" s="60"/>
      <c r="P3246" s="67"/>
      <c r="T3246" s="53"/>
      <c r="U3246" s="64"/>
      <c r="Y3246" s="53"/>
      <c r="Z3246" s="64"/>
      <c r="AD3246" s="53"/>
    </row>
    <row r="3247" spans="1:30" s="13" customFormat="1" x14ac:dyDescent="0.25">
      <c r="A3247"/>
      <c r="B3247" s="32"/>
      <c r="C3247" s="34"/>
      <c r="D3247" s="10"/>
      <c r="J3247" s="53"/>
      <c r="K3247" s="64"/>
      <c r="O3247" s="60"/>
      <c r="P3247" s="67"/>
      <c r="T3247" s="53"/>
      <c r="U3247" s="64"/>
      <c r="Y3247" s="53"/>
      <c r="Z3247" s="64"/>
      <c r="AD3247" s="53"/>
    </row>
    <row r="3248" spans="1:30" s="13" customFormat="1" x14ac:dyDescent="0.25">
      <c r="A3248"/>
      <c r="B3248" s="32"/>
      <c r="C3248" s="34"/>
      <c r="D3248" s="10"/>
      <c r="J3248" s="53"/>
      <c r="K3248" s="64"/>
      <c r="O3248" s="60"/>
      <c r="P3248" s="67"/>
      <c r="T3248" s="53"/>
      <c r="U3248" s="64"/>
      <c r="Y3248" s="53"/>
      <c r="Z3248" s="64"/>
      <c r="AD3248" s="53"/>
    </row>
    <row r="3249" spans="1:30" s="13" customFormat="1" x14ac:dyDescent="0.25">
      <c r="A3249"/>
      <c r="B3249" s="32"/>
      <c r="C3249" s="34"/>
      <c r="D3249" s="10"/>
      <c r="J3249" s="53"/>
      <c r="K3249" s="64"/>
      <c r="O3249" s="60"/>
      <c r="P3249" s="67"/>
      <c r="T3249" s="53"/>
      <c r="U3249" s="64"/>
      <c r="Y3249" s="53"/>
      <c r="Z3249" s="64"/>
      <c r="AD3249" s="53"/>
    </row>
    <row r="3250" spans="1:30" s="13" customFormat="1" x14ac:dyDescent="0.25">
      <c r="A3250"/>
      <c r="B3250" s="32"/>
      <c r="C3250" s="34"/>
      <c r="D3250" s="10"/>
      <c r="J3250" s="53"/>
      <c r="K3250" s="64"/>
      <c r="O3250" s="60"/>
      <c r="P3250" s="67"/>
      <c r="T3250" s="53"/>
      <c r="U3250" s="64"/>
      <c r="Y3250" s="53"/>
      <c r="Z3250" s="64"/>
      <c r="AD3250" s="53"/>
    </row>
    <row r="3251" spans="1:30" s="13" customFormat="1" x14ac:dyDescent="0.25">
      <c r="A3251"/>
      <c r="B3251" s="32"/>
      <c r="C3251" s="34"/>
      <c r="D3251" s="10"/>
      <c r="J3251" s="53"/>
      <c r="K3251" s="64"/>
      <c r="O3251" s="60"/>
      <c r="P3251" s="67"/>
      <c r="T3251" s="53"/>
      <c r="U3251" s="64"/>
      <c r="Y3251" s="53"/>
      <c r="Z3251" s="64"/>
      <c r="AD3251" s="53"/>
    </row>
    <row r="3252" spans="1:30" s="13" customFormat="1" x14ac:dyDescent="0.25">
      <c r="A3252"/>
      <c r="B3252" s="32"/>
      <c r="C3252" s="34"/>
      <c r="D3252" s="10"/>
      <c r="J3252" s="53"/>
      <c r="K3252" s="64"/>
      <c r="O3252" s="60"/>
      <c r="P3252" s="67"/>
      <c r="T3252" s="53"/>
      <c r="U3252" s="64"/>
      <c r="Y3252" s="53"/>
      <c r="Z3252" s="64"/>
      <c r="AD3252" s="53"/>
    </row>
    <row r="3253" spans="1:30" s="13" customFormat="1" x14ac:dyDescent="0.25">
      <c r="A3253"/>
      <c r="B3253" s="32"/>
      <c r="C3253" s="34"/>
      <c r="D3253" s="10"/>
      <c r="J3253" s="53"/>
      <c r="K3253" s="64"/>
      <c r="O3253" s="60"/>
      <c r="P3253" s="67"/>
      <c r="T3253" s="53"/>
      <c r="U3253" s="64"/>
      <c r="Y3253" s="53"/>
      <c r="Z3253" s="64"/>
      <c r="AD3253" s="53"/>
    </row>
    <row r="3254" spans="1:30" s="13" customFormat="1" x14ac:dyDescent="0.25">
      <c r="A3254"/>
      <c r="B3254" s="32"/>
      <c r="C3254" s="34"/>
      <c r="D3254" s="10"/>
      <c r="J3254" s="53"/>
      <c r="K3254" s="64"/>
      <c r="O3254" s="60"/>
      <c r="P3254" s="67"/>
      <c r="T3254" s="53"/>
      <c r="U3254" s="64"/>
      <c r="Y3254" s="53"/>
      <c r="Z3254" s="64"/>
      <c r="AD3254" s="53"/>
    </row>
    <row r="3255" spans="1:30" s="13" customFormat="1" x14ac:dyDescent="0.25">
      <c r="A3255"/>
      <c r="B3255" s="32"/>
      <c r="C3255" s="34"/>
      <c r="D3255" s="10"/>
      <c r="J3255" s="53"/>
      <c r="K3255" s="64"/>
      <c r="O3255" s="60"/>
      <c r="P3255" s="67"/>
      <c r="T3255" s="53"/>
      <c r="U3255" s="64"/>
      <c r="Y3255" s="53"/>
      <c r="Z3255" s="64"/>
      <c r="AD3255" s="53"/>
    </row>
    <row r="3256" spans="1:30" s="13" customFormat="1" x14ac:dyDescent="0.25">
      <c r="A3256"/>
      <c r="B3256" s="32"/>
      <c r="C3256" s="34"/>
      <c r="D3256" s="10"/>
      <c r="J3256" s="53"/>
      <c r="K3256" s="64"/>
      <c r="O3256" s="60"/>
      <c r="P3256" s="67"/>
      <c r="T3256" s="53"/>
      <c r="U3256" s="64"/>
      <c r="Y3256" s="53"/>
      <c r="Z3256" s="64"/>
      <c r="AD3256" s="53"/>
    </row>
    <row r="3257" spans="1:30" s="13" customFormat="1" x14ac:dyDescent="0.25">
      <c r="A3257"/>
      <c r="B3257" s="32"/>
      <c r="C3257" s="34"/>
      <c r="D3257" s="10"/>
      <c r="J3257" s="53"/>
      <c r="K3257" s="64"/>
      <c r="O3257" s="60"/>
      <c r="P3257" s="67"/>
      <c r="T3257" s="53"/>
      <c r="U3257" s="64"/>
      <c r="Y3257" s="53"/>
      <c r="Z3257" s="64"/>
      <c r="AD3257" s="53"/>
    </row>
    <row r="3258" spans="1:30" s="13" customFormat="1" x14ac:dyDescent="0.25">
      <c r="A3258"/>
      <c r="B3258" s="32"/>
      <c r="C3258" s="34"/>
      <c r="D3258" s="10"/>
      <c r="J3258" s="53"/>
      <c r="K3258" s="64"/>
      <c r="O3258" s="60"/>
      <c r="P3258" s="67"/>
      <c r="T3258" s="53"/>
      <c r="U3258" s="64"/>
      <c r="Y3258" s="53"/>
      <c r="Z3258" s="64"/>
      <c r="AD3258" s="53"/>
    </row>
    <row r="3259" spans="1:30" s="13" customFormat="1" x14ac:dyDescent="0.25">
      <c r="A3259"/>
      <c r="B3259" s="32"/>
      <c r="C3259" s="34"/>
      <c r="D3259" s="10"/>
      <c r="J3259" s="53"/>
      <c r="K3259" s="64"/>
      <c r="O3259" s="60"/>
      <c r="P3259" s="67"/>
      <c r="T3259" s="53"/>
      <c r="U3259" s="64"/>
      <c r="Y3259" s="53"/>
      <c r="Z3259" s="64"/>
      <c r="AD3259" s="53"/>
    </row>
    <row r="3260" spans="1:30" s="13" customFormat="1" x14ac:dyDescent="0.25">
      <c r="A3260"/>
      <c r="B3260" s="32"/>
      <c r="C3260" s="34"/>
      <c r="D3260" s="10"/>
      <c r="J3260" s="53"/>
      <c r="K3260" s="64"/>
      <c r="O3260" s="60"/>
      <c r="P3260" s="67"/>
      <c r="T3260" s="53"/>
      <c r="U3260" s="64"/>
      <c r="Y3260" s="53"/>
      <c r="Z3260" s="64"/>
      <c r="AD3260" s="53"/>
    </row>
    <row r="3261" spans="1:30" s="13" customFormat="1" x14ac:dyDescent="0.25">
      <c r="A3261"/>
      <c r="B3261" s="32"/>
      <c r="C3261" s="34"/>
      <c r="D3261" s="10"/>
      <c r="J3261" s="53"/>
      <c r="K3261" s="64"/>
      <c r="O3261" s="60"/>
      <c r="P3261" s="67"/>
      <c r="T3261" s="53"/>
      <c r="U3261" s="64"/>
      <c r="Y3261" s="53"/>
      <c r="Z3261" s="64"/>
      <c r="AD3261" s="53"/>
    </row>
    <row r="3262" spans="1:30" s="13" customFormat="1" x14ac:dyDescent="0.25">
      <c r="A3262"/>
      <c r="B3262" s="32"/>
      <c r="C3262" s="34"/>
      <c r="D3262" s="10"/>
      <c r="J3262" s="53"/>
      <c r="K3262" s="64"/>
      <c r="O3262" s="60"/>
      <c r="P3262" s="67"/>
      <c r="T3262" s="53"/>
      <c r="U3262" s="64"/>
      <c r="Y3262" s="53"/>
      <c r="Z3262" s="64"/>
      <c r="AD3262" s="53"/>
    </row>
    <row r="3263" spans="1:30" s="13" customFormat="1" x14ac:dyDescent="0.25">
      <c r="A3263"/>
      <c r="B3263" s="32"/>
      <c r="C3263" s="34"/>
      <c r="D3263" s="10"/>
      <c r="J3263" s="53"/>
      <c r="K3263" s="64"/>
      <c r="O3263" s="60"/>
      <c r="P3263" s="67"/>
      <c r="T3263" s="53"/>
      <c r="U3263" s="64"/>
      <c r="Y3263" s="53"/>
      <c r="Z3263" s="64"/>
      <c r="AD3263" s="53"/>
    </row>
    <row r="3264" spans="1:30" s="13" customFormat="1" x14ac:dyDescent="0.25">
      <c r="A3264"/>
      <c r="B3264" s="32"/>
      <c r="C3264" s="34"/>
      <c r="D3264" s="10"/>
      <c r="J3264" s="53"/>
      <c r="K3264" s="64"/>
      <c r="O3264" s="60"/>
      <c r="P3264" s="67"/>
      <c r="T3264" s="53"/>
      <c r="U3264" s="64"/>
      <c r="Y3264" s="53"/>
      <c r="Z3264" s="64"/>
      <c r="AD3264" s="53"/>
    </row>
    <row r="3265" spans="1:30" s="13" customFormat="1" x14ac:dyDescent="0.25">
      <c r="A3265"/>
      <c r="B3265" s="32"/>
      <c r="C3265" s="34"/>
      <c r="D3265" s="10"/>
      <c r="J3265" s="53"/>
      <c r="K3265" s="64"/>
      <c r="O3265" s="60"/>
      <c r="P3265" s="67"/>
      <c r="T3265" s="53"/>
      <c r="U3265" s="64"/>
      <c r="Y3265" s="53"/>
      <c r="Z3265" s="64"/>
      <c r="AD3265" s="53"/>
    </row>
    <row r="3266" spans="1:30" s="13" customFormat="1" x14ac:dyDescent="0.25">
      <c r="A3266"/>
      <c r="B3266" s="32"/>
      <c r="C3266" s="34"/>
      <c r="D3266" s="10"/>
      <c r="J3266" s="53"/>
      <c r="K3266" s="64"/>
      <c r="O3266" s="60"/>
      <c r="P3266" s="67"/>
      <c r="T3266" s="53"/>
      <c r="U3266" s="64"/>
      <c r="Y3266" s="53"/>
      <c r="Z3266" s="64"/>
      <c r="AD3266" s="53"/>
    </row>
    <row r="3267" spans="1:30" s="13" customFormat="1" x14ac:dyDescent="0.25">
      <c r="A3267"/>
      <c r="B3267" s="32"/>
      <c r="C3267" s="34"/>
      <c r="D3267" s="10"/>
      <c r="J3267" s="53"/>
      <c r="K3267" s="64"/>
      <c r="O3267" s="60"/>
      <c r="P3267" s="67"/>
      <c r="T3267" s="53"/>
      <c r="U3267" s="64"/>
      <c r="Y3267" s="53"/>
      <c r="Z3267" s="64"/>
      <c r="AD3267" s="53"/>
    </row>
    <row r="3268" spans="1:30" s="13" customFormat="1" x14ac:dyDescent="0.25">
      <c r="A3268"/>
      <c r="B3268" s="32"/>
      <c r="C3268" s="34"/>
      <c r="D3268" s="10"/>
      <c r="J3268" s="53"/>
      <c r="K3268" s="64"/>
      <c r="O3268" s="60"/>
      <c r="P3268" s="67"/>
      <c r="T3268" s="53"/>
      <c r="U3268" s="64"/>
      <c r="Y3268" s="53"/>
      <c r="Z3268" s="64"/>
      <c r="AD3268" s="53"/>
    </row>
    <row r="3269" spans="1:30" s="13" customFormat="1" x14ac:dyDescent="0.25">
      <c r="A3269"/>
      <c r="B3269" s="32"/>
      <c r="C3269" s="34"/>
      <c r="D3269" s="10"/>
      <c r="J3269" s="53"/>
      <c r="K3269" s="64"/>
      <c r="O3269" s="60"/>
      <c r="P3269" s="67"/>
      <c r="T3269" s="53"/>
      <c r="U3269" s="64"/>
      <c r="Y3269" s="53"/>
      <c r="Z3269" s="64"/>
      <c r="AD3269" s="53"/>
    </row>
    <row r="3270" spans="1:30" s="13" customFormat="1" x14ac:dyDescent="0.25">
      <c r="A3270"/>
      <c r="B3270" s="32"/>
      <c r="C3270" s="34"/>
      <c r="D3270" s="10"/>
      <c r="J3270" s="53"/>
      <c r="K3270" s="64"/>
      <c r="O3270" s="60"/>
      <c r="P3270" s="67"/>
      <c r="T3270" s="53"/>
      <c r="U3270" s="64"/>
      <c r="Y3270" s="53"/>
      <c r="Z3270" s="64"/>
      <c r="AD3270" s="53"/>
    </row>
    <row r="3271" spans="1:30" s="13" customFormat="1" x14ac:dyDescent="0.25">
      <c r="A3271"/>
      <c r="B3271" s="32"/>
      <c r="C3271" s="34"/>
      <c r="D3271" s="10"/>
      <c r="J3271" s="53"/>
      <c r="K3271" s="64"/>
      <c r="O3271" s="60"/>
      <c r="P3271" s="67"/>
      <c r="T3271" s="53"/>
      <c r="U3271" s="64"/>
      <c r="Y3271" s="53"/>
      <c r="Z3271" s="64"/>
      <c r="AD3271" s="53"/>
    </row>
    <row r="3272" spans="1:30" s="13" customFormat="1" x14ac:dyDescent="0.25">
      <c r="A3272"/>
      <c r="B3272" s="32"/>
      <c r="C3272" s="34"/>
      <c r="D3272" s="10"/>
      <c r="J3272" s="53"/>
      <c r="K3272" s="64"/>
      <c r="O3272" s="60"/>
      <c r="P3272" s="67"/>
      <c r="T3272" s="53"/>
      <c r="U3272" s="64"/>
      <c r="Y3272" s="53"/>
      <c r="Z3272" s="64"/>
      <c r="AD3272" s="53"/>
    </row>
    <row r="3273" spans="1:30" s="13" customFormat="1" x14ac:dyDescent="0.25">
      <c r="A3273"/>
      <c r="B3273" s="32"/>
      <c r="C3273" s="34"/>
      <c r="D3273" s="10"/>
      <c r="J3273" s="53"/>
      <c r="K3273" s="64"/>
      <c r="O3273" s="60"/>
      <c r="P3273" s="67"/>
      <c r="T3273" s="53"/>
      <c r="U3273" s="64"/>
      <c r="Y3273" s="53"/>
      <c r="Z3273" s="64"/>
      <c r="AD3273" s="53"/>
    </row>
    <row r="3274" spans="1:30" s="13" customFormat="1" x14ac:dyDescent="0.25">
      <c r="A3274"/>
      <c r="B3274" s="32"/>
      <c r="C3274" s="34"/>
      <c r="D3274" s="10"/>
      <c r="J3274" s="53"/>
      <c r="K3274" s="64"/>
      <c r="O3274" s="60"/>
      <c r="P3274" s="67"/>
      <c r="T3274" s="53"/>
      <c r="U3274" s="64"/>
      <c r="Y3274" s="53"/>
      <c r="Z3274" s="64"/>
      <c r="AD3274" s="53"/>
    </row>
    <row r="3275" spans="1:30" s="13" customFormat="1" x14ac:dyDescent="0.25">
      <c r="A3275"/>
      <c r="B3275" s="32"/>
      <c r="C3275" s="34"/>
      <c r="D3275" s="10"/>
      <c r="J3275" s="53"/>
      <c r="K3275" s="64"/>
      <c r="O3275" s="60"/>
      <c r="P3275" s="67"/>
      <c r="T3275" s="53"/>
      <c r="U3275" s="64"/>
      <c r="Y3275" s="53"/>
      <c r="Z3275" s="64"/>
      <c r="AD3275" s="53"/>
    </row>
    <row r="3276" spans="1:30" s="13" customFormat="1" x14ac:dyDescent="0.25">
      <c r="A3276"/>
      <c r="B3276" s="32"/>
      <c r="C3276" s="34"/>
      <c r="D3276" s="10"/>
      <c r="J3276" s="53"/>
      <c r="K3276" s="64"/>
      <c r="O3276" s="60"/>
      <c r="P3276" s="67"/>
      <c r="T3276" s="53"/>
      <c r="U3276" s="64"/>
      <c r="Y3276" s="53"/>
      <c r="Z3276" s="64"/>
      <c r="AD3276" s="53"/>
    </row>
    <row r="3277" spans="1:30" s="13" customFormat="1" x14ac:dyDescent="0.25">
      <c r="A3277"/>
      <c r="B3277" s="32"/>
      <c r="C3277" s="34"/>
      <c r="D3277" s="10"/>
      <c r="J3277" s="53"/>
      <c r="K3277" s="64"/>
      <c r="O3277" s="60"/>
      <c r="P3277" s="67"/>
      <c r="T3277" s="53"/>
      <c r="U3277" s="64"/>
      <c r="Y3277" s="53"/>
      <c r="Z3277" s="64"/>
      <c r="AD3277" s="53"/>
    </row>
    <row r="3278" spans="1:30" s="13" customFormat="1" x14ac:dyDescent="0.25">
      <c r="A3278"/>
      <c r="B3278" s="32"/>
      <c r="C3278" s="34"/>
      <c r="D3278" s="10"/>
      <c r="J3278" s="53"/>
      <c r="K3278" s="64"/>
      <c r="O3278" s="60"/>
      <c r="P3278" s="67"/>
      <c r="T3278" s="53"/>
      <c r="U3278" s="64"/>
      <c r="Y3278" s="53"/>
      <c r="Z3278" s="64"/>
      <c r="AD3278" s="53"/>
    </row>
    <row r="3279" spans="1:30" s="13" customFormat="1" x14ac:dyDescent="0.25">
      <c r="A3279"/>
      <c r="B3279" s="32"/>
      <c r="C3279" s="34"/>
      <c r="D3279" s="10"/>
      <c r="J3279" s="53"/>
      <c r="K3279" s="64"/>
      <c r="O3279" s="60"/>
      <c r="P3279" s="67"/>
      <c r="T3279" s="53"/>
      <c r="U3279" s="64"/>
      <c r="Y3279" s="53"/>
      <c r="Z3279" s="64"/>
      <c r="AD3279" s="53"/>
    </row>
    <row r="3280" spans="1:30" s="13" customFormat="1" x14ac:dyDescent="0.25">
      <c r="A3280"/>
      <c r="B3280" s="32"/>
      <c r="C3280" s="34"/>
      <c r="D3280" s="10"/>
      <c r="J3280" s="53"/>
      <c r="K3280" s="64"/>
      <c r="O3280" s="60"/>
      <c r="P3280" s="67"/>
      <c r="T3280" s="53"/>
      <c r="U3280" s="64"/>
      <c r="Y3280" s="53"/>
      <c r="Z3280" s="64"/>
      <c r="AD3280" s="53"/>
    </row>
    <row r="3281" spans="1:30" s="13" customFormat="1" x14ac:dyDescent="0.25">
      <c r="A3281"/>
      <c r="B3281" s="32"/>
      <c r="C3281" s="34"/>
      <c r="D3281" s="10"/>
      <c r="J3281" s="53"/>
      <c r="K3281" s="64"/>
      <c r="O3281" s="60"/>
      <c r="P3281" s="67"/>
      <c r="T3281" s="53"/>
      <c r="U3281" s="64"/>
      <c r="Y3281" s="53"/>
      <c r="Z3281" s="64"/>
      <c r="AD3281" s="53"/>
    </row>
    <row r="3282" spans="1:30" s="13" customFormat="1" x14ac:dyDescent="0.25">
      <c r="A3282"/>
      <c r="B3282" s="32"/>
      <c r="C3282" s="34"/>
      <c r="D3282" s="10"/>
      <c r="J3282" s="53"/>
      <c r="K3282" s="64"/>
      <c r="O3282" s="60"/>
      <c r="P3282" s="67"/>
      <c r="T3282" s="53"/>
      <c r="U3282" s="64"/>
      <c r="Y3282" s="53"/>
      <c r="Z3282" s="64"/>
      <c r="AD3282" s="53"/>
    </row>
    <row r="3283" spans="1:30" s="13" customFormat="1" x14ac:dyDescent="0.25">
      <c r="A3283"/>
      <c r="B3283" s="32"/>
      <c r="C3283" s="34"/>
      <c r="D3283" s="10"/>
      <c r="J3283" s="53"/>
      <c r="K3283" s="64"/>
      <c r="O3283" s="60"/>
      <c r="P3283" s="67"/>
      <c r="T3283" s="53"/>
      <c r="U3283" s="64"/>
      <c r="Y3283" s="53"/>
      <c r="Z3283" s="64"/>
      <c r="AD3283" s="53"/>
    </row>
    <row r="3284" spans="1:30" s="13" customFormat="1" x14ac:dyDescent="0.25">
      <c r="A3284"/>
      <c r="B3284" s="32"/>
      <c r="C3284" s="34"/>
      <c r="D3284" s="10"/>
      <c r="J3284" s="53"/>
      <c r="K3284" s="64"/>
      <c r="O3284" s="60"/>
      <c r="P3284" s="67"/>
      <c r="T3284" s="53"/>
      <c r="U3284" s="64"/>
      <c r="Y3284" s="53"/>
      <c r="Z3284" s="64"/>
      <c r="AD3284" s="53"/>
    </row>
    <row r="3285" spans="1:30" s="13" customFormat="1" x14ac:dyDescent="0.25">
      <c r="A3285"/>
      <c r="B3285" s="32"/>
      <c r="C3285" s="34"/>
      <c r="D3285" s="10"/>
      <c r="J3285" s="53"/>
      <c r="K3285" s="64"/>
      <c r="O3285" s="60"/>
      <c r="P3285" s="67"/>
      <c r="T3285" s="53"/>
      <c r="U3285" s="64"/>
      <c r="Y3285" s="53"/>
      <c r="Z3285" s="64"/>
      <c r="AD3285" s="53"/>
    </row>
    <row r="3286" spans="1:30" s="13" customFormat="1" x14ac:dyDescent="0.25">
      <c r="A3286"/>
      <c r="B3286" s="32"/>
      <c r="C3286" s="34"/>
      <c r="D3286" s="10"/>
      <c r="J3286" s="53"/>
      <c r="K3286" s="64"/>
      <c r="O3286" s="60"/>
      <c r="P3286" s="67"/>
      <c r="T3286" s="53"/>
      <c r="U3286" s="64"/>
      <c r="Y3286" s="53"/>
      <c r="Z3286" s="64"/>
      <c r="AD3286" s="53"/>
    </row>
    <row r="3287" spans="1:30" s="13" customFormat="1" x14ac:dyDescent="0.25">
      <c r="A3287"/>
      <c r="B3287" s="32"/>
      <c r="C3287" s="34"/>
      <c r="D3287" s="10"/>
      <c r="J3287" s="53"/>
      <c r="K3287" s="64"/>
      <c r="O3287" s="60"/>
      <c r="P3287" s="67"/>
      <c r="T3287" s="53"/>
      <c r="U3287" s="64"/>
      <c r="Y3287" s="53"/>
      <c r="Z3287" s="64"/>
      <c r="AD3287" s="53"/>
    </row>
    <row r="3288" spans="1:30" s="13" customFormat="1" x14ac:dyDescent="0.25">
      <c r="A3288"/>
      <c r="B3288" s="32"/>
      <c r="C3288" s="34"/>
      <c r="D3288" s="10"/>
      <c r="J3288" s="53"/>
      <c r="K3288" s="64"/>
      <c r="O3288" s="60"/>
      <c r="P3288" s="67"/>
      <c r="T3288" s="53"/>
      <c r="U3288" s="64"/>
      <c r="Y3288" s="53"/>
      <c r="Z3288" s="64"/>
      <c r="AD3288" s="53"/>
    </row>
    <row r="3289" spans="1:30" s="13" customFormat="1" x14ac:dyDescent="0.25">
      <c r="A3289"/>
      <c r="B3289" s="32"/>
      <c r="C3289" s="34"/>
      <c r="D3289" s="10"/>
      <c r="J3289" s="53"/>
      <c r="K3289" s="64"/>
      <c r="O3289" s="60"/>
      <c r="P3289" s="67"/>
      <c r="T3289" s="53"/>
      <c r="U3289" s="64"/>
      <c r="Y3289" s="53"/>
      <c r="Z3289" s="64"/>
      <c r="AD3289" s="53"/>
    </row>
    <row r="3290" spans="1:30" s="13" customFormat="1" x14ac:dyDescent="0.25">
      <c r="A3290"/>
      <c r="B3290" s="32"/>
      <c r="C3290" s="34"/>
      <c r="D3290" s="10"/>
      <c r="J3290" s="53"/>
      <c r="K3290" s="64"/>
      <c r="O3290" s="60"/>
      <c r="P3290" s="67"/>
      <c r="T3290" s="53"/>
      <c r="U3290" s="64"/>
      <c r="Y3290" s="53"/>
      <c r="Z3290" s="64"/>
      <c r="AD3290" s="53"/>
    </row>
    <row r="3291" spans="1:30" s="13" customFormat="1" x14ac:dyDescent="0.25">
      <c r="A3291"/>
      <c r="B3291" s="32"/>
      <c r="C3291" s="34"/>
      <c r="D3291" s="10"/>
      <c r="J3291" s="53"/>
      <c r="K3291" s="64"/>
      <c r="O3291" s="60"/>
      <c r="P3291" s="67"/>
      <c r="T3291" s="53"/>
      <c r="U3291" s="64"/>
      <c r="Y3291" s="53"/>
      <c r="Z3291" s="64"/>
      <c r="AD3291" s="53"/>
    </row>
    <row r="3292" spans="1:30" s="13" customFormat="1" x14ac:dyDescent="0.25">
      <c r="A3292"/>
      <c r="B3292" s="32"/>
      <c r="C3292" s="34"/>
      <c r="D3292" s="10"/>
      <c r="J3292" s="53"/>
      <c r="K3292" s="64"/>
      <c r="O3292" s="60"/>
      <c r="P3292" s="67"/>
      <c r="T3292" s="53"/>
      <c r="U3292" s="64"/>
      <c r="Y3292" s="53"/>
      <c r="Z3292" s="64"/>
      <c r="AD3292" s="53"/>
    </row>
    <row r="3293" spans="1:30" s="13" customFormat="1" x14ac:dyDescent="0.25">
      <c r="A3293"/>
      <c r="B3293" s="32"/>
      <c r="C3293" s="34"/>
      <c r="D3293" s="10"/>
      <c r="J3293" s="53"/>
      <c r="K3293" s="64"/>
      <c r="O3293" s="60"/>
      <c r="P3293" s="67"/>
      <c r="T3293" s="53"/>
      <c r="U3293" s="64"/>
      <c r="Y3293" s="53"/>
      <c r="Z3293" s="64"/>
      <c r="AD3293" s="53"/>
    </row>
    <row r="3294" spans="1:30" s="13" customFormat="1" x14ac:dyDescent="0.25">
      <c r="A3294"/>
      <c r="B3294" s="32"/>
      <c r="C3294" s="34"/>
      <c r="D3294" s="10"/>
      <c r="J3294" s="53"/>
      <c r="K3294" s="64"/>
      <c r="O3294" s="60"/>
      <c r="P3294" s="67"/>
      <c r="T3294" s="53"/>
      <c r="U3294" s="64"/>
      <c r="Y3294" s="53"/>
      <c r="Z3294" s="64"/>
      <c r="AD3294" s="53"/>
    </row>
    <row r="3295" spans="1:30" s="13" customFormat="1" x14ac:dyDescent="0.25">
      <c r="A3295"/>
      <c r="B3295" s="32"/>
      <c r="C3295" s="34"/>
      <c r="D3295" s="10"/>
      <c r="J3295" s="53"/>
      <c r="K3295" s="64"/>
      <c r="O3295" s="60"/>
      <c r="P3295" s="67"/>
      <c r="T3295" s="53"/>
      <c r="U3295" s="64"/>
      <c r="Y3295" s="53"/>
      <c r="Z3295" s="64"/>
      <c r="AD3295" s="53"/>
    </row>
    <row r="3296" spans="1:30" s="13" customFormat="1" x14ac:dyDescent="0.25">
      <c r="A3296"/>
      <c r="B3296" s="32"/>
      <c r="C3296" s="34"/>
      <c r="D3296" s="10"/>
      <c r="J3296" s="53"/>
      <c r="K3296" s="64"/>
      <c r="O3296" s="60"/>
      <c r="P3296" s="67"/>
      <c r="T3296" s="53"/>
      <c r="U3296" s="64"/>
      <c r="Y3296" s="53"/>
      <c r="Z3296" s="64"/>
      <c r="AD3296" s="53"/>
    </row>
    <row r="3297" spans="1:30" s="13" customFormat="1" x14ac:dyDescent="0.25">
      <c r="A3297"/>
      <c r="B3297" s="32"/>
      <c r="C3297" s="34"/>
      <c r="D3297" s="10"/>
      <c r="J3297" s="53"/>
      <c r="K3297" s="64"/>
      <c r="O3297" s="60"/>
      <c r="P3297" s="67"/>
      <c r="T3297" s="53"/>
      <c r="U3297" s="64"/>
      <c r="Y3297" s="53"/>
      <c r="Z3297" s="64"/>
      <c r="AD3297" s="53"/>
    </row>
    <row r="3298" spans="1:30" s="13" customFormat="1" x14ac:dyDescent="0.25">
      <c r="A3298"/>
      <c r="B3298" s="32"/>
      <c r="C3298" s="34"/>
      <c r="D3298" s="10"/>
      <c r="J3298" s="53"/>
      <c r="K3298" s="64"/>
      <c r="O3298" s="60"/>
      <c r="P3298" s="67"/>
      <c r="T3298" s="53"/>
      <c r="U3298" s="64"/>
      <c r="Y3298" s="53"/>
      <c r="Z3298" s="64"/>
      <c r="AD3298" s="53"/>
    </row>
    <row r="3299" spans="1:30" s="13" customFormat="1" x14ac:dyDescent="0.25">
      <c r="A3299"/>
      <c r="B3299" s="32"/>
      <c r="C3299" s="34"/>
      <c r="D3299" s="10"/>
      <c r="J3299" s="53"/>
      <c r="K3299" s="64"/>
      <c r="O3299" s="60"/>
      <c r="P3299" s="67"/>
      <c r="T3299" s="53"/>
      <c r="U3299" s="64"/>
      <c r="Y3299" s="53"/>
      <c r="Z3299" s="64"/>
      <c r="AD3299" s="53"/>
    </row>
    <row r="3300" spans="1:30" s="13" customFormat="1" x14ac:dyDescent="0.25">
      <c r="A3300"/>
      <c r="B3300" s="32"/>
      <c r="C3300" s="34"/>
      <c r="D3300" s="10"/>
      <c r="J3300" s="53"/>
      <c r="K3300" s="64"/>
      <c r="O3300" s="60"/>
      <c r="P3300" s="67"/>
      <c r="T3300" s="53"/>
      <c r="U3300" s="64"/>
      <c r="Y3300" s="53"/>
      <c r="Z3300" s="64"/>
      <c r="AD3300" s="53"/>
    </row>
    <row r="3301" spans="1:30" s="13" customFormat="1" x14ac:dyDescent="0.25">
      <c r="A3301"/>
      <c r="B3301" s="32"/>
      <c r="C3301" s="34"/>
      <c r="D3301" s="10"/>
      <c r="J3301" s="53"/>
      <c r="K3301" s="64"/>
      <c r="O3301" s="60"/>
      <c r="P3301" s="67"/>
      <c r="T3301" s="53"/>
      <c r="U3301" s="64"/>
      <c r="Y3301" s="53"/>
      <c r="Z3301" s="64"/>
      <c r="AD3301" s="53"/>
    </row>
    <row r="3302" spans="1:30" s="13" customFormat="1" x14ac:dyDescent="0.25">
      <c r="A3302"/>
      <c r="B3302" s="32"/>
      <c r="C3302" s="34"/>
      <c r="D3302" s="10"/>
      <c r="J3302" s="53"/>
      <c r="K3302" s="64"/>
      <c r="O3302" s="60"/>
      <c r="P3302" s="67"/>
      <c r="T3302" s="53"/>
      <c r="U3302" s="64"/>
      <c r="Y3302" s="53"/>
      <c r="Z3302" s="64"/>
      <c r="AD3302" s="53"/>
    </row>
    <row r="3303" spans="1:30" s="13" customFormat="1" x14ac:dyDescent="0.25">
      <c r="A3303"/>
      <c r="B3303" s="32"/>
      <c r="C3303" s="34"/>
      <c r="D3303" s="10"/>
      <c r="J3303" s="53"/>
      <c r="K3303" s="64"/>
      <c r="O3303" s="60"/>
      <c r="P3303" s="67"/>
      <c r="T3303" s="53"/>
      <c r="U3303" s="64"/>
      <c r="Y3303" s="53"/>
      <c r="Z3303" s="64"/>
      <c r="AD3303" s="53"/>
    </row>
    <row r="3304" spans="1:30" s="13" customFormat="1" x14ac:dyDescent="0.25">
      <c r="A3304"/>
      <c r="B3304" s="32"/>
      <c r="C3304" s="34"/>
      <c r="D3304" s="10"/>
      <c r="J3304" s="53"/>
      <c r="K3304" s="64"/>
      <c r="O3304" s="60"/>
      <c r="P3304" s="67"/>
      <c r="T3304" s="53"/>
      <c r="U3304" s="64"/>
      <c r="Y3304" s="53"/>
      <c r="Z3304" s="64"/>
      <c r="AD3304" s="53"/>
    </row>
    <row r="3305" spans="1:30" s="13" customFormat="1" x14ac:dyDescent="0.25">
      <c r="A3305"/>
      <c r="B3305" s="32"/>
      <c r="C3305" s="34"/>
      <c r="D3305" s="10"/>
      <c r="J3305" s="53"/>
      <c r="K3305" s="64"/>
      <c r="O3305" s="60"/>
      <c r="P3305" s="67"/>
      <c r="T3305" s="53"/>
      <c r="U3305" s="64"/>
      <c r="Y3305" s="53"/>
      <c r="Z3305" s="64"/>
      <c r="AD3305" s="53"/>
    </row>
    <row r="3306" spans="1:30" s="13" customFormat="1" x14ac:dyDescent="0.25">
      <c r="A3306"/>
      <c r="B3306" s="32"/>
      <c r="C3306" s="34"/>
      <c r="D3306" s="10"/>
      <c r="J3306" s="53"/>
      <c r="K3306" s="64"/>
      <c r="O3306" s="60"/>
      <c r="P3306" s="67"/>
      <c r="T3306" s="53"/>
      <c r="U3306" s="64"/>
      <c r="Y3306" s="53"/>
      <c r="Z3306" s="64"/>
      <c r="AD3306" s="53"/>
    </row>
    <row r="3307" spans="1:30" s="13" customFormat="1" x14ac:dyDescent="0.25">
      <c r="A3307"/>
      <c r="B3307" s="32"/>
      <c r="C3307" s="34"/>
      <c r="D3307" s="10"/>
      <c r="J3307" s="53"/>
      <c r="K3307" s="64"/>
      <c r="O3307" s="60"/>
      <c r="P3307" s="67"/>
      <c r="T3307" s="53"/>
      <c r="U3307" s="64"/>
      <c r="Y3307" s="53"/>
      <c r="Z3307" s="64"/>
      <c r="AD3307" s="53"/>
    </row>
    <row r="3308" spans="1:30" s="13" customFormat="1" x14ac:dyDescent="0.25">
      <c r="A3308"/>
      <c r="B3308" s="32"/>
      <c r="C3308" s="34"/>
      <c r="D3308" s="10"/>
      <c r="J3308" s="53"/>
      <c r="K3308" s="64"/>
      <c r="O3308" s="60"/>
      <c r="P3308" s="67"/>
      <c r="T3308" s="53"/>
      <c r="U3308" s="64"/>
      <c r="Y3308" s="53"/>
      <c r="Z3308" s="64"/>
      <c r="AD3308" s="53"/>
    </row>
    <row r="3309" spans="1:30" s="13" customFormat="1" x14ac:dyDescent="0.25">
      <c r="A3309"/>
      <c r="B3309" s="32"/>
      <c r="C3309" s="34"/>
      <c r="D3309" s="10"/>
      <c r="J3309" s="53"/>
      <c r="K3309" s="64"/>
      <c r="O3309" s="60"/>
      <c r="P3309" s="67"/>
      <c r="T3309" s="53"/>
      <c r="U3309" s="64"/>
      <c r="Y3309" s="53"/>
      <c r="Z3309" s="64"/>
      <c r="AD3309" s="53"/>
    </row>
    <row r="3310" spans="1:30" s="13" customFormat="1" x14ac:dyDescent="0.25">
      <c r="A3310"/>
      <c r="B3310" s="32"/>
      <c r="C3310" s="34"/>
      <c r="D3310" s="10"/>
      <c r="J3310" s="53"/>
      <c r="K3310" s="64"/>
      <c r="O3310" s="60"/>
      <c r="P3310" s="67"/>
      <c r="T3310" s="53"/>
      <c r="U3310" s="64"/>
      <c r="Y3310" s="53"/>
      <c r="Z3310" s="64"/>
      <c r="AD3310" s="53"/>
    </row>
    <row r="3311" spans="1:30" s="13" customFormat="1" x14ac:dyDescent="0.25">
      <c r="A3311"/>
      <c r="B3311" s="32"/>
      <c r="C3311" s="34"/>
      <c r="D3311" s="10"/>
      <c r="J3311" s="53"/>
      <c r="K3311" s="64"/>
      <c r="O3311" s="60"/>
      <c r="P3311" s="67"/>
      <c r="T3311" s="53"/>
      <c r="U3311" s="64"/>
      <c r="Y3311" s="53"/>
      <c r="Z3311" s="64"/>
      <c r="AD3311" s="53"/>
    </row>
    <row r="3312" spans="1:30" s="13" customFormat="1" x14ac:dyDescent="0.25">
      <c r="A3312"/>
      <c r="B3312" s="32"/>
      <c r="C3312" s="34"/>
      <c r="D3312" s="10"/>
      <c r="J3312" s="53"/>
      <c r="K3312" s="64"/>
      <c r="O3312" s="60"/>
      <c r="P3312" s="67"/>
      <c r="T3312" s="53"/>
      <c r="U3312" s="64"/>
      <c r="Y3312" s="53"/>
      <c r="Z3312" s="64"/>
      <c r="AD3312" s="53"/>
    </row>
    <row r="3313" spans="1:30" s="13" customFormat="1" x14ac:dyDescent="0.25">
      <c r="A3313"/>
      <c r="B3313" s="32"/>
      <c r="C3313" s="34"/>
      <c r="D3313" s="10"/>
      <c r="J3313" s="53"/>
      <c r="K3313" s="64"/>
      <c r="O3313" s="60"/>
      <c r="P3313" s="67"/>
      <c r="T3313" s="53"/>
      <c r="U3313" s="64"/>
      <c r="Y3313" s="53"/>
      <c r="Z3313" s="64"/>
      <c r="AD3313" s="53"/>
    </row>
    <row r="3314" spans="1:30" s="13" customFormat="1" x14ac:dyDescent="0.25">
      <c r="A3314"/>
      <c r="B3314" s="32"/>
      <c r="C3314" s="34"/>
      <c r="D3314" s="10"/>
      <c r="J3314" s="53"/>
      <c r="K3314" s="64"/>
      <c r="O3314" s="60"/>
      <c r="P3314" s="67"/>
      <c r="T3314" s="53"/>
      <c r="U3314" s="64"/>
      <c r="Y3314" s="53"/>
      <c r="Z3314" s="64"/>
      <c r="AD3314" s="53"/>
    </row>
    <row r="3315" spans="1:30" s="13" customFormat="1" x14ac:dyDescent="0.25">
      <c r="A3315"/>
      <c r="B3315" s="32"/>
      <c r="C3315" s="34"/>
      <c r="D3315" s="10"/>
      <c r="J3315" s="53"/>
      <c r="K3315" s="64"/>
      <c r="O3315" s="60"/>
      <c r="P3315" s="67"/>
      <c r="T3315" s="53"/>
      <c r="U3315" s="64"/>
      <c r="Y3315" s="53"/>
      <c r="Z3315" s="64"/>
      <c r="AD3315" s="53"/>
    </row>
    <row r="3316" spans="1:30" s="13" customFormat="1" x14ac:dyDescent="0.25">
      <c r="A3316"/>
      <c r="B3316" s="32"/>
      <c r="C3316" s="34"/>
      <c r="D3316" s="10"/>
      <c r="J3316" s="53"/>
      <c r="K3316" s="64"/>
      <c r="O3316" s="60"/>
      <c r="P3316" s="67"/>
      <c r="T3316" s="53"/>
      <c r="U3316" s="64"/>
      <c r="Y3316" s="53"/>
      <c r="Z3316" s="64"/>
      <c r="AD3316" s="53"/>
    </row>
    <row r="3317" spans="1:30" s="13" customFormat="1" x14ac:dyDescent="0.25">
      <c r="A3317"/>
      <c r="B3317" s="32"/>
      <c r="C3317" s="34"/>
      <c r="D3317" s="10"/>
      <c r="J3317" s="53"/>
      <c r="K3317" s="64"/>
      <c r="O3317" s="60"/>
      <c r="P3317" s="67"/>
      <c r="T3317" s="53"/>
      <c r="U3317" s="64"/>
      <c r="Y3317" s="53"/>
      <c r="Z3317" s="64"/>
      <c r="AD3317" s="53"/>
    </row>
    <row r="3318" spans="1:30" s="13" customFormat="1" x14ac:dyDescent="0.25">
      <c r="A3318"/>
      <c r="B3318" s="32"/>
      <c r="C3318" s="34"/>
      <c r="D3318" s="10"/>
      <c r="J3318" s="53"/>
      <c r="K3318" s="64"/>
      <c r="O3318" s="60"/>
      <c r="P3318" s="67"/>
      <c r="T3318" s="53"/>
      <c r="U3318" s="64"/>
      <c r="Y3318" s="53"/>
      <c r="Z3318" s="64"/>
      <c r="AD3318" s="53"/>
    </row>
    <row r="3319" spans="1:30" s="13" customFormat="1" x14ac:dyDescent="0.25">
      <c r="A3319"/>
      <c r="B3319" s="32"/>
      <c r="C3319" s="34"/>
      <c r="D3319" s="10"/>
      <c r="J3319" s="53"/>
      <c r="K3319" s="64"/>
      <c r="O3319" s="60"/>
      <c r="P3319" s="67"/>
      <c r="T3319" s="53"/>
      <c r="U3319" s="64"/>
      <c r="Y3319" s="53"/>
      <c r="Z3319" s="64"/>
      <c r="AD3319" s="53"/>
    </row>
    <row r="3320" spans="1:30" s="13" customFormat="1" x14ac:dyDescent="0.25">
      <c r="A3320"/>
      <c r="B3320" s="32"/>
      <c r="C3320" s="34"/>
      <c r="D3320" s="10"/>
      <c r="J3320" s="53"/>
      <c r="K3320" s="64"/>
      <c r="O3320" s="60"/>
      <c r="P3320" s="67"/>
      <c r="T3320" s="53"/>
      <c r="U3320" s="64"/>
      <c r="Y3320" s="53"/>
      <c r="Z3320" s="64"/>
      <c r="AD3320" s="53"/>
    </row>
    <row r="3321" spans="1:30" s="13" customFormat="1" x14ac:dyDescent="0.25">
      <c r="A3321"/>
      <c r="B3321" s="32"/>
      <c r="C3321" s="34"/>
      <c r="D3321" s="10"/>
      <c r="J3321" s="53"/>
      <c r="K3321" s="64"/>
      <c r="O3321" s="60"/>
      <c r="P3321" s="67"/>
      <c r="T3321" s="53"/>
      <c r="U3321" s="64"/>
      <c r="Y3321" s="53"/>
      <c r="Z3321" s="64"/>
      <c r="AD3321" s="53"/>
    </row>
    <row r="3322" spans="1:30" s="13" customFormat="1" x14ac:dyDescent="0.25">
      <c r="A3322"/>
      <c r="B3322" s="32"/>
      <c r="C3322" s="34"/>
      <c r="D3322" s="10"/>
      <c r="J3322" s="53"/>
      <c r="K3322" s="64"/>
      <c r="O3322" s="60"/>
      <c r="P3322" s="67"/>
      <c r="T3322" s="53"/>
      <c r="U3322" s="64"/>
      <c r="Y3322" s="53"/>
      <c r="Z3322" s="64"/>
      <c r="AD3322" s="53"/>
    </row>
    <row r="3323" spans="1:30" s="13" customFormat="1" x14ac:dyDescent="0.25">
      <c r="A3323"/>
      <c r="B3323" s="32"/>
      <c r="C3323" s="34"/>
      <c r="D3323" s="10"/>
      <c r="J3323" s="53"/>
      <c r="K3323" s="64"/>
      <c r="O3323" s="60"/>
      <c r="P3323" s="67"/>
      <c r="T3323" s="53"/>
      <c r="U3323" s="64"/>
      <c r="Y3323" s="53"/>
      <c r="Z3323" s="64"/>
      <c r="AD3323" s="53"/>
    </row>
    <row r="3324" spans="1:30" s="13" customFormat="1" x14ac:dyDescent="0.25">
      <c r="A3324"/>
      <c r="B3324" s="32"/>
      <c r="C3324" s="34"/>
      <c r="D3324" s="10"/>
      <c r="J3324" s="53"/>
      <c r="K3324" s="64"/>
      <c r="O3324" s="60"/>
      <c r="P3324" s="67"/>
      <c r="T3324" s="53"/>
      <c r="U3324" s="64"/>
      <c r="Y3324" s="53"/>
      <c r="Z3324" s="64"/>
      <c r="AD3324" s="53"/>
    </row>
    <row r="3325" spans="1:30" s="13" customFormat="1" x14ac:dyDescent="0.25">
      <c r="A3325"/>
      <c r="B3325" s="32"/>
      <c r="C3325" s="34"/>
      <c r="D3325" s="10"/>
      <c r="J3325" s="53"/>
      <c r="K3325" s="64"/>
      <c r="O3325" s="60"/>
      <c r="P3325" s="67"/>
      <c r="T3325" s="53"/>
      <c r="U3325" s="64"/>
      <c r="Y3325" s="53"/>
      <c r="Z3325" s="64"/>
      <c r="AD3325" s="53"/>
    </row>
    <row r="3326" spans="1:30" s="13" customFormat="1" x14ac:dyDescent="0.25">
      <c r="A3326"/>
      <c r="B3326" s="32"/>
      <c r="C3326" s="34"/>
      <c r="D3326" s="10"/>
      <c r="J3326" s="53"/>
      <c r="K3326" s="64"/>
      <c r="O3326" s="60"/>
      <c r="P3326" s="67"/>
      <c r="T3326" s="53"/>
      <c r="U3326" s="64"/>
      <c r="Y3326" s="53"/>
      <c r="Z3326" s="64"/>
      <c r="AD3326" s="53"/>
    </row>
    <row r="3327" spans="1:30" s="13" customFormat="1" x14ac:dyDescent="0.25">
      <c r="A3327"/>
      <c r="B3327" s="32"/>
      <c r="C3327" s="34"/>
      <c r="D3327" s="10"/>
      <c r="J3327" s="53"/>
      <c r="K3327" s="64"/>
      <c r="O3327" s="60"/>
      <c r="P3327" s="67"/>
      <c r="T3327" s="53"/>
      <c r="U3327" s="64"/>
      <c r="Y3327" s="53"/>
      <c r="Z3327" s="64"/>
      <c r="AD3327" s="53"/>
    </row>
    <row r="3328" spans="1:30" s="13" customFormat="1" x14ac:dyDescent="0.25">
      <c r="A3328"/>
      <c r="B3328" s="32"/>
      <c r="C3328" s="34"/>
      <c r="D3328" s="10"/>
      <c r="J3328" s="53"/>
      <c r="K3328" s="64"/>
      <c r="O3328" s="60"/>
      <c r="P3328" s="67"/>
      <c r="T3328" s="53"/>
      <c r="U3328" s="64"/>
      <c r="Y3328" s="53"/>
      <c r="Z3328" s="64"/>
      <c r="AD3328" s="53"/>
    </row>
    <row r="3329" spans="1:30" s="13" customFormat="1" x14ac:dyDescent="0.25">
      <c r="A3329"/>
      <c r="B3329" s="32"/>
      <c r="C3329" s="34"/>
      <c r="D3329" s="10"/>
      <c r="J3329" s="53"/>
      <c r="K3329" s="64"/>
      <c r="O3329" s="60"/>
      <c r="P3329" s="67"/>
      <c r="T3329" s="53"/>
      <c r="U3329" s="64"/>
      <c r="Y3329" s="53"/>
      <c r="Z3329" s="64"/>
      <c r="AD3329" s="53"/>
    </row>
    <row r="3330" spans="1:30" s="13" customFormat="1" x14ac:dyDescent="0.25">
      <c r="A3330"/>
      <c r="B3330" s="32"/>
      <c r="C3330" s="34"/>
      <c r="D3330" s="10"/>
      <c r="J3330" s="53"/>
      <c r="K3330" s="64"/>
      <c r="O3330" s="60"/>
      <c r="P3330" s="67"/>
      <c r="T3330" s="53"/>
      <c r="U3330" s="64"/>
      <c r="Y3330" s="53"/>
      <c r="Z3330" s="64"/>
      <c r="AD3330" s="53"/>
    </row>
    <row r="3331" spans="1:30" s="13" customFormat="1" x14ac:dyDescent="0.25">
      <c r="A3331"/>
      <c r="B3331" s="32"/>
      <c r="C3331" s="34"/>
      <c r="D3331" s="10"/>
      <c r="J3331" s="53"/>
      <c r="K3331" s="64"/>
      <c r="O3331" s="60"/>
      <c r="P3331" s="67"/>
      <c r="T3331" s="53"/>
      <c r="U3331" s="64"/>
      <c r="Y3331" s="53"/>
      <c r="Z3331" s="64"/>
      <c r="AD3331" s="53"/>
    </row>
    <row r="3332" spans="1:30" s="13" customFormat="1" x14ac:dyDescent="0.25">
      <c r="A3332"/>
      <c r="B3332" s="32"/>
      <c r="C3332" s="34"/>
      <c r="D3332" s="10"/>
      <c r="J3332" s="53"/>
      <c r="K3332" s="64"/>
      <c r="O3332" s="60"/>
      <c r="P3332" s="67"/>
      <c r="T3332" s="53"/>
      <c r="U3332" s="64"/>
      <c r="Y3332" s="53"/>
      <c r="Z3332" s="64"/>
      <c r="AD3332" s="53"/>
    </row>
    <row r="3333" spans="1:30" s="13" customFormat="1" x14ac:dyDescent="0.25">
      <c r="A3333"/>
      <c r="B3333" s="32"/>
      <c r="C3333" s="34"/>
      <c r="D3333" s="10"/>
      <c r="J3333" s="53"/>
      <c r="K3333" s="64"/>
      <c r="O3333" s="60"/>
      <c r="P3333" s="67"/>
      <c r="T3333" s="53"/>
      <c r="U3333" s="64"/>
      <c r="Y3333" s="53"/>
      <c r="Z3333" s="64"/>
      <c r="AD3333" s="53"/>
    </row>
    <row r="3334" spans="1:30" s="13" customFormat="1" x14ac:dyDescent="0.25">
      <c r="A3334"/>
      <c r="B3334" s="32"/>
      <c r="C3334" s="34"/>
      <c r="D3334" s="10"/>
      <c r="J3334" s="53"/>
      <c r="K3334" s="64"/>
      <c r="O3334" s="60"/>
      <c r="P3334" s="67"/>
      <c r="T3334" s="53"/>
      <c r="U3334" s="64"/>
      <c r="Y3334" s="53"/>
      <c r="Z3334" s="64"/>
      <c r="AD3334" s="53"/>
    </row>
    <row r="3335" spans="1:30" s="13" customFormat="1" x14ac:dyDescent="0.25">
      <c r="A3335"/>
      <c r="B3335" s="32"/>
      <c r="C3335" s="34"/>
      <c r="D3335" s="10"/>
      <c r="J3335" s="53"/>
      <c r="K3335" s="64"/>
      <c r="O3335" s="60"/>
      <c r="P3335" s="67"/>
      <c r="T3335" s="53"/>
      <c r="U3335" s="64"/>
      <c r="Y3335" s="53"/>
      <c r="Z3335" s="64"/>
      <c r="AD3335" s="53"/>
    </row>
    <row r="3336" spans="1:30" s="13" customFormat="1" x14ac:dyDescent="0.25">
      <c r="A3336"/>
      <c r="B3336" s="32"/>
      <c r="C3336" s="34"/>
      <c r="D3336" s="10"/>
      <c r="J3336" s="53"/>
      <c r="K3336" s="64"/>
      <c r="O3336" s="60"/>
      <c r="P3336" s="67"/>
      <c r="T3336" s="53"/>
      <c r="U3336" s="64"/>
      <c r="Y3336" s="53"/>
      <c r="Z3336" s="64"/>
      <c r="AD3336" s="53"/>
    </row>
    <row r="3337" spans="1:30" s="13" customFormat="1" x14ac:dyDescent="0.25">
      <c r="A3337"/>
      <c r="B3337" s="32"/>
      <c r="C3337" s="34"/>
      <c r="D3337" s="10"/>
      <c r="J3337" s="53"/>
      <c r="K3337" s="64"/>
      <c r="O3337" s="60"/>
      <c r="P3337" s="67"/>
      <c r="T3337" s="53"/>
      <c r="U3337" s="64"/>
      <c r="Y3337" s="53"/>
      <c r="Z3337" s="64"/>
      <c r="AD3337" s="53"/>
    </row>
    <row r="3338" spans="1:30" s="13" customFormat="1" x14ac:dyDescent="0.25">
      <c r="A3338"/>
      <c r="B3338" s="32"/>
      <c r="C3338" s="34"/>
      <c r="D3338" s="10"/>
      <c r="J3338" s="53"/>
      <c r="K3338" s="64"/>
      <c r="O3338" s="60"/>
      <c r="P3338" s="67"/>
      <c r="T3338" s="53"/>
      <c r="U3338" s="64"/>
      <c r="Y3338" s="53"/>
      <c r="Z3338" s="64"/>
      <c r="AD3338" s="53"/>
    </row>
    <row r="3339" spans="1:30" s="13" customFormat="1" x14ac:dyDescent="0.25">
      <c r="A3339"/>
      <c r="B3339" s="32"/>
      <c r="C3339" s="34"/>
      <c r="D3339" s="10"/>
      <c r="J3339" s="53"/>
      <c r="K3339" s="64"/>
      <c r="O3339" s="60"/>
      <c r="P3339" s="67"/>
      <c r="T3339" s="53"/>
      <c r="U3339" s="64"/>
      <c r="Y3339" s="53"/>
      <c r="Z3339" s="64"/>
      <c r="AD3339" s="53"/>
    </row>
    <row r="3340" spans="1:30" s="13" customFormat="1" x14ac:dyDescent="0.25">
      <c r="A3340"/>
      <c r="B3340" s="32"/>
      <c r="C3340" s="34"/>
      <c r="D3340" s="10"/>
      <c r="J3340" s="53"/>
      <c r="K3340" s="64"/>
      <c r="O3340" s="60"/>
      <c r="P3340" s="67"/>
      <c r="T3340" s="53"/>
      <c r="U3340" s="64"/>
      <c r="Y3340" s="53"/>
      <c r="Z3340" s="64"/>
      <c r="AD3340" s="53"/>
    </row>
    <row r="3341" spans="1:30" s="13" customFormat="1" x14ac:dyDescent="0.25">
      <c r="A3341"/>
      <c r="B3341" s="32"/>
      <c r="C3341" s="34"/>
      <c r="D3341" s="10"/>
      <c r="J3341" s="53"/>
      <c r="K3341" s="64"/>
      <c r="O3341" s="60"/>
      <c r="P3341" s="67"/>
      <c r="T3341" s="53"/>
      <c r="U3341" s="64"/>
      <c r="Y3341" s="53"/>
      <c r="Z3341" s="64"/>
      <c r="AD3341" s="53"/>
    </row>
    <row r="3342" spans="1:30" s="13" customFormat="1" x14ac:dyDescent="0.25">
      <c r="A3342"/>
      <c r="B3342" s="32"/>
      <c r="C3342" s="34"/>
      <c r="D3342" s="10"/>
      <c r="J3342" s="53"/>
      <c r="K3342" s="64"/>
      <c r="O3342" s="60"/>
      <c r="P3342" s="67"/>
      <c r="T3342" s="53"/>
      <c r="U3342" s="64"/>
      <c r="Y3342" s="53"/>
      <c r="Z3342" s="64"/>
      <c r="AD3342" s="53"/>
    </row>
    <row r="3343" spans="1:30" s="13" customFormat="1" x14ac:dyDescent="0.25">
      <c r="A3343"/>
      <c r="B3343" s="32"/>
      <c r="C3343" s="34"/>
      <c r="D3343" s="10"/>
      <c r="J3343" s="53"/>
      <c r="K3343" s="64"/>
      <c r="O3343" s="60"/>
      <c r="P3343" s="67"/>
      <c r="T3343" s="53"/>
      <c r="U3343" s="64"/>
      <c r="Y3343" s="53"/>
      <c r="Z3343" s="64"/>
      <c r="AD3343" s="53"/>
    </row>
    <row r="3344" spans="1:30" s="13" customFormat="1" x14ac:dyDescent="0.25">
      <c r="A3344"/>
      <c r="B3344" s="32"/>
      <c r="C3344" s="34"/>
      <c r="D3344" s="10"/>
      <c r="J3344" s="53"/>
      <c r="K3344" s="64"/>
      <c r="O3344" s="60"/>
      <c r="P3344" s="67"/>
      <c r="T3344" s="53"/>
      <c r="U3344" s="64"/>
      <c r="Y3344" s="53"/>
      <c r="Z3344" s="64"/>
      <c r="AD3344" s="53"/>
    </row>
    <row r="3345" spans="1:30" s="13" customFormat="1" x14ac:dyDescent="0.25">
      <c r="A3345"/>
      <c r="B3345" s="32"/>
      <c r="C3345" s="34"/>
      <c r="D3345" s="10"/>
      <c r="J3345" s="53"/>
      <c r="K3345" s="64"/>
      <c r="O3345" s="60"/>
      <c r="P3345" s="67"/>
      <c r="T3345" s="53"/>
      <c r="U3345" s="64"/>
      <c r="Y3345" s="53"/>
      <c r="Z3345" s="64"/>
      <c r="AD3345" s="53"/>
    </row>
    <row r="3346" spans="1:30" s="13" customFormat="1" x14ac:dyDescent="0.25">
      <c r="A3346"/>
      <c r="B3346" s="32"/>
      <c r="C3346" s="34"/>
      <c r="D3346" s="10"/>
      <c r="J3346" s="53"/>
      <c r="K3346" s="64"/>
      <c r="O3346" s="60"/>
      <c r="P3346" s="67"/>
      <c r="T3346" s="53"/>
      <c r="U3346" s="64"/>
      <c r="Y3346" s="53"/>
      <c r="Z3346" s="64"/>
      <c r="AD3346" s="53"/>
    </row>
    <row r="3347" spans="1:30" s="13" customFormat="1" x14ac:dyDescent="0.25">
      <c r="A3347"/>
      <c r="B3347" s="32"/>
      <c r="C3347" s="34"/>
      <c r="D3347" s="10"/>
      <c r="J3347" s="53"/>
      <c r="K3347" s="64"/>
      <c r="O3347" s="60"/>
      <c r="P3347" s="67"/>
      <c r="T3347" s="53"/>
      <c r="U3347" s="64"/>
      <c r="Y3347" s="53"/>
      <c r="Z3347" s="64"/>
      <c r="AD3347" s="53"/>
    </row>
    <row r="3348" spans="1:30" s="13" customFormat="1" x14ac:dyDescent="0.25">
      <c r="A3348"/>
      <c r="B3348" s="32"/>
      <c r="C3348" s="34"/>
      <c r="D3348" s="10"/>
      <c r="J3348" s="53"/>
      <c r="K3348" s="64"/>
      <c r="O3348" s="60"/>
      <c r="P3348" s="67"/>
      <c r="T3348" s="53"/>
      <c r="U3348" s="64"/>
      <c r="Y3348" s="53"/>
      <c r="Z3348" s="64"/>
      <c r="AD3348" s="53"/>
    </row>
    <row r="3349" spans="1:30" s="13" customFormat="1" x14ac:dyDescent="0.25">
      <c r="A3349"/>
      <c r="B3349" s="32"/>
      <c r="C3349" s="34"/>
      <c r="D3349" s="10"/>
      <c r="J3349" s="53"/>
      <c r="K3349" s="64"/>
      <c r="O3349" s="60"/>
      <c r="P3349" s="67"/>
      <c r="T3349" s="53"/>
      <c r="U3349" s="64"/>
      <c r="Y3349" s="53"/>
      <c r="Z3349" s="64"/>
      <c r="AD3349" s="53"/>
    </row>
    <row r="3350" spans="1:30" s="13" customFormat="1" x14ac:dyDescent="0.25">
      <c r="A3350"/>
      <c r="B3350" s="32"/>
      <c r="C3350" s="34"/>
      <c r="D3350" s="10"/>
      <c r="J3350" s="53"/>
      <c r="K3350" s="64"/>
      <c r="O3350" s="60"/>
      <c r="P3350" s="67"/>
      <c r="T3350" s="53"/>
      <c r="U3350" s="64"/>
      <c r="Y3350" s="53"/>
      <c r="Z3350" s="64"/>
      <c r="AD3350" s="53"/>
    </row>
    <row r="3351" spans="1:30" s="13" customFormat="1" x14ac:dyDescent="0.25">
      <c r="A3351"/>
      <c r="B3351" s="32"/>
      <c r="C3351" s="34"/>
      <c r="D3351" s="10"/>
      <c r="J3351" s="53"/>
      <c r="K3351" s="64"/>
      <c r="O3351" s="60"/>
      <c r="P3351" s="67"/>
      <c r="T3351" s="53"/>
      <c r="U3351" s="64"/>
      <c r="Y3351" s="53"/>
      <c r="Z3351" s="64"/>
      <c r="AD3351" s="53"/>
    </row>
    <row r="3352" spans="1:30" s="13" customFormat="1" x14ac:dyDescent="0.25">
      <c r="A3352"/>
      <c r="B3352" s="32"/>
      <c r="C3352" s="34"/>
      <c r="D3352" s="10"/>
      <c r="J3352" s="53"/>
      <c r="K3352" s="64"/>
      <c r="O3352" s="60"/>
      <c r="P3352" s="67"/>
      <c r="T3352" s="53"/>
      <c r="U3352" s="64"/>
      <c r="Y3352" s="53"/>
      <c r="Z3352" s="64"/>
      <c r="AD3352" s="53"/>
    </row>
    <row r="3353" spans="1:30" s="13" customFormat="1" x14ac:dyDescent="0.25">
      <c r="A3353"/>
      <c r="B3353" s="32"/>
      <c r="C3353" s="34"/>
      <c r="D3353" s="10"/>
      <c r="J3353" s="53"/>
      <c r="K3353" s="64"/>
      <c r="O3353" s="60"/>
      <c r="P3353" s="67"/>
      <c r="T3353" s="53"/>
      <c r="U3353" s="64"/>
      <c r="Y3353" s="53"/>
      <c r="Z3353" s="64"/>
      <c r="AD3353" s="53"/>
    </row>
    <row r="3354" spans="1:30" s="13" customFormat="1" x14ac:dyDescent="0.25">
      <c r="A3354"/>
      <c r="B3354" s="32"/>
      <c r="C3354" s="34"/>
      <c r="D3354" s="10"/>
      <c r="J3354" s="53"/>
      <c r="K3354" s="64"/>
      <c r="O3354" s="60"/>
      <c r="P3354" s="67"/>
      <c r="T3354" s="53"/>
      <c r="U3354" s="64"/>
      <c r="Y3354" s="53"/>
      <c r="Z3354" s="64"/>
      <c r="AD3354" s="53"/>
    </row>
    <row r="3355" spans="1:30" s="13" customFormat="1" x14ac:dyDescent="0.25">
      <c r="A3355"/>
      <c r="B3355" s="32"/>
      <c r="C3355" s="34"/>
      <c r="D3355" s="10"/>
      <c r="J3355" s="53"/>
      <c r="K3355" s="64"/>
      <c r="O3355" s="60"/>
      <c r="P3355" s="67"/>
      <c r="T3355" s="53"/>
      <c r="U3355" s="64"/>
      <c r="Y3355" s="53"/>
      <c r="Z3355" s="64"/>
      <c r="AD3355" s="53"/>
    </row>
    <row r="3356" spans="1:30" s="13" customFormat="1" x14ac:dyDescent="0.25">
      <c r="A3356"/>
      <c r="B3356" s="32"/>
      <c r="C3356" s="34"/>
      <c r="D3356" s="10"/>
      <c r="J3356" s="53"/>
      <c r="K3356" s="64"/>
      <c r="O3356" s="60"/>
      <c r="P3356" s="67"/>
      <c r="T3356" s="53"/>
      <c r="U3356" s="64"/>
      <c r="Y3356" s="53"/>
      <c r="Z3356" s="64"/>
      <c r="AD3356" s="53"/>
    </row>
    <row r="3357" spans="1:30" s="13" customFormat="1" x14ac:dyDescent="0.25">
      <c r="A3357"/>
      <c r="B3357" s="32"/>
      <c r="C3357" s="34"/>
      <c r="D3357" s="10"/>
      <c r="J3357" s="53"/>
      <c r="K3357" s="64"/>
      <c r="O3357" s="60"/>
      <c r="P3357" s="67"/>
      <c r="T3357" s="53"/>
      <c r="U3357" s="64"/>
      <c r="Y3357" s="53"/>
      <c r="Z3357" s="64"/>
      <c r="AD3357" s="53"/>
    </row>
    <row r="3358" spans="1:30" s="13" customFormat="1" x14ac:dyDescent="0.25">
      <c r="A3358"/>
      <c r="B3358" s="32"/>
      <c r="C3358" s="34"/>
      <c r="D3358" s="10"/>
      <c r="J3358" s="53"/>
      <c r="K3358" s="64"/>
      <c r="O3358" s="60"/>
      <c r="P3358" s="67"/>
      <c r="T3358" s="53"/>
      <c r="U3358" s="64"/>
      <c r="Y3358" s="53"/>
      <c r="Z3358" s="64"/>
      <c r="AD3358" s="53"/>
    </row>
    <row r="3359" spans="1:30" s="13" customFormat="1" x14ac:dyDescent="0.25">
      <c r="A3359"/>
      <c r="B3359" s="32"/>
      <c r="C3359" s="34"/>
      <c r="D3359" s="10"/>
      <c r="J3359" s="53"/>
      <c r="K3359" s="64"/>
      <c r="O3359" s="60"/>
      <c r="P3359" s="67"/>
      <c r="T3359" s="53"/>
      <c r="U3359" s="64"/>
      <c r="Y3359" s="53"/>
      <c r="Z3359" s="64"/>
      <c r="AD3359" s="53"/>
    </row>
    <row r="3360" spans="1:30" s="13" customFormat="1" x14ac:dyDescent="0.25">
      <c r="A3360"/>
      <c r="B3360" s="32"/>
      <c r="C3360" s="34"/>
      <c r="D3360" s="10"/>
      <c r="J3360" s="53"/>
      <c r="K3360" s="64"/>
      <c r="O3360" s="60"/>
      <c r="P3360" s="67"/>
      <c r="T3360" s="53"/>
      <c r="U3360" s="64"/>
      <c r="Y3360" s="53"/>
      <c r="Z3360" s="64"/>
      <c r="AD3360" s="53"/>
    </row>
    <row r="3361" spans="1:30" s="13" customFormat="1" x14ac:dyDescent="0.25">
      <c r="A3361"/>
      <c r="B3361" s="32"/>
      <c r="C3361" s="34"/>
      <c r="D3361" s="10"/>
      <c r="J3361" s="53"/>
      <c r="K3361" s="64"/>
      <c r="O3361" s="60"/>
      <c r="P3361" s="67"/>
      <c r="T3361" s="53"/>
      <c r="U3361" s="64"/>
      <c r="Y3361" s="53"/>
      <c r="Z3361" s="64"/>
      <c r="AD3361" s="53"/>
    </row>
    <row r="3362" spans="1:30" s="13" customFormat="1" x14ac:dyDescent="0.25">
      <c r="A3362"/>
      <c r="B3362" s="32"/>
      <c r="C3362" s="34"/>
      <c r="D3362" s="10"/>
      <c r="J3362" s="53"/>
      <c r="K3362" s="64"/>
      <c r="O3362" s="60"/>
      <c r="P3362" s="67"/>
      <c r="T3362" s="53"/>
      <c r="U3362" s="64"/>
      <c r="Y3362" s="53"/>
      <c r="Z3362" s="64"/>
      <c r="AD3362" s="53"/>
    </row>
    <row r="3363" spans="1:30" s="13" customFormat="1" x14ac:dyDescent="0.25">
      <c r="A3363"/>
      <c r="B3363" s="32"/>
      <c r="C3363" s="34"/>
      <c r="D3363" s="10"/>
      <c r="J3363" s="53"/>
      <c r="K3363" s="64"/>
      <c r="O3363" s="60"/>
      <c r="P3363" s="67"/>
      <c r="T3363" s="53"/>
      <c r="U3363" s="64"/>
      <c r="Y3363" s="53"/>
      <c r="Z3363" s="64"/>
      <c r="AD3363" s="53"/>
    </row>
    <row r="3364" spans="1:30" s="13" customFormat="1" x14ac:dyDescent="0.25">
      <c r="A3364"/>
      <c r="B3364" s="32"/>
      <c r="C3364" s="34"/>
      <c r="D3364" s="10"/>
      <c r="J3364" s="53"/>
      <c r="K3364" s="64"/>
      <c r="O3364" s="60"/>
      <c r="P3364" s="67"/>
      <c r="T3364" s="53"/>
      <c r="U3364" s="64"/>
      <c r="Y3364" s="53"/>
      <c r="Z3364" s="64"/>
      <c r="AD3364" s="53"/>
    </row>
    <row r="3365" spans="1:30" s="13" customFormat="1" x14ac:dyDescent="0.25">
      <c r="A3365"/>
      <c r="B3365" s="32"/>
      <c r="C3365" s="34"/>
      <c r="D3365" s="10"/>
      <c r="J3365" s="53"/>
      <c r="K3365" s="64"/>
      <c r="O3365" s="60"/>
      <c r="P3365" s="67"/>
      <c r="T3365" s="53"/>
      <c r="U3365" s="64"/>
      <c r="Y3365" s="53"/>
      <c r="Z3365" s="64"/>
      <c r="AD3365" s="53"/>
    </row>
    <row r="3366" spans="1:30" s="13" customFormat="1" x14ac:dyDescent="0.25">
      <c r="A3366"/>
      <c r="B3366" s="32"/>
      <c r="C3366" s="34"/>
      <c r="D3366" s="10"/>
      <c r="J3366" s="53"/>
      <c r="K3366" s="64"/>
      <c r="O3366" s="60"/>
      <c r="P3366" s="67"/>
      <c r="T3366" s="53"/>
      <c r="U3366" s="64"/>
      <c r="Y3366" s="53"/>
      <c r="Z3366" s="64"/>
      <c r="AD3366" s="53"/>
    </row>
    <row r="3367" spans="1:30" s="13" customFormat="1" x14ac:dyDescent="0.25">
      <c r="A3367"/>
      <c r="B3367" s="32"/>
      <c r="C3367" s="34"/>
      <c r="D3367" s="10"/>
      <c r="J3367" s="53"/>
      <c r="K3367" s="64"/>
      <c r="O3367" s="60"/>
      <c r="P3367" s="67"/>
      <c r="T3367" s="53"/>
      <c r="U3367" s="64"/>
      <c r="Y3367" s="53"/>
      <c r="Z3367" s="64"/>
      <c r="AD3367" s="53"/>
    </row>
    <row r="3368" spans="1:30" s="13" customFormat="1" x14ac:dyDescent="0.25">
      <c r="A3368"/>
      <c r="B3368" s="32"/>
      <c r="C3368" s="34"/>
      <c r="D3368" s="10"/>
      <c r="J3368" s="53"/>
      <c r="K3368" s="64"/>
      <c r="O3368" s="60"/>
      <c r="P3368" s="67"/>
      <c r="T3368" s="53"/>
      <c r="U3368" s="64"/>
      <c r="Y3368" s="53"/>
      <c r="Z3368" s="64"/>
      <c r="AD3368" s="53"/>
    </row>
    <row r="3369" spans="1:30" s="13" customFormat="1" x14ac:dyDescent="0.25">
      <c r="A3369"/>
      <c r="B3369" s="32"/>
      <c r="C3369" s="34"/>
      <c r="D3369" s="10"/>
      <c r="J3369" s="53"/>
      <c r="K3369" s="64"/>
      <c r="O3369" s="60"/>
      <c r="P3369" s="67"/>
      <c r="T3369" s="53"/>
      <c r="U3369" s="64"/>
      <c r="Y3369" s="53"/>
      <c r="Z3369" s="64"/>
      <c r="AD3369" s="53"/>
    </row>
    <row r="3370" spans="1:30" s="13" customFormat="1" x14ac:dyDescent="0.25">
      <c r="A3370"/>
      <c r="B3370" s="32"/>
      <c r="C3370" s="34"/>
      <c r="D3370" s="10"/>
      <c r="J3370" s="53"/>
      <c r="K3370" s="64"/>
      <c r="O3370" s="60"/>
      <c r="P3370" s="67"/>
      <c r="T3370" s="53"/>
      <c r="U3370" s="64"/>
      <c r="Y3370" s="53"/>
      <c r="Z3370" s="64"/>
      <c r="AD3370" s="53"/>
    </row>
    <row r="3371" spans="1:30" s="13" customFormat="1" x14ac:dyDescent="0.25">
      <c r="A3371"/>
      <c r="B3371" s="32"/>
      <c r="C3371" s="34"/>
      <c r="D3371" s="10"/>
      <c r="J3371" s="53"/>
      <c r="K3371" s="64"/>
      <c r="O3371" s="60"/>
      <c r="P3371" s="67"/>
      <c r="T3371" s="53"/>
      <c r="U3371" s="64"/>
      <c r="Y3371" s="53"/>
      <c r="Z3371" s="64"/>
      <c r="AD3371" s="53"/>
    </row>
    <row r="3372" spans="1:30" s="13" customFormat="1" x14ac:dyDescent="0.25">
      <c r="A3372"/>
      <c r="B3372" s="32"/>
      <c r="C3372" s="34"/>
      <c r="D3372" s="10"/>
      <c r="J3372" s="53"/>
      <c r="K3372" s="64"/>
      <c r="O3372" s="60"/>
      <c r="P3372" s="67"/>
      <c r="T3372" s="53"/>
      <c r="U3372" s="64"/>
      <c r="Y3372" s="53"/>
      <c r="Z3372" s="64"/>
      <c r="AD3372" s="53"/>
    </row>
    <row r="3373" spans="1:30" s="13" customFormat="1" x14ac:dyDescent="0.25">
      <c r="A3373"/>
      <c r="B3373" s="32"/>
      <c r="C3373" s="34"/>
      <c r="D3373" s="10"/>
      <c r="J3373" s="53"/>
      <c r="K3373" s="64"/>
      <c r="O3373" s="60"/>
      <c r="P3373" s="67"/>
      <c r="T3373" s="53"/>
      <c r="U3373" s="64"/>
      <c r="Y3373" s="53"/>
      <c r="Z3373" s="64"/>
      <c r="AD3373" s="53"/>
    </row>
    <row r="3374" spans="1:30" s="13" customFormat="1" x14ac:dyDescent="0.25">
      <c r="A3374"/>
      <c r="B3374" s="32"/>
      <c r="C3374" s="34"/>
      <c r="D3374" s="10"/>
      <c r="J3374" s="53"/>
      <c r="K3374" s="64"/>
      <c r="O3374" s="60"/>
      <c r="P3374" s="67"/>
      <c r="T3374" s="53"/>
      <c r="U3374" s="64"/>
      <c r="Y3374" s="53"/>
      <c r="Z3374" s="64"/>
      <c r="AD3374" s="53"/>
    </row>
    <row r="3375" spans="1:30" s="13" customFormat="1" x14ac:dyDescent="0.25">
      <c r="A3375"/>
      <c r="B3375" s="32"/>
      <c r="C3375" s="34"/>
      <c r="D3375" s="10"/>
      <c r="J3375" s="53"/>
      <c r="K3375" s="64"/>
      <c r="O3375" s="60"/>
      <c r="P3375" s="67"/>
      <c r="T3375" s="53"/>
      <c r="U3375" s="64"/>
      <c r="Y3375" s="53"/>
      <c r="Z3375" s="64"/>
      <c r="AD3375" s="53"/>
    </row>
    <row r="3376" spans="1:30" s="13" customFormat="1" x14ac:dyDescent="0.25">
      <c r="A3376"/>
      <c r="B3376" s="32"/>
      <c r="C3376" s="34"/>
      <c r="D3376" s="10"/>
      <c r="J3376" s="53"/>
      <c r="K3376" s="64"/>
      <c r="O3376" s="60"/>
      <c r="P3376" s="67"/>
      <c r="T3376" s="53"/>
      <c r="U3376" s="64"/>
      <c r="Y3376" s="53"/>
      <c r="Z3376" s="64"/>
      <c r="AD3376" s="53"/>
    </row>
    <row r="3377" spans="1:30" s="13" customFormat="1" x14ac:dyDescent="0.25">
      <c r="A3377"/>
      <c r="B3377" s="32"/>
      <c r="C3377" s="34"/>
      <c r="D3377" s="10"/>
      <c r="J3377" s="53"/>
      <c r="K3377" s="64"/>
      <c r="O3377" s="60"/>
      <c r="P3377" s="67"/>
      <c r="T3377" s="53"/>
      <c r="U3377" s="64"/>
      <c r="Y3377" s="53"/>
      <c r="Z3377" s="64"/>
      <c r="AD3377" s="53"/>
    </row>
    <row r="3378" spans="1:30" s="13" customFormat="1" x14ac:dyDescent="0.25">
      <c r="A3378"/>
      <c r="B3378" s="32"/>
      <c r="C3378" s="34"/>
      <c r="D3378" s="10"/>
      <c r="J3378" s="53"/>
      <c r="K3378" s="64"/>
      <c r="O3378" s="60"/>
      <c r="P3378" s="67"/>
      <c r="T3378" s="53"/>
      <c r="U3378" s="64"/>
      <c r="Y3378" s="53"/>
      <c r="Z3378" s="64"/>
      <c r="AD3378" s="53"/>
    </row>
    <row r="3379" spans="1:30" s="13" customFormat="1" x14ac:dyDescent="0.25">
      <c r="A3379"/>
      <c r="B3379" s="32"/>
      <c r="C3379" s="34"/>
      <c r="D3379" s="10"/>
      <c r="J3379" s="53"/>
      <c r="K3379" s="64"/>
      <c r="O3379" s="60"/>
      <c r="P3379" s="67"/>
      <c r="T3379" s="53"/>
      <c r="U3379" s="64"/>
      <c r="Y3379" s="53"/>
      <c r="Z3379" s="64"/>
      <c r="AD3379" s="53"/>
    </row>
    <row r="3380" spans="1:30" s="13" customFormat="1" x14ac:dyDescent="0.25">
      <c r="A3380"/>
      <c r="B3380" s="32"/>
      <c r="C3380" s="34"/>
      <c r="D3380" s="10"/>
      <c r="J3380" s="53"/>
      <c r="K3380" s="64"/>
      <c r="O3380" s="60"/>
      <c r="P3380" s="67"/>
      <c r="T3380" s="53"/>
      <c r="U3380" s="64"/>
      <c r="Y3380" s="53"/>
      <c r="Z3380" s="64"/>
      <c r="AD3380" s="53"/>
    </row>
    <row r="3381" spans="1:30" s="13" customFormat="1" x14ac:dyDescent="0.25">
      <c r="A3381"/>
      <c r="B3381" s="32"/>
      <c r="C3381" s="34"/>
      <c r="D3381" s="10"/>
      <c r="J3381" s="53"/>
      <c r="K3381" s="64"/>
      <c r="O3381" s="60"/>
      <c r="P3381" s="67"/>
      <c r="T3381" s="53"/>
      <c r="U3381" s="64"/>
      <c r="Y3381" s="53"/>
      <c r="Z3381" s="64"/>
      <c r="AD3381" s="53"/>
    </row>
    <row r="3382" spans="1:30" s="13" customFormat="1" x14ac:dyDescent="0.25">
      <c r="A3382"/>
      <c r="B3382" s="32"/>
      <c r="C3382" s="34"/>
      <c r="D3382" s="10"/>
      <c r="J3382" s="53"/>
      <c r="K3382" s="64"/>
      <c r="O3382" s="60"/>
      <c r="P3382" s="67"/>
      <c r="T3382" s="53"/>
      <c r="U3382" s="64"/>
      <c r="Y3382" s="53"/>
      <c r="Z3382" s="64"/>
      <c r="AD3382" s="53"/>
    </row>
    <row r="3383" spans="1:30" s="13" customFormat="1" x14ac:dyDescent="0.25">
      <c r="A3383"/>
      <c r="B3383" s="32"/>
      <c r="C3383" s="34"/>
      <c r="D3383" s="10"/>
      <c r="J3383" s="53"/>
      <c r="K3383" s="64"/>
      <c r="O3383" s="60"/>
      <c r="P3383" s="67"/>
      <c r="T3383" s="53"/>
      <c r="U3383" s="64"/>
      <c r="Y3383" s="53"/>
      <c r="Z3383" s="64"/>
      <c r="AD3383" s="53"/>
    </row>
    <row r="3384" spans="1:30" s="13" customFormat="1" x14ac:dyDescent="0.25">
      <c r="A3384"/>
      <c r="B3384" s="32"/>
      <c r="C3384" s="34"/>
      <c r="D3384" s="10"/>
      <c r="J3384" s="53"/>
      <c r="K3384" s="64"/>
      <c r="O3384" s="60"/>
      <c r="P3384" s="67"/>
      <c r="T3384" s="53"/>
      <c r="U3384" s="64"/>
      <c r="Y3384" s="53"/>
      <c r="Z3384" s="64"/>
      <c r="AD3384" s="53"/>
    </row>
    <row r="3385" spans="1:30" s="13" customFormat="1" x14ac:dyDescent="0.25">
      <c r="A3385"/>
      <c r="B3385" s="32"/>
      <c r="C3385" s="34"/>
      <c r="D3385" s="10"/>
      <c r="J3385" s="53"/>
      <c r="K3385" s="64"/>
      <c r="O3385" s="60"/>
      <c r="P3385" s="67"/>
      <c r="T3385" s="53"/>
      <c r="U3385" s="64"/>
      <c r="Y3385" s="53"/>
      <c r="Z3385" s="64"/>
      <c r="AD3385" s="53"/>
    </row>
    <row r="3386" spans="1:30" s="13" customFormat="1" x14ac:dyDescent="0.25">
      <c r="A3386"/>
      <c r="B3386" s="32"/>
      <c r="C3386" s="34"/>
      <c r="D3386" s="10"/>
      <c r="J3386" s="53"/>
      <c r="K3386" s="64"/>
      <c r="O3386" s="60"/>
      <c r="P3386" s="67"/>
      <c r="T3386" s="53"/>
      <c r="U3386" s="64"/>
      <c r="Y3386" s="53"/>
      <c r="Z3386" s="64"/>
      <c r="AD3386" s="53"/>
    </row>
    <row r="3387" spans="1:30" s="13" customFormat="1" x14ac:dyDescent="0.25">
      <c r="A3387"/>
      <c r="B3387" s="32"/>
      <c r="C3387" s="34"/>
      <c r="D3387" s="10"/>
      <c r="J3387" s="53"/>
      <c r="K3387" s="64"/>
      <c r="O3387" s="60"/>
      <c r="P3387" s="67"/>
      <c r="T3387" s="53"/>
      <c r="U3387" s="64"/>
      <c r="Y3387" s="53"/>
      <c r="Z3387" s="64"/>
      <c r="AD3387" s="53"/>
    </row>
    <row r="3388" spans="1:30" s="13" customFormat="1" x14ac:dyDescent="0.25">
      <c r="A3388"/>
      <c r="B3388" s="32"/>
      <c r="C3388" s="34"/>
      <c r="D3388" s="10"/>
      <c r="J3388" s="53"/>
      <c r="K3388" s="64"/>
      <c r="O3388" s="60"/>
      <c r="P3388" s="67"/>
      <c r="T3388" s="53"/>
      <c r="U3388" s="64"/>
      <c r="Y3388" s="53"/>
      <c r="Z3388" s="64"/>
      <c r="AD3388" s="53"/>
    </row>
    <row r="3389" spans="1:30" s="13" customFormat="1" x14ac:dyDescent="0.25">
      <c r="A3389"/>
      <c r="B3389" s="32"/>
      <c r="C3389" s="34"/>
      <c r="D3389" s="10"/>
      <c r="J3389" s="53"/>
      <c r="K3389" s="64"/>
      <c r="O3389" s="60"/>
      <c r="P3389" s="67"/>
      <c r="T3389" s="53"/>
      <c r="U3389" s="64"/>
      <c r="Y3389" s="53"/>
      <c r="Z3389" s="64"/>
      <c r="AD3389" s="53"/>
    </row>
    <row r="3390" spans="1:30" s="13" customFormat="1" x14ac:dyDescent="0.25">
      <c r="A3390"/>
      <c r="B3390" s="32"/>
      <c r="C3390" s="34"/>
      <c r="D3390" s="10"/>
      <c r="J3390" s="53"/>
      <c r="K3390" s="64"/>
      <c r="O3390" s="60"/>
      <c r="P3390" s="67"/>
      <c r="T3390" s="53"/>
      <c r="U3390" s="64"/>
      <c r="Y3390" s="53"/>
      <c r="Z3390" s="64"/>
      <c r="AD3390" s="53"/>
    </row>
    <row r="3391" spans="1:30" s="13" customFormat="1" x14ac:dyDescent="0.25">
      <c r="A3391"/>
      <c r="B3391" s="32"/>
      <c r="C3391" s="34"/>
      <c r="D3391" s="10"/>
      <c r="J3391" s="53"/>
      <c r="K3391" s="64"/>
      <c r="O3391" s="60"/>
      <c r="P3391" s="67"/>
      <c r="T3391" s="53"/>
      <c r="U3391" s="64"/>
      <c r="Y3391" s="53"/>
      <c r="Z3391" s="64"/>
      <c r="AD3391" s="53"/>
    </row>
    <row r="3392" spans="1:30" s="13" customFormat="1" x14ac:dyDescent="0.25">
      <c r="A3392"/>
      <c r="B3392" s="32"/>
      <c r="C3392" s="34"/>
      <c r="D3392" s="10"/>
      <c r="J3392" s="53"/>
      <c r="K3392" s="64"/>
      <c r="O3392" s="60"/>
      <c r="P3392" s="67"/>
      <c r="T3392" s="53"/>
      <c r="U3392" s="64"/>
      <c r="Y3392" s="53"/>
      <c r="Z3392" s="64"/>
      <c r="AD3392" s="53"/>
    </row>
    <row r="3393" spans="1:30" s="13" customFormat="1" x14ac:dyDescent="0.25">
      <c r="A3393"/>
      <c r="B3393" s="32"/>
      <c r="C3393" s="34"/>
      <c r="D3393" s="10"/>
      <c r="J3393" s="53"/>
      <c r="K3393" s="64"/>
      <c r="O3393" s="60"/>
      <c r="P3393" s="67"/>
      <c r="T3393" s="53"/>
      <c r="U3393" s="64"/>
      <c r="Y3393" s="53"/>
      <c r="Z3393" s="64"/>
      <c r="AD3393" s="53"/>
    </row>
    <row r="3394" spans="1:30" s="13" customFormat="1" x14ac:dyDescent="0.25">
      <c r="A3394"/>
      <c r="B3394" s="32"/>
      <c r="C3394" s="34"/>
      <c r="D3394" s="10"/>
      <c r="J3394" s="53"/>
      <c r="K3394" s="64"/>
      <c r="O3394" s="60"/>
      <c r="P3394" s="67"/>
      <c r="T3394" s="53"/>
      <c r="U3394" s="64"/>
      <c r="Y3394" s="53"/>
      <c r="Z3394" s="64"/>
      <c r="AD3394" s="53"/>
    </row>
    <row r="3395" spans="1:30" s="13" customFormat="1" x14ac:dyDescent="0.25">
      <c r="A3395"/>
      <c r="B3395" s="32"/>
      <c r="C3395" s="34"/>
      <c r="D3395" s="10"/>
      <c r="J3395" s="53"/>
      <c r="K3395" s="64"/>
      <c r="O3395" s="60"/>
      <c r="P3395" s="67"/>
      <c r="T3395" s="53"/>
      <c r="U3395" s="64"/>
      <c r="Y3395" s="53"/>
      <c r="Z3395" s="64"/>
      <c r="AD3395" s="53"/>
    </row>
    <row r="3396" spans="1:30" s="13" customFormat="1" x14ac:dyDescent="0.25">
      <c r="A3396"/>
      <c r="B3396" s="32"/>
      <c r="C3396" s="34"/>
      <c r="D3396" s="10"/>
      <c r="J3396" s="53"/>
      <c r="K3396" s="64"/>
      <c r="O3396" s="60"/>
      <c r="P3396" s="67"/>
      <c r="T3396" s="53"/>
      <c r="U3396" s="64"/>
      <c r="Y3396" s="53"/>
      <c r="Z3396" s="64"/>
      <c r="AD3396" s="53"/>
    </row>
    <row r="3397" spans="1:30" s="13" customFormat="1" x14ac:dyDescent="0.25">
      <c r="A3397"/>
      <c r="B3397" s="32"/>
      <c r="C3397" s="34"/>
      <c r="D3397" s="10"/>
      <c r="J3397" s="53"/>
      <c r="K3397" s="64"/>
      <c r="O3397" s="60"/>
      <c r="P3397" s="67"/>
      <c r="T3397" s="53"/>
      <c r="U3397" s="64"/>
      <c r="Y3397" s="53"/>
      <c r="Z3397" s="64"/>
      <c r="AD3397" s="53"/>
    </row>
    <row r="3398" spans="1:30" s="13" customFormat="1" x14ac:dyDescent="0.25">
      <c r="A3398"/>
      <c r="B3398" s="32"/>
      <c r="C3398" s="34"/>
      <c r="D3398" s="10"/>
      <c r="J3398" s="53"/>
      <c r="K3398" s="64"/>
      <c r="O3398" s="60"/>
      <c r="P3398" s="67"/>
      <c r="T3398" s="53"/>
      <c r="U3398" s="64"/>
      <c r="Y3398" s="53"/>
      <c r="Z3398" s="64"/>
      <c r="AD3398" s="53"/>
    </row>
    <row r="3399" spans="1:30" s="13" customFormat="1" x14ac:dyDescent="0.25">
      <c r="A3399"/>
      <c r="B3399" s="32"/>
      <c r="C3399" s="34"/>
      <c r="D3399" s="10"/>
      <c r="J3399" s="53"/>
      <c r="K3399" s="64"/>
      <c r="O3399" s="60"/>
      <c r="P3399" s="67"/>
      <c r="T3399" s="53"/>
      <c r="U3399" s="64"/>
      <c r="Y3399" s="53"/>
      <c r="Z3399" s="64"/>
      <c r="AD3399" s="53"/>
    </row>
    <row r="3400" spans="1:30" s="13" customFormat="1" x14ac:dyDescent="0.25">
      <c r="A3400"/>
      <c r="B3400" s="32"/>
      <c r="C3400" s="34"/>
      <c r="D3400" s="10"/>
      <c r="J3400" s="53"/>
      <c r="K3400" s="64"/>
      <c r="O3400" s="60"/>
      <c r="P3400" s="67"/>
      <c r="T3400" s="53"/>
      <c r="U3400" s="64"/>
      <c r="Y3400" s="53"/>
      <c r="Z3400" s="64"/>
      <c r="AD3400" s="53"/>
    </row>
    <row r="3401" spans="1:30" s="13" customFormat="1" x14ac:dyDescent="0.25">
      <c r="A3401"/>
      <c r="B3401" s="32"/>
      <c r="C3401" s="34"/>
      <c r="D3401" s="10"/>
      <c r="J3401" s="53"/>
      <c r="K3401" s="64"/>
      <c r="O3401" s="60"/>
      <c r="P3401" s="67"/>
      <c r="T3401" s="53"/>
      <c r="U3401" s="64"/>
      <c r="Y3401" s="53"/>
      <c r="Z3401" s="64"/>
      <c r="AD3401" s="53"/>
    </row>
    <row r="3402" spans="1:30" s="13" customFormat="1" x14ac:dyDescent="0.25">
      <c r="A3402"/>
      <c r="B3402" s="32"/>
      <c r="C3402" s="34"/>
      <c r="D3402" s="10"/>
      <c r="J3402" s="53"/>
      <c r="K3402" s="64"/>
      <c r="O3402" s="60"/>
      <c r="P3402" s="67"/>
      <c r="T3402" s="53"/>
      <c r="U3402" s="64"/>
      <c r="Y3402" s="53"/>
      <c r="Z3402" s="64"/>
      <c r="AD3402" s="53"/>
    </row>
    <row r="3403" spans="1:30" s="13" customFormat="1" x14ac:dyDescent="0.25">
      <c r="A3403"/>
      <c r="B3403" s="32"/>
      <c r="C3403" s="34"/>
      <c r="D3403" s="10"/>
      <c r="J3403" s="53"/>
      <c r="K3403" s="64"/>
      <c r="O3403" s="60"/>
      <c r="P3403" s="67"/>
      <c r="T3403" s="53"/>
      <c r="U3403" s="64"/>
      <c r="Y3403" s="53"/>
      <c r="Z3403" s="64"/>
      <c r="AD3403" s="53"/>
    </row>
    <row r="3404" spans="1:30" s="13" customFormat="1" x14ac:dyDescent="0.25">
      <c r="A3404"/>
      <c r="B3404" s="32"/>
      <c r="C3404" s="34"/>
      <c r="D3404" s="10"/>
      <c r="J3404" s="53"/>
      <c r="K3404" s="64"/>
      <c r="O3404" s="60"/>
      <c r="P3404" s="67"/>
      <c r="T3404" s="53"/>
      <c r="U3404" s="64"/>
      <c r="Y3404" s="53"/>
      <c r="Z3404" s="64"/>
      <c r="AD3404" s="53"/>
    </row>
    <row r="3405" spans="1:30" s="13" customFormat="1" x14ac:dyDescent="0.25">
      <c r="A3405"/>
      <c r="B3405" s="32"/>
      <c r="C3405" s="34"/>
      <c r="D3405" s="10"/>
      <c r="J3405" s="53"/>
      <c r="K3405" s="64"/>
      <c r="O3405" s="60"/>
      <c r="P3405" s="67"/>
      <c r="T3405" s="53"/>
      <c r="U3405" s="64"/>
      <c r="Y3405" s="53"/>
      <c r="Z3405" s="64"/>
      <c r="AD3405" s="53"/>
    </row>
    <row r="3406" spans="1:30" s="13" customFormat="1" x14ac:dyDescent="0.25">
      <c r="A3406"/>
      <c r="B3406" s="32"/>
      <c r="C3406" s="34"/>
      <c r="D3406" s="10"/>
      <c r="J3406" s="53"/>
      <c r="K3406" s="64"/>
      <c r="O3406" s="60"/>
      <c r="P3406" s="67"/>
      <c r="T3406" s="53"/>
      <c r="U3406" s="64"/>
      <c r="Y3406" s="53"/>
      <c r="Z3406" s="64"/>
      <c r="AD3406" s="53"/>
    </row>
    <row r="3407" spans="1:30" s="13" customFormat="1" x14ac:dyDescent="0.25">
      <c r="A3407"/>
      <c r="B3407" s="32"/>
      <c r="C3407" s="34"/>
      <c r="D3407" s="10"/>
      <c r="J3407" s="53"/>
      <c r="K3407" s="64"/>
      <c r="O3407" s="60"/>
      <c r="P3407" s="67"/>
      <c r="T3407" s="53"/>
      <c r="U3407" s="64"/>
      <c r="Y3407" s="53"/>
      <c r="Z3407" s="64"/>
      <c r="AD3407" s="53"/>
    </row>
    <row r="3408" spans="1:30" s="13" customFormat="1" x14ac:dyDescent="0.25">
      <c r="A3408"/>
      <c r="B3408" s="32"/>
      <c r="C3408" s="34"/>
      <c r="D3408" s="10"/>
      <c r="J3408" s="53"/>
      <c r="K3408" s="64"/>
      <c r="O3408" s="60"/>
      <c r="P3408" s="67"/>
      <c r="T3408" s="53"/>
      <c r="U3408" s="64"/>
      <c r="Y3408" s="53"/>
      <c r="Z3408" s="64"/>
      <c r="AD3408" s="53"/>
    </row>
    <row r="3409" spans="1:30" s="13" customFormat="1" x14ac:dyDescent="0.25">
      <c r="A3409"/>
      <c r="B3409" s="32"/>
      <c r="C3409" s="34"/>
      <c r="D3409" s="10"/>
      <c r="J3409" s="53"/>
      <c r="K3409" s="64"/>
      <c r="O3409" s="60"/>
      <c r="P3409" s="67"/>
      <c r="T3409" s="53"/>
      <c r="U3409" s="64"/>
      <c r="Y3409" s="53"/>
      <c r="Z3409" s="64"/>
      <c r="AD3409" s="53"/>
    </row>
    <row r="3410" spans="1:30" s="13" customFormat="1" x14ac:dyDescent="0.25">
      <c r="A3410"/>
      <c r="B3410" s="32"/>
      <c r="C3410" s="34"/>
      <c r="D3410" s="10"/>
      <c r="J3410" s="53"/>
      <c r="K3410" s="64"/>
      <c r="O3410" s="60"/>
      <c r="P3410" s="67"/>
      <c r="T3410" s="53"/>
      <c r="U3410" s="64"/>
      <c r="Y3410" s="53"/>
      <c r="Z3410" s="64"/>
      <c r="AD3410" s="53"/>
    </row>
    <row r="3411" spans="1:30" s="13" customFormat="1" x14ac:dyDescent="0.25">
      <c r="A3411"/>
      <c r="B3411" s="32"/>
      <c r="C3411" s="34"/>
      <c r="D3411" s="10"/>
      <c r="J3411" s="53"/>
      <c r="K3411" s="64"/>
      <c r="O3411" s="60"/>
      <c r="P3411" s="67"/>
      <c r="T3411" s="53"/>
      <c r="U3411" s="64"/>
      <c r="Y3411" s="53"/>
      <c r="Z3411" s="64"/>
      <c r="AD3411" s="53"/>
    </row>
    <row r="3412" spans="1:30" s="13" customFormat="1" x14ac:dyDescent="0.25">
      <c r="A3412"/>
      <c r="B3412" s="32"/>
      <c r="C3412" s="34"/>
      <c r="D3412" s="10"/>
      <c r="J3412" s="53"/>
      <c r="K3412" s="64"/>
      <c r="O3412" s="60"/>
      <c r="P3412" s="67"/>
      <c r="T3412" s="53"/>
      <c r="U3412" s="64"/>
      <c r="Y3412" s="53"/>
      <c r="Z3412" s="64"/>
      <c r="AD3412" s="53"/>
    </row>
    <row r="3413" spans="1:30" s="13" customFormat="1" x14ac:dyDescent="0.25">
      <c r="A3413"/>
      <c r="B3413" s="32"/>
      <c r="C3413" s="34"/>
      <c r="D3413" s="10"/>
      <c r="J3413" s="53"/>
      <c r="K3413" s="64"/>
      <c r="O3413" s="60"/>
      <c r="P3413" s="67"/>
      <c r="T3413" s="53"/>
      <c r="U3413" s="64"/>
      <c r="Y3413" s="53"/>
      <c r="Z3413" s="64"/>
      <c r="AD3413" s="53"/>
    </row>
    <row r="3414" spans="1:30" s="13" customFormat="1" x14ac:dyDescent="0.25">
      <c r="A3414"/>
      <c r="B3414" s="32"/>
      <c r="C3414" s="34"/>
      <c r="D3414" s="10"/>
      <c r="J3414" s="53"/>
      <c r="K3414" s="64"/>
      <c r="O3414" s="60"/>
      <c r="P3414" s="67"/>
      <c r="T3414" s="53"/>
      <c r="U3414" s="64"/>
      <c r="Y3414" s="53"/>
      <c r="Z3414" s="64"/>
      <c r="AD3414" s="53"/>
    </row>
    <row r="3415" spans="1:30" s="13" customFormat="1" x14ac:dyDescent="0.25">
      <c r="A3415"/>
      <c r="B3415" s="32"/>
      <c r="C3415" s="34"/>
      <c r="D3415" s="10"/>
      <c r="J3415" s="53"/>
      <c r="K3415" s="64"/>
      <c r="O3415" s="60"/>
      <c r="P3415" s="67"/>
      <c r="T3415" s="53"/>
      <c r="U3415" s="64"/>
      <c r="Y3415" s="53"/>
      <c r="Z3415" s="64"/>
      <c r="AD3415" s="53"/>
    </row>
    <row r="3416" spans="1:30" s="13" customFormat="1" x14ac:dyDescent="0.25">
      <c r="A3416"/>
      <c r="B3416" s="32"/>
      <c r="C3416" s="34"/>
      <c r="D3416" s="10"/>
      <c r="J3416" s="53"/>
      <c r="K3416" s="64"/>
      <c r="O3416" s="60"/>
      <c r="P3416" s="67"/>
      <c r="T3416" s="53"/>
      <c r="U3416" s="64"/>
      <c r="Y3416" s="53"/>
      <c r="Z3416" s="64"/>
      <c r="AD3416" s="53"/>
    </row>
    <row r="3417" spans="1:30" s="13" customFormat="1" x14ac:dyDescent="0.25">
      <c r="A3417"/>
      <c r="B3417" s="32"/>
      <c r="C3417" s="34"/>
      <c r="D3417" s="10"/>
      <c r="J3417" s="53"/>
      <c r="K3417" s="64"/>
      <c r="O3417" s="60"/>
      <c r="P3417" s="67"/>
      <c r="T3417" s="53"/>
      <c r="U3417" s="64"/>
      <c r="Y3417" s="53"/>
      <c r="Z3417" s="64"/>
      <c r="AD3417" s="53"/>
    </row>
    <row r="3418" spans="1:30" s="13" customFormat="1" x14ac:dyDescent="0.25">
      <c r="A3418"/>
      <c r="B3418" s="32"/>
      <c r="C3418" s="34"/>
      <c r="D3418" s="10"/>
      <c r="J3418" s="53"/>
      <c r="K3418" s="64"/>
      <c r="O3418" s="60"/>
      <c r="P3418" s="67"/>
      <c r="T3418" s="53"/>
      <c r="U3418" s="64"/>
      <c r="Y3418" s="53"/>
      <c r="Z3418" s="64"/>
      <c r="AD3418" s="53"/>
    </row>
    <row r="3419" spans="1:30" s="13" customFormat="1" x14ac:dyDescent="0.25">
      <c r="A3419"/>
      <c r="B3419" s="32"/>
      <c r="C3419" s="34"/>
      <c r="D3419" s="10"/>
      <c r="J3419" s="53"/>
      <c r="K3419" s="64"/>
      <c r="O3419" s="60"/>
      <c r="P3419" s="67"/>
      <c r="T3419" s="53"/>
      <c r="U3419" s="64"/>
      <c r="Y3419" s="53"/>
      <c r="Z3419" s="64"/>
      <c r="AD3419" s="53"/>
    </row>
    <row r="3420" spans="1:30" s="13" customFormat="1" x14ac:dyDescent="0.25">
      <c r="A3420"/>
      <c r="B3420" s="32"/>
      <c r="C3420" s="34"/>
      <c r="D3420" s="10"/>
      <c r="J3420" s="53"/>
      <c r="K3420" s="64"/>
      <c r="O3420" s="60"/>
      <c r="P3420" s="67"/>
      <c r="T3420" s="53"/>
      <c r="U3420" s="64"/>
      <c r="Y3420" s="53"/>
      <c r="Z3420" s="64"/>
      <c r="AD3420" s="53"/>
    </row>
    <row r="3421" spans="1:30" s="13" customFormat="1" x14ac:dyDescent="0.25">
      <c r="A3421"/>
      <c r="B3421" s="32"/>
      <c r="C3421" s="34"/>
      <c r="D3421" s="10"/>
      <c r="J3421" s="53"/>
      <c r="K3421" s="64"/>
      <c r="O3421" s="60"/>
      <c r="P3421" s="67"/>
      <c r="T3421" s="53"/>
      <c r="U3421" s="64"/>
      <c r="Y3421" s="53"/>
      <c r="Z3421" s="64"/>
      <c r="AD3421" s="53"/>
    </row>
    <row r="3422" spans="1:30" s="13" customFormat="1" x14ac:dyDescent="0.25">
      <c r="A3422"/>
      <c r="B3422" s="32"/>
      <c r="C3422" s="34"/>
      <c r="D3422" s="10"/>
      <c r="J3422" s="53"/>
      <c r="K3422" s="64"/>
      <c r="O3422" s="60"/>
      <c r="P3422" s="67"/>
      <c r="T3422" s="53"/>
      <c r="U3422" s="64"/>
      <c r="Y3422" s="53"/>
      <c r="Z3422" s="64"/>
      <c r="AD3422" s="53"/>
    </row>
    <row r="3423" spans="1:30" s="13" customFormat="1" x14ac:dyDescent="0.25">
      <c r="A3423"/>
      <c r="B3423" s="32"/>
      <c r="C3423" s="34"/>
      <c r="D3423" s="10"/>
      <c r="J3423" s="53"/>
      <c r="K3423" s="64"/>
      <c r="O3423" s="60"/>
      <c r="P3423" s="67"/>
      <c r="T3423" s="53"/>
      <c r="U3423" s="64"/>
      <c r="Y3423" s="53"/>
      <c r="Z3423" s="64"/>
      <c r="AD3423" s="53"/>
    </row>
    <row r="3424" spans="1:30" s="13" customFormat="1" x14ac:dyDescent="0.25">
      <c r="A3424"/>
      <c r="B3424" s="32"/>
      <c r="C3424" s="34"/>
      <c r="D3424" s="10"/>
      <c r="J3424" s="53"/>
      <c r="K3424" s="64"/>
      <c r="O3424" s="60"/>
      <c r="P3424" s="67"/>
      <c r="T3424" s="53"/>
      <c r="U3424" s="64"/>
      <c r="Y3424" s="53"/>
      <c r="Z3424" s="64"/>
      <c r="AD3424" s="53"/>
    </row>
    <row r="3425" spans="1:30" s="13" customFormat="1" x14ac:dyDescent="0.25">
      <c r="A3425"/>
      <c r="B3425" s="32"/>
      <c r="C3425" s="34"/>
      <c r="D3425" s="10"/>
      <c r="J3425" s="53"/>
      <c r="K3425" s="64"/>
      <c r="O3425" s="60"/>
      <c r="P3425" s="67"/>
      <c r="T3425" s="53"/>
      <c r="U3425" s="64"/>
      <c r="Y3425" s="53"/>
      <c r="Z3425" s="64"/>
      <c r="AD3425" s="53"/>
    </row>
    <row r="3426" spans="1:30" s="13" customFormat="1" x14ac:dyDescent="0.25">
      <c r="A3426"/>
      <c r="B3426" s="32"/>
      <c r="C3426" s="34"/>
      <c r="D3426" s="10"/>
      <c r="J3426" s="53"/>
      <c r="K3426" s="64"/>
      <c r="O3426" s="60"/>
      <c r="P3426" s="67"/>
      <c r="T3426" s="53"/>
      <c r="U3426" s="64"/>
      <c r="Y3426" s="53"/>
      <c r="Z3426" s="64"/>
      <c r="AD3426" s="53"/>
    </row>
    <row r="3427" spans="1:30" s="13" customFormat="1" x14ac:dyDescent="0.25">
      <c r="A3427"/>
      <c r="B3427" s="32"/>
      <c r="C3427" s="34"/>
      <c r="D3427" s="10"/>
      <c r="J3427" s="53"/>
      <c r="K3427" s="64"/>
      <c r="O3427" s="60"/>
      <c r="P3427" s="67"/>
      <c r="T3427" s="53"/>
      <c r="U3427" s="64"/>
      <c r="Y3427" s="53"/>
      <c r="Z3427" s="64"/>
      <c r="AD3427" s="53"/>
    </row>
    <row r="3428" spans="1:30" s="13" customFormat="1" x14ac:dyDescent="0.25">
      <c r="A3428"/>
      <c r="B3428" s="32"/>
      <c r="C3428" s="34"/>
      <c r="D3428" s="10"/>
      <c r="J3428" s="53"/>
      <c r="K3428" s="64"/>
      <c r="O3428" s="60"/>
      <c r="P3428" s="67"/>
      <c r="T3428" s="53"/>
      <c r="U3428" s="64"/>
      <c r="Y3428" s="53"/>
      <c r="Z3428" s="64"/>
      <c r="AD3428" s="53"/>
    </row>
    <row r="3429" spans="1:30" s="13" customFormat="1" x14ac:dyDescent="0.25">
      <c r="A3429"/>
      <c r="B3429" s="32"/>
      <c r="C3429" s="34"/>
      <c r="D3429" s="10"/>
      <c r="J3429" s="53"/>
      <c r="K3429" s="64"/>
      <c r="O3429" s="60"/>
      <c r="P3429" s="67"/>
      <c r="T3429" s="53"/>
      <c r="U3429" s="64"/>
      <c r="Y3429" s="53"/>
      <c r="Z3429" s="64"/>
      <c r="AD3429" s="53"/>
    </row>
    <row r="3430" spans="1:30" s="13" customFormat="1" x14ac:dyDescent="0.25">
      <c r="A3430"/>
      <c r="B3430" s="32"/>
      <c r="C3430" s="34"/>
      <c r="D3430" s="10"/>
      <c r="J3430" s="53"/>
      <c r="K3430" s="64"/>
      <c r="O3430" s="60"/>
      <c r="P3430" s="67"/>
      <c r="T3430" s="53"/>
      <c r="U3430" s="64"/>
      <c r="Y3430" s="53"/>
      <c r="Z3430" s="64"/>
      <c r="AD3430" s="53"/>
    </row>
    <row r="3431" spans="1:30" s="13" customFormat="1" x14ac:dyDescent="0.25">
      <c r="A3431"/>
      <c r="B3431" s="32"/>
      <c r="C3431" s="34"/>
      <c r="D3431" s="10"/>
      <c r="J3431" s="53"/>
      <c r="K3431" s="64"/>
      <c r="O3431" s="60"/>
      <c r="P3431" s="67"/>
      <c r="T3431" s="53"/>
      <c r="U3431" s="64"/>
      <c r="Y3431" s="53"/>
      <c r="Z3431" s="64"/>
      <c r="AD3431" s="53"/>
    </row>
    <row r="3432" spans="1:30" s="13" customFormat="1" x14ac:dyDescent="0.25">
      <c r="A3432"/>
      <c r="B3432" s="32"/>
      <c r="C3432" s="34"/>
      <c r="D3432" s="10"/>
      <c r="J3432" s="53"/>
      <c r="K3432" s="64"/>
      <c r="O3432" s="60"/>
      <c r="P3432" s="67"/>
      <c r="T3432" s="53"/>
      <c r="U3432" s="64"/>
      <c r="Y3432" s="53"/>
      <c r="Z3432" s="64"/>
      <c r="AD3432" s="53"/>
    </row>
    <row r="3433" spans="1:30" s="13" customFormat="1" x14ac:dyDescent="0.25">
      <c r="A3433"/>
      <c r="B3433" s="32"/>
      <c r="C3433" s="34"/>
      <c r="D3433" s="10"/>
      <c r="J3433" s="53"/>
      <c r="K3433" s="64"/>
      <c r="O3433" s="60"/>
      <c r="P3433" s="67"/>
      <c r="T3433" s="53"/>
      <c r="U3433" s="64"/>
      <c r="Y3433" s="53"/>
      <c r="Z3433" s="64"/>
      <c r="AD3433" s="53"/>
    </row>
    <row r="3434" spans="1:30" s="13" customFormat="1" x14ac:dyDescent="0.25">
      <c r="A3434"/>
      <c r="B3434" s="32"/>
      <c r="C3434" s="34"/>
      <c r="D3434" s="10"/>
      <c r="J3434" s="53"/>
      <c r="K3434" s="64"/>
      <c r="O3434" s="60"/>
      <c r="P3434" s="67"/>
      <c r="T3434" s="53"/>
      <c r="U3434" s="64"/>
      <c r="Y3434" s="53"/>
      <c r="Z3434" s="64"/>
      <c r="AD3434" s="53"/>
    </row>
    <row r="3435" spans="1:30" s="13" customFormat="1" x14ac:dyDescent="0.25">
      <c r="A3435"/>
      <c r="B3435" s="32"/>
      <c r="C3435" s="34"/>
      <c r="D3435" s="10"/>
      <c r="J3435" s="53"/>
      <c r="K3435" s="64"/>
      <c r="O3435" s="60"/>
      <c r="P3435" s="67"/>
      <c r="T3435" s="53"/>
      <c r="U3435" s="64"/>
      <c r="Y3435" s="53"/>
      <c r="Z3435" s="64"/>
      <c r="AD3435" s="53"/>
    </row>
    <row r="3436" spans="1:30" s="13" customFormat="1" x14ac:dyDescent="0.25">
      <c r="A3436"/>
      <c r="B3436" s="32"/>
      <c r="C3436" s="34"/>
      <c r="D3436" s="10"/>
      <c r="J3436" s="53"/>
      <c r="K3436" s="64"/>
      <c r="O3436" s="60"/>
      <c r="P3436" s="67"/>
      <c r="T3436" s="53"/>
      <c r="U3436" s="64"/>
      <c r="Y3436" s="53"/>
      <c r="Z3436" s="64"/>
      <c r="AD3436" s="53"/>
    </row>
    <row r="3437" spans="1:30" s="13" customFormat="1" x14ac:dyDescent="0.25">
      <c r="A3437"/>
      <c r="B3437" s="32"/>
      <c r="C3437" s="34"/>
      <c r="D3437" s="10"/>
      <c r="J3437" s="53"/>
      <c r="K3437" s="64"/>
      <c r="O3437" s="60"/>
      <c r="P3437" s="67"/>
      <c r="T3437" s="53"/>
      <c r="U3437" s="64"/>
      <c r="Y3437" s="53"/>
      <c r="Z3437" s="64"/>
      <c r="AD3437" s="53"/>
    </row>
    <row r="3438" spans="1:30" s="13" customFormat="1" x14ac:dyDescent="0.25">
      <c r="A3438"/>
      <c r="B3438" s="32"/>
      <c r="C3438" s="34"/>
      <c r="D3438" s="10"/>
      <c r="J3438" s="53"/>
      <c r="K3438" s="64"/>
      <c r="O3438" s="60"/>
      <c r="P3438" s="67"/>
      <c r="T3438" s="53"/>
      <c r="U3438" s="64"/>
      <c r="Y3438" s="53"/>
      <c r="Z3438" s="64"/>
      <c r="AD3438" s="53"/>
    </row>
    <row r="3439" spans="1:30" s="13" customFormat="1" x14ac:dyDescent="0.25">
      <c r="A3439"/>
      <c r="B3439" s="32"/>
      <c r="C3439" s="34"/>
      <c r="D3439" s="10"/>
      <c r="J3439" s="53"/>
      <c r="K3439" s="64"/>
      <c r="O3439" s="60"/>
      <c r="P3439" s="67"/>
      <c r="T3439" s="53"/>
      <c r="U3439" s="64"/>
      <c r="Y3439" s="53"/>
      <c r="Z3439" s="64"/>
      <c r="AD3439" s="53"/>
    </row>
    <row r="3440" spans="1:30" s="13" customFormat="1" x14ac:dyDescent="0.25">
      <c r="A3440"/>
      <c r="B3440" s="32"/>
      <c r="C3440" s="34"/>
      <c r="D3440" s="10"/>
      <c r="J3440" s="53"/>
      <c r="K3440" s="64"/>
      <c r="O3440" s="60"/>
      <c r="P3440" s="67"/>
      <c r="T3440" s="53"/>
      <c r="U3440" s="64"/>
      <c r="Y3440" s="53"/>
      <c r="Z3440" s="64"/>
      <c r="AD3440" s="53"/>
    </row>
    <row r="3441" spans="1:30" s="13" customFormat="1" x14ac:dyDescent="0.25">
      <c r="A3441"/>
      <c r="B3441" s="32"/>
      <c r="C3441" s="34"/>
      <c r="D3441" s="10"/>
      <c r="J3441" s="53"/>
      <c r="K3441" s="64"/>
      <c r="O3441" s="60"/>
      <c r="P3441" s="67"/>
      <c r="T3441" s="53"/>
      <c r="U3441" s="64"/>
      <c r="Y3441" s="53"/>
      <c r="Z3441" s="64"/>
      <c r="AD3441" s="53"/>
    </row>
    <row r="3442" spans="1:30" s="13" customFormat="1" x14ac:dyDescent="0.25">
      <c r="A3442"/>
      <c r="B3442" s="32"/>
      <c r="C3442" s="34"/>
      <c r="D3442" s="10"/>
      <c r="J3442" s="53"/>
      <c r="K3442" s="64"/>
      <c r="O3442" s="60"/>
      <c r="P3442" s="67"/>
      <c r="T3442" s="53"/>
      <c r="U3442" s="64"/>
      <c r="Y3442" s="53"/>
      <c r="Z3442" s="64"/>
      <c r="AD3442" s="53"/>
    </row>
    <row r="3443" spans="1:30" s="13" customFormat="1" x14ac:dyDescent="0.25">
      <c r="A3443"/>
      <c r="B3443" s="32"/>
      <c r="C3443" s="34"/>
      <c r="D3443" s="10"/>
      <c r="J3443" s="53"/>
      <c r="K3443" s="64"/>
      <c r="O3443" s="60"/>
      <c r="P3443" s="67"/>
      <c r="T3443" s="53"/>
      <c r="U3443" s="64"/>
      <c r="Y3443" s="53"/>
      <c r="Z3443" s="64"/>
      <c r="AD3443" s="53"/>
    </row>
    <row r="3444" spans="1:30" s="13" customFormat="1" x14ac:dyDescent="0.25">
      <c r="A3444"/>
      <c r="B3444" s="32"/>
      <c r="C3444" s="34"/>
      <c r="D3444" s="10"/>
      <c r="J3444" s="53"/>
      <c r="K3444" s="64"/>
      <c r="O3444" s="60"/>
      <c r="P3444" s="67"/>
      <c r="T3444" s="53"/>
      <c r="U3444" s="64"/>
      <c r="Y3444" s="53"/>
      <c r="Z3444" s="64"/>
      <c r="AD3444" s="53"/>
    </row>
    <row r="3445" spans="1:30" s="13" customFormat="1" x14ac:dyDescent="0.25">
      <c r="A3445"/>
      <c r="B3445" s="32"/>
      <c r="C3445" s="34"/>
      <c r="D3445" s="10"/>
      <c r="J3445" s="53"/>
      <c r="K3445" s="64"/>
      <c r="O3445" s="60"/>
      <c r="P3445" s="67"/>
      <c r="T3445" s="53"/>
      <c r="U3445" s="64"/>
      <c r="Y3445" s="53"/>
      <c r="Z3445" s="64"/>
      <c r="AD3445" s="53"/>
    </row>
    <row r="3446" spans="1:30" s="13" customFormat="1" x14ac:dyDescent="0.25">
      <c r="A3446"/>
      <c r="B3446" s="32"/>
      <c r="C3446" s="34"/>
      <c r="D3446" s="10"/>
      <c r="J3446" s="53"/>
      <c r="K3446" s="64"/>
      <c r="O3446" s="60"/>
      <c r="P3446" s="67"/>
      <c r="T3446" s="53"/>
      <c r="U3446" s="64"/>
      <c r="Y3446" s="53"/>
      <c r="Z3446" s="64"/>
      <c r="AD3446" s="53"/>
    </row>
    <row r="3447" spans="1:30" s="13" customFormat="1" x14ac:dyDescent="0.25">
      <c r="A3447"/>
      <c r="B3447" s="32"/>
      <c r="C3447" s="34"/>
      <c r="D3447" s="10"/>
      <c r="J3447" s="53"/>
      <c r="K3447" s="64"/>
      <c r="O3447" s="60"/>
      <c r="P3447" s="67"/>
      <c r="T3447" s="53"/>
      <c r="U3447" s="64"/>
      <c r="Y3447" s="53"/>
      <c r="Z3447" s="64"/>
      <c r="AD3447" s="53"/>
    </row>
    <row r="3448" spans="1:30" s="13" customFormat="1" x14ac:dyDescent="0.25">
      <c r="A3448"/>
      <c r="B3448" s="32"/>
      <c r="C3448" s="34"/>
      <c r="D3448" s="10"/>
      <c r="J3448" s="53"/>
      <c r="K3448" s="64"/>
      <c r="O3448" s="60"/>
      <c r="P3448" s="67"/>
      <c r="T3448" s="53"/>
      <c r="U3448" s="64"/>
      <c r="Y3448" s="53"/>
      <c r="Z3448" s="64"/>
      <c r="AD3448" s="53"/>
    </row>
    <row r="3449" spans="1:30" s="13" customFormat="1" x14ac:dyDescent="0.25">
      <c r="A3449"/>
      <c r="B3449" s="32"/>
      <c r="C3449" s="34"/>
      <c r="D3449" s="10"/>
      <c r="J3449" s="53"/>
      <c r="K3449" s="64"/>
      <c r="O3449" s="60"/>
      <c r="P3449" s="67"/>
      <c r="T3449" s="53"/>
      <c r="U3449" s="64"/>
      <c r="Y3449" s="53"/>
      <c r="Z3449" s="64"/>
      <c r="AD3449" s="53"/>
    </row>
    <row r="3450" spans="1:30" s="13" customFormat="1" x14ac:dyDescent="0.25">
      <c r="A3450"/>
      <c r="B3450" s="32"/>
      <c r="C3450" s="34"/>
      <c r="D3450" s="10"/>
      <c r="J3450" s="53"/>
      <c r="K3450" s="64"/>
      <c r="O3450" s="60"/>
      <c r="P3450" s="67"/>
      <c r="T3450" s="53"/>
      <c r="U3450" s="64"/>
      <c r="Y3450" s="53"/>
      <c r="Z3450" s="64"/>
      <c r="AD3450" s="53"/>
    </row>
    <row r="3451" spans="1:30" s="13" customFormat="1" x14ac:dyDescent="0.25">
      <c r="A3451"/>
      <c r="B3451" s="32"/>
      <c r="C3451" s="34"/>
      <c r="D3451" s="10"/>
      <c r="J3451" s="53"/>
      <c r="K3451" s="64"/>
      <c r="O3451" s="60"/>
      <c r="P3451" s="67"/>
      <c r="T3451" s="53"/>
      <c r="U3451" s="64"/>
      <c r="Y3451" s="53"/>
      <c r="Z3451" s="64"/>
      <c r="AD3451" s="53"/>
    </row>
    <row r="3452" spans="1:30" s="13" customFormat="1" x14ac:dyDescent="0.25">
      <c r="A3452"/>
      <c r="B3452" s="32"/>
      <c r="C3452" s="34"/>
      <c r="D3452" s="10"/>
      <c r="J3452" s="53"/>
      <c r="K3452" s="64"/>
      <c r="O3452" s="60"/>
      <c r="P3452" s="67"/>
      <c r="T3452" s="53"/>
      <c r="U3452" s="64"/>
      <c r="Y3452" s="53"/>
      <c r="Z3452" s="64"/>
      <c r="AD3452" s="53"/>
    </row>
    <row r="3453" spans="1:30" s="13" customFormat="1" x14ac:dyDescent="0.25">
      <c r="A3453"/>
      <c r="B3453" s="32"/>
      <c r="C3453" s="34"/>
      <c r="D3453" s="10"/>
      <c r="J3453" s="53"/>
      <c r="K3453" s="64"/>
      <c r="O3453" s="60"/>
      <c r="P3453" s="67"/>
      <c r="T3453" s="53"/>
      <c r="U3453" s="64"/>
      <c r="Y3453" s="53"/>
      <c r="Z3453" s="64"/>
      <c r="AD3453" s="53"/>
    </row>
    <row r="3454" spans="1:30" s="13" customFormat="1" x14ac:dyDescent="0.25">
      <c r="A3454"/>
      <c r="B3454" s="32"/>
      <c r="C3454" s="34"/>
      <c r="D3454" s="10"/>
      <c r="J3454" s="53"/>
      <c r="K3454" s="64"/>
      <c r="O3454" s="60"/>
      <c r="P3454" s="67"/>
      <c r="T3454" s="53"/>
      <c r="U3454" s="64"/>
      <c r="Y3454" s="53"/>
      <c r="Z3454" s="64"/>
      <c r="AD3454" s="53"/>
    </row>
    <row r="3455" spans="1:30" s="13" customFormat="1" x14ac:dyDescent="0.25">
      <c r="A3455"/>
      <c r="B3455" s="32"/>
      <c r="C3455" s="34"/>
      <c r="D3455" s="10"/>
      <c r="J3455" s="53"/>
      <c r="K3455" s="64"/>
      <c r="O3455" s="60"/>
      <c r="P3455" s="67"/>
      <c r="T3455" s="53"/>
      <c r="U3455" s="64"/>
      <c r="Y3455" s="53"/>
      <c r="Z3455" s="64"/>
      <c r="AD3455" s="53"/>
    </row>
    <row r="3456" spans="1:30" s="13" customFormat="1" x14ac:dyDescent="0.25">
      <c r="A3456"/>
      <c r="B3456" s="32"/>
      <c r="C3456" s="34"/>
      <c r="D3456" s="10"/>
      <c r="J3456" s="53"/>
      <c r="K3456" s="64"/>
      <c r="O3456" s="60"/>
      <c r="P3456" s="67"/>
      <c r="T3456" s="53"/>
      <c r="U3456" s="64"/>
      <c r="Y3456" s="53"/>
      <c r="Z3456" s="64"/>
      <c r="AD3456" s="53"/>
    </row>
    <row r="3457" spans="1:30" s="13" customFormat="1" x14ac:dyDescent="0.25">
      <c r="A3457"/>
      <c r="B3457" s="32"/>
      <c r="C3457" s="34"/>
      <c r="D3457" s="10"/>
      <c r="J3457" s="53"/>
      <c r="K3457" s="64"/>
      <c r="O3457" s="60"/>
      <c r="P3457" s="67"/>
      <c r="T3457" s="53"/>
      <c r="U3457" s="64"/>
      <c r="Y3457" s="53"/>
      <c r="Z3457" s="64"/>
      <c r="AD3457" s="53"/>
    </row>
    <row r="3458" spans="1:30" s="13" customFormat="1" x14ac:dyDescent="0.25">
      <c r="A3458"/>
      <c r="B3458" s="32"/>
      <c r="C3458" s="34"/>
      <c r="D3458" s="10"/>
      <c r="J3458" s="53"/>
      <c r="K3458" s="64"/>
      <c r="O3458" s="60"/>
      <c r="P3458" s="67"/>
      <c r="T3458" s="53"/>
      <c r="U3458" s="64"/>
      <c r="Y3458" s="53"/>
      <c r="Z3458" s="64"/>
      <c r="AD3458" s="53"/>
    </row>
    <row r="3459" spans="1:30" s="13" customFormat="1" x14ac:dyDescent="0.25">
      <c r="A3459"/>
      <c r="B3459" s="32"/>
      <c r="C3459" s="34"/>
      <c r="D3459" s="10"/>
      <c r="J3459" s="53"/>
      <c r="K3459" s="64"/>
      <c r="O3459" s="60"/>
      <c r="P3459" s="67"/>
      <c r="T3459" s="53"/>
      <c r="U3459" s="64"/>
      <c r="Y3459" s="53"/>
      <c r="Z3459" s="64"/>
      <c r="AD3459" s="53"/>
    </row>
    <row r="3460" spans="1:30" s="13" customFormat="1" x14ac:dyDescent="0.25">
      <c r="A3460"/>
      <c r="B3460" s="32"/>
      <c r="C3460" s="34"/>
      <c r="D3460" s="10"/>
      <c r="J3460" s="53"/>
      <c r="K3460" s="64"/>
      <c r="O3460" s="60"/>
      <c r="P3460" s="67"/>
      <c r="T3460" s="53"/>
      <c r="U3460" s="64"/>
      <c r="Y3460" s="53"/>
      <c r="Z3460" s="64"/>
      <c r="AD3460" s="53"/>
    </row>
    <row r="3461" spans="1:30" s="13" customFormat="1" x14ac:dyDescent="0.25">
      <c r="A3461"/>
      <c r="B3461" s="32"/>
      <c r="C3461" s="34"/>
      <c r="D3461" s="10"/>
      <c r="J3461" s="53"/>
      <c r="K3461" s="64"/>
      <c r="O3461" s="60"/>
      <c r="P3461" s="67"/>
      <c r="T3461" s="53"/>
      <c r="U3461" s="64"/>
      <c r="Y3461" s="53"/>
      <c r="Z3461" s="64"/>
      <c r="AD3461" s="53"/>
    </row>
    <row r="3462" spans="1:30" s="13" customFormat="1" x14ac:dyDescent="0.25">
      <c r="A3462"/>
      <c r="B3462" s="32"/>
      <c r="C3462" s="34"/>
      <c r="D3462" s="10"/>
      <c r="J3462" s="53"/>
      <c r="K3462" s="64"/>
      <c r="O3462" s="60"/>
      <c r="P3462" s="67"/>
      <c r="T3462" s="53"/>
      <c r="U3462" s="64"/>
      <c r="Y3462" s="53"/>
      <c r="Z3462" s="64"/>
      <c r="AD3462" s="53"/>
    </row>
    <row r="3463" spans="1:30" s="13" customFormat="1" x14ac:dyDescent="0.25">
      <c r="A3463"/>
      <c r="B3463" s="32"/>
      <c r="C3463" s="34"/>
      <c r="D3463" s="10"/>
      <c r="J3463" s="53"/>
      <c r="K3463" s="64"/>
      <c r="O3463" s="60"/>
      <c r="P3463" s="67"/>
      <c r="T3463" s="53"/>
      <c r="U3463" s="64"/>
      <c r="Y3463" s="53"/>
      <c r="Z3463" s="64"/>
      <c r="AD3463" s="53"/>
    </row>
    <row r="3464" spans="1:30" s="13" customFormat="1" x14ac:dyDescent="0.25">
      <c r="A3464"/>
      <c r="B3464" s="32"/>
      <c r="C3464" s="34"/>
      <c r="D3464" s="10"/>
      <c r="J3464" s="53"/>
      <c r="K3464" s="64"/>
      <c r="O3464" s="60"/>
      <c r="P3464" s="67"/>
      <c r="T3464" s="53"/>
      <c r="U3464" s="64"/>
      <c r="Y3464" s="53"/>
      <c r="Z3464" s="64"/>
      <c r="AD3464" s="53"/>
    </row>
    <row r="3465" spans="1:30" s="13" customFormat="1" x14ac:dyDescent="0.25">
      <c r="A3465"/>
      <c r="B3465" s="32"/>
      <c r="C3465" s="34"/>
      <c r="D3465" s="10"/>
      <c r="J3465" s="53"/>
      <c r="K3465" s="64"/>
      <c r="O3465" s="60"/>
      <c r="P3465" s="67"/>
      <c r="T3465" s="53"/>
      <c r="U3465" s="64"/>
      <c r="Y3465" s="53"/>
      <c r="Z3465" s="64"/>
      <c r="AD3465" s="53"/>
    </row>
    <row r="3466" spans="1:30" s="13" customFormat="1" x14ac:dyDescent="0.25">
      <c r="A3466"/>
      <c r="B3466" s="32"/>
      <c r="C3466" s="34"/>
      <c r="D3466" s="10"/>
      <c r="J3466" s="53"/>
      <c r="K3466" s="64"/>
      <c r="O3466" s="60"/>
      <c r="P3466" s="67"/>
      <c r="T3466" s="53"/>
      <c r="U3466" s="64"/>
      <c r="Y3466" s="53"/>
      <c r="Z3466" s="64"/>
      <c r="AD3466" s="53"/>
    </row>
    <row r="3467" spans="1:30" s="13" customFormat="1" x14ac:dyDescent="0.25">
      <c r="A3467"/>
      <c r="B3467" s="32"/>
      <c r="C3467" s="34"/>
      <c r="D3467" s="10"/>
      <c r="J3467" s="53"/>
      <c r="K3467" s="64"/>
      <c r="O3467" s="60"/>
      <c r="P3467" s="67"/>
      <c r="T3467" s="53"/>
      <c r="U3467" s="64"/>
      <c r="Y3467" s="53"/>
      <c r="Z3467" s="64"/>
      <c r="AD3467" s="53"/>
    </row>
    <row r="3468" spans="1:30" s="13" customFormat="1" x14ac:dyDescent="0.25">
      <c r="A3468"/>
      <c r="B3468" s="32"/>
      <c r="C3468" s="34"/>
      <c r="D3468" s="10"/>
      <c r="J3468" s="53"/>
      <c r="K3468" s="64"/>
      <c r="O3468" s="60"/>
      <c r="P3468" s="67"/>
      <c r="T3468" s="53"/>
      <c r="U3468" s="64"/>
      <c r="Y3468" s="53"/>
      <c r="Z3468" s="64"/>
      <c r="AD3468" s="53"/>
    </row>
    <row r="3469" spans="1:30" s="13" customFormat="1" x14ac:dyDescent="0.25">
      <c r="A3469"/>
      <c r="B3469" s="32"/>
      <c r="C3469" s="34"/>
      <c r="D3469" s="10"/>
      <c r="J3469" s="53"/>
      <c r="K3469" s="64"/>
      <c r="O3469" s="60"/>
      <c r="P3469" s="67"/>
      <c r="T3469" s="53"/>
      <c r="U3469" s="64"/>
      <c r="Y3469" s="53"/>
      <c r="Z3469" s="64"/>
      <c r="AD3469" s="53"/>
    </row>
    <row r="3470" spans="1:30" s="13" customFormat="1" x14ac:dyDescent="0.25">
      <c r="A3470"/>
      <c r="B3470" s="32"/>
      <c r="C3470" s="34"/>
      <c r="D3470" s="10"/>
      <c r="J3470" s="53"/>
      <c r="K3470" s="64"/>
      <c r="O3470" s="60"/>
      <c r="P3470" s="67"/>
      <c r="T3470" s="53"/>
      <c r="U3470" s="64"/>
      <c r="Y3470" s="53"/>
      <c r="Z3470" s="64"/>
      <c r="AD3470" s="53"/>
    </row>
    <row r="3471" spans="1:30" s="13" customFormat="1" x14ac:dyDescent="0.25">
      <c r="A3471"/>
      <c r="B3471" s="32"/>
      <c r="C3471" s="34"/>
      <c r="D3471" s="10"/>
      <c r="J3471" s="53"/>
      <c r="K3471" s="64"/>
      <c r="O3471" s="60"/>
      <c r="P3471" s="67"/>
      <c r="T3471" s="53"/>
      <c r="U3471" s="64"/>
      <c r="Y3471" s="53"/>
      <c r="Z3471" s="64"/>
      <c r="AD3471" s="53"/>
    </row>
    <row r="3472" spans="1:30" s="13" customFormat="1" x14ac:dyDescent="0.25">
      <c r="A3472"/>
      <c r="B3472" s="32"/>
      <c r="C3472" s="34"/>
      <c r="D3472" s="10"/>
      <c r="J3472" s="53"/>
      <c r="K3472" s="64"/>
      <c r="O3472" s="60"/>
      <c r="P3472" s="67"/>
      <c r="T3472" s="53"/>
      <c r="U3472" s="64"/>
      <c r="Y3472" s="53"/>
      <c r="Z3472" s="64"/>
      <c r="AD3472" s="53"/>
    </row>
    <row r="3473" spans="1:30" s="13" customFormat="1" x14ac:dyDescent="0.25">
      <c r="A3473"/>
      <c r="B3473" s="32"/>
      <c r="C3473" s="34"/>
      <c r="D3473" s="10"/>
      <c r="J3473" s="53"/>
      <c r="K3473" s="64"/>
      <c r="O3473" s="60"/>
      <c r="P3473" s="67"/>
      <c r="T3473" s="53"/>
      <c r="U3473" s="64"/>
      <c r="Y3473" s="53"/>
      <c r="Z3473" s="64"/>
      <c r="AD3473" s="53"/>
    </row>
    <row r="3474" spans="1:30" s="13" customFormat="1" x14ac:dyDescent="0.25">
      <c r="A3474"/>
      <c r="B3474" s="32"/>
      <c r="C3474" s="34"/>
      <c r="D3474" s="10"/>
      <c r="J3474" s="53"/>
      <c r="K3474" s="64"/>
      <c r="O3474" s="60"/>
      <c r="P3474" s="67"/>
      <c r="T3474" s="53"/>
      <c r="U3474" s="64"/>
      <c r="Y3474" s="53"/>
      <c r="Z3474" s="64"/>
      <c r="AD3474" s="53"/>
    </row>
    <row r="3475" spans="1:30" s="13" customFormat="1" x14ac:dyDescent="0.25">
      <c r="A3475"/>
      <c r="B3475" s="32"/>
      <c r="C3475" s="34"/>
      <c r="D3475" s="10"/>
      <c r="J3475" s="53"/>
      <c r="K3475" s="64"/>
      <c r="O3475" s="60"/>
      <c r="P3475" s="67"/>
      <c r="T3475" s="53"/>
      <c r="U3475" s="64"/>
      <c r="Y3475" s="53"/>
      <c r="Z3475" s="64"/>
      <c r="AD3475" s="53"/>
    </row>
    <row r="3476" spans="1:30" s="13" customFormat="1" x14ac:dyDescent="0.25">
      <c r="A3476"/>
      <c r="B3476" s="32"/>
      <c r="C3476" s="34"/>
      <c r="D3476" s="10"/>
      <c r="J3476" s="53"/>
      <c r="K3476" s="64"/>
      <c r="O3476" s="60"/>
      <c r="P3476" s="67"/>
      <c r="T3476" s="53"/>
      <c r="U3476" s="64"/>
      <c r="Y3476" s="53"/>
      <c r="Z3476" s="64"/>
      <c r="AD3476" s="53"/>
    </row>
    <row r="3477" spans="1:30" s="13" customFormat="1" x14ac:dyDescent="0.25">
      <c r="A3477"/>
      <c r="B3477" s="32"/>
      <c r="C3477" s="34"/>
      <c r="D3477" s="10"/>
      <c r="J3477" s="53"/>
      <c r="K3477" s="64"/>
      <c r="O3477" s="60"/>
      <c r="P3477" s="67"/>
      <c r="T3477" s="53"/>
      <c r="U3477" s="64"/>
      <c r="Y3477" s="53"/>
      <c r="Z3477" s="64"/>
      <c r="AD3477" s="53"/>
    </row>
    <row r="3478" spans="1:30" s="13" customFormat="1" x14ac:dyDescent="0.25">
      <c r="A3478"/>
      <c r="B3478" s="32"/>
      <c r="C3478" s="34"/>
      <c r="D3478" s="10"/>
      <c r="J3478" s="53"/>
      <c r="K3478" s="64"/>
      <c r="O3478" s="60"/>
      <c r="P3478" s="67"/>
      <c r="T3478" s="53"/>
      <c r="U3478" s="64"/>
      <c r="Y3478" s="53"/>
      <c r="Z3478" s="64"/>
      <c r="AD3478" s="53"/>
    </row>
    <row r="3479" spans="1:30" s="13" customFormat="1" x14ac:dyDescent="0.25">
      <c r="A3479"/>
      <c r="B3479" s="32"/>
      <c r="C3479" s="34"/>
      <c r="D3479" s="10"/>
      <c r="J3479" s="53"/>
      <c r="K3479" s="64"/>
      <c r="O3479" s="60"/>
      <c r="P3479" s="67"/>
      <c r="T3479" s="53"/>
      <c r="U3479" s="64"/>
      <c r="Y3479" s="53"/>
      <c r="Z3479" s="64"/>
      <c r="AD3479" s="53"/>
    </row>
    <row r="3480" spans="1:30" s="13" customFormat="1" x14ac:dyDescent="0.25">
      <c r="A3480"/>
      <c r="B3480" s="32"/>
      <c r="C3480" s="34"/>
      <c r="D3480" s="10"/>
      <c r="J3480" s="53"/>
      <c r="K3480" s="64"/>
      <c r="O3480" s="60"/>
      <c r="P3480" s="67"/>
      <c r="T3480" s="53"/>
      <c r="U3480" s="64"/>
      <c r="Y3480" s="53"/>
      <c r="Z3480" s="64"/>
      <c r="AD3480" s="53"/>
    </row>
    <row r="3481" spans="1:30" s="13" customFormat="1" x14ac:dyDescent="0.25">
      <c r="A3481"/>
      <c r="B3481" s="32"/>
      <c r="C3481" s="34"/>
      <c r="D3481" s="10"/>
      <c r="J3481" s="53"/>
      <c r="K3481" s="64"/>
      <c r="O3481" s="60"/>
      <c r="P3481" s="67"/>
      <c r="T3481" s="53"/>
      <c r="U3481" s="64"/>
      <c r="Y3481" s="53"/>
      <c r="Z3481" s="64"/>
      <c r="AD3481" s="53"/>
    </row>
    <row r="3482" spans="1:30" s="13" customFormat="1" x14ac:dyDescent="0.25">
      <c r="A3482"/>
      <c r="B3482" s="32"/>
      <c r="C3482" s="34"/>
      <c r="D3482" s="10"/>
      <c r="J3482" s="53"/>
      <c r="K3482" s="64"/>
      <c r="O3482" s="60"/>
      <c r="P3482" s="67"/>
      <c r="T3482" s="53"/>
      <c r="U3482" s="64"/>
      <c r="Y3482" s="53"/>
      <c r="Z3482" s="64"/>
      <c r="AD3482" s="53"/>
    </row>
    <row r="3483" spans="1:30" s="13" customFormat="1" x14ac:dyDescent="0.25">
      <c r="A3483"/>
      <c r="B3483" s="32"/>
      <c r="C3483" s="34"/>
      <c r="D3483" s="10"/>
      <c r="J3483" s="53"/>
      <c r="K3483" s="64"/>
      <c r="O3483" s="60"/>
      <c r="P3483" s="67"/>
      <c r="T3483" s="53"/>
      <c r="U3483" s="64"/>
      <c r="Y3483" s="53"/>
      <c r="Z3483" s="64"/>
      <c r="AD3483" s="53"/>
    </row>
    <row r="3484" spans="1:30" s="13" customFormat="1" x14ac:dyDescent="0.25">
      <c r="A3484"/>
      <c r="B3484" s="32"/>
      <c r="C3484" s="34"/>
      <c r="D3484" s="10"/>
      <c r="J3484" s="53"/>
      <c r="K3484" s="64"/>
      <c r="O3484" s="60"/>
      <c r="P3484" s="67"/>
      <c r="T3484" s="53"/>
      <c r="U3484" s="64"/>
      <c r="Y3484" s="53"/>
      <c r="Z3484" s="64"/>
      <c r="AD3484" s="53"/>
    </row>
    <row r="3485" spans="1:30" s="13" customFormat="1" x14ac:dyDescent="0.25">
      <c r="A3485"/>
      <c r="B3485" s="32"/>
      <c r="C3485" s="34"/>
      <c r="D3485" s="10"/>
      <c r="J3485" s="53"/>
      <c r="K3485" s="64"/>
      <c r="O3485" s="60"/>
      <c r="P3485" s="67"/>
      <c r="T3485" s="53"/>
      <c r="U3485" s="64"/>
      <c r="Y3485" s="53"/>
      <c r="Z3485" s="64"/>
      <c r="AD3485" s="53"/>
    </row>
    <row r="3486" spans="1:30" s="13" customFormat="1" x14ac:dyDescent="0.25">
      <c r="A3486"/>
      <c r="B3486" s="32"/>
      <c r="C3486" s="34"/>
      <c r="D3486" s="10"/>
      <c r="J3486" s="53"/>
      <c r="K3486" s="64"/>
      <c r="O3486" s="60"/>
      <c r="P3486" s="67"/>
      <c r="T3486" s="53"/>
      <c r="U3486" s="64"/>
      <c r="Y3486" s="53"/>
      <c r="Z3486" s="64"/>
      <c r="AD3486" s="53"/>
    </row>
    <row r="3487" spans="1:30" s="13" customFormat="1" x14ac:dyDescent="0.25">
      <c r="A3487"/>
      <c r="B3487" s="32"/>
      <c r="C3487" s="34"/>
      <c r="D3487" s="10"/>
      <c r="J3487" s="53"/>
      <c r="K3487" s="64"/>
      <c r="O3487" s="60"/>
      <c r="P3487" s="67"/>
      <c r="T3487" s="53"/>
      <c r="U3487" s="64"/>
      <c r="Y3487" s="53"/>
      <c r="Z3487" s="64"/>
      <c r="AD3487" s="53"/>
    </row>
    <row r="3488" spans="1:30" s="13" customFormat="1" x14ac:dyDescent="0.25">
      <c r="A3488"/>
      <c r="B3488" s="32"/>
      <c r="C3488" s="34"/>
      <c r="D3488" s="10"/>
      <c r="J3488" s="53"/>
      <c r="K3488" s="64"/>
      <c r="O3488" s="60"/>
      <c r="P3488" s="67"/>
      <c r="T3488" s="53"/>
      <c r="U3488" s="64"/>
      <c r="Y3488" s="53"/>
      <c r="Z3488" s="64"/>
      <c r="AD3488" s="53"/>
    </row>
    <row r="3489" spans="1:30" s="13" customFormat="1" x14ac:dyDescent="0.25">
      <c r="A3489"/>
      <c r="B3489" s="32"/>
      <c r="C3489" s="34"/>
      <c r="D3489" s="10"/>
      <c r="J3489" s="53"/>
      <c r="K3489" s="64"/>
      <c r="O3489" s="60"/>
      <c r="P3489" s="67"/>
      <c r="T3489" s="53"/>
      <c r="U3489" s="64"/>
      <c r="Y3489" s="53"/>
      <c r="Z3489" s="64"/>
      <c r="AD3489" s="53"/>
    </row>
    <row r="3490" spans="1:30" s="13" customFormat="1" x14ac:dyDescent="0.25">
      <c r="A3490"/>
      <c r="B3490" s="32"/>
      <c r="C3490" s="34"/>
      <c r="D3490" s="10"/>
      <c r="J3490" s="53"/>
      <c r="K3490" s="64"/>
      <c r="O3490" s="60"/>
      <c r="P3490" s="67"/>
      <c r="T3490" s="53"/>
      <c r="U3490" s="64"/>
      <c r="Y3490" s="53"/>
      <c r="Z3490" s="64"/>
      <c r="AD3490" s="53"/>
    </row>
    <row r="3491" spans="1:30" s="13" customFormat="1" x14ac:dyDescent="0.25">
      <c r="A3491"/>
      <c r="B3491" s="32"/>
      <c r="C3491" s="34"/>
      <c r="D3491" s="10"/>
      <c r="J3491" s="53"/>
      <c r="K3491" s="64"/>
      <c r="O3491" s="60"/>
      <c r="P3491" s="67"/>
      <c r="T3491" s="53"/>
      <c r="U3491" s="64"/>
      <c r="Y3491" s="53"/>
      <c r="Z3491" s="64"/>
      <c r="AD3491" s="53"/>
    </row>
    <row r="3492" spans="1:30" s="13" customFormat="1" x14ac:dyDescent="0.25">
      <c r="A3492"/>
      <c r="B3492" s="32"/>
      <c r="C3492" s="34"/>
      <c r="D3492" s="10"/>
      <c r="J3492" s="53"/>
      <c r="K3492" s="64"/>
      <c r="O3492" s="60"/>
      <c r="P3492" s="67"/>
      <c r="T3492" s="53"/>
      <c r="U3492" s="64"/>
      <c r="Y3492" s="53"/>
      <c r="Z3492" s="64"/>
      <c r="AD3492" s="53"/>
    </row>
    <row r="3493" spans="1:30" s="13" customFormat="1" x14ac:dyDescent="0.25">
      <c r="A3493"/>
      <c r="B3493" s="32"/>
      <c r="C3493" s="34"/>
      <c r="D3493" s="10"/>
      <c r="J3493" s="53"/>
      <c r="K3493" s="64"/>
      <c r="O3493" s="60"/>
      <c r="P3493" s="67"/>
      <c r="T3493" s="53"/>
      <c r="U3493" s="64"/>
      <c r="Y3493" s="53"/>
      <c r="Z3493" s="64"/>
      <c r="AD3493" s="53"/>
    </row>
    <row r="3494" spans="1:30" s="13" customFormat="1" x14ac:dyDescent="0.25">
      <c r="A3494"/>
      <c r="B3494" s="32"/>
      <c r="C3494" s="34"/>
      <c r="D3494" s="10"/>
      <c r="J3494" s="53"/>
      <c r="K3494" s="64"/>
      <c r="O3494" s="60"/>
      <c r="P3494" s="67"/>
      <c r="T3494" s="53"/>
      <c r="U3494" s="64"/>
      <c r="Y3494" s="53"/>
      <c r="Z3494" s="64"/>
      <c r="AD3494" s="53"/>
    </row>
    <row r="3495" spans="1:30" s="13" customFormat="1" x14ac:dyDescent="0.25">
      <c r="A3495"/>
      <c r="B3495" s="32"/>
      <c r="C3495" s="34"/>
      <c r="D3495" s="10"/>
      <c r="J3495" s="53"/>
      <c r="K3495" s="64"/>
      <c r="O3495" s="60"/>
      <c r="P3495" s="67"/>
      <c r="T3495" s="53"/>
      <c r="U3495" s="64"/>
      <c r="Y3495" s="53"/>
      <c r="Z3495" s="64"/>
      <c r="AD3495" s="53"/>
    </row>
    <row r="3496" spans="1:30" s="13" customFormat="1" x14ac:dyDescent="0.25">
      <c r="A3496"/>
      <c r="B3496" s="32"/>
      <c r="C3496" s="34"/>
      <c r="D3496" s="10"/>
      <c r="J3496" s="53"/>
      <c r="K3496" s="64"/>
      <c r="O3496" s="60"/>
      <c r="P3496" s="67"/>
      <c r="T3496" s="53"/>
      <c r="U3496" s="64"/>
      <c r="Y3496" s="53"/>
      <c r="Z3496" s="64"/>
      <c r="AD3496" s="53"/>
    </row>
    <row r="3497" spans="1:30" s="13" customFormat="1" x14ac:dyDescent="0.25">
      <c r="A3497"/>
      <c r="B3497" s="32"/>
      <c r="C3497" s="34"/>
      <c r="D3497" s="10"/>
      <c r="J3497" s="53"/>
      <c r="K3497" s="64"/>
      <c r="O3497" s="60"/>
      <c r="P3497" s="67"/>
      <c r="T3497" s="53"/>
      <c r="U3497" s="64"/>
      <c r="Y3497" s="53"/>
      <c r="Z3497" s="64"/>
      <c r="AD3497" s="53"/>
    </row>
    <row r="3498" spans="1:30" s="13" customFormat="1" x14ac:dyDescent="0.25">
      <c r="A3498"/>
      <c r="B3498" s="32"/>
      <c r="C3498" s="34"/>
      <c r="D3498" s="10"/>
      <c r="J3498" s="53"/>
      <c r="K3498" s="64"/>
      <c r="O3498" s="60"/>
      <c r="P3498" s="67"/>
      <c r="T3498" s="53"/>
      <c r="U3498" s="64"/>
      <c r="Y3498" s="53"/>
      <c r="Z3498" s="64"/>
      <c r="AD3498" s="53"/>
    </row>
    <row r="3499" spans="1:30" s="13" customFormat="1" x14ac:dyDescent="0.25">
      <c r="A3499"/>
      <c r="B3499" s="32"/>
      <c r="C3499" s="34"/>
      <c r="D3499" s="10"/>
      <c r="J3499" s="53"/>
      <c r="K3499" s="64"/>
      <c r="O3499" s="60"/>
      <c r="P3499" s="67"/>
      <c r="T3499" s="53"/>
      <c r="U3499" s="64"/>
      <c r="Y3499" s="53"/>
      <c r="Z3499" s="64"/>
      <c r="AD3499" s="53"/>
    </row>
    <row r="3500" spans="1:30" s="13" customFormat="1" x14ac:dyDescent="0.25">
      <c r="A3500"/>
      <c r="B3500" s="32"/>
      <c r="C3500" s="34"/>
      <c r="D3500" s="10"/>
      <c r="J3500" s="53"/>
      <c r="K3500" s="64"/>
      <c r="O3500" s="60"/>
      <c r="P3500" s="67"/>
      <c r="T3500" s="53"/>
      <c r="U3500" s="64"/>
      <c r="Y3500" s="53"/>
      <c r="Z3500" s="64"/>
      <c r="AD3500" s="53"/>
    </row>
    <row r="3501" spans="1:30" s="13" customFormat="1" x14ac:dyDescent="0.25">
      <c r="A3501"/>
      <c r="B3501" s="32"/>
      <c r="C3501" s="34"/>
      <c r="D3501" s="10"/>
      <c r="J3501" s="53"/>
      <c r="K3501" s="64"/>
      <c r="O3501" s="60"/>
      <c r="P3501" s="67"/>
      <c r="T3501" s="53"/>
      <c r="U3501" s="64"/>
      <c r="Y3501" s="53"/>
      <c r="Z3501" s="64"/>
      <c r="AD3501" s="53"/>
    </row>
    <row r="3502" spans="1:30" s="13" customFormat="1" x14ac:dyDescent="0.25">
      <c r="A3502"/>
      <c r="B3502" s="32"/>
      <c r="C3502" s="34"/>
      <c r="D3502" s="10"/>
      <c r="J3502" s="53"/>
      <c r="K3502" s="64"/>
      <c r="O3502" s="60"/>
      <c r="P3502" s="67"/>
      <c r="T3502" s="53"/>
      <c r="U3502" s="64"/>
      <c r="Y3502" s="53"/>
      <c r="Z3502" s="64"/>
      <c r="AD3502" s="53"/>
    </row>
    <row r="3503" spans="1:30" s="13" customFormat="1" x14ac:dyDescent="0.25">
      <c r="A3503"/>
      <c r="B3503" s="32"/>
      <c r="C3503" s="34"/>
      <c r="D3503" s="10"/>
      <c r="J3503" s="53"/>
      <c r="K3503" s="64"/>
      <c r="O3503" s="60"/>
      <c r="P3503" s="67"/>
      <c r="T3503" s="53"/>
      <c r="U3503" s="64"/>
      <c r="Y3503" s="53"/>
      <c r="Z3503" s="64"/>
      <c r="AD3503" s="53"/>
    </row>
    <row r="3504" spans="1:30" s="13" customFormat="1" x14ac:dyDescent="0.25">
      <c r="A3504"/>
      <c r="B3504" s="32"/>
      <c r="C3504" s="34"/>
      <c r="D3504" s="10"/>
      <c r="J3504" s="53"/>
      <c r="K3504" s="64"/>
      <c r="O3504" s="60"/>
      <c r="P3504" s="67"/>
      <c r="T3504" s="53"/>
      <c r="U3504" s="64"/>
      <c r="Y3504" s="53"/>
      <c r="Z3504" s="64"/>
      <c r="AD3504" s="53"/>
    </row>
    <row r="3505" spans="1:30" s="13" customFormat="1" x14ac:dyDescent="0.25">
      <c r="A3505"/>
      <c r="B3505" s="32"/>
      <c r="C3505" s="34"/>
      <c r="D3505" s="10"/>
      <c r="J3505" s="53"/>
      <c r="K3505" s="64"/>
      <c r="O3505" s="60"/>
      <c r="P3505" s="67"/>
      <c r="T3505" s="53"/>
      <c r="U3505" s="64"/>
      <c r="Y3505" s="53"/>
      <c r="Z3505" s="64"/>
      <c r="AD3505" s="53"/>
    </row>
    <row r="3506" spans="1:30" s="13" customFormat="1" x14ac:dyDescent="0.25">
      <c r="A3506"/>
      <c r="B3506" s="32"/>
      <c r="C3506" s="34"/>
      <c r="D3506" s="10"/>
      <c r="J3506" s="53"/>
      <c r="K3506" s="64"/>
      <c r="O3506" s="60"/>
      <c r="P3506" s="67"/>
      <c r="T3506" s="53"/>
      <c r="U3506" s="64"/>
      <c r="Y3506" s="53"/>
      <c r="Z3506" s="64"/>
      <c r="AD3506" s="53"/>
    </row>
    <row r="3507" spans="1:30" s="13" customFormat="1" x14ac:dyDescent="0.25">
      <c r="A3507"/>
      <c r="B3507" s="32"/>
      <c r="C3507" s="34"/>
      <c r="D3507" s="10"/>
      <c r="J3507" s="53"/>
      <c r="K3507" s="64"/>
      <c r="O3507" s="60"/>
      <c r="P3507" s="67"/>
      <c r="T3507" s="53"/>
      <c r="U3507" s="64"/>
      <c r="Y3507" s="53"/>
      <c r="Z3507" s="64"/>
      <c r="AD3507" s="53"/>
    </row>
    <row r="3508" spans="1:30" s="13" customFormat="1" x14ac:dyDescent="0.25">
      <c r="A3508"/>
      <c r="B3508" s="32"/>
      <c r="C3508" s="34"/>
      <c r="D3508" s="10"/>
      <c r="J3508" s="53"/>
      <c r="K3508" s="64"/>
      <c r="O3508" s="60"/>
      <c r="P3508" s="67"/>
      <c r="T3508" s="53"/>
      <c r="U3508" s="64"/>
      <c r="Y3508" s="53"/>
      <c r="Z3508" s="64"/>
      <c r="AD3508" s="53"/>
    </row>
    <row r="3509" spans="1:30" s="13" customFormat="1" x14ac:dyDescent="0.25">
      <c r="A3509"/>
      <c r="B3509" s="32"/>
      <c r="C3509" s="34"/>
      <c r="D3509" s="10"/>
      <c r="J3509" s="53"/>
      <c r="K3509" s="64"/>
      <c r="O3509" s="60"/>
      <c r="P3509" s="67"/>
      <c r="T3509" s="53"/>
      <c r="U3509" s="64"/>
      <c r="Y3509" s="53"/>
      <c r="Z3509" s="64"/>
      <c r="AD3509" s="53"/>
    </row>
    <row r="3510" spans="1:30" s="13" customFormat="1" x14ac:dyDescent="0.25">
      <c r="A3510"/>
      <c r="B3510" s="32"/>
      <c r="C3510" s="34"/>
      <c r="D3510" s="10"/>
      <c r="J3510" s="53"/>
      <c r="K3510" s="64"/>
      <c r="O3510" s="60"/>
      <c r="P3510" s="67"/>
      <c r="T3510" s="53"/>
      <c r="U3510" s="64"/>
      <c r="Y3510" s="53"/>
      <c r="Z3510" s="64"/>
      <c r="AD3510" s="53"/>
    </row>
    <row r="3511" spans="1:30" s="13" customFormat="1" x14ac:dyDescent="0.25">
      <c r="A3511"/>
      <c r="B3511" s="32"/>
      <c r="C3511" s="34"/>
      <c r="D3511" s="10"/>
      <c r="J3511" s="53"/>
      <c r="K3511" s="64"/>
      <c r="O3511" s="60"/>
      <c r="P3511" s="67"/>
      <c r="T3511" s="53"/>
      <c r="U3511" s="64"/>
      <c r="Y3511" s="53"/>
      <c r="Z3511" s="64"/>
      <c r="AD3511" s="53"/>
    </row>
    <row r="3512" spans="1:30" s="13" customFormat="1" x14ac:dyDescent="0.25">
      <c r="A3512"/>
      <c r="B3512" s="32"/>
      <c r="C3512" s="34"/>
      <c r="D3512" s="10"/>
      <c r="J3512" s="53"/>
      <c r="K3512" s="64"/>
      <c r="O3512" s="60"/>
      <c r="P3512" s="67"/>
      <c r="T3512" s="53"/>
      <c r="U3512" s="64"/>
      <c r="Y3512" s="53"/>
      <c r="Z3512" s="64"/>
      <c r="AD3512" s="53"/>
    </row>
    <row r="3513" spans="1:30" s="13" customFormat="1" x14ac:dyDescent="0.25">
      <c r="A3513"/>
      <c r="B3513" s="32"/>
      <c r="C3513" s="34"/>
      <c r="D3513" s="10"/>
      <c r="J3513" s="53"/>
      <c r="K3513" s="64"/>
      <c r="O3513" s="60"/>
      <c r="P3513" s="67"/>
      <c r="T3513" s="53"/>
      <c r="U3513" s="64"/>
      <c r="Y3513" s="53"/>
      <c r="Z3513" s="64"/>
      <c r="AD3513" s="53"/>
    </row>
    <row r="3514" spans="1:30" s="13" customFormat="1" x14ac:dyDescent="0.25">
      <c r="A3514"/>
      <c r="B3514" s="32"/>
      <c r="C3514" s="34"/>
      <c r="D3514" s="10"/>
      <c r="J3514" s="53"/>
      <c r="K3514" s="64"/>
      <c r="O3514" s="60"/>
      <c r="P3514" s="67"/>
      <c r="T3514" s="53"/>
      <c r="U3514" s="64"/>
      <c r="Y3514" s="53"/>
      <c r="Z3514" s="64"/>
      <c r="AD3514" s="53"/>
    </row>
    <row r="3515" spans="1:30" s="13" customFormat="1" x14ac:dyDescent="0.25">
      <c r="A3515"/>
      <c r="B3515" s="32"/>
      <c r="C3515" s="34"/>
      <c r="D3515" s="10"/>
      <c r="J3515" s="53"/>
      <c r="K3515" s="64"/>
      <c r="O3515" s="60"/>
      <c r="P3515" s="67"/>
      <c r="T3515" s="53"/>
      <c r="U3515" s="64"/>
      <c r="Y3515" s="53"/>
      <c r="Z3515" s="64"/>
      <c r="AD3515" s="53"/>
    </row>
    <row r="3516" spans="1:30" s="13" customFormat="1" x14ac:dyDescent="0.25">
      <c r="A3516"/>
      <c r="B3516" s="32"/>
      <c r="C3516" s="34"/>
      <c r="D3516" s="10"/>
      <c r="J3516" s="53"/>
      <c r="K3516" s="64"/>
      <c r="O3516" s="60"/>
      <c r="P3516" s="67"/>
      <c r="T3516" s="53"/>
      <c r="U3516" s="64"/>
      <c r="Y3516" s="53"/>
      <c r="Z3516" s="64"/>
      <c r="AD3516" s="53"/>
    </row>
    <row r="3517" spans="1:30" s="13" customFormat="1" x14ac:dyDescent="0.25">
      <c r="A3517"/>
      <c r="B3517" s="32"/>
      <c r="C3517" s="34"/>
      <c r="D3517" s="10"/>
      <c r="J3517" s="53"/>
      <c r="K3517" s="64"/>
      <c r="O3517" s="60"/>
      <c r="P3517" s="67"/>
      <c r="T3517" s="53"/>
      <c r="U3517" s="64"/>
      <c r="Y3517" s="53"/>
      <c r="Z3517" s="64"/>
      <c r="AD3517" s="53"/>
    </row>
    <row r="3518" spans="1:30" s="13" customFormat="1" x14ac:dyDescent="0.25">
      <c r="A3518"/>
      <c r="B3518" s="32"/>
      <c r="C3518" s="34"/>
      <c r="D3518" s="10"/>
      <c r="J3518" s="53"/>
      <c r="K3518" s="64"/>
      <c r="O3518" s="60"/>
      <c r="P3518" s="67"/>
      <c r="T3518" s="53"/>
      <c r="U3518" s="64"/>
      <c r="Y3518" s="53"/>
      <c r="Z3518" s="64"/>
      <c r="AD3518" s="53"/>
    </row>
    <row r="3519" spans="1:30" s="13" customFormat="1" x14ac:dyDescent="0.25">
      <c r="A3519"/>
      <c r="B3519" s="32"/>
      <c r="C3519" s="34"/>
      <c r="D3519" s="10"/>
      <c r="J3519" s="53"/>
      <c r="K3519" s="64"/>
      <c r="O3519" s="60"/>
      <c r="P3519" s="67"/>
      <c r="T3519" s="53"/>
      <c r="U3519" s="64"/>
      <c r="Y3519" s="53"/>
      <c r="Z3519" s="64"/>
      <c r="AD3519" s="53"/>
    </row>
    <row r="3520" spans="1:30" s="13" customFormat="1" x14ac:dyDescent="0.25">
      <c r="A3520"/>
      <c r="B3520" s="32"/>
      <c r="C3520" s="34"/>
      <c r="D3520" s="10"/>
      <c r="J3520" s="53"/>
      <c r="K3520" s="64"/>
      <c r="O3520" s="60"/>
      <c r="P3520" s="67"/>
      <c r="T3520" s="53"/>
      <c r="U3520" s="64"/>
      <c r="Y3520" s="53"/>
      <c r="Z3520" s="64"/>
      <c r="AD3520" s="53"/>
    </row>
    <row r="3521" spans="1:30" s="13" customFormat="1" x14ac:dyDescent="0.25">
      <c r="A3521"/>
      <c r="B3521" s="32"/>
      <c r="C3521" s="34"/>
      <c r="D3521" s="10"/>
      <c r="J3521" s="53"/>
      <c r="K3521" s="64"/>
      <c r="O3521" s="60"/>
      <c r="P3521" s="67"/>
      <c r="T3521" s="53"/>
      <c r="U3521" s="64"/>
      <c r="Y3521" s="53"/>
      <c r="Z3521" s="64"/>
      <c r="AD3521" s="53"/>
    </row>
    <row r="3522" spans="1:30" s="13" customFormat="1" x14ac:dyDescent="0.25">
      <c r="A3522"/>
      <c r="B3522" s="32"/>
      <c r="C3522" s="34"/>
      <c r="D3522" s="10"/>
      <c r="J3522" s="53"/>
      <c r="K3522" s="64"/>
      <c r="O3522" s="60"/>
      <c r="P3522" s="67"/>
      <c r="T3522" s="53"/>
      <c r="U3522" s="64"/>
      <c r="Y3522" s="53"/>
      <c r="Z3522" s="64"/>
      <c r="AD3522" s="53"/>
    </row>
    <row r="3523" spans="1:30" s="13" customFormat="1" x14ac:dyDescent="0.25">
      <c r="A3523"/>
      <c r="B3523" s="32"/>
      <c r="C3523" s="34"/>
      <c r="D3523" s="10"/>
      <c r="J3523" s="53"/>
      <c r="K3523" s="64"/>
      <c r="O3523" s="60"/>
      <c r="P3523" s="67"/>
      <c r="T3523" s="53"/>
      <c r="U3523" s="64"/>
      <c r="Y3523" s="53"/>
      <c r="Z3523" s="64"/>
      <c r="AD3523" s="53"/>
    </row>
    <row r="3524" spans="1:30" s="13" customFormat="1" x14ac:dyDescent="0.25">
      <c r="A3524"/>
      <c r="B3524" s="32"/>
      <c r="C3524" s="34"/>
      <c r="D3524" s="10"/>
      <c r="J3524" s="53"/>
      <c r="K3524" s="64"/>
      <c r="O3524" s="60"/>
      <c r="P3524" s="67"/>
      <c r="T3524" s="53"/>
      <c r="U3524" s="64"/>
      <c r="Y3524" s="53"/>
      <c r="Z3524" s="64"/>
      <c r="AD3524" s="53"/>
    </row>
    <row r="3525" spans="1:30" s="13" customFormat="1" x14ac:dyDescent="0.25">
      <c r="A3525"/>
      <c r="B3525" s="32"/>
      <c r="C3525" s="34"/>
      <c r="D3525" s="10"/>
      <c r="J3525" s="53"/>
      <c r="K3525" s="64"/>
      <c r="O3525" s="60"/>
      <c r="P3525" s="67"/>
      <c r="T3525" s="53"/>
      <c r="U3525" s="64"/>
      <c r="Y3525" s="53"/>
      <c r="Z3525" s="64"/>
      <c r="AD3525" s="53"/>
    </row>
    <row r="3526" spans="1:30" s="13" customFormat="1" x14ac:dyDescent="0.25">
      <c r="A3526"/>
      <c r="B3526" s="32"/>
      <c r="C3526" s="34"/>
      <c r="D3526" s="10"/>
      <c r="J3526" s="53"/>
      <c r="K3526" s="64"/>
      <c r="O3526" s="60"/>
      <c r="P3526" s="67"/>
      <c r="T3526" s="53"/>
      <c r="U3526" s="64"/>
      <c r="Y3526" s="53"/>
      <c r="Z3526" s="64"/>
      <c r="AD3526" s="53"/>
    </row>
    <row r="3527" spans="1:30" s="13" customFormat="1" x14ac:dyDescent="0.25">
      <c r="A3527"/>
      <c r="B3527" s="32"/>
      <c r="C3527" s="34"/>
      <c r="D3527" s="10"/>
      <c r="J3527" s="53"/>
      <c r="K3527" s="64"/>
      <c r="O3527" s="60"/>
      <c r="P3527" s="67"/>
      <c r="T3527" s="53"/>
      <c r="U3527" s="64"/>
      <c r="Y3527" s="53"/>
      <c r="Z3527" s="64"/>
      <c r="AD3527" s="53"/>
    </row>
    <row r="3528" spans="1:30" s="13" customFormat="1" x14ac:dyDescent="0.25">
      <c r="A3528"/>
      <c r="B3528" s="32"/>
      <c r="C3528" s="34"/>
      <c r="D3528" s="10"/>
      <c r="J3528" s="53"/>
      <c r="K3528" s="64"/>
      <c r="O3528" s="60"/>
      <c r="P3528" s="67"/>
      <c r="T3528" s="53"/>
      <c r="U3528" s="64"/>
      <c r="Y3528" s="53"/>
      <c r="Z3528" s="64"/>
      <c r="AD3528" s="53"/>
    </row>
    <row r="3529" spans="1:30" s="13" customFormat="1" x14ac:dyDescent="0.25">
      <c r="A3529"/>
      <c r="B3529" s="32"/>
      <c r="C3529" s="34"/>
      <c r="D3529" s="10"/>
      <c r="J3529" s="53"/>
      <c r="K3529" s="64"/>
      <c r="O3529" s="60"/>
      <c r="P3529" s="67"/>
      <c r="T3529" s="53"/>
      <c r="U3529" s="64"/>
      <c r="Y3529" s="53"/>
      <c r="Z3529" s="64"/>
      <c r="AD3529" s="53"/>
    </row>
    <row r="3530" spans="1:30" s="13" customFormat="1" x14ac:dyDescent="0.25">
      <c r="A3530"/>
      <c r="B3530" s="32"/>
      <c r="C3530" s="34"/>
      <c r="D3530" s="10"/>
      <c r="J3530" s="53"/>
      <c r="K3530" s="64"/>
      <c r="O3530" s="60"/>
      <c r="P3530" s="67"/>
      <c r="T3530" s="53"/>
      <c r="U3530" s="64"/>
      <c r="Y3530" s="53"/>
      <c r="Z3530" s="64"/>
      <c r="AD3530" s="53"/>
    </row>
    <row r="3531" spans="1:30" s="13" customFormat="1" x14ac:dyDescent="0.25">
      <c r="A3531"/>
      <c r="B3531" s="32"/>
      <c r="C3531" s="34"/>
      <c r="D3531" s="10"/>
      <c r="J3531" s="53"/>
      <c r="K3531" s="64"/>
      <c r="O3531" s="60"/>
      <c r="P3531" s="67"/>
      <c r="T3531" s="53"/>
      <c r="U3531" s="64"/>
      <c r="Y3531" s="53"/>
      <c r="Z3531" s="64"/>
      <c r="AD3531" s="53"/>
    </row>
    <row r="3532" spans="1:30" s="13" customFormat="1" x14ac:dyDescent="0.25">
      <c r="A3532"/>
      <c r="B3532" s="32"/>
      <c r="C3532" s="34"/>
      <c r="D3532" s="10"/>
      <c r="J3532" s="53"/>
      <c r="K3532" s="64"/>
      <c r="O3532" s="60"/>
      <c r="P3532" s="67"/>
      <c r="T3532" s="53"/>
      <c r="U3532" s="64"/>
      <c r="Y3532" s="53"/>
      <c r="Z3532" s="64"/>
      <c r="AD3532" s="53"/>
    </row>
    <row r="3533" spans="1:30" s="13" customFormat="1" x14ac:dyDescent="0.25">
      <c r="A3533"/>
      <c r="B3533" s="32"/>
      <c r="C3533" s="34"/>
      <c r="D3533" s="10"/>
      <c r="J3533" s="53"/>
      <c r="K3533" s="64"/>
      <c r="O3533" s="60"/>
      <c r="P3533" s="67"/>
      <c r="T3533" s="53"/>
      <c r="U3533" s="64"/>
      <c r="Y3533" s="53"/>
      <c r="Z3533" s="64"/>
      <c r="AD3533" s="53"/>
    </row>
    <row r="3534" spans="1:30" s="13" customFormat="1" x14ac:dyDescent="0.25">
      <c r="A3534"/>
      <c r="B3534" s="32"/>
      <c r="C3534" s="34"/>
      <c r="D3534" s="10"/>
      <c r="J3534" s="53"/>
      <c r="K3534" s="64"/>
      <c r="O3534" s="60"/>
      <c r="P3534" s="67"/>
      <c r="T3534" s="53"/>
      <c r="U3534" s="64"/>
      <c r="Y3534" s="53"/>
      <c r="Z3534" s="64"/>
      <c r="AD3534" s="53"/>
    </row>
    <row r="3535" spans="1:30" s="13" customFormat="1" x14ac:dyDescent="0.25">
      <c r="A3535"/>
      <c r="B3535" s="32"/>
      <c r="C3535" s="34"/>
      <c r="D3535" s="10"/>
      <c r="J3535" s="53"/>
      <c r="K3535" s="64"/>
      <c r="O3535" s="60"/>
      <c r="P3535" s="67"/>
      <c r="T3535" s="53"/>
      <c r="U3535" s="64"/>
      <c r="Y3535" s="53"/>
      <c r="Z3535" s="64"/>
      <c r="AD3535" s="53"/>
    </row>
    <row r="3536" spans="1:30" s="13" customFormat="1" x14ac:dyDescent="0.25">
      <c r="A3536"/>
      <c r="B3536" s="32"/>
      <c r="C3536" s="34"/>
      <c r="D3536" s="10"/>
      <c r="J3536" s="53"/>
      <c r="K3536" s="64"/>
      <c r="O3536" s="60"/>
      <c r="P3536" s="67"/>
      <c r="T3536" s="53"/>
      <c r="U3536" s="64"/>
      <c r="Y3536" s="53"/>
      <c r="Z3536" s="64"/>
      <c r="AD3536" s="53"/>
    </row>
    <row r="3537" spans="1:30" s="13" customFormat="1" x14ac:dyDescent="0.25">
      <c r="A3537"/>
      <c r="B3537" s="32"/>
      <c r="C3537" s="34"/>
      <c r="D3537" s="10"/>
      <c r="J3537" s="53"/>
      <c r="K3537" s="64"/>
      <c r="O3537" s="60"/>
      <c r="P3537" s="67"/>
      <c r="T3537" s="53"/>
      <c r="U3537" s="64"/>
      <c r="Y3537" s="53"/>
      <c r="Z3537" s="64"/>
      <c r="AD3537" s="53"/>
    </row>
    <row r="3538" spans="1:30" s="13" customFormat="1" x14ac:dyDescent="0.25">
      <c r="A3538"/>
      <c r="B3538" s="32"/>
      <c r="C3538" s="34"/>
      <c r="D3538" s="10"/>
      <c r="J3538" s="53"/>
      <c r="K3538" s="64"/>
      <c r="O3538" s="60"/>
      <c r="P3538" s="67"/>
      <c r="T3538" s="53"/>
      <c r="U3538" s="64"/>
      <c r="Y3538" s="53"/>
      <c r="Z3538" s="64"/>
      <c r="AD3538" s="53"/>
    </row>
    <row r="3539" spans="1:30" s="13" customFormat="1" x14ac:dyDescent="0.25">
      <c r="A3539"/>
      <c r="B3539" s="32"/>
      <c r="C3539" s="34"/>
      <c r="D3539" s="10"/>
      <c r="J3539" s="53"/>
      <c r="K3539" s="64"/>
      <c r="O3539" s="60"/>
      <c r="P3539" s="67"/>
      <c r="T3539" s="53"/>
      <c r="U3539" s="64"/>
      <c r="Y3539" s="53"/>
      <c r="Z3539" s="64"/>
      <c r="AD3539" s="53"/>
    </row>
    <row r="3540" spans="1:30" s="13" customFormat="1" x14ac:dyDescent="0.25">
      <c r="A3540"/>
      <c r="B3540" s="32"/>
      <c r="C3540" s="34"/>
      <c r="D3540" s="10"/>
      <c r="J3540" s="53"/>
      <c r="K3540" s="64"/>
      <c r="O3540" s="60"/>
      <c r="P3540" s="67"/>
      <c r="T3540" s="53"/>
      <c r="U3540" s="64"/>
      <c r="Y3540" s="53"/>
      <c r="Z3540" s="64"/>
      <c r="AD3540" s="53"/>
    </row>
    <row r="3541" spans="1:30" s="13" customFormat="1" x14ac:dyDescent="0.25">
      <c r="A3541"/>
      <c r="B3541" s="32"/>
      <c r="C3541" s="34"/>
      <c r="D3541" s="10"/>
      <c r="J3541" s="53"/>
      <c r="K3541" s="64"/>
      <c r="O3541" s="60"/>
      <c r="P3541" s="67"/>
      <c r="T3541" s="53"/>
      <c r="U3541" s="64"/>
      <c r="Y3541" s="53"/>
      <c r="Z3541" s="64"/>
      <c r="AD3541" s="53"/>
    </row>
    <row r="3542" spans="1:30" s="13" customFormat="1" x14ac:dyDescent="0.25">
      <c r="A3542"/>
      <c r="B3542" s="32"/>
      <c r="C3542" s="34"/>
      <c r="D3542" s="10"/>
      <c r="J3542" s="53"/>
      <c r="K3542" s="64"/>
      <c r="O3542" s="60"/>
      <c r="P3542" s="67"/>
      <c r="T3542" s="53"/>
      <c r="U3542" s="64"/>
      <c r="Y3542" s="53"/>
      <c r="Z3542" s="64"/>
      <c r="AD3542" s="53"/>
    </row>
    <row r="3543" spans="1:30" s="13" customFormat="1" x14ac:dyDescent="0.25">
      <c r="A3543"/>
      <c r="B3543" s="32"/>
      <c r="C3543" s="34"/>
      <c r="D3543" s="10"/>
      <c r="J3543" s="53"/>
      <c r="K3543" s="64"/>
      <c r="O3543" s="60"/>
      <c r="P3543" s="67"/>
      <c r="T3543" s="53"/>
      <c r="U3543" s="64"/>
      <c r="Y3543" s="53"/>
      <c r="Z3543" s="64"/>
      <c r="AD3543" s="53"/>
    </row>
    <row r="3544" spans="1:30" s="13" customFormat="1" x14ac:dyDescent="0.25">
      <c r="A3544"/>
      <c r="B3544" s="32"/>
      <c r="C3544" s="34"/>
      <c r="D3544" s="10"/>
      <c r="J3544" s="53"/>
      <c r="K3544" s="64"/>
      <c r="O3544" s="60"/>
      <c r="P3544" s="67"/>
      <c r="T3544" s="53"/>
      <c r="U3544" s="64"/>
      <c r="Y3544" s="53"/>
      <c r="Z3544" s="64"/>
      <c r="AD3544" s="53"/>
    </row>
    <row r="3545" spans="1:30" s="13" customFormat="1" x14ac:dyDescent="0.25">
      <c r="A3545"/>
      <c r="B3545" s="32"/>
      <c r="C3545" s="34"/>
      <c r="D3545" s="10"/>
      <c r="J3545" s="53"/>
      <c r="K3545" s="64"/>
      <c r="O3545" s="60"/>
      <c r="P3545" s="67"/>
      <c r="T3545" s="53"/>
      <c r="U3545" s="64"/>
      <c r="Y3545" s="53"/>
      <c r="Z3545" s="64"/>
      <c r="AD3545" s="53"/>
    </row>
    <row r="3546" spans="1:30" s="13" customFormat="1" x14ac:dyDescent="0.25">
      <c r="A3546"/>
      <c r="B3546" s="32"/>
      <c r="C3546" s="34"/>
      <c r="D3546" s="10"/>
      <c r="J3546" s="53"/>
      <c r="K3546" s="64"/>
      <c r="O3546" s="60"/>
      <c r="P3546" s="67"/>
      <c r="T3546" s="53"/>
      <c r="U3546" s="64"/>
      <c r="Y3546" s="53"/>
      <c r="Z3546" s="64"/>
      <c r="AD3546" s="53"/>
    </row>
    <row r="3547" spans="1:30" s="13" customFormat="1" x14ac:dyDescent="0.25">
      <c r="A3547"/>
      <c r="B3547" s="32"/>
      <c r="C3547" s="34"/>
      <c r="D3547" s="10"/>
      <c r="J3547" s="53"/>
      <c r="K3547" s="64"/>
      <c r="O3547" s="60"/>
      <c r="P3547" s="67"/>
      <c r="T3547" s="53"/>
      <c r="U3547" s="64"/>
      <c r="Y3547" s="53"/>
      <c r="Z3547" s="64"/>
      <c r="AD3547" s="53"/>
    </row>
    <row r="3548" spans="1:30" s="13" customFormat="1" x14ac:dyDescent="0.25">
      <c r="A3548"/>
      <c r="B3548" s="32"/>
      <c r="C3548" s="34"/>
      <c r="D3548" s="10"/>
      <c r="J3548" s="53"/>
      <c r="K3548" s="64"/>
      <c r="O3548" s="60"/>
      <c r="P3548" s="67"/>
      <c r="T3548" s="53"/>
      <c r="U3548" s="64"/>
      <c r="Y3548" s="53"/>
      <c r="Z3548" s="64"/>
      <c r="AD3548" s="53"/>
    </row>
    <row r="3549" spans="1:30" s="13" customFormat="1" x14ac:dyDescent="0.25">
      <c r="A3549"/>
      <c r="B3549" s="32"/>
      <c r="C3549" s="34"/>
      <c r="D3549" s="10"/>
      <c r="J3549" s="53"/>
      <c r="K3549" s="64"/>
      <c r="O3549" s="60"/>
      <c r="P3549" s="67"/>
      <c r="T3549" s="53"/>
      <c r="U3549" s="64"/>
      <c r="Y3549" s="53"/>
      <c r="Z3549" s="64"/>
      <c r="AD3549" s="53"/>
    </row>
    <row r="3550" spans="1:30" s="13" customFormat="1" x14ac:dyDescent="0.25">
      <c r="A3550"/>
      <c r="B3550" s="32"/>
      <c r="C3550" s="34"/>
      <c r="D3550" s="10"/>
      <c r="J3550" s="53"/>
      <c r="K3550" s="64"/>
      <c r="O3550" s="60"/>
      <c r="P3550" s="67"/>
      <c r="T3550" s="53"/>
      <c r="U3550" s="64"/>
      <c r="Y3550" s="53"/>
      <c r="Z3550" s="64"/>
      <c r="AD3550" s="53"/>
    </row>
    <row r="3551" spans="1:30" s="13" customFormat="1" x14ac:dyDescent="0.25">
      <c r="A3551"/>
      <c r="B3551" s="32"/>
      <c r="C3551" s="34"/>
      <c r="D3551" s="10"/>
      <c r="J3551" s="53"/>
      <c r="K3551" s="64"/>
      <c r="O3551" s="60"/>
      <c r="P3551" s="67"/>
      <c r="T3551" s="53"/>
      <c r="U3551" s="64"/>
      <c r="Y3551" s="53"/>
      <c r="Z3551" s="64"/>
      <c r="AD3551" s="53"/>
    </row>
    <row r="3552" spans="1:30" s="13" customFormat="1" x14ac:dyDescent="0.25">
      <c r="A3552"/>
      <c r="B3552" s="32"/>
      <c r="C3552" s="34"/>
      <c r="D3552" s="10"/>
      <c r="J3552" s="53"/>
      <c r="K3552" s="64"/>
      <c r="O3552" s="60"/>
      <c r="P3552" s="67"/>
      <c r="T3552" s="53"/>
      <c r="U3552" s="64"/>
      <c r="Y3552" s="53"/>
      <c r="Z3552" s="64"/>
      <c r="AD3552" s="53"/>
    </row>
    <row r="3553" spans="1:30" s="13" customFormat="1" x14ac:dyDescent="0.25">
      <c r="A3553"/>
      <c r="B3553" s="32"/>
      <c r="C3553" s="34"/>
      <c r="D3553" s="10"/>
      <c r="J3553" s="53"/>
      <c r="K3553" s="64"/>
      <c r="O3553" s="60"/>
      <c r="P3553" s="67"/>
      <c r="T3553" s="53"/>
      <c r="U3553" s="64"/>
      <c r="Y3553" s="53"/>
      <c r="Z3553" s="64"/>
      <c r="AD3553" s="53"/>
    </row>
    <row r="3554" spans="1:30" s="13" customFormat="1" x14ac:dyDescent="0.25">
      <c r="A3554"/>
      <c r="B3554" s="32"/>
      <c r="C3554" s="34"/>
      <c r="D3554" s="10"/>
      <c r="J3554" s="53"/>
      <c r="K3554" s="64"/>
      <c r="O3554" s="60"/>
      <c r="P3554" s="67"/>
      <c r="T3554" s="53"/>
      <c r="U3554" s="64"/>
      <c r="Y3554" s="53"/>
      <c r="Z3554" s="64"/>
      <c r="AD3554" s="53"/>
    </row>
    <row r="3555" spans="1:30" s="13" customFormat="1" x14ac:dyDescent="0.25">
      <c r="A3555"/>
      <c r="B3555" s="32"/>
      <c r="C3555" s="34"/>
      <c r="D3555" s="10"/>
      <c r="J3555" s="53"/>
      <c r="K3555" s="64"/>
      <c r="O3555" s="60"/>
      <c r="P3555" s="67"/>
      <c r="T3555" s="53"/>
      <c r="U3555" s="64"/>
      <c r="Y3555" s="53"/>
      <c r="Z3555" s="64"/>
      <c r="AD3555" s="53"/>
    </row>
    <row r="3556" spans="1:30" s="13" customFormat="1" x14ac:dyDescent="0.25">
      <c r="A3556"/>
      <c r="B3556" s="32"/>
      <c r="C3556" s="34"/>
      <c r="D3556" s="10"/>
      <c r="J3556" s="53"/>
      <c r="K3556" s="64"/>
      <c r="O3556" s="60"/>
      <c r="P3556" s="67"/>
      <c r="T3556" s="53"/>
      <c r="U3556" s="64"/>
      <c r="Y3556" s="53"/>
      <c r="Z3556" s="64"/>
      <c r="AD3556" s="53"/>
    </row>
    <row r="3557" spans="1:30" s="13" customFormat="1" x14ac:dyDescent="0.25">
      <c r="A3557"/>
      <c r="B3557" s="32"/>
      <c r="C3557" s="34"/>
      <c r="D3557" s="10"/>
      <c r="J3557" s="53"/>
      <c r="K3557" s="64"/>
      <c r="O3557" s="60"/>
      <c r="P3557" s="67"/>
      <c r="T3557" s="53"/>
      <c r="U3557" s="64"/>
      <c r="Y3557" s="53"/>
      <c r="Z3557" s="64"/>
      <c r="AD3557" s="53"/>
    </row>
    <row r="3558" spans="1:30" s="13" customFormat="1" x14ac:dyDescent="0.25">
      <c r="A3558"/>
      <c r="B3558" s="32"/>
      <c r="C3558" s="34"/>
      <c r="D3558" s="10"/>
      <c r="J3558" s="53"/>
      <c r="K3558" s="64"/>
      <c r="O3558" s="60"/>
      <c r="P3558" s="67"/>
      <c r="T3558" s="53"/>
      <c r="U3558" s="64"/>
      <c r="Y3558" s="53"/>
      <c r="Z3558" s="64"/>
      <c r="AD3558" s="53"/>
    </row>
    <row r="3559" spans="1:30" s="13" customFormat="1" x14ac:dyDescent="0.25">
      <c r="A3559"/>
      <c r="B3559" s="32"/>
      <c r="C3559" s="34"/>
      <c r="D3559" s="10"/>
      <c r="J3559" s="53"/>
      <c r="K3559" s="64"/>
      <c r="O3559" s="60"/>
      <c r="P3559" s="67"/>
      <c r="T3559" s="53"/>
      <c r="U3559" s="64"/>
      <c r="Y3559" s="53"/>
      <c r="Z3559" s="64"/>
      <c r="AD3559" s="53"/>
    </row>
    <row r="3560" spans="1:30" s="13" customFormat="1" x14ac:dyDescent="0.25">
      <c r="A3560"/>
      <c r="B3560" s="32"/>
      <c r="C3560" s="34"/>
      <c r="D3560" s="10"/>
      <c r="J3560" s="53"/>
      <c r="K3560" s="64"/>
      <c r="O3560" s="60"/>
      <c r="P3560" s="67"/>
      <c r="T3560" s="53"/>
      <c r="U3560" s="64"/>
      <c r="Y3560" s="53"/>
      <c r="Z3560" s="64"/>
      <c r="AD3560" s="53"/>
    </row>
    <row r="3561" spans="1:30" s="13" customFormat="1" x14ac:dyDescent="0.25">
      <c r="A3561"/>
      <c r="B3561" s="32"/>
      <c r="C3561" s="34"/>
      <c r="D3561" s="10"/>
      <c r="J3561" s="53"/>
      <c r="K3561" s="64"/>
      <c r="O3561" s="60"/>
      <c r="P3561" s="67"/>
      <c r="T3561" s="53"/>
      <c r="U3561" s="64"/>
      <c r="Y3561" s="53"/>
      <c r="Z3561" s="64"/>
      <c r="AD3561" s="53"/>
    </row>
    <row r="3562" spans="1:30" s="13" customFormat="1" x14ac:dyDescent="0.25">
      <c r="A3562"/>
      <c r="B3562" s="32"/>
      <c r="C3562" s="34"/>
      <c r="D3562" s="10"/>
      <c r="J3562" s="53"/>
      <c r="K3562" s="64"/>
      <c r="O3562" s="60"/>
      <c r="P3562" s="67"/>
      <c r="T3562" s="53"/>
      <c r="U3562" s="64"/>
      <c r="Y3562" s="53"/>
      <c r="Z3562" s="64"/>
      <c r="AD3562" s="53"/>
    </row>
    <row r="3563" spans="1:30" s="13" customFormat="1" x14ac:dyDescent="0.25">
      <c r="A3563"/>
      <c r="B3563" s="32"/>
      <c r="C3563" s="34"/>
      <c r="D3563" s="10"/>
      <c r="J3563" s="53"/>
      <c r="K3563" s="64"/>
      <c r="O3563" s="60"/>
      <c r="P3563" s="67"/>
      <c r="T3563" s="53"/>
      <c r="U3563" s="64"/>
      <c r="Y3563" s="53"/>
      <c r="Z3563" s="64"/>
      <c r="AD3563" s="53"/>
    </row>
    <row r="3564" spans="1:30" s="13" customFormat="1" x14ac:dyDescent="0.25">
      <c r="A3564"/>
      <c r="B3564" s="32"/>
      <c r="C3564" s="34"/>
      <c r="D3564" s="10"/>
      <c r="J3564" s="53"/>
      <c r="K3564" s="64"/>
      <c r="O3564" s="60"/>
      <c r="P3564" s="67"/>
      <c r="T3564" s="53"/>
      <c r="U3564" s="64"/>
      <c r="Y3564" s="53"/>
      <c r="Z3564" s="64"/>
      <c r="AD3564" s="53"/>
    </row>
    <row r="3565" spans="1:30" s="13" customFormat="1" x14ac:dyDescent="0.25">
      <c r="A3565"/>
      <c r="B3565" s="32"/>
      <c r="C3565" s="34"/>
      <c r="D3565" s="10"/>
      <c r="J3565" s="53"/>
      <c r="K3565" s="64"/>
      <c r="O3565" s="60"/>
      <c r="P3565" s="67"/>
      <c r="T3565" s="53"/>
      <c r="U3565" s="64"/>
      <c r="Y3565" s="53"/>
      <c r="Z3565" s="64"/>
      <c r="AD3565" s="53"/>
    </row>
    <row r="3566" spans="1:30" s="13" customFormat="1" x14ac:dyDescent="0.25">
      <c r="A3566"/>
      <c r="B3566" s="32"/>
      <c r="C3566" s="34"/>
      <c r="D3566" s="10"/>
      <c r="J3566" s="53"/>
      <c r="K3566" s="64"/>
      <c r="O3566" s="60"/>
      <c r="P3566" s="67"/>
      <c r="T3566" s="53"/>
      <c r="U3566" s="64"/>
      <c r="Y3566" s="53"/>
      <c r="Z3566" s="64"/>
      <c r="AD3566" s="53"/>
    </row>
    <row r="3567" spans="1:30" s="13" customFormat="1" x14ac:dyDescent="0.25">
      <c r="A3567"/>
      <c r="B3567" s="32"/>
      <c r="C3567" s="34"/>
      <c r="D3567" s="10"/>
      <c r="J3567" s="53"/>
      <c r="K3567" s="64"/>
      <c r="O3567" s="60"/>
      <c r="P3567" s="67"/>
      <c r="T3567" s="53"/>
      <c r="U3567" s="64"/>
      <c r="Y3567" s="53"/>
      <c r="Z3567" s="64"/>
      <c r="AD3567" s="53"/>
    </row>
    <row r="3568" spans="1:30" s="13" customFormat="1" x14ac:dyDescent="0.25">
      <c r="A3568"/>
      <c r="B3568" s="32"/>
      <c r="C3568" s="34"/>
      <c r="D3568" s="10"/>
      <c r="J3568" s="53"/>
      <c r="K3568" s="64"/>
      <c r="O3568" s="60"/>
      <c r="P3568" s="67"/>
      <c r="T3568" s="53"/>
      <c r="U3568" s="64"/>
      <c r="Y3568" s="53"/>
      <c r="Z3568" s="64"/>
      <c r="AD3568" s="53"/>
    </row>
    <row r="3569" spans="1:30" s="13" customFormat="1" x14ac:dyDescent="0.25">
      <c r="A3569"/>
      <c r="B3569" s="32"/>
      <c r="C3569" s="34"/>
      <c r="D3569" s="10"/>
      <c r="J3569" s="53"/>
      <c r="K3569" s="64"/>
      <c r="O3569" s="60"/>
      <c r="P3569" s="67"/>
      <c r="T3569" s="53"/>
      <c r="U3569" s="64"/>
      <c r="Y3569" s="53"/>
      <c r="Z3569" s="64"/>
      <c r="AD3569" s="53"/>
    </row>
    <row r="3570" spans="1:30" s="13" customFormat="1" x14ac:dyDescent="0.25">
      <c r="A3570"/>
      <c r="B3570" s="32"/>
      <c r="C3570" s="34"/>
      <c r="D3570" s="10"/>
      <c r="J3570" s="53"/>
      <c r="K3570" s="64"/>
      <c r="O3570" s="60"/>
      <c r="P3570" s="67"/>
      <c r="T3570" s="53"/>
      <c r="U3570" s="64"/>
      <c r="Y3570" s="53"/>
      <c r="Z3570" s="64"/>
      <c r="AD3570" s="53"/>
    </row>
    <row r="3571" spans="1:30" s="13" customFormat="1" x14ac:dyDescent="0.25">
      <c r="A3571"/>
      <c r="B3571" s="32"/>
      <c r="C3571" s="34"/>
      <c r="D3571" s="10"/>
      <c r="J3571" s="53"/>
      <c r="K3571" s="64"/>
      <c r="O3571" s="60"/>
      <c r="P3571" s="67"/>
      <c r="T3571" s="53"/>
      <c r="U3571" s="64"/>
      <c r="Y3571" s="53"/>
      <c r="Z3571" s="64"/>
      <c r="AD3571" s="53"/>
    </row>
    <row r="3572" spans="1:30" s="13" customFormat="1" x14ac:dyDescent="0.25">
      <c r="A3572"/>
      <c r="B3572" s="32"/>
      <c r="C3572" s="34"/>
      <c r="D3572" s="10"/>
      <c r="J3572" s="53"/>
      <c r="K3572" s="64"/>
      <c r="O3572" s="60"/>
      <c r="P3572" s="67"/>
      <c r="T3572" s="53"/>
      <c r="U3572" s="64"/>
      <c r="Y3572" s="53"/>
      <c r="Z3572" s="64"/>
      <c r="AD3572" s="53"/>
    </row>
    <row r="3573" spans="1:30" s="13" customFormat="1" x14ac:dyDescent="0.25">
      <c r="A3573"/>
      <c r="B3573" s="32"/>
      <c r="C3573" s="34"/>
      <c r="D3573" s="10"/>
      <c r="J3573" s="53"/>
      <c r="K3573" s="64"/>
      <c r="O3573" s="60"/>
      <c r="P3573" s="67"/>
      <c r="T3573" s="53"/>
      <c r="U3573" s="64"/>
      <c r="Y3573" s="53"/>
      <c r="Z3573" s="64"/>
      <c r="AD3573" s="53"/>
    </row>
    <row r="3574" spans="1:30" s="13" customFormat="1" x14ac:dyDescent="0.25">
      <c r="A3574"/>
      <c r="B3574" s="32"/>
      <c r="C3574" s="34"/>
      <c r="D3574" s="10"/>
      <c r="J3574" s="53"/>
      <c r="K3574" s="64"/>
      <c r="O3574" s="60"/>
      <c r="P3574" s="67"/>
      <c r="T3574" s="53"/>
      <c r="U3574" s="64"/>
      <c r="Y3574" s="53"/>
      <c r="Z3574" s="64"/>
      <c r="AD3574" s="53"/>
    </row>
    <row r="3575" spans="1:30" s="13" customFormat="1" x14ac:dyDescent="0.25">
      <c r="A3575"/>
      <c r="B3575" s="32"/>
      <c r="C3575" s="34"/>
      <c r="D3575" s="10"/>
      <c r="J3575" s="53"/>
      <c r="K3575" s="64"/>
      <c r="O3575" s="60"/>
      <c r="P3575" s="67"/>
      <c r="T3575" s="53"/>
      <c r="U3575" s="64"/>
      <c r="Y3575" s="53"/>
      <c r="Z3575" s="64"/>
      <c r="AD3575" s="53"/>
    </row>
    <row r="3576" spans="1:30" s="13" customFormat="1" x14ac:dyDescent="0.25">
      <c r="A3576"/>
      <c r="B3576" s="32"/>
      <c r="C3576" s="34"/>
      <c r="D3576" s="10"/>
      <c r="J3576" s="53"/>
      <c r="K3576" s="64"/>
      <c r="O3576" s="60"/>
      <c r="P3576" s="67"/>
      <c r="T3576" s="53"/>
      <c r="U3576" s="64"/>
      <c r="Y3576" s="53"/>
      <c r="Z3576" s="64"/>
      <c r="AD3576" s="53"/>
    </row>
    <row r="3577" spans="1:30" s="13" customFormat="1" x14ac:dyDescent="0.25">
      <c r="A3577"/>
      <c r="B3577" s="32"/>
      <c r="C3577" s="34"/>
      <c r="D3577" s="10"/>
      <c r="J3577" s="53"/>
      <c r="K3577" s="64"/>
      <c r="O3577" s="60"/>
      <c r="P3577" s="67"/>
      <c r="T3577" s="53"/>
      <c r="U3577" s="64"/>
      <c r="Y3577" s="53"/>
      <c r="Z3577" s="64"/>
      <c r="AD3577" s="53"/>
    </row>
    <row r="3578" spans="1:30" s="13" customFormat="1" x14ac:dyDescent="0.25">
      <c r="A3578"/>
      <c r="B3578" s="32"/>
      <c r="C3578" s="34"/>
      <c r="D3578" s="10"/>
      <c r="J3578" s="53"/>
      <c r="K3578" s="64"/>
      <c r="O3578" s="60"/>
      <c r="P3578" s="67"/>
      <c r="T3578" s="53"/>
      <c r="U3578" s="64"/>
      <c r="Y3578" s="53"/>
      <c r="Z3578" s="64"/>
      <c r="AD3578" s="53"/>
    </row>
    <row r="3579" spans="1:30" s="13" customFormat="1" x14ac:dyDescent="0.25">
      <c r="A3579"/>
      <c r="B3579" s="32"/>
      <c r="C3579" s="34"/>
      <c r="D3579" s="10"/>
      <c r="J3579" s="53"/>
      <c r="K3579" s="64"/>
      <c r="O3579" s="60"/>
      <c r="P3579" s="67"/>
      <c r="T3579" s="53"/>
      <c r="U3579" s="64"/>
      <c r="Y3579" s="53"/>
      <c r="Z3579" s="64"/>
      <c r="AD3579" s="53"/>
    </row>
    <row r="3580" spans="1:30" s="13" customFormat="1" x14ac:dyDescent="0.25">
      <c r="A3580"/>
      <c r="B3580" s="32"/>
      <c r="C3580" s="34"/>
      <c r="D3580" s="10"/>
      <c r="J3580" s="53"/>
      <c r="K3580" s="64"/>
      <c r="O3580" s="60"/>
      <c r="P3580" s="67"/>
      <c r="T3580" s="53"/>
      <c r="U3580" s="64"/>
      <c r="Y3580" s="53"/>
      <c r="Z3580" s="64"/>
      <c r="AD3580" s="53"/>
    </row>
    <row r="3581" spans="1:30" s="13" customFormat="1" x14ac:dyDescent="0.25">
      <c r="A3581"/>
      <c r="B3581" s="32"/>
      <c r="C3581" s="34"/>
      <c r="D3581" s="10"/>
      <c r="J3581" s="53"/>
      <c r="K3581" s="64"/>
      <c r="O3581" s="60"/>
      <c r="P3581" s="67"/>
      <c r="T3581" s="53"/>
      <c r="U3581" s="64"/>
      <c r="Y3581" s="53"/>
      <c r="Z3581" s="64"/>
      <c r="AD3581" s="53"/>
    </row>
    <row r="3582" spans="1:30" s="13" customFormat="1" x14ac:dyDescent="0.25">
      <c r="A3582"/>
      <c r="B3582" s="32"/>
      <c r="C3582" s="34"/>
      <c r="D3582" s="10"/>
      <c r="J3582" s="53"/>
      <c r="K3582" s="64"/>
      <c r="O3582" s="60"/>
      <c r="P3582" s="67"/>
      <c r="T3582" s="53"/>
      <c r="U3582" s="64"/>
      <c r="Y3582" s="53"/>
      <c r="Z3582" s="64"/>
      <c r="AD3582" s="53"/>
    </row>
    <row r="3583" spans="1:30" s="13" customFormat="1" x14ac:dyDescent="0.25">
      <c r="A3583"/>
      <c r="B3583" s="32"/>
      <c r="C3583" s="34"/>
      <c r="D3583" s="10"/>
      <c r="J3583" s="53"/>
      <c r="K3583" s="64"/>
      <c r="O3583" s="60"/>
      <c r="P3583" s="67"/>
      <c r="T3583" s="53"/>
      <c r="U3583" s="64"/>
      <c r="Y3583" s="53"/>
      <c r="Z3583" s="64"/>
      <c r="AD3583" s="53"/>
    </row>
    <row r="3584" spans="1:30" s="13" customFormat="1" x14ac:dyDescent="0.25">
      <c r="A3584"/>
      <c r="B3584" s="32"/>
      <c r="C3584" s="34"/>
      <c r="D3584" s="10"/>
      <c r="J3584" s="53"/>
      <c r="K3584" s="64"/>
      <c r="O3584" s="60"/>
      <c r="P3584" s="67"/>
      <c r="T3584" s="53"/>
      <c r="U3584" s="64"/>
      <c r="Y3584" s="53"/>
      <c r="Z3584" s="64"/>
      <c r="AD3584" s="53"/>
    </row>
    <row r="3585" spans="1:30" s="13" customFormat="1" x14ac:dyDescent="0.25">
      <c r="A3585"/>
      <c r="B3585" s="32"/>
      <c r="C3585" s="34"/>
      <c r="D3585" s="10"/>
      <c r="J3585" s="53"/>
      <c r="K3585" s="64"/>
      <c r="O3585" s="60"/>
      <c r="P3585" s="67"/>
      <c r="T3585" s="53"/>
      <c r="U3585" s="64"/>
      <c r="Y3585" s="53"/>
      <c r="Z3585" s="64"/>
      <c r="AD3585" s="53"/>
    </row>
    <row r="3586" spans="1:30" s="13" customFormat="1" x14ac:dyDescent="0.25">
      <c r="A3586"/>
      <c r="B3586" s="32"/>
      <c r="C3586" s="34"/>
      <c r="D3586" s="10"/>
      <c r="J3586" s="53"/>
      <c r="K3586" s="64"/>
      <c r="O3586" s="60"/>
      <c r="P3586" s="67"/>
      <c r="T3586" s="53"/>
      <c r="U3586" s="64"/>
      <c r="Y3586" s="53"/>
      <c r="Z3586" s="64"/>
      <c r="AD3586" s="53"/>
    </row>
    <row r="3587" spans="1:30" s="13" customFormat="1" x14ac:dyDescent="0.25">
      <c r="A3587"/>
      <c r="B3587" s="32"/>
      <c r="C3587" s="34"/>
      <c r="D3587" s="10"/>
      <c r="J3587" s="53"/>
      <c r="K3587" s="64"/>
      <c r="O3587" s="60"/>
      <c r="P3587" s="67"/>
      <c r="T3587" s="53"/>
      <c r="U3587" s="64"/>
      <c r="Y3587" s="53"/>
      <c r="Z3587" s="64"/>
      <c r="AD3587" s="53"/>
    </row>
    <row r="3588" spans="1:30" s="13" customFormat="1" x14ac:dyDescent="0.25">
      <c r="A3588"/>
      <c r="B3588" s="32"/>
      <c r="C3588" s="34"/>
      <c r="D3588" s="10"/>
      <c r="J3588" s="53"/>
      <c r="K3588" s="64"/>
      <c r="O3588" s="60"/>
      <c r="P3588" s="67"/>
      <c r="T3588" s="53"/>
      <c r="U3588" s="64"/>
      <c r="Y3588" s="53"/>
      <c r="Z3588" s="64"/>
      <c r="AD3588" s="53"/>
    </row>
    <row r="3589" spans="1:30" s="13" customFormat="1" x14ac:dyDescent="0.25">
      <c r="A3589"/>
      <c r="B3589" s="32"/>
      <c r="C3589" s="34"/>
      <c r="D3589" s="10"/>
      <c r="J3589" s="53"/>
      <c r="K3589" s="64"/>
      <c r="O3589" s="60"/>
      <c r="P3589" s="67"/>
      <c r="T3589" s="53"/>
      <c r="U3589" s="64"/>
      <c r="Y3589" s="53"/>
      <c r="Z3589" s="64"/>
      <c r="AD3589" s="53"/>
    </row>
    <row r="3590" spans="1:30" s="13" customFormat="1" x14ac:dyDescent="0.25">
      <c r="A3590"/>
      <c r="B3590" s="32"/>
      <c r="C3590" s="34"/>
      <c r="D3590" s="10"/>
      <c r="J3590" s="53"/>
      <c r="K3590" s="64"/>
      <c r="O3590" s="60"/>
      <c r="P3590" s="67"/>
      <c r="T3590" s="53"/>
      <c r="U3590" s="64"/>
      <c r="Y3590" s="53"/>
      <c r="Z3590" s="64"/>
      <c r="AD3590" s="53"/>
    </row>
    <row r="3591" spans="1:30" s="13" customFormat="1" x14ac:dyDescent="0.25">
      <c r="A3591"/>
      <c r="B3591" s="32"/>
      <c r="C3591" s="34"/>
      <c r="D3591" s="10"/>
      <c r="J3591" s="53"/>
      <c r="K3591" s="64"/>
      <c r="O3591" s="60"/>
      <c r="P3591" s="67"/>
      <c r="T3591" s="53"/>
      <c r="U3591" s="64"/>
      <c r="Y3591" s="53"/>
      <c r="Z3591" s="64"/>
      <c r="AD3591" s="53"/>
    </row>
    <row r="3592" spans="1:30" s="13" customFormat="1" x14ac:dyDescent="0.25">
      <c r="A3592"/>
      <c r="B3592" s="32"/>
      <c r="C3592" s="34"/>
      <c r="D3592" s="10"/>
      <c r="J3592" s="53"/>
      <c r="K3592" s="64"/>
      <c r="O3592" s="60"/>
      <c r="P3592" s="67"/>
      <c r="T3592" s="53"/>
      <c r="U3592" s="64"/>
      <c r="Y3592" s="53"/>
      <c r="Z3592" s="64"/>
      <c r="AD3592" s="53"/>
    </row>
    <row r="3593" spans="1:30" s="13" customFormat="1" x14ac:dyDescent="0.25">
      <c r="A3593"/>
      <c r="B3593" s="32"/>
      <c r="C3593" s="34"/>
      <c r="D3593" s="10"/>
      <c r="J3593" s="53"/>
      <c r="K3593" s="64"/>
      <c r="O3593" s="60"/>
      <c r="P3593" s="67"/>
      <c r="T3593" s="53"/>
      <c r="U3593" s="64"/>
      <c r="Y3593" s="53"/>
      <c r="Z3593" s="64"/>
      <c r="AD3593" s="53"/>
    </row>
    <row r="3594" spans="1:30" s="13" customFormat="1" x14ac:dyDescent="0.25">
      <c r="A3594"/>
      <c r="B3594" s="32"/>
      <c r="C3594" s="34"/>
      <c r="D3594" s="10"/>
      <c r="J3594" s="53"/>
      <c r="K3594" s="64"/>
      <c r="O3594" s="60"/>
      <c r="P3594" s="67"/>
      <c r="T3594" s="53"/>
      <c r="U3594" s="64"/>
      <c r="Y3594" s="53"/>
      <c r="Z3594" s="64"/>
      <c r="AD3594" s="53"/>
    </row>
    <row r="3595" spans="1:30" s="13" customFormat="1" x14ac:dyDescent="0.25">
      <c r="A3595"/>
      <c r="B3595" s="32"/>
      <c r="C3595" s="34"/>
      <c r="D3595" s="10"/>
      <c r="J3595" s="53"/>
      <c r="K3595" s="64"/>
      <c r="O3595" s="60"/>
      <c r="P3595" s="67"/>
      <c r="T3595" s="53"/>
      <c r="U3595" s="64"/>
      <c r="Y3595" s="53"/>
      <c r="Z3595" s="64"/>
      <c r="AD3595" s="53"/>
    </row>
    <row r="3596" spans="1:30" s="13" customFormat="1" x14ac:dyDescent="0.25">
      <c r="A3596"/>
      <c r="B3596" s="32"/>
      <c r="C3596" s="34"/>
      <c r="D3596" s="10"/>
      <c r="J3596" s="53"/>
      <c r="K3596" s="64"/>
      <c r="O3596" s="60"/>
      <c r="P3596" s="67"/>
      <c r="T3596" s="53"/>
      <c r="U3596" s="64"/>
      <c r="Y3596" s="53"/>
      <c r="Z3596" s="64"/>
      <c r="AD3596" s="53"/>
    </row>
    <row r="3597" spans="1:30" s="13" customFormat="1" x14ac:dyDescent="0.25">
      <c r="A3597"/>
      <c r="B3597" s="32"/>
      <c r="C3597" s="34"/>
      <c r="D3597" s="10"/>
      <c r="J3597" s="53"/>
      <c r="K3597" s="64"/>
      <c r="O3597" s="60"/>
      <c r="P3597" s="67"/>
      <c r="T3597" s="53"/>
      <c r="U3597" s="64"/>
      <c r="Y3597" s="53"/>
      <c r="Z3597" s="64"/>
      <c r="AD3597" s="53"/>
    </row>
    <row r="3598" spans="1:30" s="13" customFormat="1" x14ac:dyDescent="0.25">
      <c r="A3598"/>
      <c r="B3598" s="32"/>
      <c r="C3598" s="34"/>
      <c r="D3598" s="10"/>
      <c r="J3598" s="53"/>
      <c r="K3598" s="64"/>
      <c r="O3598" s="60"/>
      <c r="P3598" s="67"/>
      <c r="T3598" s="53"/>
      <c r="U3598" s="64"/>
      <c r="Y3598" s="53"/>
      <c r="Z3598" s="64"/>
      <c r="AD3598" s="53"/>
    </row>
    <row r="3599" spans="1:30" s="13" customFormat="1" x14ac:dyDescent="0.25">
      <c r="A3599"/>
      <c r="B3599" s="32"/>
      <c r="C3599" s="34"/>
      <c r="D3599" s="10"/>
      <c r="J3599" s="53"/>
      <c r="K3599" s="64"/>
      <c r="O3599" s="60"/>
      <c r="P3599" s="67"/>
      <c r="T3599" s="53"/>
      <c r="U3599" s="64"/>
      <c r="Y3599" s="53"/>
      <c r="Z3599" s="64"/>
      <c r="AD3599" s="53"/>
    </row>
    <row r="3600" spans="1:30" s="13" customFormat="1" x14ac:dyDescent="0.25">
      <c r="A3600"/>
      <c r="B3600" s="32"/>
      <c r="C3600" s="34"/>
      <c r="D3600" s="10"/>
      <c r="J3600" s="53"/>
      <c r="K3600" s="64"/>
      <c r="O3600" s="60"/>
      <c r="P3600" s="67"/>
      <c r="T3600" s="53"/>
      <c r="U3600" s="64"/>
      <c r="Y3600" s="53"/>
      <c r="Z3600" s="64"/>
      <c r="AD3600" s="53"/>
    </row>
    <row r="3601" spans="1:30" s="13" customFormat="1" x14ac:dyDescent="0.25">
      <c r="A3601"/>
      <c r="B3601" s="32"/>
      <c r="C3601" s="34"/>
      <c r="D3601" s="10"/>
      <c r="J3601" s="53"/>
      <c r="K3601" s="64"/>
      <c r="O3601" s="60"/>
      <c r="P3601" s="67"/>
      <c r="T3601" s="53"/>
      <c r="U3601" s="64"/>
      <c r="Y3601" s="53"/>
      <c r="Z3601" s="64"/>
      <c r="AD3601" s="53"/>
    </row>
    <row r="3602" spans="1:30" s="13" customFormat="1" x14ac:dyDescent="0.25">
      <c r="A3602"/>
      <c r="B3602" s="32"/>
      <c r="C3602" s="34"/>
      <c r="D3602" s="10"/>
      <c r="J3602" s="53"/>
      <c r="K3602" s="64"/>
      <c r="O3602" s="60"/>
      <c r="P3602" s="67"/>
      <c r="T3602" s="53"/>
      <c r="U3602" s="64"/>
      <c r="Y3602" s="53"/>
      <c r="Z3602" s="64"/>
      <c r="AD3602" s="53"/>
    </row>
    <row r="3603" spans="1:30" s="13" customFormat="1" x14ac:dyDescent="0.25">
      <c r="A3603"/>
      <c r="B3603" s="32"/>
      <c r="C3603" s="34"/>
      <c r="D3603" s="10"/>
      <c r="J3603" s="53"/>
      <c r="K3603" s="64"/>
      <c r="O3603" s="60"/>
      <c r="P3603" s="67"/>
      <c r="T3603" s="53"/>
      <c r="U3603" s="64"/>
      <c r="Y3603" s="53"/>
      <c r="Z3603" s="64"/>
      <c r="AD3603" s="53"/>
    </row>
    <row r="3604" spans="1:30" s="13" customFormat="1" x14ac:dyDescent="0.25">
      <c r="A3604"/>
      <c r="B3604" s="32"/>
      <c r="C3604" s="34"/>
      <c r="D3604" s="10"/>
      <c r="J3604" s="53"/>
      <c r="K3604" s="64"/>
      <c r="O3604" s="60"/>
      <c r="P3604" s="67"/>
      <c r="T3604" s="53"/>
      <c r="U3604" s="64"/>
      <c r="Y3604" s="53"/>
      <c r="Z3604" s="64"/>
      <c r="AD3604" s="53"/>
    </row>
    <row r="3605" spans="1:30" s="13" customFormat="1" x14ac:dyDescent="0.25">
      <c r="A3605"/>
      <c r="B3605" s="32"/>
      <c r="C3605" s="34"/>
      <c r="D3605" s="10"/>
      <c r="J3605" s="53"/>
      <c r="K3605" s="64"/>
      <c r="O3605" s="60"/>
      <c r="P3605" s="67"/>
      <c r="T3605" s="53"/>
      <c r="U3605" s="64"/>
      <c r="Y3605" s="53"/>
      <c r="Z3605" s="64"/>
      <c r="AD3605" s="53"/>
    </row>
    <row r="3606" spans="1:30" s="13" customFormat="1" x14ac:dyDescent="0.25">
      <c r="A3606"/>
      <c r="B3606" s="32"/>
      <c r="C3606" s="34"/>
      <c r="D3606" s="10"/>
      <c r="J3606" s="53"/>
      <c r="K3606" s="64"/>
      <c r="O3606" s="60"/>
      <c r="P3606" s="67"/>
      <c r="T3606" s="53"/>
      <c r="U3606" s="64"/>
      <c r="Y3606" s="53"/>
      <c r="Z3606" s="64"/>
      <c r="AD3606" s="53"/>
    </row>
    <row r="3607" spans="1:30" s="13" customFormat="1" x14ac:dyDescent="0.25">
      <c r="A3607"/>
      <c r="B3607" s="32"/>
      <c r="C3607" s="34"/>
      <c r="D3607" s="10"/>
      <c r="J3607" s="53"/>
      <c r="K3607" s="64"/>
      <c r="O3607" s="60"/>
      <c r="P3607" s="67"/>
      <c r="T3607" s="53"/>
      <c r="U3607" s="64"/>
      <c r="Y3607" s="53"/>
      <c r="Z3607" s="64"/>
      <c r="AD3607" s="53"/>
    </row>
    <row r="3608" spans="1:30" s="13" customFormat="1" x14ac:dyDescent="0.25">
      <c r="A3608"/>
      <c r="B3608" s="32"/>
      <c r="C3608" s="34"/>
      <c r="D3608" s="10"/>
      <c r="J3608" s="53"/>
      <c r="K3608" s="64"/>
      <c r="O3608" s="60"/>
      <c r="P3608" s="67"/>
      <c r="T3608" s="53"/>
      <c r="U3608" s="64"/>
      <c r="Y3608" s="53"/>
      <c r="Z3608" s="64"/>
      <c r="AD3608" s="53"/>
    </row>
    <row r="3609" spans="1:30" s="13" customFormat="1" x14ac:dyDescent="0.25">
      <c r="A3609"/>
      <c r="B3609" s="32"/>
      <c r="C3609" s="34"/>
      <c r="D3609" s="10"/>
      <c r="J3609" s="53"/>
      <c r="K3609" s="64"/>
      <c r="O3609" s="60"/>
      <c r="P3609" s="67"/>
      <c r="T3609" s="53"/>
      <c r="U3609" s="64"/>
      <c r="Y3609" s="53"/>
      <c r="Z3609" s="64"/>
      <c r="AD3609" s="53"/>
    </row>
    <row r="3610" spans="1:30" s="13" customFormat="1" x14ac:dyDescent="0.25">
      <c r="A3610"/>
      <c r="B3610" s="32"/>
      <c r="C3610" s="34"/>
      <c r="D3610" s="10"/>
      <c r="J3610" s="53"/>
      <c r="K3610" s="64"/>
      <c r="O3610" s="60"/>
      <c r="P3610" s="67"/>
      <c r="T3610" s="53"/>
      <c r="U3610" s="64"/>
      <c r="Y3610" s="53"/>
      <c r="Z3610" s="64"/>
      <c r="AD3610" s="53"/>
    </row>
    <row r="3611" spans="1:30" s="13" customFormat="1" x14ac:dyDescent="0.25">
      <c r="A3611"/>
      <c r="B3611" s="32"/>
      <c r="C3611" s="34"/>
      <c r="D3611" s="10"/>
      <c r="J3611" s="53"/>
      <c r="K3611" s="64"/>
      <c r="O3611" s="60"/>
      <c r="P3611" s="67"/>
      <c r="T3611" s="53"/>
      <c r="U3611" s="64"/>
      <c r="Y3611" s="53"/>
      <c r="Z3611" s="64"/>
      <c r="AD3611" s="53"/>
    </row>
    <row r="3612" spans="1:30" s="13" customFormat="1" x14ac:dyDescent="0.25">
      <c r="A3612"/>
      <c r="B3612" s="32"/>
      <c r="C3612" s="34"/>
      <c r="D3612" s="10"/>
      <c r="J3612" s="53"/>
      <c r="K3612" s="64"/>
      <c r="O3612" s="60"/>
      <c r="P3612" s="67"/>
      <c r="T3612" s="53"/>
      <c r="U3612" s="64"/>
      <c r="Y3612" s="53"/>
      <c r="Z3612" s="64"/>
      <c r="AD3612" s="53"/>
    </row>
    <row r="3613" spans="1:30" s="13" customFormat="1" x14ac:dyDescent="0.25">
      <c r="A3613"/>
      <c r="B3613" s="32"/>
      <c r="C3613" s="34"/>
      <c r="D3613" s="10"/>
      <c r="J3613" s="53"/>
      <c r="K3613" s="64"/>
      <c r="O3613" s="60"/>
      <c r="P3613" s="67"/>
      <c r="T3613" s="53"/>
      <c r="U3613" s="64"/>
      <c r="Y3613" s="53"/>
      <c r="Z3613" s="64"/>
      <c r="AD3613" s="53"/>
    </row>
    <row r="3614" spans="1:30" s="13" customFormat="1" x14ac:dyDescent="0.25">
      <c r="A3614"/>
      <c r="B3614" s="32"/>
      <c r="C3614" s="34"/>
      <c r="D3614" s="10"/>
      <c r="J3614" s="53"/>
      <c r="K3614" s="64"/>
      <c r="O3614" s="60"/>
      <c r="P3614" s="67"/>
      <c r="T3614" s="53"/>
      <c r="U3614" s="64"/>
      <c r="Y3614" s="53"/>
      <c r="Z3614" s="64"/>
      <c r="AD3614" s="53"/>
    </row>
    <row r="3615" spans="1:30" s="13" customFormat="1" x14ac:dyDescent="0.25">
      <c r="A3615"/>
      <c r="B3615" s="32"/>
      <c r="C3615" s="34"/>
      <c r="D3615" s="10"/>
      <c r="J3615" s="53"/>
      <c r="K3615" s="64"/>
      <c r="O3615" s="60"/>
      <c r="P3615" s="67"/>
      <c r="T3615" s="53"/>
      <c r="U3615" s="64"/>
      <c r="Y3615" s="53"/>
      <c r="Z3615" s="64"/>
      <c r="AD3615" s="53"/>
    </row>
    <row r="3616" spans="1:30" s="13" customFormat="1" x14ac:dyDescent="0.25">
      <c r="A3616"/>
      <c r="B3616" s="32"/>
      <c r="C3616" s="34"/>
      <c r="D3616" s="10"/>
      <c r="J3616" s="53"/>
      <c r="K3616" s="64"/>
      <c r="O3616" s="60"/>
      <c r="P3616" s="67"/>
      <c r="T3616" s="53"/>
      <c r="U3616" s="64"/>
      <c r="Y3616" s="53"/>
      <c r="Z3616" s="64"/>
      <c r="AD3616" s="53"/>
    </row>
    <row r="3617" spans="1:30" s="13" customFormat="1" x14ac:dyDescent="0.25">
      <c r="A3617"/>
      <c r="B3617" s="32"/>
      <c r="C3617" s="34"/>
      <c r="D3617" s="10"/>
      <c r="J3617" s="53"/>
      <c r="K3617" s="64"/>
      <c r="O3617" s="60"/>
      <c r="P3617" s="67"/>
      <c r="T3617" s="53"/>
      <c r="U3617" s="64"/>
      <c r="Y3617" s="53"/>
      <c r="Z3617" s="64"/>
      <c r="AD3617" s="53"/>
    </row>
    <row r="3618" spans="1:30" s="13" customFormat="1" x14ac:dyDescent="0.25">
      <c r="A3618"/>
      <c r="B3618" s="32"/>
      <c r="C3618" s="34"/>
      <c r="D3618" s="10"/>
      <c r="J3618" s="53"/>
      <c r="K3618" s="64"/>
      <c r="O3618" s="60"/>
      <c r="P3618" s="67"/>
      <c r="T3618" s="53"/>
      <c r="U3618" s="64"/>
      <c r="Y3618" s="53"/>
      <c r="Z3618" s="64"/>
      <c r="AD3618" s="53"/>
    </row>
    <row r="3619" spans="1:30" s="13" customFormat="1" x14ac:dyDescent="0.25">
      <c r="A3619"/>
      <c r="B3619" s="32"/>
      <c r="C3619" s="34"/>
      <c r="D3619" s="10"/>
      <c r="J3619" s="53"/>
      <c r="K3619" s="64"/>
      <c r="O3619" s="60"/>
      <c r="P3619" s="67"/>
      <c r="T3619" s="53"/>
      <c r="U3619" s="64"/>
      <c r="Y3619" s="53"/>
      <c r="Z3619" s="64"/>
      <c r="AD3619" s="53"/>
    </row>
    <row r="3620" spans="1:30" s="13" customFormat="1" x14ac:dyDescent="0.25">
      <c r="A3620"/>
      <c r="B3620" s="32"/>
      <c r="C3620" s="34"/>
      <c r="D3620" s="10"/>
      <c r="J3620" s="53"/>
      <c r="K3620" s="64"/>
      <c r="O3620" s="60"/>
      <c r="P3620" s="67"/>
      <c r="T3620" s="53"/>
      <c r="U3620" s="64"/>
      <c r="Y3620" s="53"/>
      <c r="Z3620" s="64"/>
      <c r="AD3620" s="53"/>
    </row>
    <row r="3621" spans="1:30" s="13" customFormat="1" x14ac:dyDescent="0.25">
      <c r="A3621"/>
      <c r="B3621" s="32"/>
      <c r="C3621" s="34"/>
      <c r="D3621" s="10"/>
      <c r="J3621" s="53"/>
      <c r="K3621" s="64"/>
      <c r="O3621" s="60"/>
      <c r="P3621" s="67"/>
      <c r="T3621" s="53"/>
      <c r="U3621" s="64"/>
      <c r="Y3621" s="53"/>
      <c r="Z3621" s="64"/>
      <c r="AD3621" s="53"/>
    </row>
    <row r="3622" spans="1:30" s="13" customFormat="1" x14ac:dyDescent="0.25">
      <c r="A3622"/>
      <c r="B3622" s="32"/>
      <c r="C3622" s="34"/>
      <c r="D3622" s="10"/>
      <c r="J3622" s="53"/>
      <c r="K3622" s="64"/>
      <c r="O3622" s="60"/>
      <c r="P3622" s="67"/>
      <c r="T3622" s="53"/>
      <c r="U3622" s="64"/>
      <c r="Y3622" s="53"/>
      <c r="Z3622" s="64"/>
      <c r="AD3622" s="53"/>
    </row>
    <row r="3623" spans="1:30" s="13" customFormat="1" x14ac:dyDescent="0.25">
      <c r="A3623"/>
      <c r="B3623" s="32"/>
      <c r="C3623" s="34"/>
      <c r="D3623" s="10"/>
      <c r="J3623" s="53"/>
      <c r="K3623" s="64"/>
      <c r="O3623" s="60"/>
      <c r="P3623" s="67"/>
      <c r="T3623" s="53"/>
      <c r="U3623" s="64"/>
      <c r="Y3623" s="53"/>
      <c r="Z3623" s="64"/>
      <c r="AD3623" s="53"/>
    </row>
    <row r="3624" spans="1:30" s="13" customFormat="1" x14ac:dyDescent="0.25">
      <c r="A3624"/>
      <c r="B3624" s="32"/>
      <c r="C3624" s="34"/>
      <c r="D3624" s="10"/>
      <c r="J3624" s="53"/>
      <c r="K3624" s="64"/>
      <c r="O3624" s="60"/>
      <c r="P3624" s="67"/>
      <c r="T3624" s="53"/>
      <c r="U3624" s="64"/>
      <c r="Y3624" s="53"/>
      <c r="Z3624" s="64"/>
      <c r="AD3624" s="53"/>
    </row>
    <row r="3625" spans="1:30" s="13" customFormat="1" x14ac:dyDescent="0.25">
      <c r="A3625"/>
      <c r="B3625" s="32"/>
      <c r="C3625" s="34"/>
      <c r="D3625" s="10"/>
      <c r="J3625" s="53"/>
      <c r="K3625" s="64"/>
      <c r="O3625" s="60"/>
      <c r="P3625" s="67"/>
      <c r="T3625" s="53"/>
      <c r="U3625" s="64"/>
      <c r="Y3625" s="53"/>
      <c r="Z3625" s="64"/>
      <c r="AD3625" s="53"/>
    </row>
    <row r="3626" spans="1:30" s="13" customFormat="1" x14ac:dyDescent="0.25">
      <c r="A3626"/>
      <c r="B3626" s="32"/>
      <c r="C3626" s="34"/>
      <c r="D3626" s="10"/>
      <c r="J3626" s="53"/>
      <c r="K3626" s="64"/>
      <c r="O3626" s="60"/>
      <c r="P3626" s="67"/>
      <c r="T3626" s="53"/>
      <c r="U3626" s="64"/>
      <c r="Y3626" s="53"/>
      <c r="Z3626" s="64"/>
      <c r="AD3626" s="53"/>
    </row>
    <row r="3627" spans="1:30" s="13" customFormat="1" x14ac:dyDescent="0.25">
      <c r="A3627"/>
      <c r="B3627" s="32"/>
      <c r="C3627" s="34"/>
      <c r="D3627" s="10"/>
      <c r="J3627" s="53"/>
      <c r="K3627" s="64"/>
      <c r="O3627" s="60"/>
      <c r="P3627" s="67"/>
      <c r="T3627" s="53"/>
      <c r="U3627" s="64"/>
      <c r="Y3627" s="53"/>
      <c r="Z3627" s="64"/>
      <c r="AD3627" s="53"/>
    </row>
    <row r="3628" spans="1:30" s="13" customFormat="1" x14ac:dyDescent="0.25">
      <c r="A3628"/>
      <c r="B3628" s="32"/>
      <c r="C3628" s="34"/>
      <c r="D3628" s="10"/>
      <c r="J3628" s="53"/>
      <c r="K3628" s="64"/>
      <c r="O3628" s="60"/>
      <c r="P3628" s="67"/>
      <c r="T3628" s="53"/>
      <c r="U3628" s="64"/>
      <c r="Y3628" s="53"/>
      <c r="Z3628" s="64"/>
      <c r="AD3628" s="53"/>
    </row>
    <row r="3629" spans="1:30" s="13" customFormat="1" x14ac:dyDescent="0.25">
      <c r="A3629"/>
      <c r="B3629" s="32"/>
      <c r="C3629" s="34"/>
      <c r="D3629" s="10"/>
      <c r="J3629" s="53"/>
      <c r="K3629" s="64"/>
      <c r="O3629" s="60"/>
      <c r="P3629" s="67"/>
      <c r="T3629" s="53"/>
      <c r="U3629" s="64"/>
      <c r="Y3629" s="53"/>
      <c r="Z3629" s="64"/>
      <c r="AD3629" s="53"/>
    </row>
    <row r="3630" spans="1:30" s="13" customFormat="1" x14ac:dyDescent="0.25">
      <c r="A3630"/>
      <c r="B3630" s="32"/>
      <c r="C3630" s="34"/>
      <c r="D3630" s="10"/>
      <c r="J3630" s="53"/>
      <c r="K3630" s="64"/>
      <c r="O3630" s="60"/>
      <c r="P3630" s="67"/>
      <c r="T3630" s="53"/>
      <c r="U3630" s="64"/>
      <c r="Y3630" s="53"/>
      <c r="Z3630" s="64"/>
      <c r="AD3630" s="53"/>
    </row>
    <row r="3631" spans="1:30" s="13" customFormat="1" x14ac:dyDescent="0.25">
      <c r="A3631"/>
      <c r="B3631" s="32"/>
      <c r="C3631" s="34"/>
      <c r="D3631" s="10"/>
      <c r="J3631" s="53"/>
      <c r="K3631" s="64"/>
      <c r="O3631" s="60"/>
      <c r="P3631" s="67"/>
      <c r="T3631" s="53"/>
      <c r="U3631" s="64"/>
      <c r="Y3631" s="53"/>
      <c r="Z3631" s="64"/>
      <c r="AD3631" s="53"/>
    </row>
    <row r="3632" spans="1:30" s="13" customFormat="1" x14ac:dyDescent="0.25">
      <c r="A3632"/>
      <c r="B3632" s="32"/>
      <c r="C3632" s="34"/>
      <c r="D3632" s="10"/>
      <c r="J3632" s="53"/>
      <c r="K3632" s="64"/>
      <c r="O3632" s="60"/>
      <c r="P3632" s="67"/>
      <c r="T3632" s="53"/>
      <c r="U3632" s="64"/>
      <c r="Y3632" s="53"/>
      <c r="Z3632" s="64"/>
      <c r="AD3632" s="53"/>
    </row>
    <row r="3633" spans="1:30" s="13" customFormat="1" x14ac:dyDescent="0.25">
      <c r="A3633"/>
      <c r="B3633" s="32"/>
      <c r="C3633" s="34"/>
      <c r="D3633" s="10"/>
      <c r="J3633" s="53"/>
      <c r="K3633" s="64"/>
      <c r="O3633" s="60"/>
      <c r="P3633" s="67"/>
      <c r="T3633" s="53"/>
      <c r="U3633" s="64"/>
      <c r="Y3633" s="53"/>
      <c r="Z3633" s="64"/>
      <c r="AD3633" s="53"/>
    </row>
    <row r="3634" spans="1:30" s="13" customFormat="1" x14ac:dyDescent="0.25">
      <c r="A3634"/>
      <c r="B3634" s="32"/>
      <c r="C3634" s="34"/>
      <c r="D3634" s="10"/>
      <c r="J3634" s="53"/>
      <c r="K3634" s="64"/>
      <c r="O3634" s="60"/>
      <c r="P3634" s="67"/>
      <c r="T3634" s="53"/>
      <c r="U3634" s="64"/>
      <c r="Y3634" s="53"/>
      <c r="Z3634" s="64"/>
      <c r="AD3634" s="53"/>
    </row>
    <row r="3635" spans="1:30" s="13" customFormat="1" x14ac:dyDescent="0.25">
      <c r="A3635"/>
      <c r="B3635" s="32"/>
      <c r="C3635" s="34"/>
      <c r="D3635" s="10"/>
      <c r="J3635" s="53"/>
      <c r="K3635" s="64"/>
      <c r="O3635" s="60"/>
      <c r="P3635" s="67"/>
      <c r="T3635" s="53"/>
      <c r="U3635" s="64"/>
      <c r="Y3635" s="53"/>
      <c r="Z3635" s="64"/>
      <c r="AD3635" s="53"/>
    </row>
    <row r="3636" spans="1:30" s="13" customFormat="1" x14ac:dyDescent="0.25">
      <c r="A3636"/>
      <c r="B3636" s="32"/>
      <c r="C3636" s="34"/>
      <c r="D3636" s="10"/>
      <c r="J3636" s="53"/>
      <c r="K3636" s="64"/>
      <c r="O3636" s="60"/>
      <c r="P3636" s="67"/>
      <c r="T3636" s="53"/>
      <c r="U3636" s="64"/>
      <c r="Y3636" s="53"/>
      <c r="Z3636" s="64"/>
      <c r="AD3636" s="53"/>
    </row>
    <row r="3637" spans="1:30" s="13" customFormat="1" x14ac:dyDescent="0.25">
      <c r="A3637"/>
      <c r="B3637" s="32"/>
      <c r="C3637" s="34"/>
      <c r="D3637" s="10"/>
      <c r="J3637" s="53"/>
      <c r="K3637" s="64"/>
      <c r="O3637" s="60"/>
      <c r="P3637" s="67"/>
      <c r="T3637" s="53"/>
      <c r="U3637" s="64"/>
      <c r="Y3637" s="53"/>
      <c r="Z3637" s="64"/>
      <c r="AD3637" s="53"/>
    </row>
    <row r="3638" spans="1:30" s="13" customFormat="1" x14ac:dyDescent="0.25">
      <c r="A3638"/>
      <c r="B3638" s="32"/>
      <c r="C3638" s="34"/>
      <c r="D3638" s="10"/>
      <c r="J3638" s="53"/>
      <c r="K3638" s="64"/>
      <c r="O3638" s="60"/>
      <c r="P3638" s="67"/>
      <c r="T3638" s="53"/>
      <c r="U3638" s="64"/>
      <c r="Y3638" s="53"/>
      <c r="Z3638" s="64"/>
      <c r="AD3638" s="53"/>
    </row>
    <row r="3639" spans="1:30" s="13" customFormat="1" x14ac:dyDescent="0.25">
      <c r="A3639"/>
      <c r="B3639" s="32"/>
      <c r="C3639" s="34"/>
      <c r="D3639" s="10"/>
      <c r="J3639" s="53"/>
      <c r="K3639" s="64"/>
      <c r="O3639" s="60"/>
      <c r="P3639" s="67"/>
      <c r="T3639" s="53"/>
      <c r="U3639" s="64"/>
      <c r="Y3639" s="53"/>
      <c r="Z3639" s="64"/>
      <c r="AD3639" s="53"/>
    </row>
    <row r="3640" spans="1:30" s="13" customFormat="1" x14ac:dyDescent="0.25">
      <c r="A3640"/>
      <c r="B3640" s="32"/>
      <c r="C3640" s="34"/>
      <c r="D3640" s="10"/>
      <c r="J3640" s="53"/>
      <c r="K3640" s="64"/>
      <c r="O3640" s="60"/>
      <c r="P3640" s="67"/>
      <c r="T3640" s="53"/>
      <c r="U3640" s="64"/>
      <c r="Y3640" s="53"/>
      <c r="Z3640" s="64"/>
      <c r="AD3640" s="53"/>
    </row>
    <row r="3641" spans="1:30" s="13" customFormat="1" x14ac:dyDescent="0.25">
      <c r="A3641"/>
      <c r="B3641" s="32"/>
      <c r="C3641" s="34"/>
      <c r="D3641" s="10"/>
      <c r="J3641" s="53"/>
      <c r="K3641" s="64"/>
      <c r="O3641" s="60"/>
      <c r="P3641" s="67"/>
      <c r="T3641" s="53"/>
      <c r="U3641" s="64"/>
      <c r="Y3641" s="53"/>
      <c r="Z3641" s="64"/>
      <c r="AD3641" s="53"/>
    </row>
    <row r="3642" spans="1:30" s="13" customFormat="1" x14ac:dyDescent="0.25">
      <c r="A3642"/>
      <c r="B3642" s="32"/>
      <c r="C3642" s="34"/>
      <c r="D3642" s="10"/>
      <c r="J3642" s="53"/>
      <c r="K3642" s="64"/>
      <c r="O3642" s="60"/>
      <c r="P3642" s="67"/>
      <c r="T3642" s="53"/>
      <c r="U3642" s="64"/>
      <c r="Y3642" s="53"/>
      <c r="Z3642" s="64"/>
      <c r="AD3642" s="53"/>
    </row>
    <row r="3643" spans="1:30" s="13" customFormat="1" x14ac:dyDescent="0.25">
      <c r="A3643"/>
      <c r="B3643" s="32"/>
      <c r="C3643" s="34"/>
      <c r="D3643" s="10"/>
      <c r="J3643" s="53"/>
      <c r="K3643" s="64"/>
      <c r="O3643" s="60"/>
      <c r="P3643" s="67"/>
      <c r="T3643" s="53"/>
      <c r="U3643" s="64"/>
      <c r="Y3643" s="53"/>
      <c r="Z3643" s="64"/>
      <c r="AD3643" s="53"/>
    </row>
    <row r="3644" spans="1:30" s="13" customFormat="1" x14ac:dyDescent="0.25">
      <c r="A3644"/>
      <c r="B3644" s="32"/>
      <c r="C3644" s="34"/>
      <c r="D3644" s="10"/>
      <c r="J3644" s="53"/>
      <c r="K3644" s="64"/>
      <c r="O3644" s="60"/>
      <c r="P3644" s="67"/>
      <c r="T3644" s="53"/>
      <c r="U3644" s="64"/>
      <c r="Y3644" s="53"/>
      <c r="Z3644" s="64"/>
      <c r="AD3644" s="53"/>
    </row>
    <row r="3645" spans="1:30" s="13" customFormat="1" x14ac:dyDescent="0.25">
      <c r="A3645"/>
      <c r="B3645" s="32"/>
      <c r="C3645" s="34"/>
      <c r="D3645" s="10"/>
      <c r="J3645" s="53"/>
      <c r="K3645" s="64"/>
      <c r="O3645" s="60"/>
      <c r="P3645" s="67"/>
      <c r="T3645" s="53"/>
      <c r="U3645" s="64"/>
      <c r="Y3645" s="53"/>
      <c r="Z3645" s="64"/>
      <c r="AD3645" s="53"/>
    </row>
    <row r="3646" spans="1:30" s="13" customFormat="1" x14ac:dyDescent="0.25">
      <c r="A3646"/>
      <c r="B3646" s="32"/>
      <c r="C3646" s="34"/>
      <c r="D3646" s="10"/>
      <c r="J3646" s="53"/>
      <c r="K3646" s="64"/>
      <c r="O3646" s="60"/>
      <c r="P3646" s="67"/>
      <c r="T3646" s="53"/>
      <c r="U3646" s="64"/>
      <c r="Y3646" s="53"/>
      <c r="Z3646" s="64"/>
      <c r="AD3646" s="53"/>
    </row>
    <row r="3647" spans="1:30" s="13" customFormat="1" x14ac:dyDescent="0.25">
      <c r="A3647"/>
      <c r="B3647" s="32"/>
      <c r="C3647" s="34"/>
      <c r="D3647" s="10"/>
      <c r="J3647" s="53"/>
      <c r="K3647" s="64"/>
      <c r="O3647" s="60"/>
      <c r="P3647" s="67"/>
      <c r="T3647" s="53"/>
      <c r="U3647" s="64"/>
      <c r="Y3647" s="53"/>
      <c r="Z3647" s="64"/>
      <c r="AD3647" s="53"/>
    </row>
    <row r="3648" spans="1:30" s="13" customFormat="1" x14ac:dyDescent="0.25">
      <c r="A3648"/>
      <c r="B3648" s="32"/>
      <c r="C3648" s="34"/>
      <c r="D3648" s="10"/>
      <c r="J3648" s="53"/>
      <c r="K3648" s="64"/>
      <c r="O3648" s="60"/>
      <c r="P3648" s="67"/>
      <c r="T3648" s="53"/>
      <c r="U3648" s="64"/>
      <c r="Y3648" s="53"/>
      <c r="Z3648" s="64"/>
      <c r="AD3648" s="53"/>
    </row>
    <row r="3649" spans="1:30" s="13" customFormat="1" x14ac:dyDescent="0.25">
      <c r="A3649"/>
      <c r="B3649" s="32"/>
      <c r="C3649" s="34"/>
      <c r="D3649" s="10"/>
      <c r="J3649" s="53"/>
      <c r="K3649" s="64"/>
      <c r="O3649" s="60"/>
      <c r="P3649" s="67"/>
      <c r="T3649" s="53"/>
      <c r="U3649" s="64"/>
      <c r="Y3649" s="53"/>
      <c r="Z3649" s="64"/>
      <c r="AD3649" s="53"/>
    </row>
    <row r="3650" spans="1:30" s="13" customFormat="1" x14ac:dyDescent="0.25">
      <c r="A3650"/>
      <c r="B3650" s="32"/>
      <c r="C3650" s="34"/>
      <c r="D3650" s="10"/>
      <c r="J3650" s="53"/>
      <c r="K3650" s="64"/>
      <c r="O3650" s="60"/>
      <c r="P3650" s="67"/>
      <c r="T3650" s="53"/>
      <c r="U3650" s="64"/>
      <c r="Y3650" s="53"/>
      <c r="Z3650" s="64"/>
      <c r="AD3650" s="53"/>
    </row>
    <row r="3651" spans="1:30" s="13" customFormat="1" x14ac:dyDescent="0.25">
      <c r="A3651"/>
      <c r="B3651" s="32"/>
      <c r="C3651" s="34"/>
      <c r="D3651" s="10"/>
      <c r="J3651" s="53"/>
      <c r="K3651" s="64"/>
      <c r="O3651" s="60"/>
      <c r="P3651" s="67"/>
      <c r="T3651" s="53"/>
      <c r="U3651" s="64"/>
      <c r="Y3651" s="53"/>
      <c r="Z3651" s="64"/>
      <c r="AD3651" s="53"/>
    </row>
    <row r="3652" spans="1:30" s="13" customFormat="1" x14ac:dyDescent="0.25">
      <c r="A3652"/>
      <c r="B3652" s="32"/>
      <c r="C3652" s="34"/>
      <c r="D3652" s="10"/>
      <c r="J3652" s="53"/>
      <c r="K3652" s="64"/>
      <c r="O3652" s="60"/>
      <c r="P3652" s="67"/>
      <c r="T3652" s="53"/>
      <c r="U3652" s="64"/>
      <c r="Y3652" s="53"/>
      <c r="Z3652" s="64"/>
      <c r="AD3652" s="53"/>
    </row>
    <row r="3653" spans="1:30" s="13" customFormat="1" x14ac:dyDescent="0.25">
      <c r="A3653"/>
      <c r="B3653" s="32"/>
      <c r="C3653" s="34"/>
      <c r="D3653" s="10"/>
      <c r="J3653" s="53"/>
      <c r="K3653" s="64"/>
      <c r="O3653" s="60"/>
      <c r="P3653" s="67"/>
      <c r="T3653" s="53"/>
      <c r="U3653" s="64"/>
      <c r="Y3653" s="53"/>
      <c r="Z3653" s="64"/>
      <c r="AD3653" s="53"/>
    </row>
    <row r="3654" spans="1:30" s="13" customFormat="1" x14ac:dyDescent="0.25">
      <c r="A3654"/>
      <c r="B3654" s="32"/>
      <c r="C3654" s="34"/>
      <c r="D3654" s="10"/>
      <c r="J3654" s="53"/>
      <c r="K3654" s="64"/>
      <c r="O3654" s="60"/>
      <c r="P3654" s="67"/>
      <c r="T3654" s="53"/>
      <c r="U3654" s="64"/>
      <c r="Y3654" s="53"/>
      <c r="Z3654" s="64"/>
      <c r="AD3654" s="53"/>
    </row>
    <row r="3655" spans="1:30" s="13" customFormat="1" x14ac:dyDescent="0.25">
      <c r="A3655"/>
      <c r="B3655" s="32"/>
      <c r="C3655" s="34"/>
      <c r="D3655" s="10"/>
      <c r="J3655" s="53"/>
      <c r="K3655" s="64"/>
      <c r="O3655" s="60"/>
      <c r="P3655" s="67"/>
      <c r="T3655" s="53"/>
      <c r="U3655" s="64"/>
      <c r="Y3655" s="53"/>
      <c r="Z3655" s="64"/>
      <c r="AD3655" s="53"/>
    </row>
    <row r="3656" spans="1:30" s="13" customFormat="1" x14ac:dyDescent="0.25">
      <c r="A3656"/>
      <c r="B3656" s="32"/>
      <c r="C3656" s="34"/>
      <c r="D3656" s="10"/>
      <c r="J3656" s="53"/>
      <c r="K3656" s="64"/>
      <c r="O3656" s="60"/>
      <c r="P3656" s="67"/>
      <c r="T3656" s="53"/>
      <c r="U3656" s="64"/>
      <c r="Y3656" s="53"/>
      <c r="Z3656" s="64"/>
      <c r="AD3656" s="53"/>
    </row>
    <row r="3657" spans="1:30" s="13" customFormat="1" x14ac:dyDescent="0.25">
      <c r="A3657"/>
      <c r="B3657" s="32"/>
      <c r="C3657" s="34"/>
      <c r="D3657" s="10"/>
      <c r="J3657" s="53"/>
      <c r="K3657" s="64"/>
      <c r="O3657" s="60"/>
      <c r="P3657" s="67"/>
      <c r="T3657" s="53"/>
      <c r="U3657" s="64"/>
      <c r="Y3657" s="53"/>
      <c r="Z3657" s="64"/>
      <c r="AD3657" s="53"/>
    </row>
    <row r="3658" spans="1:30" s="13" customFormat="1" x14ac:dyDescent="0.25">
      <c r="A3658"/>
      <c r="B3658" s="32"/>
      <c r="C3658" s="34"/>
      <c r="D3658" s="10"/>
      <c r="J3658" s="53"/>
      <c r="K3658" s="64"/>
      <c r="O3658" s="60"/>
      <c r="P3658" s="67"/>
      <c r="T3658" s="53"/>
      <c r="U3658" s="64"/>
      <c r="Y3658" s="53"/>
      <c r="Z3658" s="64"/>
      <c r="AD3658" s="53"/>
    </row>
    <row r="3659" spans="1:30" s="13" customFormat="1" x14ac:dyDescent="0.25">
      <c r="A3659"/>
      <c r="B3659" s="32"/>
      <c r="C3659" s="34"/>
      <c r="D3659" s="10"/>
      <c r="J3659" s="53"/>
      <c r="K3659" s="64"/>
      <c r="O3659" s="60"/>
      <c r="P3659" s="67"/>
      <c r="T3659" s="53"/>
      <c r="U3659" s="64"/>
      <c r="Y3659" s="53"/>
      <c r="Z3659" s="64"/>
      <c r="AD3659" s="53"/>
    </row>
    <row r="3660" spans="1:30" s="13" customFormat="1" x14ac:dyDescent="0.25">
      <c r="A3660"/>
      <c r="B3660" s="32"/>
      <c r="C3660" s="34"/>
      <c r="D3660" s="10"/>
      <c r="J3660" s="53"/>
      <c r="K3660" s="64"/>
      <c r="O3660" s="60"/>
      <c r="P3660" s="67"/>
      <c r="T3660" s="53"/>
      <c r="U3660" s="64"/>
      <c r="Y3660" s="53"/>
      <c r="Z3660" s="64"/>
      <c r="AD3660" s="53"/>
    </row>
    <row r="3661" spans="1:30" s="13" customFormat="1" x14ac:dyDescent="0.25">
      <c r="A3661"/>
      <c r="B3661" s="32"/>
      <c r="C3661" s="34"/>
      <c r="D3661" s="10"/>
      <c r="J3661" s="53"/>
      <c r="K3661" s="64"/>
      <c r="O3661" s="60"/>
      <c r="P3661" s="67"/>
      <c r="T3661" s="53"/>
      <c r="U3661" s="64"/>
      <c r="Y3661" s="53"/>
      <c r="Z3661" s="64"/>
      <c r="AD3661" s="53"/>
    </row>
    <row r="3662" spans="1:30" s="13" customFormat="1" x14ac:dyDescent="0.25">
      <c r="A3662"/>
      <c r="B3662" s="32"/>
      <c r="C3662" s="34"/>
      <c r="D3662" s="10"/>
      <c r="J3662" s="53"/>
      <c r="K3662" s="64"/>
      <c r="O3662" s="60"/>
      <c r="P3662" s="67"/>
      <c r="T3662" s="53"/>
      <c r="U3662" s="64"/>
      <c r="Y3662" s="53"/>
      <c r="Z3662" s="64"/>
      <c r="AD3662" s="53"/>
    </row>
    <row r="3663" spans="1:30" s="13" customFormat="1" x14ac:dyDescent="0.25">
      <c r="A3663"/>
      <c r="B3663" s="32"/>
      <c r="C3663" s="34"/>
      <c r="D3663" s="10"/>
      <c r="J3663" s="53"/>
      <c r="K3663" s="64"/>
      <c r="O3663" s="60"/>
      <c r="P3663" s="67"/>
      <c r="T3663" s="53"/>
      <c r="U3663" s="64"/>
      <c r="Y3663" s="53"/>
      <c r="Z3663" s="64"/>
      <c r="AD3663" s="53"/>
    </row>
    <row r="3664" spans="1:30" s="13" customFormat="1" x14ac:dyDescent="0.25">
      <c r="A3664"/>
      <c r="B3664" s="32"/>
      <c r="C3664" s="34"/>
      <c r="D3664" s="10"/>
      <c r="J3664" s="53"/>
      <c r="K3664" s="64"/>
      <c r="O3664" s="60"/>
      <c r="P3664" s="67"/>
      <c r="T3664" s="53"/>
      <c r="U3664" s="64"/>
      <c r="Y3664" s="53"/>
      <c r="Z3664" s="64"/>
      <c r="AD3664" s="53"/>
    </row>
    <row r="3665" spans="1:30" s="13" customFormat="1" x14ac:dyDescent="0.25">
      <c r="A3665"/>
      <c r="B3665" s="32"/>
      <c r="C3665" s="34"/>
      <c r="D3665" s="10"/>
      <c r="J3665" s="53"/>
      <c r="K3665" s="64"/>
      <c r="O3665" s="60"/>
      <c r="P3665" s="67"/>
      <c r="T3665" s="53"/>
      <c r="U3665" s="64"/>
      <c r="Y3665" s="53"/>
      <c r="Z3665" s="64"/>
      <c r="AD3665" s="53"/>
    </row>
    <row r="3666" spans="1:30" s="13" customFormat="1" x14ac:dyDescent="0.25">
      <c r="A3666"/>
      <c r="B3666" s="32"/>
      <c r="C3666" s="34"/>
      <c r="D3666" s="10"/>
      <c r="J3666" s="53"/>
      <c r="K3666" s="64"/>
      <c r="O3666" s="60"/>
      <c r="P3666" s="67"/>
      <c r="T3666" s="53"/>
      <c r="U3666" s="64"/>
      <c r="Y3666" s="53"/>
      <c r="Z3666" s="64"/>
      <c r="AD3666" s="53"/>
    </row>
    <row r="3667" spans="1:30" s="13" customFormat="1" x14ac:dyDescent="0.25">
      <c r="A3667"/>
      <c r="B3667" s="32"/>
      <c r="C3667" s="34"/>
      <c r="D3667" s="10"/>
      <c r="J3667" s="53"/>
      <c r="K3667" s="64"/>
      <c r="O3667" s="60"/>
      <c r="P3667" s="67"/>
      <c r="T3667" s="53"/>
      <c r="U3667" s="64"/>
      <c r="Y3667" s="53"/>
      <c r="Z3667" s="64"/>
      <c r="AD3667" s="53"/>
    </row>
    <row r="3668" spans="1:30" s="13" customFormat="1" x14ac:dyDescent="0.25">
      <c r="A3668"/>
      <c r="B3668" s="32"/>
      <c r="C3668" s="34"/>
      <c r="D3668" s="10"/>
      <c r="J3668" s="53"/>
      <c r="K3668" s="64"/>
      <c r="O3668" s="60"/>
      <c r="P3668" s="67"/>
      <c r="T3668" s="53"/>
      <c r="U3668" s="64"/>
      <c r="Y3668" s="53"/>
      <c r="Z3668" s="64"/>
      <c r="AD3668" s="53"/>
    </row>
    <row r="3669" spans="1:30" s="13" customFormat="1" x14ac:dyDescent="0.25">
      <c r="A3669"/>
      <c r="B3669" s="32"/>
      <c r="C3669" s="34"/>
      <c r="D3669" s="10"/>
      <c r="J3669" s="53"/>
      <c r="K3669" s="64"/>
      <c r="O3669" s="60"/>
      <c r="P3669" s="67"/>
      <c r="T3669" s="53"/>
      <c r="U3669" s="64"/>
      <c r="Y3669" s="53"/>
      <c r="Z3669" s="64"/>
      <c r="AD3669" s="53"/>
    </row>
    <row r="3670" spans="1:30" s="13" customFormat="1" x14ac:dyDescent="0.25">
      <c r="A3670"/>
      <c r="B3670" s="32"/>
      <c r="C3670" s="34"/>
      <c r="D3670" s="10"/>
      <c r="J3670" s="53"/>
      <c r="K3670" s="64"/>
      <c r="O3670" s="60"/>
      <c r="P3670" s="67"/>
      <c r="T3670" s="53"/>
      <c r="U3670" s="64"/>
      <c r="Y3670" s="53"/>
      <c r="Z3670" s="64"/>
      <c r="AD3670" s="53"/>
    </row>
    <row r="3671" spans="1:30" s="13" customFormat="1" x14ac:dyDescent="0.25">
      <c r="A3671"/>
      <c r="B3671" s="32"/>
      <c r="C3671" s="34"/>
      <c r="D3671" s="10"/>
      <c r="J3671" s="53"/>
      <c r="K3671" s="64"/>
      <c r="O3671" s="60"/>
      <c r="P3671" s="67"/>
      <c r="T3671" s="53"/>
      <c r="U3671" s="64"/>
      <c r="Y3671" s="53"/>
      <c r="Z3671" s="64"/>
      <c r="AD3671" s="53"/>
    </row>
    <row r="3672" spans="1:30" s="13" customFormat="1" x14ac:dyDescent="0.25">
      <c r="A3672"/>
      <c r="B3672" s="32"/>
      <c r="C3672" s="34"/>
      <c r="D3672" s="10"/>
      <c r="J3672" s="53"/>
      <c r="K3672" s="64"/>
      <c r="O3672" s="60"/>
      <c r="P3672" s="67"/>
      <c r="T3672" s="53"/>
      <c r="U3672" s="64"/>
      <c r="Y3672" s="53"/>
      <c r="Z3672" s="64"/>
      <c r="AD3672" s="53"/>
    </row>
    <row r="3673" spans="1:30" s="13" customFormat="1" x14ac:dyDescent="0.25">
      <c r="A3673"/>
      <c r="B3673" s="32"/>
      <c r="C3673" s="34"/>
      <c r="D3673" s="10"/>
      <c r="J3673" s="53"/>
      <c r="K3673" s="64"/>
      <c r="O3673" s="60"/>
      <c r="P3673" s="67"/>
      <c r="T3673" s="53"/>
      <c r="U3673" s="64"/>
      <c r="Y3673" s="53"/>
      <c r="Z3673" s="64"/>
      <c r="AD3673" s="53"/>
    </row>
    <row r="3674" spans="1:30" s="13" customFormat="1" x14ac:dyDescent="0.25">
      <c r="A3674"/>
      <c r="B3674" s="32"/>
      <c r="C3674" s="34"/>
      <c r="D3674" s="10"/>
      <c r="J3674" s="53"/>
      <c r="K3674" s="64"/>
      <c r="O3674" s="60"/>
      <c r="P3674" s="67"/>
      <c r="T3674" s="53"/>
      <c r="U3674" s="64"/>
      <c r="Y3674" s="53"/>
      <c r="Z3674" s="64"/>
      <c r="AD3674" s="53"/>
    </row>
    <row r="3675" spans="1:30" s="13" customFormat="1" x14ac:dyDescent="0.25">
      <c r="A3675"/>
      <c r="B3675" s="32"/>
      <c r="C3675" s="34"/>
      <c r="D3675" s="10"/>
      <c r="J3675" s="53"/>
      <c r="K3675" s="64"/>
      <c r="O3675" s="60"/>
      <c r="P3675" s="67"/>
      <c r="T3675" s="53"/>
      <c r="U3675" s="64"/>
      <c r="Y3675" s="53"/>
      <c r="Z3675" s="64"/>
      <c r="AD3675" s="53"/>
    </row>
    <row r="3676" spans="1:30" s="13" customFormat="1" x14ac:dyDescent="0.25">
      <c r="A3676"/>
      <c r="B3676" s="32"/>
      <c r="C3676" s="34"/>
      <c r="D3676" s="10"/>
      <c r="J3676" s="53"/>
      <c r="K3676" s="64"/>
      <c r="O3676" s="60"/>
      <c r="P3676" s="67"/>
      <c r="T3676" s="53"/>
      <c r="U3676" s="64"/>
      <c r="Y3676" s="53"/>
      <c r="Z3676" s="64"/>
      <c r="AD3676" s="53"/>
    </row>
    <row r="3677" spans="1:30" s="13" customFormat="1" x14ac:dyDescent="0.25">
      <c r="A3677"/>
      <c r="B3677" s="32"/>
      <c r="C3677" s="34"/>
      <c r="D3677" s="10"/>
      <c r="J3677" s="53"/>
      <c r="K3677" s="64"/>
      <c r="O3677" s="60"/>
      <c r="P3677" s="67"/>
      <c r="T3677" s="53"/>
      <c r="U3677" s="64"/>
      <c r="Y3677" s="53"/>
      <c r="Z3677" s="64"/>
      <c r="AD3677" s="53"/>
    </row>
    <row r="3678" spans="1:30" s="13" customFormat="1" x14ac:dyDescent="0.25">
      <c r="A3678"/>
      <c r="B3678" s="32"/>
      <c r="C3678" s="34"/>
      <c r="D3678" s="10"/>
      <c r="J3678" s="53"/>
      <c r="K3678" s="64"/>
      <c r="O3678" s="60"/>
      <c r="P3678" s="67"/>
      <c r="T3678" s="53"/>
      <c r="U3678" s="64"/>
      <c r="Y3678" s="53"/>
      <c r="Z3678" s="64"/>
      <c r="AD3678" s="53"/>
    </row>
    <row r="3679" spans="1:30" s="13" customFormat="1" x14ac:dyDescent="0.25">
      <c r="A3679"/>
      <c r="B3679" s="32"/>
      <c r="C3679" s="34"/>
      <c r="D3679" s="10"/>
      <c r="J3679" s="53"/>
      <c r="K3679" s="64"/>
      <c r="O3679" s="60"/>
      <c r="P3679" s="67"/>
      <c r="T3679" s="53"/>
      <c r="U3679" s="64"/>
      <c r="Y3679" s="53"/>
      <c r="Z3679" s="64"/>
      <c r="AD3679" s="53"/>
    </row>
    <row r="3680" spans="1:30" s="13" customFormat="1" x14ac:dyDescent="0.25">
      <c r="A3680"/>
      <c r="B3680" s="32"/>
      <c r="C3680" s="34"/>
      <c r="D3680" s="10"/>
      <c r="J3680" s="53"/>
      <c r="K3680" s="64"/>
      <c r="O3680" s="60"/>
      <c r="P3680" s="67"/>
      <c r="T3680" s="53"/>
      <c r="U3680" s="64"/>
      <c r="Y3680" s="53"/>
      <c r="Z3680" s="64"/>
      <c r="AD3680" s="53"/>
    </row>
    <row r="3681" spans="1:30" s="13" customFormat="1" x14ac:dyDescent="0.25">
      <c r="A3681"/>
      <c r="B3681" s="32"/>
      <c r="C3681" s="34"/>
      <c r="D3681" s="10"/>
      <c r="J3681" s="53"/>
      <c r="K3681" s="64"/>
      <c r="O3681" s="60"/>
      <c r="P3681" s="67"/>
      <c r="T3681" s="53"/>
      <c r="U3681" s="64"/>
      <c r="Y3681" s="53"/>
      <c r="Z3681" s="64"/>
      <c r="AD3681" s="53"/>
    </row>
    <row r="3682" spans="1:30" s="13" customFormat="1" x14ac:dyDescent="0.25">
      <c r="A3682"/>
      <c r="B3682" s="32"/>
      <c r="C3682" s="34"/>
      <c r="D3682" s="10"/>
      <c r="J3682" s="53"/>
      <c r="K3682" s="64"/>
      <c r="O3682" s="60"/>
      <c r="P3682" s="67"/>
      <c r="T3682" s="53"/>
      <c r="U3682" s="64"/>
      <c r="Y3682" s="53"/>
      <c r="Z3682" s="64"/>
      <c r="AD3682" s="53"/>
    </row>
    <row r="3683" spans="1:30" s="13" customFormat="1" x14ac:dyDescent="0.25">
      <c r="A3683"/>
      <c r="B3683" s="32"/>
      <c r="C3683" s="34"/>
      <c r="D3683" s="10"/>
      <c r="J3683" s="53"/>
      <c r="K3683" s="64"/>
      <c r="O3683" s="60"/>
      <c r="P3683" s="67"/>
      <c r="T3683" s="53"/>
      <c r="U3683" s="64"/>
      <c r="Y3683" s="53"/>
      <c r="Z3683" s="64"/>
      <c r="AD3683" s="53"/>
    </row>
    <row r="3684" spans="1:30" s="13" customFormat="1" x14ac:dyDescent="0.25">
      <c r="A3684"/>
      <c r="B3684" s="32"/>
      <c r="C3684" s="34"/>
      <c r="D3684" s="10"/>
      <c r="J3684" s="53"/>
      <c r="K3684" s="64"/>
      <c r="O3684" s="60"/>
      <c r="P3684" s="67"/>
      <c r="T3684" s="53"/>
      <c r="U3684" s="64"/>
      <c r="Y3684" s="53"/>
      <c r="Z3684" s="64"/>
      <c r="AD3684" s="53"/>
    </row>
    <row r="3685" spans="1:30" s="13" customFormat="1" x14ac:dyDescent="0.25">
      <c r="A3685"/>
      <c r="B3685" s="32"/>
      <c r="C3685" s="34"/>
      <c r="D3685" s="10"/>
      <c r="J3685" s="53"/>
      <c r="K3685" s="64"/>
      <c r="O3685" s="60"/>
      <c r="P3685" s="67"/>
      <c r="T3685" s="53"/>
      <c r="U3685" s="64"/>
      <c r="Y3685" s="53"/>
      <c r="Z3685" s="64"/>
      <c r="AD3685" s="53"/>
    </row>
    <row r="3686" spans="1:30" s="13" customFormat="1" x14ac:dyDescent="0.25">
      <c r="A3686"/>
      <c r="B3686" s="32"/>
      <c r="C3686" s="34"/>
      <c r="D3686" s="10"/>
      <c r="J3686" s="53"/>
      <c r="K3686" s="64"/>
      <c r="O3686" s="60"/>
      <c r="P3686" s="67"/>
      <c r="T3686" s="53"/>
      <c r="U3686" s="64"/>
      <c r="Y3686" s="53"/>
      <c r="Z3686" s="64"/>
      <c r="AD3686" s="53"/>
    </row>
    <row r="3687" spans="1:30" s="13" customFormat="1" x14ac:dyDescent="0.25">
      <c r="A3687"/>
      <c r="B3687" s="32"/>
      <c r="C3687" s="34"/>
      <c r="D3687" s="10"/>
      <c r="J3687" s="53"/>
      <c r="K3687" s="64"/>
      <c r="O3687" s="60"/>
      <c r="P3687" s="67"/>
      <c r="T3687" s="53"/>
      <c r="U3687" s="64"/>
      <c r="Y3687" s="53"/>
      <c r="Z3687" s="64"/>
      <c r="AD3687" s="53"/>
    </row>
    <row r="3688" spans="1:30" s="13" customFormat="1" x14ac:dyDescent="0.25">
      <c r="A3688"/>
      <c r="B3688" s="32"/>
      <c r="C3688" s="34"/>
      <c r="D3688" s="10"/>
      <c r="J3688" s="53"/>
      <c r="K3688" s="64"/>
      <c r="O3688" s="60"/>
      <c r="P3688" s="67"/>
      <c r="T3688" s="53"/>
      <c r="U3688" s="64"/>
      <c r="Y3688" s="53"/>
      <c r="Z3688" s="64"/>
      <c r="AD3688" s="53"/>
    </row>
    <row r="3689" spans="1:30" s="13" customFormat="1" x14ac:dyDescent="0.25">
      <c r="A3689"/>
      <c r="B3689" s="32"/>
      <c r="C3689" s="34"/>
      <c r="D3689" s="10"/>
      <c r="J3689" s="53"/>
      <c r="K3689" s="64"/>
      <c r="O3689" s="60"/>
      <c r="P3689" s="67"/>
      <c r="T3689" s="53"/>
      <c r="U3689" s="64"/>
      <c r="Y3689" s="53"/>
      <c r="Z3689" s="64"/>
      <c r="AD3689" s="53"/>
    </row>
    <row r="3690" spans="1:30" s="13" customFormat="1" x14ac:dyDescent="0.25">
      <c r="A3690"/>
      <c r="B3690" s="32"/>
      <c r="C3690" s="34"/>
      <c r="D3690" s="10"/>
      <c r="J3690" s="53"/>
      <c r="K3690" s="64"/>
      <c r="O3690" s="60"/>
      <c r="P3690" s="67"/>
      <c r="T3690" s="53"/>
      <c r="U3690" s="64"/>
      <c r="Y3690" s="53"/>
      <c r="Z3690" s="64"/>
      <c r="AD3690" s="53"/>
    </row>
    <row r="3691" spans="1:30" s="13" customFormat="1" x14ac:dyDescent="0.25">
      <c r="A3691"/>
      <c r="B3691" s="32"/>
      <c r="C3691" s="34"/>
      <c r="D3691" s="10"/>
      <c r="J3691" s="53"/>
      <c r="K3691" s="64"/>
      <c r="O3691" s="60"/>
      <c r="P3691" s="67"/>
      <c r="T3691" s="53"/>
      <c r="U3691" s="64"/>
      <c r="Y3691" s="53"/>
      <c r="Z3691" s="64"/>
      <c r="AD3691" s="53"/>
    </row>
    <row r="3692" spans="1:30" s="13" customFormat="1" x14ac:dyDescent="0.25">
      <c r="A3692"/>
      <c r="B3692" s="32"/>
      <c r="C3692" s="34"/>
      <c r="D3692" s="10"/>
      <c r="J3692" s="53"/>
      <c r="K3692" s="64"/>
      <c r="O3692" s="60"/>
      <c r="P3692" s="67"/>
      <c r="T3692" s="53"/>
      <c r="U3692" s="64"/>
      <c r="Y3692" s="53"/>
      <c r="Z3692" s="64"/>
      <c r="AD3692" s="53"/>
    </row>
    <row r="3693" spans="1:30" s="13" customFormat="1" x14ac:dyDescent="0.25">
      <c r="A3693"/>
      <c r="B3693" s="32"/>
      <c r="C3693" s="34"/>
      <c r="D3693" s="10"/>
      <c r="J3693" s="53"/>
      <c r="K3693" s="64"/>
      <c r="O3693" s="60"/>
      <c r="P3693" s="67"/>
      <c r="T3693" s="53"/>
      <c r="U3693" s="64"/>
      <c r="Y3693" s="53"/>
      <c r="Z3693" s="64"/>
      <c r="AD3693" s="53"/>
    </row>
    <row r="3694" spans="1:30" s="13" customFormat="1" x14ac:dyDescent="0.25">
      <c r="A3694"/>
      <c r="B3694" s="32"/>
      <c r="C3694" s="34"/>
      <c r="D3694" s="10"/>
      <c r="J3694" s="53"/>
      <c r="K3694" s="64"/>
      <c r="O3694" s="60"/>
      <c r="P3694" s="67"/>
      <c r="T3694" s="53"/>
      <c r="U3694" s="64"/>
      <c r="Y3694" s="53"/>
      <c r="Z3694" s="64"/>
      <c r="AD3694" s="53"/>
    </row>
    <row r="3695" spans="1:30" s="13" customFormat="1" x14ac:dyDescent="0.25">
      <c r="A3695"/>
      <c r="B3695" s="32"/>
      <c r="C3695" s="34"/>
      <c r="D3695" s="10"/>
      <c r="J3695" s="53"/>
      <c r="K3695" s="64"/>
      <c r="O3695" s="60"/>
      <c r="P3695" s="67"/>
      <c r="T3695" s="53"/>
      <c r="U3695" s="64"/>
      <c r="Y3695" s="53"/>
      <c r="Z3695" s="64"/>
      <c r="AD3695" s="53"/>
    </row>
    <row r="3696" spans="1:30" s="13" customFormat="1" x14ac:dyDescent="0.25">
      <c r="A3696"/>
      <c r="B3696" s="32"/>
      <c r="C3696" s="34"/>
      <c r="D3696" s="10"/>
      <c r="J3696" s="53"/>
      <c r="K3696" s="64"/>
      <c r="O3696" s="60"/>
      <c r="P3696" s="67"/>
      <c r="T3696" s="53"/>
      <c r="U3696" s="64"/>
      <c r="Y3696" s="53"/>
      <c r="Z3696" s="64"/>
      <c r="AD3696" s="53"/>
    </row>
    <row r="3697" spans="1:30" s="13" customFormat="1" x14ac:dyDescent="0.25">
      <c r="A3697"/>
      <c r="B3697" s="32"/>
      <c r="C3697" s="34"/>
      <c r="D3697" s="10"/>
      <c r="J3697" s="53"/>
      <c r="K3697" s="64"/>
      <c r="O3697" s="60"/>
      <c r="P3697" s="67"/>
      <c r="T3697" s="53"/>
      <c r="U3697" s="64"/>
      <c r="Y3697" s="53"/>
      <c r="Z3697" s="64"/>
      <c r="AD3697" s="53"/>
    </row>
    <row r="3698" spans="1:30" s="13" customFormat="1" x14ac:dyDescent="0.25">
      <c r="A3698"/>
      <c r="B3698" s="32"/>
      <c r="C3698" s="34"/>
      <c r="D3698" s="10"/>
      <c r="J3698" s="53"/>
      <c r="K3698" s="64"/>
      <c r="O3698" s="60"/>
      <c r="P3698" s="67"/>
      <c r="T3698" s="53"/>
      <c r="U3698" s="64"/>
      <c r="Y3698" s="53"/>
      <c r="Z3698" s="64"/>
      <c r="AD3698" s="53"/>
    </row>
    <row r="3699" spans="1:30" s="13" customFormat="1" x14ac:dyDescent="0.25">
      <c r="A3699"/>
      <c r="B3699" s="32"/>
      <c r="C3699" s="34"/>
      <c r="D3699" s="10"/>
      <c r="J3699" s="53"/>
      <c r="K3699" s="64"/>
      <c r="O3699" s="60"/>
      <c r="P3699" s="67"/>
      <c r="T3699" s="53"/>
      <c r="U3699" s="64"/>
      <c r="Y3699" s="53"/>
      <c r="Z3699" s="64"/>
      <c r="AD3699" s="53"/>
    </row>
    <row r="3700" spans="1:30" s="13" customFormat="1" x14ac:dyDescent="0.25">
      <c r="A3700"/>
      <c r="B3700" s="32"/>
      <c r="C3700" s="34"/>
      <c r="D3700" s="10"/>
      <c r="J3700" s="53"/>
      <c r="K3700" s="64"/>
      <c r="O3700" s="60"/>
      <c r="P3700" s="67"/>
      <c r="T3700" s="53"/>
      <c r="U3700" s="64"/>
      <c r="Y3700" s="53"/>
      <c r="Z3700" s="64"/>
      <c r="AD3700" s="53"/>
    </row>
    <row r="3701" spans="1:30" s="13" customFormat="1" x14ac:dyDescent="0.25">
      <c r="A3701"/>
      <c r="B3701" s="32"/>
      <c r="C3701" s="34"/>
      <c r="D3701" s="10"/>
      <c r="J3701" s="53"/>
      <c r="K3701" s="64"/>
      <c r="O3701" s="60"/>
      <c r="P3701" s="67"/>
      <c r="T3701" s="53"/>
      <c r="U3701" s="64"/>
      <c r="Y3701" s="53"/>
      <c r="Z3701" s="64"/>
      <c r="AD3701" s="53"/>
    </row>
    <row r="3702" spans="1:30" s="13" customFormat="1" x14ac:dyDescent="0.25">
      <c r="A3702"/>
      <c r="B3702" s="32"/>
      <c r="C3702" s="34"/>
      <c r="D3702" s="10"/>
      <c r="J3702" s="53"/>
      <c r="K3702" s="64"/>
      <c r="O3702" s="60"/>
      <c r="P3702" s="67"/>
      <c r="T3702" s="53"/>
      <c r="U3702" s="64"/>
      <c r="Y3702" s="53"/>
      <c r="Z3702" s="64"/>
      <c r="AD3702" s="53"/>
    </row>
    <row r="3703" spans="1:30" s="13" customFormat="1" x14ac:dyDescent="0.25">
      <c r="A3703"/>
      <c r="B3703" s="32"/>
      <c r="C3703" s="34"/>
      <c r="D3703" s="10"/>
      <c r="J3703" s="53"/>
      <c r="K3703" s="64"/>
      <c r="O3703" s="60"/>
      <c r="P3703" s="67"/>
      <c r="T3703" s="53"/>
      <c r="U3703" s="64"/>
      <c r="Y3703" s="53"/>
      <c r="Z3703" s="64"/>
      <c r="AD3703" s="53"/>
    </row>
    <row r="3704" spans="1:30" s="13" customFormat="1" x14ac:dyDescent="0.25">
      <c r="A3704"/>
      <c r="B3704" s="32"/>
      <c r="C3704" s="34"/>
      <c r="D3704" s="10"/>
      <c r="J3704" s="53"/>
      <c r="K3704" s="64"/>
      <c r="O3704" s="60"/>
      <c r="P3704" s="67"/>
      <c r="T3704" s="53"/>
      <c r="U3704" s="64"/>
      <c r="Y3704" s="53"/>
      <c r="Z3704" s="64"/>
      <c r="AD3704" s="53"/>
    </row>
    <row r="3705" spans="1:30" s="13" customFormat="1" x14ac:dyDescent="0.25">
      <c r="A3705"/>
      <c r="B3705" s="32"/>
      <c r="C3705" s="34"/>
      <c r="D3705" s="10"/>
      <c r="J3705" s="53"/>
      <c r="K3705" s="64"/>
      <c r="O3705" s="60"/>
      <c r="P3705" s="67"/>
      <c r="T3705" s="53"/>
      <c r="U3705" s="64"/>
      <c r="Y3705" s="53"/>
      <c r="Z3705" s="64"/>
      <c r="AD3705" s="53"/>
    </row>
    <row r="3706" spans="1:30" s="13" customFormat="1" x14ac:dyDescent="0.25">
      <c r="A3706"/>
      <c r="B3706" s="32"/>
      <c r="C3706" s="34"/>
      <c r="D3706" s="10"/>
      <c r="J3706" s="53"/>
      <c r="K3706" s="64"/>
      <c r="O3706" s="60"/>
      <c r="P3706" s="67"/>
      <c r="T3706" s="53"/>
      <c r="U3706" s="64"/>
      <c r="Y3706" s="53"/>
      <c r="Z3706" s="64"/>
      <c r="AD3706" s="53"/>
    </row>
    <row r="3707" spans="1:30" s="13" customFormat="1" x14ac:dyDescent="0.25">
      <c r="A3707"/>
      <c r="B3707" s="32"/>
      <c r="C3707" s="34"/>
      <c r="D3707" s="10"/>
      <c r="J3707" s="53"/>
      <c r="K3707" s="64"/>
      <c r="O3707" s="60"/>
      <c r="P3707" s="67"/>
      <c r="T3707" s="53"/>
      <c r="U3707" s="64"/>
      <c r="Y3707" s="53"/>
      <c r="Z3707" s="64"/>
      <c r="AD3707" s="53"/>
    </row>
    <row r="3708" spans="1:30" s="13" customFormat="1" x14ac:dyDescent="0.25">
      <c r="A3708"/>
      <c r="B3708" s="32"/>
      <c r="C3708" s="34"/>
      <c r="D3708" s="10"/>
      <c r="J3708" s="53"/>
      <c r="K3708" s="64"/>
      <c r="O3708" s="60"/>
      <c r="P3708" s="67"/>
      <c r="T3708" s="53"/>
      <c r="U3708" s="64"/>
      <c r="Y3708" s="53"/>
      <c r="Z3708" s="64"/>
      <c r="AD3708" s="53"/>
    </row>
    <row r="3709" spans="1:30" s="13" customFormat="1" x14ac:dyDescent="0.25">
      <c r="A3709"/>
      <c r="B3709" s="32"/>
      <c r="C3709" s="34"/>
      <c r="D3709" s="10"/>
      <c r="J3709" s="53"/>
      <c r="K3709" s="64"/>
      <c r="O3709" s="60"/>
      <c r="P3709" s="67"/>
      <c r="T3709" s="53"/>
      <c r="U3709" s="64"/>
      <c r="Y3709" s="53"/>
      <c r="Z3709" s="64"/>
      <c r="AD3709" s="53"/>
    </row>
    <row r="3710" spans="1:30" s="13" customFormat="1" x14ac:dyDescent="0.25">
      <c r="A3710"/>
      <c r="B3710" s="32"/>
      <c r="C3710" s="34"/>
      <c r="D3710" s="10"/>
      <c r="J3710" s="53"/>
      <c r="K3710" s="64"/>
      <c r="O3710" s="60"/>
      <c r="P3710" s="67"/>
      <c r="T3710" s="53"/>
      <c r="U3710" s="64"/>
      <c r="Y3710" s="53"/>
      <c r="Z3710" s="64"/>
      <c r="AD3710" s="53"/>
    </row>
    <row r="3711" spans="1:30" s="13" customFormat="1" x14ac:dyDescent="0.25">
      <c r="A3711"/>
      <c r="B3711" s="32"/>
      <c r="C3711" s="34"/>
      <c r="D3711" s="10"/>
      <c r="J3711" s="53"/>
      <c r="K3711" s="64"/>
      <c r="O3711" s="60"/>
      <c r="P3711" s="67"/>
      <c r="T3711" s="53"/>
      <c r="U3711" s="64"/>
      <c r="Y3711" s="53"/>
      <c r="Z3711" s="64"/>
      <c r="AD3711" s="53"/>
    </row>
    <row r="3712" spans="1:30" s="13" customFormat="1" x14ac:dyDescent="0.25">
      <c r="A3712"/>
      <c r="B3712" s="32"/>
      <c r="C3712" s="34"/>
      <c r="D3712" s="10"/>
      <c r="J3712" s="53"/>
      <c r="K3712" s="64"/>
      <c r="O3712" s="60"/>
      <c r="P3712" s="67"/>
      <c r="T3712" s="53"/>
      <c r="U3712" s="64"/>
      <c r="Y3712" s="53"/>
      <c r="Z3712" s="64"/>
      <c r="AD3712" s="53"/>
    </row>
    <row r="3713" spans="1:30" s="13" customFormat="1" x14ac:dyDescent="0.25">
      <c r="A3713"/>
      <c r="B3713" s="32"/>
      <c r="C3713" s="34"/>
      <c r="D3713" s="10"/>
      <c r="J3713" s="53"/>
      <c r="K3713" s="64"/>
      <c r="O3713" s="60"/>
      <c r="P3713" s="67"/>
      <c r="T3713" s="53"/>
      <c r="U3713" s="64"/>
      <c r="Y3713" s="53"/>
      <c r="Z3713" s="64"/>
      <c r="AD3713" s="53"/>
    </row>
    <row r="3714" spans="1:30" s="13" customFormat="1" x14ac:dyDescent="0.25">
      <c r="A3714"/>
      <c r="B3714" s="32"/>
      <c r="C3714" s="34"/>
      <c r="D3714" s="10"/>
      <c r="J3714" s="53"/>
      <c r="K3714" s="64"/>
      <c r="O3714" s="60"/>
      <c r="P3714" s="67"/>
      <c r="T3714" s="53"/>
      <c r="U3714" s="64"/>
      <c r="Y3714" s="53"/>
      <c r="Z3714" s="64"/>
      <c r="AD3714" s="53"/>
    </row>
    <row r="3715" spans="1:30" s="13" customFormat="1" x14ac:dyDescent="0.25">
      <c r="A3715"/>
      <c r="B3715" s="32"/>
      <c r="C3715" s="34"/>
      <c r="D3715" s="10"/>
      <c r="J3715" s="53"/>
      <c r="K3715" s="64"/>
      <c r="O3715" s="60"/>
      <c r="P3715" s="67"/>
      <c r="T3715" s="53"/>
      <c r="U3715" s="64"/>
      <c r="Y3715" s="53"/>
      <c r="Z3715" s="64"/>
      <c r="AD3715" s="53"/>
    </row>
    <row r="3716" spans="1:30" s="13" customFormat="1" x14ac:dyDescent="0.25">
      <c r="A3716"/>
      <c r="B3716" s="32"/>
      <c r="C3716" s="34"/>
      <c r="D3716" s="10"/>
      <c r="J3716" s="53"/>
      <c r="K3716" s="64"/>
      <c r="O3716" s="60"/>
      <c r="P3716" s="67"/>
      <c r="T3716" s="53"/>
      <c r="U3716" s="64"/>
      <c r="Y3716" s="53"/>
      <c r="Z3716" s="64"/>
      <c r="AD3716" s="53"/>
    </row>
    <row r="3717" spans="1:30" s="13" customFormat="1" x14ac:dyDescent="0.25">
      <c r="A3717"/>
      <c r="B3717" s="32"/>
      <c r="C3717" s="34"/>
      <c r="D3717" s="10"/>
      <c r="J3717" s="53"/>
      <c r="K3717" s="64"/>
      <c r="O3717" s="60"/>
      <c r="P3717" s="67"/>
      <c r="T3717" s="53"/>
      <c r="U3717" s="64"/>
      <c r="Y3717" s="53"/>
      <c r="Z3717" s="64"/>
      <c r="AD3717" s="53"/>
    </row>
    <row r="3718" spans="1:30" s="13" customFormat="1" x14ac:dyDescent="0.25">
      <c r="A3718"/>
      <c r="B3718" s="32"/>
      <c r="C3718" s="34"/>
      <c r="D3718" s="10"/>
      <c r="J3718" s="53"/>
      <c r="K3718" s="64"/>
      <c r="O3718" s="60"/>
      <c r="P3718" s="67"/>
      <c r="T3718" s="53"/>
      <c r="U3718" s="64"/>
      <c r="Y3718" s="53"/>
      <c r="Z3718" s="64"/>
      <c r="AD3718" s="53"/>
    </row>
    <row r="3719" spans="1:30" s="13" customFormat="1" x14ac:dyDescent="0.25">
      <c r="A3719"/>
      <c r="B3719" s="32"/>
      <c r="C3719" s="34"/>
      <c r="D3719" s="10"/>
      <c r="J3719" s="53"/>
      <c r="K3719" s="64"/>
      <c r="O3719" s="60"/>
      <c r="P3719" s="67"/>
      <c r="T3719" s="53"/>
      <c r="U3719" s="64"/>
      <c r="Y3719" s="53"/>
      <c r="Z3719" s="64"/>
      <c r="AD3719" s="53"/>
    </row>
    <row r="3720" spans="1:30" s="13" customFormat="1" x14ac:dyDescent="0.25">
      <c r="A3720"/>
      <c r="B3720" s="32"/>
      <c r="C3720" s="34"/>
      <c r="D3720" s="10"/>
      <c r="J3720" s="53"/>
      <c r="K3720" s="64"/>
      <c r="O3720" s="60"/>
      <c r="P3720" s="67"/>
      <c r="T3720" s="53"/>
      <c r="U3720" s="64"/>
      <c r="Y3720" s="53"/>
      <c r="Z3720" s="64"/>
      <c r="AD3720" s="53"/>
    </row>
    <row r="3721" spans="1:30" s="13" customFormat="1" x14ac:dyDescent="0.25">
      <c r="A3721"/>
      <c r="B3721" s="32"/>
      <c r="C3721" s="34"/>
      <c r="D3721" s="10"/>
      <c r="J3721" s="53"/>
      <c r="K3721" s="64"/>
      <c r="O3721" s="60"/>
      <c r="P3721" s="67"/>
      <c r="T3721" s="53"/>
      <c r="U3721" s="64"/>
      <c r="Y3721" s="53"/>
      <c r="Z3721" s="64"/>
      <c r="AD3721" s="53"/>
    </row>
    <row r="3722" spans="1:30" s="13" customFormat="1" x14ac:dyDescent="0.25">
      <c r="A3722"/>
      <c r="B3722" s="32"/>
      <c r="C3722" s="34"/>
      <c r="D3722" s="10"/>
      <c r="J3722" s="53"/>
      <c r="K3722" s="64"/>
      <c r="O3722" s="60"/>
      <c r="P3722" s="67"/>
      <c r="T3722" s="53"/>
      <c r="U3722" s="64"/>
      <c r="Y3722" s="53"/>
      <c r="Z3722" s="64"/>
      <c r="AD3722" s="53"/>
    </row>
    <row r="3723" spans="1:30" s="13" customFormat="1" x14ac:dyDescent="0.25">
      <c r="A3723"/>
      <c r="B3723" s="32"/>
      <c r="C3723" s="34"/>
      <c r="D3723" s="10"/>
      <c r="J3723" s="53"/>
      <c r="K3723" s="64"/>
      <c r="O3723" s="60"/>
      <c r="P3723" s="67"/>
      <c r="T3723" s="53"/>
      <c r="U3723" s="64"/>
      <c r="Y3723" s="53"/>
      <c r="Z3723" s="64"/>
      <c r="AD3723" s="53"/>
    </row>
    <row r="3724" spans="1:30" s="13" customFormat="1" x14ac:dyDescent="0.25">
      <c r="A3724"/>
      <c r="B3724" s="32"/>
      <c r="C3724" s="34"/>
      <c r="D3724" s="10"/>
      <c r="J3724" s="53"/>
      <c r="K3724" s="64"/>
      <c r="O3724" s="60"/>
      <c r="P3724" s="67"/>
      <c r="T3724" s="53"/>
      <c r="U3724" s="64"/>
      <c r="Y3724" s="53"/>
      <c r="Z3724" s="64"/>
      <c r="AD3724" s="53"/>
    </row>
    <row r="3725" spans="1:30" s="13" customFormat="1" x14ac:dyDescent="0.25">
      <c r="A3725"/>
      <c r="B3725" s="32"/>
      <c r="C3725" s="34"/>
      <c r="D3725" s="10"/>
      <c r="J3725" s="53"/>
      <c r="K3725" s="64"/>
      <c r="O3725" s="60"/>
      <c r="P3725" s="67"/>
      <c r="T3725" s="53"/>
      <c r="U3725" s="64"/>
      <c r="Y3725" s="53"/>
      <c r="Z3725" s="64"/>
      <c r="AD3725" s="53"/>
    </row>
    <row r="3726" spans="1:30" s="13" customFormat="1" x14ac:dyDescent="0.25">
      <c r="A3726"/>
      <c r="B3726" s="32"/>
      <c r="C3726" s="34"/>
      <c r="D3726" s="10"/>
      <c r="J3726" s="53"/>
      <c r="K3726" s="64"/>
      <c r="O3726" s="60"/>
      <c r="P3726" s="67"/>
      <c r="T3726" s="53"/>
      <c r="U3726" s="64"/>
      <c r="Y3726" s="53"/>
      <c r="Z3726" s="64"/>
      <c r="AD3726" s="53"/>
    </row>
    <row r="3727" spans="1:30" s="13" customFormat="1" x14ac:dyDescent="0.25">
      <c r="A3727"/>
      <c r="B3727" s="32"/>
      <c r="C3727" s="34"/>
      <c r="D3727" s="10"/>
      <c r="J3727" s="53"/>
      <c r="K3727" s="64"/>
      <c r="O3727" s="60"/>
      <c r="P3727" s="67"/>
      <c r="T3727" s="53"/>
      <c r="U3727" s="64"/>
      <c r="Y3727" s="53"/>
      <c r="Z3727" s="64"/>
      <c r="AD3727" s="53"/>
    </row>
    <row r="3728" spans="1:30" s="13" customFormat="1" x14ac:dyDescent="0.25">
      <c r="A3728"/>
      <c r="B3728" s="32"/>
      <c r="C3728" s="34"/>
      <c r="D3728" s="10"/>
      <c r="J3728" s="53"/>
      <c r="K3728" s="64"/>
      <c r="O3728" s="60"/>
      <c r="P3728" s="67"/>
      <c r="T3728" s="53"/>
      <c r="U3728" s="64"/>
      <c r="Y3728" s="53"/>
      <c r="Z3728" s="64"/>
      <c r="AD3728" s="53"/>
    </row>
    <row r="3729" spans="1:30" s="13" customFormat="1" x14ac:dyDescent="0.25">
      <c r="A3729"/>
      <c r="B3729" s="32"/>
      <c r="C3729" s="34"/>
      <c r="D3729" s="10"/>
      <c r="J3729" s="53"/>
      <c r="K3729" s="64"/>
      <c r="O3729" s="60"/>
      <c r="P3729" s="67"/>
      <c r="T3729" s="53"/>
      <c r="U3729" s="64"/>
      <c r="Y3729" s="53"/>
      <c r="Z3729" s="64"/>
      <c r="AD3729" s="53"/>
    </row>
    <row r="3730" spans="1:30" s="13" customFormat="1" x14ac:dyDescent="0.25">
      <c r="A3730"/>
      <c r="B3730" s="32"/>
      <c r="C3730" s="34"/>
      <c r="D3730" s="10"/>
      <c r="J3730" s="53"/>
      <c r="K3730" s="64"/>
      <c r="O3730" s="60"/>
      <c r="P3730" s="67"/>
      <c r="T3730" s="53"/>
      <c r="U3730" s="64"/>
      <c r="Y3730" s="53"/>
      <c r="Z3730" s="64"/>
      <c r="AD3730" s="53"/>
    </row>
    <row r="3731" spans="1:30" s="13" customFormat="1" x14ac:dyDescent="0.25">
      <c r="A3731"/>
      <c r="B3731" s="32"/>
      <c r="C3731" s="34"/>
      <c r="D3731" s="10"/>
      <c r="J3731" s="53"/>
      <c r="K3731" s="64"/>
      <c r="O3731" s="60"/>
      <c r="P3731" s="67"/>
      <c r="T3731" s="53"/>
      <c r="U3731" s="64"/>
      <c r="Y3731" s="53"/>
      <c r="Z3731" s="64"/>
      <c r="AD3731" s="53"/>
    </row>
    <row r="3732" spans="1:30" s="13" customFormat="1" x14ac:dyDescent="0.25">
      <c r="A3732"/>
      <c r="B3732" s="32"/>
      <c r="C3732" s="34"/>
      <c r="D3732" s="10"/>
      <c r="J3732" s="53"/>
      <c r="K3732" s="64"/>
      <c r="O3732" s="60"/>
      <c r="P3732" s="67"/>
      <c r="T3732" s="53"/>
      <c r="U3732" s="64"/>
      <c r="Y3732" s="53"/>
      <c r="Z3732" s="64"/>
      <c r="AD3732" s="53"/>
    </row>
    <row r="3733" spans="1:30" s="13" customFormat="1" x14ac:dyDescent="0.25">
      <c r="A3733"/>
      <c r="B3733" s="32"/>
      <c r="C3733" s="34"/>
      <c r="D3733" s="10"/>
      <c r="J3733" s="53"/>
      <c r="K3733" s="64"/>
      <c r="O3733" s="60"/>
      <c r="P3733" s="67"/>
      <c r="T3733" s="53"/>
      <c r="U3733" s="64"/>
      <c r="Y3733" s="53"/>
      <c r="Z3733" s="64"/>
      <c r="AD3733" s="53"/>
    </row>
    <row r="3734" spans="1:30" s="13" customFormat="1" x14ac:dyDescent="0.25">
      <c r="A3734"/>
      <c r="B3734" s="32"/>
      <c r="C3734" s="34"/>
      <c r="D3734" s="10"/>
      <c r="J3734" s="53"/>
      <c r="K3734" s="64"/>
      <c r="O3734" s="60"/>
      <c r="P3734" s="67"/>
      <c r="T3734" s="53"/>
      <c r="U3734" s="64"/>
      <c r="Y3734" s="53"/>
      <c r="Z3734" s="64"/>
      <c r="AD3734" s="53"/>
    </row>
    <row r="3735" spans="1:30" s="13" customFormat="1" x14ac:dyDescent="0.25">
      <c r="A3735"/>
      <c r="B3735" s="32"/>
      <c r="C3735" s="34"/>
      <c r="D3735" s="10"/>
      <c r="J3735" s="53"/>
      <c r="K3735" s="64"/>
      <c r="O3735" s="60"/>
      <c r="P3735" s="67"/>
      <c r="T3735" s="53"/>
      <c r="U3735" s="64"/>
      <c r="Y3735" s="53"/>
      <c r="Z3735" s="64"/>
      <c r="AD3735" s="53"/>
    </row>
    <row r="3736" spans="1:30" s="13" customFormat="1" x14ac:dyDescent="0.25">
      <c r="A3736"/>
      <c r="B3736" s="32"/>
      <c r="C3736" s="34"/>
      <c r="D3736" s="10"/>
      <c r="J3736" s="53"/>
      <c r="K3736" s="64"/>
      <c r="O3736" s="60"/>
      <c r="P3736" s="67"/>
      <c r="T3736" s="53"/>
      <c r="U3736" s="64"/>
      <c r="Y3736" s="53"/>
      <c r="Z3736" s="64"/>
      <c r="AD3736" s="53"/>
    </row>
    <row r="3737" spans="1:30" s="13" customFormat="1" x14ac:dyDescent="0.25">
      <c r="A3737"/>
      <c r="B3737" s="32"/>
      <c r="C3737" s="34"/>
      <c r="D3737" s="10"/>
      <c r="J3737" s="53"/>
      <c r="K3737" s="64"/>
      <c r="O3737" s="60"/>
      <c r="P3737" s="67"/>
      <c r="T3737" s="53"/>
      <c r="U3737" s="64"/>
      <c r="Y3737" s="53"/>
      <c r="Z3737" s="64"/>
      <c r="AD3737" s="53"/>
    </row>
    <row r="3738" spans="1:30" s="13" customFormat="1" x14ac:dyDescent="0.25">
      <c r="A3738"/>
      <c r="B3738" s="32"/>
      <c r="C3738" s="34"/>
      <c r="D3738" s="10"/>
      <c r="J3738" s="53"/>
      <c r="K3738" s="64"/>
      <c r="O3738" s="60"/>
      <c r="P3738" s="67"/>
      <c r="T3738" s="53"/>
      <c r="U3738" s="64"/>
      <c r="Y3738" s="53"/>
      <c r="Z3738" s="64"/>
      <c r="AD3738" s="53"/>
    </row>
    <row r="3739" spans="1:30" s="13" customFormat="1" x14ac:dyDescent="0.25">
      <c r="A3739"/>
      <c r="B3739" s="32"/>
      <c r="C3739" s="34"/>
      <c r="D3739" s="10"/>
      <c r="J3739" s="53"/>
      <c r="K3739" s="64"/>
      <c r="O3739" s="60"/>
      <c r="P3739" s="67"/>
      <c r="T3739" s="53"/>
      <c r="U3739" s="64"/>
      <c r="Y3739" s="53"/>
      <c r="Z3739" s="64"/>
      <c r="AD3739" s="53"/>
    </row>
    <row r="3740" spans="1:30" s="13" customFormat="1" x14ac:dyDescent="0.25">
      <c r="A3740"/>
      <c r="B3740" s="32"/>
      <c r="C3740" s="34"/>
      <c r="D3740" s="10"/>
      <c r="J3740" s="53"/>
      <c r="K3740" s="64"/>
      <c r="O3740" s="60"/>
      <c r="P3740" s="67"/>
      <c r="T3740" s="53"/>
      <c r="U3740" s="64"/>
      <c r="Y3740" s="53"/>
      <c r="Z3740" s="64"/>
      <c r="AD3740" s="53"/>
    </row>
    <row r="3741" spans="1:30" s="13" customFormat="1" x14ac:dyDescent="0.25">
      <c r="A3741"/>
      <c r="B3741" s="32"/>
      <c r="C3741" s="34"/>
      <c r="D3741" s="10"/>
      <c r="J3741" s="53"/>
      <c r="K3741" s="64"/>
      <c r="O3741" s="60"/>
      <c r="P3741" s="67"/>
      <c r="T3741" s="53"/>
      <c r="U3741" s="64"/>
      <c r="Y3741" s="53"/>
      <c r="Z3741" s="64"/>
      <c r="AD3741" s="53"/>
    </row>
    <row r="3742" spans="1:30" s="13" customFormat="1" x14ac:dyDescent="0.25">
      <c r="A3742"/>
      <c r="B3742" s="32"/>
      <c r="C3742" s="34"/>
      <c r="D3742" s="10"/>
      <c r="J3742" s="53"/>
      <c r="K3742" s="64"/>
      <c r="O3742" s="60"/>
      <c r="P3742" s="67"/>
      <c r="T3742" s="53"/>
      <c r="U3742" s="64"/>
      <c r="Y3742" s="53"/>
      <c r="Z3742" s="64"/>
      <c r="AD3742" s="53"/>
    </row>
    <row r="3743" spans="1:30" s="13" customFormat="1" x14ac:dyDescent="0.25">
      <c r="A3743"/>
      <c r="B3743" s="32"/>
      <c r="C3743" s="34"/>
      <c r="D3743" s="10"/>
      <c r="J3743" s="53"/>
      <c r="K3743" s="64"/>
      <c r="O3743" s="60"/>
      <c r="P3743" s="67"/>
      <c r="T3743" s="53"/>
      <c r="U3743" s="64"/>
      <c r="Y3743" s="53"/>
      <c r="Z3743" s="64"/>
      <c r="AD3743" s="53"/>
    </row>
    <row r="3744" spans="1:30" s="13" customFormat="1" x14ac:dyDescent="0.25">
      <c r="A3744"/>
      <c r="B3744" s="32"/>
      <c r="C3744" s="34"/>
      <c r="D3744" s="10"/>
      <c r="J3744" s="53"/>
      <c r="K3744" s="64"/>
      <c r="O3744" s="60"/>
      <c r="P3744" s="67"/>
      <c r="T3744" s="53"/>
      <c r="U3744" s="64"/>
      <c r="Y3744" s="53"/>
      <c r="Z3744" s="64"/>
      <c r="AD3744" s="53"/>
    </row>
    <row r="3745" spans="1:30" s="13" customFormat="1" x14ac:dyDescent="0.25">
      <c r="A3745"/>
      <c r="B3745" s="32"/>
      <c r="C3745" s="34"/>
      <c r="D3745" s="10"/>
      <c r="J3745" s="53"/>
      <c r="K3745" s="64"/>
      <c r="O3745" s="60"/>
      <c r="P3745" s="67"/>
      <c r="T3745" s="53"/>
      <c r="U3745" s="64"/>
      <c r="Y3745" s="53"/>
      <c r="Z3745" s="64"/>
      <c r="AD3745" s="53"/>
    </row>
    <row r="3746" spans="1:30" s="13" customFormat="1" x14ac:dyDescent="0.25">
      <c r="A3746"/>
      <c r="B3746" s="32"/>
      <c r="C3746" s="34"/>
      <c r="D3746" s="10"/>
      <c r="J3746" s="53"/>
      <c r="K3746" s="64"/>
      <c r="O3746" s="60"/>
      <c r="P3746" s="67"/>
      <c r="T3746" s="53"/>
      <c r="U3746" s="64"/>
      <c r="Y3746" s="53"/>
      <c r="Z3746" s="64"/>
      <c r="AD3746" s="53"/>
    </row>
    <row r="3747" spans="1:30" s="13" customFormat="1" x14ac:dyDescent="0.25">
      <c r="A3747"/>
      <c r="B3747" s="32"/>
      <c r="C3747" s="34"/>
      <c r="D3747" s="10"/>
      <c r="J3747" s="53"/>
      <c r="K3747" s="64"/>
      <c r="O3747" s="60"/>
      <c r="P3747" s="67"/>
      <c r="T3747" s="53"/>
      <c r="U3747" s="64"/>
      <c r="Y3747" s="53"/>
      <c r="Z3747" s="64"/>
      <c r="AD3747" s="53"/>
    </row>
    <row r="3748" spans="1:30" s="13" customFormat="1" x14ac:dyDescent="0.25">
      <c r="A3748"/>
      <c r="B3748" s="32"/>
      <c r="C3748" s="34"/>
      <c r="D3748" s="10"/>
      <c r="J3748" s="53"/>
      <c r="K3748" s="64"/>
      <c r="O3748" s="60"/>
      <c r="P3748" s="67"/>
      <c r="T3748" s="53"/>
      <c r="U3748" s="64"/>
      <c r="Y3748" s="53"/>
      <c r="Z3748" s="64"/>
      <c r="AD3748" s="53"/>
    </row>
    <row r="3749" spans="1:30" s="13" customFormat="1" x14ac:dyDescent="0.25">
      <c r="A3749"/>
      <c r="B3749" s="32"/>
      <c r="C3749" s="34"/>
      <c r="D3749" s="10"/>
      <c r="J3749" s="53"/>
      <c r="K3749" s="64"/>
      <c r="O3749" s="60"/>
      <c r="P3749" s="67"/>
      <c r="T3749" s="53"/>
      <c r="U3749" s="64"/>
      <c r="Y3749" s="53"/>
      <c r="Z3749" s="64"/>
      <c r="AD3749" s="53"/>
    </row>
    <row r="3750" spans="1:30" s="13" customFormat="1" x14ac:dyDescent="0.25">
      <c r="A3750"/>
      <c r="B3750" s="32"/>
      <c r="C3750" s="34"/>
      <c r="D3750" s="10"/>
      <c r="J3750" s="53"/>
      <c r="K3750" s="64"/>
      <c r="O3750" s="60"/>
      <c r="P3750" s="67"/>
      <c r="T3750" s="53"/>
      <c r="U3750" s="64"/>
      <c r="Y3750" s="53"/>
      <c r="Z3750" s="64"/>
      <c r="AD3750" s="53"/>
    </row>
    <row r="3751" spans="1:30" s="13" customFormat="1" x14ac:dyDescent="0.25">
      <c r="A3751"/>
      <c r="B3751" s="32"/>
      <c r="C3751" s="34"/>
      <c r="D3751" s="10"/>
      <c r="J3751" s="53"/>
      <c r="K3751" s="64"/>
      <c r="O3751" s="60"/>
      <c r="P3751" s="67"/>
      <c r="T3751" s="53"/>
      <c r="U3751" s="64"/>
      <c r="Y3751" s="53"/>
      <c r="Z3751" s="64"/>
      <c r="AD3751" s="53"/>
    </row>
    <row r="3752" spans="1:30" s="13" customFormat="1" x14ac:dyDescent="0.25">
      <c r="A3752"/>
      <c r="B3752" s="32"/>
      <c r="C3752" s="34"/>
      <c r="D3752" s="10"/>
      <c r="J3752" s="53"/>
      <c r="K3752" s="64"/>
      <c r="O3752" s="60"/>
      <c r="P3752" s="67"/>
      <c r="T3752" s="53"/>
      <c r="U3752" s="64"/>
      <c r="Y3752" s="53"/>
      <c r="Z3752" s="64"/>
      <c r="AD3752" s="53"/>
    </row>
    <row r="3753" spans="1:30" s="13" customFormat="1" x14ac:dyDescent="0.25">
      <c r="A3753"/>
      <c r="B3753" s="32"/>
      <c r="C3753" s="34"/>
      <c r="D3753" s="10"/>
      <c r="J3753" s="53"/>
      <c r="K3753" s="64"/>
      <c r="O3753" s="60"/>
      <c r="P3753" s="67"/>
      <c r="T3753" s="53"/>
      <c r="U3753" s="64"/>
      <c r="Y3753" s="53"/>
      <c r="Z3753" s="64"/>
      <c r="AD3753" s="53"/>
    </row>
    <row r="3754" spans="1:30" s="13" customFormat="1" x14ac:dyDescent="0.25">
      <c r="A3754"/>
      <c r="B3754" s="32"/>
      <c r="C3754" s="34"/>
      <c r="D3754" s="10"/>
      <c r="J3754" s="53"/>
      <c r="K3754" s="64"/>
      <c r="O3754" s="60"/>
      <c r="P3754" s="67"/>
      <c r="T3754" s="53"/>
      <c r="U3754" s="64"/>
      <c r="Y3754" s="53"/>
      <c r="Z3754" s="64"/>
      <c r="AD3754" s="53"/>
    </row>
    <row r="3755" spans="1:30" s="13" customFormat="1" x14ac:dyDescent="0.25">
      <c r="A3755"/>
      <c r="B3755" s="32"/>
      <c r="C3755" s="34"/>
      <c r="D3755" s="10"/>
      <c r="J3755" s="53"/>
      <c r="K3755" s="64"/>
      <c r="O3755" s="60"/>
      <c r="P3755" s="67"/>
      <c r="T3755" s="53"/>
      <c r="U3755" s="64"/>
      <c r="Y3755" s="53"/>
      <c r="Z3755" s="64"/>
      <c r="AD3755" s="53"/>
    </row>
    <row r="3756" spans="1:30" s="13" customFormat="1" x14ac:dyDescent="0.25">
      <c r="A3756"/>
      <c r="B3756" s="32"/>
      <c r="C3756" s="34"/>
      <c r="D3756" s="10"/>
      <c r="J3756" s="53"/>
      <c r="K3756" s="64"/>
      <c r="O3756" s="60"/>
      <c r="P3756" s="67"/>
      <c r="T3756" s="53"/>
      <c r="U3756" s="64"/>
      <c r="Y3756" s="53"/>
      <c r="Z3756" s="64"/>
      <c r="AD3756" s="53"/>
    </row>
    <row r="3757" spans="1:30" s="13" customFormat="1" x14ac:dyDescent="0.25">
      <c r="A3757"/>
      <c r="B3757" s="32"/>
      <c r="C3757" s="34"/>
      <c r="D3757" s="10"/>
      <c r="J3757" s="53"/>
      <c r="K3757" s="64"/>
      <c r="O3757" s="60"/>
      <c r="P3757" s="67"/>
      <c r="T3757" s="53"/>
      <c r="U3757" s="64"/>
      <c r="Y3757" s="53"/>
      <c r="Z3757" s="64"/>
      <c r="AD3757" s="53"/>
    </row>
    <row r="3758" spans="1:30" s="13" customFormat="1" x14ac:dyDescent="0.25">
      <c r="A3758"/>
      <c r="B3758" s="32"/>
      <c r="C3758" s="34"/>
      <c r="D3758" s="10"/>
      <c r="J3758" s="53"/>
      <c r="K3758" s="64"/>
      <c r="O3758" s="60"/>
      <c r="P3758" s="67"/>
      <c r="T3758" s="53"/>
      <c r="U3758" s="64"/>
      <c r="Y3758" s="53"/>
      <c r="Z3758" s="64"/>
      <c r="AD3758" s="53"/>
    </row>
    <row r="3759" spans="1:30" s="13" customFormat="1" x14ac:dyDescent="0.25">
      <c r="A3759"/>
      <c r="B3759" s="32"/>
      <c r="C3759" s="34"/>
      <c r="D3759" s="10"/>
      <c r="J3759" s="53"/>
      <c r="K3759" s="64"/>
      <c r="O3759" s="60"/>
      <c r="P3759" s="67"/>
      <c r="T3759" s="53"/>
      <c r="U3759" s="64"/>
      <c r="Y3759" s="53"/>
      <c r="Z3759" s="64"/>
      <c r="AD3759" s="53"/>
    </row>
    <row r="3760" spans="1:30" s="13" customFormat="1" x14ac:dyDescent="0.25">
      <c r="A3760"/>
      <c r="B3760" s="32"/>
      <c r="C3760" s="34"/>
      <c r="D3760" s="10"/>
      <c r="J3760" s="53"/>
      <c r="K3760" s="64"/>
      <c r="O3760" s="60"/>
      <c r="P3760" s="67"/>
      <c r="T3760" s="53"/>
      <c r="U3760" s="64"/>
      <c r="Y3760" s="53"/>
      <c r="Z3760" s="64"/>
      <c r="AD3760" s="53"/>
    </row>
    <row r="3761" spans="1:30" s="13" customFormat="1" x14ac:dyDescent="0.25">
      <c r="A3761"/>
      <c r="B3761" s="32"/>
      <c r="C3761" s="34"/>
      <c r="D3761" s="10"/>
      <c r="J3761" s="53"/>
      <c r="K3761" s="64"/>
      <c r="O3761" s="60"/>
      <c r="P3761" s="67"/>
      <c r="T3761" s="53"/>
      <c r="U3761" s="64"/>
      <c r="Y3761" s="53"/>
      <c r="Z3761" s="64"/>
      <c r="AD3761" s="53"/>
    </row>
    <row r="3762" spans="1:30" s="13" customFormat="1" x14ac:dyDescent="0.25">
      <c r="A3762"/>
      <c r="B3762" s="32"/>
      <c r="C3762" s="34"/>
      <c r="D3762" s="10"/>
      <c r="J3762" s="53"/>
      <c r="K3762" s="64"/>
      <c r="O3762" s="60"/>
      <c r="P3762" s="67"/>
      <c r="T3762" s="53"/>
      <c r="U3762" s="64"/>
      <c r="Y3762" s="53"/>
      <c r="Z3762" s="64"/>
      <c r="AD3762" s="53"/>
    </row>
    <row r="3763" spans="1:30" s="13" customFormat="1" x14ac:dyDescent="0.25">
      <c r="A3763"/>
      <c r="B3763" s="32"/>
      <c r="C3763" s="34"/>
      <c r="D3763" s="10"/>
      <c r="J3763" s="53"/>
      <c r="K3763" s="64"/>
      <c r="O3763" s="60"/>
      <c r="P3763" s="67"/>
      <c r="T3763" s="53"/>
      <c r="U3763" s="64"/>
      <c r="Y3763" s="53"/>
      <c r="Z3763" s="64"/>
      <c r="AD3763" s="53"/>
    </row>
    <row r="3764" spans="1:30" s="13" customFormat="1" x14ac:dyDescent="0.25">
      <c r="A3764"/>
      <c r="B3764" s="32"/>
      <c r="C3764" s="34"/>
      <c r="D3764" s="10"/>
      <c r="J3764" s="53"/>
      <c r="K3764" s="64"/>
      <c r="O3764" s="60"/>
      <c r="P3764" s="67"/>
      <c r="T3764" s="53"/>
      <c r="U3764" s="64"/>
      <c r="Y3764" s="53"/>
      <c r="Z3764" s="64"/>
      <c r="AD3764" s="53"/>
    </row>
    <row r="3765" spans="1:30" s="13" customFormat="1" x14ac:dyDescent="0.25">
      <c r="A3765"/>
      <c r="B3765" s="32"/>
      <c r="C3765" s="34"/>
      <c r="D3765" s="10"/>
      <c r="J3765" s="53"/>
      <c r="K3765" s="64"/>
      <c r="O3765" s="60"/>
      <c r="P3765" s="67"/>
      <c r="T3765" s="53"/>
      <c r="U3765" s="64"/>
      <c r="Y3765" s="53"/>
      <c r="Z3765" s="64"/>
      <c r="AD3765" s="53"/>
    </row>
    <row r="3766" spans="1:30" s="13" customFormat="1" x14ac:dyDescent="0.25">
      <c r="A3766"/>
      <c r="B3766" s="32"/>
      <c r="C3766" s="34"/>
      <c r="D3766" s="10"/>
      <c r="J3766" s="53"/>
      <c r="K3766" s="64"/>
      <c r="O3766" s="60"/>
      <c r="P3766" s="67"/>
      <c r="T3766" s="53"/>
      <c r="U3766" s="64"/>
      <c r="Y3766" s="53"/>
      <c r="Z3766" s="64"/>
      <c r="AD3766" s="53"/>
    </row>
    <row r="3767" spans="1:30" s="13" customFormat="1" x14ac:dyDescent="0.25">
      <c r="A3767"/>
      <c r="B3767" s="32"/>
      <c r="C3767" s="34"/>
      <c r="D3767" s="10"/>
      <c r="J3767" s="53"/>
      <c r="K3767" s="64"/>
      <c r="O3767" s="60"/>
      <c r="P3767" s="67"/>
      <c r="T3767" s="53"/>
      <c r="U3767" s="64"/>
      <c r="Y3767" s="53"/>
      <c r="Z3767" s="64"/>
      <c r="AD3767" s="53"/>
    </row>
    <row r="3768" spans="1:30" s="13" customFormat="1" x14ac:dyDescent="0.25">
      <c r="A3768"/>
      <c r="B3768" s="32"/>
      <c r="C3768" s="34"/>
      <c r="D3768" s="10"/>
      <c r="J3768" s="53"/>
      <c r="K3768" s="64"/>
      <c r="O3768" s="60"/>
      <c r="P3768" s="67"/>
      <c r="T3768" s="53"/>
      <c r="U3768" s="64"/>
      <c r="Y3768" s="53"/>
      <c r="Z3768" s="64"/>
      <c r="AD3768" s="53"/>
    </row>
    <row r="3769" spans="1:30" s="13" customFormat="1" x14ac:dyDescent="0.25">
      <c r="A3769"/>
      <c r="B3769" s="32"/>
      <c r="C3769" s="34"/>
      <c r="D3769" s="10"/>
      <c r="J3769" s="53"/>
      <c r="K3769" s="64"/>
      <c r="O3769" s="60"/>
      <c r="P3769" s="67"/>
      <c r="T3769" s="53"/>
      <c r="U3769" s="64"/>
      <c r="Y3769" s="53"/>
      <c r="Z3769" s="64"/>
      <c r="AD3769" s="53"/>
    </row>
    <row r="3770" spans="1:30" s="13" customFormat="1" x14ac:dyDescent="0.25">
      <c r="A3770"/>
      <c r="B3770" s="32"/>
      <c r="C3770" s="34"/>
      <c r="D3770" s="10"/>
      <c r="J3770" s="53"/>
      <c r="K3770" s="64"/>
      <c r="O3770" s="60"/>
      <c r="P3770" s="67"/>
      <c r="T3770" s="53"/>
      <c r="U3770" s="64"/>
      <c r="Y3770" s="53"/>
      <c r="Z3770" s="64"/>
      <c r="AD3770" s="53"/>
    </row>
    <row r="3771" spans="1:30" s="13" customFormat="1" x14ac:dyDescent="0.25">
      <c r="A3771"/>
      <c r="B3771" s="32"/>
      <c r="C3771" s="34"/>
      <c r="D3771" s="10"/>
      <c r="J3771" s="53"/>
      <c r="K3771" s="64"/>
      <c r="O3771" s="60"/>
      <c r="P3771" s="67"/>
      <c r="T3771" s="53"/>
      <c r="U3771" s="64"/>
      <c r="Y3771" s="53"/>
      <c r="Z3771" s="64"/>
      <c r="AD3771" s="53"/>
    </row>
    <row r="3772" spans="1:30" s="13" customFormat="1" x14ac:dyDescent="0.25">
      <c r="A3772"/>
      <c r="B3772" s="32"/>
      <c r="C3772" s="34"/>
      <c r="D3772" s="10"/>
      <c r="J3772" s="53"/>
      <c r="K3772" s="64"/>
      <c r="O3772" s="60"/>
      <c r="P3772" s="67"/>
      <c r="T3772" s="53"/>
      <c r="U3772" s="64"/>
      <c r="Y3772" s="53"/>
      <c r="Z3772" s="64"/>
      <c r="AD3772" s="53"/>
    </row>
    <row r="3773" spans="1:30" s="13" customFormat="1" x14ac:dyDescent="0.25">
      <c r="A3773"/>
      <c r="B3773" s="32"/>
      <c r="C3773" s="34"/>
      <c r="D3773" s="10"/>
      <c r="J3773" s="53"/>
      <c r="K3773" s="64"/>
      <c r="O3773" s="60"/>
      <c r="P3773" s="67"/>
      <c r="T3773" s="53"/>
      <c r="U3773" s="64"/>
      <c r="Y3773" s="53"/>
      <c r="Z3773" s="64"/>
      <c r="AD3773" s="53"/>
    </row>
    <row r="3774" spans="1:30" s="13" customFormat="1" x14ac:dyDescent="0.25">
      <c r="A3774"/>
      <c r="B3774" s="32"/>
      <c r="C3774" s="34"/>
      <c r="D3774" s="10"/>
      <c r="J3774" s="53"/>
      <c r="K3774" s="64"/>
      <c r="O3774" s="60"/>
      <c r="P3774" s="67"/>
      <c r="T3774" s="53"/>
      <c r="U3774" s="64"/>
      <c r="Y3774" s="53"/>
      <c r="Z3774" s="64"/>
      <c r="AD3774" s="53"/>
    </row>
    <row r="3775" spans="1:30" s="13" customFormat="1" x14ac:dyDescent="0.25">
      <c r="A3775"/>
      <c r="B3775" s="32"/>
      <c r="C3775" s="34"/>
      <c r="D3775" s="10"/>
      <c r="J3775" s="53"/>
      <c r="K3775" s="64"/>
      <c r="O3775" s="60"/>
      <c r="P3775" s="67"/>
      <c r="T3775" s="53"/>
      <c r="U3775" s="64"/>
      <c r="Y3775" s="53"/>
      <c r="Z3775" s="64"/>
      <c r="AD3775" s="53"/>
    </row>
    <row r="3776" spans="1:30" s="13" customFormat="1" x14ac:dyDescent="0.25">
      <c r="A3776"/>
      <c r="B3776" s="32"/>
      <c r="C3776" s="34"/>
      <c r="D3776" s="10"/>
      <c r="J3776" s="53"/>
      <c r="K3776" s="64"/>
      <c r="O3776" s="60"/>
      <c r="P3776" s="67"/>
      <c r="T3776" s="53"/>
      <c r="U3776" s="64"/>
      <c r="Y3776" s="53"/>
      <c r="Z3776" s="64"/>
      <c r="AD3776" s="53"/>
    </row>
    <row r="3777" spans="1:30" s="13" customFormat="1" x14ac:dyDescent="0.25">
      <c r="A3777"/>
      <c r="B3777" s="32"/>
      <c r="C3777" s="34"/>
      <c r="D3777" s="10"/>
      <c r="J3777" s="53"/>
      <c r="K3777" s="64"/>
      <c r="O3777" s="60"/>
      <c r="P3777" s="67"/>
      <c r="T3777" s="53"/>
      <c r="U3777" s="64"/>
      <c r="Y3777" s="53"/>
      <c r="Z3777" s="64"/>
      <c r="AD3777" s="53"/>
    </row>
    <row r="3778" spans="1:30" s="13" customFormat="1" x14ac:dyDescent="0.25">
      <c r="A3778"/>
      <c r="B3778" s="32"/>
      <c r="C3778" s="34"/>
      <c r="D3778" s="10"/>
      <c r="J3778" s="53"/>
      <c r="K3778" s="64"/>
      <c r="O3778" s="60"/>
      <c r="P3778" s="67"/>
      <c r="T3778" s="53"/>
      <c r="U3778" s="64"/>
      <c r="Y3778" s="53"/>
      <c r="Z3778" s="64"/>
      <c r="AD3778" s="53"/>
    </row>
    <row r="3779" spans="1:30" s="13" customFormat="1" x14ac:dyDescent="0.25">
      <c r="A3779"/>
      <c r="B3779" s="32"/>
      <c r="C3779" s="34"/>
      <c r="D3779" s="10"/>
      <c r="J3779" s="53"/>
      <c r="K3779" s="64"/>
      <c r="O3779" s="60"/>
      <c r="P3779" s="67"/>
      <c r="T3779" s="53"/>
      <c r="U3779" s="64"/>
      <c r="Y3779" s="53"/>
      <c r="Z3779" s="64"/>
      <c r="AD3779" s="53"/>
    </row>
    <row r="3780" spans="1:30" s="13" customFormat="1" x14ac:dyDescent="0.25">
      <c r="A3780"/>
      <c r="B3780" s="32"/>
      <c r="C3780" s="34"/>
      <c r="D3780" s="10"/>
      <c r="J3780" s="53"/>
      <c r="K3780" s="64"/>
      <c r="O3780" s="60"/>
      <c r="P3780" s="67"/>
      <c r="T3780" s="53"/>
      <c r="U3780" s="64"/>
      <c r="Y3780" s="53"/>
      <c r="Z3780" s="64"/>
      <c r="AD3780" s="53"/>
    </row>
    <row r="3781" spans="1:30" s="13" customFormat="1" x14ac:dyDescent="0.25">
      <c r="A3781"/>
      <c r="B3781" s="32"/>
      <c r="C3781" s="34"/>
      <c r="D3781" s="10"/>
      <c r="J3781" s="53"/>
      <c r="K3781" s="64"/>
      <c r="O3781" s="60"/>
      <c r="P3781" s="67"/>
      <c r="T3781" s="53"/>
      <c r="U3781" s="64"/>
      <c r="Y3781" s="53"/>
      <c r="Z3781" s="64"/>
      <c r="AD3781" s="53"/>
    </row>
    <row r="3782" spans="1:30" s="13" customFormat="1" x14ac:dyDescent="0.25">
      <c r="A3782"/>
      <c r="B3782" s="32"/>
      <c r="C3782" s="34"/>
      <c r="D3782" s="10"/>
      <c r="J3782" s="53"/>
      <c r="K3782" s="64"/>
      <c r="O3782" s="60"/>
      <c r="P3782" s="67"/>
      <c r="T3782" s="53"/>
      <c r="U3782" s="64"/>
      <c r="Y3782" s="53"/>
      <c r="Z3782" s="64"/>
      <c r="AD3782" s="53"/>
    </row>
    <row r="3783" spans="1:30" s="13" customFormat="1" x14ac:dyDescent="0.25">
      <c r="A3783"/>
      <c r="B3783" s="32"/>
      <c r="C3783" s="34"/>
      <c r="D3783" s="10"/>
      <c r="J3783" s="53"/>
      <c r="K3783" s="64"/>
      <c r="O3783" s="60"/>
      <c r="P3783" s="67"/>
      <c r="T3783" s="53"/>
      <c r="U3783" s="64"/>
      <c r="Y3783" s="53"/>
      <c r="Z3783" s="64"/>
      <c r="AD3783" s="53"/>
    </row>
    <row r="3784" spans="1:30" s="13" customFormat="1" x14ac:dyDescent="0.25">
      <c r="A3784"/>
      <c r="B3784" s="32"/>
      <c r="C3784" s="34"/>
      <c r="D3784" s="10"/>
      <c r="J3784" s="53"/>
      <c r="K3784" s="64"/>
      <c r="O3784" s="60"/>
      <c r="P3784" s="67"/>
      <c r="T3784" s="53"/>
      <c r="U3784" s="64"/>
      <c r="Y3784" s="53"/>
      <c r="Z3784" s="64"/>
      <c r="AD3784" s="53"/>
    </row>
    <row r="3785" spans="1:30" s="13" customFormat="1" x14ac:dyDescent="0.25">
      <c r="A3785"/>
      <c r="B3785" s="32"/>
      <c r="C3785" s="34"/>
      <c r="D3785" s="10"/>
      <c r="J3785" s="53"/>
      <c r="K3785" s="64"/>
      <c r="O3785" s="60"/>
      <c r="P3785" s="67"/>
      <c r="T3785" s="53"/>
      <c r="U3785" s="64"/>
      <c r="Y3785" s="53"/>
      <c r="Z3785" s="64"/>
      <c r="AD3785" s="53"/>
    </row>
    <row r="3786" spans="1:30" s="13" customFormat="1" x14ac:dyDescent="0.25">
      <c r="A3786"/>
      <c r="B3786" s="32"/>
      <c r="C3786" s="34"/>
      <c r="D3786" s="10"/>
      <c r="J3786" s="53"/>
      <c r="K3786" s="64"/>
      <c r="O3786" s="60"/>
      <c r="P3786" s="67"/>
      <c r="T3786" s="53"/>
      <c r="U3786" s="64"/>
      <c r="Y3786" s="53"/>
      <c r="Z3786" s="64"/>
      <c r="AD3786" s="53"/>
    </row>
    <row r="3787" spans="1:30" s="13" customFormat="1" x14ac:dyDescent="0.25">
      <c r="A3787"/>
      <c r="B3787" s="32"/>
      <c r="C3787" s="34"/>
      <c r="D3787" s="10"/>
      <c r="J3787" s="53"/>
      <c r="K3787" s="64"/>
      <c r="O3787" s="60"/>
      <c r="P3787" s="67"/>
      <c r="T3787" s="53"/>
      <c r="U3787" s="64"/>
      <c r="Y3787" s="53"/>
      <c r="Z3787" s="64"/>
      <c r="AD3787" s="53"/>
    </row>
    <row r="3788" spans="1:30" s="13" customFormat="1" x14ac:dyDescent="0.25">
      <c r="A3788"/>
      <c r="B3788" s="32"/>
      <c r="C3788" s="34"/>
      <c r="D3788" s="10"/>
      <c r="J3788" s="53"/>
      <c r="K3788" s="64"/>
      <c r="O3788" s="60"/>
      <c r="P3788" s="67"/>
      <c r="T3788" s="53"/>
      <c r="U3788" s="64"/>
      <c r="Y3788" s="53"/>
      <c r="Z3788" s="64"/>
      <c r="AD3788" s="53"/>
    </row>
    <row r="3789" spans="1:30" s="13" customFormat="1" x14ac:dyDescent="0.25">
      <c r="A3789"/>
      <c r="B3789" s="32"/>
      <c r="C3789" s="34"/>
      <c r="D3789" s="10"/>
      <c r="J3789" s="53"/>
      <c r="K3789" s="64"/>
      <c r="O3789" s="60"/>
      <c r="P3789" s="67"/>
      <c r="T3789" s="53"/>
      <c r="U3789" s="64"/>
      <c r="Y3789" s="53"/>
      <c r="Z3789" s="64"/>
      <c r="AD3789" s="53"/>
    </row>
    <row r="3790" spans="1:30" s="13" customFormat="1" x14ac:dyDescent="0.25">
      <c r="A3790"/>
      <c r="B3790" s="32"/>
      <c r="C3790" s="34"/>
      <c r="D3790" s="10"/>
      <c r="J3790" s="53"/>
      <c r="K3790" s="64"/>
      <c r="O3790" s="60"/>
      <c r="P3790" s="67"/>
      <c r="T3790" s="53"/>
      <c r="U3790" s="64"/>
      <c r="Y3790" s="53"/>
      <c r="Z3790" s="64"/>
      <c r="AD3790" s="53"/>
    </row>
    <row r="3791" spans="1:30" s="13" customFormat="1" x14ac:dyDescent="0.25">
      <c r="A3791"/>
      <c r="B3791" s="32"/>
      <c r="C3791" s="34"/>
      <c r="D3791" s="10"/>
      <c r="J3791" s="53"/>
      <c r="K3791" s="64"/>
      <c r="O3791" s="60"/>
      <c r="P3791" s="67"/>
      <c r="T3791" s="53"/>
      <c r="U3791" s="64"/>
      <c r="Y3791" s="53"/>
      <c r="Z3791" s="64"/>
      <c r="AD3791" s="53"/>
    </row>
    <row r="3792" spans="1:30" s="13" customFormat="1" x14ac:dyDescent="0.25">
      <c r="A3792"/>
      <c r="B3792" s="32"/>
      <c r="C3792" s="34"/>
      <c r="D3792" s="10"/>
      <c r="J3792" s="53"/>
      <c r="K3792" s="64"/>
      <c r="O3792" s="60"/>
      <c r="P3792" s="67"/>
      <c r="T3792" s="53"/>
      <c r="U3792" s="64"/>
      <c r="Y3792" s="53"/>
      <c r="Z3792" s="64"/>
      <c r="AD3792" s="53"/>
    </row>
    <row r="3793" spans="1:30" s="13" customFormat="1" x14ac:dyDescent="0.25">
      <c r="A3793"/>
      <c r="B3793" s="32"/>
      <c r="C3793" s="34"/>
      <c r="D3793" s="10"/>
      <c r="J3793" s="53"/>
      <c r="K3793" s="64"/>
      <c r="O3793" s="60"/>
      <c r="P3793" s="67"/>
      <c r="T3793" s="53"/>
      <c r="U3793" s="64"/>
      <c r="Y3793" s="53"/>
      <c r="Z3793" s="64"/>
      <c r="AD3793" s="53"/>
    </row>
    <row r="3794" spans="1:30" s="13" customFormat="1" x14ac:dyDescent="0.25">
      <c r="A3794"/>
      <c r="B3794" s="32"/>
      <c r="C3794" s="34"/>
      <c r="D3794" s="10"/>
      <c r="J3794" s="53"/>
      <c r="K3794" s="64"/>
      <c r="O3794" s="60"/>
      <c r="P3794" s="67"/>
      <c r="T3794" s="53"/>
      <c r="U3794" s="64"/>
      <c r="Y3794" s="53"/>
      <c r="Z3794" s="64"/>
      <c r="AD3794" s="53"/>
    </row>
    <row r="3795" spans="1:30" s="13" customFormat="1" x14ac:dyDescent="0.25">
      <c r="A3795"/>
      <c r="B3795" s="32"/>
      <c r="C3795" s="34"/>
      <c r="D3795" s="10"/>
      <c r="J3795" s="53"/>
      <c r="K3795" s="64"/>
      <c r="O3795" s="60"/>
      <c r="P3795" s="67"/>
      <c r="T3795" s="53"/>
      <c r="U3795" s="64"/>
      <c r="Y3795" s="53"/>
      <c r="Z3795" s="64"/>
      <c r="AD3795" s="53"/>
    </row>
    <row r="3796" spans="1:30" s="13" customFormat="1" x14ac:dyDescent="0.25">
      <c r="A3796"/>
      <c r="B3796" s="32"/>
      <c r="C3796" s="34"/>
      <c r="D3796" s="10"/>
      <c r="J3796" s="53"/>
      <c r="K3796" s="64"/>
      <c r="O3796" s="60"/>
      <c r="P3796" s="67"/>
      <c r="T3796" s="53"/>
      <c r="U3796" s="64"/>
      <c r="Y3796" s="53"/>
      <c r="Z3796" s="64"/>
      <c r="AD3796" s="53"/>
    </row>
    <row r="3797" spans="1:30" s="13" customFormat="1" x14ac:dyDescent="0.25">
      <c r="A3797"/>
      <c r="B3797" s="32"/>
      <c r="C3797" s="34"/>
      <c r="D3797" s="10"/>
      <c r="J3797" s="53"/>
      <c r="K3797" s="64"/>
      <c r="O3797" s="60"/>
      <c r="P3797" s="67"/>
      <c r="T3797" s="53"/>
      <c r="U3797" s="64"/>
      <c r="Y3797" s="53"/>
      <c r="Z3797" s="64"/>
      <c r="AD3797" s="53"/>
    </row>
    <row r="3798" spans="1:30" s="13" customFormat="1" x14ac:dyDescent="0.25">
      <c r="A3798"/>
      <c r="B3798" s="32"/>
      <c r="C3798" s="34"/>
      <c r="D3798" s="10"/>
      <c r="J3798" s="53"/>
      <c r="K3798" s="64"/>
      <c r="O3798" s="60"/>
      <c r="P3798" s="67"/>
      <c r="T3798" s="53"/>
      <c r="U3798" s="64"/>
      <c r="Y3798" s="53"/>
      <c r="Z3798" s="64"/>
      <c r="AD3798" s="53"/>
    </row>
    <row r="3799" spans="1:30" s="13" customFormat="1" x14ac:dyDescent="0.25">
      <c r="A3799"/>
      <c r="B3799" s="32"/>
      <c r="C3799" s="34"/>
      <c r="D3799" s="10"/>
      <c r="J3799" s="53"/>
      <c r="K3799" s="64"/>
      <c r="O3799" s="60"/>
      <c r="P3799" s="67"/>
      <c r="T3799" s="53"/>
      <c r="U3799" s="64"/>
      <c r="Y3799" s="53"/>
      <c r="Z3799" s="64"/>
      <c r="AD3799" s="53"/>
    </row>
    <row r="3800" spans="1:30" s="13" customFormat="1" x14ac:dyDescent="0.25">
      <c r="A3800"/>
      <c r="B3800" s="32"/>
      <c r="C3800" s="34"/>
      <c r="D3800" s="10"/>
      <c r="J3800" s="53"/>
      <c r="K3800" s="64"/>
      <c r="O3800" s="60"/>
      <c r="P3800" s="67"/>
      <c r="T3800" s="53"/>
      <c r="U3800" s="64"/>
      <c r="Y3800" s="53"/>
      <c r="Z3800" s="64"/>
      <c r="AD3800" s="53"/>
    </row>
    <row r="3801" spans="1:30" s="13" customFormat="1" x14ac:dyDescent="0.25">
      <c r="A3801"/>
      <c r="B3801" s="32"/>
      <c r="C3801" s="34"/>
      <c r="D3801" s="10"/>
      <c r="J3801" s="53"/>
      <c r="K3801" s="64"/>
      <c r="O3801" s="60"/>
      <c r="P3801" s="67"/>
      <c r="T3801" s="53"/>
      <c r="U3801" s="64"/>
      <c r="Y3801" s="53"/>
      <c r="Z3801" s="64"/>
      <c r="AD3801" s="53"/>
    </row>
    <row r="3802" spans="1:30" s="13" customFormat="1" x14ac:dyDescent="0.25">
      <c r="A3802"/>
      <c r="B3802" s="32"/>
      <c r="C3802" s="34"/>
      <c r="D3802" s="10"/>
      <c r="J3802" s="53"/>
      <c r="K3802" s="64"/>
      <c r="O3802" s="60"/>
      <c r="P3802" s="67"/>
      <c r="T3802" s="53"/>
      <c r="U3802" s="64"/>
      <c r="Y3802" s="53"/>
      <c r="Z3802" s="64"/>
      <c r="AD3802" s="53"/>
    </row>
    <row r="3803" spans="1:30" s="13" customFormat="1" x14ac:dyDescent="0.25">
      <c r="A3803"/>
      <c r="B3803" s="32"/>
      <c r="C3803" s="34"/>
      <c r="D3803" s="10"/>
      <c r="J3803" s="53"/>
      <c r="K3803" s="64"/>
      <c r="O3803" s="60"/>
      <c r="P3803" s="67"/>
      <c r="T3803" s="53"/>
      <c r="U3803" s="64"/>
      <c r="Y3803" s="53"/>
      <c r="Z3803" s="64"/>
      <c r="AD3803" s="53"/>
    </row>
    <row r="3804" spans="1:30" s="13" customFormat="1" x14ac:dyDescent="0.25">
      <c r="A3804"/>
      <c r="B3804" s="32"/>
      <c r="C3804" s="34"/>
      <c r="D3804" s="10"/>
      <c r="J3804" s="53"/>
      <c r="K3804" s="64"/>
      <c r="O3804" s="60"/>
      <c r="P3804" s="67"/>
      <c r="T3804" s="53"/>
      <c r="U3804" s="64"/>
      <c r="Y3804" s="53"/>
      <c r="Z3804" s="64"/>
      <c r="AD3804" s="53"/>
    </row>
    <row r="3805" spans="1:30" s="13" customFormat="1" x14ac:dyDescent="0.25">
      <c r="A3805"/>
      <c r="B3805" s="32"/>
      <c r="C3805" s="34"/>
      <c r="D3805" s="10"/>
      <c r="J3805" s="53"/>
      <c r="K3805" s="64"/>
      <c r="O3805" s="60"/>
      <c r="P3805" s="67"/>
      <c r="T3805" s="53"/>
      <c r="U3805" s="64"/>
      <c r="Y3805" s="53"/>
      <c r="Z3805" s="64"/>
      <c r="AD3805" s="53"/>
    </row>
    <row r="3806" spans="1:30" s="13" customFormat="1" x14ac:dyDescent="0.25">
      <c r="A3806"/>
      <c r="B3806" s="32"/>
      <c r="C3806" s="34"/>
      <c r="D3806" s="10"/>
      <c r="J3806" s="53"/>
      <c r="K3806" s="64"/>
      <c r="O3806" s="60"/>
      <c r="P3806" s="67"/>
      <c r="T3806" s="53"/>
      <c r="U3806" s="64"/>
      <c r="Y3806" s="53"/>
      <c r="Z3806" s="64"/>
      <c r="AD3806" s="53"/>
    </row>
    <row r="3807" spans="1:30" s="13" customFormat="1" x14ac:dyDescent="0.25">
      <c r="A3807"/>
      <c r="B3807" s="32"/>
      <c r="C3807" s="34"/>
      <c r="D3807" s="10"/>
      <c r="J3807" s="53"/>
      <c r="K3807" s="64"/>
      <c r="O3807" s="60"/>
      <c r="P3807" s="67"/>
      <c r="T3807" s="53"/>
      <c r="U3807" s="64"/>
      <c r="Y3807" s="53"/>
      <c r="Z3807" s="64"/>
      <c r="AD3807" s="53"/>
    </row>
    <row r="3808" spans="1:30" s="13" customFormat="1" x14ac:dyDescent="0.25">
      <c r="A3808"/>
      <c r="B3808" s="32"/>
      <c r="C3808" s="34"/>
      <c r="D3808" s="10"/>
      <c r="J3808" s="53"/>
      <c r="K3808" s="64"/>
      <c r="O3808" s="60"/>
      <c r="P3808" s="67"/>
      <c r="T3808" s="53"/>
      <c r="U3808" s="64"/>
      <c r="Y3808" s="53"/>
      <c r="Z3808" s="64"/>
      <c r="AD3808" s="53"/>
    </row>
    <row r="3809" spans="1:30" s="13" customFormat="1" x14ac:dyDescent="0.25">
      <c r="A3809"/>
      <c r="B3809" s="32"/>
      <c r="C3809" s="34"/>
      <c r="D3809" s="10"/>
      <c r="J3809" s="53"/>
      <c r="K3809" s="64"/>
      <c r="O3809" s="60"/>
      <c r="P3809" s="67"/>
      <c r="T3809" s="53"/>
      <c r="U3809" s="64"/>
      <c r="Y3809" s="53"/>
      <c r="Z3809" s="64"/>
      <c r="AD3809" s="53"/>
    </row>
    <row r="3810" spans="1:30" s="13" customFormat="1" x14ac:dyDescent="0.25">
      <c r="A3810"/>
      <c r="B3810" s="32"/>
      <c r="C3810" s="34"/>
      <c r="D3810" s="10"/>
      <c r="J3810" s="53"/>
      <c r="K3810" s="64"/>
      <c r="O3810" s="60"/>
      <c r="P3810" s="67"/>
      <c r="T3810" s="53"/>
      <c r="U3810" s="64"/>
      <c r="Y3810" s="53"/>
      <c r="Z3810" s="64"/>
      <c r="AD3810" s="53"/>
    </row>
    <row r="3811" spans="1:30" s="13" customFormat="1" x14ac:dyDescent="0.25">
      <c r="A3811"/>
      <c r="B3811" s="32"/>
      <c r="C3811" s="34"/>
      <c r="D3811" s="10"/>
      <c r="J3811" s="53"/>
      <c r="K3811" s="64"/>
      <c r="O3811" s="60"/>
      <c r="P3811" s="67"/>
      <c r="T3811" s="53"/>
      <c r="U3811" s="64"/>
      <c r="Y3811" s="53"/>
      <c r="Z3811" s="64"/>
      <c r="AD3811" s="53"/>
    </row>
    <row r="3812" spans="1:30" s="13" customFormat="1" x14ac:dyDescent="0.25">
      <c r="A3812"/>
      <c r="B3812" s="32"/>
      <c r="C3812" s="34"/>
      <c r="D3812" s="10"/>
      <c r="J3812" s="53"/>
      <c r="K3812" s="64"/>
      <c r="O3812" s="60"/>
      <c r="P3812" s="67"/>
      <c r="T3812" s="53"/>
      <c r="U3812" s="64"/>
      <c r="Y3812" s="53"/>
      <c r="Z3812" s="64"/>
      <c r="AD3812" s="53"/>
    </row>
    <row r="3813" spans="1:30" s="13" customFormat="1" x14ac:dyDescent="0.25">
      <c r="A3813"/>
      <c r="B3813" s="32"/>
      <c r="C3813" s="34"/>
      <c r="D3813" s="10"/>
      <c r="J3813" s="53"/>
      <c r="K3813" s="64"/>
      <c r="O3813" s="60"/>
      <c r="P3813" s="67"/>
      <c r="T3813" s="53"/>
      <c r="U3813" s="64"/>
      <c r="Y3813" s="53"/>
      <c r="Z3813" s="64"/>
      <c r="AD3813" s="53"/>
    </row>
    <row r="3814" spans="1:30" s="13" customFormat="1" x14ac:dyDescent="0.25">
      <c r="A3814"/>
      <c r="B3814" s="32"/>
      <c r="C3814" s="34"/>
      <c r="D3814" s="10"/>
      <c r="J3814" s="53"/>
      <c r="K3814" s="64"/>
      <c r="O3814" s="60"/>
      <c r="P3814" s="67"/>
      <c r="T3814" s="53"/>
      <c r="U3814" s="64"/>
      <c r="Y3814" s="53"/>
      <c r="Z3814" s="64"/>
      <c r="AD3814" s="53"/>
    </row>
    <row r="3815" spans="1:30" s="13" customFormat="1" x14ac:dyDescent="0.25">
      <c r="A3815"/>
      <c r="B3815" s="32"/>
      <c r="C3815" s="34"/>
      <c r="D3815" s="10"/>
      <c r="J3815" s="53"/>
      <c r="K3815" s="64"/>
      <c r="O3815" s="60"/>
      <c r="P3815" s="67"/>
      <c r="T3815" s="53"/>
      <c r="U3815" s="64"/>
      <c r="Y3815" s="53"/>
      <c r="Z3815" s="64"/>
      <c r="AD3815" s="53"/>
    </row>
    <row r="3816" spans="1:30" s="13" customFormat="1" x14ac:dyDescent="0.25">
      <c r="A3816"/>
      <c r="B3816" s="32"/>
      <c r="C3816" s="34"/>
      <c r="D3816" s="10"/>
      <c r="J3816" s="53"/>
      <c r="K3816" s="64"/>
      <c r="O3816" s="60"/>
      <c r="P3816" s="67"/>
      <c r="T3816" s="53"/>
      <c r="U3816" s="64"/>
      <c r="Y3816" s="53"/>
      <c r="Z3816" s="64"/>
      <c r="AD3816" s="53"/>
    </row>
    <row r="3817" spans="1:30" s="13" customFormat="1" x14ac:dyDescent="0.25">
      <c r="A3817"/>
      <c r="B3817" s="32"/>
      <c r="C3817" s="34"/>
      <c r="D3817" s="10"/>
      <c r="J3817" s="53"/>
      <c r="K3817" s="64"/>
      <c r="O3817" s="60"/>
      <c r="P3817" s="67"/>
      <c r="T3817" s="53"/>
      <c r="U3817" s="64"/>
      <c r="Y3817" s="53"/>
      <c r="Z3817" s="64"/>
      <c r="AD3817" s="53"/>
    </row>
    <row r="3818" spans="1:30" s="13" customFormat="1" x14ac:dyDescent="0.25">
      <c r="A3818"/>
      <c r="B3818" s="32"/>
      <c r="C3818" s="34"/>
      <c r="D3818" s="10"/>
      <c r="J3818" s="53"/>
      <c r="K3818" s="64"/>
      <c r="O3818" s="60"/>
      <c r="P3818" s="67"/>
      <c r="T3818" s="53"/>
      <c r="U3818" s="64"/>
      <c r="Y3818" s="53"/>
      <c r="Z3818" s="64"/>
      <c r="AD3818" s="53"/>
    </row>
    <row r="3819" spans="1:30" s="13" customFormat="1" x14ac:dyDescent="0.25">
      <c r="A3819"/>
      <c r="B3819" s="32"/>
      <c r="C3819" s="34"/>
      <c r="D3819" s="10"/>
      <c r="J3819" s="53"/>
      <c r="K3819" s="64"/>
      <c r="O3819" s="60"/>
      <c r="P3819" s="67"/>
      <c r="T3819" s="53"/>
      <c r="U3819" s="64"/>
      <c r="Y3819" s="53"/>
      <c r="Z3819" s="64"/>
      <c r="AD3819" s="53"/>
    </row>
    <row r="3820" spans="1:30" s="13" customFormat="1" x14ac:dyDescent="0.25">
      <c r="A3820"/>
      <c r="B3820" s="32"/>
      <c r="C3820" s="34"/>
      <c r="D3820" s="10"/>
      <c r="J3820" s="53"/>
      <c r="K3820" s="64"/>
      <c r="O3820" s="60"/>
      <c r="P3820" s="67"/>
      <c r="T3820" s="53"/>
      <c r="U3820" s="64"/>
      <c r="Y3820" s="53"/>
      <c r="Z3820" s="64"/>
      <c r="AD3820" s="53"/>
    </row>
    <row r="3821" spans="1:30" s="13" customFormat="1" x14ac:dyDescent="0.25">
      <c r="A3821"/>
      <c r="B3821" s="32"/>
      <c r="C3821" s="34"/>
      <c r="D3821" s="10"/>
      <c r="J3821" s="53"/>
      <c r="K3821" s="64"/>
      <c r="O3821" s="60"/>
      <c r="P3821" s="67"/>
      <c r="T3821" s="53"/>
      <c r="U3821" s="64"/>
      <c r="Y3821" s="53"/>
      <c r="Z3821" s="64"/>
      <c r="AD3821" s="53"/>
    </row>
    <row r="3822" spans="1:30" s="13" customFormat="1" x14ac:dyDescent="0.25">
      <c r="A3822"/>
      <c r="B3822" s="32"/>
      <c r="C3822" s="34"/>
      <c r="D3822" s="10"/>
      <c r="J3822" s="53"/>
      <c r="K3822" s="64"/>
      <c r="O3822" s="60"/>
      <c r="P3822" s="67"/>
      <c r="T3822" s="53"/>
      <c r="U3822" s="64"/>
      <c r="Y3822" s="53"/>
      <c r="Z3822" s="64"/>
      <c r="AD3822" s="53"/>
    </row>
    <row r="3823" spans="1:30" s="13" customFormat="1" x14ac:dyDescent="0.25">
      <c r="A3823"/>
      <c r="B3823" s="32"/>
      <c r="C3823" s="34"/>
      <c r="D3823" s="10"/>
      <c r="J3823" s="53"/>
      <c r="K3823" s="64"/>
      <c r="O3823" s="60"/>
      <c r="P3823" s="67"/>
      <c r="T3823" s="53"/>
      <c r="U3823" s="64"/>
      <c r="Y3823" s="53"/>
      <c r="Z3823" s="64"/>
      <c r="AD3823" s="53"/>
    </row>
    <row r="3824" spans="1:30" s="13" customFormat="1" x14ac:dyDescent="0.25">
      <c r="A3824"/>
      <c r="B3824" s="32"/>
      <c r="C3824" s="34"/>
      <c r="D3824" s="10"/>
      <c r="J3824" s="53"/>
      <c r="K3824" s="64"/>
      <c r="O3824" s="60"/>
      <c r="P3824" s="67"/>
      <c r="T3824" s="53"/>
      <c r="U3824" s="64"/>
      <c r="Y3824" s="53"/>
      <c r="Z3824" s="64"/>
      <c r="AD3824" s="53"/>
    </row>
    <row r="3825" spans="1:30" s="13" customFormat="1" x14ac:dyDescent="0.25">
      <c r="A3825"/>
      <c r="B3825" s="32"/>
      <c r="C3825" s="34"/>
      <c r="D3825" s="10"/>
      <c r="J3825" s="53"/>
      <c r="K3825" s="64"/>
      <c r="O3825" s="60"/>
      <c r="P3825" s="67"/>
      <c r="T3825" s="53"/>
      <c r="U3825" s="64"/>
      <c r="Y3825" s="53"/>
      <c r="Z3825" s="64"/>
      <c r="AD3825" s="53"/>
    </row>
    <row r="3826" spans="1:30" s="13" customFormat="1" x14ac:dyDescent="0.25">
      <c r="A3826"/>
      <c r="B3826" s="32"/>
      <c r="C3826" s="34"/>
      <c r="D3826" s="10"/>
      <c r="J3826" s="53"/>
      <c r="K3826" s="64"/>
      <c r="O3826" s="60"/>
      <c r="P3826" s="67"/>
      <c r="T3826" s="53"/>
      <c r="U3826" s="64"/>
      <c r="Y3826" s="53"/>
      <c r="Z3826" s="64"/>
      <c r="AD3826" s="53"/>
    </row>
    <row r="3827" spans="1:30" s="13" customFormat="1" x14ac:dyDescent="0.25">
      <c r="A3827"/>
      <c r="B3827" s="32"/>
      <c r="C3827" s="34"/>
      <c r="D3827" s="10"/>
      <c r="J3827" s="53"/>
      <c r="K3827" s="64"/>
      <c r="O3827" s="60"/>
      <c r="P3827" s="67"/>
      <c r="T3827" s="53"/>
      <c r="U3827" s="64"/>
      <c r="Y3827" s="53"/>
      <c r="Z3827" s="64"/>
      <c r="AD3827" s="53"/>
    </row>
    <row r="3828" spans="1:30" s="13" customFormat="1" x14ac:dyDescent="0.25">
      <c r="A3828"/>
      <c r="B3828" s="32"/>
      <c r="C3828" s="34"/>
      <c r="D3828" s="10"/>
      <c r="J3828" s="53"/>
      <c r="K3828" s="64"/>
      <c r="O3828" s="60"/>
      <c r="P3828" s="67"/>
      <c r="T3828" s="53"/>
      <c r="U3828" s="64"/>
      <c r="Y3828" s="53"/>
      <c r="Z3828" s="64"/>
      <c r="AD3828" s="53"/>
    </row>
    <row r="3829" spans="1:30" s="13" customFormat="1" x14ac:dyDescent="0.25">
      <c r="A3829"/>
      <c r="B3829" s="32"/>
      <c r="C3829" s="34"/>
      <c r="D3829" s="10"/>
      <c r="J3829" s="53"/>
      <c r="K3829" s="64"/>
      <c r="O3829" s="60"/>
      <c r="P3829" s="67"/>
      <c r="T3829" s="53"/>
      <c r="U3829" s="64"/>
      <c r="Y3829" s="53"/>
      <c r="Z3829" s="64"/>
      <c r="AD3829" s="53"/>
    </row>
    <row r="3830" spans="1:30" s="13" customFormat="1" x14ac:dyDescent="0.25">
      <c r="A3830"/>
      <c r="B3830" s="32"/>
      <c r="C3830" s="34"/>
      <c r="D3830" s="10"/>
      <c r="J3830" s="53"/>
      <c r="K3830" s="64"/>
      <c r="O3830" s="60"/>
      <c r="P3830" s="67"/>
      <c r="T3830" s="53"/>
      <c r="U3830" s="64"/>
      <c r="Y3830" s="53"/>
      <c r="Z3830" s="64"/>
      <c r="AD3830" s="53"/>
    </row>
    <row r="3831" spans="1:30" s="13" customFormat="1" x14ac:dyDescent="0.25">
      <c r="A3831"/>
      <c r="B3831" s="32"/>
      <c r="C3831" s="34"/>
      <c r="D3831" s="10"/>
      <c r="J3831" s="53"/>
      <c r="K3831" s="64"/>
      <c r="O3831" s="60"/>
      <c r="P3831" s="67"/>
      <c r="T3831" s="53"/>
      <c r="U3831" s="64"/>
      <c r="Y3831" s="53"/>
      <c r="Z3831" s="64"/>
      <c r="AD3831" s="53"/>
    </row>
    <row r="3832" spans="1:30" s="13" customFormat="1" x14ac:dyDescent="0.25">
      <c r="A3832"/>
      <c r="B3832" s="32"/>
      <c r="C3832" s="34"/>
      <c r="D3832" s="10"/>
      <c r="J3832" s="53"/>
      <c r="K3832" s="64"/>
      <c r="O3832" s="60"/>
      <c r="P3832" s="67"/>
      <c r="T3832" s="53"/>
      <c r="U3832" s="64"/>
      <c r="Y3832" s="53"/>
      <c r="Z3832" s="64"/>
      <c r="AD3832" s="53"/>
    </row>
    <row r="3833" spans="1:30" s="13" customFormat="1" x14ac:dyDescent="0.25">
      <c r="A3833"/>
      <c r="B3833" s="32"/>
      <c r="C3833" s="34"/>
      <c r="D3833" s="10"/>
      <c r="J3833" s="53"/>
      <c r="K3833" s="64"/>
      <c r="O3833" s="60"/>
      <c r="P3833" s="67"/>
      <c r="T3833" s="53"/>
      <c r="U3833" s="64"/>
      <c r="Y3833" s="53"/>
      <c r="Z3833" s="64"/>
      <c r="AD3833" s="53"/>
    </row>
    <row r="3834" spans="1:30" s="13" customFormat="1" x14ac:dyDescent="0.25">
      <c r="A3834"/>
      <c r="B3834" s="32"/>
      <c r="C3834" s="34"/>
      <c r="D3834" s="10"/>
      <c r="J3834" s="53"/>
      <c r="K3834" s="64"/>
      <c r="O3834" s="60"/>
      <c r="P3834" s="67"/>
      <c r="T3834" s="53"/>
      <c r="U3834" s="64"/>
      <c r="Y3834" s="53"/>
      <c r="Z3834" s="64"/>
      <c r="AD3834" s="53"/>
    </row>
    <row r="3835" spans="1:30" s="13" customFormat="1" x14ac:dyDescent="0.25">
      <c r="A3835"/>
      <c r="B3835" s="32"/>
      <c r="C3835" s="34"/>
      <c r="D3835" s="10"/>
      <c r="J3835" s="53"/>
      <c r="K3835" s="64"/>
      <c r="O3835" s="60"/>
      <c r="P3835" s="67"/>
      <c r="T3835" s="53"/>
      <c r="U3835" s="64"/>
      <c r="Y3835" s="53"/>
      <c r="Z3835" s="64"/>
      <c r="AD3835" s="53"/>
    </row>
    <row r="3836" spans="1:30" s="13" customFormat="1" x14ac:dyDescent="0.25">
      <c r="A3836"/>
      <c r="B3836" s="32"/>
      <c r="C3836" s="34"/>
      <c r="D3836" s="10"/>
      <c r="J3836" s="53"/>
      <c r="K3836" s="64"/>
      <c r="O3836" s="60"/>
      <c r="P3836" s="67"/>
      <c r="T3836" s="53"/>
      <c r="U3836" s="64"/>
      <c r="Y3836" s="53"/>
      <c r="Z3836" s="64"/>
      <c r="AD3836" s="53"/>
    </row>
    <row r="3837" spans="1:30" s="13" customFormat="1" x14ac:dyDescent="0.25">
      <c r="A3837"/>
      <c r="B3837" s="32"/>
      <c r="C3837" s="34"/>
      <c r="D3837" s="10"/>
      <c r="J3837" s="53"/>
      <c r="K3837" s="64"/>
      <c r="O3837" s="60"/>
      <c r="P3837" s="67"/>
      <c r="T3837" s="53"/>
      <c r="U3837" s="64"/>
      <c r="Y3837" s="53"/>
      <c r="Z3837" s="64"/>
      <c r="AD3837" s="53"/>
    </row>
    <row r="3838" spans="1:30" s="13" customFormat="1" x14ac:dyDescent="0.25">
      <c r="A3838"/>
      <c r="B3838" s="32"/>
      <c r="C3838" s="34"/>
      <c r="D3838" s="10"/>
      <c r="J3838" s="53"/>
      <c r="K3838" s="64"/>
      <c r="O3838" s="60"/>
      <c r="P3838" s="67"/>
      <c r="T3838" s="53"/>
      <c r="U3838" s="64"/>
      <c r="Y3838" s="53"/>
      <c r="Z3838" s="64"/>
      <c r="AD3838" s="53"/>
    </row>
    <row r="3839" spans="1:30" s="13" customFormat="1" x14ac:dyDescent="0.25">
      <c r="A3839"/>
      <c r="B3839" s="32"/>
      <c r="C3839" s="34"/>
      <c r="D3839" s="10"/>
      <c r="J3839" s="53"/>
      <c r="K3839" s="64"/>
      <c r="O3839" s="60"/>
      <c r="P3839" s="67"/>
      <c r="T3839" s="53"/>
      <c r="U3839" s="64"/>
      <c r="Y3839" s="53"/>
      <c r="Z3839" s="64"/>
      <c r="AD3839" s="53"/>
    </row>
    <row r="3840" spans="1:30" s="13" customFormat="1" x14ac:dyDescent="0.25">
      <c r="A3840"/>
      <c r="B3840" s="32"/>
      <c r="C3840" s="34"/>
      <c r="D3840" s="10"/>
      <c r="J3840" s="53"/>
      <c r="K3840" s="64"/>
      <c r="O3840" s="60"/>
      <c r="P3840" s="67"/>
      <c r="T3840" s="53"/>
      <c r="U3840" s="64"/>
      <c r="Y3840" s="53"/>
      <c r="Z3840" s="64"/>
      <c r="AD3840" s="53"/>
    </row>
    <row r="3841" spans="1:30" s="13" customFormat="1" x14ac:dyDescent="0.25">
      <c r="A3841"/>
      <c r="B3841" s="32"/>
      <c r="C3841" s="34"/>
      <c r="D3841" s="10"/>
      <c r="J3841" s="53"/>
      <c r="K3841" s="64"/>
      <c r="O3841" s="60"/>
      <c r="P3841" s="67"/>
      <c r="T3841" s="53"/>
      <c r="U3841" s="64"/>
      <c r="Y3841" s="53"/>
      <c r="Z3841" s="64"/>
      <c r="AD3841" s="53"/>
    </row>
    <row r="3842" spans="1:30" s="13" customFormat="1" x14ac:dyDescent="0.25">
      <c r="A3842"/>
      <c r="B3842" s="32"/>
      <c r="C3842" s="34"/>
      <c r="D3842" s="10"/>
      <c r="J3842" s="53"/>
      <c r="K3842" s="64"/>
      <c r="O3842" s="60"/>
      <c r="P3842" s="67"/>
      <c r="T3842" s="53"/>
      <c r="U3842" s="64"/>
      <c r="Y3842" s="53"/>
      <c r="Z3842" s="64"/>
      <c r="AD3842" s="53"/>
    </row>
    <row r="3843" spans="1:30" s="13" customFormat="1" x14ac:dyDescent="0.25">
      <c r="A3843"/>
      <c r="B3843" s="32"/>
      <c r="C3843" s="34"/>
      <c r="D3843" s="10"/>
      <c r="J3843" s="53"/>
      <c r="K3843" s="64"/>
      <c r="O3843" s="60"/>
      <c r="P3843" s="67"/>
      <c r="T3843" s="53"/>
      <c r="U3843" s="64"/>
      <c r="Y3843" s="53"/>
      <c r="Z3843" s="64"/>
      <c r="AD3843" s="53"/>
    </row>
    <row r="3844" spans="1:30" s="13" customFormat="1" x14ac:dyDescent="0.25">
      <c r="A3844"/>
      <c r="B3844" s="32"/>
      <c r="C3844" s="34"/>
      <c r="D3844" s="10"/>
      <c r="J3844" s="53"/>
      <c r="K3844" s="64"/>
      <c r="O3844" s="60"/>
      <c r="P3844" s="67"/>
      <c r="T3844" s="53"/>
      <c r="U3844" s="64"/>
      <c r="Y3844" s="53"/>
      <c r="Z3844" s="64"/>
      <c r="AD3844" s="53"/>
    </row>
    <row r="3845" spans="1:30" s="13" customFormat="1" x14ac:dyDescent="0.25">
      <c r="A3845"/>
      <c r="B3845" s="32"/>
      <c r="C3845" s="34"/>
      <c r="D3845" s="10"/>
      <c r="J3845" s="53"/>
      <c r="K3845" s="64"/>
      <c r="O3845" s="60"/>
      <c r="P3845" s="67"/>
      <c r="T3845" s="53"/>
      <c r="U3845" s="64"/>
      <c r="Y3845" s="53"/>
      <c r="Z3845" s="64"/>
      <c r="AD3845" s="53"/>
    </row>
    <row r="3846" spans="1:30" s="13" customFormat="1" x14ac:dyDescent="0.25">
      <c r="A3846"/>
      <c r="B3846" s="32"/>
      <c r="C3846" s="34"/>
      <c r="D3846" s="10"/>
      <c r="J3846" s="53"/>
      <c r="K3846" s="64"/>
      <c r="O3846" s="60"/>
      <c r="P3846" s="67"/>
      <c r="T3846" s="53"/>
      <c r="U3846" s="64"/>
      <c r="Y3846" s="53"/>
      <c r="Z3846" s="64"/>
      <c r="AD3846" s="53"/>
    </row>
    <row r="3847" spans="1:30" s="13" customFormat="1" x14ac:dyDescent="0.25">
      <c r="A3847"/>
      <c r="B3847" s="32"/>
      <c r="C3847" s="34"/>
      <c r="D3847" s="10"/>
      <c r="J3847" s="53"/>
      <c r="K3847" s="64"/>
      <c r="O3847" s="60"/>
      <c r="P3847" s="67"/>
      <c r="T3847" s="53"/>
      <c r="U3847" s="64"/>
      <c r="Y3847" s="53"/>
      <c r="Z3847" s="64"/>
      <c r="AD3847" s="53"/>
    </row>
    <row r="3848" spans="1:30" s="13" customFormat="1" x14ac:dyDescent="0.25">
      <c r="A3848"/>
      <c r="B3848" s="32"/>
      <c r="C3848" s="34"/>
      <c r="D3848" s="10"/>
      <c r="J3848" s="53"/>
      <c r="K3848" s="64"/>
      <c r="O3848" s="60"/>
      <c r="P3848" s="67"/>
      <c r="T3848" s="53"/>
      <c r="U3848" s="64"/>
      <c r="Y3848" s="53"/>
      <c r="Z3848" s="64"/>
      <c r="AD3848" s="53"/>
    </row>
    <row r="3849" spans="1:30" s="13" customFormat="1" x14ac:dyDescent="0.25">
      <c r="A3849"/>
      <c r="B3849" s="32"/>
      <c r="C3849" s="34"/>
      <c r="D3849" s="10"/>
      <c r="J3849" s="53"/>
      <c r="K3849" s="64"/>
      <c r="O3849" s="60"/>
      <c r="P3849" s="67"/>
      <c r="T3849" s="53"/>
      <c r="U3849" s="64"/>
      <c r="Y3849" s="53"/>
      <c r="Z3849" s="64"/>
      <c r="AD3849" s="53"/>
    </row>
    <row r="3850" spans="1:30" s="13" customFormat="1" x14ac:dyDescent="0.25">
      <c r="A3850"/>
      <c r="B3850" s="32"/>
      <c r="C3850" s="34"/>
      <c r="D3850" s="10"/>
      <c r="J3850" s="53"/>
      <c r="K3850" s="64"/>
      <c r="O3850" s="60"/>
      <c r="P3850" s="67"/>
      <c r="T3850" s="53"/>
      <c r="U3850" s="64"/>
      <c r="Y3850" s="53"/>
      <c r="Z3850" s="64"/>
      <c r="AD3850" s="53"/>
    </row>
    <row r="3851" spans="1:30" s="13" customFormat="1" x14ac:dyDescent="0.25">
      <c r="A3851"/>
      <c r="B3851" s="32"/>
      <c r="C3851" s="34"/>
      <c r="D3851" s="10"/>
      <c r="J3851" s="53"/>
      <c r="K3851" s="64"/>
      <c r="O3851" s="60"/>
      <c r="P3851" s="67"/>
      <c r="T3851" s="53"/>
      <c r="U3851" s="64"/>
      <c r="Y3851" s="53"/>
      <c r="Z3851" s="64"/>
      <c r="AD3851" s="53"/>
    </row>
    <row r="3852" spans="1:30" s="13" customFormat="1" x14ac:dyDescent="0.25">
      <c r="A3852"/>
      <c r="B3852" s="32"/>
      <c r="C3852" s="34"/>
      <c r="D3852" s="10"/>
      <c r="J3852" s="53"/>
      <c r="K3852" s="64"/>
      <c r="O3852" s="60"/>
      <c r="P3852" s="67"/>
      <c r="T3852" s="53"/>
      <c r="U3852" s="64"/>
      <c r="Y3852" s="53"/>
      <c r="Z3852" s="64"/>
      <c r="AD3852" s="53"/>
    </row>
    <row r="3853" spans="1:30" s="13" customFormat="1" x14ac:dyDescent="0.25">
      <c r="A3853"/>
      <c r="B3853" s="32"/>
      <c r="C3853" s="34"/>
      <c r="D3853" s="10"/>
      <c r="J3853" s="53"/>
      <c r="K3853" s="64"/>
      <c r="O3853" s="60"/>
      <c r="P3853" s="67"/>
      <c r="T3853" s="53"/>
      <c r="U3853" s="64"/>
      <c r="Y3853" s="53"/>
      <c r="Z3853" s="64"/>
      <c r="AD3853" s="53"/>
    </row>
    <row r="3854" spans="1:30" s="13" customFormat="1" x14ac:dyDescent="0.25">
      <c r="A3854"/>
      <c r="B3854" s="32"/>
      <c r="C3854" s="34"/>
      <c r="D3854" s="10"/>
      <c r="J3854" s="53"/>
      <c r="K3854" s="64"/>
      <c r="O3854" s="60"/>
      <c r="P3854" s="67"/>
      <c r="T3854" s="53"/>
      <c r="U3854" s="64"/>
      <c r="Y3854" s="53"/>
      <c r="Z3854" s="64"/>
      <c r="AD3854" s="53"/>
    </row>
    <row r="3855" spans="1:30" s="13" customFormat="1" x14ac:dyDescent="0.25">
      <c r="A3855"/>
      <c r="B3855" s="32"/>
      <c r="C3855" s="34"/>
      <c r="D3855" s="10"/>
      <c r="J3855" s="53"/>
      <c r="K3855" s="64"/>
      <c r="O3855" s="60"/>
      <c r="P3855" s="67"/>
      <c r="T3855" s="53"/>
      <c r="U3855" s="64"/>
      <c r="Y3855" s="53"/>
      <c r="Z3855" s="64"/>
      <c r="AD3855" s="53"/>
    </row>
    <row r="3856" spans="1:30" s="13" customFormat="1" x14ac:dyDescent="0.25">
      <c r="A3856"/>
      <c r="B3856" s="32"/>
      <c r="C3856" s="34"/>
      <c r="D3856" s="10"/>
      <c r="J3856" s="53"/>
      <c r="K3856" s="64"/>
      <c r="O3856" s="60"/>
      <c r="P3856" s="67"/>
      <c r="T3856" s="53"/>
      <c r="U3856" s="64"/>
      <c r="Y3856" s="53"/>
      <c r="Z3856" s="64"/>
      <c r="AD3856" s="53"/>
    </row>
    <row r="3857" spans="1:30" s="13" customFormat="1" x14ac:dyDescent="0.25">
      <c r="A3857"/>
      <c r="B3857" s="32"/>
      <c r="C3857" s="34"/>
      <c r="D3857" s="10"/>
      <c r="J3857" s="53"/>
      <c r="K3857" s="64"/>
      <c r="O3857" s="60"/>
      <c r="P3857" s="67"/>
      <c r="T3857" s="53"/>
      <c r="U3857" s="64"/>
      <c r="Y3857" s="53"/>
      <c r="Z3857" s="64"/>
      <c r="AD3857" s="53"/>
    </row>
    <row r="3858" spans="1:30" s="13" customFormat="1" x14ac:dyDescent="0.25">
      <c r="A3858"/>
      <c r="B3858" s="32"/>
      <c r="C3858" s="34"/>
      <c r="D3858" s="10"/>
      <c r="J3858" s="53"/>
      <c r="K3858" s="64"/>
      <c r="O3858" s="60"/>
      <c r="P3858" s="67"/>
      <c r="T3858" s="53"/>
      <c r="U3858" s="64"/>
      <c r="Y3858" s="53"/>
      <c r="Z3858" s="64"/>
      <c r="AD3858" s="53"/>
    </row>
    <row r="3859" spans="1:30" s="13" customFormat="1" x14ac:dyDescent="0.25">
      <c r="A3859"/>
      <c r="B3859" s="32"/>
      <c r="C3859" s="34"/>
      <c r="D3859" s="10"/>
      <c r="J3859" s="53"/>
      <c r="K3859" s="64"/>
      <c r="O3859" s="60"/>
      <c r="P3859" s="67"/>
      <c r="T3859" s="53"/>
      <c r="U3859" s="64"/>
      <c r="Y3859" s="53"/>
      <c r="Z3859" s="64"/>
      <c r="AD3859" s="53"/>
    </row>
    <row r="3860" spans="1:30" s="13" customFormat="1" x14ac:dyDescent="0.25">
      <c r="A3860"/>
      <c r="B3860" s="32"/>
      <c r="C3860" s="34"/>
      <c r="D3860" s="10"/>
      <c r="J3860" s="53"/>
      <c r="K3860" s="64"/>
      <c r="O3860" s="60"/>
      <c r="P3860" s="67"/>
      <c r="T3860" s="53"/>
      <c r="U3860" s="64"/>
      <c r="Y3860" s="53"/>
      <c r="Z3860" s="64"/>
      <c r="AD3860" s="53"/>
    </row>
    <row r="3861" spans="1:30" s="13" customFormat="1" x14ac:dyDescent="0.25">
      <c r="A3861"/>
      <c r="B3861" s="32"/>
      <c r="C3861" s="34"/>
      <c r="D3861" s="10"/>
      <c r="J3861" s="53"/>
      <c r="K3861" s="64"/>
      <c r="O3861" s="60"/>
      <c r="P3861" s="67"/>
      <c r="T3861" s="53"/>
      <c r="U3861" s="64"/>
      <c r="Y3861" s="53"/>
      <c r="Z3861" s="64"/>
      <c r="AD3861" s="53"/>
    </row>
    <row r="3862" spans="1:30" s="13" customFormat="1" x14ac:dyDescent="0.25">
      <c r="A3862"/>
      <c r="B3862" s="32"/>
      <c r="C3862" s="34"/>
      <c r="D3862" s="10"/>
      <c r="J3862" s="53"/>
      <c r="K3862" s="64"/>
      <c r="O3862" s="60"/>
      <c r="P3862" s="67"/>
      <c r="T3862" s="53"/>
      <c r="U3862" s="64"/>
      <c r="Y3862" s="53"/>
      <c r="Z3862" s="64"/>
      <c r="AD3862" s="53"/>
    </row>
    <row r="3863" spans="1:30" s="13" customFormat="1" x14ac:dyDescent="0.25">
      <c r="A3863"/>
      <c r="B3863" s="32"/>
      <c r="C3863" s="34"/>
      <c r="D3863" s="10"/>
      <c r="J3863" s="53"/>
      <c r="K3863" s="64"/>
      <c r="O3863" s="60"/>
      <c r="P3863" s="67"/>
      <c r="T3863" s="53"/>
      <c r="U3863" s="64"/>
      <c r="Y3863" s="53"/>
      <c r="Z3863" s="64"/>
      <c r="AD3863" s="53"/>
    </row>
    <row r="3864" spans="1:30" s="13" customFormat="1" x14ac:dyDescent="0.25">
      <c r="A3864"/>
      <c r="B3864" s="32"/>
      <c r="C3864" s="34"/>
      <c r="D3864" s="10"/>
      <c r="J3864" s="53"/>
      <c r="K3864" s="64"/>
      <c r="O3864" s="60"/>
      <c r="P3864" s="67"/>
      <c r="T3864" s="53"/>
      <c r="U3864" s="64"/>
      <c r="Y3864" s="53"/>
      <c r="Z3864" s="64"/>
      <c r="AD3864" s="53"/>
    </row>
    <row r="3865" spans="1:30" s="13" customFormat="1" x14ac:dyDescent="0.25">
      <c r="A3865"/>
      <c r="B3865" s="32"/>
      <c r="C3865" s="34"/>
      <c r="D3865" s="10"/>
      <c r="J3865" s="53"/>
      <c r="K3865" s="64"/>
      <c r="O3865" s="60"/>
      <c r="P3865" s="67"/>
      <c r="T3865" s="53"/>
      <c r="U3865" s="64"/>
      <c r="Y3865" s="53"/>
      <c r="Z3865" s="64"/>
      <c r="AD3865" s="53"/>
    </row>
    <row r="3866" spans="1:30" s="13" customFormat="1" x14ac:dyDescent="0.25">
      <c r="A3866"/>
      <c r="B3866" s="32"/>
      <c r="C3866" s="34"/>
      <c r="D3866" s="10"/>
      <c r="J3866" s="53"/>
      <c r="K3866" s="64"/>
      <c r="O3866" s="60"/>
      <c r="P3866" s="67"/>
      <c r="T3866" s="53"/>
      <c r="U3866" s="64"/>
      <c r="Y3866" s="53"/>
      <c r="Z3866" s="64"/>
      <c r="AD3866" s="53"/>
    </row>
    <row r="3867" spans="1:30" s="13" customFormat="1" x14ac:dyDescent="0.25">
      <c r="A3867"/>
      <c r="B3867" s="32"/>
      <c r="C3867" s="34"/>
      <c r="D3867" s="10"/>
      <c r="J3867" s="53"/>
      <c r="K3867" s="64"/>
      <c r="O3867" s="60"/>
      <c r="P3867" s="67"/>
      <c r="T3867" s="53"/>
      <c r="U3867" s="64"/>
      <c r="Y3867" s="53"/>
      <c r="Z3867" s="64"/>
      <c r="AD3867" s="53"/>
    </row>
    <row r="3868" spans="1:30" s="13" customFormat="1" x14ac:dyDescent="0.25">
      <c r="A3868"/>
      <c r="B3868" s="32"/>
      <c r="C3868" s="34"/>
      <c r="D3868" s="10"/>
      <c r="J3868" s="53"/>
      <c r="K3868" s="64"/>
      <c r="O3868" s="60"/>
      <c r="P3868" s="67"/>
      <c r="T3868" s="53"/>
      <c r="U3868" s="64"/>
      <c r="Y3868" s="53"/>
      <c r="Z3868" s="64"/>
      <c r="AD3868" s="53"/>
    </row>
    <row r="3869" spans="1:30" s="13" customFormat="1" x14ac:dyDescent="0.25">
      <c r="A3869"/>
      <c r="B3869" s="32"/>
      <c r="C3869" s="34"/>
      <c r="D3869" s="10"/>
      <c r="J3869" s="53"/>
      <c r="K3869" s="64"/>
      <c r="O3869" s="60"/>
      <c r="P3869" s="67"/>
      <c r="T3869" s="53"/>
      <c r="U3869" s="64"/>
      <c r="Y3869" s="53"/>
      <c r="Z3869" s="64"/>
      <c r="AD3869" s="53"/>
    </row>
    <row r="3870" spans="1:30" s="13" customFormat="1" x14ac:dyDescent="0.25">
      <c r="A3870"/>
      <c r="B3870" s="32"/>
      <c r="C3870" s="34"/>
      <c r="D3870" s="10"/>
      <c r="J3870" s="53"/>
      <c r="K3870" s="64"/>
      <c r="O3870" s="60"/>
      <c r="P3870" s="67"/>
      <c r="T3870" s="53"/>
      <c r="U3870" s="64"/>
      <c r="Y3870" s="53"/>
      <c r="Z3870" s="64"/>
      <c r="AD3870" s="53"/>
    </row>
    <row r="3871" spans="1:30" s="13" customFormat="1" x14ac:dyDescent="0.25">
      <c r="A3871"/>
      <c r="B3871" s="32"/>
      <c r="C3871" s="34"/>
      <c r="D3871" s="10"/>
      <c r="J3871" s="53"/>
      <c r="K3871" s="64"/>
      <c r="O3871" s="60"/>
      <c r="P3871" s="67"/>
      <c r="T3871" s="53"/>
      <c r="U3871" s="64"/>
      <c r="Y3871" s="53"/>
      <c r="Z3871" s="64"/>
      <c r="AD3871" s="53"/>
    </row>
    <row r="3872" spans="1:30" s="13" customFormat="1" x14ac:dyDescent="0.25">
      <c r="A3872"/>
      <c r="B3872" s="32"/>
      <c r="C3872" s="34"/>
      <c r="D3872" s="10"/>
      <c r="J3872" s="53"/>
      <c r="K3872" s="64"/>
      <c r="O3872" s="60"/>
      <c r="P3872" s="67"/>
      <c r="T3872" s="53"/>
      <c r="U3872" s="64"/>
      <c r="Y3872" s="53"/>
      <c r="Z3872" s="64"/>
      <c r="AD3872" s="53"/>
    </row>
    <row r="3873" spans="1:30" s="13" customFormat="1" x14ac:dyDescent="0.25">
      <c r="A3873"/>
      <c r="B3873" s="32"/>
      <c r="C3873" s="34"/>
      <c r="D3873" s="10"/>
      <c r="J3873" s="53"/>
      <c r="K3873" s="64"/>
      <c r="O3873" s="60"/>
      <c r="P3873" s="67"/>
      <c r="T3873" s="53"/>
      <c r="U3873" s="64"/>
      <c r="Y3873" s="53"/>
      <c r="Z3873" s="64"/>
      <c r="AD3873" s="53"/>
    </row>
    <row r="3874" spans="1:30" s="13" customFormat="1" x14ac:dyDescent="0.25">
      <c r="A3874"/>
      <c r="B3874" s="32"/>
      <c r="C3874" s="34"/>
      <c r="D3874" s="10"/>
      <c r="J3874" s="53"/>
      <c r="K3874" s="64"/>
      <c r="O3874" s="60"/>
      <c r="P3874" s="67"/>
      <c r="T3874" s="53"/>
      <c r="U3874" s="64"/>
      <c r="Y3874" s="53"/>
      <c r="Z3874" s="64"/>
      <c r="AD3874" s="53"/>
    </row>
    <row r="3875" spans="1:30" s="13" customFormat="1" x14ac:dyDescent="0.25">
      <c r="A3875"/>
      <c r="B3875" s="32"/>
      <c r="C3875" s="34"/>
      <c r="D3875" s="10"/>
      <c r="J3875" s="53"/>
      <c r="K3875" s="64"/>
      <c r="O3875" s="60"/>
      <c r="P3875" s="67"/>
      <c r="T3875" s="53"/>
      <c r="U3875" s="64"/>
      <c r="Y3875" s="53"/>
      <c r="Z3875" s="64"/>
      <c r="AD3875" s="53"/>
    </row>
    <row r="3876" spans="1:30" s="13" customFormat="1" x14ac:dyDescent="0.25">
      <c r="A3876"/>
      <c r="B3876" s="32"/>
      <c r="C3876" s="34"/>
      <c r="D3876" s="10"/>
      <c r="J3876" s="53"/>
      <c r="K3876" s="64"/>
      <c r="O3876" s="60"/>
      <c r="P3876" s="67"/>
      <c r="T3876" s="53"/>
      <c r="U3876" s="64"/>
      <c r="Y3876" s="53"/>
      <c r="Z3876" s="64"/>
      <c r="AD3876" s="53"/>
    </row>
    <row r="3877" spans="1:30" s="13" customFormat="1" x14ac:dyDescent="0.25">
      <c r="A3877"/>
      <c r="B3877" s="32"/>
      <c r="C3877" s="34"/>
      <c r="D3877" s="10"/>
      <c r="J3877" s="53"/>
      <c r="K3877" s="64"/>
      <c r="O3877" s="60"/>
      <c r="P3877" s="67"/>
      <c r="T3877" s="53"/>
      <c r="U3877" s="64"/>
      <c r="Y3877" s="53"/>
      <c r="Z3877" s="64"/>
      <c r="AD3877" s="53"/>
    </row>
    <row r="3878" spans="1:30" s="13" customFormat="1" x14ac:dyDescent="0.25">
      <c r="A3878"/>
      <c r="B3878" s="32"/>
      <c r="C3878" s="34"/>
      <c r="D3878" s="10"/>
      <c r="J3878" s="53"/>
      <c r="K3878" s="64"/>
      <c r="O3878" s="60"/>
      <c r="P3878" s="67"/>
      <c r="T3878" s="53"/>
      <c r="U3878" s="64"/>
      <c r="Y3878" s="53"/>
      <c r="Z3878" s="64"/>
      <c r="AD3878" s="53"/>
    </row>
    <row r="3879" spans="1:30" s="13" customFormat="1" x14ac:dyDescent="0.25">
      <c r="A3879"/>
      <c r="B3879" s="32"/>
      <c r="C3879" s="34"/>
      <c r="D3879" s="10"/>
      <c r="J3879" s="53"/>
      <c r="K3879" s="64"/>
      <c r="O3879" s="60"/>
      <c r="P3879" s="67"/>
      <c r="T3879" s="53"/>
      <c r="U3879" s="64"/>
      <c r="Y3879" s="53"/>
      <c r="Z3879" s="64"/>
      <c r="AD3879" s="53"/>
    </row>
    <row r="3880" spans="1:30" s="13" customFormat="1" x14ac:dyDescent="0.25">
      <c r="A3880"/>
      <c r="B3880" s="32"/>
      <c r="C3880" s="34"/>
      <c r="D3880" s="10"/>
      <c r="J3880" s="53"/>
      <c r="K3880" s="64"/>
      <c r="O3880" s="60"/>
      <c r="P3880" s="67"/>
      <c r="T3880" s="53"/>
      <c r="U3880" s="64"/>
      <c r="Y3880" s="53"/>
      <c r="Z3880" s="64"/>
      <c r="AD3880" s="53"/>
    </row>
    <row r="3881" spans="1:30" s="13" customFormat="1" x14ac:dyDescent="0.25">
      <c r="A3881"/>
      <c r="B3881" s="32"/>
      <c r="C3881" s="34"/>
      <c r="D3881" s="10"/>
      <c r="J3881" s="53"/>
      <c r="K3881" s="64"/>
      <c r="O3881" s="60"/>
      <c r="P3881" s="67"/>
      <c r="T3881" s="53"/>
      <c r="U3881" s="64"/>
      <c r="Y3881" s="53"/>
      <c r="Z3881" s="64"/>
      <c r="AD3881" s="53"/>
    </row>
    <row r="3882" spans="1:30" s="13" customFormat="1" x14ac:dyDescent="0.25">
      <c r="A3882"/>
      <c r="B3882" s="32"/>
      <c r="C3882" s="34"/>
      <c r="D3882" s="10"/>
      <c r="J3882" s="53"/>
      <c r="K3882" s="64"/>
      <c r="O3882" s="60"/>
      <c r="P3882" s="67"/>
      <c r="T3882" s="53"/>
      <c r="U3882" s="64"/>
      <c r="Y3882" s="53"/>
      <c r="Z3882" s="64"/>
      <c r="AD3882" s="53"/>
    </row>
    <row r="3883" spans="1:30" s="13" customFormat="1" x14ac:dyDescent="0.25">
      <c r="A3883"/>
      <c r="B3883" s="32"/>
      <c r="C3883" s="34"/>
      <c r="D3883" s="10"/>
      <c r="J3883" s="53"/>
      <c r="K3883" s="64"/>
      <c r="O3883" s="60"/>
      <c r="P3883" s="67"/>
      <c r="T3883" s="53"/>
      <c r="U3883" s="64"/>
      <c r="Y3883" s="53"/>
      <c r="Z3883" s="64"/>
      <c r="AD3883" s="53"/>
    </row>
    <row r="3884" spans="1:30" s="13" customFormat="1" x14ac:dyDescent="0.25">
      <c r="A3884"/>
      <c r="B3884" s="32"/>
      <c r="C3884" s="34"/>
      <c r="D3884" s="10"/>
      <c r="J3884" s="53"/>
      <c r="K3884" s="64"/>
      <c r="O3884" s="60"/>
      <c r="P3884" s="67"/>
      <c r="T3884" s="53"/>
      <c r="U3884" s="64"/>
      <c r="Y3884" s="53"/>
      <c r="Z3884" s="64"/>
      <c r="AD3884" s="53"/>
    </row>
    <row r="3885" spans="1:30" s="13" customFormat="1" x14ac:dyDescent="0.25">
      <c r="A3885"/>
      <c r="B3885" s="32"/>
      <c r="C3885" s="34"/>
      <c r="D3885" s="10"/>
      <c r="J3885" s="53"/>
      <c r="K3885" s="64"/>
      <c r="O3885" s="60"/>
      <c r="P3885" s="67"/>
      <c r="T3885" s="53"/>
      <c r="U3885" s="64"/>
      <c r="Y3885" s="53"/>
      <c r="Z3885" s="64"/>
      <c r="AD3885" s="53"/>
    </row>
    <row r="3886" spans="1:30" s="13" customFormat="1" x14ac:dyDescent="0.25">
      <c r="A3886"/>
      <c r="B3886" s="32"/>
      <c r="C3886" s="34"/>
      <c r="D3886" s="10"/>
      <c r="J3886" s="53"/>
      <c r="K3886" s="64"/>
      <c r="O3886" s="60"/>
      <c r="P3886" s="67"/>
      <c r="T3886" s="53"/>
      <c r="U3886" s="64"/>
      <c r="Y3886" s="53"/>
      <c r="Z3886" s="64"/>
      <c r="AD3886" s="53"/>
    </row>
    <row r="3887" spans="1:30" s="13" customFormat="1" x14ac:dyDescent="0.25">
      <c r="A3887"/>
      <c r="B3887" s="32"/>
      <c r="C3887" s="34"/>
      <c r="D3887" s="10"/>
      <c r="J3887" s="53"/>
      <c r="K3887" s="64"/>
      <c r="O3887" s="60"/>
      <c r="P3887" s="67"/>
      <c r="T3887" s="53"/>
      <c r="U3887" s="64"/>
      <c r="Y3887" s="53"/>
      <c r="Z3887" s="64"/>
      <c r="AD3887" s="53"/>
    </row>
    <row r="3888" spans="1:30" s="13" customFormat="1" x14ac:dyDescent="0.25">
      <c r="A3888"/>
      <c r="B3888" s="32"/>
      <c r="C3888" s="34"/>
      <c r="D3888" s="10"/>
      <c r="J3888" s="53"/>
      <c r="K3888" s="64"/>
      <c r="O3888" s="60"/>
      <c r="P3888" s="67"/>
      <c r="T3888" s="53"/>
      <c r="U3888" s="64"/>
      <c r="Y3888" s="53"/>
      <c r="Z3888" s="64"/>
      <c r="AD3888" s="53"/>
    </row>
    <row r="3889" spans="1:30" s="13" customFormat="1" x14ac:dyDescent="0.25">
      <c r="A3889"/>
      <c r="B3889" s="32"/>
      <c r="C3889" s="34"/>
      <c r="D3889" s="10"/>
      <c r="J3889" s="53"/>
      <c r="K3889" s="64"/>
      <c r="O3889" s="60"/>
      <c r="P3889" s="67"/>
      <c r="T3889" s="53"/>
      <c r="U3889" s="64"/>
      <c r="Y3889" s="53"/>
      <c r="Z3889" s="64"/>
      <c r="AD3889" s="53"/>
    </row>
    <row r="3890" spans="1:30" s="13" customFormat="1" x14ac:dyDescent="0.25">
      <c r="A3890"/>
      <c r="B3890" s="32"/>
      <c r="C3890" s="34"/>
      <c r="D3890" s="10"/>
      <c r="J3890" s="53"/>
      <c r="K3890" s="64"/>
      <c r="O3890" s="60"/>
      <c r="P3890" s="67"/>
      <c r="T3890" s="53"/>
      <c r="U3890" s="64"/>
      <c r="Y3890" s="53"/>
      <c r="Z3890" s="64"/>
      <c r="AD3890" s="53"/>
    </row>
    <row r="3891" spans="1:30" s="13" customFormat="1" x14ac:dyDescent="0.25">
      <c r="A3891"/>
      <c r="B3891" s="32"/>
      <c r="C3891" s="34"/>
      <c r="D3891" s="10"/>
      <c r="J3891" s="53"/>
      <c r="K3891" s="64"/>
      <c r="O3891" s="60"/>
      <c r="P3891" s="67"/>
      <c r="T3891" s="53"/>
      <c r="U3891" s="64"/>
      <c r="Y3891" s="53"/>
      <c r="Z3891" s="64"/>
      <c r="AD3891" s="53"/>
    </row>
    <row r="3892" spans="1:30" s="13" customFormat="1" x14ac:dyDescent="0.25">
      <c r="A3892"/>
      <c r="B3892" s="32"/>
      <c r="C3892" s="34"/>
      <c r="D3892" s="10"/>
      <c r="J3892" s="53"/>
      <c r="K3892" s="64"/>
      <c r="O3892" s="60"/>
      <c r="P3892" s="67"/>
      <c r="T3892" s="53"/>
      <c r="U3892" s="64"/>
      <c r="Y3892" s="53"/>
      <c r="Z3892" s="64"/>
      <c r="AD3892" s="53"/>
    </row>
    <row r="3893" spans="1:30" s="13" customFormat="1" x14ac:dyDescent="0.25">
      <c r="A3893"/>
      <c r="B3893" s="32"/>
      <c r="C3893" s="34"/>
      <c r="D3893" s="10"/>
      <c r="J3893" s="53"/>
      <c r="K3893" s="64"/>
      <c r="O3893" s="60"/>
      <c r="P3893" s="67"/>
      <c r="T3893" s="53"/>
      <c r="U3893" s="64"/>
      <c r="Y3893" s="53"/>
      <c r="Z3893" s="64"/>
      <c r="AD3893" s="53"/>
    </row>
    <row r="3894" spans="1:30" s="13" customFormat="1" x14ac:dyDescent="0.25">
      <c r="A3894"/>
      <c r="B3894" s="32"/>
      <c r="C3894" s="34"/>
      <c r="D3894" s="10"/>
      <c r="J3894" s="53"/>
      <c r="K3894" s="64"/>
      <c r="O3894" s="60"/>
      <c r="P3894" s="67"/>
      <c r="T3894" s="53"/>
      <c r="U3894" s="64"/>
      <c r="Y3894" s="53"/>
      <c r="Z3894" s="64"/>
      <c r="AD3894" s="53"/>
    </row>
    <row r="3895" spans="1:30" s="13" customFormat="1" x14ac:dyDescent="0.25">
      <c r="A3895"/>
      <c r="B3895" s="32"/>
      <c r="C3895" s="34"/>
      <c r="D3895" s="10"/>
      <c r="J3895" s="53"/>
      <c r="K3895" s="64"/>
      <c r="O3895" s="60"/>
      <c r="P3895" s="67"/>
      <c r="T3895" s="53"/>
      <c r="U3895" s="64"/>
      <c r="Y3895" s="53"/>
      <c r="Z3895" s="64"/>
      <c r="AD3895" s="53"/>
    </row>
    <row r="3896" spans="1:30" s="13" customFormat="1" x14ac:dyDescent="0.25">
      <c r="A3896"/>
      <c r="B3896" s="32"/>
      <c r="C3896" s="34"/>
      <c r="D3896" s="10"/>
      <c r="J3896" s="53"/>
      <c r="K3896" s="64"/>
      <c r="O3896" s="60"/>
      <c r="P3896" s="67"/>
      <c r="T3896" s="53"/>
      <c r="U3896" s="64"/>
      <c r="Y3896" s="53"/>
      <c r="Z3896" s="64"/>
      <c r="AD3896" s="53"/>
    </row>
    <row r="3897" spans="1:30" s="13" customFormat="1" x14ac:dyDescent="0.25">
      <c r="A3897"/>
      <c r="B3897" s="32"/>
      <c r="C3897" s="34"/>
      <c r="D3897" s="10"/>
      <c r="J3897" s="53"/>
      <c r="K3897" s="64"/>
      <c r="O3897" s="60"/>
      <c r="P3897" s="67"/>
      <c r="T3897" s="53"/>
      <c r="U3897" s="64"/>
      <c r="Y3897" s="53"/>
      <c r="Z3897" s="64"/>
      <c r="AD3897" s="53"/>
    </row>
    <row r="3898" spans="1:30" s="13" customFormat="1" x14ac:dyDescent="0.25">
      <c r="A3898"/>
      <c r="B3898" s="32"/>
      <c r="C3898" s="34"/>
      <c r="D3898" s="10"/>
      <c r="J3898" s="53"/>
      <c r="K3898" s="64"/>
      <c r="O3898" s="60"/>
      <c r="P3898" s="67"/>
      <c r="T3898" s="53"/>
      <c r="U3898" s="64"/>
      <c r="Y3898" s="53"/>
      <c r="Z3898" s="64"/>
      <c r="AD3898" s="53"/>
    </row>
    <row r="3899" spans="1:30" s="13" customFormat="1" x14ac:dyDescent="0.25">
      <c r="A3899"/>
      <c r="B3899" s="32"/>
      <c r="C3899" s="34"/>
      <c r="D3899" s="10"/>
      <c r="J3899" s="53"/>
      <c r="K3899" s="64"/>
      <c r="O3899" s="60"/>
      <c r="P3899" s="67"/>
      <c r="T3899" s="53"/>
      <c r="U3899" s="64"/>
      <c r="Y3899" s="53"/>
      <c r="Z3899" s="64"/>
      <c r="AD3899" s="53"/>
    </row>
    <row r="3900" spans="1:30" s="13" customFormat="1" x14ac:dyDescent="0.25">
      <c r="A3900"/>
      <c r="B3900" s="32"/>
      <c r="C3900" s="34"/>
      <c r="D3900" s="10"/>
      <c r="J3900" s="53"/>
      <c r="K3900" s="64"/>
      <c r="O3900" s="60"/>
      <c r="P3900" s="67"/>
      <c r="T3900" s="53"/>
      <c r="U3900" s="64"/>
      <c r="Y3900" s="53"/>
      <c r="Z3900" s="64"/>
      <c r="AD3900" s="53"/>
    </row>
    <row r="3901" spans="1:30" s="13" customFormat="1" x14ac:dyDescent="0.25">
      <c r="A3901"/>
      <c r="B3901" s="32"/>
      <c r="C3901" s="34"/>
      <c r="D3901" s="10"/>
      <c r="J3901" s="53"/>
      <c r="K3901" s="64"/>
      <c r="O3901" s="60"/>
      <c r="P3901" s="67"/>
      <c r="T3901" s="53"/>
      <c r="U3901" s="64"/>
      <c r="Y3901" s="53"/>
      <c r="Z3901" s="64"/>
      <c r="AD3901" s="53"/>
    </row>
    <row r="3902" spans="1:30" s="13" customFormat="1" x14ac:dyDescent="0.25">
      <c r="A3902"/>
      <c r="B3902" s="32"/>
      <c r="C3902" s="34"/>
      <c r="D3902" s="10"/>
      <c r="J3902" s="53"/>
      <c r="K3902" s="64"/>
      <c r="O3902" s="60"/>
      <c r="P3902" s="67"/>
      <c r="T3902" s="53"/>
      <c r="U3902" s="64"/>
      <c r="Y3902" s="53"/>
      <c r="Z3902" s="64"/>
      <c r="AD3902" s="53"/>
    </row>
    <row r="3903" spans="1:30" s="13" customFormat="1" x14ac:dyDescent="0.25">
      <c r="A3903"/>
      <c r="B3903" s="32"/>
      <c r="C3903" s="34"/>
      <c r="D3903" s="10"/>
      <c r="J3903" s="53"/>
      <c r="K3903" s="64"/>
      <c r="O3903" s="60"/>
      <c r="P3903" s="67"/>
      <c r="T3903" s="53"/>
      <c r="U3903" s="64"/>
      <c r="Y3903" s="53"/>
      <c r="Z3903" s="64"/>
      <c r="AD3903" s="53"/>
    </row>
    <row r="3904" spans="1:30" s="13" customFormat="1" x14ac:dyDescent="0.25">
      <c r="A3904"/>
      <c r="B3904" s="32"/>
      <c r="C3904" s="34"/>
      <c r="D3904" s="10"/>
      <c r="J3904" s="53"/>
      <c r="K3904" s="64"/>
      <c r="O3904" s="60"/>
      <c r="P3904" s="67"/>
      <c r="T3904" s="53"/>
      <c r="U3904" s="64"/>
      <c r="Y3904" s="53"/>
      <c r="Z3904" s="64"/>
      <c r="AD3904" s="53"/>
    </row>
    <row r="3905" spans="1:30" s="13" customFormat="1" x14ac:dyDescent="0.25">
      <c r="A3905"/>
      <c r="B3905" s="32"/>
      <c r="C3905" s="34"/>
      <c r="D3905" s="10"/>
      <c r="J3905" s="53"/>
      <c r="K3905" s="64"/>
      <c r="O3905" s="60"/>
      <c r="P3905" s="67"/>
      <c r="T3905" s="53"/>
      <c r="U3905" s="64"/>
      <c r="Y3905" s="53"/>
      <c r="Z3905" s="64"/>
      <c r="AD3905" s="53"/>
    </row>
    <row r="3906" spans="1:30" s="13" customFormat="1" x14ac:dyDescent="0.25">
      <c r="A3906"/>
      <c r="B3906" s="32"/>
      <c r="C3906" s="34"/>
      <c r="D3906" s="10"/>
      <c r="J3906" s="53"/>
      <c r="K3906" s="64"/>
      <c r="O3906" s="60"/>
      <c r="P3906" s="67"/>
      <c r="T3906" s="53"/>
      <c r="U3906" s="64"/>
      <c r="Y3906" s="53"/>
      <c r="Z3906" s="64"/>
      <c r="AD3906" s="53"/>
    </row>
    <row r="3907" spans="1:30" s="13" customFormat="1" x14ac:dyDescent="0.25">
      <c r="A3907"/>
      <c r="B3907" s="32"/>
      <c r="C3907" s="34"/>
      <c r="D3907" s="10"/>
      <c r="J3907" s="53"/>
      <c r="K3907" s="64"/>
      <c r="O3907" s="60"/>
      <c r="P3907" s="67"/>
      <c r="T3907" s="53"/>
      <c r="U3907" s="64"/>
      <c r="Y3907" s="53"/>
      <c r="Z3907" s="64"/>
      <c r="AD3907" s="53"/>
    </row>
    <row r="3908" spans="1:30" s="13" customFormat="1" x14ac:dyDescent="0.25">
      <c r="A3908"/>
      <c r="B3908" s="32"/>
      <c r="C3908" s="34"/>
      <c r="D3908" s="10"/>
      <c r="J3908" s="53"/>
      <c r="K3908" s="64"/>
      <c r="O3908" s="60"/>
      <c r="P3908" s="67"/>
      <c r="T3908" s="53"/>
      <c r="U3908" s="64"/>
      <c r="Y3908" s="53"/>
      <c r="Z3908" s="64"/>
      <c r="AD3908" s="53"/>
    </row>
    <row r="3909" spans="1:30" s="13" customFormat="1" x14ac:dyDescent="0.25">
      <c r="A3909"/>
      <c r="B3909" s="32"/>
      <c r="C3909" s="34"/>
      <c r="D3909" s="10"/>
      <c r="J3909" s="53"/>
      <c r="K3909" s="64"/>
      <c r="O3909" s="60"/>
      <c r="P3909" s="67"/>
      <c r="T3909" s="53"/>
      <c r="U3909" s="64"/>
      <c r="Y3909" s="53"/>
      <c r="Z3909" s="64"/>
      <c r="AD3909" s="53"/>
    </row>
    <row r="3910" spans="1:30" s="13" customFormat="1" x14ac:dyDescent="0.25">
      <c r="A3910"/>
      <c r="B3910" s="32"/>
      <c r="C3910" s="34"/>
      <c r="D3910" s="10"/>
      <c r="J3910" s="53"/>
      <c r="K3910" s="64"/>
      <c r="O3910" s="60"/>
      <c r="P3910" s="67"/>
      <c r="T3910" s="53"/>
      <c r="U3910" s="64"/>
      <c r="Y3910" s="53"/>
      <c r="Z3910" s="64"/>
      <c r="AD3910" s="53"/>
    </row>
    <row r="3911" spans="1:30" s="13" customFormat="1" x14ac:dyDescent="0.25">
      <c r="A3911"/>
      <c r="B3911" s="32"/>
      <c r="C3911" s="34"/>
      <c r="D3911" s="10"/>
      <c r="J3911" s="53"/>
      <c r="K3911" s="64"/>
      <c r="O3911" s="60"/>
      <c r="P3911" s="67"/>
      <c r="T3911" s="53"/>
      <c r="U3911" s="64"/>
      <c r="Y3911" s="53"/>
      <c r="Z3911" s="64"/>
      <c r="AD3911" s="53"/>
    </row>
    <row r="3912" spans="1:30" s="13" customFormat="1" x14ac:dyDescent="0.25">
      <c r="A3912"/>
      <c r="B3912" s="32"/>
      <c r="C3912" s="34"/>
      <c r="D3912" s="10"/>
      <c r="J3912" s="53"/>
      <c r="K3912" s="64"/>
      <c r="O3912" s="60"/>
      <c r="P3912" s="67"/>
      <c r="T3912" s="53"/>
      <c r="U3912" s="64"/>
      <c r="Y3912" s="53"/>
      <c r="Z3912" s="64"/>
      <c r="AD3912" s="53"/>
    </row>
    <row r="3913" spans="1:30" s="13" customFormat="1" x14ac:dyDescent="0.25">
      <c r="A3913"/>
      <c r="B3913" s="32"/>
      <c r="C3913" s="34"/>
      <c r="D3913" s="10"/>
      <c r="J3913" s="53"/>
      <c r="K3913" s="64"/>
      <c r="O3913" s="60"/>
      <c r="P3913" s="67"/>
      <c r="T3913" s="53"/>
      <c r="U3913" s="64"/>
      <c r="Y3913" s="53"/>
      <c r="Z3913" s="64"/>
      <c r="AD3913" s="53"/>
    </row>
    <row r="3914" spans="1:30" s="13" customFormat="1" x14ac:dyDescent="0.25">
      <c r="A3914"/>
      <c r="B3914" s="32"/>
      <c r="C3914" s="34"/>
      <c r="D3914" s="10"/>
      <c r="J3914" s="53"/>
      <c r="K3914" s="64"/>
      <c r="O3914" s="60"/>
      <c r="P3914" s="67"/>
      <c r="T3914" s="53"/>
      <c r="U3914" s="64"/>
      <c r="Y3914" s="53"/>
      <c r="Z3914" s="64"/>
      <c r="AD3914" s="53"/>
    </row>
    <row r="3915" spans="1:30" s="13" customFormat="1" x14ac:dyDescent="0.25">
      <c r="A3915"/>
      <c r="B3915" s="32"/>
      <c r="C3915" s="34"/>
      <c r="D3915" s="10"/>
      <c r="J3915" s="53"/>
      <c r="K3915" s="64"/>
      <c r="O3915" s="60"/>
      <c r="P3915" s="67"/>
      <c r="T3915" s="53"/>
      <c r="U3915" s="64"/>
      <c r="Y3915" s="53"/>
      <c r="Z3915" s="64"/>
      <c r="AD3915" s="53"/>
    </row>
    <row r="3916" spans="1:30" s="13" customFormat="1" x14ac:dyDescent="0.25">
      <c r="A3916"/>
      <c r="B3916" s="32"/>
      <c r="C3916" s="34"/>
      <c r="D3916" s="10"/>
      <c r="J3916" s="53"/>
      <c r="K3916" s="64"/>
      <c r="O3916" s="60"/>
      <c r="P3916" s="67"/>
      <c r="T3916" s="53"/>
      <c r="U3916" s="64"/>
      <c r="Y3916" s="53"/>
      <c r="Z3916" s="64"/>
      <c r="AD3916" s="53"/>
    </row>
    <row r="3917" spans="1:30" s="13" customFormat="1" x14ac:dyDescent="0.25">
      <c r="A3917"/>
      <c r="B3917" s="32"/>
      <c r="C3917" s="34"/>
      <c r="D3917" s="10"/>
      <c r="J3917" s="53"/>
      <c r="K3917" s="64"/>
      <c r="O3917" s="60"/>
      <c r="P3917" s="67"/>
      <c r="T3917" s="53"/>
      <c r="U3917" s="64"/>
      <c r="Y3917" s="53"/>
      <c r="Z3917" s="64"/>
      <c r="AD3917" s="53"/>
    </row>
    <row r="3918" spans="1:30" s="13" customFormat="1" x14ac:dyDescent="0.25">
      <c r="A3918"/>
      <c r="B3918" s="32"/>
      <c r="C3918" s="34"/>
      <c r="D3918" s="10"/>
      <c r="J3918" s="53"/>
      <c r="K3918" s="64"/>
      <c r="O3918" s="60"/>
      <c r="P3918" s="67"/>
      <c r="T3918" s="53"/>
      <c r="U3918" s="64"/>
      <c r="Y3918" s="53"/>
      <c r="Z3918" s="64"/>
      <c r="AD3918" s="53"/>
    </row>
    <row r="3919" spans="1:30" s="13" customFormat="1" x14ac:dyDescent="0.25">
      <c r="A3919"/>
      <c r="B3919" s="32"/>
      <c r="C3919" s="34"/>
      <c r="D3919" s="10"/>
      <c r="J3919" s="53"/>
      <c r="K3919" s="64"/>
      <c r="O3919" s="60"/>
      <c r="P3919" s="67"/>
      <c r="T3919" s="53"/>
      <c r="U3919" s="64"/>
      <c r="Y3919" s="53"/>
      <c r="Z3919" s="64"/>
      <c r="AD3919" s="53"/>
    </row>
    <row r="3920" spans="1:30" s="13" customFormat="1" x14ac:dyDescent="0.25">
      <c r="A3920"/>
      <c r="B3920" s="32"/>
      <c r="C3920" s="34"/>
      <c r="D3920" s="10"/>
      <c r="J3920" s="53"/>
      <c r="K3920" s="64"/>
      <c r="O3920" s="60"/>
      <c r="P3920" s="67"/>
      <c r="T3920" s="53"/>
      <c r="U3920" s="64"/>
      <c r="Y3920" s="53"/>
      <c r="Z3920" s="64"/>
      <c r="AD3920" s="53"/>
    </row>
    <row r="3921" spans="1:30" s="13" customFormat="1" x14ac:dyDescent="0.25">
      <c r="A3921"/>
      <c r="B3921" s="32"/>
      <c r="C3921" s="34"/>
      <c r="D3921" s="10"/>
      <c r="J3921" s="53"/>
      <c r="K3921" s="64"/>
      <c r="O3921" s="60"/>
      <c r="P3921" s="67"/>
      <c r="T3921" s="53"/>
      <c r="U3921" s="64"/>
      <c r="Y3921" s="53"/>
      <c r="Z3921" s="64"/>
      <c r="AD3921" s="53"/>
    </row>
    <row r="3922" spans="1:30" s="13" customFormat="1" x14ac:dyDescent="0.25">
      <c r="A3922"/>
      <c r="B3922" s="32"/>
      <c r="C3922" s="34"/>
      <c r="D3922" s="10"/>
      <c r="J3922" s="53"/>
      <c r="K3922" s="64"/>
      <c r="O3922" s="60"/>
      <c r="P3922" s="67"/>
      <c r="T3922" s="53"/>
      <c r="U3922" s="64"/>
      <c r="Y3922" s="53"/>
      <c r="Z3922" s="64"/>
      <c r="AD3922" s="53"/>
    </row>
    <row r="3923" spans="1:30" s="13" customFormat="1" x14ac:dyDescent="0.25">
      <c r="A3923"/>
      <c r="B3923" s="32"/>
      <c r="C3923" s="34"/>
      <c r="D3923" s="10"/>
      <c r="J3923" s="53"/>
      <c r="K3923" s="64"/>
      <c r="O3923" s="60"/>
      <c r="P3923" s="67"/>
      <c r="T3923" s="53"/>
      <c r="U3923" s="64"/>
      <c r="Y3923" s="53"/>
      <c r="Z3923" s="64"/>
      <c r="AD3923" s="53"/>
    </row>
    <row r="3924" spans="1:30" s="13" customFormat="1" x14ac:dyDescent="0.25">
      <c r="A3924"/>
      <c r="B3924" s="32"/>
      <c r="C3924" s="34"/>
      <c r="D3924" s="10"/>
      <c r="J3924" s="53"/>
      <c r="K3924" s="64"/>
      <c r="O3924" s="60"/>
      <c r="P3924" s="67"/>
      <c r="T3924" s="53"/>
      <c r="U3924" s="64"/>
      <c r="Y3924" s="53"/>
      <c r="Z3924" s="64"/>
      <c r="AD3924" s="53"/>
    </row>
    <row r="3925" spans="1:30" s="13" customFormat="1" x14ac:dyDescent="0.25">
      <c r="A3925"/>
      <c r="B3925" s="32"/>
      <c r="C3925" s="34"/>
      <c r="D3925" s="10"/>
      <c r="J3925" s="53"/>
      <c r="K3925" s="64"/>
      <c r="O3925" s="60"/>
      <c r="P3925" s="67"/>
      <c r="T3925" s="53"/>
      <c r="U3925" s="64"/>
      <c r="Y3925" s="53"/>
      <c r="Z3925" s="64"/>
      <c r="AD3925" s="53"/>
    </row>
    <row r="3926" spans="1:30" s="13" customFormat="1" x14ac:dyDescent="0.25">
      <c r="A3926"/>
      <c r="B3926" s="32"/>
      <c r="C3926" s="34"/>
      <c r="D3926" s="10"/>
      <c r="J3926" s="53"/>
      <c r="K3926" s="64"/>
      <c r="O3926" s="60"/>
      <c r="P3926" s="67"/>
      <c r="T3926" s="53"/>
      <c r="U3926" s="64"/>
      <c r="Y3926" s="53"/>
      <c r="Z3926" s="64"/>
      <c r="AD3926" s="53"/>
    </row>
    <row r="3927" spans="1:30" s="13" customFormat="1" x14ac:dyDescent="0.25">
      <c r="A3927"/>
      <c r="B3927" s="32"/>
      <c r="C3927" s="34"/>
      <c r="D3927" s="10"/>
      <c r="J3927" s="53"/>
      <c r="K3927" s="64"/>
      <c r="O3927" s="60"/>
      <c r="P3927" s="67"/>
      <c r="T3927" s="53"/>
      <c r="U3927" s="64"/>
      <c r="Y3927" s="53"/>
      <c r="Z3927" s="64"/>
      <c r="AD3927" s="53"/>
    </row>
    <row r="3928" spans="1:30" s="13" customFormat="1" x14ac:dyDescent="0.25">
      <c r="A3928"/>
      <c r="B3928" s="32"/>
      <c r="C3928" s="34"/>
      <c r="D3928" s="10"/>
      <c r="J3928" s="53"/>
      <c r="K3928" s="64"/>
      <c r="O3928" s="60"/>
      <c r="P3928" s="67"/>
      <c r="T3928" s="53"/>
      <c r="U3928" s="64"/>
      <c r="Y3928" s="53"/>
      <c r="Z3928" s="64"/>
      <c r="AD3928" s="53"/>
    </row>
    <row r="3929" spans="1:30" s="13" customFormat="1" x14ac:dyDescent="0.25">
      <c r="A3929"/>
      <c r="B3929" s="32"/>
      <c r="C3929" s="34"/>
      <c r="D3929" s="10"/>
      <c r="J3929" s="53"/>
      <c r="K3929" s="64"/>
      <c r="O3929" s="60"/>
      <c r="P3929" s="67"/>
      <c r="T3929" s="53"/>
      <c r="U3929" s="64"/>
      <c r="Y3929" s="53"/>
      <c r="Z3929" s="64"/>
      <c r="AD3929" s="53"/>
    </row>
    <row r="3930" spans="1:30" s="13" customFormat="1" x14ac:dyDescent="0.25">
      <c r="A3930"/>
      <c r="B3930" s="32"/>
      <c r="C3930" s="34"/>
      <c r="D3930" s="10"/>
      <c r="J3930" s="53"/>
      <c r="K3930" s="64"/>
      <c r="O3930" s="60"/>
      <c r="P3930" s="67"/>
      <c r="T3930" s="53"/>
      <c r="U3930" s="64"/>
      <c r="Y3930" s="53"/>
      <c r="Z3930" s="64"/>
      <c r="AD3930" s="53"/>
    </row>
    <row r="3931" spans="1:30" s="13" customFormat="1" x14ac:dyDescent="0.25">
      <c r="A3931"/>
      <c r="B3931" s="32"/>
      <c r="C3931" s="34"/>
      <c r="D3931" s="10"/>
      <c r="J3931" s="53"/>
      <c r="K3931" s="64"/>
      <c r="O3931" s="60"/>
      <c r="P3931" s="67"/>
      <c r="T3931" s="53"/>
      <c r="U3931" s="64"/>
      <c r="Y3931" s="53"/>
      <c r="Z3931" s="64"/>
      <c r="AD3931" s="53"/>
    </row>
    <row r="3932" spans="1:30" s="13" customFormat="1" x14ac:dyDescent="0.25">
      <c r="A3932"/>
      <c r="B3932" s="32"/>
      <c r="C3932" s="34"/>
      <c r="D3932" s="10"/>
      <c r="J3932" s="53"/>
      <c r="K3932" s="64"/>
      <c r="O3932" s="60"/>
      <c r="P3932" s="67"/>
      <c r="T3932" s="53"/>
      <c r="U3932" s="64"/>
      <c r="Y3932" s="53"/>
      <c r="Z3932" s="64"/>
      <c r="AD3932" s="53"/>
    </row>
    <row r="3933" spans="1:30" s="13" customFormat="1" x14ac:dyDescent="0.25">
      <c r="A3933"/>
      <c r="B3933" s="32"/>
      <c r="C3933" s="34"/>
      <c r="D3933" s="10"/>
      <c r="J3933" s="53"/>
      <c r="K3933" s="64"/>
      <c r="O3933" s="60"/>
      <c r="P3933" s="67"/>
      <c r="T3933" s="53"/>
      <c r="U3933" s="64"/>
      <c r="Y3933" s="53"/>
      <c r="Z3933" s="64"/>
      <c r="AD3933" s="53"/>
    </row>
    <row r="3934" spans="1:30" s="13" customFormat="1" x14ac:dyDescent="0.25">
      <c r="A3934"/>
      <c r="B3934" s="32"/>
      <c r="C3934" s="34"/>
      <c r="D3934" s="10"/>
      <c r="J3934" s="53"/>
      <c r="K3934" s="64"/>
      <c r="O3934" s="60"/>
      <c r="P3934" s="67"/>
      <c r="T3934" s="53"/>
      <c r="U3934" s="64"/>
      <c r="Y3934" s="53"/>
      <c r="Z3934" s="64"/>
      <c r="AD3934" s="53"/>
    </row>
    <row r="3935" spans="1:30" s="13" customFormat="1" x14ac:dyDescent="0.25">
      <c r="A3935"/>
      <c r="B3935" s="32"/>
      <c r="C3935" s="34"/>
      <c r="D3935" s="10"/>
      <c r="J3935" s="53"/>
      <c r="K3935" s="64"/>
      <c r="O3935" s="60"/>
      <c r="P3935" s="67"/>
      <c r="T3935" s="53"/>
      <c r="U3935" s="64"/>
      <c r="Y3935" s="53"/>
      <c r="Z3935" s="64"/>
      <c r="AD3935" s="53"/>
    </row>
    <row r="3936" spans="1:30" s="13" customFormat="1" x14ac:dyDescent="0.25">
      <c r="A3936"/>
      <c r="B3936" s="32"/>
      <c r="C3936" s="34"/>
      <c r="D3936" s="10"/>
      <c r="J3936" s="53"/>
      <c r="K3936" s="64"/>
      <c r="O3936" s="60"/>
      <c r="P3936" s="67"/>
      <c r="T3936" s="53"/>
      <c r="U3936" s="64"/>
      <c r="Y3936" s="53"/>
      <c r="Z3936" s="64"/>
      <c r="AD3936" s="53"/>
    </row>
    <row r="3937" spans="1:30" s="13" customFormat="1" x14ac:dyDescent="0.25">
      <c r="A3937"/>
      <c r="B3937" s="32"/>
      <c r="C3937" s="34"/>
      <c r="D3937" s="10"/>
      <c r="J3937" s="53"/>
      <c r="K3937" s="64"/>
      <c r="O3937" s="60"/>
      <c r="P3937" s="67"/>
      <c r="T3937" s="53"/>
      <c r="U3937" s="64"/>
      <c r="Y3937" s="53"/>
      <c r="Z3937" s="64"/>
      <c r="AD3937" s="53"/>
    </row>
    <row r="3938" spans="1:30" s="13" customFormat="1" x14ac:dyDescent="0.25">
      <c r="A3938"/>
      <c r="B3938" s="32"/>
      <c r="C3938" s="34"/>
      <c r="D3938" s="10"/>
      <c r="J3938" s="53"/>
      <c r="K3938" s="64"/>
      <c r="O3938" s="60"/>
      <c r="P3938" s="67"/>
      <c r="T3938" s="53"/>
      <c r="U3938" s="64"/>
      <c r="Y3938" s="53"/>
      <c r="Z3938" s="64"/>
      <c r="AD3938" s="53"/>
    </row>
    <row r="3939" spans="1:30" s="13" customFormat="1" x14ac:dyDescent="0.25">
      <c r="A3939"/>
      <c r="B3939" s="32"/>
      <c r="C3939" s="34"/>
      <c r="D3939" s="10"/>
      <c r="J3939" s="53"/>
      <c r="K3939" s="64"/>
      <c r="O3939" s="60"/>
      <c r="P3939" s="67"/>
      <c r="T3939" s="53"/>
      <c r="U3939" s="64"/>
      <c r="Y3939" s="53"/>
      <c r="Z3939" s="64"/>
      <c r="AD3939" s="53"/>
    </row>
    <row r="3940" spans="1:30" s="13" customFormat="1" x14ac:dyDescent="0.25">
      <c r="A3940"/>
      <c r="B3940" s="32"/>
      <c r="C3940" s="34"/>
      <c r="D3940" s="10"/>
      <c r="J3940" s="53"/>
      <c r="K3940" s="64"/>
      <c r="O3940" s="60"/>
      <c r="P3940" s="67"/>
      <c r="T3940" s="53"/>
      <c r="U3940" s="64"/>
      <c r="Y3940" s="53"/>
      <c r="Z3940" s="64"/>
      <c r="AD3940" s="53"/>
    </row>
    <row r="3941" spans="1:30" s="13" customFormat="1" x14ac:dyDescent="0.25">
      <c r="A3941"/>
      <c r="B3941" s="32"/>
      <c r="C3941" s="34"/>
      <c r="D3941" s="10"/>
      <c r="J3941" s="53"/>
      <c r="K3941" s="64"/>
      <c r="O3941" s="60"/>
      <c r="P3941" s="67"/>
      <c r="T3941" s="53"/>
      <c r="U3941" s="64"/>
      <c r="Y3941" s="53"/>
      <c r="Z3941" s="64"/>
      <c r="AD3941" s="53"/>
    </row>
    <row r="3942" spans="1:30" s="13" customFormat="1" x14ac:dyDescent="0.25">
      <c r="A3942"/>
      <c r="B3942" s="32"/>
      <c r="C3942" s="34"/>
      <c r="D3942" s="10"/>
      <c r="J3942" s="53"/>
      <c r="K3942" s="64"/>
      <c r="O3942" s="60"/>
      <c r="P3942" s="67"/>
      <c r="T3942" s="53"/>
      <c r="U3942" s="64"/>
      <c r="Y3942" s="53"/>
      <c r="Z3942" s="64"/>
      <c r="AD3942" s="53"/>
    </row>
    <row r="3943" spans="1:30" s="13" customFormat="1" x14ac:dyDescent="0.25">
      <c r="A3943"/>
      <c r="B3943" s="32"/>
      <c r="C3943" s="34"/>
      <c r="D3943" s="10"/>
      <c r="J3943" s="53"/>
      <c r="K3943" s="64"/>
      <c r="O3943" s="60"/>
      <c r="P3943" s="67"/>
      <c r="T3943" s="53"/>
      <c r="U3943" s="64"/>
      <c r="Y3943" s="53"/>
      <c r="Z3943" s="64"/>
      <c r="AD3943" s="53"/>
    </row>
    <row r="3944" spans="1:30" s="13" customFormat="1" x14ac:dyDescent="0.25">
      <c r="A3944"/>
      <c r="B3944" s="32"/>
      <c r="C3944" s="34"/>
      <c r="D3944" s="10"/>
      <c r="J3944" s="53"/>
      <c r="K3944" s="64"/>
      <c r="O3944" s="60"/>
      <c r="P3944" s="67"/>
      <c r="T3944" s="53"/>
      <c r="U3944" s="64"/>
      <c r="Y3944" s="53"/>
      <c r="Z3944" s="64"/>
      <c r="AD3944" s="53"/>
    </row>
    <row r="3945" spans="1:30" s="13" customFormat="1" x14ac:dyDescent="0.25">
      <c r="A3945"/>
      <c r="B3945" s="32"/>
      <c r="C3945" s="34"/>
      <c r="D3945" s="10"/>
      <c r="J3945" s="53"/>
      <c r="K3945" s="64"/>
      <c r="O3945" s="60"/>
      <c r="P3945" s="67"/>
      <c r="T3945" s="53"/>
      <c r="U3945" s="64"/>
      <c r="Y3945" s="53"/>
      <c r="Z3945" s="64"/>
      <c r="AD3945" s="53"/>
    </row>
    <row r="3946" spans="1:30" s="13" customFormat="1" x14ac:dyDescent="0.25">
      <c r="A3946"/>
      <c r="B3946" s="32"/>
      <c r="C3946" s="34"/>
      <c r="D3946" s="10"/>
      <c r="J3946" s="53"/>
      <c r="K3946" s="64"/>
      <c r="O3946" s="60"/>
      <c r="P3946" s="67"/>
      <c r="T3946" s="53"/>
      <c r="U3946" s="64"/>
      <c r="Y3946" s="53"/>
      <c r="Z3946" s="64"/>
      <c r="AD3946" s="53"/>
    </row>
    <row r="3947" spans="1:30" s="13" customFormat="1" x14ac:dyDescent="0.25">
      <c r="A3947"/>
      <c r="B3947" s="32"/>
      <c r="C3947" s="34"/>
      <c r="D3947" s="10"/>
      <c r="J3947" s="53"/>
      <c r="K3947" s="64"/>
      <c r="O3947" s="60"/>
      <c r="P3947" s="67"/>
      <c r="T3947" s="53"/>
      <c r="U3947" s="64"/>
      <c r="Y3947" s="53"/>
      <c r="Z3947" s="64"/>
      <c r="AD3947" s="53"/>
    </row>
    <row r="3948" spans="1:30" s="13" customFormat="1" x14ac:dyDescent="0.25">
      <c r="A3948"/>
      <c r="B3948" s="32"/>
      <c r="C3948" s="34"/>
      <c r="D3948" s="10"/>
      <c r="J3948" s="53"/>
      <c r="K3948" s="64"/>
      <c r="O3948" s="60"/>
      <c r="P3948" s="67"/>
      <c r="T3948" s="53"/>
      <c r="U3948" s="64"/>
      <c r="Y3948" s="53"/>
      <c r="Z3948" s="64"/>
      <c r="AD3948" s="53"/>
    </row>
    <row r="3949" spans="1:30" s="13" customFormat="1" x14ac:dyDescent="0.25">
      <c r="A3949"/>
      <c r="B3949" s="32"/>
      <c r="C3949" s="34"/>
      <c r="D3949" s="10"/>
      <c r="J3949" s="53"/>
      <c r="K3949" s="64"/>
      <c r="O3949" s="60"/>
      <c r="P3949" s="67"/>
      <c r="T3949" s="53"/>
      <c r="U3949" s="64"/>
      <c r="Y3949" s="53"/>
      <c r="Z3949" s="64"/>
      <c r="AD3949" s="53"/>
    </row>
    <row r="3950" spans="1:30" s="13" customFormat="1" x14ac:dyDescent="0.25">
      <c r="A3950"/>
      <c r="B3950" s="32"/>
      <c r="C3950" s="34"/>
      <c r="D3950" s="10"/>
      <c r="J3950" s="53"/>
      <c r="K3950" s="64"/>
      <c r="O3950" s="60"/>
      <c r="P3950" s="67"/>
      <c r="T3950" s="53"/>
      <c r="U3950" s="64"/>
      <c r="Y3950" s="53"/>
      <c r="Z3950" s="64"/>
      <c r="AD3950" s="53"/>
    </row>
    <row r="3951" spans="1:30" s="13" customFormat="1" x14ac:dyDescent="0.25">
      <c r="A3951"/>
      <c r="B3951" s="32"/>
      <c r="C3951" s="34"/>
      <c r="D3951" s="10"/>
      <c r="J3951" s="53"/>
      <c r="K3951" s="64"/>
      <c r="O3951" s="60"/>
      <c r="P3951" s="67"/>
      <c r="T3951" s="53"/>
      <c r="U3951" s="64"/>
      <c r="Y3951" s="53"/>
      <c r="Z3951" s="64"/>
      <c r="AD3951" s="53"/>
    </row>
    <row r="3952" spans="1:30" s="13" customFormat="1" x14ac:dyDescent="0.25">
      <c r="A3952"/>
      <c r="B3952" s="32"/>
      <c r="C3952" s="34"/>
      <c r="D3952" s="10"/>
      <c r="J3952" s="53"/>
      <c r="K3952" s="64"/>
      <c r="O3952" s="60"/>
      <c r="P3952" s="67"/>
      <c r="T3952" s="53"/>
      <c r="U3952" s="64"/>
      <c r="Y3952" s="53"/>
      <c r="Z3952" s="64"/>
      <c r="AD3952" s="53"/>
    </row>
    <row r="3953" spans="1:30" s="13" customFormat="1" x14ac:dyDescent="0.25">
      <c r="A3953"/>
      <c r="B3953" s="32"/>
      <c r="C3953" s="34"/>
      <c r="D3953" s="10"/>
      <c r="J3953" s="53"/>
      <c r="K3953" s="64"/>
      <c r="O3953" s="60"/>
      <c r="P3953" s="67"/>
      <c r="T3953" s="53"/>
      <c r="U3953" s="64"/>
      <c r="Y3953" s="53"/>
      <c r="Z3953" s="64"/>
      <c r="AD3953" s="53"/>
    </row>
    <row r="3954" spans="1:30" s="13" customFormat="1" x14ac:dyDescent="0.25">
      <c r="A3954"/>
      <c r="B3954" s="32"/>
      <c r="C3954" s="34"/>
      <c r="D3954" s="10"/>
      <c r="J3954" s="53"/>
      <c r="K3954" s="64"/>
      <c r="O3954" s="60"/>
      <c r="P3954" s="67"/>
      <c r="T3954" s="53"/>
      <c r="U3954" s="64"/>
      <c r="Y3954" s="53"/>
      <c r="Z3954" s="64"/>
      <c r="AD3954" s="53"/>
    </row>
    <row r="3955" spans="1:30" s="13" customFormat="1" x14ac:dyDescent="0.25">
      <c r="A3955"/>
      <c r="B3955" s="32"/>
      <c r="C3955" s="34"/>
      <c r="D3955" s="10"/>
      <c r="J3955" s="53"/>
      <c r="K3955" s="64"/>
      <c r="O3955" s="60"/>
      <c r="P3955" s="67"/>
      <c r="T3955" s="53"/>
      <c r="U3955" s="64"/>
      <c r="Y3955" s="53"/>
      <c r="Z3955" s="64"/>
      <c r="AD3955" s="53"/>
    </row>
    <row r="3956" spans="1:30" s="13" customFormat="1" x14ac:dyDescent="0.25">
      <c r="A3956"/>
      <c r="B3956" s="32"/>
      <c r="C3956" s="34"/>
      <c r="D3956" s="10"/>
      <c r="J3956" s="53"/>
      <c r="K3956" s="64"/>
      <c r="O3956" s="60"/>
      <c r="P3956" s="67"/>
      <c r="T3956" s="53"/>
      <c r="U3956" s="64"/>
      <c r="Y3956" s="53"/>
      <c r="Z3956" s="64"/>
      <c r="AD3956" s="53"/>
    </row>
    <row r="3957" spans="1:30" s="13" customFormat="1" x14ac:dyDescent="0.25">
      <c r="A3957"/>
      <c r="B3957" s="32"/>
      <c r="C3957" s="34"/>
      <c r="D3957" s="10"/>
      <c r="J3957" s="53"/>
      <c r="K3957" s="64"/>
      <c r="O3957" s="60"/>
      <c r="P3957" s="67"/>
      <c r="T3957" s="53"/>
      <c r="U3957" s="64"/>
      <c r="Y3957" s="53"/>
      <c r="Z3957" s="64"/>
      <c r="AD3957" s="53"/>
    </row>
    <row r="3958" spans="1:30" s="13" customFormat="1" x14ac:dyDescent="0.25">
      <c r="A3958"/>
      <c r="B3958" s="32"/>
      <c r="C3958" s="34"/>
      <c r="D3958" s="10"/>
      <c r="J3958" s="53"/>
      <c r="K3958" s="64"/>
      <c r="O3958" s="60"/>
      <c r="P3958" s="67"/>
      <c r="T3958" s="53"/>
      <c r="U3958" s="64"/>
      <c r="Y3958" s="53"/>
      <c r="Z3958" s="64"/>
      <c r="AD3958" s="53"/>
    </row>
    <row r="3959" spans="1:30" s="13" customFormat="1" x14ac:dyDescent="0.25">
      <c r="A3959"/>
      <c r="B3959" s="32"/>
      <c r="C3959" s="34"/>
      <c r="D3959" s="10"/>
      <c r="J3959" s="53"/>
      <c r="K3959" s="64"/>
      <c r="O3959" s="60"/>
      <c r="P3959" s="67"/>
      <c r="T3959" s="53"/>
      <c r="U3959" s="64"/>
      <c r="Y3959" s="53"/>
      <c r="Z3959" s="64"/>
      <c r="AD3959" s="53"/>
    </row>
    <row r="3960" spans="1:30" s="13" customFormat="1" x14ac:dyDescent="0.25">
      <c r="A3960"/>
      <c r="B3960" s="32"/>
      <c r="C3960" s="34"/>
      <c r="D3960" s="10"/>
      <c r="J3960" s="53"/>
      <c r="K3960" s="64"/>
      <c r="O3960" s="60"/>
      <c r="P3960" s="67"/>
      <c r="T3960" s="53"/>
      <c r="U3960" s="64"/>
      <c r="Y3960" s="53"/>
      <c r="Z3960" s="64"/>
      <c r="AD3960" s="53"/>
    </row>
    <row r="3961" spans="1:30" s="13" customFormat="1" x14ac:dyDescent="0.25">
      <c r="A3961"/>
      <c r="B3961" s="32"/>
      <c r="C3961" s="34"/>
      <c r="D3961" s="10"/>
      <c r="J3961" s="53"/>
      <c r="K3961" s="64"/>
      <c r="O3961" s="60"/>
      <c r="P3961" s="67"/>
      <c r="T3961" s="53"/>
      <c r="U3961" s="64"/>
      <c r="Y3961" s="53"/>
      <c r="Z3961" s="64"/>
      <c r="AD3961" s="53"/>
    </row>
    <row r="3962" spans="1:30" s="13" customFormat="1" x14ac:dyDescent="0.25">
      <c r="A3962"/>
      <c r="B3962" s="32"/>
      <c r="C3962" s="34"/>
      <c r="D3962" s="10"/>
      <c r="J3962" s="53"/>
      <c r="K3962" s="64"/>
      <c r="O3962" s="60"/>
      <c r="P3962" s="67"/>
      <c r="T3962" s="53"/>
      <c r="U3962" s="64"/>
      <c r="Y3962" s="53"/>
      <c r="Z3962" s="64"/>
      <c r="AD3962" s="53"/>
    </row>
    <row r="3963" spans="1:30" s="13" customFormat="1" x14ac:dyDescent="0.25">
      <c r="A3963"/>
      <c r="B3963" s="32"/>
      <c r="C3963" s="34"/>
      <c r="D3963" s="10"/>
      <c r="J3963" s="53"/>
      <c r="K3963" s="64"/>
      <c r="O3963" s="60"/>
      <c r="P3963" s="67"/>
      <c r="T3963" s="53"/>
      <c r="U3963" s="64"/>
      <c r="Y3963" s="53"/>
      <c r="Z3963" s="64"/>
      <c r="AD3963" s="53"/>
    </row>
    <row r="3964" spans="1:30" s="13" customFormat="1" x14ac:dyDescent="0.25">
      <c r="A3964"/>
      <c r="B3964" s="32"/>
      <c r="C3964" s="34"/>
      <c r="D3964" s="10"/>
      <c r="J3964" s="53"/>
      <c r="K3964" s="64"/>
      <c r="O3964" s="60"/>
      <c r="P3964" s="67"/>
      <c r="T3964" s="53"/>
      <c r="U3964" s="64"/>
      <c r="Y3964" s="53"/>
      <c r="Z3964" s="64"/>
      <c r="AD3964" s="53"/>
    </row>
    <row r="3965" spans="1:30" s="13" customFormat="1" x14ac:dyDescent="0.25">
      <c r="A3965"/>
      <c r="B3965" s="32"/>
      <c r="C3965" s="34"/>
      <c r="D3965" s="10"/>
      <c r="J3965" s="53"/>
      <c r="K3965" s="64"/>
      <c r="O3965" s="60"/>
      <c r="P3965" s="67"/>
      <c r="T3965" s="53"/>
      <c r="U3965" s="64"/>
      <c r="Y3965" s="53"/>
      <c r="Z3965" s="64"/>
      <c r="AD3965" s="53"/>
    </row>
    <row r="3966" spans="1:30" s="13" customFormat="1" x14ac:dyDescent="0.25">
      <c r="A3966"/>
      <c r="B3966" s="32"/>
      <c r="C3966" s="34"/>
      <c r="D3966" s="10"/>
      <c r="J3966" s="53"/>
      <c r="K3966" s="64"/>
      <c r="O3966" s="60"/>
      <c r="P3966" s="67"/>
      <c r="T3966" s="53"/>
      <c r="U3966" s="64"/>
      <c r="Y3966" s="53"/>
      <c r="Z3966" s="64"/>
      <c r="AD3966" s="53"/>
    </row>
    <row r="3967" spans="1:30" s="13" customFormat="1" x14ac:dyDescent="0.25">
      <c r="A3967"/>
      <c r="B3967" s="32"/>
      <c r="C3967" s="34"/>
      <c r="D3967" s="10"/>
      <c r="J3967" s="53"/>
      <c r="K3967" s="64"/>
      <c r="O3967" s="60"/>
      <c r="P3967" s="67"/>
      <c r="T3967" s="53"/>
      <c r="U3967" s="64"/>
      <c r="Y3967" s="53"/>
      <c r="Z3967" s="64"/>
      <c r="AD3967" s="53"/>
    </row>
    <row r="3968" spans="1:30" s="13" customFormat="1" x14ac:dyDescent="0.25">
      <c r="A3968"/>
      <c r="B3968" s="32"/>
      <c r="C3968" s="34"/>
      <c r="D3968" s="10"/>
      <c r="J3968" s="53"/>
      <c r="K3968" s="64"/>
      <c r="O3968" s="60"/>
      <c r="P3968" s="67"/>
      <c r="T3968" s="53"/>
      <c r="U3968" s="64"/>
      <c r="Y3968" s="53"/>
      <c r="Z3968" s="64"/>
      <c r="AD3968" s="53"/>
    </row>
    <row r="3969" spans="1:30" s="13" customFormat="1" x14ac:dyDescent="0.25">
      <c r="A3969"/>
      <c r="B3969" s="32"/>
      <c r="C3969" s="34"/>
      <c r="D3969" s="10"/>
      <c r="J3969" s="53"/>
      <c r="K3969" s="64"/>
      <c r="O3969" s="60"/>
      <c r="P3969" s="67"/>
      <c r="T3969" s="53"/>
      <c r="U3969" s="64"/>
      <c r="Y3969" s="53"/>
      <c r="Z3969" s="64"/>
      <c r="AD3969" s="53"/>
    </row>
    <row r="3970" spans="1:30" s="13" customFormat="1" x14ac:dyDescent="0.25">
      <c r="A3970"/>
      <c r="B3970" s="32"/>
      <c r="C3970" s="34"/>
      <c r="D3970" s="10"/>
      <c r="J3970" s="53"/>
      <c r="K3970" s="64"/>
      <c r="O3970" s="60"/>
      <c r="P3970" s="67"/>
      <c r="T3970" s="53"/>
      <c r="U3970" s="64"/>
      <c r="Y3970" s="53"/>
      <c r="Z3970" s="64"/>
      <c r="AD3970" s="53"/>
    </row>
    <row r="3971" spans="1:30" s="13" customFormat="1" x14ac:dyDescent="0.25">
      <c r="A3971"/>
      <c r="B3971" s="32"/>
      <c r="C3971" s="34"/>
      <c r="D3971" s="10"/>
      <c r="J3971" s="53"/>
      <c r="K3971" s="64"/>
      <c r="O3971" s="60"/>
      <c r="P3971" s="67"/>
      <c r="T3971" s="53"/>
      <c r="U3971" s="64"/>
      <c r="Y3971" s="53"/>
      <c r="Z3971" s="64"/>
      <c r="AD3971" s="53"/>
    </row>
    <row r="3972" spans="1:30" s="13" customFormat="1" x14ac:dyDescent="0.25">
      <c r="A3972"/>
      <c r="B3972" s="32"/>
      <c r="C3972" s="34"/>
      <c r="D3972" s="10"/>
      <c r="J3972" s="53"/>
      <c r="K3972" s="64"/>
      <c r="O3972" s="60"/>
      <c r="P3972" s="67"/>
      <c r="T3972" s="53"/>
      <c r="U3972" s="64"/>
      <c r="Y3972" s="53"/>
      <c r="Z3972" s="64"/>
      <c r="AD3972" s="53"/>
    </row>
    <row r="3973" spans="1:30" s="13" customFormat="1" x14ac:dyDescent="0.25">
      <c r="A3973"/>
      <c r="B3973" s="32"/>
      <c r="C3973" s="34"/>
      <c r="D3973" s="10"/>
      <c r="J3973" s="53"/>
      <c r="K3973" s="64"/>
      <c r="O3973" s="60"/>
      <c r="P3973" s="67"/>
      <c r="T3973" s="53"/>
      <c r="U3973" s="64"/>
      <c r="Y3973" s="53"/>
      <c r="Z3973" s="64"/>
      <c r="AD3973" s="53"/>
    </row>
    <row r="3974" spans="1:30" s="13" customFormat="1" x14ac:dyDescent="0.25">
      <c r="A3974"/>
      <c r="B3974" s="32"/>
      <c r="C3974" s="34"/>
      <c r="D3974" s="10"/>
      <c r="J3974" s="53"/>
      <c r="K3974" s="64"/>
      <c r="O3974" s="60"/>
      <c r="P3974" s="67"/>
      <c r="T3974" s="53"/>
      <c r="U3974" s="64"/>
      <c r="Y3974" s="53"/>
      <c r="Z3974" s="64"/>
      <c r="AD3974" s="53"/>
    </row>
    <row r="3975" spans="1:30" s="13" customFormat="1" x14ac:dyDescent="0.25">
      <c r="A3975"/>
      <c r="B3975" s="32"/>
      <c r="C3975" s="34"/>
      <c r="D3975" s="10"/>
      <c r="J3975" s="53"/>
      <c r="K3975" s="64"/>
      <c r="O3975" s="60"/>
      <c r="P3975" s="67"/>
      <c r="T3975" s="53"/>
      <c r="U3975" s="64"/>
      <c r="Y3975" s="53"/>
      <c r="Z3975" s="64"/>
      <c r="AD3975" s="53"/>
    </row>
    <row r="3976" spans="1:30" s="13" customFormat="1" x14ac:dyDescent="0.25">
      <c r="A3976"/>
      <c r="B3976" s="32"/>
      <c r="C3976" s="34"/>
      <c r="D3976" s="10"/>
      <c r="J3976" s="53"/>
      <c r="K3976" s="64"/>
      <c r="O3976" s="60"/>
      <c r="P3976" s="67"/>
      <c r="T3976" s="53"/>
      <c r="U3976" s="64"/>
      <c r="Y3976" s="53"/>
      <c r="Z3976" s="64"/>
      <c r="AD3976" s="53"/>
    </row>
    <row r="3977" spans="1:30" s="13" customFormat="1" x14ac:dyDescent="0.25">
      <c r="A3977"/>
      <c r="B3977" s="32"/>
      <c r="C3977" s="34"/>
      <c r="D3977" s="10"/>
      <c r="J3977" s="53"/>
      <c r="K3977" s="64"/>
      <c r="O3977" s="60"/>
      <c r="P3977" s="67"/>
      <c r="T3977" s="53"/>
      <c r="U3977" s="64"/>
      <c r="Y3977" s="53"/>
      <c r="Z3977" s="64"/>
      <c r="AD3977" s="53"/>
    </row>
    <row r="3978" spans="1:30" s="13" customFormat="1" x14ac:dyDescent="0.25">
      <c r="A3978"/>
      <c r="B3978" s="32"/>
      <c r="C3978" s="34"/>
      <c r="D3978" s="10"/>
      <c r="J3978" s="53"/>
      <c r="K3978" s="64"/>
      <c r="O3978" s="60"/>
      <c r="P3978" s="67"/>
      <c r="T3978" s="53"/>
      <c r="U3978" s="64"/>
      <c r="Y3978" s="53"/>
      <c r="Z3978" s="64"/>
      <c r="AD3978" s="53"/>
    </row>
    <row r="3979" spans="1:30" s="13" customFormat="1" x14ac:dyDescent="0.25">
      <c r="A3979"/>
      <c r="B3979" s="32"/>
      <c r="C3979" s="34"/>
      <c r="D3979" s="10"/>
      <c r="J3979" s="53"/>
      <c r="K3979" s="64"/>
      <c r="O3979" s="60"/>
      <c r="P3979" s="67"/>
      <c r="T3979" s="53"/>
      <c r="U3979" s="64"/>
      <c r="Y3979" s="53"/>
      <c r="Z3979" s="64"/>
      <c r="AD3979" s="53"/>
    </row>
    <row r="3980" spans="1:30" s="13" customFormat="1" x14ac:dyDescent="0.25">
      <c r="A3980"/>
      <c r="B3980" s="32"/>
      <c r="C3980" s="34"/>
      <c r="D3980" s="10"/>
      <c r="J3980" s="53"/>
      <c r="K3980" s="64"/>
      <c r="O3980" s="60"/>
      <c r="P3980" s="67"/>
      <c r="T3980" s="53"/>
      <c r="U3980" s="64"/>
      <c r="Y3980" s="53"/>
      <c r="Z3980" s="64"/>
      <c r="AD3980" s="53"/>
    </row>
    <row r="3981" spans="1:30" s="13" customFormat="1" x14ac:dyDescent="0.25">
      <c r="A3981"/>
      <c r="B3981" s="32"/>
      <c r="C3981" s="34"/>
      <c r="D3981" s="10"/>
      <c r="J3981" s="53"/>
      <c r="K3981" s="64"/>
      <c r="O3981" s="60"/>
      <c r="P3981" s="67"/>
      <c r="T3981" s="53"/>
      <c r="U3981" s="64"/>
      <c r="Y3981" s="53"/>
      <c r="Z3981" s="64"/>
      <c r="AD3981" s="53"/>
    </row>
    <row r="3982" spans="1:30" s="13" customFormat="1" x14ac:dyDescent="0.25">
      <c r="A3982"/>
      <c r="B3982" s="32"/>
      <c r="C3982" s="34"/>
      <c r="D3982" s="10"/>
      <c r="J3982" s="53"/>
      <c r="K3982" s="64"/>
      <c r="O3982" s="60"/>
      <c r="P3982" s="67"/>
      <c r="T3982" s="53"/>
      <c r="U3982" s="64"/>
      <c r="Y3982" s="53"/>
      <c r="Z3982" s="64"/>
      <c r="AD3982" s="53"/>
    </row>
    <row r="3983" spans="1:30" s="13" customFormat="1" x14ac:dyDescent="0.25">
      <c r="A3983"/>
      <c r="B3983" s="32"/>
      <c r="C3983" s="34"/>
      <c r="D3983" s="10"/>
      <c r="J3983" s="53"/>
      <c r="K3983" s="64"/>
      <c r="O3983" s="60"/>
      <c r="P3983" s="67"/>
      <c r="T3983" s="53"/>
      <c r="U3983" s="64"/>
      <c r="Y3983" s="53"/>
      <c r="Z3983" s="64"/>
      <c r="AD3983" s="53"/>
    </row>
    <row r="3984" spans="1:30" s="13" customFormat="1" x14ac:dyDescent="0.25">
      <c r="A3984"/>
      <c r="B3984" s="32"/>
      <c r="C3984" s="34"/>
      <c r="D3984" s="10"/>
      <c r="J3984" s="53"/>
      <c r="K3984" s="64"/>
      <c r="O3984" s="60"/>
      <c r="P3984" s="67"/>
      <c r="T3984" s="53"/>
      <c r="U3984" s="64"/>
      <c r="Y3984" s="53"/>
      <c r="Z3984" s="64"/>
      <c r="AD3984" s="53"/>
    </row>
    <row r="3985" spans="1:30" s="13" customFormat="1" x14ac:dyDescent="0.25">
      <c r="A3985"/>
      <c r="B3985" s="32"/>
      <c r="C3985" s="34"/>
      <c r="D3985" s="10"/>
      <c r="J3985" s="53"/>
      <c r="K3985" s="64"/>
      <c r="O3985" s="60"/>
      <c r="P3985" s="67"/>
      <c r="T3985" s="53"/>
      <c r="U3985" s="64"/>
      <c r="Y3985" s="53"/>
      <c r="Z3985" s="64"/>
      <c r="AD3985" s="53"/>
    </row>
    <row r="3986" spans="1:30" s="13" customFormat="1" x14ac:dyDescent="0.25">
      <c r="A3986"/>
      <c r="B3986" s="32"/>
      <c r="C3986" s="34"/>
      <c r="D3986" s="10"/>
      <c r="J3986" s="53"/>
      <c r="K3986" s="64"/>
      <c r="O3986" s="60"/>
      <c r="P3986" s="67"/>
      <c r="T3986" s="53"/>
      <c r="U3986" s="64"/>
      <c r="Y3986" s="53"/>
      <c r="Z3986" s="64"/>
      <c r="AD3986" s="53"/>
    </row>
    <row r="3987" spans="1:30" s="13" customFormat="1" x14ac:dyDescent="0.25">
      <c r="A3987"/>
      <c r="B3987" s="32"/>
      <c r="C3987" s="34"/>
      <c r="D3987" s="10"/>
      <c r="J3987" s="53"/>
      <c r="K3987" s="64"/>
      <c r="O3987" s="60"/>
      <c r="P3987" s="67"/>
      <c r="T3987" s="53"/>
      <c r="U3987" s="64"/>
      <c r="Y3987" s="53"/>
      <c r="Z3987" s="64"/>
      <c r="AD3987" s="53"/>
    </row>
    <row r="3988" spans="1:30" s="13" customFormat="1" x14ac:dyDescent="0.25">
      <c r="A3988"/>
      <c r="B3988" s="32"/>
      <c r="C3988" s="34"/>
      <c r="D3988" s="10"/>
      <c r="J3988" s="53"/>
      <c r="K3988" s="64"/>
      <c r="O3988" s="60"/>
      <c r="P3988" s="67"/>
      <c r="T3988" s="53"/>
      <c r="U3988" s="64"/>
      <c r="Y3988" s="53"/>
      <c r="Z3988" s="64"/>
      <c r="AD3988" s="53"/>
    </row>
    <row r="3989" spans="1:30" s="13" customFormat="1" x14ac:dyDescent="0.25">
      <c r="A3989"/>
      <c r="B3989" s="32"/>
      <c r="C3989" s="34"/>
      <c r="D3989" s="10"/>
      <c r="J3989" s="53"/>
      <c r="K3989" s="64"/>
      <c r="O3989" s="60"/>
      <c r="P3989" s="67"/>
      <c r="T3989" s="53"/>
      <c r="U3989" s="64"/>
      <c r="Y3989" s="53"/>
      <c r="Z3989" s="64"/>
      <c r="AD3989" s="53"/>
    </row>
    <row r="3990" spans="1:30" s="13" customFormat="1" x14ac:dyDescent="0.25">
      <c r="A3990"/>
      <c r="B3990" s="32"/>
      <c r="C3990" s="34"/>
      <c r="D3990" s="10"/>
      <c r="J3990" s="53"/>
      <c r="K3990" s="64"/>
      <c r="O3990" s="60"/>
      <c r="P3990" s="67"/>
      <c r="T3990" s="53"/>
      <c r="U3990" s="64"/>
      <c r="Y3990" s="53"/>
      <c r="Z3990" s="64"/>
      <c r="AD3990" s="53"/>
    </row>
    <row r="3991" spans="1:30" s="13" customFormat="1" x14ac:dyDescent="0.25">
      <c r="A3991"/>
      <c r="B3991" s="32"/>
      <c r="C3991" s="34"/>
      <c r="D3991" s="10"/>
      <c r="J3991" s="53"/>
      <c r="K3991" s="64"/>
      <c r="O3991" s="60"/>
      <c r="P3991" s="67"/>
      <c r="T3991" s="53"/>
      <c r="U3991" s="64"/>
      <c r="Y3991" s="53"/>
      <c r="Z3991" s="64"/>
      <c r="AD3991" s="53"/>
    </row>
    <row r="3992" spans="1:30" s="13" customFormat="1" x14ac:dyDescent="0.25">
      <c r="A3992"/>
      <c r="B3992" s="32"/>
      <c r="C3992" s="34"/>
      <c r="D3992" s="10"/>
      <c r="J3992" s="53"/>
      <c r="K3992" s="64"/>
      <c r="O3992" s="60"/>
      <c r="P3992" s="67"/>
      <c r="T3992" s="53"/>
      <c r="U3992" s="64"/>
      <c r="Y3992" s="53"/>
      <c r="Z3992" s="64"/>
      <c r="AD3992" s="53"/>
    </row>
    <row r="3993" spans="1:30" s="13" customFormat="1" x14ac:dyDescent="0.25">
      <c r="A3993"/>
      <c r="B3993" s="32"/>
      <c r="C3993" s="34"/>
      <c r="D3993" s="10"/>
      <c r="J3993" s="53"/>
      <c r="K3993" s="64"/>
      <c r="O3993" s="60"/>
      <c r="P3993" s="67"/>
      <c r="T3993" s="53"/>
      <c r="U3993" s="64"/>
      <c r="Y3993" s="53"/>
      <c r="Z3993" s="64"/>
      <c r="AD3993" s="53"/>
    </row>
    <row r="3994" spans="1:30" s="13" customFormat="1" x14ac:dyDescent="0.25">
      <c r="A3994"/>
      <c r="B3994" s="32"/>
      <c r="C3994" s="34"/>
      <c r="D3994" s="10"/>
      <c r="J3994" s="53"/>
      <c r="K3994" s="64"/>
      <c r="O3994" s="60"/>
      <c r="P3994" s="67"/>
      <c r="T3994" s="53"/>
      <c r="U3994" s="64"/>
      <c r="Y3994" s="53"/>
      <c r="Z3994" s="64"/>
      <c r="AD3994" s="53"/>
    </row>
    <row r="3995" spans="1:30" s="13" customFormat="1" x14ac:dyDescent="0.25">
      <c r="A3995"/>
      <c r="B3995" s="32"/>
      <c r="C3995" s="34"/>
      <c r="D3995" s="10"/>
      <c r="J3995" s="53"/>
      <c r="K3995" s="64"/>
      <c r="O3995" s="60"/>
      <c r="P3995" s="67"/>
      <c r="T3995" s="53"/>
      <c r="U3995" s="64"/>
      <c r="Y3995" s="53"/>
      <c r="Z3995" s="64"/>
      <c r="AD3995" s="53"/>
    </row>
    <row r="3996" spans="1:30" s="13" customFormat="1" x14ac:dyDescent="0.25">
      <c r="A3996"/>
      <c r="B3996" s="32"/>
      <c r="C3996" s="34"/>
      <c r="D3996" s="10"/>
      <c r="J3996" s="53"/>
      <c r="K3996" s="64"/>
      <c r="O3996" s="60"/>
      <c r="P3996" s="67"/>
      <c r="T3996" s="53"/>
      <c r="U3996" s="64"/>
      <c r="Y3996" s="53"/>
      <c r="Z3996" s="64"/>
      <c r="AD3996" s="53"/>
    </row>
    <row r="3997" spans="1:30" s="13" customFormat="1" x14ac:dyDescent="0.25">
      <c r="A3997"/>
      <c r="B3997" s="32"/>
      <c r="C3997" s="34"/>
      <c r="D3997" s="10"/>
      <c r="J3997" s="53"/>
      <c r="K3997" s="64"/>
      <c r="O3997" s="60"/>
      <c r="P3997" s="67"/>
      <c r="T3997" s="53"/>
      <c r="U3997" s="64"/>
      <c r="Y3997" s="53"/>
      <c r="Z3997" s="64"/>
      <c r="AD3997" s="53"/>
    </row>
    <row r="3998" spans="1:30" s="13" customFormat="1" x14ac:dyDescent="0.25">
      <c r="A3998"/>
      <c r="B3998" s="32"/>
      <c r="C3998" s="34"/>
      <c r="D3998" s="10"/>
      <c r="J3998" s="53"/>
      <c r="K3998" s="64"/>
      <c r="O3998" s="60"/>
      <c r="P3998" s="67"/>
      <c r="T3998" s="53"/>
      <c r="U3998" s="64"/>
      <c r="Y3998" s="53"/>
      <c r="Z3998" s="64"/>
      <c r="AD3998" s="53"/>
    </row>
    <row r="3999" spans="1:30" s="13" customFormat="1" x14ac:dyDescent="0.25">
      <c r="A3999"/>
      <c r="B3999" s="32"/>
      <c r="C3999" s="34"/>
      <c r="D3999" s="10"/>
      <c r="J3999" s="53"/>
      <c r="K3999" s="64"/>
      <c r="O3999" s="60"/>
      <c r="P3999" s="67"/>
      <c r="T3999" s="53"/>
      <c r="U3999" s="64"/>
      <c r="Y3999" s="53"/>
      <c r="Z3999" s="64"/>
      <c r="AD3999" s="53"/>
    </row>
    <row r="4000" spans="1:30" s="13" customFormat="1" x14ac:dyDescent="0.25">
      <c r="A4000"/>
      <c r="B4000" s="32"/>
      <c r="C4000" s="34"/>
      <c r="D4000" s="10"/>
      <c r="J4000" s="53"/>
      <c r="K4000" s="64"/>
      <c r="O4000" s="60"/>
      <c r="P4000" s="67"/>
      <c r="T4000" s="53"/>
      <c r="U4000" s="64"/>
      <c r="Y4000" s="53"/>
      <c r="Z4000" s="64"/>
      <c r="AD4000" s="53"/>
    </row>
    <row r="4001" spans="1:30" s="13" customFormat="1" x14ac:dyDescent="0.25">
      <c r="A4001"/>
      <c r="B4001" s="32"/>
      <c r="C4001" s="34"/>
      <c r="D4001" s="10"/>
      <c r="J4001" s="53"/>
      <c r="K4001" s="64"/>
      <c r="O4001" s="60"/>
      <c r="P4001" s="67"/>
      <c r="T4001" s="53"/>
      <c r="U4001" s="64"/>
      <c r="Y4001" s="53"/>
      <c r="Z4001" s="64"/>
      <c r="AD4001" s="53"/>
    </row>
    <row r="4002" spans="1:30" s="13" customFormat="1" x14ac:dyDescent="0.25">
      <c r="A4002"/>
      <c r="B4002" s="32"/>
      <c r="C4002" s="34"/>
      <c r="D4002" s="10"/>
      <c r="J4002" s="53"/>
      <c r="K4002" s="64"/>
      <c r="O4002" s="60"/>
      <c r="P4002" s="67"/>
      <c r="T4002" s="53"/>
      <c r="U4002" s="64"/>
      <c r="Y4002" s="53"/>
      <c r="Z4002" s="64"/>
      <c r="AD4002" s="53"/>
    </row>
    <row r="4003" spans="1:30" s="13" customFormat="1" x14ac:dyDescent="0.25">
      <c r="A4003"/>
      <c r="B4003" s="32"/>
      <c r="C4003" s="34"/>
      <c r="D4003" s="10"/>
      <c r="J4003" s="53"/>
      <c r="K4003" s="64"/>
      <c r="O4003" s="60"/>
      <c r="P4003" s="67"/>
      <c r="T4003" s="53"/>
      <c r="U4003" s="64"/>
      <c r="Y4003" s="53"/>
      <c r="Z4003" s="64"/>
      <c r="AD4003" s="53"/>
    </row>
    <row r="4004" spans="1:30" s="13" customFormat="1" x14ac:dyDescent="0.25">
      <c r="A4004"/>
      <c r="B4004" s="32"/>
      <c r="C4004" s="34"/>
      <c r="D4004" s="10"/>
      <c r="J4004" s="53"/>
      <c r="K4004" s="64"/>
      <c r="O4004" s="60"/>
      <c r="P4004" s="67"/>
      <c r="T4004" s="53"/>
      <c r="U4004" s="64"/>
      <c r="Y4004" s="53"/>
      <c r="Z4004" s="64"/>
      <c r="AD4004" s="53"/>
    </row>
    <row r="4005" spans="1:30" s="13" customFormat="1" x14ac:dyDescent="0.25">
      <c r="A4005"/>
      <c r="B4005" s="32"/>
      <c r="C4005" s="34"/>
      <c r="D4005" s="10"/>
      <c r="J4005" s="53"/>
      <c r="K4005" s="64"/>
      <c r="O4005" s="60"/>
      <c r="P4005" s="67"/>
      <c r="T4005" s="53"/>
      <c r="U4005" s="64"/>
      <c r="Y4005" s="53"/>
      <c r="Z4005" s="64"/>
      <c r="AD4005" s="53"/>
    </row>
    <row r="4006" spans="1:30" s="13" customFormat="1" x14ac:dyDescent="0.25">
      <c r="A4006"/>
      <c r="B4006" s="32"/>
      <c r="C4006" s="34"/>
      <c r="D4006" s="10"/>
      <c r="J4006" s="53"/>
      <c r="K4006" s="64"/>
      <c r="O4006" s="60"/>
      <c r="P4006" s="67"/>
      <c r="T4006" s="53"/>
      <c r="U4006" s="64"/>
      <c r="Y4006" s="53"/>
      <c r="Z4006" s="64"/>
      <c r="AD4006" s="53"/>
    </row>
    <row r="4007" spans="1:30" s="13" customFormat="1" x14ac:dyDescent="0.25">
      <c r="A4007"/>
      <c r="B4007" s="32"/>
      <c r="C4007" s="34"/>
      <c r="D4007" s="10"/>
      <c r="J4007" s="53"/>
      <c r="K4007" s="64"/>
      <c r="O4007" s="60"/>
      <c r="P4007" s="67"/>
      <c r="T4007" s="53"/>
      <c r="U4007" s="64"/>
      <c r="Y4007" s="53"/>
      <c r="Z4007" s="64"/>
      <c r="AD4007" s="53"/>
    </row>
    <row r="4008" spans="1:30" s="13" customFormat="1" x14ac:dyDescent="0.25">
      <c r="A4008"/>
      <c r="B4008" s="32"/>
      <c r="C4008" s="34"/>
      <c r="D4008" s="10"/>
      <c r="J4008" s="53"/>
      <c r="K4008" s="64"/>
      <c r="O4008" s="60"/>
      <c r="P4008" s="67"/>
      <c r="T4008" s="53"/>
      <c r="U4008" s="64"/>
      <c r="Y4008" s="53"/>
      <c r="Z4008" s="64"/>
      <c r="AD4008" s="53"/>
    </row>
    <row r="4009" spans="1:30" s="13" customFormat="1" x14ac:dyDescent="0.25">
      <c r="A4009"/>
      <c r="B4009" s="32"/>
      <c r="C4009" s="34"/>
      <c r="D4009" s="10"/>
      <c r="J4009" s="53"/>
      <c r="K4009" s="64"/>
      <c r="O4009" s="60"/>
      <c r="P4009" s="67"/>
      <c r="T4009" s="53"/>
      <c r="U4009" s="64"/>
      <c r="Y4009" s="53"/>
      <c r="Z4009" s="64"/>
      <c r="AD4009" s="53"/>
    </row>
    <row r="4010" spans="1:30" s="13" customFormat="1" x14ac:dyDescent="0.25">
      <c r="A4010"/>
      <c r="B4010" s="32"/>
      <c r="C4010" s="34"/>
      <c r="D4010" s="10"/>
      <c r="J4010" s="53"/>
      <c r="K4010" s="64"/>
      <c r="O4010" s="60"/>
      <c r="P4010" s="67"/>
      <c r="T4010" s="53"/>
      <c r="U4010" s="64"/>
      <c r="Y4010" s="53"/>
      <c r="Z4010" s="64"/>
      <c r="AD4010" s="53"/>
    </row>
    <row r="4011" spans="1:30" s="13" customFormat="1" x14ac:dyDescent="0.25">
      <c r="A4011"/>
      <c r="B4011" s="32"/>
      <c r="C4011" s="34"/>
      <c r="D4011" s="10"/>
      <c r="J4011" s="53"/>
      <c r="K4011" s="64"/>
      <c r="O4011" s="60"/>
      <c r="P4011" s="67"/>
      <c r="T4011" s="53"/>
      <c r="U4011" s="64"/>
      <c r="Y4011" s="53"/>
      <c r="Z4011" s="64"/>
      <c r="AD4011" s="53"/>
    </row>
    <row r="4012" spans="1:30" s="13" customFormat="1" x14ac:dyDescent="0.25">
      <c r="A4012"/>
      <c r="B4012" s="32"/>
      <c r="C4012" s="34"/>
      <c r="D4012" s="10"/>
      <c r="J4012" s="53"/>
      <c r="K4012" s="64"/>
      <c r="O4012" s="60"/>
      <c r="P4012" s="67"/>
      <c r="T4012" s="53"/>
      <c r="U4012" s="64"/>
      <c r="Y4012" s="53"/>
      <c r="Z4012" s="64"/>
      <c r="AD4012" s="53"/>
    </row>
    <row r="4013" spans="1:30" s="13" customFormat="1" x14ac:dyDescent="0.25">
      <c r="A4013"/>
      <c r="B4013" s="32"/>
      <c r="C4013" s="34"/>
      <c r="D4013" s="10"/>
      <c r="J4013" s="53"/>
      <c r="K4013" s="64"/>
      <c r="O4013" s="60"/>
      <c r="P4013" s="67"/>
      <c r="T4013" s="53"/>
      <c r="U4013" s="64"/>
      <c r="Y4013" s="53"/>
      <c r="Z4013" s="64"/>
      <c r="AD4013" s="53"/>
    </row>
    <row r="4014" spans="1:30" s="13" customFormat="1" x14ac:dyDescent="0.25">
      <c r="A4014"/>
      <c r="B4014" s="32"/>
      <c r="C4014" s="34"/>
      <c r="D4014" s="10"/>
      <c r="J4014" s="53"/>
      <c r="K4014" s="64"/>
      <c r="O4014" s="60"/>
      <c r="P4014" s="67"/>
      <c r="T4014" s="53"/>
      <c r="U4014" s="64"/>
      <c r="Y4014" s="53"/>
      <c r="Z4014" s="64"/>
      <c r="AD4014" s="53"/>
    </row>
    <row r="4015" spans="1:30" s="13" customFormat="1" x14ac:dyDescent="0.25">
      <c r="A4015"/>
      <c r="B4015" s="32"/>
      <c r="C4015" s="34"/>
      <c r="D4015" s="10"/>
      <c r="J4015" s="53"/>
      <c r="K4015" s="64"/>
      <c r="O4015" s="60"/>
      <c r="P4015" s="67"/>
      <c r="T4015" s="53"/>
      <c r="U4015" s="64"/>
      <c r="Y4015" s="53"/>
      <c r="Z4015" s="64"/>
      <c r="AD4015" s="53"/>
    </row>
    <row r="4016" spans="1:30" s="13" customFormat="1" x14ac:dyDescent="0.25">
      <c r="A4016"/>
      <c r="B4016" s="32"/>
      <c r="C4016" s="34"/>
      <c r="D4016" s="10"/>
      <c r="J4016" s="53"/>
      <c r="K4016" s="64"/>
      <c r="O4016" s="60"/>
      <c r="P4016" s="67"/>
      <c r="T4016" s="53"/>
      <c r="U4016" s="64"/>
      <c r="Y4016" s="53"/>
      <c r="Z4016" s="64"/>
      <c r="AD4016" s="53"/>
    </row>
    <row r="4017" spans="1:30" s="13" customFormat="1" x14ac:dyDescent="0.25">
      <c r="A4017"/>
      <c r="B4017" s="32"/>
      <c r="C4017" s="34"/>
      <c r="D4017" s="10"/>
      <c r="J4017" s="53"/>
      <c r="K4017" s="64"/>
      <c r="O4017" s="60"/>
      <c r="P4017" s="67"/>
      <c r="T4017" s="53"/>
      <c r="U4017" s="64"/>
      <c r="Y4017" s="53"/>
      <c r="Z4017" s="64"/>
      <c r="AD4017" s="53"/>
    </row>
    <row r="4018" spans="1:30" s="13" customFormat="1" x14ac:dyDescent="0.25">
      <c r="A4018"/>
      <c r="B4018" s="32"/>
      <c r="C4018" s="34"/>
      <c r="D4018" s="10"/>
      <c r="J4018" s="53"/>
      <c r="K4018" s="64"/>
      <c r="O4018" s="60"/>
      <c r="P4018" s="67"/>
      <c r="T4018" s="53"/>
      <c r="U4018" s="64"/>
      <c r="Y4018" s="53"/>
      <c r="Z4018" s="64"/>
      <c r="AD4018" s="53"/>
    </row>
    <row r="4019" spans="1:30" s="13" customFormat="1" x14ac:dyDescent="0.25">
      <c r="A4019"/>
      <c r="B4019" s="32"/>
      <c r="C4019" s="34"/>
      <c r="D4019" s="10"/>
      <c r="J4019" s="53"/>
      <c r="K4019" s="64"/>
      <c r="O4019" s="60"/>
      <c r="P4019" s="67"/>
      <c r="T4019" s="53"/>
      <c r="U4019" s="64"/>
      <c r="Y4019" s="53"/>
      <c r="Z4019" s="64"/>
      <c r="AD4019" s="53"/>
    </row>
    <row r="4020" spans="1:30" s="13" customFormat="1" x14ac:dyDescent="0.25">
      <c r="A4020"/>
      <c r="B4020" s="32"/>
      <c r="C4020" s="34"/>
      <c r="D4020" s="10"/>
      <c r="J4020" s="53"/>
      <c r="K4020" s="64"/>
      <c r="O4020" s="60"/>
      <c r="P4020" s="67"/>
      <c r="T4020" s="53"/>
      <c r="U4020" s="64"/>
      <c r="Y4020" s="53"/>
      <c r="Z4020" s="64"/>
      <c r="AD4020" s="53"/>
    </row>
    <row r="4021" spans="1:30" s="13" customFormat="1" x14ac:dyDescent="0.25">
      <c r="A4021"/>
      <c r="B4021" s="32"/>
      <c r="C4021" s="34"/>
      <c r="D4021" s="10"/>
      <c r="J4021" s="53"/>
      <c r="K4021" s="64"/>
      <c r="O4021" s="60"/>
      <c r="P4021" s="67"/>
      <c r="T4021" s="53"/>
      <c r="U4021" s="64"/>
      <c r="Y4021" s="53"/>
      <c r="Z4021" s="64"/>
      <c r="AD4021" s="53"/>
    </row>
    <row r="4022" spans="1:30" s="13" customFormat="1" x14ac:dyDescent="0.25">
      <c r="A4022"/>
      <c r="B4022" s="32"/>
      <c r="C4022" s="34"/>
      <c r="D4022" s="10"/>
      <c r="J4022" s="53"/>
      <c r="K4022" s="64"/>
      <c r="O4022" s="60"/>
      <c r="P4022" s="67"/>
      <c r="T4022" s="53"/>
      <c r="U4022" s="64"/>
      <c r="Y4022" s="53"/>
      <c r="Z4022" s="64"/>
      <c r="AD4022" s="53"/>
    </row>
    <row r="4023" spans="1:30" s="13" customFormat="1" x14ac:dyDescent="0.25">
      <c r="A4023"/>
      <c r="B4023" s="32"/>
      <c r="C4023" s="34"/>
      <c r="D4023" s="10"/>
      <c r="J4023" s="53"/>
      <c r="K4023" s="64"/>
      <c r="O4023" s="60"/>
      <c r="P4023" s="67"/>
      <c r="T4023" s="53"/>
      <c r="U4023" s="64"/>
      <c r="Y4023" s="53"/>
      <c r="Z4023" s="64"/>
      <c r="AD4023" s="53"/>
    </row>
    <row r="4024" spans="1:30" s="13" customFormat="1" x14ac:dyDescent="0.25">
      <c r="A4024"/>
      <c r="B4024" s="32"/>
      <c r="C4024" s="34"/>
      <c r="D4024" s="10"/>
      <c r="J4024" s="53"/>
      <c r="K4024" s="64"/>
      <c r="O4024" s="60"/>
      <c r="P4024" s="67"/>
      <c r="T4024" s="53"/>
      <c r="U4024" s="64"/>
      <c r="Y4024" s="53"/>
      <c r="Z4024" s="64"/>
      <c r="AD4024" s="53"/>
    </row>
    <row r="4025" spans="1:30" s="13" customFormat="1" x14ac:dyDescent="0.25">
      <c r="A4025"/>
      <c r="B4025" s="32"/>
      <c r="C4025" s="34"/>
      <c r="D4025" s="10"/>
      <c r="J4025" s="53"/>
      <c r="K4025" s="64"/>
      <c r="O4025" s="60"/>
      <c r="P4025" s="67"/>
      <c r="T4025" s="53"/>
      <c r="U4025" s="64"/>
      <c r="Y4025" s="53"/>
      <c r="Z4025" s="64"/>
      <c r="AD4025" s="53"/>
    </row>
    <row r="4026" spans="1:30" s="13" customFormat="1" x14ac:dyDescent="0.25">
      <c r="A4026"/>
      <c r="B4026" s="32"/>
      <c r="C4026" s="34"/>
      <c r="D4026" s="10"/>
      <c r="J4026" s="53"/>
      <c r="K4026" s="64"/>
      <c r="O4026" s="60"/>
      <c r="P4026" s="67"/>
      <c r="T4026" s="53"/>
      <c r="U4026" s="64"/>
      <c r="Y4026" s="53"/>
      <c r="Z4026" s="64"/>
      <c r="AD4026" s="53"/>
    </row>
    <row r="4027" spans="1:30" s="13" customFormat="1" x14ac:dyDescent="0.25">
      <c r="A4027"/>
      <c r="B4027" s="32"/>
      <c r="C4027" s="34"/>
      <c r="D4027" s="10"/>
      <c r="J4027" s="53"/>
      <c r="K4027" s="64"/>
      <c r="O4027" s="60"/>
      <c r="P4027" s="67"/>
      <c r="T4027" s="53"/>
      <c r="U4027" s="64"/>
      <c r="Y4027" s="53"/>
      <c r="Z4027" s="64"/>
      <c r="AD4027" s="53"/>
    </row>
    <row r="4028" spans="1:30" s="13" customFormat="1" x14ac:dyDescent="0.25">
      <c r="A4028"/>
      <c r="B4028" s="32"/>
      <c r="C4028" s="34"/>
      <c r="D4028" s="10"/>
      <c r="J4028" s="53"/>
      <c r="K4028" s="64"/>
      <c r="O4028" s="60"/>
      <c r="P4028" s="67"/>
      <c r="T4028" s="53"/>
      <c r="U4028" s="64"/>
      <c r="Y4028" s="53"/>
      <c r="Z4028" s="64"/>
      <c r="AD4028" s="53"/>
    </row>
    <row r="4029" spans="1:30" s="13" customFormat="1" x14ac:dyDescent="0.25">
      <c r="A4029"/>
      <c r="B4029" s="32"/>
      <c r="C4029" s="34"/>
      <c r="D4029" s="10"/>
      <c r="J4029" s="53"/>
      <c r="K4029" s="64"/>
      <c r="O4029" s="60"/>
      <c r="P4029" s="67"/>
      <c r="T4029" s="53"/>
      <c r="U4029" s="64"/>
      <c r="Y4029" s="53"/>
      <c r="Z4029" s="64"/>
      <c r="AD4029" s="53"/>
    </row>
    <row r="4030" spans="1:30" s="13" customFormat="1" x14ac:dyDescent="0.25">
      <c r="A4030"/>
      <c r="B4030" s="32"/>
      <c r="C4030" s="34"/>
      <c r="D4030" s="10"/>
      <c r="J4030" s="53"/>
      <c r="K4030" s="64"/>
      <c r="O4030" s="60"/>
      <c r="P4030" s="67"/>
      <c r="T4030" s="53"/>
      <c r="U4030" s="64"/>
      <c r="Y4030" s="53"/>
      <c r="Z4030" s="64"/>
      <c r="AD4030" s="53"/>
    </row>
    <row r="4031" spans="1:30" s="13" customFormat="1" x14ac:dyDescent="0.25">
      <c r="A4031"/>
      <c r="B4031" s="32"/>
      <c r="C4031" s="34"/>
      <c r="D4031" s="10"/>
      <c r="J4031" s="53"/>
      <c r="K4031" s="64"/>
      <c r="O4031" s="60"/>
      <c r="P4031" s="67"/>
      <c r="T4031" s="53"/>
      <c r="U4031" s="64"/>
      <c r="Y4031" s="53"/>
      <c r="Z4031" s="64"/>
      <c r="AD4031" s="53"/>
    </row>
    <row r="4032" spans="1:30" s="13" customFormat="1" x14ac:dyDescent="0.25">
      <c r="A4032"/>
      <c r="B4032" s="32"/>
      <c r="C4032" s="34"/>
      <c r="D4032" s="10"/>
      <c r="J4032" s="53"/>
      <c r="K4032" s="64"/>
      <c r="O4032" s="60"/>
      <c r="P4032" s="67"/>
      <c r="T4032" s="53"/>
      <c r="U4032" s="64"/>
      <c r="Y4032" s="53"/>
      <c r="Z4032" s="64"/>
      <c r="AD4032" s="53"/>
    </row>
    <row r="4033" spans="1:30" s="13" customFormat="1" x14ac:dyDescent="0.25">
      <c r="A4033"/>
      <c r="B4033" s="32"/>
      <c r="C4033" s="34"/>
      <c r="D4033" s="10"/>
      <c r="J4033" s="53"/>
      <c r="K4033" s="64"/>
      <c r="O4033" s="60"/>
      <c r="P4033" s="67"/>
      <c r="T4033" s="53"/>
      <c r="U4033" s="64"/>
      <c r="Y4033" s="53"/>
      <c r="Z4033" s="64"/>
      <c r="AD4033" s="53"/>
    </row>
    <row r="4034" spans="1:30" s="13" customFormat="1" x14ac:dyDescent="0.25">
      <c r="A4034"/>
      <c r="B4034" s="32"/>
      <c r="C4034" s="34"/>
      <c r="D4034" s="10"/>
      <c r="J4034" s="53"/>
      <c r="K4034" s="64"/>
      <c r="O4034" s="60"/>
      <c r="P4034" s="67"/>
      <c r="T4034" s="53"/>
      <c r="U4034" s="64"/>
      <c r="Y4034" s="53"/>
      <c r="Z4034" s="64"/>
      <c r="AD4034" s="53"/>
    </row>
    <row r="4035" spans="1:30" s="13" customFormat="1" x14ac:dyDescent="0.25">
      <c r="A4035"/>
      <c r="B4035" s="32"/>
      <c r="C4035" s="34"/>
      <c r="D4035" s="10"/>
      <c r="J4035" s="53"/>
      <c r="K4035" s="64"/>
      <c r="O4035" s="60"/>
      <c r="P4035" s="67"/>
      <c r="T4035" s="53"/>
      <c r="U4035" s="64"/>
      <c r="Y4035" s="53"/>
      <c r="Z4035" s="64"/>
      <c r="AD4035" s="53"/>
    </row>
    <row r="4036" spans="1:30" s="13" customFormat="1" x14ac:dyDescent="0.25">
      <c r="A4036"/>
      <c r="B4036" s="32"/>
      <c r="C4036" s="34"/>
      <c r="D4036" s="10"/>
      <c r="J4036" s="53"/>
      <c r="K4036" s="64"/>
      <c r="O4036" s="60"/>
      <c r="P4036" s="67"/>
      <c r="T4036" s="53"/>
      <c r="U4036" s="64"/>
      <c r="Y4036" s="53"/>
      <c r="Z4036" s="64"/>
      <c r="AD4036" s="53"/>
    </row>
    <row r="4037" spans="1:30" s="13" customFormat="1" x14ac:dyDescent="0.25">
      <c r="A4037"/>
      <c r="B4037" s="32"/>
      <c r="C4037" s="34"/>
      <c r="D4037" s="10"/>
      <c r="J4037" s="53"/>
      <c r="K4037" s="64"/>
      <c r="O4037" s="60"/>
      <c r="P4037" s="67"/>
      <c r="T4037" s="53"/>
      <c r="U4037" s="64"/>
      <c r="Y4037" s="53"/>
      <c r="Z4037" s="64"/>
      <c r="AD4037" s="53"/>
    </row>
    <row r="4038" spans="1:30" s="13" customFormat="1" x14ac:dyDescent="0.25">
      <c r="A4038"/>
      <c r="B4038" s="32"/>
      <c r="C4038" s="34"/>
      <c r="D4038" s="10"/>
      <c r="J4038" s="53"/>
      <c r="K4038" s="64"/>
      <c r="O4038" s="60"/>
      <c r="P4038" s="67"/>
      <c r="T4038" s="53"/>
      <c r="U4038" s="64"/>
      <c r="Y4038" s="53"/>
      <c r="Z4038" s="64"/>
      <c r="AD4038" s="53"/>
    </row>
    <row r="4039" spans="1:30" s="13" customFormat="1" x14ac:dyDescent="0.25">
      <c r="A4039"/>
      <c r="B4039" s="32"/>
      <c r="C4039" s="34"/>
      <c r="D4039" s="10"/>
      <c r="J4039" s="53"/>
      <c r="K4039" s="64"/>
      <c r="O4039" s="60"/>
      <c r="P4039" s="67"/>
      <c r="T4039" s="53"/>
      <c r="U4039" s="64"/>
      <c r="Y4039" s="53"/>
      <c r="Z4039" s="64"/>
      <c r="AD4039" s="53"/>
    </row>
    <row r="4040" spans="1:30" s="13" customFormat="1" x14ac:dyDescent="0.25">
      <c r="A4040"/>
      <c r="B4040" s="32"/>
      <c r="C4040" s="34"/>
      <c r="D4040" s="10"/>
      <c r="J4040" s="53"/>
      <c r="K4040" s="64"/>
      <c r="O4040" s="60"/>
      <c r="P4040" s="67"/>
      <c r="T4040" s="53"/>
      <c r="U4040" s="64"/>
      <c r="Y4040" s="53"/>
      <c r="Z4040" s="64"/>
      <c r="AD4040" s="53"/>
    </row>
    <row r="4041" spans="1:30" s="13" customFormat="1" x14ac:dyDescent="0.25">
      <c r="A4041"/>
      <c r="B4041" s="32"/>
      <c r="C4041" s="34"/>
      <c r="D4041" s="10"/>
      <c r="J4041" s="53"/>
      <c r="K4041" s="64"/>
      <c r="O4041" s="60"/>
      <c r="P4041" s="67"/>
      <c r="T4041" s="53"/>
      <c r="U4041" s="64"/>
      <c r="Y4041" s="53"/>
      <c r="Z4041" s="64"/>
      <c r="AD4041" s="53"/>
    </row>
    <row r="4042" spans="1:30" s="13" customFormat="1" x14ac:dyDescent="0.25">
      <c r="A4042"/>
      <c r="B4042" s="32"/>
      <c r="C4042" s="34"/>
      <c r="D4042" s="10"/>
      <c r="J4042" s="53"/>
      <c r="K4042" s="64"/>
      <c r="O4042" s="60"/>
      <c r="P4042" s="67"/>
      <c r="T4042" s="53"/>
      <c r="U4042" s="64"/>
      <c r="Y4042" s="53"/>
      <c r="Z4042" s="64"/>
      <c r="AD4042" s="53"/>
    </row>
    <row r="4043" spans="1:30" s="13" customFormat="1" x14ac:dyDescent="0.25">
      <c r="A4043"/>
      <c r="B4043" s="32"/>
      <c r="C4043" s="34"/>
      <c r="D4043" s="10"/>
      <c r="J4043" s="53"/>
      <c r="K4043" s="64"/>
      <c r="O4043" s="60"/>
      <c r="P4043" s="67"/>
      <c r="T4043" s="53"/>
      <c r="U4043" s="64"/>
      <c r="Y4043" s="53"/>
      <c r="Z4043" s="64"/>
      <c r="AD4043" s="53"/>
    </row>
    <row r="4044" spans="1:30" s="13" customFormat="1" x14ac:dyDescent="0.25">
      <c r="A4044"/>
      <c r="B4044" s="32"/>
      <c r="C4044" s="34"/>
      <c r="D4044" s="10"/>
      <c r="J4044" s="53"/>
      <c r="K4044" s="64"/>
      <c r="O4044" s="60"/>
      <c r="P4044" s="67"/>
      <c r="T4044" s="53"/>
      <c r="U4044" s="64"/>
      <c r="Y4044" s="53"/>
      <c r="Z4044" s="64"/>
      <c r="AD4044" s="53"/>
    </row>
    <row r="4045" spans="1:30" s="13" customFormat="1" x14ac:dyDescent="0.25">
      <c r="A4045"/>
      <c r="B4045" s="32"/>
      <c r="C4045" s="34"/>
      <c r="D4045" s="10"/>
      <c r="J4045" s="53"/>
      <c r="K4045" s="64"/>
      <c r="O4045" s="60"/>
      <c r="P4045" s="67"/>
      <c r="T4045" s="53"/>
      <c r="U4045" s="64"/>
      <c r="Y4045" s="53"/>
      <c r="Z4045" s="64"/>
      <c r="AD4045" s="53"/>
    </row>
    <row r="4046" spans="1:30" s="13" customFormat="1" x14ac:dyDescent="0.25">
      <c r="A4046"/>
      <c r="B4046" s="32"/>
      <c r="C4046" s="34"/>
      <c r="D4046" s="10"/>
      <c r="J4046" s="53"/>
      <c r="K4046" s="64"/>
      <c r="O4046" s="60"/>
      <c r="P4046" s="67"/>
      <c r="T4046" s="53"/>
      <c r="U4046" s="64"/>
      <c r="Y4046" s="53"/>
      <c r="Z4046" s="64"/>
      <c r="AD4046" s="53"/>
    </row>
    <row r="4047" spans="1:30" s="13" customFormat="1" x14ac:dyDescent="0.25">
      <c r="A4047"/>
      <c r="B4047" s="32"/>
      <c r="C4047" s="34"/>
      <c r="D4047" s="10"/>
      <c r="J4047" s="53"/>
      <c r="K4047" s="64"/>
      <c r="O4047" s="60"/>
      <c r="P4047" s="67"/>
      <c r="T4047" s="53"/>
      <c r="U4047" s="64"/>
      <c r="Y4047" s="53"/>
      <c r="Z4047" s="64"/>
      <c r="AD4047" s="53"/>
    </row>
    <row r="4048" spans="1:30" s="13" customFormat="1" x14ac:dyDescent="0.25">
      <c r="A4048"/>
      <c r="B4048" s="32"/>
      <c r="C4048" s="34"/>
      <c r="D4048" s="10"/>
      <c r="J4048" s="53"/>
      <c r="K4048" s="64"/>
      <c r="O4048" s="60"/>
      <c r="P4048" s="67"/>
      <c r="T4048" s="53"/>
      <c r="U4048" s="64"/>
      <c r="Y4048" s="53"/>
      <c r="Z4048" s="64"/>
      <c r="AD4048" s="53"/>
    </row>
    <row r="4049" spans="1:30" s="13" customFormat="1" x14ac:dyDescent="0.25">
      <c r="A4049"/>
      <c r="B4049" s="32"/>
      <c r="C4049" s="34"/>
      <c r="D4049" s="10"/>
      <c r="J4049" s="53"/>
      <c r="K4049" s="64"/>
      <c r="O4049" s="60"/>
      <c r="P4049" s="67"/>
      <c r="T4049" s="53"/>
      <c r="U4049" s="64"/>
      <c r="Y4049" s="53"/>
      <c r="Z4049" s="64"/>
      <c r="AD4049" s="53"/>
    </row>
    <row r="4050" spans="1:30" s="13" customFormat="1" x14ac:dyDescent="0.25">
      <c r="A4050"/>
      <c r="B4050" s="32"/>
      <c r="C4050" s="34"/>
      <c r="D4050" s="10"/>
      <c r="J4050" s="53"/>
      <c r="K4050" s="64"/>
      <c r="O4050" s="60"/>
      <c r="P4050" s="67"/>
      <c r="T4050" s="53"/>
      <c r="U4050" s="64"/>
      <c r="Y4050" s="53"/>
      <c r="Z4050" s="64"/>
      <c r="AD4050" s="53"/>
    </row>
    <row r="4051" spans="1:30" s="13" customFormat="1" x14ac:dyDescent="0.25">
      <c r="A4051"/>
      <c r="B4051" s="32"/>
      <c r="C4051" s="34"/>
      <c r="D4051" s="10"/>
      <c r="J4051" s="53"/>
      <c r="K4051" s="64"/>
      <c r="O4051" s="60"/>
      <c r="P4051" s="67"/>
      <c r="T4051" s="53"/>
      <c r="U4051" s="64"/>
      <c r="Y4051" s="53"/>
      <c r="Z4051" s="64"/>
      <c r="AD4051" s="53"/>
    </row>
    <row r="4052" spans="1:30" s="13" customFormat="1" x14ac:dyDescent="0.25">
      <c r="A4052"/>
      <c r="B4052" s="32"/>
      <c r="C4052" s="34"/>
      <c r="D4052" s="10"/>
      <c r="J4052" s="53"/>
      <c r="K4052" s="64"/>
      <c r="O4052" s="60"/>
      <c r="P4052" s="67"/>
      <c r="T4052" s="53"/>
      <c r="U4052" s="64"/>
      <c r="Y4052" s="53"/>
      <c r="Z4052" s="64"/>
      <c r="AD4052" s="53"/>
    </row>
    <row r="4053" spans="1:30" s="13" customFormat="1" x14ac:dyDescent="0.25">
      <c r="A4053"/>
      <c r="B4053" s="32"/>
      <c r="C4053" s="34"/>
      <c r="D4053" s="10"/>
      <c r="J4053" s="53"/>
      <c r="K4053" s="64"/>
      <c r="O4053" s="60"/>
      <c r="P4053" s="67"/>
      <c r="T4053" s="53"/>
      <c r="U4053" s="64"/>
      <c r="Y4053" s="53"/>
      <c r="Z4053" s="64"/>
      <c r="AD4053" s="53"/>
    </row>
    <row r="4054" spans="1:30" s="13" customFormat="1" x14ac:dyDescent="0.25">
      <c r="A4054"/>
      <c r="B4054" s="32"/>
      <c r="C4054" s="34"/>
      <c r="D4054" s="10"/>
      <c r="J4054" s="53"/>
      <c r="K4054" s="64"/>
      <c r="O4054" s="60"/>
      <c r="P4054" s="67"/>
      <c r="T4054" s="53"/>
      <c r="U4054" s="64"/>
      <c r="Y4054" s="53"/>
      <c r="Z4054" s="64"/>
      <c r="AD4054" s="53"/>
    </row>
    <row r="4055" spans="1:30" s="13" customFormat="1" x14ac:dyDescent="0.25">
      <c r="A4055"/>
      <c r="B4055" s="32"/>
      <c r="C4055" s="34"/>
      <c r="D4055" s="10"/>
      <c r="J4055" s="53"/>
      <c r="K4055" s="64"/>
      <c r="O4055" s="60"/>
      <c r="P4055" s="67"/>
      <c r="T4055" s="53"/>
      <c r="U4055" s="64"/>
      <c r="Y4055" s="53"/>
      <c r="Z4055" s="64"/>
      <c r="AD4055" s="53"/>
    </row>
    <row r="4056" spans="1:30" s="13" customFormat="1" x14ac:dyDescent="0.25">
      <c r="A4056"/>
      <c r="B4056" s="32"/>
      <c r="C4056" s="34"/>
      <c r="D4056" s="10"/>
      <c r="J4056" s="53"/>
      <c r="K4056" s="64"/>
      <c r="O4056" s="60"/>
      <c r="P4056" s="67"/>
      <c r="T4056" s="53"/>
      <c r="U4056" s="64"/>
      <c r="Y4056" s="53"/>
      <c r="Z4056" s="64"/>
      <c r="AD4056" s="53"/>
    </row>
    <row r="4057" spans="1:30" s="13" customFormat="1" x14ac:dyDescent="0.25">
      <c r="A4057"/>
      <c r="B4057" s="32"/>
      <c r="C4057" s="34"/>
      <c r="D4057" s="10"/>
      <c r="J4057" s="53"/>
      <c r="K4057" s="64"/>
      <c r="O4057" s="60"/>
      <c r="P4057" s="67"/>
      <c r="T4057" s="53"/>
      <c r="U4057" s="64"/>
      <c r="Y4057" s="53"/>
      <c r="Z4057" s="64"/>
      <c r="AD4057" s="53"/>
    </row>
    <row r="4058" spans="1:30" s="13" customFormat="1" x14ac:dyDescent="0.25">
      <c r="A4058"/>
      <c r="B4058" s="32"/>
      <c r="C4058" s="34"/>
      <c r="D4058" s="10"/>
      <c r="J4058" s="53"/>
      <c r="K4058" s="64"/>
      <c r="O4058" s="60"/>
      <c r="P4058" s="67"/>
      <c r="T4058" s="53"/>
      <c r="U4058" s="64"/>
      <c r="Y4058" s="53"/>
      <c r="Z4058" s="64"/>
      <c r="AD4058" s="53"/>
    </row>
    <row r="4059" spans="1:30" s="13" customFormat="1" x14ac:dyDescent="0.25">
      <c r="A4059"/>
      <c r="B4059" s="32"/>
      <c r="C4059" s="34"/>
      <c r="D4059" s="10"/>
      <c r="J4059" s="53"/>
      <c r="K4059" s="64"/>
      <c r="O4059" s="60"/>
      <c r="P4059" s="67"/>
      <c r="T4059" s="53"/>
      <c r="U4059" s="64"/>
      <c r="Y4059" s="53"/>
      <c r="Z4059" s="64"/>
      <c r="AD4059" s="53"/>
    </row>
    <row r="4060" spans="1:30" s="13" customFormat="1" x14ac:dyDescent="0.25">
      <c r="A4060"/>
      <c r="B4060" s="32"/>
      <c r="C4060" s="34"/>
      <c r="D4060" s="10"/>
      <c r="J4060" s="53"/>
      <c r="K4060" s="64"/>
      <c r="O4060" s="60"/>
      <c r="P4060" s="67"/>
      <c r="T4060" s="53"/>
      <c r="U4060" s="64"/>
      <c r="Y4060" s="53"/>
      <c r="Z4060" s="64"/>
      <c r="AD4060" s="53"/>
    </row>
    <row r="4061" spans="1:30" s="13" customFormat="1" x14ac:dyDescent="0.25">
      <c r="A4061"/>
      <c r="B4061" s="32"/>
      <c r="C4061" s="34"/>
      <c r="D4061" s="10"/>
      <c r="J4061" s="53"/>
      <c r="K4061" s="64"/>
      <c r="O4061" s="60"/>
      <c r="P4061" s="67"/>
      <c r="T4061" s="53"/>
      <c r="U4061" s="64"/>
      <c r="Y4061" s="53"/>
      <c r="Z4061" s="64"/>
      <c r="AD4061" s="53"/>
    </row>
    <row r="4062" spans="1:30" s="13" customFormat="1" x14ac:dyDescent="0.25">
      <c r="A4062"/>
      <c r="B4062" s="32"/>
      <c r="C4062" s="34"/>
      <c r="D4062" s="10"/>
      <c r="J4062" s="53"/>
      <c r="K4062" s="64"/>
      <c r="O4062" s="60"/>
      <c r="P4062" s="67"/>
      <c r="T4062" s="53"/>
      <c r="U4062" s="64"/>
      <c r="Y4062" s="53"/>
      <c r="Z4062" s="64"/>
      <c r="AD4062" s="53"/>
    </row>
    <row r="4063" spans="1:30" s="13" customFormat="1" x14ac:dyDescent="0.25">
      <c r="A4063"/>
      <c r="B4063" s="32"/>
      <c r="C4063" s="34"/>
      <c r="D4063" s="10"/>
      <c r="J4063" s="53"/>
      <c r="K4063" s="64"/>
      <c r="O4063" s="60"/>
      <c r="P4063" s="67"/>
      <c r="T4063" s="53"/>
      <c r="U4063" s="64"/>
      <c r="Y4063" s="53"/>
      <c r="Z4063" s="64"/>
      <c r="AD4063" s="53"/>
    </row>
    <row r="4064" spans="1:30" s="13" customFormat="1" x14ac:dyDescent="0.25">
      <c r="A4064"/>
      <c r="B4064" s="32"/>
      <c r="C4064" s="34"/>
      <c r="D4064" s="10"/>
      <c r="J4064" s="53"/>
      <c r="K4064" s="64"/>
      <c r="O4064" s="60"/>
      <c r="P4064" s="67"/>
      <c r="T4064" s="53"/>
      <c r="U4064" s="64"/>
      <c r="Y4064" s="53"/>
      <c r="Z4064" s="64"/>
      <c r="AD4064" s="53"/>
    </row>
    <row r="4065" spans="1:30" s="13" customFormat="1" x14ac:dyDescent="0.25">
      <c r="A4065"/>
      <c r="B4065" s="32"/>
      <c r="C4065" s="34"/>
      <c r="D4065" s="10"/>
      <c r="J4065" s="53"/>
      <c r="K4065" s="64"/>
      <c r="O4065" s="60"/>
      <c r="P4065" s="67"/>
      <c r="T4065" s="53"/>
      <c r="U4065" s="64"/>
      <c r="Y4065" s="53"/>
      <c r="Z4065" s="64"/>
      <c r="AD4065" s="53"/>
    </row>
    <row r="4066" spans="1:30" s="13" customFormat="1" x14ac:dyDescent="0.25">
      <c r="A4066"/>
      <c r="B4066" s="32"/>
      <c r="C4066" s="34"/>
      <c r="D4066" s="10"/>
      <c r="J4066" s="53"/>
      <c r="K4066" s="64"/>
      <c r="O4066" s="60"/>
      <c r="P4066" s="67"/>
      <c r="T4066" s="53"/>
      <c r="U4066" s="64"/>
      <c r="Y4066" s="53"/>
      <c r="Z4066" s="64"/>
      <c r="AD4066" s="53"/>
    </row>
    <row r="4067" spans="1:30" s="13" customFormat="1" x14ac:dyDescent="0.25">
      <c r="A4067"/>
      <c r="B4067" s="32"/>
      <c r="C4067" s="34"/>
      <c r="D4067" s="10"/>
      <c r="J4067" s="53"/>
      <c r="K4067" s="64"/>
      <c r="O4067" s="60"/>
      <c r="P4067" s="67"/>
      <c r="T4067" s="53"/>
      <c r="U4067" s="64"/>
      <c r="Y4067" s="53"/>
      <c r="Z4067" s="64"/>
      <c r="AD4067" s="53"/>
    </row>
    <row r="4068" spans="1:30" s="13" customFormat="1" x14ac:dyDescent="0.25">
      <c r="A4068"/>
      <c r="B4068" s="32"/>
      <c r="C4068" s="34"/>
      <c r="D4068" s="10"/>
      <c r="J4068" s="53"/>
      <c r="K4068" s="64"/>
      <c r="O4068" s="60"/>
      <c r="P4068" s="67"/>
      <c r="T4068" s="53"/>
      <c r="U4068" s="64"/>
      <c r="Y4068" s="53"/>
      <c r="Z4068" s="64"/>
      <c r="AD4068" s="53"/>
    </row>
    <row r="4069" spans="1:30" s="13" customFormat="1" x14ac:dyDescent="0.25">
      <c r="A4069"/>
      <c r="B4069" s="32"/>
      <c r="C4069" s="34"/>
      <c r="D4069" s="10"/>
      <c r="J4069" s="53"/>
      <c r="K4069" s="64"/>
      <c r="O4069" s="60"/>
      <c r="P4069" s="67"/>
      <c r="T4069" s="53"/>
      <c r="U4069" s="64"/>
      <c r="Y4069" s="53"/>
      <c r="Z4069" s="64"/>
      <c r="AD4069" s="53"/>
    </row>
    <row r="4070" spans="1:30" s="13" customFormat="1" x14ac:dyDescent="0.25">
      <c r="A4070"/>
      <c r="B4070" s="32"/>
      <c r="C4070" s="34"/>
      <c r="D4070" s="10"/>
      <c r="J4070" s="53"/>
      <c r="K4070" s="64"/>
      <c r="O4070" s="60"/>
      <c r="P4070" s="67"/>
      <c r="T4070" s="53"/>
      <c r="U4070" s="64"/>
      <c r="Y4070" s="53"/>
      <c r="Z4070" s="64"/>
      <c r="AD4070" s="53"/>
    </row>
    <row r="4071" spans="1:30" s="13" customFormat="1" x14ac:dyDescent="0.25">
      <c r="A4071"/>
      <c r="B4071" s="32"/>
      <c r="C4071" s="34"/>
      <c r="D4071" s="10"/>
      <c r="J4071" s="53"/>
      <c r="K4071" s="64"/>
      <c r="O4071" s="60"/>
      <c r="P4071" s="67"/>
      <c r="T4071" s="53"/>
      <c r="U4071" s="64"/>
      <c r="Y4071" s="53"/>
      <c r="Z4071" s="64"/>
      <c r="AD4071" s="53"/>
    </row>
    <row r="4072" spans="1:30" s="13" customFormat="1" x14ac:dyDescent="0.25">
      <c r="A4072"/>
      <c r="B4072" s="32"/>
      <c r="C4072" s="34"/>
      <c r="D4072" s="10"/>
      <c r="J4072" s="53"/>
      <c r="K4072" s="64"/>
      <c r="O4072" s="60"/>
      <c r="P4072" s="67"/>
      <c r="T4072" s="53"/>
      <c r="U4072" s="64"/>
      <c r="Y4072" s="53"/>
      <c r="Z4072" s="64"/>
      <c r="AD4072" s="53"/>
    </row>
    <row r="4073" spans="1:30" s="13" customFormat="1" x14ac:dyDescent="0.25">
      <c r="A4073"/>
      <c r="B4073" s="32"/>
      <c r="C4073" s="34"/>
      <c r="D4073" s="10"/>
      <c r="J4073" s="53"/>
      <c r="K4073" s="64"/>
      <c r="O4073" s="60"/>
      <c r="P4073" s="67"/>
      <c r="T4073" s="53"/>
      <c r="U4073" s="64"/>
      <c r="Y4073" s="53"/>
      <c r="Z4073" s="64"/>
      <c r="AD4073" s="53"/>
    </row>
    <row r="4074" spans="1:30" s="13" customFormat="1" x14ac:dyDescent="0.25">
      <c r="A4074"/>
      <c r="B4074" s="32"/>
      <c r="C4074" s="34"/>
      <c r="D4074" s="10"/>
      <c r="J4074" s="53"/>
      <c r="K4074" s="64"/>
      <c r="O4074" s="60"/>
      <c r="P4074" s="67"/>
      <c r="T4074" s="53"/>
      <c r="U4074" s="64"/>
      <c r="Y4074" s="53"/>
      <c r="Z4074" s="64"/>
      <c r="AD4074" s="53"/>
    </row>
    <row r="4075" spans="1:30" s="13" customFormat="1" x14ac:dyDescent="0.25">
      <c r="A4075"/>
      <c r="B4075" s="32"/>
      <c r="C4075" s="34"/>
      <c r="D4075" s="10"/>
      <c r="J4075" s="53"/>
      <c r="K4075" s="64"/>
      <c r="O4075" s="60"/>
      <c r="P4075" s="67"/>
      <c r="T4075" s="53"/>
      <c r="U4075" s="64"/>
      <c r="Y4075" s="53"/>
      <c r="Z4075" s="64"/>
      <c r="AD4075" s="53"/>
    </row>
    <row r="4076" spans="1:30" s="13" customFormat="1" x14ac:dyDescent="0.25">
      <c r="A4076"/>
      <c r="B4076" s="32"/>
      <c r="C4076" s="34"/>
      <c r="D4076" s="10"/>
      <c r="J4076" s="53"/>
      <c r="K4076" s="64"/>
      <c r="O4076" s="60"/>
      <c r="P4076" s="67"/>
      <c r="T4076" s="53"/>
      <c r="U4076" s="64"/>
      <c r="Y4076" s="53"/>
      <c r="Z4076" s="64"/>
      <c r="AD4076" s="53"/>
    </row>
    <row r="4077" spans="1:30" s="13" customFormat="1" x14ac:dyDescent="0.25">
      <c r="A4077"/>
      <c r="B4077" s="32"/>
      <c r="C4077" s="34"/>
      <c r="D4077" s="10"/>
      <c r="J4077" s="53"/>
      <c r="K4077" s="64"/>
      <c r="O4077" s="60"/>
      <c r="P4077" s="67"/>
      <c r="T4077" s="53"/>
      <c r="U4077" s="64"/>
      <c r="Y4077" s="53"/>
      <c r="Z4077" s="64"/>
      <c r="AD4077" s="53"/>
    </row>
    <row r="4078" spans="1:30" s="13" customFormat="1" x14ac:dyDescent="0.25">
      <c r="A4078"/>
      <c r="B4078" s="32"/>
      <c r="C4078" s="34"/>
      <c r="D4078" s="10"/>
      <c r="J4078" s="53"/>
      <c r="K4078" s="64"/>
      <c r="O4078" s="60"/>
      <c r="P4078" s="67"/>
      <c r="T4078" s="53"/>
      <c r="U4078" s="64"/>
      <c r="Y4078" s="53"/>
      <c r="Z4078" s="64"/>
      <c r="AD4078" s="53"/>
    </row>
    <row r="4079" spans="1:30" s="13" customFormat="1" x14ac:dyDescent="0.25">
      <c r="A4079"/>
      <c r="B4079" s="32"/>
      <c r="C4079" s="34"/>
      <c r="D4079" s="10"/>
      <c r="J4079" s="53"/>
      <c r="K4079" s="64"/>
      <c r="O4079" s="60"/>
      <c r="P4079" s="67"/>
      <c r="T4079" s="53"/>
      <c r="U4079" s="64"/>
      <c r="Y4079" s="53"/>
      <c r="Z4079" s="64"/>
      <c r="AD4079" s="53"/>
    </row>
    <row r="4080" spans="1:30" s="13" customFormat="1" x14ac:dyDescent="0.25">
      <c r="A4080"/>
      <c r="B4080" s="32"/>
      <c r="C4080" s="34"/>
      <c r="D4080" s="10"/>
      <c r="J4080" s="53"/>
      <c r="K4080" s="64"/>
      <c r="O4080" s="60"/>
      <c r="P4080" s="67"/>
      <c r="T4080" s="53"/>
      <c r="U4080" s="64"/>
      <c r="Y4080" s="53"/>
      <c r="Z4080" s="64"/>
      <c r="AD4080" s="53"/>
    </row>
    <row r="4081" spans="1:30" s="13" customFormat="1" x14ac:dyDescent="0.25">
      <c r="A4081"/>
      <c r="B4081" s="32"/>
      <c r="C4081" s="34"/>
      <c r="D4081" s="10"/>
      <c r="J4081" s="53"/>
      <c r="K4081" s="64"/>
      <c r="O4081" s="60"/>
      <c r="P4081" s="67"/>
      <c r="T4081" s="53"/>
      <c r="U4081" s="64"/>
      <c r="Y4081" s="53"/>
      <c r="Z4081" s="64"/>
      <c r="AD4081" s="53"/>
    </row>
    <row r="4082" spans="1:30" s="13" customFormat="1" x14ac:dyDescent="0.25">
      <c r="A4082"/>
      <c r="B4082" s="32"/>
      <c r="C4082" s="34"/>
      <c r="D4082" s="10"/>
      <c r="J4082" s="53"/>
      <c r="K4082" s="64"/>
      <c r="O4082" s="60"/>
      <c r="P4082" s="67"/>
      <c r="T4082" s="53"/>
      <c r="U4082" s="64"/>
      <c r="Y4082" s="53"/>
      <c r="Z4082" s="64"/>
      <c r="AD4082" s="53"/>
    </row>
    <row r="4083" spans="1:30" s="13" customFormat="1" x14ac:dyDescent="0.25">
      <c r="A4083"/>
      <c r="B4083" s="32"/>
      <c r="C4083" s="34"/>
      <c r="D4083" s="10"/>
      <c r="J4083" s="53"/>
      <c r="K4083" s="64"/>
      <c r="O4083" s="60"/>
      <c r="P4083" s="67"/>
      <c r="T4083" s="53"/>
      <c r="U4083" s="64"/>
      <c r="Y4083" s="53"/>
      <c r="Z4083" s="64"/>
      <c r="AD4083" s="53"/>
    </row>
    <row r="4084" spans="1:30" s="13" customFormat="1" x14ac:dyDescent="0.25">
      <c r="A4084"/>
      <c r="B4084" s="32"/>
      <c r="C4084" s="34"/>
      <c r="D4084" s="10"/>
      <c r="J4084" s="53"/>
      <c r="K4084" s="64"/>
      <c r="O4084" s="60"/>
      <c r="P4084" s="67"/>
      <c r="T4084" s="53"/>
      <c r="U4084" s="64"/>
      <c r="Y4084" s="53"/>
      <c r="Z4084" s="64"/>
      <c r="AD4084" s="53"/>
    </row>
    <row r="4085" spans="1:30" s="13" customFormat="1" x14ac:dyDescent="0.25">
      <c r="A4085"/>
      <c r="B4085" s="32"/>
      <c r="C4085" s="34"/>
      <c r="D4085" s="10"/>
      <c r="J4085" s="53"/>
      <c r="K4085" s="64"/>
      <c r="O4085" s="60"/>
      <c r="P4085" s="67"/>
      <c r="T4085" s="53"/>
      <c r="U4085" s="64"/>
      <c r="Y4085" s="53"/>
      <c r="Z4085" s="64"/>
      <c r="AD4085" s="53"/>
    </row>
    <row r="4086" spans="1:30" s="13" customFormat="1" x14ac:dyDescent="0.25">
      <c r="A4086"/>
      <c r="B4086" s="32"/>
      <c r="C4086" s="34"/>
      <c r="D4086" s="10"/>
      <c r="J4086" s="53"/>
      <c r="K4086" s="64"/>
      <c r="O4086" s="60"/>
      <c r="P4086" s="67"/>
      <c r="T4086" s="53"/>
      <c r="U4086" s="64"/>
      <c r="Y4086" s="53"/>
      <c r="Z4086" s="64"/>
      <c r="AD4086" s="53"/>
    </row>
    <row r="4087" spans="1:30" s="13" customFormat="1" x14ac:dyDescent="0.25">
      <c r="A4087"/>
      <c r="B4087" s="32"/>
      <c r="C4087" s="34"/>
      <c r="D4087" s="10"/>
      <c r="J4087" s="53"/>
      <c r="K4087" s="64"/>
      <c r="O4087" s="60"/>
      <c r="P4087" s="67"/>
      <c r="T4087" s="53"/>
      <c r="U4087" s="64"/>
      <c r="Y4087" s="53"/>
      <c r="Z4087" s="64"/>
      <c r="AD4087" s="53"/>
    </row>
    <row r="4088" spans="1:30" s="13" customFormat="1" x14ac:dyDescent="0.25">
      <c r="A4088"/>
      <c r="B4088" s="32"/>
      <c r="C4088" s="34"/>
      <c r="D4088" s="10"/>
      <c r="J4088" s="53"/>
      <c r="K4088" s="64"/>
      <c r="O4088" s="60"/>
      <c r="P4088" s="67"/>
      <c r="T4088" s="53"/>
      <c r="U4088" s="64"/>
      <c r="Y4088" s="53"/>
      <c r="Z4088" s="64"/>
      <c r="AD4088" s="53"/>
    </row>
    <row r="4089" spans="1:30" s="13" customFormat="1" x14ac:dyDescent="0.25">
      <c r="A4089"/>
      <c r="B4089" s="32"/>
      <c r="C4089" s="34"/>
      <c r="D4089" s="10"/>
      <c r="J4089" s="53"/>
      <c r="K4089" s="64"/>
      <c r="O4089" s="60"/>
      <c r="P4089" s="67"/>
      <c r="T4089" s="53"/>
      <c r="U4089" s="64"/>
      <c r="Y4089" s="53"/>
      <c r="Z4089" s="64"/>
      <c r="AD4089" s="53"/>
    </row>
    <row r="4090" spans="1:30" s="13" customFormat="1" x14ac:dyDescent="0.25">
      <c r="A4090"/>
      <c r="B4090" s="32"/>
      <c r="C4090" s="34"/>
      <c r="D4090" s="10"/>
      <c r="J4090" s="53"/>
      <c r="K4090" s="64"/>
      <c r="O4090" s="60"/>
      <c r="P4090" s="67"/>
      <c r="T4090" s="53"/>
      <c r="U4090" s="64"/>
      <c r="Y4090" s="53"/>
      <c r="Z4090" s="64"/>
      <c r="AD4090" s="53"/>
    </row>
    <row r="4091" spans="1:30" s="13" customFormat="1" x14ac:dyDescent="0.25">
      <c r="A4091"/>
      <c r="B4091" s="32"/>
      <c r="C4091" s="34"/>
      <c r="D4091" s="10"/>
      <c r="J4091" s="53"/>
      <c r="K4091" s="64"/>
      <c r="O4091" s="60"/>
      <c r="P4091" s="67"/>
      <c r="T4091" s="53"/>
      <c r="U4091" s="64"/>
      <c r="Y4091" s="53"/>
      <c r="Z4091" s="64"/>
      <c r="AD4091" s="53"/>
    </row>
    <row r="4092" spans="1:30" s="13" customFormat="1" x14ac:dyDescent="0.25">
      <c r="A4092"/>
      <c r="B4092" s="32"/>
      <c r="C4092" s="34"/>
      <c r="D4092" s="10"/>
      <c r="J4092" s="53"/>
      <c r="K4092" s="64"/>
      <c r="O4092" s="60"/>
      <c r="P4092" s="67"/>
      <c r="T4092" s="53"/>
      <c r="U4092" s="64"/>
      <c r="Y4092" s="53"/>
      <c r="Z4092" s="64"/>
      <c r="AD4092" s="53"/>
    </row>
    <row r="4093" spans="1:30" s="13" customFormat="1" x14ac:dyDescent="0.25">
      <c r="A4093"/>
      <c r="B4093" s="32"/>
      <c r="C4093" s="34"/>
      <c r="D4093" s="10"/>
      <c r="J4093" s="53"/>
      <c r="K4093" s="64"/>
      <c r="O4093" s="60"/>
      <c r="P4093" s="67"/>
      <c r="T4093" s="53"/>
      <c r="U4093" s="64"/>
      <c r="Y4093" s="53"/>
      <c r="Z4093" s="64"/>
      <c r="AD4093" s="53"/>
    </row>
    <row r="4094" spans="1:30" s="13" customFormat="1" x14ac:dyDescent="0.25">
      <c r="A4094"/>
      <c r="B4094" s="32"/>
      <c r="C4094" s="34"/>
      <c r="D4094" s="10"/>
      <c r="J4094" s="53"/>
      <c r="K4094" s="64"/>
      <c r="O4094" s="60"/>
      <c r="P4094" s="67"/>
      <c r="T4094" s="53"/>
      <c r="U4094" s="64"/>
      <c r="Y4094" s="53"/>
      <c r="Z4094" s="64"/>
      <c r="AD4094" s="53"/>
    </row>
    <row r="4095" spans="1:30" s="13" customFormat="1" x14ac:dyDescent="0.25">
      <c r="A4095"/>
      <c r="B4095" s="32"/>
      <c r="C4095" s="34"/>
      <c r="D4095" s="10"/>
      <c r="J4095" s="53"/>
      <c r="K4095" s="64"/>
      <c r="O4095" s="60"/>
      <c r="P4095" s="67"/>
      <c r="T4095" s="53"/>
      <c r="U4095" s="64"/>
      <c r="Y4095" s="53"/>
      <c r="Z4095" s="64"/>
      <c r="AD4095" s="53"/>
    </row>
    <row r="4096" spans="1:30" s="13" customFormat="1" x14ac:dyDescent="0.25">
      <c r="A4096"/>
      <c r="B4096" s="32"/>
      <c r="C4096" s="34"/>
      <c r="D4096" s="10"/>
      <c r="J4096" s="53"/>
      <c r="K4096" s="64"/>
      <c r="O4096" s="60"/>
      <c r="P4096" s="67"/>
      <c r="T4096" s="53"/>
      <c r="U4096" s="64"/>
      <c r="Y4096" s="53"/>
      <c r="Z4096" s="64"/>
      <c r="AD4096" s="53"/>
    </row>
    <row r="4097" spans="1:30" s="13" customFormat="1" x14ac:dyDescent="0.25">
      <c r="A4097"/>
      <c r="B4097" s="32"/>
      <c r="C4097" s="34"/>
      <c r="D4097" s="10"/>
      <c r="J4097" s="53"/>
      <c r="K4097" s="64"/>
      <c r="O4097" s="60"/>
      <c r="P4097" s="67"/>
      <c r="T4097" s="53"/>
      <c r="U4097" s="64"/>
      <c r="Y4097" s="53"/>
      <c r="Z4097" s="64"/>
      <c r="AD4097" s="53"/>
    </row>
    <row r="4098" spans="1:30" s="13" customFormat="1" x14ac:dyDescent="0.25">
      <c r="A4098"/>
      <c r="B4098" s="32"/>
      <c r="C4098" s="34"/>
      <c r="D4098" s="10"/>
      <c r="J4098" s="53"/>
      <c r="K4098" s="64"/>
      <c r="O4098" s="60"/>
      <c r="P4098" s="67"/>
      <c r="T4098" s="53"/>
      <c r="U4098" s="64"/>
      <c r="Y4098" s="53"/>
      <c r="Z4098" s="64"/>
      <c r="AD4098" s="53"/>
    </row>
    <row r="4099" spans="1:30" s="13" customFormat="1" x14ac:dyDescent="0.25">
      <c r="A4099"/>
      <c r="B4099" s="32"/>
      <c r="C4099" s="34"/>
      <c r="D4099" s="10"/>
      <c r="J4099" s="53"/>
      <c r="K4099" s="64"/>
      <c r="O4099" s="60"/>
      <c r="P4099" s="67"/>
      <c r="T4099" s="53"/>
      <c r="U4099" s="64"/>
      <c r="Y4099" s="53"/>
      <c r="Z4099" s="64"/>
      <c r="AD4099" s="53"/>
    </row>
    <row r="4100" spans="1:30" s="13" customFormat="1" x14ac:dyDescent="0.25">
      <c r="A4100"/>
      <c r="B4100" s="32"/>
      <c r="C4100" s="34"/>
      <c r="D4100" s="10"/>
      <c r="J4100" s="53"/>
      <c r="K4100" s="64"/>
      <c r="O4100" s="60"/>
      <c r="P4100" s="67"/>
      <c r="T4100" s="53"/>
      <c r="U4100" s="64"/>
      <c r="Y4100" s="53"/>
      <c r="Z4100" s="64"/>
      <c r="AD4100" s="53"/>
    </row>
    <row r="4101" spans="1:30" s="13" customFormat="1" x14ac:dyDescent="0.25">
      <c r="A4101"/>
      <c r="B4101" s="32"/>
      <c r="C4101" s="34"/>
      <c r="D4101" s="10"/>
      <c r="J4101" s="53"/>
      <c r="K4101" s="64"/>
      <c r="O4101" s="60"/>
      <c r="P4101" s="67"/>
      <c r="T4101" s="53"/>
      <c r="U4101" s="64"/>
      <c r="Y4101" s="53"/>
      <c r="Z4101" s="64"/>
      <c r="AD4101" s="53"/>
    </row>
    <row r="4102" spans="1:30" s="13" customFormat="1" x14ac:dyDescent="0.25">
      <c r="A4102"/>
      <c r="B4102" s="32"/>
      <c r="C4102" s="34"/>
      <c r="D4102" s="10"/>
      <c r="J4102" s="53"/>
      <c r="K4102" s="64"/>
      <c r="O4102" s="60"/>
      <c r="P4102" s="67"/>
      <c r="T4102" s="53"/>
      <c r="U4102" s="64"/>
      <c r="Y4102" s="53"/>
      <c r="Z4102" s="64"/>
      <c r="AD4102" s="53"/>
    </row>
    <row r="4103" spans="1:30" s="13" customFormat="1" x14ac:dyDescent="0.25">
      <c r="A4103"/>
      <c r="B4103" s="32"/>
      <c r="C4103" s="34"/>
      <c r="D4103" s="10"/>
      <c r="J4103" s="53"/>
      <c r="K4103" s="64"/>
      <c r="O4103" s="60"/>
      <c r="P4103" s="67"/>
      <c r="T4103" s="53"/>
      <c r="U4103" s="64"/>
      <c r="Y4103" s="53"/>
      <c r="Z4103" s="64"/>
      <c r="AD4103" s="53"/>
    </row>
    <row r="4104" spans="1:30" s="13" customFormat="1" x14ac:dyDescent="0.25">
      <c r="A4104"/>
      <c r="B4104" s="32"/>
      <c r="C4104" s="34"/>
      <c r="D4104" s="10"/>
      <c r="J4104" s="53"/>
      <c r="K4104" s="64"/>
      <c r="O4104" s="60"/>
      <c r="P4104" s="67"/>
      <c r="T4104" s="53"/>
      <c r="U4104" s="64"/>
      <c r="Y4104" s="53"/>
      <c r="Z4104" s="64"/>
      <c r="AD4104" s="53"/>
    </row>
    <row r="4105" spans="1:30" s="13" customFormat="1" x14ac:dyDescent="0.25">
      <c r="A4105"/>
      <c r="B4105" s="32"/>
      <c r="C4105" s="34"/>
      <c r="D4105" s="10"/>
      <c r="J4105" s="53"/>
      <c r="K4105" s="64"/>
      <c r="O4105" s="60"/>
      <c r="P4105" s="67"/>
      <c r="T4105" s="53"/>
      <c r="U4105" s="64"/>
      <c r="Y4105" s="53"/>
      <c r="Z4105" s="64"/>
      <c r="AD4105" s="53"/>
    </row>
    <row r="4106" spans="1:30" s="13" customFormat="1" x14ac:dyDescent="0.25">
      <c r="A4106"/>
      <c r="B4106" s="32"/>
      <c r="C4106" s="34"/>
      <c r="D4106" s="10"/>
      <c r="J4106" s="53"/>
      <c r="K4106" s="64"/>
      <c r="O4106" s="60"/>
      <c r="P4106" s="67"/>
      <c r="T4106" s="53"/>
      <c r="U4106" s="64"/>
      <c r="Y4106" s="53"/>
      <c r="Z4106" s="64"/>
      <c r="AD4106" s="53"/>
    </row>
    <row r="4107" spans="1:30" s="13" customFormat="1" x14ac:dyDescent="0.25">
      <c r="A4107"/>
      <c r="B4107" s="32"/>
      <c r="C4107" s="34"/>
      <c r="D4107" s="10"/>
      <c r="J4107" s="53"/>
      <c r="K4107" s="64"/>
      <c r="O4107" s="60"/>
      <c r="P4107" s="67"/>
      <c r="T4107" s="53"/>
      <c r="U4107" s="64"/>
      <c r="Y4107" s="53"/>
      <c r="Z4107" s="64"/>
      <c r="AD4107" s="53"/>
    </row>
    <row r="4108" spans="1:30" s="13" customFormat="1" x14ac:dyDescent="0.25">
      <c r="A4108"/>
      <c r="B4108" s="32"/>
      <c r="C4108" s="34"/>
      <c r="D4108" s="10"/>
      <c r="J4108" s="53"/>
      <c r="K4108" s="64"/>
      <c r="O4108" s="60"/>
      <c r="P4108" s="67"/>
      <c r="T4108" s="53"/>
      <c r="U4108" s="64"/>
      <c r="Y4108" s="53"/>
      <c r="Z4108" s="64"/>
      <c r="AD4108" s="53"/>
    </row>
    <row r="4109" spans="1:30" s="13" customFormat="1" x14ac:dyDescent="0.25">
      <c r="A4109"/>
      <c r="B4109" s="32"/>
      <c r="C4109" s="34"/>
      <c r="D4109" s="10"/>
      <c r="J4109" s="53"/>
      <c r="K4109" s="64"/>
      <c r="O4109" s="60"/>
      <c r="P4109" s="67"/>
      <c r="T4109" s="53"/>
      <c r="U4109" s="64"/>
      <c r="Y4109" s="53"/>
      <c r="Z4109" s="64"/>
      <c r="AD4109" s="53"/>
    </row>
    <row r="4110" spans="1:30" s="13" customFormat="1" x14ac:dyDescent="0.25">
      <c r="A4110"/>
      <c r="B4110" s="32"/>
      <c r="C4110" s="34"/>
      <c r="D4110" s="10"/>
      <c r="J4110" s="53"/>
      <c r="K4110" s="64"/>
      <c r="O4110" s="60"/>
      <c r="P4110" s="67"/>
      <c r="T4110" s="53"/>
      <c r="U4110" s="64"/>
      <c r="Y4110" s="53"/>
      <c r="Z4110" s="64"/>
      <c r="AD4110" s="53"/>
    </row>
    <row r="4111" spans="1:30" s="13" customFormat="1" x14ac:dyDescent="0.25">
      <c r="A4111"/>
      <c r="B4111" s="32"/>
      <c r="C4111" s="34"/>
      <c r="D4111" s="10"/>
      <c r="J4111" s="53"/>
      <c r="K4111" s="64"/>
      <c r="O4111" s="60"/>
      <c r="P4111" s="67"/>
      <c r="T4111" s="53"/>
      <c r="U4111" s="64"/>
      <c r="Y4111" s="53"/>
      <c r="Z4111" s="64"/>
      <c r="AD4111" s="53"/>
    </row>
    <row r="4112" spans="1:30" s="13" customFormat="1" x14ac:dyDescent="0.25">
      <c r="A4112"/>
      <c r="B4112" s="32"/>
      <c r="C4112" s="34"/>
      <c r="D4112" s="10"/>
      <c r="J4112" s="53"/>
      <c r="K4112" s="64"/>
      <c r="O4112" s="60"/>
      <c r="P4112" s="67"/>
      <c r="T4112" s="53"/>
      <c r="U4112" s="64"/>
      <c r="Y4112" s="53"/>
      <c r="Z4112" s="64"/>
      <c r="AD4112" s="53"/>
    </row>
    <row r="4113" spans="1:30" s="13" customFormat="1" x14ac:dyDescent="0.25">
      <c r="A4113"/>
      <c r="B4113" s="32"/>
      <c r="C4113" s="34"/>
      <c r="D4113" s="10"/>
      <c r="J4113" s="53"/>
      <c r="K4113" s="64"/>
      <c r="O4113" s="60"/>
      <c r="P4113" s="67"/>
      <c r="T4113" s="53"/>
      <c r="U4113" s="64"/>
      <c r="Y4113" s="53"/>
      <c r="Z4113" s="64"/>
      <c r="AD4113" s="53"/>
    </row>
    <row r="4114" spans="1:30" s="13" customFormat="1" x14ac:dyDescent="0.25">
      <c r="A4114"/>
      <c r="B4114" s="32"/>
      <c r="C4114" s="34"/>
      <c r="D4114" s="10"/>
      <c r="J4114" s="53"/>
      <c r="K4114" s="64"/>
      <c r="O4114" s="60"/>
      <c r="P4114" s="67"/>
      <c r="T4114" s="53"/>
      <c r="U4114" s="64"/>
      <c r="Y4114" s="53"/>
      <c r="Z4114" s="64"/>
      <c r="AD4114" s="53"/>
    </row>
    <row r="4115" spans="1:30" s="13" customFormat="1" x14ac:dyDescent="0.25">
      <c r="A4115"/>
      <c r="B4115" s="32"/>
      <c r="C4115" s="34"/>
      <c r="D4115" s="10"/>
      <c r="J4115" s="53"/>
      <c r="K4115" s="64"/>
      <c r="O4115" s="60"/>
      <c r="P4115" s="67"/>
      <c r="T4115" s="53"/>
      <c r="U4115" s="64"/>
      <c r="Y4115" s="53"/>
      <c r="Z4115" s="64"/>
      <c r="AD4115" s="53"/>
    </row>
    <row r="4116" spans="1:30" s="13" customFormat="1" x14ac:dyDescent="0.25">
      <c r="A4116"/>
      <c r="B4116" s="32"/>
      <c r="C4116" s="34"/>
      <c r="D4116" s="10"/>
      <c r="J4116" s="53"/>
      <c r="K4116" s="64"/>
      <c r="O4116" s="60"/>
      <c r="P4116" s="67"/>
      <c r="T4116" s="53"/>
      <c r="U4116" s="64"/>
      <c r="Y4116" s="53"/>
      <c r="Z4116" s="64"/>
      <c r="AD4116" s="53"/>
    </row>
    <row r="4117" spans="1:30" s="13" customFormat="1" x14ac:dyDescent="0.25">
      <c r="A4117"/>
      <c r="B4117" s="32"/>
      <c r="C4117" s="34"/>
      <c r="D4117" s="10"/>
      <c r="J4117" s="53"/>
      <c r="K4117" s="64"/>
      <c r="O4117" s="60"/>
      <c r="P4117" s="67"/>
      <c r="T4117" s="53"/>
      <c r="U4117" s="64"/>
      <c r="Y4117" s="53"/>
      <c r="Z4117" s="64"/>
      <c r="AD4117" s="53"/>
    </row>
    <row r="4118" spans="1:30" s="13" customFormat="1" x14ac:dyDescent="0.25">
      <c r="A4118"/>
      <c r="B4118" s="32"/>
      <c r="C4118" s="34"/>
      <c r="D4118" s="10"/>
      <c r="J4118" s="53"/>
      <c r="K4118" s="64"/>
      <c r="O4118" s="60"/>
      <c r="P4118" s="67"/>
      <c r="T4118" s="53"/>
      <c r="U4118" s="64"/>
      <c r="Y4118" s="53"/>
      <c r="Z4118" s="64"/>
      <c r="AD4118" s="53"/>
    </row>
    <row r="4119" spans="1:30" s="13" customFormat="1" x14ac:dyDescent="0.25">
      <c r="A4119"/>
      <c r="B4119" s="32"/>
      <c r="C4119" s="34"/>
      <c r="D4119" s="10"/>
      <c r="J4119" s="53"/>
      <c r="K4119" s="64"/>
      <c r="O4119" s="60"/>
      <c r="P4119" s="67"/>
      <c r="T4119" s="53"/>
      <c r="U4119" s="64"/>
      <c r="Y4119" s="53"/>
      <c r="Z4119" s="64"/>
      <c r="AD4119" s="53"/>
    </row>
    <row r="4120" spans="1:30" s="13" customFormat="1" x14ac:dyDescent="0.25">
      <c r="A4120"/>
      <c r="B4120" s="32"/>
      <c r="C4120" s="34"/>
      <c r="D4120" s="10"/>
      <c r="J4120" s="53"/>
      <c r="K4120" s="64"/>
      <c r="O4120" s="60"/>
      <c r="P4120" s="67"/>
      <c r="T4120" s="53"/>
      <c r="U4120" s="64"/>
      <c r="Y4120" s="53"/>
      <c r="Z4120" s="64"/>
      <c r="AD4120" s="53"/>
    </row>
    <row r="4121" spans="1:30" s="13" customFormat="1" x14ac:dyDescent="0.25">
      <c r="A4121"/>
      <c r="B4121" s="32"/>
      <c r="C4121" s="34"/>
      <c r="D4121" s="10"/>
      <c r="J4121" s="53"/>
      <c r="K4121" s="64"/>
      <c r="O4121" s="60"/>
      <c r="P4121" s="67"/>
      <c r="T4121" s="53"/>
      <c r="U4121" s="64"/>
      <c r="Y4121" s="53"/>
      <c r="Z4121" s="64"/>
      <c r="AD4121" s="53"/>
    </row>
    <row r="4122" spans="1:30" s="13" customFormat="1" x14ac:dyDescent="0.25">
      <c r="A4122"/>
      <c r="B4122" s="32"/>
      <c r="C4122" s="34"/>
      <c r="D4122" s="10"/>
      <c r="J4122" s="53"/>
      <c r="K4122" s="64"/>
      <c r="O4122" s="60"/>
      <c r="P4122" s="67"/>
      <c r="T4122" s="53"/>
      <c r="U4122" s="64"/>
      <c r="Y4122" s="53"/>
      <c r="Z4122" s="64"/>
      <c r="AD4122" s="53"/>
    </row>
    <row r="4123" spans="1:30" s="13" customFormat="1" x14ac:dyDescent="0.25">
      <c r="A4123"/>
      <c r="B4123" s="32"/>
      <c r="C4123" s="34"/>
      <c r="D4123" s="10"/>
      <c r="J4123" s="53"/>
      <c r="K4123" s="64"/>
      <c r="O4123" s="60"/>
      <c r="P4123" s="67"/>
      <c r="T4123" s="53"/>
      <c r="U4123" s="64"/>
      <c r="Y4123" s="53"/>
      <c r="Z4123" s="64"/>
      <c r="AD4123" s="53"/>
    </row>
    <row r="4124" spans="1:30" s="13" customFormat="1" x14ac:dyDescent="0.25">
      <c r="A4124"/>
      <c r="B4124" s="32"/>
      <c r="C4124" s="34"/>
      <c r="D4124" s="10"/>
      <c r="J4124" s="53"/>
      <c r="K4124" s="64"/>
      <c r="O4124" s="60"/>
      <c r="P4124" s="67"/>
      <c r="T4124" s="53"/>
      <c r="U4124" s="64"/>
      <c r="Y4124" s="53"/>
      <c r="Z4124" s="64"/>
      <c r="AD4124" s="53"/>
    </row>
    <row r="4125" spans="1:30" s="13" customFormat="1" x14ac:dyDescent="0.25">
      <c r="A4125"/>
      <c r="B4125" s="32"/>
      <c r="C4125" s="34"/>
      <c r="D4125" s="10"/>
      <c r="J4125" s="53"/>
      <c r="K4125" s="64"/>
      <c r="O4125" s="60"/>
      <c r="P4125" s="67"/>
      <c r="T4125" s="53"/>
      <c r="U4125" s="64"/>
      <c r="Y4125" s="53"/>
      <c r="Z4125" s="64"/>
      <c r="AD4125" s="53"/>
    </row>
    <row r="4126" spans="1:30" s="13" customFormat="1" x14ac:dyDescent="0.25">
      <c r="A4126"/>
      <c r="B4126" s="32"/>
      <c r="C4126" s="34"/>
      <c r="D4126" s="10"/>
      <c r="J4126" s="53"/>
      <c r="K4126" s="64"/>
      <c r="O4126" s="60"/>
      <c r="P4126" s="67"/>
      <c r="T4126" s="53"/>
      <c r="U4126" s="64"/>
      <c r="Y4126" s="53"/>
      <c r="Z4126" s="64"/>
      <c r="AD4126" s="53"/>
    </row>
    <row r="4127" spans="1:30" s="13" customFormat="1" x14ac:dyDescent="0.25">
      <c r="A4127"/>
      <c r="B4127" s="32"/>
      <c r="C4127" s="34"/>
      <c r="D4127" s="10"/>
      <c r="J4127" s="53"/>
      <c r="K4127" s="64"/>
      <c r="O4127" s="60"/>
      <c r="P4127" s="67"/>
      <c r="T4127" s="53"/>
      <c r="U4127" s="64"/>
      <c r="Y4127" s="53"/>
      <c r="Z4127" s="64"/>
      <c r="AD4127" s="53"/>
    </row>
    <row r="4128" spans="1:30" s="13" customFormat="1" x14ac:dyDescent="0.25">
      <c r="A4128"/>
      <c r="B4128" s="32"/>
      <c r="C4128" s="34"/>
      <c r="D4128" s="10"/>
      <c r="J4128" s="53"/>
      <c r="K4128" s="64"/>
      <c r="O4128" s="60"/>
      <c r="P4128" s="67"/>
      <c r="T4128" s="53"/>
      <c r="U4128" s="64"/>
      <c r="Y4128" s="53"/>
      <c r="Z4128" s="64"/>
      <c r="AD4128" s="53"/>
    </row>
    <row r="4129" spans="1:30" s="13" customFormat="1" x14ac:dyDescent="0.25">
      <c r="A4129"/>
      <c r="B4129" s="32"/>
      <c r="C4129" s="34"/>
      <c r="D4129" s="10"/>
      <c r="J4129" s="53"/>
      <c r="K4129" s="64"/>
      <c r="O4129" s="60"/>
      <c r="P4129" s="67"/>
      <c r="T4129" s="53"/>
      <c r="U4129" s="64"/>
      <c r="Y4129" s="53"/>
      <c r="Z4129" s="64"/>
      <c r="AD4129" s="53"/>
    </row>
    <row r="4130" spans="1:30" s="13" customFormat="1" x14ac:dyDescent="0.25">
      <c r="A4130"/>
      <c r="B4130" s="32"/>
      <c r="C4130" s="34"/>
      <c r="D4130" s="10"/>
      <c r="J4130" s="53"/>
      <c r="K4130" s="64"/>
      <c r="O4130" s="60"/>
      <c r="P4130" s="67"/>
      <c r="T4130" s="53"/>
      <c r="U4130" s="64"/>
      <c r="Y4130" s="53"/>
      <c r="Z4130" s="64"/>
      <c r="AD4130" s="53"/>
    </row>
    <row r="4131" spans="1:30" s="13" customFormat="1" x14ac:dyDescent="0.25">
      <c r="A4131"/>
      <c r="B4131" s="32"/>
      <c r="C4131" s="34"/>
      <c r="D4131" s="10"/>
      <c r="J4131" s="53"/>
      <c r="K4131" s="64"/>
      <c r="O4131" s="60"/>
      <c r="P4131" s="67"/>
      <c r="T4131" s="53"/>
      <c r="U4131" s="64"/>
      <c r="Y4131" s="53"/>
      <c r="Z4131" s="64"/>
      <c r="AD4131" s="53"/>
    </row>
    <row r="4132" spans="1:30" s="13" customFormat="1" x14ac:dyDescent="0.25">
      <c r="A4132"/>
      <c r="B4132" s="32"/>
      <c r="C4132" s="34"/>
      <c r="D4132" s="10"/>
      <c r="J4132" s="53"/>
      <c r="K4132" s="64"/>
      <c r="O4132" s="60"/>
      <c r="P4132" s="67"/>
      <c r="T4132" s="53"/>
      <c r="U4132" s="64"/>
      <c r="Y4132" s="53"/>
      <c r="Z4132" s="64"/>
      <c r="AD4132" s="53"/>
    </row>
    <row r="4133" spans="1:30" s="13" customFormat="1" x14ac:dyDescent="0.25">
      <c r="A4133"/>
      <c r="B4133" s="32"/>
      <c r="C4133" s="34"/>
      <c r="D4133" s="10"/>
      <c r="J4133" s="53"/>
      <c r="K4133" s="64"/>
      <c r="O4133" s="60"/>
      <c r="P4133" s="67"/>
      <c r="T4133" s="53"/>
      <c r="U4133" s="64"/>
      <c r="Y4133" s="53"/>
      <c r="Z4133" s="64"/>
      <c r="AD4133" s="53"/>
    </row>
    <row r="4134" spans="1:30" s="13" customFormat="1" x14ac:dyDescent="0.25">
      <c r="A4134"/>
      <c r="B4134" s="32"/>
      <c r="C4134" s="34"/>
      <c r="D4134" s="10"/>
      <c r="J4134" s="53"/>
      <c r="K4134" s="64"/>
      <c r="O4134" s="60"/>
      <c r="P4134" s="67"/>
      <c r="T4134" s="53"/>
      <c r="U4134" s="64"/>
      <c r="Y4134" s="53"/>
      <c r="Z4134" s="64"/>
      <c r="AD4134" s="53"/>
    </row>
    <row r="4135" spans="1:30" s="13" customFormat="1" x14ac:dyDescent="0.25">
      <c r="A4135"/>
      <c r="B4135" s="32"/>
      <c r="C4135" s="34"/>
      <c r="D4135" s="10"/>
      <c r="J4135" s="53"/>
      <c r="K4135" s="64"/>
      <c r="O4135" s="60"/>
      <c r="P4135" s="67"/>
      <c r="T4135" s="53"/>
      <c r="U4135" s="64"/>
      <c r="Y4135" s="53"/>
      <c r="Z4135" s="64"/>
      <c r="AD4135" s="53"/>
    </row>
    <row r="4136" spans="1:30" s="13" customFormat="1" x14ac:dyDescent="0.25">
      <c r="A4136"/>
      <c r="B4136" s="32"/>
      <c r="C4136" s="34"/>
      <c r="D4136" s="10"/>
      <c r="J4136" s="53"/>
      <c r="K4136" s="64"/>
      <c r="O4136" s="60"/>
      <c r="P4136" s="67"/>
      <c r="T4136" s="53"/>
      <c r="U4136" s="64"/>
      <c r="Y4136" s="53"/>
      <c r="Z4136" s="64"/>
      <c r="AD4136" s="53"/>
    </row>
    <row r="4137" spans="1:30" s="13" customFormat="1" x14ac:dyDescent="0.25">
      <c r="A4137"/>
      <c r="B4137" s="32"/>
      <c r="C4137" s="34"/>
      <c r="D4137" s="10"/>
      <c r="J4137" s="53"/>
      <c r="K4137" s="64"/>
      <c r="O4137" s="60"/>
      <c r="P4137" s="67"/>
      <c r="T4137" s="53"/>
      <c r="U4137" s="64"/>
      <c r="Y4137" s="53"/>
      <c r="Z4137" s="64"/>
      <c r="AD4137" s="53"/>
    </row>
    <row r="4138" spans="1:30" s="13" customFormat="1" x14ac:dyDescent="0.25">
      <c r="A4138"/>
      <c r="B4138" s="32"/>
      <c r="C4138" s="34"/>
      <c r="D4138" s="10"/>
      <c r="J4138" s="53"/>
      <c r="K4138" s="64"/>
      <c r="O4138" s="60"/>
      <c r="P4138" s="67"/>
      <c r="T4138" s="53"/>
      <c r="U4138" s="64"/>
      <c r="Y4138" s="53"/>
      <c r="Z4138" s="64"/>
      <c r="AD4138" s="53"/>
    </row>
    <row r="4139" spans="1:30" s="13" customFormat="1" x14ac:dyDescent="0.25">
      <c r="A4139"/>
      <c r="B4139" s="32"/>
      <c r="C4139" s="34"/>
      <c r="D4139" s="10"/>
      <c r="J4139" s="53"/>
      <c r="K4139" s="64"/>
      <c r="O4139" s="60"/>
      <c r="P4139" s="67"/>
      <c r="T4139" s="53"/>
      <c r="U4139" s="64"/>
      <c r="Y4139" s="53"/>
      <c r="Z4139" s="64"/>
      <c r="AD4139" s="53"/>
    </row>
    <row r="4140" spans="1:30" s="13" customFormat="1" x14ac:dyDescent="0.25">
      <c r="A4140"/>
      <c r="B4140" s="32"/>
      <c r="C4140" s="34"/>
      <c r="D4140" s="10"/>
      <c r="J4140" s="53"/>
      <c r="K4140" s="64"/>
      <c r="O4140" s="60"/>
      <c r="P4140" s="67"/>
      <c r="T4140" s="53"/>
      <c r="U4140" s="64"/>
      <c r="Y4140" s="53"/>
      <c r="Z4140" s="64"/>
      <c r="AD4140" s="53"/>
    </row>
    <row r="4141" spans="1:30" s="13" customFormat="1" x14ac:dyDescent="0.25">
      <c r="A4141"/>
      <c r="B4141" s="32"/>
      <c r="C4141" s="34"/>
      <c r="D4141" s="10"/>
      <c r="J4141" s="53"/>
      <c r="K4141" s="64"/>
      <c r="O4141" s="60"/>
      <c r="P4141" s="67"/>
      <c r="T4141" s="53"/>
      <c r="U4141" s="64"/>
      <c r="Y4141" s="53"/>
      <c r="Z4141" s="64"/>
      <c r="AD4141" s="53"/>
    </row>
    <row r="4142" spans="1:30" s="13" customFormat="1" x14ac:dyDescent="0.25">
      <c r="A4142"/>
      <c r="B4142" s="32"/>
      <c r="C4142" s="34"/>
      <c r="D4142" s="10"/>
      <c r="J4142" s="53"/>
      <c r="K4142" s="64"/>
      <c r="O4142" s="60"/>
      <c r="P4142" s="67"/>
      <c r="T4142" s="53"/>
      <c r="U4142" s="64"/>
      <c r="Y4142" s="53"/>
      <c r="Z4142" s="64"/>
      <c r="AD4142" s="53"/>
    </row>
    <row r="4143" spans="1:30" s="13" customFormat="1" x14ac:dyDescent="0.25">
      <c r="A4143"/>
      <c r="B4143" s="32"/>
      <c r="C4143" s="34"/>
      <c r="D4143" s="10"/>
      <c r="J4143" s="53"/>
      <c r="K4143" s="64"/>
      <c r="O4143" s="60"/>
      <c r="P4143" s="67"/>
      <c r="T4143" s="53"/>
      <c r="U4143" s="64"/>
      <c r="Y4143" s="53"/>
      <c r="Z4143" s="64"/>
      <c r="AD4143" s="53"/>
    </row>
    <row r="4144" spans="1:30" s="13" customFormat="1" x14ac:dyDescent="0.25">
      <c r="A4144"/>
      <c r="B4144" s="32"/>
      <c r="C4144" s="34"/>
      <c r="D4144" s="10"/>
      <c r="J4144" s="53"/>
      <c r="K4144" s="64"/>
      <c r="O4144" s="60"/>
      <c r="P4144" s="67"/>
      <c r="T4144" s="53"/>
      <c r="U4144" s="64"/>
      <c r="Y4144" s="53"/>
      <c r="Z4144" s="64"/>
      <c r="AD4144" s="53"/>
    </row>
    <row r="4145" spans="1:30" s="13" customFormat="1" x14ac:dyDescent="0.25">
      <c r="A4145"/>
      <c r="B4145" s="32"/>
      <c r="C4145" s="34"/>
      <c r="D4145" s="10"/>
      <c r="J4145" s="53"/>
      <c r="K4145" s="64"/>
      <c r="O4145" s="60"/>
      <c r="P4145" s="67"/>
      <c r="T4145" s="53"/>
      <c r="U4145" s="64"/>
      <c r="Y4145" s="53"/>
      <c r="Z4145" s="64"/>
      <c r="AD4145" s="53"/>
    </row>
    <row r="4146" spans="1:30" s="13" customFormat="1" x14ac:dyDescent="0.25">
      <c r="A4146"/>
      <c r="B4146" s="32"/>
      <c r="C4146" s="34"/>
      <c r="D4146" s="10"/>
      <c r="J4146" s="53"/>
      <c r="K4146" s="64"/>
      <c r="O4146" s="60"/>
      <c r="P4146" s="67"/>
      <c r="T4146" s="53"/>
      <c r="U4146" s="64"/>
      <c r="Y4146" s="53"/>
      <c r="Z4146" s="64"/>
      <c r="AD4146" s="53"/>
    </row>
    <row r="4147" spans="1:30" s="13" customFormat="1" x14ac:dyDescent="0.25">
      <c r="A4147"/>
      <c r="B4147" s="32"/>
      <c r="C4147" s="34"/>
      <c r="D4147" s="10"/>
      <c r="J4147" s="53"/>
      <c r="K4147" s="64"/>
      <c r="O4147" s="60"/>
      <c r="P4147" s="67"/>
      <c r="T4147" s="53"/>
      <c r="U4147" s="64"/>
      <c r="Y4147" s="53"/>
      <c r="Z4147" s="64"/>
      <c r="AD4147" s="53"/>
    </row>
    <row r="4148" spans="1:30" s="13" customFormat="1" x14ac:dyDescent="0.25">
      <c r="A4148"/>
      <c r="B4148" s="32"/>
      <c r="C4148" s="34"/>
      <c r="D4148" s="10"/>
      <c r="J4148" s="53"/>
      <c r="K4148" s="64"/>
      <c r="O4148" s="60"/>
      <c r="P4148" s="67"/>
      <c r="T4148" s="53"/>
      <c r="U4148" s="64"/>
      <c r="Y4148" s="53"/>
      <c r="Z4148" s="64"/>
      <c r="AD4148" s="53"/>
    </row>
    <row r="4149" spans="1:30" s="13" customFormat="1" x14ac:dyDescent="0.25">
      <c r="A4149"/>
      <c r="B4149" s="32"/>
      <c r="C4149" s="34"/>
      <c r="D4149" s="10"/>
      <c r="J4149" s="53"/>
      <c r="K4149" s="64"/>
      <c r="O4149" s="60"/>
      <c r="P4149" s="67"/>
      <c r="T4149" s="53"/>
      <c r="U4149" s="64"/>
      <c r="Y4149" s="53"/>
      <c r="Z4149" s="64"/>
      <c r="AD4149" s="53"/>
    </row>
    <row r="4150" spans="1:30" s="13" customFormat="1" x14ac:dyDescent="0.25">
      <c r="A4150"/>
      <c r="B4150" s="32"/>
      <c r="C4150" s="34"/>
      <c r="D4150" s="10"/>
      <c r="J4150" s="53"/>
      <c r="K4150" s="64"/>
      <c r="O4150" s="60"/>
      <c r="P4150" s="67"/>
      <c r="T4150" s="53"/>
      <c r="U4150" s="64"/>
      <c r="Y4150" s="53"/>
      <c r="Z4150" s="64"/>
      <c r="AD4150" s="53"/>
    </row>
    <row r="4151" spans="1:30" s="13" customFormat="1" x14ac:dyDescent="0.25">
      <c r="A4151"/>
      <c r="B4151" s="32"/>
      <c r="C4151" s="34"/>
      <c r="D4151" s="10"/>
      <c r="J4151" s="53"/>
      <c r="K4151" s="64"/>
      <c r="O4151" s="60"/>
      <c r="P4151" s="67"/>
      <c r="T4151" s="53"/>
      <c r="U4151" s="64"/>
      <c r="Y4151" s="53"/>
      <c r="Z4151" s="64"/>
      <c r="AD4151" s="53"/>
    </row>
    <row r="4152" spans="1:30" s="13" customFormat="1" x14ac:dyDescent="0.25">
      <c r="A4152"/>
      <c r="B4152" s="32"/>
      <c r="C4152" s="34"/>
      <c r="D4152" s="10"/>
      <c r="J4152" s="53"/>
      <c r="K4152" s="64"/>
      <c r="O4152" s="60"/>
      <c r="P4152" s="67"/>
      <c r="T4152" s="53"/>
      <c r="U4152" s="64"/>
      <c r="Y4152" s="53"/>
      <c r="Z4152" s="64"/>
      <c r="AD4152" s="53"/>
    </row>
    <row r="4153" spans="1:30" s="13" customFormat="1" x14ac:dyDescent="0.25">
      <c r="A4153"/>
      <c r="B4153" s="32"/>
      <c r="C4153" s="34"/>
      <c r="D4153" s="10"/>
      <c r="J4153" s="53"/>
      <c r="K4153" s="64"/>
      <c r="O4153" s="60"/>
      <c r="P4153" s="67"/>
      <c r="T4153" s="53"/>
      <c r="U4153" s="64"/>
      <c r="Y4153" s="53"/>
      <c r="Z4153" s="64"/>
      <c r="AD4153" s="53"/>
    </row>
    <row r="4154" spans="1:30" s="13" customFormat="1" x14ac:dyDescent="0.25">
      <c r="A4154"/>
      <c r="B4154" s="32"/>
      <c r="C4154" s="34"/>
      <c r="D4154" s="10"/>
      <c r="J4154" s="53"/>
      <c r="K4154" s="64"/>
      <c r="O4154" s="60"/>
      <c r="P4154" s="67"/>
      <c r="T4154" s="53"/>
      <c r="U4154" s="64"/>
      <c r="Y4154" s="53"/>
      <c r="Z4154" s="64"/>
      <c r="AD4154" s="53"/>
    </row>
    <row r="4155" spans="1:30" s="13" customFormat="1" x14ac:dyDescent="0.25">
      <c r="A4155"/>
      <c r="B4155" s="32"/>
      <c r="C4155" s="34"/>
      <c r="D4155" s="10"/>
      <c r="J4155" s="53"/>
      <c r="K4155" s="64"/>
      <c r="O4155" s="60"/>
      <c r="P4155" s="67"/>
      <c r="T4155" s="53"/>
      <c r="U4155" s="64"/>
      <c r="Y4155" s="53"/>
      <c r="Z4155" s="64"/>
      <c r="AD4155" s="53"/>
    </row>
    <row r="4156" spans="1:30" s="13" customFormat="1" x14ac:dyDescent="0.25">
      <c r="A4156"/>
      <c r="B4156" s="32"/>
      <c r="C4156" s="34"/>
      <c r="D4156" s="10"/>
      <c r="J4156" s="53"/>
      <c r="K4156" s="64"/>
      <c r="O4156" s="60"/>
      <c r="P4156" s="67"/>
      <c r="T4156" s="53"/>
      <c r="U4156" s="64"/>
      <c r="Y4156" s="53"/>
      <c r="Z4156" s="64"/>
      <c r="AD4156" s="53"/>
    </row>
    <row r="4157" spans="1:30" s="13" customFormat="1" x14ac:dyDescent="0.25">
      <c r="A4157"/>
      <c r="B4157" s="32"/>
      <c r="C4157" s="34"/>
      <c r="D4157" s="10"/>
      <c r="J4157" s="53"/>
      <c r="K4157" s="64"/>
      <c r="O4157" s="60"/>
      <c r="P4157" s="67"/>
      <c r="T4157" s="53"/>
      <c r="U4157" s="64"/>
      <c r="Y4157" s="53"/>
      <c r="Z4157" s="64"/>
      <c r="AD4157" s="53"/>
    </row>
    <row r="4158" spans="1:30" s="13" customFormat="1" x14ac:dyDescent="0.25">
      <c r="A4158"/>
      <c r="B4158" s="32"/>
      <c r="C4158" s="34"/>
      <c r="D4158" s="10"/>
      <c r="J4158" s="53"/>
      <c r="K4158" s="64"/>
      <c r="O4158" s="60"/>
      <c r="P4158" s="67"/>
      <c r="T4158" s="53"/>
      <c r="U4158" s="64"/>
      <c r="Y4158" s="53"/>
      <c r="Z4158" s="64"/>
      <c r="AD4158" s="53"/>
    </row>
    <row r="4159" spans="1:30" s="13" customFormat="1" x14ac:dyDescent="0.25">
      <c r="A4159"/>
      <c r="B4159" s="32"/>
      <c r="C4159" s="34"/>
      <c r="D4159" s="10"/>
      <c r="J4159" s="53"/>
      <c r="K4159" s="64"/>
      <c r="O4159" s="60"/>
      <c r="P4159" s="67"/>
      <c r="T4159" s="53"/>
      <c r="U4159" s="64"/>
      <c r="Y4159" s="53"/>
      <c r="Z4159" s="64"/>
      <c r="AD4159" s="53"/>
    </row>
    <row r="4160" spans="1:30" s="13" customFormat="1" x14ac:dyDescent="0.25">
      <c r="A4160"/>
      <c r="B4160" s="32"/>
      <c r="C4160" s="34"/>
      <c r="D4160" s="10"/>
      <c r="J4160" s="53"/>
      <c r="K4160" s="64"/>
      <c r="O4160" s="60"/>
      <c r="P4160" s="67"/>
      <c r="T4160" s="53"/>
      <c r="U4160" s="64"/>
      <c r="Y4160" s="53"/>
      <c r="Z4160" s="64"/>
      <c r="AD4160" s="53"/>
    </row>
    <row r="4161" spans="1:30" s="13" customFormat="1" x14ac:dyDescent="0.25">
      <c r="A4161"/>
      <c r="B4161" s="32"/>
      <c r="C4161" s="34"/>
      <c r="D4161" s="10"/>
      <c r="J4161" s="53"/>
      <c r="K4161" s="64"/>
      <c r="O4161" s="60"/>
      <c r="P4161" s="67"/>
      <c r="T4161" s="53"/>
      <c r="U4161" s="64"/>
      <c r="Y4161" s="53"/>
      <c r="Z4161" s="64"/>
      <c r="AD4161" s="53"/>
    </row>
    <row r="4162" spans="1:30" s="13" customFormat="1" x14ac:dyDescent="0.25">
      <c r="A4162"/>
      <c r="B4162" s="32"/>
      <c r="C4162" s="34"/>
      <c r="D4162" s="10"/>
      <c r="J4162" s="53"/>
      <c r="K4162" s="64"/>
      <c r="O4162" s="60"/>
      <c r="P4162" s="67"/>
      <c r="T4162" s="53"/>
      <c r="U4162" s="64"/>
      <c r="Y4162" s="53"/>
      <c r="Z4162" s="64"/>
      <c r="AD4162" s="53"/>
    </row>
    <row r="4163" spans="1:30" s="13" customFormat="1" x14ac:dyDescent="0.25">
      <c r="A4163"/>
      <c r="B4163" s="32"/>
      <c r="C4163" s="34"/>
      <c r="D4163" s="10"/>
      <c r="J4163" s="53"/>
      <c r="K4163" s="64"/>
      <c r="O4163" s="60"/>
      <c r="P4163" s="67"/>
      <c r="T4163" s="53"/>
      <c r="U4163" s="64"/>
      <c r="Y4163" s="53"/>
      <c r="Z4163" s="64"/>
      <c r="AD4163" s="53"/>
    </row>
    <row r="4164" spans="1:30" s="13" customFormat="1" x14ac:dyDescent="0.25">
      <c r="A4164"/>
      <c r="B4164" s="32"/>
      <c r="C4164" s="34"/>
      <c r="D4164" s="10"/>
      <c r="J4164" s="53"/>
      <c r="K4164" s="64"/>
      <c r="O4164" s="60"/>
      <c r="P4164" s="67"/>
      <c r="T4164" s="53"/>
      <c r="U4164" s="64"/>
      <c r="Y4164" s="53"/>
      <c r="Z4164" s="64"/>
      <c r="AD4164" s="53"/>
    </row>
    <row r="4165" spans="1:30" s="13" customFormat="1" x14ac:dyDescent="0.25">
      <c r="A4165"/>
      <c r="B4165" s="32"/>
      <c r="C4165" s="34"/>
      <c r="D4165" s="10"/>
      <c r="J4165" s="53"/>
      <c r="K4165" s="64"/>
      <c r="O4165" s="60"/>
      <c r="P4165" s="67"/>
      <c r="T4165" s="53"/>
      <c r="U4165" s="64"/>
      <c r="Y4165" s="53"/>
      <c r="Z4165" s="64"/>
      <c r="AD4165" s="53"/>
    </row>
    <row r="4166" spans="1:30" s="13" customFormat="1" x14ac:dyDescent="0.25">
      <c r="A4166"/>
      <c r="B4166" s="32"/>
      <c r="C4166" s="34"/>
      <c r="D4166" s="10"/>
      <c r="J4166" s="53"/>
      <c r="K4166" s="64"/>
      <c r="O4166" s="60"/>
      <c r="P4166" s="67"/>
      <c r="T4166" s="53"/>
      <c r="U4166" s="64"/>
      <c r="Y4166" s="53"/>
      <c r="Z4166" s="64"/>
      <c r="AD4166" s="53"/>
    </row>
    <row r="4167" spans="1:30" s="13" customFormat="1" x14ac:dyDescent="0.25">
      <c r="A4167"/>
      <c r="B4167" s="32"/>
      <c r="C4167" s="34"/>
      <c r="D4167" s="10"/>
      <c r="J4167" s="53"/>
      <c r="K4167" s="64"/>
      <c r="O4167" s="60"/>
      <c r="P4167" s="67"/>
      <c r="T4167" s="53"/>
      <c r="U4167" s="64"/>
      <c r="Y4167" s="53"/>
      <c r="Z4167" s="64"/>
      <c r="AD4167" s="53"/>
    </row>
    <row r="4168" spans="1:30" s="13" customFormat="1" x14ac:dyDescent="0.25">
      <c r="A4168"/>
      <c r="B4168" s="32"/>
      <c r="C4168" s="34"/>
      <c r="D4168" s="10"/>
      <c r="J4168" s="53"/>
      <c r="K4168" s="64"/>
      <c r="O4168" s="60"/>
      <c r="P4168" s="67"/>
      <c r="T4168" s="53"/>
      <c r="U4168" s="64"/>
      <c r="Y4168" s="53"/>
      <c r="Z4168" s="64"/>
      <c r="AD4168" s="53"/>
    </row>
    <row r="4169" spans="1:30" s="13" customFormat="1" x14ac:dyDescent="0.25">
      <c r="A4169"/>
      <c r="B4169" s="32"/>
      <c r="C4169" s="34"/>
      <c r="D4169" s="10"/>
      <c r="J4169" s="53"/>
      <c r="K4169" s="64"/>
      <c r="O4169" s="60"/>
      <c r="P4169" s="67"/>
      <c r="T4169" s="53"/>
      <c r="U4169" s="64"/>
      <c r="Y4169" s="53"/>
      <c r="Z4169" s="64"/>
      <c r="AD4169" s="53"/>
    </row>
    <row r="4170" spans="1:30" s="13" customFormat="1" x14ac:dyDescent="0.25">
      <c r="A4170"/>
      <c r="B4170" s="32"/>
      <c r="C4170" s="34"/>
      <c r="D4170" s="10"/>
      <c r="J4170" s="53"/>
      <c r="K4170" s="64"/>
      <c r="O4170" s="60"/>
      <c r="P4170" s="67"/>
      <c r="T4170" s="53"/>
      <c r="U4170" s="64"/>
      <c r="Y4170" s="53"/>
      <c r="Z4170" s="64"/>
      <c r="AD4170" s="53"/>
    </row>
    <row r="4171" spans="1:30" s="13" customFormat="1" x14ac:dyDescent="0.25">
      <c r="A4171"/>
      <c r="B4171" s="32"/>
      <c r="C4171" s="34"/>
      <c r="D4171" s="10"/>
      <c r="J4171" s="53"/>
      <c r="K4171" s="64"/>
      <c r="O4171" s="60"/>
      <c r="P4171" s="67"/>
      <c r="T4171" s="53"/>
      <c r="U4171" s="64"/>
      <c r="Y4171" s="53"/>
      <c r="Z4171" s="64"/>
      <c r="AD4171" s="53"/>
    </row>
    <row r="4172" spans="1:30" s="13" customFormat="1" x14ac:dyDescent="0.25">
      <c r="A4172"/>
      <c r="B4172" s="32"/>
      <c r="C4172" s="34"/>
      <c r="D4172" s="10"/>
      <c r="J4172" s="53"/>
      <c r="K4172" s="64"/>
      <c r="O4172" s="60"/>
      <c r="P4172" s="67"/>
      <c r="T4172" s="53"/>
      <c r="U4172" s="64"/>
      <c r="Y4172" s="53"/>
      <c r="Z4172" s="64"/>
      <c r="AD4172" s="53"/>
    </row>
    <row r="4173" spans="1:30" s="13" customFormat="1" x14ac:dyDescent="0.25">
      <c r="A4173"/>
      <c r="B4173" s="32"/>
      <c r="C4173" s="34"/>
      <c r="D4173" s="10"/>
      <c r="J4173" s="53"/>
      <c r="K4173" s="64"/>
      <c r="O4173" s="60"/>
      <c r="P4173" s="67"/>
      <c r="T4173" s="53"/>
      <c r="U4173" s="64"/>
      <c r="Y4173" s="53"/>
      <c r="Z4173" s="64"/>
      <c r="AD4173" s="53"/>
    </row>
    <row r="4174" spans="1:30" s="13" customFormat="1" x14ac:dyDescent="0.25">
      <c r="A4174"/>
      <c r="B4174" s="32"/>
      <c r="C4174" s="34"/>
      <c r="D4174" s="10"/>
      <c r="J4174" s="53"/>
      <c r="K4174" s="64"/>
      <c r="O4174" s="60"/>
      <c r="P4174" s="67"/>
      <c r="T4174" s="53"/>
      <c r="U4174" s="64"/>
      <c r="Y4174" s="53"/>
      <c r="Z4174" s="64"/>
      <c r="AD4174" s="53"/>
    </row>
    <row r="4175" spans="1:30" s="13" customFormat="1" x14ac:dyDescent="0.25">
      <c r="A4175"/>
      <c r="B4175" s="32"/>
      <c r="C4175" s="34"/>
      <c r="D4175" s="10"/>
      <c r="J4175" s="53"/>
      <c r="K4175" s="64"/>
      <c r="O4175" s="60"/>
      <c r="P4175" s="67"/>
      <c r="T4175" s="53"/>
      <c r="U4175" s="64"/>
      <c r="Y4175" s="53"/>
      <c r="Z4175" s="64"/>
      <c r="AD4175" s="53"/>
    </row>
    <row r="4176" spans="1:30" s="13" customFormat="1" x14ac:dyDescent="0.25">
      <c r="A4176"/>
      <c r="B4176" s="32"/>
      <c r="C4176" s="34"/>
      <c r="D4176" s="10"/>
      <c r="J4176" s="53"/>
      <c r="K4176" s="64"/>
      <c r="O4176" s="60"/>
      <c r="P4176" s="67"/>
      <c r="T4176" s="53"/>
      <c r="U4176" s="64"/>
      <c r="Y4176" s="53"/>
      <c r="Z4176" s="64"/>
      <c r="AD4176" s="53"/>
    </row>
    <row r="4177" spans="1:30" s="13" customFormat="1" x14ac:dyDescent="0.25">
      <c r="A4177"/>
      <c r="B4177" s="32"/>
      <c r="C4177" s="34"/>
      <c r="D4177" s="10"/>
      <c r="J4177" s="53"/>
      <c r="K4177" s="64"/>
      <c r="O4177" s="60"/>
      <c r="P4177" s="67"/>
      <c r="T4177" s="53"/>
      <c r="U4177" s="64"/>
      <c r="Y4177" s="53"/>
      <c r="Z4177" s="64"/>
      <c r="AD4177" s="53"/>
    </row>
    <row r="4178" spans="1:30" s="13" customFormat="1" x14ac:dyDescent="0.25">
      <c r="A4178"/>
      <c r="B4178" s="32"/>
      <c r="C4178" s="34"/>
      <c r="D4178" s="10"/>
      <c r="J4178" s="53"/>
      <c r="K4178" s="64"/>
      <c r="O4178" s="60"/>
      <c r="P4178" s="67"/>
      <c r="T4178" s="53"/>
      <c r="U4178" s="64"/>
      <c r="Y4178" s="53"/>
      <c r="Z4178" s="64"/>
      <c r="AD4178" s="53"/>
    </row>
    <row r="4179" spans="1:30" s="13" customFormat="1" x14ac:dyDescent="0.25">
      <c r="A4179"/>
      <c r="B4179" s="32"/>
      <c r="C4179" s="34"/>
      <c r="D4179" s="10"/>
      <c r="J4179" s="53"/>
      <c r="K4179" s="64"/>
      <c r="O4179" s="60"/>
      <c r="P4179" s="67"/>
      <c r="T4179" s="53"/>
      <c r="U4179" s="64"/>
      <c r="Y4179" s="53"/>
      <c r="Z4179" s="64"/>
      <c r="AD4179" s="53"/>
    </row>
    <row r="4180" spans="1:30" s="13" customFormat="1" x14ac:dyDescent="0.25">
      <c r="A4180"/>
      <c r="B4180" s="32"/>
      <c r="C4180" s="34"/>
      <c r="D4180" s="10"/>
      <c r="J4180" s="53"/>
      <c r="K4180" s="64"/>
      <c r="O4180" s="60"/>
      <c r="P4180" s="67"/>
      <c r="T4180" s="53"/>
      <c r="U4180" s="64"/>
      <c r="Y4180" s="53"/>
      <c r="Z4180" s="64"/>
      <c r="AD4180" s="53"/>
    </row>
    <row r="4181" spans="1:30" s="13" customFormat="1" x14ac:dyDescent="0.25">
      <c r="A4181"/>
      <c r="B4181" s="32"/>
      <c r="C4181" s="34"/>
      <c r="D4181" s="10"/>
      <c r="J4181" s="53"/>
      <c r="K4181" s="64"/>
      <c r="O4181" s="60"/>
      <c r="P4181" s="67"/>
      <c r="T4181" s="53"/>
      <c r="U4181" s="64"/>
      <c r="Y4181" s="53"/>
      <c r="Z4181" s="64"/>
      <c r="AD4181" s="53"/>
    </row>
    <row r="4182" spans="1:30" s="13" customFormat="1" x14ac:dyDescent="0.25">
      <c r="A4182"/>
      <c r="B4182" s="32"/>
      <c r="C4182" s="34"/>
      <c r="D4182" s="10"/>
      <c r="J4182" s="53"/>
      <c r="K4182" s="64"/>
      <c r="O4182" s="60"/>
      <c r="P4182" s="67"/>
      <c r="T4182" s="53"/>
      <c r="U4182" s="64"/>
      <c r="Y4182" s="53"/>
      <c r="Z4182" s="64"/>
      <c r="AD4182" s="53"/>
    </row>
    <row r="4183" spans="1:30" s="13" customFormat="1" x14ac:dyDescent="0.25">
      <c r="A4183"/>
      <c r="B4183" s="32"/>
      <c r="C4183" s="34"/>
      <c r="D4183" s="10"/>
      <c r="J4183" s="53"/>
      <c r="K4183" s="64"/>
      <c r="O4183" s="60"/>
      <c r="P4183" s="67"/>
      <c r="T4183" s="53"/>
      <c r="U4183" s="64"/>
      <c r="Y4183" s="53"/>
      <c r="Z4183" s="64"/>
      <c r="AD4183" s="53"/>
    </row>
    <row r="4184" spans="1:30" s="13" customFormat="1" x14ac:dyDescent="0.25">
      <c r="A4184"/>
      <c r="B4184" s="32"/>
      <c r="C4184" s="34"/>
      <c r="D4184" s="10"/>
      <c r="J4184" s="53"/>
      <c r="K4184" s="64"/>
      <c r="O4184" s="60"/>
      <c r="P4184" s="67"/>
      <c r="T4184" s="53"/>
      <c r="U4184" s="64"/>
      <c r="Y4184" s="53"/>
      <c r="Z4184" s="64"/>
      <c r="AD4184" s="53"/>
    </row>
    <row r="4185" spans="1:30" s="13" customFormat="1" x14ac:dyDescent="0.25">
      <c r="A4185"/>
      <c r="B4185" s="32"/>
      <c r="C4185" s="34"/>
      <c r="D4185" s="10"/>
      <c r="J4185" s="53"/>
      <c r="K4185" s="64"/>
      <c r="O4185" s="60"/>
      <c r="P4185" s="67"/>
      <c r="T4185" s="53"/>
      <c r="U4185" s="64"/>
      <c r="Y4185" s="53"/>
      <c r="Z4185" s="64"/>
      <c r="AD4185" s="53"/>
    </row>
    <row r="4186" spans="1:30" s="13" customFormat="1" x14ac:dyDescent="0.25">
      <c r="A4186"/>
      <c r="B4186" s="32"/>
      <c r="C4186" s="34"/>
      <c r="D4186" s="10"/>
      <c r="J4186" s="53"/>
      <c r="K4186" s="64"/>
      <c r="O4186" s="60"/>
      <c r="P4186" s="67"/>
      <c r="T4186" s="53"/>
      <c r="U4186" s="64"/>
      <c r="Y4186" s="53"/>
      <c r="Z4186" s="64"/>
      <c r="AD4186" s="53"/>
    </row>
    <row r="4187" spans="1:30" s="13" customFormat="1" x14ac:dyDescent="0.25">
      <c r="A4187"/>
      <c r="B4187" s="32"/>
      <c r="C4187" s="34"/>
      <c r="D4187" s="10"/>
      <c r="J4187" s="53"/>
      <c r="K4187" s="64"/>
      <c r="O4187" s="60"/>
      <c r="P4187" s="67"/>
      <c r="T4187" s="53"/>
      <c r="U4187" s="64"/>
      <c r="Y4187" s="53"/>
      <c r="Z4187" s="64"/>
      <c r="AD4187" s="53"/>
    </row>
    <row r="4188" spans="1:30" s="13" customFormat="1" x14ac:dyDescent="0.25">
      <c r="A4188"/>
      <c r="B4188" s="32"/>
      <c r="C4188" s="34"/>
      <c r="D4188" s="10"/>
      <c r="J4188" s="53"/>
      <c r="K4188" s="64"/>
      <c r="O4188" s="60"/>
      <c r="P4188" s="67"/>
      <c r="T4188" s="53"/>
      <c r="U4188" s="64"/>
      <c r="Y4188" s="53"/>
      <c r="Z4188" s="64"/>
      <c r="AD4188" s="53"/>
    </row>
    <row r="4189" spans="1:30" s="13" customFormat="1" x14ac:dyDescent="0.25">
      <c r="A4189"/>
      <c r="B4189" s="32"/>
      <c r="C4189" s="34"/>
      <c r="D4189" s="10"/>
      <c r="J4189" s="53"/>
      <c r="K4189" s="64"/>
      <c r="O4189" s="60"/>
      <c r="P4189" s="67"/>
      <c r="T4189" s="53"/>
      <c r="U4189" s="64"/>
      <c r="Y4189" s="53"/>
      <c r="Z4189" s="64"/>
      <c r="AD4189" s="53"/>
    </row>
    <row r="4190" spans="1:30" s="13" customFormat="1" x14ac:dyDescent="0.25">
      <c r="A4190"/>
      <c r="B4190" s="32"/>
      <c r="C4190" s="34"/>
      <c r="D4190" s="10"/>
      <c r="J4190" s="53"/>
      <c r="K4190" s="64"/>
      <c r="O4190" s="60"/>
      <c r="P4190" s="67"/>
      <c r="T4190" s="53"/>
      <c r="U4190" s="64"/>
      <c r="Y4190" s="53"/>
      <c r="Z4190" s="64"/>
      <c r="AD4190" s="53"/>
    </row>
    <row r="4191" spans="1:30" s="13" customFormat="1" x14ac:dyDescent="0.25">
      <c r="A4191"/>
      <c r="B4191" s="32"/>
      <c r="C4191" s="34"/>
      <c r="D4191" s="10"/>
      <c r="J4191" s="53"/>
      <c r="K4191" s="64"/>
      <c r="O4191" s="60"/>
      <c r="P4191" s="67"/>
      <c r="T4191" s="53"/>
      <c r="U4191" s="64"/>
      <c r="Y4191" s="53"/>
      <c r="Z4191" s="64"/>
      <c r="AD4191" s="53"/>
    </row>
    <row r="4192" spans="1:30" s="13" customFormat="1" x14ac:dyDescent="0.25">
      <c r="A4192"/>
      <c r="B4192" s="32"/>
      <c r="C4192" s="34"/>
      <c r="D4192" s="10"/>
      <c r="J4192" s="53"/>
      <c r="K4192" s="64"/>
      <c r="O4192" s="60"/>
      <c r="P4192" s="67"/>
      <c r="T4192" s="53"/>
      <c r="U4192" s="64"/>
      <c r="Y4192" s="53"/>
      <c r="Z4192" s="64"/>
      <c r="AD4192" s="53"/>
    </row>
    <row r="4193" spans="1:30" s="13" customFormat="1" x14ac:dyDescent="0.25">
      <c r="A4193"/>
      <c r="B4193" s="32"/>
      <c r="C4193" s="34"/>
      <c r="D4193" s="10"/>
      <c r="J4193" s="53"/>
      <c r="K4193" s="64"/>
      <c r="O4193" s="60"/>
      <c r="P4193" s="67"/>
      <c r="T4193" s="53"/>
      <c r="U4193" s="64"/>
      <c r="Y4193" s="53"/>
      <c r="Z4193" s="64"/>
      <c r="AD4193" s="53"/>
    </row>
    <row r="4194" spans="1:30" s="13" customFormat="1" x14ac:dyDescent="0.25">
      <c r="A4194"/>
      <c r="B4194" s="32"/>
      <c r="C4194" s="34"/>
      <c r="D4194" s="10"/>
      <c r="J4194" s="53"/>
      <c r="K4194" s="64"/>
      <c r="O4194" s="60"/>
      <c r="P4194" s="67"/>
      <c r="T4194" s="53"/>
      <c r="U4194" s="64"/>
      <c r="Y4194" s="53"/>
      <c r="Z4194" s="64"/>
      <c r="AD4194" s="53"/>
    </row>
    <row r="4195" spans="1:30" s="13" customFormat="1" x14ac:dyDescent="0.25">
      <c r="A4195"/>
      <c r="B4195" s="32"/>
      <c r="C4195" s="34"/>
      <c r="D4195" s="10"/>
      <c r="J4195" s="53"/>
      <c r="K4195" s="64"/>
      <c r="O4195" s="60"/>
      <c r="P4195" s="67"/>
      <c r="T4195" s="53"/>
      <c r="U4195" s="64"/>
      <c r="Y4195" s="53"/>
      <c r="Z4195" s="64"/>
      <c r="AD4195" s="53"/>
    </row>
    <row r="4196" spans="1:30" s="13" customFormat="1" x14ac:dyDescent="0.25">
      <c r="A4196"/>
      <c r="B4196" s="32"/>
      <c r="C4196" s="34"/>
      <c r="D4196" s="10"/>
      <c r="J4196" s="53"/>
      <c r="K4196" s="64"/>
      <c r="O4196" s="60"/>
      <c r="P4196" s="67"/>
      <c r="T4196" s="53"/>
      <c r="U4196" s="64"/>
      <c r="Y4196" s="53"/>
      <c r="Z4196" s="64"/>
      <c r="AD4196" s="53"/>
    </row>
    <row r="4197" spans="1:30" s="13" customFormat="1" x14ac:dyDescent="0.25">
      <c r="A4197"/>
      <c r="B4197" s="32"/>
      <c r="C4197" s="34"/>
      <c r="D4197" s="10"/>
      <c r="J4197" s="53"/>
      <c r="K4197" s="64"/>
      <c r="O4197" s="60"/>
      <c r="P4197" s="67"/>
      <c r="T4197" s="53"/>
      <c r="U4197" s="64"/>
      <c r="Y4197" s="53"/>
      <c r="Z4197" s="64"/>
      <c r="AD4197" s="53"/>
    </row>
    <row r="4198" spans="1:30" s="13" customFormat="1" x14ac:dyDescent="0.25">
      <c r="A4198"/>
      <c r="B4198" s="32"/>
      <c r="C4198" s="34"/>
      <c r="D4198" s="10"/>
      <c r="J4198" s="53"/>
      <c r="K4198" s="64"/>
      <c r="O4198" s="60"/>
      <c r="P4198" s="67"/>
      <c r="T4198" s="53"/>
      <c r="U4198" s="64"/>
      <c r="Y4198" s="53"/>
      <c r="Z4198" s="64"/>
      <c r="AD4198" s="53"/>
    </row>
    <row r="4199" spans="1:30" s="13" customFormat="1" x14ac:dyDescent="0.25">
      <c r="A4199"/>
      <c r="B4199" s="32"/>
      <c r="C4199" s="34"/>
      <c r="D4199" s="10"/>
      <c r="J4199" s="53"/>
      <c r="K4199" s="64"/>
      <c r="O4199" s="60"/>
      <c r="P4199" s="67"/>
      <c r="T4199" s="53"/>
      <c r="U4199" s="64"/>
      <c r="Y4199" s="53"/>
      <c r="Z4199" s="64"/>
      <c r="AD4199" s="53"/>
    </row>
    <row r="4200" spans="1:30" s="13" customFormat="1" x14ac:dyDescent="0.25">
      <c r="A4200"/>
      <c r="B4200" s="32"/>
      <c r="C4200" s="34"/>
      <c r="D4200" s="10"/>
      <c r="J4200" s="53"/>
      <c r="K4200" s="64"/>
      <c r="O4200" s="60"/>
      <c r="P4200" s="67"/>
      <c r="T4200" s="53"/>
      <c r="U4200" s="64"/>
      <c r="Y4200" s="53"/>
      <c r="Z4200" s="64"/>
      <c r="AD4200" s="53"/>
    </row>
    <row r="4201" spans="1:30" s="13" customFormat="1" x14ac:dyDescent="0.25">
      <c r="A4201"/>
      <c r="B4201" s="32"/>
      <c r="C4201" s="34"/>
      <c r="D4201" s="10"/>
      <c r="J4201" s="53"/>
      <c r="K4201" s="64"/>
      <c r="O4201" s="60"/>
      <c r="P4201" s="67"/>
      <c r="T4201" s="53"/>
      <c r="U4201" s="64"/>
      <c r="Y4201" s="53"/>
      <c r="Z4201" s="64"/>
      <c r="AD4201" s="53"/>
    </row>
    <row r="4202" spans="1:30" s="13" customFormat="1" x14ac:dyDescent="0.25">
      <c r="A4202"/>
      <c r="B4202" s="32"/>
      <c r="C4202" s="34"/>
      <c r="D4202" s="10"/>
      <c r="J4202" s="53"/>
      <c r="K4202" s="64"/>
      <c r="O4202" s="60"/>
      <c r="P4202" s="67"/>
      <c r="T4202" s="53"/>
      <c r="U4202" s="64"/>
      <c r="Y4202" s="53"/>
      <c r="Z4202" s="64"/>
      <c r="AD4202" s="53"/>
    </row>
    <row r="4203" spans="1:30" s="13" customFormat="1" x14ac:dyDescent="0.25">
      <c r="A4203"/>
      <c r="B4203" s="32"/>
      <c r="C4203" s="34"/>
      <c r="D4203" s="10"/>
      <c r="J4203" s="53"/>
      <c r="K4203" s="64"/>
      <c r="O4203" s="60"/>
      <c r="P4203" s="67"/>
      <c r="T4203" s="53"/>
      <c r="U4203" s="64"/>
      <c r="Y4203" s="53"/>
      <c r="Z4203" s="64"/>
      <c r="AD4203" s="53"/>
    </row>
    <row r="4204" spans="1:30" s="13" customFormat="1" x14ac:dyDescent="0.25">
      <c r="A4204"/>
      <c r="B4204" s="32"/>
      <c r="C4204" s="34"/>
      <c r="D4204" s="10"/>
      <c r="J4204" s="53"/>
      <c r="K4204" s="64"/>
      <c r="O4204" s="60"/>
      <c r="P4204" s="67"/>
      <c r="T4204" s="53"/>
      <c r="U4204" s="64"/>
      <c r="Y4204" s="53"/>
      <c r="Z4204" s="64"/>
      <c r="AD4204" s="53"/>
    </row>
    <row r="4205" spans="1:30" s="13" customFormat="1" x14ac:dyDescent="0.25">
      <c r="A4205"/>
      <c r="B4205" s="32"/>
      <c r="C4205" s="34"/>
      <c r="D4205" s="10"/>
      <c r="J4205" s="53"/>
      <c r="K4205" s="64"/>
      <c r="O4205" s="60"/>
      <c r="P4205" s="67"/>
      <c r="T4205" s="53"/>
      <c r="U4205" s="64"/>
      <c r="Y4205" s="53"/>
      <c r="Z4205" s="64"/>
      <c r="AD4205" s="53"/>
    </row>
    <row r="4206" spans="1:30" s="13" customFormat="1" x14ac:dyDescent="0.25">
      <c r="A4206"/>
      <c r="B4206" s="32"/>
      <c r="C4206" s="34"/>
      <c r="D4206" s="10"/>
      <c r="J4206" s="53"/>
      <c r="K4206" s="64"/>
      <c r="O4206" s="60"/>
      <c r="P4206" s="67"/>
      <c r="T4206" s="53"/>
      <c r="U4206" s="64"/>
      <c r="Y4206" s="53"/>
      <c r="Z4206" s="64"/>
      <c r="AD4206" s="53"/>
    </row>
    <row r="4207" spans="1:30" s="13" customFormat="1" x14ac:dyDescent="0.25">
      <c r="A4207"/>
      <c r="B4207" s="32"/>
      <c r="C4207" s="34"/>
      <c r="D4207" s="10"/>
      <c r="J4207" s="53"/>
      <c r="K4207" s="64"/>
      <c r="O4207" s="60"/>
      <c r="P4207" s="67"/>
      <c r="T4207" s="53"/>
      <c r="U4207" s="64"/>
      <c r="Y4207" s="53"/>
      <c r="Z4207" s="64"/>
      <c r="AD4207" s="53"/>
    </row>
    <row r="4208" spans="1:30" s="13" customFormat="1" x14ac:dyDescent="0.25">
      <c r="A4208"/>
      <c r="B4208" s="32"/>
      <c r="C4208" s="34"/>
      <c r="D4208" s="10"/>
      <c r="J4208" s="53"/>
      <c r="K4208" s="64"/>
      <c r="O4208" s="60"/>
      <c r="P4208" s="67"/>
      <c r="T4208" s="53"/>
      <c r="U4208" s="64"/>
      <c r="Y4208" s="53"/>
      <c r="Z4208" s="64"/>
      <c r="AD4208" s="53"/>
    </row>
    <row r="4209" spans="1:30" s="13" customFormat="1" x14ac:dyDescent="0.25">
      <c r="A4209"/>
      <c r="B4209" s="32"/>
      <c r="C4209" s="34"/>
      <c r="D4209" s="10"/>
      <c r="J4209" s="53"/>
      <c r="K4209" s="64"/>
      <c r="O4209" s="60"/>
      <c r="P4209" s="67"/>
      <c r="T4209" s="53"/>
      <c r="U4209" s="64"/>
      <c r="Y4209" s="53"/>
      <c r="Z4209" s="64"/>
      <c r="AD4209" s="53"/>
    </row>
    <row r="4210" spans="1:30" s="13" customFormat="1" x14ac:dyDescent="0.25">
      <c r="A4210"/>
      <c r="B4210" s="32"/>
      <c r="C4210" s="34"/>
      <c r="D4210" s="10"/>
      <c r="J4210" s="53"/>
      <c r="K4210" s="64"/>
      <c r="O4210" s="60"/>
      <c r="P4210" s="67"/>
      <c r="T4210" s="53"/>
      <c r="U4210" s="64"/>
      <c r="Y4210" s="53"/>
      <c r="Z4210" s="64"/>
      <c r="AD4210" s="53"/>
    </row>
    <row r="4211" spans="1:30" s="13" customFormat="1" x14ac:dyDescent="0.25">
      <c r="A4211"/>
      <c r="B4211" s="32"/>
      <c r="C4211" s="34"/>
      <c r="D4211" s="10"/>
      <c r="J4211" s="53"/>
      <c r="K4211" s="64"/>
      <c r="O4211" s="60"/>
      <c r="P4211" s="67"/>
      <c r="T4211" s="53"/>
      <c r="U4211" s="64"/>
      <c r="Y4211" s="53"/>
      <c r="Z4211" s="64"/>
      <c r="AD4211" s="53"/>
    </row>
    <row r="4212" spans="1:30" s="13" customFormat="1" x14ac:dyDescent="0.25">
      <c r="A4212"/>
      <c r="B4212" s="32"/>
      <c r="C4212" s="34"/>
      <c r="D4212" s="10"/>
      <c r="J4212" s="53"/>
      <c r="K4212" s="64"/>
      <c r="O4212" s="60"/>
      <c r="P4212" s="67"/>
      <c r="T4212" s="53"/>
      <c r="U4212" s="64"/>
      <c r="Y4212" s="53"/>
      <c r="Z4212" s="64"/>
      <c r="AD4212" s="53"/>
    </row>
    <row r="4213" spans="1:30" s="13" customFormat="1" x14ac:dyDescent="0.25">
      <c r="A4213"/>
      <c r="B4213" s="32"/>
      <c r="C4213" s="34"/>
      <c r="D4213" s="10"/>
      <c r="J4213" s="53"/>
      <c r="K4213" s="64"/>
      <c r="O4213" s="60"/>
      <c r="P4213" s="67"/>
      <c r="T4213" s="53"/>
      <c r="U4213" s="64"/>
      <c r="Y4213" s="53"/>
      <c r="Z4213" s="64"/>
      <c r="AD4213" s="53"/>
    </row>
    <row r="4214" spans="1:30" s="13" customFormat="1" x14ac:dyDescent="0.25">
      <c r="A4214"/>
      <c r="B4214" s="32"/>
      <c r="C4214" s="34"/>
      <c r="D4214" s="10"/>
      <c r="J4214" s="53"/>
      <c r="K4214" s="64"/>
      <c r="O4214" s="60"/>
      <c r="P4214" s="67"/>
      <c r="T4214" s="53"/>
      <c r="U4214" s="64"/>
      <c r="Y4214" s="53"/>
      <c r="Z4214" s="64"/>
      <c r="AD4214" s="53"/>
    </row>
    <row r="4215" spans="1:30" s="13" customFormat="1" x14ac:dyDescent="0.25">
      <c r="A4215"/>
      <c r="B4215" s="32"/>
      <c r="C4215" s="34"/>
      <c r="D4215" s="10"/>
      <c r="J4215" s="53"/>
      <c r="K4215" s="64"/>
      <c r="O4215" s="60"/>
      <c r="P4215" s="67"/>
      <c r="T4215" s="53"/>
      <c r="U4215" s="64"/>
      <c r="Y4215" s="53"/>
      <c r="Z4215" s="64"/>
      <c r="AD4215" s="53"/>
    </row>
    <row r="4216" spans="1:30" s="13" customFormat="1" x14ac:dyDescent="0.25">
      <c r="A4216"/>
      <c r="B4216" s="32"/>
      <c r="C4216" s="34"/>
      <c r="D4216" s="10"/>
      <c r="J4216" s="53"/>
      <c r="K4216" s="64"/>
      <c r="O4216" s="60"/>
      <c r="P4216" s="67"/>
      <c r="T4216" s="53"/>
      <c r="U4216" s="64"/>
      <c r="Y4216" s="53"/>
      <c r="Z4216" s="64"/>
      <c r="AD4216" s="53"/>
    </row>
    <row r="4217" spans="1:30" s="13" customFormat="1" x14ac:dyDescent="0.25">
      <c r="A4217"/>
      <c r="B4217" s="32"/>
      <c r="C4217" s="34"/>
      <c r="D4217" s="10"/>
      <c r="J4217" s="53"/>
      <c r="K4217" s="64"/>
      <c r="O4217" s="60"/>
      <c r="P4217" s="67"/>
      <c r="T4217" s="53"/>
      <c r="U4217" s="64"/>
      <c r="Y4217" s="53"/>
      <c r="Z4217" s="64"/>
      <c r="AD4217" s="53"/>
    </row>
    <row r="4218" spans="1:30" s="13" customFormat="1" x14ac:dyDescent="0.25">
      <c r="A4218"/>
      <c r="B4218" s="32"/>
      <c r="C4218" s="34"/>
      <c r="D4218" s="10"/>
      <c r="J4218" s="53"/>
      <c r="K4218" s="64"/>
      <c r="O4218" s="60"/>
      <c r="P4218" s="67"/>
      <c r="T4218" s="53"/>
      <c r="U4218" s="64"/>
      <c r="Y4218" s="53"/>
      <c r="Z4218" s="64"/>
      <c r="AD4218" s="53"/>
    </row>
    <row r="4219" spans="1:30" s="13" customFormat="1" x14ac:dyDescent="0.25">
      <c r="A4219"/>
      <c r="B4219" s="32"/>
      <c r="C4219" s="34"/>
      <c r="D4219" s="10"/>
      <c r="J4219" s="53"/>
      <c r="K4219" s="64"/>
      <c r="O4219" s="60"/>
      <c r="P4219" s="67"/>
      <c r="T4219" s="53"/>
      <c r="U4219" s="64"/>
      <c r="Y4219" s="53"/>
      <c r="Z4219" s="64"/>
      <c r="AD4219" s="53"/>
    </row>
    <row r="4220" spans="1:30" s="13" customFormat="1" x14ac:dyDescent="0.25">
      <c r="A4220"/>
      <c r="B4220" s="32"/>
      <c r="C4220" s="34"/>
      <c r="D4220" s="10"/>
      <c r="J4220" s="53"/>
      <c r="K4220" s="64"/>
      <c r="O4220" s="60"/>
      <c r="P4220" s="67"/>
      <c r="T4220" s="53"/>
      <c r="U4220" s="64"/>
      <c r="Y4220" s="53"/>
      <c r="Z4220" s="64"/>
      <c r="AD4220" s="53"/>
    </row>
    <row r="4221" spans="1:30" s="13" customFormat="1" x14ac:dyDescent="0.25">
      <c r="A4221"/>
      <c r="B4221" s="32"/>
      <c r="C4221" s="34"/>
      <c r="D4221" s="10"/>
      <c r="J4221" s="53"/>
      <c r="K4221" s="64"/>
      <c r="O4221" s="60"/>
      <c r="P4221" s="67"/>
      <c r="T4221" s="53"/>
      <c r="U4221" s="64"/>
      <c r="Y4221" s="53"/>
      <c r="Z4221" s="64"/>
      <c r="AD4221" s="53"/>
    </row>
    <row r="4222" spans="1:30" s="13" customFormat="1" x14ac:dyDescent="0.25">
      <c r="A4222"/>
      <c r="B4222" s="32"/>
      <c r="C4222" s="34"/>
      <c r="D4222" s="10"/>
      <c r="J4222" s="53"/>
      <c r="K4222" s="64"/>
      <c r="O4222" s="60"/>
      <c r="P4222" s="67"/>
      <c r="T4222" s="53"/>
      <c r="U4222" s="64"/>
      <c r="Y4222" s="53"/>
      <c r="Z4222" s="64"/>
      <c r="AD4222" s="53"/>
    </row>
    <row r="4223" spans="1:30" s="13" customFormat="1" x14ac:dyDescent="0.25">
      <c r="A4223"/>
      <c r="B4223" s="32"/>
      <c r="C4223" s="34"/>
      <c r="D4223" s="10"/>
      <c r="J4223" s="53"/>
      <c r="K4223" s="64"/>
      <c r="O4223" s="60"/>
      <c r="P4223" s="67"/>
      <c r="T4223" s="53"/>
      <c r="U4223" s="64"/>
      <c r="Y4223" s="53"/>
      <c r="Z4223" s="64"/>
      <c r="AD4223" s="53"/>
    </row>
    <row r="4224" spans="1:30" s="13" customFormat="1" x14ac:dyDescent="0.25">
      <c r="A4224"/>
      <c r="B4224" s="32"/>
      <c r="C4224" s="34"/>
      <c r="D4224" s="10"/>
      <c r="J4224" s="53"/>
      <c r="K4224" s="64"/>
      <c r="O4224" s="60"/>
      <c r="P4224" s="67"/>
      <c r="T4224" s="53"/>
      <c r="U4224" s="64"/>
      <c r="Y4224" s="53"/>
      <c r="Z4224" s="64"/>
      <c r="AD4224" s="53"/>
    </row>
    <row r="4225" spans="1:30" s="13" customFormat="1" x14ac:dyDescent="0.25">
      <c r="A4225"/>
      <c r="B4225" s="32"/>
      <c r="C4225" s="34"/>
      <c r="D4225" s="10"/>
      <c r="J4225" s="53"/>
      <c r="K4225" s="64"/>
      <c r="O4225" s="60"/>
      <c r="P4225" s="67"/>
      <c r="T4225" s="53"/>
      <c r="U4225" s="64"/>
      <c r="Y4225" s="53"/>
      <c r="Z4225" s="64"/>
      <c r="AD4225" s="53"/>
    </row>
    <row r="4226" spans="1:30" s="13" customFormat="1" x14ac:dyDescent="0.25">
      <c r="A4226"/>
      <c r="B4226" s="32"/>
      <c r="C4226" s="34"/>
      <c r="D4226" s="10"/>
      <c r="J4226" s="53"/>
      <c r="K4226" s="64"/>
      <c r="O4226" s="60"/>
      <c r="P4226" s="67"/>
      <c r="T4226" s="53"/>
      <c r="U4226" s="64"/>
      <c r="Y4226" s="53"/>
      <c r="Z4226" s="64"/>
      <c r="AD4226" s="53"/>
    </row>
    <row r="4227" spans="1:30" s="13" customFormat="1" x14ac:dyDescent="0.25">
      <c r="A4227"/>
      <c r="B4227" s="32"/>
      <c r="C4227" s="34"/>
      <c r="D4227" s="10"/>
      <c r="J4227" s="53"/>
      <c r="K4227" s="64"/>
      <c r="O4227" s="60"/>
      <c r="P4227" s="67"/>
      <c r="T4227" s="53"/>
      <c r="U4227" s="64"/>
      <c r="Y4227" s="53"/>
      <c r="Z4227" s="64"/>
      <c r="AD4227" s="53"/>
    </row>
    <row r="4228" spans="1:30" s="13" customFormat="1" x14ac:dyDescent="0.25">
      <c r="A4228"/>
      <c r="B4228" s="32"/>
      <c r="C4228" s="34"/>
      <c r="D4228" s="10"/>
      <c r="J4228" s="53"/>
      <c r="K4228" s="64"/>
      <c r="O4228" s="60"/>
      <c r="P4228" s="67"/>
      <c r="T4228" s="53"/>
      <c r="U4228" s="64"/>
      <c r="Y4228" s="53"/>
      <c r="Z4228" s="64"/>
      <c r="AD4228" s="53"/>
    </row>
    <row r="4229" spans="1:30" s="13" customFormat="1" x14ac:dyDescent="0.25">
      <c r="A4229"/>
      <c r="B4229" s="32"/>
      <c r="C4229" s="34"/>
      <c r="D4229" s="10"/>
      <c r="J4229" s="53"/>
      <c r="K4229" s="64"/>
      <c r="O4229" s="60"/>
      <c r="P4229" s="67"/>
      <c r="T4229" s="53"/>
      <c r="U4229" s="64"/>
      <c r="Y4229" s="53"/>
      <c r="Z4229" s="64"/>
      <c r="AD4229" s="53"/>
    </row>
    <row r="4230" spans="1:30" s="13" customFormat="1" x14ac:dyDescent="0.25">
      <c r="A4230"/>
      <c r="B4230" s="32"/>
      <c r="C4230" s="34"/>
      <c r="D4230" s="10"/>
      <c r="J4230" s="53"/>
      <c r="K4230" s="64"/>
      <c r="O4230" s="60"/>
      <c r="P4230" s="67"/>
      <c r="T4230" s="53"/>
      <c r="U4230" s="64"/>
      <c r="Y4230" s="53"/>
      <c r="Z4230" s="64"/>
      <c r="AD4230" s="53"/>
    </row>
    <row r="4231" spans="1:30" s="13" customFormat="1" x14ac:dyDescent="0.25">
      <c r="A4231"/>
      <c r="B4231" s="32"/>
      <c r="C4231" s="34"/>
      <c r="D4231" s="10"/>
      <c r="J4231" s="53"/>
      <c r="K4231" s="64"/>
      <c r="O4231" s="60"/>
      <c r="P4231" s="67"/>
      <c r="T4231" s="53"/>
      <c r="U4231" s="64"/>
      <c r="Y4231" s="53"/>
      <c r="Z4231" s="64"/>
      <c r="AD4231" s="53"/>
    </row>
    <row r="4232" spans="1:30" s="13" customFormat="1" x14ac:dyDescent="0.25">
      <c r="A4232"/>
      <c r="B4232" s="32"/>
      <c r="C4232" s="34"/>
      <c r="D4232" s="10"/>
      <c r="J4232" s="53"/>
      <c r="K4232" s="64"/>
      <c r="O4232" s="60"/>
      <c r="P4232" s="67"/>
      <c r="T4232" s="53"/>
      <c r="U4232" s="64"/>
      <c r="Y4232" s="53"/>
      <c r="Z4232" s="64"/>
      <c r="AD4232" s="53"/>
    </row>
    <row r="4233" spans="1:30" s="13" customFormat="1" x14ac:dyDescent="0.25">
      <c r="A4233"/>
      <c r="B4233" s="32"/>
      <c r="C4233" s="34"/>
      <c r="D4233" s="10"/>
      <c r="J4233" s="53"/>
      <c r="K4233" s="64"/>
      <c r="O4233" s="60"/>
      <c r="P4233" s="67"/>
      <c r="T4233" s="53"/>
      <c r="U4233" s="64"/>
      <c r="Y4233" s="53"/>
      <c r="Z4233" s="64"/>
      <c r="AD4233" s="53"/>
    </row>
    <row r="4234" spans="1:30" s="13" customFormat="1" x14ac:dyDescent="0.25">
      <c r="A4234"/>
      <c r="B4234" s="32"/>
      <c r="C4234" s="34"/>
      <c r="D4234" s="10"/>
      <c r="J4234" s="53"/>
      <c r="K4234" s="64"/>
      <c r="O4234" s="60"/>
      <c r="P4234" s="67"/>
      <c r="T4234" s="53"/>
      <c r="U4234" s="64"/>
      <c r="Y4234" s="53"/>
      <c r="Z4234" s="64"/>
      <c r="AD4234" s="53"/>
    </row>
    <row r="4235" spans="1:30" s="13" customFormat="1" x14ac:dyDescent="0.25">
      <c r="A4235"/>
      <c r="B4235" s="32"/>
      <c r="C4235" s="34"/>
      <c r="D4235" s="10"/>
      <c r="J4235" s="53"/>
      <c r="K4235" s="64"/>
      <c r="O4235" s="60"/>
      <c r="P4235" s="67"/>
      <c r="T4235" s="53"/>
      <c r="U4235" s="64"/>
      <c r="Y4235" s="53"/>
      <c r="Z4235" s="64"/>
      <c r="AD4235" s="53"/>
    </row>
    <row r="4236" spans="1:30" s="13" customFormat="1" x14ac:dyDescent="0.25">
      <c r="A4236"/>
      <c r="B4236" s="32"/>
      <c r="C4236" s="34"/>
      <c r="D4236" s="10"/>
      <c r="J4236" s="53"/>
      <c r="K4236" s="64"/>
      <c r="O4236" s="60"/>
      <c r="P4236" s="67"/>
      <c r="T4236" s="53"/>
      <c r="U4236" s="64"/>
      <c r="Y4236" s="53"/>
      <c r="Z4236" s="64"/>
      <c r="AD4236" s="53"/>
    </row>
    <row r="4237" spans="1:30" s="13" customFormat="1" x14ac:dyDescent="0.25">
      <c r="A4237"/>
      <c r="B4237" s="32"/>
      <c r="C4237" s="34"/>
      <c r="D4237" s="10"/>
      <c r="J4237" s="53"/>
      <c r="K4237" s="64"/>
      <c r="O4237" s="60"/>
      <c r="P4237" s="67"/>
      <c r="T4237" s="53"/>
      <c r="U4237" s="64"/>
      <c r="Y4237" s="53"/>
      <c r="Z4237" s="64"/>
      <c r="AD4237" s="53"/>
    </row>
    <row r="4238" spans="1:30" s="13" customFormat="1" x14ac:dyDescent="0.25">
      <c r="A4238"/>
      <c r="B4238" s="32"/>
      <c r="C4238" s="34"/>
      <c r="D4238" s="10"/>
      <c r="J4238" s="53"/>
      <c r="K4238" s="64"/>
      <c r="O4238" s="60"/>
      <c r="P4238" s="67"/>
      <c r="T4238" s="53"/>
      <c r="U4238" s="64"/>
      <c r="Y4238" s="53"/>
      <c r="Z4238" s="64"/>
      <c r="AD4238" s="53"/>
    </row>
    <row r="4239" spans="1:30" s="13" customFormat="1" x14ac:dyDescent="0.25">
      <c r="A4239"/>
      <c r="B4239" s="32"/>
      <c r="C4239" s="34"/>
      <c r="D4239" s="10"/>
      <c r="J4239" s="53"/>
      <c r="K4239" s="64"/>
      <c r="O4239" s="60"/>
      <c r="P4239" s="67"/>
      <c r="T4239" s="53"/>
      <c r="U4239" s="64"/>
      <c r="Y4239" s="53"/>
      <c r="Z4239" s="64"/>
      <c r="AD4239" s="53"/>
    </row>
    <row r="4240" spans="1:30" s="13" customFormat="1" x14ac:dyDescent="0.25">
      <c r="A4240"/>
      <c r="B4240" s="32"/>
      <c r="C4240" s="34"/>
      <c r="D4240" s="10"/>
      <c r="J4240" s="53"/>
      <c r="K4240" s="64"/>
      <c r="O4240" s="60"/>
      <c r="P4240" s="67"/>
      <c r="T4240" s="53"/>
      <c r="U4240" s="64"/>
      <c r="Y4240" s="53"/>
      <c r="Z4240" s="64"/>
      <c r="AD4240" s="53"/>
    </row>
    <row r="4241" spans="1:30" s="13" customFormat="1" x14ac:dyDescent="0.25">
      <c r="A4241"/>
      <c r="B4241" s="32"/>
      <c r="C4241" s="34"/>
      <c r="D4241" s="10"/>
      <c r="J4241" s="53"/>
      <c r="K4241" s="64"/>
      <c r="O4241" s="60"/>
      <c r="P4241" s="67"/>
      <c r="T4241" s="53"/>
      <c r="U4241" s="64"/>
      <c r="Y4241" s="53"/>
      <c r="Z4241" s="64"/>
      <c r="AD4241" s="53"/>
    </row>
    <row r="4242" spans="1:30" s="13" customFormat="1" x14ac:dyDescent="0.25">
      <c r="A4242"/>
      <c r="B4242" s="32"/>
      <c r="C4242" s="34"/>
      <c r="D4242" s="10"/>
      <c r="J4242" s="53"/>
      <c r="K4242" s="64"/>
      <c r="O4242" s="60"/>
      <c r="P4242" s="67"/>
      <c r="T4242" s="53"/>
      <c r="U4242" s="64"/>
      <c r="Y4242" s="53"/>
      <c r="Z4242" s="64"/>
      <c r="AD4242" s="53"/>
    </row>
    <row r="4243" spans="1:30" s="13" customFormat="1" x14ac:dyDescent="0.25">
      <c r="A4243"/>
      <c r="B4243" s="32"/>
      <c r="C4243" s="34"/>
      <c r="D4243" s="10"/>
      <c r="J4243" s="53"/>
      <c r="K4243" s="64"/>
      <c r="O4243" s="60"/>
      <c r="P4243" s="67"/>
      <c r="T4243" s="53"/>
      <c r="U4243" s="64"/>
      <c r="Y4243" s="53"/>
      <c r="Z4243" s="64"/>
      <c r="AD4243" s="53"/>
    </row>
    <row r="4244" spans="1:30" s="13" customFormat="1" x14ac:dyDescent="0.25">
      <c r="A4244"/>
      <c r="B4244" s="32"/>
      <c r="C4244" s="34"/>
      <c r="D4244" s="10"/>
      <c r="J4244" s="53"/>
      <c r="K4244" s="64"/>
      <c r="O4244" s="60"/>
      <c r="P4244" s="67"/>
      <c r="T4244" s="53"/>
      <c r="U4244" s="64"/>
      <c r="Y4244" s="53"/>
      <c r="Z4244" s="64"/>
      <c r="AD4244" s="53"/>
    </row>
    <row r="4245" spans="1:30" s="13" customFormat="1" x14ac:dyDescent="0.25">
      <c r="A4245"/>
      <c r="B4245" s="32"/>
      <c r="C4245" s="34"/>
      <c r="D4245" s="10"/>
      <c r="J4245" s="53"/>
      <c r="K4245" s="64"/>
      <c r="O4245" s="60"/>
      <c r="P4245" s="67"/>
      <c r="T4245" s="53"/>
      <c r="U4245" s="64"/>
      <c r="Y4245" s="53"/>
      <c r="Z4245" s="64"/>
      <c r="AD4245" s="53"/>
    </row>
    <row r="4246" spans="1:30" s="13" customFormat="1" x14ac:dyDescent="0.25">
      <c r="A4246"/>
      <c r="B4246" s="32"/>
      <c r="C4246" s="34"/>
      <c r="D4246" s="10"/>
      <c r="J4246" s="53"/>
      <c r="K4246" s="64"/>
      <c r="O4246" s="60"/>
      <c r="P4246" s="67"/>
      <c r="T4246" s="53"/>
      <c r="U4246" s="64"/>
      <c r="Y4246" s="53"/>
      <c r="Z4246" s="64"/>
      <c r="AD4246" s="53"/>
    </row>
    <row r="4247" spans="1:30" s="13" customFormat="1" x14ac:dyDescent="0.25">
      <c r="A4247"/>
      <c r="B4247" s="32"/>
      <c r="C4247" s="34"/>
      <c r="D4247" s="10"/>
      <c r="J4247" s="53"/>
      <c r="K4247" s="64"/>
      <c r="O4247" s="60"/>
      <c r="P4247" s="67"/>
      <c r="T4247" s="53"/>
      <c r="U4247" s="64"/>
      <c r="Y4247" s="53"/>
      <c r="Z4247" s="64"/>
      <c r="AD4247" s="53"/>
    </row>
    <row r="4248" spans="1:30" s="13" customFormat="1" x14ac:dyDescent="0.25">
      <c r="A4248"/>
      <c r="B4248" s="32"/>
      <c r="C4248" s="34"/>
      <c r="D4248" s="10"/>
      <c r="J4248" s="53"/>
      <c r="K4248" s="64"/>
      <c r="O4248" s="60"/>
      <c r="P4248" s="67"/>
      <c r="T4248" s="53"/>
      <c r="U4248" s="64"/>
      <c r="Y4248" s="53"/>
      <c r="Z4248" s="64"/>
      <c r="AD4248" s="53"/>
    </row>
    <row r="4249" spans="1:30" s="13" customFormat="1" x14ac:dyDescent="0.25">
      <c r="A4249"/>
      <c r="B4249" s="32"/>
      <c r="C4249" s="34"/>
      <c r="D4249" s="10"/>
      <c r="J4249" s="53"/>
      <c r="K4249" s="64"/>
      <c r="O4249" s="60"/>
      <c r="P4249" s="67"/>
      <c r="T4249" s="53"/>
      <c r="U4249" s="64"/>
      <c r="Y4249" s="53"/>
      <c r="Z4249" s="64"/>
      <c r="AD4249" s="53"/>
    </row>
    <row r="4250" spans="1:30" s="13" customFormat="1" x14ac:dyDescent="0.25">
      <c r="A4250"/>
      <c r="B4250" s="32"/>
      <c r="C4250" s="34"/>
      <c r="D4250" s="10"/>
      <c r="J4250" s="53"/>
      <c r="K4250" s="64"/>
      <c r="O4250" s="60"/>
      <c r="P4250" s="67"/>
      <c r="T4250" s="53"/>
      <c r="U4250" s="64"/>
      <c r="Y4250" s="53"/>
      <c r="Z4250" s="64"/>
      <c r="AD4250" s="53"/>
    </row>
    <row r="4251" spans="1:30" s="13" customFormat="1" x14ac:dyDescent="0.25">
      <c r="A4251"/>
      <c r="B4251" s="32"/>
      <c r="C4251" s="34"/>
      <c r="D4251" s="10"/>
      <c r="J4251" s="53"/>
      <c r="K4251" s="64"/>
      <c r="O4251" s="60"/>
      <c r="P4251" s="67"/>
      <c r="T4251" s="53"/>
      <c r="U4251" s="64"/>
      <c r="Y4251" s="53"/>
      <c r="Z4251" s="64"/>
      <c r="AD4251" s="53"/>
    </row>
    <row r="4252" spans="1:30" s="13" customFormat="1" x14ac:dyDescent="0.25">
      <c r="A4252"/>
      <c r="B4252" s="32"/>
      <c r="C4252" s="34"/>
      <c r="D4252" s="10"/>
      <c r="J4252" s="53"/>
      <c r="K4252" s="64"/>
      <c r="O4252" s="60"/>
      <c r="P4252" s="67"/>
      <c r="T4252" s="53"/>
      <c r="U4252" s="64"/>
      <c r="Y4252" s="53"/>
      <c r="Z4252" s="64"/>
      <c r="AD4252" s="53"/>
    </row>
    <row r="4253" spans="1:30" s="13" customFormat="1" x14ac:dyDescent="0.25">
      <c r="A4253"/>
      <c r="B4253" s="32"/>
      <c r="C4253" s="34"/>
      <c r="D4253" s="10"/>
      <c r="J4253" s="53"/>
      <c r="K4253" s="64"/>
      <c r="O4253" s="60"/>
      <c r="P4253" s="67"/>
      <c r="T4253" s="53"/>
      <c r="U4253" s="64"/>
      <c r="Y4253" s="53"/>
      <c r="Z4253" s="64"/>
      <c r="AD4253" s="53"/>
    </row>
    <row r="4254" spans="1:30" s="13" customFormat="1" x14ac:dyDescent="0.25">
      <c r="A4254"/>
      <c r="B4254" s="32"/>
      <c r="C4254" s="34"/>
      <c r="D4254" s="10"/>
      <c r="J4254" s="53"/>
      <c r="K4254" s="64"/>
      <c r="O4254" s="60"/>
      <c r="P4254" s="67"/>
      <c r="T4254" s="53"/>
      <c r="U4254" s="64"/>
      <c r="Y4254" s="53"/>
      <c r="Z4254" s="64"/>
      <c r="AD4254" s="53"/>
    </row>
    <row r="4255" spans="1:30" s="13" customFormat="1" x14ac:dyDescent="0.25">
      <c r="A4255"/>
      <c r="B4255" s="32"/>
      <c r="C4255" s="34"/>
      <c r="D4255" s="10"/>
      <c r="J4255" s="53"/>
      <c r="K4255" s="64"/>
      <c r="O4255" s="60"/>
      <c r="P4255" s="67"/>
      <c r="T4255" s="53"/>
      <c r="U4255" s="64"/>
      <c r="Y4255" s="53"/>
      <c r="Z4255" s="64"/>
      <c r="AD4255" s="53"/>
    </row>
    <row r="4256" spans="1:30" s="13" customFormat="1" x14ac:dyDescent="0.25">
      <c r="A4256"/>
      <c r="B4256" s="32"/>
      <c r="C4256" s="34"/>
      <c r="D4256" s="10"/>
      <c r="J4256" s="53"/>
      <c r="K4256" s="64"/>
      <c r="O4256" s="60"/>
      <c r="P4256" s="67"/>
      <c r="T4256" s="53"/>
      <c r="U4256" s="64"/>
      <c r="Y4256" s="53"/>
      <c r="Z4256" s="64"/>
      <c r="AD4256" s="53"/>
    </row>
    <row r="4257" spans="1:30" s="13" customFormat="1" x14ac:dyDescent="0.25">
      <c r="A4257"/>
      <c r="B4257" s="32"/>
      <c r="C4257" s="34"/>
      <c r="D4257" s="10"/>
      <c r="J4257" s="53"/>
      <c r="K4257" s="64"/>
      <c r="O4257" s="60"/>
      <c r="P4257" s="67"/>
      <c r="T4257" s="53"/>
      <c r="U4257" s="64"/>
      <c r="Y4257" s="53"/>
      <c r="Z4257" s="64"/>
      <c r="AD4257" s="53"/>
    </row>
    <row r="4258" spans="1:30" s="13" customFormat="1" x14ac:dyDescent="0.25">
      <c r="A4258"/>
      <c r="B4258" s="32"/>
      <c r="C4258" s="34"/>
      <c r="D4258" s="10"/>
      <c r="J4258" s="53"/>
      <c r="K4258" s="64"/>
      <c r="O4258" s="60"/>
      <c r="P4258" s="67"/>
      <c r="T4258" s="53"/>
      <c r="U4258" s="64"/>
      <c r="Y4258" s="53"/>
      <c r="Z4258" s="64"/>
      <c r="AD4258" s="53"/>
    </row>
    <row r="4259" spans="1:30" s="13" customFormat="1" x14ac:dyDescent="0.25">
      <c r="A4259"/>
      <c r="B4259" s="32"/>
      <c r="C4259" s="34"/>
      <c r="D4259" s="10"/>
      <c r="J4259" s="53"/>
      <c r="K4259" s="64"/>
      <c r="O4259" s="60"/>
      <c r="P4259" s="67"/>
      <c r="T4259" s="53"/>
      <c r="U4259" s="64"/>
      <c r="Y4259" s="53"/>
      <c r="Z4259" s="64"/>
      <c r="AD4259" s="53"/>
    </row>
    <row r="4260" spans="1:30" s="13" customFormat="1" x14ac:dyDescent="0.25">
      <c r="A4260"/>
      <c r="B4260" s="32"/>
      <c r="C4260" s="34"/>
      <c r="D4260" s="10"/>
      <c r="J4260" s="53"/>
      <c r="K4260" s="64"/>
      <c r="O4260" s="60"/>
      <c r="P4260" s="67"/>
      <c r="T4260" s="53"/>
      <c r="U4260" s="64"/>
      <c r="Y4260" s="53"/>
      <c r="Z4260" s="64"/>
      <c r="AD4260" s="53"/>
    </row>
    <row r="4261" spans="1:30" s="13" customFormat="1" x14ac:dyDescent="0.25">
      <c r="A4261"/>
      <c r="B4261" s="32"/>
      <c r="C4261" s="34"/>
      <c r="D4261" s="10"/>
      <c r="J4261" s="53"/>
      <c r="K4261" s="64"/>
      <c r="O4261" s="60"/>
      <c r="P4261" s="67"/>
      <c r="T4261" s="53"/>
      <c r="U4261" s="64"/>
      <c r="Y4261" s="53"/>
      <c r="Z4261" s="64"/>
      <c r="AD4261" s="53"/>
    </row>
    <row r="4262" spans="1:30" s="13" customFormat="1" x14ac:dyDescent="0.25">
      <c r="A4262"/>
      <c r="B4262" s="32"/>
      <c r="C4262" s="34"/>
      <c r="D4262" s="10"/>
      <c r="J4262" s="53"/>
      <c r="K4262" s="64"/>
      <c r="O4262" s="60"/>
      <c r="P4262" s="67"/>
      <c r="T4262" s="53"/>
      <c r="U4262" s="64"/>
      <c r="Y4262" s="53"/>
      <c r="Z4262" s="64"/>
      <c r="AD4262" s="53"/>
    </row>
    <row r="4263" spans="1:30" s="13" customFormat="1" x14ac:dyDescent="0.25">
      <c r="A4263"/>
      <c r="B4263" s="32"/>
      <c r="C4263" s="34"/>
      <c r="D4263" s="10"/>
      <c r="J4263" s="53"/>
      <c r="K4263" s="64"/>
      <c r="O4263" s="60"/>
      <c r="P4263" s="67"/>
      <c r="T4263" s="53"/>
      <c r="U4263" s="64"/>
      <c r="Y4263" s="53"/>
      <c r="Z4263" s="64"/>
      <c r="AD4263" s="53"/>
    </row>
    <row r="4264" spans="1:30" s="13" customFormat="1" x14ac:dyDescent="0.25">
      <c r="A4264"/>
      <c r="B4264" s="32"/>
      <c r="C4264" s="34"/>
      <c r="D4264" s="10"/>
      <c r="J4264" s="53"/>
      <c r="K4264" s="64"/>
      <c r="O4264" s="60"/>
      <c r="P4264" s="67"/>
      <c r="T4264" s="53"/>
      <c r="U4264" s="64"/>
      <c r="Y4264" s="53"/>
      <c r="Z4264" s="64"/>
      <c r="AD4264" s="53"/>
    </row>
    <row r="4265" spans="1:30" s="13" customFormat="1" x14ac:dyDescent="0.25">
      <c r="A4265"/>
      <c r="B4265" s="32"/>
      <c r="C4265" s="34"/>
      <c r="D4265" s="10"/>
      <c r="J4265" s="53"/>
      <c r="K4265" s="64"/>
      <c r="O4265" s="60"/>
      <c r="P4265" s="67"/>
      <c r="T4265" s="53"/>
      <c r="U4265" s="64"/>
      <c r="Y4265" s="53"/>
      <c r="Z4265" s="64"/>
      <c r="AD4265" s="53"/>
    </row>
    <row r="4266" spans="1:30" s="13" customFormat="1" x14ac:dyDescent="0.25">
      <c r="A4266"/>
      <c r="B4266" s="32"/>
      <c r="C4266" s="34"/>
      <c r="D4266" s="10"/>
      <c r="J4266" s="53"/>
      <c r="K4266" s="64"/>
      <c r="O4266" s="60"/>
      <c r="P4266" s="67"/>
      <c r="T4266" s="53"/>
      <c r="U4266" s="64"/>
      <c r="Y4266" s="53"/>
      <c r="Z4266" s="64"/>
      <c r="AD4266" s="53"/>
    </row>
    <row r="4267" spans="1:30" s="13" customFormat="1" x14ac:dyDescent="0.25">
      <c r="A4267"/>
      <c r="B4267" s="32"/>
      <c r="C4267" s="34"/>
      <c r="D4267" s="10"/>
      <c r="J4267" s="53"/>
      <c r="K4267" s="64"/>
      <c r="O4267" s="60"/>
      <c r="P4267" s="67"/>
      <c r="T4267" s="53"/>
      <c r="U4267" s="64"/>
      <c r="Y4267" s="53"/>
      <c r="Z4267" s="64"/>
      <c r="AD4267" s="53"/>
    </row>
    <row r="4268" spans="1:30" s="13" customFormat="1" x14ac:dyDescent="0.25">
      <c r="A4268"/>
      <c r="B4268" s="32"/>
      <c r="C4268" s="34"/>
      <c r="D4268" s="10"/>
      <c r="J4268" s="53"/>
      <c r="K4268" s="64"/>
      <c r="O4268" s="60"/>
      <c r="P4268" s="67"/>
      <c r="T4268" s="53"/>
      <c r="U4268" s="64"/>
      <c r="Y4268" s="53"/>
      <c r="Z4268" s="64"/>
      <c r="AD4268" s="53"/>
    </row>
    <row r="4269" spans="1:30" s="13" customFormat="1" x14ac:dyDescent="0.25">
      <c r="A4269"/>
      <c r="B4269" s="32"/>
      <c r="C4269" s="34"/>
      <c r="D4269" s="10"/>
      <c r="J4269" s="53"/>
      <c r="K4269" s="64"/>
      <c r="O4269" s="60"/>
      <c r="P4269" s="67"/>
      <c r="T4269" s="53"/>
      <c r="U4269" s="64"/>
      <c r="Y4269" s="53"/>
      <c r="Z4269" s="64"/>
      <c r="AD4269" s="53"/>
    </row>
    <row r="4270" spans="1:30" s="13" customFormat="1" x14ac:dyDescent="0.25">
      <c r="A4270"/>
      <c r="B4270" s="32"/>
      <c r="C4270" s="34"/>
      <c r="D4270" s="10"/>
      <c r="J4270" s="53"/>
      <c r="K4270" s="64"/>
      <c r="O4270" s="60"/>
      <c r="P4270" s="67"/>
      <c r="T4270" s="53"/>
      <c r="U4270" s="64"/>
      <c r="Y4270" s="53"/>
      <c r="Z4270" s="64"/>
      <c r="AD4270" s="53"/>
    </row>
    <row r="4271" spans="1:30" s="13" customFormat="1" x14ac:dyDescent="0.25">
      <c r="A4271"/>
      <c r="B4271" s="32"/>
      <c r="C4271" s="34"/>
      <c r="D4271" s="10"/>
      <c r="J4271" s="53"/>
      <c r="K4271" s="64"/>
      <c r="O4271" s="60"/>
      <c r="P4271" s="67"/>
      <c r="T4271" s="53"/>
      <c r="U4271" s="64"/>
      <c r="Y4271" s="53"/>
      <c r="Z4271" s="64"/>
      <c r="AD4271" s="53"/>
    </row>
    <row r="4272" spans="1:30" s="13" customFormat="1" x14ac:dyDescent="0.25">
      <c r="A4272"/>
      <c r="B4272" s="32"/>
      <c r="C4272" s="34"/>
      <c r="D4272" s="10"/>
      <c r="J4272" s="53"/>
      <c r="K4272" s="64"/>
      <c r="O4272" s="60"/>
      <c r="P4272" s="67"/>
      <c r="T4272" s="53"/>
      <c r="U4272" s="64"/>
      <c r="Y4272" s="53"/>
      <c r="Z4272" s="64"/>
      <c r="AD4272" s="53"/>
    </row>
    <row r="4273" spans="1:30" s="13" customFormat="1" x14ac:dyDescent="0.25">
      <c r="A4273"/>
      <c r="B4273" s="32"/>
      <c r="C4273" s="34"/>
      <c r="D4273" s="10"/>
      <c r="J4273" s="53"/>
      <c r="K4273" s="64"/>
      <c r="O4273" s="60"/>
      <c r="P4273" s="67"/>
      <c r="T4273" s="53"/>
      <c r="U4273" s="64"/>
      <c r="Y4273" s="53"/>
      <c r="Z4273" s="64"/>
      <c r="AD4273" s="53"/>
    </row>
    <row r="4274" spans="1:30" s="13" customFormat="1" x14ac:dyDescent="0.25">
      <c r="A4274"/>
      <c r="B4274" s="32"/>
      <c r="C4274" s="34"/>
      <c r="D4274" s="10"/>
      <c r="J4274" s="53"/>
      <c r="K4274" s="64"/>
      <c r="O4274" s="60"/>
      <c r="P4274" s="67"/>
      <c r="T4274" s="53"/>
      <c r="U4274" s="64"/>
      <c r="Y4274" s="53"/>
      <c r="Z4274" s="64"/>
      <c r="AD4274" s="53"/>
    </row>
    <row r="4275" spans="1:30" s="13" customFormat="1" x14ac:dyDescent="0.25">
      <c r="A4275"/>
      <c r="B4275" s="32"/>
      <c r="C4275" s="34"/>
      <c r="D4275" s="10"/>
      <c r="J4275" s="53"/>
      <c r="K4275" s="64"/>
      <c r="O4275" s="60"/>
      <c r="P4275" s="67"/>
      <c r="T4275" s="53"/>
      <c r="U4275" s="64"/>
      <c r="Y4275" s="53"/>
      <c r="Z4275" s="64"/>
      <c r="AD4275" s="53"/>
    </row>
    <row r="4276" spans="1:30" s="13" customFormat="1" x14ac:dyDescent="0.25">
      <c r="A4276"/>
      <c r="B4276" s="32"/>
      <c r="C4276" s="34"/>
      <c r="D4276" s="10"/>
      <c r="J4276" s="53"/>
      <c r="K4276" s="64"/>
      <c r="O4276" s="60"/>
      <c r="P4276" s="67"/>
      <c r="T4276" s="53"/>
      <c r="U4276" s="64"/>
      <c r="Y4276" s="53"/>
      <c r="Z4276" s="64"/>
      <c r="AD4276" s="53"/>
    </row>
    <row r="4277" spans="1:30" s="13" customFormat="1" x14ac:dyDescent="0.25">
      <c r="A4277"/>
      <c r="B4277" s="32"/>
      <c r="C4277" s="34"/>
      <c r="D4277" s="10"/>
      <c r="J4277" s="53"/>
      <c r="K4277" s="64"/>
      <c r="O4277" s="60"/>
      <c r="P4277" s="67"/>
      <c r="T4277" s="53"/>
      <c r="U4277" s="64"/>
      <c r="Y4277" s="53"/>
      <c r="Z4277" s="64"/>
      <c r="AD4277" s="53"/>
    </row>
    <row r="4278" spans="1:30" s="13" customFormat="1" x14ac:dyDescent="0.25">
      <c r="A4278"/>
      <c r="B4278" s="32"/>
      <c r="C4278" s="34"/>
      <c r="D4278" s="10"/>
      <c r="J4278" s="53"/>
      <c r="K4278" s="64"/>
      <c r="O4278" s="60"/>
      <c r="P4278" s="67"/>
      <c r="T4278" s="53"/>
      <c r="U4278" s="64"/>
      <c r="Y4278" s="53"/>
      <c r="Z4278" s="64"/>
      <c r="AD4278" s="53"/>
    </row>
    <row r="4279" spans="1:30" s="13" customFormat="1" x14ac:dyDescent="0.25">
      <c r="A4279"/>
      <c r="B4279" s="32"/>
      <c r="C4279" s="34"/>
      <c r="D4279" s="10"/>
      <c r="J4279" s="53"/>
      <c r="K4279" s="64"/>
      <c r="O4279" s="60"/>
      <c r="P4279" s="67"/>
      <c r="T4279" s="53"/>
      <c r="U4279" s="64"/>
      <c r="Y4279" s="53"/>
      <c r="Z4279" s="64"/>
      <c r="AD4279" s="53"/>
    </row>
    <row r="4280" spans="1:30" s="13" customFormat="1" x14ac:dyDescent="0.25">
      <c r="A4280"/>
      <c r="B4280" s="32"/>
      <c r="C4280" s="34"/>
      <c r="D4280" s="10"/>
      <c r="J4280" s="53"/>
      <c r="K4280" s="64"/>
      <c r="O4280" s="60"/>
      <c r="P4280" s="67"/>
      <c r="T4280" s="53"/>
      <c r="U4280" s="64"/>
      <c r="Y4280" s="53"/>
      <c r="Z4280" s="64"/>
      <c r="AD4280" s="53"/>
    </row>
    <row r="4281" spans="1:30" s="13" customFormat="1" x14ac:dyDescent="0.25">
      <c r="A4281"/>
      <c r="B4281" s="32"/>
      <c r="C4281" s="34"/>
      <c r="D4281" s="10"/>
      <c r="J4281" s="53"/>
      <c r="K4281" s="64"/>
      <c r="O4281" s="60"/>
      <c r="P4281" s="67"/>
      <c r="T4281" s="53"/>
      <c r="U4281" s="64"/>
      <c r="Y4281" s="53"/>
      <c r="Z4281" s="64"/>
      <c r="AD4281" s="53"/>
    </row>
    <row r="4282" spans="1:30" s="13" customFormat="1" x14ac:dyDescent="0.25">
      <c r="A4282"/>
      <c r="B4282" s="32"/>
      <c r="C4282" s="34"/>
      <c r="D4282" s="10"/>
      <c r="J4282" s="53"/>
      <c r="K4282" s="64"/>
      <c r="O4282" s="60"/>
      <c r="P4282" s="67"/>
      <c r="T4282" s="53"/>
      <c r="U4282" s="64"/>
      <c r="Y4282" s="53"/>
      <c r="Z4282" s="64"/>
      <c r="AD4282" s="53"/>
    </row>
    <row r="4283" spans="1:30" s="13" customFormat="1" x14ac:dyDescent="0.25">
      <c r="A4283"/>
      <c r="B4283" s="32"/>
      <c r="C4283" s="34"/>
      <c r="D4283" s="10"/>
      <c r="J4283" s="53"/>
      <c r="K4283" s="64"/>
      <c r="O4283" s="60"/>
      <c r="P4283" s="67"/>
      <c r="T4283" s="53"/>
      <c r="U4283" s="64"/>
      <c r="Y4283" s="53"/>
      <c r="Z4283" s="64"/>
      <c r="AD4283" s="53"/>
    </row>
    <row r="4284" spans="1:30" s="13" customFormat="1" x14ac:dyDescent="0.25">
      <c r="A4284"/>
      <c r="B4284" s="32"/>
      <c r="C4284" s="34"/>
      <c r="D4284" s="10"/>
      <c r="J4284" s="53"/>
      <c r="K4284" s="64"/>
      <c r="O4284" s="60"/>
      <c r="P4284" s="67"/>
      <c r="T4284" s="53"/>
      <c r="U4284" s="64"/>
      <c r="Y4284" s="53"/>
      <c r="Z4284" s="64"/>
      <c r="AD4284" s="53"/>
    </row>
    <row r="4285" spans="1:30" s="13" customFormat="1" x14ac:dyDescent="0.25">
      <c r="A4285"/>
      <c r="B4285" s="32"/>
      <c r="C4285" s="34"/>
      <c r="D4285" s="10"/>
      <c r="J4285" s="53"/>
      <c r="K4285" s="64"/>
      <c r="O4285" s="60"/>
      <c r="P4285" s="67"/>
      <c r="T4285" s="53"/>
      <c r="U4285" s="64"/>
      <c r="Y4285" s="53"/>
      <c r="Z4285" s="64"/>
      <c r="AD4285" s="53"/>
    </row>
    <row r="4286" spans="1:30" s="13" customFormat="1" x14ac:dyDescent="0.25">
      <c r="A4286"/>
      <c r="B4286" s="32"/>
      <c r="C4286" s="34"/>
      <c r="D4286" s="10"/>
      <c r="J4286" s="53"/>
      <c r="K4286" s="64"/>
      <c r="O4286" s="60"/>
      <c r="P4286" s="67"/>
      <c r="T4286" s="53"/>
      <c r="U4286" s="64"/>
      <c r="Y4286" s="53"/>
      <c r="Z4286" s="64"/>
      <c r="AD4286" s="53"/>
    </row>
    <row r="4287" spans="1:30" s="13" customFormat="1" x14ac:dyDescent="0.25">
      <c r="A4287"/>
      <c r="B4287" s="32"/>
      <c r="C4287" s="34"/>
      <c r="D4287" s="10"/>
      <c r="J4287" s="53"/>
      <c r="K4287" s="64"/>
      <c r="O4287" s="60"/>
      <c r="P4287" s="67"/>
      <c r="T4287" s="53"/>
      <c r="U4287" s="64"/>
      <c r="Y4287" s="53"/>
      <c r="Z4287" s="64"/>
      <c r="AD4287" s="53"/>
    </row>
    <row r="4288" spans="1:30" s="13" customFormat="1" x14ac:dyDescent="0.25">
      <c r="A4288"/>
      <c r="B4288" s="32"/>
      <c r="C4288" s="34"/>
      <c r="D4288" s="10"/>
      <c r="J4288" s="53"/>
      <c r="K4288" s="64"/>
      <c r="O4288" s="60"/>
      <c r="P4288" s="67"/>
      <c r="T4288" s="53"/>
      <c r="U4288" s="64"/>
      <c r="Y4288" s="53"/>
      <c r="Z4288" s="64"/>
      <c r="AD4288" s="53"/>
    </row>
    <row r="4289" spans="1:30" s="13" customFormat="1" x14ac:dyDescent="0.25">
      <c r="A4289"/>
      <c r="B4289" s="32"/>
      <c r="C4289" s="34"/>
      <c r="D4289" s="10"/>
      <c r="J4289" s="53"/>
      <c r="K4289" s="64"/>
      <c r="O4289" s="60"/>
      <c r="P4289" s="67"/>
      <c r="T4289" s="53"/>
      <c r="U4289" s="64"/>
      <c r="Y4289" s="53"/>
      <c r="Z4289" s="64"/>
      <c r="AD4289" s="53"/>
    </row>
    <row r="4290" spans="1:30" s="13" customFormat="1" x14ac:dyDescent="0.25">
      <c r="A4290"/>
      <c r="B4290" s="32"/>
      <c r="C4290" s="34"/>
      <c r="D4290" s="10"/>
      <c r="J4290" s="53"/>
      <c r="K4290" s="64"/>
      <c r="O4290" s="60"/>
      <c r="P4290" s="67"/>
      <c r="T4290" s="53"/>
      <c r="U4290" s="64"/>
      <c r="Y4290" s="53"/>
      <c r="Z4290" s="64"/>
      <c r="AD4290" s="53"/>
    </row>
    <row r="4291" spans="1:30" s="13" customFormat="1" x14ac:dyDescent="0.25">
      <c r="A4291"/>
      <c r="B4291" s="32"/>
      <c r="C4291" s="34"/>
      <c r="D4291" s="10"/>
      <c r="J4291" s="53"/>
      <c r="K4291" s="64"/>
      <c r="O4291" s="60"/>
      <c r="P4291" s="67"/>
      <c r="T4291" s="53"/>
      <c r="U4291" s="64"/>
      <c r="Y4291" s="53"/>
      <c r="Z4291" s="64"/>
      <c r="AD4291" s="53"/>
    </row>
    <row r="4292" spans="1:30" s="13" customFormat="1" x14ac:dyDescent="0.25">
      <c r="A4292"/>
      <c r="B4292" s="32"/>
      <c r="C4292" s="34"/>
      <c r="D4292" s="10"/>
      <c r="J4292" s="53"/>
      <c r="K4292" s="64"/>
      <c r="O4292" s="60"/>
      <c r="P4292" s="67"/>
      <c r="T4292" s="53"/>
      <c r="U4292" s="64"/>
      <c r="Y4292" s="53"/>
      <c r="Z4292" s="64"/>
      <c r="AD4292" s="53"/>
    </row>
    <row r="4293" spans="1:30" s="13" customFormat="1" x14ac:dyDescent="0.25">
      <c r="A4293"/>
      <c r="B4293" s="32"/>
      <c r="C4293" s="34"/>
      <c r="D4293" s="10"/>
      <c r="J4293" s="53"/>
      <c r="K4293" s="64"/>
      <c r="O4293" s="60"/>
      <c r="P4293" s="67"/>
      <c r="T4293" s="53"/>
      <c r="U4293" s="64"/>
      <c r="Y4293" s="53"/>
      <c r="Z4293" s="64"/>
      <c r="AD4293" s="53"/>
    </row>
    <row r="4294" spans="1:30" s="13" customFormat="1" x14ac:dyDescent="0.25">
      <c r="A4294"/>
      <c r="B4294" s="32"/>
      <c r="C4294" s="34"/>
      <c r="D4294" s="10"/>
      <c r="J4294" s="53"/>
      <c r="K4294" s="64"/>
      <c r="O4294" s="60"/>
      <c r="P4294" s="67"/>
      <c r="T4294" s="53"/>
      <c r="U4294" s="64"/>
      <c r="Y4294" s="53"/>
      <c r="Z4294" s="64"/>
      <c r="AD4294" s="53"/>
    </row>
    <row r="4295" spans="1:30" s="13" customFormat="1" x14ac:dyDescent="0.25">
      <c r="A4295"/>
      <c r="B4295" s="32"/>
      <c r="C4295" s="34"/>
      <c r="D4295" s="10"/>
      <c r="J4295" s="53"/>
      <c r="K4295" s="64"/>
      <c r="O4295" s="60"/>
      <c r="P4295" s="67"/>
      <c r="T4295" s="53"/>
      <c r="U4295" s="64"/>
      <c r="Y4295" s="53"/>
      <c r="Z4295" s="64"/>
      <c r="AD4295" s="53"/>
    </row>
    <row r="4296" spans="1:30" s="13" customFormat="1" x14ac:dyDescent="0.25">
      <c r="A4296"/>
      <c r="B4296" s="32"/>
      <c r="C4296" s="34"/>
      <c r="D4296" s="10"/>
      <c r="J4296" s="53"/>
      <c r="K4296" s="64"/>
      <c r="O4296" s="60"/>
      <c r="P4296" s="67"/>
      <c r="T4296" s="53"/>
      <c r="U4296" s="64"/>
      <c r="Y4296" s="53"/>
      <c r="Z4296" s="64"/>
      <c r="AD4296" s="53"/>
    </row>
    <row r="4297" spans="1:30" s="13" customFormat="1" x14ac:dyDescent="0.25">
      <c r="A4297"/>
      <c r="B4297" s="32"/>
      <c r="C4297" s="34"/>
      <c r="D4297" s="10"/>
      <c r="J4297" s="53"/>
      <c r="K4297" s="64"/>
      <c r="O4297" s="60"/>
      <c r="P4297" s="67"/>
      <c r="T4297" s="53"/>
      <c r="U4297" s="64"/>
      <c r="Y4297" s="53"/>
      <c r="Z4297" s="64"/>
      <c r="AD4297" s="53"/>
    </row>
    <row r="4298" spans="1:30" s="13" customFormat="1" x14ac:dyDescent="0.25">
      <c r="A4298"/>
      <c r="B4298" s="32"/>
      <c r="C4298" s="34"/>
      <c r="D4298" s="10"/>
      <c r="J4298" s="53"/>
      <c r="K4298" s="64"/>
      <c r="O4298" s="60"/>
      <c r="P4298" s="67"/>
      <c r="T4298" s="53"/>
      <c r="U4298" s="64"/>
      <c r="Y4298" s="53"/>
      <c r="Z4298" s="64"/>
      <c r="AD4298" s="53"/>
    </row>
    <row r="4299" spans="1:30" s="13" customFormat="1" x14ac:dyDescent="0.25">
      <c r="A4299"/>
      <c r="B4299" s="32"/>
      <c r="C4299" s="34"/>
      <c r="D4299" s="10"/>
      <c r="J4299" s="53"/>
      <c r="K4299" s="64"/>
      <c r="O4299" s="60"/>
      <c r="P4299" s="67"/>
      <c r="T4299" s="53"/>
      <c r="U4299" s="64"/>
      <c r="Y4299" s="53"/>
      <c r="Z4299" s="64"/>
      <c r="AD4299" s="53"/>
    </row>
    <row r="4300" spans="1:30" s="13" customFormat="1" x14ac:dyDescent="0.25">
      <c r="A4300"/>
      <c r="B4300" s="32"/>
      <c r="C4300" s="34"/>
      <c r="D4300" s="10"/>
      <c r="J4300" s="53"/>
      <c r="K4300" s="64"/>
      <c r="O4300" s="60"/>
      <c r="P4300" s="67"/>
      <c r="T4300" s="53"/>
      <c r="U4300" s="64"/>
      <c r="Y4300" s="53"/>
      <c r="Z4300" s="64"/>
      <c r="AD4300" s="53"/>
    </row>
    <row r="4301" spans="1:30" s="13" customFormat="1" x14ac:dyDescent="0.25">
      <c r="A4301"/>
      <c r="B4301" s="32"/>
      <c r="C4301" s="34"/>
      <c r="D4301" s="10"/>
      <c r="J4301" s="53"/>
      <c r="K4301" s="64"/>
      <c r="O4301" s="60"/>
      <c r="P4301" s="67"/>
      <c r="T4301" s="53"/>
      <c r="U4301" s="64"/>
      <c r="Y4301" s="53"/>
      <c r="Z4301" s="64"/>
      <c r="AD4301" s="53"/>
    </row>
    <row r="4302" spans="1:30" s="13" customFormat="1" x14ac:dyDescent="0.25">
      <c r="A4302"/>
      <c r="B4302" s="32"/>
      <c r="C4302" s="34"/>
      <c r="D4302" s="10"/>
      <c r="J4302" s="53"/>
      <c r="K4302" s="64"/>
      <c r="O4302" s="60"/>
      <c r="P4302" s="67"/>
      <c r="T4302" s="53"/>
      <c r="U4302" s="64"/>
      <c r="Y4302" s="53"/>
      <c r="Z4302" s="64"/>
      <c r="AD4302" s="53"/>
    </row>
    <row r="4303" spans="1:30" s="13" customFormat="1" x14ac:dyDescent="0.25">
      <c r="A4303"/>
      <c r="B4303" s="32"/>
      <c r="C4303" s="34"/>
      <c r="D4303" s="10"/>
      <c r="J4303" s="53"/>
      <c r="K4303" s="64"/>
      <c r="O4303" s="60"/>
      <c r="P4303" s="67"/>
      <c r="T4303" s="53"/>
      <c r="U4303" s="64"/>
      <c r="Y4303" s="53"/>
      <c r="Z4303" s="64"/>
      <c r="AD4303" s="53"/>
    </row>
    <row r="4304" spans="1:30" s="13" customFormat="1" x14ac:dyDescent="0.25">
      <c r="A4304"/>
      <c r="B4304" s="32"/>
      <c r="C4304" s="34"/>
      <c r="D4304" s="10"/>
      <c r="J4304" s="53"/>
      <c r="K4304" s="64"/>
      <c r="O4304" s="60"/>
      <c r="P4304" s="67"/>
      <c r="T4304" s="53"/>
      <c r="U4304" s="64"/>
      <c r="Y4304" s="53"/>
      <c r="Z4304" s="64"/>
      <c r="AD4304" s="53"/>
    </row>
    <row r="4305" spans="1:30" s="13" customFormat="1" x14ac:dyDescent="0.25">
      <c r="A4305"/>
      <c r="B4305" s="32"/>
      <c r="C4305" s="34"/>
      <c r="D4305" s="10"/>
      <c r="J4305" s="53"/>
      <c r="K4305" s="64"/>
      <c r="O4305" s="60"/>
      <c r="P4305" s="67"/>
      <c r="T4305" s="53"/>
      <c r="U4305" s="64"/>
      <c r="Y4305" s="53"/>
      <c r="Z4305" s="64"/>
      <c r="AD4305" s="53"/>
    </row>
    <row r="4306" spans="1:30" s="13" customFormat="1" x14ac:dyDescent="0.25">
      <c r="A4306"/>
      <c r="B4306" s="32"/>
      <c r="C4306" s="34"/>
      <c r="D4306" s="10"/>
      <c r="J4306" s="53"/>
      <c r="K4306" s="64"/>
      <c r="O4306" s="60"/>
      <c r="P4306" s="67"/>
      <c r="T4306" s="53"/>
      <c r="U4306" s="64"/>
      <c r="Y4306" s="53"/>
      <c r="Z4306" s="64"/>
      <c r="AD4306" s="53"/>
    </row>
    <row r="4307" spans="1:30" s="13" customFormat="1" x14ac:dyDescent="0.25">
      <c r="A4307"/>
      <c r="B4307" s="32"/>
      <c r="C4307" s="34"/>
      <c r="D4307" s="10"/>
      <c r="J4307" s="53"/>
      <c r="K4307" s="64"/>
      <c r="O4307" s="60"/>
      <c r="P4307" s="67"/>
      <c r="T4307" s="53"/>
      <c r="U4307" s="64"/>
      <c r="Y4307" s="53"/>
      <c r="Z4307" s="64"/>
      <c r="AD4307" s="53"/>
    </row>
    <row r="4308" spans="1:30" s="13" customFormat="1" x14ac:dyDescent="0.25">
      <c r="A4308"/>
      <c r="B4308" s="32"/>
      <c r="C4308" s="34"/>
      <c r="D4308" s="10"/>
      <c r="J4308" s="53"/>
      <c r="K4308" s="64"/>
      <c r="O4308" s="60"/>
      <c r="P4308" s="67"/>
      <c r="T4308" s="53"/>
      <c r="U4308" s="64"/>
      <c r="Y4308" s="53"/>
      <c r="Z4308" s="64"/>
      <c r="AD4308" s="53"/>
    </row>
    <row r="4309" spans="1:30" s="13" customFormat="1" x14ac:dyDescent="0.25">
      <c r="A4309"/>
      <c r="B4309" s="32"/>
      <c r="C4309" s="34"/>
      <c r="D4309" s="10"/>
      <c r="J4309" s="53"/>
      <c r="K4309" s="64"/>
      <c r="O4309" s="60"/>
      <c r="P4309" s="67"/>
      <c r="T4309" s="53"/>
      <c r="U4309" s="64"/>
      <c r="Y4309" s="53"/>
      <c r="Z4309" s="64"/>
      <c r="AD4309" s="53"/>
    </row>
    <row r="4310" spans="1:30" s="13" customFormat="1" x14ac:dyDescent="0.25">
      <c r="A4310"/>
      <c r="B4310" s="32"/>
      <c r="C4310" s="34"/>
      <c r="D4310" s="10"/>
      <c r="J4310" s="53"/>
      <c r="K4310" s="64"/>
      <c r="O4310" s="60"/>
      <c r="P4310" s="67"/>
      <c r="T4310" s="53"/>
      <c r="U4310" s="64"/>
      <c r="Y4310" s="53"/>
      <c r="Z4310" s="64"/>
      <c r="AD4310" s="53"/>
    </row>
    <row r="4311" spans="1:30" s="13" customFormat="1" x14ac:dyDescent="0.25">
      <c r="A4311"/>
      <c r="B4311" s="32"/>
      <c r="C4311" s="34"/>
      <c r="D4311" s="10"/>
      <c r="J4311" s="53"/>
      <c r="K4311" s="64"/>
      <c r="O4311" s="60"/>
      <c r="P4311" s="67"/>
      <c r="T4311" s="53"/>
      <c r="U4311" s="64"/>
      <c r="Y4311" s="53"/>
      <c r="Z4311" s="64"/>
      <c r="AD4311" s="53"/>
    </row>
    <row r="4312" spans="1:30" s="13" customFormat="1" x14ac:dyDescent="0.25">
      <c r="A4312"/>
      <c r="B4312" s="32"/>
      <c r="C4312" s="34"/>
      <c r="D4312" s="10"/>
      <c r="J4312" s="53"/>
      <c r="K4312" s="64"/>
      <c r="O4312" s="60"/>
      <c r="P4312" s="67"/>
      <c r="T4312" s="53"/>
      <c r="U4312" s="64"/>
      <c r="Y4312" s="53"/>
      <c r="Z4312" s="64"/>
      <c r="AD4312" s="53"/>
    </row>
    <row r="4313" spans="1:30" s="13" customFormat="1" x14ac:dyDescent="0.25">
      <c r="A4313"/>
      <c r="B4313" s="32"/>
      <c r="C4313" s="34"/>
      <c r="D4313" s="10"/>
      <c r="J4313" s="53"/>
      <c r="K4313" s="64"/>
      <c r="O4313" s="60"/>
      <c r="P4313" s="67"/>
      <c r="T4313" s="53"/>
      <c r="U4313" s="64"/>
      <c r="Y4313" s="53"/>
      <c r="Z4313" s="64"/>
      <c r="AD4313" s="53"/>
    </row>
    <row r="4314" spans="1:30" s="13" customFormat="1" x14ac:dyDescent="0.25">
      <c r="A4314"/>
      <c r="B4314" s="32"/>
      <c r="C4314" s="34"/>
      <c r="D4314" s="10"/>
      <c r="J4314" s="53"/>
      <c r="K4314" s="64"/>
      <c r="O4314" s="60"/>
      <c r="P4314" s="67"/>
      <c r="T4314" s="53"/>
      <c r="U4314" s="64"/>
      <c r="Y4314" s="53"/>
      <c r="Z4314" s="64"/>
      <c r="AD4314" s="53"/>
    </row>
    <row r="4315" spans="1:30" s="13" customFormat="1" x14ac:dyDescent="0.25">
      <c r="A4315"/>
      <c r="B4315" s="32"/>
      <c r="C4315" s="34"/>
      <c r="D4315" s="10"/>
      <c r="J4315" s="53"/>
      <c r="K4315" s="64"/>
      <c r="O4315" s="60"/>
      <c r="P4315" s="67"/>
      <c r="T4315" s="53"/>
      <c r="U4315" s="64"/>
      <c r="Y4315" s="53"/>
      <c r="Z4315" s="64"/>
      <c r="AD4315" s="53"/>
    </row>
    <row r="4316" spans="1:30" s="13" customFormat="1" x14ac:dyDescent="0.25">
      <c r="A4316"/>
      <c r="B4316" s="32"/>
      <c r="C4316" s="34"/>
      <c r="D4316" s="10"/>
      <c r="J4316" s="53"/>
      <c r="K4316" s="64"/>
      <c r="O4316" s="60"/>
      <c r="P4316" s="67"/>
      <c r="T4316" s="53"/>
      <c r="U4316" s="64"/>
      <c r="Y4316" s="53"/>
      <c r="Z4316" s="64"/>
      <c r="AD4316" s="53"/>
    </row>
    <row r="4317" spans="1:30" s="13" customFormat="1" x14ac:dyDescent="0.25">
      <c r="A4317"/>
      <c r="B4317" s="32"/>
      <c r="C4317" s="34"/>
      <c r="D4317" s="10"/>
      <c r="J4317" s="53"/>
      <c r="K4317" s="64"/>
      <c r="O4317" s="60"/>
      <c r="P4317" s="67"/>
      <c r="T4317" s="53"/>
      <c r="U4317" s="64"/>
      <c r="Y4317" s="53"/>
      <c r="Z4317" s="64"/>
      <c r="AD4317" s="53"/>
    </row>
    <row r="4318" spans="1:30" s="13" customFormat="1" x14ac:dyDescent="0.25">
      <c r="A4318"/>
      <c r="B4318" s="32"/>
      <c r="C4318" s="34"/>
      <c r="D4318" s="10"/>
      <c r="J4318" s="53"/>
      <c r="K4318" s="64"/>
      <c r="O4318" s="60"/>
      <c r="P4318" s="67"/>
      <c r="T4318" s="53"/>
      <c r="U4318" s="64"/>
      <c r="Y4318" s="53"/>
      <c r="Z4318" s="64"/>
      <c r="AD4318" s="53"/>
    </row>
    <row r="4319" spans="1:30" s="13" customFormat="1" x14ac:dyDescent="0.25">
      <c r="A4319"/>
      <c r="B4319" s="32"/>
      <c r="C4319" s="34"/>
      <c r="D4319" s="10"/>
      <c r="J4319" s="53"/>
      <c r="K4319" s="64"/>
      <c r="O4319" s="60"/>
      <c r="P4319" s="67"/>
      <c r="T4319" s="53"/>
      <c r="U4319" s="64"/>
      <c r="Y4319" s="53"/>
      <c r="Z4319" s="64"/>
      <c r="AD4319" s="53"/>
    </row>
    <row r="4320" spans="1:30" s="13" customFormat="1" x14ac:dyDescent="0.25">
      <c r="A4320"/>
      <c r="B4320" s="32"/>
      <c r="C4320" s="34"/>
      <c r="D4320" s="10"/>
      <c r="J4320" s="53"/>
      <c r="K4320" s="64"/>
      <c r="O4320" s="60"/>
      <c r="P4320" s="67"/>
      <c r="T4320" s="53"/>
      <c r="U4320" s="64"/>
      <c r="Y4320" s="53"/>
      <c r="Z4320" s="64"/>
      <c r="AD4320" s="53"/>
    </row>
    <row r="4321" spans="1:30" s="13" customFormat="1" x14ac:dyDescent="0.25">
      <c r="A4321"/>
      <c r="B4321" s="32"/>
      <c r="C4321" s="34"/>
      <c r="D4321" s="10"/>
      <c r="J4321" s="53"/>
      <c r="K4321" s="64"/>
      <c r="O4321" s="60"/>
      <c r="P4321" s="67"/>
      <c r="T4321" s="53"/>
      <c r="U4321" s="64"/>
      <c r="Y4321" s="53"/>
      <c r="Z4321" s="64"/>
      <c r="AD4321" s="53"/>
    </row>
    <row r="4322" spans="1:30" s="13" customFormat="1" x14ac:dyDescent="0.25">
      <c r="A4322"/>
      <c r="B4322" s="32"/>
      <c r="C4322" s="34"/>
      <c r="D4322" s="10"/>
      <c r="J4322" s="53"/>
      <c r="K4322" s="64"/>
      <c r="O4322" s="60"/>
      <c r="P4322" s="67"/>
      <c r="T4322" s="53"/>
      <c r="U4322" s="64"/>
      <c r="Y4322" s="53"/>
      <c r="Z4322" s="64"/>
      <c r="AD4322" s="53"/>
    </row>
    <row r="4323" spans="1:30" s="13" customFormat="1" x14ac:dyDescent="0.25">
      <c r="A4323"/>
      <c r="B4323" s="32"/>
      <c r="C4323" s="34"/>
      <c r="D4323" s="10"/>
      <c r="J4323" s="53"/>
      <c r="K4323" s="64"/>
      <c r="O4323" s="60"/>
      <c r="P4323" s="67"/>
      <c r="T4323" s="53"/>
      <c r="U4323" s="64"/>
      <c r="Y4323" s="53"/>
      <c r="Z4323" s="64"/>
      <c r="AD4323" s="53"/>
    </row>
    <row r="4324" spans="1:30" s="13" customFormat="1" x14ac:dyDescent="0.25">
      <c r="A4324"/>
      <c r="B4324" s="32"/>
      <c r="C4324" s="34"/>
      <c r="D4324" s="10"/>
      <c r="J4324" s="53"/>
      <c r="K4324" s="64"/>
      <c r="O4324" s="60"/>
      <c r="P4324" s="67"/>
      <c r="T4324" s="53"/>
      <c r="U4324" s="64"/>
      <c r="Y4324" s="53"/>
      <c r="Z4324" s="64"/>
      <c r="AD4324" s="53"/>
    </row>
    <row r="4325" spans="1:30" s="13" customFormat="1" x14ac:dyDescent="0.25">
      <c r="A4325"/>
      <c r="B4325" s="32"/>
      <c r="C4325" s="34"/>
      <c r="D4325" s="10"/>
      <c r="J4325" s="53"/>
      <c r="K4325" s="64"/>
      <c r="O4325" s="60"/>
      <c r="P4325" s="67"/>
      <c r="T4325" s="53"/>
      <c r="U4325" s="64"/>
      <c r="Y4325" s="53"/>
      <c r="Z4325" s="64"/>
      <c r="AD4325" s="53"/>
    </row>
    <row r="4326" spans="1:30" s="13" customFormat="1" x14ac:dyDescent="0.25">
      <c r="A4326"/>
      <c r="B4326" s="32"/>
      <c r="C4326" s="34"/>
      <c r="D4326" s="10"/>
      <c r="J4326" s="53"/>
      <c r="K4326" s="64"/>
      <c r="O4326" s="60"/>
      <c r="P4326" s="67"/>
      <c r="T4326" s="53"/>
      <c r="U4326" s="64"/>
      <c r="Y4326" s="53"/>
      <c r="Z4326" s="64"/>
      <c r="AD4326" s="53"/>
    </row>
    <row r="4327" spans="1:30" s="13" customFormat="1" x14ac:dyDescent="0.25">
      <c r="A4327"/>
      <c r="B4327" s="32"/>
      <c r="C4327" s="34"/>
      <c r="D4327" s="10"/>
      <c r="J4327" s="53"/>
      <c r="K4327" s="64"/>
      <c r="O4327" s="60"/>
      <c r="P4327" s="67"/>
      <c r="T4327" s="53"/>
      <c r="U4327" s="64"/>
      <c r="Y4327" s="53"/>
      <c r="Z4327" s="64"/>
      <c r="AD4327" s="53"/>
    </row>
    <row r="4328" spans="1:30" s="13" customFormat="1" x14ac:dyDescent="0.25">
      <c r="A4328"/>
      <c r="B4328" s="32"/>
      <c r="C4328" s="34"/>
      <c r="D4328" s="10"/>
      <c r="J4328" s="53"/>
      <c r="K4328" s="64"/>
      <c r="O4328" s="60"/>
      <c r="P4328" s="67"/>
      <c r="T4328" s="53"/>
      <c r="U4328" s="64"/>
      <c r="Y4328" s="53"/>
      <c r="Z4328" s="64"/>
      <c r="AD4328" s="53"/>
    </row>
    <row r="4329" spans="1:30" s="13" customFormat="1" x14ac:dyDescent="0.25">
      <c r="A4329"/>
      <c r="B4329" s="32"/>
      <c r="C4329" s="34"/>
      <c r="D4329" s="10"/>
      <c r="J4329" s="53"/>
      <c r="K4329" s="64"/>
      <c r="O4329" s="60"/>
      <c r="P4329" s="67"/>
      <c r="T4329" s="53"/>
      <c r="U4329" s="64"/>
      <c r="Y4329" s="53"/>
      <c r="Z4329" s="64"/>
      <c r="AD4329" s="53"/>
    </row>
    <row r="4330" spans="1:30" s="13" customFormat="1" x14ac:dyDescent="0.25">
      <c r="A4330"/>
      <c r="B4330" s="32"/>
      <c r="C4330" s="34"/>
      <c r="D4330" s="10"/>
      <c r="J4330" s="53"/>
      <c r="K4330" s="64"/>
      <c r="O4330" s="60"/>
      <c r="P4330" s="67"/>
      <c r="T4330" s="53"/>
      <c r="U4330" s="64"/>
      <c r="Y4330" s="53"/>
      <c r="Z4330" s="64"/>
      <c r="AD4330" s="53"/>
    </row>
    <row r="4331" spans="1:30" s="13" customFormat="1" x14ac:dyDescent="0.25">
      <c r="A4331"/>
      <c r="B4331" s="32"/>
      <c r="C4331" s="34"/>
      <c r="D4331" s="10"/>
      <c r="J4331" s="53"/>
      <c r="K4331" s="64"/>
      <c r="O4331" s="60"/>
      <c r="P4331" s="67"/>
      <c r="T4331" s="53"/>
      <c r="U4331" s="64"/>
      <c r="Y4331" s="53"/>
      <c r="Z4331" s="64"/>
      <c r="AD4331" s="53"/>
    </row>
    <row r="4332" spans="1:30" s="13" customFormat="1" x14ac:dyDescent="0.25">
      <c r="A4332"/>
      <c r="B4332" s="32"/>
      <c r="C4332" s="34"/>
      <c r="D4332" s="10"/>
      <c r="J4332" s="53"/>
      <c r="K4332" s="64"/>
      <c r="O4332" s="60"/>
      <c r="P4332" s="67"/>
      <c r="T4332" s="53"/>
      <c r="U4332" s="64"/>
      <c r="Y4332" s="53"/>
      <c r="Z4332" s="64"/>
      <c r="AD4332" s="53"/>
    </row>
    <row r="4333" spans="1:30" s="13" customFormat="1" x14ac:dyDescent="0.25">
      <c r="A4333"/>
      <c r="B4333" s="32"/>
      <c r="C4333" s="34"/>
      <c r="D4333" s="10"/>
      <c r="J4333" s="53"/>
      <c r="K4333" s="64"/>
      <c r="O4333" s="60"/>
      <c r="P4333" s="67"/>
      <c r="T4333" s="53"/>
      <c r="U4333" s="64"/>
      <c r="Y4333" s="53"/>
      <c r="Z4333" s="64"/>
      <c r="AD4333" s="53"/>
    </row>
    <row r="4334" spans="1:30" s="13" customFormat="1" x14ac:dyDescent="0.25">
      <c r="A4334"/>
      <c r="B4334" s="32"/>
      <c r="C4334" s="34"/>
      <c r="D4334" s="10"/>
      <c r="J4334" s="53"/>
      <c r="K4334" s="64"/>
      <c r="O4334" s="60"/>
      <c r="P4334" s="67"/>
      <c r="T4334" s="53"/>
      <c r="U4334" s="64"/>
      <c r="Y4334" s="53"/>
      <c r="Z4334" s="64"/>
      <c r="AD4334" s="53"/>
    </row>
    <row r="4335" spans="1:30" s="13" customFormat="1" x14ac:dyDescent="0.25">
      <c r="A4335"/>
      <c r="B4335" s="32"/>
      <c r="C4335" s="34"/>
      <c r="D4335" s="10"/>
      <c r="J4335" s="53"/>
      <c r="K4335" s="64"/>
      <c r="O4335" s="60"/>
      <c r="P4335" s="67"/>
      <c r="T4335" s="53"/>
      <c r="U4335" s="64"/>
      <c r="Y4335" s="53"/>
      <c r="Z4335" s="64"/>
      <c r="AD4335" s="53"/>
    </row>
    <row r="4336" spans="1:30" s="13" customFormat="1" x14ac:dyDescent="0.25">
      <c r="A4336"/>
      <c r="B4336" s="32"/>
      <c r="C4336" s="34"/>
      <c r="D4336" s="10"/>
      <c r="J4336" s="53"/>
      <c r="K4336" s="64"/>
      <c r="O4336" s="60"/>
      <c r="P4336" s="67"/>
      <c r="T4336" s="53"/>
      <c r="U4336" s="64"/>
      <c r="Y4336" s="53"/>
      <c r="Z4336" s="64"/>
      <c r="AD4336" s="53"/>
    </row>
    <row r="4337" spans="1:30" s="13" customFormat="1" x14ac:dyDescent="0.25">
      <c r="A4337"/>
      <c r="B4337" s="32"/>
      <c r="C4337" s="34"/>
      <c r="D4337" s="10"/>
      <c r="J4337" s="53"/>
      <c r="K4337" s="64"/>
      <c r="O4337" s="60"/>
      <c r="P4337" s="67"/>
      <c r="T4337" s="53"/>
      <c r="U4337" s="64"/>
      <c r="Y4337" s="53"/>
      <c r="Z4337" s="64"/>
      <c r="AD4337" s="53"/>
    </row>
    <row r="4338" spans="1:30" s="13" customFormat="1" x14ac:dyDescent="0.25">
      <c r="A4338"/>
      <c r="B4338" s="32"/>
      <c r="C4338" s="34"/>
      <c r="D4338" s="10"/>
      <c r="J4338" s="53"/>
      <c r="K4338" s="64"/>
      <c r="O4338" s="60"/>
      <c r="P4338" s="67"/>
      <c r="T4338" s="53"/>
      <c r="U4338" s="64"/>
      <c r="Y4338" s="53"/>
      <c r="Z4338" s="64"/>
      <c r="AD4338" s="53"/>
    </row>
    <row r="4339" spans="1:30" s="13" customFormat="1" x14ac:dyDescent="0.25">
      <c r="A4339"/>
      <c r="B4339" s="32"/>
      <c r="C4339" s="34"/>
      <c r="D4339" s="10"/>
      <c r="J4339" s="53"/>
      <c r="K4339" s="64"/>
      <c r="O4339" s="60"/>
      <c r="P4339" s="67"/>
      <c r="T4339" s="53"/>
      <c r="U4339" s="64"/>
      <c r="Y4339" s="53"/>
      <c r="Z4339" s="64"/>
      <c r="AD4339" s="53"/>
    </row>
    <row r="4340" spans="1:30" s="13" customFormat="1" x14ac:dyDescent="0.25">
      <c r="A4340"/>
      <c r="B4340" s="32"/>
      <c r="C4340" s="34"/>
      <c r="D4340" s="10"/>
      <c r="J4340" s="53"/>
      <c r="K4340" s="64"/>
      <c r="O4340" s="60"/>
      <c r="P4340" s="67"/>
      <c r="T4340" s="53"/>
      <c r="U4340" s="64"/>
      <c r="Y4340" s="53"/>
      <c r="Z4340" s="64"/>
      <c r="AD4340" s="53"/>
    </row>
    <row r="4341" spans="1:30" s="13" customFormat="1" x14ac:dyDescent="0.25">
      <c r="A4341"/>
      <c r="B4341" s="32"/>
      <c r="C4341" s="34"/>
      <c r="D4341" s="10"/>
      <c r="J4341" s="53"/>
      <c r="K4341" s="64"/>
      <c r="O4341" s="60"/>
      <c r="P4341" s="67"/>
      <c r="T4341" s="53"/>
      <c r="U4341" s="64"/>
      <c r="Y4341" s="53"/>
      <c r="Z4341" s="64"/>
      <c r="AD4341" s="53"/>
    </row>
    <row r="4342" spans="1:30" s="13" customFormat="1" x14ac:dyDescent="0.25">
      <c r="A4342"/>
      <c r="B4342" s="32"/>
      <c r="C4342" s="34"/>
      <c r="D4342" s="10"/>
      <c r="J4342" s="53"/>
      <c r="K4342" s="64"/>
      <c r="O4342" s="60"/>
      <c r="P4342" s="67"/>
      <c r="T4342" s="53"/>
      <c r="U4342" s="64"/>
      <c r="Y4342" s="53"/>
      <c r="Z4342" s="64"/>
      <c r="AD4342" s="53"/>
    </row>
    <row r="4343" spans="1:30" s="13" customFormat="1" x14ac:dyDescent="0.25">
      <c r="A4343"/>
      <c r="B4343" s="32"/>
      <c r="C4343" s="34"/>
      <c r="D4343" s="10"/>
      <c r="J4343" s="53"/>
      <c r="K4343" s="64"/>
      <c r="O4343" s="60"/>
      <c r="P4343" s="67"/>
      <c r="T4343" s="53"/>
      <c r="U4343" s="64"/>
      <c r="Y4343" s="53"/>
      <c r="Z4343" s="64"/>
      <c r="AD4343" s="53"/>
    </row>
    <row r="4344" spans="1:30" s="13" customFormat="1" x14ac:dyDescent="0.25">
      <c r="A4344"/>
      <c r="B4344" s="32"/>
      <c r="C4344" s="34"/>
      <c r="D4344" s="10"/>
      <c r="J4344" s="53"/>
      <c r="K4344" s="64"/>
      <c r="O4344" s="60"/>
      <c r="P4344" s="67"/>
      <c r="T4344" s="53"/>
      <c r="U4344" s="64"/>
      <c r="Y4344" s="53"/>
      <c r="Z4344" s="64"/>
      <c r="AD4344" s="53"/>
    </row>
    <row r="4345" spans="1:30" s="13" customFormat="1" x14ac:dyDescent="0.25">
      <c r="A4345"/>
      <c r="B4345" s="32"/>
      <c r="C4345" s="34"/>
      <c r="D4345" s="10"/>
      <c r="J4345" s="53"/>
      <c r="K4345" s="64"/>
      <c r="O4345" s="60"/>
      <c r="P4345" s="67"/>
      <c r="T4345" s="53"/>
      <c r="U4345" s="64"/>
      <c r="Y4345" s="53"/>
      <c r="Z4345" s="64"/>
      <c r="AD4345" s="53"/>
    </row>
    <row r="4346" spans="1:30" s="13" customFormat="1" x14ac:dyDescent="0.25">
      <c r="A4346"/>
      <c r="B4346" s="32"/>
      <c r="C4346" s="34"/>
      <c r="D4346" s="10"/>
      <c r="J4346" s="53"/>
      <c r="K4346" s="64"/>
      <c r="O4346" s="60"/>
      <c r="P4346" s="67"/>
      <c r="T4346" s="53"/>
      <c r="U4346" s="64"/>
      <c r="Y4346" s="53"/>
      <c r="Z4346" s="64"/>
      <c r="AD4346" s="53"/>
    </row>
    <row r="4347" spans="1:30" s="13" customFormat="1" x14ac:dyDescent="0.25">
      <c r="A4347"/>
      <c r="B4347" s="32"/>
      <c r="C4347" s="34"/>
      <c r="D4347" s="10"/>
      <c r="J4347" s="53"/>
      <c r="K4347" s="64"/>
      <c r="O4347" s="60"/>
      <c r="P4347" s="67"/>
      <c r="T4347" s="53"/>
      <c r="U4347" s="64"/>
      <c r="Y4347" s="53"/>
      <c r="Z4347" s="64"/>
      <c r="AD4347" s="53"/>
    </row>
    <row r="4348" spans="1:30" s="13" customFormat="1" x14ac:dyDescent="0.25">
      <c r="A4348"/>
      <c r="B4348" s="32"/>
      <c r="C4348" s="34"/>
      <c r="D4348" s="10"/>
      <c r="J4348" s="53"/>
      <c r="K4348" s="64"/>
      <c r="O4348" s="60"/>
      <c r="P4348" s="67"/>
      <c r="T4348" s="53"/>
      <c r="U4348" s="64"/>
      <c r="Y4348" s="53"/>
      <c r="Z4348" s="64"/>
      <c r="AD4348" s="53"/>
    </row>
    <row r="4349" spans="1:30" s="13" customFormat="1" x14ac:dyDescent="0.25">
      <c r="A4349"/>
      <c r="B4349" s="32"/>
      <c r="C4349" s="34"/>
      <c r="D4349" s="10"/>
      <c r="J4349" s="53"/>
      <c r="K4349" s="64"/>
      <c r="O4349" s="60"/>
      <c r="P4349" s="67"/>
      <c r="T4349" s="53"/>
      <c r="U4349" s="64"/>
      <c r="Y4349" s="53"/>
      <c r="Z4349" s="64"/>
      <c r="AD4349" s="53"/>
    </row>
    <row r="4350" spans="1:30" s="13" customFormat="1" x14ac:dyDescent="0.25">
      <c r="A4350"/>
      <c r="B4350" s="32"/>
      <c r="C4350" s="34"/>
      <c r="D4350" s="10"/>
      <c r="J4350" s="53"/>
      <c r="K4350" s="64"/>
      <c r="O4350" s="60"/>
      <c r="P4350" s="67"/>
      <c r="T4350" s="53"/>
      <c r="U4350" s="64"/>
      <c r="Y4350" s="53"/>
      <c r="Z4350" s="64"/>
      <c r="AD4350" s="53"/>
    </row>
    <row r="4351" spans="1:30" s="13" customFormat="1" x14ac:dyDescent="0.25">
      <c r="A4351"/>
      <c r="B4351" s="32"/>
      <c r="C4351" s="34"/>
      <c r="D4351" s="10"/>
      <c r="J4351" s="53"/>
      <c r="K4351" s="64"/>
      <c r="O4351" s="60"/>
      <c r="P4351" s="67"/>
      <c r="T4351" s="53"/>
      <c r="U4351" s="64"/>
      <c r="Y4351" s="53"/>
      <c r="Z4351" s="64"/>
      <c r="AD4351" s="53"/>
    </row>
    <row r="4352" spans="1:30" s="13" customFormat="1" x14ac:dyDescent="0.25">
      <c r="A4352"/>
      <c r="B4352" s="32"/>
      <c r="C4352" s="34"/>
      <c r="D4352" s="10"/>
      <c r="J4352" s="53"/>
      <c r="K4352" s="64"/>
      <c r="O4352" s="60"/>
      <c r="P4352" s="67"/>
      <c r="T4352" s="53"/>
      <c r="U4352" s="64"/>
      <c r="Y4352" s="53"/>
      <c r="Z4352" s="64"/>
      <c r="AD4352" s="53"/>
    </row>
    <row r="4353" spans="1:30" s="13" customFormat="1" x14ac:dyDescent="0.25">
      <c r="A4353"/>
      <c r="B4353" s="32"/>
      <c r="C4353" s="34"/>
      <c r="D4353" s="10"/>
      <c r="J4353" s="53"/>
      <c r="K4353" s="64"/>
      <c r="O4353" s="60"/>
      <c r="P4353" s="67"/>
      <c r="T4353" s="53"/>
      <c r="U4353" s="64"/>
      <c r="Y4353" s="53"/>
      <c r="Z4353" s="64"/>
      <c r="AD4353" s="53"/>
    </row>
    <row r="4354" spans="1:30" s="13" customFormat="1" x14ac:dyDescent="0.25">
      <c r="A4354"/>
      <c r="B4354" s="32"/>
      <c r="C4354" s="34"/>
      <c r="D4354" s="10"/>
      <c r="J4354" s="53"/>
      <c r="K4354" s="64"/>
      <c r="O4354" s="60"/>
      <c r="P4354" s="67"/>
      <c r="T4354" s="53"/>
      <c r="U4354" s="64"/>
      <c r="Y4354" s="53"/>
      <c r="Z4354" s="64"/>
      <c r="AD4354" s="53"/>
    </row>
    <row r="4355" spans="1:30" s="13" customFormat="1" x14ac:dyDescent="0.25">
      <c r="A4355"/>
      <c r="B4355" s="32"/>
      <c r="C4355" s="34"/>
      <c r="D4355" s="10"/>
      <c r="J4355" s="53"/>
      <c r="K4355" s="64"/>
      <c r="O4355" s="60"/>
      <c r="P4355" s="67"/>
      <c r="T4355" s="53"/>
      <c r="U4355" s="64"/>
      <c r="Y4355" s="53"/>
      <c r="Z4355" s="64"/>
      <c r="AD4355" s="53"/>
    </row>
    <row r="4356" spans="1:30" s="13" customFormat="1" x14ac:dyDescent="0.25">
      <c r="A4356"/>
      <c r="B4356" s="32"/>
      <c r="C4356" s="34"/>
      <c r="D4356" s="10"/>
      <c r="J4356" s="53"/>
      <c r="K4356" s="64"/>
      <c r="O4356" s="60"/>
      <c r="P4356" s="67"/>
      <c r="T4356" s="53"/>
      <c r="U4356" s="64"/>
      <c r="Y4356" s="53"/>
      <c r="Z4356" s="64"/>
      <c r="AD4356" s="53"/>
    </row>
    <row r="4357" spans="1:30" s="13" customFormat="1" x14ac:dyDescent="0.25">
      <c r="A4357"/>
      <c r="B4357" s="32"/>
      <c r="C4357" s="34"/>
      <c r="D4357" s="10"/>
      <c r="J4357" s="53"/>
      <c r="K4357" s="64"/>
      <c r="O4357" s="60"/>
      <c r="P4357" s="67"/>
      <c r="T4357" s="53"/>
      <c r="U4357" s="64"/>
      <c r="Y4357" s="53"/>
      <c r="Z4357" s="64"/>
      <c r="AD4357" s="53"/>
    </row>
    <row r="4358" spans="1:30" s="13" customFormat="1" x14ac:dyDescent="0.25">
      <c r="A4358"/>
      <c r="B4358" s="32"/>
      <c r="C4358" s="34"/>
      <c r="D4358" s="10"/>
      <c r="J4358" s="53"/>
      <c r="K4358" s="64"/>
      <c r="O4358" s="60"/>
      <c r="P4358" s="67"/>
      <c r="T4358" s="53"/>
      <c r="U4358" s="64"/>
      <c r="Y4358" s="53"/>
      <c r="Z4358" s="64"/>
      <c r="AD4358" s="53"/>
    </row>
    <row r="4359" spans="1:30" s="13" customFormat="1" x14ac:dyDescent="0.25">
      <c r="A4359"/>
      <c r="B4359" s="32"/>
      <c r="C4359" s="34"/>
      <c r="D4359" s="10"/>
      <c r="J4359" s="53"/>
      <c r="K4359" s="64"/>
      <c r="O4359" s="60"/>
      <c r="P4359" s="67"/>
      <c r="T4359" s="53"/>
      <c r="U4359" s="64"/>
      <c r="Y4359" s="53"/>
      <c r="Z4359" s="64"/>
      <c r="AD4359" s="53"/>
    </row>
    <row r="4360" spans="1:30" s="13" customFormat="1" x14ac:dyDescent="0.25">
      <c r="A4360"/>
      <c r="B4360" s="32"/>
      <c r="C4360" s="34"/>
      <c r="D4360" s="10"/>
      <c r="J4360" s="53"/>
      <c r="K4360" s="64"/>
      <c r="O4360" s="60"/>
      <c r="P4360" s="67"/>
      <c r="T4360" s="53"/>
      <c r="U4360" s="64"/>
      <c r="Y4360" s="53"/>
      <c r="Z4360" s="64"/>
      <c r="AD4360" s="53"/>
    </row>
    <row r="4361" spans="1:30" s="13" customFormat="1" x14ac:dyDescent="0.25">
      <c r="A4361"/>
      <c r="B4361" s="32"/>
      <c r="C4361" s="34"/>
      <c r="D4361" s="10"/>
      <c r="J4361" s="53"/>
      <c r="K4361" s="64"/>
      <c r="O4361" s="60"/>
      <c r="P4361" s="67"/>
      <c r="T4361" s="53"/>
      <c r="U4361" s="64"/>
      <c r="Y4361" s="53"/>
      <c r="Z4361" s="64"/>
      <c r="AD4361" s="53"/>
    </row>
    <row r="4362" spans="1:30" s="13" customFormat="1" x14ac:dyDescent="0.25">
      <c r="A4362"/>
      <c r="B4362" s="32"/>
      <c r="C4362" s="34"/>
      <c r="D4362" s="10"/>
      <c r="J4362" s="53"/>
      <c r="K4362" s="64"/>
      <c r="O4362" s="60"/>
      <c r="P4362" s="67"/>
      <c r="T4362" s="53"/>
      <c r="U4362" s="64"/>
      <c r="Y4362" s="53"/>
      <c r="Z4362" s="64"/>
      <c r="AD4362" s="53"/>
    </row>
    <row r="4363" spans="1:30" s="13" customFormat="1" x14ac:dyDescent="0.25">
      <c r="A4363"/>
      <c r="B4363" s="32"/>
      <c r="C4363" s="34"/>
      <c r="D4363" s="10"/>
      <c r="J4363" s="53"/>
      <c r="K4363" s="64"/>
      <c r="O4363" s="60"/>
      <c r="P4363" s="67"/>
      <c r="T4363" s="53"/>
      <c r="U4363" s="64"/>
      <c r="Y4363" s="53"/>
      <c r="Z4363" s="64"/>
      <c r="AD4363" s="53"/>
    </row>
    <row r="4364" spans="1:30" s="13" customFormat="1" x14ac:dyDescent="0.25">
      <c r="A4364"/>
      <c r="B4364" s="32"/>
      <c r="C4364" s="34"/>
      <c r="D4364" s="10"/>
      <c r="J4364" s="53"/>
      <c r="K4364" s="64"/>
      <c r="O4364" s="60"/>
      <c r="P4364" s="67"/>
      <c r="T4364" s="53"/>
      <c r="U4364" s="64"/>
      <c r="Y4364" s="53"/>
      <c r="Z4364" s="64"/>
      <c r="AD4364" s="53"/>
    </row>
    <row r="4365" spans="1:30" s="13" customFormat="1" x14ac:dyDescent="0.25">
      <c r="A4365"/>
      <c r="B4365" s="32"/>
      <c r="C4365" s="34"/>
      <c r="D4365" s="10"/>
      <c r="J4365" s="53"/>
      <c r="K4365" s="64"/>
      <c r="O4365" s="60"/>
      <c r="P4365" s="67"/>
      <c r="T4365" s="53"/>
      <c r="U4365" s="64"/>
      <c r="Y4365" s="53"/>
      <c r="Z4365" s="64"/>
      <c r="AD4365" s="53"/>
    </row>
    <row r="4366" spans="1:30" s="13" customFormat="1" x14ac:dyDescent="0.25">
      <c r="A4366"/>
      <c r="B4366" s="32"/>
      <c r="C4366" s="34"/>
      <c r="D4366" s="10"/>
      <c r="J4366" s="53"/>
      <c r="K4366" s="64"/>
      <c r="O4366" s="60"/>
      <c r="P4366" s="67"/>
      <c r="T4366" s="53"/>
      <c r="U4366" s="64"/>
      <c r="Y4366" s="53"/>
      <c r="Z4366" s="64"/>
      <c r="AD4366" s="53"/>
    </row>
    <row r="4367" spans="1:30" s="13" customFormat="1" x14ac:dyDescent="0.25">
      <c r="A4367"/>
      <c r="B4367" s="32"/>
      <c r="C4367" s="34"/>
      <c r="D4367" s="10"/>
      <c r="J4367" s="53"/>
      <c r="K4367" s="64"/>
      <c r="O4367" s="60"/>
      <c r="P4367" s="67"/>
      <c r="T4367" s="53"/>
      <c r="U4367" s="64"/>
      <c r="Y4367" s="53"/>
      <c r="Z4367" s="64"/>
      <c r="AD4367" s="53"/>
    </row>
    <row r="4368" spans="1:30" s="13" customFormat="1" x14ac:dyDescent="0.25">
      <c r="A4368"/>
      <c r="B4368" s="32"/>
      <c r="C4368" s="34"/>
      <c r="D4368" s="10"/>
      <c r="J4368" s="53"/>
      <c r="K4368" s="64"/>
      <c r="O4368" s="60"/>
      <c r="P4368" s="67"/>
      <c r="T4368" s="53"/>
      <c r="U4368" s="64"/>
      <c r="Y4368" s="53"/>
      <c r="Z4368" s="64"/>
      <c r="AD4368" s="53"/>
    </row>
    <row r="4369" spans="1:30" s="13" customFormat="1" x14ac:dyDescent="0.25">
      <c r="A4369"/>
      <c r="B4369" s="32"/>
      <c r="C4369" s="34"/>
      <c r="D4369" s="10"/>
      <c r="J4369" s="53"/>
      <c r="K4369" s="64"/>
      <c r="O4369" s="60"/>
      <c r="P4369" s="67"/>
      <c r="T4369" s="53"/>
      <c r="U4369" s="64"/>
      <c r="Y4369" s="53"/>
      <c r="Z4369" s="64"/>
      <c r="AD4369" s="53"/>
    </row>
    <row r="4370" spans="1:30" s="13" customFormat="1" x14ac:dyDescent="0.25">
      <c r="A4370"/>
      <c r="B4370" s="32"/>
      <c r="C4370" s="34"/>
      <c r="D4370" s="10"/>
      <c r="J4370" s="53"/>
      <c r="K4370" s="64"/>
      <c r="O4370" s="60"/>
      <c r="P4370" s="67"/>
      <c r="T4370" s="53"/>
      <c r="U4370" s="64"/>
      <c r="Y4370" s="53"/>
      <c r="Z4370" s="64"/>
      <c r="AD4370" s="53"/>
    </row>
    <row r="4371" spans="1:30" s="13" customFormat="1" x14ac:dyDescent="0.25">
      <c r="A4371"/>
      <c r="B4371" s="32"/>
      <c r="C4371" s="34"/>
      <c r="D4371" s="10"/>
      <c r="J4371" s="53"/>
      <c r="K4371" s="64"/>
      <c r="O4371" s="60"/>
      <c r="P4371" s="67"/>
      <c r="T4371" s="53"/>
      <c r="U4371" s="64"/>
      <c r="Y4371" s="53"/>
      <c r="Z4371" s="64"/>
      <c r="AD4371" s="53"/>
    </row>
    <row r="4372" spans="1:30" s="13" customFormat="1" x14ac:dyDescent="0.25">
      <c r="A4372"/>
      <c r="B4372" s="32"/>
      <c r="C4372" s="34"/>
      <c r="D4372" s="10"/>
      <c r="J4372" s="53"/>
      <c r="K4372" s="64"/>
      <c r="O4372" s="60"/>
      <c r="P4372" s="67"/>
      <c r="T4372" s="53"/>
      <c r="U4372" s="64"/>
      <c r="Y4372" s="53"/>
      <c r="Z4372" s="64"/>
      <c r="AD4372" s="53"/>
    </row>
    <row r="4373" spans="1:30" s="13" customFormat="1" x14ac:dyDescent="0.25">
      <c r="A4373"/>
      <c r="B4373" s="32"/>
      <c r="C4373" s="34"/>
      <c r="D4373" s="10"/>
      <c r="J4373" s="53"/>
      <c r="K4373" s="64"/>
      <c r="O4373" s="60"/>
      <c r="P4373" s="67"/>
      <c r="T4373" s="53"/>
      <c r="U4373" s="64"/>
      <c r="Y4373" s="53"/>
      <c r="Z4373" s="64"/>
      <c r="AD4373" s="53"/>
    </row>
    <row r="4374" spans="1:30" s="13" customFormat="1" x14ac:dyDescent="0.25">
      <c r="A4374"/>
      <c r="B4374" s="32"/>
      <c r="C4374" s="34"/>
      <c r="D4374" s="10"/>
      <c r="J4374" s="53"/>
      <c r="K4374" s="64"/>
      <c r="O4374" s="60"/>
      <c r="P4374" s="67"/>
      <c r="T4374" s="53"/>
      <c r="U4374" s="64"/>
      <c r="Y4374" s="53"/>
      <c r="Z4374" s="64"/>
      <c r="AD4374" s="53"/>
    </row>
    <row r="4375" spans="1:30" s="13" customFormat="1" x14ac:dyDescent="0.25">
      <c r="A4375"/>
      <c r="B4375" s="32"/>
      <c r="C4375" s="34"/>
      <c r="D4375" s="10"/>
      <c r="J4375" s="53"/>
      <c r="K4375" s="64"/>
      <c r="O4375" s="60"/>
      <c r="P4375" s="67"/>
      <c r="T4375" s="53"/>
      <c r="U4375" s="64"/>
      <c r="Y4375" s="53"/>
      <c r="Z4375" s="64"/>
      <c r="AD4375" s="53"/>
    </row>
    <row r="4376" spans="1:30" s="13" customFormat="1" x14ac:dyDescent="0.25">
      <c r="A4376"/>
      <c r="B4376" s="32"/>
      <c r="C4376" s="34"/>
      <c r="D4376" s="10"/>
      <c r="J4376" s="53"/>
      <c r="K4376" s="64"/>
      <c r="O4376" s="60"/>
      <c r="P4376" s="67"/>
      <c r="T4376" s="53"/>
      <c r="U4376" s="64"/>
      <c r="Y4376" s="53"/>
      <c r="Z4376" s="64"/>
      <c r="AD4376" s="53"/>
    </row>
    <row r="4377" spans="1:30" s="13" customFormat="1" x14ac:dyDescent="0.25">
      <c r="A4377"/>
      <c r="B4377" s="32"/>
      <c r="C4377" s="34"/>
      <c r="D4377" s="10"/>
      <c r="J4377" s="53"/>
      <c r="K4377" s="64"/>
      <c r="O4377" s="60"/>
      <c r="P4377" s="67"/>
      <c r="T4377" s="53"/>
      <c r="U4377" s="64"/>
      <c r="Y4377" s="53"/>
      <c r="Z4377" s="64"/>
      <c r="AD4377" s="53"/>
    </row>
    <row r="4378" spans="1:30" s="13" customFormat="1" x14ac:dyDescent="0.25">
      <c r="A4378"/>
      <c r="B4378" s="32"/>
      <c r="C4378" s="34"/>
      <c r="D4378" s="10"/>
      <c r="J4378" s="53"/>
      <c r="K4378" s="64"/>
      <c r="O4378" s="60"/>
      <c r="P4378" s="67"/>
      <c r="T4378" s="53"/>
      <c r="U4378" s="64"/>
      <c r="Y4378" s="53"/>
      <c r="Z4378" s="64"/>
      <c r="AD4378" s="53"/>
    </row>
    <row r="4379" spans="1:30" s="13" customFormat="1" x14ac:dyDescent="0.25">
      <c r="A4379"/>
      <c r="B4379" s="32"/>
      <c r="C4379" s="34"/>
      <c r="D4379" s="10"/>
      <c r="J4379" s="53"/>
      <c r="K4379" s="64"/>
      <c r="O4379" s="60"/>
      <c r="P4379" s="67"/>
      <c r="T4379" s="53"/>
      <c r="U4379" s="64"/>
      <c r="Y4379" s="53"/>
      <c r="Z4379" s="64"/>
      <c r="AD4379" s="53"/>
    </row>
    <row r="4380" spans="1:30" s="13" customFormat="1" x14ac:dyDescent="0.25">
      <c r="A4380"/>
      <c r="B4380" s="32"/>
      <c r="C4380" s="34"/>
      <c r="D4380" s="10"/>
      <c r="J4380" s="53"/>
      <c r="K4380" s="64"/>
      <c r="O4380" s="60"/>
      <c r="P4380" s="67"/>
      <c r="T4380" s="53"/>
      <c r="U4380" s="64"/>
      <c r="Y4380" s="53"/>
      <c r="Z4380" s="64"/>
      <c r="AD4380" s="53"/>
    </row>
    <row r="4381" spans="1:30" s="13" customFormat="1" x14ac:dyDescent="0.25">
      <c r="A4381"/>
      <c r="B4381" s="32"/>
      <c r="C4381" s="34"/>
      <c r="D4381" s="10"/>
      <c r="J4381" s="53"/>
      <c r="K4381" s="64"/>
      <c r="O4381" s="60"/>
      <c r="P4381" s="67"/>
      <c r="T4381" s="53"/>
      <c r="U4381" s="64"/>
      <c r="Y4381" s="53"/>
      <c r="Z4381" s="64"/>
      <c r="AD4381" s="53"/>
    </row>
    <row r="4382" spans="1:30" s="13" customFormat="1" x14ac:dyDescent="0.25">
      <c r="A4382"/>
      <c r="B4382" s="32"/>
      <c r="C4382" s="34"/>
      <c r="D4382" s="10"/>
      <c r="J4382" s="53"/>
      <c r="K4382" s="64"/>
      <c r="O4382" s="60"/>
      <c r="P4382" s="67"/>
      <c r="T4382" s="53"/>
      <c r="U4382" s="64"/>
      <c r="Y4382" s="53"/>
      <c r="Z4382" s="64"/>
      <c r="AD4382" s="53"/>
    </row>
    <row r="4383" spans="1:30" s="13" customFormat="1" x14ac:dyDescent="0.25">
      <c r="A4383"/>
      <c r="B4383" s="32"/>
      <c r="C4383" s="34"/>
      <c r="D4383" s="10"/>
      <c r="J4383" s="53"/>
      <c r="K4383" s="64"/>
      <c r="O4383" s="60"/>
      <c r="P4383" s="67"/>
      <c r="T4383" s="53"/>
      <c r="U4383" s="64"/>
      <c r="Y4383" s="53"/>
      <c r="Z4383" s="64"/>
      <c r="AD4383" s="53"/>
    </row>
    <row r="4384" spans="1:30" s="13" customFormat="1" x14ac:dyDescent="0.25">
      <c r="A4384"/>
      <c r="B4384" s="32"/>
      <c r="C4384" s="34"/>
      <c r="D4384" s="10"/>
      <c r="J4384" s="53"/>
      <c r="K4384" s="64"/>
      <c r="O4384" s="60"/>
      <c r="P4384" s="67"/>
      <c r="T4384" s="53"/>
      <c r="U4384" s="64"/>
      <c r="Y4384" s="53"/>
      <c r="Z4384" s="64"/>
      <c r="AD4384" s="53"/>
    </row>
    <row r="4385" spans="1:30" s="13" customFormat="1" x14ac:dyDescent="0.25">
      <c r="A4385"/>
      <c r="B4385" s="32"/>
      <c r="C4385" s="34"/>
      <c r="D4385" s="10"/>
      <c r="J4385" s="53"/>
      <c r="K4385" s="64"/>
      <c r="O4385" s="60"/>
      <c r="P4385" s="67"/>
      <c r="T4385" s="53"/>
      <c r="U4385" s="64"/>
      <c r="Y4385" s="53"/>
      <c r="Z4385" s="64"/>
      <c r="AD4385" s="53"/>
    </row>
    <row r="4386" spans="1:30" s="13" customFormat="1" x14ac:dyDescent="0.25">
      <c r="A4386"/>
      <c r="B4386" s="32"/>
      <c r="C4386" s="34"/>
      <c r="D4386" s="10"/>
      <c r="J4386" s="53"/>
      <c r="K4386" s="64"/>
      <c r="O4386" s="60"/>
      <c r="P4386" s="67"/>
      <c r="T4386" s="53"/>
      <c r="U4386" s="64"/>
      <c r="Y4386" s="53"/>
      <c r="Z4386" s="64"/>
      <c r="AD4386" s="53"/>
    </row>
    <row r="4387" spans="1:30" s="13" customFormat="1" x14ac:dyDescent="0.25">
      <c r="A4387"/>
      <c r="B4387" s="32"/>
      <c r="C4387" s="34"/>
      <c r="D4387" s="10"/>
      <c r="J4387" s="53"/>
      <c r="K4387" s="64"/>
      <c r="O4387" s="60"/>
      <c r="P4387" s="67"/>
      <c r="T4387" s="53"/>
      <c r="U4387" s="64"/>
      <c r="Y4387" s="53"/>
      <c r="Z4387" s="64"/>
      <c r="AD4387" s="53"/>
    </row>
    <row r="4388" spans="1:30" s="13" customFormat="1" x14ac:dyDescent="0.25">
      <c r="A4388"/>
      <c r="B4388" s="32"/>
      <c r="C4388" s="34"/>
      <c r="D4388" s="10"/>
      <c r="J4388" s="53"/>
      <c r="K4388" s="64"/>
      <c r="O4388" s="60"/>
      <c r="P4388" s="67"/>
      <c r="T4388" s="53"/>
      <c r="U4388" s="64"/>
      <c r="Y4388" s="53"/>
      <c r="Z4388" s="64"/>
      <c r="AD4388" s="53"/>
    </row>
    <row r="4389" spans="1:30" s="13" customFormat="1" x14ac:dyDescent="0.25">
      <c r="A4389"/>
      <c r="B4389" s="32"/>
      <c r="C4389" s="34"/>
      <c r="D4389" s="10"/>
      <c r="J4389" s="53"/>
      <c r="K4389" s="64"/>
      <c r="O4389" s="60"/>
      <c r="P4389" s="67"/>
      <c r="T4389" s="53"/>
      <c r="U4389" s="64"/>
      <c r="Y4389" s="53"/>
      <c r="Z4389" s="64"/>
      <c r="AD4389" s="53"/>
    </row>
    <row r="4390" spans="1:30" s="13" customFormat="1" x14ac:dyDescent="0.25">
      <c r="A4390"/>
      <c r="B4390" s="32"/>
      <c r="C4390" s="34"/>
      <c r="D4390" s="10"/>
      <c r="J4390" s="53"/>
      <c r="K4390" s="64"/>
      <c r="O4390" s="60"/>
      <c r="P4390" s="67"/>
      <c r="T4390" s="53"/>
      <c r="U4390" s="64"/>
      <c r="Y4390" s="53"/>
      <c r="Z4390" s="64"/>
      <c r="AD4390" s="53"/>
    </row>
    <row r="4391" spans="1:30" s="13" customFormat="1" x14ac:dyDescent="0.25">
      <c r="A4391"/>
      <c r="B4391" s="32"/>
      <c r="C4391" s="34"/>
      <c r="D4391" s="10"/>
      <c r="J4391" s="53"/>
      <c r="K4391" s="64"/>
      <c r="O4391" s="60"/>
      <c r="P4391" s="67"/>
      <c r="T4391" s="53"/>
      <c r="U4391" s="64"/>
      <c r="Y4391" s="53"/>
      <c r="Z4391" s="64"/>
      <c r="AD4391" s="53"/>
    </row>
    <row r="4392" spans="1:30" s="13" customFormat="1" x14ac:dyDescent="0.25">
      <c r="A4392"/>
      <c r="B4392" s="32"/>
      <c r="C4392" s="34"/>
      <c r="D4392" s="10"/>
      <c r="J4392" s="53"/>
      <c r="K4392" s="64"/>
      <c r="O4392" s="60"/>
      <c r="P4392" s="67"/>
      <c r="T4392" s="53"/>
      <c r="U4392" s="64"/>
      <c r="Y4392" s="53"/>
      <c r="Z4392" s="64"/>
      <c r="AD4392" s="53"/>
    </row>
    <row r="4393" spans="1:30" s="13" customFormat="1" x14ac:dyDescent="0.25">
      <c r="A4393"/>
      <c r="B4393" s="32"/>
      <c r="C4393" s="34"/>
      <c r="D4393" s="10"/>
      <c r="J4393" s="53"/>
      <c r="K4393" s="64"/>
      <c r="O4393" s="60"/>
      <c r="P4393" s="67"/>
      <c r="T4393" s="53"/>
      <c r="U4393" s="64"/>
      <c r="Y4393" s="53"/>
      <c r="Z4393" s="64"/>
      <c r="AD4393" s="53"/>
    </row>
    <row r="4394" spans="1:30" s="13" customFormat="1" x14ac:dyDescent="0.25">
      <c r="A4394"/>
      <c r="B4394" s="32"/>
      <c r="C4394" s="34"/>
      <c r="D4394" s="10"/>
      <c r="J4394" s="53"/>
      <c r="K4394" s="64"/>
      <c r="O4394" s="60"/>
      <c r="P4394" s="67"/>
      <c r="T4394" s="53"/>
      <c r="U4394" s="64"/>
      <c r="Y4394" s="53"/>
      <c r="Z4394" s="64"/>
      <c r="AD4394" s="53"/>
    </row>
    <row r="4395" spans="1:30" s="13" customFormat="1" x14ac:dyDescent="0.25">
      <c r="A4395"/>
      <c r="B4395" s="32"/>
      <c r="C4395" s="34"/>
      <c r="D4395" s="10"/>
      <c r="J4395" s="53"/>
      <c r="K4395" s="64"/>
      <c r="O4395" s="60"/>
      <c r="P4395" s="67"/>
      <c r="T4395" s="53"/>
      <c r="U4395" s="64"/>
      <c r="Y4395" s="53"/>
      <c r="Z4395" s="64"/>
      <c r="AD4395" s="53"/>
    </row>
    <row r="4396" spans="1:30" s="13" customFormat="1" x14ac:dyDescent="0.25">
      <c r="A4396"/>
      <c r="B4396" s="32"/>
      <c r="C4396" s="34"/>
      <c r="D4396" s="10"/>
      <c r="J4396" s="53"/>
      <c r="K4396" s="64"/>
      <c r="O4396" s="60"/>
      <c r="P4396" s="67"/>
      <c r="T4396" s="53"/>
      <c r="U4396" s="64"/>
      <c r="Y4396" s="53"/>
      <c r="Z4396" s="64"/>
      <c r="AD4396" s="53"/>
    </row>
    <row r="4397" spans="1:30" s="13" customFormat="1" x14ac:dyDescent="0.25">
      <c r="A4397"/>
      <c r="B4397" s="32"/>
      <c r="C4397" s="34"/>
      <c r="D4397" s="10"/>
      <c r="J4397" s="53"/>
      <c r="K4397" s="64"/>
      <c r="O4397" s="60"/>
      <c r="P4397" s="67"/>
      <c r="T4397" s="53"/>
      <c r="U4397" s="64"/>
      <c r="Y4397" s="53"/>
      <c r="Z4397" s="64"/>
      <c r="AD4397" s="53"/>
    </row>
    <row r="4398" spans="1:30" s="13" customFormat="1" x14ac:dyDescent="0.25">
      <c r="A4398"/>
      <c r="B4398" s="32"/>
      <c r="C4398" s="34"/>
      <c r="D4398" s="10"/>
      <c r="J4398" s="53"/>
      <c r="K4398" s="64"/>
      <c r="O4398" s="60"/>
      <c r="P4398" s="67"/>
      <c r="T4398" s="53"/>
      <c r="U4398" s="64"/>
      <c r="Y4398" s="53"/>
      <c r="Z4398" s="64"/>
      <c r="AD4398" s="53"/>
    </row>
    <row r="4399" spans="1:30" s="13" customFormat="1" x14ac:dyDescent="0.25">
      <c r="A4399"/>
      <c r="B4399" s="32"/>
      <c r="C4399" s="34"/>
      <c r="D4399" s="10"/>
      <c r="J4399" s="53"/>
      <c r="K4399" s="64"/>
      <c r="O4399" s="60"/>
      <c r="P4399" s="67"/>
      <c r="T4399" s="53"/>
      <c r="U4399" s="64"/>
      <c r="Y4399" s="53"/>
      <c r="Z4399" s="64"/>
      <c r="AD4399" s="53"/>
    </row>
    <row r="4400" spans="1:30" s="13" customFormat="1" x14ac:dyDescent="0.25">
      <c r="A4400"/>
      <c r="B4400" s="32"/>
      <c r="C4400" s="34"/>
      <c r="D4400" s="10"/>
      <c r="J4400" s="53"/>
      <c r="K4400" s="64"/>
      <c r="O4400" s="60"/>
      <c r="P4400" s="67"/>
      <c r="T4400" s="53"/>
      <c r="U4400" s="64"/>
      <c r="Y4400" s="53"/>
      <c r="Z4400" s="64"/>
      <c r="AD4400" s="53"/>
    </row>
    <row r="4401" spans="1:30" s="13" customFormat="1" x14ac:dyDescent="0.25">
      <c r="A4401"/>
      <c r="B4401" s="32"/>
      <c r="C4401" s="34"/>
      <c r="D4401" s="10"/>
      <c r="J4401" s="53"/>
      <c r="K4401" s="64"/>
      <c r="O4401" s="60"/>
      <c r="P4401" s="67"/>
      <c r="T4401" s="53"/>
      <c r="U4401" s="64"/>
      <c r="Y4401" s="53"/>
      <c r="Z4401" s="64"/>
      <c r="AD4401" s="53"/>
    </row>
    <row r="4402" spans="1:30" s="13" customFormat="1" x14ac:dyDescent="0.25">
      <c r="A4402"/>
      <c r="B4402" s="32"/>
      <c r="C4402" s="34"/>
      <c r="D4402" s="10"/>
      <c r="J4402" s="53"/>
      <c r="K4402" s="64"/>
      <c r="O4402" s="60"/>
      <c r="P4402" s="67"/>
      <c r="T4402" s="53"/>
      <c r="U4402" s="64"/>
      <c r="Y4402" s="53"/>
      <c r="Z4402" s="64"/>
      <c r="AD4402" s="53"/>
    </row>
    <row r="4403" spans="1:30" s="13" customFormat="1" x14ac:dyDescent="0.25">
      <c r="A4403"/>
      <c r="B4403" s="32"/>
      <c r="C4403" s="34"/>
      <c r="D4403" s="10"/>
      <c r="J4403" s="53"/>
      <c r="K4403" s="64"/>
      <c r="O4403" s="60"/>
      <c r="P4403" s="67"/>
      <c r="T4403" s="53"/>
      <c r="U4403" s="64"/>
      <c r="Y4403" s="53"/>
      <c r="Z4403" s="64"/>
      <c r="AD4403" s="53"/>
    </row>
    <row r="4404" spans="1:30" s="13" customFormat="1" x14ac:dyDescent="0.25">
      <c r="A4404"/>
      <c r="B4404" s="32"/>
      <c r="C4404" s="34"/>
      <c r="D4404" s="10"/>
      <c r="J4404" s="53"/>
      <c r="K4404" s="64"/>
      <c r="O4404" s="60"/>
      <c r="P4404" s="67"/>
      <c r="T4404" s="53"/>
      <c r="U4404" s="64"/>
      <c r="Y4404" s="53"/>
      <c r="Z4404" s="64"/>
      <c r="AD4404" s="53"/>
    </row>
    <row r="4405" spans="1:30" s="13" customFormat="1" x14ac:dyDescent="0.25">
      <c r="A4405"/>
      <c r="B4405" s="32"/>
      <c r="C4405" s="34"/>
      <c r="D4405" s="10"/>
      <c r="J4405" s="53"/>
      <c r="K4405" s="64"/>
      <c r="O4405" s="60"/>
      <c r="P4405" s="67"/>
      <c r="T4405" s="53"/>
      <c r="U4405" s="64"/>
      <c r="Y4405" s="53"/>
      <c r="Z4405" s="64"/>
      <c r="AD4405" s="53"/>
    </row>
    <row r="4406" spans="1:30" s="13" customFormat="1" x14ac:dyDescent="0.25">
      <c r="A4406"/>
      <c r="B4406" s="32"/>
      <c r="C4406" s="34"/>
      <c r="D4406" s="10"/>
      <c r="J4406" s="53"/>
      <c r="K4406" s="64"/>
      <c r="O4406" s="60"/>
      <c r="P4406" s="67"/>
      <c r="T4406" s="53"/>
      <c r="U4406" s="64"/>
      <c r="Y4406" s="53"/>
      <c r="Z4406" s="64"/>
      <c r="AD4406" s="53"/>
    </row>
    <row r="4407" spans="1:30" s="13" customFormat="1" x14ac:dyDescent="0.25">
      <c r="A4407"/>
      <c r="B4407" s="32"/>
      <c r="C4407" s="34"/>
      <c r="D4407" s="10"/>
      <c r="J4407" s="53"/>
      <c r="K4407" s="64"/>
      <c r="O4407" s="60"/>
      <c r="P4407" s="67"/>
      <c r="T4407" s="53"/>
      <c r="U4407" s="64"/>
      <c r="Y4407" s="53"/>
      <c r="Z4407" s="64"/>
      <c r="AD4407" s="53"/>
    </row>
    <row r="4408" spans="1:30" s="13" customFormat="1" x14ac:dyDescent="0.25">
      <c r="A4408"/>
      <c r="B4408" s="32"/>
      <c r="C4408" s="34"/>
      <c r="D4408" s="10"/>
      <c r="J4408" s="53"/>
      <c r="K4408" s="64"/>
      <c r="O4408" s="60"/>
      <c r="P4408" s="67"/>
      <c r="T4408" s="53"/>
      <c r="U4408" s="64"/>
      <c r="Y4408" s="53"/>
      <c r="Z4408" s="64"/>
      <c r="AD4408" s="53"/>
    </row>
    <row r="4409" spans="1:30" s="13" customFormat="1" x14ac:dyDescent="0.25">
      <c r="A4409"/>
      <c r="B4409" s="32"/>
      <c r="C4409" s="34"/>
      <c r="D4409" s="10"/>
      <c r="J4409" s="53"/>
      <c r="K4409" s="64"/>
      <c r="O4409" s="60"/>
      <c r="P4409" s="67"/>
      <c r="T4409" s="53"/>
      <c r="U4409" s="64"/>
      <c r="Y4409" s="53"/>
      <c r="Z4409" s="64"/>
      <c r="AD4409" s="53"/>
    </row>
    <row r="4410" spans="1:30" s="13" customFormat="1" x14ac:dyDescent="0.25">
      <c r="A4410"/>
      <c r="B4410" s="32"/>
      <c r="C4410" s="34"/>
      <c r="D4410" s="10"/>
      <c r="J4410" s="53"/>
      <c r="K4410" s="64"/>
      <c r="O4410" s="60"/>
      <c r="P4410" s="67"/>
      <c r="T4410" s="53"/>
      <c r="U4410" s="64"/>
      <c r="Y4410" s="53"/>
      <c r="Z4410" s="64"/>
      <c r="AD4410" s="53"/>
    </row>
    <row r="4411" spans="1:30" s="13" customFormat="1" x14ac:dyDescent="0.25">
      <c r="A4411"/>
      <c r="B4411" s="32"/>
      <c r="C4411" s="34"/>
      <c r="D4411" s="10"/>
      <c r="J4411" s="53"/>
      <c r="K4411" s="64"/>
      <c r="O4411" s="60"/>
      <c r="P4411" s="67"/>
      <c r="T4411" s="53"/>
      <c r="U4411" s="64"/>
      <c r="Y4411" s="53"/>
      <c r="Z4411" s="64"/>
      <c r="AD4411" s="53"/>
    </row>
    <row r="4412" spans="1:30" s="13" customFormat="1" x14ac:dyDescent="0.25">
      <c r="A4412"/>
      <c r="B4412" s="32"/>
      <c r="C4412" s="34"/>
      <c r="D4412" s="10"/>
      <c r="J4412" s="53"/>
      <c r="K4412" s="64"/>
      <c r="O4412" s="60"/>
      <c r="P4412" s="67"/>
      <c r="T4412" s="53"/>
      <c r="U4412" s="64"/>
      <c r="Y4412" s="53"/>
      <c r="Z4412" s="64"/>
      <c r="AD4412" s="53"/>
    </row>
    <row r="4413" spans="1:30" s="13" customFormat="1" x14ac:dyDescent="0.25">
      <c r="A4413"/>
      <c r="B4413" s="32"/>
      <c r="C4413" s="34"/>
      <c r="D4413" s="10"/>
      <c r="J4413" s="53"/>
      <c r="K4413" s="64"/>
      <c r="O4413" s="60"/>
      <c r="P4413" s="67"/>
      <c r="T4413" s="53"/>
      <c r="U4413" s="64"/>
      <c r="Y4413" s="53"/>
      <c r="Z4413" s="64"/>
      <c r="AD4413" s="53"/>
    </row>
    <row r="4414" spans="1:30" s="13" customFormat="1" x14ac:dyDescent="0.25">
      <c r="A4414"/>
      <c r="B4414" s="32"/>
      <c r="C4414" s="34"/>
      <c r="D4414" s="10"/>
      <c r="J4414" s="53"/>
      <c r="K4414" s="64"/>
      <c r="O4414" s="60"/>
      <c r="P4414" s="67"/>
      <c r="T4414" s="53"/>
      <c r="U4414" s="64"/>
      <c r="Y4414" s="53"/>
      <c r="Z4414" s="64"/>
      <c r="AD4414" s="53"/>
    </row>
    <row r="4415" spans="1:30" s="13" customFormat="1" x14ac:dyDescent="0.25">
      <c r="A4415"/>
      <c r="B4415" s="32"/>
      <c r="C4415" s="34"/>
      <c r="D4415" s="10"/>
      <c r="J4415" s="53"/>
      <c r="K4415" s="64"/>
      <c r="O4415" s="60"/>
      <c r="P4415" s="67"/>
      <c r="T4415" s="53"/>
      <c r="U4415" s="64"/>
      <c r="Y4415" s="53"/>
      <c r="Z4415" s="64"/>
      <c r="AD4415" s="53"/>
    </row>
    <row r="4416" spans="1:30" s="13" customFormat="1" x14ac:dyDescent="0.25">
      <c r="A4416"/>
      <c r="B4416" s="32"/>
      <c r="C4416" s="34"/>
      <c r="D4416" s="10"/>
      <c r="J4416" s="53"/>
      <c r="K4416" s="64"/>
      <c r="O4416" s="60"/>
      <c r="P4416" s="67"/>
      <c r="T4416" s="53"/>
      <c r="U4416" s="64"/>
      <c r="Y4416" s="53"/>
      <c r="Z4416" s="64"/>
      <c r="AD4416" s="53"/>
    </row>
    <row r="4417" spans="1:30" s="13" customFormat="1" x14ac:dyDescent="0.25">
      <c r="A4417"/>
      <c r="B4417" s="32"/>
      <c r="C4417" s="34"/>
      <c r="D4417" s="10"/>
      <c r="J4417" s="53"/>
      <c r="K4417" s="64"/>
      <c r="O4417" s="60"/>
      <c r="P4417" s="67"/>
      <c r="T4417" s="53"/>
      <c r="U4417" s="64"/>
      <c r="Y4417" s="53"/>
      <c r="Z4417" s="64"/>
      <c r="AD4417" s="53"/>
    </row>
    <row r="4418" spans="1:30" s="13" customFormat="1" x14ac:dyDescent="0.25">
      <c r="A4418"/>
      <c r="B4418" s="32"/>
      <c r="C4418" s="34"/>
      <c r="D4418" s="10"/>
      <c r="J4418" s="53"/>
      <c r="K4418" s="64"/>
      <c r="O4418" s="60"/>
      <c r="P4418" s="67"/>
      <c r="T4418" s="53"/>
      <c r="U4418" s="64"/>
      <c r="Y4418" s="53"/>
      <c r="Z4418" s="64"/>
      <c r="AD4418" s="53"/>
    </row>
    <row r="4419" spans="1:30" s="13" customFormat="1" x14ac:dyDescent="0.25">
      <c r="A4419"/>
      <c r="B4419" s="32"/>
      <c r="C4419" s="34"/>
      <c r="D4419" s="10"/>
      <c r="J4419" s="53"/>
      <c r="K4419" s="64"/>
      <c r="O4419" s="60"/>
      <c r="P4419" s="67"/>
      <c r="T4419" s="53"/>
      <c r="U4419" s="64"/>
      <c r="Y4419" s="53"/>
      <c r="Z4419" s="64"/>
      <c r="AD4419" s="53"/>
    </row>
    <row r="4420" spans="1:30" s="13" customFormat="1" x14ac:dyDescent="0.25">
      <c r="A4420"/>
      <c r="B4420" s="32"/>
      <c r="C4420" s="34"/>
      <c r="D4420" s="10"/>
      <c r="J4420" s="53"/>
      <c r="K4420" s="64"/>
      <c r="O4420" s="60"/>
      <c r="P4420" s="67"/>
      <c r="T4420" s="53"/>
      <c r="U4420" s="64"/>
      <c r="Y4420" s="53"/>
      <c r="Z4420" s="64"/>
      <c r="AD4420" s="53"/>
    </row>
    <row r="4421" spans="1:30" s="13" customFormat="1" x14ac:dyDescent="0.25">
      <c r="A4421"/>
      <c r="B4421" s="32"/>
      <c r="C4421" s="34"/>
      <c r="D4421" s="10"/>
      <c r="J4421" s="53"/>
      <c r="K4421" s="64"/>
      <c r="O4421" s="60"/>
      <c r="P4421" s="67"/>
      <c r="T4421" s="53"/>
      <c r="U4421" s="64"/>
      <c r="Y4421" s="53"/>
      <c r="Z4421" s="64"/>
      <c r="AD4421" s="53"/>
    </row>
    <row r="4422" spans="1:30" s="13" customFormat="1" x14ac:dyDescent="0.25">
      <c r="A4422"/>
      <c r="B4422" s="32"/>
      <c r="C4422" s="34"/>
      <c r="D4422" s="10"/>
      <c r="J4422" s="53"/>
      <c r="K4422" s="64"/>
      <c r="O4422" s="60"/>
      <c r="P4422" s="67"/>
      <c r="T4422" s="53"/>
      <c r="U4422" s="64"/>
      <c r="Y4422" s="53"/>
      <c r="Z4422" s="64"/>
      <c r="AD4422" s="53"/>
    </row>
    <row r="4423" spans="1:30" s="13" customFormat="1" x14ac:dyDescent="0.25">
      <c r="A4423"/>
      <c r="B4423" s="32"/>
      <c r="C4423" s="34"/>
      <c r="D4423" s="10"/>
      <c r="J4423" s="53"/>
      <c r="K4423" s="64"/>
      <c r="O4423" s="60"/>
      <c r="P4423" s="67"/>
      <c r="T4423" s="53"/>
      <c r="U4423" s="64"/>
      <c r="Y4423" s="53"/>
      <c r="Z4423" s="64"/>
      <c r="AD4423" s="53"/>
    </row>
    <row r="4424" spans="1:30" s="13" customFormat="1" x14ac:dyDescent="0.25">
      <c r="A4424"/>
      <c r="B4424" s="32"/>
      <c r="C4424" s="34"/>
      <c r="D4424" s="10"/>
      <c r="J4424" s="53"/>
      <c r="K4424" s="64"/>
      <c r="O4424" s="60"/>
      <c r="P4424" s="67"/>
      <c r="T4424" s="53"/>
      <c r="U4424" s="64"/>
      <c r="Y4424" s="53"/>
      <c r="Z4424" s="64"/>
      <c r="AD4424" s="53"/>
    </row>
    <row r="4425" spans="1:30" s="13" customFormat="1" x14ac:dyDescent="0.25">
      <c r="A4425"/>
      <c r="B4425" s="32"/>
      <c r="C4425" s="34"/>
      <c r="D4425" s="10"/>
      <c r="J4425" s="53"/>
      <c r="K4425" s="64"/>
      <c r="O4425" s="60"/>
      <c r="P4425" s="67"/>
      <c r="T4425" s="53"/>
      <c r="U4425" s="64"/>
      <c r="Y4425" s="53"/>
      <c r="Z4425" s="64"/>
      <c r="AD4425" s="53"/>
    </row>
    <row r="4426" spans="1:30" s="13" customFormat="1" x14ac:dyDescent="0.25">
      <c r="A4426"/>
      <c r="B4426" s="32"/>
      <c r="C4426" s="34"/>
      <c r="D4426" s="10"/>
      <c r="J4426" s="53"/>
      <c r="K4426" s="64"/>
      <c r="O4426" s="60"/>
      <c r="P4426" s="67"/>
      <c r="T4426" s="53"/>
      <c r="U4426" s="64"/>
      <c r="Y4426" s="53"/>
      <c r="Z4426" s="64"/>
      <c r="AD4426" s="53"/>
    </row>
    <row r="4427" spans="1:30" s="13" customFormat="1" x14ac:dyDescent="0.25">
      <c r="A4427"/>
      <c r="B4427" s="32"/>
      <c r="C4427" s="34"/>
      <c r="D4427" s="10"/>
      <c r="J4427" s="53"/>
      <c r="K4427" s="64"/>
      <c r="O4427" s="60"/>
      <c r="P4427" s="67"/>
      <c r="T4427" s="53"/>
      <c r="U4427" s="64"/>
      <c r="Y4427" s="53"/>
      <c r="Z4427" s="64"/>
      <c r="AD4427" s="53"/>
    </row>
    <row r="4428" spans="1:30" s="13" customFormat="1" x14ac:dyDescent="0.25">
      <c r="A4428"/>
      <c r="B4428" s="32"/>
      <c r="C4428" s="34"/>
      <c r="D4428" s="10"/>
      <c r="J4428" s="53"/>
      <c r="K4428" s="64"/>
      <c r="O4428" s="60"/>
      <c r="P4428" s="67"/>
      <c r="T4428" s="53"/>
      <c r="U4428" s="64"/>
      <c r="Y4428" s="53"/>
      <c r="Z4428" s="64"/>
      <c r="AD4428" s="53"/>
    </row>
    <row r="4429" spans="1:30" s="13" customFormat="1" x14ac:dyDescent="0.25">
      <c r="A4429"/>
      <c r="B4429" s="32"/>
      <c r="C4429" s="34"/>
      <c r="D4429" s="10"/>
      <c r="J4429" s="53"/>
      <c r="K4429" s="64"/>
      <c r="O4429" s="60"/>
      <c r="P4429" s="67"/>
      <c r="T4429" s="53"/>
      <c r="U4429" s="64"/>
      <c r="Y4429" s="53"/>
      <c r="Z4429" s="64"/>
      <c r="AD4429" s="53"/>
    </row>
    <row r="4430" spans="1:30" s="13" customFormat="1" x14ac:dyDescent="0.25">
      <c r="A4430"/>
      <c r="B4430" s="32"/>
      <c r="C4430" s="34"/>
      <c r="D4430" s="10"/>
      <c r="J4430" s="53"/>
      <c r="K4430" s="64"/>
      <c r="O4430" s="60"/>
      <c r="P4430" s="67"/>
      <c r="T4430" s="53"/>
      <c r="U4430" s="64"/>
      <c r="Y4430" s="53"/>
      <c r="Z4430" s="64"/>
      <c r="AD4430" s="53"/>
    </row>
    <row r="4431" spans="1:30" s="13" customFormat="1" x14ac:dyDescent="0.25">
      <c r="A4431"/>
      <c r="B4431" s="32"/>
      <c r="C4431" s="34"/>
      <c r="D4431" s="10"/>
      <c r="J4431" s="53"/>
      <c r="K4431" s="64"/>
      <c r="O4431" s="60"/>
      <c r="P4431" s="67"/>
      <c r="T4431" s="53"/>
      <c r="U4431" s="64"/>
      <c r="Y4431" s="53"/>
      <c r="Z4431" s="64"/>
      <c r="AD4431" s="53"/>
    </row>
    <row r="4432" spans="1:30" s="13" customFormat="1" x14ac:dyDescent="0.25">
      <c r="A4432"/>
      <c r="B4432" s="32"/>
      <c r="C4432" s="34"/>
      <c r="D4432" s="10"/>
      <c r="J4432" s="53"/>
      <c r="K4432" s="64"/>
      <c r="O4432" s="60"/>
      <c r="P4432" s="67"/>
      <c r="T4432" s="53"/>
      <c r="U4432" s="64"/>
      <c r="Y4432" s="53"/>
      <c r="Z4432" s="64"/>
      <c r="AD4432" s="53"/>
    </row>
    <row r="4433" spans="1:30" s="13" customFormat="1" x14ac:dyDescent="0.25">
      <c r="A4433"/>
      <c r="B4433" s="32"/>
      <c r="C4433" s="34"/>
      <c r="D4433" s="10"/>
      <c r="J4433" s="53"/>
      <c r="K4433" s="64"/>
      <c r="O4433" s="60"/>
      <c r="P4433" s="67"/>
      <c r="T4433" s="53"/>
      <c r="U4433" s="64"/>
      <c r="Y4433" s="53"/>
      <c r="Z4433" s="64"/>
      <c r="AD4433" s="53"/>
    </row>
    <row r="4434" spans="1:30" s="13" customFormat="1" x14ac:dyDescent="0.25">
      <c r="A4434"/>
      <c r="B4434" s="32"/>
      <c r="C4434" s="34"/>
      <c r="D4434" s="10"/>
      <c r="J4434" s="53"/>
      <c r="K4434" s="64"/>
      <c r="O4434" s="60"/>
      <c r="P4434" s="67"/>
      <c r="T4434" s="53"/>
      <c r="U4434" s="64"/>
      <c r="Y4434" s="53"/>
      <c r="Z4434" s="64"/>
      <c r="AD4434" s="53"/>
    </row>
    <row r="4435" spans="1:30" s="13" customFormat="1" x14ac:dyDescent="0.25">
      <c r="A4435"/>
      <c r="B4435" s="32"/>
      <c r="C4435" s="34"/>
      <c r="D4435" s="10"/>
      <c r="J4435" s="53"/>
      <c r="K4435" s="64"/>
      <c r="O4435" s="60"/>
      <c r="P4435" s="67"/>
      <c r="T4435" s="53"/>
      <c r="U4435" s="64"/>
      <c r="Y4435" s="53"/>
      <c r="Z4435" s="64"/>
      <c r="AD4435" s="53"/>
    </row>
    <row r="4436" spans="1:30" s="13" customFormat="1" x14ac:dyDescent="0.25">
      <c r="A4436"/>
      <c r="B4436" s="32"/>
      <c r="C4436" s="34"/>
      <c r="D4436" s="10"/>
      <c r="J4436" s="53"/>
      <c r="K4436" s="64"/>
      <c r="O4436" s="60"/>
      <c r="P4436" s="67"/>
      <c r="T4436" s="53"/>
      <c r="U4436" s="64"/>
      <c r="Y4436" s="53"/>
      <c r="Z4436" s="64"/>
      <c r="AD4436" s="53"/>
    </row>
    <row r="4437" spans="1:30" s="13" customFormat="1" x14ac:dyDescent="0.25">
      <c r="A4437"/>
      <c r="B4437" s="32"/>
      <c r="C4437" s="34"/>
      <c r="D4437" s="10"/>
      <c r="J4437" s="53"/>
      <c r="K4437" s="64"/>
      <c r="O4437" s="60"/>
      <c r="P4437" s="67"/>
      <c r="T4437" s="53"/>
      <c r="U4437" s="64"/>
      <c r="Y4437" s="53"/>
      <c r="Z4437" s="64"/>
      <c r="AD4437" s="53"/>
    </row>
    <row r="4438" spans="1:30" s="13" customFormat="1" x14ac:dyDescent="0.25">
      <c r="A4438"/>
      <c r="B4438" s="32"/>
      <c r="C4438" s="34"/>
      <c r="D4438" s="10"/>
      <c r="J4438" s="53"/>
      <c r="K4438" s="64"/>
      <c r="O4438" s="60"/>
      <c r="P4438" s="67"/>
      <c r="T4438" s="53"/>
      <c r="U4438" s="64"/>
      <c r="Y4438" s="53"/>
      <c r="Z4438" s="64"/>
      <c r="AD4438" s="53"/>
    </row>
    <row r="4439" spans="1:30" s="13" customFormat="1" x14ac:dyDescent="0.25">
      <c r="A4439"/>
      <c r="B4439" s="32"/>
      <c r="C4439" s="34"/>
      <c r="D4439" s="10"/>
      <c r="J4439" s="53"/>
      <c r="K4439" s="64"/>
      <c r="O4439" s="60"/>
      <c r="P4439" s="67"/>
      <c r="T4439" s="53"/>
      <c r="U4439" s="64"/>
      <c r="Y4439" s="53"/>
      <c r="Z4439" s="64"/>
      <c r="AD4439" s="53"/>
    </row>
    <row r="4440" spans="1:30" s="13" customFormat="1" x14ac:dyDescent="0.25">
      <c r="A4440"/>
      <c r="B4440" s="32"/>
      <c r="C4440" s="34"/>
      <c r="D4440" s="10"/>
      <c r="J4440" s="53"/>
      <c r="K4440" s="64"/>
      <c r="O4440" s="60"/>
      <c r="P4440" s="67"/>
      <c r="T4440" s="53"/>
      <c r="U4440" s="64"/>
      <c r="Y4440" s="53"/>
      <c r="Z4440" s="64"/>
      <c r="AD4440" s="53"/>
    </row>
    <row r="4441" spans="1:30" s="13" customFormat="1" x14ac:dyDescent="0.25">
      <c r="A4441"/>
      <c r="B4441" s="32"/>
      <c r="C4441" s="34"/>
      <c r="D4441" s="10"/>
      <c r="J4441" s="53"/>
      <c r="K4441" s="64"/>
      <c r="O4441" s="60"/>
      <c r="P4441" s="67"/>
      <c r="T4441" s="53"/>
      <c r="U4441" s="64"/>
      <c r="Y4441" s="53"/>
      <c r="Z4441" s="64"/>
      <c r="AD4441" s="53"/>
    </row>
    <row r="4442" spans="1:30" s="13" customFormat="1" x14ac:dyDescent="0.25">
      <c r="A4442"/>
      <c r="B4442" s="32"/>
      <c r="C4442" s="34"/>
      <c r="D4442" s="10"/>
      <c r="J4442" s="53"/>
      <c r="K4442" s="64"/>
      <c r="O4442" s="60"/>
      <c r="P4442" s="67"/>
      <c r="T4442" s="53"/>
      <c r="U4442" s="64"/>
      <c r="Y4442" s="53"/>
      <c r="Z4442" s="64"/>
      <c r="AD4442" s="53"/>
    </row>
    <row r="4443" spans="1:30" s="13" customFormat="1" x14ac:dyDescent="0.25">
      <c r="A4443"/>
      <c r="B4443" s="32"/>
      <c r="C4443" s="34"/>
      <c r="D4443" s="10"/>
      <c r="J4443" s="53"/>
      <c r="K4443" s="64"/>
      <c r="O4443" s="60"/>
      <c r="P4443" s="67"/>
      <c r="T4443" s="53"/>
      <c r="U4443" s="64"/>
      <c r="Y4443" s="53"/>
      <c r="Z4443" s="64"/>
      <c r="AD4443" s="53"/>
    </row>
    <row r="4444" spans="1:30" s="13" customFormat="1" x14ac:dyDescent="0.25">
      <c r="A4444"/>
      <c r="B4444" s="32"/>
      <c r="C4444" s="34"/>
      <c r="D4444" s="10"/>
      <c r="J4444" s="53"/>
      <c r="K4444" s="64"/>
      <c r="O4444" s="60"/>
      <c r="P4444" s="67"/>
      <c r="T4444" s="53"/>
      <c r="U4444" s="64"/>
      <c r="Y4444" s="53"/>
      <c r="Z4444" s="64"/>
      <c r="AD4444" s="53"/>
    </row>
    <row r="4445" spans="1:30" s="13" customFormat="1" x14ac:dyDescent="0.25">
      <c r="A4445"/>
      <c r="B4445" s="32"/>
      <c r="C4445" s="34"/>
      <c r="D4445" s="10"/>
      <c r="J4445" s="53"/>
      <c r="K4445" s="64"/>
      <c r="O4445" s="60"/>
      <c r="P4445" s="67"/>
      <c r="T4445" s="53"/>
      <c r="U4445" s="64"/>
      <c r="Y4445" s="53"/>
      <c r="Z4445" s="64"/>
      <c r="AD4445" s="53"/>
    </row>
    <row r="4446" spans="1:30" s="13" customFormat="1" x14ac:dyDescent="0.25">
      <c r="A4446"/>
      <c r="B4446" s="32"/>
      <c r="C4446" s="34"/>
      <c r="D4446" s="10"/>
      <c r="J4446" s="53"/>
      <c r="K4446" s="64"/>
      <c r="O4446" s="60"/>
      <c r="P4446" s="67"/>
      <c r="T4446" s="53"/>
      <c r="U4446" s="64"/>
      <c r="Y4446" s="53"/>
      <c r="Z4446" s="64"/>
      <c r="AD4446" s="53"/>
    </row>
    <row r="4447" spans="1:30" s="13" customFormat="1" x14ac:dyDescent="0.25">
      <c r="A4447"/>
      <c r="B4447" s="32"/>
      <c r="C4447" s="34"/>
      <c r="D4447" s="10"/>
      <c r="J4447" s="53"/>
      <c r="K4447" s="64"/>
      <c r="O4447" s="60"/>
      <c r="P4447" s="67"/>
      <c r="T4447" s="53"/>
      <c r="U4447" s="64"/>
      <c r="Y4447" s="53"/>
      <c r="Z4447" s="64"/>
      <c r="AD4447" s="53"/>
    </row>
    <row r="4448" spans="1:30" s="13" customFormat="1" x14ac:dyDescent="0.25">
      <c r="A4448"/>
      <c r="B4448" s="32"/>
      <c r="C4448" s="34"/>
      <c r="D4448" s="10"/>
      <c r="J4448" s="53"/>
      <c r="K4448" s="64"/>
      <c r="O4448" s="60"/>
      <c r="P4448" s="67"/>
      <c r="T4448" s="53"/>
      <c r="U4448" s="64"/>
      <c r="Y4448" s="53"/>
      <c r="Z4448" s="64"/>
      <c r="AD4448" s="53"/>
    </row>
    <row r="4449" spans="1:30" s="13" customFormat="1" x14ac:dyDescent="0.25">
      <c r="A4449"/>
      <c r="B4449" s="32"/>
      <c r="C4449" s="34"/>
      <c r="D4449" s="10"/>
      <c r="J4449" s="53"/>
      <c r="K4449" s="64"/>
      <c r="O4449" s="60"/>
      <c r="P4449" s="67"/>
      <c r="T4449" s="53"/>
      <c r="U4449" s="64"/>
      <c r="Y4449" s="53"/>
      <c r="Z4449" s="64"/>
      <c r="AD4449" s="53"/>
    </row>
    <row r="4450" spans="1:30" s="13" customFormat="1" x14ac:dyDescent="0.25">
      <c r="A4450"/>
      <c r="B4450" s="32"/>
      <c r="C4450" s="34"/>
      <c r="D4450" s="10"/>
      <c r="J4450" s="53"/>
      <c r="K4450" s="64"/>
      <c r="O4450" s="60"/>
      <c r="P4450" s="67"/>
      <c r="T4450" s="53"/>
      <c r="U4450" s="64"/>
      <c r="Y4450" s="53"/>
      <c r="Z4450" s="64"/>
      <c r="AD4450" s="53"/>
    </row>
    <row r="4451" spans="1:30" s="13" customFormat="1" x14ac:dyDescent="0.25">
      <c r="A4451"/>
      <c r="B4451" s="32"/>
      <c r="C4451" s="34"/>
      <c r="D4451" s="10"/>
      <c r="J4451" s="53"/>
      <c r="K4451" s="64"/>
      <c r="O4451" s="60"/>
      <c r="P4451" s="67"/>
      <c r="T4451" s="53"/>
      <c r="U4451" s="64"/>
      <c r="Y4451" s="53"/>
      <c r="Z4451" s="64"/>
      <c r="AD4451" s="53"/>
    </row>
    <row r="4452" spans="1:30" s="13" customFormat="1" x14ac:dyDescent="0.25">
      <c r="A4452"/>
      <c r="B4452" s="32"/>
      <c r="C4452" s="34"/>
      <c r="D4452" s="10"/>
      <c r="J4452" s="53"/>
      <c r="K4452" s="64"/>
      <c r="O4452" s="60"/>
      <c r="P4452" s="67"/>
      <c r="T4452" s="53"/>
      <c r="U4452" s="64"/>
      <c r="Y4452" s="53"/>
      <c r="Z4452" s="64"/>
      <c r="AD4452" s="53"/>
    </row>
    <row r="4453" spans="1:30" s="13" customFormat="1" x14ac:dyDescent="0.25">
      <c r="A4453"/>
      <c r="B4453" s="32"/>
      <c r="C4453" s="34"/>
      <c r="D4453" s="10"/>
      <c r="J4453" s="53"/>
      <c r="K4453" s="64"/>
      <c r="O4453" s="60"/>
      <c r="P4453" s="67"/>
      <c r="T4453" s="53"/>
      <c r="U4453" s="64"/>
      <c r="Y4453" s="53"/>
      <c r="Z4453" s="64"/>
      <c r="AD4453" s="53"/>
    </row>
    <row r="4454" spans="1:30" s="13" customFormat="1" x14ac:dyDescent="0.25">
      <c r="A4454"/>
      <c r="B4454" s="32"/>
      <c r="C4454" s="34"/>
      <c r="D4454" s="10"/>
      <c r="J4454" s="53"/>
      <c r="K4454" s="64"/>
      <c r="O4454" s="60"/>
      <c r="P4454" s="67"/>
      <c r="T4454" s="53"/>
      <c r="U4454" s="64"/>
      <c r="Y4454" s="53"/>
      <c r="Z4454" s="64"/>
      <c r="AD4454" s="53"/>
    </row>
    <row r="4455" spans="1:30" s="13" customFormat="1" x14ac:dyDescent="0.25">
      <c r="A4455"/>
      <c r="B4455" s="32"/>
      <c r="C4455" s="34"/>
      <c r="D4455" s="10"/>
      <c r="J4455" s="53"/>
      <c r="K4455" s="64"/>
      <c r="O4455" s="60"/>
      <c r="P4455" s="67"/>
      <c r="T4455" s="53"/>
      <c r="U4455" s="64"/>
      <c r="Y4455" s="53"/>
      <c r="Z4455" s="64"/>
      <c r="AD4455" s="53"/>
    </row>
    <row r="4456" spans="1:30" s="13" customFormat="1" x14ac:dyDescent="0.25">
      <c r="A4456"/>
      <c r="B4456" s="32"/>
      <c r="C4456" s="34"/>
      <c r="D4456" s="10"/>
      <c r="J4456" s="53"/>
      <c r="K4456" s="64"/>
      <c r="O4456" s="60"/>
      <c r="P4456" s="67"/>
      <c r="T4456" s="53"/>
      <c r="U4456" s="64"/>
      <c r="Y4456" s="53"/>
      <c r="Z4456" s="64"/>
      <c r="AD4456" s="53"/>
    </row>
    <row r="4457" spans="1:30" s="13" customFormat="1" x14ac:dyDescent="0.25">
      <c r="A4457"/>
      <c r="B4457" s="32"/>
      <c r="C4457" s="34"/>
      <c r="D4457" s="10"/>
      <c r="J4457" s="53"/>
      <c r="K4457" s="64"/>
      <c r="O4457" s="60"/>
      <c r="P4457" s="67"/>
      <c r="T4457" s="53"/>
      <c r="U4457" s="64"/>
      <c r="Y4457" s="53"/>
      <c r="Z4457" s="64"/>
      <c r="AD4457" s="53"/>
    </row>
    <row r="4458" spans="1:30" s="13" customFormat="1" x14ac:dyDescent="0.25">
      <c r="A4458"/>
      <c r="B4458" s="32"/>
      <c r="C4458" s="34"/>
      <c r="D4458" s="10"/>
      <c r="J4458" s="53"/>
      <c r="K4458" s="64"/>
      <c r="O4458" s="60"/>
      <c r="P4458" s="67"/>
      <c r="T4458" s="53"/>
      <c r="U4458" s="64"/>
      <c r="Y4458" s="53"/>
      <c r="Z4458" s="64"/>
      <c r="AD4458" s="53"/>
    </row>
    <row r="4459" spans="1:30" s="13" customFormat="1" x14ac:dyDescent="0.25">
      <c r="A4459"/>
      <c r="B4459" s="32"/>
      <c r="C4459" s="34"/>
      <c r="D4459" s="10"/>
      <c r="J4459" s="53"/>
      <c r="K4459" s="64"/>
      <c r="O4459" s="60"/>
      <c r="P4459" s="67"/>
      <c r="T4459" s="53"/>
      <c r="U4459" s="64"/>
      <c r="Y4459" s="53"/>
      <c r="Z4459" s="64"/>
      <c r="AD4459" s="53"/>
    </row>
    <row r="4460" spans="1:30" s="13" customFormat="1" x14ac:dyDescent="0.25">
      <c r="A4460"/>
      <c r="B4460" s="32"/>
      <c r="C4460" s="34"/>
      <c r="D4460" s="10"/>
      <c r="J4460" s="53"/>
      <c r="K4460" s="64"/>
      <c r="O4460" s="60"/>
      <c r="P4460" s="67"/>
      <c r="T4460" s="53"/>
      <c r="U4460" s="64"/>
      <c r="Y4460" s="53"/>
      <c r="Z4460" s="64"/>
      <c r="AD4460" s="53"/>
    </row>
    <row r="4461" spans="1:30" s="13" customFormat="1" x14ac:dyDescent="0.25">
      <c r="A4461"/>
      <c r="B4461" s="32"/>
      <c r="C4461" s="34"/>
      <c r="D4461" s="10"/>
      <c r="J4461" s="53"/>
      <c r="K4461" s="64"/>
      <c r="O4461" s="60"/>
      <c r="P4461" s="67"/>
      <c r="T4461" s="53"/>
      <c r="U4461" s="64"/>
      <c r="Y4461" s="53"/>
      <c r="Z4461" s="64"/>
      <c r="AD4461" s="53"/>
    </row>
    <row r="4462" spans="1:30" s="13" customFormat="1" x14ac:dyDescent="0.25">
      <c r="A4462"/>
      <c r="B4462" s="32"/>
      <c r="C4462" s="34"/>
      <c r="D4462" s="10"/>
      <c r="J4462" s="53"/>
      <c r="K4462" s="64"/>
      <c r="O4462" s="60"/>
      <c r="P4462" s="67"/>
      <c r="T4462" s="53"/>
      <c r="U4462" s="64"/>
      <c r="Y4462" s="53"/>
      <c r="Z4462" s="64"/>
      <c r="AD4462" s="53"/>
    </row>
    <row r="4463" spans="1:30" s="13" customFormat="1" x14ac:dyDescent="0.25">
      <c r="A4463"/>
      <c r="B4463" s="32"/>
      <c r="C4463" s="34"/>
      <c r="D4463" s="10"/>
      <c r="J4463" s="53"/>
      <c r="K4463" s="64"/>
      <c r="O4463" s="60"/>
      <c r="P4463" s="67"/>
      <c r="T4463" s="53"/>
      <c r="U4463" s="64"/>
      <c r="Y4463" s="53"/>
      <c r="Z4463" s="64"/>
      <c r="AD4463" s="53"/>
    </row>
    <row r="4464" spans="1:30" s="13" customFormat="1" x14ac:dyDescent="0.25">
      <c r="A4464"/>
      <c r="B4464" s="32"/>
      <c r="C4464" s="34"/>
      <c r="D4464" s="10"/>
      <c r="J4464" s="53"/>
      <c r="K4464" s="64"/>
      <c r="O4464" s="60"/>
      <c r="P4464" s="67"/>
      <c r="T4464" s="53"/>
      <c r="U4464" s="64"/>
      <c r="Y4464" s="53"/>
      <c r="Z4464" s="64"/>
      <c r="AD4464" s="53"/>
    </row>
    <row r="4465" spans="1:30" s="13" customFormat="1" x14ac:dyDescent="0.25">
      <c r="A4465"/>
      <c r="B4465" s="32"/>
      <c r="C4465" s="34"/>
      <c r="D4465" s="10"/>
      <c r="J4465" s="53"/>
      <c r="K4465" s="64"/>
      <c r="O4465" s="60"/>
      <c r="P4465" s="67"/>
      <c r="T4465" s="53"/>
      <c r="U4465" s="64"/>
      <c r="Y4465" s="53"/>
      <c r="Z4465" s="64"/>
      <c r="AD4465" s="53"/>
    </row>
    <row r="4466" spans="1:30" s="13" customFormat="1" x14ac:dyDescent="0.25">
      <c r="A4466"/>
      <c r="B4466" s="32"/>
      <c r="C4466" s="34"/>
      <c r="D4466" s="10"/>
      <c r="J4466" s="53"/>
      <c r="K4466" s="64"/>
      <c r="O4466" s="60"/>
      <c r="P4466" s="67"/>
      <c r="T4466" s="53"/>
      <c r="U4466" s="64"/>
      <c r="Y4466" s="53"/>
      <c r="Z4466" s="64"/>
      <c r="AD4466" s="53"/>
    </row>
    <row r="4467" spans="1:30" s="13" customFormat="1" x14ac:dyDescent="0.25">
      <c r="A4467"/>
      <c r="B4467" s="32"/>
      <c r="C4467" s="34"/>
      <c r="D4467" s="10"/>
      <c r="J4467" s="53"/>
      <c r="K4467" s="64"/>
      <c r="O4467" s="60"/>
      <c r="P4467" s="67"/>
      <c r="T4467" s="53"/>
      <c r="U4467" s="64"/>
      <c r="Y4467" s="53"/>
      <c r="Z4467" s="64"/>
      <c r="AD4467" s="53"/>
    </row>
    <row r="4468" spans="1:30" s="13" customFormat="1" x14ac:dyDescent="0.25">
      <c r="A4468"/>
      <c r="B4468" s="32"/>
      <c r="C4468" s="34"/>
      <c r="D4468" s="10"/>
      <c r="J4468" s="53"/>
      <c r="K4468" s="64"/>
      <c r="O4468" s="60"/>
      <c r="P4468" s="67"/>
      <c r="T4468" s="53"/>
      <c r="U4468" s="64"/>
      <c r="Y4468" s="53"/>
      <c r="Z4468" s="64"/>
      <c r="AD4468" s="53"/>
    </row>
    <row r="4469" spans="1:30" s="13" customFormat="1" x14ac:dyDescent="0.25">
      <c r="A4469"/>
      <c r="B4469" s="32"/>
      <c r="C4469" s="34"/>
      <c r="D4469" s="10"/>
      <c r="J4469" s="53"/>
      <c r="K4469" s="64"/>
      <c r="O4469" s="60"/>
      <c r="P4469" s="67"/>
      <c r="T4469" s="53"/>
      <c r="U4469" s="64"/>
      <c r="Y4469" s="53"/>
      <c r="Z4469" s="64"/>
      <c r="AD4469" s="53"/>
    </row>
    <row r="4470" spans="1:30" s="13" customFormat="1" x14ac:dyDescent="0.25">
      <c r="A4470"/>
      <c r="B4470" s="32"/>
      <c r="C4470" s="34"/>
      <c r="D4470" s="10"/>
      <c r="J4470" s="53"/>
      <c r="K4470" s="64"/>
      <c r="O4470" s="60"/>
      <c r="P4470" s="67"/>
      <c r="T4470" s="53"/>
      <c r="U4470" s="64"/>
      <c r="Y4470" s="53"/>
      <c r="Z4470" s="64"/>
      <c r="AD4470" s="53"/>
    </row>
    <row r="4471" spans="1:30" s="13" customFormat="1" x14ac:dyDescent="0.25">
      <c r="A4471"/>
      <c r="B4471" s="32"/>
      <c r="C4471" s="34"/>
      <c r="D4471" s="10"/>
      <c r="J4471" s="53"/>
      <c r="K4471" s="64"/>
      <c r="O4471" s="60"/>
      <c r="P4471" s="67"/>
      <c r="T4471" s="53"/>
      <c r="U4471" s="64"/>
      <c r="Y4471" s="53"/>
      <c r="Z4471" s="64"/>
      <c r="AD4471" s="53"/>
    </row>
    <row r="4472" spans="1:30" s="13" customFormat="1" x14ac:dyDescent="0.25">
      <c r="A4472"/>
      <c r="B4472" s="32"/>
      <c r="C4472" s="34"/>
      <c r="D4472" s="10"/>
      <c r="J4472" s="53"/>
      <c r="K4472" s="64"/>
      <c r="O4472" s="60"/>
      <c r="P4472" s="67"/>
      <c r="T4472" s="53"/>
      <c r="U4472" s="64"/>
      <c r="Y4472" s="53"/>
      <c r="Z4472" s="64"/>
      <c r="AD4472" s="53"/>
    </row>
    <row r="4473" spans="1:30" s="13" customFormat="1" x14ac:dyDescent="0.25">
      <c r="A4473"/>
      <c r="B4473" s="32"/>
      <c r="C4473" s="34"/>
      <c r="D4473" s="10"/>
      <c r="J4473" s="53"/>
      <c r="K4473" s="64"/>
      <c r="O4473" s="60"/>
      <c r="P4473" s="67"/>
      <c r="T4473" s="53"/>
      <c r="U4473" s="64"/>
      <c r="Y4473" s="53"/>
      <c r="Z4473" s="64"/>
      <c r="AD4473" s="53"/>
    </row>
    <row r="4474" spans="1:30" s="13" customFormat="1" x14ac:dyDescent="0.25">
      <c r="A4474"/>
      <c r="B4474" s="32"/>
      <c r="C4474" s="34"/>
      <c r="D4474" s="10"/>
      <c r="J4474" s="53"/>
      <c r="K4474" s="64"/>
      <c r="O4474" s="60"/>
      <c r="P4474" s="67"/>
      <c r="T4474" s="53"/>
      <c r="U4474" s="64"/>
      <c r="Y4474" s="53"/>
      <c r="Z4474" s="64"/>
      <c r="AD4474" s="53"/>
    </row>
    <row r="4475" spans="1:30" s="13" customFormat="1" x14ac:dyDescent="0.25">
      <c r="A4475"/>
      <c r="B4475" s="32"/>
      <c r="C4475" s="34"/>
      <c r="D4475" s="10"/>
      <c r="J4475" s="53"/>
      <c r="K4475" s="64"/>
      <c r="O4475" s="60"/>
      <c r="P4475" s="67"/>
      <c r="T4475" s="53"/>
      <c r="U4475" s="64"/>
      <c r="Y4475" s="53"/>
      <c r="Z4475" s="64"/>
      <c r="AD4475" s="53"/>
    </row>
    <row r="4476" spans="1:30" s="13" customFormat="1" x14ac:dyDescent="0.25">
      <c r="A4476"/>
      <c r="B4476" s="32"/>
      <c r="C4476" s="34"/>
      <c r="D4476" s="10"/>
      <c r="J4476" s="53"/>
      <c r="K4476" s="64"/>
      <c r="O4476" s="60"/>
      <c r="P4476" s="67"/>
      <c r="T4476" s="53"/>
      <c r="U4476" s="64"/>
      <c r="Y4476" s="53"/>
      <c r="Z4476" s="64"/>
      <c r="AD4476" s="53"/>
    </row>
    <row r="4477" spans="1:30" s="13" customFormat="1" x14ac:dyDescent="0.25">
      <c r="A4477"/>
      <c r="B4477" s="32"/>
      <c r="C4477" s="34"/>
      <c r="D4477" s="10"/>
      <c r="J4477" s="53"/>
      <c r="K4477" s="64"/>
      <c r="O4477" s="60"/>
      <c r="P4477" s="67"/>
      <c r="T4477" s="53"/>
      <c r="U4477" s="64"/>
      <c r="Y4477" s="53"/>
      <c r="Z4477" s="64"/>
      <c r="AD4477" s="53"/>
    </row>
    <row r="4478" spans="1:30" s="13" customFormat="1" x14ac:dyDescent="0.25">
      <c r="A4478"/>
      <c r="B4478" s="32"/>
      <c r="C4478" s="34"/>
      <c r="D4478" s="10"/>
      <c r="J4478" s="53"/>
      <c r="K4478" s="64"/>
      <c r="O4478" s="60"/>
      <c r="P4478" s="67"/>
      <c r="T4478" s="53"/>
      <c r="U4478" s="64"/>
      <c r="Y4478" s="53"/>
      <c r="Z4478" s="64"/>
      <c r="AD4478" s="53"/>
    </row>
    <row r="4479" spans="1:30" s="13" customFormat="1" x14ac:dyDescent="0.25">
      <c r="A4479"/>
      <c r="B4479" s="32"/>
      <c r="C4479" s="34"/>
      <c r="D4479" s="10"/>
      <c r="J4479" s="53"/>
      <c r="K4479" s="64"/>
      <c r="O4479" s="60"/>
      <c r="P4479" s="67"/>
      <c r="T4479" s="53"/>
      <c r="U4479" s="64"/>
      <c r="Y4479" s="53"/>
      <c r="Z4479" s="64"/>
      <c r="AD4479" s="53"/>
    </row>
    <row r="4480" spans="1:30" s="13" customFormat="1" x14ac:dyDescent="0.25">
      <c r="A4480"/>
      <c r="B4480" s="32"/>
      <c r="C4480" s="34"/>
      <c r="D4480" s="10"/>
      <c r="J4480" s="53"/>
      <c r="K4480" s="64"/>
      <c r="O4480" s="60"/>
      <c r="P4480" s="67"/>
      <c r="T4480" s="53"/>
      <c r="U4480" s="64"/>
      <c r="Y4480" s="53"/>
      <c r="Z4480" s="64"/>
      <c r="AD4480" s="53"/>
    </row>
    <row r="4481" spans="1:30" s="13" customFormat="1" x14ac:dyDescent="0.25">
      <c r="A4481"/>
      <c r="B4481" s="32"/>
      <c r="C4481" s="34"/>
      <c r="D4481" s="10"/>
      <c r="J4481" s="53"/>
      <c r="K4481" s="64"/>
      <c r="O4481" s="60"/>
      <c r="P4481" s="67"/>
      <c r="T4481" s="53"/>
      <c r="U4481" s="64"/>
      <c r="Y4481" s="53"/>
      <c r="Z4481" s="64"/>
      <c r="AD4481" s="53"/>
    </row>
    <row r="4482" spans="1:30" s="13" customFormat="1" x14ac:dyDescent="0.25">
      <c r="A4482"/>
      <c r="B4482" s="32"/>
      <c r="C4482" s="34"/>
      <c r="D4482" s="10"/>
      <c r="J4482" s="53"/>
      <c r="K4482" s="64"/>
      <c r="O4482" s="60"/>
      <c r="P4482" s="67"/>
      <c r="T4482" s="53"/>
      <c r="U4482" s="64"/>
      <c r="Y4482" s="53"/>
      <c r="Z4482" s="64"/>
      <c r="AD4482" s="53"/>
    </row>
    <row r="4483" spans="1:30" s="13" customFormat="1" x14ac:dyDescent="0.25">
      <c r="A4483"/>
      <c r="B4483" s="32"/>
      <c r="C4483" s="34"/>
      <c r="D4483" s="10"/>
      <c r="J4483" s="53"/>
      <c r="K4483" s="64"/>
      <c r="O4483" s="60"/>
      <c r="P4483" s="67"/>
      <c r="T4483" s="53"/>
      <c r="U4483" s="64"/>
      <c r="Y4483" s="53"/>
      <c r="Z4483" s="64"/>
      <c r="AD4483" s="53"/>
    </row>
    <row r="4484" spans="1:30" s="13" customFormat="1" x14ac:dyDescent="0.25">
      <c r="A4484"/>
      <c r="B4484" s="32"/>
      <c r="C4484" s="34"/>
      <c r="D4484" s="10"/>
      <c r="J4484" s="53"/>
      <c r="K4484" s="64"/>
      <c r="O4484" s="60"/>
      <c r="P4484" s="67"/>
      <c r="T4484" s="53"/>
      <c r="U4484" s="64"/>
      <c r="Y4484" s="53"/>
      <c r="Z4484" s="64"/>
      <c r="AD4484" s="53"/>
    </row>
    <row r="4485" spans="1:30" s="13" customFormat="1" x14ac:dyDescent="0.25">
      <c r="A4485"/>
      <c r="B4485" s="32"/>
      <c r="C4485" s="34"/>
      <c r="D4485" s="10"/>
      <c r="J4485" s="53"/>
      <c r="K4485" s="64"/>
      <c r="O4485" s="60"/>
      <c r="P4485" s="67"/>
      <c r="T4485" s="53"/>
      <c r="U4485" s="64"/>
      <c r="Y4485" s="53"/>
      <c r="Z4485" s="64"/>
      <c r="AD4485" s="53"/>
    </row>
    <row r="4486" spans="1:30" s="13" customFormat="1" x14ac:dyDescent="0.25">
      <c r="A4486"/>
      <c r="B4486" s="32"/>
      <c r="C4486" s="34"/>
      <c r="D4486" s="10"/>
      <c r="J4486" s="53"/>
      <c r="K4486" s="64"/>
      <c r="O4486" s="60"/>
      <c r="P4486" s="67"/>
      <c r="T4486" s="53"/>
      <c r="U4486" s="64"/>
      <c r="Y4486" s="53"/>
      <c r="Z4486" s="64"/>
      <c r="AD4486" s="53"/>
    </row>
    <row r="4487" spans="1:30" s="13" customFormat="1" x14ac:dyDescent="0.25">
      <c r="A4487"/>
      <c r="B4487" s="32"/>
      <c r="C4487" s="34"/>
      <c r="D4487" s="10"/>
      <c r="J4487" s="53"/>
      <c r="K4487" s="64"/>
      <c r="O4487" s="60"/>
      <c r="P4487" s="67"/>
      <c r="T4487" s="53"/>
      <c r="U4487" s="64"/>
      <c r="Y4487" s="53"/>
      <c r="Z4487" s="64"/>
      <c r="AD4487" s="53"/>
    </row>
    <row r="4488" spans="1:30" s="13" customFormat="1" x14ac:dyDescent="0.25">
      <c r="A4488"/>
      <c r="B4488" s="32"/>
      <c r="C4488" s="34"/>
      <c r="D4488" s="10"/>
      <c r="J4488" s="53"/>
      <c r="K4488" s="64"/>
      <c r="O4488" s="60"/>
      <c r="P4488" s="67"/>
      <c r="T4488" s="53"/>
      <c r="U4488" s="64"/>
      <c r="Y4488" s="53"/>
      <c r="Z4488" s="64"/>
      <c r="AD4488" s="53"/>
    </row>
    <row r="4489" spans="1:30" s="13" customFormat="1" x14ac:dyDescent="0.25">
      <c r="A4489"/>
      <c r="B4489" s="32"/>
      <c r="C4489" s="34"/>
      <c r="D4489" s="10"/>
      <c r="J4489" s="53"/>
      <c r="K4489" s="64"/>
      <c r="O4489" s="60"/>
      <c r="P4489" s="67"/>
      <c r="T4489" s="53"/>
      <c r="U4489" s="64"/>
      <c r="Y4489" s="53"/>
      <c r="Z4489" s="64"/>
      <c r="AD4489" s="53"/>
    </row>
    <row r="4490" spans="1:30" s="13" customFormat="1" x14ac:dyDescent="0.25">
      <c r="A4490"/>
      <c r="B4490" s="32"/>
      <c r="C4490" s="34"/>
      <c r="D4490" s="10"/>
      <c r="J4490" s="53"/>
      <c r="K4490" s="64"/>
      <c r="O4490" s="60"/>
      <c r="P4490" s="67"/>
      <c r="T4490" s="53"/>
      <c r="U4490" s="64"/>
      <c r="Y4490" s="53"/>
      <c r="Z4490" s="64"/>
      <c r="AD4490" s="53"/>
    </row>
    <row r="4491" spans="1:30" s="13" customFormat="1" x14ac:dyDescent="0.25">
      <c r="A4491"/>
      <c r="B4491" s="32"/>
      <c r="C4491" s="34"/>
      <c r="D4491" s="10"/>
      <c r="J4491" s="53"/>
      <c r="K4491" s="64"/>
      <c r="O4491" s="60"/>
      <c r="P4491" s="67"/>
      <c r="T4491" s="53"/>
      <c r="U4491" s="64"/>
      <c r="Y4491" s="53"/>
      <c r="Z4491" s="64"/>
      <c r="AD4491" s="53"/>
    </row>
    <row r="4492" spans="1:30" s="13" customFormat="1" x14ac:dyDescent="0.25">
      <c r="A4492"/>
      <c r="B4492" s="32"/>
      <c r="C4492" s="34"/>
      <c r="D4492" s="10"/>
      <c r="J4492" s="53"/>
      <c r="K4492" s="64"/>
      <c r="O4492" s="60"/>
      <c r="P4492" s="67"/>
      <c r="T4492" s="53"/>
      <c r="U4492" s="64"/>
      <c r="Y4492" s="53"/>
      <c r="Z4492" s="64"/>
      <c r="AD4492" s="53"/>
    </row>
    <row r="4493" spans="1:30" s="13" customFormat="1" x14ac:dyDescent="0.25">
      <c r="A4493"/>
      <c r="B4493" s="32"/>
      <c r="C4493" s="34"/>
      <c r="D4493" s="10"/>
      <c r="J4493" s="53"/>
      <c r="K4493" s="64"/>
      <c r="O4493" s="60"/>
      <c r="P4493" s="67"/>
      <c r="T4493" s="53"/>
      <c r="U4493" s="64"/>
      <c r="Y4493" s="53"/>
      <c r="Z4493" s="64"/>
      <c r="AD4493" s="53"/>
    </row>
    <row r="4494" spans="1:30" s="13" customFormat="1" x14ac:dyDescent="0.25">
      <c r="A4494"/>
      <c r="B4494" s="32"/>
      <c r="C4494" s="34"/>
      <c r="D4494" s="10"/>
      <c r="J4494" s="53"/>
      <c r="K4494" s="64"/>
      <c r="O4494" s="60"/>
      <c r="P4494" s="67"/>
      <c r="T4494" s="53"/>
      <c r="U4494" s="64"/>
      <c r="Y4494" s="53"/>
      <c r="Z4494" s="64"/>
      <c r="AD4494" s="53"/>
    </row>
    <row r="4495" spans="1:30" s="13" customFormat="1" x14ac:dyDescent="0.25">
      <c r="A4495"/>
      <c r="B4495" s="32"/>
      <c r="C4495" s="34"/>
      <c r="D4495" s="10"/>
      <c r="J4495" s="53"/>
      <c r="K4495" s="64"/>
      <c r="O4495" s="60"/>
      <c r="P4495" s="67"/>
      <c r="T4495" s="53"/>
      <c r="U4495" s="64"/>
      <c r="Y4495" s="53"/>
      <c r="Z4495" s="64"/>
      <c r="AD4495" s="53"/>
    </row>
    <row r="4496" spans="1:30" s="13" customFormat="1" x14ac:dyDescent="0.25">
      <c r="A4496"/>
      <c r="B4496" s="32"/>
      <c r="C4496" s="34"/>
      <c r="D4496" s="10"/>
      <c r="J4496" s="53"/>
      <c r="K4496" s="64"/>
      <c r="O4496" s="60"/>
      <c r="P4496" s="67"/>
      <c r="T4496" s="53"/>
      <c r="U4496" s="64"/>
      <c r="Y4496" s="53"/>
      <c r="Z4496" s="64"/>
      <c r="AD4496" s="53"/>
    </row>
    <row r="4497" spans="1:30" s="13" customFormat="1" x14ac:dyDescent="0.25">
      <c r="A4497"/>
      <c r="B4497" s="32"/>
      <c r="C4497" s="34"/>
      <c r="D4497" s="10"/>
      <c r="J4497" s="53"/>
      <c r="K4497" s="64"/>
      <c r="O4497" s="60"/>
      <c r="P4497" s="67"/>
      <c r="T4497" s="53"/>
      <c r="U4497" s="64"/>
      <c r="Y4497" s="53"/>
      <c r="Z4497" s="64"/>
      <c r="AD4497" s="53"/>
    </row>
    <row r="4498" spans="1:30" s="13" customFormat="1" x14ac:dyDescent="0.25">
      <c r="A4498"/>
      <c r="B4498" s="32"/>
      <c r="C4498" s="34"/>
      <c r="D4498" s="10"/>
      <c r="J4498" s="53"/>
      <c r="K4498" s="64"/>
      <c r="O4498" s="60"/>
      <c r="P4498" s="67"/>
      <c r="T4498" s="53"/>
      <c r="U4498" s="64"/>
      <c r="Y4498" s="53"/>
      <c r="Z4498" s="64"/>
      <c r="AD4498" s="53"/>
    </row>
    <row r="4499" spans="1:30" s="13" customFormat="1" x14ac:dyDescent="0.25">
      <c r="A4499"/>
      <c r="B4499" s="32"/>
      <c r="C4499" s="34"/>
      <c r="D4499" s="10"/>
      <c r="J4499" s="53"/>
      <c r="K4499" s="64"/>
      <c r="O4499" s="60"/>
      <c r="P4499" s="67"/>
      <c r="T4499" s="53"/>
      <c r="U4499" s="64"/>
      <c r="Y4499" s="53"/>
      <c r="Z4499" s="64"/>
      <c r="AD4499" s="53"/>
    </row>
    <row r="4500" spans="1:30" s="13" customFormat="1" x14ac:dyDescent="0.25">
      <c r="A4500"/>
      <c r="B4500" s="32"/>
      <c r="C4500" s="34"/>
      <c r="D4500" s="10"/>
      <c r="J4500" s="53"/>
      <c r="K4500" s="64"/>
      <c r="O4500" s="60"/>
      <c r="P4500" s="67"/>
      <c r="T4500" s="53"/>
      <c r="U4500" s="64"/>
      <c r="Y4500" s="53"/>
      <c r="Z4500" s="64"/>
      <c r="AD4500" s="53"/>
    </row>
    <row r="4501" spans="1:30" s="13" customFormat="1" x14ac:dyDescent="0.25">
      <c r="A4501"/>
      <c r="B4501" s="32"/>
      <c r="C4501" s="34"/>
      <c r="D4501" s="10"/>
      <c r="J4501" s="53"/>
      <c r="K4501" s="64"/>
      <c r="O4501" s="60"/>
      <c r="P4501" s="67"/>
      <c r="T4501" s="53"/>
      <c r="U4501" s="64"/>
      <c r="Y4501" s="53"/>
      <c r="Z4501" s="64"/>
      <c r="AD4501" s="53"/>
    </row>
    <row r="4502" spans="1:30" s="13" customFormat="1" x14ac:dyDescent="0.25">
      <c r="A4502"/>
      <c r="B4502" s="32"/>
      <c r="C4502" s="34"/>
      <c r="D4502" s="10"/>
      <c r="J4502" s="53"/>
      <c r="K4502" s="64"/>
      <c r="O4502" s="60"/>
      <c r="P4502" s="67"/>
      <c r="T4502" s="53"/>
      <c r="U4502" s="64"/>
      <c r="Y4502" s="53"/>
      <c r="Z4502" s="64"/>
      <c r="AD4502" s="53"/>
    </row>
    <row r="4503" spans="1:30" s="13" customFormat="1" x14ac:dyDescent="0.25">
      <c r="A4503"/>
      <c r="B4503" s="32"/>
      <c r="C4503" s="34"/>
      <c r="D4503" s="10"/>
      <c r="J4503" s="53"/>
      <c r="K4503" s="64"/>
      <c r="O4503" s="60"/>
      <c r="P4503" s="67"/>
      <c r="T4503" s="53"/>
      <c r="U4503" s="64"/>
      <c r="Y4503" s="53"/>
      <c r="Z4503" s="64"/>
      <c r="AD4503" s="53"/>
    </row>
    <row r="4504" spans="1:30" s="13" customFormat="1" x14ac:dyDescent="0.25">
      <c r="A4504"/>
      <c r="B4504" s="32"/>
      <c r="C4504" s="34"/>
      <c r="D4504" s="10"/>
      <c r="J4504" s="53"/>
      <c r="K4504" s="64"/>
      <c r="O4504" s="60"/>
      <c r="P4504" s="67"/>
      <c r="T4504" s="53"/>
      <c r="U4504" s="64"/>
      <c r="Y4504" s="53"/>
      <c r="Z4504" s="64"/>
      <c r="AD4504" s="53"/>
    </row>
    <row r="4505" spans="1:30" s="13" customFormat="1" x14ac:dyDescent="0.25">
      <c r="A4505"/>
      <c r="B4505" s="32"/>
      <c r="C4505" s="34"/>
      <c r="D4505" s="10"/>
      <c r="J4505" s="53"/>
      <c r="K4505" s="64"/>
      <c r="O4505" s="60"/>
      <c r="P4505" s="67"/>
      <c r="T4505" s="53"/>
      <c r="U4505" s="64"/>
      <c r="Y4505" s="53"/>
      <c r="Z4505" s="64"/>
      <c r="AD4505" s="53"/>
    </row>
    <row r="4506" spans="1:30" s="13" customFormat="1" x14ac:dyDescent="0.25">
      <c r="A4506"/>
      <c r="B4506" s="32"/>
      <c r="C4506" s="34"/>
      <c r="D4506" s="10"/>
      <c r="J4506" s="53"/>
      <c r="K4506" s="64"/>
      <c r="O4506" s="60"/>
      <c r="P4506" s="67"/>
      <c r="T4506" s="53"/>
      <c r="U4506" s="64"/>
      <c r="Y4506" s="53"/>
      <c r="Z4506" s="64"/>
      <c r="AD4506" s="53"/>
    </row>
    <row r="4507" spans="1:30" s="13" customFormat="1" x14ac:dyDescent="0.25">
      <c r="A4507"/>
      <c r="B4507" s="32"/>
      <c r="C4507" s="34"/>
      <c r="D4507" s="10"/>
      <c r="J4507" s="53"/>
      <c r="K4507" s="64"/>
      <c r="O4507" s="60"/>
      <c r="P4507" s="67"/>
      <c r="T4507" s="53"/>
      <c r="U4507" s="64"/>
      <c r="Y4507" s="53"/>
      <c r="Z4507" s="64"/>
      <c r="AD4507" s="53"/>
    </row>
    <row r="4508" spans="1:30" s="13" customFormat="1" x14ac:dyDescent="0.25">
      <c r="A4508"/>
      <c r="B4508" s="32"/>
      <c r="C4508" s="34"/>
      <c r="D4508" s="10"/>
      <c r="J4508" s="53"/>
      <c r="K4508" s="64"/>
      <c r="O4508" s="60"/>
      <c r="P4508" s="67"/>
      <c r="T4508" s="53"/>
      <c r="U4508" s="64"/>
      <c r="Y4508" s="53"/>
      <c r="Z4508" s="64"/>
      <c r="AD4508" s="53"/>
    </row>
    <row r="4509" spans="1:30" s="13" customFormat="1" x14ac:dyDescent="0.25">
      <c r="A4509"/>
      <c r="B4509" s="32"/>
      <c r="C4509" s="34"/>
      <c r="D4509" s="10"/>
      <c r="J4509" s="53"/>
      <c r="K4509" s="64"/>
      <c r="O4509" s="60"/>
      <c r="P4509" s="67"/>
      <c r="T4509" s="53"/>
      <c r="U4509" s="64"/>
      <c r="Y4509" s="53"/>
      <c r="Z4509" s="64"/>
      <c r="AD4509" s="53"/>
    </row>
    <row r="4510" spans="1:30" s="13" customFormat="1" x14ac:dyDescent="0.25">
      <c r="A4510"/>
      <c r="B4510" s="32"/>
      <c r="C4510" s="34"/>
      <c r="D4510" s="10"/>
      <c r="J4510" s="53"/>
      <c r="K4510" s="64"/>
      <c r="O4510" s="60"/>
      <c r="P4510" s="67"/>
      <c r="T4510" s="53"/>
      <c r="U4510" s="64"/>
      <c r="Y4510" s="53"/>
      <c r="Z4510" s="64"/>
      <c r="AD4510" s="53"/>
    </row>
    <row r="4511" spans="1:30" s="13" customFormat="1" x14ac:dyDescent="0.25">
      <c r="A4511"/>
      <c r="B4511" s="32"/>
      <c r="C4511" s="34"/>
      <c r="D4511" s="10"/>
      <c r="J4511" s="53"/>
      <c r="K4511" s="64"/>
      <c r="O4511" s="60"/>
      <c r="P4511" s="67"/>
      <c r="T4511" s="53"/>
      <c r="U4511" s="64"/>
      <c r="Y4511" s="53"/>
      <c r="Z4511" s="64"/>
      <c r="AD4511" s="53"/>
    </row>
    <row r="4512" spans="1:30" s="13" customFormat="1" x14ac:dyDescent="0.25">
      <c r="A4512"/>
      <c r="B4512" s="32"/>
      <c r="C4512" s="34"/>
      <c r="D4512" s="10"/>
      <c r="J4512" s="53"/>
      <c r="K4512" s="64"/>
      <c r="O4512" s="60"/>
      <c r="P4512" s="67"/>
      <c r="T4512" s="53"/>
      <c r="U4512" s="64"/>
      <c r="Y4512" s="53"/>
      <c r="Z4512" s="64"/>
      <c r="AD4512" s="53"/>
    </row>
    <row r="4513" spans="1:30" s="13" customFormat="1" x14ac:dyDescent="0.25">
      <c r="A4513"/>
      <c r="B4513" s="32"/>
      <c r="C4513" s="34"/>
      <c r="D4513" s="10"/>
      <c r="J4513" s="53"/>
      <c r="K4513" s="64"/>
      <c r="O4513" s="60"/>
      <c r="P4513" s="67"/>
      <c r="T4513" s="53"/>
      <c r="U4513" s="64"/>
      <c r="Y4513" s="53"/>
      <c r="Z4513" s="64"/>
      <c r="AD4513" s="53"/>
    </row>
    <row r="4514" spans="1:30" s="13" customFormat="1" x14ac:dyDescent="0.25">
      <c r="A4514"/>
      <c r="B4514" s="32"/>
      <c r="C4514" s="34"/>
      <c r="D4514" s="10"/>
      <c r="J4514" s="53"/>
      <c r="K4514" s="64"/>
      <c r="O4514" s="60"/>
      <c r="P4514" s="67"/>
      <c r="T4514" s="53"/>
      <c r="U4514" s="64"/>
      <c r="Y4514" s="53"/>
      <c r="Z4514" s="64"/>
      <c r="AD4514" s="53"/>
    </row>
    <row r="4515" spans="1:30" s="13" customFormat="1" x14ac:dyDescent="0.25">
      <c r="A4515"/>
      <c r="B4515" s="32"/>
      <c r="C4515" s="34"/>
      <c r="D4515" s="10"/>
      <c r="J4515" s="53"/>
      <c r="K4515" s="64"/>
      <c r="O4515" s="60"/>
      <c r="P4515" s="67"/>
      <c r="T4515" s="53"/>
      <c r="U4515" s="64"/>
      <c r="Y4515" s="53"/>
      <c r="Z4515" s="64"/>
      <c r="AD4515" s="53"/>
    </row>
    <row r="4516" spans="1:30" s="13" customFormat="1" x14ac:dyDescent="0.25">
      <c r="A4516"/>
      <c r="B4516" s="32"/>
      <c r="C4516" s="34"/>
      <c r="D4516" s="10"/>
      <c r="J4516" s="53"/>
      <c r="K4516" s="64"/>
      <c r="O4516" s="60"/>
      <c r="P4516" s="67"/>
      <c r="T4516" s="53"/>
      <c r="U4516" s="64"/>
      <c r="Y4516" s="53"/>
      <c r="Z4516" s="64"/>
      <c r="AD4516" s="53"/>
    </row>
    <row r="4517" spans="1:30" s="13" customFormat="1" x14ac:dyDescent="0.25">
      <c r="A4517"/>
      <c r="B4517" s="32"/>
      <c r="C4517" s="34"/>
      <c r="D4517" s="10"/>
      <c r="J4517" s="53"/>
      <c r="K4517" s="64"/>
      <c r="O4517" s="60"/>
      <c r="P4517" s="67"/>
      <c r="T4517" s="53"/>
      <c r="U4517" s="64"/>
      <c r="Y4517" s="53"/>
      <c r="Z4517" s="64"/>
      <c r="AD4517" s="53"/>
    </row>
    <row r="4518" spans="1:30" s="13" customFormat="1" x14ac:dyDescent="0.25">
      <c r="A4518"/>
      <c r="B4518" s="32"/>
      <c r="C4518" s="34"/>
      <c r="D4518" s="10"/>
      <c r="J4518" s="53"/>
      <c r="K4518" s="64"/>
      <c r="O4518" s="60"/>
      <c r="P4518" s="67"/>
      <c r="T4518" s="53"/>
      <c r="U4518" s="64"/>
      <c r="Y4518" s="53"/>
      <c r="Z4518" s="64"/>
      <c r="AD4518" s="53"/>
    </row>
    <row r="4519" spans="1:30" s="13" customFormat="1" x14ac:dyDescent="0.25">
      <c r="A4519"/>
      <c r="B4519" s="32"/>
      <c r="C4519" s="34"/>
      <c r="D4519" s="10"/>
      <c r="J4519" s="53"/>
      <c r="K4519" s="64"/>
      <c r="O4519" s="60"/>
      <c r="P4519" s="67"/>
      <c r="T4519" s="53"/>
      <c r="U4519" s="64"/>
      <c r="Y4519" s="53"/>
      <c r="Z4519" s="64"/>
      <c r="AD4519" s="53"/>
    </row>
    <row r="4520" spans="1:30" s="13" customFormat="1" x14ac:dyDescent="0.25">
      <c r="A4520"/>
      <c r="B4520" s="32"/>
      <c r="C4520" s="34"/>
      <c r="D4520" s="10"/>
      <c r="J4520" s="53"/>
      <c r="K4520" s="64"/>
      <c r="O4520" s="60"/>
      <c r="P4520" s="67"/>
      <c r="T4520" s="53"/>
      <c r="U4520" s="64"/>
      <c r="Y4520" s="53"/>
      <c r="Z4520" s="64"/>
      <c r="AD4520" s="53"/>
    </row>
    <row r="4521" spans="1:30" s="13" customFormat="1" x14ac:dyDescent="0.25">
      <c r="A4521"/>
      <c r="B4521" s="32"/>
      <c r="C4521" s="34"/>
      <c r="D4521" s="10"/>
      <c r="J4521" s="53"/>
      <c r="K4521" s="64"/>
      <c r="O4521" s="60"/>
      <c r="P4521" s="67"/>
      <c r="T4521" s="53"/>
      <c r="U4521" s="64"/>
      <c r="Y4521" s="53"/>
      <c r="Z4521" s="64"/>
      <c r="AD4521" s="53"/>
    </row>
    <row r="4522" spans="1:30" s="13" customFormat="1" x14ac:dyDescent="0.25">
      <c r="A4522"/>
      <c r="B4522" s="32"/>
      <c r="C4522" s="34"/>
      <c r="D4522" s="10"/>
      <c r="J4522" s="53"/>
      <c r="K4522" s="64"/>
      <c r="O4522" s="60"/>
      <c r="P4522" s="67"/>
      <c r="T4522" s="53"/>
      <c r="U4522" s="64"/>
      <c r="Y4522" s="53"/>
      <c r="Z4522" s="64"/>
      <c r="AD4522" s="53"/>
    </row>
    <row r="4523" spans="1:30" s="13" customFormat="1" x14ac:dyDescent="0.25">
      <c r="A4523"/>
      <c r="B4523" s="32"/>
      <c r="C4523" s="34"/>
      <c r="D4523" s="10"/>
      <c r="J4523" s="53"/>
      <c r="K4523" s="64"/>
      <c r="O4523" s="60"/>
      <c r="P4523" s="67"/>
      <c r="T4523" s="53"/>
      <c r="U4523" s="64"/>
      <c r="Y4523" s="53"/>
      <c r="Z4523" s="64"/>
      <c r="AD4523" s="53"/>
    </row>
    <row r="4524" spans="1:30" s="13" customFormat="1" x14ac:dyDescent="0.25">
      <c r="A4524"/>
      <c r="B4524" s="32"/>
      <c r="C4524" s="34"/>
      <c r="D4524" s="10"/>
      <c r="J4524" s="53"/>
      <c r="K4524" s="64"/>
      <c r="O4524" s="60"/>
      <c r="P4524" s="67"/>
      <c r="T4524" s="53"/>
      <c r="U4524" s="64"/>
      <c r="Y4524" s="53"/>
      <c r="Z4524" s="64"/>
      <c r="AD4524" s="53"/>
    </row>
    <row r="4525" spans="1:30" s="13" customFormat="1" x14ac:dyDescent="0.25">
      <c r="A4525"/>
      <c r="B4525" s="32"/>
      <c r="C4525" s="34"/>
      <c r="D4525" s="10"/>
      <c r="J4525" s="53"/>
      <c r="K4525" s="64"/>
      <c r="O4525" s="60"/>
      <c r="P4525" s="67"/>
      <c r="T4525" s="53"/>
      <c r="U4525" s="64"/>
      <c r="Y4525" s="53"/>
      <c r="Z4525" s="64"/>
      <c r="AD4525" s="53"/>
    </row>
    <row r="4526" spans="1:30" s="13" customFormat="1" x14ac:dyDescent="0.25">
      <c r="A4526"/>
      <c r="B4526" s="32"/>
      <c r="C4526" s="34"/>
      <c r="D4526" s="10"/>
      <c r="J4526" s="53"/>
      <c r="K4526" s="64"/>
      <c r="O4526" s="60"/>
      <c r="P4526" s="67"/>
      <c r="T4526" s="53"/>
      <c r="U4526" s="64"/>
      <c r="Y4526" s="53"/>
      <c r="Z4526" s="64"/>
      <c r="AD4526" s="53"/>
    </row>
    <row r="4527" spans="1:30" s="13" customFormat="1" x14ac:dyDescent="0.25">
      <c r="A4527"/>
      <c r="B4527" s="32"/>
      <c r="C4527" s="34"/>
      <c r="D4527" s="10"/>
      <c r="J4527" s="53"/>
      <c r="K4527" s="64"/>
      <c r="O4527" s="60"/>
      <c r="P4527" s="67"/>
      <c r="T4527" s="53"/>
      <c r="U4527" s="64"/>
      <c r="Y4527" s="53"/>
      <c r="Z4527" s="64"/>
      <c r="AD4527" s="53"/>
    </row>
    <row r="4528" spans="1:30" s="13" customFormat="1" x14ac:dyDescent="0.25">
      <c r="A4528"/>
      <c r="B4528" s="32"/>
      <c r="C4528" s="34"/>
      <c r="D4528" s="10"/>
      <c r="J4528" s="53"/>
      <c r="K4528" s="64"/>
      <c r="O4528" s="60"/>
      <c r="P4528" s="67"/>
      <c r="T4528" s="53"/>
      <c r="U4528" s="64"/>
      <c r="Y4528" s="53"/>
      <c r="Z4528" s="64"/>
      <c r="AD4528" s="53"/>
    </row>
    <row r="4529" spans="1:30" s="13" customFormat="1" x14ac:dyDescent="0.25">
      <c r="A4529"/>
      <c r="B4529" s="32"/>
      <c r="C4529" s="34"/>
      <c r="D4529" s="10"/>
      <c r="J4529" s="53"/>
      <c r="K4529" s="64"/>
      <c r="O4529" s="60"/>
      <c r="P4529" s="67"/>
      <c r="T4529" s="53"/>
      <c r="U4529" s="64"/>
      <c r="Y4529" s="53"/>
      <c r="Z4529" s="64"/>
      <c r="AD4529" s="53"/>
    </row>
    <row r="4530" spans="1:30" s="13" customFormat="1" x14ac:dyDescent="0.25">
      <c r="A4530"/>
      <c r="B4530" s="32"/>
      <c r="C4530" s="34"/>
      <c r="D4530" s="10"/>
      <c r="J4530" s="53"/>
      <c r="K4530" s="64"/>
      <c r="O4530" s="60"/>
      <c r="P4530" s="67"/>
      <c r="T4530" s="53"/>
      <c r="U4530" s="64"/>
      <c r="Y4530" s="53"/>
      <c r="Z4530" s="64"/>
      <c r="AD4530" s="53"/>
    </row>
    <row r="4531" spans="1:30" s="13" customFormat="1" x14ac:dyDescent="0.25">
      <c r="A4531"/>
      <c r="B4531" s="32"/>
      <c r="C4531" s="34"/>
      <c r="D4531" s="10"/>
      <c r="J4531" s="53"/>
      <c r="K4531" s="64"/>
      <c r="O4531" s="60"/>
      <c r="P4531" s="67"/>
      <c r="T4531" s="53"/>
      <c r="U4531" s="64"/>
      <c r="Y4531" s="53"/>
      <c r="Z4531" s="64"/>
      <c r="AD4531" s="53"/>
    </row>
    <row r="4532" spans="1:30" s="13" customFormat="1" x14ac:dyDescent="0.25">
      <c r="A4532"/>
      <c r="B4532" s="32"/>
      <c r="C4532" s="34"/>
      <c r="D4532" s="10"/>
      <c r="J4532" s="53"/>
      <c r="K4532" s="64"/>
      <c r="O4532" s="60"/>
      <c r="P4532" s="67"/>
      <c r="T4532" s="53"/>
      <c r="U4532" s="64"/>
      <c r="Y4532" s="53"/>
      <c r="Z4532" s="64"/>
      <c r="AD4532" s="53"/>
    </row>
    <row r="4533" spans="1:30" s="13" customFormat="1" x14ac:dyDescent="0.25">
      <c r="A4533"/>
      <c r="B4533" s="32"/>
      <c r="C4533" s="34"/>
      <c r="D4533" s="10"/>
      <c r="J4533" s="53"/>
      <c r="K4533" s="64"/>
      <c r="O4533" s="60"/>
      <c r="P4533" s="67"/>
      <c r="T4533" s="53"/>
      <c r="U4533" s="64"/>
      <c r="Y4533" s="53"/>
      <c r="Z4533" s="64"/>
      <c r="AD4533" s="53"/>
    </row>
    <row r="4534" spans="1:30" s="13" customFormat="1" x14ac:dyDescent="0.25">
      <c r="A4534"/>
      <c r="B4534" s="32"/>
      <c r="C4534" s="34"/>
      <c r="D4534" s="10"/>
      <c r="J4534" s="53"/>
      <c r="K4534" s="64"/>
      <c r="O4534" s="60"/>
      <c r="P4534" s="67"/>
      <c r="T4534" s="53"/>
      <c r="U4534" s="64"/>
      <c r="Y4534" s="53"/>
      <c r="Z4534" s="64"/>
      <c r="AD4534" s="53"/>
    </row>
    <row r="4535" spans="1:30" s="13" customFormat="1" x14ac:dyDescent="0.25">
      <c r="A4535"/>
      <c r="B4535" s="32"/>
      <c r="C4535" s="34"/>
      <c r="D4535" s="10"/>
      <c r="J4535" s="53"/>
      <c r="K4535" s="64"/>
      <c r="O4535" s="60"/>
      <c r="P4535" s="67"/>
      <c r="T4535" s="53"/>
      <c r="U4535" s="64"/>
      <c r="Y4535" s="53"/>
      <c r="Z4535" s="64"/>
      <c r="AD4535" s="53"/>
    </row>
    <row r="4536" spans="1:30" s="13" customFormat="1" x14ac:dyDescent="0.25">
      <c r="A4536"/>
      <c r="B4536" s="32"/>
      <c r="C4536" s="34"/>
      <c r="D4536" s="10"/>
      <c r="J4536" s="53"/>
      <c r="K4536" s="64"/>
      <c r="O4536" s="60"/>
      <c r="P4536" s="67"/>
      <c r="T4536" s="53"/>
      <c r="U4536" s="64"/>
      <c r="Y4536" s="53"/>
      <c r="Z4536" s="64"/>
      <c r="AD4536" s="53"/>
    </row>
    <row r="4537" spans="1:30" s="13" customFormat="1" x14ac:dyDescent="0.25">
      <c r="A4537"/>
      <c r="B4537" s="32"/>
      <c r="C4537" s="34"/>
      <c r="D4537" s="10"/>
      <c r="J4537" s="53"/>
      <c r="K4537" s="64"/>
      <c r="O4537" s="60"/>
      <c r="P4537" s="67"/>
      <c r="T4537" s="53"/>
      <c r="U4537" s="64"/>
      <c r="Y4537" s="53"/>
      <c r="Z4537" s="64"/>
      <c r="AD4537" s="53"/>
    </row>
    <row r="4538" spans="1:30" s="13" customFormat="1" x14ac:dyDescent="0.25">
      <c r="A4538"/>
      <c r="B4538" s="32"/>
      <c r="C4538" s="34"/>
      <c r="D4538" s="10"/>
      <c r="J4538" s="53"/>
      <c r="K4538" s="64"/>
      <c r="O4538" s="60"/>
      <c r="P4538" s="67"/>
      <c r="T4538" s="53"/>
      <c r="U4538" s="64"/>
      <c r="Y4538" s="53"/>
      <c r="Z4538" s="64"/>
      <c r="AD4538" s="53"/>
    </row>
    <row r="4539" spans="1:30" s="13" customFormat="1" x14ac:dyDescent="0.25">
      <c r="A4539"/>
      <c r="B4539" s="32"/>
      <c r="C4539" s="34"/>
      <c r="D4539" s="10"/>
      <c r="J4539" s="53"/>
      <c r="K4539" s="64"/>
      <c r="O4539" s="60"/>
      <c r="P4539" s="67"/>
      <c r="T4539" s="53"/>
      <c r="U4539" s="64"/>
      <c r="Y4539" s="53"/>
      <c r="Z4539" s="64"/>
      <c r="AD4539" s="53"/>
    </row>
    <row r="4540" spans="1:30" s="13" customFormat="1" x14ac:dyDescent="0.25">
      <c r="A4540"/>
      <c r="B4540" s="32"/>
      <c r="C4540" s="34"/>
      <c r="D4540" s="10"/>
      <c r="J4540" s="53"/>
      <c r="K4540" s="64"/>
      <c r="O4540" s="60"/>
      <c r="P4540" s="67"/>
      <c r="T4540" s="53"/>
      <c r="U4540" s="64"/>
      <c r="Y4540" s="53"/>
      <c r="Z4540" s="64"/>
      <c r="AD4540" s="53"/>
    </row>
    <row r="4541" spans="1:30" s="13" customFormat="1" x14ac:dyDescent="0.25">
      <c r="A4541"/>
      <c r="B4541" s="32"/>
      <c r="C4541" s="34"/>
      <c r="D4541" s="10"/>
      <c r="J4541" s="53"/>
      <c r="K4541" s="64"/>
      <c r="O4541" s="60"/>
      <c r="P4541" s="67"/>
      <c r="T4541" s="53"/>
      <c r="U4541" s="64"/>
      <c r="Y4541" s="53"/>
      <c r="Z4541" s="64"/>
      <c r="AD4541" s="53"/>
    </row>
    <row r="4542" spans="1:30" s="13" customFormat="1" x14ac:dyDescent="0.25">
      <c r="A4542"/>
      <c r="B4542" s="32"/>
      <c r="C4542" s="34"/>
      <c r="D4542" s="10"/>
      <c r="J4542" s="53"/>
      <c r="K4542" s="64"/>
      <c r="O4542" s="60"/>
      <c r="P4542" s="67"/>
      <c r="T4542" s="53"/>
      <c r="U4542" s="64"/>
      <c r="Y4542" s="53"/>
      <c r="Z4542" s="64"/>
      <c r="AD4542" s="53"/>
    </row>
    <row r="4543" spans="1:30" s="13" customFormat="1" x14ac:dyDescent="0.25">
      <c r="A4543"/>
      <c r="B4543" s="32"/>
      <c r="C4543" s="34"/>
      <c r="D4543" s="10"/>
      <c r="J4543" s="53"/>
      <c r="K4543" s="64"/>
      <c r="O4543" s="60"/>
      <c r="P4543" s="67"/>
      <c r="T4543" s="53"/>
      <c r="U4543" s="64"/>
      <c r="Y4543" s="53"/>
      <c r="Z4543" s="64"/>
      <c r="AD4543" s="53"/>
    </row>
    <row r="4544" spans="1:30" s="13" customFormat="1" x14ac:dyDescent="0.25">
      <c r="A4544"/>
      <c r="B4544" s="32"/>
      <c r="C4544" s="34"/>
      <c r="D4544" s="10"/>
      <c r="J4544" s="53"/>
      <c r="K4544" s="64"/>
      <c r="O4544" s="60"/>
      <c r="P4544" s="67"/>
      <c r="T4544" s="53"/>
      <c r="U4544" s="64"/>
      <c r="Y4544" s="53"/>
      <c r="Z4544" s="64"/>
      <c r="AD4544" s="53"/>
    </row>
    <row r="4545" spans="1:30" s="13" customFormat="1" x14ac:dyDescent="0.25">
      <c r="A4545"/>
      <c r="B4545" s="32"/>
      <c r="C4545" s="34"/>
      <c r="D4545" s="10"/>
      <c r="J4545" s="53"/>
      <c r="K4545" s="64"/>
      <c r="O4545" s="60"/>
      <c r="P4545" s="67"/>
      <c r="T4545" s="53"/>
      <c r="U4545" s="64"/>
      <c r="Y4545" s="53"/>
      <c r="Z4545" s="64"/>
      <c r="AD4545" s="53"/>
    </row>
    <row r="4546" spans="1:30" s="13" customFormat="1" x14ac:dyDescent="0.25">
      <c r="A4546"/>
      <c r="B4546" s="32"/>
      <c r="C4546" s="34"/>
      <c r="D4546" s="10"/>
      <c r="J4546" s="53"/>
      <c r="K4546" s="64"/>
      <c r="O4546" s="60"/>
      <c r="P4546" s="67"/>
      <c r="T4546" s="53"/>
      <c r="U4546" s="64"/>
      <c r="Y4546" s="53"/>
      <c r="Z4546" s="64"/>
      <c r="AD4546" s="53"/>
    </row>
    <row r="4547" spans="1:30" s="13" customFormat="1" x14ac:dyDescent="0.25">
      <c r="A4547"/>
      <c r="B4547" s="32"/>
      <c r="C4547" s="34"/>
      <c r="D4547" s="10"/>
      <c r="J4547" s="53"/>
      <c r="K4547" s="64"/>
      <c r="O4547" s="60"/>
      <c r="P4547" s="67"/>
      <c r="T4547" s="53"/>
      <c r="U4547" s="64"/>
      <c r="Y4547" s="53"/>
      <c r="Z4547" s="64"/>
      <c r="AD4547" s="53"/>
    </row>
    <row r="4548" spans="1:30" s="13" customFormat="1" x14ac:dyDescent="0.25">
      <c r="A4548"/>
      <c r="B4548" s="32"/>
      <c r="C4548" s="34"/>
      <c r="D4548" s="10"/>
      <c r="J4548" s="53"/>
      <c r="K4548" s="64"/>
      <c r="O4548" s="60"/>
      <c r="P4548" s="67"/>
      <c r="T4548" s="53"/>
      <c r="U4548" s="64"/>
      <c r="Y4548" s="53"/>
      <c r="Z4548" s="64"/>
      <c r="AD4548" s="53"/>
    </row>
    <row r="4549" spans="1:30" s="13" customFormat="1" x14ac:dyDescent="0.25">
      <c r="A4549"/>
      <c r="B4549" s="32"/>
      <c r="C4549" s="34"/>
      <c r="D4549" s="10"/>
      <c r="J4549" s="53"/>
      <c r="K4549" s="64"/>
      <c r="O4549" s="60"/>
      <c r="P4549" s="67"/>
      <c r="T4549" s="53"/>
      <c r="U4549" s="64"/>
      <c r="Y4549" s="53"/>
      <c r="Z4549" s="64"/>
      <c r="AD4549" s="53"/>
    </row>
    <row r="4550" spans="1:30" s="13" customFormat="1" x14ac:dyDescent="0.25">
      <c r="A4550"/>
      <c r="B4550" s="32"/>
      <c r="C4550" s="34"/>
      <c r="D4550" s="10"/>
      <c r="J4550" s="53"/>
      <c r="K4550" s="64"/>
      <c r="O4550" s="60"/>
      <c r="P4550" s="67"/>
      <c r="T4550" s="53"/>
      <c r="U4550" s="64"/>
      <c r="Y4550" s="53"/>
      <c r="Z4550" s="64"/>
      <c r="AD4550" s="53"/>
    </row>
    <row r="4551" spans="1:30" s="13" customFormat="1" x14ac:dyDescent="0.25">
      <c r="A4551"/>
      <c r="B4551" s="32"/>
      <c r="C4551" s="34"/>
      <c r="D4551" s="10"/>
      <c r="J4551" s="53"/>
      <c r="K4551" s="64"/>
      <c r="O4551" s="60"/>
      <c r="P4551" s="67"/>
      <c r="T4551" s="53"/>
      <c r="U4551" s="64"/>
      <c r="Y4551" s="53"/>
      <c r="Z4551" s="64"/>
      <c r="AD4551" s="53"/>
    </row>
    <row r="4552" spans="1:30" s="13" customFormat="1" x14ac:dyDescent="0.25">
      <c r="A4552"/>
      <c r="B4552" s="32"/>
      <c r="C4552" s="34"/>
      <c r="D4552" s="10"/>
      <c r="J4552" s="53"/>
      <c r="K4552" s="64"/>
      <c r="O4552" s="60"/>
      <c r="P4552" s="67"/>
      <c r="T4552" s="53"/>
      <c r="U4552" s="64"/>
      <c r="Y4552" s="53"/>
      <c r="Z4552" s="64"/>
      <c r="AD4552" s="53"/>
    </row>
    <row r="4553" spans="1:30" s="13" customFormat="1" x14ac:dyDescent="0.25">
      <c r="A4553"/>
      <c r="B4553" s="32"/>
      <c r="C4553" s="34"/>
      <c r="D4553" s="10"/>
      <c r="J4553" s="53"/>
      <c r="K4553" s="64"/>
      <c r="O4553" s="60"/>
      <c r="P4553" s="67"/>
      <c r="T4553" s="53"/>
      <c r="U4553" s="64"/>
      <c r="Y4553" s="53"/>
      <c r="Z4553" s="64"/>
      <c r="AD4553" s="53"/>
    </row>
    <row r="4554" spans="1:30" s="13" customFormat="1" x14ac:dyDescent="0.25">
      <c r="A4554"/>
      <c r="B4554" s="32"/>
      <c r="C4554" s="34"/>
      <c r="D4554" s="10"/>
      <c r="J4554" s="53"/>
      <c r="K4554" s="64"/>
      <c r="O4554" s="60"/>
      <c r="P4554" s="67"/>
      <c r="T4554" s="53"/>
      <c r="U4554" s="64"/>
      <c r="Y4554" s="53"/>
      <c r="Z4554" s="64"/>
      <c r="AD4554" s="53"/>
    </row>
    <row r="4555" spans="1:30" s="13" customFormat="1" x14ac:dyDescent="0.25">
      <c r="A4555"/>
      <c r="B4555" s="32"/>
      <c r="C4555" s="34"/>
      <c r="D4555" s="10"/>
      <c r="J4555" s="53"/>
      <c r="K4555" s="64"/>
      <c r="O4555" s="60"/>
      <c r="P4555" s="67"/>
      <c r="T4555" s="53"/>
      <c r="U4555" s="64"/>
      <c r="Y4555" s="53"/>
      <c r="Z4555" s="64"/>
      <c r="AD4555" s="53"/>
    </row>
    <row r="4556" spans="1:30" s="13" customFormat="1" x14ac:dyDescent="0.25">
      <c r="A4556"/>
      <c r="B4556" s="32"/>
      <c r="C4556" s="34"/>
      <c r="D4556" s="10"/>
      <c r="J4556" s="53"/>
      <c r="K4556" s="64"/>
      <c r="O4556" s="60"/>
      <c r="P4556" s="67"/>
      <c r="T4556" s="53"/>
      <c r="U4556" s="64"/>
      <c r="Y4556" s="53"/>
      <c r="Z4556" s="64"/>
      <c r="AD4556" s="53"/>
    </row>
    <row r="4557" spans="1:30" s="13" customFormat="1" x14ac:dyDescent="0.25">
      <c r="A4557"/>
      <c r="B4557" s="32"/>
      <c r="C4557" s="34"/>
      <c r="D4557" s="10"/>
      <c r="J4557" s="53"/>
      <c r="K4557" s="64"/>
      <c r="O4557" s="60"/>
      <c r="P4557" s="67"/>
      <c r="T4557" s="53"/>
      <c r="U4557" s="64"/>
      <c r="Y4557" s="53"/>
      <c r="Z4557" s="64"/>
      <c r="AD4557" s="53"/>
    </row>
    <row r="4558" spans="1:30" s="13" customFormat="1" x14ac:dyDescent="0.25">
      <c r="A4558"/>
      <c r="B4558" s="32"/>
      <c r="C4558" s="34"/>
      <c r="D4558" s="10"/>
      <c r="J4558" s="53"/>
      <c r="K4558" s="64"/>
      <c r="O4558" s="60"/>
      <c r="P4558" s="67"/>
      <c r="T4558" s="53"/>
      <c r="U4558" s="64"/>
      <c r="Y4558" s="53"/>
      <c r="Z4558" s="64"/>
      <c r="AD4558" s="53"/>
    </row>
    <row r="4559" spans="1:30" s="13" customFormat="1" x14ac:dyDescent="0.25">
      <c r="A4559"/>
      <c r="B4559" s="32"/>
      <c r="C4559" s="34"/>
      <c r="D4559" s="10"/>
      <c r="J4559" s="53"/>
      <c r="K4559" s="64"/>
      <c r="O4559" s="60"/>
      <c r="P4559" s="67"/>
      <c r="T4559" s="53"/>
      <c r="U4559" s="64"/>
      <c r="Y4559" s="53"/>
      <c r="Z4559" s="64"/>
      <c r="AD4559" s="53"/>
    </row>
    <row r="4560" spans="1:30" s="13" customFormat="1" x14ac:dyDescent="0.25">
      <c r="A4560"/>
      <c r="B4560" s="32"/>
      <c r="C4560" s="34"/>
      <c r="D4560" s="10"/>
      <c r="J4560" s="53"/>
      <c r="K4560" s="64"/>
      <c r="O4560" s="60"/>
      <c r="P4560" s="67"/>
      <c r="T4560" s="53"/>
      <c r="U4560" s="64"/>
      <c r="Y4560" s="53"/>
      <c r="Z4560" s="64"/>
      <c r="AD4560" s="53"/>
    </row>
    <row r="4561" spans="1:30" s="13" customFormat="1" x14ac:dyDescent="0.25">
      <c r="A4561"/>
      <c r="B4561" s="32"/>
      <c r="C4561" s="34"/>
      <c r="D4561" s="10"/>
      <c r="J4561" s="53"/>
      <c r="K4561" s="64"/>
      <c r="O4561" s="60"/>
      <c r="P4561" s="67"/>
      <c r="T4561" s="53"/>
      <c r="U4561" s="64"/>
      <c r="Y4561" s="53"/>
      <c r="Z4561" s="64"/>
      <c r="AD4561" s="53"/>
    </row>
    <row r="4562" spans="1:30" s="13" customFormat="1" x14ac:dyDescent="0.25">
      <c r="A4562"/>
      <c r="B4562" s="32"/>
      <c r="C4562" s="34"/>
      <c r="D4562" s="10"/>
      <c r="J4562" s="53"/>
      <c r="K4562" s="64"/>
      <c r="O4562" s="60"/>
      <c r="P4562" s="67"/>
      <c r="T4562" s="53"/>
      <c r="U4562" s="64"/>
      <c r="Y4562" s="53"/>
      <c r="Z4562" s="64"/>
      <c r="AD4562" s="53"/>
    </row>
    <row r="4563" spans="1:30" s="13" customFormat="1" x14ac:dyDescent="0.25">
      <c r="A4563"/>
      <c r="B4563" s="32"/>
      <c r="C4563" s="34"/>
      <c r="D4563" s="10"/>
      <c r="J4563" s="53"/>
      <c r="K4563" s="64"/>
      <c r="O4563" s="60"/>
      <c r="P4563" s="67"/>
      <c r="T4563" s="53"/>
      <c r="U4563" s="64"/>
      <c r="Y4563" s="53"/>
      <c r="Z4563" s="64"/>
      <c r="AD4563" s="53"/>
    </row>
    <row r="4564" spans="1:30" s="13" customFormat="1" x14ac:dyDescent="0.25">
      <c r="A4564"/>
      <c r="B4564" s="32"/>
      <c r="C4564" s="34"/>
      <c r="D4564" s="10"/>
      <c r="J4564" s="53"/>
      <c r="K4564" s="64"/>
      <c r="O4564" s="60"/>
      <c r="P4564" s="67"/>
      <c r="T4564" s="53"/>
      <c r="U4564" s="64"/>
      <c r="Y4564" s="53"/>
      <c r="Z4564" s="64"/>
      <c r="AD4564" s="53"/>
    </row>
    <row r="4565" spans="1:30" s="13" customFormat="1" x14ac:dyDescent="0.25">
      <c r="A4565"/>
      <c r="B4565" s="32"/>
      <c r="C4565" s="34"/>
      <c r="D4565" s="10"/>
      <c r="J4565" s="53"/>
      <c r="K4565" s="64"/>
      <c r="O4565" s="60"/>
      <c r="P4565" s="67"/>
      <c r="T4565" s="53"/>
      <c r="U4565" s="64"/>
      <c r="Y4565" s="53"/>
      <c r="Z4565" s="64"/>
      <c r="AD4565" s="53"/>
    </row>
    <row r="4566" spans="1:30" s="13" customFormat="1" x14ac:dyDescent="0.25">
      <c r="A4566"/>
      <c r="B4566" s="32"/>
      <c r="C4566" s="34"/>
      <c r="D4566" s="10"/>
      <c r="J4566" s="53"/>
      <c r="K4566" s="64"/>
      <c r="O4566" s="60"/>
      <c r="P4566" s="67"/>
      <c r="T4566" s="53"/>
      <c r="U4566" s="64"/>
      <c r="Y4566" s="53"/>
      <c r="Z4566" s="64"/>
      <c r="AD4566" s="53"/>
    </row>
    <row r="4567" spans="1:30" s="13" customFormat="1" x14ac:dyDescent="0.25">
      <c r="A4567"/>
      <c r="B4567" s="32"/>
      <c r="C4567" s="34"/>
      <c r="D4567" s="10"/>
      <c r="J4567" s="53"/>
      <c r="K4567" s="64"/>
      <c r="O4567" s="60"/>
      <c r="P4567" s="67"/>
      <c r="T4567" s="53"/>
      <c r="U4567" s="64"/>
      <c r="Y4567" s="53"/>
      <c r="Z4567" s="64"/>
      <c r="AD4567" s="53"/>
    </row>
    <row r="4568" spans="1:30" s="13" customFormat="1" x14ac:dyDescent="0.25">
      <c r="A4568"/>
      <c r="B4568" s="32"/>
      <c r="C4568" s="34"/>
      <c r="D4568" s="10"/>
      <c r="J4568" s="53"/>
      <c r="K4568" s="64"/>
      <c r="O4568" s="60"/>
      <c r="P4568" s="67"/>
      <c r="T4568" s="53"/>
      <c r="U4568" s="64"/>
      <c r="Y4568" s="53"/>
      <c r="Z4568" s="64"/>
      <c r="AD4568" s="53"/>
    </row>
    <row r="4569" spans="1:30" s="13" customFormat="1" x14ac:dyDescent="0.25">
      <c r="A4569"/>
      <c r="B4569" s="32"/>
      <c r="C4569" s="34"/>
      <c r="D4569" s="10"/>
      <c r="J4569" s="53"/>
      <c r="K4569" s="64"/>
      <c r="O4569" s="60"/>
      <c r="P4569" s="67"/>
      <c r="T4569" s="53"/>
      <c r="U4569" s="64"/>
      <c r="Y4569" s="53"/>
      <c r="Z4569" s="64"/>
      <c r="AD4569" s="53"/>
    </row>
    <row r="4570" spans="1:30" s="13" customFormat="1" x14ac:dyDescent="0.25">
      <c r="A4570"/>
      <c r="B4570" s="32"/>
      <c r="C4570" s="34"/>
      <c r="D4570" s="10"/>
      <c r="J4570" s="53"/>
      <c r="K4570" s="64"/>
      <c r="O4570" s="60"/>
      <c r="P4570" s="67"/>
      <c r="T4570" s="53"/>
      <c r="U4570" s="64"/>
      <c r="Y4570" s="53"/>
      <c r="Z4570" s="64"/>
      <c r="AD4570" s="53"/>
    </row>
    <row r="4571" spans="1:30" s="13" customFormat="1" x14ac:dyDescent="0.25">
      <c r="A4571"/>
      <c r="B4571" s="32"/>
      <c r="C4571" s="34"/>
      <c r="D4571" s="10"/>
      <c r="J4571" s="53"/>
      <c r="K4571" s="64"/>
      <c r="O4571" s="60"/>
      <c r="P4571" s="67"/>
      <c r="T4571" s="53"/>
      <c r="U4571" s="64"/>
      <c r="Y4571" s="53"/>
      <c r="Z4571" s="64"/>
      <c r="AD4571" s="53"/>
    </row>
    <row r="4572" spans="1:30" s="13" customFormat="1" x14ac:dyDescent="0.25">
      <c r="A4572"/>
      <c r="B4572" s="32"/>
      <c r="C4572" s="34"/>
      <c r="D4572" s="10"/>
      <c r="J4572" s="53"/>
      <c r="K4572" s="64"/>
      <c r="O4572" s="60"/>
      <c r="P4572" s="67"/>
      <c r="T4572" s="53"/>
      <c r="U4572" s="64"/>
      <c r="Y4572" s="53"/>
      <c r="Z4572" s="64"/>
      <c r="AD4572" s="53"/>
    </row>
    <row r="4573" spans="1:30" s="13" customFormat="1" x14ac:dyDescent="0.25">
      <c r="A4573"/>
      <c r="B4573" s="32"/>
      <c r="C4573" s="34"/>
      <c r="D4573" s="10"/>
      <c r="J4573" s="53"/>
      <c r="K4573" s="64"/>
      <c r="O4573" s="60"/>
      <c r="P4573" s="67"/>
      <c r="T4573" s="53"/>
      <c r="U4573" s="64"/>
      <c r="Y4573" s="53"/>
      <c r="Z4573" s="64"/>
      <c r="AD4573" s="53"/>
    </row>
    <row r="4574" spans="1:30" s="13" customFormat="1" x14ac:dyDescent="0.25">
      <c r="A4574"/>
      <c r="B4574" s="32"/>
      <c r="C4574" s="34"/>
      <c r="D4574" s="10"/>
      <c r="J4574" s="53"/>
      <c r="K4574" s="64"/>
      <c r="O4574" s="60"/>
      <c r="P4574" s="67"/>
      <c r="T4574" s="53"/>
      <c r="U4574" s="64"/>
      <c r="Y4574" s="53"/>
      <c r="Z4574" s="64"/>
      <c r="AD4574" s="53"/>
    </row>
    <row r="4575" spans="1:30" s="13" customFormat="1" x14ac:dyDescent="0.25">
      <c r="A4575"/>
      <c r="B4575" s="32"/>
      <c r="C4575" s="34"/>
      <c r="D4575" s="10"/>
      <c r="J4575" s="53"/>
      <c r="K4575" s="64"/>
      <c r="O4575" s="60"/>
      <c r="P4575" s="67"/>
      <c r="T4575" s="53"/>
      <c r="U4575" s="64"/>
      <c r="Y4575" s="53"/>
      <c r="Z4575" s="64"/>
      <c r="AD4575" s="53"/>
    </row>
    <row r="4576" spans="1:30" s="13" customFormat="1" x14ac:dyDescent="0.25">
      <c r="A4576"/>
      <c r="B4576" s="32"/>
      <c r="C4576" s="34"/>
      <c r="D4576" s="10"/>
      <c r="J4576" s="53"/>
      <c r="K4576" s="64"/>
      <c r="O4576" s="60"/>
      <c r="P4576" s="67"/>
      <c r="T4576" s="53"/>
      <c r="U4576" s="64"/>
      <c r="Y4576" s="53"/>
      <c r="Z4576" s="64"/>
      <c r="AD4576" s="53"/>
    </row>
    <row r="4577" spans="1:30" s="13" customFormat="1" x14ac:dyDescent="0.25">
      <c r="A4577"/>
      <c r="B4577" s="32"/>
      <c r="C4577" s="34"/>
      <c r="D4577" s="10"/>
      <c r="J4577" s="53"/>
      <c r="K4577" s="64"/>
      <c r="O4577" s="60"/>
      <c r="P4577" s="67"/>
      <c r="T4577" s="53"/>
      <c r="U4577" s="64"/>
      <c r="Y4577" s="53"/>
      <c r="Z4577" s="64"/>
      <c r="AD4577" s="53"/>
    </row>
    <row r="4578" spans="1:30" s="13" customFormat="1" x14ac:dyDescent="0.25">
      <c r="A4578"/>
      <c r="B4578" s="32"/>
      <c r="C4578" s="34"/>
      <c r="D4578" s="10"/>
      <c r="J4578" s="53"/>
      <c r="K4578" s="64"/>
      <c r="O4578" s="60"/>
      <c r="P4578" s="67"/>
      <c r="T4578" s="53"/>
      <c r="U4578" s="64"/>
      <c r="Y4578" s="53"/>
      <c r="Z4578" s="64"/>
      <c r="AD4578" s="53"/>
    </row>
    <row r="4579" spans="1:30" s="13" customFormat="1" x14ac:dyDescent="0.25">
      <c r="A4579"/>
      <c r="B4579" s="32"/>
      <c r="C4579" s="34"/>
      <c r="D4579" s="10"/>
      <c r="J4579" s="53"/>
      <c r="K4579" s="64"/>
      <c r="O4579" s="60"/>
      <c r="P4579" s="67"/>
      <c r="T4579" s="53"/>
      <c r="U4579" s="64"/>
      <c r="Y4579" s="53"/>
      <c r="Z4579" s="64"/>
      <c r="AD4579" s="53"/>
    </row>
    <row r="4580" spans="1:30" s="13" customFormat="1" x14ac:dyDescent="0.25">
      <c r="A4580"/>
      <c r="B4580" s="32"/>
      <c r="C4580" s="34"/>
      <c r="D4580" s="10"/>
      <c r="J4580" s="53"/>
      <c r="K4580" s="64"/>
      <c r="O4580" s="60"/>
      <c r="P4580" s="67"/>
      <c r="T4580" s="53"/>
      <c r="U4580" s="64"/>
      <c r="Y4580" s="53"/>
      <c r="Z4580" s="64"/>
      <c r="AD4580" s="53"/>
    </row>
    <row r="4581" spans="1:30" s="13" customFormat="1" x14ac:dyDescent="0.25">
      <c r="A4581"/>
      <c r="B4581" s="32"/>
      <c r="C4581" s="34"/>
      <c r="D4581" s="10"/>
      <c r="J4581" s="53"/>
      <c r="K4581" s="64"/>
      <c r="O4581" s="60"/>
      <c r="P4581" s="67"/>
      <c r="T4581" s="53"/>
      <c r="U4581" s="64"/>
      <c r="Y4581" s="53"/>
      <c r="Z4581" s="64"/>
      <c r="AD4581" s="53"/>
    </row>
    <row r="4582" spans="1:30" s="13" customFormat="1" x14ac:dyDescent="0.25">
      <c r="A4582"/>
      <c r="B4582" s="32"/>
      <c r="C4582" s="34"/>
      <c r="D4582" s="10"/>
      <c r="J4582" s="53"/>
      <c r="K4582" s="64"/>
      <c r="O4582" s="60"/>
      <c r="P4582" s="67"/>
      <c r="T4582" s="53"/>
      <c r="U4582" s="64"/>
      <c r="Y4582" s="53"/>
      <c r="Z4582" s="64"/>
      <c r="AD4582" s="53"/>
    </row>
    <row r="4583" spans="1:30" s="13" customFormat="1" x14ac:dyDescent="0.25">
      <c r="A4583"/>
      <c r="B4583" s="32"/>
      <c r="C4583" s="34"/>
      <c r="D4583" s="10"/>
      <c r="J4583" s="53"/>
      <c r="K4583" s="64"/>
      <c r="O4583" s="60"/>
      <c r="P4583" s="67"/>
      <c r="T4583" s="53"/>
      <c r="U4583" s="64"/>
      <c r="Y4583" s="53"/>
      <c r="Z4583" s="64"/>
      <c r="AD4583" s="53"/>
    </row>
    <row r="4584" spans="1:30" s="13" customFormat="1" x14ac:dyDescent="0.25">
      <c r="A4584"/>
      <c r="B4584" s="32"/>
      <c r="C4584" s="34"/>
      <c r="D4584" s="10"/>
      <c r="J4584" s="53"/>
      <c r="K4584" s="64"/>
      <c r="O4584" s="60"/>
      <c r="P4584" s="67"/>
      <c r="T4584" s="53"/>
      <c r="U4584" s="64"/>
      <c r="Y4584" s="53"/>
      <c r="Z4584" s="64"/>
      <c r="AD4584" s="53"/>
    </row>
    <row r="4585" spans="1:30" s="13" customFormat="1" x14ac:dyDescent="0.25">
      <c r="A4585"/>
      <c r="B4585" s="32"/>
      <c r="C4585" s="34"/>
      <c r="D4585" s="10"/>
      <c r="J4585" s="53"/>
      <c r="K4585" s="64"/>
      <c r="O4585" s="60"/>
      <c r="P4585" s="67"/>
      <c r="T4585" s="53"/>
      <c r="U4585" s="64"/>
      <c r="Y4585" s="53"/>
      <c r="Z4585" s="64"/>
      <c r="AD4585" s="53"/>
    </row>
    <row r="4586" spans="1:30" s="13" customFormat="1" x14ac:dyDescent="0.25">
      <c r="A4586"/>
      <c r="B4586" s="32"/>
      <c r="C4586" s="34"/>
      <c r="D4586" s="10"/>
      <c r="J4586" s="53"/>
      <c r="K4586" s="64"/>
      <c r="O4586" s="60"/>
      <c r="P4586" s="67"/>
      <c r="T4586" s="53"/>
      <c r="U4586" s="64"/>
      <c r="Y4586" s="53"/>
      <c r="Z4586" s="64"/>
      <c r="AD4586" s="53"/>
    </row>
    <row r="4587" spans="1:30" s="13" customFormat="1" x14ac:dyDescent="0.25">
      <c r="A4587"/>
      <c r="B4587" s="32"/>
      <c r="C4587" s="34"/>
      <c r="D4587" s="10"/>
      <c r="J4587" s="53"/>
      <c r="K4587" s="64"/>
      <c r="O4587" s="60"/>
      <c r="P4587" s="67"/>
      <c r="T4587" s="53"/>
      <c r="U4587" s="64"/>
      <c r="Y4587" s="53"/>
      <c r="Z4587" s="64"/>
      <c r="AD4587" s="53"/>
    </row>
    <row r="4588" spans="1:30" s="13" customFormat="1" x14ac:dyDescent="0.25">
      <c r="A4588"/>
      <c r="B4588" s="32"/>
      <c r="C4588" s="34"/>
      <c r="D4588" s="10"/>
      <c r="J4588" s="53"/>
      <c r="K4588" s="64"/>
      <c r="O4588" s="60"/>
      <c r="P4588" s="67"/>
      <c r="T4588" s="53"/>
      <c r="U4588" s="64"/>
      <c r="Y4588" s="53"/>
      <c r="Z4588" s="64"/>
      <c r="AD4588" s="53"/>
    </row>
    <row r="4589" spans="1:30" s="13" customFormat="1" x14ac:dyDescent="0.25">
      <c r="A4589"/>
      <c r="B4589" s="32"/>
      <c r="C4589" s="34"/>
      <c r="D4589" s="10"/>
      <c r="J4589" s="53"/>
      <c r="K4589" s="64"/>
      <c r="O4589" s="60"/>
      <c r="P4589" s="67"/>
      <c r="T4589" s="53"/>
      <c r="U4589" s="64"/>
      <c r="Y4589" s="53"/>
      <c r="Z4589" s="64"/>
      <c r="AD4589" s="53"/>
    </row>
    <row r="4590" spans="1:30" s="13" customFormat="1" x14ac:dyDescent="0.25">
      <c r="A4590"/>
      <c r="B4590" s="32"/>
      <c r="C4590" s="34"/>
      <c r="D4590" s="10"/>
      <c r="J4590" s="53"/>
      <c r="K4590" s="64"/>
      <c r="O4590" s="60"/>
      <c r="P4590" s="67"/>
      <c r="T4590" s="53"/>
      <c r="U4590" s="64"/>
      <c r="Y4590" s="53"/>
      <c r="Z4590" s="64"/>
      <c r="AD4590" s="53"/>
    </row>
    <row r="4591" spans="1:30" s="13" customFormat="1" x14ac:dyDescent="0.25">
      <c r="A4591"/>
      <c r="B4591" s="32"/>
      <c r="C4591" s="34"/>
      <c r="D4591" s="10"/>
      <c r="J4591" s="53"/>
      <c r="K4591" s="64"/>
      <c r="O4591" s="60"/>
      <c r="P4591" s="67"/>
      <c r="T4591" s="53"/>
      <c r="U4591" s="64"/>
      <c r="Y4591" s="53"/>
      <c r="Z4591" s="64"/>
      <c r="AD4591" s="53"/>
    </row>
    <row r="4592" spans="1:30" s="13" customFormat="1" x14ac:dyDescent="0.25">
      <c r="A4592"/>
      <c r="B4592" s="32"/>
      <c r="C4592" s="34"/>
      <c r="D4592" s="10"/>
      <c r="J4592" s="53"/>
      <c r="K4592" s="64"/>
      <c r="O4592" s="60"/>
      <c r="P4592" s="67"/>
      <c r="T4592" s="53"/>
      <c r="U4592" s="64"/>
      <c r="Y4592" s="53"/>
      <c r="Z4592" s="64"/>
      <c r="AD4592" s="53"/>
    </row>
    <row r="4593" spans="1:30" s="13" customFormat="1" x14ac:dyDescent="0.25">
      <c r="A4593"/>
      <c r="B4593" s="32"/>
      <c r="C4593" s="34"/>
      <c r="D4593" s="10"/>
      <c r="J4593" s="53"/>
      <c r="K4593" s="64"/>
      <c r="O4593" s="60"/>
      <c r="P4593" s="67"/>
      <c r="T4593" s="53"/>
      <c r="U4593" s="64"/>
      <c r="Y4593" s="53"/>
      <c r="Z4593" s="64"/>
      <c r="AD4593" s="53"/>
    </row>
    <row r="4594" spans="1:30" s="13" customFormat="1" x14ac:dyDescent="0.25">
      <c r="A4594"/>
      <c r="B4594" s="32"/>
      <c r="C4594" s="34"/>
      <c r="D4594" s="10"/>
      <c r="J4594" s="53"/>
      <c r="K4594" s="64"/>
      <c r="O4594" s="60"/>
      <c r="P4594" s="67"/>
      <c r="T4594" s="53"/>
      <c r="U4594" s="64"/>
      <c r="Y4594" s="53"/>
      <c r="Z4594" s="64"/>
      <c r="AD4594" s="53"/>
    </row>
    <row r="4595" spans="1:30" s="13" customFormat="1" x14ac:dyDescent="0.25">
      <c r="A4595"/>
      <c r="B4595" s="32"/>
      <c r="C4595" s="34"/>
      <c r="D4595" s="10"/>
      <c r="J4595" s="53"/>
      <c r="K4595" s="64"/>
      <c r="O4595" s="60"/>
      <c r="P4595" s="67"/>
      <c r="T4595" s="53"/>
      <c r="U4595" s="64"/>
      <c r="Y4595" s="53"/>
      <c r="Z4595" s="64"/>
      <c r="AD4595" s="53"/>
    </row>
    <row r="4596" spans="1:30" s="13" customFormat="1" x14ac:dyDescent="0.25">
      <c r="A4596"/>
      <c r="B4596" s="32"/>
      <c r="C4596" s="34"/>
      <c r="D4596" s="10"/>
      <c r="J4596" s="53"/>
      <c r="K4596" s="64"/>
      <c r="O4596" s="60"/>
      <c r="P4596" s="67"/>
      <c r="T4596" s="53"/>
      <c r="U4596" s="64"/>
      <c r="Y4596" s="53"/>
      <c r="Z4596" s="64"/>
      <c r="AD4596" s="53"/>
    </row>
    <row r="4597" spans="1:30" s="13" customFormat="1" x14ac:dyDescent="0.25">
      <c r="A4597"/>
      <c r="B4597" s="32"/>
      <c r="C4597" s="34"/>
      <c r="D4597" s="10"/>
      <c r="J4597" s="53"/>
      <c r="K4597" s="64"/>
      <c r="O4597" s="60"/>
      <c r="P4597" s="67"/>
      <c r="T4597" s="53"/>
      <c r="U4597" s="64"/>
      <c r="Y4597" s="53"/>
      <c r="Z4597" s="64"/>
      <c r="AD4597" s="53"/>
    </row>
    <row r="4598" spans="1:30" s="13" customFormat="1" x14ac:dyDescent="0.25">
      <c r="A4598"/>
      <c r="B4598" s="32"/>
      <c r="C4598" s="34"/>
      <c r="D4598" s="10"/>
      <c r="J4598" s="53"/>
      <c r="K4598" s="64"/>
      <c r="O4598" s="60"/>
      <c r="P4598" s="67"/>
      <c r="T4598" s="53"/>
      <c r="U4598" s="64"/>
      <c r="Y4598" s="53"/>
      <c r="Z4598" s="64"/>
      <c r="AD4598" s="53"/>
    </row>
    <row r="4599" spans="1:30" s="13" customFormat="1" x14ac:dyDescent="0.25">
      <c r="A4599"/>
      <c r="B4599" s="32"/>
      <c r="C4599" s="34"/>
      <c r="D4599" s="10"/>
      <c r="J4599" s="53"/>
      <c r="K4599" s="64"/>
      <c r="O4599" s="60"/>
      <c r="P4599" s="67"/>
      <c r="T4599" s="53"/>
      <c r="U4599" s="64"/>
      <c r="Y4599" s="53"/>
      <c r="Z4599" s="64"/>
      <c r="AD4599" s="53"/>
    </row>
    <row r="4600" spans="1:30" s="13" customFormat="1" x14ac:dyDescent="0.25">
      <c r="A4600"/>
      <c r="B4600" s="32"/>
      <c r="C4600" s="34"/>
      <c r="D4600" s="10"/>
      <c r="J4600" s="53"/>
      <c r="K4600" s="64"/>
      <c r="O4600" s="60"/>
      <c r="P4600" s="67"/>
      <c r="T4600" s="53"/>
      <c r="U4600" s="64"/>
      <c r="Y4600" s="53"/>
      <c r="Z4600" s="64"/>
      <c r="AD4600" s="53"/>
    </row>
    <row r="4601" spans="1:30" s="13" customFormat="1" x14ac:dyDescent="0.25">
      <c r="A4601"/>
      <c r="B4601" s="32"/>
      <c r="C4601" s="34"/>
      <c r="D4601" s="10"/>
      <c r="J4601" s="53"/>
      <c r="K4601" s="64"/>
      <c r="O4601" s="60"/>
      <c r="P4601" s="67"/>
      <c r="T4601" s="53"/>
      <c r="U4601" s="64"/>
      <c r="Y4601" s="53"/>
      <c r="Z4601" s="64"/>
      <c r="AD4601" s="53"/>
    </row>
    <row r="4602" spans="1:30" s="13" customFormat="1" x14ac:dyDescent="0.25">
      <c r="A4602"/>
      <c r="B4602" s="32"/>
      <c r="C4602" s="34"/>
      <c r="D4602" s="10"/>
      <c r="J4602" s="53"/>
      <c r="K4602" s="64"/>
      <c r="O4602" s="60"/>
      <c r="P4602" s="67"/>
      <c r="T4602" s="53"/>
      <c r="U4602" s="64"/>
      <c r="Y4602" s="53"/>
      <c r="Z4602" s="64"/>
      <c r="AD4602" s="53"/>
    </row>
    <row r="4603" spans="1:30" s="13" customFormat="1" x14ac:dyDescent="0.25">
      <c r="A4603"/>
      <c r="B4603" s="32"/>
      <c r="C4603" s="34"/>
      <c r="D4603" s="10"/>
      <c r="J4603" s="53"/>
      <c r="K4603" s="64"/>
      <c r="O4603" s="60"/>
      <c r="P4603" s="67"/>
      <c r="T4603" s="53"/>
      <c r="U4603" s="64"/>
      <c r="Y4603" s="53"/>
      <c r="Z4603" s="64"/>
      <c r="AD4603" s="53"/>
    </row>
    <row r="4604" spans="1:30" s="13" customFormat="1" x14ac:dyDescent="0.25">
      <c r="A4604"/>
      <c r="B4604" s="32"/>
      <c r="C4604" s="34"/>
      <c r="D4604" s="10"/>
      <c r="J4604" s="53"/>
      <c r="K4604" s="64"/>
      <c r="O4604" s="60"/>
      <c r="P4604" s="67"/>
      <c r="T4604" s="53"/>
      <c r="U4604" s="64"/>
      <c r="Y4604" s="53"/>
      <c r="Z4604" s="64"/>
      <c r="AD4604" s="53"/>
    </row>
    <row r="4605" spans="1:30" s="13" customFormat="1" x14ac:dyDescent="0.25">
      <c r="A4605"/>
      <c r="B4605" s="32"/>
      <c r="C4605" s="34"/>
      <c r="D4605" s="10"/>
      <c r="J4605" s="53"/>
      <c r="K4605" s="64"/>
      <c r="O4605" s="60"/>
      <c r="P4605" s="67"/>
      <c r="T4605" s="53"/>
      <c r="U4605" s="64"/>
      <c r="Y4605" s="53"/>
      <c r="Z4605" s="64"/>
      <c r="AD4605" s="53"/>
    </row>
    <row r="4606" spans="1:30" s="13" customFormat="1" x14ac:dyDescent="0.25">
      <c r="A4606"/>
      <c r="B4606" s="32"/>
      <c r="C4606" s="34"/>
      <c r="D4606" s="10"/>
      <c r="J4606" s="53"/>
      <c r="K4606" s="64"/>
      <c r="O4606" s="60"/>
      <c r="P4606" s="67"/>
      <c r="T4606" s="53"/>
      <c r="U4606" s="64"/>
      <c r="Y4606" s="53"/>
      <c r="Z4606" s="64"/>
      <c r="AD4606" s="53"/>
    </row>
    <row r="4607" spans="1:30" s="13" customFormat="1" x14ac:dyDescent="0.25">
      <c r="A4607"/>
      <c r="B4607" s="32"/>
      <c r="C4607" s="34"/>
      <c r="D4607" s="10"/>
      <c r="J4607" s="53"/>
      <c r="K4607" s="64"/>
      <c r="O4607" s="60"/>
      <c r="P4607" s="67"/>
      <c r="T4607" s="53"/>
      <c r="U4607" s="64"/>
      <c r="Y4607" s="53"/>
      <c r="Z4607" s="64"/>
      <c r="AD4607" s="53"/>
    </row>
    <row r="4608" spans="1:30" s="13" customFormat="1" x14ac:dyDescent="0.25">
      <c r="A4608"/>
      <c r="B4608" s="32"/>
      <c r="C4608" s="34"/>
      <c r="D4608" s="10"/>
      <c r="J4608" s="53"/>
      <c r="K4608" s="64"/>
      <c r="O4608" s="60"/>
      <c r="P4608" s="67"/>
      <c r="T4608" s="53"/>
      <c r="U4608" s="64"/>
      <c r="Y4608" s="53"/>
      <c r="Z4608" s="64"/>
      <c r="AD4608" s="53"/>
    </row>
    <row r="4609" spans="1:30" s="13" customFormat="1" x14ac:dyDescent="0.25">
      <c r="A4609"/>
      <c r="B4609" s="32"/>
      <c r="C4609" s="34"/>
      <c r="D4609" s="10"/>
      <c r="J4609" s="53"/>
      <c r="K4609" s="64"/>
      <c r="O4609" s="60"/>
      <c r="P4609" s="67"/>
      <c r="T4609" s="53"/>
      <c r="U4609" s="64"/>
      <c r="Y4609" s="53"/>
      <c r="Z4609" s="64"/>
      <c r="AD4609" s="53"/>
    </row>
    <row r="4610" spans="1:30" s="13" customFormat="1" x14ac:dyDescent="0.25">
      <c r="A4610"/>
      <c r="B4610" s="32"/>
      <c r="C4610" s="34"/>
      <c r="D4610" s="10"/>
      <c r="J4610" s="53"/>
      <c r="K4610" s="64"/>
      <c r="O4610" s="60"/>
      <c r="P4610" s="67"/>
      <c r="T4610" s="53"/>
      <c r="U4610" s="64"/>
      <c r="Y4610" s="53"/>
      <c r="Z4610" s="64"/>
      <c r="AD4610" s="53"/>
    </row>
    <row r="4611" spans="1:30" s="13" customFormat="1" x14ac:dyDescent="0.25">
      <c r="A4611"/>
      <c r="B4611" s="32"/>
      <c r="C4611" s="34"/>
      <c r="D4611" s="10"/>
      <c r="J4611" s="53"/>
      <c r="K4611" s="64"/>
      <c r="O4611" s="60"/>
      <c r="P4611" s="67"/>
      <c r="T4611" s="53"/>
      <c r="U4611" s="64"/>
      <c r="Y4611" s="53"/>
      <c r="Z4611" s="64"/>
      <c r="AD4611" s="53"/>
    </row>
    <row r="4612" spans="1:30" s="13" customFormat="1" x14ac:dyDescent="0.25">
      <c r="A4612"/>
      <c r="B4612" s="32"/>
      <c r="C4612" s="34"/>
      <c r="D4612" s="10"/>
      <c r="J4612" s="53"/>
      <c r="K4612" s="64"/>
      <c r="O4612" s="60"/>
      <c r="P4612" s="67"/>
      <c r="T4612" s="53"/>
      <c r="U4612" s="64"/>
      <c r="Y4612" s="53"/>
      <c r="Z4612" s="64"/>
      <c r="AD4612" s="53"/>
    </row>
    <row r="4613" spans="1:30" s="13" customFormat="1" x14ac:dyDescent="0.25">
      <c r="A4613"/>
      <c r="B4613" s="32"/>
      <c r="C4613" s="34"/>
      <c r="D4613" s="10"/>
      <c r="J4613" s="53"/>
      <c r="K4613" s="64"/>
      <c r="O4613" s="60"/>
      <c r="P4613" s="67"/>
      <c r="T4613" s="53"/>
      <c r="U4613" s="64"/>
      <c r="Y4613" s="53"/>
      <c r="Z4613" s="64"/>
      <c r="AD4613" s="53"/>
    </row>
    <row r="4614" spans="1:30" s="13" customFormat="1" x14ac:dyDescent="0.25">
      <c r="A4614"/>
      <c r="B4614" s="32"/>
      <c r="C4614" s="34"/>
      <c r="D4614" s="10"/>
      <c r="J4614" s="53"/>
      <c r="K4614" s="64"/>
      <c r="O4614" s="60"/>
      <c r="P4614" s="67"/>
      <c r="T4614" s="53"/>
      <c r="U4614" s="64"/>
      <c r="Y4614" s="53"/>
      <c r="Z4614" s="64"/>
      <c r="AD4614" s="53"/>
    </row>
    <row r="4615" spans="1:30" s="13" customFormat="1" x14ac:dyDescent="0.25">
      <c r="A4615"/>
      <c r="B4615" s="32"/>
      <c r="C4615" s="34"/>
      <c r="D4615" s="10"/>
      <c r="J4615" s="53"/>
      <c r="K4615" s="64"/>
      <c r="O4615" s="60"/>
      <c r="P4615" s="67"/>
      <c r="T4615" s="53"/>
      <c r="U4615" s="64"/>
      <c r="Y4615" s="53"/>
      <c r="Z4615" s="64"/>
      <c r="AD4615" s="53"/>
    </row>
    <row r="4616" spans="1:30" s="13" customFormat="1" x14ac:dyDescent="0.25">
      <c r="A4616"/>
      <c r="B4616" s="32"/>
      <c r="C4616" s="34"/>
      <c r="D4616" s="10"/>
      <c r="J4616" s="53"/>
      <c r="K4616" s="64"/>
      <c r="O4616" s="60"/>
      <c r="P4616" s="67"/>
      <c r="T4616" s="53"/>
      <c r="U4616" s="64"/>
      <c r="Y4616" s="53"/>
      <c r="Z4616" s="64"/>
      <c r="AD4616" s="53"/>
    </row>
    <row r="4617" spans="1:30" s="13" customFormat="1" x14ac:dyDescent="0.25">
      <c r="A4617"/>
      <c r="B4617" s="32"/>
      <c r="C4617" s="34"/>
      <c r="D4617" s="10"/>
      <c r="J4617" s="53"/>
      <c r="K4617" s="64"/>
      <c r="O4617" s="60"/>
      <c r="P4617" s="67"/>
      <c r="T4617" s="53"/>
      <c r="U4617" s="64"/>
      <c r="Y4617" s="53"/>
      <c r="Z4617" s="64"/>
      <c r="AD4617" s="53"/>
    </row>
    <row r="4618" spans="1:30" s="13" customFormat="1" x14ac:dyDescent="0.25">
      <c r="A4618"/>
      <c r="B4618" s="32"/>
      <c r="C4618" s="34"/>
      <c r="D4618" s="10"/>
      <c r="J4618" s="53"/>
      <c r="K4618" s="64"/>
      <c r="O4618" s="60"/>
      <c r="P4618" s="67"/>
      <c r="T4618" s="53"/>
      <c r="U4618" s="64"/>
      <c r="Y4618" s="53"/>
      <c r="Z4618" s="64"/>
      <c r="AD4618" s="53"/>
    </row>
    <row r="4619" spans="1:30" s="13" customFormat="1" x14ac:dyDescent="0.25">
      <c r="A4619"/>
      <c r="B4619" s="32"/>
      <c r="C4619" s="34"/>
      <c r="D4619" s="10"/>
      <c r="J4619" s="53"/>
      <c r="K4619" s="64"/>
      <c r="O4619" s="60"/>
      <c r="P4619" s="67"/>
      <c r="T4619" s="53"/>
      <c r="U4619" s="64"/>
      <c r="Y4619" s="53"/>
      <c r="Z4619" s="64"/>
      <c r="AD4619" s="53"/>
    </row>
    <row r="4620" spans="1:30" s="13" customFormat="1" x14ac:dyDescent="0.25">
      <c r="A4620"/>
      <c r="B4620" s="32"/>
      <c r="C4620" s="34"/>
      <c r="D4620" s="10"/>
      <c r="J4620" s="53"/>
      <c r="K4620" s="64"/>
      <c r="O4620" s="60"/>
      <c r="P4620" s="67"/>
      <c r="T4620" s="53"/>
      <c r="U4620" s="64"/>
      <c r="Y4620" s="53"/>
      <c r="Z4620" s="64"/>
      <c r="AD4620" s="53"/>
    </row>
    <row r="4621" spans="1:30" s="13" customFormat="1" x14ac:dyDescent="0.25">
      <c r="A4621"/>
      <c r="B4621" s="32"/>
      <c r="C4621" s="34"/>
      <c r="D4621" s="10"/>
      <c r="J4621" s="53"/>
      <c r="K4621" s="64"/>
      <c r="O4621" s="60"/>
      <c r="P4621" s="67"/>
      <c r="T4621" s="53"/>
      <c r="U4621" s="64"/>
      <c r="Y4621" s="53"/>
      <c r="Z4621" s="64"/>
      <c r="AD4621" s="53"/>
    </row>
    <row r="4622" spans="1:30" s="13" customFormat="1" x14ac:dyDescent="0.25">
      <c r="A4622"/>
      <c r="B4622" s="32"/>
      <c r="C4622" s="34"/>
      <c r="D4622" s="10"/>
      <c r="J4622" s="53"/>
      <c r="K4622" s="64"/>
      <c r="O4622" s="60"/>
      <c r="P4622" s="67"/>
      <c r="T4622" s="53"/>
      <c r="U4622" s="64"/>
      <c r="Y4622" s="53"/>
      <c r="Z4622" s="64"/>
      <c r="AD4622" s="53"/>
    </row>
    <row r="4623" spans="1:30" s="13" customFormat="1" x14ac:dyDescent="0.25">
      <c r="A4623"/>
      <c r="B4623" s="32"/>
      <c r="C4623" s="34"/>
      <c r="D4623" s="10"/>
      <c r="J4623" s="53"/>
      <c r="K4623" s="64"/>
      <c r="O4623" s="60"/>
      <c r="P4623" s="67"/>
      <c r="T4623" s="53"/>
      <c r="U4623" s="64"/>
      <c r="Y4623" s="53"/>
      <c r="Z4623" s="64"/>
      <c r="AD4623" s="53"/>
    </row>
    <row r="4624" spans="1:30" s="13" customFormat="1" x14ac:dyDescent="0.25">
      <c r="A4624"/>
      <c r="B4624" s="32"/>
      <c r="C4624" s="34"/>
      <c r="D4624" s="10"/>
      <c r="J4624" s="53"/>
      <c r="K4624" s="64"/>
      <c r="O4624" s="60"/>
      <c r="P4624" s="67"/>
      <c r="T4624" s="53"/>
      <c r="U4624" s="64"/>
      <c r="Y4624" s="53"/>
      <c r="Z4624" s="64"/>
      <c r="AD4624" s="53"/>
    </row>
    <row r="4625" spans="1:30" s="13" customFormat="1" x14ac:dyDescent="0.25">
      <c r="A4625"/>
      <c r="B4625" s="32"/>
      <c r="C4625" s="34"/>
      <c r="D4625" s="10"/>
      <c r="J4625" s="53"/>
      <c r="K4625" s="64"/>
      <c r="O4625" s="60"/>
      <c r="P4625" s="67"/>
      <c r="T4625" s="53"/>
      <c r="U4625" s="64"/>
      <c r="Y4625" s="53"/>
      <c r="Z4625" s="64"/>
      <c r="AD4625" s="53"/>
    </row>
    <row r="4626" spans="1:30" s="13" customFormat="1" x14ac:dyDescent="0.25">
      <c r="A4626"/>
      <c r="B4626" s="32"/>
      <c r="C4626" s="34"/>
      <c r="D4626" s="10"/>
      <c r="J4626" s="53"/>
      <c r="K4626" s="64"/>
      <c r="O4626" s="60"/>
      <c r="P4626" s="67"/>
      <c r="T4626" s="53"/>
      <c r="U4626" s="64"/>
      <c r="Y4626" s="53"/>
      <c r="Z4626" s="64"/>
      <c r="AD4626" s="53"/>
    </row>
    <row r="4627" spans="1:30" s="13" customFormat="1" x14ac:dyDescent="0.25">
      <c r="A4627"/>
      <c r="B4627" s="32"/>
      <c r="C4627" s="34"/>
      <c r="D4627" s="10"/>
      <c r="J4627" s="53"/>
      <c r="K4627" s="64"/>
      <c r="O4627" s="60"/>
      <c r="P4627" s="67"/>
      <c r="T4627" s="53"/>
      <c r="U4627" s="64"/>
      <c r="Y4627" s="53"/>
      <c r="Z4627" s="64"/>
      <c r="AD4627" s="53"/>
    </row>
    <row r="4628" spans="1:30" s="13" customFormat="1" x14ac:dyDescent="0.25">
      <c r="A4628"/>
      <c r="B4628" s="32"/>
      <c r="C4628" s="34"/>
      <c r="D4628" s="10"/>
      <c r="J4628" s="53"/>
      <c r="K4628" s="64"/>
      <c r="O4628" s="60"/>
      <c r="P4628" s="67"/>
      <c r="T4628" s="53"/>
      <c r="U4628" s="64"/>
      <c r="Y4628" s="53"/>
      <c r="Z4628" s="64"/>
      <c r="AD4628" s="53"/>
    </row>
    <row r="4629" spans="1:30" s="13" customFormat="1" x14ac:dyDescent="0.25">
      <c r="A4629"/>
      <c r="B4629" s="32"/>
      <c r="C4629" s="34"/>
      <c r="D4629" s="10"/>
      <c r="J4629" s="53"/>
      <c r="K4629" s="64"/>
      <c r="O4629" s="60"/>
      <c r="P4629" s="67"/>
      <c r="T4629" s="53"/>
      <c r="U4629" s="64"/>
      <c r="Y4629" s="53"/>
      <c r="Z4629" s="64"/>
      <c r="AD4629" s="53"/>
    </row>
    <row r="4630" spans="1:30" s="13" customFormat="1" x14ac:dyDescent="0.25">
      <c r="A4630"/>
      <c r="B4630" s="32"/>
      <c r="C4630" s="34"/>
      <c r="D4630" s="10"/>
      <c r="J4630" s="53"/>
      <c r="K4630" s="64"/>
      <c r="O4630" s="60"/>
      <c r="P4630" s="67"/>
      <c r="T4630" s="53"/>
      <c r="U4630" s="64"/>
      <c r="Y4630" s="53"/>
      <c r="Z4630" s="64"/>
      <c r="AD4630" s="53"/>
    </row>
    <row r="4631" spans="1:30" s="13" customFormat="1" x14ac:dyDescent="0.25">
      <c r="A4631"/>
      <c r="B4631" s="32"/>
      <c r="C4631" s="34"/>
      <c r="D4631" s="10"/>
      <c r="J4631" s="53"/>
      <c r="K4631" s="64"/>
      <c r="O4631" s="60"/>
      <c r="P4631" s="67"/>
      <c r="T4631" s="53"/>
      <c r="U4631" s="64"/>
      <c r="Y4631" s="53"/>
      <c r="Z4631" s="64"/>
      <c r="AD4631" s="53"/>
    </row>
    <row r="4632" spans="1:30" s="13" customFormat="1" x14ac:dyDescent="0.25">
      <c r="A4632"/>
      <c r="B4632" s="32"/>
      <c r="C4632" s="34"/>
      <c r="D4632" s="10"/>
      <c r="J4632" s="53"/>
      <c r="K4632" s="64"/>
      <c r="O4632" s="60"/>
      <c r="P4632" s="67"/>
      <c r="T4632" s="53"/>
      <c r="U4632" s="64"/>
      <c r="Y4632" s="53"/>
      <c r="Z4632" s="64"/>
      <c r="AD4632" s="53"/>
    </row>
    <row r="4633" spans="1:30" s="13" customFormat="1" x14ac:dyDescent="0.25">
      <c r="A4633"/>
      <c r="B4633" s="32"/>
      <c r="C4633" s="34"/>
      <c r="D4633" s="10"/>
      <c r="J4633" s="53"/>
      <c r="K4633" s="64"/>
      <c r="O4633" s="60"/>
      <c r="P4633" s="67"/>
      <c r="T4633" s="53"/>
      <c r="U4633" s="64"/>
      <c r="Y4633" s="53"/>
      <c r="Z4633" s="64"/>
      <c r="AD4633" s="53"/>
    </row>
    <row r="4634" spans="1:30" s="13" customFormat="1" x14ac:dyDescent="0.25">
      <c r="A4634"/>
      <c r="B4634" s="32"/>
      <c r="C4634" s="34"/>
      <c r="D4634" s="10"/>
      <c r="J4634" s="53"/>
      <c r="K4634" s="64"/>
      <c r="O4634" s="60"/>
      <c r="P4634" s="67"/>
      <c r="T4634" s="53"/>
      <c r="U4634" s="64"/>
      <c r="Y4634" s="53"/>
      <c r="Z4634" s="64"/>
      <c r="AD4634" s="53"/>
    </row>
    <row r="4635" spans="1:30" s="13" customFormat="1" x14ac:dyDescent="0.25">
      <c r="A4635"/>
      <c r="B4635" s="32"/>
      <c r="C4635" s="34"/>
      <c r="D4635" s="10"/>
      <c r="J4635" s="53"/>
      <c r="K4635" s="64"/>
      <c r="O4635" s="60"/>
      <c r="P4635" s="67"/>
      <c r="T4635" s="53"/>
      <c r="U4635" s="64"/>
      <c r="Y4635" s="53"/>
      <c r="Z4635" s="64"/>
      <c r="AD4635" s="53"/>
    </row>
    <row r="4636" spans="1:30" s="13" customFormat="1" x14ac:dyDescent="0.25">
      <c r="A4636"/>
      <c r="B4636" s="32"/>
      <c r="C4636" s="34"/>
      <c r="D4636" s="10"/>
      <c r="J4636" s="53"/>
      <c r="K4636" s="64"/>
      <c r="O4636" s="60"/>
      <c r="P4636" s="67"/>
      <c r="T4636" s="53"/>
      <c r="U4636" s="64"/>
      <c r="Y4636" s="53"/>
      <c r="Z4636" s="64"/>
      <c r="AD4636" s="53"/>
    </row>
    <row r="4637" spans="1:30" s="13" customFormat="1" x14ac:dyDescent="0.25">
      <c r="A4637"/>
      <c r="B4637" s="32"/>
      <c r="C4637" s="34"/>
      <c r="D4637" s="10"/>
      <c r="J4637" s="53"/>
      <c r="K4637" s="64"/>
      <c r="O4637" s="60"/>
      <c r="P4637" s="67"/>
      <c r="T4637" s="53"/>
      <c r="U4637" s="64"/>
      <c r="Y4637" s="53"/>
      <c r="Z4637" s="64"/>
      <c r="AD4637" s="53"/>
    </row>
    <row r="4638" spans="1:30" s="13" customFormat="1" x14ac:dyDescent="0.25">
      <c r="A4638"/>
      <c r="B4638" s="32"/>
      <c r="C4638" s="34"/>
      <c r="D4638" s="10"/>
      <c r="J4638" s="53"/>
      <c r="K4638" s="64"/>
      <c r="O4638" s="60"/>
      <c r="P4638" s="67"/>
      <c r="T4638" s="53"/>
      <c r="U4638" s="64"/>
      <c r="Y4638" s="53"/>
      <c r="Z4638" s="64"/>
      <c r="AD4638" s="53"/>
    </row>
    <row r="4639" spans="1:30" s="13" customFormat="1" x14ac:dyDescent="0.25">
      <c r="A4639"/>
      <c r="B4639" s="32"/>
      <c r="C4639" s="34"/>
      <c r="D4639" s="10"/>
      <c r="J4639" s="53"/>
      <c r="K4639" s="64"/>
      <c r="O4639" s="60"/>
      <c r="P4639" s="67"/>
      <c r="T4639" s="53"/>
      <c r="U4639" s="64"/>
      <c r="Y4639" s="53"/>
      <c r="Z4639" s="64"/>
      <c r="AD4639" s="53"/>
    </row>
    <row r="4640" spans="1:30" s="13" customFormat="1" x14ac:dyDescent="0.25">
      <c r="A4640"/>
      <c r="B4640" s="32"/>
      <c r="C4640" s="34"/>
      <c r="D4640" s="10"/>
      <c r="J4640" s="53"/>
      <c r="K4640" s="64"/>
      <c r="O4640" s="60"/>
      <c r="P4640" s="67"/>
      <c r="T4640" s="53"/>
      <c r="U4640" s="64"/>
      <c r="Y4640" s="53"/>
      <c r="Z4640" s="64"/>
      <c r="AD4640" s="53"/>
    </row>
    <row r="4641" spans="1:30" s="13" customFormat="1" x14ac:dyDescent="0.25">
      <c r="A4641"/>
      <c r="B4641" s="32"/>
      <c r="C4641" s="34"/>
      <c r="D4641" s="10"/>
      <c r="J4641" s="53"/>
      <c r="K4641" s="64"/>
      <c r="O4641" s="60"/>
      <c r="P4641" s="67"/>
      <c r="T4641" s="53"/>
      <c r="U4641" s="64"/>
      <c r="Y4641" s="53"/>
      <c r="Z4641" s="64"/>
      <c r="AD4641" s="53"/>
    </row>
    <row r="4642" spans="1:30" s="13" customFormat="1" x14ac:dyDescent="0.25">
      <c r="A4642"/>
      <c r="B4642" s="32"/>
      <c r="C4642" s="34"/>
      <c r="D4642" s="10"/>
      <c r="J4642" s="53"/>
      <c r="K4642" s="64"/>
      <c r="O4642" s="60"/>
      <c r="P4642" s="67"/>
      <c r="T4642" s="53"/>
      <c r="U4642" s="64"/>
      <c r="Y4642" s="53"/>
      <c r="Z4642" s="64"/>
      <c r="AD4642" s="53"/>
    </row>
    <row r="4643" spans="1:30" s="13" customFormat="1" x14ac:dyDescent="0.25">
      <c r="A4643"/>
      <c r="B4643" s="32"/>
      <c r="C4643" s="34"/>
      <c r="D4643" s="10"/>
      <c r="J4643" s="53"/>
      <c r="K4643" s="64"/>
      <c r="O4643" s="60"/>
      <c r="P4643" s="67"/>
      <c r="T4643" s="53"/>
      <c r="U4643" s="64"/>
      <c r="Y4643" s="53"/>
      <c r="Z4643" s="64"/>
      <c r="AD4643" s="53"/>
    </row>
    <row r="4644" spans="1:30" s="13" customFormat="1" x14ac:dyDescent="0.25">
      <c r="A4644"/>
      <c r="B4644" s="32"/>
      <c r="C4644" s="34"/>
      <c r="D4644" s="10"/>
      <c r="J4644" s="53"/>
      <c r="K4644" s="64"/>
      <c r="O4644" s="60"/>
      <c r="P4644" s="67"/>
      <c r="T4644" s="53"/>
      <c r="U4644" s="64"/>
      <c r="Y4644" s="53"/>
      <c r="Z4644" s="64"/>
      <c r="AD4644" s="53"/>
    </row>
    <row r="4645" spans="1:30" s="13" customFormat="1" x14ac:dyDescent="0.25">
      <c r="A4645"/>
      <c r="B4645" s="32"/>
      <c r="C4645" s="34"/>
      <c r="D4645" s="10"/>
      <c r="J4645" s="53"/>
      <c r="K4645" s="64"/>
      <c r="O4645" s="60"/>
      <c r="P4645" s="67"/>
      <c r="T4645" s="53"/>
      <c r="U4645" s="64"/>
      <c r="Y4645" s="53"/>
      <c r="Z4645" s="64"/>
      <c r="AD4645" s="53"/>
    </row>
    <row r="4646" spans="1:30" s="13" customFormat="1" x14ac:dyDescent="0.25">
      <c r="A4646"/>
      <c r="B4646" s="32"/>
      <c r="C4646" s="34"/>
      <c r="D4646" s="10"/>
      <c r="J4646" s="53"/>
      <c r="K4646" s="64"/>
      <c r="O4646" s="60"/>
      <c r="P4646" s="67"/>
      <c r="T4646" s="53"/>
      <c r="U4646" s="64"/>
      <c r="Y4646" s="53"/>
      <c r="Z4646" s="64"/>
      <c r="AD4646" s="53"/>
    </row>
    <row r="4647" spans="1:30" s="13" customFormat="1" x14ac:dyDescent="0.25">
      <c r="A4647"/>
      <c r="B4647" s="32"/>
      <c r="C4647" s="34"/>
      <c r="D4647" s="10"/>
      <c r="J4647" s="53"/>
      <c r="K4647" s="64"/>
      <c r="O4647" s="60"/>
      <c r="P4647" s="67"/>
      <c r="T4647" s="53"/>
      <c r="U4647" s="64"/>
      <c r="Y4647" s="53"/>
      <c r="Z4647" s="64"/>
      <c r="AD4647" s="53"/>
    </row>
    <row r="4648" spans="1:30" s="13" customFormat="1" x14ac:dyDescent="0.25">
      <c r="A4648"/>
      <c r="B4648" s="32"/>
      <c r="C4648" s="34"/>
      <c r="D4648" s="10"/>
      <c r="J4648" s="53"/>
      <c r="K4648" s="64"/>
      <c r="O4648" s="60"/>
      <c r="P4648" s="67"/>
      <c r="T4648" s="53"/>
      <c r="U4648" s="64"/>
      <c r="Y4648" s="53"/>
      <c r="Z4648" s="64"/>
      <c r="AD4648" s="53"/>
    </row>
    <row r="4649" spans="1:30" s="13" customFormat="1" x14ac:dyDescent="0.25">
      <c r="A4649"/>
      <c r="B4649" s="32"/>
      <c r="C4649" s="34"/>
      <c r="D4649" s="10"/>
      <c r="J4649" s="53"/>
      <c r="K4649" s="64"/>
      <c r="O4649" s="60"/>
      <c r="P4649" s="67"/>
      <c r="T4649" s="53"/>
      <c r="U4649" s="64"/>
      <c r="Y4649" s="53"/>
      <c r="Z4649" s="64"/>
      <c r="AD4649" s="53"/>
    </row>
    <row r="4650" spans="1:30" s="13" customFormat="1" x14ac:dyDescent="0.25">
      <c r="A4650"/>
      <c r="B4650" s="32"/>
      <c r="C4650" s="34"/>
      <c r="D4650" s="10"/>
      <c r="J4650" s="53"/>
      <c r="K4650" s="64"/>
      <c r="O4650" s="60"/>
      <c r="P4650" s="67"/>
      <c r="T4650" s="53"/>
      <c r="U4650" s="64"/>
      <c r="Y4650" s="53"/>
      <c r="Z4650" s="64"/>
      <c r="AD4650" s="53"/>
    </row>
    <row r="4651" spans="1:30" s="13" customFormat="1" x14ac:dyDescent="0.25">
      <c r="A4651"/>
      <c r="B4651" s="32"/>
      <c r="C4651" s="34"/>
      <c r="D4651" s="10"/>
      <c r="J4651" s="53"/>
      <c r="K4651" s="64"/>
      <c r="O4651" s="60"/>
      <c r="P4651" s="67"/>
      <c r="T4651" s="53"/>
      <c r="U4651" s="64"/>
      <c r="Y4651" s="53"/>
      <c r="Z4651" s="64"/>
      <c r="AD4651" s="53"/>
    </row>
    <row r="4652" spans="1:30" s="13" customFormat="1" x14ac:dyDescent="0.25">
      <c r="A4652"/>
      <c r="B4652" s="32"/>
      <c r="C4652" s="34"/>
      <c r="D4652" s="10"/>
      <c r="J4652" s="53"/>
      <c r="K4652" s="64"/>
      <c r="O4652" s="60"/>
      <c r="P4652" s="67"/>
      <c r="T4652" s="53"/>
      <c r="U4652" s="64"/>
      <c r="Y4652" s="53"/>
      <c r="Z4652" s="64"/>
      <c r="AD4652" s="53"/>
    </row>
    <row r="4653" spans="1:30" s="13" customFormat="1" x14ac:dyDescent="0.25">
      <c r="A4653"/>
      <c r="B4653" s="32"/>
      <c r="C4653" s="34"/>
      <c r="D4653" s="10"/>
      <c r="J4653" s="53"/>
      <c r="K4653" s="64"/>
      <c r="O4653" s="60"/>
      <c r="P4653" s="67"/>
      <c r="T4653" s="53"/>
      <c r="U4653" s="64"/>
      <c r="Y4653" s="53"/>
      <c r="Z4653" s="64"/>
      <c r="AD4653" s="53"/>
    </row>
    <row r="4654" spans="1:30" s="13" customFormat="1" x14ac:dyDescent="0.25">
      <c r="A4654"/>
      <c r="B4654" s="32"/>
      <c r="C4654" s="34"/>
      <c r="D4654" s="10"/>
      <c r="J4654" s="53"/>
      <c r="K4654" s="64"/>
      <c r="O4654" s="60"/>
      <c r="P4654" s="67"/>
      <c r="T4654" s="53"/>
      <c r="U4654" s="64"/>
      <c r="Y4654" s="53"/>
      <c r="Z4654" s="64"/>
      <c r="AD4654" s="53"/>
    </row>
    <row r="4655" spans="1:30" s="13" customFormat="1" x14ac:dyDescent="0.25">
      <c r="A4655"/>
      <c r="B4655" s="32"/>
      <c r="C4655" s="34"/>
      <c r="D4655" s="10"/>
      <c r="J4655" s="53"/>
      <c r="K4655" s="64"/>
      <c r="O4655" s="60"/>
      <c r="P4655" s="67"/>
      <c r="T4655" s="53"/>
      <c r="U4655" s="64"/>
      <c r="Y4655" s="53"/>
      <c r="Z4655" s="64"/>
      <c r="AD4655" s="53"/>
    </row>
    <row r="4656" spans="1:30" s="13" customFormat="1" x14ac:dyDescent="0.25">
      <c r="A4656"/>
      <c r="B4656" s="32"/>
      <c r="C4656" s="34"/>
      <c r="D4656" s="10"/>
      <c r="J4656" s="53"/>
      <c r="K4656" s="64"/>
      <c r="O4656" s="60"/>
      <c r="P4656" s="67"/>
      <c r="T4656" s="53"/>
      <c r="U4656" s="64"/>
      <c r="Y4656" s="53"/>
      <c r="Z4656" s="64"/>
      <c r="AD4656" s="53"/>
    </row>
    <row r="4657" spans="1:30" s="13" customFormat="1" x14ac:dyDescent="0.25">
      <c r="A4657"/>
      <c r="B4657" s="32"/>
      <c r="C4657" s="34"/>
      <c r="D4657" s="10"/>
      <c r="J4657" s="53"/>
      <c r="K4657" s="64"/>
      <c r="O4657" s="60"/>
      <c r="P4657" s="67"/>
      <c r="T4657" s="53"/>
      <c r="U4657" s="64"/>
      <c r="Y4657" s="53"/>
      <c r="Z4657" s="64"/>
      <c r="AD4657" s="53"/>
    </row>
    <row r="4658" spans="1:30" s="13" customFormat="1" x14ac:dyDescent="0.25">
      <c r="A4658"/>
      <c r="B4658" s="32"/>
      <c r="C4658" s="34"/>
      <c r="D4658" s="10"/>
      <c r="J4658" s="53"/>
      <c r="K4658" s="64"/>
      <c r="O4658" s="60"/>
      <c r="P4658" s="67"/>
      <c r="T4658" s="53"/>
      <c r="U4658" s="64"/>
      <c r="Y4658" s="53"/>
      <c r="Z4658" s="64"/>
      <c r="AD4658" s="53"/>
    </row>
    <row r="4659" spans="1:30" s="13" customFormat="1" x14ac:dyDescent="0.25">
      <c r="A4659"/>
      <c r="B4659" s="32"/>
      <c r="C4659" s="34"/>
      <c r="D4659" s="10"/>
      <c r="J4659" s="53"/>
      <c r="K4659" s="64"/>
      <c r="O4659" s="60"/>
      <c r="P4659" s="67"/>
      <c r="T4659" s="53"/>
      <c r="U4659" s="64"/>
      <c r="Y4659" s="53"/>
      <c r="Z4659" s="64"/>
      <c r="AD4659" s="53"/>
    </row>
    <row r="4660" spans="1:30" s="13" customFormat="1" x14ac:dyDescent="0.25">
      <c r="A4660"/>
      <c r="B4660" s="32"/>
      <c r="C4660" s="34"/>
      <c r="D4660" s="10"/>
      <c r="J4660" s="53"/>
      <c r="K4660" s="64"/>
      <c r="O4660" s="60"/>
      <c r="P4660" s="67"/>
      <c r="T4660" s="53"/>
      <c r="U4660" s="64"/>
      <c r="Y4660" s="53"/>
      <c r="Z4660" s="64"/>
      <c r="AD4660" s="53"/>
    </row>
    <row r="4661" spans="1:30" s="13" customFormat="1" x14ac:dyDescent="0.25">
      <c r="A4661"/>
      <c r="B4661" s="32"/>
      <c r="C4661" s="34"/>
      <c r="D4661" s="10"/>
      <c r="J4661" s="53"/>
      <c r="K4661" s="64"/>
      <c r="O4661" s="60"/>
      <c r="P4661" s="67"/>
      <c r="T4661" s="53"/>
      <c r="U4661" s="64"/>
      <c r="Y4661" s="53"/>
      <c r="Z4661" s="64"/>
      <c r="AD4661" s="53"/>
    </row>
    <row r="4662" spans="1:30" s="13" customFormat="1" x14ac:dyDescent="0.25">
      <c r="A4662"/>
      <c r="B4662" s="32"/>
      <c r="C4662" s="34"/>
      <c r="D4662" s="10"/>
      <c r="J4662" s="53"/>
      <c r="K4662" s="64"/>
      <c r="O4662" s="60"/>
      <c r="P4662" s="67"/>
      <c r="T4662" s="53"/>
      <c r="U4662" s="64"/>
      <c r="Y4662" s="53"/>
      <c r="Z4662" s="64"/>
      <c r="AD4662" s="53"/>
    </row>
    <row r="4663" spans="1:30" s="13" customFormat="1" x14ac:dyDescent="0.25">
      <c r="A4663"/>
      <c r="B4663" s="32"/>
      <c r="C4663" s="34"/>
      <c r="D4663" s="10"/>
      <c r="J4663" s="53"/>
      <c r="K4663" s="64"/>
      <c r="O4663" s="60"/>
      <c r="P4663" s="67"/>
      <c r="T4663" s="53"/>
      <c r="U4663" s="64"/>
      <c r="Y4663" s="53"/>
      <c r="Z4663" s="64"/>
      <c r="AD4663" s="53"/>
    </row>
    <row r="4664" spans="1:30" s="13" customFormat="1" x14ac:dyDescent="0.25">
      <c r="A4664"/>
      <c r="B4664" s="32"/>
      <c r="C4664" s="34"/>
      <c r="D4664" s="10"/>
      <c r="J4664" s="53"/>
      <c r="K4664" s="64"/>
      <c r="O4664" s="60"/>
      <c r="P4664" s="67"/>
      <c r="T4664" s="53"/>
      <c r="U4664" s="64"/>
      <c r="Y4664" s="53"/>
      <c r="Z4664" s="64"/>
      <c r="AD4664" s="53"/>
    </row>
    <row r="4665" spans="1:30" s="13" customFormat="1" x14ac:dyDescent="0.25">
      <c r="A4665"/>
      <c r="B4665" s="32"/>
      <c r="C4665" s="34"/>
      <c r="D4665" s="10"/>
      <c r="J4665" s="53"/>
      <c r="K4665" s="64"/>
      <c r="O4665" s="60"/>
      <c r="P4665" s="67"/>
      <c r="T4665" s="53"/>
      <c r="U4665" s="64"/>
      <c r="Y4665" s="53"/>
      <c r="Z4665" s="64"/>
      <c r="AD4665" s="53"/>
    </row>
    <row r="4666" spans="1:30" s="13" customFormat="1" x14ac:dyDescent="0.25">
      <c r="A4666"/>
      <c r="B4666" s="32"/>
      <c r="C4666" s="34"/>
      <c r="D4666" s="10"/>
      <c r="J4666" s="53"/>
      <c r="K4666" s="64"/>
      <c r="O4666" s="60"/>
      <c r="P4666" s="67"/>
      <c r="T4666" s="53"/>
      <c r="U4666" s="64"/>
      <c r="Y4666" s="53"/>
      <c r="Z4666" s="64"/>
      <c r="AD4666" s="53"/>
    </row>
    <row r="4667" spans="1:30" s="13" customFormat="1" x14ac:dyDescent="0.25">
      <c r="A4667"/>
      <c r="B4667" s="32"/>
      <c r="C4667" s="34"/>
      <c r="D4667" s="10"/>
      <c r="J4667" s="53"/>
      <c r="K4667" s="64"/>
      <c r="O4667" s="60"/>
      <c r="P4667" s="67"/>
      <c r="T4667" s="53"/>
      <c r="U4667" s="64"/>
      <c r="Y4667" s="53"/>
      <c r="Z4667" s="64"/>
      <c r="AD4667" s="53"/>
    </row>
    <row r="4668" spans="1:30" s="13" customFormat="1" x14ac:dyDescent="0.25">
      <c r="A4668"/>
      <c r="B4668" s="32"/>
      <c r="C4668" s="34"/>
      <c r="D4668" s="10"/>
      <c r="J4668" s="53"/>
      <c r="K4668" s="64"/>
      <c r="O4668" s="60"/>
      <c r="P4668" s="67"/>
      <c r="T4668" s="53"/>
      <c r="U4668" s="64"/>
      <c r="Y4668" s="53"/>
      <c r="Z4668" s="64"/>
      <c r="AD4668" s="53"/>
    </row>
    <row r="4669" spans="1:30" s="13" customFormat="1" x14ac:dyDescent="0.25">
      <c r="A4669"/>
      <c r="B4669" s="32"/>
      <c r="C4669" s="34"/>
      <c r="D4669" s="10"/>
      <c r="J4669" s="53"/>
      <c r="K4669" s="64"/>
      <c r="O4669" s="60"/>
      <c r="P4669" s="67"/>
      <c r="T4669" s="53"/>
      <c r="U4669" s="64"/>
      <c r="Y4669" s="53"/>
      <c r="Z4669" s="64"/>
      <c r="AD4669" s="53"/>
    </row>
    <row r="4670" spans="1:30" s="13" customFormat="1" x14ac:dyDescent="0.25">
      <c r="A4670"/>
      <c r="B4670" s="32"/>
      <c r="C4670" s="34"/>
      <c r="D4670" s="10"/>
      <c r="J4670" s="53"/>
      <c r="K4670" s="64"/>
      <c r="O4670" s="60"/>
      <c r="P4670" s="67"/>
      <c r="T4670" s="53"/>
      <c r="U4670" s="64"/>
      <c r="Y4670" s="53"/>
      <c r="Z4670" s="64"/>
      <c r="AD4670" s="53"/>
    </row>
    <row r="4671" spans="1:30" s="13" customFormat="1" x14ac:dyDescent="0.25">
      <c r="A4671"/>
      <c r="B4671" s="32"/>
      <c r="C4671" s="34"/>
      <c r="D4671" s="10"/>
      <c r="J4671" s="53"/>
      <c r="K4671" s="64"/>
      <c r="O4671" s="60"/>
      <c r="P4671" s="67"/>
      <c r="T4671" s="53"/>
      <c r="U4671" s="64"/>
      <c r="Y4671" s="53"/>
      <c r="Z4671" s="64"/>
      <c r="AD4671" s="53"/>
    </row>
    <row r="4672" spans="1:30" s="13" customFormat="1" x14ac:dyDescent="0.25">
      <c r="A4672"/>
      <c r="B4672" s="32"/>
      <c r="C4672" s="34"/>
      <c r="D4672" s="10"/>
      <c r="J4672" s="53"/>
      <c r="K4672" s="64"/>
      <c r="O4672" s="60"/>
      <c r="P4672" s="67"/>
      <c r="T4672" s="53"/>
      <c r="U4672" s="64"/>
      <c r="Y4672" s="53"/>
      <c r="Z4672" s="64"/>
      <c r="AD4672" s="53"/>
    </row>
    <row r="4673" spans="1:30" s="13" customFormat="1" x14ac:dyDescent="0.25">
      <c r="A4673"/>
      <c r="B4673" s="32"/>
      <c r="C4673" s="34"/>
      <c r="D4673" s="10"/>
      <c r="J4673" s="53"/>
      <c r="K4673" s="64"/>
      <c r="O4673" s="60"/>
      <c r="P4673" s="67"/>
      <c r="T4673" s="53"/>
      <c r="U4673" s="64"/>
      <c r="Y4673" s="53"/>
      <c r="Z4673" s="64"/>
      <c r="AD4673" s="53"/>
    </row>
    <row r="4674" spans="1:30" s="13" customFormat="1" x14ac:dyDescent="0.25">
      <c r="A4674"/>
      <c r="B4674" s="32"/>
      <c r="C4674" s="34"/>
      <c r="D4674" s="10"/>
      <c r="J4674" s="53"/>
      <c r="K4674" s="64"/>
      <c r="O4674" s="60"/>
      <c r="P4674" s="67"/>
      <c r="T4674" s="53"/>
      <c r="U4674" s="64"/>
      <c r="Y4674" s="53"/>
      <c r="Z4674" s="64"/>
      <c r="AD4674" s="53"/>
    </row>
    <row r="4675" spans="1:30" s="13" customFormat="1" x14ac:dyDescent="0.25">
      <c r="A4675"/>
      <c r="B4675" s="32"/>
      <c r="C4675" s="34"/>
      <c r="D4675" s="10"/>
      <c r="J4675" s="53"/>
      <c r="K4675" s="64"/>
      <c r="O4675" s="60"/>
      <c r="P4675" s="67"/>
      <c r="T4675" s="53"/>
      <c r="U4675" s="64"/>
      <c r="Y4675" s="53"/>
      <c r="Z4675" s="64"/>
      <c r="AD4675" s="53"/>
    </row>
    <row r="4676" spans="1:30" s="13" customFormat="1" x14ac:dyDescent="0.25">
      <c r="A4676"/>
      <c r="B4676" s="32"/>
      <c r="C4676" s="34"/>
      <c r="D4676" s="10"/>
      <c r="J4676" s="53"/>
      <c r="K4676" s="64"/>
      <c r="O4676" s="60"/>
      <c r="P4676" s="67"/>
      <c r="T4676" s="53"/>
      <c r="U4676" s="64"/>
      <c r="Y4676" s="53"/>
      <c r="Z4676" s="64"/>
      <c r="AD4676" s="53"/>
    </row>
    <row r="4677" spans="1:30" s="13" customFormat="1" x14ac:dyDescent="0.25">
      <c r="A4677"/>
      <c r="B4677" s="32"/>
      <c r="C4677" s="34"/>
      <c r="D4677" s="10"/>
      <c r="J4677" s="53"/>
      <c r="K4677" s="64"/>
      <c r="O4677" s="60"/>
      <c r="P4677" s="67"/>
      <c r="T4677" s="53"/>
      <c r="U4677" s="64"/>
      <c r="Y4677" s="53"/>
      <c r="Z4677" s="64"/>
      <c r="AD4677" s="53"/>
    </row>
    <row r="4678" spans="1:30" s="13" customFormat="1" x14ac:dyDescent="0.25">
      <c r="A4678"/>
      <c r="B4678" s="32"/>
      <c r="C4678" s="34"/>
      <c r="D4678" s="10"/>
      <c r="J4678" s="53"/>
      <c r="K4678" s="64"/>
      <c r="O4678" s="60"/>
      <c r="P4678" s="67"/>
      <c r="T4678" s="53"/>
      <c r="U4678" s="64"/>
      <c r="Y4678" s="53"/>
      <c r="Z4678" s="64"/>
      <c r="AD4678" s="53"/>
    </row>
    <row r="4679" spans="1:30" s="13" customFormat="1" x14ac:dyDescent="0.25">
      <c r="A4679"/>
      <c r="B4679" s="32"/>
      <c r="C4679" s="34"/>
      <c r="D4679" s="10"/>
      <c r="J4679" s="53"/>
      <c r="K4679" s="64"/>
      <c r="O4679" s="60"/>
      <c r="P4679" s="67"/>
      <c r="T4679" s="53"/>
      <c r="U4679" s="64"/>
      <c r="Y4679" s="53"/>
      <c r="Z4679" s="64"/>
      <c r="AD4679" s="53"/>
    </row>
    <row r="4680" spans="1:30" s="13" customFormat="1" x14ac:dyDescent="0.25">
      <c r="A4680"/>
      <c r="B4680" s="32"/>
      <c r="C4680" s="34"/>
      <c r="D4680" s="10"/>
      <c r="J4680" s="53"/>
      <c r="K4680" s="64"/>
      <c r="O4680" s="60"/>
      <c r="P4680" s="67"/>
      <c r="T4680" s="53"/>
      <c r="U4680" s="64"/>
      <c r="Y4680" s="53"/>
      <c r="Z4680" s="64"/>
      <c r="AD4680" s="53"/>
    </row>
    <row r="4681" spans="1:30" s="13" customFormat="1" x14ac:dyDescent="0.25">
      <c r="A4681"/>
      <c r="B4681" s="32"/>
      <c r="C4681" s="34"/>
      <c r="D4681" s="10"/>
      <c r="J4681" s="53"/>
      <c r="K4681" s="64"/>
      <c r="O4681" s="60"/>
      <c r="P4681" s="67"/>
      <c r="T4681" s="53"/>
      <c r="U4681" s="64"/>
      <c r="Y4681" s="53"/>
      <c r="Z4681" s="64"/>
      <c r="AD4681" s="53"/>
    </row>
    <row r="4682" spans="1:30" s="13" customFormat="1" x14ac:dyDescent="0.25">
      <c r="A4682"/>
      <c r="B4682" s="32"/>
      <c r="C4682" s="34"/>
      <c r="D4682" s="10"/>
      <c r="J4682" s="53"/>
      <c r="K4682" s="64"/>
      <c r="O4682" s="60"/>
      <c r="P4682" s="67"/>
      <c r="T4682" s="53"/>
      <c r="U4682" s="64"/>
      <c r="Y4682" s="53"/>
      <c r="Z4682" s="64"/>
      <c r="AD4682" s="53"/>
    </row>
    <row r="4683" spans="1:30" s="13" customFormat="1" x14ac:dyDescent="0.25">
      <c r="A4683"/>
      <c r="B4683" s="32"/>
      <c r="C4683" s="34"/>
      <c r="D4683" s="10"/>
      <c r="J4683" s="53"/>
      <c r="K4683" s="64"/>
      <c r="O4683" s="60"/>
      <c r="P4683" s="67"/>
      <c r="T4683" s="53"/>
      <c r="U4683" s="64"/>
      <c r="Y4683" s="53"/>
      <c r="Z4683" s="64"/>
      <c r="AD4683" s="53"/>
    </row>
    <row r="4684" spans="1:30" s="13" customFormat="1" x14ac:dyDescent="0.25">
      <c r="A4684"/>
      <c r="B4684" s="32"/>
      <c r="C4684" s="34"/>
      <c r="D4684" s="10"/>
      <c r="J4684" s="53"/>
      <c r="K4684" s="64"/>
      <c r="O4684" s="60"/>
      <c r="P4684" s="67"/>
      <c r="T4684" s="53"/>
      <c r="U4684" s="64"/>
      <c r="Y4684" s="53"/>
      <c r="Z4684" s="64"/>
      <c r="AD4684" s="53"/>
    </row>
    <row r="4685" spans="1:30" s="13" customFormat="1" x14ac:dyDescent="0.25">
      <c r="A4685"/>
      <c r="B4685" s="32"/>
      <c r="C4685" s="34"/>
      <c r="D4685" s="10"/>
      <c r="J4685" s="53"/>
      <c r="K4685" s="64"/>
      <c r="O4685" s="60"/>
      <c r="P4685" s="67"/>
      <c r="T4685" s="53"/>
      <c r="U4685" s="64"/>
      <c r="Y4685" s="53"/>
      <c r="Z4685" s="64"/>
      <c r="AD4685" s="53"/>
    </row>
    <row r="4686" spans="1:30" s="13" customFormat="1" x14ac:dyDescent="0.25">
      <c r="A4686"/>
      <c r="B4686" s="32"/>
      <c r="C4686" s="34"/>
      <c r="D4686" s="10"/>
      <c r="J4686" s="53"/>
      <c r="K4686" s="64"/>
      <c r="O4686" s="60"/>
      <c r="P4686" s="67"/>
      <c r="T4686" s="53"/>
      <c r="U4686" s="64"/>
      <c r="Y4686" s="53"/>
      <c r="Z4686" s="64"/>
      <c r="AD4686" s="53"/>
    </row>
    <row r="4687" spans="1:30" s="13" customFormat="1" x14ac:dyDescent="0.25">
      <c r="A4687"/>
      <c r="B4687" s="32"/>
      <c r="C4687" s="34"/>
      <c r="D4687" s="10"/>
      <c r="J4687" s="53"/>
      <c r="K4687" s="64"/>
      <c r="O4687" s="60"/>
      <c r="P4687" s="67"/>
      <c r="T4687" s="53"/>
      <c r="U4687" s="64"/>
      <c r="Y4687" s="53"/>
      <c r="Z4687" s="64"/>
      <c r="AD4687" s="53"/>
    </row>
    <row r="4688" spans="1:30" s="13" customFormat="1" x14ac:dyDescent="0.25">
      <c r="A4688"/>
      <c r="B4688" s="32"/>
      <c r="C4688" s="34"/>
      <c r="D4688" s="10"/>
      <c r="J4688" s="53"/>
      <c r="K4688" s="64"/>
      <c r="O4688" s="60"/>
      <c r="P4688" s="67"/>
      <c r="T4688" s="53"/>
      <c r="U4688" s="64"/>
      <c r="Y4688" s="53"/>
      <c r="Z4688" s="64"/>
      <c r="AD4688" s="53"/>
    </row>
    <row r="4689" spans="1:30" s="13" customFormat="1" x14ac:dyDescent="0.25">
      <c r="A4689"/>
      <c r="B4689" s="32"/>
      <c r="C4689" s="34"/>
      <c r="D4689" s="10"/>
      <c r="J4689" s="53"/>
      <c r="K4689" s="64"/>
      <c r="O4689" s="60"/>
      <c r="P4689" s="67"/>
      <c r="T4689" s="53"/>
      <c r="U4689" s="64"/>
      <c r="Y4689" s="53"/>
      <c r="Z4689" s="64"/>
      <c r="AD4689" s="53"/>
    </row>
    <row r="4690" spans="1:30" s="13" customFormat="1" x14ac:dyDescent="0.25">
      <c r="A4690"/>
      <c r="B4690" s="32"/>
      <c r="C4690" s="34"/>
      <c r="D4690" s="10"/>
      <c r="J4690" s="53"/>
      <c r="K4690" s="64"/>
      <c r="O4690" s="60"/>
      <c r="P4690" s="67"/>
      <c r="T4690" s="53"/>
      <c r="U4690" s="64"/>
      <c r="Y4690" s="53"/>
      <c r="Z4690" s="64"/>
      <c r="AD4690" s="53"/>
    </row>
    <row r="4691" spans="1:30" s="13" customFormat="1" x14ac:dyDescent="0.25">
      <c r="A4691"/>
      <c r="B4691" s="32"/>
      <c r="C4691" s="34"/>
      <c r="D4691" s="10"/>
      <c r="J4691" s="53"/>
      <c r="K4691" s="64"/>
      <c r="O4691" s="60"/>
      <c r="P4691" s="67"/>
      <c r="T4691" s="53"/>
      <c r="U4691" s="64"/>
      <c r="Y4691" s="53"/>
      <c r="Z4691" s="64"/>
      <c r="AD4691" s="53"/>
    </row>
    <row r="4692" spans="1:30" s="13" customFormat="1" x14ac:dyDescent="0.25">
      <c r="A4692"/>
      <c r="B4692" s="32"/>
      <c r="C4692" s="34"/>
      <c r="D4692" s="10"/>
      <c r="J4692" s="53"/>
      <c r="K4692" s="64"/>
      <c r="O4692" s="60"/>
      <c r="P4692" s="67"/>
      <c r="T4692" s="53"/>
      <c r="U4692" s="64"/>
      <c r="Y4692" s="53"/>
      <c r="Z4692" s="64"/>
      <c r="AD4692" s="53"/>
    </row>
    <row r="4693" spans="1:30" s="13" customFormat="1" x14ac:dyDescent="0.25">
      <c r="A4693"/>
      <c r="B4693" s="32"/>
      <c r="C4693" s="34"/>
      <c r="D4693" s="10"/>
      <c r="J4693" s="53"/>
      <c r="K4693" s="64"/>
      <c r="O4693" s="60"/>
      <c r="P4693" s="67"/>
      <c r="T4693" s="53"/>
      <c r="U4693" s="64"/>
      <c r="Y4693" s="53"/>
      <c r="Z4693" s="64"/>
      <c r="AD4693" s="53"/>
    </row>
    <row r="4694" spans="1:30" s="13" customFormat="1" x14ac:dyDescent="0.25">
      <c r="A4694"/>
      <c r="B4694" s="32"/>
      <c r="C4694" s="34"/>
      <c r="D4694" s="10"/>
      <c r="J4694" s="53"/>
      <c r="K4694" s="64"/>
      <c r="O4694" s="60"/>
      <c r="P4694" s="67"/>
      <c r="T4694" s="53"/>
      <c r="U4694" s="64"/>
      <c r="Y4694" s="53"/>
      <c r="Z4694" s="64"/>
      <c r="AD4694" s="53"/>
    </row>
    <row r="4695" spans="1:30" s="13" customFormat="1" x14ac:dyDescent="0.25">
      <c r="A4695"/>
      <c r="B4695" s="32"/>
      <c r="C4695" s="34"/>
      <c r="D4695" s="10"/>
      <c r="J4695" s="53"/>
      <c r="K4695" s="64"/>
      <c r="O4695" s="60"/>
      <c r="P4695" s="67"/>
      <c r="T4695" s="53"/>
      <c r="U4695" s="64"/>
      <c r="Y4695" s="53"/>
      <c r="Z4695" s="64"/>
      <c r="AD4695" s="53"/>
    </row>
    <row r="4696" spans="1:30" s="13" customFormat="1" x14ac:dyDescent="0.25">
      <c r="A4696"/>
      <c r="B4696" s="32"/>
      <c r="C4696" s="34"/>
      <c r="D4696" s="10"/>
      <c r="J4696" s="53"/>
      <c r="K4696" s="64"/>
      <c r="O4696" s="60"/>
      <c r="P4696" s="67"/>
      <c r="T4696" s="53"/>
      <c r="U4696" s="64"/>
      <c r="Y4696" s="53"/>
      <c r="Z4696" s="64"/>
      <c r="AD4696" s="53"/>
    </row>
    <row r="4697" spans="1:30" s="13" customFormat="1" x14ac:dyDescent="0.25">
      <c r="A4697"/>
      <c r="B4697" s="32"/>
      <c r="C4697" s="34"/>
      <c r="D4697" s="10"/>
      <c r="J4697" s="53"/>
      <c r="K4697" s="64"/>
      <c r="O4697" s="60"/>
      <c r="P4697" s="67"/>
      <c r="T4697" s="53"/>
      <c r="U4697" s="64"/>
      <c r="Y4697" s="53"/>
      <c r="Z4697" s="64"/>
      <c r="AD4697" s="53"/>
    </row>
    <row r="4698" spans="1:30" s="13" customFormat="1" x14ac:dyDescent="0.25">
      <c r="A4698"/>
      <c r="B4698" s="32"/>
      <c r="C4698" s="34"/>
      <c r="D4698" s="10"/>
      <c r="J4698" s="53"/>
      <c r="K4698" s="64"/>
      <c r="O4698" s="60"/>
      <c r="P4698" s="67"/>
      <c r="T4698" s="53"/>
      <c r="U4698" s="64"/>
      <c r="Y4698" s="53"/>
      <c r="Z4698" s="64"/>
      <c r="AD4698" s="53"/>
    </row>
    <row r="4699" spans="1:30" s="13" customFormat="1" x14ac:dyDescent="0.25">
      <c r="A4699"/>
      <c r="B4699" s="32"/>
      <c r="C4699" s="34"/>
      <c r="D4699" s="10"/>
      <c r="J4699" s="53"/>
      <c r="K4699" s="64"/>
      <c r="O4699" s="60"/>
      <c r="P4699" s="67"/>
      <c r="T4699" s="53"/>
      <c r="U4699" s="64"/>
      <c r="Y4699" s="53"/>
      <c r="Z4699" s="64"/>
      <c r="AD4699" s="53"/>
    </row>
    <row r="4700" spans="1:30" s="13" customFormat="1" x14ac:dyDescent="0.25">
      <c r="A4700"/>
      <c r="B4700" s="32"/>
      <c r="C4700" s="34"/>
      <c r="D4700" s="10"/>
      <c r="J4700" s="53"/>
      <c r="K4700" s="64"/>
      <c r="O4700" s="60"/>
      <c r="P4700" s="67"/>
      <c r="T4700" s="53"/>
      <c r="U4700" s="64"/>
      <c r="Y4700" s="53"/>
      <c r="Z4700" s="64"/>
      <c r="AD4700" s="53"/>
    </row>
    <row r="4701" spans="1:30" s="13" customFormat="1" x14ac:dyDescent="0.25">
      <c r="A4701"/>
      <c r="B4701" s="32"/>
      <c r="C4701" s="34"/>
      <c r="D4701" s="10"/>
      <c r="J4701" s="53"/>
      <c r="K4701" s="64"/>
      <c r="O4701" s="60"/>
      <c r="P4701" s="67"/>
      <c r="T4701" s="53"/>
      <c r="U4701" s="64"/>
      <c r="Y4701" s="53"/>
      <c r="Z4701" s="64"/>
      <c r="AD4701" s="53"/>
    </row>
    <row r="4702" spans="1:30" s="13" customFormat="1" x14ac:dyDescent="0.25">
      <c r="A4702"/>
      <c r="B4702" s="32"/>
      <c r="C4702" s="34"/>
      <c r="D4702" s="10"/>
      <c r="J4702" s="53"/>
      <c r="K4702" s="64"/>
      <c r="O4702" s="60"/>
      <c r="P4702" s="67"/>
      <c r="T4702" s="53"/>
      <c r="U4702" s="64"/>
      <c r="Y4702" s="53"/>
      <c r="Z4702" s="64"/>
      <c r="AD4702" s="53"/>
    </row>
    <row r="4703" spans="1:30" s="13" customFormat="1" x14ac:dyDescent="0.25">
      <c r="A4703"/>
      <c r="B4703" s="32"/>
      <c r="C4703" s="34"/>
      <c r="D4703" s="10"/>
      <c r="J4703" s="53"/>
      <c r="K4703" s="64"/>
      <c r="O4703" s="60"/>
      <c r="P4703" s="67"/>
      <c r="T4703" s="53"/>
      <c r="U4703" s="64"/>
      <c r="Y4703" s="53"/>
      <c r="Z4703" s="64"/>
      <c r="AD4703" s="53"/>
    </row>
    <row r="4704" spans="1:30" s="13" customFormat="1" x14ac:dyDescent="0.25">
      <c r="A4704"/>
      <c r="B4704" s="32"/>
      <c r="C4704" s="34"/>
      <c r="D4704" s="10"/>
      <c r="J4704" s="53"/>
      <c r="K4704" s="64"/>
      <c r="O4704" s="60"/>
      <c r="P4704" s="67"/>
      <c r="T4704" s="53"/>
      <c r="U4704" s="64"/>
      <c r="Y4704" s="53"/>
      <c r="Z4704" s="64"/>
      <c r="AD4704" s="53"/>
    </row>
    <row r="4705" spans="1:30" s="13" customFormat="1" x14ac:dyDescent="0.25">
      <c r="A4705"/>
      <c r="B4705" s="32"/>
      <c r="C4705" s="34"/>
      <c r="D4705" s="10"/>
      <c r="J4705" s="53"/>
      <c r="K4705" s="64"/>
      <c r="O4705" s="60"/>
      <c r="P4705" s="67"/>
      <c r="T4705" s="53"/>
      <c r="U4705" s="64"/>
      <c r="Y4705" s="53"/>
      <c r="Z4705" s="64"/>
      <c r="AD4705" s="53"/>
    </row>
    <row r="4706" spans="1:30" s="13" customFormat="1" x14ac:dyDescent="0.25">
      <c r="A4706"/>
      <c r="B4706" s="32"/>
      <c r="C4706" s="34"/>
      <c r="D4706" s="10"/>
      <c r="J4706" s="53"/>
      <c r="K4706" s="64"/>
      <c r="O4706" s="60"/>
      <c r="P4706" s="67"/>
      <c r="T4706" s="53"/>
      <c r="U4706" s="64"/>
      <c r="Y4706" s="53"/>
      <c r="Z4706" s="64"/>
      <c r="AD4706" s="53"/>
    </row>
    <row r="4707" spans="1:30" s="13" customFormat="1" x14ac:dyDescent="0.25">
      <c r="A4707"/>
      <c r="B4707" s="32"/>
      <c r="C4707" s="34"/>
      <c r="D4707" s="10"/>
      <c r="J4707" s="53"/>
      <c r="K4707" s="64"/>
      <c r="O4707" s="60"/>
      <c r="P4707" s="67"/>
      <c r="T4707" s="53"/>
      <c r="U4707" s="64"/>
      <c r="Y4707" s="53"/>
      <c r="Z4707" s="64"/>
      <c r="AD4707" s="53"/>
    </row>
    <row r="4708" spans="1:30" s="13" customFormat="1" x14ac:dyDescent="0.25">
      <c r="A4708"/>
      <c r="B4708" s="32"/>
      <c r="C4708" s="34"/>
      <c r="D4708" s="10"/>
      <c r="J4708" s="53"/>
      <c r="K4708" s="64"/>
      <c r="O4708" s="60"/>
      <c r="P4708" s="67"/>
      <c r="T4708" s="53"/>
      <c r="U4708" s="64"/>
      <c r="Y4708" s="53"/>
      <c r="Z4708" s="64"/>
      <c r="AD4708" s="53"/>
    </row>
    <row r="4709" spans="1:30" s="13" customFormat="1" x14ac:dyDescent="0.25">
      <c r="A4709"/>
      <c r="B4709" s="32"/>
      <c r="C4709" s="34"/>
      <c r="D4709" s="10"/>
      <c r="J4709" s="53"/>
      <c r="K4709" s="64"/>
      <c r="O4709" s="60"/>
      <c r="P4709" s="67"/>
      <c r="T4709" s="53"/>
      <c r="U4709" s="64"/>
      <c r="Y4709" s="53"/>
      <c r="Z4709" s="64"/>
      <c r="AD4709" s="53"/>
    </row>
    <row r="4710" spans="1:30" s="13" customFormat="1" x14ac:dyDescent="0.25">
      <c r="A4710"/>
      <c r="B4710" s="32"/>
      <c r="C4710" s="34"/>
      <c r="D4710" s="10"/>
      <c r="J4710" s="53"/>
      <c r="K4710" s="64"/>
      <c r="O4710" s="60"/>
      <c r="P4710" s="67"/>
      <c r="T4710" s="53"/>
      <c r="U4710" s="64"/>
      <c r="Y4710" s="53"/>
      <c r="Z4710" s="64"/>
      <c r="AD4710" s="53"/>
    </row>
    <row r="4711" spans="1:30" s="13" customFormat="1" x14ac:dyDescent="0.25">
      <c r="A4711"/>
      <c r="B4711" s="32"/>
      <c r="C4711" s="34"/>
      <c r="D4711" s="10"/>
      <c r="J4711" s="53"/>
      <c r="K4711" s="64"/>
      <c r="O4711" s="60"/>
      <c r="P4711" s="67"/>
      <c r="T4711" s="53"/>
      <c r="U4711" s="64"/>
      <c r="Y4711" s="53"/>
      <c r="Z4711" s="64"/>
      <c r="AD4711" s="53"/>
    </row>
    <row r="4712" spans="1:30" s="13" customFormat="1" x14ac:dyDescent="0.25">
      <c r="A4712"/>
      <c r="B4712" s="32"/>
      <c r="C4712" s="34"/>
      <c r="D4712" s="10"/>
      <c r="J4712" s="53"/>
      <c r="K4712" s="64"/>
      <c r="O4712" s="60"/>
      <c r="P4712" s="67"/>
      <c r="T4712" s="53"/>
      <c r="U4712" s="64"/>
      <c r="Y4712" s="53"/>
      <c r="Z4712" s="64"/>
      <c r="AD4712" s="53"/>
    </row>
    <row r="4713" spans="1:30" s="13" customFormat="1" x14ac:dyDescent="0.25">
      <c r="A4713"/>
      <c r="B4713" s="32"/>
      <c r="C4713" s="34"/>
      <c r="D4713" s="10"/>
      <c r="J4713" s="53"/>
      <c r="K4713" s="64"/>
      <c r="O4713" s="60"/>
      <c r="P4713" s="67"/>
      <c r="T4713" s="53"/>
      <c r="U4713" s="64"/>
      <c r="Y4713" s="53"/>
      <c r="Z4713" s="64"/>
      <c r="AD4713" s="53"/>
    </row>
    <row r="4714" spans="1:30" s="13" customFormat="1" x14ac:dyDescent="0.25">
      <c r="A4714"/>
      <c r="B4714" s="32"/>
      <c r="C4714" s="34"/>
      <c r="D4714" s="10"/>
      <c r="J4714" s="53"/>
      <c r="K4714" s="64"/>
      <c r="O4714" s="60"/>
      <c r="P4714" s="67"/>
      <c r="T4714" s="53"/>
      <c r="U4714" s="64"/>
      <c r="Y4714" s="53"/>
      <c r="Z4714" s="64"/>
      <c r="AD4714" s="53"/>
    </row>
    <row r="4715" spans="1:30" s="13" customFormat="1" x14ac:dyDescent="0.25">
      <c r="A4715"/>
      <c r="B4715" s="32"/>
      <c r="C4715" s="34"/>
      <c r="D4715" s="10"/>
      <c r="J4715" s="53"/>
      <c r="K4715" s="64"/>
      <c r="O4715" s="60"/>
      <c r="P4715" s="67"/>
      <c r="T4715" s="53"/>
      <c r="U4715" s="64"/>
      <c r="Y4715" s="53"/>
      <c r="Z4715" s="64"/>
      <c r="AD4715" s="53"/>
    </row>
    <row r="4716" spans="1:30" s="13" customFormat="1" x14ac:dyDescent="0.25">
      <c r="A4716"/>
      <c r="B4716" s="32"/>
      <c r="C4716" s="34"/>
      <c r="D4716" s="10"/>
      <c r="J4716" s="53"/>
      <c r="K4716" s="64"/>
      <c r="O4716" s="60"/>
      <c r="P4716" s="67"/>
      <c r="T4716" s="53"/>
      <c r="U4716" s="64"/>
      <c r="Y4716" s="53"/>
      <c r="Z4716" s="64"/>
      <c r="AD4716" s="53"/>
    </row>
    <row r="4717" spans="1:30" s="13" customFormat="1" x14ac:dyDescent="0.25">
      <c r="A4717"/>
      <c r="B4717" s="32"/>
      <c r="C4717" s="34"/>
      <c r="D4717" s="10"/>
      <c r="J4717" s="53"/>
      <c r="K4717" s="64"/>
      <c r="O4717" s="60"/>
      <c r="P4717" s="67"/>
      <c r="T4717" s="53"/>
      <c r="U4717" s="64"/>
      <c r="Y4717" s="53"/>
      <c r="Z4717" s="64"/>
      <c r="AD4717" s="53"/>
    </row>
    <row r="4718" spans="1:30" s="13" customFormat="1" x14ac:dyDescent="0.25">
      <c r="A4718"/>
      <c r="B4718" s="32"/>
      <c r="C4718" s="34"/>
      <c r="D4718" s="10"/>
      <c r="J4718" s="53"/>
      <c r="K4718" s="64"/>
      <c r="O4718" s="60"/>
      <c r="P4718" s="67"/>
      <c r="T4718" s="53"/>
      <c r="U4718" s="64"/>
      <c r="Y4718" s="53"/>
      <c r="Z4718" s="64"/>
      <c r="AD4718" s="53"/>
    </row>
    <row r="4719" spans="1:30" s="13" customFormat="1" x14ac:dyDescent="0.25">
      <c r="A4719"/>
      <c r="B4719" s="32"/>
      <c r="C4719" s="34"/>
      <c r="D4719" s="10"/>
      <c r="J4719" s="53"/>
      <c r="K4719" s="64"/>
      <c r="O4719" s="60"/>
      <c r="P4719" s="67"/>
      <c r="T4719" s="53"/>
      <c r="U4719" s="64"/>
      <c r="Y4719" s="53"/>
      <c r="Z4719" s="64"/>
      <c r="AD4719" s="53"/>
    </row>
    <row r="4720" spans="1:30" s="13" customFormat="1" x14ac:dyDescent="0.25">
      <c r="A4720"/>
      <c r="B4720" s="32"/>
      <c r="C4720" s="34"/>
      <c r="D4720" s="10"/>
      <c r="J4720" s="53"/>
      <c r="K4720" s="64"/>
      <c r="O4720" s="60"/>
      <c r="P4720" s="67"/>
      <c r="T4720" s="53"/>
      <c r="U4720" s="64"/>
      <c r="Y4720" s="53"/>
      <c r="Z4720" s="64"/>
      <c r="AD4720" s="53"/>
    </row>
    <row r="4721" spans="1:30" s="13" customFormat="1" x14ac:dyDescent="0.25">
      <c r="A4721"/>
      <c r="B4721" s="32"/>
      <c r="C4721" s="34"/>
      <c r="D4721" s="10"/>
      <c r="J4721" s="53"/>
      <c r="K4721" s="64"/>
      <c r="O4721" s="60"/>
      <c r="P4721" s="67"/>
      <c r="T4721" s="53"/>
      <c r="U4721" s="64"/>
      <c r="Y4721" s="53"/>
      <c r="Z4721" s="64"/>
      <c r="AD4721" s="53"/>
    </row>
    <row r="4722" spans="1:30" s="13" customFormat="1" x14ac:dyDescent="0.25">
      <c r="A4722"/>
      <c r="B4722" s="32"/>
      <c r="C4722" s="34"/>
      <c r="D4722" s="10"/>
      <c r="J4722" s="53"/>
      <c r="K4722" s="64"/>
      <c r="O4722" s="60"/>
      <c r="P4722" s="67"/>
      <c r="T4722" s="53"/>
      <c r="U4722" s="64"/>
      <c r="Y4722" s="53"/>
      <c r="Z4722" s="64"/>
      <c r="AD4722" s="53"/>
    </row>
    <row r="4723" spans="1:30" s="13" customFormat="1" x14ac:dyDescent="0.25">
      <c r="A4723"/>
      <c r="B4723" s="32"/>
      <c r="C4723" s="34"/>
      <c r="D4723" s="10"/>
      <c r="J4723" s="53"/>
      <c r="K4723" s="64"/>
      <c r="O4723" s="60"/>
      <c r="P4723" s="67"/>
      <c r="T4723" s="53"/>
      <c r="U4723" s="64"/>
      <c r="Y4723" s="53"/>
      <c r="Z4723" s="64"/>
      <c r="AD4723" s="53"/>
    </row>
    <row r="4724" spans="1:30" s="13" customFormat="1" x14ac:dyDescent="0.25">
      <c r="A4724"/>
      <c r="B4724" s="32"/>
      <c r="C4724" s="34"/>
      <c r="D4724" s="10"/>
      <c r="J4724" s="53"/>
      <c r="K4724" s="64"/>
      <c r="O4724" s="60"/>
      <c r="P4724" s="67"/>
      <c r="T4724" s="53"/>
      <c r="U4724" s="64"/>
      <c r="Y4724" s="53"/>
      <c r="Z4724" s="64"/>
      <c r="AD4724" s="53"/>
    </row>
    <row r="4725" spans="1:30" s="13" customFormat="1" x14ac:dyDescent="0.25">
      <c r="A4725"/>
      <c r="B4725" s="32"/>
      <c r="C4725" s="34"/>
      <c r="D4725" s="10"/>
      <c r="J4725" s="53"/>
      <c r="K4725" s="64"/>
      <c r="O4725" s="60"/>
      <c r="P4725" s="67"/>
      <c r="T4725" s="53"/>
      <c r="U4725" s="64"/>
      <c r="Y4725" s="53"/>
      <c r="Z4725" s="64"/>
      <c r="AD4725" s="53"/>
    </row>
    <row r="4726" spans="1:30" s="13" customFormat="1" x14ac:dyDescent="0.25">
      <c r="A4726"/>
      <c r="B4726" s="32"/>
      <c r="C4726" s="34"/>
      <c r="D4726" s="10"/>
      <c r="J4726" s="53"/>
      <c r="K4726" s="64"/>
      <c r="O4726" s="60"/>
      <c r="P4726" s="67"/>
      <c r="T4726" s="53"/>
      <c r="U4726" s="64"/>
      <c r="Y4726" s="53"/>
      <c r="Z4726" s="64"/>
      <c r="AD4726" s="53"/>
    </row>
    <row r="4727" spans="1:30" s="13" customFormat="1" x14ac:dyDescent="0.25">
      <c r="A4727"/>
      <c r="B4727" s="32"/>
      <c r="C4727" s="34"/>
      <c r="D4727" s="10"/>
      <c r="J4727" s="53"/>
      <c r="K4727" s="64"/>
      <c r="O4727" s="60"/>
      <c r="P4727" s="67"/>
      <c r="T4727" s="53"/>
      <c r="U4727" s="64"/>
      <c r="Y4727" s="53"/>
      <c r="Z4727" s="64"/>
      <c r="AD4727" s="53"/>
    </row>
    <row r="4728" spans="1:30" s="13" customFormat="1" x14ac:dyDescent="0.25">
      <c r="A4728"/>
      <c r="B4728" s="32"/>
      <c r="C4728" s="34"/>
      <c r="D4728" s="10"/>
      <c r="J4728" s="53"/>
      <c r="K4728" s="64"/>
      <c r="O4728" s="60"/>
      <c r="P4728" s="67"/>
      <c r="T4728" s="53"/>
      <c r="U4728" s="64"/>
      <c r="Y4728" s="53"/>
      <c r="Z4728" s="64"/>
      <c r="AD4728" s="53"/>
    </row>
    <row r="4729" spans="1:30" s="13" customFormat="1" x14ac:dyDescent="0.25">
      <c r="A4729"/>
      <c r="B4729" s="32"/>
      <c r="C4729" s="34"/>
      <c r="D4729" s="10"/>
      <c r="J4729" s="53"/>
      <c r="K4729" s="64"/>
      <c r="O4729" s="60"/>
      <c r="P4729" s="67"/>
      <c r="T4729" s="53"/>
      <c r="U4729" s="64"/>
      <c r="Y4729" s="53"/>
      <c r="Z4729" s="64"/>
      <c r="AD4729" s="53"/>
    </row>
    <row r="4730" spans="1:30" s="13" customFormat="1" x14ac:dyDescent="0.25">
      <c r="A4730"/>
      <c r="B4730" s="32"/>
      <c r="C4730" s="34"/>
      <c r="D4730" s="10"/>
      <c r="J4730" s="53"/>
      <c r="K4730" s="64"/>
      <c r="O4730" s="60"/>
      <c r="P4730" s="67"/>
      <c r="T4730" s="53"/>
      <c r="U4730" s="64"/>
      <c r="Y4730" s="53"/>
      <c r="Z4730" s="64"/>
      <c r="AD4730" s="53"/>
    </row>
    <row r="4731" spans="1:30" s="13" customFormat="1" x14ac:dyDescent="0.25">
      <c r="A4731"/>
      <c r="B4731" s="32"/>
      <c r="C4731" s="34"/>
      <c r="D4731" s="10"/>
      <c r="J4731" s="53"/>
      <c r="K4731" s="64"/>
      <c r="O4731" s="60"/>
      <c r="P4731" s="67"/>
      <c r="T4731" s="53"/>
      <c r="U4731" s="64"/>
      <c r="Y4731" s="53"/>
      <c r="Z4731" s="64"/>
      <c r="AD4731" s="53"/>
    </row>
    <row r="4732" spans="1:30" s="13" customFormat="1" x14ac:dyDescent="0.25">
      <c r="A4732"/>
      <c r="B4732" s="32"/>
      <c r="C4732" s="34"/>
      <c r="D4732" s="10"/>
      <c r="J4732" s="53"/>
      <c r="K4732" s="64"/>
      <c r="O4732" s="60"/>
      <c r="P4732" s="67"/>
      <c r="T4732" s="53"/>
      <c r="U4732" s="64"/>
      <c r="Y4732" s="53"/>
      <c r="Z4732" s="64"/>
      <c r="AD4732" s="53"/>
    </row>
    <row r="4733" spans="1:30" s="13" customFormat="1" x14ac:dyDescent="0.25">
      <c r="A4733"/>
      <c r="B4733" s="32"/>
      <c r="C4733" s="34"/>
      <c r="D4733" s="10"/>
      <c r="J4733" s="53"/>
      <c r="K4733" s="64"/>
      <c r="O4733" s="60"/>
      <c r="P4733" s="67"/>
      <c r="T4733" s="53"/>
      <c r="U4733" s="64"/>
      <c r="Y4733" s="53"/>
      <c r="Z4733" s="64"/>
      <c r="AD4733" s="53"/>
    </row>
    <row r="4734" spans="1:30" s="13" customFormat="1" x14ac:dyDescent="0.25">
      <c r="A4734"/>
      <c r="B4734" s="32"/>
      <c r="C4734" s="34"/>
      <c r="D4734" s="10"/>
      <c r="J4734" s="53"/>
      <c r="K4734" s="64"/>
      <c r="O4734" s="60"/>
      <c r="P4734" s="67"/>
      <c r="T4734" s="53"/>
      <c r="U4734" s="64"/>
      <c r="Y4734" s="53"/>
      <c r="Z4734" s="64"/>
      <c r="AD4734" s="53"/>
    </row>
    <row r="4735" spans="1:30" s="13" customFormat="1" x14ac:dyDescent="0.25">
      <c r="A4735"/>
      <c r="B4735" s="32"/>
      <c r="C4735" s="34"/>
      <c r="D4735" s="10"/>
      <c r="J4735" s="53"/>
      <c r="K4735" s="64"/>
      <c r="O4735" s="60"/>
      <c r="P4735" s="67"/>
      <c r="T4735" s="53"/>
      <c r="U4735" s="64"/>
      <c r="Y4735" s="53"/>
      <c r="Z4735" s="64"/>
      <c r="AD4735" s="53"/>
    </row>
    <row r="4736" spans="1:30" s="13" customFormat="1" x14ac:dyDescent="0.25">
      <c r="A4736"/>
      <c r="B4736" s="32"/>
      <c r="C4736" s="34"/>
      <c r="D4736" s="10"/>
      <c r="J4736" s="53"/>
      <c r="K4736" s="64"/>
      <c r="O4736" s="60"/>
      <c r="P4736" s="67"/>
      <c r="T4736" s="53"/>
      <c r="U4736" s="64"/>
      <c r="Y4736" s="53"/>
      <c r="Z4736" s="64"/>
      <c r="AD4736" s="53"/>
    </row>
    <row r="4737" spans="1:30" s="13" customFormat="1" x14ac:dyDescent="0.25">
      <c r="A4737"/>
      <c r="B4737" s="32"/>
      <c r="C4737" s="34"/>
      <c r="D4737" s="10"/>
      <c r="J4737" s="53"/>
      <c r="K4737" s="64"/>
      <c r="O4737" s="60"/>
      <c r="P4737" s="67"/>
      <c r="T4737" s="53"/>
      <c r="U4737" s="64"/>
      <c r="Y4737" s="53"/>
      <c r="Z4737" s="64"/>
      <c r="AD4737" s="53"/>
    </row>
    <row r="4738" spans="1:30" s="13" customFormat="1" x14ac:dyDescent="0.25">
      <c r="A4738"/>
      <c r="B4738" s="32"/>
      <c r="C4738" s="34"/>
      <c r="D4738" s="10"/>
      <c r="J4738" s="53"/>
      <c r="K4738" s="64"/>
      <c r="O4738" s="60"/>
      <c r="P4738" s="67"/>
      <c r="T4738" s="53"/>
      <c r="U4738" s="64"/>
      <c r="Y4738" s="53"/>
      <c r="Z4738" s="64"/>
      <c r="AD4738" s="53"/>
    </row>
    <row r="4739" spans="1:30" s="13" customFormat="1" x14ac:dyDescent="0.25">
      <c r="A4739"/>
      <c r="B4739" s="32"/>
      <c r="C4739" s="34"/>
      <c r="D4739" s="10"/>
      <c r="J4739" s="53"/>
      <c r="K4739" s="64"/>
      <c r="O4739" s="60"/>
      <c r="P4739" s="67"/>
      <c r="T4739" s="53"/>
      <c r="U4739" s="64"/>
      <c r="Y4739" s="53"/>
      <c r="Z4739" s="64"/>
      <c r="AD4739" s="53"/>
    </row>
    <row r="4740" spans="1:30" s="13" customFormat="1" x14ac:dyDescent="0.25">
      <c r="A4740"/>
      <c r="B4740" s="32"/>
      <c r="C4740" s="34"/>
      <c r="D4740" s="10"/>
      <c r="J4740" s="53"/>
      <c r="K4740" s="64"/>
      <c r="O4740" s="60"/>
      <c r="P4740" s="67"/>
      <c r="T4740" s="53"/>
      <c r="U4740" s="64"/>
      <c r="Y4740" s="53"/>
      <c r="Z4740" s="64"/>
      <c r="AD4740" s="53"/>
    </row>
    <row r="4741" spans="1:30" s="13" customFormat="1" x14ac:dyDescent="0.25">
      <c r="A4741"/>
      <c r="B4741" s="32"/>
      <c r="C4741" s="34"/>
      <c r="D4741" s="10"/>
      <c r="J4741" s="53"/>
      <c r="K4741" s="64"/>
      <c r="O4741" s="60"/>
      <c r="P4741" s="67"/>
      <c r="T4741" s="53"/>
      <c r="U4741" s="64"/>
      <c r="Y4741" s="53"/>
      <c r="Z4741" s="64"/>
      <c r="AD4741" s="53"/>
    </row>
    <row r="4742" spans="1:30" s="13" customFormat="1" x14ac:dyDescent="0.25">
      <c r="A4742"/>
      <c r="B4742" s="32"/>
      <c r="C4742" s="34"/>
      <c r="D4742" s="10"/>
      <c r="J4742" s="53"/>
      <c r="K4742" s="64"/>
      <c r="O4742" s="60"/>
      <c r="P4742" s="67"/>
      <c r="T4742" s="53"/>
      <c r="U4742" s="64"/>
      <c r="Y4742" s="53"/>
      <c r="Z4742" s="64"/>
      <c r="AD4742" s="53"/>
    </row>
    <row r="4743" spans="1:30" s="13" customFormat="1" x14ac:dyDescent="0.25">
      <c r="A4743"/>
      <c r="B4743" s="32"/>
      <c r="C4743" s="34"/>
      <c r="D4743" s="10"/>
      <c r="J4743" s="53"/>
      <c r="K4743" s="64"/>
      <c r="O4743" s="60"/>
      <c r="P4743" s="67"/>
      <c r="T4743" s="53"/>
      <c r="U4743" s="64"/>
      <c r="Y4743" s="53"/>
      <c r="Z4743" s="64"/>
      <c r="AD4743" s="53"/>
    </row>
    <row r="4744" spans="1:30" s="13" customFormat="1" x14ac:dyDescent="0.25">
      <c r="A4744"/>
      <c r="B4744" s="32"/>
      <c r="C4744" s="34"/>
      <c r="D4744" s="10"/>
      <c r="J4744" s="53"/>
      <c r="K4744" s="64"/>
      <c r="O4744" s="60"/>
      <c r="P4744" s="67"/>
      <c r="T4744" s="53"/>
      <c r="U4744" s="64"/>
      <c r="Y4744" s="53"/>
      <c r="Z4744" s="64"/>
      <c r="AD4744" s="53"/>
    </row>
    <row r="4745" spans="1:30" s="13" customFormat="1" x14ac:dyDescent="0.25">
      <c r="A4745"/>
      <c r="B4745" s="32"/>
      <c r="C4745" s="34"/>
      <c r="D4745" s="10"/>
      <c r="J4745" s="53"/>
      <c r="K4745" s="64"/>
      <c r="O4745" s="60"/>
      <c r="P4745" s="67"/>
      <c r="T4745" s="53"/>
      <c r="U4745" s="64"/>
      <c r="Y4745" s="53"/>
      <c r="Z4745" s="64"/>
      <c r="AD4745" s="53"/>
    </row>
    <row r="4746" spans="1:30" s="13" customFormat="1" x14ac:dyDescent="0.25">
      <c r="A4746"/>
      <c r="B4746" s="32"/>
      <c r="C4746" s="34"/>
      <c r="D4746" s="10"/>
      <c r="J4746" s="53"/>
      <c r="K4746" s="64"/>
      <c r="O4746" s="60"/>
      <c r="P4746" s="67"/>
      <c r="T4746" s="53"/>
      <c r="U4746" s="64"/>
      <c r="Y4746" s="53"/>
      <c r="Z4746" s="64"/>
      <c r="AD4746" s="53"/>
    </row>
    <row r="4747" spans="1:30" s="13" customFormat="1" x14ac:dyDescent="0.25">
      <c r="A4747"/>
      <c r="B4747" s="32"/>
      <c r="C4747" s="34"/>
      <c r="D4747" s="10"/>
      <c r="J4747" s="53"/>
      <c r="K4747" s="64"/>
      <c r="O4747" s="60"/>
      <c r="P4747" s="67"/>
      <c r="T4747" s="53"/>
      <c r="U4747" s="64"/>
      <c r="Y4747" s="53"/>
      <c r="Z4747" s="64"/>
      <c r="AD4747" s="53"/>
    </row>
    <row r="4748" spans="1:30" s="13" customFormat="1" x14ac:dyDescent="0.25">
      <c r="A4748"/>
      <c r="B4748" s="32"/>
      <c r="C4748" s="34"/>
      <c r="D4748" s="10"/>
      <c r="J4748" s="53"/>
      <c r="K4748" s="64"/>
      <c r="O4748" s="60"/>
      <c r="P4748" s="67"/>
      <c r="T4748" s="53"/>
      <c r="U4748" s="64"/>
      <c r="Y4748" s="53"/>
      <c r="Z4748" s="64"/>
      <c r="AD4748" s="53"/>
    </row>
    <row r="4749" spans="1:30" s="13" customFormat="1" x14ac:dyDescent="0.25">
      <c r="A4749"/>
      <c r="B4749" s="32"/>
      <c r="C4749" s="34"/>
      <c r="D4749" s="10"/>
      <c r="J4749" s="53"/>
      <c r="K4749" s="64"/>
      <c r="O4749" s="60"/>
      <c r="P4749" s="67"/>
      <c r="T4749" s="53"/>
      <c r="U4749" s="64"/>
      <c r="Y4749" s="53"/>
      <c r="Z4749" s="64"/>
      <c r="AD4749" s="53"/>
    </row>
    <row r="4750" spans="1:30" s="13" customFormat="1" x14ac:dyDescent="0.25">
      <c r="A4750"/>
      <c r="B4750" s="32"/>
      <c r="C4750" s="34"/>
      <c r="D4750" s="10"/>
      <c r="J4750" s="53"/>
      <c r="K4750" s="64"/>
      <c r="O4750" s="60"/>
      <c r="P4750" s="67"/>
      <c r="T4750" s="53"/>
      <c r="U4750" s="64"/>
      <c r="Y4750" s="53"/>
      <c r="Z4750" s="64"/>
      <c r="AD4750" s="53"/>
    </row>
    <row r="4751" spans="1:30" s="13" customFormat="1" x14ac:dyDescent="0.25">
      <c r="A4751"/>
      <c r="B4751" s="32"/>
      <c r="C4751" s="34"/>
      <c r="D4751" s="10"/>
      <c r="J4751" s="53"/>
      <c r="K4751" s="64"/>
      <c r="O4751" s="60"/>
      <c r="P4751" s="67"/>
      <c r="T4751" s="53"/>
      <c r="U4751" s="64"/>
      <c r="Y4751" s="53"/>
      <c r="Z4751" s="64"/>
      <c r="AD4751" s="53"/>
    </row>
    <row r="4752" spans="1:30" s="13" customFormat="1" x14ac:dyDescent="0.25">
      <c r="A4752"/>
      <c r="B4752" s="32"/>
      <c r="C4752" s="34"/>
      <c r="D4752" s="10"/>
      <c r="J4752" s="53"/>
      <c r="K4752" s="64"/>
      <c r="O4752" s="60"/>
      <c r="P4752" s="67"/>
      <c r="T4752" s="53"/>
      <c r="U4752" s="64"/>
      <c r="Y4752" s="53"/>
      <c r="Z4752" s="64"/>
      <c r="AD4752" s="53"/>
    </row>
    <row r="4753" spans="1:30" s="13" customFormat="1" x14ac:dyDescent="0.25">
      <c r="A4753"/>
      <c r="B4753" s="32"/>
      <c r="C4753" s="34"/>
      <c r="D4753" s="10"/>
      <c r="J4753" s="53"/>
      <c r="K4753" s="64"/>
      <c r="O4753" s="60"/>
      <c r="P4753" s="67"/>
      <c r="T4753" s="53"/>
      <c r="U4753" s="64"/>
      <c r="Y4753" s="53"/>
      <c r="Z4753" s="64"/>
      <c r="AD4753" s="53"/>
    </row>
    <row r="4754" spans="1:30" s="13" customFormat="1" x14ac:dyDescent="0.25">
      <c r="A4754"/>
      <c r="B4754" s="32"/>
      <c r="C4754" s="34"/>
      <c r="D4754" s="10"/>
      <c r="J4754" s="53"/>
      <c r="K4754" s="64"/>
      <c r="O4754" s="60"/>
      <c r="P4754" s="67"/>
      <c r="T4754" s="53"/>
      <c r="U4754" s="64"/>
      <c r="Y4754" s="53"/>
      <c r="Z4754" s="64"/>
      <c r="AD4754" s="53"/>
    </row>
    <row r="4755" spans="1:30" s="13" customFormat="1" x14ac:dyDescent="0.25">
      <c r="A4755"/>
      <c r="B4755" s="32"/>
      <c r="C4755" s="34"/>
      <c r="D4755" s="10"/>
      <c r="J4755" s="53"/>
      <c r="K4755" s="64"/>
      <c r="O4755" s="60"/>
      <c r="P4755" s="67"/>
      <c r="T4755" s="53"/>
      <c r="U4755" s="64"/>
      <c r="Y4755" s="53"/>
      <c r="Z4755" s="64"/>
      <c r="AD4755" s="53"/>
    </row>
    <row r="4756" spans="1:30" s="13" customFormat="1" x14ac:dyDescent="0.25">
      <c r="A4756"/>
      <c r="B4756" s="32"/>
      <c r="C4756" s="34"/>
      <c r="D4756" s="10"/>
      <c r="J4756" s="53"/>
      <c r="K4756" s="64"/>
      <c r="O4756" s="60"/>
      <c r="P4756" s="67"/>
      <c r="T4756" s="53"/>
      <c r="U4756" s="64"/>
      <c r="Y4756" s="53"/>
      <c r="Z4756" s="64"/>
      <c r="AD4756" s="53"/>
    </row>
    <row r="4757" spans="1:30" s="13" customFormat="1" x14ac:dyDescent="0.25">
      <c r="A4757"/>
      <c r="B4757" s="32"/>
      <c r="C4757" s="34"/>
      <c r="D4757" s="10"/>
      <c r="J4757" s="53"/>
      <c r="K4757" s="64"/>
      <c r="O4757" s="60"/>
      <c r="P4757" s="67"/>
      <c r="T4757" s="53"/>
      <c r="U4757" s="64"/>
      <c r="Y4757" s="53"/>
      <c r="Z4757" s="64"/>
      <c r="AD4757" s="53"/>
    </row>
    <row r="4758" spans="1:30" s="13" customFormat="1" x14ac:dyDescent="0.25">
      <c r="A4758"/>
      <c r="B4758" s="32"/>
      <c r="C4758" s="34"/>
      <c r="D4758" s="10"/>
      <c r="J4758" s="53"/>
      <c r="K4758" s="64"/>
      <c r="O4758" s="60"/>
      <c r="P4758" s="67"/>
      <c r="T4758" s="53"/>
      <c r="U4758" s="64"/>
      <c r="Y4758" s="53"/>
      <c r="Z4758" s="64"/>
      <c r="AD4758" s="53"/>
    </row>
    <row r="4759" spans="1:30" s="13" customFormat="1" x14ac:dyDescent="0.25">
      <c r="A4759"/>
      <c r="B4759" s="32"/>
      <c r="C4759" s="34"/>
      <c r="D4759" s="10"/>
      <c r="J4759" s="53"/>
      <c r="K4759" s="64"/>
      <c r="O4759" s="60"/>
      <c r="P4759" s="67"/>
      <c r="T4759" s="53"/>
      <c r="U4759" s="64"/>
      <c r="Y4759" s="53"/>
      <c r="Z4759" s="64"/>
      <c r="AD4759" s="53"/>
    </row>
    <row r="4760" spans="1:30" s="13" customFormat="1" x14ac:dyDescent="0.25">
      <c r="A4760"/>
      <c r="B4760" s="32"/>
      <c r="C4760" s="34"/>
      <c r="D4760" s="10"/>
      <c r="J4760" s="53"/>
      <c r="K4760" s="64"/>
      <c r="O4760" s="60"/>
      <c r="P4760" s="67"/>
      <c r="T4760" s="53"/>
      <c r="U4760" s="64"/>
      <c r="Y4760" s="53"/>
      <c r="Z4760" s="64"/>
      <c r="AD4760" s="53"/>
    </row>
    <row r="4761" spans="1:30" s="13" customFormat="1" x14ac:dyDescent="0.25">
      <c r="A4761"/>
      <c r="B4761" s="32"/>
      <c r="C4761" s="34"/>
      <c r="D4761" s="10"/>
      <c r="J4761" s="53"/>
      <c r="K4761" s="64"/>
      <c r="O4761" s="60"/>
      <c r="P4761" s="67"/>
      <c r="T4761" s="53"/>
      <c r="U4761" s="64"/>
      <c r="Y4761" s="53"/>
      <c r="Z4761" s="64"/>
      <c r="AD4761" s="53"/>
    </row>
    <row r="4762" spans="1:30" s="13" customFormat="1" x14ac:dyDescent="0.25">
      <c r="A4762"/>
      <c r="B4762" s="32"/>
      <c r="C4762" s="34"/>
      <c r="D4762" s="10"/>
      <c r="J4762" s="53"/>
      <c r="K4762" s="64"/>
      <c r="O4762" s="60"/>
      <c r="P4762" s="67"/>
      <c r="T4762" s="53"/>
      <c r="U4762" s="64"/>
      <c r="Y4762" s="53"/>
      <c r="Z4762" s="64"/>
      <c r="AD4762" s="53"/>
    </row>
    <row r="4763" spans="1:30" s="13" customFormat="1" x14ac:dyDescent="0.25">
      <c r="A4763"/>
      <c r="B4763" s="32"/>
      <c r="C4763" s="34"/>
      <c r="D4763" s="10"/>
      <c r="J4763" s="53"/>
      <c r="K4763" s="64"/>
      <c r="O4763" s="60"/>
      <c r="P4763" s="67"/>
      <c r="T4763" s="53"/>
      <c r="U4763" s="64"/>
      <c r="Y4763" s="53"/>
      <c r="Z4763" s="64"/>
      <c r="AD4763" s="53"/>
    </row>
    <row r="4764" spans="1:30" s="13" customFormat="1" x14ac:dyDescent="0.25">
      <c r="A4764"/>
      <c r="B4764" s="32"/>
      <c r="C4764" s="34"/>
      <c r="D4764" s="10"/>
      <c r="J4764" s="53"/>
      <c r="K4764" s="64"/>
      <c r="O4764" s="60"/>
      <c r="P4764" s="67"/>
      <c r="T4764" s="53"/>
      <c r="U4764" s="64"/>
      <c r="Y4764" s="53"/>
      <c r="Z4764" s="64"/>
      <c r="AD4764" s="53"/>
    </row>
    <row r="4765" spans="1:30" s="13" customFormat="1" x14ac:dyDescent="0.25">
      <c r="A4765"/>
      <c r="B4765" s="32"/>
      <c r="C4765" s="34"/>
      <c r="D4765" s="10"/>
      <c r="J4765" s="53"/>
      <c r="K4765" s="64"/>
      <c r="O4765" s="60"/>
      <c r="P4765" s="67"/>
      <c r="T4765" s="53"/>
      <c r="U4765" s="64"/>
      <c r="Y4765" s="53"/>
      <c r="Z4765" s="64"/>
      <c r="AD4765" s="53"/>
    </row>
    <row r="4766" spans="1:30" s="13" customFormat="1" x14ac:dyDescent="0.25">
      <c r="A4766"/>
      <c r="B4766" s="32"/>
      <c r="C4766" s="34"/>
      <c r="D4766" s="10"/>
      <c r="J4766" s="53"/>
      <c r="K4766" s="64"/>
      <c r="O4766" s="60"/>
      <c r="P4766" s="67"/>
      <c r="T4766" s="53"/>
      <c r="U4766" s="64"/>
      <c r="Y4766" s="53"/>
      <c r="Z4766" s="64"/>
      <c r="AD4766" s="53"/>
    </row>
    <row r="4767" spans="1:30" s="13" customFormat="1" x14ac:dyDescent="0.25">
      <c r="A4767"/>
      <c r="B4767" s="32"/>
      <c r="C4767" s="34"/>
      <c r="D4767" s="10"/>
      <c r="J4767" s="53"/>
      <c r="K4767" s="64"/>
      <c r="O4767" s="60"/>
      <c r="P4767" s="67"/>
      <c r="T4767" s="53"/>
      <c r="U4767" s="64"/>
      <c r="Y4767" s="53"/>
      <c r="Z4767" s="64"/>
      <c r="AD4767" s="53"/>
    </row>
    <row r="4768" spans="1:30" s="13" customFormat="1" x14ac:dyDescent="0.25">
      <c r="A4768"/>
      <c r="B4768" s="32"/>
      <c r="C4768" s="34"/>
      <c r="D4768" s="10"/>
      <c r="J4768" s="53"/>
      <c r="K4768" s="64"/>
      <c r="O4768" s="60"/>
      <c r="P4768" s="67"/>
      <c r="T4768" s="53"/>
      <c r="U4768" s="64"/>
      <c r="Y4768" s="53"/>
      <c r="Z4768" s="64"/>
      <c r="AD4768" s="53"/>
    </row>
    <row r="4769" spans="1:30" s="13" customFormat="1" x14ac:dyDescent="0.25">
      <c r="A4769"/>
      <c r="B4769" s="32"/>
      <c r="C4769" s="34"/>
      <c r="D4769" s="10"/>
      <c r="J4769" s="53"/>
      <c r="K4769" s="64"/>
      <c r="O4769" s="60"/>
      <c r="P4769" s="67"/>
      <c r="T4769" s="53"/>
      <c r="U4769" s="64"/>
      <c r="Y4769" s="53"/>
      <c r="Z4769" s="64"/>
      <c r="AD4769" s="53"/>
    </row>
    <row r="4770" spans="1:30" s="13" customFormat="1" x14ac:dyDescent="0.25">
      <c r="A4770"/>
      <c r="B4770" s="32"/>
      <c r="C4770" s="34"/>
      <c r="D4770" s="10"/>
      <c r="J4770" s="53"/>
      <c r="K4770" s="64"/>
      <c r="O4770" s="60"/>
      <c r="P4770" s="67"/>
      <c r="T4770" s="53"/>
      <c r="U4770" s="64"/>
      <c r="Y4770" s="53"/>
      <c r="Z4770" s="64"/>
      <c r="AD4770" s="53"/>
    </row>
    <row r="4771" spans="1:30" s="13" customFormat="1" x14ac:dyDescent="0.25">
      <c r="A4771"/>
      <c r="B4771" s="32"/>
      <c r="C4771" s="34"/>
      <c r="D4771" s="10"/>
      <c r="J4771" s="53"/>
      <c r="K4771" s="64"/>
      <c r="O4771" s="60"/>
      <c r="P4771" s="67"/>
      <c r="T4771" s="53"/>
      <c r="U4771" s="64"/>
      <c r="Y4771" s="53"/>
      <c r="Z4771" s="64"/>
      <c r="AD4771" s="53"/>
    </row>
    <row r="4772" spans="1:30" s="13" customFormat="1" x14ac:dyDescent="0.25">
      <c r="A4772"/>
      <c r="B4772" s="32"/>
      <c r="C4772" s="34"/>
      <c r="D4772" s="10"/>
      <c r="J4772" s="53"/>
      <c r="K4772" s="64"/>
      <c r="O4772" s="60"/>
      <c r="P4772" s="67"/>
      <c r="T4772" s="53"/>
      <c r="U4772" s="64"/>
      <c r="Y4772" s="53"/>
      <c r="Z4772" s="64"/>
      <c r="AD4772" s="53"/>
    </row>
    <row r="4773" spans="1:30" s="13" customFormat="1" x14ac:dyDescent="0.25">
      <c r="A4773"/>
      <c r="B4773" s="32"/>
      <c r="C4773" s="34"/>
      <c r="D4773" s="10"/>
      <c r="J4773" s="53"/>
      <c r="K4773" s="64"/>
      <c r="O4773" s="60"/>
      <c r="P4773" s="67"/>
      <c r="T4773" s="53"/>
      <c r="U4773" s="64"/>
      <c r="Y4773" s="53"/>
      <c r="Z4773" s="64"/>
      <c r="AD4773" s="53"/>
    </row>
    <row r="4774" spans="1:30" s="13" customFormat="1" x14ac:dyDescent="0.25">
      <c r="A4774"/>
      <c r="B4774" s="32"/>
      <c r="C4774" s="34"/>
      <c r="D4774" s="10"/>
      <c r="J4774" s="53"/>
      <c r="K4774" s="64"/>
      <c r="O4774" s="60"/>
      <c r="P4774" s="67"/>
      <c r="T4774" s="53"/>
      <c r="U4774" s="64"/>
      <c r="Y4774" s="53"/>
      <c r="Z4774" s="64"/>
      <c r="AD4774" s="53"/>
    </row>
    <row r="4775" spans="1:30" s="13" customFormat="1" x14ac:dyDescent="0.25">
      <c r="A4775"/>
      <c r="B4775" s="32"/>
      <c r="C4775" s="34"/>
      <c r="D4775" s="10"/>
      <c r="J4775" s="53"/>
      <c r="K4775" s="64"/>
      <c r="O4775" s="60"/>
      <c r="P4775" s="67"/>
      <c r="T4775" s="53"/>
      <c r="U4775" s="64"/>
      <c r="Y4775" s="53"/>
      <c r="Z4775" s="64"/>
      <c r="AD4775" s="53"/>
    </row>
    <row r="4776" spans="1:30" s="13" customFormat="1" x14ac:dyDescent="0.25">
      <c r="A4776"/>
      <c r="B4776" s="32"/>
      <c r="C4776" s="34"/>
      <c r="D4776" s="10"/>
      <c r="J4776" s="53"/>
      <c r="K4776" s="64"/>
      <c r="O4776" s="60"/>
      <c r="P4776" s="67"/>
      <c r="T4776" s="53"/>
      <c r="U4776" s="64"/>
      <c r="Y4776" s="53"/>
      <c r="Z4776" s="64"/>
      <c r="AD4776" s="53"/>
    </row>
    <row r="4777" spans="1:30" s="13" customFormat="1" x14ac:dyDescent="0.25">
      <c r="A4777"/>
      <c r="B4777" s="32"/>
      <c r="C4777" s="34"/>
      <c r="D4777" s="10"/>
      <c r="J4777" s="53"/>
      <c r="K4777" s="64"/>
      <c r="O4777" s="60"/>
      <c r="P4777" s="67"/>
      <c r="T4777" s="53"/>
      <c r="U4777" s="64"/>
      <c r="Y4777" s="53"/>
      <c r="Z4777" s="64"/>
      <c r="AD4777" s="53"/>
    </row>
    <row r="4778" spans="1:30" s="13" customFormat="1" x14ac:dyDescent="0.25">
      <c r="A4778"/>
      <c r="B4778" s="32"/>
      <c r="C4778" s="34"/>
      <c r="D4778" s="10"/>
      <c r="J4778" s="53"/>
      <c r="K4778" s="64"/>
      <c r="O4778" s="60"/>
      <c r="P4778" s="67"/>
      <c r="T4778" s="53"/>
      <c r="U4778" s="64"/>
      <c r="Y4778" s="53"/>
      <c r="Z4778" s="64"/>
      <c r="AD4778" s="53"/>
    </row>
    <row r="4779" spans="1:30" s="13" customFormat="1" x14ac:dyDescent="0.25">
      <c r="A4779"/>
      <c r="B4779" s="32"/>
      <c r="C4779" s="34"/>
      <c r="D4779" s="10"/>
      <c r="J4779" s="53"/>
      <c r="K4779" s="64"/>
      <c r="O4779" s="60"/>
      <c r="P4779" s="67"/>
      <c r="T4779" s="53"/>
      <c r="U4779" s="64"/>
      <c r="Y4779" s="53"/>
      <c r="Z4779" s="64"/>
      <c r="AD4779" s="53"/>
    </row>
    <row r="4780" spans="1:30" s="13" customFormat="1" x14ac:dyDescent="0.25">
      <c r="A4780"/>
      <c r="B4780" s="32"/>
      <c r="C4780" s="34"/>
      <c r="D4780" s="10"/>
      <c r="J4780" s="53"/>
      <c r="K4780" s="64"/>
      <c r="O4780" s="60"/>
      <c r="P4780" s="67"/>
      <c r="T4780" s="53"/>
      <c r="U4780" s="64"/>
      <c r="Y4780" s="53"/>
      <c r="Z4780" s="64"/>
      <c r="AD4780" s="53"/>
    </row>
    <row r="4781" spans="1:30" s="13" customFormat="1" x14ac:dyDescent="0.25">
      <c r="A4781"/>
      <c r="B4781" s="32"/>
      <c r="C4781" s="34"/>
      <c r="D4781" s="10"/>
      <c r="J4781" s="53"/>
      <c r="K4781" s="64"/>
      <c r="O4781" s="60"/>
      <c r="P4781" s="67"/>
      <c r="T4781" s="53"/>
      <c r="U4781" s="64"/>
      <c r="Y4781" s="53"/>
      <c r="Z4781" s="64"/>
      <c r="AD4781" s="53"/>
    </row>
    <row r="4782" spans="1:30" s="13" customFormat="1" x14ac:dyDescent="0.25">
      <c r="A4782"/>
      <c r="B4782" s="32"/>
      <c r="C4782" s="34"/>
      <c r="D4782" s="10"/>
      <c r="J4782" s="53"/>
      <c r="K4782" s="64"/>
      <c r="O4782" s="60"/>
      <c r="P4782" s="67"/>
      <c r="T4782" s="53"/>
      <c r="U4782" s="64"/>
      <c r="Y4782" s="53"/>
      <c r="Z4782" s="64"/>
      <c r="AD4782" s="53"/>
    </row>
    <row r="4783" spans="1:30" s="13" customFormat="1" x14ac:dyDescent="0.25">
      <c r="A4783"/>
      <c r="B4783" s="32"/>
      <c r="C4783" s="34"/>
      <c r="D4783" s="10"/>
      <c r="J4783" s="53"/>
      <c r="K4783" s="64"/>
      <c r="O4783" s="60"/>
      <c r="P4783" s="67"/>
      <c r="T4783" s="53"/>
      <c r="U4783" s="64"/>
      <c r="Y4783" s="53"/>
      <c r="Z4783" s="64"/>
      <c r="AD4783" s="53"/>
    </row>
    <row r="4784" spans="1:30" s="13" customFormat="1" x14ac:dyDescent="0.25">
      <c r="A4784"/>
      <c r="B4784" s="32"/>
      <c r="C4784" s="34"/>
      <c r="D4784" s="10"/>
      <c r="J4784" s="53"/>
      <c r="K4784" s="64"/>
      <c r="O4784" s="60"/>
      <c r="P4784" s="67"/>
      <c r="T4784" s="53"/>
      <c r="U4784" s="64"/>
      <c r="Y4784" s="53"/>
      <c r="Z4784" s="64"/>
      <c r="AD4784" s="53"/>
    </row>
    <row r="4785" spans="1:30" s="13" customFormat="1" x14ac:dyDescent="0.25">
      <c r="A4785"/>
      <c r="B4785" s="32"/>
      <c r="C4785" s="34"/>
      <c r="D4785" s="10"/>
      <c r="J4785" s="53"/>
      <c r="K4785" s="64"/>
      <c r="O4785" s="60"/>
      <c r="P4785" s="67"/>
      <c r="T4785" s="53"/>
      <c r="U4785" s="64"/>
      <c r="Y4785" s="53"/>
      <c r="Z4785" s="64"/>
      <c r="AD4785" s="53"/>
    </row>
    <row r="4786" spans="1:30" s="13" customFormat="1" x14ac:dyDescent="0.25">
      <c r="A4786"/>
      <c r="B4786" s="32"/>
      <c r="C4786" s="34"/>
      <c r="D4786" s="10"/>
      <c r="J4786" s="53"/>
      <c r="K4786" s="64"/>
      <c r="O4786" s="60"/>
      <c r="P4786" s="67"/>
      <c r="T4786" s="53"/>
      <c r="U4786" s="64"/>
      <c r="Y4786" s="53"/>
      <c r="Z4786" s="64"/>
      <c r="AD4786" s="53"/>
    </row>
    <row r="4787" spans="1:30" s="13" customFormat="1" x14ac:dyDescent="0.25">
      <c r="A4787"/>
      <c r="B4787" s="32"/>
      <c r="C4787" s="34"/>
      <c r="D4787" s="10"/>
      <c r="J4787" s="53"/>
      <c r="K4787" s="64"/>
      <c r="O4787" s="60"/>
      <c r="P4787" s="67"/>
      <c r="T4787" s="53"/>
      <c r="U4787" s="64"/>
      <c r="Y4787" s="53"/>
      <c r="Z4787" s="64"/>
      <c r="AD4787" s="53"/>
    </row>
    <row r="4788" spans="1:30" s="13" customFormat="1" x14ac:dyDescent="0.25">
      <c r="A4788"/>
      <c r="B4788" s="32"/>
      <c r="C4788" s="34"/>
      <c r="D4788" s="10"/>
      <c r="J4788" s="53"/>
      <c r="K4788" s="64"/>
      <c r="O4788" s="60"/>
      <c r="P4788" s="67"/>
      <c r="T4788" s="53"/>
      <c r="U4788" s="64"/>
      <c r="Y4788" s="53"/>
      <c r="Z4788" s="64"/>
      <c r="AD4788" s="53"/>
    </row>
    <row r="4789" spans="1:30" s="13" customFormat="1" x14ac:dyDescent="0.25">
      <c r="A4789"/>
      <c r="B4789" s="32"/>
      <c r="C4789" s="34"/>
      <c r="D4789" s="10"/>
      <c r="J4789" s="53"/>
      <c r="K4789" s="64"/>
      <c r="O4789" s="60"/>
      <c r="P4789" s="67"/>
      <c r="T4789" s="53"/>
      <c r="U4789" s="64"/>
      <c r="Y4789" s="53"/>
      <c r="Z4789" s="64"/>
      <c r="AD4789" s="53"/>
    </row>
    <row r="4790" spans="1:30" s="13" customFormat="1" x14ac:dyDescent="0.25">
      <c r="A4790"/>
      <c r="B4790" s="32"/>
      <c r="C4790" s="34"/>
      <c r="D4790" s="10"/>
      <c r="J4790" s="53"/>
      <c r="K4790" s="64"/>
      <c r="O4790" s="60"/>
      <c r="P4790" s="67"/>
      <c r="T4790" s="53"/>
      <c r="U4790" s="64"/>
      <c r="Y4790" s="53"/>
      <c r="Z4790" s="64"/>
      <c r="AD4790" s="53"/>
    </row>
    <row r="4791" spans="1:30" s="13" customFormat="1" x14ac:dyDescent="0.25">
      <c r="A4791"/>
      <c r="B4791" s="32"/>
      <c r="C4791" s="34"/>
      <c r="D4791" s="10"/>
      <c r="J4791" s="53"/>
      <c r="K4791" s="64"/>
      <c r="O4791" s="60"/>
      <c r="P4791" s="67"/>
      <c r="T4791" s="53"/>
      <c r="U4791" s="64"/>
      <c r="Y4791" s="53"/>
      <c r="Z4791" s="64"/>
      <c r="AD4791" s="53"/>
    </row>
    <row r="4792" spans="1:30" s="13" customFormat="1" x14ac:dyDescent="0.25">
      <c r="A4792"/>
      <c r="B4792" s="32"/>
      <c r="C4792" s="34"/>
      <c r="D4792" s="10"/>
      <c r="J4792" s="53"/>
      <c r="K4792" s="64"/>
      <c r="O4792" s="60"/>
      <c r="P4792" s="67"/>
      <c r="T4792" s="53"/>
      <c r="U4792" s="64"/>
      <c r="Y4792" s="53"/>
      <c r="Z4792" s="64"/>
      <c r="AD4792" s="53"/>
    </row>
    <row r="4793" spans="1:30" s="13" customFormat="1" x14ac:dyDescent="0.25">
      <c r="A4793"/>
      <c r="B4793" s="32"/>
      <c r="C4793" s="34"/>
      <c r="D4793" s="10"/>
      <c r="J4793" s="53"/>
      <c r="K4793" s="64"/>
      <c r="O4793" s="60"/>
      <c r="P4793" s="67"/>
      <c r="T4793" s="53"/>
      <c r="U4793" s="64"/>
      <c r="Y4793" s="53"/>
      <c r="Z4793" s="64"/>
      <c r="AD4793" s="53"/>
    </row>
    <row r="4794" spans="1:30" s="13" customFormat="1" x14ac:dyDescent="0.25">
      <c r="A4794"/>
      <c r="B4794" s="32"/>
      <c r="C4794" s="34"/>
      <c r="D4794" s="10"/>
      <c r="J4794" s="53"/>
      <c r="K4794" s="64"/>
      <c r="O4794" s="60"/>
      <c r="P4794" s="67"/>
      <c r="T4794" s="53"/>
      <c r="U4794" s="64"/>
      <c r="Y4794" s="53"/>
      <c r="Z4794" s="64"/>
      <c r="AD4794" s="53"/>
    </row>
    <row r="4795" spans="1:30" s="13" customFormat="1" x14ac:dyDescent="0.25">
      <c r="A4795"/>
      <c r="B4795" s="32"/>
      <c r="C4795" s="34"/>
      <c r="D4795" s="10"/>
      <c r="J4795" s="53"/>
      <c r="K4795" s="64"/>
      <c r="O4795" s="60"/>
      <c r="P4795" s="67"/>
      <c r="T4795" s="53"/>
      <c r="U4795" s="64"/>
      <c r="Y4795" s="53"/>
      <c r="Z4795" s="64"/>
      <c r="AD4795" s="53"/>
    </row>
    <row r="4796" spans="1:30" s="13" customFormat="1" x14ac:dyDescent="0.25">
      <c r="A4796"/>
      <c r="B4796" s="32"/>
      <c r="C4796" s="34"/>
      <c r="D4796" s="10"/>
      <c r="J4796" s="53"/>
      <c r="K4796" s="64"/>
      <c r="O4796" s="60"/>
      <c r="P4796" s="67"/>
      <c r="T4796" s="53"/>
      <c r="U4796" s="64"/>
      <c r="Y4796" s="53"/>
      <c r="Z4796" s="64"/>
      <c r="AD4796" s="53"/>
    </row>
    <row r="4797" spans="1:30" s="13" customFormat="1" x14ac:dyDescent="0.25">
      <c r="A4797"/>
      <c r="B4797" s="32"/>
      <c r="C4797" s="34"/>
      <c r="D4797" s="10"/>
      <c r="J4797" s="53"/>
      <c r="K4797" s="64"/>
      <c r="O4797" s="60"/>
      <c r="P4797" s="67"/>
      <c r="T4797" s="53"/>
      <c r="U4797" s="64"/>
      <c r="Y4797" s="53"/>
      <c r="Z4797" s="64"/>
      <c r="AD4797" s="53"/>
    </row>
    <row r="4798" spans="1:30" s="13" customFormat="1" x14ac:dyDescent="0.25">
      <c r="A4798"/>
      <c r="B4798" s="32"/>
      <c r="C4798" s="34"/>
      <c r="D4798" s="10"/>
      <c r="J4798" s="53"/>
      <c r="K4798" s="64"/>
      <c r="O4798" s="60"/>
      <c r="P4798" s="67"/>
      <c r="T4798" s="53"/>
      <c r="U4798" s="64"/>
      <c r="Y4798" s="53"/>
      <c r="Z4798" s="64"/>
      <c r="AD4798" s="53"/>
    </row>
    <row r="4799" spans="1:30" s="13" customFormat="1" x14ac:dyDescent="0.25">
      <c r="A4799"/>
      <c r="B4799" s="32"/>
      <c r="C4799" s="34"/>
      <c r="D4799" s="10"/>
      <c r="J4799" s="53"/>
      <c r="K4799" s="64"/>
      <c r="O4799" s="60"/>
      <c r="P4799" s="67"/>
      <c r="T4799" s="53"/>
      <c r="U4799" s="64"/>
      <c r="Y4799" s="53"/>
      <c r="Z4799" s="64"/>
      <c r="AD4799" s="53"/>
    </row>
    <row r="4800" spans="1:30" s="13" customFormat="1" x14ac:dyDescent="0.25">
      <c r="A4800"/>
      <c r="B4800" s="32"/>
      <c r="C4800" s="34"/>
      <c r="D4800" s="10"/>
      <c r="J4800" s="53"/>
      <c r="K4800" s="64"/>
      <c r="O4800" s="60"/>
      <c r="P4800" s="67"/>
      <c r="T4800" s="53"/>
      <c r="U4800" s="64"/>
      <c r="Y4800" s="53"/>
      <c r="Z4800" s="64"/>
      <c r="AD4800" s="53"/>
    </row>
    <row r="4801" spans="1:30" s="13" customFormat="1" x14ac:dyDescent="0.25">
      <c r="A4801"/>
      <c r="B4801" s="32"/>
      <c r="C4801" s="34"/>
      <c r="D4801" s="10"/>
      <c r="J4801" s="53"/>
      <c r="K4801" s="64"/>
      <c r="O4801" s="60"/>
      <c r="P4801" s="67"/>
      <c r="T4801" s="53"/>
      <c r="U4801" s="64"/>
      <c r="Y4801" s="53"/>
      <c r="Z4801" s="64"/>
      <c r="AD4801" s="53"/>
    </row>
    <row r="4802" spans="1:30" s="13" customFormat="1" x14ac:dyDescent="0.25">
      <c r="A4802"/>
      <c r="B4802" s="32"/>
      <c r="C4802" s="34"/>
      <c r="D4802" s="10"/>
      <c r="J4802" s="53"/>
      <c r="K4802" s="64"/>
      <c r="O4802" s="60"/>
      <c r="P4802" s="67"/>
      <c r="T4802" s="53"/>
      <c r="U4802" s="64"/>
      <c r="Y4802" s="53"/>
      <c r="Z4802" s="64"/>
      <c r="AD4802" s="53"/>
    </row>
    <row r="4803" spans="1:30" s="13" customFormat="1" x14ac:dyDescent="0.25">
      <c r="A4803"/>
      <c r="B4803" s="32"/>
      <c r="C4803" s="34"/>
      <c r="D4803" s="10"/>
      <c r="J4803" s="53"/>
      <c r="K4803" s="64"/>
      <c r="O4803" s="60"/>
      <c r="P4803" s="67"/>
      <c r="T4803" s="53"/>
      <c r="U4803" s="64"/>
      <c r="Y4803" s="53"/>
      <c r="Z4803" s="64"/>
      <c r="AD4803" s="53"/>
    </row>
    <row r="4804" spans="1:30" s="13" customFormat="1" x14ac:dyDescent="0.25">
      <c r="A4804"/>
      <c r="B4804" s="32"/>
      <c r="C4804" s="34"/>
      <c r="D4804" s="10"/>
      <c r="J4804" s="53"/>
      <c r="K4804" s="64"/>
      <c r="O4804" s="60"/>
      <c r="P4804" s="67"/>
      <c r="T4804" s="53"/>
      <c r="U4804" s="64"/>
      <c r="Y4804" s="53"/>
      <c r="Z4804" s="64"/>
      <c r="AD4804" s="53"/>
    </row>
    <row r="4805" spans="1:30" s="13" customFormat="1" x14ac:dyDescent="0.25">
      <c r="A4805"/>
      <c r="B4805" s="32"/>
      <c r="C4805" s="34"/>
      <c r="D4805" s="10"/>
      <c r="J4805" s="53"/>
      <c r="K4805" s="64"/>
      <c r="O4805" s="60"/>
      <c r="P4805" s="67"/>
      <c r="T4805" s="53"/>
      <c r="U4805" s="64"/>
      <c r="Y4805" s="53"/>
      <c r="Z4805" s="64"/>
      <c r="AD4805" s="53"/>
    </row>
    <row r="4806" spans="1:30" s="13" customFormat="1" x14ac:dyDescent="0.25">
      <c r="A4806"/>
      <c r="B4806" s="32"/>
      <c r="C4806" s="34"/>
      <c r="D4806" s="10"/>
      <c r="J4806" s="53"/>
      <c r="K4806" s="64"/>
      <c r="O4806" s="60"/>
      <c r="P4806" s="67"/>
      <c r="T4806" s="53"/>
      <c r="U4806" s="64"/>
      <c r="Y4806" s="53"/>
      <c r="Z4806" s="64"/>
      <c r="AD4806" s="53"/>
    </row>
    <row r="4807" spans="1:30" s="13" customFormat="1" x14ac:dyDescent="0.25">
      <c r="A4807"/>
      <c r="B4807" s="32"/>
      <c r="C4807" s="34"/>
      <c r="D4807" s="10"/>
      <c r="J4807" s="53"/>
      <c r="K4807" s="64"/>
      <c r="O4807" s="60"/>
      <c r="P4807" s="67"/>
      <c r="T4807" s="53"/>
      <c r="U4807" s="64"/>
      <c r="Y4807" s="53"/>
      <c r="Z4807" s="64"/>
      <c r="AD4807" s="53"/>
    </row>
    <row r="4808" spans="1:30" s="13" customFormat="1" x14ac:dyDescent="0.25">
      <c r="A4808"/>
      <c r="B4808" s="32"/>
      <c r="C4808" s="34"/>
      <c r="D4808" s="10"/>
      <c r="J4808" s="53"/>
      <c r="K4808" s="64"/>
      <c r="O4808" s="60"/>
      <c r="P4808" s="67"/>
      <c r="T4808" s="53"/>
      <c r="U4808" s="64"/>
      <c r="Y4808" s="53"/>
      <c r="Z4808" s="64"/>
      <c r="AD4808" s="53"/>
    </row>
    <row r="4809" spans="1:30" s="13" customFormat="1" x14ac:dyDescent="0.25">
      <c r="A4809"/>
      <c r="B4809" s="32"/>
      <c r="C4809" s="34"/>
      <c r="D4809" s="10"/>
      <c r="J4809" s="53"/>
      <c r="K4809" s="64"/>
      <c r="O4809" s="60"/>
      <c r="P4809" s="67"/>
      <c r="T4809" s="53"/>
      <c r="U4809" s="64"/>
      <c r="Y4809" s="53"/>
      <c r="Z4809" s="64"/>
      <c r="AD4809" s="53"/>
    </row>
    <row r="4810" spans="1:30" s="13" customFormat="1" x14ac:dyDescent="0.25">
      <c r="A4810"/>
      <c r="B4810" s="32"/>
      <c r="C4810" s="34"/>
      <c r="D4810" s="10"/>
      <c r="J4810" s="53"/>
      <c r="K4810" s="64"/>
      <c r="O4810" s="60"/>
      <c r="P4810" s="67"/>
      <c r="T4810" s="53"/>
      <c r="U4810" s="64"/>
      <c r="Y4810" s="53"/>
      <c r="Z4810" s="64"/>
      <c r="AD4810" s="53"/>
    </row>
    <row r="4811" spans="1:30" s="13" customFormat="1" x14ac:dyDescent="0.25">
      <c r="A4811"/>
      <c r="B4811" s="32"/>
      <c r="C4811" s="34"/>
      <c r="D4811" s="10"/>
      <c r="J4811" s="53"/>
      <c r="K4811" s="64"/>
      <c r="O4811" s="60"/>
      <c r="P4811" s="67"/>
      <c r="T4811" s="53"/>
      <c r="U4811" s="64"/>
      <c r="Y4811" s="53"/>
      <c r="Z4811" s="64"/>
      <c r="AD4811" s="53"/>
    </row>
    <row r="4812" spans="1:30" s="13" customFormat="1" x14ac:dyDescent="0.25">
      <c r="A4812"/>
      <c r="B4812" s="32"/>
      <c r="C4812" s="34"/>
      <c r="D4812" s="10"/>
      <c r="J4812" s="53"/>
      <c r="K4812" s="64"/>
      <c r="O4812" s="60"/>
      <c r="P4812" s="67"/>
      <c r="T4812" s="53"/>
      <c r="U4812" s="64"/>
      <c r="Y4812" s="53"/>
      <c r="Z4812" s="64"/>
      <c r="AD4812" s="53"/>
    </row>
    <row r="4813" spans="1:30" s="13" customFormat="1" x14ac:dyDescent="0.25">
      <c r="A4813"/>
      <c r="B4813" s="32"/>
      <c r="C4813" s="34"/>
      <c r="D4813" s="10"/>
      <c r="J4813" s="53"/>
      <c r="K4813" s="64"/>
      <c r="O4813" s="60"/>
      <c r="P4813" s="67"/>
      <c r="T4813" s="53"/>
      <c r="U4813" s="64"/>
      <c r="Y4813" s="53"/>
      <c r="Z4813" s="64"/>
      <c r="AD4813" s="53"/>
    </row>
    <row r="4814" spans="1:30" s="13" customFormat="1" x14ac:dyDescent="0.25">
      <c r="A4814"/>
      <c r="B4814" s="32"/>
      <c r="C4814" s="34"/>
      <c r="D4814" s="10"/>
      <c r="J4814" s="53"/>
      <c r="K4814" s="64"/>
      <c r="O4814" s="60"/>
      <c r="P4814" s="67"/>
      <c r="T4814" s="53"/>
      <c r="U4814" s="64"/>
      <c r="Y4814" s="53"/>
      <c r="Z4814" s="64"/>
      <c r="AD4814" s="53"/>
    </row>
    <row r="4815" spans="1:30" s="13" customFormat="1" x14ac:dyDescent="0.25">
      <c r="A4815"/>
      <c r="B4815" s="32"/>
      <c r="C4815" s="34"/>
      <c r="D4815" s="10"/>
      <c r="J4815" s="53"/>
      <c r="K4815" s="64"/>
      <c r="O4815" s="60"/>
      <c r="P4815" s="67"/>
      <c r="T4815" s="53"/>
      <c r="U4815" s="64"/>
      <c r="Y4815" s="53"/>
      <c r="Z4815" s="64"/>
      <c r="AD4815" s="53"/>
    </row>
    <row r="4816" spans="1:30" s="13" customFormat="1" x14ac:dyDescent="0.25">
      <c r="A4816"/>
      <c r="B4816" s="32"/>
      <c r="C4816" s="34"/>
      <c r="D4816" s="10"/>
      <c r="J4816" s="53"/>
      <c r="K4816" s="64"/>
      <c r="O4816" s="60"/>
      <c r="P4816" s="67"/>
      <c r="T4816" s="53"/>
      <c r="U4816" s="64"/>
      <c r="Y4816" s="53"/>
      <c r="Z4816" s="64"/>
      <c r="AD4816" s="53"/>
    </row>
    <row r="4817" spans="1:30" s="13" customFormat="1" x14ac:dyDescent="0.25">
      <c r="A4817"/>
      <c r="B4817" s="32"/>
      <c r="C4817" s="34"/>
      <c r="D4817" s="10"/>
      <c r="J4817" s="53"/>
      <c r="K4817" s="64"/>
      <c r="O4817" s="60"/>
      <c r="P4817" s="67"/>
      <c r="T4817" s="53"/>
      <c r="U4817" s="64"/>
      <c r="Y4817" s="53"/>
      <c r="Z4817" s="64"/>
      <c r="AD4817" s="53"/>
    </row>
    <row r="4818" spans="1:30" s="13" customFormat="1" x14ac:dyDescent="0.25">
      <c r="A4818"/>
      <c r="B4818" s="32"/>
      <c r="C4818" s="34"/>
      <c r="D4818" s="10"/>
      <c r="J4818" s="53"/>
      <c r="K4818" s="64"/>
      <c r="O4818" s="60"/>
      <c r="P4818" s="67"/>
      <c r="T4818" s="53"/>
      <c r="U4818" s="64"/>
      <c r="Y4818" s="53"/>
      <c r="Z4818" s="64"/>
      <c r="AD4818" s="53"/>
    </row>
    <row r="4819" spans="1:30" s="13" customFormat="1" x14ac:dyDescent="0.25">
      <c r="A4819"/>
      <c r="B4819" s="32"/>
      <c r="C4819" s="34"/>
      <c r="D4819" s="10"/>
      <c r="J4819" s="53"/>
      <c r="K4819" s="64"/>
      <c r="O4819" s="60"/>
      <c r="P4819" s="67"/>
      <c r="T4819" s="53"/>
      <c r="U4819" s="64"/>
      <c r="Y4819" s="53"/>
      <c r="Z4819" s="64"/>
      <c r="AD4819" s="53"/>
    </row>
    <row r="4820" spans="1:30" s="13" customFormat="1" x14ac:dyDescent="0.25">
      <c r="A4820"/>
      <c r="B4820" s="32"/>
      <c r="C4820" s="34"/>
      <c r="D4820" s="10"/>
      <c r="J4820" s="53"/>
      <c r="K4820" s="64"/>
      <c r="O4820" s="60"/>
      <c r="P4820" s="67"/>
      <c r="T4820" s="53"/>
      <c r="U4820" s="64"/>
      <c r="Y4820" s="53"/>
      <c r="Z4820" s="64"/>
      <c r="AD4820" s="53"/>
    </row>
    <row r="4821" spans="1:30" s="13" customFormat="1" x14ac:dyDescent="0.25">
      <c r="A4821"/>
      <c r="B4821" s="32"/>
      <c r="C4821" s="34"/>
      <c r="D4821" s="10"/>
      <c r="J4821" s="53"/>
      <c r="K4821" s="64"/>
      <c r="O4821" s="60"/>
      <c r="P4821" s="67"/>
      <c r="T4821" s="53"/>
      <c r="U4821" s="64"/>
      <c r="Y4821" s="53"/>
      <c r="Z4821" s="64"/>
      <c r="AD4821" s="53"/>
    </row>
    <row r="4822" spans="1:30" s="13" customFormat="1" x14ac:dyDescent="0.25">
      <c r="A4822"/>
      <c r="B4822" s="32"/>
      <c r="C4822" s="34"/>
      <c r="D4822" s="10"/>
      <c r="J4822" s="53"/>
      <c r="K4822" s="64"/>
      <c r="O4822" s="60"/>
      <c r="P4822" s="67"/>
      <c r="T4822" s="53"/>
      <c r="U4822" s="64"/>
      <c r="Y4822" s="53"/>
      <c r="Z4822" s="64"/>
      <c r="AD4822" s="53"/>
    </row>
    <row r="4823" spans="1:30" s="13" customFormat="1" x14ac:dyDescent="0.25">
      <c r="A4823"/>
      <c r="B4823" s="32"/>
      <c r="C4823" s="34"/>
      <c r="D4823" s="10"/>
      <c r="J4823" s="53"/>
      <c r="K4823" s="64"/>
      <c r="O4823" s="60"/>
      <c r="P4823" s="67"/>
      <c r="T4823" s="53"/>
      <c r="U4823" s="64"/>
      <c r="Y4823" s="53"/>
      <c r="Z4823" s="64"/>
      <c r="AD4823" s="53"/>
    </row>
    <row r="4824" spans="1:30" s="13" customFormat="1" x14ac:dyDescent="0.25">
      <c r="A4824"/>
      <c r="B4824" s="32"/>
      <c r="C4824" s="34"/>
      <c r="D4824" s="10"/>
      <c r="J4824" s="53"/>
      <c r="K4824" s="64"/>
      <c r="O4824" s="60"/>
      <c r="P4824" s="67"/>
      <c r="T4824" s="53"/>
      <c r="U4824" s="64"/>
      <c r="Y4824" s="53"/>
      <c r="Z4824" s="64"/>
      <c r="AD4824" s="53"/>
    </row>
    <row r="4825" spans="1:30" s="13" customFormat="1" x14ac:dyDescent="0.25">
      <c r="A4825"/>
      <c r="B4825" s="32"/>
      <c r="C4825" s="34"/>
      <c r="D4825" s="10"/>
      <c r="J4825" s="53"/>
      <c r="K4825" s="64"/>
      <c r="O4825" s="60"/>
      <c r="P4825" s="67"/>
      <c r="T4825" s="53"/>
      <c r="U4825" s="64"/>
      <c r="Y4825" s="53"/>
      <c r="Z4825" s="64"/>
      <c r="AD4825" s="53"/>
    </row>
    <row r="4826" spans="1:30" s="13" customFormat="1" x14ac:dyDescent="0.25">
      <c r="A4826"/>
      <c r="B4826" s="32"/>
      <c r="C4826" s="34"/>
      <c r="D4826" s="10"/>
      <c r="J4826" s="53"/>
      <c r="K4826" s="64"/>
      <c r="O4826" s="60"/>
      <c r="P4826" s="67"/>
      <c r="T4826" s="53"/>
      <c r="U4826" s="64"/>
      <c r="Y4826" s="53"/>
      <c r="Z4826" s="64"/>
      <c r="AD4826" s="53"/>
    </row>
    <row r="4827" spans="1:30" s="13" customFormat="1" x14ac:dyDescent="0.25">
      <c r="A4827"/>
      <c r="B4827" s="32"/>
      <c r="C4827" s="34"/>
      <c r="D4827" s="10"/>
      <c r="J4827" s="53"/>
      <c r="K4827" s="64"/>
      <c r="O4827" s="60"/>
      <c r="P4827" s="67"/>
      <c r="T4827" s="53"/>
      <c r="U4827" s="64"/>
      <c r="Y4827" s="53"/>
      <c r="Z4827" s="64"/>
      <c r="AD4827" s="53"/>
    </row>
    <row r="4828" spans="1:30" s="13" customFormat="1" x14ac:dyDescent="0.25">
      <c r="A4828"/>
      <c r="B4828" s="32"/>
      <c r="C4828" s="34"/>
      <c r="D4828" s="10"/>
      <c r="J4828" s="53"/>
      <c r="K4828" s="64"/>
      <c r="O4828" s="60"/>
      <c r="P4828" s="67"/>
      <c r="T4828" s="53"/>
      <c r="U4828" s="64"/>
      <c r="Y4828" s="53"/>
      <c r="Z4828" s="64"/>
      <c r="AD4828" s="53"/>
    </row>
    <row r="4829" spans="1:30" s="13" customFormat="1" x14ac:dyDescent="0.25">
      <c r="A4829"/>
      <c r="B4829" s="32"/>
      <c r="C4829" s="34"/>
      <c r="D4829" s="10"/>
      <c r="J4829" s="53"/>
      <c r="K4829" s="64"/>
      <c r="O4829" s="60"/>
      <c r="P4829" s="67"/>
      <c r="T4829" s="53"/>
      <c r="U4829" s="64"/>
      <c r="Y4829" s="53"/>
      <c r="Z4829" s="64"/>
      <c r="AD4829" s="53"/>
    </row>
    <row r="4830" spans="1:30" s="13" customFormat="1" x14ac:dyDescent="0.25">
      <c r="A4830"/>
      <c r="B4830" s="32"/>
      <c r="C4830" s="34"/>
      <c r="D4830" s="10"/>
      <c r="J4830" s="53"/>
      <c r="K4830" s="64"/>
      <c r="O4830" s="60"/>
      <c r="P4830" s="67"/>
      <c r="T4830" s="53"/>
      <c r="U4830" s="64"/>
      <c r="Y4830" s="53"/>
      <c r="Z4830" s="64"/>
      <c r="AD4830" s="53"/>
    </row>
    <row r="4831" spans="1:30" s="13" customFormat="1" x14ac:dyDescent="0.25">
      <c r="A4831"/>
      <c r="B4831" s="32"/>
      <c r="C4831" s="34"/>
      <c r="D4831" s="10"/>
      <c r="J4831" s="53"/>
      <c r="K4831" s="64"/>
      <c r="O4831" s="60"/>
      <c r="P4831" s="67"/>
      <c r="T4831" s="53"/>
      <c r="U4831" s="64"/>
      <c r="Y4831" s="53"/>
      <c r="Z4831" s="64"/>
      <c r="AD4831" s="53"/>
    </row>
    <row r="4832" spans="1:30" s="13" customFormat="1" x14ac:dyDescent="0.25">
      <c r="A4832"/>
      <c r="B4832" s="32"/>
      <c r="C4832" s="34"/>
      <c r="D4832" s="10"/>
      <c r="J4832" s="53"/>
      <c r="K4832" s="64"/>
      <c r="O4832" s="60"/>
      <c r="P4832" s="67"/>
      <c r="T4832" s="53"/>
      <c r="U4832" s="64"/>
      <c r="Y4832" s="53"/>
      <c r="Z4832" s="64"/>
      <c r="AD4832" s="53"/>
    </row>
    <row r="4833" spans="1:30" s="13" customFormat="1" x14ac:dyDescent="0.25">
      <c r="A4833"/>
      <c r="B4833" s="32"/>
      <c r="C4833" s="34"/>
      <c r="D4833" s="10"/>
      <c r="J4833" s="53"/>
      <c r="K4833" s="64"/>
      <c r="O4833" s="60"/>
      <c r="P4833" s="67"/>
      <c r="T4833" s="53"/>
      <c r="U4833" s="64"/>
      <c r="Y4833" s="53"/>
      <c r="Z4833" s="64"/>
      <c r="AD4833" s="53"/>
    </row>
    <row r="4834" spans="1:30" s="13" customFormat="1" x14ac:dyDescent="0.25">
      <c r="A4834"/>
      <c r="B4834" s="32"/>
      <c r="C4834" s="34"/>
      <c r="D4834" s="10"/>
      <c r="J4834" s="53"/>
      <c r="K4834" s="64"/>
      <c r="O4834" s="60"/>
      <c r="P4834" s="67"/>
      <c r="T4834" s="53"/>
      <c r="U4834" s="64"/>
      <c r="Y4834" s="53"/>
      <c r="Z4834" s="64"/>
      <c r="AD4834" s="53"/>
    </row>
    <row r="4835" spans="1:30" s="13" customFormat="1" x14ac:dyDescent="0.25">
      <c r="A4835"/>
      <c r="B4835" s="32"/>
      <c r="C4835" s="34"/>
      <c r="D4835" s="10"/>
      <c r="J4835" s="53"/>
      <c r="K4835" s="64"/>
      <c r="O4835" s="60"/>
      <c r="P4835" s="67"/>
      <c r="T4835" s="53"/>
      <c r="U4835" s="64"/>
      <c r="Y4835" s="53"/>
      <c r="Z4835" s="64"/>
      <c r="AD4835" s="53"/>
    </row>
    <row r="4836" spans="1:30" s="13" customFormat="1" x14ac:dyDescent="0.25">
      <c r="A4836"/>
      <c r="B4836" s="32"/>
      <c r="C4836" s="34"/>
      <c r="D4836" s="10"/>
      <c r="J4836" s="53"/>
      <c r="K4836" s="64"/>
      <c r="O4836" s="60"/>
      <c r="P4836" s="67"/>
      <c r="T4836" s="53"/>
      <c r="U4836" s="64"/>
      <c r="Y4836" s="53"/>
      <c r="Z4836" s="64"/>
      <c r="AD4836" s="53"/>
    </row>
    <row r="4837" spans="1:30" s="13" customFormat="1" x14ac:dyDescent="0.25">
      <c r="A4837"/>
      <c r="B4837" s="32"/>
      <c r="C4837" s="34"/>
      <c r="D4837" s="10"/>
      <c r="J4837" s="53"/>
      <c r="K4837" s="64"/>
      <c r="O4837" s="60"/>
      <c r="P4837" s="67"/>
      <c r="T4837" s="53"/>
      <c r="U4837" s="64"/>
      <c r="Y4837" s="53"/>
      <c r="Z4837" s="64"/>
      <c r="AD4837" s="53"/>
    </row>
    <row r="4838" spans="1:30" s="13" customFormat="1" x14ac:dyDescent="0.25">
      <c r="A4838"/>
      <c r="B4838" s="32"/>
      <c r="C4838" s="34"/>
      <c r="D4838" s="10"/>
      <c r="J4838" s="53"/>
      <c r="K4838" s="64"/>
      <c r="O4838" s="60"/>
      <c r="P4838" s="67"/>
      <c r="T4838" s="53"/>
      <c r="U4838" s="64"/>
      <c r="Y4838" s="53"/>
      <c r="Z4838" s="64"/>
      <c r="AD4838" s="53"/>
    </row>
    <row r="4839" spans="1:30" s="13" customFormat="1" x14ac:dyDescent="0.25">
      <c r="A4839"/>
      <c r="B4839" s="32"/>
      <c r="C4839" s="34"/>
      <c r="D4839" s="10"/>
      <c r="J4839" s="53"/>
      <c r="K4839" s="64"/>
      <c r="O4839" s="60"/>
      <c r="P4839" s="67"/>
      <c r="T4839" s="53"/>
      <c r="U4839" s="64"/>
      <c r="Y4839" s="53"/>
      <c r="Z4839" s="64"/>
      <c r="AD4839" s="53"/>
    </row>
    <row r="4840" spans="1:30" s="13" customFormat="1" x14ac:dyDescent="0.25">
      <c r="A4840"/>
      <c r="B4840" s="32"/>
      <c r="C4840" s="34"/>
      <c r="D4840" s="10"/>
      <c r="J4840" s="53"/>
      <c r="K4840" s="64"/>
      <c r="O4840" s="60"/>
      <c r="P4840" s="67"/>
      <c r="T4840" s="53"/>
      <c r="U4840" s="64"/>
      <c r="Y4840" s="53"/>
      <c r="Z4840" s="64"/>
      <c r="AD4840" s="53"/>
    </row>
    <row r="4841" spans="1:30" s="13" customFormat="1" x14ac:dyDescent="0.25">
      <c r="A4841"/>
      <c r="B4841" s="32"/>
      <c r="C4841" s="34"/>
      <c r="D4841" s="10"/>
      <c r="J4841" s="53"/>
      <c r="K4841" s="64"/>
      <c r="O4841" s="60"/>
      <c r="P4841" s="67"/>
      <c r="T4841" s="53"/>
      <c r="U4841" s="64"/>
      <c r="Y4841" s="53"/>
      <c r="Z4841" s="64"/>
      <c r="AD4841" s="53"/>
    </row>
    <row r="4842" spans="1:30" s="13" customFormat="1" x14ac:dyDescent="0.25">
      <c r="A4842"/>
      <c r="B4842" s="32"/>
      <c r="C4842" s="34"/>
      <c r="D4842" s="10"/>
      <c r="J4842" s="53"/>
      <c r="K4842" s="64"/>
      <c r="O4842" s="60"/>
      <c r="P4842" s="67"/>
      <c r="T4842" s="53"/>
      <c r="U4842" s="64"/>
      <c r="Y4842" s="53"/>
      <c r="Z4842" s="64"/>
      <c r="AD4842" s="53"/>
    </row>
    <row r="4843" spans="1:30" s="13" customFormat="1" x14ac:dyDescent="0.25">
      <c r="A4843"/>
      <c r="B4843" s="32"/>
      <c r="C4843" s="34"/>
      <c r="D4843" s="10"/>
      <c r="J4843" s="53"/>
      <c r="K4843" s="64"/>
      <c r="O4843" s="60"/>
      <c r="P4843" s="67"/>
      <c r="T4843" s="53"/>
      <c r="U4843" s="64"/>
      <c r="Y4843" s="53"/>
      <c r="Z4843" s="64"/>
      <c r="AD4843" s="53"/>
    </row>
    <row r="4844" spans="1:30" s="13" customFormat="1" x14ac:dyDescent="0.25">
      <c r="A4844"/>
      <c r="B4844" s="32"/>
      <c r="C4844" s="34"/>
      <c r="D4844" s="10"/>
      <c r="J4844" s="53"/>
      <c r="K4844" s="64"/>
      <c r="O4844" s="60"/>
      <c r="P4844" s="67"/>
      <c r="T4844" s="53"/>
      <c r="U4844" s="64"/>
      <c r="Y4844" s="53"/>
      <c r="Z4844" s="64"/>
      <c r="AD4844" s="53"/>
    </row>
    <row r="4845" spans="1:30" s="13" customFormat="1" x14ac:dyDescent="0.25">
      <c r="A4845"/>
      <c r="B4845" s="32"/>
      <c r="C4845" s="34"/>
      <c r="D4845" s="10"/>
      <c r="J4845" s="53"/>
      <c r="K4845" s="64"/>
      <c r="O4845" s="60"/>
      <c r="P4845" s="67"/>
      <c r="T4845" s="53"/>
      <c r="U4845" s="64"/>
      <c r="Y4845" s="53"/>
      <c r="Z4845" s="64"/>
      <c r="AD4845" s="53"/>
    </row>
    <row r="4846" spans="1:30" s="13" customFormat="1" x14ac:dyDescent="0.25">
      <c r="A4846"/>
      <c r="B4846" s="32"/>
      <c r="C4846" s="34"/>
      <c r="D4846" s="10"/>
      <c r="J4846" s="53"/>
      <c r="K4846" s="64"/>
      <c r="O4846" s="60"/>
      <c r="P4846" s="67"/>
      <c r="T4846" s="53"/>
      <c r="U4846" s="64"/>
      <c r="Y4846" s="53"/>
      <c r="Z4846" s="64"/>
      <c r="AD4846" s="53"/>
    </row>
    <row r="4847" spans="1:30" s="13" customFormat="1" x14ac:dyDescent="0.25">
      <c r="A4847"/>
      <c r="B4847" s="32"/>
      <c r="C4847" s="34"/>
      <c r="D4847" s="10"/>
      <c r="J4847" s="53"/>
      <c r="K4847" s="64"/>
      <c r="O4847" s="60"/>
      <c r="P4847" s="67"/>
      <c r="T4847" s="53"/>
      <c r="U4847" s="64"/>
      <c r="Y4847" s="53"/>
      <c r="Z4847" s="64"/>
      <c r="AD4847" s="53"/>
    </row>
    <row r="4848" spans="1:30" s="13" customFormat="1" x14ac:dyDescent="0.25">
      <c r="A4848"/>
      <c r="B4848" s="32"/>
      <c r="C4848" s="34"/>
      <c r="D4848" s="10"/>
      <c r="J4848" s="53"/>
      <c r="K4848" s="64"/>
      <c r="O4848" s="60"/>
      <c r="P4848" s="67"/>
      <c r="T4848" s="53"/>
      <c r="U4848" s="64"/>
      <c r="Y4848" s="53"/>
      <c r="Z4848" s="64"/>
      <c r="AD4848" s="53"/>
    </row>
    <row r="4849" spans="1:30" s="13" customFormat="1" x14ac:dyDescent="0.25">
      <c r="A4849"/>
      <c r="B4849" s="32"/>
      <c r="C4849" s="34"/>
      <c r="D4849" s="10"/>
      <c r="J4849" s="53"/>
      <c r="K4849" s="64"/>
      <c r="O4849" s="60"/>
      <c r="P4849" s="67"/>
      <c r="T4849" s="53"/>
      <c r="U4849" s="64"/>
      <c r="Y4849" s="53"/>
      <c r="Z4849" s="64"/>
      <c r="AD4849" s="53"/>
    </row>
    <row r="4850" spans="1:30" s="13" customFormat="1" x14ac:dyDescent="0.25">
      <c r="A4850"/>
      <c r="B4850" s="32"/>
      <c r="C4850" s="34"/>
      <c r="D4850" s="10"/>
      <c r="J4850" s="53"/>
      <c r="K4850" s="64"/>
      <c r="O4850" s="60"/>
      <c r="P4850" s="67"/>
      <c r="T4850" s="53"/>
      <c r="U4850" s="64"/>
      <c r="Y4850" s="53"/>
      <c r="Z4850" s="64"/>
      <c r="AD4850" s="53"/>
    </row>
    <row r="4851" spans="1:30" s="13" customFormat="1" x14ac:dyDescent="0.25">
      <c r="A4851"/>
      <c r="B4851" s="32"/>
      <c r="C4851" s="34"/>
      <c r="D4851" s="10"/>
      <c r="J4851" s="53"/>
      <c r="K4851" s="64"/>
      <c r="O4851" s="60"/>
      <c r="P4851" s="67"/>
      <c r="T4851" s="53"/>
      <c r="U4851" s="64"/>
      <c r="Y4851" s="53"/>
      <c r="Z4851" s="64"/>
      <c r="AD4851" s="53"/>
    </row>
    <row r="4852" spans="1:30" s="13" customFormat="1" x14ac:dyDescent="0.25">
      <c r="A4852"/>
      <c r="B4852" s="32"/>
      <c r="C4852" s="34"/>
      <c r="D4852" s="10"/>
      <c r="J4852" s="53"/>
      <c r="K4852" s="64"/>
      <c r="O4852" s="60"/>
      <c r="P4852" s="67"/>
      <c r="T4852" s="53"/>
      <c r="U4852" s="64"/>
      <c r="Y4852" s="53"/>
      <c r="Z4852" s="64"/>
      <c r="AD4852" s="53"/>
    </row>
    <row r="4853" spans="1:30" s="13" customFormat="1" x14ac:dyDescent="0.25">
      <c r="A4853"/>
      <c r="B4853" s="32"/>
      <c r="C4853" s="34"/>
      <c r="D4853" s="10"/>
      <c r="J4853" s="53"/>
      <c r="K4853" s="64"/>
      <c r="O4853" s="60"/>
      <c r="P4853" s="67"/>
      <c r="T4853" s="53"/>
      <c r="U4853" s="64"/>
      <c r="Y4853" s="53"/>
      <c r="Z4853" s="64"/>
      <c r="AD4853" s="53"/>
    </row>
    <row r="4854" spans="1:30" s="13" customFormat="1" x14ac:dyDescent="0.25">
      <c r="A4854"/>
      <c r="B4854" s="32"/>
      <c r="C4854" s="34"/>
      <c r="D4854" s="10"/>
      <c r="J4854" s="53"/>
      <c r="K4854" s="64"/>
      <c r="O4854" s="60"/>
      <c r="P4854" s="67"/>
      <c r="T4854" s="53"/>
      <c r="U4854" s="64"/>
      <c r="Y4854" s="53"/>
      <c r="Z4854" s="64"/>
      <c r="AD4854" s="53"/>
    </row>
    <row r="4855" spans="1:30" s="13" customFormat="1" x14ac:dyDescent="0.25">
      <c r="A4855"/>
      <c r="B4855" s="32"/>
      <c r="C4855" s="34"/>
      <c r="D4855" s="10"/>
      <c r="J4855" s="53"/>
      <c r="K4855" s="64"/>
      <c r="O4855" s="60"/>
      <c r="P4855" s="67"/>
      <c r="T4855" s="53"/>
      <c r="U4855" s="64"/>
      <c r="Y4855" s="53"/>
      <c r="Z4855" s="64"/>
      <c r="AD4855" s="53"/>
    </row>
    <row r="4856" spans="1:30" s="13" customFormat="1" x14ac:dyDescent="0.25">
      <c r="A4856"/>
      <c r="B4856" s="32"/>
      <c r="C4856" s="34"/>
      <c r="D4856" s="10"/>
      <c r="J4856" s="53"/>
      <c r="K4856" s="64"/>
      <c r="O4856" s="60"/>
      <c r="P4856" s="67"/>
      <c r="T4856" s="53"/>
      <c r="U4856" s="64"/>
      <c r="Y4856" s="53"/>
      <c r="Z4856" s="64"/>
      <c r="AD4856" s="53"/>
    </row>
    <row r="4857" spans="1:30" s="13" customFormat="1" x14ac:dyDescent="0.25">
      <c r="A4857"/>
      <c r="B4857" s="32"/>
      <c r="C4857" s="34"/>
      <c r="D4857" s="10"/>
      <c r="J4857" s="53"/>
      <c r="K4857" s="64"/>
      <c r="O4857" s="60"/>
      <c r="P4857" s="67"/>
      <c r="T4857" s="53"/>
      <c r="U4857" s="64"/>
      <c r="Y4857" s="53"/>
      <c r="Z4857" s="64"/>
      <c r="AD4857" s="53"/>
    </row>
    <row r="4858" spans="1:30" s="13" customFormat="1" x14ac:dyDescent="0.25">
      <c r="A4858"/>
      <c r="B4858" s="32"/>
      <c r="C4858" s="34"/>
      <c r="D4858" s="10"/>
      <c r="J4858" s="53"/>
      <c r="K4858" s="64"/>
      <c r="O4858" s="60"/>
      <c r="P4858" s="67"/>
      <c r="T4858" s="53"/>
      <c r="U4858" s="64"/>
      <c r="Y4858" s="53"/>
      <c r="Z4858" s="64"/>
      <c r="AD4858" s="53"/>
    </row>
    <row r="4859" spans="1:30" s="13" customFormat="1" x14ac:dyDescent="0.25">
      <c r="A4859"/>
      <c r="B4859" s="32"/>
      <c r="C4859" s="34"/>
      <c r="D4859" s="10"/>
      <c r="J4859" s="53"/>
      <c r="K4859" s="64"/>
      <c r="O4859" s="60"/>
      <c r="P4859" s="67"/>
      <c r="T4859" s="53"/>
      <c r="U4859" s="64"/>
      <c r="Y4859" s="53"/>
      <c r="Z4859" s="64"/>
      <c r="AD4859" s="53"/>
    </row>
    <row r="4860" spans="1:30" s="13" customFormat="1" x14ac:dyDescent="0.25">
      <c r="A4860"/>
      <c r="B4860" s="32"/>
      <c r="C4860" s="34"/>
      <c r="D4860" s="10"/>
      <c r="J4860" s="53"/>
      <c r="K4860" s="64"/>
      <c r="O4860" s="60"/>
      <c r="P4860" s="67"/>
      <c r="T4860" s="53"/>
      <c r="U4860" s="64"/>
      <c r="Y4860" s="53"/>
      <c r="Z4860" s="64"/>
      <c r="AD4860" s="53"/>
    </row>
    <row r="4861" spans="1:30" s="13" customFormat="1" x14ac:dyDescent="0.25">
      <c r="A4861"/>
      <c r="B4861" s="32"/>
      <c r="C4861" s="34"/>
      <c r="D4861" s="10"/>
      <c r="J4861" s="53"/>
      <c r="K4861" s="64"/>
      <c r="O4861" s="60"/>
      <c r="P4861" s="67"/>
      <c r="T4861" s="53"/>
      <c r="U4861" s="64"/>
      <c r="Y4861" s="53"/>
      <c r="Z4861" s="64"/>
      <c r="AD4861" s="53"/>
    </row>
    <row r="4862" spans="1:30" s="13" customFormat="1" x14ac:dyDescent="0.25">
      <c r="A4862"/>
      <c r="B4862" s="32"/>
      <c r="C4862" s="34"/>
      <c r="D4862" s="10"/>
      <c r="J4862" s="53"/>
      <c r="K4862" s="64"/>
      <c r="O4862" s="60"/>
      <c r="P4862" s="67"/>
      <c r="T4862" s="53"/>
      <c r="U4862" s="64"/>
      <c r="Y4862" s="53"/>
      <c r="Z4862" s="64"/>
      <c r="AD4862" s="53"/>
    </row>
    <row r="4863" spans="1:30" s="13" customFormat="1" x14ac:dyDescent="0.25">
      <c r="A4863"/>
      <c r="B4863" s="32"/>
      <c r="C4863" s="34"/>
      <c r="D4863" s="10"/>
      <c r="J4863" s="53"/>
      <c r="K4863" s="64"/>
      <c r="O4863" s="60"/>
      <c r="P4863" s="67"/>
      <c r="T4863" s="53"/>
      <c r="U4863" s="64"/>
      <c r="Y4863" s="53"/>
      <c r="Z4863" s="64"/>
      <c r="AD4863" s="53"/>
    </row>
    <row r="4864" spans="1:30" s="13" customFormat="1" x14ac:dyDescent="0.25">
      <c r="A4864"/>
      <c r="B4864" s="32"/>
      <c r="C4864" s="34"/>
      <c r="D4864" s="10"/>
      <c r="J4864" s="53"/>
      <c r="K4864" s="64"/>
      <c r="O4864" s="60"/>
      <c r="P4864" s="67"/>
      <c r="T4864" s="53"/>
      <c r="U4864" s="64"/>
      <c r="Y4864" s="53"/>
      <c r="Z4864" s="64"/>
      <c r="AD4864" s="53"/>
    </row>
    <row r="4865" spans="1:30" s="13" customFormat="1" x14ac:dyDescent="0.25">
      <c r="A4865"/>
      <c r="B4865" s="32"/>
      <c r="C4865" s="34"/>
      <c r="D4865" s="10"/>
      <c r="J4865" s="53"/>
      <c r="K4865" s="64"/>
      <c r="O4865" s="60"/>
      <c r="P4865" s="67"/>
      <c r="T4865" s="53"/>
      <c r="U4865" s="64"/>
      <c r="Y4865" s="53"/>
      <c r="Z4865" s="64"/>
      <c r="AD4865" s="53"/>
    </row>
    <row r="4866" spans="1:30" s="13" customFormat="1" x14ac:dyDescent="0.25">
      <c r="A4866"/>
      <c r="B4866" s="32"/>
      <c r="C4866" s="34"/>
      <c r="D4866" s="10"/>
      <c r="J4866" s="53"/>
      <c r="K4866" s="64"/>
      <c r="O4866" s="60"/>
      <c r="P4866" s="67"/>
      <c r="T4866" s="53"/>
      <c r="U4866" s="64"/>
      <c r="Y4866" s="53"/>
      <c r="Z4866" s="64"/>
      <c r="AD4866" s="53"/>
    </row>
    <row r="4867" spans="1:30" s="13" customFormat="1" x14ac:dyDescent="0.25">
      <c r="A4867"/>
      <c r="B4867" s="32"/>
      <c r="C4867" s="34"/>
      <c r="D4867" s="10"/>
      <c r="J4867" s="53"/>
      <c r="K4867" s="64"/>
      <c r="O4867" s="60"/>
      <c r="P4867" s="67"/>
      <c r="T4867" s="53"/>
      <c r="U4867" s="64"/>
      <c r="Y4867" s="53"/>
      <c r="Z4867" s="64"/>
      <c r="AD4867" s="53"/>
    </row>
    <row r="4868" spans="1:30" s="13" customFormat="1" x14ac:dyDescent="0.25">
      <c r="A4868"/>
      <c r="B4868" s="32"/>
      <c r="C4868" s="34"/>
      <c r="D4868" s="10"/>
      <c r="J4868" s="53"/>
      <c r="K4868" s="64"/>
      <c r="O4868" s="60"/>
      <c r="P4868" s="67"/>
      <c r="T4868" s="53"/>
      <c r="U4868" s="64"/>
      <c r="Y4868" s="53"/>
      <c r="Z4868" s="64"/>
      <c r="AD4868" s="53"/>
    </row>
    <row r="4869" spans="1:30" s="13" customFormat="1" x14ac:dyDescent="0.25">
      <c r="A4869"/>
      <c r="B4869" s="32"/>
      <c r="C4869" s="34"/>
      <c r="D4869" s="10"/>
      <c r="J4869" s="53"/>
      <c r="K4869" s="64"/>
      <c r="O4869" s="60"/>
      <c r="P4869" s="67"/>
      <c r="T4869" s="53"/>
      <c r="U4869" s="64"/>
      <c r="Y4869" s="53"/>
      <c r="Z4869" s="64"/>
      <c r="AD4869" s="53"/>
    </row>
    <row r="4870" spans="1:30" s="13" customFormat="1" x14ac:dyDescent="0.25">
      <c r="A4870"/>
      <c r="B4870" s="32"/>
      <c r="C4870" s="34"/>
      <c r="D4870" s="10"/>
      <c r="J4870" s="53"/>
      <c r="K4870" s="64"/>
      <c r="O4870" s="60"/>
      <c r="P4870" s="67"/>
      <c r="T4870" s="53"/>
      <c r="U4870" s="64"/>
      <c r="Y4870" s="53"/>
      <c r="Z4870" s="64"/>
      <c r="AD4870" s="53"/>
    </row>
    <row r="4871" spans="1:30" s="13" customFormat="1" x14ac:dyDescent="0.25">
      <c r="A4871"/>
      <c r="B4871" s="32"/>
      <c r="C4871" s="34"/>
      <c r="D4871" s="10"/>
      <c r="J4871" s="53"/>
      <c r="K4871" s="64"/>
      <c r="O4871" s="60"/>
      <c r="P4871" s="67"/>
      <c r="T4871" s="53"/>
      <c r="U4871" s="64"/>
      <c r="Y4871" s="53"/>
      <c r="Z4871" s="64"/>
      <c r="AD4871" s="53"/>
    </row>
    <row r="4872" spans="1:30" s="13" customFormat="1" x14ac:dyDescent="0.25">
      <c r="A4872"/>
      <c r="B4872" s="32"/>
      <c r="C4872" s="34"/>
      <c r="D4872" s="10"/>
      <c r="J4872" s="53"/>
      <c r="K4872" s="64"/>
      <c r="O4872" s="60"/>
      <c r="P4872" s="67"/>
      <c r="T4872" s="53"/>
      <c r="U4872" s="64"/>
      <c r="Y4872" s="53"/>
      <c r="Z4872" s="64"/>
      <c r="AD4872" s="53"/>
    </row>
    <row r="4873" spans="1:30" s="13" customFormat="1" x14ac:dyDescent="0.25">
      <c r="A4873"/>
      <c r="B4873" s="32"/>
      <c r="C4873" s="34"/>
      <c r="D4873" s="10"/>
      <c r="J4873" s="53"/>
      <c r="K4873" s="64"/>
      <c r="O4873" s="60"/>
      <c r="P4873" s="67"/>
      <c r="T4873" s="53"/>
      <c r="U4873" s="64"/>
      <c r="Y4873" s="53"/>
      <c r="Z4873" s="64"/>
      <c r="AD4873" s="53"/>
    </row>
    <row r="4874" spans="1:30" s="13" customFormat="1" x14ac:dyDescent="0.25">
      <c r="A4874"/>
      <c r="B4874" s="32"/>
      <c r="C4874" s="34"/>
      <c r="D4874" s="10"/>
      <c r="J4874" s="53"/>
      <c r="K4874" s="64"/>
      <c r="O4874" s="60"/>
      <c r="P4874" s="67"/>
      <c r="T4874" s="53"/>
      <c r="U4874" s="64"/>
      <c r="Y4874" s="53"/>
      <c r="Z4874" s="64"/>
      <c r="AD4874" s="53"/>
    </row>
    <row r="4875" spans="1:30" s="13" customFormat="1" x14ac:dyDescent="0.25">
      <c r="A4875"/>
      <c r="B4875" s="32"/>
      <c r="C4875" s="34"/>
      <c r="D4875" s="10"/>
      <c r="J4875" s="53"/>
      <c r="K4875" s="64"/>
      <c r="O4875" s="60"/>
      <c r="P4875" s="67"/>
      <c r="T4875" s="53"/>
      <c r="U4875" s="64"/>
      <c r="Y4875" s="53"/>
      <c r="Z4875" s="64"/>
      <c r="AD4875" s="53"/>
    </row>
    <row r="4876" spans="1:30" s="13" customFormat="1" x14ac:dyDescent="0.25">
      <c r="A4876"/>
      <c r="B4876" s="32"/>
      <c r="C4876" s="34"/>
      <c r="D4876" s="10"/>
      <c r="J4876" s="53"/>
      <c r="K4876" s="64"/>
      <c r="O4876" s="60"/>
      <c r="P4876" s="67"/>
      <c r="T4876" s="53"/>
      <c r="U4876" s="64"/>
      <c r="Y4876" s="53"/>
      <c r="Z4876" s="64"/>
      <c r="AD4876" s="53"/>
    </row>
    <row r="4877" spans="1:30" s="13" customFormat="1" x14ac:dyDescent="0.25">
      <c r="A4877"/>
      <c r="B4877" s="32"/>
      <c r="C4877" s="34"/>
      <c r="D4877" s="10"/>
      <c r="J4877" s="53"/>
      <c r="K4877" s="64"/>
      <c r="O4877" s="60"/>
      <c r="P4877" s="67"/>
      <c r="T4877" s="53"/>
      <c r="U4877" s="64"/>
      <c r="Y4877" s="53"/>
      <c r="Z4877" s="64"/>
      <c r="AD4877" s="53"/>
    </row>
    <row r="4878" spans="1:30" s="13" customFormat="1" x14ac:dyDescent="0.25">
      <c r="A4878"/>
      <c r="B4878" s="32"/>
      <c r="C4878" s="34"/>
      <c r="D4878" s="10"/>
      <c r="J4878" s="53"/>
      <c r="K4878" s="64"/>
      <c r="O4878" s="60"/>
      <c r="P4878" s="67"/>
      <c r="T4878" s="53"/>
      <c r="U4878" s="64"/>
      <c r="Y4878" s="53"/>
      <c r="Z4878" s="64"/>
      <c r="AD4878" s="53"/>
    </row>
    <row r="4879" spans="1:30" s="13" customFormat="1" x14ac:dyDescent="0.25">
      <c r="A4879"/>
      <c r="B4879" s="32"/>
      <c r="C4879" s="34"/>
      <c r="D4879" s="10"/>
      <c r="J4879" s="53"/>
      <c r="K4879" s="64"/>
      <c r="O4879" s="60"/>
      <c r="P4879" s="67"/>
      <c r="T4879" s="53"/>
      <c r="U4879" s="64"/>
      <c r="Y4879" s="53"/>
      <c r="Z4879" s="64"/>
      <c r="AD4879" s="53"/>
    </row>
    <row r="4880" spans="1:30" s="13" customFormat="1" x14ac:dyDescent="0.25">
      <c r="A4880"/>
      <c r="B4880" s="32"/>
      <c r="C4880" s="34"/>
      <c r="D4880" s="10"/>
      <c r="J4880" s="53"/>
      <c r="K4880" s="64"/>
      <c r="O4880" s="60"/>
      <c r="P4880" s="67"/>
      <c r="T4880" s="53"/>
      <c r="U4880" s="64"/>
      <c r="Y4880" s="53"/>
      <c r="Z4880" s="64"/>
      <c r="AD4880" s="53"/>
    </row>
    <row r="4881" spans="1:30" s="13" customFormat="1" x14ac:dyDescent="0.25">
      <c r="A4881"/>
      <c r="B4881" s="32"/>
      <c r="C4881" s="34"/>
      <c r="D4881" s="10"/>
      <c r="J4881" s="53"/>
      <c r="K4881" s="64"/>
      <c r="O4881" s="60"/>
      <c r="P4881" s="67"/>
      <c r="T4881" s="53"/>
      <c r="U4881" s="64"/>
      <c r="Y4881" s="53"/>
      <c r="Z4881" s="64"/>
      <c r="AD4881" s="53"/>
    </row>
    <row r="4882" spans="1:30" s="13" customFormat="1" x14ac:dyDescent="0.25">
      <c r="A4882"/>
      <c r="B4882" s="32"/>
      <c r="C4882" s="34"/>
      <c r="D4882" s="10"/>
      <c r="J4882" s="53"/>
      <c r="K4882" s="64"/>
      <c r="O4882" s="60"/>
      <c r="P4882" s="67"/>
      <c r="T4882" s="53"/>
      <c r="U4882" s="64"/>
      <c r="Y4882" s="53"/>
      <c r="Z4882" s="64"/>
      <c r="AD4882" s="53"/>
    </row>
    <row r="4883" spans="1:30" s="13" customFormat="1" x14ac:dyDescent="0.25">
      <c r="A4883"/>
      <c r="B4883" s="32"/>
      <c r="C4883" s="34"/>
      <c r="D4883" s="10"/>
      <c r="J4883" s="53"/>
      <c r="K4883" s="64"/>
      <c r="O4883" s="60"/>
      <c r="P4883" s="67"/>
      <c r="T4883" s="53"/>
      <c r="U4883" s="64"/>
      <c r="Y4883" s="53"/>
      <c r="Z4883" s="64"/>
      <c r="AD4883" s="53"/>
    </row>
    <row r="4884" spans="1:30" s="13" customFormat="1" x14ac:dyDescent="0.25">
      <c r="A4884"/>
      <c r="B4884" s="32"/>
      <c r="C4884" s="34"/>
      <c r="D4884" s="10"/>
      <c r="J4884" s="53"/>
      <c r="K4884" s="64"/>
      <c r="O4884" s="60"/>
      <c r="P4884" s="67"/>
      <c r="T4884" s="53"/>
      <c r="U4884" s="64"/>
      <c r="Y4884" s="53"/>
      <c r="Z4884" s="64"/>
      <c r="AD4884" s="53"/>
    </row>
    <row r="4885" spans="1:30" s="13" customFormat="1" x14ac:dyDescent="0.25">
      <c r="A4885"/>
      <c r="B4885" s="32"/>
      <c r="C4885" s="34"/>
      <c r="D4885" s="10"/>
      <c r="J4885" s="53"/>
      <c r="K4885" s="64"/>
      <c r="O4885" s="60"/>
      <c r="P4885" s="67"/>
      <c r="T4885" s="53"/>
      <c r="U4885" s="64"/>
      <c r="Y4885" s="53"/>
      <c r="Z4885" s="64"/>
      <c r="AD4885" s="53"/>
    </row>
    <row r="4886" spans="1:30" s="13" customFormat="1" x14ac:dyDescent="0.25">
      <c r="A4886"/>
      <c r="B4886" s="32"/>
      <c r="C4886" s="34"/>
      <c r="D4886" s="10"/>
      <c r="J4886" s="53"/>
      <c r="K4886" s="64"/>
      <c r="O4886" s="60"/>
      <c r="P4886" s="67"/>
      <c r="T4886" s="53"/>
      <c r="U4886" s="64"/>
      <c r="Y4886" s="53"/>
      <c r="Z4886" s="64"/>
      <c r="AD4886" s="53"/>
    </row>
    <row r="4887" spans="1:30" s="13" customFormat="1" x14ac:dyDescent="0.25">
      <c r="A4887"/>
      <c r="B4887" s="32"/>
      <c r="C4887" s="34"/>
      <c r="D4887" s="10"/>
      <c r="J4887" s="53"/>
      <c r="K4887" s="64"/>
      <c r="O4887" s="60"/>
      <c r="P4887" s="67"/>
      <c r="T4887" s="53"/>
      <c r="U4887" s="64"/>
      <c r="Y4887" s="53"/>
      <c r="Z4887" s="64"/>
      <c r="AD4887" s="53"/>
    </row>
    <row r="4888" spans="1:30" s="13" customFormat="1" x14ac:dyDescent="0.25">
      <c r="A4888"/>
      <c r="B4888" s="32"/>
      <c r="C4888" s="34"/>
      <c r="D4888" s="10"/>
      <c r="J4888" s="53"/>
      <c r="K4888" s="64"/>
      <c r="O4888" s="60"/>
      <c r="P4888" s="67"/>
      <c r="T4888" s="53"/>
      <c r="U4888" s="64"/>
      <c r="Y4888" s="53"/>
      <c r="Z4888" s="64"/>
      <c r="AD4888" s="53"/>
    </row>
    <row r="4889" spans="1:30" s="13" customFormat="1" x14ac:dyDescent="0.25">
      <c r="A4889"/>
      <c r="B4889" s="32"/>
      <c r="C4889" s="34"/>
      <c r="D4889" s="10"/>
      <c r="J4889" s="53"/>
      <c r="K4889" s="64"/>
      <c r="O4889" s="60"/>
      <c r="P4889" s="67"/>
      <c r="T4889" s="53"/>
      <c r="U4889" s="64"/>
      <c r="Y4889" s="53"/>
      <c r="Z4889" s="64"/>
      <c r="AD4889" s="53"/>
    </row>
    <row r="4890" spans="1:30" s="13" customFormat="1" x14ac:dyDescent="0.25">
      <c r="A4890"/>
      <c r="B4890" s="32"/>
      <c r="C4890" s="34"/>
      <c r="D4890" s="10"/>
      <c r="J4890" s="53"/>
      <c r="K4890" s="64"/>
      <c r="O4890" s="60"/>
      <c r="P4890" s="67"/>
      <c r="T4890" s="53"/>
      <c r="U4890" s="64"/>
      <c r="Y4890" s="53"/>
      <c r="Z4890" s="64"/>
      <c r="AD4890" s="53"/>
    </row>
    <row r="4891" spans="1:30" s="13" customFormat="1" x14ac:dyDescent="0.25">
      <c r="A4891"/>
      <c r="B4891" s="32"/>
      <c r="C4891" s="34"/>
      <c r="D4891" s="10"/>
      <c r="J4891" s="53"/>
      <c r="K4891" s="64"/>
      <c r="O4891" s="60"/>
      <c r="P4891" s="67"/>
      <c r="T4891" s="53"/>
      <c r="U4891" s="64"/>
      <c r="Y4891" s="53"/>
      <c r="Z4891" s="64"/>
      <c r="AD4891" s="53"/>
    </row>
    <row r="4892" spans="1:30" s="13" customFormat="1" x14ac:dyDescent="0.25">
      <c r="A4892"/>
      <c r="B4892" s="32"/>
      <c r="C4892" s="34"/>
      <c r="D4892" s="10"/>
      <c r="J4892" s="53"/>
      <c r="K4892" s="64"/>
      <c r="O4892" s="60"/>
      <c r="P4892" s="67"/>
      <c r="T4892" s="53"/>
      <c r="U4892" s="64"/>
      <c r="Y4892" s="53"/>
      <c r="Z4892" s="64"/>
      <c r="AD4892" s="53"/>
    </row>
    <row r="4893" spans="1:30" s="13" customFormat="1" x14ac:dyDescent="0.25">
      <c r="A4893"/>
      <c r="B4893" s="32"/>
      <c r="C4893" s="34"/>
      <c r="D4893" s="10"/>
      <c r="J4893" s="53"/>
      <c r="K4893" s="64"/>
      <c r="O4893" s="60"/>
      <c r="P4893" s="67"/>
      <c r="T4893" s="53"/>
      <c r="U4893" s="64"/>
      <c r="Y4893" s="53"/>
      <c r="Z4893" s="64"/>
      <c r="AD4893" s="53"/>
    </row>
    <row r="4894" spans="1:30" s="13" customFormat="1" x14ac:dyDescent="0.25">
      <c r="A4894"/>
      <c r="B4894" s="32"/>
      <c r="C4894" s="34"/>
      <c r="D4894" s="10"/>
      <c r="J4894" s="53"/>
      <c r="K4894" s="64"/>
      <c r="O4894" s="60"/>
      <c r="P4894" s="67"/>
      <c r="T4894" s="53"/>
      <c r="U4894" s="64"/>
      <c r="Y4894" s="53"/>
      <c r="Z4894" s="64"/>
      <c r="AD4894" s="53"/>
    </row>
    <row r="4895" spans="1:30" s="13" customFormat="1" x14ac:dyDescent="0.25">
      <c r="A4895"/>
      <c r="B4895" s="32"/>
      <c r="C4895" s="34"/>
      <c r="D4895" s="10"/>
      <c r="J4895" s="53"/>
      <c r="K4895" s="64"/>
      <c r="O4895" s="60"/>
      <c r="P4895" s="67"/>
      <c r="T4895" s="53"/>
      <c r="U4895" s="64"/>
      <c r="Y4895" s="53"/>
      <c r="Z4895" s="64"/>
      <c r="AD4895" s="53"/>
    </row>
    <row r="4896" spans="1:30" s="13" customFormat="1" x14ac:dyDescent="0.25">
      <c r="A4896"/>
      <c r="B4896" s="32"/>
      <c r="C4896" s="34"/>
      <c r="D4896" s="10"/>
      <c r="J4896" s="53"/>
      <c r="K4896" s="64"/>
      <c r="O4896" s="60"/>
      <c r="P4896" s="67"/>
      <c r="T4896" s="53"/>
      <c r="U4896" s="64"/>
      <c r="Y4896" s="53"/>
      <c r="Z4896" s="64"/>
      <c r="AD4896" s="53"/>
    </row>
    <row r="4897" spans="1:30" s="13" customFormat="1" x14ac:dyDescent="0.25">
      <c r="A4897"/>
      <c r="B4897" s="32"/>
      <c r="C4897" s="34"/>
      <c r="D4897" s="10"/>
      <c r="J4897" s="53"/>
      <c r="K4897" s="64"/>
      <c r="O4897" s="60"/>
      <c r="P4897" s="67"/>
      <c r="T4897" s="53"/>
      <c r="U4897" s="64"/>
      <c r="Y4897" s="53"/>
      <c r="Z4897" s="64"/>
      <c r="AD4897" s="53"/>
    </row>
    <row r="4898" spans="1:30" s="13" customFormat="1" x14ac:dyDescent="0.25">
      <c r="A4898"/>
      <c r="B4898" s="32"/>
      <c r="C4898" s="34"/>
      <c r="D4898" s="10"/>
      <c r="J4898" s="53"/>
      <c r="K4898" s="64"/>
      <c r="O4898" s="60"/>
      <c r="P4898" s="67"/>
      <c r="T4898" s="53"/>
      <c r="U4898" s="64"/>
      <c r="Y4898" s="53"/>
      <c r="Z4898" s="64"/>
      <c r="AD4898" s="53"/>
    </row>
    <row r="4899" spans="1:30" s="13" customFormat="1" x14ac:dyDescent="0.25">
      <c r="A4899"/>
      <c r="B4899" s="32"/>
      <c r="C4899" s="34"/>
      <c r="D4899" s="10"/>
      <c r="J4899" s="53"/>
      <c r="K4899" s="64"/>
      <c r="O4899" s="60"/>
      <c r="P4899" s="67"/>
      <c r="T4899" s="53"/>
      <c r="U4899" s="64"/>
      <c r="Y4899" s="53"/>
      <c r="Z4899" s="64"/>
      <c r="AD4899" s="53"/>
    </row>
    <row r="4900" spans="1:30" s="13" customFormat="1" x14ac:dyDescent="0.25">
      <c r="A4900"/>
      <c r="B4900" s="32"/>
      <c r="C4900" s="34"/>
      <c r="D4900" s="10"/>
      <c r="J4900" s="53"/>
      <c r="K4900" s="64"/>
      <c r="O4900" s="60"/>
      <c r="P4900" s="67"/>
      <c r="T4900" s="53"/>
      <c r="U4900" s="64"/>
      <c r="Y4900" s="53"/>
      <c r="Z4900" s="64"/>
      <c r="AD4900" s="53"/>
    </row>
    <row r="4901" spans="1:30" s="13" customFormat="1" x14ac:dyDescent="0.25">
      <c r="A4901"/>
      <c r="B4901" s="32"/>
      <c r="C4901" s="34"/>
      <c r="D4901" s="10"/>
      <c r="J4901" s="53"/>
      <c r="K4901" s="64"/>
      <c r="O4901" s="60"/>
      <c r="P4901" s="67"/>
      <c r="T4901" s="53"/>
      <c r="U4901" s="64"/>
      <c r="Y4901" s="53"/>
      <c r="Z4901" s="64"/>
      <c r="AD4901" s="53"/>
    </row>
    <row r="4902" spans="1:30" s="13" customFormat="1" x14ac:dyDescent="0.25">
      <c r="A4902"/>
      <c r="B4902" s="32"/>
      <c r="C4902" s="34"/>
      <c r="D4902" s="10"/>
      <c r="J4902" s="53"/>
      <c r="K4902" s="64"/>
      <c r="O4902" s="60"/>
      <c r="P4902" s="67"/>
      <c r="T4902" s="53"/>
      <c r="U4902" s="64"/>
      <c r="Y4902" s="53"/>
      <c r="Z4902" s="64"/>
      <c r="AD4902" s="53"/>
    </row>
    <row r="4903" spans="1:30" s="13" customFormat="1" x14ac:dyDescent="0.25">
      <c r="A4903"/>
      <c r="B4903" s="32"/>
      <c r="C4903" s="34"/>
      <c r="D4903" s="10"/>
      <c r="J4903" s="53"/>
      <c r="K4903" s="64"/>
      <c r="O4903" s="60"/>
      <c r="P4903" s="67"/>
      <c r="T4903" s="53"/>
      <c r="U4903" s="64"/>
      <c r="Y4903" s="53"/>
      <c r="Z4903" s="64"/>
      <c r="AD4903" s="53"/>
    </row>
    <row r="4904" spans="1:30" s="13" customFormat="1" x14ac:dyDescent="0.25">
      <c r="A4904"/>
      <c r="B4904" s="32"/>
      <c r="C4904" s="34"/>
      <c r="D4904" s="10"/>
      <c r="J4904" s="53"/>
      <c r="K4904" s="64"/>
      <c r="O4904" s="60"/>
      <c r="P4904" s="67"/>
      <c r="T4904" s="53"/>
      <c r="U4904" s="64"/>
      <c r="Y4904" s="53"/>
      <c r="Z4904" s="64"/>
      <c r="AD4904" s="53"/>
    </row>
    <row r="4905" spans="1:30" s="13" customFormat="1" x14ac:dyDescent="0.25">
      <c r="A4905"/>
      <c r="B4905" s="32"/>
      <c r="C4905" s="34"/>
      <c r="D4905" s="10"/>
      <c r="J4905" s="53"/>
      <c r="K4905" s="64"/>
      <c r="O4905" s="60"/>
      <c r="P4905" s="67"/>
      <c r="T4905" s="53"/>
      <c r="U4905" s="64"/>
      <c r="Y4905" s="53"/>
      <c r="Z4905" s="64"/>
      <c r="AD4905" s="53"/>
    </row>
    <row r="4906" spans="1:30" s="13" customFormat="1" x14ac:dyDescent="0.25">
      <c r="A4906"/>
      <c r="B4906" s="32"/>
      <c r="C4906" s="34"/>
      <c r="D4906" s="10"/>
      <c r="J4906" s="53"/>
      <c r="K4906" s="64"/>
      <c r="O4906" s="60"/>
      <c r="P4906" s="67"/>
      <c r="T4906" s="53"/>
      <c r="U4906" s="64"/>
      <c r="Y4906" s="53"/>
      <c r="Z4906" s="64"/>
      <c r="AD4906" s="53"/>
    </row>
    <row r="4907" spans="1:30" s="13" customFormat="1" x14ac:dyDescent="0.25">
      <c r="A4907"/>
      <c r="B4907" s="32"/>
      <c r="C4907" s="34"/>
      <c r="D4907" s="10"/>
      <c r="J4907" s="53"/>
      <c r="K4907" s="64"/>
      <c r="O4907" s="60"/>
      <c r="P4907" s="67"/>
      <c r="T4907" s="53"/>
      <c r="U4907" s="64"/>
      <c r="Y4907" s="53"/>
      <c r="Z4907" s="64"/>
      <c r="AD4907" s="53"/>
    </row>
    <row r="4908" spans="1:30" s="13" customFormat="1" x14ac:dyDescent="0.25">
      <c r="A4908"/>
      <c r="B4908" s="32"/>
      <c r="C4908" s="34"/>
      <c r="D4908" s="10"/>
      <c r="J4908" s="53"/>
      <c r="K4908" s="64"/>
      <c r="O4908" s="60"/>
      <c r="P4908" s="67"/>
      <c r="T4908" s="53"/>
      <c r="U4908" s="64"/>
      <c r="Y4908" s="53"/>
      <c r="Z4908" s="64"/>
      <c r="AD4908" s="53"/>
    </row>
    <row r="4909" spans="1:30" s="13" customFormat="1" x14ac:dyDescent="0.25">
      <c r="A4909"/>
      <c r="B4909" s="32"/>
      <c r="C4909" s="34"/>
      <c r="D4909" s="10"/>
      <c r="J4909" s="53"/>
      <c r="K4909" s="64"/>
      <c r="O4909" s="60"/>
      <c r="P4909" s="67"/>
      <c r="T4909" s="53"/>
      <c r="U4909" s="64"/>
      <c r="Y4909" s="53"/>
      <c r="Z4909" s="64"/>
      <c r="AD4909" s="53"/>
    </row>
    <row r="4910" spans="1:30" s="13" customFormat="1" x14ac:dyDescent="0.25">
      <c r="A4910"/>
      <c r="B4910" s="32"/>
      <c r="C4910" s="34"/>
      <c r="D4910" s="10"/>
      <c r="J4910" s="53"/>
      <c r="K4910" s="64"/>
      <c r="O4910" s="60"/>
      <c r="P4910" s="67"/>
      <c r="T4910" s="53"/>
      <c r="U4910" s="64"/>
      <c r="Y4910" s="53"/>
      <c r="Z4910" s="64"/>
      <c r="AD4910" s="53"/>
    </row>
    <row r="4911" spans="1:30" s="13" customFormat="1" x14ac:dyDescent="0.25">
      <c r="A4911"/>
      <c r="B4911" s="32"/>
      <c r="C4911" s="34"/>
      <c r="D4911" s="10"/>
      <c r="J4911" s="53"/>
      <c r="K4911" s="64"/>
      <c r="O4911" s="60"/>
      <c r="P4911" s="67"/>
      <c r="T4911" s="53"/>
      <c r="U4911" s="64"/>
      <c r="Y4911" s="53"/>
      <c r="Z4911" s="64"/>
      <c r="AD4911" s="53"/>
    </row>
    <row r="4912" spans="1:30" s="13" customFormat="1" x14ac:dyDescent="0.25">
      <c r="A4912"/>
      <c r="B4912" s="32"/>
      <c r="C4912" s="34"/>
      <c r="D4912" s="10"/>
      <c r="J4912" s="53"/>
      <c r="K4912" s="64"/>
      <c r="O4912" s="60"/>
      <c r="P4912" s="67"/>
      <c r="T4912" s="53"/>
      <c r="U4912" s="64"/>
      <c r="Y4912" s="53"/>
      <c r="Z4912" s="64"/>
      <c r="AD4912" s="53"/>
    </row>
    <row r="4913" spans="1:30" s="13" customFormat="1" x14ac:dyDescent="0.25">
      <c r="A4913"/>
      <c r="B4913" s="32"/>
      <c r="C4913" s="34"/>
      <c r="D4913" s="10"/>
      <c r="J4913" s="53"/>
      <c r="K4913" s="64"/>
      <c r="O4913" s="60"/>
      <c r="P4913" s="67"/>
      <c r="T4913" s="53"/>
      <c r="U4913" s="64"/>
      <c r="Y4913" s="53"/>
      <c r="Z4913" s="64"/>
      <c r="AD4913" s="53"/>
    </row>
    <row r="4914" spans="1:30" s="13" customFormat="1" x14ac:dyDescent="0.25">
      <c r="A4914"/>
      <c r="B4914" s="32"/>
      <c r="C4914" s="34"/>
      <c r="D4914" s="10"/>
      <c r="J4914" s="53"/>
      <c r="K4914" s="64"/>
      <c r="O4914" s="60"/>
      <c r="P4914" s="67"/>
      <c r="T4914" s="53"/>
      <c r="U4914" s="64"/>
      <c r="Y4914" s="53"/>
      <c r="Z4914" s="64"/>
      <c r="AD4914" s="53"/>
    </row>
    <row r="4915" spans="1:30" s="13" customFormat="1" x14ac:dyDescent="0.25">
      <c r="A4915"/>
      <c r="B4915" s="32"/>
      <c r="C4915" s="34"/>
      <c r="D4915" s="10"/>
      <c r="J4915" s="53"/>
      <c r="K4915" s="64"/>
      <c r="O4915" s="60"/>
      <c r="P4915" s="67"/>
      <c r="T4915" s="53"/>
      <c r="U4915" s="64"/>
      <c r="Y4915" s="53"/>
      <c r="Z4915" s="64"/>
      <c r="AD4915" s="53"/>
    </row>
    <row r="4916" spans="1:30" s="13" customFormat="1" x14ac:dyDescent="0.25">
      <c r="A4916"/>
      <c r="B4916" s="32"/>
      <c r="C4916" s="34"/>
      <c r="D4916" s="10"/>
      <c r="J4916" s="53"/>
      <c r="K4916" s="64"/>
      <c r="O4916" s="60"/>
      <c r="P4916" s="67"/>
      <c r="T4916" s="53"/>
      <c r="U4916" s="64"/>
      <c r="Y4916" s="53"/>
      <c r="Z4916" s="64"/>
      <c r="AD4916" s="53"/>
    </row>
    <row r="4917" spans="1:30" s="13" customFormat="1" x14ac:dyDescent="0.25">
      <c r="A4917"/>
      <c r="B4917" s="32"/>
      <c r="C4917" s="34"/>
      <c r="D4917" s="10"/>
      <c r="J4917" s="53"/>
      <c r="K4917" s="64"/>
      <c r="O4917" s="60"/>
      <c r="P4917" s="67"/>
      <c r="T4917" s="53"/>
      <c r="U4917" s="64"/>
      <c r="Y4917" s="53"/>
      <c r="Z4917" s="64"/>
      <c r="AD4917" s="53"/>
    </row>
    <row r="4918" spans="1:30" s="13" customFormat="1" x14ac:dyDescent="0.25">
      <c r="A4918"/>
      <c r="B4918" s="32"/>
      <c r="C4918" s="34"/>
      <c r="D4918" s="10"/>
      <c r="J4918" s="53"/>
      <c r="K4918" s="64"/>
      <c r="O4918" s="60"/>
      <c r="P4918" s="67"/>
      <c r="T4918" s="53"/>
      <c r="U4918" s="64"/>
      <c r="Y4918" s="53"/>
      <c r="Z4918" s="64"/>
      <c r="AD4918" s="53"/>
    </row>
    <row r="4919" spans="1:30" s="13" customFormat="1" x14ac:dyDescent="0.25">
      <c r="A4919"/>
      <c r="B4919" s="32"/>
      <c r="C4919" s="34"/>
      <c r="D4919" s="10"/>
      <c r="J4919" s="53"/>
      <c r="K4919" s="64"/>
      <c r="O4919" s="60"/>
      <c r="P4919" s="67"/>
      <c r="T4919" s="53"/>
      <c r="U4919" s="64"/>
      <c r="Y4919" s="53"/>
      <c r="Z4919" s="64"/>
      <c r="AD4919" s="53"/>
    </row>
    <row r="4920" spans="1:30" s="13" customFormat="1" x14ac:dyDescent="0.25">
      <c r="A4920"/>
      <c r="B4920" s="32"/>
      <c r="C4920" s="34"/>
      <c r="D4920" s="10"/>
      <c r="J4920" s="53"/>
      <c r="K4920" s="64"/>
      <c r="O4920" s="60"/>
      <c r="P4920" s="67"/>
      <c r="T4920" s="53"/>
      <c r="U4920" s="64"/>
      <c r="Y4920" s="53"/>
      <c r="Z4920" s="64"/>
      <c r="AD4920" s="53"/>
    </row>
    <row r="4921" spans="1:30" s="13" customFormat="1" x14ac:dyDescent="0.25">
      <c r="A4921"/>
      <c r="B4921" s="32"/>
      <c r="C4921" s="34"/>
      <c r="D4921" s="10"/>
      <c r="J4921" s="53"/>
      <c r="K4921" s="64"/>
      <c r="O4921" s="60"/>
      <c r="P4921" s="67"/>
      <c r="T4921" s="53"/>
      <c r="U4921" s="64"/>
      <c r="Y4921" s="53"/>
      <c r="Z4921" s="64"/>
      <c r="AD4921" s="53"/>
    </row>
    <row r="4922" spans="1:30" s="13" customFormat="1" x14ac:dyDescent="0.25">
      <c r="A4922"/>
      <c r="B4922" s="32"/>
      <c r="C4922" s="34"/>
      <c r="D4922" s="10"/>
      <c r="J4922" s="53"/>
      <c r="K4922" s="64"/>
      <c r="O4922" s="60"/>
      <c r="P4922" s="67"/>
      <c r="T4922" s="53"/>
      <c r="U4922" s="64"/>
      <c r="Y4922" s="53"/>
      <c r="Z4922" s="64"/>
      <c r="AD4922" s="53"/>
    </row>
    <row r="4923" spans="1:30" s="13" customFormat="1" x14ac:dyDescent="0.25">
      <c r="A4923"/>
      <c r="B4923" s="32"/>
      <c r="C4923" s="34"/>
      <c r="D4923" s="10"/>
      <c r="J4923" s="53"/>
      <c r="K4923" s="64"/>
      <c r="O4923" s="60"/>
      <c r="P4923" s="67"/>
      <c r="T4923" s="53"/>
      <c r="U4923" s="64"/>
      <c r="Y4923" s="53"/>
      <c r="Z4923" s="64"/>
      <c r="AD4923" s="53"/>
    </row>
    <row r="4924" spans="1:30" s="13" customFormat="1" x14ac:dyDescent="0.25">
      <c r="A4924"/>
      <c r="B4924" s="32"/>
      <c r="C4924" s="34"/>
      <c r="D4924" s="10"/>
      <c r="J4924" s="53"/>
      <c r="K4924" s="64"/>
      <c r="O4924" s="60"/>
      <c r="P4924" s="67"/>
      <c r="T4924" s="53"/>
      <c r="U4924" s="64"/>
      <c r="Y4924" s="53"/>
      <c r="Z4924" s="64"/>
      <c r="AD4924" s="53"/>
    </row>
    <row r="4925" spans="1:30" s="13" customFormat="1" x14ac:dyDescent="0.25">
      <c r="A4925"/>
      <c r="B4925" s="32"/>
      <c r="C4925" s="34"/>
      <c r="D4925" s="10"/>
      <c r="J4925" s="53"/>
      <c r="K4925" s="64"/>
      <c r="O4925" s="60"/>
      <c r="P4925" s="67"/>
      <c r="T4925" s="53"/>
      <c r="U4925" s="64"/>
      <c r="Y4925" s="53"/>
      <c r="Z4925" s="64"/>
      <c r="AD4925" s="53"/>
    </row>
    <row r="4926" spans="1:30" s="13" customFormat="1" x14ac:dyDescent="0.25">
      <c r="A4926"/>
      <c r="B4926" s="32"/>
      <c r="C4926" s="34"/>
      <c r="D4926" s="10"/>
      <c r="J4926" s="53"/>
      <c r="K4926" s="64"/>
      <c r="O4926" s="60"/>
      <c r="P4926" s="67"/>
      <c r="T4926" s="53"/>
      <c r="U4926" s="64"/>
      <c r="Y4926" s="53"/>
      <c r="Z4926" s="64"/>
      <c r="AD4926" s="53"/>
    </row>
    <row r="4927" spans="1:30" s="13" customFormat="1" x14ac:dyDescent="0.25">
      <c r="A4927"/>
      <c r="B4927" s="32"/>
      <c r="C4927" s="34"/>
      <c r="D4927" s="10"/>
      <c r="J4927" s="53"/>
      <c r="K4927" s="64"/>
      <c r="O4927" s="60"/>
      <c r="P4927" s="67"/>
      <c r="T4927" s="53"/>
      <c r="U4927" s="64"/>
      <c r="Y4927" s="53"/>
      <c r="Z4927" s="64"/>
      <c r="AD4927" s="53"/>
    </row>
    <row r="4928" spans="1:30" s="13" customFormat="1" x14ac:dyDescent="0.25">
      <c r="A4928"/>
      <c r="B4928" s="32"/>
      <c r="C4928" s="34"/>
      <c r="D4928" s="10"/>
      <c r="J4928" s="53"/>
      <c r="K4928" s="64"/>
      <c r="O4928" s="60"/>
      <c r="P4928" s="67"/>
      <c r="T4928" s="53"/>
      <c r="U4928" s="64"/>
      <c r="Y4928" s="53"/>
      <c r="Z4928" s="64"/>
      <c r="AD4928" s="53"/>
    </row>
    <row r="4929" spans="1:30" s="13" customFormat="1" x14ac:dyDescent="0.25">
      <c r="A4929"/>
      <c r="B4929" s="32"/>
      <c r="C4929" s="34"/>
      <c r="D4929" s="10"/>
      <c r="J4929" s="53"/>
      <c r="K4929" s="64"/>
      <c r="O4929" s="60"/>
      <c r="P4929" s="67"/>
      <c r="T4929" s="53"/>
      <c r="U4929" s="64"/>
      <c r="Y4929" s="53"/>
      <c r="Z4929" s="64"/>
      <c r="AD4929" s="53"/>
    </row>
    <row r="4930" spans="1:30" s="13" customFormat="1" x14ac:dyDescent="0.25">
      <c r="A4930"/>
      <c r="B4930" s="32"/>
      <c r="C4930" s="34"/>
      <c r="D4930" s="10"/>
      <c r="J4930" s="53"/>
      <c r="K4930" s="64"/>
      <c r="O4930" s="60"/>
      <c r="P4930" s="67"/>
      <c r="T4930" s="53"/>
      <c r="U4930" s="64"/>
      <c r="Y4930" s="53"/>
      <c r="Z4930" s="64"/>
      <c r="AD4930" s="53"/>
    </row>
    <row r="4931" spans="1:30" s="13" customFormat="1" x14ac:dyDescent="0.25">
      <c r="A4931"/>
      <c r="B4931" s="32"/>
      <c r="C4931" s="34"/>
      <c r="D4931" s="10"/>
      <c r="J4931" s="53"/>
      <c r="K4931" s="64"/>
      <c r="O4931" s="60"/>
      <c r="P4931" s="67"/>
      <c r="T4931" s="53"/>
      <c r="U4931" s="64"/>
      <c r="Y4931" s="53"/>
      <c r="Z4931" s="64"/>
      <c r="AD4931" s="53"/>
    </row>
    <row r="4932" spans="1:30" s="13" customFormat="1" x14ac:dyDescent="0.25">
      <c r="A4932"/>
      <c r="B4932" s="32"/>
      <c r="C4932" s="34"/>
      <c r="D4932" s="10"/>
      <c r="J4932" s="53"/>
      <c r="K4932" s="64"/>
      <c r="O4932" s="60"/>
      <c r="P4932" s="67"/>
      <c r="T4932" s="53"/>
      <c r="U4932" s="64"/>
      <c r="Y4932" s="53"/>
      <c r="Z4932" s="64"/>
      <c r="AD4932" s="53"/>
    </row>
    <row r="4933" spans="1:30" s="13" customFormat="1" x14ac:dyDescent="0.25">
      <c r="A4933"/>
      <c r="B4933" s="32"/>
      <c r="C4933" s="34"/>
      <c r="D4933" s="10"/>
      <c r="J4933" s="53"/>
      <c r="K4933" s="64"/>
      <c r="O4933" s="60"/>
      <c r="P4933" s="67"/>
      <c r="T4933" s="53"/>
      <c r="U4933" s="64"/>
      <c r="Y4933" s="53"/>
      <c r="Z4933" s="64"/>
      <c r="AD4933" s="53"/>
    </row>
    <row r="4934" spans="1:30" s="13" customFormat="1" x14ac:dyDescent="0.25">
      <c r="A4934"/>
      <c r="B4934" s="32"/>
      <c r="C4934" s="34"/>
      <c r="D4934" s="10"/>
      <c r="J4934" s="53"/>
      <c r="K4934" s="64"/>
      <c r="O4934" s="60"/>
      <c r="P4934" s="67"/>
      <c r="T4934" s="53"/>
      <c r="U4934" s="64"/>
      <c r="Y4934" s="53"/>
      <c r="Z4934" s="64"/>
      <c r="AD4934" s="53"/>
    </row>
    <row r="4935" spans="1:30" s="13" customFormat="1" x14ac:dyDescent="0.25">
      <c r="A4935"/>
      <c r="B4935" s="32"/>
      <c r="C4935" s="34"/>
      <c r="D4935" s="10"/>
      <c r="J4935" s="53"/>
      <c r="K4935" s="64"/>
      <c r="O4935" s="60"/>
      <c r="P4935" s="67"/>
      <c r="T4935" s="53"/>
      <c r="U4935" s="64"/>
      <c r="Y4935" s="53"/>
      <c r="Z4935" s="64"/>
      <c r="AD4935" s="53"/>
    </row>
    <row r="4936" spans="1:30" s="13" customFormat="1" x14ac:dyDescent="0.25">
      <c r="A4936"/>
      <c r="B4936" s="32"/>
      <c r="C4936" s="34"/>
      <c r="D4936" s="10"/>
      <c r="J4936" s="53"/>
      <c r="K4936" s="64"/>
      <c r="O4936" s="60"/>
      <c r="P4936" s="67"/>
      <c r="T4936" s="53"/>
      <c r="U4936" s="64"/>
      <c r="Y4936" s="53"/>
      <c r="Z4936" s="64"/>
      <c r="AD4936" s="53"/>
    </row>
    <row r="4937" spans="1:30" s="13" customFormat="1" x14ac:dyDescent="0.25">
      <c r="A4937"/>
      <c r="B4937" s="32"/>
      <c r="C4937" s="34"/>
      <c r="D4937" s="10"/>
      <c r="J4937" s="53"/>
      <c r="K4937" s="64"/>
      <c r="O4937" s="60"/>
      <c r="P4937" s="67"/>
      <c r="T4937" s="53"/>
      <c r="U4937" s="64"/>
      <c r="Y4937" s="53"/>
      <c r="Z4937" s="64"/>
      <c r="AD4937" s="53"/>
    </row>
    <row r="4938" spans="1:30" s="13" customFormat="1" x14ac:dyDescent="0.25">
      <c r="A4938"/>
      <c r="B4938" s="32"/>
      <c r="C4938" s="34"/>
      <c r="D4938" s="10"/>
      <c r="J4938" s="53"/>
      <c r="K4938" s="64"/>
      <c r="O4938" s="60"/>
      <c r="P4938" s="67"/>
      <c r="T4938" s="53"/>
      <c r="U4938" s="64"/>
      <c r="Y4938" s="53"/>
      <c r="Z4938" s="64"/>
      <c r="AD4938" s="53"/>
    </row>
    <row r="4939" spans="1:30" s="13" customFormat="1" x14ac:dyDescent="0.25">
      <c r="A4939"/>
      <c r="B4939" s="32"/>
      <c r="C4939" s="34"/>
      <c r="D4939" s="10"/>
      <c r="J4939" s="53"/>
      <c r="K4939" s="64"/>
      <c r="O4939" s="60"/>
      <c r="P4939" s="67"/>
      <c r="T4939" s="53"/>
      <c r="U4939" s="64"/>
      <c r="Y4939" s="53"/>
      <c r="Z4939" s="64"/>
      <c r="AD4939" s="53"/>
    </row>
    <row r="4940" spans="1:30" s="13" customFormat="1" x14ac:dyDescent="0.25">
      <c r="A4940"/>
      <c r="B4940" s="32"/>
      <c r="C4940" s="34"/>
      <c r="D4940" s="10"/>
      <c r="J4940" s="53"/>
      <c r="K4940" s="64"/>
      <c r="O4940" s="60"/>
      <c r="P4940" s="67"/>
      <c r="T4940" s="53"/>
      <c r="U4940" s="64"/>
      <c r="Y4940" s="53"/>
      <c r="Z4940" s="64"/>
      <c r="AD4940" s="53"/>
    </row>
    <row r="4941" spans="1:30" s="13" customFormat="1" x14ac:dyDescent="0.25">
      <c r="A4941"/>
      <c r="B4941" s="32"/>
      <c r="C4941" s="34"/>
      <c r="D4941" s="10"/>
      <c r="J4941" s="53"/>
      <c r="K4941" s="64"/>
      <c r="O4941" s="60"/>
      <c r="P4941" s="67"/>
      <c r="T4941" s="53"/>
      <c r="U4941" s="64"/>
      <c r="Y4941" s="53"/>
      <c r="Z4941" s="64"/>
      <c r="AD4941" s="53"/>
    </row>
    <row r="4942" spans="1:30" s="13" customFormat="1" x14ac:dyDescent="0.25">
      <c r="A4942"/>
      <c r="B4942" s="32"/>
      <c r="C4942" s="34"/>
      <c r="D4942" s="10"/>
      <c r="J4942" s="53"/>
      <c r="K4942" s="64"/>
      <c r="O4942" s="60"/>
      <c r="P4942" s="67"/>
      <c r="T4942" s="53"/>
      <c r="U4942" s="64"/>
      <c r="Y4942" s="53"/>
      <c r="Z4942" s="64"/>
      <c r="AD4942" s="53"/>
    </row>
    <row r="4943" spans="1:30" s="13" customFormat="1" x14ac:dyDescent="0.25">
      <c r="A4943"/>
      <c r="B4943" s="32"/>
      <c r="C4943" s="34"/>
      <c r="D4943" s="10"/>
      <c r="J4943" s="53"/>
      <c r="K4943" s="64"/>
      <c r="O4943" s="60"/>
      <c r="P4943" s="67"/>
      <c r="T4943" s="53"/>
      <c r="U4943" s="64"/>
      <c r="Y4943" s="53"/>
      <c r="Z4943" s="64"/>
      <c r="AD4943" s="53"/>
    </row>
    <row r="4944" spans="1:30" s="13" customFormat="1" x14ac:dyDescent="0.25">
      <c r="A4944"/>
      <c r="B4944" s="32"/>
      <c r="C4944" s="34"/>
      <c r="D4944" s="10"/>
      <c r="J4944" s="53"/>
      <c r="K4944" s="64"/>
      <c r="O4944" s="60"/>
      <c r="P4944" s="67"/>
      <c r="T4944" s="53"/>
      <c r="U4944" s="64"/>
      <c r="Y4944" s="53"/>
      <c r="Z4944" s="64"/>
      <c r="AD4944" s="53"/>
    </row>
    <row r="4945" spans="1:30" s="13" customFormat="1" x14ac:dyDescent="0.25">
      <c r="A4945"/>
      <c r="B4945" s="32"/>
      <c r="C4945" s="34"/>
      <c r="D4945" s="10"/>
      <c r="J4945" s="53"/>
      <c r="K4945" s="64"/>
      <c r="O4945" s="60"/>
      <c r="P4945" s="67"/>
      <c r="T4945" s="53"/>
      <c r="U4945" s="64"/>
      <c r="Y4945" s="53"/>
      <c r="Z4945" s="64"/>
      <c r="AD4945" s="53"/>
    </row>
    <row r="4946" spans="1:30" s="13" customFormat="1" x14ac:dyDescent="0.25">
      <c r="A4946"/>
      <c r="B4946" s="32"/>
      <c r="C4946" s="34"/>
      <c r="D4946" s="10"/>
      <c r="J4946" s="53"/>
      <c r="K4946" s="64"/>
      <c r="O4946" s="60"/>
      <c r="P4946" s="67"/>
      <c r="T4946" s="53"/>
      <c r="U4946" s="64"/>
      <c r="Y4946" s="53"/>
      <c r="Z4946" s="64"/>
      <c r="AD4946" s="53"/>
    </row>
    <row r="4947" spans="1:30" s="13" customFormat="1" x14ac:dyDescent="0.25">
      <c r="A4947"/>
      <c r="B4947" s="32"/>
      <c r="C4947" s="34"/>
      <c r="D4947" s="10"/>
      <c r="J4947" s="53"/>
      <c r="K4947" s="64"/>
      <c r="O4947" s="60"/>
      <c r="P4947" s="67"/>
      <c r="T4947" s="53"/>
      <c r="U4947" s="64"/>
      <c r="Y4947" s="53"/>
      <c r="Z4947" s="64"/>
      <c r="AD4947" s="53"/>
    </row>
    <row r="4948" spans="1:30" s="13" customFormat="1" x14ac:dyDescent="0.25">
      <c r="A4948"/>
      <c r="B4948" s="32"/>
      <c r="C4948" s="34"/>
      <c r="D4948" s="10"/>
      <c r="J4948" s="53"/>
      <c r="K4948" s="64"/>
      <c r="O4948" s="60"/>
      <c r="P4948" s="67"/>
      <c r="T4948" s="53"/>
      <c r="U4948" s="64"/>
      <c r="Y4948" s="53"/>
      <c r="Z4948" s="64"/>
      <c r="AD4948" s="53"/>
    </row>
    <row r="4949" spans="1:30" s="13" customFormat="1" x14ac:dyDescent="0.25">
      <c r="A4949"/>
      <c r="B4949" s="32"/>
      <c r="C4949" s="34"/>
      <c r="D4949" s="10"/>
      <c r="J4949" s="53"/>
      <c r="K4949" s="64"/>
      <c r="O4949" s="60"/>
      <c r="P4949" s="67"/>
      <c r="T4949" s="53"/>
      <c r="U4949" s="64"/>
      <c r="Y4949" s="53"/>
      <c r="Z4949" s="64"/>
      <c r="AD4949" s="53"/>
    </row>
    <row r="4950" spans="1:30" s="13" customFormat="1" x14ac:dyDescent="0.25">
      <c r="A4950"/>
      <c r="B4950" s="32"/>
      <c r="C4950" s="34"/>
      <c r="D4950" s="10"/>
      <c r="J4950" s="53"/>
      <c r="K4950" s="64"/>
      <c r="O4950" s="60"/>
      <c r="P4950" s="67"/>
      <c r="T4950" s="53"/>
      <c r="U4950" s="64"/>
      <c r="Y4950" s="53"/>
      <c r="Z4950" s="64"/>
      <c r="AD4950" s="53"/>
    </row>
    <row r="4951" spans="1:30" s="13" customFormat="1" x14ac:dyDescent="0.25">
      <c r="A4951"/>
      <c r="B4951" s="32"/>
      <c r="C4951" s="34"/>
      <c r="D4951" s="10"/>
      <c r="J4951" s="53"/>
      <c r="K4951" s="64"/>
      <c r="O4951" s="60"/>
      <c r="P4951" s="67"/>
      <c r="T4951" s="53"/>
      <c r="U4951" s="64"/>
      <c r="Y4951" s="53"/>
      <c r="Z4951" s="64"/>
      <c r="AD4951" s="53"/>
    </row>
    <row r="4952" spans="1:30" s="13" customFormat="1" x14ac:dyDescent="0.25">
      <c r="A4952"/>
      <c r="B4952" s="32"/>
      <c r="C4952" s="34"/>
      <c r="D4952" s="10"/>
      <c r="J4952" s="53"/>
      <c r="K4952" s="64"/>
      <c r="O4952" s="60"/>
      <c r="P4952" s="67"/>
      <c r="T4952" s="53"/>
      <c r="U4952" s="64"/>
      <c r="Y4952" s="53"/>
      <c r="Z4952" s="64"/>
      <c r="AD4952" s="53"/>
    </row>
    <row r="4953" spans="1:30" s="13" customFormat="1" x14ac:dyDescent="0.25">
      <c r="A4953"/>
      <c r="B4953" s="32"/>
      <c r="C4953" s="34"/>
      <c r="D4953" s="10"/>
      <c r="J4953" s="53"/>
      <c r="K4953" s="64"/>
      <c r="O4953" s="60"/>
      <c r="P4953" s="67"/>
      <c r="T4953" s="53"/>
      <c r="U4953" s="64"/>
      <c r="Y4953" s="53"/>
      <c r="Z4953" s="64"/>
      <c r="AD4953" s="53"/>
    </row>
    <row r="4954" spans="1:30" s="13" customFormat="1" x14ac:dyDescent="0.25">
      <c r="A4954"/>
      <c r="B4954" s="32"/>
      <c r="C4954" s="34"/>
      <c r="D4954" s="10"/>
      <c r="J4954" s="53"/>
      <c r="K4954" s="64"/>
      <c r="O4954" s="60"/>
      <c r="P4954" s="67"/>
      <c r="T4954" s="53"/>
      <c r="U4954" s="64"/>
      <c r="Y4954" s="53"/>
      <c r="Z4954" s="64"/>
      <c r="AD4954" s="53"/>
    </row>
    <row r="4955" spans="1:30" s="13" customFormat="1" x14ac:dyDescent="0.25">
      <c r="A4955"/>
      <c r="B4955" s="32"/>
      <c r="C4955" s="34"/>
      <c r="D4955" s="10"/>
      <c r="J4955" s="53"/>
      <c r="K4955" s="64"/>
      <c r="O4955" s="60"/>
      <c r="P4955" s="67"/>
      <c r="T4955" s="53"/>
      <c r="U4955" s="64"/>
      <c r="Y4955" s="53"/>
      <c r="Z4955" s="64"/>
      <c r="AD4955" s="53"/>
    </row>
    <row r="4956" spans="1:30" s="13" customFormat="1" x14ac:dyDescent="0.25">
      <c r="A4956"/>
      <c r="B4956" s="32"/>
      <c r="C4956" s="34"/>
      <c r="D4956" s="10"/>
      <c r="J4956" s="53"/>
      <c r="K4956" s="64"/>
      <c r="O4956" s="60"/>
      <c r="P4956" s="67"/>
      <c r="T4956" s="53"/>
      <c r="U4956" s="64"/>
      <c r="Y4956" s="53"/>
      <c r="Z4956" s="64"/>
      <c r="AD4956" s="53"/>
    </row>
    <row r="4957" spans="1:30" s="13" customFormat="1" x14ac:dyDescent="0.25">
      <c r="A4957"/>
      <c r="B4957" s="32"/>
      <c r="C4957" s="34"/>
      <c r="D4957" s="10"/>
      <c r="J4957" s="53"/>
      <c r="K4957" s="64"/>
      <c r="O4957" s="60"/>
      <c r="P4957" s="67"/>
      <c r="T4957" s="53"/>
      <c r="U4957" s="64"/>
      <c r="Y4957" s="53"/>
      <c r="Z4957" s="64"/>
      <c r="AD4957" s="53"/>
    </row>
    <row r="4958" spans="1:30" s="13" customFormat="1" x14ac:dyDescent="0.25">
      <c r="A4958"/>
      <c r="B4958" s="32"/>
      <c r="C4958" s="34"/>
      <c r="D4958" s="10"/>
      <c r="J4958" s="53"/>
      <c r="K4958" s="64"/>
      <c r="O4958" s="60"/>
      <c r="P4958" s="67"/>
      <c r="T4958" s="53"/>
      <c r="U4958" s="64"/>
      <c r="Y4958" s="53"/>
      <c r="Z4958" s="64"/>
      <c r="AD4958" s="53"/>
    </row>
    <row r="4959" spans="1:30" s="13" customFormat="1" x14ac:dyDescent="0.25">
      <c r="A4959"/>
      <c r="B4959" s="32"/>
      <c r="C4959" s="34"/>
      <c r="D4959" s="10"/>
      <c r="J4959" s="53"/>
      <c r="K4959" s="64"/>
      <c r="O4959" s="60"/>
      <c r="P4959" s="67"/>
      <c r="T4959" s="53"/>
      <c r="U4959" s="64"/>
      <c r="Y4959" s="53"/>
      <c r="Z4959" s="64"/>
      <c r="AD4959" s="53"/>
    </row>
    <row r="4960" spans="1:30" s="13" customFormat="1" x14ac:dyDescent="0.25">
      <c r="A4960"/>
      <c r="B4960" s="32"/>
      <c r="C4960" s="34"/>
      <c r="D4960" s="10"/>
      <c r="J4960" s="53"/>
      <c r="K4960" s="64"/>
      <c r="O4960" s="60"/>
      <c r="P4960" s="67"/>
      <c r="T4960" s="53"/>
      <c r="U4960" s="64"/>
      <c r="Y4960" s="53"/>
      <c r="Z4960" s="64"/>
      <c r="AD4960" s="53"/>
    </row>
    <row r="4961" spans="1:30" s="13" customFormat="1" x14ac:dyDescent="0.25">
      <c r="A4961"/>
      <c r="B4961" s="32"/>
      <c r="C4961" s="34"/>
      <c r="D4961" s="10"/>
      <c r="J4961" s="53"/>
      <c r="K4961" s="64"/>
      <c r="O4961" s="60"/>
      <c r="P4961" s="67"/>
      <c r="T4961" s="53"/>
      <c r="U4961" s="64"/>
      <c r="Y4961" s="53"/>
      <c r="Z4961" s="64"/>
      <c r="AD4961" s="53"/>
    </row>
    <row r="4962" spans="1:30" s="13" customFormat="1" x14ac:dyDescent="0.25">
      <c r="A4962"/>
      <c r="B4962" s="32"/>
      <c r="C4962" s="34"/>
      <c r="D4962" s="10"/>
      <c r="J4962" s="53"/>
      <c r="K4962" s="64"/>
      <c r="O4962" s="60"/>
      <c r="P4962" s="67"/>
      <c r="T4962" s="53"/>
      <c r="U4962" s="64"/>
      <c r="Y4962" s="53"/>
      <c r="Z4962" s="64"/>
      <c r="AD4962" s="53"/>
    </row>
    <row r="4963" spans="1:30" s="13" customFormat="1" x14ac:dyDescent="0.25">
      <c r="A4963"/>
      <c r="B4963" s="32"/>
      <c r="C4963" s="34"/>
      <c r="D4963" s="10"/>
      <c r="J4963" s="53"/>
      <c r="K4963" s="64"/>
      <c r="O4963" s="60"/>
      <c r="P4963" s="67"/>
      <c r="T4963" s="53"/>
      <c r="U4963" s="64"/>
      <c r="Y4963" s="53"/>
      <c r="Z4963" s="64"/>
      <c r="AD4963" s="53"/>
    </row>
    <row r="4964" spans="1:30" s="13" customFormat="1" x14ac:dyDescent="0.25">
      <c r="A4964"/>
      <c r="B4964" s="32"/>
      <c r="C4964" s="34"/>
      <c r="D4964" s="10"/>
      <c r="J4964" s="53"/>
      <c r="K4964" s="64"/>
      <c r="O4964" s="60"/>
      <c r="P4964" s="67"/>
      <c r="T4964" s="53"/>
      <c r="U4964" s="64"/>
      <c r="Y4964" s="53"/>
      <c r="Z4964" s="64"/>
      <c r="AD4964" s="53"/>
    </row>
    <row r="4965" spans="1:30" s="13" customFormat="1" x14ac:dyDescent="0.25">
      <c r="A4965"/>
      <c r="B4965" s="32"/>
      <c r="C4965" s="34"/>
      <c r="D4965" s="10"/>
      <c r="J4965" s="53"/>
      <c r="K4965" s="64"/>
      <c r="O4965" s="60"/>
      <c r="P4965" s="67"/>
      <c r="T4965" s="53"/>
      <c r="U4965" s="64"/>
      <c r="Y4965" s="53"/>
      <c r="Z4965" s="64"/>
      <c r="AD4965" s="53"/>
    </row>
    <row r="4966" spans="1:30" s="13" customFormat="1" x14ac:dyDescent="0.25">
      <c r="A4966"/>
      <c r="B4966" s="32"/>
      <c r="C4966" s="34"/>
      <c r="D4966" s="10"/>
      <c r="J4966" s="53"/>
      <c r="K4966" s="64"/>
      <c r="O4966" s="60"/>
      <c r="P4966" s="67"/>
      <c r="T4966" s="53"/>
      <c r="U4966" s="64"/>
      <c r="Y4966" s="53"/>
      <c r="Z4966" s="64"/>
      <c r="AD4966" s="53"/>
    </row>
    <row r="4967" spans="1:30" s="13" customFormat="1" x14ac:dyDescent="0.25">
      <c r="A4967"/>
      <c r="B4967" s="32"/>
      <c r="C4967" s="34"/>
      <c r="D4967" s="10"/>
      <c r="J4967" s="53"/>
      <c r="K4967" s="64"/>
      <c r="O4967" s="60"/>
      <c r="P4967" s="67"/>
      <c r="T4967" s="53"/>
      <c r="U4967" s="64"/>
      <c r="Y4967" s="53"/>
      <c r="Z4967" s="64"/>
      <c r="AD4967" s="53"/>
    </row>
    <row r="4968" spans="1:30" s="13" customFormat="1" x14ac:dyDescent="0.25">
      <c r="A4968"/>
      <c r="B4968" s="32"/>
      <c r="C4968" s="34"/>
      <c r="D4968" s="10"/>
      <c r="J4968" s="53"/>
      <c r="K4968" s="64"/>
      <c r="O4968" s="60"/>
      <c r="P4968" s="67"/>
      <c r="T4968" s="53"/>
      <c r="U4968" s="64"/>
      <c r="Y4968" s="53"/>
      <c r="Z4968" s="64"/>
      <c r="AD4968" s="53"/>
    </row>
    <row r="4969" spans="1:30" s="13" customFormat="1" x14ac:dyDescent="0.25">
      <c r="A4969"/>
      <c r="B4969" s="32"/>
      <c r="C4969" s="34"/>
      <c r="D4969" s="10"/>
      <c r="J4969" s="53"/>
      <c r="K4969" s="64"/>
      <c r="O4969" s="60"/>
      <c r="P4969" s="67"/>
      <c r="T4969" s="53"/>
      <c r="U4969" s="64"/>
      <c r="Y4969" s="53"/>
      <c r="Z4969" s="64"/>
      <c r="AD4969" s="53"/>
    </row>
    <row r="4970" spans="1:30" s="13" customFormat="1" x14ac:dyDescent="0.25">
      <c r="A4970"/>
      <c r="B4970" s="32"/>
      <c r="C4970" s="34"/>
      <c r="D4970" s="10"/>
      <c r="J4970" s="53"/>
      <c r="K4970" s="64"/>
      <c r="O4970" s="60"/>
      <c r="P4970" s="67"/>
      <c r="T4970" s="53"/>
      <c r="U4970" s="64"/>
      <c r="Y4970" s="53"/>
      <c r="Z4970" s="64"/>
      <c r="AD4970" s="53"/>
    </row>
    <row r="4971" spans="1:30" s="13" customFormat="1" x14ac:dyDescent="0.25">
      <c r="A4971"/>
      <c r="B4971" s="32"/>
      <c r="C4971" s="34"/>
      <c r="D4971" s="10"/>
      <c r="J4971" s="53"/>
      <c r="K4971" s="64"/>
      <c r="O4971" s="60"/>
      <c r="P4971" s="67"/>
      <c r="T4971" s="53"/>
      <c r="U4971" s="64"/>
      <c r="Y4971" s="53"/>
      <c r="Z4971" s="64"/>
      <c r="AD4971" s="53"/>
    </row>
    <row r="4972" spans="1:30" s="13" customFormat="1" x14ac:dyDescent="0.25">
      <c r="A4972"/>
      <c r="B4972" s="32"/>
      <c r="C4972" s="34"/>
      <c r="D4972" s="10"/>
      <c r="J4972" s="53"/>
      <c r="K4972" s="64"/>
      <c r="O4972" s="60"/>
      <c r="P4972" s="67"/>
      <c r="T4972" s="53"/>
      <c r="U4972" s="64"/>
      <c r="Y4972" s="53"/>
      <c r="Z4972" s="64"/>
      <c r="AD4972" s="53"/>
    </row>
    <row r="4973" spans="1:30" s="13" customFormat="1" x14ac:dyDescent="0.25">
      <c r="A4973"/>
      <c r="B4973" s="32"/>
      <c r="C4973" s="34"/>
      <c r="D4973" s="10"/>
      <c r="J4973" s="53"/>
      <c r="K4973" s="64"/>
      <c r="O4973" s="60"/>
      <c r="P4973" s="67"/>
      <c r="T4973" s="53"/>
      <c r="U4973" s="64"/>
      <c r="Y4973" s="53"/>
      <c r="Z4973" s="64"/>
      <c r="AD4973" s="53"/>
    </row>
    <row r="4974" spans="1:30" s="13" customFormat="1" x14ac:dyDescent="0.25">
      <c r="A4974"/>
      <c r="B4974" s="32"/>
      <c r="C4974" s="34"/>
      <c r="D4974" s="10"/>
      <c r="J4974" s="53"/>
      <c r="K4974" s="64"/>
      <c r="O4974" s="60"/>
      <c r="P4974" s="67"/>
      <c r="T4974" s="53"/>
      <c r="U4974" s="64"/>
      <c r="Y4974" s="53"/>
      <c r="Z4974" s="64"/>
      <c r="AD4974" s="53"/>
    </row>
    <row r="4975" spans="1:30" s="13" customFormat="1" x14ac:dyDescent="0.25">
      <c r="A4975"/>
      <c r="B4975" s="32"/>
      <c r="C4975" s="34"/>
      <c r="D4975" s="10"/>
      <c r="J4975" s="53"/>
      <c r="K4975" s="64"/>
      <c r="O4975" s="60"/>
      <c r="P4975" s="67"/>
      <c r="T4975" s="53"/>
      <c r="U4975" s="64"/>
      <c r="Y4975" s="53"/>
      <c r="Z4975" s="64"/>
      <c r="AD4975" s="53"/>
    </row>
    <row r="4976" spans="1:30" s="13" customFormat="1" x14ac:dyDescent="0.25">
      <c r="A4976"/>
      <c r="B4976" s="32"/>
      <c r="C4976" s="34"/>
      <c r="D4976" s="10"/>
      <c r="J4976" s="53"/>
      <c r="K4976" s="64"/>
      <c r="O4976" s="60"/>
      <c r="P4976" s="67"/>
      <c r="T4976" s="53"/>
      <c r="U4976" s="64"/>
      <c r="Y4976" s="53"/>
      <c r="Z4976" s="64"/>
      <c r="AD4976" s="53"/>
    </row>
    <row r="4977" spans="1:30" s="13" customFormat="1" x14ac:dyDescent="0.25">
      <c r="A4977"/>
      <c r="B4977" s="32"/>
      <c r="C4977" s="34"/>
      <c r="D4977" s="10"/>
      <c r="J4977" s="53"/>
      <c r="K4977" s="64"/>
      <c r="O4977" s="60"/>
      <c r="P4977" s="67"/>
      <c r="T4977" s="53"/>
      <c r="U4977" s="64"/>
      <c r="Y4977" s="53"/>
      <c r="Z4977" s="64"/>
      <c r="AD4977" s="53"/>
    </row>
    <row r="4978" spans="1:30" s="13" customFormat="1" x14ac:dyDescent="0.25">
      <c r="A4978"/>
      <c r="B4978" s="32"/>
      <c r="C4978" s="34"/>
      <c r="D4978" s="10"/>
      <c r="J4978" s="53"/>
      <c r="K4978" s="64"/>
      <c r="O4978" s="60"/>
      <c r="P4978" s="67"/>
      <c r="T4978" s="53"/>
      <c r="U4978" s="64"/>
      <c r="Y4978" s="53"/>
      <c r="Z4978" s="64"/>
      <c r="AD4978" s="53"/>
    </row>
    <row r="4979" spans="1:30" s="13" customFormat="1" x14ac:dyDescent="0.25">
      <c r="A4979"/>
      <c r="B4979" s="32"/>
      <c r="C4979" s="34"/>
      <c r="D4979" s="10"/>
      <c r="J4979" s="53"/>
      <c r="K4979" s="64"/>
      <c r="O4979" s="60"/>
      <c r="P4979" s="67"/>
      <c r="T4979" s="53"/>
      <c r="U4979" s="64"/>
      <c r="Y4979" s="53"/>
      <c r="Z4979" s="64"/>
      <c r="AD4979" s="53"/>
    </row>
    <row r="4980" spans="1:30" s="13" customFormat="1" x14ac:dyDescent="0.25">
      <c r="A4980"/>
      <c r="B4980" s="32"/>
      <c r="C4980" s="34"/>
      <c r="D4980" s="10"/>
      <c r="J4980" s="53"/>
      <c r="K4980" s="64"/>
      <c r="O4980" s="60"/>
      <c r="P4980" s="67"/>
      <c r="T4980" s="53"/>
      <c r="U4980" s="64"/>
      <c r="Y4980" s="53"/>
      <c r="Z4980" s="64"/>
      <c r="AD4980" s="53"/>
    </row>
    <row r="4981" spans="1:30" s="13" customFormat="1" x14ac:dyDescent="0.25">
      <c r="A4981"/>
      <c r="B4981" s="32"/>
      <c r="C4981" s="34"/>
      <c r="D4981" s="10"/>
      <c r="J4981" s="53"/>
      <c r="K4981" s="64"/>
      <c r="O4981" s="60"/>
      <c r="P4981" s="67"/>
      <c r="T4981" s="53"/>
      <c r="U4981" s="64"/>
      <c r="Y4981" s="53"/>
      <c r="Z4981" s="64"/>
      <c r="AD4981" s="53"/>
    </row>
    <row r="4982" spans="1:30" s="13" customFormat="1" x14ac:dyDescent="0.25">
      <c r="A4982"/>
      <c r="B4982" s="32"/>
      <c r="C4982" s="34"/>
      <c r="D4982" s="10"/>
      <c r="J4982" s="53"/>
      <c r="K4982" s="64"/>
      <c r="O4982" s="60"/>
      <c r="P4982" s="67"/>
      <c r="T4982" s="53"/>
      <c r="U4982" s="64"/>
      <c r="Y4982" s="53"/>
      <c r="Z4982" s="64"/>
      <c r="AD4982" s="53"/>
    </row>
    <row r="4983" spans="1:30" s="13" customFormat="1" x14ac:dyDescent="0.25">
      <c r="A4983"/>
      <c r="B4983" s="32"/>
      <c r="C4983" s="34"/>
      <c r="D4983" s="10"/>
      <c r="J4983" s="53"/>
      <c r="K4983" s="64"/>
      <c r="O4983" s="60"/>
      <c r="P4983" s="67"/>
      <c r="T4983" s="53"/>
      <c r="U4983" s="64"/>
      <c r="Y4983" s="53"/>
      <c r="Z4983" s="64"/>
      <c r="AD4983" s="53"/>
    </row>
    <row r="4984" spans="1:30" s="13" customFormat="1" x14ac:dyDescent="0.25">
      <c r="A4984"/>
      <c r="B4984" s="32"/>
      <c r="C4984" s="34"/>
      <c r="D4984" s="10"/>
      <c r="J4984" s="53"/>
      <c r="K4984" s="64"/>
      <c r="O4984" s="60"/>
      <c r="P4984" s="67"/>
      <c r="T4984" s="53"/>
      <c r="U4984" s="64"/>
      <c r="Y4984" s="53"/>
      <c r="Z4984" s="64"/>
      <c r="AD4984" s="53"/>
    </row>
    <row r="4985" spans="1:30" s="13" customFormat="1" x14ac:dyDescent="0.25">
      <c r="A4985"/>
      <c r="B4985" s="32"/>
      <c r="C4985" s="34"/>
      <c r="D4985" s="10"/>
      <c r="J4985" s="53"/>
      <c r="K4985" s="64"/>
      <c r="O4985" s="60"/>
      <c r="P4985" s="67"/>
      <c r="T4985" s="53"/>
      <c r="U4985" s="64"/>
      <c r="Y4985" s="53"/>
      <c r="Z4985" s="64"/>
      <c r="AD4985" s="53"/>
    </row>
    <row r="4986" spans="1:30" s="13" customFormat="1" x14ac:dyDescent="0.25">
      <c r="A4986"/>
      <c r="B4986" s="32"/>
      <c r="C4986" s="34"/>
      <c r="D4986" s="10"/>
      <c r="J4986" s="53"/>
      <c r="K4986" s="64"/>
      <c r="O4986" s="60"/>
      <c r="P4986" s="67"/>
      <c r="T4986" s="53"/>
      <c r="U4986" s="64"/>
      <c r="Y4986" s="53"/>
      <c r="Z4986" s="64"/>
      <c r="AD4986" s="53"/>
    </row>
    <row r="4987" spans="1:30" s="13" customFormat="1" x14ac:dyDescent="0.25">
      <c r="A4987"/>
      <c r="B4987" s="32"/>
      <c r="C4987" s="34"/>
      <c r="D4987" s="10"/>
      <c r="J4987" s="53"/>
      <c r="K4987" s="64"/>
      <c r="O4987" s="60"/>
      <c r="P4987" s="67"/>
      <c r="T4987" s="53"/>
      <c r="U4987" s="64"/>
      <c r="Y4987" s="53"/>
      <c r="Z4987" s="64"/>
      <c r="AD4987" s="53"/>
    </row>
    <row r="4988" spans="1:30" s="13" customFormat="1" x14ac:dyDescent="0.25">
      <c r="A4988"/>
      <c r="B4988" s="32"/>
      <c r="C4988" s="34"/>
      <c r="D4988" s="10"/>
      <c r="J4988" s="53"/>
      <c r="K4988" s="64"/>
      <c r="O4988" s="60"/>
      <c r="P4988" s="67"/>
      <c r="T4988" s="53"/>
      <c r="U4988" s="64"/>
      <c r="Y4988" s="53"/>
      <c r="Z4988" s="64"/>
      <c r="AD4988" s="53"/>
    </row>
    <row r="4989" spans="1:30" s="13" customFormat="1" x14ac:dyDescent="0.25">
      <c r="A4989"/>
      <c r="B4989" s="32"/>
      <c r="C4989" s="34"/>
      <c r="D4989" s="10"/>
      <c r="J4989" s="53"/>
      <c r="K4989" s="64"/>
      <c r="O4989" s="60"/>
      <c r="P4989" s="67"/>
      <c r="T4989" s="53"/>
      <c r="U4989" s="64"/>
      <c r="Y4989" s="53"/>
      <c r="Z4989" s="64"/>
      <c r="AD4989" s="53"/>
    </row>
    <row r="4990" spans="1:30" s="13" customFormat="1" x14ac:dyDescent="0.25">
      <c r="A4990"/>
      <c r="B4990" s="32"/>
      <c r="C4990" s="34"/>
      <c r="D4990" s="10"/>
      <c r="J4990" s="53"/>
      <c r="K4990" s="64"/>
      <c r="O4990" s="60"/>
      <c r="P4990" s="67"/>
      <c r="T4990" s="53"/>
      <c r="U4990" s="64"/>
      <c r="Y4990" s="53"/>
      <c r="Z4990" s="64"/>
      <c r="AD4990" s="53"/>
    </row>
    <row r="4991" spans="1:30" s="13" customFormat="1" x14ac:dyDescent="0.25">
      <c r="A4991"/>
      <c r="B4991" s="32"/>
      <c r="C4991" s="34"/>
      <c r="D4991" s="10"/>
      <c r="J4991" s="53"/>
      <c r="K4991" s="64"/>
      <c r="O4991" s="60"/>
      <c r="P4991" s="67"/>
      <c r="T4991" s="53"/>
      <c r="U4991" s="64"/>
      <c r="Y4991" s="53"/>
      <c r="Z4991" s="64"/>
      <c r="AD4991" s="53"/>
    </row>
    <row r="4992" spans="1:30" s="13" customFormat="1" x14ac:dyDescent="0.25">
      <c r="A4992"/>
      <c r="B4992" s="32"/>
      <c r="C4992" s="34"/>
      <c r="D4992" s="10"/>
      <c r="J4992" s="53"/>
      <c r="K4992" s="64"/>
      <c r="O4992" s="60"/>
      <c r="P4992" s="67"/>
      <c r="T4992" s="53"/>
      <c r="U4992" s="64"/>
      <c r="Y4992" s="53"/>
      <c r="Z4992" s="64"/>
      <c r="AD4992" s="53"/>
    </row>
    <row r="4993" spans="1:30" s="13" customFormat="1" x14ac:dyDescent="0.25">
      <c r="A4993"/>
      <c r="B4993" s="32"/>
      <c r="C4993" s="34"/>
      <c r="D4993" s="10"/>
      <c r="J4993" s="53"/>
      <c r="K4993" s="64"/>
      <c r="O4993" s="60"/>
      <c r="P4993" s="67"/>
      <c r="T4993" s="53"/>
      <c r="U4993" s="64"/>
      <c r="Y4993" s="53"/>
      <c r="Z4993" s="64"/>
      <c r="AD4993" s="53"/>
    </row>
    <row r="4994" spans="1:30" s="13" customFormat="1" x14ac:dyDescent="0.25">
      <c r="A4994"/>
      <c r="B4994" s="32"/>
      <c r="C4994" s="34"/>
      <c r="D4994" s="10"/>
      <c r="J4994" s="53"/>
      <c r="K4994" s="64"/>
      <c r="O4994" s="60"/>
      <c r="P4994" s="67"/>
      <c r="T4994" s="53"/>
      <c r="U4994" s="64"/>
      <c r="Y4994" s="53"/>
      <c r="Z4994" s="64"/>
      <c r="AD4994" s="53"/>
    </row>
    <row r="4995" spans="1:30" s="13" customFormat="1" x14ac:dyDescent="0.25">
      <c r="A4995"/>
      <c r="B4995" s="32"/>
      <c r="C4995" s="34"/>
      <c r="D4995" s="10"/>
      <c r="J4995" s="53"/>
      <c r="K4995" s="64"/>
      <c r="O4995" s="60"/>
      <c r="P4995" s="67"/>
      <c r="T4995" s="53"/>
      <c r="U4995" s="64"/>
      <c r="Y4995" s="53"/>
      <c r="Z4995" s="64"/>
      <c r="AD4995" s="53"/>
    </row>
    <row r="4996" spans="1:30" s="13" customFormat="1" x14ac:dyDescent="0.25">
      <c r="A4996"/>
      <c r="B4996" s="32"/>
      <c r="C4996" s="34"/>
      <c r="D4996" s="10"/>
      <c r="J4996" s="53"/>
      <c r="K4996" s="64"/>
      <c r="O4996" s="60"/>
      <c r="P4996" s="67"/>
      <c r="T4996" s="53"/>
      <c r="U4996" s="64"/>
      <c r="Y4996" s="53"/>
      <c r="Z4996" s="64"/>
      <c r="AD4996" s="53"/>
    </row>
    <row r="4997" spans="1:30" s="13" customFormat="1" x14ac:dyDescent="0.25">
      <c r="A4997"/>
      <c r="B4997" s="32"/>
      <c r="C4997" s="34"/>
      <c r="D4997" s="10"/>
      <c r="J4997" s="53"/>
      <c r="K4997" s="64"/>
      <c r="O4997" s="60"/>
      <c r="P4997" s="67"/>
      <c r="T4997" s="53"/>
      <c r="U4997" s="64"/>
      <c r="Y4997" s="53"/>
      <c r="Z4997" s="64"/>
      <c r="AD4997" s="53"/>
    </row>
    <row r="4998" spans="1:30" s="13" customFormat="1" x14ac:dyDescent="0.25">
      <c r="A4998"/>
      <c r="B4998" s="32"/>
      <c r="C4998" s="34"/>
      <c r="D4998" s="10"/>
      <c r="J4998" s="53"/>
      <c r="K4998" s="64"/>
      <c r="O4998" s="60"/>
      <c r="P4998" s="67"/>
      <c r="T4998" s="53"/>
      <c r="U4998" s="64"/>
      <c r="Y4998" s="53"/>
      <c r="Z4998" s="64"/>
      <c r="AD4998" s="53"/>
    </row>
    <row r="4999" spans="1:30" s="13" customFormat="1" x14ac:dyDescent="0.25">
      <c r="A4999"/>
      <c r="B4999" s="32"/>
      <c r="C4999" s="34"/>
      <c r="D4999" s="10"/>
      <c r="J4999" s="53"/>
      <c r="K4999" s="64"/>
      <c r="O4999" s="60"/>
      <c r="P4999" s="67"/>
      <c r="T4999" s="53"/>
      <c r="U4999" s="64"/>
      <c r="Y4999" s="53"/>
      <c r="Z4999" s="64"/>
      <c r="AD4999" s="53"/>
    </row>
    <row r="5000" spans="1:30" s="13" customFormat="1" x14ac:dyDescent="0.25">
      <c r="A5000"/>
      <c r="B5000" s="32"/>
      <c r="C5000" s="34"/>
      <c r="D5000" s="10"/>
      <c r="J5000" s="53"/>
      <c r="K5000" s="64"/>
      <c r="O5000" s="60"/>
      <c r="P5000" s="67"/>
      <c r="T5000" s="53"/>
      <c r="U5000" s="64"/>
      <c r="Y5000" s="53"/>
      <c r="Z5000" s="64"/>
      <c r="AD5000" s="53"/>
    </row>
    <row r="5001" spans="1:30" s="13" customFormat="1" x14ac:dyDescent="0.25">
      <c r="A5001"/>
      <c r="B5001" s="32"/>
      <c r="C5001" s="34"/>
      <c r="D5001" s="10"/>
      <c r="J5001" s="53"/>
      <c r="K5001" s="64"/>
      <c r="O5001" s="60"/>
      <c r="P5001" s="67"/>
      <c r="T5001" s="53"/>
      <c r="U5001" s="64"/>
      <c r="Y5001" s="53"/>
      <c r="Z5001" s="64"/>
      <c r="AD5001" s="53"/>
    </row>
    <row r="5002" spans="1:30" s="13" customFormat="1" x14ac:dyDescent="0.25">
      <c r="A5002"/>
      <c r="B5002" s="32"/>
      <c r="C5002" s="34"/>
      <c r="D5002" s="10"/>
      <c r="J5002" s="53"/>
      <c r="K5002" s="64"/>
      <c r="O5002" s="60"/>
      <c r="P5002" s="67"/>
      <c r="T5002" s="53"/>
      <c r="U5002" s="64"/>
      <c r="Y5002" s="53"/>
      <c r="Z5002" s="64"/>
      <c r="AD5002" s="53"/>
    </row>
    <row r="5003" spans="1:30" s="13" customFormat="1" x14ac:dyDescent="0.25">
      <c r="A5003"/>
      <c r="B5003" s="32"/>
      <c r="C5003" s="34"/>
      <c r="D5003" s="10"/>
      <c r="J5003" s="53"/>
      <c r="K5003" s="64"/>
      <c r="O5003" s="60"/>
      <c r="P5003" s="67"/>
      <c r="T5003" s="53"/>
      <c r="U5003" s="64"/>
      <c r="Y5003" s="53"/>
      <c r="Z5003" s="64"/>
      <c r="AD5003" s="53"/>
    </row>
    <row r="5004" spans="1:30" s="13" customFormat="1" x14ac:dyDescent="0.25">
      <c r="A5004"/>
      <c r="B5004" s="32"/>
      <c r="C5004" s="34"/>
      <c r="D5004" s="10"/>
      <c r="J5004" s="53"/>
      <c r="K5004" s="64"/>
      <c r="O5004" s="60"/>
      <c r="P5004" s="67"/>
      <c r="T5004" s="53"/>
      <c r="U5004" s="64"/>
      <c r="Y5004" s="53"/>
      <c r="Z5004" s="64"/>
      <c r="AD5004" s="53"/>
    </row>
    <row r="5005" spans="1:30" s="13" customFormat="1" x14ac:dyDescent="0.25">
      <c r="A5005"/>
      <c r="B5005" s="32"/>
      <c r="C5005" s="34"/>
      <c r="D5005" s="10"/>
      <c r="J5005" s="53"/>
      <c r="K5005" s="64"/>
      <c r="O5005" s="60"/>
      <c r="P5005" s="67"/>
      <c r="T5005" s="53"/>
      <c r="U5005" s="64"/>
      <c r="Y5005" s="53"/>
      <c r="Z5005" s="64"/>
      <c r="AD5005" s="53"/>
    </row>
    <row r="5006" spans="1:30" s="13" customFormat="1" x14ac:dyDescent="0.25">
      <c r="A5006"/>
      <c r="B5006" s="32"/>
      <c r="C5006" s="34"/>
      <c r="D5006" s="10"/>
      <c r="J5006" s="53"/>
      <c r="K5006" s="64"/>
      <c r="O5006" s="60"/>
      <c r="P5006" s="67"/>
      <c r="T5006" s="53"/>
      <c r="U5006" s="64"/>
      <c r="Y5006" s="53"/>
      <c r="Z5006" s="64"/>
      <c r="AD5006" s="53"/>
    </row>
    <row r="5007" spans="1:30" s="13" customFormat="1" x14ac:dyDescent="0.25">
      <c r="A5007"/>
      <c r="B5007" s="32"/>
      <c r="C5007" s="34"/>
      <c r="D5007" s="10"/>
      <c r="J5007" s="53"/>
      <c r="K5007" s="64"/>
      <c r="O5007" s="60"/>
      <c r="P5007" s="67"/>
      <c r="T5007" s="53"/>
      <c r="U5007" s="64"/>
      <c r="Y5007" s="53"/>
      <c r="Z5007" s="64"/>
      <c r="AD5007" s="53"/>
    </row>
    <row r="5008" spans="1:30" s="13" customFormat="1" x14ac:dyDescent="0.25">
      <c r="A5008"/>
      <c r="B5008" s="32"/>
      <c r="C5008" s="34"/>
      <c r="D5008" s="10"/>
      <c r="J5008" s="53"/>
      <c r="K5008" s="64"/>
      <c r="O5008" s="60"/>
      <c r="P5008" s="67"/>
      <c r="T5008" s="53"/>
      <c r="U5008" s="64"/>
      <c r="Y5008" s="53"/>
      <c r="Z5008" s="64"/>
      <c r="AD5008" s="53"/>
    </row>
    <row r="5009" spans="1:30" s="13" customFormat="1" x14ac:dyDescent="0.25">
      <c r="A5009"/>
      <c r="B5009" s="32"/>
      <c r="C5009" s="34"/>
      <c r="D5009" s="10"/>
      <c r="J5009" s="53"/>
      <c r="K5009" s="64"/>
      <c r="O5009" s="60"/>
      <c r="P5009" s="67"/>
      <c r="T5009" s="53"/>
      <c r="U5009" s="64"/>
      <c r="Y5009" s="53"/>
      <c r="Z5009" s="64"/>
      <c r="AD5009" s="53"/>
    </row>
    <row r="5010" spans="1:30" s="13" customFormat="1" x14ac:dyDescent="0.25">
      <c r="A5010"/>
      <c r="B5010" s="32"/>
      <c r="C5010" s="34"/>
      <c r="D5010" s="10"/>
      <c r="J5010" s="53"/>
      <c r="K5010" s="64"/>
      <c r="O5010" s="60"/>
      <c r="P5010" s="67"/>
      <c r="T5010" s="53"/>
      <c r="U5010" s="64"/>
      <c r="Y5010" s="53"/>
      <c r="Z5010" s="64"/>
      <c r="AD5010" s="53"/>
    </row>
    <row r="5011" spans="1:30" s="13" customFormat="1" x14ac:dyDescent="0.25">
      <c r="A5011"/>
      <c r="B5011" s="32"/>
      <c r="C5011" s="34"/>
      <c r="D5011" s="10"/>
      <c r="J5011" s="53"/>
      <c r="K5011" s="64"/>
      <c r="O5011" s="60"/>
      <c r="P5011" s="67"/>
      <c r="T5011" s="53"/>
      <c r="U5011" s="64"/>
      <c r="Y5011" s="53"/>
      <c r="Z5011" s="64"/>
      <c r="AD5011" s="53"/>
    </row>
    <row r="5012" spans="1:30" s="13" customFormat="1" x14ac:dyDescent="0.25">
      <c r="A5012"/>
      <c r="B5012" s="32"/>
      <c r="C5012" s="34"/>
      <c r="D5012" s="10"/>
      <c r="J5012" s="53"/>
      <c r="K5012" s="64"/>
      <c r="O5012" s="60"/>
      <c r="P5012" s="67"/>
      <c r="T5012" s="53"/>
      <c r="U5012" s="64"/>
      <c r="Y5012" s="53"/>
      <c r="Z5012" s="64"/>
      <c r="AD5012" s="53"/>
    </row>
    <row r="5013" spans="1:30" s="13" customFormat="1" x14ac:dyDescent="0.25">
      <c r="A5013"/>
      <c r="B5013" s="32"/>
      <c r="C5013" s="34"/>
      <c r="D5013" s="10"/>
      <c r="J5013" s="53"/>
      <c r="K5013" s="64"/>
      <c r="O5013" s="60"/>
      <c r="P5013" s="67"/>
      <c r="T5013" s="53"/>
      <c r="U5013" s="64"/>
      <c r="Y5013" s="53"/>
      <c r="Z5013" s="64"/>
      <c r="AD5013" s="53"/>
    </row>
    <row r="5014" spans="1:30" s="13" customFormat="1" x14ac:dyDescent="0.25">
      <c r="A5014"/>
      <c r="B5014" s="32"/>
      <c r="C5014" s="34"/>
      <c r="D5014" s="10"/>
      <c r="J5014" s="53"/>
      <c r="K5014" s="64"/>
      <c r="O5014" s="60"/>
      <c r="P5014" s="67"/>
      <c r="T5014" s="53"/>
      <c r="U5014" s="64"/>
      <c r="Y5014" s="53"/>
      <c r="Z5014" s="64"/>
      <c r="AD5014" s="53"/>
    </row>
    <row r="5015" spans="1:30" s="13" customFormat="1" x14ac:dyDescent="0.25">
      <c r="A5015"/>
      <c r="B5015" s="32"/>
      <c r="C5015" s="34"/>
      <c r="D5015" s="10"/>
      <c r="J5015" s="53"/>
      <c r="K5015" s="64"/>
      <c r="O5015" s="60"/>
      <c r="P5015" s="67"/>
      <c r="T5015" s="53"/>
      <c r="U5015" s="64"/>
      <c r="Y5015" s="53"/>
      <c r="Z5015" s="64"/>
      <c r="AD5015" s="53"/>
    </row>
    <row r="5016" spans="1:30" s="13" customFormat="1" x14ac:dyDescent="0.25">
      <c r="A5016"/>
      <c r="B5016" s="32"/>
      <c r="C5016" s="34"/>
      <c r="D5016" s="10"/>
      <c r="J5016" s="53"/>
      <c r="K5016" s="64"/>
      <c r="O5016" s="60"/>
      <c r="P5016" s="67"/>
      <c r="T5016" s="53"/>
      <c r="U5016" s="64"/>
      <c r="Y5016" s="53"/>
      <c r="Z5016" s="64"/>
      <c r="AD5016" s="53"/>
    </row>
    <row r="5017" spans="1:30" s="13" customFormat="1" x14ac:dyDescent="0.25">
      <c r="A5017"/>
      <c r="B5017" s="32"/>
      <c r="C5017" s="34"/>
      <c r="D5017" s="10"/>
      <c r="J5017" s="53"/>
      <c r="K5017" s="64"/>
      <c r="O5017" s="60"/>
      <c r="P5017" s="67"/>
      <c r="T5017" s="53"/>
      <c r="U5017" s="64"/>
      <c r="Y5017" s="53"/>
      <c r="Z5017" s="64"/>
      <c r="AD5017" s="53"/>
    </row>
    <row r="5018" spans="1:30" s="13" customFormat="1" x14ac:dyDescent="0.25">
      <c r="A5018"/>
      <c r="B5018" s="32"/>
      <c r="C5018" s="34"/>
      <c r="D5018" s="10"/>
      <c r="J5018" s="53"/>
      <c r="K5018" s="64"/>
      <c r="O5018" s="60"/>
      <c r="P5018" s="67"/>
      <c r="T5018" s="53"/>
      <c r="U5018" s="64"/>
      <c r="Y5018" s="53"/>
      <c r="Z5018" s="64"/>
      <c r="AD5018" s="53"/>
    </row>
    <row r="5019" spans="1:30" s="13" customFormat="1" x14ac:dyDescent="0.25">
      <c r="A5019"/>
      <c r="B5019" s="32"/>
      <c r="C5019" s="34"/>
      <c r="D5019" s="10"/>
      <c r="J5019" s="53"/>
      <c r="K5019" s="64"/>
      <c r="O5019" s="60"/>
      <c r="P5019" s="67"/>
      <c r="T5019" s="53"/>
      <c r="U5019" s="64"/>
      <c r="Y5019" s="53"/>
      <c r="Z5019" s="64"/>
      <c r="AD5019" s="53"/>
    </row>
    <row r="5020" spans="1:30" s="13" customFormat="1" x14ac:dyDescent="0.25">
      <c r="A5020"/>
      <c r="B5020" s="32"/>
      <c r="C5020" s="34"/>
      <c r="D5020" s="10"/>
      <c r="J5020" s="53"/>
      <c r="K5020" s="64"/>
      <c r="O5020" s="60"/>
      <c r="P5020" s="67"/>
      <c r="T5020" s="53"/>
      <c r="U5020" s="64"/>
      <c r="Y5020" s="53"/>
      <c r="Z5020" s="64"/>
      <c r="AD5020" s="53"/>
    </row>
    <row r="5021" spans="1:30" s="13" customFormat="1" x14ac:dyDescent="0.25">
      <c r="A5021"/>
      <c r="B5021" s="32"/>
      <c r="C5021" s="34"/>
      <c r="D5021" s="10"/>
      <c r="J5021" s="53"/>
      <c r="K5021" s="64"/>
      <c r="O5021" s="60"/>
      <c r="P5021" s="67"/>
      <c r="T5021" s="53"/>
      <c r="U5021" s="64"/>
      <c r="Y5021" s="53"/>
      <c r="Z5021" s="64"/>
      <c r="AD5021" s="53"/>
    </row>
    <row r="5022" spans="1:30" s="13" customFormat="1" x14ac:dyDescent="0.25">
      <c r="A5022"/>
      <c r="B5022" s="32"/>
      <c r="C5022" s="34"/>
      <c r="D5022" s="10"/>
      <c r="J5022" s="53"/>
      <c r="K5022" s="64"/>
      <c r="O5022" s="60"/>
      <c r="P5022" s="67"/>
      <c r="T5022" s="53"/>
      <c r="U5022" s="64"/>
      <c r="Y5022" s="53"/>
      <c r="Z5022" s="64"/>
      <c r="AD5022" s="53"/>
    </row>
    <row r="5023" spans="1:30" s="13" customFormat="1" x14ac:dyDescent="0.25">
      <c r="A5023"/>
      <c r="B5023" s="32"/>
      <c r="C5023" s="34"/>
      <c r="D5023" s="10"/>
      <c r="J5023" s="53"/>
      <c r="K5023" s="64"/>
      <c r="O5023" s="60"/>
      <c r="P5023" s="67"/>
      <c r="T5023" s="53"/>
      <c r="U5023" s="64"/>
      <c r="Y5023" s="53"/>
      <c r="Z5023" s="64"/>
      <c r="AD5023" s="53"/>
    </row>
    <row r="5024" spans="1:30" s="13" customFormat="1" x14ac:dyDescent="0.25">
      <c r="A5024"/>
      <c r="B5024" s="32"/>
      <c r="C5024" s="34"/>
      <c r="D5024" s="10"/>
      <c r="J5024" s="53"/>
      <c r="K5024" s="64"/>
      <c r="O5024" s="60"/>
      <c r="P5024" s="67"/>
      <c r="T5024" s="53"/>
      <c r="U5024" s="64"/>
      <c r="Y5024" s="53"/>
      <c r="Z5024" s="64"/>
      <c r="AD5024" s="53"/>
    </row>
    <row r="5025" spans="1:30" s="13" customFormat="1" x14ac:dyDescent="0.25">
      <c r="A5025"/>
      <c r="B5025" s="32"/>
      <c r="C5025" s="34"/>
      <c r="D5025" s="10"/>
      <c r="J5025" s="53"/>
      <c r="K5025" s="64"/>
      <c r="O5025" s="60"/>
      <c r="P5025" s="67"/>
      <c r="T5025" s="53"/>
      <c r="U5025" s="64"/>
      <c r="Y5025" s="53"/>
      <c r="Z5025" s="64"/>
      <c r="AD5025" s="53"/>
    </row>
    <row r="5026" spans="1:30" s="13" customFormat="1" x14ac:dyDescent="0.25">
      <c r="A5026"/>
      <c r="B5026" s="32"/>
      <c r="C5026" s="34"/>
      <c r="D5026" s="10"/>
      <c r="J5026" s="53"/>
      <c r="K5026" s="64"/>
      <c r="O5026" s="60"/>
      <c r="P5026" s="67"/>
      <c r="T5026" s="53"/>
      <c r="U5026" s="64"/>
      <c r="Y5026" s="53"/>
      <c r="Z5026" s="64"/>
      <c r="AD5026" s="53"/>
    </row>
    <row r="5027" spans="1:30" s="13" customFormat="1" x14ac:dyDescent="0.25">
      <c r="A5027"/>
      <c r="B5027" s="32"/>
      <c r="C5027" s="34"/>
      <c r="D5027" s="10"/>
      <c r="J5027" s="53"/>
      <c r="K5027" s="64"/>
      <c r="O5027" s="60"/>
      <c r="P5027" s="67"/>
      <c r="T5027" s="53"/>
      <c r="U5027" s="64"/>
      <c r="Y5027" s="53"/>
      <c r="Z5027" s="64"/>
      <c r="AD5027" s="53"/>
    </row>
    <row r="5028" spans="1:30" s="13" customFormat="1" x14ac:dyDescent="0.25">
      <c r="A5028"/>
      <c r="B5028" s="32"/>
      <c r="C5028" s="34"/>
      <c r="D5028" s="10"/>
      <c r="J5028" s="53"/>
      <c r="K5028" s="64"/>
      <c r="O5028" s="60"/>
      <c r="P5028" s="67"/>
      <c r="T5028" s="53"/>
      <c r="U5028" s="64"/>
      <c r="Y5028" s="53"/>
      <c r="Z5028" s="64"/>
      <c r="AD5028" s="53"/>
    </row>
    <row r="5029" spans="1:30" s="13" customFormat="1" x14ac:dyDescent="0.25">
      <c r="A5029"/>
      <c r="B5029" s="32"/>
      <c r="C5029" s="34"/>
      <c r="D5029" s="10"/>
      <c r="J5029" s="53"/>
      <c r="K5029" s="64"/>
      <c r="O5029" s="60"/>
      <c r="P5029" s="67"/>
      <c r="T5029" s="53"/>
      <c r="U5029" s="64"/>
      <c r="Y5029" s="53"/>
      <c r="Z5029" s="64"/>
      <c r="AD5029" s="53"/>
    </row>
    <row r="5030" spans="1:30" s="13" customFormat="1" x14ac:dyDescent="0.25">
      <c r="A5030"/>
      <c r="B5030" s="32"/>
      <c r="C5030" s="34"/>
      <c r="D5030" s="10"/>
      <c r="J5030" s="53"/>
      <c r="K5030" s="64"/>
      <c r="O5030" s="60"/>
      <c r="P5030" s="67"/>
      <c r="T5030" s="53"/>
      <c r="U5030" s="64"/>
      <c r="Y5030" s="53"/>
      <c r="Z5030" s="64"/>
      <c r="AD5030" s="53"/>
    </row>
    <row r="5031" spans="1:30" s="13" customFormat="1" x14ac:dyDescent="0.25">
      <c r="A5031"/>
      <c r="B5031" s="32"/>
      <c r="C5031" s="34"/>
      <c r="D5031" s="10"/>
      <c r="J5031" s="53"/>
      <c r="K5031" s="64"/>
      <c r="O5031" s="60"/>
      <c r="P5031" s="67"/>
      <c r="T5031" s="53"/>
      <c r="U5031" s="64"/>
      <c r="Y5031" s="53"/>
      <c r="Z5031" s="64"/>
      <c r="AD5031" s="53"/>
    </row>
    <row r="5032" spans="1:30" s="13" customFormat="1" x14ac:dyDescent="0.25">
      <c r="A5032"/>
      <c r="B5032" s="32"/>
      <c r="C5032" s="34"/>
      <c r="D5032" s="10"/>
      <c r="J5032" s="53"/>
      <c r="K5032" s="64"/>
      <c r="O5032" s="60"/>
      <c r="P5032" s="67"/>
      <c r="T5032" s="53"/>
      <c r="U5032" s="64"/>
      <c r="Y5032" s="53"/>
      <c r="Z5032" s="64"/>
      <c r="AD5032" s="53"/>
    </row>
    <row r="5033" spans="1:30" s="13" customFormat="1" x14ac:dyDescent="0.25">
      <c r="A5033"/>
      <c r="B5033" s="32"/>
      <c r="C5033" s="34"/>
      <c r="D5033" s="10"/>
      <c r="J5033" s="53"/>
      <c r="K5033" s="64"/>
      <c r="O5033" s="60"/>
      <c r="P5033" s="67"/>
      <c r="T5033" s="53"/>
      <c r="U5033" s="64"/>
      <c r="Y5033" s="53"/>
      <c r="Z5033" s="64"/>
      <c r="AD5033" s="53"/>
    </row>
    <row r="5034" spans="1:30" s="13" customFormat="1" x14ac:dyDescent="0.25">
      <c r="A5034"/>
      <c r="B5034" s="32"/>
      <c r="C5034" s="34"/>
      <c r="D5034" s="10"/>
      <c r="J5034" s="53"/>
      <c r="K5034" s="64"/>
      <c r="O5034" s="60"/>
      <c r="P5034" s="67"/>
      <c r="T5034" s="53"/>
      <c r="U5034" s="64"/>
      <c r="Y5034" s="53"/>
      <c r="Z5034" s="64"/>
      <c r="AD5034" s="53"/>
    </row>
    <row r="5035" spans="1:30" s="13" customFormat="1" x14ac:dyDescent="0.25">
      <c r="A5035"/>
      <c r="B5035" s="32"/>
      <c r="C5035" s="34"/>
      <c r="D5035" s="10"/>
      <c r="J5035" s="53"/>
      <c r="K5035" s="64"/>
      <c r="O5035" s="60"/>
      <c r="P5035" s="67"/>
      <c r="T5035" s="53"/>
      <c r="U5035" s="64"/>
      <c r="Y5035" s="53"/>
      <c r="Z5035" s="64"/>
      <c r="AD5035" s="53"/>
    </row>
    <row r="5036" spans="1:30" s="13" customFormat="1" x14ac:dyDescent="0.25">
      <c r="A5036"/>
      <c r="B5036" s="32"/>
      <c r="C5036" s="34"/>
      <c r="D5036" s="10"/>
      <c r="J5036" s="53"/>
      <c r="K5036" s="64"/>
      <c r="O5036" s="60"/>
      <c r="P5036" s="67"/>
      <c r="T5036" s="53"/>
      <c r="U5036" s="64"/>
      <c r="Y5036" s="53"/>
      <c r="Z5036" s="64"/>
      <c r="AD5036" s="53"/>
    </row>
    <row r="5037" spans="1:30" s="13" customFormat="1" x14ac:dyDescent="0.25">
      <c r="A5037"/>
      <c r="B5037" s="32"/>
      <c r="C5037" s="34"/>
      <c r="D5037" s="10"/>
      <c r="J5037" s="53"/>
      <c r="K5037" s="64"/>
      <c r="O5037" s="60"/>
      <c r="P5037" s="67"/>
      <c r="T5037" s="53"/>
      <c r="U5037" s="64"/>
      <c r="Y5037" s="53"/>
      <c r="Z5037" s="64"/>
      <c r="AD5037" s="53"/>
    </row>
    <row r="5038" spans="1:30" s="13" customFormat="1" x14ac:dyDescent="0.25">
      <c r="A5038"/>
      <c r="B5038" s="32"/>
      <c r="C5038" s="34"/>
      <c r="D5038" s="10"/>
      <c r="J5038" s="53"/>
      <c r="K5038" s="64"/>
      <c r="O5038" s="60"/>
      <c r="P5038" s="67"/>
      <c r="T5038" s="53"/>
      <c r="U5038" s="64"/>
      <c r="Y5038" s="53"/>
      <c r="Z5038" s="64"/>
      <c r="AD5038" s="53"/>
    </row>
    <row r="5039" spans="1:30" s="13" customFormat="1" x14ac:dyDescent="0.25">
      <c r="A5039"/>
      <c r="B5039" s="32"/>
      <c r="C5039" s="34"/>
      <c r="D5039" s="10"/>
      <c r="J5039" s="53"/>
      <c r="K5039" s="64"/>
      <c r="O5039" s="60"/>
      <c r="P5039" s="67"/>
      <c r="T5039" s="53"/>
      <c r="U5039" s="64"/>
      <c r="Y5039" s="53"/>
      <c r="Z5039" s="64"/>
      <c r="AD5039" s="53"/>
    </row>
    <row r="5040" spans="1:30" s="13" customFormat="1" x14ac:dyDescent="0.25">
      <c r="A5040"/>
      <c r="B5040" s="32"/>
      <c r="C5040" s="34"/>
      <c r="D5040" s="10"/>
      <c r="J5040" s="53"/>
      <c r="K5040" s="64"/>
      <c r="O5040" s="60"/>
      <c r="P5040" s="67"/>
      <c r="T5040" s="53"/>
      <c r="U5040" s="64"/>
      <c r="Y5040" s="53"/>
      <c r="Z5040" s="64"/>
      <c r="AD5040" s="53"/>
    </row>
    <row r="5041" spans="1:30" s="13" customFormat="1" x14ac:dyDescent="0.25">
      <c r="A5041"/>
      <c r="B5041" s="32"/>
      <c r="C5041" s="34"/>
      <c r="D5041" s="10"/>
      <c r="J5041" s="53"/>
      <c r="K5041" s="64"/>
      <c r="O5041" s="60"/>
      <c r="P5041" s="67"/>
      <c r="T5041" s="53"/>
      <c r="U5041" s="64"/>
      <c r="Y5041" s="53"/>
      <c r="Z5041" s="64"/>
      <c r="AD5041" s="53"/>
    </row>
    <row r="5042" spans="1:30" s="13" customFormat="1" x14ac:dyDescent="0.25">
      <c r="A5042"/>
      <c r="B5042" s="32"/>
      <c r="C5042" s="34"/>
      <c r="D5042" s="10"/>
      <c r="J5042" s="53"/>
      <c r="K5042" s="64"/>
      <c r="O5042" s="60"/>
      <c r="P5042" s="67"/>
      <c r="T5042" s="53"/>
      <c r="U5042" s="64"/>
      <c r="Y5042" s="53"/>
      <c r="Z5042" s="64"/>
      <c r="AD5042" s="53"/>
    </row>
    <row r="5043" spans="1:30" s="13" customFormat="1" x14ac:dyDescent="0.25">
      <c r="A5043"/>
      <c r="B5043" s="32"/>
      <c r="C5043" s="34"/>
      <c r="D5043" s="10"/>
      <c r="J5043" s="53"/>
      <c r="K5043" s="64"/>
      <c r="O5043" s="60"/>
      <c r="P5043" s="67"/>
      <c r="T5043" s="53"/>
      <c r="U5043" s="64"/>
      <c r="Y5043" s="53"/>
      <c r="Z5043" s="64"/>
      <c r="AD5043" s="53"/>
    </row>
    <row r="5044" spans="1:30" s="13" customFormat="1" x14ac:dyDescent="0.25">
      <c r="A5044"/>
      <c r="B5044" s="32"/>
      <c r="C5044" s="34"/>
      <c r="D5044" s="10"/>
      <c r="J5044" s="53"/>
      <c r="K5044" s="64"/>
      <c r="O5044" s="60"/>
      <c r="P5044" s="67"/>
      <c r="T5044" s="53"/>
      <c r="U5044" s="64"/>
      <c r="Y5044" s="53"/>
      <c r="Z5044" s="64"/>
      <c r="AD5044" s="53"/>
    </row>
    <row r="5045" spans="1:30" s="13" customFormat="1" x14ac:dyDescent="0.25">
      <c r="A5045"/>
      <c r="B5045" s="32"/>
      <c r="C5045" s="34"/>
      <c r="D5045" s="10"/>
      <c r="J5045" s="53"/>
      <c r="K5045" s="64"/>
      <c r="O5045" s="60"/>
      <c r="P5045" s="67"/>
      <c r="T5045" s="53"/>
      <c r="U5045" s="64"/>
      <c r="Y5045" s="53"/>
      <c r="Z5045" s="64"/>
      <c r="AD5045" s="53"/>
    </row>
    <row r="5046" spans="1:30" s="13" customFormat="1" x14ac:dyDescent="0.25">
      <c r="A5046"/>
      <c r="B5046" s="32"/>
      <c r="C5046" s="34"/>
      <c r="D5046" s="10"/>
      <c r="J5046" s="53"/>
      <c r="K5046" s="64"/>
      <c r="O5046" s="60"/>
      <c r="P5046" s="67"/>
      <c r="T5046" s="53"/>
      <c r="U5046" s="64"/>
      <c r="Y5046" s="53"/>
      <c r="Z5046" s="64"/>
      <c r="AD5046" s="53"/>
    </row>
    <row r="5047" spans="1:30" s="13" customFormat="1" x14ac:dyDescent="0.25">
      <c r="A5047"/>
      <c r="B5047" s="32"/>
      <c r="C5047" s="34"/>
      <c r="D5047" s="10"/>
      <c r="J5047" s="53"/>
      <c r="K5047" s="64"/>
      <c r="O5047" s="60"/>
      <c r="P5047" s="67"/>
      <c r="T5047" s="53"/>
      <c r="U5047" s="64"/>
      <c r="Y5047" s="53"/>
      <c r="Z5047" s="64"/>
      <c r="AD5047" s="53"/>
    </row>
    <row r="5048" spans="1:30" s="13" customFormat="1" x14ac:dyDescent="0.25">
      <c r="A5048"/>
      <c r="B5048" s="32"/>
      <c r="C5048" s="34"/>
      <c r="D5048" s="10"/>
      <c r="J5048" s="53"/>
      <c r="K5048" s="64"/>
      <c r="O5048" s="60"/>
      <c r="P5048" s="67"/>
      <c r="T5048" s="53"/>
      <c r="U5048" s="64"/>
      <c r="Y5048" s="53"/>
      <c r="Z5048" s="64"/>
      <c r="AD5048" s="53"/>
    </row>
    <row r="5049" spans="1:30" s="13" customFormat="1" x14ac:dyDescent="0.25">
      <c r="A5049"/>
      <c r="B5049" s="32"/>
      <c r="C5049" s="34"/>
      <c r="D5049" s="10"/>
      <c r="J5049" s="53"/>
      <c r="K5049" s="64"/>
      <c r="O5049" s="60"/>
      <c r="P5049" s="67"/>
      <c r="T5049" s="53"/>
      <c r="U5049" s="64"/>
      <c r="Y5049" s="53"/>
      <c r="Z5049" s="64"/>
      <c r="AD5049" s="53"/>
    </row>
    <row r="5050" spans="1:30" s="13" customFormat="1" x14ac:dyDescent="0.25">
      <c r="A5050"/>
      <c r="B5050" s="32"/>
      <c r="C5050" s="34"/>
      <c r="D5050" s="10"/>
      <c r="J5050" s="53"/>
      <c r="K5050" s="64"/>
      <c r="O5050" s="60"/>
      <c r="P5050" s="67"/>
      <c r="T5050" s="53"/>
      <c r="U5050" s="64"/>
      <c r="Y5050" s="53"/>
      <c r="Z5050" s="64"/>
      <c r="AD5050" s="53"/>
    </row>
    <row r="5051" spans="1:30" s="13" customFormat="1" x14ac:dyDescent="0.25">
      <c r="A5051"/>
      <c r="B5051" s="32"/>
      <c r="C5051" s="34"/>
      <c r="D5051" s="10"/>
      <c r="J5051" s="53"/>
      <c r="K5051" s="64"/>
      <c r="O5051" s="60"/>
      <c r="P5051" s="67"/>
      <c r="T5051" s="53"/>
      <c r="U5051" s="64"/>
      <c r="Y5051" s="53"/>
      <c r="Z5051" s="64"/>
      <c r="AD5051" s="53"/>
    </row>
    <row r="5052" spans="1:30" s="13" customFormat="1" x14ac:dyDescent="0.25">
      <c r="A5052"/>
      <c r="B5052" s="32"/>
      <c r="C5052" s="34"/>
      <c r="D5052" s="10"/>
      <c r="J5052" s="53"/>
      <c r="K5052" s="64"/>
      <c r="O5052" s="60"/>
      <c r="P5052" s="67"/>
      <c r="T5052" s="53"/>
      <c r="U5052" s="64"/>
      <c r="Y5052" s="53"/>
      <c r="Z5052" s="64"/>
      <c r="AD5052" s="53"/>
    </row>
    <row r="5053" spans="1:30" s="13" customFormat="1" x14ac:dyDescent="0.25">
      <c r="A5053"/>
      <c r="B5053" s="32"/>
      <c r="C5053" s="34"/>
      <c r="D5053" s="10"/>
      <c r="J5053" s="53"/>
      <c r="K5053" s="64"/>
      <c r="O5053" s="60"/>
      <c r="P5053" s="67"/>
      <c r="T5053" s="53"/>
      <c r="U5053" s="64"/>
      <c r="Y5053" s="53"/>
      <c r="Z5053" s="64"/>
      <c r="AD5053" s="53"/>
    </row>
    <row r="5054" spans="1:30" s="13" customFormat="1" x14ac:dyDescent="0.25">
      <c r="A5054"/>
      <c r="B5054" s="32"/>
      <c r="C5054" s="34"/>
      <c r="D5054" s="10"/>
      <c r="J5054" s="53"/>
      <c r="K5054" s="64"/>
      <c r="O5054" s="60"/>
      <c r="P5054" s="67"/>
      <c r="T5054" s="53"/>
      <c r="U5054" s="64"/>
      <c r="Y5054" s="53"/>
      <c r="Z5054" s="64"/>
      <c r="AD5054" s="53"/>
    </row>
    <row r="5055" spans="1:30" s="13" customFormat="1" x14ac:dyDescent="0.25">
      <c r="A5055"/>
      <c r="B5055" s="32"/>
      <c r="C5055" s="34"/>
      <c r="D5055" s="10"/>
      <c r="J5055" s="53"/>
      <c r="K5055" s="64"/>
      <c r="O5055" s="60"/>
      <c r="P5055" s="67"/>
      <c r="T5055" s="53"/>
      <c r="U5055" s="64"/>
      <c r="Y5055" s="53"/>
      <c r="Z5055" s="64"/>
      <c r="AD5055" s="53"/>
    </row>
    <row r="5056" spans="1:30" s="13" customFormat="1" x14ac:dyDescent="0.25">
      <c r="A5056"/>
      <c r="B5056" s="32"/>
      <c r="C5056" s="34"/>
      <c r="D5056" s="10"/>
      <c r="J5056" s="53"/>
      <c r="K5056" s="64"/>
      <c r="O5056" s="60"/>
      <c r="P5056" s="67"/>
      <c r="T5056" s="53"/>
      <c r="U5056" s="64"/>
      <c r="Y5056" s="53"/>
      <c r="Z5056" s="64"/>
      <c r="AD5056" s="53"/>
    </row>
    <row r="5057" spans="1:30" s="13" customFormat="1" x14ac:dyDescent="0.25">
      <c r="A5057"/>
      <c r="B5057" s="32"/>
      <c r="C5057" s="34"/>
      <c r="D5057" s="10"/>
      <c r="J5057" s="53"/>
      <c r="K5057" s="64"/>
      <c r="O5057" s="60"/>
      <c r="P5057" s="67"/>
      <c r="T5057" s="53"/>
      <c r="U5057" s="64"/>
      <c r="Y5057" s="53"/>
      <c r="Z5057" s="64"/>
      <c r="AD5057" s="53"/>
    </row>
    <row r="5058" spans="1:30" s="13" customFormat="1" x14ac:dyDescent="0.25">
      <c r="A5058"/>
      <c r="B5058" s="32"/>
      <c r="C5058" s="34"/>
      <c r="D5058" s="10"/>
      <c r="J5058" s="53"/>
      <c r="K5058" s="64"/>
      <c r="O5058" s="60"/>
      <c r="P5058" s="67"/>
      <c r="T5058" s="53"/>
      <c r="U5058" s="64"/>
      <c r="Y5058" s="53"/>
      <c r="Z5058" s="64"/>
      <c r="AD5058" s="53"/>
    </row>
    <row r="5059" spans="1:30" s="13" customFormat="1" x14ac:dyDescent="0.25">
      <c r="A5059"/>
      <c r="B5059" s="32"/>
      <c r="C5059" s="34"/>
      <c r="D5059" s="10"/>
      <c r="J5059" s="53"/>
      <c r="K5059" s="64"/>
      <c r="O5059" s="60"/>
      <c r="P5059" s="67"/>
      <c r="T5059" s="53"/>
      <c r="U5059" s="64"/>
      <c r="Y5059" s="53"/>
      <c r="Z5059" s="64"/>
      <c r="AD5059" s="53"/>
    </row>
    <row r="5060" spans="1:30" s="13" customFormat="1" x14ac:dyDescent="0.25">
      <c r="A5060"/>
      <c r="B5060" s="32"/>
      <c r="C5060" s="34"/>
      <c r="D5060" s="10"/>
      <c r="J5060" s="53"/>
      <c r="K5060" s="64"/>
      <c r="O5060" s="60"/>
      <c r="P5060" s="67"/>
      <c r="T5060" s="53"/>
      <c r="U5060" s="64"/>
      <c r="Y5060" s="53"/>
      <c r="Z5060" s="64"/>
      <c r="AD5060" s="53"/>
    </row>
    <row r="5061" spans="1:30" s="13" customFormat="1" x14ac:dyDescent="0.25">
      <c r="A5061"/>
      <c r="B5061" s="32"/>
      <c r="C5061" s="34"/>
      <c r="D5061" s="10"/>
      <c r="J5061" s="53"/>
      <c r="K5061" s="64"/>
      <c r="O5061" s="60"/>
      <c r="P5061" s="67"/>
      <c r="T5061" s="53"/>
      <c r="U5061" s="64"/>
      <c r="Y5061" s="53"/>
      <c r="Z5061" s="64"/>
      <c r="AD5061" s="53"/>
    </row>
    <row r="5062" spans="1:30" s="13" customFormat="1" x14ac:dyDescent="0.25">
      <c r="A5062"/>
      <c r="B5062" s="32"/>
      <c r="C5062" s="34"/>
      <c r="D5062" s="10"/>
      <c r="J5062" s="53"/>
      <c r="K5062" s="64"/>
      <c r="O5062" s="60"/>
      <c r="P5062" s="67"/>
      <c r="T5062" s="53"/>
      <c r="U5062" s="64"/>
      <c r="Y5062" s="53"/>
      <c r="Z5062" s="64"/>
      <c r="AD5062" s="53"/>
    </row>
    <row r="5063" spans="1:30" s="13" customFormat="1" x14ac:dyDescent="0.25">
      <c r="A5063"/>
      <c r="B5063" s="32"/>
      <c r="C5063" s="34"/>
      <c r="D5063" s="10"/>
      <c r="J5063" s="53"/>
      <c r="K5063" s="64"/>
      <c r="O5063" s="60"/>
      <c r="P5063" s="67"/>
      <c r="T5063" s="53"/>
      <c r="U5063" s="64"/>
      <c r="Y5063" s="53"/>
      <c r="Z5063" s="64"/>
      <c r="AD5063" s="53"/>
    </row>
    <row r="5064" spans="1:30" s="13" customFormat="1" x14ac:dyDescent="0.25">
      <c r="A5064"/>
      <c r="B5064" s="32"/>
      <c r="C5064" s="34"/>
      <c r="D5064" s="10"/>
      <c r="J5064" s="53"/>
      <c r="K5064" s="64"/>
      <c r="O5064" s="60"/>
      <c r="P5064" s="67"/>
      <c r="T5064" s="53"/>
      <c r="U5064" s="64"/>
      <c r="Y5064" s="53"/>
      <c r="Z5064" s="64"/>
      <c r="AD5064" s="53"/>
    </row>
    <row r="5065" spans="1:30" s="13" customFormat="1" x14ac:dyDescent="0.25">
      <c r="A5065"/>
      <c r="B5065" s="32"/>
      <c r="C5065" s="34"/>
      <c r="D5065" s="10"/>
      <c r="J5065" s="53"/>
      <c r="K5065" s="64"/>
      <c r="O5065" s="60"/>
      <c r="P5065" s="67"/>
      <c r="T5065" s="53"/>
      <c r="U5065" s="64"/>
      <c r="Y5065" s="53"/>
      <c r="Z5065" s="64"/>
      <c r="AD5065" s="53"/>
    </row>
    <row r="5066" spans="1:30" s="13" customFormat="1" x14ac:dyDescent="0.25">
      <c r="A5066"/>
      <c r="B5066" s="32"/>
      <c r="C5066" s="34"/>
      <c r="D5066" s="10"/>
      <c r="J5066" s="53"/>
      <c r="K5066" s="64"/>
      <c r="O5066" s="60"/>
      <c r="P5066" s="67"/>
      <c r="T5066" s="53"/>
      <c r="U5066" s="64"/>
      <c r="Y5066" s="53"/>
      <c r="Z5066" s="64"/>
      <c r="AD5066" s="53"/>
    </row>
    <row r="5067" spans="1:30" s="13" customFormat="1" x14ac:dyDescent="0.25">
      <c r="A5067"/>
      <c r="B5067" s="32"/>
      <c r="C5067" s="34"/>
      <c r="D5067" s="10"/>
      <c r="J5067" s="53"/>
      <c r="K5067" s="64"/>
      <c r="O5067" s="60"/>
      <c r="P5067" s="67"/>
      <c r="T5067" s="53"/>
      <c r="U5067" s="64"/>
      <c r="Y5067" s="53"/>
      <c r="Z5067" s="64"/>
      <c r="AD5067" s="53"/>
    </row>
    <row r="5068" spans="1:30" s="13" customFormat="1" x14ac:dyDescent="0.25">
      <c r="A5068"/>
      <c r="B5068" s="32"/>
      <c r="C5068" s="34"/>
      <c r="D5068" s="10"/>
      <c r="J5068" s="53"/>
      <c r="K5068" s="64"/>
      <c r="O5068" s="60"/>
      <c r="P5068" s="67"/>
      <c r="T5068" s="53"/>
      <c r="U5068" s="64"/>
      <c r="Y5068" s="53"/>
      <c r="Z5068" s="64"/>
      <c r="AD5068" s="53"/>
    </row>
    <row r="5069" spans="1:30" s="13" customFormat="1" x14ac:dyDescent="0.25">
      <c r="A5069"/>
      <c r="B5069" s="32"/>
      <c r="C5069" s="34"/>
      <c r="D5069" s="10"/>
      <c r="J5069" s="53"/>
      <c r="K5069" s="64"/>
      <c r="O5069" s="60"/>
      <c r="P5069" s="67"/>
      <c r="T5069" s="53"/>
      <c r="U5069" s="64"/>
      <c r="Y5069" s="53"/>
      <c r="Z5069" s="64"/>
      <c r="AD5069" s="53"/>
    </row>
    <row r="5070" spans="1:30" s="13" customFormat="1" x14ac:dyDescent="0.25">
      <c r="A5070"/>
      <c r="B5070" s="32"/>
      <c r="C5070" s="34"/>
      <c r="D5070" s="10"/>
      <c r="J5070" s="53"/>
      <c r="K5070" s="64"/>
      <c r="O5070" s="60"/>
      <c r="P5070" s="67"/>
      <c r="T5070" s="53"/>
      <c r="U5070" s="64"/>
      <c r="Y5070" s="53"/>
      <c r="Z5070" s="64"/>
      <c r="AD5070" s="53"/>
    </row>
    <row r="5071" spans="1:30" s="13" customFormat="1" x14ac:dyDescent="0.25">
      <c r="A5071"/>
      <c r="B5071" s="32"/>
      <c r="C5071" s="34"/>
      <c r="D5071" s="10"/>
      <c r="J5071" s="53"/>
      <c r="K5071" s="64"/>
      <c r="O5071" s="60"/>
      <c r="P5071" s="67"/>
      <c r="T5071" s="53"/>
      <c r="U5071" s="64"/>
      <c r="Y5071" s="53"/>
      <c r="Z5071" s="64"/>
      <c r="AD5071" s="53"/>
    </row>
    <row r="5072" spans="1:30" s="13" customFormat="1" x14ac:dyDescent="0.25">
      <c r="A5072"/>
      <c r="B5072" s="32"/>
      <c r="C5072" s="34"/>
      <c r="D5072" s="10"/>
      <c r="J5072" s="53"/>
      <c r="K5072" s="64"/>
      <c r="O5072" s="60"/>
      <c r="P5072" s="67"/>
      <c r="T5072" s="53"/>
      <c r="U5072" s="64"/>
      <c r="Y5072" s="53"/>
      <c r="Z5072" s="64"/>
      <c r="AD5072" s="53"/>
    </row>
    <row r="5073" spans="1:30" s="13" customFormat="1" x14ac:dyDescent="0.25">
      <c r="A5073"/>
      <c r="B5073" s="32"/>
      <c r="C5073" s="34"/>
      <c r="D5073" s="10"/>
      <c r="J5073" s="53"/>
      <c r="K5073" s="64"/>
      <c r="O5073" s="60"/>
      <c r="P5073" s="67"/>
      <c r="T5073" s="53"/>
      <c r="U5073" s="64"/>
      <c r="Y5073" s="53"/>
      <c r="Z5073" s="64"/>
      <c r="AD5073" s="53"/>
    </row>
    <row r="5074" spans="1:30" s="13" customFormat="1" x14ac:dyDescent="0.25">
      <c r="A5074"/>
      <c r="B5074" s="32"/>
      <c r="C5074" s="34"/>
      <c r="D5074" s="10"/>
      <c r="J5074" s="53"/>
      <c r="K5074" s="64"/>
      <c r="O5074" s="60"/>
      <c r="P5074" s="67"/>
      <c r="T5074" s="53"/>
      <c r="U5074" s="64"/>
      <c r="Y5074" s="53"/>
      <c r="Z5074" s="64"/>
      <c r="AD5074" s="53"/>
    </row>
    <row r="5075" spans="1:30" s="13" customFormat="1" x14ac:dyDescent="0.25">
      <c r="A5075"/>
      <c r="B5075" s="32"/>
      <c r="C5075" s="34"/>
      <c r="D5075" s="10"/>
      <c r="J5075" s="53"/>
      <c r="K5075" s="64"/>
      <c r="O5075" s="60"/>
      <c r="P5075" s="67"/>
      <c r="T5075" s="53"/>
      <c r="U5075" s="64"/>
      <c r="Y5075" s="53"/>
      <c r="Z5075" s="64"/>
      <c r="AD5075" s="53"/>
    </row>
    <row r="5076" spans="1:30" s="13" customFormat="1" x14ac:dyDescent="0.25">
      <c r="A5076"/>
      <c r="B5076" s="32"/>
      <c r="C5076" s="34"/>
      <c r="D5076" s="10"/>
      <c r="J5076" s="53"/>
      <c r="K5076" s="64"/>
      <c r="O5076" s="60"/>
      <c r="P5076" s="67"/>
      <c r="T5076" s="53"/>
      <c r="U5076" s="64"/>
      <c r="Y5076" s="53"/>
      <c r="Z5076" s="64"/>
      <c r="AD5076" s="53"/>
    </row>
    <row r="5077" spans="1:30" s="13" customFormat="1" x14ac:dyDescent="0.25">
      <c r="A5077"/>
      <c r="B5077" s="32"/>
      <c r="C5077" s="34"/>
      <c r="D5077" s="10"/>
      <c r="J5077" s="53"/>
      <c r="K5077" s="64"/>
      <c r="O5077" s="60"/>
      <c r="P5077" s="67"/>
      <c r="T5077" s="53"/>
      <c r="U5077" s="64"/>
      <c r="Y5077" s="53"/>
      <c r="Z5077" s="64"/>
      <c r="AD5077" s="53"/>
    </row>
    <row r="5078" spans="1:30" s="13" customFormat="1" x14ac:dyDescent="0.25">
      <c r="A5078"/>
      <c r="B5078" s="32"/>
      <c r="C5078" s="34"/>
      <c r="D5078" s="10"/>
      <c r="J5078" s="53"/>
      <c r="K5078" s="64"/>
      <c r="O5078" s="60"/>
      <c r="P5078" s="67"/>
      <c r="T5078" s="53"/>
      <c r="U5078" s="64"/>
      <c r="Y5078" s="53"/>
      <c r="Z5078" s="64"/>
      <c r="AD5078" s="53"/>
    </row>
    <row r="5079" spans="1:30" s="13" customFormat="1" x14ac:dyDescent="0.25">
      <c r="A5079"/>
      <c r="B5079" s="32"/>
      <c r="C5079" s="34"/>
      <c r="D5079" s="10"/>
      <c r="J5079" s="53"/>
      <c r="K5079" s="64"/>
      <c r="O5079" s="60"/>
      <c r="P5079" s="67"/>
      <c r="T5079" s="53"/>
      <c r="U5079" s="64"/>
      <c r="Y5079" s="53"/>
      <c r="Z5079" s="64"/>
      <c r="AD5079" s="53"/>
    </row>
    <row r="5080" spans="1:30" s="13" customFormat="1" x14ac:dyDescent="0.25">
      <c r="A5080"/>
      <c r="B5080" s="32"/>
      <c r="C5080" s="34"/>
      <c r="D5080" s="10"/>
      <c r="J5080" s="53"/>
      <c r="K5080" s="64"/>
      <c r="O5080" s="60"/>
      <c r="P5080" s="67"/>
      <c r="T5080" s="53"/>
      <c r="U5080" s="64"/>
      <c r="Y5080" s="53"/>
      <c r="Z5080" s="64"/>
      <c r="AD5080" s="53"/>
    </row>
    <row r="5081" spans="1:30" s="13" customFormat="1" x14ac:dyDescent="0.25">
      <c r="A5081"/>
      <c r="B5081" s="32"/>
      <c r="C5081" s="34"/>
      <c r="D5081" s="10"/>
      <c r="J5081" s="53"/>
      <c r="K5081" s="64"/>
      <c r="O5081" s="60"/>
      <c r="P5081" s="67"/>
      <c r="T5081" s="53"/>
      <c r="U5081" s="64"/>
      <c r="Y5081" s="53"/>
      <c r="Z5081" s="64"/>
      <c r="AD5081" s="53"/>
    </row>
    <row r="5082" spans="1:30" s="13" customFormat="1" x14ac:dyDescent="0.25">
      <c r="A5082"/>
      <c r="B5082" s="32"/>
      <c r="C5082" s="34"/>
      <c r="D5082" s="10"/>
      <c r="J5082" s="53"/>
      <c r="K5082" s="64"/>
      <c r="O5082" s="60"/>
      <c r="P5082" s="67"/>
      <c r="T5082" s="53"/>
      <c r="U5082" s="64"/>
      <c r="Y5082" s="53"/>
      <c r="Z5082" s="64"/>
      <c r="AD5082" s="53"/>
    </row>
    <row r="5083" spans="1:30" s="13" customFormat="1" x14ac:dyDescent="0.25">
      <c r="A5083"/>
      <c r="B5083" s="32"/>
      <c r="C5083" s="34"/>
      <c r="D5083" s="10"/>
      <c r="J5083" s="53"/>
      <c r="K5083" s="64"/>
      <c r="O5083" s="60"/>
      <c r="P5083" s="67"/>
      <c r="T5083" s="53"/>
      <c r="U5083" s="64"/>
      <c r="Y5083" s="53"/>
      <c r="Z5083" s="64"/>
      <c r="AD5083" s="53"/>
    </row>
    <row r="5084" spans="1:30" s="13" customFormat="1" x14ac:dyDescent="0.25">
      <c r="A5084"/>
      <c r="B5084" s="32"/>
      <c r="C5084" s="34"/>
      <c r="D5084" s="10"/>
      <c r="J5084" s="53"/>
      <c r="K5084" s="64"/>
      <c r="O5084" s="60"/>
      <c r="P5084" s="67"/>
      <c r="T5084" s="53"/>
      <c r="U5084" s="64"/>
      <c r="Y5084" s="53"/>
      <c r="Z5084" s="64"/>
      <c r="AD5084" s="53"/>
    </row>
    <row r="5085" spans="1:30" s="13" customFormat="1" x14ac:dyDescent="0.25">
      <c r="A5085"/>
      <c r="B5085" s="32"/>
      <c r="C5085" s="34"/>
      <c r="D5085" s="10"/>
      <c r="J5085" s="53"/>
      <c r="K5085" s="64"/>
      <c r="O5085" s="60"/>
      <c r="P5085" s="67"/>
      <c r="T5085" s="53"/>
      <c r="U5085" s="64"/>
      <c r="Y5085" s="53"/>
      <c r="Z5085" s="64"/>
      <c r="AD5085" s="53"/>
    </row>
    <row r="5086" spans="1:30" s="13" customFormat="1" x14ac:dyDescent="0.25">
      <c r="A5086"/>
      <c r="B5086" s="32"/>
      <c r="C5086" s="34"/>
      <c r="D5086" s="10"/>
      <c r="J5086" s="53"/>
      <c r="K5086" s="64"/>
      <c r="O5086" s="60"/>
      <c r="P5086" s="67"/>
      <c r="T5086" s="53"/>
      <c r="U5086" s="64"/>
      <c r="Y5086" s="53"/>
      <c r="Z5086" s="64"/>
      <c r="AD5086" s="53"/>
    </row>
    <row r="5087" spans="1:30" s="13" customFormat="1" x14ac:dyDescent="0.25">
      <c r="A5087"/>
      <c r="B5087" s="32"/>
      <c r="C5087" s="34"/>
      <c r="D5087" s="10"/>
      <c r="J5087" s="53"/>
      <c r="K5087" s="64"/>
      <c r="O5087" s="60"/>
      <c r="P5087" s="67"/>
      <c r="T5087" s="53"/>
      <c r="U5087" s="64"/>
      <c r="Y5087" s="53"/>
      <c r="Z5087" s="64"/>
      <c r="AD5087" s="53"/>
    </row>
    <row r="5088" spans="1:30" s="13" customFormat="1" x14ac:dyDescent="0.25">
      <c r="A5088"/>
      <c r="B5088" s="32"/>
      <c r="C5088" s="34"/>
      <c r="D5088" s="10"/>
      <c r="J5088" s="53"/>
      <c r="K5088" s="64"/>
      <c r="O5088" s="60"/>
      <c r="P5088" s="67"/>
      <c r="T5088" s="53"/>
      <c r="U5088" s="64"/>
      <c r="Y5088" s="53"/>
      <c r="Z5088" s="64"/>
      <c r="AD5088" s="53"/>
    </row>
    <row r="5089" spans="1:30" s="13" customFormat="1" x14ac:dyDescent="0.25">
      <c r="A5089"/>
      <c r="B5089" s="32"/>
      <c r="C5089" s="34"/>
      <c r="D5089" s="10"/>
      <c r="J5089" s="53"/>
      <c r="K5089" s="64"/>
      <c r="O5089" s="60"/>
      <c r="P5089" s="67"/>
      <c r="T5089" s="53"/>
      <c r="U5089" s="64"/>
      <c r="Y5089" s="53"/>
      <c r="Z5089" s="64"/>
      <c r="AD5089" s="53"/>
    </row>
    <row r="5090" spans="1:30" s="13" customFormat="1" x14ac:dyDescent="0.25">
      <c r="A5090"/>
      <c r="B5090" s="32"/>
      <c r="C5090" s="34"/>
      <c r="D5090" s="10"/>
      <c r="J5090" s="53"/>
      <c r="K5090" s="64"/>
      <c r="O5090" s="60"/>
      <c r="P5090" s="67"/>
      <c r="T5090" s="53"/>
      <c r="U5090" s="64"/>
      <c r="Y5090" s="53"/>
      <c r="Z5090" s="64"/>
      <c r="AD5090" s="53"/>
    </row>
    <row r="5091" spans="1:30" s="13" customFormat="1" x14ac:dyDescent="0.25">
      <c r="A5091"/>
      <c r="B5091" s="32"/>
      <c r="C5091" s="34"/>
      <c r="D5091" s="10"/>
      <c r="J5091" s="53"/>
      <c r="K5091" s="64"/>
      <c r="O5091" s="60"/>
      <c r="P5091" s="67"/>
      <c r="T5091" s="53"/>
      <c r="U5091" s="64"/>
      <c r="Y5091" s="53"/>
      <c r="Z5091" s="64"/>
      <c r="AD5091" s="53"/>
    </row>
    <row r="5092" spans="1:30" s="13" customFormat="1" x14ac:dyDescent="0.25">
      <c r="A5092"/>
      <c r="B5092" s="32"/>
      <c r="C5092" s="34"/>
      <c r="D5092" s="10"/>
      <c r="J5092" s="53"/>
      <c r="K5092" s="64"/>
      <c r="O5092" s="60"/>
      <c r="P5092" s="67"/>
      <c r="T5092" s="53"/>
      <c r="U5092" s="64"/>
      <c r="Y5092" s="53"/>
      <c r="Z5092" s="64"/>
      <c r="AD5092" s="53"/>
    </row>
    <row r="5093" spans="1:30" s="13" customFormat="1" x14ac:dyDescent="0.25">
      <c r="A5093"/>
      <c r="B5093" s="32"/>
      <c r="C5093" s="34"/>
      <c r="D5093" s="10"/>
      <c r="J5093" s="53"/>
      <c r="K5093" s="64"/>
      <c r="O5093" s="60"/>
      <c r="P5093" s="67"/>
      <c r="T5093" s="53"/>
      <c r="U5093" s="64"/>
      <c r="Y5093" s="53"/>
      <c r="Z5093" s="64"/>
      <c r="AD5093" s="53"/>
    </row>
    <row r="5094" spans="1:30" s="13" customFormat="1" x14ac:dyDescent="0.25">
      <c r="A5094"/>
      <c r="B5094" s="32"/>
      <c r="C5094" s="34"/>
      <c r="D5094" s="10"/>
      <c r="J5094" s="53"/>
      <c r="K5094" s="64"/>
      <c r="O5094" s="60"/>
      <c r="P5094" s="67"/>
      <c r="T5094" s="53"/>
      <c r="U5094" s="64"/>
      <c r="Y5094" s="53"/>
      <c r="Z5094" s="64"/>
      <c r="AD5094" s="53"/>
    </row>
    <row r="5095" spans="1:30" s="13" customFormat="1" x14ac:dyDescent="0.25">
      <c r="A5095"/>
      <c r="B5095" s="32"/>
      <c r="C5095" s="34"/>
      <c r="D5095" s="10"/>
      <c r="J5095" s="53"/>
      <c r="K5095" s="64"/>
      <c r="O5095" s="60"/>
      <c r="P5095" s="67"/>
      <c r="T5095" s="53"/>
      <c r="U5095" s="64"/>
      <c r="Y5095" s="53"/>
      <c r="Z5095" s="64"/>
      <c r="AD5095" s="53"/>
    </row>
    <row r="5096" spans="1:30" s="13" customFormat="1" x14ac:dyDescent="0.25">
      <c r="A5096"/>
      <c r="B5096" s="32"/>
      <c r="C5096" s="34"/>
      <c r="D5096" s="10"/>
      <c r="J5096" s="53"/>
      <c r="K5096" s="64"/>
      <c r="O5096" s="60"/>
      <c r="P5096" s="67"/>
      <c r="T5096" s="53"/>
      <c r="U5096" s="64"/>
      <c r="Y5096" s="53"/>
      <c r="Z5096" s="64"/>
      <c r="AD5096" s="53"/>
    </row>
    <row r="5097" spans="1:30" s="13" customFormat="1" x14ac:dyDescent="0.25">
      <c r="A5097"/>
      <c r="B5097" s="32"/>
      <c r="C5097" s="34"/>
      <c r="D5097" s="10"/>
      <c r="J5097" s="53"/>
      <c r="K5097" s="64"/>
      <c r="O5097" s="60"/>
      <c r="P5097" s="67"/>
      <c r="T5097" s="53"/>
      <c r="U5097" s="64"/>
      <c r="Y5097" s="53"/>
      <c r="Z5097" s="64"/>
      <c r="AD5097" s="53"/>
    </row>
    <row r="5098" spans="1:30" s="13" customFormat="1" x14ac:dyDescent="0.25">
      <c r="A5098"/>
      <c r="B5098" s="32"/>
      <c r="C5098" s="34"/>
      <c r="D5098" s="10"/>
      <c r="J5098" s="53"/>
      <c r="K5098" s="64"/>
      <c r="O5098" s="60"/>
      <c r="P5098" s="67"/>
      <c r="T5098" s="53"/>
      <c r="U5098" s="64"/>
      <c r="Y5098" s="53"/>
      <c r="Z5098" s="64"/>
      <c r="AD5098" s="53"/>
    </row>
    <row r="5099" spans="1:30" s="13" customFormat="1" x14ac:dyDescent="0.25">
      <c r="A5099"/>
      <c r="B5099" s="32"/>
      <c r="C5099" s="34"/>
      <c r="D5099" s="10"/>
      <c r="J5099" s="53"/>
      <c r="K5099" s="64"/>
      <c r="O5099" s="60"/>
      <c r="P5099" s="67"/>
      <c r="T5099" s="53"/>
      <c r="U5099" s="64"/>
      <c r="Y5099" s="53"/>
      <c r="Z5099" s="64"/>
      <c r="AD5099" s="53"/>
    </row>
    <row r="5100" spans="1:30" s="13" customFormat="1" x14ac:dyDescent="0.25">
      <c r="A5100"/>
      <c r="B5100" s="32"/>
      <c r="C5100" s="34"/>
      <c r="D5100" s="10"/>
      <c r="J5100" s="53"/>
      <c r="K5100" s="64"/>
      <c r="O5100" s="60"/>
      <c r="P5100" s="67"/>
      <c r="T5100" s="53"/>
      <c r="U5100" s="64"/>
      <c r="Y5100" s="53"/>
      <c r="Z5100" s="64"/>
      <c r="AD5100" s="53"/>
    </row>
    <row r="5101" spans="1:30" s="13" customFormat="1" x14ac:dyDescent="0.25">
      <c r="A5101"/>
      <c r="B5101" s="32"/>
      <c r="C5101" s="34"/>
      <c r="D5101" s="10"/>
      <c r="J5101" s="53"/>
      <c r="K5101" s="64"/>
      <c r="O5101" s="60"/>
      <c r="P5101" s="67"/>
      <c r="T5101" s="53"/>
      <c r="U5101" s="64"/>
      <c r="Y5101" s="53"/>
      <c r="Z5101" s="64"/>
      <c r="AD5101" s="53"/>
    </row>
    <row r="5102" spans="1:30" s="13" customFormat="1" x14ac:dyDescent="0.25">
      <c r="A5102"/>
      <c r="B5102" s="32"/>
      <c r="C5102" s="34"/>
      <c r="D5102" s="10"/>
      <c r="J5102" s="53"/>
      <c r="K5102" s="64"/>
      <c r="O5102" s="60"/>
      <c r="P5102" s="67"/>
      <c r="T5102" s="53"/>
      <c r="U5102" s="64"/>
      <c r="Y5102" s="53"/>
      <c r="Z5102" s="64"/>
      <c r="AD5102" s="53"/>
    </row>
    <row r="5103" spans="1:30" s="13" customFormat="1" x14ac:dyDescent="0.25">
      <c r="A5103"/>
      <c r="B5103" s="32"/>
      <c r="C5103" s="34"/>
      <c r="D5103" s="10"/>
      <c r="J5103" s="53"/>
      <c r="K5103" s="64"/>
      <c r="O5103" s="60"/>
      <c r="P5103" s="67"/>
      <c r="T5103" s="53"/>
      <c r="U5103" s="64"/>
      <c r="Y5103" s="53"/>
      <c r="Z5103" s="64"/>
      <c r="AD5103" s="53"/>
    </row>
    <row r="5104" spans="1:30" s="13" customFormat="1" x14ac:dyDescent="0.25">
      <c r="A5104"/>
      <c r="B5104" s="32"/>
      <c r="C5104" s="34"/>
      <c r="D5104" s="10"/>
      <c r="J5104" s="53"/>
      <c r="K5104" s="64"/>
      <c r="O5104" s="60"/>
      <c r="P5104" s="67"/>
      <c r="T5104" s="53"/>
      <c r="U5104" s="64"/>
      <c r="Y5104" s="53"/>
      <c r="Z5104" s="64"/>
      <c r="AD5104" s="53"/>
    </row>
    <row r="5105" spans="1:30" s="13" customFormat="1" x14ac:dyDescent="0.25">
      <c r="A5105"/>
      <c r="B5105" s="32"/>
      <c r="C5105" s="34"/>
      <c r="D5105" s="10"/>
      <c r="J5105" s="53"/>
      <c r="K5105" s="64"/>
      <c r="O5105" s="60"/>
      <c r="P5105" s="67"/>
      <c r="T5105" s="53"/>
      <c r="U5105" s="64"/>
      <c r="Y5105" s="53"/>
      <c r="Z5105" s="64"/>
      <c r="AD5105" s="53"/>
    </row>
    <row r="5106" spans="1:30" s="13" customFormat="1" x14ac:dyDescent="0.25">
      <c r="A5106"/>
      <c r="B5106" s="32"/>
      <c r="C5106" s="34"/>
      <c r="D5106" s="10"/>
      <c r="J5106" s="53"/>
      <c r="K5106" s="64"/>
      <c r="O5106" s="60"/>
      <c r="P5106" s="67"/>
      <c r="T5106" s="53"/>
      <c r="U5106" s="64"/>
      <c r="Y5106" s="53"/>
      <c r="Z5106" s="64"/>
      <c r="AD5106" s="53"/>
    </row>
    <row r="5107" spans="1:30" s="13" customFormat="1" x14ac:dyDescent="0.25">
      <c r="A5107"/>
      <c r="B5107" s="32"/>
      <c r="C5107" s="34"/>
      <c r="D5107" s="10"/>
      <c r="J5107" s="53"/>
      <c r="K5107" s="64"/>
      <c r="O5107" s="60"/>
      <c r="P5107" s="67"/>
      <c r="T5107" s="53"/>
      <c r="U5107" s="64"/>
      <c r="Y5107" s="53"/>
      <c r="Z5107" s="64"/>
      <c r="AD5107" s="53"/>
    </row>
    <row r="5108" spans="1:30" s="13" customFormat="1" x14ac:dyDescent="0.25">
      <c r="A5108"/>
      <c r="B5108" s="32"/>
      <c r="C5108" s="34"/>
      <c r="D5108" s="10"/>
      <c r="J5108" s="53"/>
      <c r="K5108" s="64"/>
      <c r="O5108" s="60"/>
      <c r="P5108" s="67"/>
      <c r="T5108" s="53"/>
      <c r="U5108" s="64"/>
      <c r="Y5108" s="53"/>
      <c r="Z5108" s="64"/>
      <c r="AD5108" s="53"/>
    </row>
    <row r="5109" spans="1:30" s="13" customFormat="1" x14ac:dyDescent="0.25">
      <c r="A5109"/>
      <c r="B5109" s="32"/>
      <c r="C5109" s="34"/>
      <c r="D5109" s="10"/>
      <c r="J5109" s="53"/>
      <c r="K5109" s="64"/>
      <c r="O5109" s="60"/>
      <c r="P5109" s="67"/>
      <c r="T5109" s="53"/>
      <c r="U5109" s="64"/>
      <c r="Y5109" s="53"/>
      <c r="Z5109" s="64"/>
      <c r="AD5109" s="53"/>
    </row>
    <row r="5110" spans="1:30" s="13" customFormat="1" x14ac:dyDescent="0.25">
      <c r="A5110"/>
      <c r="B5110" s="32"/>
      <c r="C5110" s="34"/>
      <c r="D5110" s="10"/>
      <c r="J5110" s="53"/>
      <c r="K5110" s="64"/>
      <c r="O5110" s="60"/>
      <c r="P5110" s="67"/>
      <c r="T5110" s="53"/>
      <c r="U5110" s="64"/>
      <c r="Y5110" s="53"/>
      <c r="Z5110" s="64"/>
      <c r="AD5110" s="53"/>
    </row>
    <row r="5111" spans="1:30" s="13" customFormat="1" x14ac:dyDescent="0.25">
      <c r="A5111"/>
      <c r="B5111" s="32"/>
      <c r="C5111" s="34"/>
      <c r="D5111" s="10"/>
      <c r="J5111" s="53"/>
      <c r="K5111" s="64"/>
      <c r="O5111" s="60"/>
      <c r="P5111" s="67"/>
      <c r="T5111" s="53"/>
      <c r="U5111" s="64"/>
      <c r="Y5111" s="53"/>
      <c r="Z5111" s="64"/>
      <c r="AD5111" s="53"/>
    </row>
    <row r="5112" spans="1:30" s="13" customFormat="1" x14ac:dyDescent="0.25">
      <c r="A5112"/>
      <c r="B5112" s="32"/>
      <c r="C5112" s="34"/>
      <c r="D5112" s="10"/>
      <c r="J5112" s="53"/>
      <c r="K5112" s="64"/>
      <c r="O5112" s="60"/>
      <c r="P5112" s="67"/>
      <c r="T5112" s="53"/>
      <c r="U5112" s="64"/>
      <c r="Y5112" s="53"/>
      <c r="Z5112" s="64"/>
      <c r="AD5112" s="53"/>
    </row>
    <row r="5113" spans="1:30" s="13" customFormat="1" x14ac:dyDescent="0.25">
      <c r="A5113"/>
      <c r="B5113" s="32"/>
      <c r="C5113" s="34"/>
      <c r="D5113" s="10"/>
      <c r="J5113" s="53"/>
      <c r="K5113" s="64"/>
      <c r="O5113" s="60"/>
      <c r="P5113" s="67"/>
      <c r="T5113" s="53"/>
      <c r="U5113" s="64"/>
      <c r="Y5113" s="53"/>
      <c r="Z5113" s="64"/>
      <c r="AD5113" s="53"/>
    </row>
    <row r="5114" spans="1:30" s="13" customFormat="1" x14ac:dyDescent="0.25">
      <c r="A5114"/>
      <c r="B5114" s="32"/>
      <c r="C5114" s="34"/>
      <c r="D5114" s="10"/>
      <c r="J5114" s="53"/>
      <c r="K5114" s="64"/>
      <c r="O5114" s="60"/>
      <c r="P5114" s="67"/>
      <c r="T5114" s="53"/>
      <c r="U5114" s="64"/>
      <c r="Y5114" s="53"/>
      <c r="Z5114" s="64"/>
      <c r="AD5114" s="53"/>
    </row>
    <row r="5115" spans="1:30" s="13" customFormat="1" x14ac:dyDescent="0.25">
      <c r="A5115"/>
      <c r="B5115" s="32"/>
      <c r="C5115" s="34"/>
      <c r="D5115" s="10"/>
      <c r="J5115" s="53"/>
      <c r="K5115" s="64"/>
      <c r="O5115" s="60"/>
      <c r="P5115" s="67"/>
      <c r="T5115" s="53"/>
      <c r="U5115" s="64"/>
      <c r="Y5115" s="53"/>
      <c r="Z5115" s="64"/>
      <c r="AD5115" s="53"/>
    </row>
    <row r="5116" spans="1:30" s="13" customFormat="1" x14ac:dyDescent="0.25">
      <c r="A5116"/>
      <c r="B5116" s="32"/>
      <c r="C5116" s="34"/>
      <c r="D5116" s="10"/>
      <c r="J5116" s="53"/>
      <c r="K5116" s="64"/>
      <c r="O5116" s="60"/>
      <c r="P5116" s="67"/>
      <c r="T5116" s="53"/>
      <c r="U5116" s="64"/>
      <c r="Y5116" s="53"/>
      <c r="Z5116" s="64"/>
      <c r="AD5116" s="53"/>
    </row>
    <row r="5117" spans="1:30" s="13" customFormat="1" x14ac:dyDescent="0.25">
      <c r="A5117"/>
      <c r="B5117" s="32"/>
      <c r="C5117" s="34"/>
      <c r="D5117" s="10"/>
      <c r="J5117" s="53"/>
      <c r="K5117" s="64"/>
      <c r="O5117" s="60"/>
      <c r="P5117" s="67"/>
      <c r="T5117" s="53"/>
      <c r="U5117" s="64"/>
      <c r="Y5117" s="53"/>
      <c r="Z5117" s="64"/>
      <c r="AD5117" s="53"/>
    </row>
    <row r="5118" spans="1:30" s="13" customFormat="1" x14ac:dyDescent="0.25">
      <c r="A5118"/>
      <c r="B5118" s="32"/>
      <c r="C5118" s="34"/>
      <c r="D5118" s="10"/>
      <c r="J5118" s="53"/>
      <c r="K5118" s="64"/>
      <c r="O5118" s="60"/>
      <c r="P5118" s="67"/>
      <c r="T5118" s="53"/>
      <c r="U5118" s="64"/>
      <c r="Y5118" s="53"/>
      <c r="Z5118" s="64"/>
      <c r="AD5118" s="53"/>
    </row>
    <row r="5119" spans="1:30" s="13" customFormat="1" x14ac:dyDescent="0.25">
      <c r="A5119"/>
      <c r="B5119" s="32"/>
      <c r="C5119" s="34"/>
      <c r="D5119" s="10"/>
      <c r="J5119" s="53"/>
      <c r="K5119" s="64"/>
      <c r="O5119" s="60"/>
      <c r="P5119" s="67"/>
      <c r="T5119" s="53"/>
      <c r="U5119" s="64"/>
      <c r="Y5119" s="53"/>
      <c r="Z5119" s="64"/>
      <c r="AD5119" s="53"/>
    </row>
    <row r="5120" spans="1:30" s="13" customFormat="1" x14ac:dyDescent="0.25">
      <c r="A5120"/>
      <c r="B5120" s="32"/>
      <c r="C5120" s="34"/>
      <c r="D5120" s="10"/>
      <c r="J5120" s="53"/>
      <c r="K5120" s="64"/>
      <c r="O5120" s="60"/>
      <c r="P5120" s="67"/>
      <c r="T5120" s="53"/>
      <c r="U5120" s="64"/>
      <c r="Y5120" s="53"/>
      <c r="Z5120" s="64"/>
      <c r="AD5120" s="53"/>
    </row>
    <row r="5121" spans="1:30" s="13" customFormat="1" x14ac:dyDescent="0.25">
      <c r="A5121"/>
      <c r="B5121" s="32"/>
      <c r="C5121" s="34"/>
      <c r="D5121" s="10"/>
      <c r="J5121" s="53"/>
      <c r="K5121" s="64"/>
      <c r="O5121" s="60"/>
      <c r="P5121" s="67"/>
      <c r="T5121" s="53"/>
      <c r="U5121" s="64"/>
      <c r="Y5121" s="53"/>
      <c r="Z5121" s="64"/>
      <c r="AD5121" s="53"/>
    </row>
    <row r="5122" spans="1:30" s="13" customFormat="1" x14ac:dyDescent="0.25">
      <c r="A5122"/>
      <c r="B5122" s="32"/>
      <c r="C5122" s="34"/>
      <c r="D5122" s="10"/>
      <c r="J5122" s="53"/>
      <c r="K5122" s="64"/>
      <c r="O5122" s="60"/>
      <c r="P5122" s="67"/>
      <c r="T5122" s="53"/>
      <c r="U5122" s="64"/>
      <c r="Y5122" s="53"/>
      <c r="Z5122" s="64"/>
      <c r="AD5122" s="53"/>
    </row>
    <row r="5123" spans="1:30" s="13" customFormat="1" x14ac:dyDescent="0.25">
      <c r="A5123"/>
      <c r="B5123" s="32"/>
      <c r="C5123" s="34"/>
      <c r="D5123" s="10"/>
      <c r="J5123" s="53"/>
      <c r="K5123" s="64"/>
      <c r="O5123" s="60"/>
      <c r="P5123" s="67"/>
      <c r="T5123" s="53"/>
      <c r="U5123" s="64"/>
      <c r="Y5123" s="53"/>
      <c r="Z5123" s="64"/>
      <c r="AD5123" s="53"/>
    </row>
    <row r="5124" spans="1:30" s="13" customFormat="1" x14ac:dyDescent="0.25">
      <c r="A5124"/>
      <c r="B5124" s="32"/>
      <c r="C5124" s="34"/>
      <c r="D5124" s="10"/>
      <c r="J5124" s="53"/>
      <c r="K5124" s="64"/>
      <c r="O5124" s="60"/>
      <c r="P5124" s="67"/>
      <c r="T5124" s="53"/>
      <c r="U5124" s="64"/>
      <c r="Y5124" s="53"/>
      <c r="Z5124" s="64"/>
      <c r="AD5124" s="53"/>
    </row>
    <row r="5125" spans="1:30" s="13" customFormat="1" x14ac:dyDescent="0.25">
      <c r="A5125"/>
      <c r="B5125" s="32"/>
      <c r="C5125" s="34"/>
      <c r="D5125" s="10"/>
      <c r="J5125" s="53"/>
      <c r="K5125" s="64"/>
      <c r="O5125" s="60"/>
      <c r="P5125" s="67"/>
      <c r="T5125" s="53"/>
      <c r="U5125" s="64"/>
      <c r="Y5125" s="53"/>
      <c r="Z5125" s="64"/>
      <c r="AD5125" s="53"/>
    </row>
    <row r="5126" spans="1:30" s="13" customFormat="1" x14ac:dyDescent="0.25">
      <c r="A5126"/>
      <c r="B5126" s="32"/>
      <c r="C5126" s="34"/>
      <c r="D5126" s="10"/>
      <c r="J5126" s="53"/>
      <c r="K5126" s="64"/>
      <c r="O5126" s="60"/>
      <c r="P5126" s="67"/>
      <c r="T5126" s="53"/>
      <c r="U5126" s="64"/>
      <c r="Y5126" s="53"/>
      <c r="Z5126" s="64"/>
      <c r="AD5126" s="53"/>
    </row>
    <row r="5127" spans="1:30" s="13" customFormat="1" x14ac:dyDescent="0.25">
      <c r="A5127"/>
      <c r="B5127" s="32"/>
      <c r="C5127" s="34"/>
      <c r="D5127" s="10"/>
      <c r="J5127" s="53"/>
      <c r="K5127" s="64"/>
      <c r="O5127" s="60"/>
      <c r="P5127" s="67"/>
      <c r="T5127" s="53"/>
      <c r="U5127" s="64"/>
      <c r="Y5127" s="53"/>
      <c r="Z5127" s="64"/>
      <c r="AD5127" s="53"/>
    </row>
    <row r="5128" spans="1:30" s="13" customFormat="1" x14ac:dyDescent="0.25">
      <c r="A5128"/>
      <c r="B5128" s="32"/>
      <c r="C5128" s="34"/>
      <c r="D5128" s="10"/>
      <c r="J5128" s="53"/>
      <c r="K5128" s="64"/>
      <c r="O5128" s="60"/>
      <c r="P5128" s="67"/>
      <c r="T5128" s="53"/>
      <c r="U5128" s="64"/>
      <c r="Y5128" s="53"/>
      <c r="Z5128" s="64"/>
      <c r="AD5128" s="53"/>
    </row>
    <row r="5129" spans="1:30" s="13" customFormat="1" x14ac:dyDescent="0.25">
      <c r="A5129"/>
      <c r="B5129" s="32"/>
      <c r="C5129" s="34"/>
      <c r="D5129" s="10"/>
      <c r="J5129" s="53"/>
      <c r="K5129" s="64"/>
      <c r="O5129" s="60"/>
      <c r="P5129" s="67"/>
      <c r="T5129" s="53"/>
      <c r="U5129" s="64"/>
      <c r="Y5129" s="53"/>
      <c r="Z5129" s="64"/>
      <c r="AD5129" s="53"/>
    </row>
    <row r="5130" spans="1:30" s="13" customFormat="1" x14ac:dyDescent="0.25">
      <c r="A5130"/>
      <c r="B5130" s="32"/>
      <c r="C5130" s="34"/>
      <c r="D5130" s="10"/>
      <c r="J5130" s="53"/>
      <c r="K5130" s="64"/>
      <c r="O5130" s="60"/>
      <c r="P5130" s="67"/>
      <c r="T5130" s="53"/>
      <c r="U5130" s="64"/>
      <c r="Y5130" s="53"/>
      <c r="Z5130" s="64"/>
      <c r="AD5130" s="53"/>
    </row>
    <row r="5131" spans="1:30" s="13" customFormat="1" x14ac:dyDescent="0.25">
      <c r="A5131"/>
      <c r="B5131" s="32"/>
      <c r="C5131" s="34"/>
      <c r="D5131" s="10"/>
      <c r="J5131" s="53"/>
      <c r="K5131" s="64"/>
      <c r="O5131" s="60"/>
      <c r="P5131" s="67"/>
      <c r="T5131" s="53"/>
      <c r="U5131" s="64"/>
      <c r="Y5131" s="53"/>
      <c r="Z5131" s="64"/>
      <c r="AD5131" s="53"/>
    </row>
    <row r="5132" spans="1:30" s="13" customFormat="1" x14ac:dyDescent="0.25">
      <c r="A5132"/>
      <c r="B5132" s="32"/>
      <c r="C5132" s="34"/>
      <c r="D5132" s="10"/>
      <c r="J5132" s="53"/>
      <c r="K5132" s="64"/>
      <c r="O5132" s="60"/>
      <c r="P5132" s="67"/>
      <c r="T5132" s="53"/>
      <c r="U5132" s="64"/>
      <c r="Y5132" s="53"/>
      <c r="Z5132" s="64"/>
      <c r="AD5132" s="53"/>
    </row>
    <row r="5133" spans="1:30" s="13" customFormat="1" x14ac:dyDescent="0.25">
      <c r="A5133"/>
      <c r="B5133" s="32"/>
      <c r="C5133" s="34"/>
      <c r="D5133" s="10"/>
      <c r="J5133" s="53"/>
      <c r="K5133" s="64"/>
      <c r="O5133" s="60"/>
      <c r="P5133" s="67"/>
      <c r="T5133" s="53"/>
      <c r="U5133" s="64"/>
      <c r="Y5133" s="53"/>
      <c r="Z5133" s="64"/>
      <c r="AD5133" s="53"/>
    </row>
    <row r="5134" spans="1:30" s="13" customFormat="1" x14ac:dyDescent="0.25">
      <c r="A5134"/>
      <c r="B5134" s="32"/>
      <c r="C5134" s="34"/>
      <c r="D5134" s="10"/>
      <c r="J5134" s="53"/>
      <c r="K5134" s="64"/>
      <c r="O5134" s="60"/>
      <c r="P5134" s="67"/>
      <c r="T5134" s="53"/>
      <c r="U5134" s="64"/>
      <c r="Y5134" s="53"/>
      <c r="Z5134" s="64"/>
      <c r="AD5134" s="53"/>
    </row>
    <row r="5135" spans="1:30" s="13" customFormat="1" x14ac:dyDescent="0.25">
      <c r="A5135"/>
      <c r="B5135" s="32"/>
      <c r="C5135" s="34"/>
      <c r="D5135" s="10"/>
      <c r="J5135" s="53"/>
      <c r="K5135" s="64"/>
      <c r="O5135" s="60"/>
      <c r="P5135" s="67"/>
      <c r="T5135" s="53"/>
      <c r="U5135" s="64"/>
      <c r="Y5135" s="53"/>
      <c r="Z5135" s="64"/>
      <c r="AD5135" s="53"/>
    </row>
    <row r="5136" spans="1:30" s="13" customFormat="1" x14ac:dyDescent="0.25">
      <c r="A5136"/>
      <c r="B5136" s="32"/>
      <c r="C5136" s="34"/>
      <c r="D5136" s="10"/>
      <c r="J5136" s="53"/>
      <c r="K5136" s="64"/>
      <c r="O5136" s="60"/>
      <c r="P5136" s="67"/>
      <c r="T5136" s="53"/>
      <c r="U5136" s="64"/>
      <c r="Y5136" s="53"/>
      <c r="Z5136" s="64"/>
      <c r="AD5136" s="53"/>
    </row>
    <row r="5137" spans="1:30" s="13" customFormat="1" x14ac:dyDescent="0.25">
      <c r="A5137"/>
      <c r="B5137" s="32"/>
      <c r="C5137" s="34"/>
      <c r="D5137" s="10"/>
      <c r="J5137" s="53"/>
      <c r="K5137" s="64"/>
      <c r="O5137" s="60"/>
      <c r="P5137" s="67"/>
      <c r="T5137" s="53"/>
      <c r="U5137" s="64"/>
      <c r="Y5137" s="53"/>
      <c r="Z5137" s="64"/>
      <c r="AD5137" s="53"/>
    </row>
    <row r="5138" spans="1:30" s="13" customFormat="1" x14ac:dyDescent="0.25">
      <c r="A5138"/>
      <c r="B5138" s="32"/>
      <c r="C5138" s="34"/>
      <c r="D5138" s="10"/>
      <c r="J5138" s="53"/>
      <c r="K5138" s="64"/>
      <c r="O5138" s="60"/>
      <c r="P5138" s="67"/>
      <c r="T5138" s="53"/>
      <c r="U5138" s="64"/>
      <c r="Y5138" s="53"/>
      <c r="Z5138" s="64"/>
      <c r="AD5138" s="53"/>
    </row>
    <row r="5139" spans="1:30" s="13" customFormat="1" x14ac:dyDescent="0.25">
      <c r="A5139"/>
      <c r="B5139" s="32"/>
      <c r="C5139" s="34"/>
      <c r="D5139" s="10"/>
      <c r="J5139" s="53"/>
      <c r="K5139" s="64"/>
      <c r="O5139" s="60"/>
      <c r="P5139" s="67"/>
      <c r="T5139" s="53"/>
      <c r="U5139" s="64"/>
      <c r="Y5139" s="53"/>
      <c r="Z5139" s="64"/>
      <c r="AD5139" s="53"/>
    </row>
    <row r="5140" spans="1:30" s="13" customFormat="1" x14ac:dyDescent="0.25">
      <c r="A5140"/>
      <c r="B5140" s="32"/>
      <c r="C5140" s="34"/>
      <c r="D5140" s="10"/>
      <c r="J5140" s="53"/>
      <c r="K5140" s="64"/>
      <c r="O5140" s="60"/>
      <c r="P5140" s="67"/>
      <c r="T5140" s="53"/>
      <c r="U5140" s="64"/>
      <c r="Y5140" s="53"/>
      <c r="Z5140" s="64"/>
      <c r="AD5140" s="53"/>
    </row>
    <row r="5141" spans="1:30" s="13" customFormat="1" x14ac:dyDescent="0.25">
      <c r="A5141"/>
      <c r="B5141" s="32"/>
      <c r="C5141" s="34"/>
      <c r="D5141" s="10"/>
      <c r="J5141" s="53"/>
      <c r="K5141" s="64"/>
      <c r="O5141" s="60"/>
      <c r="P5141" s="67"/>
      <c r="T5141" s="53"/>
      <c r="U5141" s="64"/>
      <c r="Y5141" s="53"/>
      <c r="Z5141" s="64"/>
      <c r="AD5141" s="53"/>
    </row>
    <row r="5142" spans="1:30" s="13" customFormat="1" x14ac:dyDescent="0.25">
      <c r="A5142"/>
      <c r="B5142" s="32"/>
      <c r="C5142" s="34"/>
      <c r="D5142" s="10"/>
      <c r="J5142" s="53"/>
      <c r="K5142" s="64"/>
      <c r="O5142" s="60"/>
      <c r="P5142" s="67"/>
      <c r="T5142" s="53"/>
      <c r="U5142" s="64"/>
      <c r="Y5142" s="53"/>
      <c r="Z5142" s="64"/>
      <c r="AD5142" s="53"/>
    </row>
    <row r="5143" spans="1:30" s="13" customFormat="1" x14ac:dyDescent="0.25">
      <c r="A5143"/>
      <c r="B5143" s="32"/>
      <c r="C5143" s="34"/>
      <c r="D5143" s="10"/>
      <c r="J5143" s="53"/>
      <c r="K5143" s="64"/>
      <c r="O5143" s="60"/>
      <c r="P5143" s="67"/>
      <c r="T5143" s="53"/>
      <c r="U5143" s="64"/>
      <c r="Y5143" s="53"/>
      <c r="Z5143" s="64"/>
      <c r="AD5143" s="53"/>
    </row>
    <row r="5144" spans="1:30" s="13" customFormat="1" x14ac:dyDescent="0.25">
      <c r="A5144"/>
      <c r="B5144" s="32"/>
      <c r="C5144" s="34"/>
      <c r="D5144" s="10"/>
      <c r="J5144" s="53"/>
      <c r="K5144" s="64"/>
      <c r="O5144" s="60"/>
      <c r="P5144" s="67"/>
      <c r="T5144" s="53"/>
      <c r="U5144" s="64"/>
      <c r="Y5144" s="53"/>
      <c r="Z5144" s="64"/>
      <c r="AD5144" s="53"/>
    </row>
    <row r="5145" spans="1:30" s="13" customFormat="1" x14ac:dyDescent="0.25">
      <c r="A5145"/>
      <c r="B5145" s="32"/>
      <c r="C5145" s="34"/>
      <c r="D5145" s="10"/>
      <c r="J5145" s="53"/>
      <c r="K5145" s="64"/>
      <c r="O5145" s="60"/>
      <c r="P5145" s="67"/>
      <c r="T5145" s="53"/>
      <c r="U5145" s="64"/>
      <c r="Y5145" s="53"/>
      <c r="Z5145" s="64"/>
      <c r="AD5145" s="53"/>
    </row>
    <row r="5146" spans="1:30" s="13" customFormat="1" x14ac:dyDescent="0.25">
      <c r="A5146"/>
      <c r="B5146" s="32"/>
      <c r="C5146" s="34"/>
      <c r="D5146" s="10"/>
      <c r="J5146" s="53"/>
      <c r="K5146" s="64"/>
      <c r="O5146" s="60"/>
      <c r="P5146" s="67"/>
      <c r="T5146" s="53"/>
      <c r="U5146" s="64"/>
      <c r="Y5146" s="53"/>
      <c r="Z5146" s="64"/>
      <c r="AD5146" s="53"/>
    </row>
    <row r="5147" spans="1:30" s="13" customFormat="1" x14ac:dyDescent="0.25">
      <c r="A5147"/>
      <c r="B5147" s="32"/>
      <c r="C5147" s="34"/>
      <c r="D5147" s="10"/>
      <c r="J5147" s="53"/>
      <c r="K5147" s="64"/>
      <c r="O5147" s="60"/>
      <c r="P5147" s="67"/>
      <c r="T5147" s="53"/>
      <c r="U5147" s="64"/>
      <c r="Y5147" s="53"/>
      <c r="Z5147" s="64"/>
      <c r="AD5147" s="53"/>
    </row>
    <row r="5148" spans="1:30" s="13" customFormat="1" x14ac:dyDescent="0.25">
      <c r="A5148"/>
      <c r="B5148" s="32"/>
      <c r="C5148" s="34"/>
      <c r="D5148" s="10"/>
      <c r="J5148" s="53"/>
      <c r="K5148" s="64"/>
      <c r="O5148" s="60"/>
      <c r="P5148" s="67"/>
      <c r="T5148" s="53"/>
      <c r="U5148" s="64"/>
      <c r="Y5148" s="53"/>
      <c r="Z5148" s="64"/>
      <c r="AD5148" s="53"/>
    </row>
    <row r="5149" spans="1:30" s="13" customFormat="1" x14ac:dyDescent="0.25">
      <c r="A5149"/>
      <c r="B5149" s="32"/>
      <c r="C5149" s="34"/>
      <c r="D5149" s="10"/>
      <c r="J5149" s="53"/>
      <c r="K5149" s="64"/>
      <c r="O5149" s="60"/>
      <c r="P5149" s="67"/>
      <c r="T5149" s="53"/>
      <c r="U5149" s="64"/>
      <c r="Y5149" s="53"/>
      <c r="Z5149" s="64"/>
      <c r="AD5149" s="53"/>
    </row>
    <row r="5150" spans="1:30" s="13" customFormat="1" x14ac:dyDescent="0.25">
      <c r="A5150"/>
      <c r="B5150" s="32"/>
      <c r="C5150" s="34"/>
      <c r="D5150" s="10"/>
      <c r="J5150" s="53"/>
      <c r="K5150" s="64"/>
      <c r="O5150" s="60"/>
      <c r="P5150" s="67"/>
      <c r="T5150" s="53"/>
      <c r="U5150" s="64"/>
      <c r="Y5150" s="53"/>
      <c r="Z5150" s="64"/>
      <c r="AD5150" s="53"/>
    </row>
    <row r="5151" spans="1:30" s="13" customFormat="1" x14ac:dyDescent="0.25">
      <c r="A5151"/>
      <c r="B5151" s="32"/>
      <c r="C5151" s="34"/>
      <c r="D5151" s="10"/>
      <c r="J5151" s="53"/>
      <c r="K5151" s="64"/>
      <c r="O5151" s="60"/>
      <c r="P5151" s="67"/>
      <c r="T5151" s="53"/>
      <c r="U5151" s="64"/>
      <c r="Y5151" s="53"/>
      <c r="Z5151" s="64"/>
      <c r="AD5151" s="53"/>
    </row>
    <row r="5152" spans="1:30" s="13" customFormat="1" x14ac:dyDescent="0.25">
      <c r="A5152"/>
      <c r="B5152" s="32"/>
      <c r="C5152" s="34"/>
      <c r="D5152" s="10"/>
      <c r="J5152" s="53"/>
      <c r="K5152" s="64"/>
      <c r="O5152" s="60"/>
      <c r="P5152" s="67"/>
      <c r="T5152" s="53"/>
      <c r="U5152" s="64"/>
      <c r="Y5152" s="53"/>
      <c r="Z5152" s="64"/>
      <c r="AD5152" s="53"/>
    </row>
    <row r="5153" spans="1:30" s="13" customFormat="1" x14ac:dyDescent="0.25">
      <c r="A5153"/>
      <c r="B5153" s="32"/>
      <c r="C5153" s="34"/>
      <c r="D5153" s="10"/>
      <c r="J5153" s="53"/>
      <c r="K5153" s="64"/>
      <c r="O5153" s="60"/>
      <c r="P5153" s="67"/>
      <c r="T5153" s="53"/>
      <c r="U5153" s="64"/>
      <c r="Y5153" s="53"/>
      <c r="Z5153" s="64"/>
      <c r="AD5153" s="53"/>
    </row>
    <row r="5154" spans="1:30" s="13" customFormat="1" x14ac:dyDescent="0.25">
      <c r="A5154"/>
      <c r="B5154" s="32"/>
      <c r="C5154" s="34"/>
      <c r="D5154" s="10"/>
      <c r="J5154" s="53"/>
      <c r="K5154" s="64"/>
      <c r="O5154" s="60"/>
      <c r="P5154" s="67"/>
      <c r="T5154" s="53"/>
      <c r="U5154" s="64"/>
      <c r="Y5154" s="53"/>
      <c r="Z5154" s="64"/>
      <c r="AD5154" s="53"/>
    </row>
    <row r="5155" spans="1:30" s="13" customFormat="1" x14ac:dyDescent="0.25">
      <c r="A5155"/>
      <c r="B5155" s="32"/>
      <c r="C5155" s="34"/>
      <c r="D5155" s="10"/>
      <c r="J5155" s="53"/>
      <c r="K5155" s="64"/>
      <c r="O5155" s="60"/>
      <c r="P5155" s="67"/>
      <c r="T5155" s="53"/>
      <c r="U5155" s="64"/>
      <c r="Y5155" s="53"/>
      <c r="Z5155" s="64"/>
      <c r="AD5155" s="53"/>
    </row>
    <row r="5156" spans="1:30" s="13" customFormat="1" x14ac:dyDescent="0.25">
      <c r="A5156"/>
      <c r="B5156" s="32"/>
      <c r="C5156" s="34"/>
      <c r="D5156" s="10"/>
      <c r="J5156" s="53"/>
      <c r="K5156" s="64"/>
      <c r="O5156" s="60"/>
      <c r="P5156" s="67"/>
      <c r="T5156" s="53"/>
      <c r="U5156" s="64"/>
      <c r="Y5156" s="53"/>
      <c r="Z5156" s="64"/>
      <c r="AD5156" s="53"/>
    </row>
    <row r="5157" spans="1:30" s="13" customFormat="1" x14ac:dyDescent="0.25">
      <c r="A5157"/>
      <c r="B5157" s="32"/>
      <c r="C5157" s="34"/>
      <c r="D5157" s="10"/>
      <c r="J5157" s="53"/>
      <c r="K5157" s="64"/>
      <c r="O5157" s="60"/>
      <c r="P5157" s="67"/>
      <c r="T5157" s="53"/>
      <c r="U5157" s="64"/>
      <c r="Y5157" s="53"/>
      <c r="Z5157" s="64"/>
      <c r="AD5157" s="53"/>
    </row>
    <row r="5158" spans="1:30" s="13" customFormat="1" x14ac:dyDescent="0.25">
      <c r="A5158"/>
      <c r="B5158" s="32"/>
      <c r="C5158" s="34"/>
      <c r="D5158" s="10"/>
      <c r="J5158" s="53"/>
      <c r="K5158" s="64"/>
      <c r="O5158" s="60"/>
      <c r="P5158" s="67"/>
      <c r="T5158" s="53"/>
      <c r="U5158" s="64"/>
      <c r="Y5158" s="53"/>
      <c r="Z5158" s="64"/>
      <c r="AD5158" s="53"/>
    </row>
    <row r="5159" spans="1:30" s="13" customFormat="1" x14ac:dyDescent="0.25">
      <c r="A5159"/>
      <c r="B5159" s="32"/>
      <c r="C5159" s="34"/>
      <c r="D5159" s="10"/>
      <c r="J5159" s="53"/>
      <c r="K5159" s="64"/>
      <c r="O5159" s="60"/>
      <c r="P5159" s="67"/>
      <c r="T5159" s="53"/>
      <c r="U5159" s="64"/>
      <c r="Y5159" s="53"/>
      <c r="Z5159" s="64"/>
      <c r="AD5159" s="53"/>
    </row>
    <row r="5160" spans="1:30" s="13" customFormat="1" x14ac:dyDescent="0.25">
      <c r="A5160"/>
      <c r="B5160" s="32"/>
      <c r="C5160" s="34"/>
      <c r="D5160" s="10"/>
      <c r="J5160" s="53"/>
      <c r="K5160" s="64"/>
      <c r="O5160" s="60"/>
      <c r="P5160" s="67"/>
      <c r="T5160" s="53"/>
      <c r="U5160" s="64"/>
      <c r="Y5160" s="53"/>
      <c r="Z5160" s="64"/>
      <c r="AD5160" s="53"/>
    </row>
    <row r="5161" spans="1:30" s="13" customFormat="1" x14ac:dyDescent="0.25">
      <c r="A5161"/>
      <c r="B5161" s="32"/>
      <c r="C5161" s="34"/>
      <c r="D5161" s="10"/>
      <c r="J5161" s="53"/>
      <c r="K5161" s="64"/>
      <c r="O5161" s="60"/>
      <c r="P5161" s="67"/>
      <c r="T5161" s="53"/>
      <c r="U5161" s="64"/>
      <c r="Y5161" s="53"/>
      <c r="Z5161" s="64"/>
      <c r="AD5161" s="53"/>
    </row>
    <row r="5162" spans="1:30" s="13" customFormat="1" x14ac:dyDescent="0.25">
      <c r="A5162"/>
      <c r="B5162" s="32"/>
      <c r="C5162" s="34"/>
      <c r="D5162" s="10"/>
      <c r="J5162" s="53"/>
      <c r="K5162" s="64"/>
      <c r="O5162" s="60"/>
      <c r="P5162" s="67"/>
      <c r="T5162" s="53"/>
      <c r="U5162" s="64"/>
      <c r="Y5162" s="53"/>
      <c r="Z5162" s="64"/>
      <c r="AD5162" s="53"/>
    </row>
    <row r="5163" spans="1:30" s="13" customFormat="1" x14ac:dyDescent="0.25">
      <c r="A5163"/>
      <c r="B5163" s="32"/>
      <c r="C5163" s="34"/>
      <c r="D5163" s="10"/>
      <c r="J5163" s="53"/>
      <c r="K5163" s="64"/>
      <c r="O5163" s="60"/>
      <c r="P5163" s="67"/>
      <c r="T5163" s="53"/>
      <c r="U5163" s="64"/>
      <c r="Y5163" s="53"/>
      <c r="Z5163" s="64"/>
      <c r="AD5163" s="53"/>
    </row>
    <row r="5164" spans="1:30" s="13" customFormat="1" x14ac:dyDescent="0.25">
      <c r="A5164"/>
      <c r="B5164" s="32"/>
      <c r="C5164" s="34"/>
      <c r="D5164" s="10"/>
      <c r="J5164" s="53"/>
      <c r="K5164" s="64"/>
      <c r="O5164" s="60"/>
      <c r="P5164" s="67"/>
      <c r="T5164" s="53"/>
      <c r="U5164" s="64"/>
      <c r="Y5164" s="53"/>
      <c r="Z5164" s="64"/>
      <c r="AD5164" s="53"/>
    </row>
    <row r="5165" spans="1:30" s="13" customFormat="1" x14ac:dyDescent="0.25">
      <c r="A5165"/>
      <c r="B5165" s="32"/>
      <c r="C5165" s="34"/>
      <c r="D5165" s="10"/>
      <c r="J5165" s="53"/>
      <c r="K5165" s="64"/>
      <c r="O5165" s="60"/>
      <c r="P5165" s="67"/>
      <c r="T5165" s="53"/>
      <c r="U5165" s="64"/>
      <c r="Y5165" s="53"/>
      <c r="Z5165" s="64"/>
      <c r="AD5165" s="53"/>
    </row>
    <row r="5166" spans="1:30" s="13" customFormat="1" x14ac:dyDescent="0.25">
      <c r="A5166"/>
      <c r="B5166" s="32"/>
      <c r="C5166" s="34"/>
      <c r="D5166" s="10"/>
      <c r="J5166" s="53"/>
      <c r="K5166" s="64"/>
      <c r="O5166" s="60"/>
      <c r="P5166" s="67"/>
      <c r="T5166" s="53"/>
      <c r="U5166" s="64"/>
      <c r="Y5166" s="53"/>
      <c r="Z5166" s="64"/>
      <c r="AD5166" s="53"/>
    </row>
    <row r="5167" spans="1:30" s="13" customFormat="1" x14ac:dyDescent="0.25">
      <c r="A5167"/>
      <c r="B5167" s="32"/>
      <c r="C5167" s="34"/>
      <c r="D5167" s="10"/>
      <c r="J5167" s="53"/>
      <c r="K5167" s="64"/>
      <c r="O5167" s="60"/>
      <c r="P5167" s="67"/>
      <c r="T5167" s="53"/>
      <c r="U5167" s="64"/>
      <c r="Y5167" s="53"/>
      <c r="Z5167" s="64"/>
      <c r="AD5167" s="53"/>
    </row>
    <row r="5168" spans="1:30" s="13" customFormat="1" x14ac:dyDescent="0.25">
      <c r="A5168"/>
      <c r="B5168" s="32"/>
      <c r="C5168" s="34"/>
      <c r="D5168" s="10"/>
      <c r="J5168" s="53"/>
      <c r="K5168" s="64"/>
      <c r="O5168" s="60"/>
      <c r="P5168" s="67"/>
      <c r="T5168" s="53"/>
      <c r="U5168" s="64"/>
      <c r="Y5168" s="53"/>
      <c r="Z5168" s="64"/>
      <c r="AD5168" s="53"/>
    </row>
    <row r="5169" spans="1:30" s="13" customFormat="1" x14ac:dyDescent="0.25">
      <c r="A5169"/>
      <c r="B5169" s="32"/>
      <c r="C5169" s="34"/>
      <c r="D5169" s="10"/>
      <c r="J5169" s="53"/>
      <c r="K5169" s="64"/>
      <c r="O5169" s="60"/>
      <c r="P5169" s="67"/>
      <c r="T5169" s="53"/>
      <c r="U5169" s="64"/>
      <c r="Y5169" s="53"/>
      <c r="Z5169" s="64"/>
      <c r="AD5169" s="53"/>
    </row>
    <row r="5170" spans="1:30" s="13" customFormat="1" x14ac:dyDescent="0.25">
      <c r="A5170"/>
      <c r="B5170" s="32"/>
      <c r="C5170" s="34"/>
      <c r="D5170" s="10"/>
      <c r="J5170" s="53"/>
      <c r="K5170" s="64"/>
      <c r="O5170" s="60"/>
      <c r="P5170" s="67"/>
      <c r="T5170" s="53"/>
      <c r="U5170" s="64"/>
      <c r="Y5170" s="53"/>
      <c r="Z5170" s="64"/>
      <c r="AD5170" s="53"/>
    </row>
    <row r="5171" spans="1:30" s="13" customFormat="1" x14ac:dyDescent="0.25">
      <c r="A5171"/>
      <c r="B5171" s="32"/>
      <c r="C5171" s="34"/>
      <c r="D5171" s="10"/>
      <c r="J5171" s="53"/>
      <c r="K5171" s="64"/>
      <c r="O5171" s="60"/>
      <c r="P5171" s="67"/>
      <c r="T5171" s="53"/>
      <c r="U5171" s="64"/>
      <c r="Y5171" s="53"/>
      <c r="Z5171" s="64"/>
      <c r="AD5171" s="53"/>
    </row>
    <row r="5172" spans="1:30" s="13" customFormat="1" x14ac:dyDescent="0.25">
      <c r="A5172"/>
      <c r="B5172" s="32"/>
      <c r="C5172" s="34"/>
      <c r="D5172" s="10"/>
      <c r="J5172" s="53"/>
      <c r="K5172" s="64"/>
      <c r="O5172" s="60"/>
      <c r="P5172" s="67"/>
      <c r="T5172" s="53"/>
      <c r="U5172" s="64"/>
      <c r="Y5172" s="53"/>
      <c r="Z5172" s="64"/>
      <c r="AD5172" s="53"/>
    </row>
    <row r="5173" spans="1:30" s="13" customFormat="1" x14ac:dyDescent="0.25">
      <c r="A5173"/>
      <c r="B5173" s="32"/>
      <c r="C5173" s="34"/>
      <c r="D5173" s="10"/>
      <c r="J5173" s="53"/>
      <c r="K5173" s="64"/>
      <c r="O5173" s="60"/>
      <c r="P5173" s="67"/>
      <c r="T5173" s="53"/>
      <c r="U5173" s="64"/>
      <c r="Y5173" s="53"/>
      <c r="Z5173" s="64"/>
      <c r="AD5173" s="53"/>
    </row>
    <row r="5174" spans="1:30" s="13" customFormat="1" x14ac:dyDescent="0.25">
      <c r="A5174"/>
      <c r="B5174" s="32"/>
      <c r="C5174" s="34"/>
      <c r="D5174" s="10"/>
      <c r="J5174" s="53"/>
      <c r="K5174" s="64"/>
      <c r="O5174" s="60"/>
      <c r="P5174" s="67"/>
      <c r="T5174" s="53"/>
      <c r="U5174" s="64"/>
      <c r="Y5174" s="53"/>
      <c r="Z5174" s="64"/>
      <c r="AD5174" s="53"/>
    </row>
    <row r="5175" spans="1:30" s="13" customFormat="1" x14ac:dyDescent="0.25">
      <c r="A5175"/>
      <c r="B5175" s="32"/>
      <c r="C5175" s="34"/>
      <c r="D5175" s="10"/>
      <c r="J5175" s="53"/>
      <c r="K5175" s="64"/>
      <c r="O5175" s="60"/>
      <c r="P5175" s="67"/>
      <c r="T5175" s="53"/>
      <c r="U5175" s="64"/>
      <c r="Y5175" s="53"/>
      <c r="Z5175" s="64"/>
      <c r="AD5175" s="53"/>
    </row>
    <row r="5176" spans="1:30" s="13" customFormat="1" x14ac:dyDescent="0.25">
      <c r="A5176"/>
      <c r="B5176" s="32"/>
      <c r="C5176" s="34"/>
      <c r="D5176" s="10"/>
      <c r="J5176" s="53"/>
      <c r="K5176" s="64"/>
      <c r="O5176" s="60"/>
      <c r="P5176" s="67"/>
      <c r="T5176" s="53"/>
      <c r="U5176" s="64"/>
      <c r="Y5176" s="53"/>
      <c r="Z5176" s="64"/>
      <c r="AD5176" s="53"/>
    </row>
    <row r="5177" spans="1:30" s="13" customFormat="1" x14ac:dyDescent="0.25">
      <c r="A5177"/>
      <c r="B5177" s="32"/>
      <c r="C5177" s="34"/>
      <c r="D5177" s="10"/>
      <c r="J5177" s="53"/>
      <c r="K5177" s="64"/>
      <c r="O5177" s="60"/>
      <c r="P5177" s="67"/>
      <c r="T5177" s="53"/>
      <c r="U5177" s="64"/>
      <c r="Y5177" s="53"/>
      <c r="Z5177" s="64"/>
      <c r="AD5177" s="53"/>
    </row>
    <row r="5178" spans="1:30" s="13" customFormat="1" x14ac:dyDescent="0.25">
      <c r="A5178"/>
      <c r="B5178" s="32"/>
      <c r="C5178" s="34"/>
      <c r="D5178" s="10"/>
      <c r="J5178" s="53"/>
      <c r="K5178" s="64"/>
      <c r="O5178" s="60"/>
      <c r="P5178" s="67"/>
      <c r="T5178" s="53"/>
      <c r="U5178" s="64"/>
      <c r="Y5178" s="53"/>
      <c r="Z5178" s="64"/>
      <c r="AD5178" s="53"/>
    </row>
    <row r="5179" spans="1:30" s="13" customFormat="1" x14ac:dyDescent="0.25">
      <c r="A5179"/>
      <c r="B5179" s="32"/>
      <c r="C5179" s="34"/>
      <c r="D5179" s="10"/>
      <c r="J5179" s="53"/>
      <c r="K5179" s="64"/>
      <c r="O5179" s="60"/>
      <c r="P5179" s="67"/>
      <c r="T5179" s="53"/>
      <c r="U5179" s="64"/>
      <c r="Y5179" s="53"/>
      <c r="Z5179" s="64"/>
      <c r="AD5179" s="53"/>
    </row>
    <row r="5180" spans="1:30" s="13" customFormat="1" x14ac:dyDescent="0.25">
      <c r="A5180"/>
      <c r="B5180" s="32"/>
      <c r="C5180" s="34"/>
      <c r="D5180" s="10"/>
      <c r="J5180" s="53"/>
      <c r="K5180" s="64"/>
      <c r="O5180" s="60"/>
      <c r="P5180" s="67"/>
      <c r="T5180" s="53"/>
      <c r="U5180" s="64"/>
      <c r="Y5180" s="53"/>
      <c r="Z5180" s="64"/>
      <c r="AD5180" s="53"/>
    </row>
    <row r="5181" spans="1:30" s="13" customFormat="1" x14ac:dyDescent="0.25">
      <c r="A5181"/>
      <c r="B5181" s="32"/>
      <c r="C5181" s="34"/>
      <c r="D5181" s="10"/>
      <c r="J5181" s="53"/>
      <c r="K5181" s="64"/>
      <c r="O5181" s="60"/>
      <c r="P5181" s="67"/>
      <c r="T5181" s="53"/>
      <c r="U5181" s="64"/>
      <c r="Y5181" s="53"/>
      <c r="Z5181" s="64"/>
      <c r="AD5181" s="53"/>
    </row>
    <row r="5182" spans="1:30" s="13" customFormat="1" x14ac:dyDescent="0.25">
      <c r="A5182"/>
      <c r="B5182" s="32"/>
      <c r="C5182" s="34"/>
      <c r="D5182" s="10"/>
      <c r="J5182" s="53"/>
      <c r="K5182" s="64"/>
      <c r="O5182" s="60"/>
      <c r="P5182" s="67"/>
      <c r="T5182" s="53"/>
      <c r="U5182" s="64"/>
      <c r="Y5182" s="53"/>
      <c r="Z5182" s="64"/>
      <c r="AD5182" s="53"/>
    </row>
    <row r="5183" spans="1:30" s="13" customFormat="1" x14ac:dyDescent="0.25">
      <c r="A5183"/>
      <c r="B5183" s="32"/>
      <c r="C5183" s="34"/>
      <c r="D5183" s="10"/>
      <c r="J5183" s="53"/>
      <c r="K5183" s="64"/>
      <c r="O5183" s="60"/>
      <c r="P5183" s="67"/>
      <c r="T5183" s="53"/>
      <c r="U5183" s="64"/>
      <c r="Y5183" s="53"/>
      <c r="Z5183" s="64"/>
      <c r="AD5183" s="53"/>
    </row>
    <row r="5184" spans="1:30" s="13" customFormat="1" x14ac:dyDescent="0.25">
      <c r="A5184"/>
      <c r="B5184" s="32"/>
      <c r="C5184" s="34"/>
      <c r="D5184" s="10"/>
      <c r="J5184" s="53"/>
      <c r="K5184" s="64"/>
      <c r="O5184" s="60"/>
      <c r="P5184" s="67"/>
      <c r="T5184" s="53"/>
      <c r="U5184" s="64"/>
      <c r="Y5184" s="53"/>
      <c r="Z5184" s="64"/>
      <c r="AD5184" s="53"/>
    </row>
    <row r="5185" spans="1:30" s="13" customFormat="1" x14ac:dyDescent="0.25">
      <c r="A5185"/>
      <c r="B5185" s="32"/>
      <c r="C5185" s="34"/>
      <c r="D5185" s="10"/>
      <c r="J5185" s="53"/>
      <c r="K5185" s="64"/>
      <c r="O5185" s="60"/>
      <c r="P5185" s="67"/>
      <c r="T5185" s="53"/>
      <c r="U5185" s="64"/>
      <c r="Y5185" s="53"/>
      <c r="Z5185" s="64"/>
      <c r="AD5185" s="53"/>
    </row>
    <row r="5186" spans="1:30" s="13" customFormat="1" x14ac:dyDescent="0.25">
      <c r="A5186"/>
      <c r="B5186" s="32"/>
      <c r="C5186" s="34"/>
      <c r="D5186" s="10"/>
      <c r="J5186" s="53"/>
      <c r="K5186" s="64"/>
      <c r="O5186" s="60"/>
      <c r="P5186" s="67"/>
      <c r="T5186" s="53"/>
      <c r="U5186" s="64"/>
      <c r="Y5186" s="53"/>
      <c r="Z5186" s="64"/>
      <c r="AD5186" s="53"/>
    </row>
    <row r="5187" spans="1:30" s="13" customFormat="1" x14ac:dyDescent="0.25">
      <c r="A5187"/>
      <c r="B5187" s="32"/>
      <c r="C5187" s="34"/>
      <c r="D5187" s="10"/>
      <c r="J5187" s="53"/>
      <c r="K5187" s="64"/>
      <c r="O5187" s="60"/>
      <c r="P5187" s="67"/>
      <c r="T5187" s="53"/>
      <c r="U5187" s="64"/>
      <c r="Y5187" s="53"/>
      <c r="Z5187" s="64"/>
      <c r="AD5187" s="53"/>
    </row>
    <row r="5188" spans="1:30" s="13" customFormat="1" x14ac:dyDescent="0.25">
      <c r="A5188"/>
      <c r="B5188" s="32"/>
      <c r="C5188" s="34"/>
      <c r="D5188" s="10"/>
      <c r="J5188" s="53"/>
      <c r="K5188" s="64"/>
      <c r="O5188" s="60"/>
      <c r="P5188" s="67"/>
      <c r="T5188" s="53"/>
      <c r="U5188" s="64"/>
      <c r="Y5188" s="53"/>
      <c r="Z5188" s="64"/>
      <c r="AD5188" s="53"/>
    </row>
    <row r="5189" spans="1:30" s="13" customFormat="1" x14ac:dyDescent="0.25">
      <c r="A5189"/>
      <c r="B5189" s="32"/>
      <c r="C5189" s="34"/>
      <c r="D5189" s="10"/>
      <c r="J5189" s="53"/>
      <c r="K5189" s="64"/>
      <c r="O5189" s="60"/>
      <c r="P5189" s="67"/>
      <c r="T5189" s="53"/>
      <c r="U5189" s="64"/>
      <c r="Y5189" s="53"/>
      <c r="Z5189" s="64"/>
      <c r="AD5189" s="53"/>
    </row>
    <row r="5190" spans="1:30" s="13" customFormat="1" x14ac:dyDescent="0.25">
      <c r="A5190"/>
      <c r="B5190" s="32"/>
      <c r="C5190" s="34"/>
      <c r="D5190" s="10"/>
      <c r="J5190" s="53"/>
      <c r="K5190" s="64"/>
      <c r="O5190" s="60"/>
      <c r="P5190" s="67"/>
      <c r="T5190" s="53"/>
      <c r="U5190" s="64"/>
      <c r="Y5190" s="53"/>
      <c r="Z5190" s="64"/>
      <c r="AD5190" s="53"/>
    </row>
    <row r="5191" spans="1:30" s="13" customFormat="1" x14ac:dyDescent="0.25">
      <c r="A5191"/>
      <c r="B5191" s="32"/>
      <c r="C5191" s="34"/>
      <c r="D5191" s="10"/>
      <c r="J5191" s="53"/>
      <c r="K5191" s="64"/>
      <c r="O5191" s="60"/>
      <c r="P5191" s="67"/>
      <c r="T5191" s="53"/>
      <c r="U5191" s="64"/>
      <c r="Y5191" s="53"/>
      <c r="Z5191" s="64"/>
      <c r="AD5191" s="53"/>
    </row>
    <row r="5192" spans="1:30" s="13" customFormat="1" x14ac:dyDescent="0.25">
      <c r="A5192"/>
      <c r="B5192" s="32"/>
      <c r="C5192" s="34"/>
      <c r="D5192" s="10"/>
      <c r="J5192" s="53"/>
      <c r="K5192" s="64"/>
      <c r="O5192" s="60"/>
      <c r="P5192" s="67"/>
      <c r="T5192" s="53"/>
      <c r="U5192" s="64"/>
      <c r="Y5192" s="53"/>
      <c r="Z5192" s="64"/>
      <c r="AD5192" s="53"/>
    </row>
    <row r="5193" spans="1:30" s="13" customFormat="1" x14ac:dyDescent="0.25">
      <c r="A5193"/>
      <c r="B5193" s="32"/>
      <c r="C5193" s="34"/>
      <c r="D5193" s="10"/>
      <c r="J5193" s="53"/>
      <c r="K5193" s="64"/>
      <c r="O5193" s="60"/>
      <c r="P5193" s="67"/>
      <c r="T5193" s="53"/>
      <c r="U5193" s="64"/>
      <c r="Y5193" s="53"/>
      <c r="Z5193" s="64"/>
      <c r="AD5193" s="53"/>
    </row>
    <row r="5194" spans="1:30" s="13" customFormat="1" x14ac:dyDescent="0.25">
      <c r="A5194"/>
      <c r="B5194" s="32"/>
      <c r="C5194" s="34"/>
      <c r="D5194" s="10"/>
      <c r="J5194" s="53"/>
      <c r="K5194" s="64"/>
      <c r="O5194" s="60"/>
      <c r="P5194" s="67"/>
      <c r="T5194" s="53"/>
      <c r="U5194" s="64"/>
      <c r="Y5194" s="53"/>
      <c r="Z5194" s="64"/>
      <c r="AD5194" s="53"/>
    </row>
    <row r="5195" spans="1:30" s="13" customFormat="1" x14ac:dyDescent="0.25">
      <c r="A5195"/>
      <c r="B5195" s="32"/>
      <c r="C5195" s="34"/>
      <c r="D5195" s="10"/>
      <c r="J5195" s="53"/>
      <c r="K5195" s="64"/>
      <c r="O5195" s="60"/>
      <c r="P5195" s="67"/>
      <c r="T5195" s="53"/>
      <c r="U5195" s="64"/>
      <c r="Y5195" s="53"/>
      <c r="Z5195" s="64"/>
      <c r="AD5195" s="53"/>
    </row>
    <row r="5196" spans="1:30" s="13" customFormat="1" x14ac:dyDescent="0.25">
      <c r="A5196"/>
      <c r="B5196" s="32"/>
      <c r="C5196" s="34"/>
      <c r="D5196" s="10"/>
      <c r="J5196" s="53"/>
      <c r="K5196" s="64"/>
      <c r="O5196" s="60"/>
      <c r="P5196" s="67"/>
      <c r="T5196" s="53"/>
      <c r="U5196" s="64"/>
      <c r="Y5196" s="53"/>
      <c r="Z5196" s="64"/>
      <c r="AD5196" s="53"/>
    </row>
    <row r="5197" spans="1:30" s="13" customFormat="1" x14ac:dyDescent="0.25">
      <c r="A5197"/>
      <c r="B5197" s="32"/>
      <c r="C5197" s="34"/>
      <c r="D5197" s="10"/>
      <c r="J5197" s="53"/>
      <c r="K5197" s="64"/>
      <c r="O5197" s="60"/>
      <c r="P5197" s="67"/>
      <c r="T5197" s="53"/>
      <c r="U5197" s="64"/>
      <c r="Y5197" s="53"/>
      <c r="Z5197" s="64"/>
      <c r="AD5197" s="53"/>
    </row>
    <row r="5198" spans="1:30" s="13" customFormat="1" x14ac:dyDescent="0.25">
      <c r="A5198"/>
      <c r="B5198" s="32"/>
      <c r="C5198" s="34"/>
      <c r="D5198" s="10"/>
      <c r="J5198" s="53"/>
      <c r="K5198" s="64"/>
      <c r="O5198" s="60"/>
      <c r="P5198" s="67"/>
      <c r="T5198" s="53"/>
      <c r="U5198" s="64"/>
      <c r="Y5198" s="53"/>
      <c r="Z5198" s="64"/>
      <c r="AD5198" s="53"/>
    </row>
    <row r="5199" spans="1:30" s="13" customFormat="1" x14ac:dyDescent="0.25">
      <c r="A5199"/>
      <c r="B5199" s="32"/>
      <c r="C5199" s="34"/>
      <c r="D5199" s="10"/>
      <c r="J5199" s="53"/>
      <c r="K5199" s="64"/>
      <c r="O5199" s="60"/>
      <c r="P5199" s="67"/>
      <c r="T5199" s="53"/>
      <c r="U5199" s="64"/>
      <c r="Y5199" s="53"/>
      <c r="Z5199" s="64"/>
      <c r="AD5199" s="53"/>
    </row>
    <row r="5200" spans="1:30" s="13" customFormat="1" x14ac:dyDescent="0.25">
      <c r="A5200"/>
      <c r="B5200" s="32"/>
      <c r="C5200" s="34"/>
      <c r="D5200" s="10"/>
      <c r="J5200" s="53"/>
      <c r="K5200" s="64"/>
      <c r="O5200" s="60"/>
      <c r="P5200" s="67"/>
      <c r="T5200" s="53"/>
      <c r="U5200" s="64"/>
      <c r="Y5200" s="53"/>
      <c r="Z5200" s="64"/>
      <c r="AD5200" s="53"/>
    </row>
    <row r="5201" spans="1:30" s="13" customFormat="1" x14ac:dyDescent="0.25">
      <c r="A5201"/>
      <c r="B5201" s="32"/>
      <c r="C5201" s="34"/>
      <c r="D5201" s="10"/>
      <c r="J5201" s="53"/>
      <c r="K5201" s="64"/>
      <c r="O5201" s="60"/>
      <c r="P5201" s="67"/>
      <c r="T5201" s="53"/>
      <c r="U5201" s="64"/>
      <c r="Y5201" s="53"/>
      <c r="Z5201" s="64"/>
      <c r="AD5201" s="53"/>
    </row>
    <row r="5202" spans="1:30" s="13" customFormat="1" x14ac:dyDescent="0.25">
      <c r="A5202"/>
      <c r="B5202" s="32"/>
      <c r="C5202" s="34"/>
      <c r="D5202" s="10"/>
      <c r="J5202" s="53"/>
      <c r="K5202" s="64"/>
      <c r="O5202" s="60"/>
      <c r="P5202" s="67"/>
      <c r="T5202" s="53"/>
      <c r="U5202" s="64"/>
      <c r="Y5202" s="53"/>
      <c r="Z5202" s="64"/>
      <c r="AD5202" s="53"/>
    </row>
    <row r="5203" spans="1:30" s="13" customFormat="1" x14ac:dyDescent="0.25">
      <c r="A5203"/>
      <c r="B5203" s="32"/>
      <c r="C5203" s="34"/>
      <c r="D5203" s="10"/>
      <c r="J5203" s="53"/>
      <c r="K5203" s="64"/>
      <c r="O5203" s="60"/>
      <c r="P5203" s="67"/>
      <c r="T5203" s="53"/>
      <c r="U5203" s="64"/>
      <c r="Y5203" s="53"/>
      <c r="Z5203" s="64"/>
      <c r="AD5203" s="53"/>
    </row>
    <row r="5204" spans="1:30" s="13" customFormat="1" x14ac:dyDescent="0.25">
      <c r="A5204"/>
      <c r="B5204" s="32"/>
      <c r="C5204" s="34"/>
      <c r="D5204" s="10"/>
      <c r="J5204" s="53"/>
      <c r="K5204" s="64"/>
      <c r="O5204" s="60"/>
      <c r="P5204" s="67"/>
      <c r="T5204" s="53"/>
      <c r="U5204" s="64"/>
      <c r="Y5204" s="53"/>
      <c r="Z5204" s="64"/>
      <c r="AD5204" s="53"/>
    </row>
    <row r="5205" spans="1:30" s="13" customFormat="1" x14ac:dyDescent="0.25">
      <c r="A5205"/>
      <c r="B5205" s="32"/>
      <c r="C5205" s="34"/>
      <c r="D5205" s="10"/>
      <c r="J5205" s="53"/>
      <c r="K5205" s="64"/>
      <c r="O5205" s="60"/>
      <c r="P5205" s="67"/>
      <c r="T5205" s="53"/>
      <c r="U5205" s="64"/>
      <c r="Y5205" s="53"/>
      <c r="Z5205" s="64"/>
      <c r="AD5205" s="53"/>
    </row>
    <row r="5206" spans="1:30" s="13" customFormat="1" x14ac:dyDescent="0.25">
      <c r="A5206"/>
      <c r="B5206" s="32"/>
      <c r="C5206" s="34"/>
      <c r="D5206" s="10"/>
      <c r="J5206" s="53"/>
      <c r="K5206" s="64"/>
      <c r="O5206" s="60"/>
      <c r="P5206" s="67"/>
      <c r="T5206" s="53"/>
      <c r="U5206" s="64"/>
      <c r="Y5206" s="53"/>
      <c r="Z5206" s="64"/>
      <c r="AD5206" s="53"/>
    </row>
    <row r="5207" spans="1:30" s="13" customFormat="1" x14ac:dyDescent="0.25">
      <c r="A5207"/>
      <c r="B5207" s="32"/>
      <c r="C5207" s="34"/>
      <c r="D5207" s="10"/>
      <c r="J5207" s="53"/>
      <c r="K5207" s="64"/>
      <c r="O5207" s="60"/>
      <c r="P5207" s="67"/>
      <c r="T5207" s="53"/>
      <c r="U5207" s="64"/>
      <c r="Y5207" s="53"/>
      <c r="Z5207" s="64"/>
      <c r="AD5207" s="53"/>
    </row>
    <row r="5208" spans="1:30" s="13" customFormat="1" x14ac:dyDescent="0.25">
      <c r="A5208"/>
      <c r="B5208" s="32"/>
      <c r="C5208" s="34"/>
      <c r="D5208" s="10"/>
      <c r="J5208" s="53"/>
      <c r="K5208" s="64"/>
      <c r="O5208" s="60"/>
      <c r="P5208" s="67"/>
      <c r="T5208" s="53"/>
      <c r="U5208" s="64"/>
      <c r="Y5208" s="53"/>
      <c r="Z5208" s="64"/>
      <c r="AD5208" s="53"/>
    </row>
    <row r="5209" spans="1:30" s="13" customFormat="1" x14ac:dyDescent="0.25">
      <c r="A5209"/>
      <c r="B5209" s="32"/>
      <c r="C5209" s="34"/>
      <c r="D5209" s="10"/>
      <c r="J5209" s="53"/>
      <c r="K5209" s="64"/>
      <c r="O5209" s="60"/>
      <c r="P5209" s="67"/>
      <c r="T5209" s="53"/>
      <c r="U5209" s="64"/>
      <c r="Y5209" s="53"/>
      <c r="Z5209" s="64"/>
      <c r="AD5209" s="53"/>
    </row>
    <row r="5210" spans="1:30" s="13" customFormat="1" x14ac:dyDescent="0.25">
      <c r="A5210"/>
      <c r="B5210" s="32"/>
      <c r="C5210" s="34"/>
      <c r="D5210" s="10"/>
      <c r="J5210" s="53"/>
      <c r="K5210" s="64"/>
      <c r="O5210" s="60"/>
      <c r="P5210" s="67"/>
      <c r="T5210" s="53"/>
      <c r="U5210" s="64"/>
      <c r="Y5210" s="53"/>
      <c r="Z5210" s="64"/>
      <c r="AD5210" s="53"/>
    </row>
    <row r="5211" spans="1:30" s="13" customFormat="1" x14ac:dyDescent="0.25">
      <c r="A5211"/>
      <c r="B5211" s="32"/>
      <c r="C5211" s="34"/>
      <c r="D5211" s="10"/>
      <c r="J5211" s="53"/>
      <c r="K5211" s="64"/>
      <c r="O5211" s="60"/>
      <c r="P5211" s="67"/>
      <c r="T5211" s="53"/>
      <c r="U5211" s="64"/>
      <c r="Y5211" s="53"/>
      <c r="Z5211" s="64"/>
      <c r="AD5211" s="53"/>
    </row>
    <row r="5212" spans="1:30" s="13" customFormat="1" x14ac:dyDescent="0.25">
      <c r="A5212"/>
      <c r="B5212" s="32"/>
      <c r="C5212" s="34"/>
      <c r="D5212" s="10"/>
      <c r="J5212" s="53"/>
      <c r="K5212" s="64"/>
      <c r="O5212" s="60"/>
      <c r="P5212" s="67"/>
      <c r="T5212" s="53"/>
      <c r="U5212" s="64"/>
      <c r="Y5212" s="53"/>
      <c r="Z5212" s="64"/>
      <c r="AD5212" s="53"/>
    </row>
    <row r="5213" spans="1:30" s="13" customFormat="1" x14ac:dyDescent="0.25">
      <c r="A5213"/>
      <c r="B5213" s="32"/>
      <c r="C5213" s="34"/>
      <c r="D5213" s="10"/>
      <c r="J5213" s="53"/>
      <c r="K5213" s="64"/>
      <c r="O5213" s="60"/>
      <c r="P5213" s="67"/>
      <c r="T5213" s="53"/>
      <c r="U5213" s="64"/>
      <c r="Y5213" s="53"/>
      <c r="Z5213" s="64"/>
      <c r="AD5213" s="53"/>
    </row>
    <row r="5214" spans="1:30" s="13" customFormat="1" x14ac:dyDescent="0.25">
      <c r="A5214"/>
      <c r="B5214" s="32"/>
      <c r="C5214" s="34"/>
      <c r="D5214" s="10"/>
      <c r="J5214" s="53"/>
      <c r="K5214" s="64"/>
      <c r="O5214" s="60"/>
      <c r="P5214" s="67"/>
      <c r="T5214" s="53"/>
      <c r="U5214" s="64"/>
      <c r="Y5214" s="53"/>
      <c r="Z5214" s="64"/>
      <c r="AD5214" s="53"/>
    </row>
    <row r="5215" spans="1:30" s="13" customFormat="1" x14ac:dyDescent="0.25">
      <c r="A5215"/>
      <c r="B5215" s="32"/>
      <c r="C5215" s="34"/>
      <c r="D5215" s="10"/>
      <c r="J5215" s="53"/>
      <c r="K5215" s="64"/>
      <c r="O5215" s="60"/>
      <c r="P5215" s="67"/>
      <c r="T5215" s="53"/>
      <c r="U5215" s="64"/>
      <c r="Y5215" s="53"/>
      <c r="Z5215" s="64"/>
      <c r="AD5215" s="53"/>
    </row>
    <row r="5216" spans="1:30" s="13" customFormat="1" x14ac:dyDescent="0.25">
      <c r="A5216"/>
      <c r="B5216" s="32"/>
      <c r="C5216" s="34"/>
      <c r="D5216" s="10"/>
      <c r="J5216" s="53"/>
      <c r="K5216" s="64"/>
      <c r="O5216" s="60"/>
      <c r="P5216" s="67"/>
      <c r="T5216" s="53"/>
      <c r="U5216" s="64"/>
      <c r="Y5216" s="53"/>
      <c r="Z5216" s="64"/>
      <c r="AD5216" s="53"/>
    </row>
    <row r="5217" spans="1:30" s="13" customFormat="1" x14ac:dyDescent="0.25">
      <c r="A5217"/>
      <c r="B5217" s="32"/>
      <c r="C5217" s="34"/>
      <c r="D5217" s="10"/>
      <c r="J5217" s="53"/>
      <c r="K5217" s="64"/>
      <c r="O5217" s="60"/>
      <c r="P5217" s="67"/>
      <c r="T5217" s="53"/>
      <c r="U5217" s="64"/>
      <c r="Y5217" s="53"/>
      <c r="Z5217" s="64"/>
      <c r="AD5217" s="53"/>
    </row>
    <row r="5218" spans="1:30" s="13" customFormat="1" x14ac:dyDescent="0.25">
      <c r="A5218"/>
      <c r="B5218" s="32"/>
      <c r="C5218" s="34"/>
      <c r="D5218" s="10"/>
      <c r="J5218" s="53"/>
      <c r="K5218" s="64"/>
      <c r="O5218" s="60"/>
      <c r="P5218" s="67"/>
      <c r="T5218" s="53"/>
      <c r="U5218" s="64"/>
      <c r="Y5218" s="53"/>
      <c r="Z5218" s="64"/>
      <c r="AD5218" s="53"/>
    </row>
    <row r="5219" spans="1:30" s="13" customFormat="1" x14ac:dyDescent="0.25">
      <c r="A5219"/>
      <c r="B5219" s="32"/>
      <c r="C5219" s="34"/>
      <c r="D5219" s="10"/>
      <c r="J5219" s="53"/>
      <c r="K5219" s="64"/>
      <c r="O5219" s="60"/>
      <c r="P5219" s="67"/>
      <c r="T5219" s="53"/>
      <c r="U5219" s="64"/>
      <c r="Y5219" s="53"/>
      <c r="Z5219" s="64"/>
      <c r="AD5219" s="53"/>
    </row>
    <row r="5220" spans="1:30" s="13" customFormat="1" x14ac:dyDescent="0.25">
      <c r="A5220"/>
      <c r="B5220" s="32"/>
      <c r="C5220" s="34"/>
      <c r="D5220" s="10"/>
      <c r="J5220" s="53"/>
      <c r="K5220" s="64"/>
      <c r="O5220" s="60"/>
      <c r="P5220" s="67"/>
      <c r="T5220" s="53"/>
      <c r="U5220" s="64"/>
      <c r="Y5220" s="53"/>
      <c r="Z5220" s="64"/>
      <c r="AD5220" s="53"/>
    </row>
    <row r="5221" spans="1:30" s="13" customFormat="1" x14ac:dyDescent="0.25">
      <c r="A5221"/>
      <c r="B5221" s="32"/>
      <c r="C5221" s="34"/>
      <c r="D5221" s="10"/>
      <c r="J5221" s="53"/>
      <c r="K5221" s="64"/>
      <c r="O5221" s="60"/>
      <c r="P5221" s="67"/>
      <c r="T5221" s="53"/>
      <c r="U5221" s="64"/>
      <c r="Y5221" s="53"/>
      <c r="Z5221" s="64"/>
      <c r="AD5221" s="53"/>
    </row>
    <row r="5222" spans="1:30" s="13" customFormat="1" x14ac:dyDescent="0.25">
      <c r="A5222"/>
      <c r="B5222" s="32"/>
      <c r="C5222" s="34"/>
      <c r="D5222" s="10"/>
      <c r="J5222" s="53"/>
      <c r="K5222" s="64"/>
      <c r="O5222" s="60"/>
      <c r="P5222" s="67"/>
      <c r="T5222" s="53"/>
      <c r="U5222" s="64"/>
      <c r="Y5222" s="53"/>
      <c r="Z5222" s="64"/>
      <c r="AD5222" s="53"/>
    </row>
    <row r="5223" spans="1:30" s="13" customFormat="1" x14ac:dyDescent="0.25">
      <c r="A5223"/>
      <c r="B5223" s="32"/>
      <c r="C5223" s="34"/>
      <c r="D5223" s="10"/>
      <c r="J5223" s="53"/>
      <c r="K5223" s="64"/>
      <c r="O5223" s="60"/>
      <c r="P5223" s="67"/>
      <c r="T5223" s="53"/>
      <c r="U5223" s="64"/>
      <c r="Y5223" s="53"/>
      <c r="Z5223" s="64"/>
      <c r="AD5223" s="53"/>
    </row>
    <row r="5224" spans="1:30" s="13" customFormat="1" x14ac:dyDescent="0.25">
      <c r="A5224"/>
      <c r="B5224" s="32"/>
      <c r="C5224" s="34"/>
      <c r="D5224" s="10"/>
      <c r="J5224" s="53"/>
      <c r="K5224" s="64"/>
      <c r="O5224" s="60"/>
      <c r="P5224" s="67"/>
      <c r="T5224" s="53"/>
      <c r="U5224" s="64"/>
      <c r="Y5224" s="53"/>
      <c r="Z5224" s="64"/>
      <c r="AD5224" s="53"/>
    </row>
    <row r="5225" spans="1:30" s="13" customFormat="1" x14ac:dyDescent="0.25">
      <c r="A5225"/>
      <c r="B5225" s="32"/>
      <c r="C5225" s="34"/>
      <c r="D5225" s="10"/>
      <c r="J5225" s="53"/>
      <c r="K5225" s="64"/>
      <c r="O5225" s="60"/>
      <c r="P5225" s="67"/>
      <c r="T5225" s="53"/>
      <c r="U5225" s="64"/>
      <c r="Y5225" s="53"/>
      <c r="Z5225" s="64"/>
      <c r="AD5225" s="53"/>
    </row>
    <row r="5226" spans="1:30" s="13" customFormat="1" x14ac:dyDescent="0.25">
      <c r="A5226"/>
      <c r="B5226" s="32"/>
      <c r="C5226" s="34"/>
      <c r="D5226" s="10"/>
      <c r="J5226" s="53"/>
      <c r="K5226" s="64"/>
      <c r="O5226" s="60"/>
      <c r="P5226" s="67"/>
      <c r="T5226" s="53"/>
      <c r="U5226" s="64"/>
      <c r="Y5226" s="53"/>
      <c r="Z5226" s="64"/>
      <c r="AD5226" s="53"/>
    </row>
    <row r="5227" spans="1:30" s="13" customFormat="1" x14ac:dyDescent="0.25">
      <c r="A5227"/>
      <c r="B5227" s="32"/>
      <c r="C5227" s="34"/>
      <c r="D5227" s="10"/>
      <c r="J5227" s="53"/>
      <c r="K5227" s="64"/>
      <c r="O5227" s="60"/>
      <c r="P5227" s="67"/>
      <c r="T5227" s="53"/>
      <c r="U5227" s="64"/>
      <c r="Y5227" s="53"/>
      <c r="Z5227" s="64"/>
      <c r="AD5227" s="53"/>
    </row>
    <row r="5228" spans="1:30" s="13" customFormat="1" x14ac:dyDescent="0.25">
      <c r="A5228"/>
      <c r="B5228" s="32"/>
      <c r="C5228" s="34"/>
      <c r="D5228" s="10"/>
      <c r="J5228" s="53"/>
      <c r="K5228" s="64"/>
      <c r="O5228" s="60"/>
      <c r="P5228" s="67"/>
      <c r="T5228" s="53"/>
      <c r="U5228" s="64"/>
      <c r="Y5228" s="53"/>
      <c r="Z5228" s="64"/>
      <c r="AD5228" s="53"/>
    </row>
    <row r="5229" spans="1:30" s="13" customFormat="1" x14ac:dyDescent="0.25">
      <c r="A5229"/>
      <c r="B5229" s="32"/>
      <c r="C5229" s="34"/>
      <c r="D5229" s="10"/>
      <c r="J5229" s="53"/>
      <c r="K5229" s="64"/>
      <c r="O5229" s="60"/>
      <c r="P5229" s="67"/>
      <c r="T5229" s="53"/>
      <c r="U5229" s="64"/>
      <c r="Y5229" s="53"/>
      <c r="Z5229" s="64"/>
      <c r="AD5229" s="53"/>
    </row>
    <row r="5230" spans="1:30" s="13" customFormat="1" x14ac:dyDescent="0.25">
      <c r="A5230"/>
      <c r="B5230" s="32"/>
      <c r="C5230" s="34"/>
      <c r="D5230" s="10"/>
      <c r="J5230" s="53"/>
      <c r="K5230" s="64"/>
      <c r="O5230" s="60"/>
      <c r="P5230" s="67"/>
      <c r="T5230" s="53"/>
      <c r="U5230" s="64"/>
      <c r="Y5230" s="53"/>
      <c r="Z5230" s="64"/>
      <c r="AD5230" s="53"/>
    </row>
    <row r="5231" spans="1:30" s="13" customFormat="1" x14ac:dyDescent="0.25">
      <c r="A5231"/>
      <c r="B5231" s="32"/>
      <c r="C5231" s="34"/>
      <c r="D5231" s="10"/>
      <c r="J5231" s="53"/>
      <c r="K5231" s="64"/>
      <c r="O5231" s="60"/>
      <c r="P5231" s="67"/>
      <c r="T5231" s="53"/>
      <c r="U5231" s="64"/>
      <c r="Y5231" s="53"/>
      <c r="Z5231" s="64"/>
      <c r="AD5231" s="53"/>
    </row>
    <row r="5232" spans="1:30" s="13" customFormat="1" x14ac:dyDescent="0.25">
      <c r="A5232"/>
      <c r="B5232" s="32"/>
      <c r="C5232" s="34"/>
      <c r="D5232" s="10"/>
      <c r="J5232" s="53"/>
      <c r="K5232" s="64"/>
      <c r="O5232" s="60"/>
      <c r="P5232" s="67"/>
      <c r="T5232" s="53"/>
      <c r="U5232" s="64"/>
      <c r="Y5232" s="53"/>
      <c r="Z5232" s="64"/>
      <c r="AD5232" s="53"/>
    </row>
    <row r="5233" spans="1:30" s="13" customFormat="1" x14ac:dyDescent="0.25">
      <c r="A5233"/>
      <c r="B5233" s="32"/>
      <c r="C5233" s="34"/>
      <c r="D5233" s="10"/>
      <c r="J5233" s="53"/>
      <c r="K5233" s="64"/>
      <c r="O5233" s="60"/>
      <c r="P5233" s="67"/>
      <c r="T5233" s="53"/>
      <c r="U5233" s="64"/>
      <c r="Y5233" s="53"/>
      <c r="Z5233" s="64"/>
      <c r="AD5233" s="53"/>
    </row>
    <row r="5234" spans="1:30" s="13" customFormat="1" x14ac:dyDescent="0.25">
      <c r="A5234"/>
      <c r="B5234" s="32"/>
      <c r="C5234" s="34"/>
      <c r="D5234" s="10"/>
      <c r="J5234" s="53"/>
      <c r="K5234" s="64"/>
      <c r="O5234" s="60"/>
      <c r="P5234" s="67"/>
      <c r="T5234" s="53"/>
      <c r="U5234" s="64"/>
      <c r="Y5234" s="53"/>
      <c r="Z5234" s="64"/>
      <c r="AD5234" s="53"/>
    </row>
    <row r="5235" spans="1:30" s="13" customFormat="1" x14ac:dyDescent="0.25">
      <c r="A5235"/>
      <c r="B5235" s="32"/>
      <c r="C5235" s="34"/>
      <c r="D5235" s="10"/>
      <c r="J5235" s="53"/>
      <c r="K5235" s="64"/>
      <c r="O5235" s="60"/>
      <c r="P5235" s="67"/>
      <c r="T5235" s="53"/>
      <c r="U5235" s="64"/>
      <c r="Y5235" s="53"/>
      <c r="Z5235" s="64"/>
      <c r="AD5235" s="53"/>
    </row>
    <row r="5236" spans="1:30" s="13" customFormat="1" x14ac:dyDescent="0.25">
      <c r="A5236"/>
      <c r="B5236" s="32"/>
      <c r="C5236" s="34"/>
      <c r="D5236" s="10"/>
      <c r="J5236" s="53"/>
      <c r="K5236" s="64"/>
      <c r="O5236" s="60"/>
      <c r="P5236" s="67"/>
      <c r="T5236" s="53"/>
      <c r="U5236" s="64"/>
      <c r="Y5236" s="53"/>
      <c r="Z5236" s="64"/>
      <c r="AD5236" s="53"/>
    </row>
    <row r="5237" spans="1:30" s="13" customFormat="1" x14ac:dyDescent="0.25">
      <c r="A5237"/>
      <c r="B5237" s="32"/>
      <c r="C5237" s="34"/>
      <c r="D5237" s="10"/>
      <c r="J5237" s="53"/>
      <c r="K5237" s="64"/>
      <c r="O5237" s="60"/>
      <c r="P5237" s="67"/>
      <c r="T5237" s="53"/>
      <c r="U5237" s="64"/>
      <c r="Y5237" s="53"/>
      <c r="Z5237" s="64"/>
      <c r="AD5237" s="53"/>
    </row>
    <row r="5238" spans="1:30" s="13" customFormat="1" x14ac:dyDescent="0.25">
      <c r="A5238"/>
      <c r="B5238" s="32"/>
      <c r="C5238" s="34"/>
      <c r="D5238" s="10"/>
      <c r="J5238" s="53"/>
      <c r="K5238" s="64"/>
      <c r="O5238" s="60"/>
      <c r="P5238" s="67"/>
      <c r="T5238" s="53"/>
      <c r="U5238" s="64"/>
      <c r="Y5238" s="53"/>
      <c r="Z5238" s="64"/>
      <c r="AD5238" s="53"/>
    </row>
    <row r="5239" spans="1:30" s="13" customFormat="1" x14ac:dyDescent="0.25">
      <c r="A5239"/>
      <c r="B5239" s="32"/>
      <c r="C5239" s="34"/>
      <c r="D5239" s="10"/>
      <c r="J5239" s="53"/>
      <c r="K5239" s="64"/>
      <c r="O5239" s="60"/>
      <c r="P5239" s="67"/>
      <c r="T5239" s="53"/>
      <c r="U5239" s="64"/>
      <c r="Y5239" s="53"/>
      <c r="Z5239" s="64"/>
      <c r="AD5239" s="53"/>
    </row>
    <row r="5240" spans="1:30" s="13" customFormat="1" x14ac:dyDescent="0.25">
      <c r="A5240"/>
      <c r="B5240" s="32"/>
      <c r="C5240" s="34"/>
      <c r="D5240" s="10"/>
      <c r="J5240" s="53"/>
      <c r="K5240" s="64"/>
      <c r="O5240" s="60"/>
      <c r="P5240" s="67"/>
      <c r="T5240" s="53"/>
      <c r="U5240" s="64"/>
      <c r="Y5240" s="53"/>
      <c r="Z5240" s="64"/>
      <c r="AD5240" s="53"/>
    </row>
    <row r="5241" spans="1:30" s="13" customFormat="1" x14ac:dyDescent="0.25">
      <c r="A5241"/>
      <c r="B5241" s="32"/>
      <c r="C5241" s="34"/>
      <c r="D5241" s="10"/>
      <c r="J5241" s="53"/>
      <c r="K5241" s="64"/>
      <c r="O5241" s="60"/>
      <c r="P5241" s="67"/>
      <c r="T5241" s="53"/>
      <c r="U5241" s="64"/>
      <c r="Y5241" s="53"/>
      <c r="Z5241" s="64"/>
      <c r="AD5241" s="53"/>
    </row>
    <row r="5242" spans="1:30" s="13" customFormat="1" x14ac:dyDescent="0.25">
      <c r="A5242"/>
      <c r="B5242" s="32"/>
      <c r="C5242" s="34"/>
      <c r="D5242" s="10"/>
      <c r="J5242" s="53"/>
      <c r="K5242" s="64"/>
      <c r="O5242" s="60"/>
      <c r="P5242" s="67"/>
      <c r="T5242" s="53"/>
      <c r="U5242" s="64"/>
      <c r="Y5242" s="53"/>
      <c r="Z5242" s="64"/>
      <c r="AD5242" s="53"/>
    </row>
    <row r="5243" spans="1:30" s="13" customFormat="1" x14ac:dyDescent="0.25">
      <c r="A5243"/>
      <c r="B5243" s="32"/>
      <c r="C5243" s="34"/>
      <c r="D5243" s="10"/>
      <c r="J5243" s="53"/>
      <c r="K5243" s="64"/>
      <c r="O5243" s="60"/>
      <c r="P5243" s="67"/>
      <c r="T5243" s="53"/>
      <c r="U5243" s="64"/>
      <c r="Y5243" s="53"/>
      <c r="Z5243" s="64"/>
      <c r="AD5243" s="53"/>
    </row>
    <row r="5244" spans="1:30" s="13" customFormat="1" x14ac:dyDescent="0.25">
      <c r="A5244"/>
      <c r="B5244" s="32"/>
      <c r="C5244" s="34"/>
      <c r="D5244" s="10"/>
      <c r="J5244" s="53"/>
      <c r="K5244" s="64"/>
      <c r="O5244" s="60"/>
      <c r="P5244" s="67"/>
      <c r="T5244" s="53"/>
      <c r="U5244" s="64"/>
      <c r="Y5244" s="53"/>
      <c r="Z5244" s="64"/>
      <c r="AD5244" s="53"/>
    </row>
    <row r="5245" spans="1:30" s="13" customFormat="1" x14ac:dyDescent="0.25">
      <c r="A5245"/>
      <c r="B5245" s="32"/>
      <c r="C5245" s="34"/>
      <c r="D5245" s="10"/>
      <c r="J5245" s="53"/>
      <c r="K5245" s="64"/>
      <c r="O5245" s="60"/>
      <c r="P5245" s="67"/>
      <c r="T5245" s="53"/>
      <c r="U5245" s="64"/>
      <c r="Y5245" s="53"/>
      <c r="Z5245" s="64"/>
      <c r="AD5245" s="53"/>
    </row>
    <row r="5246" spans="1:30" s="13" customFormat="1" x14ac:dyDescent="0.25">
      <c r="A5246"/>
      <c r="B5246" s="32"/>
      <c r="C5246" s="34"/>
      <c r="D5246" s="10"/>
      <c r="J5246" s="53"/>
      <c r="K5246" s="64"/>
      <c r="O5246" s="60"/>
      <c r="P5246" s="67"/>
      <c r="T5246" s="53"/>
      <c r="U5246" s="64"/>
      <c r="Y5246" s="53"/>
      <c r="Z5246" s="64"/>
      <c r="AD5246" s="53"/>
    </row>
    <row r="5247" spans="1:30" s="13" customFormat="1" x14ac:dyDescent="0.25">
      <c r="A5247"/>
      <c r="B5247" s="32"/>
      <c r="C5247" s="34"/>
      <c r="D5247" s="10"/>
      <c r="J5247" s="53"/>
      <c r="K5247" s="64"/>
      <c r="O5247" s="60"/>
      <c r="P5247" s="67"/>
      <c r="T5247" s="53"/>
      <c r="U5247" s="64"/>
      <c r="Y5247" s="53"/>
      <c r="Z5247" s="64"/>
      <c r="AD5247" s="53"/>
    </row>
    <row r="5248" spans="1:30" s="13" customFormat="1" x14ac:dyDescent="0.25">
      <c r="A5248"/>
      <c r="B5248" s="32"/>
      <c r="C5248" s="34"/>
      <c r="D5248" s="10"/>
      <c r="J5248" s="53"/>
      <c r="K5248" s="64"/>
      <c r="O5248" s="60"/>
      <c r="P5248" s="67"/>
      <c r="T5248" s="53"/>
      <c r="U5248" s="64"/>
      <c r="Y5248" s="53"/>
      <c r="Z5248" s="64"/>
      <c r="AD5248" s="53"/>
    </row>
    <row r="5249" spans="1:30" s="13" customFormat="1" x14ac:dyDescent="0.25">
      <c r="A5249"/>
      <c r="B5249" s="32"/>
      <c r="C5249" s="34"/>
      <c r="D5249" s="10"/>
      <c r="J5249" s="53"/>
      <c r="K5249" s="64"/>
      <c r="O5249" s="60"/>
      <c r="P5249" s="67"/>
      <c r="T5249" s="53"/>
      <c r="U5249" s="64"/>
      <c r="Y5249" s="53"/>
      <c r="Z5249" s="64"/>
      <c r="AD5249" s="53"/>
    </row>
    <row r="5250" spans="1:30" s="13" customFormat="1" x14ac:dyDescent="0.25">
      <c r="A5250"/>
      <c r="B5250" s="32"/>
      <c r="C5250" s="34"/>
      <c r="D5250" s="10"/>
      <c r="J5250" s="53"/>
      <c r="K5250" s="64"/>
      <c r="O5250" s="60"/>
      <c r="P5250" s="67"/>
      <c r="T5250" s="53"/>
      <c r="U5250" s="64"/>
      <c r="Y5250" s="53"/>
      <c r="Z5250" s="64"/>
      <c r="AD5250" s="53"/>
    </row>
    <row r="5251" spans="1:30" s="13" customFormat="1" x14ac:dyDescent="0.25">
      <c r="A5251"/>
      <c r="B5251" s="32"/>
      <c r="C5251" s="34"/>
      <c r="D5251" s="10"/>
      <c r="J5251" s="53"/>
      <c r="K5251" s="64"/>
      <c r="O5251" s="60"/>
      <c r="P5251" s="67"/>
      <c r="T5251" s="53"/>
      <c r="U5251" s="64"/>
      <c r="Y5251" s="53"/>
      <c r="Z5251" s="64"/>
      <c r="AD5251" s="53"/>
    </row>
    <row r="5252" spans="1:30" s="13" customFormat="1" x14ac:dyDescent="0.25">
      <c r="A5252"/>
      <c r="B5252" s="32"/>
      <c r="C5252" s="34"/>
      <c r="D5252" s="10"/>
      <c r="J5252" s="53"/>
      <c r="K5252" s="64"/>
      <c r="O5252" s="60"/>
      <c r="P5252" s="67"/>
      <c r="T5252" s="53"/>
      <c r="U5252" s="64"/>
      <c r="Y5252" s="53"/>
      <c r="Z5252" s="64"/>
      <c r="AD5252" s="53"/>
    </row>
    <row r="5253" spans="1:30" s="13" customFormat="1" x14ac:dyDescent="0.25">
      <c r="A5253"/>
      <c r="B5253" s="32"/>
      <c r="C5253" s="34"/>
      <c r="D5253" s="10"/>
      <c r="J5253" s="53"/>
      <c r="K5253" s="64"/>
      <c r="O5253" s="60"/>
      <c r="P5253" s="67"/>
      <c r="T5253" s="53"/>
      <c r="U5253" s="64"/>
      <c r="Y5253" s="53"/>
      <c r="Z5253" s="64"/>
      <c r="AD5253" s="53"/>
    </row>
    <row r="5254" spans="1:30" s="13" customFormat="1" x14ac:dyDescent="0.25">
      <c r="A5254"/>
      <c r="B5254" s="32"/>
      <c r="C5254" s="34"/>
      <c r="D5254" s="10"/>
      <c r="J5254" s="53"/>
      <c r="K5254" s="64"/>
      <c r="O5254" s="60"/>
      <c r="P5254" s="67"/>
      <c r="T5254" s="53"/>
      <c r="U5254" s="64"/>
      <c r="Y5254" s="53"/>
      <c r="Z5254" s="64"/>
      <c r="AD5254" s="53"/>
    </row>
    <row r="5255" spans="1:30" s="13" customFormat="1" x14ac:dyDescent="0.25">
      <c r="A5255"/>
      <c r="B5255" s="32"/>
      <c r="C5255" s="34"/>
      <c r="D5255" s="10"/>
      <c r="J5255" s="53"/>
      <c r="K5255" s="64"/>
      <c r="O5255" s="60"/>
      <c r="P5255" s="67"/>
      <c r="T5255" s="53"/>
      <c r="U5255" s="64"/>
      <c r="Y5255" s="53"/>
      <c r="Z5255" s="64"/>
      <c r="AD5255" s="53"/>
    </row>
    <row r="5256" spans="1:30" s="13" customFormat="1" x14ac:dyDescent="0.25">
      <c r="A5256"/>
      <c r="B5256" s="32"/>
      <c r="C5256" s="34"/>
      <c r="D5256" s="10"/>
      <c r="J5256" s="53"/>
      <c r="K5256" s="64"/>
      <c r="O5256" s="60"/>
      <c r="P5256" s="67"/>
      <c r="T5256" s="53"/>
      <c r="U5256" s="64"/>
      <c r="Y5256" s="53"/>
      <c r="Z5256" s="64"/>
      <c r="AD5256" s="53"/>
    </row>
    <row r="5257" spans="1:30" s="13" customFormat="1" x14ac:dyDescent="0.25">
      <c r="A5257"/>
      <c r="B5257" s="32"/>
      <c r="C5257" s="34"/>
      <c r="D5257" s="10"/>
      <c r="J5257" s="53"/>
      <c r="K5257" s="64"/>
      <c r="O5257" s="60"/>
      <c r="P5257" s="67"/>
      <c r="T5257" s="53"/>
      <c r="U5257" s="64"/>
      <c r="Y5257" s="53"/>
      <c r="Z5257" s="64"/>
      <c r="AD5257" s="53"/>
    </row>
    <row r="5258" spans="1:30" s="13" customFormat="1" x14ac:dyDescent="0.25">
      <c r="A5258"/>
      <c r="B5258" s="32"/>
      <c r="C5258" s="34"/>
      <c r="D5258" s="10"/>
      <c r="J5258" s="53"/>
      <c r="K5258" s="64"/>
      <c r="O5258" s="60"/>
      <c r="P5258" s="67"/>
      <c r="T5258" s="53"/>
      <c r="U5258" s="64"/>
      <c r="Y5258" s="53"/>
      <c r="Z5258" s="64"/>
      <c r="AD5258" s="53"/>
    </row>
    <row r="5259" spans="1:30" s="13" customFormat="1" x14ac:dyDescent="0.25">
      <c r="A5259"/>
      <c r="B5259" s="32"/>
      <c r="C5259" s="34"/>
      <c r="D5259" s="10"/>
      <c r="J5259" s="53"/>
      <c r="K5259" s="64"/>
      <c r="O5259" s="60"/>
      <c r="P5259" s="67"/>
      <c r="T5259" s="53"/>
      <c r="U5259" s="64"/>
      <c r="Y5259" s="53"/>
      <c r="Z5259" s="64"/>
      <c r="AD5259" s="53"/>
    </row>
    <row r="5260" spans="1:30" s="13" customFormat="1" x14ac:dyDescent="0.25">
      <c r="A5260"/>
      <c r="B5260" s="32"/>
      <c r="C5260" s="34"/>
      <c r="D5260" s="10"/>
      <c r="J5260" s="53"/>
      <c r="K5260" s="64"/>
      <c r="O5260" s="60"/>
      <c r="P5260" s="67"/>
      <c r="T5260" s="53"/>
      <c r="U5260" s="64"/>
      <c r="Y5260" s="53"/>
      <c r="Z5260" s="64"/>
      <c r="AD5260" s="53"/>
    </row>
    <row r="5261" spans="1:30" s="13" customFormat="1" x14ac:dyDescent="0.25">
      <c r="A5261"/>
      <c r="B5261" s="32"/>
      <c r="C5261" s="34"/>
      <c r="D5261" s="10"/>
      <c r="J5261" s="53"/>
      <c r="K5261" s="64"/>
      <c r="O5261" s="60"/>
      <c r="P5261" s="67"/>
      <c r="T5261" s="53"/>
      <c r="U5261" s="64"/>
      <c r="Y5261" s="53"/>
      <c r="Z5261" s="64"/>
      <c r="AD5261" s="53"/>
    </row>
    <row r="5262" spans="1:30" s="13" customFormat="1" x14ac:dyDescent="0.25">
      <c r="A5262"/>
      <c r="B5262" s="32"/>
      <c r="C5262" s="34"/>
      <c r="D5262" s="10"/>
      <c r="J5262" s="53"/>
      <c r="K5262" s="64"/>
      <c r="O5262" s="60"/>
      <c r="P5262" s="67"/>
      <c r="T5262" s="53"/>
      <c r="U5262" s="64"/>
      <c r="Y5262" s="53"/>
      <c r="Z5262" s="64"/>
      <c r="AD5262" s="53"/>
    </row>
    <row r="5263" spans="1:30" s="13" customFormat="1" x14ac:dyDescent="0.25">
      <c r="A5263"/>
      <c r="B5263" s="32"/>
      <c r="C5263" s="34"/>
      <c r="D5263" s="10"/>
      <c r="J5263" s="53"/>
      <c r="K5263" s="64"/>
      <c r="O5263" s="60"/>
      <c r="P5263" s="67"/>
      <c r="T5263" s="53"/>
      <c r="U5263" s="64"/>
      <c r="Y5263" s="53"/>
      <c r="Z5263" s="64"/>
      <c r="AD5263" s="53"/>
    </row>
    <row r="5264" spans="1:30" s="13" customFormat="1" x14ac:dyDescent="0.25">
      <c r="A5264"/>
      <c r="B5264" s="32"/>
      <c r="C5264" s="34"/>
      <c r="D5264" s="10"/>
      <c r="J5264" s="53"/>
      <c r="K5264" s="64"/>
      <c r="O5264" s="60"/>
      <c r="P5264" s="67"/>
      <c r="T5264" s="53"/>
      <c r="U5264" s="64"/>
      <c r="Y5264" s="53"/>
      <c r="Z5264" s="64"/>
      <c r="AD5264" s="53"/>
    </row>
    <row r="5265" spans="1:30" s="13" customFormat="1" x14ac:dyDescent="0.25">
      <c r="A5265"/>
      <c r="B5265" s="32"/>
      <c r="C5265" s="34"/>
      <c r="D5265" s="10"/>
      <c r="J5265" s="53"/>
      <c r="K5265" s="64"/>
      <c r="O5265" s="60"/>
      <c r="P5265" s="67"/>
      <c r="T5265" s="53"/>
      <c r="U5265" s="64"/>
      <c r="Y5265" s="53"/>
      <c r="Z5265" s="64"/>
      <c r="AD5265" s="53"/>
    </row>
    <row r="5266" spans="1:30" s="13" customFormat="1" x14ac:dyDescent="0.25">
      <c r="A5266"/>
      <c r="B5266" s="32"/>
      <c r="C5266" s="34"/>
      <c r="D5266" s="10"/>
      <c r="J5266" s="53"/>
      <c r="K5266" s="64"/>
      <c r="O5266" s="60"/>
      <c r="P5266" s="67"/>
      <c r="T5266" s="53"/>
      <c r="U5266" s="64"/>
      <c r="Y5266" s="53"/>
      <c r="Z5266" s="64"/>
      <c r="AD5266" s="53"/>
    </row>
    <row r="5267" spans="1:30" s="13" customFormat="1" x14ac:dyDescent="0.25">
      <c r="A5267"/>
      <c r="B5267" s="32"/>
      <c r="C5267" s="34"/>
      <c r="D5267" s="10"/>
      <c r="J5267" s="53"/>
      <c r="K5267" s="64"/>
      <c r="O5267" s="60"/>
      <c r="P5267" s="67"/>
      <c r="T5267" s="53"/>
      <c r="U5267" s="64"/>
      <c r="Y5267" s="53"/>
      <c r="Z5267" s="64"/>
      <c r="AD5267" s="53"/>
    </row>
    <row r="5268" spans="1:30" s="13" customFormat="1" x14ac:dyDescent="0.25">
      <c r="A5268"/>
      <c r="B5268" s="32"/>
      <c r="C5268" s="34"/>
      <c r="D5268" s="10"/>
      <c r="J5268" s="53"/>
      <c r="K5268" s="64"/>
      <c r="O5268" s="60"/>
      <c r="P5268" s="67"/>
      <c r="T5268" s="53"/>
      <c r="U5268" s="64"/>
      <c r="Y5268" s="53"/>
      <c r="Z5268" s="64"/>
      <c r="AD5268" s="53"/>
    </row>
    <row r="5269" spans="1:30" s="13" customFormat="1" x14ac:dyDescent="0.25">
      <c r="A5269"/>
      <c r="B5269" s="32"/>
      <c r="C5269" s="34"/>
      <c r="D5269" s="10"/>
      <c r="J5269" s="53"/>
      <c r="K5269" s="64"/>
      <c r="O5269" s="60"/>
      <c r="P5269" s="67"/>
      <c r="T5269" s="53"/>
      <c r="U5269" s="64"/>
      <c r="Y5269" s="53"/>
      <c r="Z5269" s="64"/>
      <c r="AD5269" s="53"/>
    </row>
    <row r="5270" spans="1:30" s="13" customFormat="1" x14ac:dyDescent="0.25">
      <c r="A5270"/>
      <c r="B5270" s="32"/>
      <c r="C5270" s="34"/>
      <c r="D5270" s="10"/>
      <c r="J5270" s="53"/>
      <c r="K5270" s="64"/>
      <c r="O5270" s="60"/>
      <c r="P5270" s="67"/>
      <c r="T5270" s="53"/>
      <c r="U5270" s="64"/>
      <c r="Y5270" s="53"/>
      <c r="Z5270" s="64"/>
      <c r="AD5270" s="53"/>
    </row>
    <row r="5271" spans="1:30" s="13" customFormat="1" x14ac:dyDescent="0.25">
      <c r="A5271"/>
      <c r="B5271" s="32"/>
      <c r="C5271" s="34"/>
      <c r="D5271" s="10"/>
      <c r="J5271" s="53"/>
      <c r="K5271" s="64"/>
      <c r="O5271" s="60"/>
      <c r="P5271" s="67"/>
      <c r="T5271" s="53"/>
      <c r="U5271" s="64"/>
      <c r="Y5271" s="53"/>
      <c r="Z5271" s="64"/>
      <c r="AD5271" s="53"/>
    </row>
    <row r="5272" spans="1:30" s="13" customFormat="1" x14ac:dyDescent="0.25">
      <c r="A5272"/>
      <c r="B5272" s="32"/>
      <c r="C5272" s="34"/>
      <c r="D5272" s="10"/>
      <c r="J5272" s="53"/>
      <c r="K5272" s="64"/>
      <c r="O5272" s="60"/>
      <c r="P5272" s="67"/>
      <c r="T5272" s="53"/>
      <c r="U5272" s="64"/>
      <c r="Y5272" s="53"/>
      <c r="Z5272" s="64"/>
      <c r="AD5272" s="53"/>
    </row>
    <row r="5273" spans="1:30" s="13" customFormat="1" x14ac:dyDescent="0.25">
      <c r="A5273"/>
      <c r="B5273" s="32"/>
      <c r="C5273" s="34"/>
      <c r="D5273" s="10"/>
      <c r="J5273" s="53"/>
      <c r="K5273" s="64"/>
      <c r="O5273" s="60"/>
      <c r="P5273" s="67"/>
      <c r="T5273" s="53"/>
      <c r="U5273" s="64"/>
      <c r="Y5273" s="53"/>
      <c r="Z5273" s="64"/>
      <c r="AD5273" s="53"/>
    </row>
    <row r="5274" spans="1:30" s="13" customFormat="1" x14ac:dyDescent="0.25">
      <c r="A5274"/>
      <c r="B5274" s="32"/>
      <c r="C5274" s="34"/>
      <c r="D5274" s="10"/>
      <c r="J5274" s="53"/>
      <c r="K5274" s="64"/>
      <c r="O5274" s="60"/>
      <c r="P5274" s="67"/>
      <c r="T5274" s="53"/>
      <c r="U5274" s="64"/>
      <c r="Y5274" s="53"/>
      <c r="Z5274" s="64"/>
      <c r="AD5274" s="53"/>
    </row>
    <row r="5275" spans="1:30" s="13" customFormat="1" x14ac:dyDescent="0.25">
      <c r="A5275"/>
      <c r="B5275" s="32"/>
      <c r="C5275" s="34"/>
      <c r="D5275" s="10"/>
      <c r="J5275" s="53"/>
      <c r="K5275" s="64"/>
      <c r="O5275" s="60"/>
      <c r="P5275" s="67"/>
      <c r="T5275" s="53"/>
      <c r="U5275" s="64"/>
      <c r="Y5275" s="53"/>
      <c r="Z5275" s="64"/>
      <c r="AD5275" s="53"/>
    </row>
    <row r="5276" spans="1:30" s="13" customFormat="1" x14ac:dyDescent="0.25">
      <c r="A5276"/>
      <c r="B5276" s="32"/>
      <c r="C5276" s="34"/>
      <c r="D5276" s="10"/>
      <c r="J5276" s="53"/>
      <c r="K5276" s="64"/>
      <c r="O5276" s="60"/>
      <c r="P5276" s="67"/>
      <c r="T5276" s="53"/>
      <c r="U5276" s="64"/>
      <c r="Y5276" s="53"/>
      <c r="Z5276" s="64"/>
      <c r="AD5276" s="53"/>
    </row>
    <row r="5277" spans="1:30" s="13" customFormat="1" x14ac:dyDescent="0.25">
      <c r="A5277"/>
      <c r="B5277" s="32"/>
      <c r="C5277" s="34"/>
      <c r="D5277" s="10"/>
      <c r="J5277" s="53"/>
      <c r="K5277" s="64"/>
      <c r="O5277" s="60"/>
      <c r="P5277" s="67"/>
      <c r="T5277" s="53"/>
      <c r="U5277" s="64"/>
      <c r="Y5277" s="53"/>
      <c r="Z5277" s="64"/>
      <c r="AD5277" s="53"/>
    </row>
    <row r="5278" spans="1:30" s="13" customFormat="1" x14ac:dyDescent="0.25">
      <c r="A5278"/>
      <c r="B5278" s="32"/>
      <c r="C5278" s="34"/>
      <c r="D5278" s="10"/>
      <c r="J5278" s="53"/>
      <c r="K5278" s="64"/>
      <c r="O5278" s="60"/>
      <c r="P5278" s="67"/>
      <c r="T5278" s="53"/>
      <c r="U5278" s="64"/>
      <c r="Y5278" s="53"/>
      <c r="Z5278" s="64"/>
      <c r="AD5278" s="53"/>
    </row>
    <row r="5279" spans="1:30" s="13" customFormat="1" x14ac:dyDescent="0.25">
      <c r="A5279"/>
      <c r="B5279" s="32"/>
      <c r="C5279" s="34"/>
      <c r="D5279" s="10"/>
      <c r="J5279" s="53"/>
      <c r="K5279" s="64"/>
      <c r="O5279" s="60"/>
      <c r="P5279" s="67"/>
      <c r="T5279" s="53"/>
      <c r="U5279" s="64"/>
      <c r="Y5279" s="53"/>
      <c r="Z5279" s="64"/>
      <c r="AD5279" s="53"/>
    </row>
    <row r="5280" spans="1:30" s="13" customFormat="1" x14ac:dyDescent="0.25">
      <c r="A5280"/>
      <c r="B5280" s="32"/>
      <c r="C5280" s="34"/>
      <c r="D5280" s="10"/>
      <c r="J5280" s="53"/>
      <c r="K5280" s="64"/>
      <c r="O5280" s="60"/>
      <c r="P5280" s="67"/>
      <c r="T5280" s="53"/>
      <c r="U5280" s="64"/>
      <c r="Y5280" s="53"/>
      <c r="Z5280" s="64"/>
      <c r="AD5280" s="53"/>
    </row>
    <row r="5281" spans="1:30" s="13" customFormat="1" x14ac:dyDescent="0.25">
      <c r="A5281"/>
      <c r="B5281" s="32"/>
      <c r="C5281" s="34"/>
      <c r="D5281" s="10"/>
      <c r="J5281" s="53"/>
      <c r="K5281" s="64"/>
      <c r="O5281" s="60"/>
      <c r="P5281" s="67"/>
      <c r="T5281" s="53"/>
      <c r="U5281" s="64"/>
      <c r="Y5281" s="53"/>
      <c r="Z5281" s="64"/>
      <c r="AD5281" s="53"/>
    </row>
    <row r="5282" spans="1:30" s="13" customFormat="1" x14ac:dyDescent="0.25">
      <c r="A5282"/>
      <c r="B5282" s="32"/>
      <c r="C5282" s="34"/>
      <c r="D5282" s="10"/>
      <c r="J5282" s="53"/>
      <c r="K5282" s="64"/>
      <c r="O5282" s="60"/>
      <c r="P5282" s="67"/>
      <c r="T5282" s="53"/>
      <c r="U5282" s="64"/>
      <c r="Y5282" s="53"/>
      <c r="Z5282" s="64"/>
      <c r="AD5282" s="53"/>
    </row>
    <row r="5283" spans="1:30" s="13" customFormat="1" x14ac:dyDescent="0.25">
      <c r="A5283"/>
      <c r="B5283" s="32"/>
      <c r="C5283" s="34"/>
      <c r="D5283" s="10"/>
      <c r="J5283" s="53"/>
      <c r="K5283" s="64"/>
      <c r="O5283" s="60"/>
      <c r="P5283" s="67"/>
      <c r="T5283" s="53"/>
      <c r="U5283" s="64"/>
      <c r="Y5283" s="53"/>
      <c r="Z5283" s="64"/>
      <c r="AD5283" s="53"/>
    </row>
    <row r="5284" spans="1:30" s="13" customFormat="1" x14ac:dyDescent="0.25">
      <c r="A5284"/>
      <c r="B5284" s="32"/>
      <c r="C5284" s="34"/>
      <c r="D5284" s="10"/>
      <c r="J5284" s="53"/>
      <c r="K5284" s="64"/>
      <c r="O5284" s="60"/>
      <c r="P5284" s="67"/>
      <c r="T5284" s="53"/>
      <c r="U5284" s="64"/>
      <c r="Y5284" s="53"/>
      <c r="Z5284" s="64"/>
      <c r="AD5284" s="53"/>
    </row>
    <row r="5285" spans="1:30" s="13" customFormat="1" x14ac:dyDescent="0.25">
      <c r="A5285"/>
      <c r="B5285" s="32"/>
      <c r="C5285" s="34"/>
      <c r="D5285" s="10"/>
      <c r="J5285" s="53"/>
      <c r="K5285" s="64"/>
      <c r="O5285" s="60"/>
      <c r="P5285" s="67"/>
      <c r="T5285" s="53"/>
      <c r="U5285" s="64"/>
      <c r="Y5285" s="53"/>
      <c r="Z5285" s="64"/>
      <c r="AD5285" s="53"/>
    </row>
    <row r="5286" spans="1:30" s="13" customFormat="1" x14ac:dyDescent="0.25">
      <c r="A5286"/>
      <c r="B5286" s="32"/>
      <c r="C5286" s="34"/>
      <c r="D5286" s="10"/>
      <c r="J5286" s="53"/>
      <c r="K5286" s="64"/>
      <c r="O5286" s="60"/>
      <c r="P5286" s="67"/>
      <c r="T5286" s="53"/>
      <c r="U5286" s="64"/>
      <c r="Y5286" s="53"/>
      <c r="Z5286" s="64"/>
      <c r="AD5286" s="53"/>
    </row>
    <row r="5287" spans="1:30" s="13" customFormat="1" x14ac:dyDescent="0.25">
      <c r="A5287"/>
      <c r="B5287" s="32"/>
      <c r="C5287" s="34"/>
      <c r="D5287" s="10"/>
      <c r="J5287" s="53"/>
      <c r="K5287" s="64"/>
      <c r="O5287" s="60"/>
      <c r="P5287" s="67"/>
      <c r="T5287" s="53"/>
      <c r="U5287" s="64"/>
      <c r="Y5287" s="53"/>
      <c r="Z5287" s="64"/>
      <c r="AD5287" s="53"/>
    </row>
    <row r="5288" spans="1:30" s="13" customFormat="1" x14ac:dyDescent="0.25">
      <c r="A5288"/>
      <c r="B5288" s="32"/>
      <c r="C5288" s="34"/>
      <c r="D5288" s="10"/>
      <c r="J5288" s="53"/>
      <c r="K5288" s="64"/>
      <c r="O5288" s="60"/>
      <c r="P5288" s="67"/>
      <c r="T5288" s="53"/>
      <c r="U5288" s="64"/>
      <c r="Y5288" s="53"/>
      <c r="Z5288" s="64"/>
      <c r="AD5288" s="53"/>
    </row>
    <row r="5289" spans="1:30" s="13" customFormat="1" x14ac:dyDescent="0.25">
      <c r="A5289"/>
      <c r="B5289" s="32"/>
      <c r="C5289" s="34"/>
      <c r="D5289" s="10"/>
      <c r="J5289" s="53"/>
      <c r="K5289" s="64"/>
      <c r="O5289" s="60"/>
      <c r="P5289" s="67"/>
      <c r="T5289" s="53"/>
      <c r="U5289" s="64"/>
      <c r="Y5289" s="53"/>
      <c r="Z5289" s="64"/>
      <c r="AD5289" s="53"/>
    </row>
    <row r="5290" spans="1:30" s="13" customFormat="1" x14ac:dyDescent="0.25">
      <c r="A5290"/>
      <c r="B5290" s="32"/>
      <c r="C5290" s="34"/>
      <c r="D5290" s="10"/>
      <c r="J5290" s="53"/>
      <c r="K5290" s="64"/>
      <c r="O5290" s="60"/>
      <c r="P5290" s="67"/>
      <c r="T5290" s="53"/>
      <c r="U5290" s="64"/>
      <c r="Y5290" s="53"/>
      <c r="Z5290" s="64"/>
      <c r="AD5290" s="53"/>
    </row>
    <row r="5291" spans="1:30" s="13" customFormat="1" x14ac:dyDescent="0.25">
      <c r="A5291"/>
      <c r="B5291" s="32"/>
      <c r="C5291" s="34"/>
      <c r="D5291" s="10"/>
      <c r="J5291" s="53"/>
      <c r="K5291" s="64"/>
      <c r="O5291" s="60"/>
      <c r="P5291" s="67"/>
      <c r="T5291" s="53"/>
      <c r="U5291" s="64"/>
      <c r="Y5291" s="53"/>
      <c r="Z5291" s="64"/>
      <c r="AD5291" s="53"/>
    </row>
    <row r="5292" spans="1:30" s="13" customFormat="1" x14ac:dyDescent="0.25">
      <c r="A5292"/>
      <c r="B5292" s="32"/>
      <c r="C5292" s="34"/>
      <c r="D5292" s="10"/>
      <c r="J5292" s="53"/>
      <c r="K5292" s="64"/>
      <c r="O5292" s="60"/>
      <c r="P5292" s="67"/>
      <c r="T5292" s="53"/>
      <c r="U5292" s="64"/>
      <c r="Y5292" s="53"/>
      <c r="Z5292" s="64"/>
      <c r="AD5292" s="53"/>
    </row>
    <row r="5293" spans="1:30" s="13" customFormat="1" x14ac:dyDescent="0.25">
      <c r="A5293"/>
      <c r="B5293" s="32"/>
      <c r="C5293" s="34"/>
      <c r="D5293" s="10"/>
      <c r="J5293" s="53"/>
      <c r="K5293" s="64"/>
      <c r="O5293" s="60"/>
      <c r="P5293" s="67"/>
      <c r="T5293" s="53"/>
      <c r="U5293" s="64"/>
      <c r="Y5293" s="53"/>
      <c r="Z5293" s="64"/>
      <c r="AD5293" s="53"/>
    </row>
    <row r="5294" spans="1:30" s="13" customFormat="1" x14ac:dyDescent="0.25">
      <c r="A5294"/>
      <c r="B5294" s="32"/>
      <c r="C5294" s="34"/>
      <c r="D5294" s="10"/>
      <c r="J5294" s="53"/>
      <c r="K5294" s="64"/>
      <c r="O5294" s="60"/>
      <c r="P5294" s="67"/>
      <c r="T5294" s="53"/>
      <c r="U5294" s="64"/>
      <c r="Y5294" s="53"/>
      <c r="Z5294" s="64"/>
      <c r="AD5294" s="53"/>
    </row>
    <row r="5295" spans="1:30" s="13" customFormat="1" x14ac:dyDescent="0.25">
      <c r="A5295"/>
      <c r="B5295" s="32"/>
      <c r="C5295" s="34"/>
      <c r="D5295" s="10"/>
      <c r="J5295" s="53"/>
      <c r="K5295" s="64"/>
      <c r="O5295" s="60"/>
      <c r="P5295" s="67"/>
      <c r="T5295" s="53"/>
      <c r="U5295" s="64"/>
      <c r="Y5295" s="53"/>
      <c r="Z5295" s="64"/>
      <c r="AD5295" s="53"/>
    </row>
    <row r="5296" spans="1:30" s="13" customFormat="1" x14ac:dyDescent="0.25">
      <c r="A5296"/>
      <c r="B5296" s="32"/>
      <c r="C5296" s="34"/>
      <c r="D5296" s="10"/>
      <c r="J5296" s="53"/>
      <c r="K5296" s="64"/>
      <c r="O5296" s="60"/>
      <c r="P5296" s="67"/>
      <c r="T5296" s="53"/>
      <c r="U5296" s="64"/>
      <c r="Y5296" s="53"/>
      <c r="Z5296" s="64"/>
      <c r="AD5296" s="53"/>
    </row>
    <row r="5297" spans="1:30" s="13" customFormat="1" x14ac:dyDescent="0.25">
      <c r="A5297"/>
      <c r="B5297" s="32"/>
      <c r="C5297" s="34"/>
      <c r="D5297" s="10"/>
      <c r="J5297" s="53"/>
      <c r="K5297" s="64"/>
      <c r="O5297" s="60"/>
      <c r="P5297" s="67"/>
      <c r="T5297" s="53"/>
      <c r="U5297" s="64"/>
      <c r="Y5297" s="53"/>
      <c r="Z5297" s="64"/>
      <c r="AD5297" s="53"/>
    </row>
    <row r="5298" spans="1:30" s="13" customFormat="1" x14ac:dyDescent="0.25">
      <c r="A5298"/>
      <c r="B5298" s="32"/>
      <c r="C5298" s="34"/>
      <c r="D5298" s="10"/>
      <c r="J5298" s="53"/>
      <c r="K5298" s="64"/>
      <c r="O5298" s="60"/>
      <c r="P5298" s="67"/>
      <c r="T5298" s="53"/>
      <c r="U5298" s="64"/>
      <c r="Y5298" s="53"/>
      <c r="Z5298" s="64"/>
      <c r="AD5298" s="53"/>
    </row>
    <row r="5299" spans="1:30" s="13" customFormat="1" x14ac:dyDescent="0.25">
      <c r="A5299"/>
      <c r="B5299" s="32"/>
      <c r="C5299" s="34"/>
      <c r="D5299" s="10"/>
      <c r="J5299" s="53"/>
      <c r="K5299" s="64"/>
      <c r="O5299" s="60"/>
      <c r="P5299" s="67"/>
      <c r="T5299" s="53"/>
      <c r="U5299" s="64"/>
      <c r="Y5299" s="53"/>
      <c r="Z5299" s="64"/>
      <c r="AD5299" s="53"/>
    </row>
    <row r="5300" spans="1:30" s="13" customFormat="1" x14ac:dyDescent="0.25">
      <c r="A5300"/>
      <c r="B5300" s="32"/>
      <c r="C5300" s="34"/>
      <c r="D5300" s="10"/>
      <c r="J5300" s="53"/>
      <c r="K5300" s="64"/>
      <c r="O5300" s="60"/>
      <c r="P5300" s="67"/>
      <c r="T5300" s="53"/>
      <c r="U5300" s="64"/>
      <c r="Y5300" s="53"/>
      <c r="Z5300" s="64"/>
      <c r="AD5300" s="53"/>
    </row>
    <row r="5301" spans="1:30" s="13" customFormat="1" x14ac:dyDescent="0.25">
      <c r="A5301"/>
      <c r="B5301" s="32"/>
      <c r="C5301" s="34"/>
      <c r="D5301" s="10"/>
      <c r="J5301" s="53"/>
      <c r="K5301" s="64"/>
      <c r="O5301" s="60"/>
      <c r="P5301" s="67"/>
      <c r="T5301" s="53"/>
      <c r="U5301" s="64"/>
      <c r="Y5301" s="53"/>
      <c r="Z5301" s="64"/>
      <c r="AD5301" s="53"/>
    </row>
    <row r="5302" spans="1:30" s="13" customFormat="1" x14ac:dyDescent="0.25">
      <c r="A5302"/>
      <c r="B5302" s="32"/>
      <c r="C5302" s="34"/>
      <c r="D5302" s="10"/>
      <c r="J5302" s="53"/>
      <c r="K5302" s="64"/>
      <c r="O5302" s="60"/>
      <c r="P5302" s="67"/>
      <c r="T5302" s="53"/>
      <c r="U5302" s="64"/>
      <c r="Y5302" s="53"/>
      <c r="Z5302" s="64"/>
      <c r="AD5302" s="53"/>
    </row>
    <row r="5303" spans="1:30" s="13" customFormat="1" x14ac:dyDescent="0.25">
      <c r="A5303"/>
      <c r="B5303" s="32"/>
      <c r="C5303" s="34"/>
      <c r="D5303" s="10"/>
      <c r="J5303" s="53"/>
      <c r="K5303" s="64"/>
      <c r="O5303" s="60"/>
      <c r="P5303" s="67"/>
      <c r="T5303" s="53"/>
      <c r="U5303" s="64"/>
      <c r="Y5303" s="53"/>
      <c r="Z5303" s="64"/>
      <c r="AD5303" s="53"/>
    </row>
    <row r="5304" spans="1:30" s="13" customFormat="1" x14ac:dyDescent="0.25">
      <c r="A5304"/>
      <c r="B5304" s="32"/>
      <c r="C5304" s="34"/>
      <c r="D5304" s="10"/>
      <c r="J5304" s="53"/>
      <c r="K5304" s="64"/>
      <c r="O5304" s="60"/>
      <c r="P5304" s="67"/>
      <c r="T5304" s="53"/>
      <c r="U5304" s="64"/>
      <c r="Y5304" s="53"/>
      <c r="Z5304" s="64"/>
      <c r="AD5304" s="53"/>
    </row>
    <row r="5305" spans="1:30" s="13" customFormat="1" x14ac:dyDescent="0.25">
      <c r="A5305"/>
      <c r="B5305" s="32"/>
      <c r="C5305" s="34"/>
      <c r="D5305" s="10"/>
      <c r="J5305" s="53"/>
      <c r="K5305" s="64"/>
      <c r="O5305" s="60"/>
      <c r="P5305" s="67"/>
      <c r="T5305" s="53"/>
      <c r="U5305" s="64"/>
      <c r="Y5305" s="53"/>
      <c r="Z5305" s="64"/>
      <c r="AD5305" s="53"/>
    </row>
    <row r="5306" spans="1:30" s="13" customFormat="1" x14ac:dyDescent="0.25">
      <c r="A5306"/>
      <c r="B5306" s="32"/>
      <c r="C5306" s="34"/>
      <c r="D5306" s="10"/>
      <c r="J5306" s="53"/>
      <c r="K5306" s="64"/>
      <c r="O5306" s="60"/>
      <c r="P5306" s="67"/>
      <c r="T5306" s="53"/>
      <c r="U5306" s="64"/>
      <c r="Y5306" s="53"/>
      <c r="Z5306" s="64"/>
      <c r="AD5306" s="53"/>
    </row>
    <row r="5307" spans="1:30" s="13" customFormat="1" x14ac:dyDescent="0.25">
      <c r="A5307"/>
      <c r="B5307" s="32"/>
      <c r="C5307" s="34"/>
      <c r="D5307" s="10"/>
      <c r="J5307" s="53"/>
      <c r="K5307" s="64"/>
      <c r="O5307" s="60"/>
      <c r="P5307" s="67"/>
      <c r="T5307" s="53"/>
      <c r="U5307" s="64"/>
      <c r="Y5307" s="53"/>
      <c r="Z5307" s="64"/>
      <c r="AD5307" s="53"/>
    </row>
    <row r="5308" spans="1:30" s="13" customFormat="1" x14ac:dyDescent="0.25">
      <c r="A5308"/>
      <c r="B5308" s="32"/>
      <c r="C5308" s="34"/>
      <c r="D5308" s="10"/>
      <c r="J5308" s="53"/>
      <c r="K5308" s="64"/>
      <c r="O5308" s="60"/>
      <c r="P5308" s="67"/>
      <c r="T5308" s="53"/>
      <c r="U5308" s="64"/>
      <c r="Y5308" s="53"/>
      <c r="Z5308" s="64"/>
      <c r="AD5308" s="53"/>
    </row>
    <row r="5309" spans="1:30" s="13" customFormat="1" x14ac:dyDescent="0.25">
      <c r="A5309"/>
      <c r="B5309" s="32"/>
      <c r="C5309" s="34"/>
      <c r="D5309" s="10"/>
      <c r="J5309" s="53"/>
      <c r="K5309" s="64"/>
      <c r="O5309" s="60"/>
      <c r="P5309" s="67"/>
      <c r="T5309" s="53"/>
      <c r="U5309" s="64"/>
      <c r="Y5309" s="53"/>
      <c r="Z5309" s="64"/>
      <c r="AD5309" s="53"/>
    </row>
    <row r="5310" spans="1:30" s="13" customFormat="1" x14ac:dyDescent="0.25">
      <c r="A5310"/>
      <c r="B5310" s="32"/>
      <c r="C5310" s="34"/>
      <c r="D5310" s="10"/>
      <c r="J5310" s="53"/>
      <c r="K5310" s="64"/>
      <c r="O5310" s="60"/>
      <c r="P5310" s="67"/>
      <c r="T5310" s="53"/>
      <c r="U5310" s="64"/>
      <c r="Y5310" s="53"/>
      <c r="Z5310" s="64"/>
      <c r="AD5310" s="53"/>
    </row>
    <row r="5311" spans="1:30" s="13" customFormat="1" x14ac:dyDescent="0.25">
      <c r="A5311"/>
      <c r="B5311" s="32"/>
      <c r="C5311" s="34"/>
      <c r="D5311" s="10"/>
      <c r="J5311" s="53"/>
      <c r="K5311" s="64"/>
      <c r="O5311" s="60"/>
      <c r="P5311" s="67"/>
      <c r="T5311" s="53"/>
      <c r="U5311" s="64"/>
      <c r="Y5311" s="53"/>
      <c r="Z5311" s="64"/>
      <c r="AD5311" s="53"/>
    </row>
    <row r="5312" spans="1:30" s="13" customFormat="1" x14ac:dyDescent="0.25">
      <c r="A5312"/>
      <c r="B5312" s="32"/>
      <c r="C5312" s="34"/>
      <c r="D5312" s="10"/>
      <c r="J5312" s="53"/>
      <c r="K5312" s="64"/>
      <c r="O5312" s="60"/>
      <c r="P5312" s="67"/>
      <c r="T5312" s="53"/>
      <c r="U5312" s="64"/>
      <c r="Y5312" s="53"/>
      <c r="Z5312" s="64"/>
      <c r="AD5312" s="53"/>
    </row>
    <row r="5313" spans="1:30" s="13" customFormat="1" x14ac:dyDescent="0.25">
      <c r="A5313"/>
      <c r="B5313" s="32"/>
      <c r="C5313" s="34"/>
      <c r="D5313" s="10"/>
      <c r="J5313" s="53"/>
      <c r="K5313" s="64"/>
      <c r="O5313" s="60"/>
      <c r="P5313" s="67"/>
      <c r="T5313" s="53"/>
      <c r="U5313" s="64"/>
      <c r="Y5313" s="53"/>
      <c r="Z5313" s="64"/>
      <c r="AD5313" s="53"/>
    </row>
    <row r="5314" spans="1:30" s="13" customFormat="1" x14ac:dyDescent="0.25">
      <c r="A5314"/>
      <c r="B5314" s="32"/>
      <c r="C5314" s="34"/>
      <c r="D5314" s="10"/>
      <c r="J5314" s="53"/>
      <c r="K5314" s="64"/>
      <c r="O5314" s="60"/>
      <c r="P5314" s="67"/>
      <c r="T5314" s="53"/>
      <c r="U5314" s="64"/>
      <c r="Y5314" s="53"/>
      <c r="Z5314" s="64"/>
      <c r="AD5314" s="53"/>
    </row>
    <row r="5315" spans="1:30" s="13" customFormat="1" x14ac:dyDescent="0.25">
      <c r="A5315"/>
      <c r="B5315" s="32"/>
      <c r="C5315" s="34"/>
      <c r="D5315" s="10"/>
      <c r="J5315" s="53"/>
      <c r="K5315" s="64"/>
      <c r="O5315" s="60"/>
      <c r="P5315" s="67"/>
      <c r="T5315" s="53"/>
      <c r="U5315" s="64"/>
      <c r="Y5315" s="53"/>
      <c r="Z5315" s="64"/>
      <c r="AD5315" s="53"/>
    </row>
    <row r="5316" spans="1:30" s="13" customFormat="1" x14ac:dyDescent="0.25">
      <c r="A5316"/>
      <c r="B5316" s="32"/>
      <c r="C5316" s="34"/>
      <c r="D5316" s="10"/>
      <c r="J5316" s="53"/>
      <c r="K5316" s="64"/>
      <c r="O5316" s="60"/>
      <c r="P5316" s="67"/>
      <c r="T5316" s="53"/>
      <c r="U5316" s="64"/>
      <c r="Y5316" s="53"/>
      <c r="Z5316" s="64"/>
      <c r="AD5316" s="53"/>
    </row>
    <row r="5317" spans="1:30" s="13" customFormat="1" x14ac:dyDescent="0.25">
      <c r="A5317"/>
      <c r="B5317" s="32"/>
      <c r="C5317" s="34"/>
      <c r="D5317" s="10"/>
      <c r="J5317" s="53"/>
      <c r="K5317" s="64"/>
      <c r="O5317" s="60"/>
      <c r="P5317" s="67"/>
      <c r="T5317" s="53"/>
      <c r="U5317" s="64"/>
      <c r="Y5317" s="53"/>
      <c r="Z5317" s="64"/>
      <c r="AD5317" s="53"/>
    </row>
    <row r="5318" spans="1:30" s="13" customFormat="1" x14ac:dyDescent="0.25">
      <c r="A5318"/>
      <c r="B5318" s="32"/>
      <c r="C5318" s="34"/>
      <c r="D5318" s="10"/>
      <c r="J5318" s="53"/>
      <c r="K5318" s="64"/>
      <c r="O5318" s="60"/>
      <c r="P5318" s="67"/>
      <c r="T5318" s="53"/>
      <c r="U5318" s="64"/>
      <c r="Y5318" s="53"/>
      <c r="Z5318" s="64"/>
      <c r="AD5318" s="53"/>
    </row>
    <row r="5319" spans="1:30" s="13" customFormat="1" x14ac:dyDescent="0.25">
      <c r="A5319"/>
      <c r="B5319" s="32"/>
      <c r="C5319" s="34"/>
      <c r="D5319" s="10"/>
      <c r="J5319" s="53"/>
      <c r="K5319" s="64"/>
      <c r="O5319" s="60"/>
      <c r="P5319" s="67"/>
      <c r="T5319" s="53"/>
      <c r="U5319" s="64"/>
      <c r="Y5319" s="53"/>
      <c r="Z5319" s="64"/>
      <c r="AD5319" s="53"/>
    </row>
    <row r="5320" spans="1:30" s="13" customFormat="1" x14ac:dyDescent="0.25">
      <c r="A5320"/>
      <c r="B5320" s="32"/>
      <c r="C5320" s="34"/>
      <c r="D5320" s="10"/>
      <c r="J5320" s="53"/>
      <c r="K5320" s="64"/>
      <c r="O5320" s="60"/>
      <c r="P5320" s="67"/>
      <c r="T5320" s="53"/>
      <c r="U5320" s="64"/>
      <c r="Y5320" s="53"/>
      <c r="Z5320" s="64"/>
      <c r="AD5320" s="53"/>
    </row>
    <row r="5321" spans="1:30" s="13" customFormat="1" x14ac:dyDescent="0.25">
      <c r="A5321"/>
      <c r="B5321" s="32"/>
      <c r="C5321" s="34"/>
      <c r="D5321" s="10"/>
      <c r="J5321" s="53"/>
      <c r="K5321" s="64"/>
      <c r="O5321" s="60"/>
      <c r="P5321" s="67"/>
      <c r="T5321" s="53"/>
      <c r="U5321" s="64"/>
      <c r="Y5321" s="53"/>
      <c r="Z5321" s="64"/>
      <c r="AD5321" s="53"/>
    </row>
    <row r="5322" spans="1:30" s="13" customFormat="1" x14ac:dyDescent="0.25">
      <c r="A5322"/>
      <c r="B5322" s="32"/>
      <c r="C5322" s="34"/>
      <c r="D5322" s="10"/>
      <c r="J5322" s="53"/>
      <c r="K5322" s="64"/>
      <c r="O5322" s="60"/>
      <c r="P5322" s="67"/>
      <c r="T5322" s="53"/>
      <c r="U5322" s="64"/>
      <c r="Y5322" s="53"/>
      <c r="Z5322" s="64"/>
      <c r="AD5322" s="53"/>
    </row>
    <row r="5323" spans="1:30" s="13" customFormat="1" x14ac:dyDescent="0.25">
      <c r="A5323"/>
      <c r="B5323" s="32"/>
      <c r="C5323" s="34"/>
      <c r="D5323" s="10"/>
      <c r="J5323" s="53"/>
      <c r="K5323" s="64"/>
      <c r="O5323" s="60"/>
      <c r="P5323" s="67"/>
      <c r="T5323" s="53"/>
      <c r="U5323" s="64"/>
      <c r="Y5323" s="53"/>
      <c r="Z5323" s="64"/>
      <c r="AD5323" s="53"/>
    </row>
    <row r="5324" spans="1:30" s="13" customFormat="1" x14ac:dyDescent="0.25">
      <c r="A5324"/>
      <c r="B5324" s="32"/>
      <c r="C5324" s="34"/>
      <c r="D5324" s="10"/>
      <c r="J5324" s="53"/>
      <c r="K5324" s="64"/>
      <c r="O5324" s="60"/>
      <c r="P5324" s="67"/>
      <c r="T5324" s="53"/>
      <c r="U5324" s="64"/>
      <c r="Y5324" s="53"/>
      <c r="Z5324" s="64"/>
      <c r="AD5324" s="53"/>
    </row>
    <row r="5325" spans="1:30" s="13" customFormat="1" x14ac:dyDescent="0.25">
      <c r="A5325"/>
      <c r="B5325" s="32"/>
      <c r="C5325" s="34"/>
      <c r="D5325" s="10"/>
      <c r="J5325" s="53"/>
      <c r="K5325" s="64"/>
      <c r="O5325" s="60"/>
      <c r="P5325" s="67"/>
      <c r="T5325" s="53"/>
      <c r="U5325" s="64"/>
      <c r="Y5325" s="53"/>
      <c r="Z5325" s="64"/>
      <c r="AD5325" s="53"/>
    </row>
    <row r="5326" spans="1:30" s="13" customFormat="1" x14ac:dyDescent="0.25">
      <c r="A5326"/>
      <c r="B5326" s="32"/>
      <c r="C5326" s="34"/>
      <c r="D5326" s="10"/>
      <c r="J5326" s="53"/>
      <c r="K5326" s="64"/>
      <c r="O5326" s="60"/>
      <c r="P5326" s="67"/>
      <c r="T5326" s="53"/>
      <c r="U5326" s="64"/>
      <c r="Y5326" s="53"/>
      <c r="Z5326" s="64"/>
      <c r="AD5326" s="53"/>
    </row>
    <row r="5327" spans="1:30" s="13" customFormat="1" x14ac:dyDescent="0.25">
      <c r="A5327"/>
      <c r="B5327" s="32"/>
      <c r="C5327" s="34"/>
      <c r="D5327" s="10"/>
      <c r="J5327" s="53"/>
      <c r="K5327" s="64"/>
      <c r="O5327" s="60"/>
      <c r="P5327" s="67"/>
      <c r="T5327" s="53"/>
      <c r="U5327" s="64"/>
      <c r="Y5327" s="53"/>
      <c r="Z5327" s="64"/>
      <c r="AD5327" s="53"/>
    </row>
    <row r="5328" spans="1:30" s="13" customFormat="1" x14ac:dyDescent="0.25">
      <c r="A5328"/>
      <c r="B5328" s="32"/>
      <c r="C5328" s="34"/>
      <c r="D5328" s="10"/>
      <c r="J5328" s="53"/>
      <c r="K5328" s="64"/>
      <c r="O5328" s="60"/>
      <c r="P5328" s="67"/>
      <c r="T5328" s="53"/>
      <c r="U5328" s="64"/>
      <c r="Y5328" s="53"/>
      <c r="Z5328" s="64"/>
      <c r="AD5328" s="53"/>
    </row>
    <row r="5329" spans="1:30" s="13" customFormat="1" x14ac:dyDescent="0.25">
      <c r="A5329"/>
      <c r="B5329" s="32"/>
      <c r="C5329" s="34"/>
      <c r="D5329" s="10"/>
      <c r="J5329" s="53"/>
      <c r="K5329" s="64"/>
      <c r="O5329" s="60"/>
      <c r="P5329" s="67"/>
      <c r="T5329" s="53"/>
      <c r="U5329" s="64"/>
      <c r="Y5329" s="53"/>
      <c r="Z5329" s="64"/>
      <c r="AD5329" s="53"/>
    </row>
    <row r="5330" spans="1:30" s="13" customFormat="1" x14ac:dyDescent="0.25">
      <c r="A5330"/>
      <c r="B5330" s="32"/>
      <c r="C5330" s="34"/>
      <c r="D5330" s="10"/>
      <c r="J5330" s="53"/>
      <c r="K5330" s="64"/>
      <c r="O5330" s="60"/>
      <c r="P5330" s="67"/>
      <c r="T5330" s="53"/>
      <c r="U5330" s="64"/>
      <c r="Y5330" s="53"/>
      <c r="Z5330" s="64"/>
      <c r="AD5330" s="53"/>
    </row>
    <row r="5331" spans="1:30" s="13" customFormat="1" x14ac:dyDescent="0.25">
      <c r="A5331"/>
      <c r="B5331" s="32"/>
      <c r="C5331" s="34"/>
      <c r="D5331" s="10"/>
      <c r="J5331" s="53"/>
      <c r="K5331" s="64"/>
      <c r="O5331" s="60"/>
      <c r="P5331" s="67"/>
      <c r="T5331" s="53"/>
      <c r="U5331" s="64"/>
      <c r="Y5331" s="53"/>
      <c r="Z5331" s="64"/>
      <c r="AD5331" s="53"/>
    </row>
    <row r="5332" spans="1:30" s="13" customFormat="1" x14ac:dyDescent="0.25">
      <c r="A5332"/>
      <c r="B5332" s="32"/>
      <c r="C5332" s="34"/>
      <c r="D5332" s="10"/>
      <c r="J5332" s="53"/>
      <c r="K5332" s="64"/>
      <c r="O5332" s="60"/>
      <c r="P5332" s="67"/>
      <c r="T5332" s="53"/>
      <c r="U5332" s="64"/>
      <c r="Y5332" s="53"/>
      <c r="Z5332" s="64"/>
      <c r="AD5332" s="53"/>
    </row>
    <row r="5333" spans="1:30" s="13" customFormat="1" x14ac:dyDescent="0.25">
      <c r="A5333"/>
      <c r="B5333" s="32"/>
      <c r="C5333" s="34"/>
      <c r="D5333" s="10"/>
      <c r="J5333" s="53"/>
      <c r="K5333" s="64"/>
      <c r="O5333" s="60"/>
      <c r="P5333" s="67"/>
      <c r="T5333" s="53"/>
      <c r="U5333" s="64"/>
      <c r="Y5333" s="53"/>
      <c r="Z5333" s="64"/>
      <c r="AD5333" s="53"/>
    </row>
    <row r="5334" spans="1:30" s="13" customFormat="1" x14ac:dyDescent="0.25">
      <c r="A5334"/>
      <c r="B5334" s="32"/>
      <c r="C5334" s="34"/>
      <c r="D5334" s="10"/>
      <c r="J5334" s="53"/>
      <c r="K5334" s="64"/>
      <c r="O5334" s="60"/>
      <c r="P5334" s="67"/>
      <c r="T5334" s="53"/>
      <c r="U5334" s="64"/>
      <c r="Y5334" s="53"/>
      <c r="Z5334" s="64"/>
      <c r="AD5334" s="53"/>
    </row>
    <row r="5335" spans="1:30" s="13" customFormat="1" x14ac:dyDescent="0.25">
      <c r="A5335"/>
      <c r="B5335" s="32"/>
      <c r="C5335" s="34"/>
      <c r="D5335" s="10"/>
      <c r="J5335" s="53"/>
      <c r="K5335" s="64"/>
      <c r="O5335" s="60"/>
      <c r="P5335" s="67"/>
      <c r="T5335" s="53"/>
      <c r="U5335" s="64"/>
      <c r="Y5335" s="53"/>
      <c r="Z5335" s="64"/>
      <c r="AD5335" s="53"/>
    </row>
    <row r="5336" spans="1:30" s="13" customFormat="1" x14ac:dyDescent="0.25">
      <c r="A5336"/>
      <c r="B5336" s="32"/>
      <c r="C5336" s="34"/>
      <c r="D5336" s="10"/>
      <c r="J5336" s="53"/>
      <c r="K5336" s="64"/>
      <c r="O5336" s="60"/>
      <c r="P5336" s="67"/>
      <c r="T5336" s="53"/>
      <c r="U5336" s="64"/>
      <c r="Y5336" s="53"/>
      <c r="Z5336" s="64"/>
      <c r="AD5336" s="53"/>
    </row>
    <row r="5337" spans="1:30" s="13" customFormat="1" x14ac:dyDescent="0.25">
      <c r="A5337"/>
      <c r="B5337" s="32"/>
      <c r="C5337" s="34"/>
      <c r="D5337" s="10"/>
      <c r="J5337" s="53"/>
      <c r="K5337" s="64"/>
      <c r="O5337" s="60"/>
      <c r="P5337" s="67"/>
      <c r="T5337" s="53"/>
      <c r="U5337" s="64"/>
      <c r="Y5337" s="53"/>
      <c r="Z5337" s="64"/>
      <c r="AD5337" s="53"/>
    </row>
    <row r="5338" spans="1:30" s="13" customFormat="1" x14ac:dyDescent="0.25">
      <c r="A5338"/>
      <c r="B5338" s="32"/>
      <c r="C5338" s="34"/>
      <c r="D5338" s="10"/>
      <c r="J5338" s="53"/>
      <c r="K5338" s="64"/>
      <c r="O5338" s="60"/>
      <c r="P5338" s="67"/>
      <c r="T5338" s="53"/>
      <c r="U5338" s="64"/>
      <c r="Y5338" s="53"/>
      <c r="Z5338" s="64"/>
      <c r="AD5338" s="53"/>
    </row>
    <row r="5339" spans="1:30" s="13" customFormat="1" x14ac:dyDescent="0.25">
      <c r="A5339"/>
      <c r="B5339" s="32"/>
      <c r="C5339" s="34"/>
      <c r="D5339" s="10"/>
      <c r="J5339" s="53"/>
      <c r="K5339" s="64"/>
      <c r="O5339" s="60"/>
      <c r="P5339" s="67"/>
      <c r="T5339" s="53"/>
      <c r="U5339" s="64"/>
      <c r="Y5339" s="53"/>
      <c r="Z5339" s="64"/>
      <c r="AD5339" s="53"/>
    </row>
    <row r="5340" spans="1:30" s="13" customFormat="1" x14ac:dyDescent="0.25">
      <c r="A5340"/>
      <c r="B5340" s="32"/>
      <c r="C5340" s="34"/>
      <c r="D5340" s="10"/>
      <c r="J5340" s="53"/>
      <c r="K5340" s="64"/>
      <c r="O5340" s="60"/>
      <c r="P5340" s="67"/>
      <c r="T5340" s="53"/>
      <c r="U5340" s="64"/>
      <c r="Y5340" s="53"/>
      <c r="Z5340" s="64"/>
      <c r="AD5340" s="53"/>
    </row>
    <row r="5341" spans="1:30" s="13" customFormat="1" x14ac:dyDescent="0.25">
      <c r="A5341"/>
      <c r="B5341" s="32"/>
      <c r="C5341" s="34"/>
      <c r="D5341" s="10"/>
      <c r="J5341" s="53"/>
      <c r="K5341" s="64"/>
      <c r="O5341" s="60"/>
      <c r="P5341" s="67"/>
      <c r="T5341" s="53"/>
      <c r="U5341" s="64"/>
      <c r="Y5341" s="53"/>
      <c r="Z5341" s="64"/>
      <c r="AD5341" s="53"/>
    </row>
    <row r="5342" spans="1:30" s="13" customFormat="1" x14ac:dyDescent="0.25">
      <c r="A5342"/>
      <c r="B5342" s="32"/>
      <c r="C5342" s="34"/>
      <c r="D5342" s="10"/>
      <c r="J5342" s="53"/>
      <c r="K5342" s="64"/>
      <c r="O5342" s="60"/>
      <c r="P5342" s="67"/>
      <c r="T5342" s="53"/>
      <c r="U5342" s="64"/>
      <c r="Y5342" s="53"/>
      <c r="Z5342" s="64"/>
      <c r="AD5342" s="53"/>
    </row>
    <row r="5343" spans="1:30" s="13" customFormat="1" x14ac:dyDescent="0.25">
      <c r="A5343"/>
      <c r="B5343" s="32"/>
      <c r="C5343" s="34"/>
      <c r="D5343" s="10"/>
      <c r="J5343" s="53"/>
      <c r="K5343" s="64"/>
      <c r="O5343" s="60"/>
      <c r="P5343" s="67"/>
      <c r="T5343" s="53"/>
      <c r="U5343" s="64"/>
      <c r="Y5343" s="53"/>
      <c r="Z5343" s="64"/>
      <c r="AD5343" s="53"/>
    </row>
    <row r="5344" spans="1:30" s="13" customFormat="1" x14ac:dyDescent="0.25">
      <c r="A5344"/>
      <c r="B5344" s="32"/>
      <c r="C5344" s="34"/>
      <c r="D5344" s="10"/>
      <c r="J5344" s="53"/>
      <c r="K5344" s="64"/>
      <c r="O5344" s="60"/>
      <c r="P5344" s="67"/>
      <c r="T5344" s="53"/>
      <c r="U5344" s="64"/>
      <c r="Y5344" s="53"/>
      <c r="Z5344" s="64"/>
      <c r="AD5344" s="53"/>
    </row>
    <row r="5345" spans="1:30" s="13" customFormat="1" x14ac:dyDescent="0.25">
      <c r="A5345"/>
      <c r="B5345" s="32"/>
      <c r="C5345" s="34"/>
      <c r="D5345" s="10"/>
      <c r="J5345" s="53"/>
      <c r="K5345" s="64"/>
      <c r="O5345" s="60"/>
      <c r="P5345" s="67"/>
      <c r="T5345" s="53"/>
      <c r="U5345" s="64"/>
      <c r="Y5345" s="53"/>
      <c r="Z5345" s="64"/>
      <c r="AD5345" s="53"/>
    </row>
    <row r="5346" spans="1:30" s="13" customFormat="1" x14ac:dyDescent="0.25">
      <c r="A5346"/>
      <c r="B5346" s="32"/>
      <c r="C5346" s="34"/>
      <c r="D5346" s="10"/>
      <c r="J5346" s="53"/>
      <c r="K5346" s="64"/>
      <c r="O5346" s="60"/>
      <c r="P5346" s="67"/>
      <c r="T5346" s="53"/>
      <c r="U5346" s="64"/>
      <c r="Y5346" s="53"/>
      <c r="Z5346" s="64"/>
      <c r="AD5346" s="53"/>
    </row>
    <row r="5347" spans="1:30" s="13" customFormat="1" x14ac:dyDescent="0.25">
      <c r="A5347"/>
      <c r="B5347" s="32"/>
      <c r="C5347" s="34"/>
      <c r="D5347" s="10"/>
      <c r="J5347" s="53"/>
      <c r="K5347" s="64"/>
      <c r="O5347" s="60"/>
      <c r="P5347" s="67"/>
      <c r="T5347" s="53"/>
      <c r="U5347" s="64"/>
      <c r="Y5347" s="53"/>
      <c r="Z5347" s="64"/>
      <c r="AD5347" s="53"/>
    </row>
    <row r="5348" spans="1:30" s="13" customFormat="1" x14ac:dyDescent="0.25">
      <c r="A5348"/>
      <c r="B5348" s="32"/>
      <c r="C5348" s="34"/>
      <c r="D5348" s="10"/>
      <c r="J5348" s="53"/>
      <c r="K5348" s="64"/>
      <c r="O5348" s="60"/>
      <c r="P5348" s="67"/>
      <c r="T5348" s="53"/>
      <c r="U5348" s="64"/>
      <c r="Y5348" s="53"/>
      <c r="Z5348" s="64"/>
      <c r="AD5348" s="53"/>
    </row>
    <row r="5349" spans="1:30" s="13" customFormat="1" x14ac:dyDescent="0.25">
      <c r="A5349"/>
      <c r="B5349" s="32"/>
      <c r="C5349" s="34"/>
      <c r="D5349" s="10"/>
      <c r="J5349" s="53"/>
      <c r="K5349" s="64"/>
      <c r="O5349" s="60"/>
      <c r="P5349" s="67"/>
      <c r="T5349" s="53"/>
      <c r="U5349" s="64"/>
      <c r="Y5349" s="53"/>
      <c r="Z5349" s="64"/>
      <c r="AD5349" s="53"/>
    </row>
    <row r="5350" spans="1:30" s="13" customFormat="1" x14ac:dyDescent="0.25">
      <c r="A5350"/>
      <c r="B5350" s="32"/>
      <c r="C5350" s="34"/>
      <c r="D5350" s="10"/>
      <c r="J5350" s="53"/>
      <c r="K5350" s="64"/>
      <c r="O5350" s="60"/>
      <c r="P5350" s="67"/>
      <c r="T5350" s="53"/>
      <c r="U5350" s="64"/>
      <c r="Y5350" s="53"/>
      <c r="Z5350" s="64"/>
      <c r="AD5350" s="53"/>
    </row>
    <row r="5351" spans="1:30" s="13" customFormat="1" x14ac:dyDescent="0.25">
      <c r="A5351"/>
      <c r="B5351" s="32"/>
      <c r="C5351" s="34"/>
      <c r="D5351" s="10"/>
      <c r="J5351" s="53"/>
      <c r="K5351" s="64"/>
      <c r="O5351" s="60"/>
      <c r="P5351" s="67"/>
      <c r="T5351" s="53"/>
      <c r="U5351" s="64"/>
      <c r="Y5351" s="53"/>
      <c r="Z5351" s="64"/>
      <c r="AD5351" s="53"/>
    </row>
    <row r="5352" spans="1:30" s="13" customFormat="1" x14ac:dyDescent="0.25">
      <c r="A5352"/>
      <c r="B5352" s="32"/>
      <c r="C5352" s="34"/>
      <c r="D5352" s="10"/>
      <c r="J5352" s="53"/>
      <c r="K5352" s="64"/>
      <c r="O5352" s="60"/>
      <c r="P5352" s="67"/>
      <c r="T5352" s="53"/>
      <c r="U5352" s="64"/>
      <c r="Y5352" s="53"/>
      <c r="Z5352" s="64"/>
      <c r="AD5352" s="53"/>
    </row>
    <row r="5353" spans="1:30" s="13" customFormat="1" x14ac:dyDescent="0.25">
      <c r="A5353"/>
      <c r="B5353" s="32"/>
      <c r="C5353" s="34"/>
      <c r="D5353" s="10"/>
      <c r="J5353" s="53"/>
      <c r="K5353" s="64"/>
      <c r="O5353" s="60"/>
      <c r="P5353" s="67"/>
      <c r="T5353" s="53"/>
      <c r="U5353" s="64"/>
      <c r="Y5353" s="53"/>
      <c r="Z5353" s="64"/>
      <c r="AD5353" s="53"/>
    </row>
    <row r="5354" spans="1:30" s="13" customFormat="1" x14ac:dyDescent="0.25">
      <c r="A5354"/>
      <c r="B5354" s="32"/>
      <c r="C5354" s="34"/>
      <c r="D5354" s="10"/>
      <c r="J5354" s="53"/>
      <c r="K5354" s="64"/>
      <c r="O5354" s="60"/>
      <c r="P5354" s="67"/>
      <c r="T5354" s="53"/>
      <c r="U5354" s="64"/>
      <c r="Y5354" s="53"/>
      <c r="Z5354" s="64"/>
      <c r="AD5354" s="53"/>
    </row>
    <row r="5355" spans="1:30" s="13" customFormat="1" x14ac:dyDescent="0.25">
      <c r="A5355"/>
      <c r="B5355" s="32"/>
      <c r="C5355" s="34"/>
      <c r="D5355" s="10"/>
      <c r="J5355" s="53"/>
      <c r="K5355" s="64"/>
      <c r="O5355" s="60"/>
      <c r="P5355" s="67"/>
      <c r="T5355" s="53"/>
      <c r="U5355" s="64"/>
      <c r="Y5355" s="53"/>
      <c r="Z5355" s="64"/>
      <c r="AD5355" s="53"/>
    </row>
    <row r="5356" spans="1:30" s="13" customFormat="1" x14ac:dyDescent="0.25">
      <c r="A5356"/>
      <c r="B5356" s="32"/>
      <c r="C5356" s="34"/>
      <c r="D5356" s="10"/>
      <c r="J5356" s="53"/>
      <c r="K5356" s="64"/>
      <c r="O5356" s="60"/>
      <c r="P5356" s="67"/>
      <c r="T5356" s="53"/>
      <c r="U5356" s="64"/>
      <c r="Y5356" s="53"/>
      <c r="Z5356" s="64"/>
      <c r="AD5356" s="53"/>
    </row>
    <row r="5357" spans="1:30" s="13" customFormat="1" x14ac:dyDescent="0.25">
      <c r="A5357"/>
      <c r="B5357" s="32"/>
      <c r="C5357" s="34"/>
      <c r="D5357" s="10"/>
      <c r="J5357" s="53"/>
      <c r="K5357" s="64"/>
      <c r="O5357" s="60"/>
      <c r="P5357" s="67"/>
      <c r="T5357" s="53"/>
      <c r="U5357" s="64"/>
      <c r="Y5357" s="53"/>
      <c r="Z5357" s="64"/>
      <c r="AD5357" s="53"/>
    </row>
    <row r="5358" spans="1:30" s="13" customFormat="1" x14ac:dyDescent="0.25">
      <c r="A5358"/>
      <c r="B5358" s="32"/>
      <c r="C5358" s="34"/>
      <c r="D5358" s="10"/>
      <c r="J5358" s="53"/>
      <c r="K5358" s="64"/>
      <c r="O5358" s="60"/>
      <c r="P5358" s="67"/>
      <c r="T5358" s="53"/>
      <c r="U5358" s="64"/>
      <c r="Y5358" s="53"/>
      <c r="Z5358" s="64"/>
      <c r="AD5358" s="53"/>
    </row>
    <row r="5359" spans="1:30" s="13" customFormat="1" x14ac:dyDescent="0.25">
      <c r="A5359"/>
      <c r="B5359" s="32"/>
      <c r="C5359" s="34"/>
      <c r="D5359" s="10"/>
      <c r="J5359" s="53"/>
      <c r="K5359" s="64"/>
      <c r="O5359" s="60"/>
      <c r="P5359" s="67"/>
      <c r="T5359" s="53"/>
      <c r="U5359" s="64"/>
      <c r="Y5359" s="53"/>
      <c r="Z5359" s="64"/>
      <c r="AD5359" s="53"/>
    </row>
    <row r="5360" spans="1:30" s="13" customFormat="1" x14ac:dyDescent="0.25">
      <c r="A5360"/>
      <c r="B5360" s="32"/>
      <c r="C5360" s="34"/>
      <c r="D5360" s="10"/>
      <c r="J5360" s="53"/>
      <c r="K5360" s="64"/>
      <c r="O5360" s="60"/>
      <c r="P5360" s="67"/>
      <c r="T5360" s="53"/>
      <c r="U5360" s="64"/>
      <c r="Y5360" s="53"/>
      <c r="Z5360" s="64"/>
      <c r="AD5360" s="53"/>
    </row>
    <row r="5361" spans="1:30" s="13" customFormat="1" x14ac:dyDescent="0.25">
      <c r="A5361"/>
      <c r="B5361" s="32"/>
      <c r="C5361" s="34"/>
      <c r="D5361" s="10"/>
      <c r="J5361" s="53"/>
      <c r="K5361" s="64"/>
      <c r="O5361" s="60"/>
      <c r="P5361" s="67"/>
      <c r="T5361" s="53"/>
      <c r="U5361" s="64"/>
      <c r="Y5361" s="53"/>
      <c r="Z5361" s="64"/>
      <c r="AD5361" s="53"/>
    </row>
    <row r="5362" spans="1:30" s="13" customFormat="1" x14ac:dyDescent="0.25">
      <c r="A5362"/>
      <c r="B5362" s="32"/>
      <c r="C5362" s="34"/>
      <c r="D5362" s="10"/>
      <c r="J5362" s="53"/>
      <c r="K5362" s="64"/>
      <c r="O5362" s="60"/>
      <c r="P5362" s="67"/>
      <c r="T5362" s="53"/>
      <c r="U5362" s="64"/>
      <c r="Y5362" s="53"/>
      <c r="Z5362" s="64"/>
      <c r="AD5362" s="53"/>
    </row>
    <row r="5363" spans="1:30" s="13" customFormat="1" x14ac:dyDescent="0.25">
      <c r="A5363"/>
      <c r="B5363" s="32"/>
      <c r="C5363" s="34"/>
      <c r="D5363" s="10"/>
      <c r="J5363" s="53"/>
      <c r="K5363" s="64"/>
      <c r="O5363" s="60"/>
      <c r="P5363" s="67"/>
      <c r="T5363" s="53"/>
      <c r="U5363" s="64"/>
      <c r="Y5363" s="53"/>
      <c r="Z5363" s="64"/>
      <c r="AD5363" s="53"/>
    </row>
    <row r="5364" spans="1:30" s="13" customFormat="1" x14ac:dyDescent="0.25">
      <c r="A5364"/>
      <c r="B5364" s="32"/>
      <c r="C5364" s="34"/>
      <c r="D5364" s="10"/>
      <c r="J5364" s="53"/>
      <c r="K5364" s="64"/>
      <c r="O5364" s="60"/>
      <c r="P5364" s="67"/>
      <c r="T5364" s="53"/>
      <c r="U5364" s="64"/>
      <c r="Y5364" s="53"/>
      <c r="Z5364" s="64"/>
      <c r="AD5364" s="53"/>
    </row>
    <row r="5365" spans="1:30" s="13" customFormat="1" x14ac:dyDescent="0.25">
      <c r="A5365"/>
      <c r="B5365" s="32"/>
      <c r="C5365" s="34"/>
      <c r="D5365" s="10"/>
      <c r="J5365" s="53"/>
      <c r="K5365" s="64"/>
      <c r="O5365" s="60"/>
      <c r="P5365" s="67"/>
      <c r="T5365" s="53"/>
      <c r="U5365" s="64"/>
      <c r="Y5365" s="53"/>
      <c r="Z5365" s="64"/>
      <c r="AD5365" s="53"/>
    </row>
    <row r="5366" spans="1:30" s="13" customFormat="1" x14ac:dyDescent="0.25">
      <c r="A5366"/>
      <c r="B5366" s="32"/>
      <c r="C5366" s="34"/>
      <c r="D5366" s="10"/>
      <c r="J5366" s="53"/>
      <c r="K5366" s="64"/>
      <c r="O5366" s="60"/>
      <c r="P5366" s="67"/>
      <c r="T5366" s="53"/>
      <c r="U5366" s="64"/>
      <c r="Y5366" s="53"/>
      <c r="Z5366" s="64"/>
      <c r="AD5366" s="53"/>
    </row>
    <row r="5367" spans="1:30" s="13" customFormat="1" x14ac:dyDescent="0.25">
      <c r="A5367"/>
      <c r="B5367" s="32"/>
      <c r="C5367" s="34"/>
      <c r="D5367" s="10"/>
      <c r="J5367" s="53"/>
      <c r="K5367" s="64"/>
      <c r="O5367" s="60"/>
      <c r="P5367" s="67"/>
      <c r="T5367" s="53"/>
      <c r="U5367" s="64"/>
      <c r="Y5367" s="53"/>
      <c r="Z5367" s="64"/>
      <c r="AD5367" s="53"/>
    </row>
    <row r="5368" spans="1:30" s="13" customFormat="1" x14ac:dyDescent="0.25">
      <c r="A5368"/>
      <c r="B5368" s="32"/>
      <c r="C5368" s="34"/>
      <c r="D5368" s="10"/>
      <c r="J5368" s="53"/>
      <c r="K5368" s="64"/>
      <c r="O5368" s="60"/>
      <c r="P5368" s="67"/>
      <c r="T5368" s="53"/>
      <c r="U5368" s="64"/>
      <c r="Y5368" s="53"/>
      <c r="Z5368" s="64"/>
      <c r="AD5368" s="53"/>
    </row>
    <row r="5369" spans="1:30" s="13" customFormat="1" x14ac:dyDescent="0.25">
      <c r="A5369"/>
      <c r="B5369" s="32"/>
      <c r="C5369" s="34"/>
      <c r="D5369" s="10"/>
      <c r="J5369" s="53"/>
      <c r="K5369" s="64"/>
      <c r="O5369" s="60"/>
      <c r="P5369" s="67"/>
      <c r="T5369" s="53"/>
      <c r="U5369" s="64"/>
      <c r="Y5369" s="53"/>
      <c r="Z5369" s="64"/>
      <c r="AD5369" s="53"/>
    </row>
    <row r="5370" spans="1:30" s="13" customFormat="1" x14ac:dyDescent="0.25">
      <c r="A5370"/>
      <c r="B5370" s="32"/>
      <c r="C5370" s="34"/>
      <c r="D5370" s="10"/>
      <c r="J5370" s="53"/>
      <c r="K5370" s="64"/>
      <c r="O5370" s="60"/>
      <c r="P5370" s="67"/>
      <c r="T5370" s="53"/>
      <c r="U5370" s="64"/>
      <c r="Y5370" s="53"/>
      <c r="Z5370" s="64"/>
      <c r="AD5370" s="53"/>
    </row>
    <row r="5371" spans="1:30" s="13" customFormat="1" x14ac:dyDescent="0.25">
      <c r="A5371"/>
      <c r="B5371" s="32"/>
      <c r="C5371" s="34"/>
      <c r="D5371" s="10"/>
      <c r="J5371" s="53"/>
      <c r="K5371" s="64"/>
      <c r="O5371" s="60"/>
      <c r="P5371" s="67"/>
      <c r="T5371" s="53"/>
      <c r="U5371" s="64"/>
      <c r="Y5371" s="53"/>
      <c r="Z5371" s="64"/>
      <c r="AD5371" s="53"/>
    </row>
    <row r="5372" spans="1:30" s="13" customFormat="1" x14ac:dyDescent="0.25">
      <c r="A5372"/>
      <c r="B5372" s="32"/>
      <c r="C5372" s="34"/>
      <c r="D5372" s="10"/>
      <c r="J5372" s="53"/>
      <c r="K5372" s="64"/>
      <c r="O5372" s="60"/>
      <c r="P5372" s="67"/>
      <c r="T5372" s="53"/>
      <c r="U5372" s="64"/>
      <c r="Y5372" s="53"/>
      <c r="Z5372" s="64"/>
      <c r="AD5372" s="53"/>
    </row>
    <row r="5373" spans="1:30" s="13" customFormat="1" x14ac:dyDescent="0.25">
      <c r="A5373"/>
      <c r="B5373" s="32"/>
      <c r="C5373" s="34"/>
      <c r="D5373" s="10"/>
      <c r="J5373" s="53"/>
      <c r="K5373" s="64"/>
      <c r="O5373" s="60"/>
      <c r="P5373" s="67"/>
      <c r="T5373" s="53"/>
      <c r="U5373" s="64"/>
      <c r="Y5373" s="53"/>
      <c r="Z5373" s="64"/>
      <c r="AD5373" s="53"/>
    </row>
    <row r="5374" spans="1:30" s="13" customFormat="1" x14ac:dyDescent="0.25">
      <c r="A5374"/>
      <c r="B5374" s="32"/>
      <c r="C5374" s="34"/>
      <c r="D5374" s="10"/>
      <c r="J5374" s="53"/>
      <c r="K5374" s="64"/>
      <c r="O5374" s="60"/>
      <c r="P5374" s="67"/>
      <c r="T5374" s="53"/>
      <c r="U5374" s="64"/>
      <c r="Y5374" s="53"/>
      <c r="Z5374" s="64"/>
      <c r="AD5374" s="53"/>
    </row>
    <row r="5375" spans="1:30" s="13" customFormat="1" x14ac:dyDescent="0.25">
      <c r="A5375"/>
      <c r="B5375" s="32"/>
      <c r="C5375" s="34"/>
      <c r="D5375" s="10"/>
      <c r="J5375" s="53"/>
      <c r="K5375" s="64"/>
      <c r="O5375" s="60"/>
      <c r="P5375" s="67"/>
      <c r="T5375" s="53"/>
      <c r="U5375" s="64"/>
      <c r="Y5375" s="53"/>
      <c r="Z5375" s="64"/>
      <c r="AD5375" s="53"/>
    </row>
    <row r="5376" spans="1:30" s="13" customFormat="1" x14ac:dyDescent="0.25">
      <c r="A5376"/>
      <c r="B5376" s="32"/>
      <c r="C5376" s="34"/>
      <c r="D5376" s="10"/>
      <c r="J5376" s="53"/>
      <c r="K5376" s="64"/>
      <c r="O5376" s="60"/>
      <c r="P5376" s="67"/>
      <c r="T5376" s="53"/>
      <c r="U5376" s="64"/>
      <c r="Y5376" s="53"/>
      <c r="Z5376" s="64"/>
      <c r="AD5376" s="53"/>
    </row>
    <row r="5377" spans="1:30" s="13" customFormat="1" x14ac:dyDescent="0.25">
      <c r="A5377"/>
      <c r="B5377" s="32"/>
      <c r="C5377" s="34"/>
      <c r="D5377" s="10"/>
      <c r="J5377" s="53"/>
      <c r="K5377" s="64"/>
      <c r="O5377" s="60"/>
      <c r="P5377" s="67"/>
      <c r="T5377" s="53"/>
      <c r="U5377" s="64"/>
      <c r="Y5377" s="53"/>
      <c r="Z5377" s="64"/>
      <c r="AD5377" s="53"/>
    </row>
    <row r="5378" spans="1:30" s="13" customFormat="1" x14ac:dyDescent="0.25">
      <c r="A5378"/>
      <c r="B5378" s="32"/>
      <c r="C5378" s="34"/>
      <c r="D5378" s="10"/>
      <c r="J5378" s="53"/>
      <c r="K5378" s="64"/>
      <c r="O5378" s="60"/>
      <c r="P5378" s="67"/>
      <c r="T5378" s="53"/>
      <c r="U5378" s="64"/>
      <c r="Y5378" s="53"/>
      <c r="Z5378" s="64"/>
      <c r="AD5378" s="53"/>
    </row>
    <row r="5379" spans="1:30" s="13" customFormat="1" x14ac:dyDescent="0.25">
      <c r="A5379"/>
      <c r="B5379" s="32"/>
      <c r="C5379" s="34"/>
      <c r="D5379" s="10"/>
      <c r="J5379" s="53"/>
      <c r="K5379" s="64"/>
      <c r="O5379" s="60"/>
      <c r="P5379" s="67"/>
      <c r="T5379" s="53"/>
      <c r="U5379" s="64"/>
      <c r="Y5379" s="53"/>
      <c r="Z5379" s="64"/>
      <c r="AD5379" s="53"/>
    </row>
    <row r="5380" spans="1:30" s="13" customFormat="1" x14ac:dyDescent="0.25">
      <c r="A5380"/>
      <c r="B5380" s="32"/>
      <c r="C5380" s="34"/>
      <c r="D5380" s="10"/>
      <c r="J5380" s="53"/>
      <c r="K5380" s="64"/>
      <c r="O5380" s="60"/>
      <c r="P5380" s="67"/>
      <c r="T5380" s="53"/>
      <c r="U5380" s="64"/>
      <c r="Y5380" s="53"/>
      <c r="Z5380" s="64"/>
      <c r="AD5380" s="53"/>
    </row>
    <row r="5381" spans="1:30" s="13" customFormat="1" x14ac:dyDescent="0.25">
      <c r="A5381"/>
      <c r="B5381" s="32"/>
      <c r="C5381" s="34"/>
      <c r="D5381" s="10"/>
      <c r="J5381" s="53"/>
      <c r="K5381" s="64"/>
      <c r="O5381" s="60"/>
      <c r="P5381" s="67"/>
      <c r="T5381" s="53"/>
      <c r="U5381" s="64"/>
      <c r="Y5381" s="53"/>
      <c r="Z5381" s="64"/>
      <c r="AD5381" s="53"/>
    </row>
    <row r="5382" spans="1:30" s="13" customFormat="1" x14ac:dyDescent="0.25">
      <c r="A5382"/>
      <c r="B5382" s="32"/>
      <c r="C5382" s="34"/>
      <c r="D5382" s="10"/>
      <c r="J5382" s="53"/>
      <c r="K5382" s="64"/>
      <c r="O5382" s="60"/>
      <c r="P5382" s="67"/>
      <c r="T5382" s="53"/>
      <c r="U5382" s="64"/>
      <c r="Y5382" s="53"/>
      <c r="Z5382" s="64"/>
      <c r="AD5382" s="53"/>
    </row>
    <row r="5383" spans="1:30" s="13" customFormat="1" x14ac:dyDescent="0.25">
      <c r="A5383"/>
      <c r="B5383" s="32"/>
      <c r="C5383" s="34"/>
      <c r="D5383" s="10"/>
      <c r="J5383" s="53"/>
      <c r="K5383" s="64"/>
      <c r="O5383" s="60"/>
      <c r="P5383" s="67"/>
      <c r="T5383" s="53"/>
      <c r="U5383" s="64"/>
      <c r="Y5383" s="53"/>
      <c r="Z5383" s="64"/>
      <c r="AD5383" s="53"/>
    </row>
    <row r="5384" spans="1:30" s="13" customFormat="1" x14ac:dyDescent="0.25">
      <c r="A5384"/>
      <c r="B5384" s="32"/>
      <c r="C5384" s="34"/>
      <c r="D5384" s="10"/>
      <c r="J5384" s="53"/>
      <c r="K5384" s="64"/>
      <c r="O5384" s="60"/>
      <c r="P5384" s="67"/>
      <c r="T5384" s="53"/>
      <c r="U5384" s="64"/>
      <c r="Y5384" s="53"/>
      <c r="Z5384" s="64"/>
      <c r="AD5384" s="53"/>
    </row>
    <row r="5385" spans="1:30" s="13" customFormat="1" x14ac:dyDescent="0.25">
      <c r="A5385"/>
      <c r="B5385" s="32"/>
      <c r="C5385" s="34"/>
      <c r="D5385" s="10"/>
      <c r="J5385" s="53"/>
      <c r="K5385" s="64"/>
      <c r="O5385" s="60"/>
      <c r="P5385" s="67"/>
      <c r="T5385" s="53"/>
      <c r="U5385" s="64"/>
      <c r="Y5385" s="53"/>
      <c r="Z5385" s="64"/>
      <c r="AD5385" s="53"/>
    </row>
    <row r="5386" spans="1:30" s="13" customFormat="1" x14ac:dyDescent="0.25">
      <c r="A5386"/>
      <c r="B5386" s="32"/>
      <c r="C5386" s="34"/>
      <c r="D5386" s="10"/>
      <c r="J5386" s="53"/>
      <c r="K5386" s="64"/>
      <c r="O5386" s="60"/>
      <c r="P5386" s="67"/>
      <c r="T5386" s="53"/>
      <c r="U5386" s="64"/>
      <c r="Y5386" s="53"/>
      <c r="Z5386" s="64"/>
      <c r="AD5386" s="53"/>
    </row>
    <row r="5387" spans="1:30" s="13" customFormat="1" x14ac:dyDescent="0.25">
      <c r="A5387"/>
      <c r="B5387" s="32"/>
      <c r="C5387" s="34"/>
      <c r="D5387" s="10"/>
      <c r="J5387" s="53"/>
      <c r="K5387" s="64"/>
      <c r="O5387" s="60"/>
      <c r="P5387" s="67"/>
      <c r="T5387" s="53"/>
      <c r="U5387" s="64"/>
      <c r="Y5387" s="53"/>
      <c r="Z5387" s="64"/>
      <c r="AD5387" s="53"/>
    </row>
    <row r="5388" spans="1:30" s="13" customFormat="1" x14ac:dyDescent="0.25">
      <c r="A5388"/>
      <c r="B5388" s="32"/>
      <c r="C5388" s="34"/>
      <c r="D5388" s="10"/>
      <c r="J5388" s="53"/>
      <c r="K5388" s="64"/>
      <c r="O5388" s="60"/>
      <c r="P5388" s="67"/>
      <c r="T5388" s="53"/>
      <c r="U5388" s="64"/>
      <c r="Y5388" s="53"/>
      <c r="Z5388" s="64"/>
      <c r="AD5388" s="53"/>
    </row>
    <row r="5389" spans="1:30" s="13" customFormat="1" x14ac:dyDescent="0.25">
      <c r="A5389"/>
      <c r="B5389" s="32"/>
      <c r="C5389" s="34"/>
      <c r="D5389" s="10"/>
      <c r="J5389" s="53"/>
      <c r="K5389" s="64"/>
      <c r="O5389" s="60"/>
      <c r="P5389" s="67"/>
      <c r="T5389" s="53"/>
      <c r="U5389" s="64"/>
      <c r="Y5389" s="53"/>
      <c r="Z5389" s="64"/>
      <c r="AD5389" s="53"/>
    </row>
    <row r="5390" spans="1:30" s="13" customFormat="1" x14ac:dyDescent="0.25">
      <c r="A5390"/>
      <c r="B5390" s="32"/>
      <c r="C5390" s="34"/>
      <c r="D5390" s="10"/>
      <c r="J5390" s="53"/>
      <c r="K5390" s="64"/>
      <c r="O5390" s="60"/>
      <c r="P5390" s="67"/>
      <c r="T5390" s="53"/>
      <c r="U5390" s="64"/>
      <c r="Y5390" s="53"/>
      <c r="Z5390" s="64"/>
      <c r="AD5390" s="53"/>
    </row>
    <row r="5391" spans="1:30" s="13" customFormat="1" x14ac:dyDescent="0.25">
      <c r="A5391"/>
      <c r="B5391" s="32"/>
      <c r="C5391" s="34"/>
      <c r="D5391" s="10"/>
      <c r="J5391" s="53"/>
      <c r="K5391" s="64"/>
      <c r="O5391" s="60"/>
      <c r="P5391" s="67"/>
      <c r="T5391" s="53"/>
      <c r="U5391" s="64"/>
      <c r="Y5391" s="53"/>
      <c r="Z5391" s="64"/>
      <c r="AD5391" s="53"/>
    </row>
    <row r="5392" spans="1:30" s="13" customFormat="1" x14ac:dyDescent="0.25">
      <c r="A5392"/>
      <c r="B5392" s="32"/>
      <c r="C5392" s="34"/>
      <c r="D5392" s="10"/>
      <c r="J5392" s="53"/>
      <c r="K5392" s="64"/>
      <c r="O5392" s="60"/>
      <c r="P5392" s="67"/>
      <c r="T5392" s="53"/>
      <c r="U5392" s="64"/>
      <c r="Y5392" s="53"/>
      <c r="Z5392" s="64"/>
      <c r="AD5392" s="53"/>
    </row>
    <row r="5393" spans="1:30" s="13" customFormat="1" x14ac:dyDescent="0.25">
      <c r="A5393"/>
      <c r="B5393" s="32"/>
      <c r="C5393" s="34"/>
      <c r="D5393" s="10"/>
      <c r="J5393" s="53"/>
      <c r="K5393" s="64"/>
      <c r="O5393" s="60"/>
      <c r="P5393" s="67"/>
      <c r="T5393" s="53"/>
      <c r="U5393" s="64"/>
      <c r="Y5393" s="53"/>
      <c r="Z5393" s="64"/>
      <c r="AD5393" s="53"/>
    </row>
    <row r="5394" spans="1:30" s="13" customFormat="1" x14ac:dyDescent="0.25">
      <c r="A5394"/>
      <c r="B5394" s="32"/>
      <c r="C5394" s="34"/>
      <c r="D5394" s="10"/>
      <c r="J5394" s="53"/>
      <c r="K5394" s="64"/>
      <c r="O5394" s="60"/>
      <c r="P5394" s="67"/>
      <c r="T5394" s="53"/>
      <c r="U5394" s="64"/>
      <c r="Y5394" s="53"/>
      <c r="Z5394" s="64"/>
      <c r="AD5394" s="53"/>
    </row>
    <row r="5395" spans="1:30" s="13" customFormat="1" x14ac:dyDescent="0.25">
      <c r="A5395"/>
      <c r="B5395" s="32"/>
      <c r="C5395" s="34"/>
      <c r="D5395" s="10"/>
      <c r="J5395" s="53"/>
      <c r="K5395" s="64"/>
      <c r="O5395" s="60"/>
      <c r="P5395" s="67"/>
      <c r="T5395" s="53"/>
      <c r="U5395" s="64"/>
      <c r="Y5395" s="53"/>
      <c r="Z5395" s="64"/>
      <c r="AD5395" s="53"/>
    </row>
    <row r="5396" spans="1:30" s="13" customFormat="1" x14ac:dyDescent="0.25">
      <c r="A5396"/>
      <c r="B5396" s="32"/>
      <c r="C5396" s="34"/>
      <c r="D5396" s="10"/>
      <c r="J5396" s="53"/>
      <c r="K5396" s="64"/>
      <c r="O5396" s="60"/>
      <c r="P5396" s="67"/>
      <c r="T5396" s="53"/>
      <c r="U5396" s="64"/>
      <c r="Y5396" s="53"/>
      <c r="Z5396" s="64"/>
      <c r="AD5396" s="53"/>
    </row>
    <row r="5397" spans="1:30" s="13" customFormat="1" x14ac:dyDescent="0.25">
      <c r="A5397"/>
      <c r="B5397" s="32"/>
      <c r="C5397" s="34"/>
      <c r="D5397" s="10"/>
      <c r="J5397" s="53"/>
      <c r="K5397" s="64"/>
      <c r="O5397" s="60"/>
      <c r="P5397" s="67"/>
      <c r="T5397" s="53"/>
      <c r="U5397" s="64"/>
      <c r="Y5397" s="53"/>
      <c r="Z5397" s="64"/>
      <c r="AD5397" s="53"/>
    </row>
    <row r="5398" spans="1:30" s="13" customFormat="1" x14ac:dyDescent="0.25">
      <c r="A5398"/>
      <c r="B5398" s="32"/>
      <c r="C5398" s="34"/>
      <c r="D5398" s="10"/>
      <c r="J5398" s="53"/>
      <c r="K5398" s="64"/>
      <c r="O5398" s="60"/>
      <c r="P5398" s="67"/>
      <c r="T5398" s="53"/>
      <c r="U5398" s="64"/>
      <c r="Y5398" s="53"/>
      <c r="Z5398" s="64"/>
      <c r="AD5398" s="53"/>
    </row>
    <row r="5399" spans="1:30" s="13" customFormat="1" x14ac:dyDescent="0.25">
      <c r="A5399"/>
      <c r="B5399" s="32"/>
      <c r="C5399" s="34"/>
      <c r="D5399" s="10"/>
      <c r="J5399" s="53"/>
      <c r="K5399" s="64"/>
      <c r="O5399" s="60"/>
      <c r="P5399" s="67"/>
      <c r="T5399" s="53"/>
      <c r="U5399" s="64"/>
      <c r="Y5399" s="53"/>
      <c r="Z5399" s="64"/>
      <c r="AD5399" s="53"/>
    </row>
    <row r="5400" spans="1:30" s="13" customFormat="1" x14ac:dyDescent="0.25">
      <c r="A5400"/>
      <c r="B5400" s="32"/>
      <c r="C5400" s="34"/>
      <c r="D5400" s="10"/>
      <c r="J5400" s="53"/>
      <c r="K5400" s="64"/>
      <c r="O5400" s="60"/>
      <c r="P5400" s="67"/>
      <c r="T5400" s="53"/>
      <c r="U5400" s="64"/>
      <c r="Y5400" s="53"/>
      <c r="Z5400" s="64"/>
      <c r="AD5400" s="53"/>
    </row>
    <row r="5401" spans="1:30" s="13" customFormat="1" x14ac:dyDescent="0.25">
      <c r="A5401"/>
      <c r="B5401" s="32"/>
      <c r="C5401" s="34"/>
      <c r="D5401" s="10"/>
      <c r="J5401" s="53"/>
      <c r="K5401" s="64"/>
      <c r="O5401" s="60"/>
      <c r="P5401" s="67"/>
      <c r="T5401" s="53"/>
      <c r="U5401" s="64"/>
      <c r="Y5401" s="53"/>
      <c r="Z5401" s="64"/>
      <c r="AD5401" s="53"/>
    </row>
    <row r="5402" spans="1:30" s="13" customFormat="1" x14ac:dyDescent="0.25">
      <c r="A5402"/>
      <c r="B5402" s="32"/>
      <c r="C5402" s="34"/>
      <c r="D5402" s="10"/>
      <c r="J5402" s="53"/>
      <c r="K5402" s="64"/>
      <c r="O5402" s="60"/>
      <c r="P5402" s="67"/>
      <c r="T5402" s="53"/>
      <c r="U5402" s="64"/>
      <c r="Y5402" s="53"/>
      <c r="Z5402" s="64"/>
      <c r="AD5402" s="53"/>
    </row>
    <row r="5403" spans="1:30" s="13" customFormat="1" x14ac:dyDescent="0.25">
      <c r="A5403"/>
      <c r="B5403" s="32"/>
      <c r="C5403" s="34"/>
      <c r="D5403" s="10"/>
      <c r="J5403" s="53"/>
      <c r="K5403" s="64"/>
      <c r="O5403" s="60"/>
      <c r="P5403" s="67"/>
      <c r="T5403" s="53"/>
      <c r="U5403" s="64"/>
      <c r="Y5403" s="53"/>
      <c r="Z5403" s="64"/>
      <c r="AD5403" s="53"/>
    </row>
    <row r="5404" spans="1:30" s="13" customFormat="1" x14ac:dyDescent="0.25">
      <c r="A5404"/>
      <c r="B5404" s="32"/>
      <c r="C5404" s="34"/>
      <c r="D5404" s="10"/>
      <c r="J5404" s="53"/>
      <c r="K5404" s="64"/>
      <c r="O5404" s="60"/>
      <c r="P5404" s="67"/>
      <c r="T5404" s="53"/>
      <c r="U5404" s="64"/>
      <c r="Y5404" s="53"/>
      <c r="Z5404" s="64"/>
      <c r="AD5404" s="53"/>
    </row>
    <row r="5405" spans="1:30" s="13" customFormat="1" x14ac:dyDescent="0.25">
      <c r="A5405"/>
      <c r="B5405" s="32"/>
      <c r="C5405" s="34"/>
      <c r="D5405" s="10"/>
      <c r="J5405" s="53"/>
      <c r="K5405" s="64"/>
      <c r="O5405" s="60"/>
      <c r="P5405" s="67"/>
      <c r="T5405" s="53"/>
      <c r="U5405" s="64"/>
      <c r="Y5405" s="53"/>
      <c r="Z5405" s="64"/>
      <c r="AD5405" s="53"/>
    </row>
    <row r="5406" spans="1:30" s="13" customFormat="1" x14ac:dyDescent="0.25">
      <c r="A5406"/>
      <c r="B5406" s="32"/>
      <c r="C5406" s="34"/>
      <c r="D5406" s="10"/>
      <c r="J5406" s="53"/>
      <c r="K5406" s="64"/>
      <c r="O5406" s="60"/>
      <c r="P5406" s="67"/>
      <c r="T5406" s="53"/>
      <c r="U5406" s="64"/>
      <c r="Y5406" s="53"/>
      <c r="Z5406" s="64"/>
      <c r="AD5406" s="53"/>
    </row>
    <row r="5407" spans="1:30" s="13" customFormat="1" x14ac:dyDescent="0.25">
      <c r="A5407"/>
      <c r="B5407" s="32"/>
      <c r="C5407" s="34"/>
      <c r="D5407" s="10"/>
      <c r="J5407" s="53"/>
      <c r="K5407" s="64"/>
      <c r="O5407" s="60"/>
      <c r="P5407" s="67"/>
      <c r="T5407" s="53"/>
      <c r="U5407" s="64"/>
      <c r="Y5407" s="53"/>
      <c r="Z5407" s="64"/>
      <c r="AD5407" s="53"/>
    </row>
    <row r="5408" spans="1:30" s="13" customFormat="1" x14ac:dyDescent="0.25">
      <c r="A5408"/>
      <c r="B5408" s="32"/>
      <c r="C5408" s="34"/>
      <c r="D5408" s="10"/>
      <c r="J5408" s="53"/>
      <c r="K5408" s="64"/>
      <c r="O5408" s="60"/>
      <c r="P5408" s="67"/>
      <c r="T5408" s="53"/>
      <c r="U5408" s="64"/>
      <c r="Y5408" s="53"/>
      <c r="Z5408" s="64"/>
      <c r="AD5408" s="53"/>
    </row>
    <row r="5409" spans="1:30" s="13" customFormat="1" x14ac:dyDescent="0.25">
      <c r="A5409"/>
      <c r="B5409" s="32"/>
      <c r="C5409" s="34"/>
      <c r="D5409" s="10"/>
      <c r="J5409" s="53"/>
      <c r="K5409" s="64"/>
      <c r="O5409" s="60"/>
      <c r="P5409" s="67"/>
      <c r="T5409" s="53"/>
      <c r="U5409" s="64"/>
      <c r="Y5409" s="53"/>
      <c r="Z5409" s="64"/>
      <c r="AD5409" s="53"/>
    </row>
    <row r="5410" spans="1:30" s="13" customFormat="1" x14ac:dyDescent="0.25">
      <c r="A5410"/>
      <c r="B5410" s="32"/>
      <c r="C5410" s="34"/>
      <c r="D5410" s="10"/>
      <c r="J5410" s="53"/>
      <c r="K5410" s="64"/>
      <c r="O5410" s="60"/>
      <c r="P5410" s="67"/>
      <c r="T5410" s="53"/>
      <c r="U5410" s="64"/>
      <c r="Y5410" s="53"/>
      <c r="Z5410" s="64"/>
      <c r="AD5410" s="53"/>
    </row>
    <row r="5411" spans="1:30" s="13" customFormat="1" x14ac:dyDescent="0.25">
      <c r="A5411"/>
      <c r="B5411" s="32"/>
      <c r="C5411" s="34"/>
      <c r="D5411" s="10"/>
      <c r="J5411" s="53"/>
      <c r="K5411" s="64"/>
      <c r="O5411" s="60"/>
      <c r="P5411" s="67"/>
      <c r="T5411" s="53"/>
      <c r="U5411" s="64"/>
      <c r="Y5411" s="53"/>
      <c r="Z5411" s="64"/>
      <c r="AD5411" s="53"/>
    </row>
    <row r="5412" spans="1:30" s="13" customFormat="1" x14ac:dyDescent="0.25">
      <c r="A5412"/>
      <c r="B5412" s="32"/>
      <c r="C5412" s="34"/>
      <c r="D5412" s="10"/>
      <c r="J5412" s="53"/>
      <c r="K5412" s="64"/>
      <c r="O5412" s="60"/>
      <c r="P5412" s="67"/>
      <c r="T5412" s="53"/>
      <c r="U5412" s="64"/>
      <c r="Y5412" s="53"/>
      <c r="Z5412" s="64"/>
      <c r="AD5412" s="53"/>
    </row>
    <row r="5413" spans="1:30" s="13" customFormat="1" x14ac:dyDescent="0.25">
      <c r="A5413"/>
      <c r="B5413" s="32"/>
      <c r="C5413" s="34"/>
      <c r="D5413" s="10"/>
      <c r="J5413" s="53"/>
      <c r="K5413" s="64"/>
      <c r="O5413" s="60"/>
      <c r="P5413" s="67"/>
      <c r="T5413" s="53"/>
      <c r="U5413" s="64"/>
      <c r="Y5413" s="53"/>
      <c r="Z5413" s="64"/>
      <c r="AD5413" s="53"/>
    </row>
    <row r="5414" spans="1:30" s="13" customFormat="1" x14ac:dyDescent="0.25">
      <c r="A5414"/>
      <c r="B5414" s="32"/>
      <c r="C5414" s="34"/>
      <c r="D5414" s="10"/>
      <c r="J5414" s="53"/>
      <c r="K5414" s="64"/>
      <c r="O5414" s="60"/>
      <c r="P5414" s="67"/>
      <c r="T5414" s="53"/>
      <c r="U5414" s="64"/>
      <c r="Y5414" s="53"/>
      <c r="Z5414" s="64"/>
      <c r="AD5414" s="53"/>
    </row>
    <row r="5415" spans="1:30" s="13" customFormat="1" x14ac:dyDescent="0.25">
      <c r="A5415"/>
      <c r="B5415" s="32"/>
      <c r="C5415" s="34"/>
      <c r="D5415" s="10"/>
      <c r="J5415" s="53"/>
      <c r="K5415" s="64"/>
      <c r="O5415" s="60"/>
      <c r="P5415" s="67"/>
      <c r="T5415" s="53"/>
      <c r="U5415" s="64"/>
      <c r="Y5415" s="53"/>
      <c r="Z5415" s="64"/>
      <c r="AD5415" s="53"/>
    </row>
    <row r="5416" spans="1:30" s="13" customFormat="1" x14ac:dyDescent="0.25">
      <c r="A5416"/>
      <c r="B5416" s="32"/>
      <c r="C5416" s="34"/>
      <c r="D5416" s="10"/>
      <c r="J5416" s="53"/>
      <c r="K5416" s="64"/>
      <c r="O5416" s="60"/>
      <c r="P5416" s="67"/>
      <c r="T5416" s="53"/>
      <c r="U5416" s="64"/>
      <c r="Y5416" s="53"/>
      <c r="Z5416" s="64"/>
      <c r="AD5416" s="53"/>
    </row>
    <row r="5417" spans="1:30" s="13" customFormat="1" x14ac:dyDescent="0.25">
      <c r="A5417"/>
      <c r="B5417" s="32"/>
      <c r="C5417" s="34"/>
      <c r="D5417" s="10"/>
      <c r="J5417" s="53"/>
      <c r="K5417" s="64"/>
      <c r="O5417" s="60"/>
      <c r="P5417" s="67"/>
      <c r="T5417" s="53"/>
      <c r="U5417" s="64"/>
      <c r="Y5417" s="53"/>
      <c r="Z5417" s="64"/>
      <c r="AD5417" s="53"/>
    </row>
    <row r="5418" spans="1:30" s="13" customFormat="1" x14ac:dyDescent="0.25">
      <c r="A5418"/>
      <c r="B5418" s="32"/>
      <c r="C5418" s="34"/>
      <c r="D5418" s="10"/>
      <c r="J5418" s="53"/>
      <c r="K5418" s="64"/>
      <c r="O5418" s="60"/>
      <c r="P5418" s="67"/>
      <c r="T5418" s="53"/>
      <c r="U5418" s="64"/>
      <c r="Y5418" s="53"/>
      <c r="Z5418" s="64"/>
      <c r="AD5418" s="53"/>
    </row>
    <row r="5419" spans="1:30" s="13" customFormat="1" x14ac:dyDescent="0.25">
      <c r="A5419"/>
      <c r="B5419" s="32"/>
      <c r="C5419" s="34"/>
      <c r="D5419" s="10"/>
      <c r="J5419" s="53"/>
      <c r="K5419" s="64"/>
      <c r="O5419" s="60"/>
      <c r="P5419" s="67"/>
      <c r="T5419" s="53"/>
      <c r="U5419" s="64"/>
      <c r="Y5419" s="53"/>
      <c r="Z5419" s="64"/>
      <c r="AD5419" s="53"/>
    </row>
    <row r="5420" spans="1:30" s="13" customFormat="1" x14ac:dyDescent="0.25">
      <c r="A5420"/>
      <c r="B5420" s="32"/>
      <c r="C5420" s="34"/>
      <c r="D5420" s="10"/>
      <c r="J5420" s="53"/>
      <c r="K5420" s="64"/>
      <c r="O5420" s="60"/>
      <c r="P5420" s="67"/>
      <c r="T5420" s="53"/>
      <c r="U5420" s="64"/>
      <c r="Y5420" s="53"/>
      <c r="Z5420" s="64"/>
      <c r="AD5420" s="53"/>
    </row>
    <row r="5421" spans="1:30" s="13" customFormat="1" x14ac:dyDescent="0.25">
      <c r="A5421"/>
      <c r="B5421" s="32"/>
      <c r="C5421" s="34"/>
      <c r="D5421" s="10"/>
      <c r="J5421" s="53"/>
      <c r="K5421" s="64"/>
      <c r="O5421" s="60"/>
      <c r="P5421" s="67"/>
      <c r="T5421" s="53"/>
      <c r="U5421" s="64"/>
      <c r="Y5421" s="53"/>
      <c r="Z5421" s="64"/>
      <c r="AD5421" s="53"/>
    </row>
    <row r="5422" spans="1:30" s="13" customFormat="1" x14ac:dyDescent="0.25">
      <c r="A5422"/>
      <c r="B5422" s="32"/>
      <c r="C5422" s="34"/>
      <c r="D5422" s="10"/>
      <c r="J5422" s="53"/>
      <c r="K5422" s="64"/>
      <c r="O5422" s="60"/>
      <c r="P5422" s="67"/>
      <c r="T5422" s="53"/>
      <c r="U5422" s="64"/>
      <c r="Y5422" s="53"/>
      <c r="Z5422" s="64"/>
      <c r="AD5422" s="53"/>
    </row>
    <row r="5423" spans="1:30" s="13" customFormat="1" x14ac:dyDescent="0.25">
      <c r="A5423"/>
      <c r="B5423" s="32"/>
      <c r="C5423" s="34"/>
      <c r="D5423" s="10"/>
      <c r="J5423" s="53"/>
      <c r="K5423" s="64"/>
      <c r="O5423" s="60"/>
      <c r="P5423" s="67"/>
      <c r="T5423" s="53"/>
      <c r="U5423" s="64"/>
      <c r="Y5423" s="53"/>
      <c r="Z5423" s="64"/>
      <c r="AD5423" s="53"/>
    </row>
    <row r="5424" spans="1:30" s="13" customFormat="1" x14ac:dyDescent="0.25">
      <c r="A5424"/>
      <c r="B5424" s="32"/>
      <c r="C5424" s="34"/>
      <c r="D5424" s="10"/>
      <c r="J5424" s="53"/>
      <c r="K5424" s="64"/>
      <c r="O5424" s="60"/>
      <c r="P5424" s="67"/>
      <c r="T5424" s="53"/>
      <c r="U5424" s="64"/>
      <c r="Y5424" s="53"/>
      <c r="Z5424" s="64"/>
      <c r="AD5424" s="53"/>
    </row>
    <row r="5425" spans="1:30" s="13" customFormat="1" x14ac:dyDescent="0.25">
      <c r="A5425"/>
      <c r="B5425" s="32"/>
      <c r="C5425" s="34"/>
      <c r="D5425" s="10"/>
      <c r="J5425" s="53"/>
      <c r="K5425" s="64"/>
      <c r="O5425" s="60"/>
      <c r="P5425" s="67"/>
      <c r="T5425" s="53"/>
      <c r="U5425" s="64"/>
      <c r="Y5425" s="53"/>
      <c r="Z5425" s="64"/>
      <c r="AD5425" s="53"/>
    </row>
    <row r="5426" spans="1:30" s="13" customFormat="1" x14ac:dyDescent="0.25">
      <c r="A5426"/>
      <c r="B5426" s="32"/>
      <c r="C5426" s="34"/>
      <c r="D5426" s="10"/>
      <c r="J5426" s="53"/>
      <c r="K5426" s="64"/>
      <c r="O5426" s="60"/>
      <c r="P5426" s="67"/>
      <c r="T5426" s="53"/>
      <c r="U5426" s="64"/>
      <c r="Y5426" s="53"/>
      <c r="Z5426" s="64"/>
      <c r="AD5426" s="53"/>
    </row>
    <row r="5427" spans="1:30" s="13" customFormat="1" x14ac:dyDescent="0.25">
      <c r="A5427"/>
      <c r="B5427" s="32"/>
      <c r="C5427" s="34"/>
      <c r="D5427" s="10"/>
      <c r="J5427" s="53"/>
      <c r="K5427" s="64"/>
      <c r="O5427" s="60"/>
      <c r="P5427" s="67"/>
      <c r="T5427" s="53"/>
      <c r="U5427" s="64"/>
      <c r="Y5427" s="53"/>
      <c r="Z5427" s="64"/>
      <c r="AD5427" s="53"/>
    </row>
    <row r="5428" spans="1:30" s="13" customFormat="1" x14ac:dyDescent="0.25">
      <c r="A5428"/>
      <c r="B5428" s="32"/>
      <c r="C5428" s="34"/>
      <c r="D5428" s="10"/>
      <c r="J5428" s="53"/>
      <c r="K5428" s="64"/>
      <c r="O5428" s="60"/>
      <c r="P5428" s="67"/>
      <c r="T5428" s="53"/>
      <c r="U5428" s="64"/>
      <c r="Y5428" s="53"/>
      <c r="Z5428" s="64"/>
      <c r="AD5428" s="53"/>
    </row>
    <row r="5429" spans="1:30" s="13" customFormat="1" x14ac:dyDescent="0.25">
      <c r="A5429"/>
      <c r="B5429" s="32"/>
      <c r="C5429" s="34"/>
      <c r="D5429" s="10"/>
      <c r="J5429" s="53"/>
      <c r="K5429" s="64"/>
      <c r="O5429" s="60"/>
      <c r="P5429" s="67"/>
      <c r="T5429" s="53"/>
      <c r="U5429" s="64"/>
      <c r="Y5429" s="53"/>
      <c r="Z5429" s="64"/>
      <c r="AD5429" s="53"/>
    </row>
    <row r="5430" spans="1:30" s="13" customFormat="1" x14ac:dyDescent="0.25">
      <c r="A5430"/>
      <c r="B5430" s="32"/>
      <c r="C5430" s="34"/>
      <c r="D5430" s="10"/>
      <c r="J5430" s="53"/>
      <c r="K5430" s="64"/>
      <c r="O5430" s="60"/>
      <c r="P5430" s="67"/>
      <c r="T5430" s="53"/>
      <c r="U5430" s="64"/>
      <c r="Y5430" s="53"/>
      <c r="Z5430" s="64"/>
      <c r="AD5430" s="53"/>
    </row>
    <row r="5431" spans="1:30" s="13" customFormat="1" x14ac:dyDescent="0.25">
      <c r="A5431"/>
      <c r="B5431" s="32"/>
      <c r="C5431" s="34"/>
      <c r="D5431" s="10"/>
      <c r="J5431" s="53"/>
      <c r="K5431" s="64"/>
      <c r="O5431" s="60"/>
      <c r="P5431" s="67"/>
      <c r="T5431" s="53"/>
      <c r="U5431" s="64"/>
      <c r="Y5431" s="53"/>
      <c r="Z5431" s="64"/>
      <c r="AD5431" s="53"/>
    </row>
    <row r="5432" spans="1:30" s="13" customFormat="1" x14ac:dyDescent="0.25">
      <c r="A5432"/>
      <c r="B5432" s="32"/>
      <c r="C5432" s="34"/>
      <c r="D5432" s="10"/>
      <c r="J5432" s="53"/>
      <c r="K5432" s="64"/>
      <c r="O5432" s="60"/>
      <c r="P5432" s="67"/>
      <c r="T5432" s="53"/>
      <c r="U5432" s="64"/>
      <c r="Y5432" s="53"/>
      <c r="Z5432" s="64"/>
      <c r="AD5432" s="53"/>
    </row>
    <row r="5433" spans="1:30" s="13" customFormat="1" x14ac:dyDescent="0.25">
      <c r="A5433"/>
      <c r="B5433" s="32"/>
      <c r="C5433" s="34"/>
      <c r="D5433" s="10"/>
      <c r="J5433" s="53"/>
      <c r="K5433" s="64"/>
      <c r="O5433" s="60"/>
      <c r="P5433" s="67"/>
      <c r="T5433" s="53"/>
      <c r="U5433" s="64"/>
      <c r="Y5433" s="53"/>
      <c r="Z5433" s="64"/>
      <c r="AD5433" s="53"/>
    </row>
    <row r="5434" spans="1:30" s="13" customFormat="1" x14ac:dyDescent="0.25">
      <c r="A5434"/>
      <c r="B5434" s="32"/>
      <c r="C5434" s="34"/>
      <c r="D5434" s="10"/>
      <c r="J5434" s="53"/>
      <c r="K5434" s="64"/>
      <c r="O5434" s="60"/>
      <c r="P5434" s="67"/>
      <c r="T5434" s="53"/>
      <c r="U5434" s="64"/>
      <c r="Y5434" s="53"/>
      <c r="Z5434" s="64"/>
      <c r="AD5434" s="53"/>
    </row>
    <row r="5435" spans="1:30" s="13" customFormat="1" x14ac:dyDescent="0.25">
      <c r="A5435"/>
      <c r="B5435" s="32"/>
      <c r="C5435" s="34"/>
      <c r="D5435" s="10"/>
      <c r="J5435" s="53"/>
      <c r="K5435" s="64"/>
      <c r="O5435" s="60"/>
      <c r="P5435" s="67"/>
      <c r="T5435" s="53"/>
      <c r="U5435" s="64"/>
      <c r="Y5435" s="53"/>
      <c r="Z5435" s="64"/>
      <c r="AD5435" s="53"/>
    </row>
    <row r="5436" spans="1:30" s="13" customFormat="1" x14ac:dyDescent="0.25">
      <c r="A5436"/>
      <c r="B5436" s="32"/>
      <c r="C5436" s="34"/>
      <c r="D5436" s="10"/>
      <c r="J5436" s="53"/>
      <c r="K5436" s="64"/>
      <c r="O5436" s="60"/>
      <c r="P5436" s="67"/>
      <c r="T5436" s="53"/>
      <c r="U5436" s="64"/>
      <c r="Y5436" s="53"/>
      <c r="Z5436" s="64"/>
      <c r="AD5436" s="53"/>
    </row>
    <row r="5437" spans="1:30" s="13" customFormat="1" x14ac:dyDescent="0.25">
      <c r="A5437"/>
      <c r="B5437" s="32"/>
      <c r="C5437" s="34"/>
      <c r="D5437" s="10"/>
      <c r="J5437" s="53"/>
      <c r="K5437" s="64"/>
      <c r="O5437" s="60"/>
      <c r="P5437" s="67"/>
      <c r="T5437" s="53"/>
      <c r="U5437" s="64"/>
      <c r="Y5437" s="53"/>
      <c r="Z5437" s="64"/>
      <c r="AD5437" s="53"/>
    </row>
    <row r="5438" spans="1:30" s="13" customFormat="1" x14ac:dyDescent="0.25">
      <c r="A5438"/>
      <c r="B5438" s="32"/>
      <c r="C5438" s="34"/>
      <c r="D5438" s="10"/>
      <c r="J5438" s="53"/>
      <c r="K5438" s="64"/>
      <c r="O5438" s="60"/>
      <c r="P5438" s="67"/>
      <c r="T5438" s="53"/>
      <c r="U5438" s="64"/>
      <c r="Y5438" s="53"/>
      <c r="Z5438" s="64"/>
      <c r="AD5438" s="53"/>
    </row>
    <row r="5439" spans="1:30" s="13" customFormat="1" x14ac:dyDescent="0.25">
      <c r="A5439"/>
      <c r="B5439" s="32"/>
      <c r="C5439" s="34"/>
      <c r="D5439" s="10"/>
      <c r="J5439" s="53"/>
      <c r="K5439" s="64"/>
      <c r="O5439" s="60"/>
      <c r="P5439" s="67"/>
      <c r="T5439" s="53"/>
      <c r="U5439" s="64"/>
      <c r="Y5439" s="53"/>
      <c r="Z5439" s="64"/>
      <c r="AD5439" s="53"/>
    </row>
    <row r="5440" spans="1:30" s="13" customFormat="1" x14ac:dyDescent="0.25">
      <c r="A5440"/>
      <c r="B5440" s="32"/>
      <c r="C5440" s="34"/>
      <c r="D5440" s="10"/>
      <c r="J5440" s="53"/>
      <c r="K5440" s="64"/>
      <c r="O5440" s="60"/>
      <c r="P5440" s="67"/>
      <c r="T5440" s="53"/>
      <c r="U5440" s="64"/>
      <c r="Y5440" s="53"/>
      <c r="Z5440" s="64"/>
      <c r="AD5440" s="53"/>
    </row>
    <row r="5441" spans="1:30" s="13" customFormat="1" x14ac:dyDescent="0.25">
      <c r="A5441"/>
      <c r="B5441" s="32"/>
      <c r="C5441" s="34"/>
      <c r="D5441" s="10"/>
      <c r="J5441" s="53"/>
      <c r="K5441" s="64"/>
      <c r="O5441" s="60"/>
      <c r="P5441" s="67"/>
      <c r="T5441" s="53"/>
      <c r="U5441" s="64"/>
      <c r="Y5441" s="53"/>
      <c r="Z5441" s="64"/>
      <c r="AD5441" s="53"/>
    </row>
    <row r="5442" spans="1:30" s="13" customFormat="1" x14ac:dyDescent="0.25">
      <c r="A5442"/>
      <c r="B5442" s="32"/>
      <c r="C5442" s="34"/>
      <c r="D5442" s="10"/>
      <c r="J5442" s="53"/>
      <c r="K5442" s="64"/>
      <c r="O5442" s="60"/>
      <c r="P5442" s="67"/>
      <c r="T5442" s="53"/>
      <c r="U5442" s="64"/>
      <c r="Y5442" s="53"/>
      <c r="Z5442" s="64"/>
      <c r="AD5442" s="53"/>
    </row>
    <row r="5443" spans="1:30" s="13" customFormat="1" x14ac:dyDescent="0.25">
      <c r="A5443"/>
      <c r="B5443" s="32"/>
      <c r="C5443" s="34"/>
      <c r="D5443" s="10"/>
      <c r="J5443" s="53"/>
      <c r="K5443" s="64"/>
      <c r="O5443" s="60"/>
      <c r="P5443" s="67"/>
      <c r="T5443" s="53"/>
      <c r="U5443" s="64"/>
      <c r="Y5443" s="53"/>
      <c r="Z5443" s="64"/>
      <c r="AD5443" s="53"/>
    </row>
    <row r="5444" spans="1:30" s="13" customFormat="1" x14ac:dyDescent="0.25">
      <c r="A5444"/>
      <c r="B5444" s="32"/>
      <c r="C5444" s="34"/>
      <c r="D5444" s="10"/>
      <c r="J5444" s="53"/>
      <c r="K5444" s="64"/>
      <c r="O5444" s="60"/>
      <c r="P5444" s="67"/>
      <c r="T5444" s="53"/>
      <c r="U5444" s="64"/>
      <c r="Y5444" s="53"/>
      <c r="Z5444" s="64"/>
      <c r="AD5444" s="53"/>
    </row>
    <row r="5445" spans="1:30" s="13" customFormat="1" x14ac:dyDescent="0.25">
      <c r="A5445"/>
      <c r="B5445" s="32"/>
      <c r="C5445" s="34"/>
      <c r="D5445" s="10"/>
      <c r="J5445" s="53"/>
      <c r="K5445" s="64"/>
      <c r="O5445" s="60"/>
      <c r="P5445" s="67"/>
      <c r="T5445" s="53"/>
      <c r="U5445" s="64"/>
      <c r="Y5445" s="53"/>
      <c r="Z5445" s="64"/>
      <c r="AD5445" s="53"/>
    </row>
    <row r="5446" spans="1:30" s="13" customFormat="1" x14ac:dyDescent="0.25">
      <c r="A5446"/>
      <c r="B5446" s="32"/>
      <c r="C5446" s="34"/>
      <c r="D5446" s="10"/>
      <c r="J5446" s="53"/>
      <c r="K5446" s="64"/>
      <c r="O5446" s="60"/>
      <c r="P5446" s="67"/>
      <c r="T5446" s="53"/>
      <c r="U5446" s="64"/>
      <c r="Y5446" s="53"/>
      <c r="Z5446" s="64"/>
      <c r="AD5446" s="53"/>
    </row>
    <row r="5447" spans="1:30" s="13" customFormat="1" x14ac:dyDescent="0.25">
      <c r="A5447"/>
      <c r="B5447" s="32"/>
      <c r="C5447" s="34"/>
      <c r="D5447" s="10"/>
      <c r="J5447" s="53"/>
      <c r="K5447" s="64"/>
      <c r="O5447" s="60"/>
      <c r="P5447" s="67"/>
      <c r="T5447" s="53"/>
      <c r="U5447" s="64"/>
      <c r="Y5447" s="53"/>
      <c r="Z5447" s="64"/>
      <c r="AD5447" s="53"/>
    </row>
    <row r="5448" spans="1:30" s="13" customFormat="1" x14ac:dyDescent="0.25">
      <c r="A5448"/>
      <c r="B5448" s="32"/>
      <c r="C5448" s="34"/>
      <c r="D5448" s="10"/>
      <c r="J5448" s="53"/>
      <c r="K5448" s="64"/>
      <c r="O5448" s="60"/>
      <c r="P5448" s="67"/>
      <c r="T5448" s="53"/>
      <c r="U5448" s="64"/>
      <c r="Y5448" s="53"/>
      <c r="Z5448" s="64"/>
      <c r="AD5448" s="53"/>
    </row>
    <row r="5449" spans="1:30" s="13" customFormat="1" x14ac:dyDescent="0.25">
      <c r="A5449"/>
      <c r="B5449" s="32"/>
      <c r="C5449" s="34"/>
      <c r="D5449" s="10"/>
      <c r="J5449" s="53"/>
      <c r="K5449" s="64"/>
      <c r="O5449" s="60"/>
      <c r="P5449" s="67"/>
      <c r="T5449" s="53"/>
      <c r="U5449" s="64"/>
      <c r="Y5449" s="53"/>
      <c r="Z5449" s="64"/>
      <c r="AD5449" s="53"/>
    </row>
    <row r="5450" spans="1:30" s="13" customFormat="1" x14ac:dyDescent="0.25">
      <c r="A5450"/>
      <c r="B5450" s="32"/>
      <c r="C5450" s="34"/>
      <c r="D5450" s="10"/>
      <c r="J5450" s="53"/>
      <c r="K5450" s="64"/>
      <c r="O5450" s="60"/>
      <c r="P5450" s="67"/>
      <c r="T5450" s="53"/>
      <c r="U5450" s="64"/>
      <c r="Y5450" s="53"/>
      <c r="Z5450" s="64"/>
      <c r="AD5450" s="53"/>
    </row>
    <row r="5451" spans="1:30" s="13" customFormat="1" x14ac:dyDescent="0.25">
      <c r="A5451"/>
      <c r="B5451" s="32"/>
      <c r="C5451" s="34"/>
      <c r="D5451" s="10"/>
      <c r="J5451" s="53"/>
      <c r="K5451" s="64"/>
      <c r="O5451" s="60"/>
      <c r="P5451" s="67"/>
      <c r="T5451" s="53"/>
      <c r="U5451" s="64"/>
      <c r="Y5451" s="53"/>
      <c r="Z5451" s="64"/>
      <c r="AD5451" s="53"/>
    </row>
    <row r="5452" spans="1:30" s="13" customFormat="1" x14ac:dyDescent="0.25">
      <c r="A5452"/>
      <c r="B5452" s="32"/>
      <c r="C5452" s="34"/>
      <c r="D5452" s="10"/>
      <c r="J5452" s="53"/>
      <c r="K5452" s="64"/>
      <c r="O5452" s="60"/>
      <c r="P5452" s="67"/>
      <c r="T5452" s="53"/>
      <c r="U5452" s="64"/>
      <c r="Y5452" s="53"/>
      <c r="Z5452" s="64"/>
      <c r="AD5452" s="53"/>
    </row>
    <row r="5453" spans="1:30" s="13" customFormat="1" x14ac:dyDescent="0.25">
      <c r="A5453"/>
      <c r="B5453" s="32"/>
      <c r="C5453" s="34"/>
      <c r="D5453" s="10"/>
      <c r="J5453" s="53"/>
      <c r="K5453" s="64"/>
      <c r="O5453" s="60"/>
      <c r="P5453" s="67"/>
      <c r="T5453" s="53"/>
      <c r="U5453" s="64"/>
      <c r="Y5453" s="53"/>
      <c r="Z5453" s="64"/>
      <c r="AD5453" s="53"/>
    </row>
    <row r="5454" spans="1:30" s="13" customFormat="1" x14ac:dyDescent="0.25">
      <c r="A5454"/>
      <c r="B5454" s="32"/>
      <c r="C5454" s="34"/>
      <c r="D5454" s="10"/>
      <c r="J5454" s="53"/>
      <c r="K5454" s="64"/>
      <c r="O5454" s="60"/>
      <c r="P5454" s="67"/>
      <c r="T5454" s="53"/>
      <c r="U5454" s="64"/>
      <c r="Y5454" s="53"/>
      <c r="Z5454" s="64"/>
      <c r="AD5454" s="53"/>
    </row>
    <row r="5455" spans="1:30" s="13" customFormat="1" x14ac:dyDescent="0.25">
      <c r="A5455"/>
      <c r="B5455" s="32"/>
      <c r="C5455" s="34"/>
      <c r="D5455" s="10"/>
      <c r="J5455" s="53"/>
      <c r="K5455" s="64"/>
      <c r="O5455" s="60"/>
      <c r="P5455" s="67"/>
      <c r="T5455" s="53"/>
      <c r="U5455" s="64"/>
      <c r="Y5455" s="53"/>
      <c r="Z5455" s="64"/>
      <c r="AD5455" s="53"/>
    </row>
    <row r="5456" spans="1:30" s="13" customFormat="1" x14ac:dyDescent="0.25">
      <c r="A5456"/>
      <c r="B5456" s="32"/>
      <c r="C5456" s="34"/>
      <c r="D5456" s="10"/>
      <c r="J5456" s="53"/>
      <c r="K5456" s="64"/>
      <c r="O5456" s="60"/>
      <c r="P5456" s="67"/>
      <c r="T5456" s="53"/>
      <c r="U5456" s="64"/>
      <c r="Y5456" s="53"/>
      <c r="Z5456" s="64"/>
      <c r="AD5456" s="53"/>
    </row>
    <row r="5457" spans="1:30" s="13" customFormat="1" x14ac:dyDescent="0.25">
      <c r="A5457"/>
      <c r="B5457" s="32"/>
      <c r="C5457" s="34"/>
      <c r="D5457" s="10"/>
      <c r="J5457" s="53"/>
      <c r="K5457" s="64"/>
      <c r="O5457" s="60"/>
      <c r="P5457" s="67"/>
      <c r="T5457" s="53"/>
      <c r="U5457" s="64"/>
      <c r="Y5457" s="53"/>
      <c r="Z5457" s="64"/>
      <c r="AD5457" s="53"/>
    </row>
    <row r="5458" spans="1:30" s="13" customFormat="1" x14ac:dyDescent="0.25">
      <c r="A5458"/>
      <c r="B5458" s="32"/>
      <c r="C5458" s="34"/>
      <c r="D5458" s="10"/>
      <c r="J5458" s="53"/>
      <c r="K5458" s="64"/>
      <c r="O5458" s="60"/>
      <c r="P5458" s="67"/>
      <c r="T5458" s="53"/>
      <c r="U5458" s="64"/>
      <c r="Y5458" s="53"/>
      <c r="Z5458" s="64"/>
      <c r="AD5458" s="53"/>
    </row>
    <row r="5459" spans="1:30" s="13" customFormat="1" x14ac:dyDescent="0.25">
      <c r="A5459"/>
      <c r="B5459" s="32"/>
      <c r="C5459" s="34"/>
      <c r="D5459" s="10"/>
      <c r="J5459" s="53"/>
      <c r="K5459" s="64"/>
      <c r="O5459" s="60"/>
      <c r="P5459" s="67"/>
      <c r="T5459" s="53"/>
      <c r="U5459" s="64"/>
      <c r="Y5459" s="53"/>
      <c r="Z5459" s="64"/>
      <c r="AD5459" s="53"/>
    </row>
    <row r="5460" spans="1:30" s="13" customFormat="1" x14ac:dyDescent="0.25">
      <c r="A5460"/>
      <c r="B5460" s="32"/>
      <c r="C5460" s="34"/>
      <c r="D5460" s="10"/>
      <c r="J5460" s="53"/>
      <c r="K5460" s="64"/>
      <c r="O5460" s="60"/>
      <c r="P5460" s="67"/>
      <c r="T5460" s="53"/>
      <c r="U5460" s="64"/>
      <c r="Y5460" s="53"/>
      <c r="Z5460" s="64"/>
      <c r="AD5460" s="53"/>
    </row>
    <row r="5461" spans="1:30" s="13" customFormat="1" x14ac:dyDescent="0.25">
      <c r="A5461"/>
      <c r="B5461" s="32"/>
      <c r="C5461" s="34"/>
      <c r="D5461" s="10"/>
      <c r="J5461" s="53"/>
      <c r="K5461" s="64"/>
      <c r="O5461" s="60"/>
      <c r="P5461" s="67"/>
      <c r="T5461" s="53"/>
      <c r="U5461" s="64"/>
      <c r="Y5461" s="53"/>
      <c r="Z5461" s="64"/>
      <c r="AD5461" s="53"/>
    </row>
    <row r="5462" spans="1:30" s="13" customFormat="1" x14ac:dyDescent="0.25">
      <c r="A5462"/>
      <c r="B5462" s="32"/>
      <c r="C5462" s="34"/>
      <c r="D5462" s="10"/>
      <c r="J5462" s="53"/>
      <c r="K5462" s="64"/>
      <c r="O5462" s="60"/>
      <c r="P5462" s="67"/>
      <c r="T5462" s="53"/>
      <c r="U5462" s="64"/>
      <c r="Y5462" s="53"/>
      <c r="Z5462" s="64"/>
      <c r="AD5462" s="53"/>
    </row>
    <row r="5463" spans="1:30" s="13" customFormat="1" x14ac:dyDescent="0.25">
      <c r="A5463"/>
      <c r="B5463" s="32"/>
      <c r="C5463" s="34"/>
      <c r="D5463" s="10"/>
      <c r="J5463" s="53"/>
      <c r="K5463" s="64"/>
      <c r="O5463" s="60"/>
      <c r="P5463" s="67"/>
      <c r="T5463" s="53"/>
      <c r="U5463" s="64"/>
      <c r="Y5463" s="53"/>
      <c r="Z5463" s="64"/>
      <c r="AD5463" s="53"/>
    </row>
    <row r="5464" spans="1:30" s="13" customFormat="1" x14ac:dyDescent="0.25">
      <c r="A5464"/>
      <c r="B5464" s="32"/>
      <c r="C5464" s="34"/>
      <c r="D5464" s="10"/>
      <c r="J5464" s="53"/>
      <c r="K5464" s="64"/>
      <c r="O5464" s="60"/>
      <c r="P5464" s="67"/>
      <c r="T5464" s="53"/>
      <c r="U5464" s="64"/>
      <c r="Y5464" s="53"/>
      <c r="Z5464" s="64"/>
      <c r="AD5464" s="53"/>
    </row>
    <row r="5465" spans="1:30" s="13" customFormat="1" x14ac:dyDescent="0.25">
      <c r="A5465"/>
      <c r="B5465" s="32"/>
      <c r="C5465" s="34"/>
      <c r="D5465" s="10"/>
      <c r="J5465" s="53"/>
      <c r="K5465" s="64"/>
      <c r="O5465" s="60"/>
      <c r="P5465" s="67"/>
      <c r="T5465" s="53"/>
      <c r="U5465" s="64"/>
      <c r="Y5465" s="53"/>
      <c r="Z5465" s="64"/>
      <c r="AD5465" s="53"/>
    </row>
    <row r="5466" spans="1:30" s="13" customFormat="1" x14ac:dyDescent="0.25">
      <c r="A5466"/>
      <c r="B5466" s="32"/>
      <c r="C5466" s="34"/>
      <c r="D5466" s="10"/>
      <c r="J5466" s="53"/>
      <c r="K5466" s="64"/>
      <c r="O5466" s="60"/>
      <c r="P5466" s="67"/>
      <c r="T5466" s="53"/>
      <c r="U5466" s="64"/>
      <c r="Y5466" s="53"/>
      <c r="Z5466" s="64"/>
      <c r="AD5466" s="53"/>
    </row>
    <row r="5467" spans="1:30" s="13" customFormat="1" x14ac:dyDescent="0.25">
      <c r="A5467"/>
      <c r="B5467" s="32"/>
      <c r="C5467" s="34"/>
      <c r="D5467" s="10"/>
      <c r="J5467" s="53"/>
      <c r="K5467" s="64"/>
      <c r="O5467" s="60"/>
      <c r="P5467" s="67"/>
      <c r="T5467" s="53"/>
      <c r="U5467" s="64"/>
      <c r="Y5467" s="53"/>
      <c r="Z5467" s="64"/>
      <c r="AD5467" s="53"/>
    </row>
    <row r="5468" spans="1:30" s="13" customFormat="1" x14ac:dyDescent="0.25">
      <c r="A5468"/>
      <c r="B5468" s="32"/>
      <c r="C5468" s="34"/>
      <c r="D5468" s="10"/>
      <c r="J5468" s="53"/>
      <c r="K5468" s="64"/>
      <c r="O5468" s="60"/>
      <c r="P5468" s="67"/>
      <c r="T5468" s="53"/>
      <c r="U5468" s="64"/>
      <c r="Y5468" s="53"/>
      <c r="Z5468" s="64"/>
      <c r="AD5468" s="53"/>
    </row>
    <row r="5469" spans="1:30" s="13" customFormat="1" x14ac:dyDescent="0.25">
      <c r="A5469"/>
      <c r="B5469" s="32"/>
      <c r="C5469" s="34"/>
      <c r="D5469" s="10"/>
      <c r="J5469" s="53"/>
      <c r="K5469" s="64"/>
      <c r="O5469" s="60"/>
      <c r="P5469" s="67"/>
      <c r="T5469" s="53"/>
      <c r="U5469" s="64"/>
      <c r="Y5469" s="53"/>
      <c r="Z5469" s="64"/>
      <c r="AD5469" s="53"/>
    </row>
    <row r="5470" spans="1:30" s="13" customFormat="1" x14ac:dyDescent="0.25">
      <c r="A5470"/>
      <c r="B5470" s="32"/>
      <c r="C5470" s="34"/>
      <c r="D5470" s="10"/>
      <c r="J5470" s="53"/>
      <c r="K5470" s="64"/>
      <c r="O5470" s="60"/>
      <c r="P5470" s="67"/>
      <c r="T5470" s="53"/>
      <c r="U5470" s="64"/>
      <c r="Y5470" s="53"/>
      <c r="Z5470" s="64"/>
      <c r="AD5470" s="53"/>
    </row>
    <row r="5471" spans="1:30" s="13" customFormat="1" x14ac:dyDescent="0.25">
      <c r="A5471"/>
      <c r="B5471" s="32"/>
      <c r="C5471" s="34"/>
      <c r="D5471" s="10"/>
      <c r="J5471" s="53"/>
      <c r="K5471" s="64"/>
      <c r="O5471" s="60"/>
      <c r="P5471" s="67"/>
      <c r="T5471" s="53"/>
      <c r="U5471" s="64"/>
      <c r="Y5471" s="53"/>
      <c r="Z5471" s="64"/>
      <c r="AD5471" s="53"/>
    </row>
    <row r="5472" spans="1:30" s="13" customFormat="1" x14ac:dyDescent="0.25">
      <c r="A5472"/>
      <c r="B5472" s="32"/>
      <c r="C5472" s="34"/>
      <c r="D5472" s="10"/>
      <c r="J5472" s="53"/>
      <c r="K5472" s="64"/>
      <c r="O5472" s="60"/>
      <c r="P5472" s="67"/>
      <c r="T5472" s="53"/>
      <c r="U5472" s="64"/>
      <c r="Y5472" s="53"/>
      <c r="Z5472" s="64"/>
      <c r="AD5472" s="53"/>
    </row>
    <row r="5473" spans="1:30" s="13" customFormat="1" x14ac:dyDescent="0.25">
      <c r="A5473"/>
      <c r="B5473" s="32"/>
      <c r="C5473" s="34"/>
      <c r="D5473" s="10"/>
      <c r="J5473" s="53"/>
      <c r="K5473" s="64"/>
      <c r="O5473" s="60"/>
      <c r="P5473" s="67"/>
      <c r="T5473" s="53"/>
      <c r="U5473" s="64"/>
      <c r="Y5473" s="53"/>
      <c r="Z5473" s="64"/>
      <c r="AD5473" s="53"/>
    </row>
    <row r="5474" spans="1:30" s="13" customFormat="1" x14ac:dyDescent="0.25">
      <c r="A5474"/>
      <c r="B5474" s="32"/>
      <c r="C5474" s="34"/>
      <c r="D5474" s="10"/>
      <c r="J5474" s="53"/>
      <c r="K5474" s="64"/>
      <c r="O5474" s="60"/>
      <c r="P5474" s="67"/>
      <c r="T5474" s="53"/>
      <c r="U5474" s="64"/>
      <c r="Y5474" s="53"/>
      <c r="Z5474" s="64"/>
      <c r="AD5474" s="53"/>
    </row>
    <row r="5475" spans="1:30" s="13" customFormat="1" x14ac:dyDescent="0.25">
      <c r="A5475"/>
      <c r="B5475" s="32"/>
      <c r="C5475" s="34"/>
      <c r="D5475" s="10"/>
      <c r="J5475" s="53"/>
      <c r="K5475" s="64"/>
      <c r="O5475" s="60"/>
      <c r="P5475" s="67"/>
      <c r="T5475" s="53"/>
      <c r="U5475" s="64"/>
      <c r="Y5475" s="53"/>
      <c r="Z5475" s="64"/>
      <c r="AD5475" s="53"/>
    </row>
    <row r="5476" spans="1:30" s="13" customFormat="1" x14ac:dyDescent="0.25">
      <c r="A5476"/>
      <c r="B5476" s="32"/>
      <c r="C5476" s="34"/>
      <c r="D5476" s="10"/>
      <c r="J5476" s="53"/>
      <c r="K5476" s="64"/>
      <c r="O5476" s="60"/>
      <c r="P5476" s="67"/>
      <c r="T5476" s="53"/>
      <c r="U5476" s="64"/>
      <c r="Y5476" s="53"/>
      <c r="Z5476" s="64"/>
      <c r="AD5476" s="53"/>
    </row>
    <row r="5477" spans="1:30" s="13" customFormat="1" x14ac:dyDescent="0.25">
      <c r="A5477"/>
      <c r="B5477" s="32"/>
      <c r="C5477" s="34"/>
      <c r="D5477" s="10"/>
      <c r="J5477" s="53"/>
      <c r="K5477" s="64"/>
      <c r="O5477" s="60"/>
      <c r="P5477" s="67"/>
      <c r="T5477" s="53"/>
      <c r="U5477" s="64"/>
      <c r="Y5477" s="53"/>
      <c r="Z5477" s="64"/>
      <c r="AD5477" s="53"/>
    </row>
    <row r="5478" spans="1:30" s="13" customFormat="1" x14ac:dyDescent="0.25">
      <c r="A5478"/>
      <c r="B5478" s="32"/>
      <c r="C5478" s="34"/>
      <c r="D5478" s="10"/>
      <c r="J5478" s="53"/>
      <c r="K5478" s="64"/>
      <c r="O5478" s="60"/>
      <c r="P5478" s="67"/>
      <c r="T5478" s="53"/>
      <c r="U5478" s="64"/>
      <c r="Y5478" s="53"/>
      <c r="Z5478" s="64"/>
      <c r="AD5478" s="53"/>
    </row>
    <row r="5479" spans="1:30" s="13" customFormat="1" x14ac:dyDescent="0.25">
      <c r="A5479"/>
      <c r="B5479" s="32"/>
      <c r="C5479" s="34"/>
      <c r="D5479" s="10"/>
      <c r="J5479" s="53"/>
      <c r="K5479" s="64"/>
      <c r="O5479" s="60"/>
      <c r="P5479" s="67"/>
      <c r="T5479" s="53"/>
      <c r="U5479" s="64"/>
      <c r="Y5479" s="53"/>
      <c r="Z5479" s="64"/>
      <c r="AD5479" s="53"/>
    </row>
    <row r="5480" spans="1:30" s="13" customFormat="1" x14ac:dyDescent="0.25">
      <c r="A5480"/>
      <c r="B5480" s="32"/>
      <c r="C5480" s="34"/>
      <c r="D5480" s="10"/>
      <c r="J5480" s="53"/>
      <c r="K5480" s="64"/>
      <c r="O5480" s="60"/>
      <c r="P5480" s="67"/>
      <c r="T5480" s="53"/>
      <c r="U5480" s="64"/>
      <c r="Y5480" s="53"/>
      <c r="Z5480" s="64"/>
      <c r="AD5480" s="53"/>
    </row>
    <row r="5481" spans="1:30" s="13" customFormat="1" x14ac:dyDescent="0.25">
      <c r="A5481"/>
      <c r="B5481" s="32"/>
      <c r="C5481" s="34"/>
      <c r="D5481" s="10"/>
      <c r="J5481" s="53"/>
      <c r="K5481" s="64"/>
      <c r="O5481" s="60"/>
      <c r="P5481" s="67"/>
      <c r="T5481" s="53"/>
      <c r="U5481" s="64"/>
      <c r="Y5481" s="53"/>
      <c r="Z5481" s="64"/>
      <c r="AD5481" s="53"/>
    </row>
    <row r="5482" spans="1:30" s="13" customFormat="1" x14ac:dyDescent="0.25">
      <c r="A5482"/>
      <c r="B5482" s="32"/>
      <c r="C5482" s="34"/>
      <c r="D5482" s="10"/>
      <c r="J5482" s="53"/>
      <c r="K5482" s="64"/>
      <c r="O5482" s="60"/>
      <c r="P5482" s="67"/>
      <c r="T5482" s="53"/>
      <c r="U5482" s="64"/>
      <c r="Y5482" s="53"/>
      <c r="Z5482" s="64"/>
      <c r="AD5482" s="53"/>
    </row>
    <row r="5483" spans="1:30" s="13" customFormat="1" x14ac:dyDescent="0.25">
      <c r="A5483"/>
      <c r="B5483" s="32"/>
      <c r="C5483" s="34"/>
      <c r="D5483" s="10"/>
      <c r="J5483" s="53"/>
      <c r="K5483" s="64"/>
      <c r="O5483" s="60"/>
      <c r="P5483" s="67"/>
      <c r="T5483" s="53"/>
      <c r="U5483" s="64"/>
      <c r="Y5483" s="53"/>
      <c r="Z5483" s="64"/>
      <c r="AD5483" s="53"/>
    </row>
    <row r="5484" spans="1:30" s="13" customFormat="1" x14ac:dyDescent="0.25">
      <c r="A5484"/>
      <c r="B5484" s="32"/>
      <c r="C5484" s="34"/>
      <c r="D5484" s="10"/>
      <c r="J5484" s="53"/>
      <c r="K5484" s="64"/>
      <c r="O5484" s="60"/>
      <c r="P5484" s="67"/>
      <c r="T5484" s="53"/>
      <c r="U5484" s="64"/>
      <c r="Y5484" s="53"/>
      <c r="Z5484" s="64"/>
      <c r="AD5484" s="53"/>
    </row>
    <row r="5485" spans="1:30" s="13" customFormat="1" x14ac:dyDescent="0.25">
      <c r="A5485"/>
      <c r="B5485" s="32"/>
      <c r="C5485" s="34"/>
      <c r="D5485" s="10"/>
      <c r="J5485" s="53"/>
      <c r="K5485" s="64"/>
      <c r="O5485" s="60"/>
      <c r="P5485" s="67"/>
      <c r="T5485" s="53"/>
      <c r="U5485" s="64"/>
      <c r="Y5485" s="53"/>
      <c r="Z5485" s="64"/>
      <c r="AD5485" s="53"/>
    </row>
    <row r="5486" spans="1:30" s="13" customFormat="1" x14ac:dyDescent="0.25">
      <c r="A5486"/>
      <c r="B5486" s="32"/>
      <c r="C5486" s="34"/>
      <c r="D5486" s="10"/>
      <c r="J5486" s="53"/>
      <c r="K5486" s="64"/>
      <c r="O5486" s="60"/>
      <c r="P5486" s="67"/>
      <c r="T5486" s="53"/>
      <c r="U5486" s="64"/>
      <c r="Y5486" s="53"/>
      <c r="Z5486" s="64"/>
      <c r="AD5486" s="53"/>
    </row>
    <row r="5487" spans="1:30" s="13" customFormat="1" x14ac:dyDescent="0.25">
      <c r="A5487"/>
      <c r="B5487" s="32"/>
      <c r="C5487" s="34"/>
      <c r="D5487" s="10"/>
      <c r="J5487" s="53"/>
      <c r="K5487" s="64"/>
      <c r="O5487" s="60"/>
      <c r="P5487" s="67"/>
      <c r="T5487" s="53"/>
      <c r="U5487" s="64"/>
      <c r="Y5487" s="53"/>
      <c r="Z5487" s="64"/>
      <c r="AD5487" s="53"/>
    </row>
    <row r="5488" spans="1:30" s="13" customFormat="1" x14ac:dyDescent="0.25">
      <c r="A5488"/>
      <c r="B5488" s="32"/>
      <c r="C5488" s="34"/>
      <c r="D5488" s="10"/>
      <c r="J5488" s="53"/>
      <c r="K5488" s="64"/>
      <c r="O5488" s="60"/>
      <c r="P5488" s="67"/>
      <c r="T5488" s="53"/>
      <c r="U5488" s="64"/>
      <c r="Y5488" s="53"/>
      <c r="Z5488" s="64"/>
      <c r="AD5488" s="53"/>
    </row>
    <row r="5489" spans="1:30" s="13" customFormat="1" x14ac:dyDescent="0.25">
      <c r="A5489"/>
      <c r="B5489" s="32"/>
      <c r="C5489" s="34"/>
      <c r="D5489" s="10"/>
      <c r="J5489" s="53"/>
      <c r="K5489" s="64"/>
      <c r="O5489" s="60"/>
      <c r="P5489" s="67"/>
      <c r="T5489" s="53"/>
      <c r="U5489" s="64"/>
      <c r="Y5489" s="53"/>
      <c r="Z5489" s="64"/>
      <c r="AD5489" s="53"/>
    </row>
    <row r="5490" spans="1:30" s="13" customFormat="1" x14ac:dyDescent="0.25">
      <c r="A5490"/>
      <c r="B5490" s="32"/>
      <c r="C5490" s="34"/>
      <c r="D5490" s="10"/>
      <c r="J5490" s="53"/>
      <c r="K5490" s="64"/>
      <c r="O5490" s="60"/>
      <c r="P5490" s="67"/>
      <c r="T5490" s="53"/>
      <c r="U5490" s="64"/>
      <c r="Y5490" s="53"/>
      <c r="Z5490" s="64"/>
      <c r="AD5490" s="53"/>
    </row>
    <row r="5491" spans="1:30" s="13" customFormat="1" x14ac:dyDescent="0.25">
      <c r="A5491"/>
      <c r="B5491" s="32"/>
      <c r="C5491" s="34"/>
      <c r="D5491" s="10"/>
      <c r="J5491" s="53"/>
      <c r="K5491" s="64"/>
      <c r="O5491" s="60"/>
      <c r="P5491" s="67"/>
      <c r="T5491" s="53"/>
      <c r="U5491" s="64"/>
      <c r="Y5491" s="53"/>
      <c r="Z5491" s="64"/>
      <c r="AD5491" s="53"/>
    </row>
    <row r="5492" spans="1:30" s="13" customFormat="1" x14ac:dyDescent="0.25">
      <c r="A5492"/>
      <c r="B5492" s="32"/>
      <c r="C5492" s="34"/>
      <c r="D5492" s="10"/>
      <c r="J5492" s="53"/>
      <c r="K5492" s="64"/>
      <c r="O5492" s="60"/>
      <c r="P5492" s="67"/>
      <c r="T5492" s="53"/>
      <c r="U5492" s="64"/>
      <c r="Y5492" s="53"/>
      <c r="Z5492" s="64"/>
      <c r="AD5492" s="53"/>
    </row>
    <row r="5493" spans="1:30" s="13" customFormat="1" x14ac:dyDescent="0.25">
      <c r="A5493"/>
      <c r="B5493" s="32"/>
      <c r="C5493" s="34"/>
      <c r="D5493" s="10"/>
      <c r="J5493" s="53"/>
      <c r="K5493" s="64"/>
      <c r="O5493" s="60"/>
      <c r="P5493" s="67"/>
      <c r="T5493" s="53"/>
      <c r="U5493" s="64"/>
      <c r="Y5493" s="53"/>
      <c r="Z5493" s="64"/>
      <c r="AD5493" s="53"/>
    </row>
    <row r="5494" spans="1:30" s="13" customFormat="1" x14ac:dyDescent="0.25">
      <c r="A5494"/>
      <c r="B5494" s="32"/>
      <c r="C5494" s="34"/>
      <c r="D5494" s="10"/>
      <c r="J5494" s="53"/>
      <c r="K5494" s="64"/>
      <c r="O5494" s="60"/>
      <c r="P5494" s="67"/>
      <c r="T5494" s="53"/>
      <c r="U5494" s="64"/>
      <c r="Y5494" s="53"/>
      <c r="Z5494" s="64"/>
      <c r="AD5494" s="53"/>
    </row>
    <row r="5495" spans="1:30" s="13" customFormat="1" x14ac:dyDescent="0.25">
      <c r="A5495"/>
      <c r="B5495" s="32"/>
      <c r="C5495" s="34"/>
      <c r="D5495" s="10"/>
      <c r="J5495" s="53"/>
      <c r="K5495" s="64"/>
      <c r="O5495" s="60"/>
      <c r="P5495" s="67"/>
      <c r="T5495" s="53"/>
      <c r="U5495" s="64"/>
      <c r="Y5495" s="53"/>
      <c r="Z5495" s="64"/>
      <c r="AD5495" s="53"/>
    </row>
    <row r="5496" spans="1:30" s="13" customFormat="1" x14ac:dyDescent="0.25">
      <c r="A5496"/>
      <c r="B5496" s="32"/>
      <c r="C5496" s="34"/>
      <c r="D5496" s="10"/>
      <c r="J5496" s="53"/>
      <c r="K5496" s="64"/>
      <c r="O5496" s="60"/>
      <c r="P5496" s="67"/>
      <c r="T5496" s="53"/>
      <c r="U5496" s="64"/>
      <c r="Y5496" s="53"/>
      <c r="Z5496" s="64"/>
      <c r="AD5496" s="53"/>
    </row>
    <row r="5497" spans="1:30" s="13" customFormat="1" x14ac:dyDescent="0.25">
      <c r="A5497"/>
      <c r="B5497" s="32"/>
      <c r="C5497" s="34"/>
      <c r="D5497" s="10"/>
      <c r="J5497" s="53"/>
      <c r="K5497" s="64"/>
      <c r="O5497" s="60"/>
      <c r="P5497" s="67"/>
      <c r="T5497" s="53"/>
      <c r="U5497" s="64"/>
      <c r="Y5497" s="53"/>
      <c r="Z5497" s="64"/>
      <c r="AD5497" s="53"/>
    </row>
    <row r="5498" spans="1:30" s="13" customFormat="1" x14ac:dyDescent="0.25">
      <c r="A5498"/>
      <c r="B5498" s="32"/>
      <c r="C5498" s="34"/>
      <c r="D5498" s="10"/>
      <c r="J5498" s="53"/>
      <c r="K5498" s="64"/>
      <c r="O5498" s="60"/>
      <c r="P5498" s="67"/>
      <c r="T5498" s="53"/>
      <c r="U5498" s="64"/>
      <c r="Y5498" s="53"/>
      <c r="Z5498" s="64"/>
      <c r="AD5498" s="53"/>
    </row>
    <row r="5499" spans="1:30" s="13" customFormat="1" x14ac:dyDescent="0.25">
      <c r="A5499"/>
      <c r="B5499" s="32"/>
      <c r="C5499" s="34"/>
      <c r="D5499" s="10"/>
      <c r="J5499" s="53"/>
      <c r="K5499" s="64"/>
      <c r="O5499" s="60"/>
      <c r="P5499" s="67"/>
      <c r="T5499" s="53"/>
      <c r="U5499" s="64"/>
      <c r="Y5499" s="53"/>
      <c r="Z5499" s="64"/>
      <c r="AD5499" s="53"/>
    </row>
    <row r="5500" spans="1:30" s="13" customFormat="1" x14ac:dyDescent="0.25">
      <c r="A5500"/>
      <c r="B5500" s="32"/>
      <c r="C5500" s="34"/>
      <c r="D5500" s="10"/>
      <c r="J5500" s="53"/>
      <c r="K5500" s="64"/>
      <c r="O5500" s="60"/>
      <c r="P5500" s="67"/>
      <c r="T5500" s="53"/>
      <c r="U5500" s="64"/>
      <c r="Y5500" s="53"/>
      <c r="Z5500" s="64"/>
      <c r="AD5500" s="53"/>
    </row>
    <row r="5501" spans="1:30" s="13" customFormat="1" x14ac:dyDescent="0.25">
      <c r="A5501"/>
      <c r="B5501" s="32"/>
      <c r="C5501" s="34"/>
      <c r="D5501" s="10"/>
      <c r="J5501" s="53"/>
      <c r="K5501" s="64"/>
      <c r="O5501" s="60"/>
      <c r="P5501" s="67"/>
      <c r="T5501" s="53"/>
      <c r="U5501" s="64"/>
      <c r="Y5501" s="53"/>
      <c r="Z5501" s="64"/>
      <c r="AD5501" s="53"/>
    </row>
    <row r="5502" spans="1:30" s="13" customFormat="1" x14ac:dyDescent="0.25">
      <c r="A5502"/>
      <c r="B5502" s="32"/>
      <c r="C5502" s="34"/>
      <c r="D5502" s="10"/>
      <c r="J5502" s="53"/>
      <c r="K5502" s="64"/>
      <c r="O5502" s="60"/>
      <c r="P5502" s="67"/>
      <c r="T5502" s="53"/>
      <c r="U5502" s="64"/>
      <c r="Y5502" s="53"/>
      <c r="Z5502" s="64"/>
      <c r="AD5502" s="53"/>
    </row>
    <row r="5503" spans="1:30" s="13" customFormat="1" x14ac:dyDescent="0.25">
      <c r="A5503"/>
      <c r="B5503" s="32"/>
      <c r="C5503" s="34"/>
      <c r="D5503" s="10"/>
      <c r="J5503" s="53"/>
      <c r="K5503" s="64"/>
      <c r="O5503" s="60"/>
      <c r="P5503" s="67"/>
      <c r="T5503" s="53"/>
      <c r="U5503" s="64"/>
      <c r="Y5503" s="53"/>
      <c r="Z5503" s="64"/>
      <c r="AD5503" s="53"/>
    </row>
    <row r="5504" spans="1:30" s="13" customFormat="1" x14ac:dyDescent="0.25">
      <c r="A5504"/>
      <c r="B5504" s="32"/>
      <c r="C5504" s="34"/>
      <c r="D5504" s="10"/>
      <c r="J5504" s="53"/>
      <c r="K5504" s="64"/>
      <c r="O5504" s="60"/>
      <c r="P5504" s="67"/>
      <c r="T5504" s="53"/>
      <c r="U5504" s="64"/>
      <c r="Y5504" s="53"/>
      <c r="Z5504" s="64"/>
      <c r="AD5504" s="53"/>
    </row>
    <row r="5505" spans="1:30" s="13" customFormat="1" x14ac:dyDescent="0.25">
      <c r="A5505"/>
      <c r="B5505" s="32"/>
      <c r="C5505" s="34"/>
      <c r="D5505" s="10"/>
      <c r="J5505" s="53"/>
      <c r="K5505" s="64"/>
      <c r="O5505" s="60"/>
      <c r="P5505" s="67"/>
      <c r="T5505" s="53"/>
      <c r="U5505" s="64"/>
      <c r="Y5505" s="53"/>
      <c r="Z5505" s="64"/>
      <c r="AD5505" s="53"/>
    </row>
    <row r="5506" spans="1:30" s="13" customFormat="1" x14ac:dyDescent="0.25">
      <c r="A5506"/>
      <c r="B5506" s="32"/>
      <c r="C5506" s="34"/>
      <c r="D5506" s="10"/>
      <c r="J5506" s="53"/>
      <c r="K5506" s="64"/>
      <c r="O5506" s="60"/>
      <c r="P5506" s="67"/>
      <c r="T5506" s="53"/>
      <c r="U5506" s="64"/>
      <c r="Y5506" s="53"/>
      <c r="Z5506" s="64"/>
      <c r="AD5506" s="53"/>
    </row>
    <row r="5507" spans="1:30" s="13" customFormat="1" x14ac:dyDescent="0.25">
      <c r="A5507"/>
      <c r="B5507" s="32"/>
      <c r="C5507" s="34"/>
      <c r="D5507" s="10"/>
      <c r="J5507" s="53"/>
      <c r="K5507" s="64"/>
      <c r="O5507" s="60"/>
      <c r="P5507" s="67"/>
      <c r="T5507" s="53"/>
      <c r="U5507" s="64"/>
      <c r="Y5507" s="53"/>
      <c r="Z5507" s="64"/>
      <c r="AD5507" s="53"/>
    </row>
    <row r="5508" spans="1:30" s="13" customFormat="1" x14ac:dyDescent="0.25">
      <c r="A5508"/>
      <c r="B5508" s="32"/>
      <c r="C5508" s="34"/>
      <c r="D5508" s="10"/>
      <c r="J5508" s="53"/>
      <c r="K5508" s="64"/>
      <c r="O5508" s="60"/>
      <c r="P5508" s="67"/>
      <c r="T5508" s="53"/>
      <c r="U5508" s="64"/>
      <c r="Y5508" s="53"/>
      <c r="Z5508" s="64"/>
      <c r="AD5508" s="53"/>
    </row>
    <row r="5509" spans="1:30" s="13" customFormat="1" x14ac:dyDescent="0.25">
      <c r="A5509"/>
      <c r="B5509" s="32"/>
      <c r="C5509" s="34"/>
      <c r="D5509" s="10"/>
      <c r="J5509" s="53"/>
      <c r="K5509" s="64"/>
      <c r="O5509" s="60"/>
      <c r="P5509" s="67"/>
      <c r="T5509" s="53"/>
      <c r="U5509" s="64"/>
      <c r="Y5509" s="53"/>
      <c r="Z5509" s="64"/>
      <c r="AD5509" s="53"/>
    </row>
    <row r="5510" spans="1:30" s="13" customFormat="1" x14ac:dyDescent="0.25">
      <c r="A5510"/>
      <c r="B5510" s="32"/>
      <c r="C5510" s="34"/>
      <c r="D5510" s="10"/>
      <c r="J5510" s="53"/>
      <c r="K5510" s="64"/>
      <c r="O5510" s="60"/>
      <c r="P5510" s="67"/>
      <c r="T5510" s="53"/>
      <c r="U5510" s="64"/>
      <c r="Y5510" s="53"/>
      <c r="Z5510" s="64"/>
      <c r="AD5510" s="53"/>
    </row>
    <row r="5511" spans="1:30" s="13" customFormat="1" x14ac:dyDescent="0.25">
      <c r="A5511"/>
      <c r="B5511" s="32"/>
      <c r="C5511" s="34"/>
      <c r="D5511" s="10"/>
      <c r="J5511" s="53"/>
      <c r="K5511" s="64"/>
      <c r="O5511" s="60"/>
      <c r="P5511" s="67"/>
      <c r="T5511" s="53"/>
      <c r="U5511" s="64"/>
      <c r="Y5511" s="53"/>
      <c r="Z5511" s="64"/>
      <c r="AD5511" s="53"/>
    </row>
    <row r="5512" spans="1:30" s="13" customFormat="1" x14ac:dyDescent="0.25">
      <c r="A5512"/>
      <c r="B5512" s="32"/>
      <c r="C5512" s="34"/>
      <c r="D5512" s="10"/>
      <c r="J5512" s="53"/>
      <c r="K5512" s="64"/>
      <c r="O5512" s="60"/>
      <c r="P5512" s="67"/>
      <c r="T5512" s="53"/>
      <c r="U5512" s="64"/>
      <c r="Y5512" s="53"/>
      <c r="Z5512" s="64"/>
      <c r="AD5512" s="53"/>
    </row>
    <row r="5513" spans="1:30" s="13" customFormat="1" x14ac:dyDescent="0.25">
      <c r="A5513"/>
      <c r="B5513" s="32"/>
      <c r="C5513" s="34"/>
      <c r="D5513" s="10"/>
      <c r="J5513" s="53"/>
      <c r="K5513" s="64"/>
      <c r="O5513" s="60"/>
      <c r="P5513" s="67"/>
      <c r="T5513" s="53"/>
      <c r="U5513" s="64"/>
      <c r="Y5513" s="53"/>
      <c r="Z5513" s="64"/>
      <c r="AD5513" s="53"/>
    </row>
    <row r="5514" spans="1:30" s="13" customFormat="1" x14ac:dyDescent="0.25">
      <c r="A5514"/>
      <c r="B5514" s="32"/>
      <c r="C5514" s="34"/>
      <c r="D5514" s="10"/>
      <c r="J5514" s="53"/>
      <c r="K5514" s="64"/>
      <c r="O5514" s="60"/>
      <c r="P5514" s="67"/>
      <c r="T5514" s="53"/>
      <c r="U5514" s="64"/>
      <c r="Y5514" s="53"/>
      <c r="Z5514" s="64"/>
      <c r="AD5514" s="53"/>
    </row>
    <row r="5515" spans="1:30" s="13" customFormat="1" x14ac:dyDescent="0.25">
      <c r="A5515"/>
      <c r="B5515" s="32"/>
      <c r="C5515" s="34"/>
      <c r="D5515" s="10"/>
      <c r="J5515" s="53"/>
      <c r="K5515" s="64"/>
      <c r="O5515" s="60"/>
      <c r="P5515" s="67"/>
      <c r="T5515" s="53"/>
      <c r="U5515" s="64"/>
      <c r="Y5515" s="53"/>
      <c r="Z5515" s="64"/>
      <c r="AD5515" s="53"/>
    </row>
    <row r="5516" spans="1:30" s="13" customFormat="1" x14ac:dyDescent="0.25">
      <c r="A5516"/>
      <c r="B5516" s="32"/>
      <c r="C5516" s="34"/>
      <c r="D5516" s="10"/>
      <c r="J5516" s="53"/>
      <c r="K5516" s="64"/>
      <c r="O5516" s="60"/>
      <c r="P5516" s="67"/>
      <c r="T5516" s="53"/>
      <c r="U5516" s="64"/>
      <c r="Y5516" s="53"/>
      <c r="Z5516" s="64"/>
      <c r="AD5516" s="53"/>
    </row>
    <row r="5517" spans="1:30" s="13" customFormat="1" x14ac:dyDescent="0.25">
      <c r="A5517"/>
      <c r="B5517" s="32"/>
      <c r="C5517" s="34"/>
      <c r="D5517" s="10"/>
      <c r="J5517" s="53"/>
      <c r="K5517" s="64"/>
      <c r="O5517" s="60"/>
      <c r="P5517" s="67"/>
      <c r="T5517" s="53"/>
      <c r="U5517" s="64"/>
      <c r="Y5517" s="53"/>
      <c r="Z5517" s="64"/>
      <c r="AD5517" s="53"/>
    </row>
    <row r="5518" spans="1:30" s="13" customFormat="1" x14ac:dyDescent="0.25">
      <c r="A5518"/>
      <c r="B5518" s="32"/>
      <c r="C5518" s="34"/>
      <c r="D5518" s="10"/>
      <c r="J5518" s="53"/>
      <c r="K5518" s="64"/>
      <c r="O5518" s="60"/>
      <c r="P5518" s="67"/>
      <c r="T5518" s="53"/>
      <c r="U5518" s="64"/>
      <c r="Y5518" s="53"/>
      <c r="Z5518" s="64"/>
      <c r="AD5518" s="53"/>
    </row>
    <row r="5519" spans="1:30" s="13" customFormat="1" x14ac:dyDescent="0.25">
      <c r="A5519"/>
      <c r="B5519" s="32"/>
      <c r="C5519" s="34"/>
      <c r="D5519" s="10"/>
      <c r="J5519" s="53"/>
      <c r="K5519" s="64"/>
      <c r="O5519" s="60"/>
      <c r="P5519" s="67"/>
      <c r="T5519" s="53"/>
      <c r="U5519" s="64"/>
      <c r="Y5519" s="53"/>
      <c r="Z5519" s="64"/>
      <c r="AD5519" s="53"/>
    </row>
    <row r="5520" spans="1:30" s="13" customFormat="1" x14ac:dyDescent="0.25">
      <c r="A5520"/>
      <c r="B5520" s="32"/>
      <c r="C5520" s="34"/>
      <c r="D5520" s="10"/>
      <c r="J5520" s="53"/>
      <c r="K5520" s="64"/>
      <c r="O5520" s="60"/>
      <c r="P5520" s="67"/>
      <c r="T5520" s="53"/>
      <c r="U5520" s="64"/>
      <c r="Y5520" s="53"/>
      <c r="Z5520" s="64"/>
      <c r="AD5520" s="53"/>
    </row>
    <row r="5521" spans="1:30" s="13" customFormat="1" x14ac:dyDescent="0.25">
      <c r="A5521"/>
      <c r="B5521" s="32"/>
      <c r="C5521" s="34"/>
      <c r="D5521" s="10"/>
      <c r="J5521" s="53"/>
      <c r="K5521" s="64"/>
      <c r="O5521" s="60"/>
      <c r="P5521" s="67"/>
      <c r="T5521" s="53"/>
      <c r="U5521" s="64"/>
      <c r="Y5521" s="53"/>
      <c r="Z5521" s="64"/>
      <c r="AD5521" s="53"/>
    </row>
    <row r="5522" spans="1:30" s="13" customFormat="1" x14ac:dyDescent="0.25">
      <c r="A5522"/>
      <c r="B5522" s="32"/>
      <c r="C5522" s="34"/>
      <c r="D5522" s="10"/>
      <c r="J5522" s="53"/>
      <c r="K5522" s="64"/>
      <c r="O5522" s="60"/>
      <c r="P5522" s="67"/>
      <c r="T5522" s="53"/>
      <c r="U5522" s="64"/>
      <c r="Y5522" s="53"/>
      <c r="Z5522" s="64"/>
      <c r="AD5522" s="53"/>
    </row>
    <row r="5523" spans="1:30" s="13" customFormat="1" x14ac:dyDescent="0.25">
      <c r="A5523"/>
      <c r="B5523" s="32"/>
      <c r="C5523" s="34"/>
      <c r="D5523" s="10"/>
      <c r="J5523" s="53"/>
      <c r="K5523" s="64"/>
      <c r="O5523" s="60"/>
      <c r="P5523" s="67"/>
      <c r="T5523" s="53"/>
      <c r="U5523" s="64"/>
      <c r="Y5523" s="53"/>
      <c r="Z5523" s="64"/>
      <c r="AD5523" s="53"/>
    </row>
    <row r="5524" spans="1:30" s="13" customFormat="1" x14ac:dyDescent="0.25">
      <c r="A5524"/>
      <c r="B5524" s="32"/>
      <c r="C5524" s="34"/>
      <c r="D5524" s="10"/>
      <c r="J5524" s="53"/>
      <c r="K5524" s="64"/>
      <c r="O5524" s="60"/>
      <c r="P5524" s="67"/>
      <c r="T5524" s="53"/>
      <c r="U5524" s="64"/>
      <c r="Y5524" s="53"/>
      <c r="Z5524" s="64"/>
      <c r="AD5524" s="53"/>
    </row>
    <row r="5525" spans="1:30" s="13" customFormat="1" x14ac:dyDescent="0.25">
      <c r="A5525"/>
      <c r="B5525" s="32"/>
      <c r="C5525" s="34"/>
      <c r="D5525" s="10"/>
      <c r="J5525" s="53"/>
      <c r="K5525" s="64"/>
      <c r="O5525" s="60"/>
      <c r="P5525" s="67"/>
      <c r="T5525" s="53"/>
      <c r="U5525" s="64"/>
      <c r="Y5525" s="53"/>
      <c r="Z5525" s="64"/>
      <c r="AD5525" s="53"/>
    </row>
    <row r="5526" spans="1:30" s="13" customFormat="1" x14ac:dyDescent="0.25">
      <c r="A5526"/>
      <c r="B5526" s="32"/>
      <c r="C5526" s="34"/>
      <c r="D5526" s="10"/>
      <c r="J5526" s="53"/>
      <c r="K5526" s="64"/>
      <c r="O5526" s="60"/>
      <c r="P5526" s="67"/>
      <c r="T5526" s="53"/>
      <c r="U5526" s="64"/>
      <c r="Y5526" s="53"/>
      <c r="Z5526" s="64"/>
      <c r="AD5526" s="53"/>
    </row>
    <row r="5527" spans="1:30" s="13" customFormat="1" x14ac:dyDescent="0.25">
      <c r="A5527"/>
      <c r="B5527" s="32"/>
      <c r="C5527" s="34"/>
      <c r="D5527" s="10"/>
      <c r="J5527" s="53"/>
      <c r="K5527" s="64"/>
      <c r="O5527" s="60"/>
      <c r="P5527" s="67"/>
      <c r="T5527" s="53"/>
      <c r="U5527" s="64"/>
      <c r="Y5527" s="53"/>
      <c r="Z5527" s="64"/>
      <c r="AD5527" s="53"/>
    </row>
    <row r="5528" spans="1:30" s="13" customFormat="1" x14ac:dyDescent="0.25">
      <c r="A5528"/>
      <c r="B5528" s="32"/>
      <c r="C5528" s="34"/>
      <c r="D5528" s="10"/>
      <c r="J5528" s="53"/>
      <c r="K5528" s="64"/>
      <c r="O5528" s="60"/>
      <c r="P5528" s="67"/>
      <c r="T5528" s="53"/>
      <c r="U5528" s="64"/>
      <c r="Y5528" s="53"/>
      <c r="Z5528" s="64"/>
      <c r="AD5528" s="53"/>
    </row>
    <row r="5529" spans="1:30" s="13" customFormat="1" x14ac:dyDescent="0.25">
      <c r="A5529"/>
      <c r="B5529" s="32"/>
      <c r="C5529" s="34"/>
      <c r="D5529" s="10"/>
      <c r="J5529" s="53"/>
      <c r="K5529" s="64"/>
      <c r="O5529" s="60"/>
      <c r="P5529" s="67"/>
      <c r="T5529" s="53"/>
      <c r="U5529" s="64"/>
      <c r="Y5529" s="53"/>
      <c r="Z5529" s="64"/>
      <c r="AD5529" s="53"/>
    </row>
    <row r="5530" spans="1:30" s="13" customFormat="1" x14ac:dyDescent="0.25">
      <c r="A5530"/>
      <c r="B5530" s="32"/>
      <c r="C5530" s="34"/>
      <c r="D5530" s="10"/>
      <c r="J5530" s="53"/>
      <c r="K5530" s="64"/>
      <c r="O5530" s="60"/>
      <c r="P5530" s="67"/>
      <c r="T5530" s="53"/>
      <c r="U5530" s="64"/>
      <c r="Y5530" s="53"/>
      <c r="Z5530" s="64"/>
      <c r="AD5530" s="53"/>
    </row>
    <row r="5531" spans="1:30" s="13" customFormat="1" x14ac:dyDescent="0.25">
      <c r="A5531"/>
      <c r="B5531" s="32"/>
      <c r="C5531" s="34"/>
      <c r="D5531" s="10"/>
      <c r="J5531" s="53"/>
      <c r="K5531" s="64"/>
      <c r="O5531" s="60"/>
      <c r="P5531" s="67"/>
      <c r="T5531" s="53"/>
      <c r="U5531" s="64"/>
      <c r="Y5531" s="53"/>
      <c r="Z5531" s="64"/>
      <c r="AD5531" s="53"/>
    </row>
    <row r="5532" spans="1:30" s="13" customFormat="1" x14ac:dyDescent="0.25">
      <c r="A5532"/>
      <c r="B5532" s="32"/>
      <c r="C5532" s="34"/>
      <c r="D5532" s="10"/>
      <c r="J5532" s="53"/>
      <c r="K5532" s="64"/>
      <c r="O5532" s="60"/>
      <c r="P5532" s="67"/>
      <c r="T5532" s="53"/>
      <c r="U5532" s="64"/>
      <c r="Y5532" s="53"/>
      <c r="Z5532" s="64"/>
      <c r="AD5532" s="53"/>
    </row>
    <row r="5533" spans="1:30" s="13" customFormat="1" x14ac:dyDescent="0.25">
      <c r="A5533"/>
      <c r="B5533" s="32"/>
      <c r="C5533" s="34"/>
      <c r="D5533" s="10"/>
      <c r="J5533" s="53"/>
      <c r="K5533" s="64"/>
      <c r="O5533" s="60"/>
      <c r="P5533" s="67"/>
      <c r="T5533" s="53"/>
      <c r="U5533" s="64"/>
      <c r="Y5533" s="53"/>
      <c r="Z5533" s="64"/>
      <c r="AD5533" s="53"/>
    </row>
    <row r="5534" spans="1:30" s="13" customFormat="1" x14ac:dyDescent="0.25">
      <c r="A5534"/>
      <c r="B5534" s="32"/>
      <c r="C5534" s="34"/>
      <c r="D5534" s="10"/>
      <c r="J5534" s="53"/>
      <c r="K5534" s="64"/>
      <c r="O5534" s="60"/>
      <c r="P5534" s="67"/>
      <c r="T5534" s="53"/>
      <c r="U5534" s="64"/>
      <c r="Y5534" s="53"/>
      <c r="Z5534" s="64"/>
      <c r="AD5534" s="53"/>
    </row>
    <row r="5535" spans="1:30" s="13" customFormat="1" x14ac:dyDescent="0.25">
      <c r="A5535"/>
      <c r="B5535" s="32"/>
      <c r="C5535" s="34"/>
      <c r="D5535" s="10"/>
      <c r="J5535" s="53"/>
      <c r="K5535" s="64"/>
      <c r="O5535" s="60"/>
      <c r="P5535" s="67"/>
      <c r="T5535" s="53"/>
      <c r="U5535" s="64"/>
      <c r="Y5535" s="53"/>
      <c r="Z5535" s="64"/>
      <c r="AD5535" s="53"/>
    </row>
    <row r="5536" spans="1:30" s="13" customFormat="1" x14ac:dyDescent="0.25">
      <c r="A5536"/>
      <c r="B5536" s="32"/>
      <c r="C5536" s="34"/>
      <c r="D5536" s="10"/>
      <c r="J5536" s="53"/>
      <c r="K5536" s="64"/>
      <c r="O5536" s="60"/>
      <c r="P5536" s="67"/>
      <c r="T5536" s="53"/>
      <c r="U5536" s="64"/>
      <c r="Y5536" s="53"/>
      <c r="Z5536" s="64"/>
      <c r="AD5536" s="53"/>
    </row>
    <row r="5537" spans="1:30" s="13" customFormat="1" x14ac:dyDescent="0.25">
      <c r="A5537"/>
      <c r="B5537" s="32"/>
      <c r="C5537" s="34"/>
      <c r="D5537" s="10"/>
      <c r="J5537" s="53"/>
      <c r="K5537" s="64"/>
      <c r="O5537" s="60"/>
      <c r="P5537" s="67"/>
      <c r="T5537" s="53"/>
      <c r="U5537" s="64"/>
      <c r="Y5537" s="53"/>
      <c r="Z5537" s="64"/>
      <c r="AD5537" s="53"/>
    </row>
    <row r="5538" spans="1:30" s="13" customFormat="1" x14ac:dyDescent="0.25">
      <c r="A5538"/>
      <c r="B5538" s="32"/>
      <c r="C5538" s="34"/>
      <c r="D5538" s="10"/>
      <c r="J5538" s="53"/>
      <c r="K5538" s="64"/>
      <c r="O5538" s="60"/>
      <c r="P5538" s="67"/>
      <c r="T5538" s="53"/>
      <c r="U5538" s="64"/>
      <c r="Y5538" s="53"/>
      <c r="Z5538" s="64"/>
      <c r="AD5538" s="53"/>
    </row>
    <row r="5539" spans="1:30" s="13" customFormat="1" x14ac:dyDescent="0.25">
      <c r="A5539"/>
      <c r="B5539" s="32"/>
      <c r="C5539" s="34"/>
      <c r="D5539" s="10"/>
      <c r="J5539" s="53"/>
      <c r="K5539" s="64"/>
      <c r="O5539" s="60"/>
      <c r="P5539" s="67"/>
      <c r="T5539" s="53"/>
      <c r="U5539" s="64"/>
      <c r="Y5539" s="53"/>
      <c r="Z5539" s="64"/>
      <c r="AD5539" s="53"/>
    </row>
    <row r="5540" spans="1:30" s="13" customFormat="1" x14ac:dyDescent="0.25">
      <c r="A5540"/>
      <c r="B5540" s="32"/>
      <c r="C5540" s="34"/>
      <c r="D5540" s="10"/>
      <c r="J5540" s="53"/>
      <c r="K5540" s="64"/>
      <c r="O5540" s="60"/>
      <c r="P5540" s="67"/>
      <c r="T5540" s="53"/>
      <c r="U5540" s="64"/>
      <c r="Y5540" s="53"/>
      <c r="Z5540" s="64"/>
      <c r="AD5540" s="53"/>
    </row>
    <row r="5541" spans="1:30" s="13" customFormat="1" x14ac:dyDescent="0.25">
      <c r="A5541"/>
      <c r="B5541" s="32"/>
      <c r="C5541" s="34"/>
      <c r="D5541" s="10"/>
      <c r="J5541" s="53"/>
      <c r="K5541" s="64"/>
      <c r="O5541" s="60"/>
      <c r="P5541" s="67"/>
      <c r="T5541" s="53"/>
      <c r="U5541" s="64"/>
      <c r="Y5541" s="53"/>
      <c r="Z5541" s="64"/>
      <c r="AD5541" s="53"/>
    </row>
    <row r="5542" spans="1:30" s="13" customFormat="1" x14ac:dyDescent="0.25">
      <c r="A5542"/>
      <c r="B5542" s="32"/>
      <c r="C5542" s="34"/>
      <c r="D5542" s="10"/>
      <c r="J5542" s="53"/>
      <c r="K5542" s="64"/>
      <c r="O5542" s="60"/>
      <c r="P5542" s="67"/>
      <c r="T5542" s="53"/>
      <c r="U5542" s="64"/>
      <c r="Y5542" s="53"/>
      <c r="Z5542" s="64"/>
      <c r="AD5542" s="53"/>
    </row>
    <row r="5543" spans="1:30" s="13" customFormat="1" x14ac:dyDescent="0.25">
      <c r="A5543"/>
      <c r="B5543" s="32"/>
      <c r="C5543" s="34"/>
      <c r="D5543" s="10"/>
      <c r="J5543" s="53"/>
      <c r="K5543" s="64"/>
      <c r="O5543" s="60"/>
      <c r="P5543" s="67"/>
      <c r="T5543" s="53"/>
      <c r="U5543" s="64"/>
      <c r="Y5543" s="53"/>
      <c r="Z5543" s="64"/>
      <c r="AD5543" s="53"/>
    </row>
    <row r="5544" spans="1:30" s="13" customFormat="1" x14ac:dyDescent="0.25">
      <c r="A5544"/>
      <c r="B5544" s="32"/>
      <c r="C5544" s="34"/>
      <c r="D5544" s="10"/>
      <c r="J5544" s="53"/>
      <c r="K5544" s="64"/>
      <c r="O5544" s="60"/>
      <c r="P5544" s="67"/>
      <c r="T5544" s="53"/>
      <c r="U5544" s="64"/>
      <c r="Y5544" s="53"/>
      <c r="Z5544" s="64"/>
      <c r="AD5544" s="53"/>
    </row>
    <row r="5545" spans="1:30" s="13" customFormat="1" x14ac:dyDescent="0.25">
      <c r="A5545"/>
      <c r="B5545" s="32"/>
      <c r="C5545" s="34"/>
      <c r="D5545" s="10"/>
      <c r="J5545" s="53"/>
      <c r="K5545" s="64"/>
      <c r="O5545" s="60"/>
      <c r="P5545" s="67"/>
      <c r="T5545" s="53"/>
      <c r="U5545" s="64"/>
      <c r="Y5545" s="53"/>
      <c r="Z5545" s="64"/>
      <c r="AD5545" s="53"/>
    </row>
    <row r="5546" spans="1:30" s="13" customFormat="1" x14ac:dyDescent="0.25">
      <c r="A5546"/>
      <c r="B5546" s="32"/>
      <c r="C5546" s="34"/>
      <c r="D5546" s="10"/>
      <c r="J5546" s="53"/>
      <c r="K5546" s="64"/>
      <c r="O5546" s="60"/>
      <c r="P5546" s="67"/>
      <c r="T5546" s="53"/>
      <c r="U5546" s="64"/>
      <c r="Y5546" s="53"/>
      <c r="Z5546" s="64"/>
      <c r="AD5546" s="53"/>
    </row>
    <row r="5547" spans="1:30" s="13" customFormat="1" x14ac:dyDescent="0.25">
      <c r="A5547"/>
      <c r="B5547" s="32"/>
      <c r="C5547" s="34"/>
      <c r="D5547" s="10"/>
      <c r="J5547" s="53"/>
      <c r="K5547" s="64"/>
      <c r="O5547" s="60"/>
      <c r="P5547" s="67"/>
      <c r="T5547" s="53"/>
      <c r="U5547" s="64"/>
      <c r="Y5547" s="53"/>
      <c r="Z5547" s="64"/>
      <c r="AD5547" s="53"/>
    </row>
    <row r="5548" spans="1:30" s="13" customFormat="1" x14ac:dyDescent="0.25">
      <c r="A5548"/>
      <c r="B5548" s="32"/>
      <c r="C5548" s="34"/>
      <c r="D5548" s="10"/>
      <c r="J5548" s="53"/>
      <c r="K5548" s="64"/>
      <c r="O5548" s="60"/>
      <c r="P5548" s="67"/>
      <c r="T5548" s="53"/>
      <c r="U5548" s="64"/>
      <c r="Y5548" s="53"/>
      <c r="Z5548" s="64"/>
      <c r="AD5548" s="53"/>
    </row>
    <row r="5549" spans="1:30" s="13" customFormat="1" x14ac:dyDescent="0.25">
      <c r="A5549"/>
      <c r="B5549" s="32"/>
      <c r="C5549" s="34"/>
      <c r="D5549" s="10"/>
      <c r="J5549" s="53"/>
      <c r="K5549" s="64"/>
      <c r="O5549" s="60"/>
      <c r="P5549" s="67"/>
      <c r="T5549" s="53"/>
      <c r="U5549" s="64"/>
      <c r="Y5549" s="53"/>
      <c r="Z5549" s="64"/>
      <c r="AD5549" s="53"/>
    </row>
    <row r="5550" spans="1:30" s="13" customFormat="1" x14ac:dyDescent="0.25">
      <c r="A5550"/>
      <c r="B5550" s="32"/>
      <c r="C5550" s="34"/>
      <c r="D5550" s="10"/>
      <c r="J5550" s="53"/>
      <c r="K5550" s="64"/>
      <c r="O5550" s="60"/>
      <c r="P5550" s="67"/>
      <c r="T5550" s="53"/>
      <c r="U5550" s="64"/>
      <c r="Y5550" s="53"/>
      <c r="Z5550" s="64"/>
      <c r="AD5550" s="53"/>
    </row>
    <row r="5551" spans="1:30" s="13" customFormat="1" x14ac:dyDescent="0.25">
      <c r="A5551"/>
      <c r="B5551" s="32"/>
      <c r="C5551" s="34"/>
      <c r="D5551" s="10"/>
      <c r="J5551" s="53"/>
      <c r="K5551" s="64"/>
      <c r="O5551" s="60"/>
      <c r="P5551" s="67"/>
      <c r="T5551" s="53"/>
      <c r="U5551" s="64"/>
      <c r="Y5551" s="53"/>
      <c r="Z5551" s="64"/>
      <c r="AD5551" s="53"/>
    </row>
    <row r="5552" spans="1:30" s="13" customFormat="1" x14ac:dyDescent="0.25">
      <c r="A5552"/>
      <c r="B5552" s="32"/>
      <c r="C5552" s="34"/>
      <c r="D5552" s="10"/>
      <c r="J5552" s="53"/>
      <c r="K5552" s="64"/>
      <c r="O5552" s="60"/>
      <c r="P5552" s="67"/>
      <c r="T5552" s="53"/>
      <c r="U5552" s="64"/>
      <c r="Y5552" s="53"/>
      <c r="Z5552" s="64"/>
      <c r="AD5552" s="53"/>
    </row>
    <row r="5553" spans="1:30" s="13" customFormat="1" x14ac:dyDescent="0.25">
      <c r="A5553"/>
      <c r="B5553" s="32"/>
      <c r="C5553" s="34"/>
      <c r="D5553" s="10"/>
      <c r="J5553" s="53"/>
      <c r="K5553" s="64"/>
      <c r="O5553" s="60"/>
      <c r="P5553" s="67"/>
      <c r="T5553" s="53"/>
      <c r="U5553" s="64"/>
      <c r="Y5553" s="53"/>
      <c r="Z5553" s="64"/>
      <c r="AD5553" s="53"/>
    </row>
    <row r="5554" spans="1:30" s="13" customFormat="1" x14ac:dyDescent="0.25">
      <c r="A5554"/>
      <c r="B5554" s="32"/>
      <c r="C5554" s="34"/>
      <c r="D5554" s="10"/>
      <c r="J5554" s="53"/>
      <c r="K5554" s="64"/>
      <c r="O5554" s="60"/>
      <c r="P5554" s="67"/>
      <c r="T5554" s="53"/>
      <c r="U5554" s="64"/>
      <c r="Y5554" s="53"/>
      <c r="Z5554" s="64"/>
      <c r="AD5554" s="53"/>
    </row>
    <row r="5555" spans="1:30" s="13" customFormat="1" x14ac:dyDescent="0.25">
      <c r="A5555"/>
      <c r="B5555" s="32"/>
      <c r="C5555" s="34"/>
      <c r="D5555" s="10"/>
      <c r="J5555" s="53"/>
      <c r="K5555" s="64"/>
      <c r="O5555" s="60"/>
      <c r="P5555" s="67"/>
      <c r="T5555" s="53"/>
      <c r="U5555" s="64"/>
      <c r="Y5555" s="53"/>
      <c r="Z5555" s="64"/>
      <c r="AD5555" s="53"/>
    </row>
    <row r="5556" spans="1:30" s="13" customFormat="1" x14ac:dyDescent="0.25">
      <c r="A5556"/>
      <c r="B5556" s="32"/>
      <c r="C5556" s="34"/>
      <c r="D5556" s="10"/>
      <c r="J5556" s="53"/>
      <c r="K5556" s="64"/>
      <c r="O5556" s="60"/>
      <c r="P5556" s="67"/>
      <c r="T5556" s="53"/>
      <c r="U5556" s="64"/>
      <c r="Y5556" s="53"/>
      <c r="Z5556" s="64"/>
      <c r="AD5556" s="53"/>
    </row>
    <row r="5557" spans="1:30" s="13" customFormat="1" x14ac:dyDescent="0.25">
      <c r="A5557"/>
      <c r="B5557" s="32"/>
      <c r="C5557" s="34"/>
      <c r="D5557" s="10"/>
      <c r="J5557" s="53"/>
      <c r="K5557" s="64"/>
      <c r="O5557" s="60"/>
      <c r="P5557" s="67"/>
      <c r="T5557" s="53"/>
      <c r="U5557" s="64"/>
      <c r="Y5557" s="53"/>
      <c r="Z5557" s="64"/>
      <c r="AD5557" s="53"/>
    </row>
    <row r="5558" spans="1:30" s="13" customFormat="1" x14ac:dyDescent="0.25">
      <c r="A5558"/>
      <c r="B5558" s="32"/>
      <c r="C5558" s="34"/>
      <c r="D5558" s="10"/>
      <c r="J5558" s="53"/>
      <c r="K5558" s="64"/>
      <c r="O5558" s="60"/>
      <c r="P5558" s="67"/>
      <c r="T5558" s="53"/>
      <c r="U5558" s="64"/>
      <c r="Y5558" s="53"/>
      <c r="Z5558" s="64"/>
      <c r="AD5558" s="53"/>
    </row>
    <row r="5559" spans="1:30" s="13" customFormat="1" x14ac:dyDescent="0.25">
      <c r="A5559"/>
      <c r="B5559" s="32"/>
      <c r="C5559" s="34"/>
      <c r="D5559" s="10"/>
      <c r="J5559" s="53"/>
      <c r="K5559" s="64"/>
      <c r="O5559" s="60"/>
      <c r="P5559" s="67"/>
      <c r="T5559" s="53"/>
      <c r="U5559" s="64"/>
      <c r="Y5559" s="53"/>
      <c r="Z5559" s="64"/>
      <c r="AD5559" s="53"/>
    </row>
    <row r="5560" spans="1:30" s="13" customFormat="1" x14ac:dyDescent="0.25">
      <c r="A5560"/>
      <c r="B5560" s="32"/>
      <c r="C5560" s="34"/>
      <c r="D5560" s="10"/>
      <c r="J5560" s="53"/>
      <c r="K5560" s="64"/>
      <c r="O5560" s="60"/>
      <c r="P5560" s="67"/>
      <c r="T5560" s="53"/>
      <c r="U5560" s="64"/>
      <c r="Y5560" s="53"/>
      <c r="Z5560" s="64"/>
      <c r="AD5560" s="53"/>
    </row>
    <row r="5561" spans="1:30" s="13" customFormat="1" x14ac:dyDescent="0.25">
      <c r="A5561"/>
      <c r="B5561" s="32"/>
      <c r="C5561" s="34"/>
      <c r="D5561" s="10"/>
      <c r="J5561" s="53"/>
      <c r="K5561" s="64"/>
      <c r="O5561" s="60"/>
      <c r="P5561" s="67"/>
      <c r="T5561" s="53"/>
      <c r="U5561" s="64"/>
      <c r="Y5561" s="53"/>
      <c r="Z5561" s="64"/>
      <c r="AD5561" s="53"/>
    </row>
    <row r="5562" spans="1:30" s="13" customFormat="1" x14ac:dyDescent="0.25">
      <c r="A5562"/>
      <c r="B5562" s="32"/>
      <c r="C5562" s="34"/>
      <c r="D5562" s="10"/>
      <c r="J5562" s="53"/>
      <c r="K5562" s="64"/>
      <c r="O5562" s="60"/>
      <c r="P5562" s="67"/>
      <c r="T5562" s="53"/>
      <c r="U5562" s="64"/>
      <c r="Y5562" s="53"/>
      <c r="Z5562" s="64"/>
      <c r="AD5562" s="53"/>
    </row>
    <row r="5563" spans="1:30" s="13" customFormat="1" x14ac:dyDescent="0.25">
      <c r="A5563"/>
      <c r="B5563" s="32"/>
      <c r="C5563" s="34"/>
      <c r="D5563" s="10"/>
      <c r="J5563" s="53"/>
      <c r="K5563" s="64"/>
      <c r="O5563" s="60"/>
      <c r="P5563" s="67"/>
      <c r="T5563" s="53"/>
      <c r="U5563" s="64"/>
      <c r="Y5563" s="53"/>
      <c r="Z5563" s="64"/>
      <c r="AD5563" s="53"/>
    </row>
    <row r="5564" spans="1:30" s="13" customFormat="1" x14ac:dyDescent="0.25">
      <c r="A5564"/>
      <c r="B5564" s="32"/>
      <c r="C5564" s="34"/>
      <c r="D5564" s="10"/>
      <c r="J5564" s="53"/>
      <c r="K5564" s="64"/>
      <c r="O5564" s="60"/>
      <c r="P5564" s="67"/>
      <c r="T5564" s="53"/>
      <c r="U5564" s="64"/>
      <c r="Y5564" s="53"/>
      <c r="Z5564" s="64"/>
      <c r="AD5564" s="53"/>
    </row>
    <row r="5565" spans="1:30" s="13" customFormat="1" x14ac:dyDescent="0.25">
      <c r="A5565"/>
      <c r="B5565" s="32"/>
      <c r="C5565" s="34"/>
      <c r="D5565" s="10"/>
      <c r="J5565" s="53"/>
      <c r="K5565" s="64"/>
      <c r="O5565" s="60"/>
      <c r="P5565" s="67"/>
      <c r="T5565" s="53"/>
      <c r="U5565" s="64"/>
      <c r="Y5565" s="53"/>
      <c r="Z5565" s="64"/>
      <c r="AD5565" s="53"/>
    </row>
    <row r="5566" spans="1:30" s="13" customFormat="1" x14ac:dyDescent="0.25">
      <c r="A5566"/>
      <c r="B5566" s="32"/>
      <c r="C5566" s="34"/>
      <c r="D5566" s="10"/>
      <c r="J5566" s="53"/>
      <c r="K5566" s="64"/>
      <c r="O5566" s="60"/>
      <c r="P5566" s="67"/>
      <c r="T5566" s="53"/>
      <c r="U5566" s="64"/>
      <c r="Y5566" s="53"/>
      <c r="Z5566" s="64"/>
      <c r="AD5566" s="53"/>
    </row>
    <row r="5567" spans="1:30" s="13" customFormat="1" x14ac:dyDescent="0.25">
      <c r="A5567"/>
      <c r="B5567" s="32"/>
      <c r="C5567" s="34"/>
      <c r="D5567" s="10"/>
      <c r="J5567" s="53"/>
      <c r="K5567" s="64"/>
      <c r="O5567" s="60"/>
      <c r="P5567" s="67"/>
      <c r="T5567" s="53"/>
      <c r="U5567" s="64"/>
      <c r="Y5567" s="53"/>
      <c r="Z5567" s="64"/>
      <c r="AD5567" s="53"/>
    </row>
    <row r="5568" spans="1:30" s="13" customFormat="1" x14ac:dyDescent="0.25">
      <c r="A5568"/>
      <c r="B5568" s="32"/>
      <c r="C5568" s="34"/>
      <c r="D5568" s="10"/>
      <c r="J5568" s="53"/>
      <c r="K5568" s="64"/>
      <c r="O5568" s="60"/>
      <c r="P5568" s="67"/>
      <c r="T5568" s="53"/>
      <c r="U5568" s="64"/>
      <c r="Y5568" s="53"/>
      <c r="Z5568" s="64"/>
      <c r="AD5568" s="53"/>
    </row>
    <row r="5569" spans="1:30" s="13" customFormat="1" x14ac:dyDescent="0.25">
      <c r="A5569"/>
      <c r="B5569" s="32"/>
      <c r="C5569" s="34"/>
      <c r="D5569" s="10"/>
      <c r="J5569" s="53"/>
      <c r="K5569" s="64"/>
      <c r="O5569" s="60"/>
      <c r="P5569" s="67"/>
      <c r="T5569" s="53"/>
      <c r="U5569" s="64"/>
      <c r="Y5569" s="53"/>
      <c r="Z5569" s="64"/>
      <c r="AD5569" s="53"/>
    </row>
    <row r="5570" spans="1:30" s="13" customFormat="1" x14ac:dyDescent="0.25">
      <c r="A5570"/>
      <c r="B5570" s="32"/>
      <c r="C5570" s="34"/>
      <c r="D5570" s="10"/>
      <c r="J5570" s="53"/>
      <c r="K5570" s="64"/>
      <c r="O5570" s="60"/>
      <c r="P5570" s="67"/>
      <c r="T5570" s="53"/>
      <c r="U5570" s="64"/>
      <c r="Y5570" s="53"/>
      <c r="Z5570" s="64"/>
      <c r="AD5570" s="53"/>
    </row>
    <row r="5571" spans="1:30" s="13" customFormat="1" x14ac:dyDescent="0.25">
      <c r="A5571"/>
      <c r="B5571" s="32"/>
      <c r="C5571" s="34"/>
      <c r="D5571" s="10"/>
      <c r="J5571" s="53"/>
      <c r="K5571" s="64"/>
      <c r="O5571" s="60"/>
      <c r="P5571" s="67"/>
      <c r="T5571" s="53"/>
      <c r="U5571" s="64"/>
      <c r="Y5571" s="53"/>
      <c r="Z5571" s="64"/>
      <c r="AD5571" s="53"/>
    </row>
    <row r="5572" spans="1:30" s="13" customFormat="1" x14ac:dyDescent="0.25">
      <c r="A5572"/>
      <c r="B5572" s="32"/>
      <c r="C5572" s="34"/>
      <c r="D5572" s="10"/>
      <c r="J5572" s="53"/>
      <c r="K5572" s="64"/>
      <c r="O5572" s="60"/>
      <c r="P5572" s="67"/>
      <c r="T5572" s="53"/>
      <c r="U5572" s="64"/>
      <c r="Y5572" s="53"/>
      <c r="Z5572" s="64"/>
      <c r="AD5572" s="53"/>
    </row>
    <row r="5573" spans="1:30" s="13" customFormat="1" x14ac:dyDescent="0.25">
      <c r="A5573"/>
      <c r="B5573" s="32"/>
      <c r="C5573" s="34"/>
      <c r="D5573" s="10"/>
      <c r="J5573" s="53"/>
      <c r="K5573" s="64"/>
      <c r="O5573" s="60"/>
      <c r="P5573" s="67"/>
      <c r="T5573" s="53"/>
      <c r="U5573" s="64"/>
      <c r="Y5573" s="53"/>
      <c r="Z5573" s="64"/>
      <c r="AD5573" s="53"/>
    </row>
    <row r="5574" spans="1:30" s="13" customFormat="1" x14ac:dyDescent="0.25">
      <c r="A5574"/>
      <c r="B5574" s="32"/>
      <c r="C5574" s="34"/>
      <c r="D5574" s="10"/>
      <c r="J5574" s="53"/>
      <c r="K5574" s="64"/>
      <c r="O5574" s="60"/>
      <c r="P5574" s="67"/>
      <c r="T5574" s="53"/>
      <c r="U5574" s="64"/>
      <c r="Y5574" s="53"/>
      <c r="Z5574" s="64"/>
      <c r="AD5574" s="53"/>
    </row>
    <row r="5575" spans="1:30" s="13" customFormat="1" x14ac:dyDescent="0.25">
      <c r="A5575"/>
      <c r="B5575" s="32"/>
      <c r="C5575" s="34"/>
      <c r="D5575" s="10"/>
      <c r="J5575" s="53"/>
      <c r="K5575" s="64"/>
      <c r="O5575" s="60"/>
      <c r="P5575" s="67"/>
      <c r="T5575" s="53"/>
      <c r="U5575" s="64"/>
      <c r="Y5575" s="53"/>
      <c r="Z5575" s="64"/>
      <c r="AD5575" s="53"/>
    </row>
    <row r="5576" spans="1:30" s="13" customFormat="1" x14ac:dyDescent="0.25">
      <c r="A5576"/>
      <c r="B5576" s="32"/>
      <c r="C5576" s="34"/>
      <c r="D5576" s="10"/>
      <c r="J5576" s="53"/>
      <c r="K5576" s="64"/>
      <c r="O5576" s="60"/>
      <c r="P5576" s="67"/>
      <c r="T5576" s="53"/>
      <c r="U5576" s="64"/>
      <c r="Y5576" s="53"/>
      <c r="Z5576" s="64"/>
      <c r="AD5576" s="53"/>
    </row>
    <row r="5577" spans="1:30" s="13" customFormat="1" x14ac:dyDescent="0.25">
      <c r="A5577"/>
      <c r="B5577" s="32"/>
      <c r="C5577" s="34"/>
      <c r="D5577" s="10"/>
      <c r="J5577" s="53"/>
      <c r="K5577" s="64"/>
      <c r="O5577" s="60"/>
      <c r="P5577" s="67"/>
      <c r="T5577" s="53"/>
      <c r="U5577" s="64"/>
      <c r="Y5577" s="53"/>
      <c r="Z5577" s="64"/>
      <c r="AD5577" s="53"/>
    </row>
    <row r="5578" spans="1:30" s="13" customFormat="1" x14ac:dyDescent="0.25">
      <c r="A5578"/>
      <c r="B5578" s="32"/>
      <c r="C5578" s="34"/>
      <c r="D5578" s="10"/>
      <c r="J5578" s="53"/>
      <c r="K5578" s="64"/>
      <c r="O5578" s="60"/>
      <c r="P5578" s="67"/>
      <c r="T5578" s="53"/>
      <c r="U5578" s="64"/>
      <c r="Y5578" s="53"/>
      <c r="Z5578" s="64"/>
      <c r="AD5578" s="53"/>
    </row>
    <row r="5579" spans="1:30" s="13" customFormat="1" x14ac:dyDescent="0.25">
      <c r="A5579"/>
      <c r="B5579" s="32"/>
      <c r="C5579" s="34"/>
      <c r="D5579" s="10"/>
      <c r="J5579" s="53"/>
      <c r="K5579" s="64"/>
      <c r="O5579" s="60"/>
      <c r="P5579" s="67"/>
      <c r="T5579" s="53"/>
      <c r="U5579" s="64"/>
      <c r="Y5579" s="53"/>
      <c r="Z5579" s="64"/>
      <c r="AD5579" s="53"/>
    </row>
    <row r="5580" spans="1:30" s="13" customFormat="1" x14ac:dyDescent="0.25">
      <c r="A5580"/>
      <c r="B5580" s="32"/>
      <c r="C5580" s="34"/>
      <c r="D5580" s="10"/>
      <c r="J5580" s="53"/>
      <c r="K5580" s="64"/>
      <c r="O5580" s="60"/>
      <c r="P5580" s="67"/>
      <c r="T5580" s="53"/>
      <c r="U5580" s="64"/>
      <c r="Y5580" s="53"/>
      <c r="Z5580" s="64"/>
      <c r="AD5580" s="53"/>
    </row>
    <row r="5581" spans="1:30" s="13" customFormat="1" x14ac:dyDescent="0.25">
      <c r="A5581"/>
      <c r="B5581" s="32"/>
      <c r="C5581" s="34"/>
      <c r="D5581" s="10"/>
      <c r="J5581" s="53"/>
      <c r="K5581" s="64"/>
      <c r="O5581" s="60"/>
      <c r="P5581" s="67"/>
      <c r="T5581" s="53"/>
      <c r="U5581" s="64"/>
      <c r="Y5581" s="53"/>
      <c r="Z5581" s="64"/>
      <c r="AD5581" s="53"/>
    </row>
    <row r="5582" spans="1:30" s="13" customFormat="1" x14ac:dyDescent="0.25">
      <c r="A5582"/>
      <c r="B5582" s="32"/>
      <c r="C5582" s="34"/>
      <c r="D5582" s="10"/>
      <c r="J5582" s="53"/>
      <c r="K5582" s="64"/>
      <c r="O5582" s="60"/>
      <c r="P5582" s="67"/>
      <c r="T5582" s="53"/>
      <c r="U5582" s="64"/>
      <c r="Y5582" s="53"/>
      <c r="Z5582" s="64"/>
      <c r="AD5582" s="53"/>
    </row>
    <row r="5583" spans="1:30" s="13" customFormat="1" x14ac:dyDescent="0.25">
      <c r="A5583"/>
      <c r="B5583" s="32"/>
      <c r="C5583" s="34"/>
      <c r="D5583" s="10"/>
      <c r="J5583" s="53"/>
      <c r="K5583" s="64"/>
      <c r="O5583" s="60"/>
      <c r="P5583" s="67"/>
      <c r="T5583" s="53"/>
      <c r="U5583" s="64"/>
      <c r="Y5583" s="53"/>
      <c r="Z5583" s="64"/>
      <c r="AD5583" s="53"/>
    </row>
    <row r="5584" spans="1:30" s="13" customFormat="1" x14ac:dyDescent="0.25">
      <c r="A5584"/>
      <c r="B5584" s="32"/>
      <c r="C5584" s="34"/>
      <c r="D5584" s="10"/>
      <c r="J5584" s="53"/>
      <c r="K5584" s="64"/>
      <c r="O5584" s="60"/>
      <c r="P5584" s="67"/>
      <c r="T5584" s="53"/>
      <c r="U5584" s="64"/>
      <c r="Y5584" s="53"/>
      <c r="Z5584" s="64"/>
      <c r="AD5584" s="53"/>
    </row>
    <row r="5585" spans="1:30" s="13" customFormat="1" x14ac:dyDescent="0.25">
      <c r="A5585"/>
      <c r="B5585" s="32"/>
      <c r="C5585" s="34"/>
      <c r="D5585" s="10"/>
      <c r="J5585" s="53"/>
      <c r="K5585" s="64"/>
      <c r="O5585" s="60"/>
      <c r="P5585" s="67"/>
      <c r="T5585" s="53"/>
      <c r="U5585" s="64"/>
      <c r="Y5585" s="53"/>
      <c r="Z5585" s="64"/>
      <c r="AD5585" s="53"/>
    </row>
    <row r="5586" spans="1:30" s="13" customFormat="1" x14ac:dyDescent="0.25">
      <c r="A5586"/>
      <c r="B5586" s="32"/>
      <c r="C5586" s="34"/>
      <c r="D5586" s="10"/>
      <c r="J5586" s="53"/>
      <c r="K5586" s="64"/>
      <c r="O5586" s="60"/>
      <c r="P5586" s="67"/>
      <c r="T5586" s="53"/>
      <c r="U5586" s="64"/>
      <c r="Y5586" s="53"/>
      <c r="Z5586" s="64"/>
      <c r="AD5586" s="53"/>
    </row>
    <row r="5587" spans="1:30" s="13" customFormat="1" x14ac:dyDescent="0.25">
      <c r="A5587"/>
      <c r="B5587" s="32"/>
      <c r="C5587" s="34"/>
      <c r="D5587" s="10"/>
      <c r="J5587" s="53"/>
      <c r="K5587" s="64"/>
      <c r="O5587" s="60"/>
      <c r="P5587" s="67"/>
      <c r="T5587" s="53"/>
      <c r="U5587" s="64"/>
      <c r="Y5587" s="53"/>
      <c r="Z5587" s="64"/>
      <c r="AD5587" s="53"/>
    </row>
    <row r="5588" spans="1:30" s="13" customFormat="1" x14ac:dyDescent="0.25">
      <c r="A5588"/>
      <c r="B5588" s="32"/>
      <c r="C5588" s="34"/>
      <c r="D5588" s="10"/>
      <c r="J5588" s="53"/>
      <c r="K5588" s="64"/>
      <c r="O5588" s="60"/>
      <c r="P5588" s="67"/>
      <c r="T5588" s="53"/>
      <c r="U5588" s="64"/>
      <c r="Y5588" s="53"/>
      <c r="Z5588" s="64"/>
      <c r="AD5588" s="53"/>
    </row>
    <row r="5589" spans="1:30" s="13" customFormat="1" x14ac:dyDescent="0.25">
      <c r="A5589"/>
      <c r="B5589" s="32"/>
      <c r="C5589" s="34"/>
      <c r="D5589" s="10"/>
      <c r="J5589" s="53"/>
      <c r="K5589" s="64"/>
      <c r="O5589" s="60"/>
      <c r="P5589" s="67"/>
      <c r="T5589" s="53"/>
      <c r="U5589" s="64"/>
      <c r="Y5589" s="53"/>
      <c r="Z5589" s="64"/>
      <c r="AD5589" s="53"/>
    </row>
    <row r="5590" spans="1:30" s="13" customFormat="1" x14ac:dyDescent="0.25">
      <c r="A5590"/>
      <c r="B5590" s="32"/>
      <c r="C5590" s="34"/>
      <c r="D5590" s="10"/>
      <c r="J5590" s="53"/>
      <c r="K5590" s="64"/>
      <c r="O5590" s="60"/>
      <c r="P5590" s="67"/>
      <c r="T5590" s="53"/>
      <c r="U5590" s="64"/>
      <c r="Y5590" s="53"/>
      <c r="Z5590" s="64"/>
      <c r="AD5590" s="53"/>
    </row>
    <row r="5591" spans="1:30" s="13" customFormat="1" x14ac:dyDescent="0.25">
      <c r="A5591"/>
      <c r="B5591" s="32"/>
      <c r="C5591" s="34"/>
      <c r="D5591" s="10"/>
      <c r="J5591" s="53"/>
      <c r="K5591" s="64"/>
      <c r="O5591" s="60"/>
      <c r="P5591" s="67"/>
      <c r="T5591" s="53"/>
      <c r="U5591" s="64"/>
      <c r="Y5591" s="53"/>
      <c r="Z5591" s="64"/>
      <c r="AD5591" s="53"/>
    </row>
    <row r="5592" spans="1:30" s="13" customFormat="1" x14ac:dyDescent="0.25">
      <c r="A5592"/>
      <c r="B5592" s="32"/>
      <c r="C5592" s="34"/>
      <c r="D5592" s="10"/>
      <c r="J5592" s="53"/>
      <c r="K5592" s="64"/>
      <c r="O5592" s="60"/>
      <c r="P5592" s="67"/>
      <c r="T5592" s="53"/>
      <c r="U5592" s="64"/>
      <c r="Y5592" s="53"/>
      <c r="Z5592" s="64"/>
      <c r="AD5592" s="53"/>
    </row>
    <row r="5593" spans="1:30" s="13" customFormat="1" x14ac:dyDescent="0.25">
      <c r="A5593"/>
      <c r="B5593" s="32"/>
      <c r="C5593" s="34"/>
      <c r="D5593" s="10"/>
      <c r="J5593" s="53"/>
      <c r="K5593" s="64"/>
      <c r="O5593" s="60"/>
      <c r="P5593" s="67"/>
      <c r="T5593" s="53"/>
      <c r="U5593" s="64"/>
      <c r="Y5593" s="53"/>
      <c r="Z5593" s="64"/>
      <c r="AD5593" s="53"/>
    </row>
    <row r="5594" spans="1:30" s="13" customFormat="1" x14ac:dyDescent="0.25">
      <c r="A5594"/>
      <c r="B5594" s="32"/>
      <c r="C5594" s="34"/>
      <c r="D5594" s="10"/>
      <c r="J5594" s="53"/>
      <c r="K5594" s="64"/>
      <c r="O5594" s="60"/>
      <c r="P5594" s="67"/>
      <c r="T5594" s="53"/>
      <c r="U5594" s="64"/>
      <c r="Y5594" s="53"/>
      <c r="Z5594" s="64"/>
      <c r="AD5594" s="53"/>
    </row>
    <row r="5595" spans="1:30" s="13" customFormat="1" x14ac:dyDescent="0.25">
      <c r="A5595"/>
      <c r="B5595" s="32"/>
      <c r="C5595" s="34"/>
      <c r="D5595" s="10"/>
      <c r="J5595" s="53"/>
      <c r="K5595" s="64"/>
      <c r="O5595" s="60"/>
      <c r="P5595" s="67"/>
      <c r="T5595" s="53"/>
      <c r="U5595" s="64"/>
      <c r="Y5595" s="53"/>
      <c r="Z5595" s="64"/>
      <c r="AD5595" s="53"/>
    </row>
    <row r="5596" spans="1:30" s="13" customFormat="1" x14ac:dyDescent="0.25">
      <c r="A5596"/>
      <c r="B5596" s="32"/>
      <c r="C5596" s="34"/>
      <c r="D5596" s="10"/>
      <c r="J5596" s="53"/>
      <c r="K5596" s="64"/>
      <c r="O5596" s="60"/>
      <c r="P5596" s="67"/>
      <c r="T5596" s="53"/>
      <c r="U5596" s="64"/>
      <c r="Y5596" s="53"/>
      <c r="Z5596" s="64"/>
      <c r="AD5596" s="53"/>
    </row>
    <row r="5597" spans="1:30" s="13" customFormat="1" x14ac:dyDescent="0.25">
      <c r="A5597"/>
      <c r="B5597" s="32"/>
      <c r="C5597" s="34"/>
      <c r="D5597" s="10"/>
      <c r="J5597" s="53"/>
      <c r="K5597" s="64"/>
      <c r="O5597" s="60"/>
      <c r="P5597" s="67"/>
      <c r="T5597" s="53"/>
      <c r="U5597" s="64"/>
      <c r="Y5597" s="53"/>
      <c r="Z5597" s="64"/>
      <c r="AD5597" s="53"/>
    </row>
    <row r="5598" spans="1:30" s="13" customFormat="1" x14ac:dyDescent="0.25">
      <c r="A5598"/>
      <c r="B5598" s="32"/>
      <c r="C5598" s="34"/>
      <c r="D5598" s="10"/>
      <c r="J5598" s="53"/>
      <c r="K5598" s="64"/>
      <c r="O5598" s="60"/>
      <c r="P5598" s="67"/>
      <c r="T5598" s="53"/>
      <c r="U5598" s="64"/>
      <c r="Y5598" s="53"/>
      <c r="Z5598" s="64"/>
      <c r="AD5598" s="53"/>
    </row>
    <row r="5599" spans="1:30" s="13" customFormat="1" x14ac:dyDescent="0.25">
      <c r="A5599"/>
      <c r="B5599" s="32"/>
      <c r="C5599" s="34"/>
      <c r="D5599" s="10"/>
      <c r="J5599" s="53"/>
      <c r="K5599" s="64"/>
      <c r="O5599" s="60"/>
      <c r="P5599" s="67"/>
      <c r="T5599" s="53"/>
      <c r="U5599" s="64"/>
      <c r="Y5599" s="53"/>
      <c r="Z5599" s="64"/>
      <c r="AD5599" s="53"/>
    </row>
    <row r="5600" spans="1:30" s="13" customFormat="1" x14ac:dyDescent="0.25">
      <c r="A5600"/>
      <c r="B5600" s="32"/>
      <c r="C5600" s="34"/>
      <c r="D5600" s="10"/>
      <c r="J5600" s="53"/>
      <c r="K5600" s="64"/>
      <c r="O5600" s="60"/>
      <c r="P5600" s="67"/>
      <c r="T5600" s="53"/>
      <c r="U5600" s="64"/>
      <c r="Y5600" s="53"/>
      <c r="Z5600" s="64"/>
      <c r="AD5600" s="53"/>
    </row>
    <row r="5601" spans="1:30" s="13" customFormat="1" x14ac:dyDescent="0.25">
      <c r="A5601"/>
      <c r="B5601" s="32"/>
      <c r="C5601" s="34"/>
      <c r="D5601" s="10"/>
      <c r="J5601" s="53"/>
      <c r="K5601" s="64"/>
      <c r="O5601" s="60"/>
      <c r="P5601" s="67"/>
      <c r="T5601" s="53"/>
      <c r="U5601" s="64"/>
      <c r="Y5601" s="53"/>
      <c r="Z5601" s="64"/>
      <c r="AD5601" s="53"/>
    </row>
    <row r="5602" spans="1:30" s="13" customFormat="1" x14ac:dyDescent="0.25">
      <c r="A5602"/>
      <c r="B5602" s="32"/>
      <c r="C5602" s="34"/>
      <c r="D5602" s="10"/>
      <c r="J5602" s="53"/>
      <c r="K5602" s="64"/>
      <c r="O5602" s="60"/>
      <c r="P5602" s="67"/>
      <c r="T5602" s="53"/>
      <c r="U5602" s="64"/>
      <c r="Y5602" s="53"/>
      <c r="Z5602" s="64"/>
      <c r="AD5602" s="53"/>
    </row>
    <row r="5603" spans="1:30" s="13" customFormat="1" x14ac:dyDescent="0.25">
      <c r="A5603"/>
      <c r="B5603" s="32"/>
      <c r="C5603" s="34"/>
      <c r="D5603" s="10"/>
      <c r="J5603" s="53"/>
      <c r="K5603" s="64"/>
      <c r="O5603" s="60"/>
      <c r="P5603" s="67"/>
      <c r="T5603" s="53"/>
      <c r="U5603" s="64"/>
      <c r="Y5603" s="53"/>
      <c r="Z5603" s="64"/>
      <c r="AD5603" s="53"/>
    </row>
    <row r="5604" spans="1:30" s="13" customFormat="1" x14ac:dyDescent="0.25">
      <c r="A5604"/>
      <c r="B5604" s="32"/>
      <c r="C5604" s="34"/>
      <c r="D5604" s="10"/>
      <c r="J5604" s="53"/>
      <c r="K5604" s="64"/>
      <c r="O5604" s="60"/>
      <c r="P5604" s="67"/>
      <c r="T5604" s="53"/>
      <c r="U5604" s="64"/>
      <c r="Y5604" s="53"/>
      <c r="Z5604" s="64"/>
      <c r="AD5604" s="53"/>
    </row>
    <row r="5605" spans="1:30" s="13" customFormat="1" x14ac:dyDescent="0.25">
      <c r="A5605"/>
      <c r="B5605" s="32"/>
      <c r="C5605" s="34"/>
      <c r="D5605" s="10"/>
      <c r="J5605" s="53"/>
      <c r="K5605" s="64"/>
      <c r="O5605" s="60"/>
      <c r="P5605" s="67"/>
      <c r="T5605" s="53"/>
      <c r="U5605" s="64"/>
      <c r="Y5605" s="53"/>
      <c r="Z5605" s="64"/>
      <c r="AD5605" s="53"/>
    </row>
    <row r="5606" spans="1:30" s="13" customFormat="1" x14ac:dyDescent="0.25">
      <c r="A5606"/>
      <c r="B5606" s="32"/>
      <c r="C5606" s="34"/>
      <c r="D5606" s="10"/>
      <c r="J5606" s="53"/>
      <c r="K5606" s="64"/>
      <c r="O5606" s="60"/>
      <c r="P5606" s="67"/>
      <c r="T5606" s="53"/>
      <c r="U5606" s="64"/>
      <c r="Y5606" s="53"/>
      <c r="Z5606" s="64"/>
      <c r="AD5606" s="53"/>
    </row>
    <row r="5607" spans="1:30" s="13" customFormat="1" x14ac:dyDescent="0.25">
      <c r="A5607"/>
      <c r="B5607" s="32"/>
      <c r="C5607" s="34"/>
      <c r="D5607" s="10"/>
      <c r="J5607" s="53"/>
      <c r="K5607" s="64"/>
      <c r="O5607" s="60"/>
      <c r="P5607" s="67"/>
      <c r="T5607" s="53"/>
      <c r="U5607" s="64"/>
      <c r="Y5607" s="53"/>
      <c r="Z5607" s="64"/>
      <c r="AD5607" s="53"/>
    </row>
    <row r="5608" spans="1:30" s="13" customFormat="1" x14ac:dyDescent="0.25">
      <c r="A5608"/>
      <c r="B5608" s="32"/>
      <c r="C5608" s="34"/>
      <c r="D5608" s="10"/>
      <c r="J5608" s="53"/>
      <c r="K5608" s="64"/>
      <c r="O5608" s="60"/>
      <c r="P5608" s="67"/>
      <c r="T5608" s="53"/>
      <c r="U5608" s="64"/>
      <c r="Y5608" s="53"/>
      <c r="Z5608" s="64"/>
      <c r="AD5608" s="53"/>
    </row>
    <row r="5609" spans="1:30" s="13" customFormat="1" x14ac:dyDescent="0.25">
      <c r="A5609"/>
      <c r="B5609" s="32"/>
      <c r="C5609" s="34"/>
      <c r="D5609" s="10"/>
      <c r="J5609" s="53"/>
      <c r="K5609" s="64"/>
      <c r="O5609" s="60"/>
      <c r="P5609" s="67"/>
      <c r="T5609" s="53"/>
      <c r="U5609" s="64"/>
      <c r="Y5609" s="53"/>
      <c r="Z5609" s="64"/>
      <c r="AD5609" s="53"/>
    </row>
    <row r="5610" spans="1:30" s="13" customFormat="1" x14ac:dyDescent="0.25">
      <c r="A5610"/>
      <c r="B5610" s="32"/>
      <c r="C5610" s="34"/>
      <c r="D5610" s="10"/>
      <c r="J5610" s="53"/>
      <c r="K5610" s="64"/>
      <c r="O5610" s="60"/>
      <c r="P5610" s="67"/>
      <c r="T5610" s="53"/>
      <c r="U5610" s="64"/>
      <c r="Y5610" s="53"/>
      <c r="Z5610" s="64"/>
      <c r="AD5610" s="53"/>
    </row>
    <row r="5611" spans="1:30" s="13" customFormat="1" x14ac:dyDescent="0.25">
      <c r="A5611"/>
      <c r="B5611" s="32"/>
      <c r="C5611" s="34"/>
      <c r="D5611" s="10"/>
      <c r="J5611" s="53"/>
      <c r="K5611" s="64"/>
      <c r="O5611" s="60"/>
      <c r="P5611" s="67"/>
      <c r="T5611" s="53"/>
      <c r="U5611" s="64"/>
      <c r="Y5611" s="53"/>
      <c r="Z5611" s="64"/>
      <c r="AD5611" s="53"/>
    </row>
    <row r="5612" spans="1:30" s="13" customFormat="1" x14ac:dyDescent="0.25">
      <c r="A5612"/>
      <c r="B5612" s="32"/>
      <c r="C5612" s="34"/>
      <c r="D5612" s="10"/>
      <c r="J5612" s="53"/>
      <c r="K5612" s="64"/>
      <c r="O5612" s="60"/>
      <c r="P5612" s="67"/>
      <c r="T5612" s="53"/>
      <c r="U5612" s="64"/>
      <c r="Y5612" s="53"/>
      <c r="Z5612" s="64"/>
      <c r="AD5612" s="53"/>
    </row>
    <row r="5613" spans="1:30" s="13" customFormat="1" x14ac:dyDescent="0.25">
      <c r="A5613"/>
      <c r="B5613" s="32"/>
      <c r="C5613" s="34"/>
      <c r="D5613" s="10"/>
      <c r="J5613" s="53"/>
      <c r="K5613" s="64"/>
      <c r="O5613" s="60"/>
      <c r="P5613" s="67"/>
      <c r="T5613" s="53"/>
      <c r="U5613" s="64"/>
      <c r="Y5613" s="53"/>
      <c r="Z5613" s="64"/>
      <c r="AD5613" s="53"/>
    </row>
    <row r="5614" spans="1:30" s="13" customFormat="1" x14ac:dyDescent="0.25">
      <c r="A5614"/>
      <c r="B5614" s="32"/>
      <c r="C5614" s="34"/>
      <c r="D5614" s="10"/>
      <c r="J5614" s="53"/>
      <c r="K5614" s="64"/>
      <c r="O5614" s="60"/>
      <c r="P5614" s="67"/>
      <c r="T5614" s="53"/>
      <c r="U5614" s="64"/>
      <c r="Y5614" s="53"/>
      <c r="Z5614" s="64"/>
      <c r="AD5614" s="53"/>
    </row>
    <row r="5615" spans="1:30" s="13" customFormat="1" x14ac:dyDescent="0.25">
      <c r="A5615"/>
      <c r="B5615" s="32"/>
      <c r="C5615" s="34"/>
      <c r="D5615" s="10"/>
      <c r="J5615" s="53"/>
      <c r="K5615" s="64"/>
      <c r="O5615" s="60"/>
      <c r="P5615" s="67"/>
      <c r="T5615" s="53"/>
      <c r="U5615" s="64"/>
      <c r="Y5615" s="53"/>
      <c r="Z5615" s="64"/>
      <c r="AD5615" s="53"/>
    </row>
    <row r="5616" spans="1:30" s="13" customFormat="1" x14ac:dyDescent="0.25">
      <c r="A5616"/>
      <c r="B5616" s="32"/>
      <c r="C5616" s="34"/>
      <c r="D5616" s="10"/>
      <c r="J5616" s="53"/>
      <c r="K5616" s="64"/>
      <c r="O5616" s="60"/>
      <c r="P5616" s="67"/>
      <c r="T5616" s="53"/>
      <c r="U5616" s="64"/>
      <c r="Y5616" s="53"/>
      <c r="Z5616" s="64"/>
      <c r="AD5616" s="53"/>
    </row>
    <row r="5617" spans="1:30" s="13" customFormat="1" x14ac:dyDescent="0.25">
      <c r="A5617"/>
      <c r="B5617" s="32"/>
      <c r="C5617" s="34"/>
      <c r="D5617" s="10"/>
      <c r="J5617" s="53"/>
      <c r="K5617" s="64"/>
      <c r="O5617" s="60"/>
      <c r="P5617" s="67"/>
      <c r="T5617" s="53"/>
      <c r="U5617" s="64"/>
      <c r="Y5617" s="53"/>
      <c r="Z5617" s="64"/>
      <c r="AD5617" s="53"/>
    </row>
    <row r="5618" spans="1:30" s="13" customFormat="1" x14ac:dyDescent="0.25">
      <c r="A5618"/>
      <c r="B5618" s="32"/>
      <c r="C5618" s="34"/>
      <c r="D5618" s="10"/>
      <c r="J5618" s="53"/>
      <c r="K5618" s="64"/>
      <c r="O5618" s="60"/>
      <c r="P5618" s="67"/>
      <c r="T5618" s="53"/>
      <c r="U5618" s="64"/>
      <c r="Y5618" s="53"/>
      <c r="Z5618" s="64"/>
      <c r="AD5618" s="53"/>
    </row>
    <row r="5619" spans="1:30" s="13" customFormat="1" x14ac:dyDescent="0.25">
      <c r="A5619"/>
      <c r="B5619" s="32"/>
      <c r="C5619" s="34"/>
      <c r="D5619" s="10"/>
      <c r="J5619" s="53"/>
      <c r="K5619" s="64"/>
      <c r="O5619" s="60"/>
      <c r="P5619" s="67"/>
      <c r="T5619" s="53"/>
      <c r="U5619" s="64"/>
      <c r="Y5619" s="53"/>
      <c r="Z5619" s="64"/>
      <c r="AD5619" s="53"/>
    </row>
    <row r="5620" spans="1:30" s="13" customFormat="1" x14ac:dyDescent="0.25">
      <c r="A5620"/>
      <c r="B5620" s="32"/>
      <c r="C5620" s="34"/>
      <c r="D5620" s="10"/>
      <c r="J5620" s="53"/>
      <c r="K5620" s="64"/>
      <c r="O5620" s="60"/>
      <c r="P5620" s="67"/>
      <c r="T5620" s="53"/>
      <c r="U5620" s="64"/>
      <c r="Y5620" s="53"/>
      <c r="Z5620" s="64"/>
      <c r="AD5620" s="53"/>
    </row>
    <row r="5621" spans="1:30" s="13" customFormat="1" x14ac:dyDescent="0.25">
      <c r="A5621"/>
      <c r="B5621" s="32"/>
      <c r="C5621" s="34"/>
      <c r="D5621" s="10"/>
      <c r="J5621" s="53"/>
      <c r="K5621" s="64"/>
      <c r="O5621" s="60"/>
      <c r="P5621" s="67"/>
      <c r="T5621" s="53"/>
      <c r="U5621" s="64"/>
      <c r="Y5621" s="53"/>
      <c r="Z5621" s="64"/>
      <c r="AD5621" s="53"/>
    </row>
    <row r="5622" spans="1:30" s="13" customFormat="1" x14ac:dyDescent="0.25">
      <c r="A5622"/>
      <c r="B5622" s="32"/>
      <c r="C5622" s="34"/>
      <c r="D5622" s="10"/>
      <c r="J5622" s="53"/>
      <c r="K5622" s="64"/>
      <c r="O5622" s="60"/>
      <c r="P5622" s="67"/>
      <c r="T5622" s="53"/>
      <c r="U5622" s="64"/>
      <c r="Y5622" s="53"/>
      <c r="Z5622" s="64"/>
      <c r="AD5622" s="53"/>
    </row>
    <row r="5623" spans="1:30" s="13" customFormat="1" x14ac:dyDescent="0.25">
      <c r="A5623"/>
      <c r="B5623" s="32"/>
      <c r="C5623" s="34"/>
      <c r="D5623" s="10"/>
      <c r="J5623" s="53"/>
      <c r="K5623" s="64"/>
      <c r="O5623" s="60"/>
      <c r="P5623" s="67"/>
      <c r="T5623" s="53"/>
      <c r="U5623" s="64"/>
      <c r="Y5623" s="53"/>
      <c r="Z5623" s="64"/>
      <c r="AD5623" s="53"/>
    </row>
    <row r="5624" spans="1:30" s="13" customFormat="1" x14ac:dyDescent="0.25">
      <c r="A5624"/>
      <c r="B5624" s="32"/>
      <c r="C5624" s="34"/>
      <c r="D5624" s="10"/>
      <c r="J5624" s="53"/>
      <c r="K5624" s="64"/>
      <c r="O5624" s="60"/>
      <c r="P5624" s="67"/>
      <c r="T5624" s="53"/>
      <c r="U5624" s="64"/>
      <c r="Y5624" s="53"/>
      <c r="Z5624" s="64"/>
      <c r="AD5624" s="53"/>
    </row>
    <row r="5625" spans="1:30" s="13" customFormat="1" x14ac:dyDescent="0.25">
      <c r="A5625"/>
      <c r="B5625" s="32"/>
      <c r="C5625" s="34"/>
      <c r="D5625" s="10"/>
      <c r="J5625" s="53"/>
      <c r="K5625" s="64"/>
      <c r="O5625" s="60"/>
      <c r="P5625" s="67"/>
      <c r="T5625" s="53"/>
      <c r="U5625" s="64"/>
      <c r="Y5625" s="53"/>
      <c r="Z5625" s="64"/>
      <c r="AD5625" s="53"/>
    </row>
    <row r="5626" spans="1:30" s="13" customFormat="1" x14ac:dyDescent="0.25">
      <c r="A5626"/>
      <c r="B5626" s="32"/>
      <c r="C5626" s="34"/>
      <c r="D5626" s="10"/>
      <c r="J5626" s="53"/>
      <c r="K5626" s="64"/>
      <c r="O5626" s="60"/>
      <c r="P5626" s="67"/>
      <c r="T5626" s="53"/>
      <c r="U5626" s="64"/>
      <c r="Y5626" s="53"/>
      <c r="Z5626" s="64"/>
      <c r="AD5626" s="53"/>
    </row>
    <row r="5627" spans="1:30" s="13" customFormat="1" x14ac:dyDescent="0.25">
      <c r="A5627"/>
      <c r="B5627" s="32"/>
      <c r="C5627" s="34"/>
      <c r="D5627" s="10"/>
      <c r="J5627" s="53"/>
      <c r="K5627" s="64"/>
      <c r="O5627" s="60"/>
      <c r="P5627" s="67"/>
      <c r="T5627" s="53"/>
      <c r="U5627" s="64"/>
      <c r="Y5627" s="53"/>
      <c r="Z5627" s="64"/>
      <c r="AD5627" s="53"/>
    </row>
    <row r="5628" spans="1:30" s="13" customFormat="1" x14ac:dyDescent="0.25">
      <c r="A5628"/>
      <c r="B5628" s="32"/>
      <c r="C5628" s="34"/>
      <c r="D5628" s="10"/>
      <c r="J5628" s="53"/>
      <c r="K5628" s="64"/>
      <c r="O5628" s="60"/>
      <c r="P5628" s="67"/>
      <c r="T5628" s="53"/>
      <c r="U5628" s="64"/>
      <c r="Y5628" s="53"/>
      <c r="Z5628" s="64"/>
      <c r="AD5628" s="53"/>
    </row>
    <row r="5629" spans="1:30" s="13" customFormat="1" x14ac:dyDescent="0.25">
      <c r="A5629"/>
      <c r="B5629" s="32"/>
      <c r="C5629" s="34"/>
      <c r="D5629" s="10"/>
      <c r="J5629" s="53"/>
      <c r="K5629" s="64"/>
      <c r="O5629" s="60"/>
      <c r="P5629" s="67"/>
      <c r="T5629" s="53"/>
      <c r="U5629" s="64"/>
      <c r="Y5629" s="53"/>
      <c r="Z5629" s="64"/>
      <c r="AD5629" s="53"/>
    </row>
    <row r="5630" spans="1:30" s="13" customFormat="1" x14ac:dyDescent="0.25">
      <c r="A5630"/>
      <c r="B5630" s="32"/>
      <c r="C5630" s="34"/>
      <c r="D5630" s="10"/>
      <c r="J5630" s="53"/>
      <c r="K5630" s="64"/>
      <c r="O5630" s="60"/>
      <c r="P5630" s="67"/>
      <c r="T5630" s="53"/>
      <c r="U5630" s="64"/>
      <c r="Y5630" s="53"/>
      <c r="Z5630" s="64"/>
      <c r="AD5630" s="53"/>
    </row>
    <row r="5631" spans="1:30" s="13" customFormat="1" x14ac:dyDescent="0.25">
      <c r="A5631"/>
      <c r="B5631" s="32"/>
      <c r="C5631" s="34"/>
      <c r="D5631" s="10"/>
      <c r="J5631" s="53"/>
      <c r="K5631" s="64"/>
      <c r="O5631" s="60"/>
      <c r="P5631" s="67"/>
      <c r="T5631" s="53"/>
      <c r="U5631" s="64"/>
      <c r="Y5631" s="53"/>
      <c r="Z5631" s="64"/>
      <c r="AD5631" s="53"/>
    </row>
    <row r="5632" spans="1:30" s="13" customFormat="1" x14ac:dyDescent="0.25">
      <c r="A5632"/>
      <c r="B5632" s="32"/>
      <c r="C5632" s="34"/>
      <c r="D5632" s="10"/>
      <c r="J5632" s="53"/>
      <c r="K5632" s="64"/>
      <c r="O5632" s="60"/>
      <c r="P5632" s="67"/>
      <c r="T5632" s="53"/>
      <c r="U5632" s="64"/>
      <c r="Y5632" s="53"/>
      <c r="Z5632" s="64"/>
      <c r="AD5632" s="53"/>
    </row>
    <row r="5633" spans="1:30" s="13" customFormat="1" x14ac:dyDescent="0.25">
      <c r="A5633"/>
      <c r="B5633" s="32"/>
      <c r="C5633" s="34"/>
      <c r="D5633" s="10"/>
      <c r="J5633" s="53"/>
      <c r="K5633" s="64"/>
      <c r="O5633" s="60"/>
      <c r="P5633" s="67"/>
      <c r="T5633" s="53"/>
      <c r="U5633" s="64"/>
      <c r="Y5633" s="53"/>
      <c r="Z5633" s="64"/>
      <c r="AD5633" s="53"/>
    </row>
    <row r="5634" spans="1:30" s="13" customFormat="1" x14ac:dyDescent="0.25">
      <c r="A5634"/>
      <c r="B5634" s="32"/>
      <c r="C5634" s="34"/>
      <c r="D5634" s="10"/>
      <c r="J5634" s="53"/>
      <c r="K5634" s="64"/>
      <c r="O5634" s="60"/>
      <c r="P5634" s="67"/>
      <c r="T5634" s="53"/>
      <c r="U5634" s="64"/>
      <c r="Y5634" s="53"/>
      <c r="Z5634" s="64"/>
      <c r="AD5634" s="53"/>
    </row>
    <row r="5635" spans="1:30" s="13" customFormat="1" x14ac:dyDescent="0.25">
      <c r="A5635"/>
      <c r="B5635" s="32"/>
      <c r="C5635" s="34"/>
      <c r="D5635" s="10"/>
      <c r="J5635" s="53"/>
      <c r="K5635" s="64"/>
      <c r="O5635" s="60"/>
      <c r="P5635" s="67"/>
      <c r="T5635" s="53"/>
      <c r="U5635" s="64"/>
      <c r="Y5635" s="53"/>
      <c r="Z5635" s="64"/>
      <c r="AD5635" s="53"/>
    </row>
    <row r="5636" spans="1:30" s="13" customFormat="1" x14ac:dyDescent="0.25">
      <c r="A5636"/>
      <c r="B5636" s="32"/>
      <c r="C5636" s="34"/>
      <c r="D5636" s="10"/>
      <c r="J5636" s="53"/>
      <c r="K5636" s="64"/>
      <c r="O5636" s="60"/>
      <c r="P5636" s="67"/>
      <c r="T5636" s="53"/>
      <c r="U5636" s="64"/>
      <c r="Y5636" s="53"/>
      <c r="Z5636" s="64"/>
      <c r="AD5636" s="53"/>
    </row>
    <row r="5637" spans="1:30" s="13" customFormat="1" x14ac:dyDescent="0.25">
      <c r="A5637"/>
      <c r="B5637" s="32"/>
      <c r="C5637" s="34"/>
      <c r="D5637" s="10"/>
      <c r="J5637" s="53"/>
      <c r="K5637" s="64"/>
      <c r="O5637" s="60"/>
      <c r="P5637" s="67"/>
      <c r="T5637" s="53"/>
      <c r="U5637" s="64"/>
      <c r="Y5637" s="53"/>
      <c r="Z5637" s="64"/>
      <c r="AD5637" s="53"/>
    </row>
    <row r="5638" spans="1:30" s="13" customFormat="1" x14ac:dyDescent="0.25">
      <c r="A5638"/>
      <c r="B5638" s="32"/>
      <c r="C5638" s="34"/>
      <c r="D5638" s="10"/>
      <c r="J5638" s="53"/>
      <c r="K5638" s="64"/>
      <c r="O5638" s="60"/>
      <c r="P5638" s="67"/>
      <c r="T5638" s="53"/>
      <c r="U5638" s="64"/>
      <c r="Y5638" s="53"/>
      <c r="Z5638" s="64"/>
      <c r="AD5638" s="53"/>
    </row>
    <row r="5639" spans="1:30" s="13" customFormat="1" x14ac:dyDescent="0.25">
      <c r="A5639"/>
      <c r="B5639" s="32"/>
      <c r="C5639" s="34"/>
      <c r="D5639" s="10"/>
      <c r="J5639" s="53"/>
      <c r="K5639" s="64"/>
      <c r="O5639" s="60"/>
      <c r="P5639" s="67"/>
      <c r="T5639" s="53"/>
      <c r="U5639" s="64"/>
      <c r="Y5639" s="53"/>
      <c r="Z5639" s="64"/>
      <c r="AD5639" s="53"/>
    </row>
    <row r="5640" spans="1:30" s="13" customFormat="1" x14ac:dyDescent="0.25">
      <c r="A5640"/>
      <c r="B5640" s="32"/>
      <c r="C5640" s="34"/>
      <c r="D5640" s="10"/>
      <c r="J5640" s="53"/>
      <c r="K5640" s="64"/>
      <c r="O5640" s="60"/>
      <c r="P5640" s="67"/>
      <c r="T5640" s="53"/>
      <c r="U5640" s="64"/>
      <c r="Y5640" s="53"/>
      <c r="Z5640" s="64"/>
      <c r="AD5640" s="53"/>
    </row>
    <row r="5641" spans="1:30" s="13" customFormat="1" x14ac:dyDescent="0.25">
      <c r="A5641"/>
      <c r="B5641" s="32"/>
      <c r="C5641" s="34"/>
      <c r="D5641" s="10"/>
      <c r="J5641" s="53"/>
      <c r="K5641" s="64"/>
      <c r="O5641" s="60"/>
      <c r="P5641" s="67"/>
      <c r="T5641" s="53"/>
      <c r="U5641" s="64"/>
      <c r="Y5641" s="53"/>
      <c r="Z5641" s="64"/>
      <c r="AD5641" s="53"/>
    </row>
    <row r="5642" spans="1:30" s="13" customFormat="1" x14ac:dyDescent="0.25">
      <c r="A5642"/>
      <c r="B5642" s="32"/>
      <c r="C5642" s="34"/>
      <c r="D5642" s="10"/>
      <c r="J5642" s="53"/>
      <c r="K5642" s="64"/>
      <c r="O5642" s="60"/>
      <c r="P5642" s="67"/>
      <c r="T5642" s="53"/>
      <c r="U5642" s="64"/>
      <c r="Y5642" s="53"/>
      <c r="Z5642" s="64"/>
      <c r="AD5642" s="53"/>
    </row>
    <row r="5643" spans="1:30" s="13" customFormat="1" x14ac:dyDescent="0.25">
      <c r="A5643"/>
      <c r="B5643" s="32"/>
      <c r="C5643" s="34"/>
      <c r="D5643" s="10"/>
      <c r="J5643" s="53"/>
      <c r="K5643" s="64"/>
      <c r="O5643" s="60"/>
      <c r="P5643" s="67"/>
      <c r="T5643" s="53"/>
      <c r="U5643" s="64"/>
      <c r="Y5643" s="53"/>
      <c r="Z5643" s="64"/>
      <c r="AD5643" s="53"/>
    </row>
    <row r="5644" spans="1:30" s="13" customFormat="1" x14ac:dyDescent="0.25">
      <c r="A5644"/>
      <c r="B5644" s="32"/>
      <c r="C5644" s="34"/>
      <c r="D5644" s="10"/>
      <c r="J5644" s="53"/>
      <c r="K5644" s="64"/>
      <c r="O5644" s="60"/>
      <c r="P5644" s="67"/>
      <c r="T5644" s="53"/>
      <c r="U5644" s="64"/>
      <c r="Y5644" s="53"/>
      <c r="Z5644" s="64"/>
      <c r="AD5644" s="53"/>
    </row>
    <row r="5645" spans="1:30" s="13" customFormat="1" x14ac:dyDescent="0.25">
      <c r="A5645"/>
      <c r="B5645" s="32"/>
      <c r="C5645" s="34"/>
      <c r="D5645" s="10"/>
      <c r="J5645" s="53"/>
      <c r="K5645" s="64"/>
      <c r="O5645" s="60"/>
      <c r="P5645" s="67"/>
      <c r="T5645" s="53"/>
      <c r="U5645" s="64"/>
      <c r="Y5645" s="53"/>
      <c r="Z5645" s="64"/>
      <c r="AD5645" s="53"/>
    </row>
    <row r="5646" spans="1:30" s="13" customFormat="1" x14ac:dyDescent="0.25">
      <c r="A5646"/>
      <c r="B5646" s="32"/>
      <c r="C5646" s="34"/>
      <c r="D5646" s="10"/>
      <c r="J5646" s="53"/>
      <c r="K5646" s="64"/>
      <c r="O5646" s="60"/>
      <c r="P5646" s="67"/>
      <c r="T5646" s="53"/>
      <c r="U5646" s="64"/>
      <c r="Y5646" s="53"/>
      <c r="Z5646" s="64"/>
      <c r="AD5646" s="53"/>
    </row>
    <row r="5647" spans="1:30" s="13" customFormat="1" x14ac:dyDescent="0.25">
      <c r="A5647"/>
      <c r="B5647" s="32"/>
      <c r="C5647" s="34"/>
      <c r="D5647" s="10"/>
      <c r="J5647" s="53"/>
      <c r="K5647" s="64"/>
      <c r="O5647" s="60"/>
      <c r="P5647" s="67"/>
      <c r="T5647" s="53"/>
      <c r="U5647" s="64"/>
      <c r="Y5647" s="53"/>
      <c r="Z5647" s="64"/>
      <c r="AD5647" s="53"/>
    </row>
    <row r="5648" spans="1:30" s="13" customFormat="1" x14ac:dyDescent="0.25">
      <c r="A5648"/>
      <c r="B5648" s="32"/>
      <c r="C5648" s="34"/>
      <c r="D5648" s="10"/>
      <c r="J5648" s="53"/>
      <c r="K5648" s="64"/>
      <c r="O5648" s="60"/>
      <c r="P5648" s="67"/>
      <c r="T5648" s="53"/>
      <c r="U5648" s="64"/>
      <c r="Y5648" s="53"/>
      <c r="Z5648" s="64"/>
      <c r="AD5648" s="53"/>
    </row>
    <row r="5649" spans="1:30" s="13" customFormat="1" x14ac:dyDescent="0.25">
      <c r="A5649"/>
      <c r="B5649" s="32"/>
      <c r="C5649" s="34"/>
      <c r="D5649" s="10"/>
      <c r="J5649" s="53"/>
      <c r="K5649" s="64"/>
      <c r="O5649" s="60"/>
      <c r="P5649" s="67"/>
      <c r="T5649" s="53"/>
      <c r="U5649" s="64"/>
      <c r="Y5649" s="53"/>
      <c r="Z5649" s="64"/>
      <c r="AD5649" s="53"/>
    </row>
    <row r="5650" spans="1:30" s="13" customFormat="1" x14ac:dyDescent="0.25">
      <c r="A5650"/>
      <c r="B5650" s="32"/>
      <c r="C5650" s="34"/>
      <c r="D5650" s="10"/>
      <c r="J5650" s="53"/>
      <c r="K5650" s="64"/>
      <c r="O5650" s="60"/>
      <c r="P5650" s="67"/>
      <c r="T5650" s="53"/>
      <c r="U5650" s="64"/>
      <c r="Y5650" s="53"/>
      <c r="Z5650" s="64"/>
      <c r="AD5650" s="53"/>
    </row>
    <row r="5651" spans="1:30" s="13" customFormat="1" x14ac:dyDescent="0.25">
      <c r="A5651"/>
      <c r="B5651" s="32"/>
      <c r="C5651" s="34"/>
      <c r="D5651" s="10"/>
      <c r="J5651" s="53"/>
      <c r="K5651" s="64"/>
      <c r="O5651" s="60"/>
      <c r="P5651" s="67"/>
      <c r="T5651" s="53"/>
      <c r="U5651" s="64"/>
      <c r="Y5651" s="53"/>
      <c r="Z5651" s="64"/>
      <c r="AD5651" s="53"/>
    </row>
    <row r="5652" spans="1:30" s="13" customFormat="1" x14ac:dyDescent="0.25">
      <c r="A5652"/>
      <c r="B5652" s="32"/>
      <c r="C5652" s="34"/>
      <c r="D5652" s="10"/>
      <c r="J5652" s="53"/>
      <c r="K5652" s="64"/>
      <c r="O5652" s="60"/>
      <c r="P5652" s="67"/>
      <c r="T5652" s="53"/>
      <c r="U5652" s="64"/>
      <c r="Y5652" s="53"/>
      <c r="Z5652" s="64"/>
      <c r="AD5652" s="53"/>
    </row>
    <row r="5653" spans="1:30" s="13" customFormat="1" x14ac:dyDescent="0.25">
      <c r="A5653"/>
      <c r="B5653" s="32"/>
      <c r="C5653" s="34"/>
      <c r="D5653" s="10"/>
      <c r="J5653" s="53"/>
      <c r="K5653" s="64"/>
      <c r="O5653" s="60"/>
      <c r="P5653" s="67"/>
      <c r="T5653" s="53"/>
      <c r="U5653" s="64"/>
      <c r="Y5653" s="53"/>
      <c r="Z5653" s="64"/>
      <c r="AD5653" s="53"/>
    </row>
    <row r="5654" spans="1:30" s="13" customFormat="1" x14ac:dyDescent="0.25">
      <c r="A5654"/>
      <c r="B5654" s="32"/>
      <c r="C5654" s="34"/>
      <c r="D5654" s="10"/>
      <c r="J5654" s="53"/>
      <c r="K5654" s="64"/>
      <c r="O5654" s="60"/>
      <c r="P5654" s="67"/>
      <c r="T5654" s="53"/>
      <c r="U5654" s="64"/>
      <c r="Y5654" s="53"/>
      <c r="Z5654" s="64"/>
      <c r="AD5654" s="53"/>
    </row>
    <row r="5655" spans="1:30" s="13" customFormat="1" x14ac:dyDescent="0.25">
      <c r="A5655"/>
      <c r="B5655" s="32"/>
      <c r="C5655" s="34"/>
      <c r="D5655" s="10"/>
      <c r="J5655" s="53"/>
      <c r="K5655" s="64"/>
      <c r="O5655" s="60"/>
      <c r="P5655" s="67"/>
      <c r="T5655" s="53"/>
      <c r="U5655" s="64"/>
      <c r="Y5655" s="53"/>
      <c r="Z5655" s="64"/>
      <c r="AD5655" s="53"/>
    </row>
    <row r="5656" spans="1:30" s="13" customFormat="1" x14ac:dyDescent="0.25">
      <c r="A5656"/>
      <c r="B5656" s="32"/>
      <c r="C5656" s="34"/>
      <c r="D5656" s="10"/>
      <c r="J5656" s="53"/>
      <c r="K5656" s="64"/>
      <c r="O5656" s="60"/>
      <c r="P5656" s="67"/>
      <c r="T5656" s="53"/>
      <c r="U5656" s="64"/>
      <c r="Y5656" s="53"/>
      <c r="Z5656" s="64"/>
      <c r="AD5656" s="53"/>
    </row>
    <row r="5657" spans="1:30" s="13" customFormat="1" x14ac:dyDescent="0.25">
      <c r="A5657"/>
      <c r="B5657" s="32"/>
      <c r="C5657" s="34"/>
      <c r="D5657" s="10"/>
      <c r="J5657" s="53"/>
      <c r="K5657" s="64"/>
      <c r="O5657" s="60"/>
      <c r="P5657" s="67"/>
      <c r="T5657" s="53"/>
      <c r="U5657" s="64"/>
      <c r="Y5657" s="53"/>
      <c r="Z5657" s="64"/>
      <c r="AD5657" s="53"/>
    </row>
    <row r="5658" spans="1:30" s="13" customFormat="1" x14ac:dyDescent="0.25">
      <c r="A5658"/>
      <c r="B5658" s="32"/>
      <c r="C5658" s="34"/>
      <c r="D5658" s="10"/>
      <c r="J5658" s="53"/>
      <c r="K5658" s="64"/>
      <c r="O5658" s="60"/>
      <c r="P5658" s="67"/>
      <c r="T5658" s="53"/>
      <c r="U5658" s="64"/>
      <c r="Y5658" s="53"/>
      <c r="Z5658" s="64"/>
      <c r="AD5658" s="53"/>
    </row>
    <row r="5659" spans="1:30" s="13" customFormat="1" x14ac:dyDescent="0.25">
      <c r="A5659"/>
      <c r="B5659" s="32"/>
      <c r="C5659" s="34"/>
      <c r="D5659" s="10"/>
      <c r="J5659" s="53"/>
      <c r="K5659" s="64"/>
      <c r="O5659" s="60"/>
      <c r="P5659" s="67"/>
      <c r="T5659" s="53"/>
      <c r="U5659" s="64"/>
      <c r="Y5659" s="53"/>
      <c r="Z5659" s="64"/>
      <c r="AD5659" s="53"/>
    </row>
    <row r="5660" spans="1:30" s="13" customFormat="1" x14ac:dyDescent="0.25">
      <c r="A5660"/>
      <c r="B5660" s="32"/>
      <c r="C5660" s="34"/>
      <c r="D5660" s="10"/>
      <c r="J5660" s="53"/>
      <c r="K5660" s="64"/>
      <c r="O5660" s="60"/>
      <c r="P5660" s="67"/>
      <c r="T5660" s="53"/>
      <c r="U5660" s="64"/>
      <c r="Y5660" s="53"/>
      <c r="Z5660" s="64"/>
      <c r="AD5660" s="53"/>
    </row>
    <row r="5661" spans="1:30" s="13" customFormat="1" x14ac:dyDescent="0.25">
      <c r="A5661"/>
      <c r="B5661" s="32"/>
      <c r="C5661" s="34"/>
      <c r="D5661" s="10"/>
      <c r="J5661" s="53"/>
      <c r="K5661" s="64"/>
      <c r="O5661" s="60"/>
      <c r="P5661" s="67"/>
      <c r="T5661" s="53"/>
      <c r="U5661" s="64"/>
      <c r="Y5661" s="53"/>
      <c r="Z5661" s="64"/>
      <c r="AD5661" s="53"/>
    </row>
    <row r="5662" spans="1:30" s="13" customFormat="1" x14ac:dyDescent="0.25">
      <c r="A5662"/>
      <c r="B5662" s="32"/>
      <c r="C5662" s="34"/>
      <c r="D5662" s="10"/>
      <c r="J5662" s="53"/>
      <c r="K5662" s="64"/>
      <c r="O5662" s="60"/>
      <c r="P5662" s="67"/>
      <c r="T5662" s="53"/>
      <c r="U5662" s="64"/>
      <c r="Y5662" s="53"/>
      <c r="Z5662" s="64"/>
      <c r="AD5662" s="53"/>
    </row>
    <row r="5663" spans="1:30" s="13" customFormat="1" x14ac:dyDescent="0.25">
      <c r="A5663"/>
      <c r="B5663" s="32"/>
      <c r="C5663" s="34"/>
      <c r="D5663" s="10"/>
      <c r="J5663" s="53"/>
      <c r="K5663" s="64"/>
      <c r="O5663" s="60"/>
      <c r="P5663" s="67"/>
      <c r="T5663" s="53"/>
      <c r="U5663" s="64"/>
      <c r="Y5663" s="53"/>
      <c r="Z5663" s="64"/>
      <c r="AD5663" s="53"/>
    </row>
    <row r="5664" spans="1:30" s="13" customFormat="1" x14ac:dyDescent="0.25">
      <c r="A5664"/>
      <c r="B5664" s="32"/>
      <c r="C5664" s="34"/>
      <c r="D5664" s="10"/>
      <c r="J5664" s="53"/>
      <c r="K5664" s="64"/>
      <c r="O5664" s="60"/>
      <c r="P5664" s="67"/>
      <c r="T5664" s="53"/>
      <c r="U5664" s="64"/>
      <c r="Y5664" s="53"/>
      <c r="Z5664" s="64"/>
      <c r="AD5664" s="53"/>
    </row>
    <row r="5665" spans="1:30" s="13" customFormat="1" x14ac:dyDescent="0.25">
      <c r="A5665"/>
      <c r="B5665" s="32"/>
      <c r="C5665" s="34"/>
      <c r="D5665" s="10"/>
      <c r="J5665" s="53"/>
      <c r="K5665" s="64"/>
      <c r="O5665" s="60"/>
      <c r="P5665" s="67"/>
      <c r="T5665" s="53"/>
      <c r="U5665" s="64"/>
      <c r="Y5665" s="53"/>
      <c r="Z5665" s="64"/>
      <c r="AD5665" s="53"/>
    </row>
    <row r="5666" spans="1:30" s="13" customFormat="1" x14ac:dyDescent="0.25">
      <c r="A5666"/>
      <c r="B5666" s="32"/>
      <c r="C5666" s="34"/>
      <c r="D5666" s="10"/>
      <c r="J5666" s="53"/>
      <c r="K5666" s="64"/>
      <c r="O5666" s="60"/>
      <c r="P5666" s="67"/>
      <c r="T5666" s="53"/>
      <c r="U5666" s="64"/>
      <c r="Y5666" s="53"/>
      <c r="Z5666" s="64"/>
      <c r="AD5666" s="53"/>
    </row>
    <row r="5667" spans="1:30" s="13" customFormat="1" x14ac:dyDescent="0.25">
      <c r="A5667"/>
      <c r="B5667" s="32"/>
      <c r="C5667" s="34"/>
      <c r="D5667" s="10"/>
      <c r="J5667" s="53"/>
      <c r="K5667" s="64"/>
      <c r="O5667" s="60"/>
      <c r="P5667" s="67"/>
      <c r="T5667" s="53"/>
      <c r="U5667" s="64"/>
      <c r="Y5667" s="53"/>
      <c r="Z5667" s="64"/>
      <c r="AD5667" s="53"/>
    </row>
    <row r="5668" spans="1:30" s="13" customFormat="1" x14ac:dyDescent="0.25">
      <c r="A5668"/>
      <c r="B5668" s="32"/>
      <c r="C5668" s="34"/>
      <c r="D5668" s="10"/>
      <c r="J5668" s="53"/>
      <c r="K5668" s="64"/>
      <c r="O5668" s="60"/>
      <c r="P5668" s="67"/>
      <c r="T5668" s="53"/>
      <c r="U5668" s="64"/>
      <c r="Y5668" s="53"/>
      <c r="Z5668" s="64"/>
      <c r="AD5668" s="53"/>
    </row>
    <row r="5669" spans="1:30" s="13" customFormat="1" x14ac:dyDescent="0.25">
      <c r="A5669"/>
      <c r="B5669" s="32"/>
      <c r="C5669" s="34"/>
      <c r="D5669" s="10"/>
      <c r="J5669" s="53"/>
      <c r="K5669" s="64"/>
      <c r="O5669" s="60"/>
      <c r="P5669" s="67"/>
      <c r="T5669" s="53"/>
      <c r="U5669" s="64"/>
      <c r="Y5669" s="53"/>
      <c r="Z5669" s="64"/>
      <c r="AD5669" s="53"/>
    </row>
    <row r="5670" spans="1:30" s="13" customFormat="1" x14ac:dyDescent="0.25">
      <c r="A5670"/>
      <c r="B5670" s="32"/>
      <c r="C5670" s="34"/>
      <c r="D5670" s="10"/>
      <c r="J5670" s="53"/>
      <c r="K5670" s="64"/>
      <c r="O5670" s="60"/>
      <c r="P5670" s="67"/>
      <c r="T5670" s="53"/>
      <c r="U5670" s="64"/>
      <c r="Y5670" s="53"/>
      <c r="Z5670" s="64"/>
      <c r="AD5670" s="53"/>
    </row>
    <row r="5671" spans="1:30" s="13" customFormat="1" x14ac:dyDescent="0.25">
      <c r="A5671"/>
      <c r="B5671" s="32"/>
      <c r="C5671" s="34"/>
      <c r="D5671" s="10"/>
      <c r="J5671" s="53"/>
      <c r="K5671" s="64"/>
      <c r="O5671" s="60"/>
      <c r="P5671" s="67"/>
      <c r="T5671" s="53"/>
      <c r="U5671" s="64"/>
      <c r="Y5671" s="53"/>
      <c r="Z5671" s="64"/>
      <c r="AD5671" s="53"/>
    </row>
    <row r="5672" spans="1:30" s="13" customFormat="1" x14ac:dyDescent="0.25">
      <c r="A5672"/>
      <c r="B5672" s="32"/>
      <c r="C5672" s="34"/>
      <c r="D5672" s="10"/>
      <c r="J5672" s="53"/>
      <c r="K5672" s="64"/>
      <c r="O5672" s="60"/>
      <c r="P5672" s="67"/>
      <c r="T5672" s="53"/>
      <c r="U5672" s="64"/>
      <c r="Y5672" s="53"/>
      <c r="Z5672" s="64"/>
      <c r="AD5672" s="53"/>
    </row>
    <row r="5673" spans="1:30" s="13" customFormat="1" x14ac:dyDescent="0.25">
      <c r="A5673"/>
      <c r="B5673" s="32"/>
      <c r="C5673" s="34"/>
      <c r="D5673" s="10"/>
      <c r="J5673" s="53"/>
      <c r="K5673" s="64"/>
      <c r="O5673" s="60"/>
      <c r="P5673" s="67"/>
      <c r="T5673" s="53"/>
      <c r="U5673" s="64"/>
      <c r="Y5673" s="53"/>
      <c r="Z5673" s="64"/>
      <c r="AD5673" s="53"/>
    </row>
    <row r="5674" spans="1:30" s="13" customFormat="1" x14ac:dyDescent="0.25">
      <c r="A5674"/>
      <c r="B5674" s="32"/>
      <c r="C5674" s="34"/>
      <c r="D5674" s="10"/>
      <c r="J5674" s="53"/>
      <c r="K5674" s="64"/>
      <c r="O5674" s="60"/>
      <c r="P5674" s="67"/>
      <c r="T5674" s="53"/>
      <c r="U5674" s="64"/>
      <c r="Y5674" s="53"/>
      <c r="Z5674" s="64"/>
      <c r="AD5674" s="53"/>
    </row>
    <row r="5675" spans="1:30" s="13" customFormat="1" x14ac:dyDescent="0.25">
      <c r="A5675"/>
      <c r="B5675" s="32"/>
      <c r="C5675" s="34"/>
      <c r="D5675" s="10"/>
      <c r="J5675" s="53"/>
      <c r="K5675" s="64"/>
      <c r="O5675" s="60"/>
      <c r="P5675" s="67"/>
      <c r="T5675" s="53"/>
      <c r="U5675" s="64"/>
      <c r="Y5675" s="53"/>
      <c r="Z5675" s="64"/>
      <c r="AD5675" s="53"/>
    </row>
    <row r="5676" spans="1:30" s="13" customFormat="1" x14ac:dyDescent="0.25">
      <c r="A5676"/>
      <c r="B5676" s="32"/>
      <c r="C5676" s="34"/>
      <c r="D5676" s="10"/>
      <c r="J5676" s="53"/>
      <c r="K5676" s="64"/>
      <c r="O5676" s="60"/>
      <c r="P5676" s="67"/>
      <c r="T5676" s="53"/>
      <c r="U5676" s="64"/>
      <c r="Y5676" s="53"/>
      <c r="Z5676" s="64"/>
      <c r="AD5676" s="53"/>
    </row>
    <row r="5677" spans="1:30" s="13" customFormat="1" x14ac:dyDescent="0.25">
      <c r="A5677"/>
      <c r="B5677" s="32"/>
      <c r="C5677" s="34"/>
      <c r="D5677" s="10"/>
      <c r="J5677" s="53"/>
      <c r="K5677" s="64"/>
      <c r="O5677" s="60"/>
      <c r="P5677" s="67"/>
      <c r="T5677" s="53"/>
      <c r="U5677" s="64"/>
      <c r="Y5677" s="53"/>
      <c r="Z5677" s="64"/>
      <c r="AD5677" s="53"/>
    </row>
    <row r="5678" spans="1:30" s="13" customFormat="1" x14ac:dyDescent="0.25">
      <c r="A5678"/>
      <c r="B5678" s="32"/>
      <c r="C5678" s="34"/>
      <c r="D5678" s="10"/>
      <c r="J5678" s="53"/>
      <c r="K5678" s="64"/>
      <c r="O5678" s="60"/>
      <c r="P5678" s="67"/>
      <c r="T5678" s="53"/>
      <c r="U5678" s="64"/>
      <c r="Y5678" s="53"/>
      <c r="Z5678" s="64"/>
      <c r="AD5678" s="53"/>
    </row>
    <row r="5679" spans="1:30" s="13" customFormat="1" x14ac:dyDescent="0.25">
      <c r="A5679"/>
      <c r="B5679" s="32"/>
      <c r="C5679" s="34"/>
      <c r="D5679" s="10"/>
      <c r="J5679" s="53"/>
      <c r="K5679" s="64"/>
      <c r="O5679" s="60"/>
      <c r="P5679" s="67"/>
      <c r="T5679" s="53"/>
      <c r="U5679" s="64"/>
      <c r="Y5679" s="53"/>
      <c r="Z5679" s="64"/>
      <c r="AD5679" s="53"/>
    </row>
    <row r="5680" spans="1:30" s="13" customFormat="1" x14ac:dyDescent="0.25">
      <c r="A5680"/>
      <c r="B5680" s="32"/>
      <c r="C5680" s="34"/>
      <c r="D5680" s="10"/>
      <c r="J5680" s="53"/>
      <c r="K5680" s="64"/>
      <c r="O5680" s="60"/>
      <c r="P5680" s="67"/>
      <c r="T5680" s="53"/>
      <c r="U5680" s="64"/>
      <c r="Y5680" s="53"/>
      <c r="Z5680" s="64"/>
      <c r="AD5680" s="53"/>
    </row>
    <row r="5681" spans="1:30" s="13" customFormat="1" x14ac:dyDescent="0.25">
      <c r="A5681"/>
      <c r="B5681" s="32"/>
      <c r="C5681" s="34"/>
      <c r="D5681" s="10"/>
      <c r="J5681" s="53"/>
      <c r="K5681" s="64"/>
      <c r="O5681" s="60"/>
      <c r="P5681" s="67"/>
      <c r="T5681" s="53"/>
      <c r="U5681" s="64"/>
      <c r="Y5681" s="53"/>
      <c r="Z5681" s="64"/>
      <c r="AD5681" s="53"/>
    </row>
    <row r="5682" spans="1:30" s="13" customFormat="1" x14ac:dyDescent="0.25">
      <c r="A5682"/>
      <c r="B5682" s="32"/>
      <c r="C5682" s="34"/>
      <c r="D5682" s="10"/>
      <c r="J5682" s="53"/>
      <c r="K5682" s="64"/>
      <c r="O5682" s="60"/>
      <c r="P5682" s="67"/>
      <c r="T5682" s="53"/>
      <c r="U5682" s="64"/>
      <c r="Y5682" s="53"/>
      <c r="Z5682" s="64"/>
      <c r="AD5682" s="53"/>
    </row>
    <row r="5683" spans="1:30" s="13" customFormat="1" x14ac:dyDescent="0.25">
      <c r="A5683"/>
      <c r="B5683" s="32"/>
      <c r="C5683" s="34"/>
      <c r="D5683" s="10"/>
      <c r="J5683" s="53"/>
      <c r="K5683" s="64"/>
      <c r="O5683" s="60"/>
      <c r="P5683" s="67"/>
      <c r="T5683" s="53"/>
      <c r="U5683" s="64"/>
      <c r="Y5683" s="53"/>
      <c r="Z5683" s="64"/>
      <c r="AD5683" s="53"/>
    </row>
    <row r="5684" spans="1:30" s="13" customFormat="1" x14ac:dyDescent="0.25">
      <c r="A5684"/>
      <c r="B5684" s="32"/>
      <c r="C5684" s="34"/>
      <c r="D5684" s="10"/>
      <c r="J5684" s="53"/>
      <c r="K5684" s="64"/>
      <c r="O5684" s="60"/>
      <c r="P5684" s="67"/>
      <c r="T5684" s="53"/>
      <c r="U5684" s="64"/>
      <c r="Y5684" s="53"/>
      <c r="Z5684" s="64"/>
      <c r="AD5684" s="53"/>
    </row>
    <row r="5685" spans="1:30" s="13" customFormat="1" x14ac:dyDescent="0.25">
      <c r="A5685"/>
      <c r="B5685" s="32"/>
      <c r="C5685" s="34"/>
      <c r="D5685" s="10"/>
      <c r="J5685" s="53"/>
      <c r="K5685" s="64"/>
      <c r="O5685" s="60"/>
      <c r="P5685" s="67"/>
      <c r="T5685" s="53"/>
      <c r="U5685" s="64"/>
      <c r="Y5685" s="53"/>
      <c r="Z5685" s="64"/>
      <c r="AD5685" s="53"/>
    </row>
    <row r="5686" spans="1:30" s="13" customFormat="1" x14ac:dyDescent="0.25">
      <c r="A5686"/>
      <c r="B5686" s="32"/>
      <c r="C5686" s="34"/>
      <c r="D5686" s="10"/>
      <c r="J5686" s="53"/>
      <c r="K5686" s="64"/>
      <c r="O5686" s="60"/>
      <c r="P5686" s="67"/>
      <c r="T5686" s="53"/>
      <c r="U5686" s="64"/>
      <c r="Y5686" s="53"/>
      <c r="Z5686" s="64"/>
      <c r="AD5686" s="53"/>
    </row>
    <row r="5687" spans="1:30" s="13" customFormat="1" x14ac:dyDescent="0.25">
      <c r="A5687"/>
      <c r="B5687" s="32"/>
      <c r="C5687" s="34"/>
      <c r="D5687" s="10"/>
      <c r="J5687" s="53"/>
      <c r="K5687" s="64"/>
      <c r="O5687" s="60"/>
      <c r="P5687" s="67"/>
      <c r="T5687" s="53"/>
      <c r="U5687" s="64"/>
      <c r="Y5687" s="53"/>
      <c r="Z5687" s="64"/>
      <c r="AD5687" s="53"/>
    </row>
    <row r="5688" spans="1:30" s="13" customFormat="1" x14ac:dyDescent="0.25">
      <c r="A5688"/>
      <c r="B5688" s="32"/>
      <c r="C5688" s="34"/>
      <c r="D5688" s="10"/>
      <c r="J5688" s="53"/>
      <c r="K5688" s="64"/>
      <c r="O5688" s="60"/>
      <c r="P5688" s="67"/>
      <c r="T5688" s="53"/>
      <c r="U5688" s="64"/>
      <c r="Y5688" s="53"/>
      <c r="Z5688" s="64"/>
      <c r="AD5688" s="53"/>
    </row>
    <row r="5689" spans="1:30" s="13" customFormat="1" x14ac:dyDescent="0.25">
      <c r="A5689"/>
      <c r="B5689" s="32"/>
      <c r="C5689" s="34"/>
      <c r="D5689" s="10"/>
      <c r="J5689" s="53"/>
      <c r="K5689" s="64"/>
      <c r="O5689" s="60"/>
      <c r="P5689" s="67"/>
      <c r="T5689" s="53"/>
      <c r="U5689" s="64"/>
      <c r="Y5689" s="53"/>
      <c r="Z5689" s="64"/>
      <c r="AD5689" s="53"/>
    </row>
    <row r="5690" spans="1:30" s="13" customFormat="1" x14ac:dyDescent="0.25">
      <c r="A5690"/>
      <c r="B5690" s="32"/>
      <c r="C5690" s="34"/>
      <c r="D5690" s="10"/>
      <c r="J5690" s="53"/>
      <c r="K5690" s="64"/>
      <c r="O5690" s="60"/>
      <c r="P5690" s="67"/>
      <c r="T5690" s="53"/>
      <c r="U5690" s="64"/>
      <c r="Y5690" s="53"/>
      <c r="Z5690" s="64"/>
      <c r="AD5690" s="53"/>
    </row>
    <row r="5691" spans="1:30" s="13" customFormat="1" x14ac:dyDescent="0.25">
      <c r="A5691"/>
      <c r="B5691" s="32"/>
      <c r="C5691" s="34"/>
      <c r="D5691" s="10"/>
      <c r="J5691" s="53"/>
      <c r="K5691" s="64"/>
      <c r="O5691" s="60"/>
      <c r="P5691" s="67"/>
      <c r="T5691" s="53"/>
      <c r="U5691" s="64"/>
      <c r="Y5691" s="53"/>
      <c r="Z5691" s="64"/>
      <c r="AD5691" s="53"/>
    </row>
    <row r="5692" spans="1:30" s="13" customFormat="1" x14ac:dyDescent="0.25">
      <c r="A5692"/>
      <c r="B5692" s="32"/>
      <c r="C5692" s="34"/>
      <c r="D5692" s="10"/>
      <c r="J5692" s="53"/>
      <c r="K5692" s="64"/>
      <c r="O5692" s="60"/>
      <c r="P5692" s="67"/>
      <c r="T5692" s="53"/>
      <c r="U5692" s="64"/>
      <c r="Y5692" s="53"/>
      <c r="Z5692" s="64"/>
      <c r="AD5692" s="53"/>
    </row>
    <row r="5693" spans="1:30" s="13" customFormat="1" x14ac:dyDescent="0.25">
      <c r="A5693"/>
      <c r="B5693" s="32"/>
      <c r="C5693" s="34"/>
      <c r="D5693" s="10"/>
      <c r="J5693" s="53"/>
      <c r="K5693" s="64"/>
      <c r="O5693" s="60"/>
      <c r="P5693" s="67"/>
      <c r="T5693" s="53"/>
      <c r="U5693" s="64"/>
      <c r="Y5693" s="53"/>
      <c r="Z5693" s="64"/>
      <c r="AD5693" s="53"/>
    </row>
    <row r="5694" spans="1:30" s="13" customFormat="1" x14ac:dyDescent="0.25">
      <c r="A5694"/>
      <c r="B5694" s="32"/>
      <c r="C5694" s="34"/>
      <c r="D5694" s="10"/>
      <c r="J5694" s="53"/>
      <c r="K5694" s="64"/>
      <c r="O5694" s="60"/>
      <c r="P5694" s="67"/>
      <c r="T5694" s="53"/>
      <c r="U5694" s="64"/>
      <c r="Y5694" s="53"/>
      <c r="Z5694" s="64"/>
      <c r="AD5694" s="53"/>
    </row>
    <row r="5695" spans="1:30" s="13" customFormat="1" x14ac:dyDescent="0.25">
      <c r="A5695"/>
      <c r="B5695" s="32"/>
      <c r="C5695" s="34"/>
      <c r="D5695" s="10"/>
      <c r="J5695" s="53"/>
      <c r="K5695" s="64"/>
      <c r="O5695" s="60"/>
      <c r="P5695" s="67"/>
      <c r="T5695" s="53"/>
      <c r="U5695" s="64"/>
      <c r="Y5695" s="53"/>
      <c r="Z5695" s="64"/>
      <c r="AD5695" s="53"/>
    </row>
    <row r="5696" spans="1:30" s="13" customFormat="1" x14ac:dyDescent="0.25">
      <c r="A5696"/>
      <c r="B5696" s="32"/>
      <c r="C5696" s="34"/>
      <c r="D5696" s="10"/>
      <c r="J5696" s="53"/>
      <c r="K5696" s="64"/>
      <c r="O5696" s="60"/>
      <c r="P5696" s="67"/>
      <c r="T5696" s="53"/>
      <c r="U5696" s="64"/>
      <c r="Y5696" s="53"/>
      <c r="Z5696" s="64"/>
      <c r="AD5696" s="53"/>
    </row>
    <row r="5697" spans="1:30" s="13" customFormat="1" x14ac:dyDescent="0.25">
      <c r="A5697"/>
      <c r="B5697" s="32"/>
      <c r="C5697" s="34"/>
      <c r="D5697" s="10"/>
      <c r="J5697" s="53"/>
      <c r="K5697" s="64"/>
      <c r="O5697" s="60"/>
      <c r="P5697" s="67"/>
      <c r="T5697" s="53"/>
      <c r="U5697" s="64"/>
      <c r="Y5697" s="53"/>
      <c r="Z5697" s="64"/>
      <c r="AD5697" s="53"/>
    </row>
    <row r="5698" spans="1:30" s="13" customFormat="1" x14ac:dyDescent="0.25">
      <c r="A5698"/>
      <c r="B5698" s="32"/>
      <c r="C5698" s="34"/>
      <c r="D5698" s="10"/>
      <c r="J5698" s="53"/>
      <c r="K5698" s="64"/>
      <c r="O5698" s="60"/>
      <c r="P5698" s="67"/>
      <c r="T5698" s="53"/>
      <c r="U5698" s="64"/>
      <c r="Y5698" s="53"/>
      <c r="Z5698" s="64"/>
      <c r="AD5698" s="53"/>
    </row>
    <row r="5699" spans="1:30" s="13" customFormat="1" x14ac:dyDescent="0.25">
      <c r="A5699"/>
      <c r="B5699" s="32"/>
      <c r="C5699" s="34"/>
      <c r="D5699" s="10"/>
      <c r="J5699" s="53"/>
      <c r="K5699" s="64"/>
      <c r="O5699" s="60"/>
      <c r="P5699" s="67"/>
      <c r="T5699" s="53"/>
      <c r="U5699" s="64"/>
      <c r="Y5699" s="53"/>
      <c r="Z5699" s="64"/>
      <c r="AD5699" s="53"/>
    </row>
    <row r="5700" spans="1:30" s="13" customFormat="1" x14ac:dyDescent="0.25">
      <c r="A5700"/>
      <c r="B5700" s="32"/>
      <c r="C5700" s="34"/>
      <c r="D5700" s="10"/>
      <c r="J5700" s="53"/>
      <c r="K5700" s="64"/>
      <c r="O5700" s="60"/>
      <c r="P5700" s="67"/>
      <c r="T5700" s="53"/>
      <c r="U5700" s="64"/>
      <c r="Y5700" s="53"/>
      <c r="Z5700" s="64"/>
      <c r="AD5700" s="53"/>
    </row>
    <row r="5701" spans="1:30" s="13" customFormat="1" x14ac:dyDescent="0.25">
      <c r="A5701"/>
      <c r="B5701" s="32"/>
      <c r="C5701" s="34"/>
      <c r="D5701" s="10"/>
      <c r="J5701" s="53"/>
      <c r="K5701" s="64"/>
      <c r="O5701" s="60"/>
      <c r="P5701" s="67"/>
      <c r="T5701" s="53"/>
      <c r="U5701" s="64"/>
      <c r="Y5701" s="53"/>
      <c r="Z5701" s="64"/>
      <c r="AD5701" s="53"/>
    </row>
    <row r="5702" spans="1:30" s="13" customFormat="1" x14ac:dyDescent="0.25">
      <c r="A5702"/>
      <c r="B5702" s="32"/>
      <c r="C5702" s="34"/>
      <c r="D5702" s="10"/>
      <c r="J5702" s="53"/>
      <c r="K5702" s="64"/>
      <c r="O5702" s="60"/>
      <c r="P5702" s="67"/>
      <c r="T5702" s="53"/>
      <c r="U5702" s="64"/>
      <c r="Y5702" s="53"/>
      <c r="Z5702" s="64"/>
      <c r="AD5702" s="53"/>
    </row>
    <row r="5703" spans="1:30" s="13" customFormat="1" x14ac:dyDescent="0.25">
      <c r="A5703"/>
      <c r="B5703" s="32"/>
      <c r="C5703" s="34"/>
      <c r="D5703" s="10"/>
      <c r="J5703" s="53"/>
      <c r="K5703" s="64"/>
      <c r="O5703" s="60"/>
      <c r="P5703" s="67"/>
      <c r="T5703" s="53"/>
      <c r="U5703" s="64"/>
      <c r="Y5703" s="53"/>
      <c r="Z5703" s="64"/>
      <c r="AD5703" s="53"/>
    </row>
    <row r="5704" spans="1:30" s="13" customFormat="1" x14ac:dyDescent="0.25">
      <c r="A5704"/>
      <c r="B5704" s="32"/>
      <c r="C5704" s="34"/>
      <c r="D5704" s="10"/>
      <c r="J5704" s="53"/>
      <c r="K5704" s="64"/>
      <c r="O5704" s="60"/>
      <c r="P5704" s="67"/>
      <c r="T5704" s="53"/>
      <c r="U5704" s="64"/>
      <c r="Y5704" s="53"/>
      <c r="Z5704" s="64"/>
      <c r="AD5704" s="53"/>
    </row>
    <row r="5705" spans="1:30" s="13" customFormat="1" x14ac:dyDescent="0.25">
      <c r="A5705"/>
      <c r="B5705" s="32"/>
      <c r="C5705" s="34"/>
      <c r="D5705" s="10"/>
      <c r="J5705" s="53"/>
      <c r="K5705" s="64"/>
      <c r="O5705" s="60"/>
      <c r="P5705" s="67"/>
      <c r="T5705" s="53"/>
      <c r="U5705" s="64"/>
      <c r="Y5705" s="53"/>
      <c r="Z5705" s="64"/>
      <c r="AD5705" s="53"/>
    </row>
    <row r="5706" spans="1:30" s="13" customFormat="1" x14ac:dyDescent="0.25">
      <c r="A5706"/>
      <c r="B5706" s="32"/>
      <c r="C5706" s="34"/>
      <c r="D5706" s="10"/>
      <c r="J5706" s="53"/>
      <c r="K5706" s="64"/>
      <c r="O5706" s="60"/>
      <c r="P5706" s="67"/>
      <c r="T5706" s="53"/>
      <c r="U5706" s="64"/>
      <c r="Y5706" s="53"/>
      <c r="Z5706" s="64"/>
      <c r="AD5706" s="53"/>
    </row>
    <row r="5707" spans="1:30" s="13" customFormat="1" x14ac:dyDescent="0.25">
      <c r="A5707"/>
      <c r="B5707" s="32"/>
      <c r="C5707" s="34"/>
      <c r="D5707" s="10"/>
      <c r="J5707" s="53"/>
      <c r="K5707" s="64"/>
      <c r="O5707" s="60"/>
      <c r="P5707" s="67"/>
      <c r="T5707" s="53"/>
      <c r="U5707" s="64"/>
      <c r="Y5707" s="53"/>
      <c r="Z5707" s="64"/>
      <c r="AD5707" s="53"/>
    </row>
    <row r="5708" spans="1:30" s="13" customFormat="1" x14ac:dyDescent="0.25">
      <c r="A5708"/>
      <c r="B5708" s="32"/>
      <c r="C5708" s="34"/>
      <c r="D5708" s="10"/>
      <c r="J5708" s="53"/>
      <c r="K5708" s="64"/>
      <c r="O5708" s="60"/>
      <c r="P5708" s="67"/>
      <c r="T5708" s="53"/>
      <c r="U5708" s="64"/>
      <c r="Y5708" s="53"/>
      <c r="Z5708" s="64"/>
      <c r="AD5708" s="53"/>
    </row>
    <row r="5709" spans="1:30" s="13" customFormat="1" x14ac:dyDescent="0.25">
      <c r="A5709"/>
      <c r="B5709" s="32"/>
      <c r="C5709" s="34"/>
      <c r="D5709" s="10"/>
      <c r="J5709" s="53"/>
      <c r="K5709" s="64"/>
      <c r="O5709" s="60"/>
      <c r="P5709" s="67"/>
      <c r="T5709" s="53"/>
      <c r="U5709" s="64"/>
      <c r="Y5709" s="53"/>
      <c r="Z5709" s="64"/>
      <c r="AD5709" s="53"/>
    </row>
    <row r="5710" spans="1:30" s="13" customFormat="1" x14ac:dyDescent="0.25">
      <c r="A5710"/>
      <c r="B5710" s="32"/>
      <c r="C5710" s="34"/>
      <c r="D5710" s="10"/>
      <c r="J5710" s="53"/>
      <c r="K5710" s="64"/>
      <c r="O5710" s="60"/>
      <c r="P5710" s="67"/>
      <c r="T5710" s="53"/>
      <c r="U5710" s="64"/>
      <c r="Y5710" s="53"/>
      <c r="Z5710" s="64"/>
      <c r="AD5710" s="53"/>
    </row>
    <row r="5711" spans="1:30" s="13" customFormat="1" x14ac:dyDescent="0.25">
      <c r="A5711"/>
      <c r="B5711" s="32"/>
      <c r="C5711" s="34"/>
      <c r="D5711" s="10"/>
      <c r="J5711" s="53"/>
      <c r="K5711" s="64"/>
      <c r="O5711" s="60"/>
      <c r="P5711" s="67"/>
      <c r="T5711" s="53"/>
      <c r="U5711" s="64"/>
      <c r="Y5711" s="53"/>
      <c r="Z5711" s="64"/>
      <c r="AD5711" s="53"/>
    </row>
    <row r="5712" spans="1:30" s="13" customFormat="1" x14ac:dyDescent="0.25">
      <c r="A5712"/>
      <c r="B5712" s="32"/>
      <c r="C5712" s="34"/>
      <c r="D5712" s="10"/>
      <c r="J5712" s="53"/>
      <c r="K5712" s="64"/>
      <c r="O5712" s="60"/>
      <c r="P5712" s="67"/>
      <c r="T5712" s="53"/>
      <c r="U5712" s="64"/>
      <c r="Y5712" s="53"/>
      <c r="Z5712" s="64"/>
      <c r="AD5712" s="53"/>
    </row>
    <row r="5713" spans="1:30" s="13" customFormat="1" x14ac:dyDescent="0.25">
      <c r="A5713"/>
      <c r="B5713" s="32"/>
      <c r="C5713" s="34"/>
      <c r="D5713" s="10"/>
      <c r="J5713" s="53"/>
      <c r="K5713" s="64"/>
      <c r="O5713" s="60"/>
      <c r="P5713" s="67"/>
      <c r="T5713" s="53"/>
      <c r="U5713" s="64"/>
      <c r="Y5713" s="53"/>
      <c r="Z5713" s="64"/>
      <c r="AD5713" s="53"/>
    </row>
    <row r="5714" spans="1:30" s="13" customFormat="1" x14ac:dyDescent="0.25">
      <c r="A5714"/>
      <c r="B5714" s="32"/>
      <c r="C5714" s="34"/>
      <c r="D5714" s="10"/>
      <c r="J5714" s="53"/>
      <c r="K5714" s="64"/>
      <c r="O5714" s="60"/>
      <c r="P5714" s="67"/>
      <c r="T5714" s="53"/>
      <c r="U5714" s="64"/>
      <c r="Y5714" s="53"/>
      <c r="Z5714" s="64"/>
      <c r="AD5714" s="53"/>
    </row>
    <row r="5715" spans="1:30" s="13" customFormat="1" x14ac:dyDescent="0.25">
      <c r="A5715"/>
      <c r="B5715" s="32"/>
      <c r="C5715" s="34"/>
      <c r="D5715" s="10"/>
      <c r="J5715" s="53"/>
      <c r="K5715" s="64"/>
      <c r="O5715" s="60"/>
      <c r="P5715" s="67"/>
      <c r="T5715" s="53"/>
      <c r="U5715" s="64"/>
      <c r="Y5715" s="53"/>
      <c r="Z5715" s="64"/>
      <c r="AD5715" s="53"/>
    </row>
    <row r="5716" spans="1:30" s="13" customFormat="1" x14ac:dyDescent="0.25">
      <c r="A5716"/>
      <c r="B5716" s="32"/>
      <c r="C5716" s="34"/>
      <c r="D5716" s="10"/>
      <c r="J5716" s="53"/>
      <c r="K5716" s="64"/>
      <c r="O5716" s="60"/>
      <c r="P5716" s="67"/>
      <c r="T5716" s="53"/>
      <c r="U5716" s="64"/>
      <c r="Y5716" s="53"/>
      <c r="Z5716" s="64"/>
      <c r="AD5716" s="53"/>
    </row>
    <row r="5717" spans="1:30" s="13" customFormat="1" x14ac:dyDescent="0.25">
      <c r="A5717"/>
      <c r="B5717" s="32"/>
      <c r="C5717" s="34"/>
      <c r="D5717" s="10"/>
      <c r="J5717" s="53"/>
      <c r="K5717" s="64"/>
      <c r="O5717" s="60"/>
      <c r="P5717" s="67"/>
      <c r="T5717" s="53"/>
      <c r="U5717" s="64"/>
      <c r="Y5717" s="53"/>
      <c r="Z5717" s="64"/>
      <c r="AD5717" s="53"/>
    </row>
    <row r="5718" spans="1:30" s="13" customFormat="1" x14ac:dyDescent="0.25">
      <c r="A5718"/>
      <c r="B5718" s="32"/>
      <c r="C5718" s="34"/>
      <c r="D5718" s="10"/>
      <c r="J5718" s="53"/>
      <c r="K5718" s="64"/>
      <c r="O5718" s="60"/>
      <c r="P5718" s="67"/>
      <c r="T5718" s="53"/>
      <c r="U5718" s="64"/>
      <c r="Y5718" s="53"/>
      <c r="Z5718" s="64"/>
      <c r="AD5718" s="53"/>
    </row>
    <row r="5719" spans="1:30" s="13" customFormat="1" x14ac:dyDescent="0.25">
      <c r="A5719"/>
      <c r="B5719" s="32"/>
      <c r="C5719" s="34"/>
      <c r="D5719" s="10"/>
      <c r="J5719" s="53"/>
      <c r="K5719" s="64"/>
      <c r="O5719" s="60"/>
      <c r="P5719" s="67"/>
      <c r="T5719" s="53"/>
      <c r="U5719" s="64"/>
      <c r="Y5719" s="53"/>
      <c r="Z5719" s="64"/>
      <c r="AD5719" s="53"/>
    </row>
    <row r="5720" spans="1:30" s="13" customFormat="1" x14ac:dyDescent="0.25">
      <c r="A5720"/>
      <c r="B5720" s="32"/>
      <c r="C5720" s="34"/>
      <c r="D5720" s="10"/>
      <c r="J5720" s="53"/>
      <c r="K5720" s="64"/>
      <c r="O5720" s="60"/>
      <c r="P5720" s="67"/>
      <c r="T5720" s="53"/>
      <c r="U5720" s="64"/>
      <c r="Y5720" s="53"/>
      <c r="Z5720" s="64"/>
      <c r="AD5720" s="53"/>
    </row>
    <row r="5721" spans="1:30" s="13" customFormat="1" x14ac:dyDescent="0.25">
      <c r="A5721"/>
      <c r="B5721" s="32"/>
      <c r="C5721" s="34"/>
      <c r="D5721" s="10"/>
      <c r="J5721" s="53"/>
      <c r="K5721" s="64"/>
      <c r="O5721" s="60"/>
      <c r="P5721" s="67"/>
      <c r="T5721" s="53"/>
      <c r="U5721" s="64"/>
      <c r="Y5721" s="53"/>
      <c r="Z5721" s="64"/>
      <c r="AD5721" s="53"/>
    </row>
    <row r="5722" spans="1:30" s="13" customFormat="1" x14ac:dyDescent="0.25">
      <c r="A5722"/>
      <c r="B5722" s="32"/>
      <c r="C5722" s="34"/>
      <c r="D5722" s="10"/>
      <c r="J5722" s="53"/>
      <c r="K5722" s="64"/>
      <c r="O5722" s="60"/>
      <c r="P5722" s="67"/>
      <c r="T5722" s="53"/>
      <c r="U5722" s="64"/>
      <c r="Y5722" s="53"/>
      <c r="Z5722" s="64"/>
      <c r="AD5722" s="53"/>
    </row>
    <row r="5723" spans="1:30" s="13" customFormat="1" x14ac:dyDescent="0.25">
      <c r="A5723"/>
      <c r="B5723" s="32"/>
      <c r="C5723" s="34"/>
      <c r="D5723" s="10"/>
      <c r="J5723" s="53"/>
      <c r="K5723" s="64"/>
      <c r="O5723" s="60"/>
      <c r="P5723" s="67"/>
      <c r="T5723" s="53"/>
      <c r="U5723" s="64"/>
      <c r="Y5723" s="53"/>
      <c r="Z5723" s="64"/>
      <c r="AD5723" s="53"/>
    </row>
    <row r="5724" spans="1:30" s="13" customFormat="1" x14ac:dyDescent="0.25">
      <c r="A5724"/>
      <c r="B5724" s="32"/>
      <c r="C5724" s="34"/>
      <c r="D5724" s="10"/>
      <c r="J5724" s="53"/>
      <c r="K5724" s="64"/>
      <c r="O5724" s="60"/>
      <c r="P5724" s="67"/>
      <c r="T5724" s="53"/>
      <c r="U5724" s="64"/>
      <c r="Y5724" s="53"/>
      <c r="Z5724" s="64"/>
      <c r="AD5724" s="53"/>
    </row>
    <row r="5725" spans="1:30" s="13" customFormat="1" x14ac:dyDescent="0.25">
      <c r="A5725"/>
      <c r="B5725" s="32"/>
      <c r="C5725" s="34"/>
      <c r="D5725" s="10"/>
      <c r="J5725" s="53"/>
      <c r="K5725" s="64"/>
      <c r="O5725" s="60"/>
      <c r="P5725" s="67"/>
      <c r="T5725" s="53"/>
      <c r="U5725" s="64"/>
      <c r="Y5725" s="53"/>
      <c r="Z5725" s="64"/>
      <c r="AD5725" s="53"/>
    </row>
    <row r="5726" spans="1:30" s="13" customFormat="1" x14ac:dyDescent="0.25">
      <c r="A5726"/>
      <c r="B5726" s="32"/>
      <c r="C5726" s="34"/>
      <c r="D5726" s="10"/>
      <c r="J5726" s="53"/>
      <c r="K5726" s="64"/>
      <c r="O5726" s="60"/>
      <c r="P5726" s="67"/>
      <c r="T5726" s="53"/>
      <c r="U5726" s="64"/>
      <c r="Y5726" s="53"/>
      <c r="Z5726" s="64"/>
      <c r="AD5726" s="53"/>
    </row>
    <row r="5727" spans="1:30" s="13" customFormat="1" x14ac:dyDescent="0.25">
      <c r="A5727"/>
      <c r="B5727" s="32"/>
      <c r="C5727" s="34"/>
      <c r="D5727" s="10"/>
      <c r="J5727" s="53"/>
      <c r="K5727" s="64"/>
      <c r="O5727" s="60"/>
      <c r="P5727" s="67"/>
      <c r="T5727" s="53"/>
      <c r="U5727" s="64"/>
      <c r="Y5727" s="53"/>
      <c r="Z5727" s="64"/>
      <c r="AD5727" s="53"/>
    </row>
    <row r="5728" spans="1:30" s="13" customFormat="1" x14ac:dyDescent="0.25">
      <c r="A5728"/>
      <c r="B5728" s="32"/>
      <c r="C5728" s="34"/>
      <c r="D5728" s="10"/>
      <c r="J5728" s="53"/>
      <c r="K5728" s="64"/>
      <c r="O5728" s="60"/>
      <c r="P5728" s="67"/>
      <c r="T5728" s="53"/>
      <c r="U5728" s="64"/>
      <c r="Y5728" s="53"/>
      <c r="Z5728" s="64"/>
      <c r="AD5728" s="53"/>
    </row>
    <row r="5729" spans="1:30" s="13" customFormat="1" x14ac:dyDescent="0.25">
      <c r="A5729"/>
      <c r="B5729" s="32"/>
      <c r="C5729" s="34"/>
      <c r="D5729" s="10"/>
      <c r="J5729" s="53"/>
      <c r="K5729" s="64"/>
      <c r="O5729" s="60"/>
      <c r="P5729" s="67"/>
      <c r="T5729" s="53"/>
      <c r="U5729" s="64"/>
      <c r="Y5729" s="53"/>
      <c r="Z5729" s="64"/>
      <c r="AD5729" s="53"/>
    </row>
    <row r="5730" spans="1:30" s="13" customFormat="1" x14ac:dyDescent="0.25">
      <c r="A5730"/>
      <c r="B5730" s="32"/>
      <c r="C5730" s="34"/>
      <c r="D5730" s="10"/>
      <c r="J5730" s="53"/>
      <c r="K5730" s="64"/>
      <c r="O5730" s="60"/>
      <c r="P5730" s="67"/>
      <c r="T5730" s="53"/>
      <c r="U5730" s="64"/>
      <c r="Y5730" s="53"/>
      <c r="Z5730" s="64"/>
      <c r="AD5730" s="53"/>
    </row>
    <row r="5731" spans="1:30" s="13" customFormat="1" x14ac:dyDescent="0.25">
      <c r="A5731"/>
      <c r="B5731" s="32"/>
      <c r="C5731" s="34"/>
      <c r="D5731" s="10"/>
      <c r="J5731" s="53"/>
      <c r="K5731" s="64"/>
      <c r="O5731" s="60"/>
      <c r="P5731" s="67"/>
      <c r="T5731" s="53"/>
      <c r="U5731" s="64"/>
      <c r="Y5731" s="53"/>
      <c r="Z5731" s="64"/>
      <c r="AD5731" s="53"/>
    </row>
    <row r="5732" spans="1:30" s="13" customFormat="1" x14ac:dyDescent="0.25">
      <c r="A5732"/>
      <c r="B5732" s="32"/>
      <c r="C5732" s="34"/>
      <c r="D5732" s="10"/>
      <c r="J5732" s="53"/>
      <c r="K5732" s="64"/>
      <c r="O5732" s="60"/>
      <c r="P5732" s="67"/>
      <c r="T5732" s="53"/>
      <c r="U5732" s="64"/>
      <c r="Y5732" s="53"/>
      <c r="Z5732" s="64"/>
      <c r="AD5732" s="53"/>
    </row>
    <row r="5733" spans="1:30" s="13" customFormat="1" x14ac:dyDescent="0.25">
      <c r="A5733"/>
      <c r="B5733" s="32"/>
      <c r="C5733" s="34"/>
      <c r="D5733" s="10"/>
      <c r="J5733" s="53"/>
      <c r="K5733" s="64"/>
      <c r="O5733" s="60"/>
      <c r="P5733" s="67"/>
      <c r="T5733" s="53"/>
      <c r="U5733" s="64"/>
      <c r="Y5733" s="53"/>
      <c r="Z5733" s="64"/>
      <c r="AD5733" s="53"/>
    </row>
    <row r="5734" spans="1:30" s="13" customFormat="1" x14ac:dyDescent="0.25">
      <c r="A5734"/>
      <c r="B5734" s="32"/>
      <c r="C5734" s="34"/>
      <c r="D5734" s="10"/>
      <c r="J5734" s="53"/>
      <c r="K5734" s="64"/>
      <c r="O5734" s="60"/>
      <c r="P5734" s="67"/>
      <c r="T5734" s="53"/>
      <c r="U5734" s="64"/>
      <c r="Y5734" s="53"/>
      <c r="Z5734" s="64"/>
      <c r="AD5734" s="53"/>
    </row>
    <row r="5735" spans="1:30" s="13" customFormat="1" x14ac:dyDescent="0.25">
      <c r="A5735"/>
      <c r="B5735" s="32"/>
      <c r="C5735" s="34"/>
      <c r="D5735" s="10"/>
      <c r="J5735" s="53"/>
      <c r="K5735" s="64"/>
      <c r="O5735" s="60"/>
      <c r="P5735" s="67"/>
      <c r="T5735" s="53"/>
      <c r="U5735" s="64"/>
      <c r="Y5735" s="53"/>
      <c r="Z5735" s="64"/>
      <c r="AD5735" s="53"/>
    </row>
    <row r="5736" spans="1:30" s="13" customFormat="1" x14ac:dyDescent="0.25">
      <c r="A5736"/>
      <c r="B5736" s="32"/>
      <c r="C5736" s="34"/>
      <c r="D5736" s="10"/>
      <c r="J5736" s="53"/>
      <c r="K5736" s="64"/>
      <c r="O5736" s="60"/>
      <c r="P5736" s="67"/>
      <c r="T5736" s="53"/>
      <c r="U5736" s="64"/>
      <c r="Y5736" s="53"/>
      <c r="Z5736" s="64"/>
      <c r="AD5736" s="53"/>
    </row>
    <row r="5737" spans="1:30" s="13" customFormat="1" x14ac:dyDescent="0.25">
      <c r="A5737"/>
      <c r="B5737" s="32"/>
      <c r="C5737" s="34"/>
      <c r="D5737" s="10"/>
      <c r="J5737" s="53"/>
      <c r="K5737" s="64"/>
      <c r="O5737" s="60"/>
      <c r="P5737" s="67"/>
      <c r="T5737" s="53"/>
      <c r="U5737" s="64"/>
      <c r="Y5737" s="53"/>
      <c r="Z5737" s="64"/>
      <c r="AD5737" s="53"/>
    </row>
    <row r="5738" spans="1:30" s="13" customFormat="1" x14ac:dyDescent="0.25">
      <c r="A5738"/>
      <c r="B5738" s="32"/>
      <c r="C5738" s="34"/>
      <c r="D5738" s="10"/>
      <c r="J5738" s="53"/>
      <c r="K5738" s="64"/>
      <c r="O5738" s="60"/>
      <c r="P5738" s="67"/>
      <c r="T5738" s="53"/>
      <c r="U5738" s="64"/>
      <c r="Y5738" s="53"/>
      <c r="Z5738" s="64"/>
      <c r="AD5738" s="53"/>
    </row>
    <row r="5739" spans="1:30" s="13" customFormat="1" x14ac:dyDescent="0.25">
      <c r="A5739"/>
      <c r="B5739" s="32"/>
      <c r="C5739" s="34"/>
      <c r="D5739" s="10"/>
      <c r="J5739" s="53"/>
      <c r="K5739" s="64"/>
      <c r="O5739" s="60"/>
      <c r="P5739" s="67"/>
      <c r="T5739" s="53"/>
      <c r="U5739" s="64"/>
      <c r="Y5739" s="53"/>
      <c r="Z5739" s="64"/>
      <c r="AD5739" s="53"/>
    </row>
    <row r="5740" spans="1:30" s="13" customFormat="1" x14ac:dyDescent="0.25">
      <c r="A5740"/>
      <c r="B5740" s="32"/>
      <c r="C5740" s="34"/>
      <c r="D5740" s="10"/>
      <c r="J5740" s="53"/>
      <c r="K5740" s="64"/>
      <c r="O5740" s="60"/>
      <c r="P5740" s="67"/>
      <c r="T5740" s="53"/>
      <c r="U5740" s="64"/>
      <c r="Y5740" s="53"/>
      <c r="Z5740" s="64"/>
      <c r="AD5740" s="53"/>
    </row>
    <row r="5741" spans="1:30" s="13" customFormat="1" x14ac:dyDescent="0.25">
      <c r="A5741"/>
      <c r="B5741" s="32"/>
      <c r="C5741" s="34"/>
      <c r="D5741" s="10"/>
      <c r="J5741" s="53"/>
      <c r="K5741" s="64"/>
      <c r="O5741" s="60"/>
      <c r="P5741" s="67"/>
      <c r="T5741" s="53"/>
      <c r="U5741" s="64"/>
      <c r="Y5741" s="53"/>
      <c r="Z5741" s="64"/>
      <c r="AD5741" s="53"/>
    </row>
    <row r="5742" spans="1:30" s="13" customFormat="1" x14ac:dyDescent="0.25">
      <c r="A5742"/>
      <c r="B5742" s="32"/>
      <c r="C5742" s="34"/>
      <c r="D5742" s="10"/>
      <c r="J5742" s="53"/>
      <c r="K5742" s="64"/>
      <c r="O5742" s="60"/>
      <c r="P5742" s="67"/>
      <c r="T5742" s="53"/>
      <c r="U5742" s="64"/>
      <c r="Y5742" s="53"/>
      <c r="Z5742" s="64"/>
      <c r="AD5742" s="53"/>
    </row>
    <row r="5743" spans="1:30" s="13" customFormat="1" x14ac:dyDescent="0.25">
      <c r="A5743"/>
      <c r="B5743" s="32"/>
      <c r="C5743" s="34"/>
      <c r="D5743" s="10"/>
      <c r="J5743" s="53"/>
      <c r="K5743" s="64"/>
      <c r="O5743" s="60"/>
      <c r="P5743" s="67"/>
      <c r="T5743" s="53"/>
      <c r="U5743" s="64"/>
      <c r="Y5743" s="53"/>
      <c r="Z5743" s="64"/>
      <c r="AD5743" s="53"/>
    </row>
    <row r="5744" spans="1:30" s="13" customFormat="1" x14ac:dyDescent="0.25">
      <c r="A5744"/>
      <c r="B5744" s="32"/>
      <c r="C5744" s="34"/>
      <c r="D5744" s="10"/>
      <c r="J5744" s="53"/>
      <c r="K5744" s="64"/>
      <c r="O5744" s="60"/>
      <c r="P5744" s="67"/>
      <c r="T5744" s="53"/>
      <c r="U5744" s="64"/>
      <c r="Y5744" s="53"/>
      <c r="Z5744" s="64"/>
      <c r="AD5744" s="53"/>
    </row>
    <row r="5745" spans="1:30" s="13" customFormat="1" x14ac:dyDescent="0.25">
      <c r="A5745"/>
      <c r="B5745" s="32"/>
      <c r="C5745" s="34"/>
      <c r="D5745" s="10"/>
      <c r="J5745" s="53"/>
      <c r="K5745" s="64"/>
      <c r="O5745" s="60"/>
      <c r="P5745" s="67"/>
      <c r="T5745" s="53"/>
      <c r="U5745" s="64"/>
      <c r="Y5745" s="53"/>
      <c r="Z5745" s="64"/>
      <c r="AD5745" s="53"/>
    </row>
    <row r="5746" spans="1:30" s="13" customFormat="1" x14ac:dyDescent="0.25">
      <c r="A5746"/>
      <c r="B5746" s="32"/>
      <c r="C5746" s="34"/>
      <c r="D5746" s="10"/>
      <c r="J5746" s="53"/>
      <c r="K5746" s="64"/>
      <c r="O5746" s="60"/>
      <c r="P5746" s="67"/>
      <c r="T5746" s="53"/>
      <c r="U5746" s="64"/>
      <c r="Y5746" s="53"/>
      <c r="Z5746" s="64"/>
      <c r="AD5746" s="53"/>
    </row>
    <row r="5747" spans="1:30" s="13" customFormat="1" x14ac:dyDescent="0.25">
      <c r="A5747"/>
      <c r="B5747" s="32"/>
      <c r="C5747" s="34"/>
      <c r="D5747" s="10"/>
      <c r="J5747" s="53"/>
      <c r="K5747" s="64"/>
      <c r="O5747" s="60"/>
      <c r="P5747" s="67"/>
      <c r="T5747" s="53"/>
      <c r="U5747" s="64"/>
      <c r="Y5747" s="53"/>
      <c r="Z5747" s="64"/>
      <c r="AD5747" s="53"/>
    </row>
    <row r="5748" spans="1:30" s="13" customFormat="1" x14ac:dyDescent="0.25">
      <c r="A5748"/>
      <c r="B5748" s="32"/>
      <c r="C5748" s="34"/>
      <c r="D5748" s="10"/>
      <c r="J5748" s="53"/>
      <c r="K5748" s="64"/>
      <c r="O5748" s="60"/>
      <c r="P5748" s="67"/>
      <c r="T5748" s="53"/>
      <c r="U5748" s="64"/>
      <c r="Y5748" s="53"/>
      <c r="Z5748" s="64"/>
      <c r="AD5748" s="53"/>
    </row>
    <row r="5749" spans="1:30" s="13" customFormat="1" x14ac:dyDescent="0.25">
      <c r="A5749"/>
      <c r="B5749" s="32"/>
      <c r="C5749" s="34"/>
      <c r="D5749" s="10"/>
      <c r="J5749" s="53"/>
      <c r="K5749" s="64"/>
      <c r="O5749" s="60"/>
      <c r="P5749" s="67"/>
      <c r="T5749" s="53"/>
      <c r="U5749" s="64"/>
      <c r="Y5749" s="53"/>
      <c r="Z5749" s="64"/>
      <c r="AD5749" s="53"/>
    </row>
    <row r="5750" spans="1:30" s="13" customFormat="1" x14ac:dyDescent="0.25">
      <c r="A5750"/>
      <c r="B5750" s="32"/>
      <c r="C5750" s="34"/>
      <c r="D5750" s="10"/>
      <c r="J5750" s="53"/>
      <c r="K5750" s="64"/>
      <c r="O5750" s="60"/>
      <c r="P5750" s="67"/>
      <c r="T5750" s="53"/>
      <c r="U5750" s="64"/>
      <c r="Y5750" s="53"/>
      <c r="Z5750" s="64"/>
      <c r="AD5750" s="53"/>
    </row>
    <row r="5751" spans="1:30" s="13" customFormat="1" x14ac:dyDescent="0.25">
      <c r="A5751"/>
      <c r="B5751" s="32"/>
      <c r="C5751" s="34"/>
      <c r="D5751" s="10"/>
      <c r="J5751" s="53"/>
      <c r="K5751" s="64"/>
      <c r="O5751" s="60"/>
      <c r="P5751" s="67"/>
      <c r="T5751" s="53"/>
      <c r="U5751" s="64"/>
      <c r="Y5751" s="53"/>
      <c r="Z5751" s="64"/>
      <c r="AD5751" s="53"/>
    </row>
    <row r="5752" spans="1:30" s="13" customFormat="1" x14ac:dyDescent="0.25">
      <c r="A5752"/>
      <c r="B5752" s="32"/>
      <c r="C5752" s="34"/>
      <c r="D5752" s="10"/>
      <c r="J5752" s="53"/>
      <c r="K5752" s="64"/>
      <c r="O5752" s="60"/>
      <c r="P5752" s="67"/>
      <c r="T5752" s="53"/>
      <c r="U5752" s="64"/>
      <c r="Y5752" s="53"/>
      <c r="Z5752" s="64"/>
      <c r="AD5752" s="53"/>
    </row>
    <row r="5753" spans="1:30" s="13" customFormat="1" x14ac:dyDescent="0.25">
      <c r="A5753"/>
      <c r="B5753" s="32"/>
      <c r="C5753" s="34"/>
      <c r="D5753" s="10"/>
      <c r="J5753" s="53"/>
      <c r="K5753" s="64"/>
      <c r="O5753" s="60"/>
      <c r="P5753" s="67"/>
      <c r="T5753" s="53"/>
      <c r="U5753" s="64"/>
      <c r="Y5753" s="53"/>
      <c r="Z5753" s="64"/>
      <c r="AD5753" s="53"/>
    </row>
    <row r="5754" spans="1:30" s="13" customFormat="1" x14ac:dyDescent="0.25">
      <c r="A5754"/>
      <c r="B5754" s="32"/>
      <c r="C5754" s="34"/>
      <c r="D5754" s="10"/>
      <c r="J5754" s="53"/>
      <c r="K5754" s="64"/>
      <c r="O5754" s="60"/>
      <c r="P5754" s="67"/>
      <c r="T5754" s="53"/>
      <c r="U5754" s="64"/>
      <c r="Y5754" s="53"/>
      <c r="Z5754" s="64"/>
      <c r="AD5754" s="53"/>
    </row>
    <row r="5755" spans="1:30" s="13" customFormat="1" x14ac:dyDescent="0.25">
      <c r="A5755"/>
      <c r="B5755" s="32"/>
      <c r="C5755" s="34"/>
      <c r="D5755" s="10"/>
      <c r="J5755" s="53"/>
      <c r="K5755" s="64"/>
      <c r="O5755" s="60"/>
      <c r="P5755" s="67"/>
      <c r="T5755" s="53"/>
      <c r="U5755" s="64"/>
      <c r="Y5755" s="53"/>
      <c r="Z5755" s="64"/>
      <c r="AD5755" s="53"/>
    </row>
    <row r="5756" spans="1:30" s="13" customFormat="1" x14ac:dyDescent="0.25">
      <c r="A5756"/>
      <c r="B5756" s="32"/>
      <c r="C5756" s="34"/>
      <c r="D5756" s="10"/>
      <c r="J5756" s="53"/>
      <c r="K5756" s="64"/>
      <c r="O5756" s="60"/>
      <c r="P5756" s="67"/>
      <c r="T5756" s="53"/>
      <c r="U5756" s="64"/>
      <c r="Y5756" s="53"/>
      <c r="Z5756" s="64"/>
      <c r="AD5756" s="53"/>
    </row>
    <row r="5757" spans="1:30" s="13" customFormat="1" x14ac:dyDescent="0.25">
      <c r="A5757"/>
      <c r="B5757" s="32"/>
      <c r="C5757" s="34"/>
      <c r="D5757" s="10"/>
      <c r="J5757" s="53"/>
      <c r="K5757" s="64"/>
      <c r="O5757" s="60"/>
      <c r="P5757" s="67"/>
      <c r="T5757" s="53"/>
      <c r="U5757" s="64"/>
      <c r="Y5757" s="53"/>
      <c r="Z5757" s="64"/>
      <c r="AD5757" s="53"/>
    </row>
    <row r="5758" spans="1:30" s="13" customFormat="1" x14ac:dyDescent="0.25">
      <c r="A5758"/>
      <c r="B5758" s="32"/>
      <c r="C5758" s="34"/>
      <c r="D5758" s="10"/>
      <c r="J5758" s="53"/>
      <c r="K5758" s="64"/>
      <c r="O5758" s="60"/>
      <c r="P5758" s="67"/>
      <c r="T5758" s="53"/>
      <c r="U5758" s="64"/>
      <c r="Y5758" s="53"/>
      <c r="Z5758" s="64"/>
      <c r="AD5758" s="53"/>
    </row>
    <row r="5759" spans="1:30" s="13" customFormat="1" x14ac:dyDescent="0.25">
      <c r="A5759"/>
      <c r="B5759" s="32"/>
      <c r="C5759" s="34"/>
      <c r="D5759" s="10"/>
      <c r="J5759" s="53"/>
      <c r="K5759" s="64"/>
      <c r="O5759" s="60"/>
      <c r="P5759" s="67"/>
      <c r="T5759" s="53"/>
      <c r="U5759" s="64"/>
      <c r="Y5759" s="53"/>
      <c r="Z5759" s="64"/>
      <c r="AD5759" s="53"/>
    </row>
    <row r="5760" spans="1:30" s="13" customFormat="1" x14ac:dyDescent="0.25">
      <c r="A5760"/>
      <c r="B5760" s="32"/>
      <c r="C5760" s="34"/>
      <c r="D5760" s="10"/>
      <c r="J5760" s="53"/>
      <c r="K5760" s="64"/>
      <c r="O5760" s="60"/>
      <c r="P5760" s="67"/>
      <c r="T5760" s="53"/>
      <c r="U5760" s="64"/>
      <c r="Y5760" s="53"/>
      <c r="Z5760" s="64"/>
      <c r="AD5760" s="53"/>
    </row>
    <row r="5761" spans="1:30" s="13" customFormat="1" x14ac:dyDescent="0.25">
      <c r="A5761"/>
      <c r="B5761" s="32"/>
      <c r="C5761" s="34"/>
      <c r="D5761" s="10"/>
      <c r="J5761" s="53"/>
      <c r="K5761" s="64"/>
      <c r="O5761" s="60"/>
      <c r="P5761" s="67"/>
      <c r="T5761" s="53"/>
      <c r="U5761" s="64"/>
      <c r="Y5761" s="53"/>
      <c r="Z5761" s="64"/>
      <c r="AD5761" s="53"/>
    </row>
    <row r="5762" spans="1:30" s="13" customFormat="1" x14ac:dyDescent="0.25">
      <c r="A5762"/>
      <c r="B5762" s="32"/>
      <c r="C5762" s="34"/>
      <c r="D5762" s="10"/>
      <c r="J5762" s="53"/>
      <c r="K5762" s="64"/>
      <c r="O5762" s="60"/>
      <c r="P5762" s="67"/>
      <c r="T5762" s="53"/>
      <c r="U5762" s="64"/>
      <c r="Y5762" s="53"/>
      <c r="Z5762" s="64"/>
      <c r="AD5762" s="53"/>
    </row>
    <row r="5763" spans="1:30" s="13" customFormat="1" x14ac:dyDescent="0.25">
      <c r="A5763"/>
      <c r="B5763" s="32"/>
      <c r="C5763" s="34"/>
      <c r="D5763" s="10"/>
      <c r="J5763" s="53"/>
      <c r="K5763" s="64"/>
      <c r="O5763" s="60"/>
      <c r="P5763" s="67"/>
      <c r="T5763" s="53"/>
      <c r="U5763" s="64"/>
      <c r="Y5763" s="53"/>
      <c r="Z5763" s="64"/>
      <c r="AD5763" s="53"/>
    </row>
    <row r="5764" spans="1:30" s="13" customFormat="1" x14ac:dyDescent="0.25">
      <c r="A5764"/>
      <c r="B5764" s="32"/>
      <c r="C5764" s="34"/>
      <c r="D5764" s="10"/>
      <c r="J5764" s="53"/>
      <c r="K5764" s="64"/>
      <c r="O5764" s="60"/>
      <c r="P5764" s="67"/>
      <c r="T5764" s="53"/>
      <c r="U5764" s="64"/>
      <c r="Y5764" s="53"/>
      <c r="Z5764" s="64"/>
      <c r="AD5764" s="53"/>
    </row>
    <row r="5765" spans="1:30" s="13" customFormat="1" x14ac:dyDescent="0.25">
      <c r="A5765"/>
      <c r="B5765" s="32"/>
      <c r="C5765" s="34"/>
      <c r="D5765" s="10"/>
      <c r="J5765" s="53"/>
      <c r="K5765" s="64"/>
      <c r="O5765" s="60"/>
      <c r="P5765" s="67"/>
      <c r="T5765" s="53"/>
      <c r="U5765" s="64"/>
      <c r="Y5765" s="53"/>
      <c r="Z5765" s="64"/>
      <c r="AD5765" s="53"/>
    </row>
    <row r="5766" spans="1:30" s="13" customFormat="1" x14ac:dyDescent="0.25">
      <c r="A5766"/>
      <c r="B5766" s="32"/>
      <c r="C5766" s="34"/>
      <c r="D5766" s="10"/>
      <c r="J5766" s="53"/>
      <c r="K5766" s="64"/>
      <c r="O5766" s="60"/>
      <c r="P5766" s="67"/>
      <c r="T5766" s="53"/>
      <c r="U5766" s="64"/>
      <c r="Y5766" s="53"/>
      <c r="Z5766" s="64"/>
      <c r="AD5766" s="53"/>
    </row>
    <row r="5767" spans="1:30" s="13" customFormat="1" x14ac:dyDescent="0.25">
      <c r="A5767"/>
      <c r="B5767" s="32"/>
      <c r="C5767" s="34"/>
      <c r="D5767" s="10"/>
      <c r="J5767" s="53"/>
      <c r="K5767" s="64"/>
      <c r="O5767" s="60"/>
      <c r="P5767" s="67"/>
      <c r="T5767" s="53"/>
      <c r="U5767" s="64"/>
      <c r="Y5767" s="53"/>
      <c r="Z5767" s="64"/>
      <c r="AD5767" s="53"/>
    </row>
    <row r="5768" spans="1:30" s="13" customFormat="1" x14ac:dyDescent="0.25">
      <c r="A5768"/>
      <c r="B5768" s="32"/>
      <c r="C5768" s="34"/>
      <c r="D5768" s="10"/>
      <c r="J5768" s="53"/>
      <c r="K5768" s="64"/>
      <c r="O5768" s="60"/>
      <c r="P5768" s="67"/>
      <c r="T5768" s="53"/>
      <c r="U5768" s="64"/>
      <c r="Y5768" s="53"/>
      <c r="Z5768" s="64"/>
      <c r="AD5768" s="53"/>
    </row>
    <row r="5769" spans="1:30" s="13" customFormat="1" x14ac:dyDescent="0.25">
      <c r="A5769"/>
      <c r="B5769" s="32"/>
      <c r="C5769" s="34"/>
      <c r="D5769" s="10"/>
      <c r="J5769" s="53"/>
      <c r="K5769" s="64"/>
      <c r="O5769" s="60"/>
      <c r="P5769" s="67"/>
      <c r="T5769" s="53"/>
      <c r="U5769" s="64"/>
      <c r="Y5769" s="53"/>
      <c r="Z5769" s="64"/>
      <c r="AD5769" s="53"/>
    </row>
    <row r="5770" spans="1:30" s="13" customFormat="1" x14ac:dyDescent="0.25">
      <c r="A5770"/>
      <c r="B5770" s="32"/>
      <c r="C5770" s="34"/>
      <c r="D5770" s="10"/>
      <c r="J5770" s="53"/>
      <c r="K5770" s="64"/>
      <c r="O5770" s="60"/>
      <c r="P5770" s="67"/>
      <c r="T5770" s="53"/>
      <c r="U5770" s="64"/>
      <c r="Y5770" s="53"/>
      <c r="Z5770" s="64"/>
      <c r="AD5770" s="53"/>
    </row>
    <row r="5771" spans="1:30" s="13" customFormat="1" x14ac:dyDescent="0.25">
      <c r="A5771"/>
      <c r="B5771" s="32"/>
      <c r="C5771" s="34"/>
      <c r="D5771" s="10"/>
      <c r="J5771" s="53"/>
      <c r="K5771" s="64"/>
      <c r="O5771" s="60"/>
      <c r="P5771" s="67"/>
      <c r="T5771" s="53"/>
      <c r="U5771" s="64"/>
      <c r="Y5771" s="53"/>
      <c r="Z5771" s="64"/>
      <c r="AD5771" s="53"/>
    </row>
    <row r="5772" spans="1:30" s="13" customFormat="1" x14ac:dyDescent="0.25">
      <c r="A5772"/>
      <c r="B5772" s="32"/>
      <c r="C5772" s="34"/>
      <c r="D5772" s="10"/>
      <c r="J5772" s="53"/>
      <c r="K5772" s="64"/>
      <c r="O5772" s="60"/>
      <c r="P5772" s="67"/>
      <c r="T5772" s="53"/>
      <c r="U5772" s="64"/>
      <c r="Y5772" s="53"/>
      <c r="Z5772" s="64"/>
      <c r="AD5772" s="53"/>
    </row>
    <row r="5773" spans="1:30" s="13" customFormat="1" x14ac:dyDescent="0.25">
      <c r="A5773"/>
      <c r="B5773" s="32"/>
      <c r="C5773" s="34"/>
      <c r="D5773" s="10"/>
      <c r="J5773" s="53"/>
      <c r="K5773" s="64"/>
      <c r="O5773" s="60"/>
      <c r="P5773" s="67"/>
      <c r="T5773" s="53"/>
      <c r="U5773" s="64"/>
      <c r="Y5773" s="53"/>
      <c r="Z5773" s="64"/>
      <c r="AD5773" s="53"/>
    </row>
    <row r="5774" spans="1:30" s="13" customFormat="1" x14ac:dyDescent="0.25">
      <c r="A5774"/>
      <c r="B5774" s="32"/>
      <c r="C5774" s="34"/>
      <c r="D5774" s="10"/>
      <c r="J5774" s="53"/>
      <c r="K5774" s="64"/>
      <c r="O5774" s="60"/>
      <c r="P5774" s="67"/>
      <c r="T5774" s="53"/>
      <c r="U5774" s="64"/>
      <c r="Y5774" s="53"/>
      <c r="Z5774" s="64"/>
      <c r="AD5774" s="53"/>
    </row>
    <row r="5775" spans="1:30" s="13" customFormat="1" x14ac:dyDescent="0.25">
      <c r="A5775"/>
      <c r="B5775" s="32"/>
      <c r="C5775" s="34"/>
      <c r="D5775" s="10"/>
      <c r="J5775" s="53"/>
      <c r="K5775" s="64"/>
      <c r="O5775" s="60"/>
      <c r="P5775" s="67"/>
      <c r="T5775" s="53"/>
      <c r="U5775" s="64"/>
      <c r="Y5775" s="53"/>
      <c r="Z5775" s="64"/>
      <c r="AD5775" s="53"/>
    </row>
    <row r="5776" spans="1:30" s="13" customFormat="1" x14ac:dyDescent="0.25">
      <c r="A5776"/>
      <c r="B5776" s="32"/>
      <c r="C5776" s="34"/>
      <c r="D5776" s="10"/>
      <c r="J5776" s="53"/>
      <c r="K5776" s="64"/>
      <c r="O5776" s="60"/>
      <c r="P5776" s="67"/>
      <c r="T5776" s="53"/>
      <c r="U5776" s="64"/>
      <c r="Y5776" s="53"/>
      <c r="Z5776" s="64"/>
      <c r="AD5776" s="53"/>
    </row>
    <row r="5777" spans="1:30" s="13" customFormat="1" x14ac:dyDescent="0.25">
      <c r="A5777"/>
      <c r="B5777" s="32"/>
      <c r="C5777" s="34"/>
      <c r="D5777" s="10"/>
      <c r="J5777" s="53"/>
      <c r="K5777" s="64"/>
      <c r="O5777" s="60"/>
      <c r="P5777" s="67"/>
      <c r="T5777" s="53"/>
      <c r="U5777" s="64"/>
      <c r="Y5777" s="53"/>
      <c r="Z5777" s="64"/>
      <c r="AD5777" s="53"/>
    </row>
    <row r="5778" spans="1:30" s="13" customFormat="1" x14ac:dyDescent="0.25">
      <c r="A5778"/>
      <c r="B5778" s="32"/>
      <c r="C5778" s="34"/>
      <c r="D5778" s="10"/>
      <c r="J5778" s="53"/>
      <c r="K5778" s="64"/>
      <c r="O5778" s="60"/>
      <c r="P5778" s="67"/>
      <c r="T5778" s="53"/>
      <c r="U5778" s="64"/>
      <c r="Y5778" s="53"/>
      <c r="Z5778" s="64"/>
      <c r="AD5778" s="53"/>
    </row>
    <row r="5779" spans="1:30" s="13" customFormat="1" x14ac:dyDescent="0.25">
      <c r="A5779"/>
      <c r="B5779" s="32"/>
      <c r="C5779" s="34"/>
      <c r="D5779" s="10"/>
      <c r="J5779" s="53"/>
      <c r="K5779" s="64"/>
      <c r="O5779" s="60"/>
      <c r="P5779" s="67"/>
      <c r="T5779" s="53"/>
      <c r="U5779" s="64"/>
      <c r="Y5779" s="53"/>
      <c r="Z5779" s="64"/>
      <c r="AD5779" s="53"/>
    </row>
    <row r="5780" spans="1:30" s="13" customFormat="1" x14ac:dyDescent="0.25">
      <c r="A5780"/>
      <c r="B5780" s="32"/>
      <c r="C5780" s="34"/>
      <c r="D5780" s="10"/>
      <c r="J5780" s="53"/>
      <c r="K5780" s="64"/>
      <c r="O5780" s="60"/>
      <c r="P5780" s="67"/>
      <c r="T5780" s="53"/>
      <c r="U5780" s="64"/>
      <c r="Y5780" s="53"/>
      <c r="Z5780" s="64"/>
      <c r="AD5780" s="53"/>
    </row>
    <row r="5781" spans="1:30" s="13" customFormat="1" x14ac:dyDescent="0.25">
      <c r="A5781"/>
      <c r="B5781" s="32"/>
      <c r="C5781" s="34"/>
      <c r="D5781" s="10"/>
      <c r="J5781" s="53"/>
      <c r="K5781" s="64"/>
      <c r="O5781" s="60"/>
      <c r="P5781" s="67"/>
      <c r="T5781" s="53"/>
      <c r="U5781" s="64"/>
      <c r="Y5781" s="53"/>
      <c r="Z5781" s="64"/>
      <c r="AD5781" s="53"/>
    </row>
    <row r="5782" spans="1:30" s="13" customFormat="1" x14ac:dyDescent="0.25">
      <c r="A5782"/>
      <c r="B5782" s="32"/>
      <c r="C5782" s="34"/>
      <c r="D5782" s="10"/>
      <c r="J5782" s="53"/>
      <c r="K5782" s="64"/>
      <c r="O5782" s="60"/>
      <c r="P5782" s="67"/>
      <c r="T5782" s="53"/>
      <c r="U5782" s="64"/>
      <c r="Y5782" s="53"/>
      <c r="Z5782" s="64"/>
      <c r="AD5782" s="53"/>
    </row>
    <row r="5783" spans="1:30" s="13" customFormat="1" x14ac:dyDescent="0.25">
      <c r="A5783"/>
      <c r="B5783" s="32"/>
      <c r="C5783" s="34"/>
      <c r="D5783" s="10"/>
      <c r="J5783" s="53"/>
      <c r="K5783" s="64"/>
      <c r="O5783" s="60"/>
      <c r="P5783" s="67"/>
      <c r="T5783" s="53"/>
      <c r="U5783" s="64"/>
      <c r="Y5783" s="53"/>
      <c r="Z5783" s="64"/>
      <c r="AD5783" s="53"/>
    </row>
    <row r="5784" spans="1:30" s="13" customFormat="1" x14ac:dyDescent="0.25">
      <c r="A5784"/>
      <c r="B5784" s="32"/>
      <c r="C5784" s="34"/>
      <c r="D5784" s="10"/>
      <c r="J5784" s="53"/>
      <c r="K5784" s="64"/>
      <c r="O5784" s="60"/>
      <c r="P5784" s="67"/>
      <c r="T5784" s="53"/>
      <c r="U5784" s="64"/>
      <c r="Y5784" s="53"/>
      <c r="Z5784" s="64"/>
      <c r="AD5784" s="53"/>
    </row>
    <row r="5785" spans="1:30" s="13" customFormat="1" x14ac:dyDescent="0.25">
      <c r="A5785"/>
      <c r="B5785" s="32"/>
      <c r="C5785" s="34"/>
      <c r="D5785" s="10"/>
      <c r="J5785" s="53"/>
      <c r="K5785" s="64"/>
      <c r="O5785" s="60"/>
      <c r="P5785" s="67"/>
      <c r="T5785" s="53"/>
      <c r="U5785" s="64"/>
      <c r="Y5785" s="53"/>
      <c r="Z5785" s="64"/>
      <c r="AD5785" s="53"/>
    </row>
    <row r="5786" spans="1:30" s="13" customFormat="1" x14ac:dyDescent="0.25">
      <c r="A5786"/>
      <c r="B5786" s="32"/>
      <c r="C5786" s="34"/>
      <c r="D5786" s="10"/>
      <c r="J5786" s="53"/>
      <c r="K5786" s="64"/>
      <c r="O5786" s="60"/>
      <c r="P5786" s="67"/>
      <c r="T5786" s="53"/>
      <c r="U5786" s="64"/>
      <c r="Y5786" s="53"/>
      <c r="Z5786" s="64"/>
      <c r="AD5786" s="53"/>
    </row>
    <row r="5787" spans="1:30" s="13" customFormat="1" x14ac:dyDescent="0.25">
      <c r="A5787"/>
      <c r="B5787" s="32"/>
      <c r="C5787" s="34"/>
      <c r="D5787" s="10"/>
      <c r="J5787" s="53"/>
      <c r="K5787" s="64"/>
      <c r="O5787" s="60"/>
      <c r="P5787" s="67"/>
      <c r="T5787" s="53"/>
      <c r="U5787" s="64"/>
      <c r="Y5787" s="53"/>
      <c r="Z5787" s="64"/>
      <c r="AD5787" s="53"/>
    </row>
    <row r="5788" spans="1:30" s="13" customFormat="1" x14ac:dyDescent="0.25">
      <c r="A5788"/>
      <c r="B5788" s="32"/>
      <c r="C5788" s="34"/>
      <c r="D5788" s="10"/>
      <c r="J5788" s="53"/>
      <c r="K5788" s="64"/>
      <c r="O5788" s="60"/>
      <c r="P5788" s="67"/>
      <c r="T5788" s="53"/>
      <c r="U5788" s="64"/>
      <c r="Y5788" s="53"/>
      <c r="Z5788" s="64"/>
      <c r="AD5788" s="53"/>
    </row>
    <row r="5789" spans="1:30" s="13" customFormat="1" x14ac:dyDescent="0.25">
      <c r="A5789"/>
      <c r="B5789" s="32"/>
      <c r="C5789" s="34"/>
      <c r="D5789" s="10"/>
      <c r="J5789" s="53"/>
      <c r="K5789" s="64"/>
      <c r="O5789" s="60"/>
      <c r="P5789" s="67"/>
      <c r="T5789" s="53"/>
      <c r="U5789" s="64"/>
      <c r="Y5789" s="53"/>
      <c r="Z5789" s="64"/>
      <c r="AD5789" s="53"/>
    </row>
    <row r="5790" spans="1:30" s="13" customFormat="1" x14ac:dyDescent="0.25">
      <c r="A5790"/>
      <c r="B5790" s="32"/>
      <c r="C5790" s="34"/>
      <c r="D5790" s="10"/>
      <c r="J5790" s="53"/>
      <c r="K5790" s="64"/>
      <c r="O5790" s="60"/>
      <c r="P5790" s="67"/>
      <c r="T5790" s="53"/>
      <c r="U5790" s="64"/>
      <c r="Y5790" s="53"/>
      <c r="Z5790" s="64"/>
      <c r="AD5790" s="53"/>
    </row>
    <row r="5791" spans="1:30" s="13" customFormat="1" x14ac:dyDescent="0.25">
      <c r="A5791"/>
      <c r="B5791" s="32"/>
      <c r="C5791" s="34"/>
      <c r="D5791" s="10"/>
      <c r="J5791" s="53"/>
      <c r="K5791" s="64"/>
      <c r="O5791" s="60"/>
      <c r="P5791" s="67"/>
      <c r="T5791" s="53"/>
      <c r="U5791" s="64"/>
      <c r="Y5791" s="53"/>
      <c r="Z5791" s="64"/>
      <c r="AD5791" s="53"/>
    </row>
    <row r="5792" spans="1:30" s="13" customFormat="1" x14ac:dyDescent="0.25">
      <c r="A5792"/>
      <c r="B5792" s="32"/>
      <c r="C5792" s="34"/>
      <c r="D5792" s="10"/>
      <c r="J5792" s="53"/>
      <c r="K5792" s="64"/>
      <c r="O5792" s="60"/>
      <c r="P5792" s="67"/>
      <c r="T5792" s="53"/>
      <c r="U5792" s="64"/>
      <c r="Y5792" s="53"/>
      <c r="Z5792" s="64"/>
      <c r="AD5792" s="53"/>
    </row>
    <row r="5793" spans="1:30" s="13" customFormat="1" x14ac:dyDescent="0.25">
      <c r="A5793"/>
      <c r="B5793" s="32"/>
      <c r="C5793" s="34"/>
      <c r="D5793" s="10"/>
      <c r="J5793" s="53"/>
      <c r="K5793" s="64"/>
      <c r="O5793" s="60"/>
      <c r="P5793" s="67"/>
      <c r="T5793" s="53"/>
      <c r="U5793" s="64"/>
      <c r="Y5793" s="53"/>
      <c r="Z5793" s="64"/>
      <c r="AD5793" s="53"/>
    </row>
    <row r="5794" spans="1:30" s="13" customFormat="1" x14ac:dyDescent="0.25">
      <c r="A5794"/>
      <c r="B5794" s="32"/>
      <c r="C5794" s="34"/>
      <c r="D5794" s="10"/>
      <c r="J5794" s="53"/>
      <c r="K5794" s="64"/>
      <c r="O5794" s="60"/>
      <c r="P5794" s="67"/>
      <c r="T5794" s="53"/>
      <c r="U5794" s="64"/>
      <c r="Y5794" s="53"/>
      <c r="Z5794" s="64"/>
      <c r="AD5794" s="53"/>
    </row>
    <row r="5795" spans="1:30" s="13" customFormat="1" x14ac:dyDescent="0.25">
      <c r="A5795"/>
      <c r="B5795" s="32"/>
      <c r="C5795" s="34"/>
      <c r="D5795" s="10"/>
      <c r="J5795" s="53"/>
      <c r="K5795" s="64"/>
      <c r="O5795" s="60"/>
      <c r="P5795" s="67"/>
      <c r="T5795" s="53"/>
      <c r="U5795" s="64"/>
      <c r="Y5795" s="53"/>
      <c r="Z5795" s="64"/>
      <c r="AD5795" s="53"/>
    </row>
    <row r="5796" spans="1:30" s="13" customFormat="1" x14ac:dyDescent="0.25">
      <c r="A5796"/>
      <c r="B5796" s="32"/>
      <c r="C5796" s="34"/>
      <c r="D5796" s="10"/>
      <c r="J5796" s="53"/>
      <c r="K5796" s="64"/>
      <c r="O5796" s="60"/>
      <c r="P5796" s="67"/>
      <c r="T5796" s="53"/>
      <c r="U5796" s="64"/>
      <c r="Y5796" s="53"/>
      <c r="Z5796" s="64"/>
      <c r="AD5796" s="53"/>
    </row>
    <row r="5797" spans="1:30" s="13" customFormat="1" x14ac:dyDescent="0.25">
      <c r="A5797"/>
      <c r="B5797" s="32"/>
      <c r="C5797" s="34"/>
      <c r="D5797" s="10"/>
      <c r="J5797" s="53"/>
      <c r="K5797" s="64"/>
      <c r="O5797" s="60"/>
      <c r="P5797" s="67"/>
      <c r="T5797" s="53"/>
      <c r="U5797" s="64"/>
      <c r="Y5797" s="53"/>
      <c r="Z5797" s="64"/>
      <c r="AD5797" s="53"/>
    </row>
    <row r="5798" spans="1:30" s="13" customFormat="1" x14ac:dyDescent="0.25">
      <c r="A5798"/>
      <c r="B5798" s="32"/>
      <c r="C5798" s="34"/>
      <c r="D5798" s="10"/>
      <c r="J5798" s="53"/>
      <c r="K5798" s="64"/>
      <c r="O5798" s="60"/>
      <c r="P5798" s="67"/>
      <c r="T5798" s="53"/>
      <c r="U5798" s="64"/>
      <c r="Y5798" s="53"/>
      <c r="Z5798" s="64"/>
      <c r="AD5798" s="53"/>
    </row>
    <row r="5799" spans="1:30" s="13" customFormat="1" x14ac:dyDescent="0.25">
      <c r="A5799"/>
      <c r="B5799" s="32"/>
      <c r="C5799" s="34"/>
      <c r="D5799" s="10"/>
      <c r="J5799" s="53"/>
      <c r="K5799" s="64"/>
      <c r="O5799" s="60"/>
      <c r="P5799" s="67"/>
      <c r="T5799" s="53"/>
      <c r="U5799" s="64"/>
      <c r="Y5799" s="53"/>
      <c r="Z5799" s="64"/>
      <c r="AD5799" s="53"/>
    </row>
    <row r="5800" spans="1:30" s="13" customFormat="1" x14ac:dyDescent="0.25">
      <c r="A5800"/>
      <c r="B5800" s="32"/>
      <c r="C5800" s="34"/>
      <c r="D5800" s="10"/>
      <c r="J5800" s="53"/>
      <c r="K5800" s="64"/>
      <c r="O5800" s="60"/>
      <c r="P5800" s="67"/>
      <c r="T5800" s="53"/>
      <c r="U5800" s="64"/>
      <c r="Y5800" s="53"/>
      <c r="Z5800" s="64"/>
      <c r="AD5800" s="53"/>
    </row>
    <row r="5801" spans="1:30" s="13" customFormat="1" x14ac:dyDescent="0.25">
      <c r="A5801"/>
      <c r="B5801" s="32"/>
      <c r="C5801" s="34"/>
      <c r="D5801" s="10"/>
      <c r="J5801" s="53"/>
      <c r="K5801" s="64"/>
      <c r="O5801" s="60"/>
      <c r="P5801" s="67"/>
      <c r="T5801" s="53"/>
      <c r="U5801" s="64"/>
      <c r="Y5801" s="53"/>
      <c r="Z5801" s="64"/>
      <c r="AD5801" s="53"/>
    </row>
    <row r="5802" spans="1:30" s="13" customFormat="1" x14ac:dyDescent="0.25">
      <c r="A5802"/>
      <c r="B5802" s="32"/>
      <c r="C5802" s="34"/>
      <c r="D5802" s="10"/>
      <c r="J5802" s="53"/>
      <c r="K5802" s="64"/>
      <c r="O5802" s="60"/>
      <c r="P5802" s="67"/>
      <c r="T5802" s="53"/>
      <c r="U5802" s="64"/>
      <c r="Y5802" s="53"/>
      <c r="Z5802" s="64"/>
      <c r="AD5802" s="53"/>
    </row>
    <row r="5803" spans="1:30" s="13" customFormat="1" x14ac:dyDescent="0.25">
      <c r="A5803"/>
      <c r="B5803" s="32"/>
      <c r="C5803" s="34"/>
      <c r="D5803" s="10"/>
      <c r="J5803" s="53"/>
      <c r="K5803" s="64"/>
      <c r="O5803" s="60"/>
      <c r="P5803" s="67"/>
      <c r="T5803" s="53"/>
      <c r="U5803" s="64"/>
      <c r="Y5803" s="53"/>
      <c r="Z5803" s="64"/>
      <c r="AD5803" s="53"/>
    </row>
    <row r="5804" spans="1:30" s="13" customFormat="1" x14ac:dyDescent="0.25">
      <c r="A5804"/>
      <c r="B5804" s="32"/>
      <c r="C5804" s="34"/>
      <c r="D5804" s="10"/>
      <c r="J5804" s="53"/>
      <c r="K5804" s="64"/>
      <c r="O5804" s="60"/>
      <c r="P5804" s="67"/>
      <c r="T5804" s="53"/>
      <c r="U5804" s="64"/>
      <c r="Y5804" s="53"/>
      <c r="Z5804" s="64"/>
      <c r="AD5804" s="53"/>
    </row>
    <row r="5805" spans="1:30" s="13" customFormat="1" x14ac:dyDescent="0.25">
      <c r="A5805"/>
      <c r="B5805" s="32"/>
      <c r="C5805" s="34"/>
      <c r="D5805" s="10"/>
      <c r="J5805" s="53"/>
      <c r="K5805" s="64"/>
      <c r="O5805" s="60"/>
      <c r="P5805" s="67"/>
      <c r="T5805" s="53"/>
      <c r="U5805" s="64"/>
      <c r="Y5805" s="53"/>
      <c r="Z5805" s="64"/>
      <c r="AD5805" s="53"/>
    </row>
    <row r="5806" spans="1:30" s="13" customFormat="1" x14ac:dyDescent="0.25">
      <c r="A5806"/>
      <c r="B5806" s="32"/>
      <c r="C5806" s="34"/>
      <c r="D5806" s="10"/>
      <c r="J5806" s="53"/>
      <c r="K5806" s="64"/>
      <c r="O5806" s="60"/>
      <c r="P5806" s="67"/>
      <c r="T5806" s="53"/>
      <c r="U5806" s="64"/>
      <c r="Y5806" s="53"/>
      <c r="Z5806" s="64"/>
      <c r="AD5806" s="53"/>
    </row>
    <row r="5807" spans="1:30" s="13" customFormat="1" x14ac:dyDescent="0.25">
      <c r="A5807"/>
      <c r="B5807" s="32"/>
      <c r="C5807" s="34"/>
      <c r="D5807" s="10"/>
      <c r="J5807" s="53"/>
      <c r="K5807" s="64"/>
      <c r="O5807" s="60"/>
      <c r="P5807" s="67"/>
      <c r="T5807" s="53"/>
      <c r="U5807" s="64"/>
      <c r="Y5807" s="53"/>
      <c r="Z5807" s="64"/>
      <c r="AD5807" s="53"/>
    </row>
    <row r="5808" spans="1:30" s="13" customFormat="1" x14ac:dyDescent="0.25">
      <c r="A5808"/>
      <c r="B5808" s="32"/>
      <c r="C5808" s="34"/>
      <c r="D5808" s="10"/>
      <c r="J5808" s="53"/>
      <c r="K5808" s="64"/>
      <c r="O5808" s="60"/>
      <c r="P5808" s="67"/>
      <c r="T5808" s="53"/>
      <c r="U5808" s="64"/>
      <c r="Y5808" s="53"/>
      <c r="Z5808" s="64"/>
      <c r="AD5808" s="53"/>
    </row>
    <row r="5809" spans="1:30" s="13" customFormat="1" x14ac:dyDescent="0.25">
      <c r="A5809"/>
      <c r="B5809" s="32"/>
      <c r="C5809" s="34"/>
      <c r="D5809" s="10"/>
      <c r="J5809" s="53"/>
      <c r="K5809" s="64"/>
      <c r="O5809" s="60"/>
      <c r="P5809" s="67"/>
      <c r="T5809" s="53"/>
      <c r="U5809" s="64"/>
      <c r="Y5809" s="53"/>
      <c r="Z5809" s="64"/>
      <c r="AD5809" s="53"/>
    </row>
    <row r="5810" spans="1:30" s="13" customFormat="1" x14ac:dyDescent="0.25">
      <c r="A5810"/>
      <c r="B5810" s="32"/>
      <c r="C5810" s="34"/>
      <c r="D5810" s="10"/>
      <c r="J5810" s="53"/>
      <c r="K5810" s="64"/>
      <c r="O5810" s="60"/>
      <c r="P5810" s="67"/>
      <c r="T5810" s="53"/>
      <c r="U5810" s="64"/>
      <c r="Y5810" s="53"/>
      <c r="Z5810" s="64"/>
      <c r="AD5810" s="53"/>
    </row>
    <row r="5811" spans="1:30" s="13" customFormat="1" x14ac:dyDescent="0.25">
      <c r="A5811"/>
      <c r="B5811" s="32"/>
      <c r="C5811" s="34"/>
      <c r="D5811" s="10"/>
      <c r="J5811" s="53"/>
      <c r="K5811" s="64"/>
      <c r="O5811" s="60"/>
      <c r="P5811" s="67"/>
      <c r="T5811" s="53"/>
      <c r="U5811" s="64"/>
      <c r="Y5811" s="53"/>
      <c r="Z5811" s="64"/>
      <c r="AD5811" s="53"/>
    </row>
    <row r="5812" spans="1:30" s="13" customFormat="1" x14ac:dyDescent="0.25">
      <c r="A5812"/>
      <c r="B5812" s="32"/>
      <c r="C5812" s="34"/>
      <c r="D5812" s="10"/>
      <c r="J5812" s="53"/>
      <c r="K5812" s="64"/>
      <c r="O5812" s="60"/>
      <c r="P5812" s="67"/>
      <c r="T5812" s="53"/>
      <c r="U5812" s="64"/>
      <c r="Y5812" s="53"/>
      <c r="Z5812" s="64"/>
      <c r="AD5812" s="53"/>
    </row>
    <row r="5813" spans="1:30" s="13" customFormat="1" x14ac:dyDescent="0.25">
      <c r="A5813"/>
      <c r="B5813" s="32"/>
      <c r="C5813" s="34"/>
      <c r="D5813" s="10"/>
      <c r="J5813" s="53"/>
      <c r="K5813" s="64"/>
      <c r="O5813" s="60"/>
      <c r="P5813" s="67"/>
      <c r="T5813" s="53"/>
      <c r="U5813" s="64"/>
      <c r="Y5813" s="53"/>
      <c r="Z5813" s="64"/>
      <c r="AD5813" s="53"/>
    </row>
    <row r="5814" spans="1:30" s="13" customFormat="1" x14ac:dyDescent="0.25">
      <c r="A5814"/>
      <c r="B5814" s="32"/>
      <c r="C5814" s="34"/>
      <c r="D5814" s="10"/>
      <c r="J5814" s="53"/>
      <c r="K5814" s="64"/>
      <c r="O5814" s="60"/>
      <c r="P5814" s="67"/>
      <c r="T5814" s="53"/>
      <c r="U5814" s="64"/>
      <c r="Y5814" s="53"/>
      <c r="Z5814" s="64"/>
      <c r="AD5814" s="53"/>
    </row>
    <row r="5815" spans="1:30" s="13" customFormat="1" x14ac:dyDescent="0.25">
      <c r="A5815"/>
      <c r="B5815" s="32"/>
      <c r="C5815" s="34"/>
      <c r="D5815" s="10"/>
      <c r="J5815" s="53"/>
      <c r="K5815" s="64"/>
      <c r="O5815" s="60"/>
      <c r="P5815" s="67"/>
      <c r="T5815" s="53"/>
      <c r="U5815" s="64"/>
      <c r="Y5815" s="53"/>
      <c r="Z5815" s="64"/>
      <c r="AD5815" s="53"/>
    </row>
    <row r="5816" spans="1:30" s="13" customFormat="1" x14ac:dyDescent="0.25">
      <c r="A5816"/>
      <c r="B5816" s="32"/>
      <c r="C5816" s="34"/>
      <c r="D5816" s="10"/>
      <c r="J5816" s="53"/>
      <c r="K5816" s="64"/>
      <c r="O5816" s="60"/>
      <c r="P5816" s="67"/>
      <c r="T5816" s="53"/>
      <c r="U5816" s="64"/>
      <c r="Y5816" s="53"/>
      <c r="Z5816" s="64"/>
      <c r="AD5816" s="53"/>
    </row>
    <row r="5817" spans="1:30" s="13" customFormat="1" x14ac:dyDescent="0.25">
      <c r="A5817"/>
      <c r="B5817" s="32"/>
      <c r="C5817" s="34"/>
      <c r="D5817" s="10"/>
      <c r="J5817" s="53"/>
      <c r="K5817" s="64"/>
      <c r="O5817" s="60"/>
      <c r="P5817" s="67"/>
      <c r="T5817" s="53"/>
      <c r="U5817" s="64"/>
      <c r="Y5817" s="53"/>
      <c r="Z5817" s="64"/>
      <c r="AD5817" s="53"/>
    </row>
    <row r="5818" spans="1:30" s="13" customFormat="1" x14ac:dyDescent="0.25">
      <c r="A5818"/>
      <c r="B5818" s="32"/>
      <c r="C5818" s="34"/>
      <c r="D5818" s="10"/>
      <c r="J5818" s="53"/>
      <c r="K5818" s="64"/>
      <c r="O5818" s="60"/>
      <c r="P5818" s="67"/>
      <c r="T5818" s="53"/>
      <c r="U5818" s="64"/>
      <c r="Y5818" s="53"/>
      <c r="Z5818" s="64"/>
      <c r="AD5818" s="53"/>
    </row>
    <row r="5819" spans="1:30" s="13" customFormat="1" x14ac:dyDescent="0.25">
      <c r="A5819"/>
      <c r="B5819" s="32"/>
      <c r="C5819" s="34"/>
      <c r="D5819" s="10"/>
      <c r="J5819" s="53"/>
      <c r="K5819" s="64"/>
      <c r="O5819" s="60"/>
      <c r="P5819" s="67"/>
      <c r="T5819" s="53"/>
      <c r="U5819" s="64"/>
      <c r="Y5819" s="53"/>
      <c r="Z5819" s="64"/>
      <c r="AD5819" s="53"/>
    </row>
    <row r="5820" spans="1:30" s="13" customFormat="1" x14ac:dyDescent="0.25">
      <c r="A5820"/>
      <c r="B5820" s="32"/>
      <c r="C5820" s="34"/>
      <c r="D5820" s="10"/>
      <c r="J5820" s="53"/>
      <c r="K5820" s="64"/>
      <c r="O5820" s="60"/>
      <c r="P5820" s="67"/>
      <c r="T5820" s="53"/>
      <c r="U5820" s="64"/>
      <c r="Y5820" s="53"/>
      <c r="Z5820" s="64"/>
      <c r="AD5820" s="53"/>
    </row>
    <row r="5821" spans="1:30" s="13" customFormat="1" x14ac:dyDescent="0.25">
      <c r="A5821"/>
      <c r="B5821" s="32"/>
      <c r="C5821" s="34"/>
      <c r="D5821" s="10"/>
      <c r="J5821" s="53"/>
      <c r="K5821" s="64"/>
      <c r="O5821" s="60"/>
      <c r="P5821" s="67"/>
      <c r="T5821" s="53"/>
      <c r="U5821" s="64"/>
      <c r="Y5821" s="53"/>
      <c r="Z5821" s="64"/>
      <c r="AD5821" s="53"/>
    </row>
    <row r="5822" spans="1:30" s="13" customFormat="1" x14ac:dyDescent="0.25">
      <c r="A5822"/>
      <c r="B5822" s="32"/>
      <c r="C5822" s="34"/>
      <c r="D5822" s="10"/>
      <c r="J5822" s="53"/>
      <c r="K5822" s="64"/>
      <c r="O5822" s="60"/>
      <c r="P5822" s="67"/>
      <c r="T5822" s="53"/>
      <c r="U5822" s="64"/>
      <c r="Y5822" s="53"/>
      <c r="Z5822" s="64"/>
      <c r="AD5822" s="53"/>
    </row>
    <row r="5823" spans="1:30" s="13" customFormat="1" x14ac:dyDescent="0.25">
      <c r="A5823"/>
      <c r="B5823" s="32"/>
      <c r="C5823" s="34"/>
      <c r="D5823" s="10"/>
      <c r="J5823" s="53"/>
      <c r="K5823" s="64"/>
      <c r="O5823" s="60"/>
      <c r="P5823" s="67"/>
      <c r="T5823" s="53"/>
      <c r="U5823" s="64"/>
      <c r="Y5823" s="53"/>
      <c r="Z5823" s="64"/>
      <c r="AD5823" s="53"/>
    </row>
    <row r="5824" spans="1:30" s="13" customFormat="1" x14ac:dyDescent="0.25">
      <c r="A5824"/>
      <c r="B5824" s="32"/>
      <c r="C5824" s="34"/>
      <c r="D5824" s="10"/>
      <c r="J5824" s="53"/>
      <c r="K5824" s="64"/>
      <c r="O5824" s="60"/>
      <c r="P5824" s="67"/>
      <c r="T5824" s="53"/>
      <c r="U5824" s="64"/>
      <c r="Y5824" s="53"/>
      <c r="Z5824" s="64"/>
      <c r="AD5824" s="53"/>
    </row>
    <row r="5825" spans="1:30" s="13" customFormat="1" x14ac:dyDescent="0.25">
      <c r="A5825"/>
      <c r="B5825" s="32"/>
      <c r="C5825" s="34"/>
      <c r="D5825" s="10"/>
      <c r="J5825" s="53"/>
      <c r="K5825" s="64"/>
      <c r="O5825" s="60"/>
      <c r="P5825" s="67"/>
      <c r="T5825" s="53"/>
      <c r="U5825" s="64"/>
      <c r="Y5825" s="53"/>
      <c r="Z5825" s="64"/>
      <c r="AD5825" s="53"/>
    </row>
    <row r="5826" spans="1:30" s="13" customFormat="1" x14ac:dyDescent="0.25">
      <c r="A5826"/>
      <c r="B5826" s="32"/>
      <c r="C5826" s="34"/>
      <c r="D5826" s="10"/>
      <c r="J5826" s="53"/>
      <c r="K5826" s="64"/>
      <c r="O5826" s="60"/>
      <c r="P5826" s="67"/>
      <c r="T5826" s="53"/>
      <c r="U5826" s="64"/>
      <c r="Y5826" s="53"/>
      <c r="Z5826" s="64"/>
      <c r="AD5826" s="53"/>
    </row>
    <row r="5827" spans="1:30" s="13" customFormat="1" x14ac:dyDescent="0.25">
      <c r="A5827"/>
      <c r="B5827" s="32"/>
      <c r="C5827" s="34"/>
      <c r="D5827" s="10"/>
      <c r="J5827" s="53"/>
      <c r="K5827" s="64"/>
      <c r="O5827" s="60"/>
      <c r="P5827" s="67"/>
      <c r="T5827" s="53"/>
      <c r="U5827" s="64"/>
      <c r="Y5827" s="53"/>
      <c r="Z5827" s="64"/>
      <c r="AD5827" s="53"/>
    </row>
    <row r="5828" spans="1:30" s="13" customFormat="1" x14ac:dyDescent="0.25">
      <c r="A5828"/>
      <c r="B5828" s="32"/>
      <c r="C5828" s="34"/>
      <c r="D5828" s="10"/>
      <c r="J5828" s="53"/>
      <c r="K5828" s="64"/>
      <c r="O5828" s="60"/>
      <c r="P5828" s="67"/>
      <c r="T5828" s="53"/>
      <c r="U5828" s="64"/>
      <c r="Y5828" s="53"/>
      <c r="Z5828" s="64"/>
      <c r="AD5828" s="53"/>
    </row>
    <row r="5829" spans="1:30" s="13" customFormat="1" x14ac:dyDescent="0.25">
      <c r="A5829"/>
      <c r="B5829" s="32"/>
      <c r="C5829" s="34"/>
      <c r="D5829" s="10"/>
      <c r="J5829" s="53"/>
      <c r="K5829" s="64"/>
      <c r="O5829" s="60"/>
      <c r="P5829" s="67"/>
      <c r="T5829" s="53"/>
      <c r="U5829" s="64"/>
      <c r="Y5829" s="53"/>
      <c r="Z5829" s="64"/>
      <c r="AD5829" s="53"/>
    </row>
    <row r="5830" spans="1:30" s="13" customFormat="1" x14ac:dyDescent="0.25">
      <c r="A5830"/>
      <c r="B5830" s="32"/>
      <c r="C5830" s="34"/>
      <c r="D5830" s="10"/>
      <c r="J5830" s="53"/>
      <c r="K5830" s="64"/>
      <c r="O5830" s="60"/>
      <c r="P5830" s="67"/>
      <c r="T5830" s="53"/>
      <c r="U5830" s="64"/>
      <c r="Y5830" s="53"/>
      <c r="Z5830" s="64"/>
      <c r="AD5830" s="53"/>
    </row>
    <row r="5831" spans="1:30" s="13" customFormat="1" x14ac:dyDescent="0.25">
      <c r="A5831"/>
      <c r="B5831" s="32"/>
      <c r="C5831" s="34"/>
      <c r="D5831" s="10"/>
      <c r="J5831" s="53"/>
      <c r="K5831" s="64"/>
      <c r="O5831" s="60"/>
      <c r="P5831" s="67"/>
      <c r="T5831" s="53"/>
      <c r="U5831" s="64"/>
      <c r="Y5831" s="53"/>
      <c r="Z5831" s="64"/>
      <c r="AD5831" s="53"/>
    </row>
    <row r="5832" spans="1:30" s="13" customFormat="1" x14ac:dyDescent="0.25">
      <c r="A5832"/>
      <c r="B5832" s="32"/>
      <c r="C5832" s="34"/>
      <c r="D5832" s="10"/>
      <c r="J5832" s="53"/>
      <c r="K5832" s="64"/>
      <c r="O5832" s="60"/>
      <c r="P5832" s="67"/>
      <c r="T5832" s="53"/>
      <c r="U5832" s="64"/>
      <c r="Y5832" s="53"/>
      <c r="Z5832" s="64"/>
      <c r="AD5832" s="53"/>
    </row>
    <row r="5833" spans="1:30" s="13" customFormat="1" x14ac:dyDescent="0.25">
      <c r="A5833"/>
      <c r="B5833" s="32"/>
      <c r="C5833" s="34"/>
      <c r="D5833" s="10"/>
      <c r="J5833" s="53"/>
      <c r="K5833" s="64"/>
      <c r="O5833" s="60"/>
      <c r="P5833" s="67"/>
      <c r="T5833" s="53"/>
      <c r="U5833" s="64"/>
      <c r="Y5833" s="53"/>
      <c r="Z5833" s="64"/>
      <c r="AD5833" s="53"/>
    </row>
    <row r="5834" spans="1:30" s="13" customFormat="1" x14ac:dyDescent="0.25">
      <c r="A5834"/>
      <c r="B5834" s="32"/>
      <c r="C5834" s="34"/>
      <c r="D5834" s="10"/>
      <c r="J5834" s="53"/>
      <c r="K5834" s="64"/>
      <c r="O5834" s="60"/>
      <c r="P5834" s="67"/>
      <c r="T5834" s="53"/>
      <c r="U5834" s="64"/>
      <c r="Y5834" s="53"/>
      <c r="Z5834" s="64"/>
      <c r="AD5834" s="53"/>
    </row>
    <row r="5835" spans="1:30" s="13" customFormat="1" x14ac:dyDescent="0.25">
      <c r="A5835"/>
      <c r="B5835" s="32"/>
      <c r="C5835" s="34"/>
      <c r="D5835" s="10"/>
      <c r="J5835" s="53"/>
      <c r="K5835" s="64"/>
      <c r="O5835" s="60"/>
      <c r="P5835" s="67"/>
      <c r="T5835" s="53"/>
      <c r="U5835" s="64"/>
      <c r="Y5835" s="53"/>
      <c r="Z5835" s="64"/>
      <c r="AD5835" s="53"/>
    </row>
    <row r="5836" spans="1:30" s="13" customFormat="1" x14ac:dyDescent="0.25">
      <c r="A5836"/>
      <c r="B5836" s="32"/>
      <c r="C5836" s="34"/>
      <c r="D5836" s="10"/>
      <c r="J5836" s="53"/>
      <c r="K5836" s="64"/>
      <c r="O5836" s="60"/>
      <c r="P5836" s="67"/>
      <c r="T5836" s="53"/>
      <c r="U5836" s="64"/>
      <c r="Y5836" s="53"/>
      <c r="Z5836" s="64"/>
      <c r="AD5836" s="53"/>
    </row>
    <row r="5837" spans="1:30" s="13" customFormat="1" x14ac:dyDescent="0.25">
      <c r="A5837"/>
      <c r="B5837" s="32"/>
      <c r="C5837" s="34"/>
      <c r="D5837" s="10"/>
      <c r="J5837" s="53"/>
      <c r="K5837" s="64"/>
      <c r="O5837" s="60"/>
      <c r="P5837" s="67"/>
      <c r="T5837" s="53"/>
      <c r="U5837" s="64"/>
      <c r="Y5837" s="53"/>
      <c r="Z5837" s="64"/>
      <c r="AD5837" s="53"/>
    </row>
    <row r="5838" spans="1:30" s="13" customFormat="1" x14ac:dyDescent="0.25">
      <c r="A5838"/>
      <c r="B5838" s="32"/>
      <c r="C5838" s="34"/>
      <c r="D5838" s="10"/>
      <c r="J5838" s="53"/>
      <c r="K5838" s="64"/>
      <c r="O5838" s="60"/>
      <c r="P5838" s="67"/>
      <c r="T5838" s="53"/>
      <c r="U5838" s="64"/>
      <c r="Y5838" s="53"/>
      <c r="Z5838" s="64"/>
      <c r="AD5838" s="53"/>
    </row>
    <row r="5839" spans="1:30" s="13" customFormat="1" x14ac:dyDescent="0.25">
      <c r="A5839"/>
      <c r="B5839" s="32"/>
      <c r="C5839" s="34"/>
      <c r="D5839" s="10"/>
      <c r="J5839" s="53"/>
      <c r="K5839" s="64"/>
      <c r="O5839" s="60"/>
      <c r="P5839" s="67"/>
      <c r="T5839" s="53"/>
      <c r="U5839" s="64"/>
      <c r="Y5839" s="53"/>
      <c r="Z5839" s="64"/>
      <c r="AD5839" s="53"/>
    </row>
    <row r="5840" spans="1:30" s="13" customFormat="1" x14ac:dyDescent="0.25">
      <c r="A5840"/>
      <c r="B5840" s="32"/>
      <c r="C5840" s="34"/>
      <c r="D5840" s="10"/>
      <c r="J5840" s="53"/>
      <c r="K5840" s="64"/>
      <c r="O5840" s="60"/>
      <c r="P5840" s="67"/>
      <c r="T5840" s="53"/>
      <c r="U5840" s="64"/>
      <c r="Y5840" s="53"/>
      <c r="Z5840" s="64"/>
      <c r="AD5840" s="53"/>
    </row>
    <row r="5841" spans="1:30" s="13" customFormat="1" x14ac:dyDescent="0.25">
      <c r="A5841"/>
      <c r="B5841" s="32"/>
      <c r="C5841" s="34"/>
      <c r="D5841" s="10"/>
      <c r="J5841" s="53"/>
      <c r="K5841" s="64"/>
      <c r="O5841" s="60"/>
      <c r="P5841" s="67"/>
      <c r="T5841" s="53"/>
      <c r="U5841" s="64"/>
      <c r="Y5841" s="53"/>
      <c r="Z5841" s="64"/>
      <c r="AD5841" s="53"/>
    </row>
    <row r="5842" spans="1:30" s="13" customFormat="1" x14ac:dyDescent="0.25">
      <c r="A5842"/>
      <c r="B5842" s="32"/>
      <c r="C5842" s="34"/>
      <c r="D5842" s="10"/>
      <c r="J5842" s="53"/>
      <c r="K5842" s="64"/>
      <c r="O5842" s="60"/>
      <c r="P5842" s="67"/>
      <c r="T5842" s="53"/>
      <c r="U5842" s="64"/>
      <c r="Y5842" s="53"/>
      <c r="Z5842" s="64"/>
      <c r="AD5842" s="53"/>
    </row>
    <row r="5843" spans="1:30" s="13" customFormat="1" x14ac:dyDescent="0.25">
      <c r="A5843"/>
      <c r="B5843" s="32"/>
      <c r="C5843" s="34"/>
      <c r="D5843" s="10"/>
      <c r="J5843" s="53"/>
      <c r="K5843" s="64"/>
      <c r="O5843" s="60"/>
      <c r="P5843" s="67"/>
      <c r="T5843" s="53"/>
      <c r="U5843" s="64"/>
      <c r="Y5843" s="53"/>
      <c r="Z5843" s="64"/>
      <c r="AD5843" s="53"/>
    </row>
    <row r="5844" spans="1:30" s="13" customFormat="1" x14ac:dyDescent="0.25">
      <c r="A5844"/>
      <c r="B5844" s="32"/>
      <c r="C5844" s="34"/>
      <c r="D5844" s="10"/>
      <c r="J5844" s="53"/>
      <c r="K5844" s="64"/>
      <c r="O5844" s="60"/>
      <c r="P5844" s="67"/>
      <c r="T5844" s="53"/>
      <c r="U5844" s="64"/>
      <c r="Y5844" s="53"/>
      <c r="Z5844" s="64"/>
      <c r="AD5844" s="53"/>
    </row>
    <row r="5845" spans="1:30" s="13" customFormat="1" x14ac:dyDescent="0.25">
      <c r="A5845"/>
      <c r="B5845" s="32"/>
      <c r="C5845" s="34"/>
      <c r="D5845" s="10"/>
      <c r="J5845" s="53"/>
      <c r="K5845" s="64"/>
      <c r="O5845" s="60"/>
      <c r="P5845" s="67"/>
      <c r="T5845" s="53"/>
      <c r="U5845" s="64"/>
      <c r="Y5845" s="53"/>
      <c r="Z5845" s="64"/>
      <c r="AD5845" s="53"/>
    </row>
    <row r="5846" spans="1:30" s="13" customFormat="1" x14ac:dyDescent="0.25">
      <c r="A5846"/>
      <c r="B5846" s="32"/>
      <c r="C5846" s="34"/>
      <c r="D5846" s="10"/>
      <c r="J5846" s="53"/>
      <c r="K5846" s="64"/>
      <c r="O5846" s="60"/>
      <c r="P5846" s="67"/>
      <c r="T5846" s="53"/>
      <c r="U5846" s="64"/>
      <c r="Y5846" s="53"/>
      <c r="Z5846" s="64"/>
      <c r="AD5846" s="53"/>
    </row>
    <row r="5847" spans="1:30" s="13" customFormat="1" x14ac:dyDescent="0.25">
      <c r="A5847"/>
      <c r="B5847" s="32"/>
      <c r="C5847" s="34"/>
      <c r="D5847" s="10"/>
      <c r="J5847" s="53"/>
      <c r="K5847" s="64"/>
      <c r="O5847" s="60"/>
      <c r="P5847" s="67"/>
      <c r="T5847" s="53"/>
      <c r="U5847" s="64"/>
      <c r="Y5847" s="53"/>
      <c r="Z5847" s="64"/>
      <c r="AD5847" s="53"/>
    </row>
    <row r="5848" spans="1:30" s="13" customFormat="1" x14ac:dyDescent="0.25">
      <c r="A5848"/>
      <c r="B5848" s="32"/>
      <c r="C5848" s="34"/>
      <c r="D5848" s="10"/>
      <c r="J5848" s="53"/>
      <c r="K5848" s="64"/>
      <c r="O5848" s="60"/>
      <c r="P5848" s="67"/>
      <c r="T5848" s="53"/>
      <c r="U5848" s="64"/>
      <c r="Y5848" s="53"/>
      <c r="Z5848" s="64"/>
      <c r="AD5848" s="53"/>
    </row>
    <row r="5849" spans="1:30" s="13" customFormat="1" x14ac:dyDescent="0.25">
      <c r="A5849"/>
      <c r="B5849" s="32"/>
      <c r="C5849" s="34"/>
      <c r="D5849" s="10"/>
      <c r="J5849" s="53"/>
      <c r="K5849" s="64"/>
      <c r="O5849" s="60"/>
      <c r="P5849" s="67"/>
      <c r="T5849" s="53"/>
      <c r="U5849" s="64"/>
      <c r="Y5849" s="53"/>
      <c r="Z5849" s="64"/>
      <c r="AD5849" s="53"/>
    </row>
    <row r="5850" spans="1:30" s="13" customFormat="1" x14ac:dyDescent="0.25">
      <c r="A5850"/>
      <c r="B5850" s="32"/>
      <c r="C5850" s="34"/>
      <c r="D5850" s="10"/>
      <c r="J5850" s="53"/>
      <c r="K5850" s="64"/>
      <c r="O5850" s="60"/>
      <c r="P5850" s="67"/>
      <c r="T5850" s="53"/>
      <c r="U5850" s="64"/>
      <c r="Y5850" s="53"/>
      <c r="Z5850" s="64"/>
      <c r="AD5850" s="53"/>
    </row>
    <row r="5851" spans="1:30" s="13" customFormat="1" x14ac:dyDescent="0.25">
      <c r="A5851"/>
      <c r="B5851" s="32"/>
      <c r="C5851" s="34"/>
      <c r="D5851" s="10"/>
      <c r="J5851" s="53"/>
      <c r="K5851" s="64"/>
      <c r="O5851" s="60"/>
      <c r="P5851" s="67"/>
      <c r="T5851" s="53"/>
      <c r="U5851" s="64"/>
      <c r="Y5851" s="53"/>
      <c r="Z5851" s="64"/>
      <c r="AD5851" s="53"/>
    </row>
    <row r="5852" spans="1:30" s="13" customFormat="1" x14ac:dyDescent="0.25">
      <c r="A5852"/>
      <c r="B5852" s="32"/>
      <c r="C5852" s="34"/>
      <c r="D5852" s="10"/>
      <c r="J5852" s="53"/>
      <c r="K5852" s="64"/>
      <c r="O5852" s="60"/>
      <c r="P5852" s="67"/>
      <c r="T5852" s="53"/>
      <c r="U5852" s="64"/>
      <c r="Y5852" s="53"/>
      <c r="Z5852" s="64"/>
      <c r="AD5852" s="53"/>
    </row>
    <row r="5853" spans="1:30" s="13" customFormat="1" x14ac:dyDescent="0.25">
      <c r="A5853"/>
      <c r="B5853" s="32"/>
      <c r="C5853" s="34"/>
      <c r="D5853" s="10"/>
      <c r="J5853" s="53"/>
      <c r="K5853" s="64"/>
      <c r="O5853" s="60"/>
      <c r="P5853" s="67"/>
      <c r="T5853" s="53"/>
      <c r="U5853" s="64"/>
      <c r="Y5853" s="53"/>
      <c r="Z5853" s="64"/>
      <c r="AD5853" s="53"/>
    </row>
    <row r="5854" spans="1:30" s="13" customFormat="1" x14ac:dyDescent="0.25">
      <c r="A5854"/>
      <c r="B5854" s="32"/>
      <c r="C5854" s="34"/>
      <c r="D5854" s="10"/>
      <c r="J5854" s="53"/>
      <c r="K5854" s="64"/>
      <c r="O5854" s="60"/>
      <c r="P5854" s="67"/>
      <c r="T5854" s="53"/>
      <c r="U5854" s="64"/>
      <c r="Y5854" s="53"/>
      <c r="Z5854" s="64"/>
      <c r="AD5854" s="53"/>
    </row>
    <row r="5855" spans="1:30" s="13" customFormat="1" x14ac:dyDescent="0.25">
      <c r="A5855"/>
      <c r="B5855" s="32"/>
      <c r="C5855" s="34"/>
      <c r="D5855" s="10"/>
      <c r="J5855" s="53"/>
      <c r="K5855" s="64"/>
      <c r="O5855" s="60"/>
      <c r="P5855" s="67"/>
      <c r="T5855" s="53"/>
      <c r="U5855" s="64"/>
      <c r="Y5855" s="53"/>
      <c r="Z5855" s="64"/>
      <c r="AD5855" s="53"/>
    </row>
    <row r="5856" spans="1:30" s="13" customFormat="1" x14ac:dyDescent="0.25">
      <c r="A5856"/>
      <c r="B5856" s="32"/>
      <c r="C5856" s="34"/>
      <c r="D5856" s="10"/>
      <c r="J5856" s="53"/>
      <c r="K5856" s="64"/>
      <c r="O5856" s="60"/>
      <c r="P5856" s="67"/>
      <c r="T5856" s="53"/>
      <c r="U5856" s="64"/>
      <c r="Y5856" s="53"/>
      <c r="Z5856" s="64"/>
      <c r="AD5856" s="53"/>
    </row>
    <row r="5857" spans="1:30" s="13" customFormat="1" x14ac:dyDescent="0.25">
      <c r="A5857"/>
      <c r="B5857" s="32"/>
      <c r="C5857" s="34"/>
      <c r="D5857" s="10"/>
      <c r="J5857" s="53"/>
      <c r="K5857" s="64"/>
      <c r="O5857" s="60"/>
      <c r="P5857" s="67"/>
      <c r="T5857" s="53"/>
      <c r="U5857" s="64"/>
      <c r="Y5857" s="53"/>
      <c r="Z5857" s="64"/>
      <c r="AD5857" s="53"/>
    </row>
    <row r="5858" spans="1:30" s="13" customFormat="1" x14ac:dyDescent="0.25">
      <c r="A5858"/>
      <c r="B5858" s="32"/>
      <c r="C5858" s="34"/>
      <c r="D5858" s="10"/>
      <c r="J5858" s="53"/>
      <c r="K5858" s="64"/>
      <c r="O5858" s="60"/>
      <c r="P5858" s="67"/>
      <c r="T5858" s="53"/>
      <c r="U5858" s="64"/>
      <c r="Y5858" s="53"/>
      <c r="Z5858" s="64"/>
      <c r="AD5858" s="53"/>
    </row>
    <row r="5859" spans="1:30" s="13" customFormat="1" x14ac:dyDescent="0.25">
      <c r="A5859"/>
      <c r="B5859" s="32"/>
      <c r="C5859" s="34"/>
      <c r="D5859" s="10"/>
      <c r="J5859" s="53"/>
      <c r="K5859" s="64"/>
      <c r="O5859" s="60"/>
      <c r="P5859" s="67"/>
      <c r="T5859" s="53"/>
      <c r="U5859" s="64"/>
      <c r="Y5859" s="53"/>
      <c r="Z5859" s="64"/>
      <c r="AD5859" s="53"/>
    </row>
    <row r="5860" spans="1:30" s="13" customFormat="1" x14ac:dyDescent="0.25">
      <c r="A5860"/>
      <c r="B5860" s="32"/>
      <c r="C5860" s="34"/>
      <c r="D5860" s="10"/>
      <c r="J5860" s="53"/>
      <c r="K5860" s="64"/>
      <c r="O5860" s="60"/>
      <c r="P5860" s="67"/>
      <c r="T5860" s="53"/>
      <c r="U5860" s="64"/>
      <c r="Y5860" s="53"/>
      <c r="Z5860" s="64"/>
      <c r="AD5860" s="53"/>
    </row>
    <row r="5861" spans="1:30" s="13" customFormat="1" x14ac:dyDescent="0.25">
      <c r="A5861"/>
      <c r="B5861" s="32"/>
      <c r="C5861" s="34"/>
      <c r="D5861" s="10"/>
      <c r="J5861" s="53"/>
      <c r="K5861" s="64"/>
      <c r="O5861" s="60"/>
      <c r="P5861" s="67"/>
      <c r="T5861" s="53"/>
      <c r="U5861" s="64"/>
      <c r="Y5861" s="53"/>
      <c r="Z5861" s="64"/>
      <c r="AD5861" s="53"/>
    </row>
    <row r="5862" spans="1:30" s="13" customFormat="1" x14ac:dyDescent="0.25">
      <c r="A5862"/>
      <c r="B5862" s="32"/>
      <c r="C5862" s="34"/>
      <c r="D5862" s="10"/>
      <c r="J5862" s="53"/>
      <c r="K5862" s="64"/>
      <c r="O5862" s="60"/>
      <c r="P5862" s="67"/>
      <c r="T5862" s="53"/>
      <c r="U5862" s="64"/>
      <c r="Y5862" s="53"/>
      <c r="Z5862" s="64"/>
      <c r="AD5862" s="53"/>
    </row>
    <row r="5863" spans="1:30" s="13" customFormat="1" x14ac:dyDescent="0.25">
      <c r="A5863"/>
      <c r="B5863" s="32"/>
      <c r="C5863" s="34"/>
      <c r="D5863" s="10"/>
      <c r="J5863" s="53"/>
      <c r="K5863" s="64"/>
      <c r="O5863" s="60"/>
      <c r="P5863" s="67"/>
      <c r="T5863" s="53"/>
      <c r="U5863" s="64"/>
      <c r="Y5863" s="53"/>
      <c r="Z5863" s="64"/>
      <c r="AD5863" s="53"/>
    </row>
    <row r="5864" spans="1:30" s="13" customFormat="1" x14ac:dyDescent="0.25">
      <c r="A5864"/>
      <c r="B5864" s="32"/>
      <c r="C5864" s="34"/>
      <c r="D5864" s="10"/>
      <c r="J5864" s="53"/>
      <c r="K5864" s="64"/>
      <c r="O5864" s="60"/>
      <c r="P5864" s="67"/>
      <c r="T5864" s="53"/>
      <c r="U5864" s="64"/>
      <c r="Y5864" s="53"/>
      <c r="Z5864" s="64"/>
      <c r="AD5864" s="53"/>
    </row>
    <row r="5865" spans="1:30" s="13" customFormat="1" x14ac:dyDescent="0.25">
      <c r="A5865"/>
      <c r="B5865" s="32"/>
      <c r="C5865" s="34"/>
      <c r="D5865" s="10"/>
      <c r="J5865" s="53"/>
      <c r="K5865" s="64"/>
      <c r="O5865" s="60"/>
      <c r="P5865" s="67"/>
      <c r="T5865" s="53"/>
      <c r="U5865" s="64"/>
      <c r="Y5865" s="53"/>
      <c r="Z5865" s="64"/>
      <c r="AD5865" s="53"/>
    </row>
    <row r="5866" spans="1:30" s="13" customFormat="1" x14ac:dyDescent="0.25">
      <c r="A5866"/>
      <c r="B5866" s="32"/>
      <c r="C5866" s="34"/>
      <c r="D5866" s="10"/>
      <c r="J5866" s="53"/>
      <c r="K5866" s="64"/>
      <c r="O5866" s="60"/>
      <c r="P5866" s="67"/>
      <c r="T5866" s="53"/>
      <c r="U5866" s="64"/>
      <c r="Y5866" s="53"/>
      <c r="Z5866" s="64"/>
      <c r="AD5866" s="53"/>
    </row>
    <row r="5867" spans="1:30" s="13" customFormat="1" x14ac:dyDescent="0.25">
      <c r="A5867"/>
      <c r="B5867" s="32"/>
      <c r="C5867" s="34"/>
      <c r="D5867" s="10"/>
      <c r="J5867" s="53"/>
      <c r="K5867" s="64"/>
      <c r="O5867" s="60"/>
      <c r="P5867" s="67"/>
      <c r="T5867" s="53"/>
      <c r="U5867" s="64"/>
      <c r="Y5867" s="53"/>
      <c r="Z5867" s="64"/>
      <c r="AD5867" s="53"/>
    </row>
    <row r="5868" spans="1:30" s="13" customFormat="1" x14ac:dyDescent="0.25">
      <c r="A5868"/>
      <c r="B5868" s="32"/>
      <c r="C5868" s="34"/>
      <c r="D5868" s="10"/>
      <c r="J5868" s="53"/>
      <c r="K5868" s="64"/>
      <c r="O5868" s="60"/>
      <c r="P5868" s="67"/>
      <c r="T5868" s="53"/>
      <c r="U5868" s="64"/>
      <c r="Y5868" s="53"/>
      <c r="Z5868" s="64"/>
      <c r="AD5868" s="53"/>
    </row>
    <row r="5869" spans="1:30" s="13" customFormat="1" x14ac:dyDescent="0.25">
      <c r="A5869"/>
      <c r="B5869" s="32"/>
      <c r="C5869" s="34"/>
      <c r="D5869" s="10"/>
      <c r="J5869" s="53"/>
      <c r="K5869" s="64"/>
      <c r="O5869" s="60"/>
      <c r="P5869" s="67"/>
      <c r="T5869" s="53"/>
      <c r="U5869" s="64"/>
      <c r="Y5869" s="53"/>
      <c r="Z5869" s="64"/>
      <c r="AD5869" s="53"/>
    </row>
    <row r="5870" spans="1:30" s="13" customFormat="1" x14ac:dyDescent="0.25">
      <c r="A5870"/>
      <c r="B5870" s="32"/>
      <c r="C5870" s="34"/>
      <c r="D5870" s="10"/>
      <c r="J5870" s="53"/>
      <c r="K5870" s="64"/>
      <c r="O5870" s="60"/>
      <c r="P5870" s="67"/>
      <c r="T5870" s="53"/>
      <c r="U5870" s="64"/>
      <c r="Y5870" s="53"/>
      <c r="Z5870" s="64"/>
      <c r="AD5870" s="53"/>
    </row>
    <row r="5871" spans="1:30" s="13" customFormat="1" x14ac:dyDescent="0.25">
      <c r="A5871"/>
      <c r="B5871" s="32"/>
      <c r="C5871" s="34"/>
      <c r="D5871" s="10"/>
      <c r="J5871" s="53"/>
      <c r="K5871" s="64"/>
      <c r="O5871" s="60"/>
      <c r="P5871" s="67"/>
      <c r="T5871" s="53"/>
      <c r="U5871" s="64"/>
      <c r="Y5871" s="53"/>
      <c r="Z5871" s="64"/>
      <c r="AD5871" s="53"/>
    </row>
    <row r="5872" spans="1:30" s="13" customFormat="1" x14ac:dyDescent="0.25">
      <c r="A5872"/>
      <c r="B5872" s="32"/>
      <c r="C5872" s="34"/>
      <c r="D5872" s="10"/>
      <c r="J5872" s="53"/>
      <c r="K5872" s="64"/>
      <c r="O5872" s="60"/>
      <c r="P5872" s="67"/>
      <c r="T5872" s="53"/>
      <c r="U5872" s="64"/>
      <c r="Y5872" s="53"/>
      <c r="Z5872" s="64"/>
      <c r="AD5872" s="53"/>
    </row>
    <row r="5873" spans="1:30" s="13" customFormat="1" x14ac:dyDescent="0.25">
      <c r="A5873"/>
      <c r="B5873" s="32"/>
      <c r="C5873" s="34"/>
      <c r="D5873" s="10"/>
      <c r="J5873" s="53"/>
      <c r="K5873" s="64"/>
      <c r="O5873" s="60"/>
      <c r="P5873" s="67"/>
      <c r="T5873" s="53"/>
      <c r="U5873" s="64"/>
      <c r="Y5873" s="53"/>
      <c r="Z5873" s="64"/>
      <c r="AD5873" s="53"/>
    </row>
    <row r="5874" spans="1:30" s="13" customFormat="1" x14ac:dyDescent="0.25">
      <c r="A5874"/>
      <c r="B5874" s="32"/>
      <c r="C5874" s="34"/>
      <c r="D5874" s="10"/>
      <c r="J5874" s="53"/>
      <c r="K5874" s="64"/>
      <c r="O5874" s="60"/>
      <c r="P5874" s="67"/>
      <c r="T5874" s="53"/>
      <c r="U5874" s="64"/>
      <c r="Y5874" s="53"/>
      <c r="Z5874" s="64"/>
      <c r="AD5874" s="53"/>
    </row>
    <row r="5875" spans="1:30" s="13" customFormat="1" x14ac:dyDescent="0.25">
      <c r="A5875"/>
      <c r="B5875" s="32"/>
      <c r="C5875" s="34"/>
      <c r="D5875" s="10"/>
      <c r="J5875" s="53"/>
      <c r="K5875" s="64"/>
      <c r="O5875" s="60"/>
      <c r="P5875" s="67"/>
      <c r="T5875" s="53"/>
      <c r="U5875" s="64"/>
      <c r="Y5875" s="53"/>
      <c r="Z5875" s="64"/>
      <c r="AD5875" s="53"/>
    </row>
    <row r="5876" spans="1:30" s="13" customFormat="1" x14ac:dyDescent="0.25">
      <c r="A5876"/>
      <c r="B5876" s="32"/>
      <c r="C5876" s="34"/>
      <c r="D5876" s="10"/>
      <c r="J5876" s="53"/>
      <c r="K5876" s="64"/>
      <c r="O5876" s="60"/>
      <c r="P5876" s="67"/>
      <c r="T5876" s="53"/>
      <c r="U5876" s="64"/>
      <c r="Y5876" s="53"/>
      <c r="Z5876" s="64"/>
      <c r="AD5876" s="53"/>
    </row>
    <row r="5877" spans="1:30" s="13" customFormat="1" x14ac:dyDescent="0.25">
      <c r="A5877"/>
      <c r="B5877" s="32"/>
      <c r="C5877" s="34"/>
      <c r="D5877" s="10"/>
      <c r="J5877" s="53"/>
      <c r="K5877" s="64"/>
      <c r="O5877" s="60"/>
      <c r="P5877" s="67"/>
      <c r="T5877" s="53"/>
      <c r="U5877" s="64"/>
      <c r="Y5877" s="53"/>
      <c r="Z5877" s="64"/>
      <c r="AD5877" s="53"/>
    </row>
    <row r="5878" spans="1:30" s="13" customFormat="1" x14ac:dyDescent="0.25">
      <c r="A5878"/>
      <c r="B5878" s="32"/>
      <c r="C5878" s="34"/>
      <c r="D5878" s="10"/>
      <c r="J5878" s="53"/>
      <c r="K5878" s="64"/>
      <c r="O5878" s="60"/>
      <c r="P5878" s="67"/>
      <c r="T5878" s="53"/>
      <c r="U5878" s="64"/>
      <c r="Y5878" s="53"/>
      <c r="Z5878" s="64"/>
      <c r="AD5878" s="53"/>
    </row>
    <row r="5879" spans="1:30" s="13" customFormat="1" x14ac:dyDescent="0.25">
      <c r="A5879"/>
      <c r="B5879" s="32"/>
      <c r="C5879" s="34"/>
      <c r="D5879" s="10"/>
      <c r="J5879" s="53"/>
      <c r="K5879" s="64"/>
      <c r="O5879" s="60"/>
      <c r="P5879" s="67"/>
      <c r="T5879" s="53"/>
      <c r="U5879" s="64"/>
      <c r="Y5879" s="53"/>
      <c r="Z5879" s="64"/>
      <c r="AD5879" s="53"/>
    </row>
    <row r="5880" spans="1:30" s="13" customFormat="1" x14ac:dyDescent="0.25">
      <c r="A5880"/>
      <c r="B5880" s="32"/>
      <c r="C5880" s="34"/>
      <c r="D5880" s="10"/>
      <c r="J5880" s="53"/>
      <c r="K5880" s="64"/>
      <c r="O5880" s="60"/>
      <c r="P5880" s="67"/>
      <c r="T5880" s="53"/>
      <c r="U5880" s="64"/>
      <c r="Y5880" s="53"/>
      <c r="Z5880" s="64"/>
      <c r="AD5880" s="53"/>
    </row>
    <row r="5881" spans="1:30" s="13" customFormat="1" x14ac:dyDescent="0.25">
      <c r="A5881"/>
      <c r="B5881" s="32"/>
      <c r="C5881" s="34"/>
      <c r="D5881" s="10"/>
      <c r="J5881" s="53"/>
      <c r="K5881" s="64"/>
      <c r="O5881" s="60"/>
      <c r="P5881" s="67"/>
      <c r="T5881" s="53"/>
      <c r="U5881" s="64"/>
      <c r="Y5881" s="53"/>
      <c r="Z5881" s="64"/>
      <c r="AD5881" s="53"/>
    </row>
    <row r="5882" spans="1:30" s="13" customFormat="1" x14ac:dyDescent="0.25">
      <c r="A5882"/>
      <c r="B5882" s="32"/>
      <c r="C5882" s="34"/>
      <c r="D5882" s="10"/>
      <c r="J5882" s="53"/>
      <c r="K5882" s="64"/>
      <c r="O5882" s="60"/>
      <c r="P5882" s="67"/>
      <c r="T5882" s="53"/>
      <c r="U5882" s="64"/>
      <c r="Y5882" s="53"/>
      <c r="Z5882" s="64"/>
      <c r="AD5882" s="53"/>
    </row>
    <row r="5883" spans="1:30" s="13" customFormat="1" x14ac:dyDescent="0.25">
      <c r="A5883"/>
      <c r="B5883" s="32"/>
      <c r="C5883" s="34"/>
      <c r="D5883" s="10"/>
      <c r="J5883" s="53"/>
      <c r="K5883" s="64"/>
      <c r="O5883" s="60"/>
      <c r="P5883" s="67"/>
      <c r="T5883" s="53"/>
      <c r="U5883" s="64"/>
      <c r="Y5883" s="53"/>
      <c r="Z5883" s="64"/>
      <c r="AD5883" s="53"/>
    </row>
    <row r="5884" spans="1:30" s="13" customFormat="1" x14ac:dyDescent="0.25">
      <c r="A5884"/>
      <c r="B5884" s="32"/>
      <c r="C5884" s="34"/>
      <c r="D5884" s="10"/>
      <c r="J5884" s="53"/>
      <c r="K5884" s="64"/>
      <c r="O5884" s="60"/>
      <c r="P5884" s="67"/>
      <c r="T5884" s="53"/>
      <c r="U5884" s="64"/>
      <c r="Y5884" s="53"/>
      <c r="Z5884" s="64"/>
      <c r="AD5884" s="53"/>
    </row>
    <row r="5885" spans="1:30" s="13" customFormat="1" x14ac:dyDescent="0.25">
      <c r="A5885"/>
      <c r="B5885" s="32"/>
      <c r="C5885" s="34"/>
      <c r="D5885" s="10"/>
      <c r="J5885" s="53"/>
      <c r="K5885" s="64"/>
      <c r="O5885" s="60"/>
      <c r="P5885" s="67"/>
      <c r="T5885" s="53"/>
      <c r="U5885" s="64"/>
      <c r="Y5885" s="53"/>
      <c r="Z5885" s="64"/>
      <c r="AD5885" s="53"/>
    </row>
    <row r="5886" spans="1:30" s="13" customFormat="1" x14ac:dyDescent="0.25">
      <c r="A5886"/>
      <c r="B5886" s="32"/>
      <c r="C5886" s="34"/>
      <c r="D5886" s="10"/>
      <c r="J5886" s="53"/>
      <c r="K5886" s="64"/>
      <c r="O5886" s="60"/>
      <c r="P5886" s="67"/>
      <c r="T5886" s="53"/>
      <c r="U5886" s="64"/>
      <c r="Y5886" s="53"/>
      <c r="Z5886" s="64"/>
      <c r="AD5886" s="53"/>
    </row>
    <row r="5887" spans="1:30" s="13" customFormat="1" x14ac:dyDescent="0.25">
      <c r="A5887"/>
      <c r="B5887" s="32"/>
      <c r="C5887" s="34"/>
      <c r="D5887" s="10"/>
      <c r="J5887" s="53"/>
      <c r="K5887" s="64"/>
      <c r="O5887" s="60"/>
      <c r="P5887" s="67"/>
      <c r="T5887" s="53"/>
      <c r="U5887" s="64"/>
      <c r="Y5887" s="53"/>
      <c r="Z5887" s="64"/>
      <c r="AD5887" s="53"/>
    </row>
    <row r="5888" spans="1:30" s="13" customFormat="1" x14ac:dyDescent="0.25">
      <c r="A5888"/>
      <c r="B5888" s="32"/>
      <c r="C5888" s="34"/>
      <c r="D5888" s="10"/>
      <c r="J5888" s="53"/>
      <c r="K5888" s="64"/>
      <c r="O5888" s="60"/>
      <c r="P5888" s="67"/>
      <c r="T5888" s="53"/>
      <c r="U5888" s="64"/>
      <c r="Y5888" s="53"/>
      <c r="Z5888" s="64"/>
      <c r="AD5888" s="53"/>
    </row>
    <row r="5889" spans="1:30" s="13" customFormat="1" x14ac:dyDescent="0.25">
      <c r="A5889"/>
      <c r="B5889" s="32"/>
      <c r="C5889" s="34"/>
      <c r="D5889" s="10"/>
      <c r="J5889" s="53"/>
      <c r="K5889" s="64"/>
      <c r="O5889" s="60"/>
      <c r="P5889" s="67"/>
      <c r="T5889" s="53"/>
      <c r="U5889" s="64"/>
      <c r="Y5889" s="53"/>
      <c r="Z5889" s="64"/>
      <c r="AD5889" s="53"/>
    </row>
    <row r="5890" spans="1:30" s="13" customFormat="1" x14ac:dyDescent="0.25">
      <c r="A5890"/>
      <c r="B5890" s="32"/>
      <c r="C5890" s="34"/>
      <c r="D5890" s="10"/>
      <c r="J5890" s="53"/>
      <c r="K5890" s="64"/>
      <c r="O5890" s="60"/>
      <c r="P5890" s="67"/>
      <c r="T5890" s="53"/>
      <c r="U5890" s="64"/>
      <c r="Y5890" s="53"/>
      <c r="Z5890" s="64"/>
      <c r="AD5890" s="53"/>
    </row>
    <row r="5891" spans="1:30" s="13" customFormat="1" x14ac:dyDescent="0.25">
      <c r="A5891"/>
      <c r="B5891" s="32"/>
      <c r="C5891" s="34"/>
      <c r="D5891" s="10"/>
      <c r="J5891" s="53"/>
      <c r="K5891" s="64"/>
      <c r="O5891" s="60"/>
      <c r="P5891" s="67"/>
      <c r="T5891" s="53"/>
      <c r="U5891" s="64"/>
      <c r="Y5891" s="53"/>
      <c r="Z5891" s="64"/>
      <c r="AD5891" s="53"/>
    </row>
    <row r="5892" spans="1:30" s="13" customFormat="1" x14ac:dyDescent="0.25">
      <c r="A5892"/>
      <c r="B5892" s="32"/>
      <c r="C5892" s="34"/>
      <c r="D5892" s="10"/>
      <c r="J5892" s="53"/>
      <c r="K5892" s="64"/>
      <c r="O5892" s="60"/>
      <c r="P5892" s="67"/>
      <c r="T5892" s="53"/>
      <c r="U5892" s="64"/>
      <c r="Y5892" s="53"/>
      <c r="Z5892" s="64"/>
      <c r="AD5892" s="53"/>
    </row>
    <row r="5893" spans="1:30" s="13" customFormat="1" x14ac:dyDescent="0.25">
      <c r="A5893"/>
      <c r="B5893" s="32"/>
      <c r="C5893" s="34"/>
      <c r="D5893" s="10"/>
      <c r="J5893" s="53"/>
      <c r="K5893" s="64"/>
      <c r="O5893" s="60"/>
      <c r="P5893" s="67"/>
      <c r="T5893" s="53"/>
      <c r="U5893" s="64"/>
      <c r="Y5893" s="53"/>
      <c r="Z5893" s="64"/>
      <c r="AD5893" s="53"/>
    </row>
    <row r="5894" spans="1:30" s="13" customFormat="1" x14ac:dyDescent="0.25">
      <c r="A5894"/>
      <c r="B5894" s="32"/>
      <c r="C5894" s="34"/>
      <c r="D5894" s="10"/>
      <c r="J5894" s="53"/>
      <c r="K5894" s="64"/>
      <c r="O5894" s="60"/>
      <c r="P5894" s="67"/>
      <c r="T5894" s="53"/>
      <c r="U5894" s="64"/>
      <c r="Y5894" s="53"/>
      <c r="Z5894" s="64"/>
      <c r="AD5894" s="53"/>
    </row>
    <row r="5895" spans="1:30" s="13" customFormat="1" x14ac:dyDescent="0.25">
      <c r="A5895"/>
      <c r="B5895" s="32"/>
      <c r="C5895" s="34"/>
      <c r="D5895" s="10"/>
      <c r="J5895" s="53"/>
      <c r="K5895" s="64"/>
      <c r="O5895" s="60"/>
      <c r="P5895" s="67"/>
      <c r="T5895" s="53"/>
      <c r="U5895" s="64"/>
      <c r="Y5895" s="53"/>
      <c r="Z5895" s="64"/>
      <c r="AD5895" s="53"/>
    </row>
    <row r="5896" spans="1:30" s="13" customFormat="1" x14ac:dyDescent="0.25">
      <c r="A5896"/>
      <c r="B5896" s="32"/>
      <c r="C5896" s="34"/>
      <c r="D5896" s="10"/>
      <c r="J5896" s="53"/>
      <c r="K5896" s="64"/>
      <c r="O5896" s="60"/>
      <c r="P5896" s="67"/>
      <c r="T5896" s="53"/>
      <c r="U5896" s="64"/>
      <c r="Y5896" s="53"/>
      <c r="Z5896" s="64"/>
      <c r="AD5896" s="53"/>
    </row>
    <row r="5897" spans="1:30" s="13" customFormat="1" x14ac:dyDescent="0.25">
      <c r="A5897"/>
      <c r="B5897" s="32"/>
      <c r="C5897" s="34"/>
      <c r="D5897" s="10"/>
      <c r="J5897" s="53"/>
      <c r="K5897" s="64"/>
      <c r="O5897" s="60"/>
      <c r="P5897" s="67"/>
      <c r="T5897" s="53"/>
      <c r="U5897" s="64"/>
      <c r="Y5897" s="53"/>
      <c r="Z5897" s="64"/>
      <c r="AD5897" s="53"/>
    </row>
    <row r="5898" spans="1:30" s="13" customFormat="1" x14ac:dyDescent="0.25">
      <c r="A5898"/>
      <c r="B5898" s="32"/>
      <c r="C5898" s="34"/>
      <c r="D5898" s="10"/>
      <c r="J5898" s="53"/>
      <c r="K5898" s="64"/>
      <c r="O5898" s="60"/>
      <c r="P5898" s="67"/>
      <c r="T5898" s="53"/>
      <c r="U5898" s="64"/>
      <c r="Y5898" s="53"/>
      <c r="Z5898" s="64"/>
      <c r="AD5898" s="53"/>
    </row>
    <row r="5899" spans="1:30" s="13" customFormat="1" x14ac:dyDescent="0.25">
      <c r="A5899"/>
      <c r="B5899" s="32"/>
      <c r="C5899" s="34"/>
      <c r="D5899" s="10"/>
      <c r="J5899" s="53"/>
      <c r="K5899" s="64"/>
      <c r="O5899" s="60"/>
      <c r="P5899" s="67"/>
      <c r="T5899" s="53"/>
      <c r="U5899" s="64"/>
      <c r="Y5899" s="53"/>
      <c r="Z5899" s="64"/>
      <c r="AD5899" s="53"/>
    </row>
    <row r="5900" spans="1:30" s="13" customFormat="1" x14ac:dyDescent="0.25">
      <c r="A5900"/>
      <c r="B5900" s="32"/>
      <c r="C5900" s="34"/>
      <c r="D5900" s="10"/>
      <c r="J5900" s="53"/>
      <c r="K5900" s="64"/>
      <c r="O5900" s="60"/>
      <c r="P5900" s="67"/>
      <c r="T5900" s="53"/>
      <c r="U5900" s="64"/>
      <c r="Y5900" s="53"/>
      <c r="Z5900" s="64"/>
      <c r="AD5900" s="53"/>
    </row>
    <row r="5901" spans="1:30" s="13" customFormat="1" x14ac:dyDescent="0.25">
      <c r="A5901"/>
      <c r="B5901" s="32"/>
      <c r="C5901" s="34"/>
      <c r="D5901" s="10"/>
      <c r="J5901" s="53"/>
      <c r="K5901" s="64"/>
      <c r="O5901" s="60"/>
      <c r="P5901" s="67"/>
      <c r="T5901" s="53"/>
      <c r="U5901" s="64"/>
      <c r="Y5901" s="53"/>
      <c r="Z5901" s="64"/>
      <c r="AD5901" s="53"/>
    </row>
    <row r="5902" spans="1:30" s="13" customFormat="1" x14ac:dyDescent="0.25">
      <c r="A5902"/>
      <c r="B5902" s="32"/>
      <c r="C5902" s="34"/>
      <c r="D5902" s="10"/>
      <c r="J5902" s="53"/>
      <c r="K5902" s="64"/>
      <c r="O5902" s="60"/>
      <c r="P5902" s="67"/>
      <c r="T5902" s="53"/>
      <c r="U5902" s="64"/>
      <c r="Y5902" s="53"/>
      <c r="Z5902" s="64"/>
      <c r="AD5902" s="53"/>
    </row>
    <row r="5903" spans="1:30" s="13" customFormat="1" x14ac:dyDescent="0.25">
      <c r="A5903"/>
      <c r="B5903" s="32"/>
      <c r="C5903" s="34"/>
      <c r="D5903" s="10"/>
      <c r="J5903" s="53"/>
      <c r="K5903" s="64"/>
      <c r="O5903" s="60"/>
      <c r="P5903" s="67"/>
      <c r="T5903" s="53"/>
      <c r="U5903" s="64"/>
      <c r="Y5903" s="53"/>
      <c r="Z5903" s="64"/>
      <c r="AD5903" s="53"/>
    </row>
    <row r="5904" spans="1:30" s="13" customFormat="1" x14ac:dyDescent="0.25">
      <c r="A5904"/>
      <c r="B5904" s="32"/>
      <c r="C5904" s="34"/>
      <c r="D5904" s="10"/>
      <c r="J5904" s="53"/>
      <c r="K5904" s="64"/>
      <c r="O5904" s="60"/>
      <c r="P5904" s="67"/>
      <c r="T5904" s="53"/>
      <c r="U5904" s="64"/>
      <c r="Y5904" s="53"/>
      <c r="Z5904" s="64"/>
      <c r="AD5904" s="53"/>
    </row>
    <row r="5905" spans="1:30" s="13" customFormat="1" x14ac:dyDescent="0.25">
      <c r="A5905"/>
      <c r="B5905" s="32"/>
      <c r="C5905" s="34"/>
      <c r="D5905" s="10"/>
      <c r="J5905" s="53"/>
      <c r="K5905" s="64"/>
      <c r="O5905" s="60"/>
      <c r="P5905" s="67"/>
      <c r="T5905" s="53"/>
      <c r="U5905" s="64"/>
      <c r="Y5905" s="53"/>
      <c r="Z5905" s="64"/>
      <c r="AD5905" s="53"/>
    </row>
    <row r="5906" spans="1:30" s="13" customFormat="1" x14ac:dyDescent="0.25">
      <c r="A5906"/>
      <c r="B5906" s="32"/>
      <c r="C5906" s="34"/>
      <c r="D5906" s="10"/>
      <c r="J5906" s="53"/>
      <c r="K5906" s="64"/>
      <c r="O5906" s="60"/>
      <c r="P5906" s="67"/>
      <c r="T5906" s="53"/>
      <c r="U5906" s="64"/>
      <c r="Y5906" s="53"/>
      <c r="Z5906" s="64"/>
      <c r="AD5906" s="53"/>
    </row>
    <row r="5907" spans="1:30" s="13" customFormat="1" x14ac:dyDescent="0.25">
      <c r="A5907"/>
      <c r="B5907" s="32"/>
      <c r="C5907" s="34"/>
      <c r="D5907" s="10"/>
      <c r="J5907" s="53"/>
      <c r="K5907" s="64"/>
      <c r="O5907" s="60"/>
      <c r="P5907" s="67"/>
      <c r="T5907" s="53"/>
      <c r="U5907" s="64"/>
      <c r="Y5907" s="53"/>
      <c r="Z5907" s="64"/>
      <c r="AD5907" s="53"/>
    </row>
    <row r="5908" spans="1:30" s="13" customFormat="1" x14ac:dyDescent="0.25">
      <c r="A5908"/>
      <c r="B5908" s="32"/>
      <c r="C5908" s="34"/>
      <c r="D5908" s="10"/>
      <c r="J5908" s="53"/>
      <c r="K5908" s="64"/>
      <c r="O5908" s="60"/>
      <c r="P5908" s="67"/>
      <c r="T5908" s="53"/>
      <c r="U5908" s="64"/>
      <c r="Y5908" s="53"/>
      <c r="Z5908" s="64"/>
      <c r="AD5908" s="53"/>
    </row>
    <row r="5909" spans="1:30" s="13" customFormat="1" x14ac:dyDescent="0.25">
      <c r="A5909"/>
      <c r="B5909" s="32"/>
      <c r="C5909" s="34"/>
      <c r="D5909" s="10"/>
      <c r="J5909" s="53"/>
      <c r="K5909" s="64"/>
      <c r="O5909" s="60"/>
      <c r="P5909" s="67"/>
      <c r="T5909" s="53"/>
      <c r="U5909" s="64"/>
      <c r="Y5909" s="53"/>
      <c r="Z5909" s="64"/>
      <c r="AD5909" s="53"/>
    </row>
    <row r="5910" spans="1:30" s="13" customFormat="1" x14ac:dyDescent="0.25">
      <c r="A5910"/>
      <c r="B5910" s="32"/>
      <c r="C5910" s="34"/>
      <c r="D5910" s="10"/>
      <c r="J5910" s="53"/>
      <c r="K5910" s="64"/>
      <c r="O5910" s="60"/>
      <c r="P5910" s="67"/>
      <c r="T5910" s="53"/>
      <c r="U5910" s="64"/>
      <c r="Y5910" s="53"/>
      <c r="Z5910" s="64"/>
      <c r="AD5910" s="53"/>
    </row>
    <row r="5911" spans="1:30" s="13" customFormat="1" x14ac:dyDescent="0.25">
      <c r="A5911"/>
      <c r="B5911" s="32"/>
      <c r="C5911" s="34"/>
      <c r="D5911" s="10"/>
      <c r="J5911" s="53"/>
      <c r="K5911" s="64"/>
      <c r="O5911" s="60"/>
      <c r="P5911" s="67"/>
      <c r="T5911" s="53"/>
      <c r="U5911" s="64"/>
      <c r="Y5911" s="53"/>
      <c r="Z5911" s="64"/>
      <c r="AD5911" s="53"/>
    </row>
    <row r="5912" spans="1:30" s="13" customFormat="1" x14ac:dyDescent="0.25">
      <c r="A5912"/>
      <c r="B5912" s="32"/>
      <c r="C5912" s="34"/>
      <c r="D5912" s="10"/>
      <c r="J5912" s="53"/>
      <c r="K5912" s="64"/>
      <c r="O5912" s="60"/>
      <c r="P5912" s="67"/>
      <c r="T5912" s="53"/>
      <c r="U5912" s="64"/>
      <c r="Y5912" s="53"/>
      <c r="Z5912" s="64"/>
      <c r="AD5912" s="53"/>
    </row>
    <row r="5913" spans="1:30" s="13" customFormat="1" x14ac:dyDescent="0.25">
      <c r="A5913"/>
      <c r="B5913" s="32"/>
      <c r="C5913" s="34"/>
      <c r="D5913" s="10"/>
      <c r="J5913" s="53"/>
      <c r="K5913" s="64"/>
      <c r="O5913" s="60"/>
      <c r="P5913" s="67"/>
      <c r="T5913" s="53"/>
      <c r="U5913" s="64"/>
      <c r="Y5913" s="53"/>
      <c r="Z5913" s="64"/>
      <c r="AD5913" s="53"/>
    </row>
    <row r="5914" spans="1:30" s="13" customFormat="1" x14ac:dyDescent="0.25">
      <c r="A5914"/>
      <c r="B5914" s="32"/>
      <c r="C5914" s="34"/>
      <c r="D5914" s="10"/>
      <c r="J5914" s="53"/>
      <c r="K5914" s="64"/>
      <c r="O5914" s="60"/>
      <c r="P5914" s="67"/>
      <c r="T5914" s="53"/>
      <c r="U5914" s="64"/>
      <c r="Y5914" s="53"/>
      <c r="Z5914" s="64"/>
      <c r="AD5914" s="53"/>
    </row>
    <row r="5915" spans="1:30" s="13" customFormat="1" x14ac:dyDescent="0.25">
      <c r="A5915"/>
      <c r="B5915" s="32"/>
      <c r="C5915" s="34"/>
      <c r="D5915" s="10"/>
      <c r="J5915" s="53"/>
      <c r="K5915" s="64"/>
      <c r="O5915" s="60"/>
      <c r="P5915" s="67"/>
      <c r="T5915" s="53"/>
      <c r="U5915" s="64"/>
      <c r="Y5915" s="53"/>
      <c r="Z5915" s="64"/>
      <c r="AD5915" s="53"/>
    </row>
    <row r="5916" spans="1:30" s="13" customFormat="1" x14ac:dyDescent="0.25">
      <c r="A5916"/>
      <c r="B5916" s="32"/>
      <c r="C5916" s="34"/>
      <c r="D5916" s="10"/>
      <c r="J5916" s="53"/>
      <c r="K5916" s="64"/>
      <c r="O5916" s="60"/>
      <c r="P5916" s="67"/>
      <c r="T5916" s="53"/>
      <c r="U5916" s="64"/>
      <c r="Y5916" s="53"/>
      <c r="Z5916" s="64"/>
      <c r="AD5916" s="53"/>
    </row>
    <row r="5917" spans="1:30" s="13" customFormat="1" x14ac:dyDescent="0.25">
      <c r="A5917"/>
      <c r="B5917" s="32"/>
      <c r="C5917" s="34"/>
      <c r="D5917" s="10"/>
      <c r="J5917" s="53"/>
      <c r="K5917" s="64"/>
      <c r="O5917" s="60"/>
      <c r="P5917" s="67"/>
      <c r="T5917" s="53"/>
      <c r="U5917" s="64"/>
      <c r="Y5917" s="53"/>
      <c r="Z5917" s="64"/>
      <c r="AD5917" s="53"/>
    </row>
    <row r="5918" spans="1:30" s="13" customFormat="1" x14ac:dyDescent="0.25">
      <c r="A5918"/>
      <c r="B5918" s="32"/>
      <c r="C5918" s="34"/>
      <c r="D5918" s="10"/>
      <c r="J5918" s="53"/>
      <c r="K5918" s="64"/>
      <c r="O5918" s="60"/>
      <c r="P5918" s="67"/>
      <c r="T5918" s="53"/>
      <c r="U5918" s="64"/>
      <c r="Y5918" s="53"/>
      <c r="Z5918" s="64"/>
      <c r="AD5918" s="53"/>
    </row>
    <row r="5919" spans="1:30" s="13" customFormat="1" x14ac:dyDescent="0.25">
      <c r="A5919"/>
      <c r="B5919" s="32"/>
      <c r="C5919" s="34"/>
      <c r="D5919" s="10"/>
      <c r="J5919" s="53"/>
      <c r="K5919" s="64"/>
      <c r="O5919" s="60"/>
      <c r="P5919" s="67"/>
      <c r="T5919" s="53"/>
      <c r="U5919" s="64"/>
      <c r="Y5919" s="53"/>
      <c r="Z5919" s="64"/>
      <c r="AD5919" s="53"/>
    </row>
    <row r="5920" spans="1:30" s="13" customFormat="1" x14ac:dyDescent="0.25">
      <c r="A5920"/>
      <c r="B5920" s="32"/>
      <c r="C5920" s="34"/>
      <c r="D5920" s="10"/>
      <c r="J5920" s="53"/>
      <c r="K5920" s="64"/>
      <c r="O5920" s="60"/>
      <c r="P5920" s="67"/>
      <c r="T5920" s="53"/>
      <c r="U5920" s="64"/>
      <c r="Y5920" s="53"/>
      <c r="Z5920" s="64"/>
      <c r="AD5920" s="53"/>
    </row>
    <row r="5921" spans="1:30" s="13" customFormat="1" x14ac:dyDescent="0.25">
      <c r="A5921"/>
      <c r="B5921" s="32"/>
      <c r="C5921" s="34"/>
      <c r="D5921" s="10"/>
      <c r="J5921" s="53"/>
      <c r="K5921" s="64"/>
      <c r="O5921" s="60"/>
      <c r="P5921" s="67"/>
      <c r="T5921" s="53"/>
      <c r="U5921" s="64"/>
      <c r="Y5921" s="53"/>
      <c r="Z5921" s="64"/>
      <c r="AD5921" s="53"/>
    </row>
    <row r="5922" spans="1:30" s="13" customFormat="1" x14ac:dyDescent="0.25">
      <c r="A5922"/>
      <c r="B5922" s="32"/>
      <c r="C5922" s="34"/>
      <c r="D5922" s="10"/>
      <c r="J5922" s="53"/>
      <c r="K5922" s="64"/>
      <c r="O5922" s="60"/>
      <c r="P5922" s="67"/>
      <c r="T5922" s="53"/>
      <c r="U5922" s="64"/>
      <c r="Y5922" s="53"/>
      <c r="Z5922" s="64"/>
      <c r="AD5922" s="53"/>
    </row>
    <row r="5923" spans="1:30" s="13" customFormat="1" x14ac:dyDescent="0.25">
      <c r="A5923"/>
      <c r="B5923" s="32"/>
      <c r="C5923" s="34"/>
      <c r="D5923" s="10"/>
      <c r="J5923" s="53"/>
      <c r="K5923" s="64"/>
      <c r="O5923" s="60"/>
      <c r="P5923" s="67"/>
      <c r="T5923" s="53"/>
      <c r="U5923" s="64"/>
      <c r="Y5923" s="53"/>
      <c r="Z5923" s="64"/>
      <c r="AD5923" s="53"/>
    </row>
    <row r="5924" spans="1:30" s="13" customFormat="1" x14ac:dyDescent="0.25">
      <c r="A5924"/>
      <c r="B5924" s="32"/>
      <c r="C5924" s="34"/>
      <c r="D5924" s="10"/>
      <c r="J5924" s="53"/>
      <c r="K5924" s="64"/>
      <c r="O5924" s="60"/>
      <c r="P5924" s="67"/>
      <c r="T5924" s="53"/>
      <c r="U5924" s="64"/>
      <c r="Y5924" s="53"/>
      <c r="Z5924" s="64"/>
      <c r="AD5924" s="53"/>
    </row>
    <row r="5925" spans="1:30" s="13" customFormat="1" x14ac:dyDescent="0.25">
      <c r="A5925"/>
      <c r="B5925" s="32"/>
      <c r="C5925" s="34"/>
      <c r="D5925" s="10"/>
      <c r="J5925" s="53"/>
      <c r="K5925" s="64"/>
      <c r="O5925" s="60"/>
      <c r="P5925" s="67"/>
      <c r="T5925" s="53"/>
      <c r="U5925" s="64"/>
      <c r="Y5925" s="53"/>
      <c r="Z5925" s="64"/>
      <c r="AD5925" s="53"/>
    </row>
    <row r="5926" spans="1:30" s="13" customFormat="1" x14ac:dyDescent="0.25">
      <c r="A5926"/>
      <c r="B5926" s="32"/>
      <c r="C5926" s="34"/>
      <c r="D5926" s="10"/>
      <c r="J5926" s="53"/>
      <c r="K5926" s="64"/>
      <c r="O5926" s="60"/>
      <c r="P5926" s="67"/>
      <c r="T5926" s="53"/>
      <c r="U5926" s="64"/>
      <c r="Y5926" s="53"/>
      <c r="Z5926" s="64"/>
      <c r="AD5926" s="53"/>
    </row>
    <row r="5927" spans="1:30" s="13" customFormat="1" x14ac:dyDescent="0.25">
      <c r="A5927"/>
      <c r="B5927" s="32"/>
      <c r="C5927" s="34"/>
      <c r="D5927" s="10"/>
      <c r="J5927" s="53"/>
      <c r="K5927" s="64"/>
      <c r="O5927" s="60"/>
      <c r="P5927" s="67"/>
      <c r="T5927" s="53"/>
      <c r="U5927" s="64"/>
      <c r="Y5927" s="53"/>
      <c r="Z5927" s="64"/>
      <c r="AD5927" s="53"/>
    </row>
    <row r="5928" spans="1:30" s="13" customFormat="1" x14ac:dyDescent="0.25">
      <c r="A5928"/>
      <c r="B5928" s="32"/>
      <c r="C5928" s="34"/>
      <c r="D5928" s="10"/>
      <c r="J5928" s="53"/>
      <c r="K5928" s="64"/>
      <c r="O5928" s="60"/>
      <c r="P5928" s="67"/>
      <c r="T5928" s="53"/>
      <c r="U5928" s="64"/>
      <c r="Y5928" s="53"/>
      <c r="Z5928" s="64"/>
      <c r="AD5928" s="53"/>
    </row>
    <row r="5929" spans="1:30" s="13" customFormat="1" x14ac:dyDescent="0.25">
      <c r="A5929"/>
      <c r="B5929" s="32"/>
      <c r="C5929" s="34"/>
      <c r="D5929" s="10"/>
      <c r="J5929" s="53"/>
      <c r="K5929" s="64"/>
      <c r="O5929" s="60"/>
      <c r="P5929" s="67"/>
      <c r="T5929" s="53"/>
      <c r="U5929" s="64"/>
      <c r="Y5929" s="53"/>
      <c r="Z5929" s="64"/>
      <c r="AD5929" s="53"/>
    </row>
    <row r="5930" spans="1:30" s="13" customFormat="1" x14ac:dyDescent="0.25">
      <c r="A5930"/>
      <c r="B5930" s="32"/>
      <c r="C5930" s="34"/>
      <c r="D5930" s="10"/>
      <c r="J5930" s="53"/>
      <c r="K5930" s="64"/>
      <c r="O5930" s="60"/>
      <c r="P5930" s="67"/>
      <c r="T5930" s="53"/>
      <c r="U5930" s="64"/>
      <c r="Y5930" s="53"/>
      <c r="Z5930" s="64"/>
      <c r="AD5930" s="53"/>
    </row>
    <row r="5931" spans="1:30" s="13" customFormat="1" x14ac:dyDescent="0.25">
      <c r="A5931"/>
      <c r="B5931" s="32"/>
      <c r="C5931" s="34"/>
      <c r="D5931" s="10"/>
      <c r="J5931" s="53"/>
      <c r="K5931" s="64"/>
      <c r="O5931" s="60"/>
      <c r="P5931" s="67"/>
      <c r="T5931" s="53"/>
      <c r="U5931" s="64"/>
      <c r="Y5931" s="53"/>
      <c r="Z5931" s="64"/>
      <c r="AD5931" s="53"/>
    </row>
    <row r="5932" spans="1:30" s="13" customFormat="1" x14ac:dyDescent="0.25">
      <c r="A5932"/>
      <c r="B5932" s="32"/>
      <c r="C5932" s="34"/>
      <c r="D5932" s="10"/>
      <c r="J5932" s="53"/>
      <c r="K5932" s="64"/>
      <c r="O5932" s="60"/>
      <c r="P5932" s="67"/>
      <c r="T5932" s="53"/>
      <c r="U5932" s="64"/>
      <c r="Y5932" s="53"/>
      <c r="Z5932" s="64"/>
      <c r="AD5932" s="53"/>
    </row>
    <row r="5933" spans="1:30" s="13" customFormat="1" x14ac:dyDescent="0.25">
      <c r="A5933"/>
      <c r="B5933" s="32"/>
      <c r="C5933" s="34"/>
      <c r="D5933" s="10"/>
      <c r="J5933" s="53"/>
      <c r="K5933" s="64"/>
      <c r="O5933" s="60"/>
      <c r="P5933" s="67"/>
      <c r="T5933" s="53"/>
      <c r="U5933" s="64"/>
      <c r="Y5933" s="53"/>
      <c r="Z5933" s="64"/>
      <c r="AD5933" s="53"/>
    </row>
    <row r="5934" spans="1:30" s="13" customFormat="1" x14ac:dyDescent="0.25">
      <c r="A5934"/>
      <c r="B5934" s="32"/>
      <c r="C5934" s="34"/>
      <c r="D5934" s="10"/>
      <c r="J5934" s="53"/>
      <c r="K5934" s="64"/>
      <c r="O5934" s="60"/>
      <c r="P5934" s="67"/>
      <c r="T5934" s="53"/>
      <c r="U5934" s="64"/>
      <c r="Y5934" s="53"/>
      <c r="Z5934" s="64"/>
      <c r="AD5934" s="53"/>
    </row>
    <row r="5935" spans="1:30" s="13" customFormat="1" x14ac:dyDescent="0.25">
      <c r="A5935"/>
      <c r="B5935" s="32"/>
      <c r="C5935" s="34"/>
      <c r="D5935" s="10"/>
      <c r="J5935" s="53"/>
      <c r="K5935" s="64"/>
      <c r="O5935" s="60"/>
      <c r="P5935" s="67"/>
      <c r="T5935" s="53"/>
      <c r="U5935" s="64"/>
      <c r="Y5935" s="53"/>
      <c r="Z5935" s="64"/>
      <c r="AD5935" s="53"/>
    </row>
    <row r="5936" spans="1:30" s="13" customFormat="1" x14ac:dyDescent="0.25">
      <c r="A5936"/>
      <c r="B5936" s="32"/>
      <c r="C5936" s="34"/>
      <c r="D5936" s="10"/>
      <c r="J5936" s="53"/>
      <c r="K5936" s="64"/>
      <c r="O5936" s="60"/>
      <c r="P5936" s="67"/>
      <c r="T5936" s="53"/>
      <c r="U5936" s="64"/>
      <c r="Y5936" s="53"/>
      <c r="Z5936" s="64"/>
      <c r="AD5936" s="53"/>
    </row>
    <row r="5937" spans="1:30" s="13" customFormat="1" x14ac:dyDescent="0.25">
      <c r="A5937"/>
      <c r="B5937" s="32"/>
      <c r="C5937" s="34"/>
      <c r="D5937" s="10"/>
      <c r="J5937" s="53"/>
      <c r="K5937" s="64"/>
      <c r="O5937" s="60"/>
      <c r="P5937" s="67"/>
      <c r="T5937" s="53"/>
      <c r="U5937" s="64"/>
      <c r="Y5937" s="53"/>
      <c r="Z5937" s="64"/>
      <c r="AD5937" s="53"/>
    </row>
    <row r="5938" spans="1:30" s="13" customFormat="1" x14ac:dyDescent="0.25">
      <c r="A5938"/>
      <c r="B5938" s="32"/>
      <c r="C5938" s="34"/>
      <c r="D5938" s="10"/>
      <c r="J5938" s="53"/>
      <c r="K5938" s="64"/>
      <c r="O5938" s="60"/>
      <c r="P5938" s="67"/>
      <c r="T5938" s="53"/>
      <c r="U5938" s="64"/>
      <c r="Y5938" s="53"/>
      <c r="Z5938" s="64"/>
      <c r="AD5938" s="53"/>
    </row>
    <row r="5939" spans="1:30" s="13" customFormat="1" x14ac:dyDescent="0.25">
      <c r="A5939"/>
      <c r="B5939" s="32"/>
      <c r="C5939" s="34"/>
      <c r="D5939" s="10"/>
      <c r="J5939" s="53"/>
      <c r="K5939" s="64"/>
      <c r="O5939" s="60"/>
      <c r="P5939" s="67"/>
      <c r="T5939" s="53"/>
      <c r="U5939" s="64"/>
      <c r="Y5939" s="53"/>
      <c r="Z5939" s="64"/>
      <c r="AD5939" s="53"/>
    </row>
    <row r="5940" spans="1:30" s="13" customFormat="1" x14ac:dyDescent="0.25">
      <c r="A5940"/>
      <c r="B5940" s="32"/>
      <c r="C5940" s="34"/>
      <c r="D5940" s="10"/>
      <c r="J5940" s="53"/>
      <c r="K5940" s="64"/>
      <c r="O5940" s="60"/>
      <c r="P5940" s="67"/>
      <c r="T5940" s="53"/>
      <c r="U5940" s="64"/>
      <c r="Y5940" s="53"/>
      <c r="Z5940" s="64"/>
      <c r="AD5940" s="53"/>
    </row>
    <row r="5941" spans="1:30" s="13" customFormat="1" x14ac:dyDescent="0.25">
      <c r="A5941"/>
      <c r="B5941" s="32"/>
      <c r="C5941" s="34"/>
      <c r="D5941" s="10"/>
      <c r="J5941" s="53"/>
      <c r="K5941" s="64"/>
      <c r="O5941" s="60"/>
      <c r="P5941" s="67"/>
      <c r="T5941" s="53"/>
      <c r="U5941" s="64"/>
      <c r="Y5941" s="53"/>
      <c r="Z5941" s="64"/>
      <c r="AD5941" s="53"/>
    </row>
    <row r="5942" spans="1:30" s="13" customFormat="1" x14ac:dyDescent="0.25">
      <c r="A5942"/>
      <c r="B5942" s="32"/>
      <c r="C5942" s="34"/>
      <c r="D5942" s="10"/>
      <c r="J5942" s="53"/>
      <c r="K5942" s="64"/>
      <c r="O5942" s="60"/>
      <c r="P5942" s="67"/>
      <c r="T5942" s="53"/>
      <c r="U5942" s="64"/>
      <c r="Y5942" s="53"/>
      <c r="Z5942" s="64"/>
      <c r="AD5942" s="53"/>
    </row>
    <row r="5943" spans="1:30" s="13" customFormat="1" x14ac:dyDescent="0.25">
      <c r="A5943"/>
      <c r="B5943" s="32"/>
      <c r="C5943" s="34"/>
      <c r="D5943" s="10"/>
      <c r="J5943" s="53"/>
      <c r="K5943" s="64"/>
      <c r="O5943" s="60"/>
      <c r="P5943" s="67"/>
      <c r="T5943" s="53"/>
      <c r="U5943" s="64"/>
      <c r="Y5943" s="53"/>
      <c r="Z5943" s="64"/>
      <c r="AD5943" s="53"/>
    </row>
    <row r="5944" spans="1:30" s="13" customFormat="1" x14ac:dyDescent="0.25">
      <c r="A5944"/>
      <c r="B5944" s="32"/>
      <c r="C5944" s="34"/>
      <c r="D5944" s="10"/>
      <c r="J5944" s="53"/>
      <c r="K5944" s="64"/>
      <c r="O5944" s="60"/>
      <c r="P5944" s="67"/>
      <c r="T5944" s="53"/>
      <c r="U5944" s="64"/>
      <c r="Y5944" s="53"/>
      <c r="Z5944" s="64"/>
      <c r="AD5944" s="53"/>
    </row>
    <row r="5945" spans="1:30" s="13" customFormat="1" x14ac:dyDescent="0.25">
      <c r="A5945"/>
      <c r="B5945" s="32"/>
      <c r="C5945" s="34"/>
      <c r="D5945" s="10"/>
      <c r="J5945" s="53"/>
      <c r="K5945" s="64"/>
      <c r="O5945" s="60"/>
      <c r="P5945" s="67"/>
      <c r="T5945" s="53"/>
      <c r="U5945" s="64"/>
      <c r="Y5945" s="53"/>
      <c r="Z5945" s="64"/>
      <c r="AD5945" s="53"/>
    </row>
    <row r="5946" spans="1:30" s="13" customFormat="1" x14ac:dyDescent="0.25">
      <c r="A5946"/>
      <c r="B5946" s="32"/>
      <c r="C5946" s="34"/>
      <c r="D5946" s="10"/>
      <c r="J5946" s="53"/>
      <c r="K5946" s="64"/>
      <c r="O5946" s="60"/>
      <c r="P5946" s="67"/>
      <c r="T5946" s="53"/>
      <c r="U5946" s="64"/>
      <c r="Y5946" s="53"/>
      <c r="Z5946" s="64"/>
      <c r="AD5946" s="53"/>
    </row>
    <row r="5947" spans="1:30" s="13" customFormat="1" x14ac:dyDescent="0.25">
      <c r="A5947"/>
      <c r="B5947" s="32"/>
      <c r="C5947" s="34"/>
      <c r="D5947" s="10"/>
      <c r="J5947" s="53"/>
      <c r="K5947" s="64"/>
      <c r="O5947" s="60"/>
      <c r="P5947" s="67"/>
      <c r="T5947" s="53"/>
      <c r="U5947" s="64"/>
      <c r="Y5947" s="53"/>
      <c r="Z5947" s="64"/>
      <c r="AD5947" s="53"/>
    </row>
    <row r="5948" spans="1:30" s="13" customFormat="1" x14ac:dyDescent="0.25">
      <c r="A5948"/>
      <c r="B5948" s="32"/>
      <c r="C5948" s="34"/>
      <c r="D5948" s="10"/>
      <c r="J5948" s="53"/>
      <c r="K5948" s="64"/>
      <c r="O5948" s="60"/>
      <c r="P5948" s="67"/>
      <c r="T5948" s="53"/>
      <c r="U5948" s="64"/>
      <c r="Y5948" s="53"/>
      <c r="Z5948" s="64"/>
      <c r="AD5948" s="53"/>
    </row>
    <row r="5949" spans="1:30" s="13" customFormat="1" x14ac:dyDescent="0.25">
      <c r="A5949"/>
      <c r="B5949" s="32"/>
      <c r="C5949" s="34"/>
      <c r="D5949" s="10"/>
      <c r="J5949" s="53"/>
      <c r="K5949" s="64"/>
      <c r="O5949" s="60"/>
      <c r="P5949" s="67"/>
      <c r="T5949" s="53"/>
      <c r="U5949" s="64"/>
      <c r="Y5949" s="53"/>
      <c r="Z5949" s="64"/>
      <c r="AD5949" s="53"/>
    </row>
    <row r="5950" spans="1:30" s="13" customFormat="1" x14ac:dyDescent="0.25">
      <c r="A5950"/>
      <c r="B5950" s="32"/>
      <c r="C5950" s="34"/>
      <c r="D5950" s="10"/>
      <c r="J5950" s="53"/>
      <c r="K5950" s="64"/>
      <c r="O5950" s="60"/>
      <c r="P5950" s="67"/>
      <c r="T5950" s="53"/>
      <c r="U5950" s="64"/>
      <c r="Y5950" s="53"/>
      <c r="Z5950" s="64"/>
      <c r="AD5950" s="53"/>
    </row>
    <row r="5951" spans="1:30" s="13" customFormat="1" x14ac:dyDescent="0.25">
      <c r="A5951"/>
      <c r="B5951" s="32"/>
      <c r="C5951" s="34"/>
      <c r="D5951" s="10"/>
      <c r="J5951" s="53"/>
      <c r="K5951" s="64"/>
      <c r="O5951" s="60"/>
      <c r="P5951" s="67"/>
      <c r="T5951" s="53"/>
      <c r="U5951" s="64"/>
      <c r="Y5951" s="53"/>
      <c r="Z5951" s="64"/>
      <c r="AD5951" s="53"/>
    </row>
    <row r="5952" spans="1:30" s="13" customFormat="1" x14ac:dyDescent="0.25">
      <c r="A5952"/>
      <c r="B5952" s="32"/>
      <c r="C5952" s="34"/>
      <c r="D5952" s="10"/>
      <c r="J5952" s="53"/>
      <c r="K5952" s="64"/>
      <c r="O5952" s="60"/>
      <c r="P5952" s="67"/>
      <c r="T5952" s="53"/>
      <c r="U5952" s="64"/>
      <c r="Y5952" s="53"/>
      <c r="Z5952" s="64"/>
      <c r="AD5952" s="53"/>
    </row>
    <row r="5953" spans="1:30" s="13" customFormat="1" x14ac:dyDescent="0.25">
      <c r="A5953"/>
      <c r="B5953" s="32"/>
      <c r="C5953" s="34"/>
      <c r="D5953" s="10"/>
      <c r="J5953" s="53"/>
      <c r="K5953" s="64"/>
      <c r="O5953" s="60"/>
      <c r="P5953" s="67"/>
      <c r="T5953" s="53"/>
      <c r="U5953" s="64"/>
      <c r="Y5953" s="53"/>
      <c r="Z5953" s="64"/>
      <c r="AD5953" s="53"/>
    </row>
    <row r="5954" spans="1:30" s="13" customFormat="1" x14ac:dyDescent="0.25">
      <c r="A5954"/>
      <c r="B5954" s="32"/>
      <c r="C5954" s="34"/>
      <c r="D5954" s="10"/>
      <c r="J5954" s="53"/>
      <c r="K5954" s="64"/>
      <c r="O5954" s="60"/>
      <c r="P5954" s="67"/>
      <c r="T5954" s="53"/>
      <c r="U5954" s="64"/>
      <c r="Y5954" s="53"/>
      <c r="Z5954" s="64"/>
      <c r="AD5954" s="53"/>
    </row>
    <row r="5955" spans="1:30" s="13" customFormat="1" x14ac:dyDescent="0.25">
      <c r="A5955"/>
      <c r="B5955" s="32"/>
      <c r="C5955" s="34"/>
      <c r="D5955" s="10"/>
      <c r="J5955" s="53"/>
      <c r="K5955" s="64"/>
      <c r="O5955" s="60"/>
      <c r="P5955" s="67"/>
      <c r="T5955" s="53"/>
      <c r="U5955" s="64"/>
      <c r="Y5955" s="53"/>
      <c r="Z5955" s="64"/>
      <c r="AD5955" s="53"/>
    </row>
    <row r="5956" spans="1:30" s="13" customFormat="1" x14ac:dyDescent="0.25">
      <c r="A5956"/>
      <c r="B5956" s="32"/>
      <c r="C5956" s="34"/>
      <c r="D5956" s="10"/>
      <c r="J5956" s="53"/>
      <c r="K5956" s="64"/>
      <c r="O5956" s="60"/>
      <c r="P5956" s="67"/>
      <c r="T5956" s="53"/>
      <c r="U5956" s="64"/>
      <c r="Y5956" s="53"/>
      <c r="Z5956" s="64"/>
      <c r="AD5956" s="53"/>
    </row>
    <row r="5957" spans="1:30" s="13" customFormat="1" x14ac:dyDescent="0.25">
      <c r="A5957"/>
      <c r="B5957" s="32"/>
      <c r="C5957" s="34"/>
      <c r="D5957" s="10"/>
      <c r="J5957" s="53"/>
      <c r="K5957" s="64"/>
      <c r="O5957" s="60"/>
      <c r="P5957" s="67"/>
      <c r="T5957" s="53"/>
      <c r="U5957" s="64"/>
      <c r="Y5957" s="53"/>
      <c r="Z5957" s="64"/>
      <c r="AD5957" s="53"/>
    </row>
    <row r="5958" spans="1:30" s="13" customFormat="1" x14ac:dyDescent="0.25">
      <c r="A5958"/>
      <c r="B5958" s="32"/>
      <c r="C5958" s="34"/>
      <c r="D5958" s="10"/>
      <c r="J5958" s="53"/>
      <c r="K5958" s="64"/>
      <c r="O5958" s="60"/>
      <c r="P5958" s="67"/>
      <c r="T5958" s="53"/>
      <c r="U5958" s="64"/>
      <c r="Y5958" s="53"/>
      <c r="Z5958" s="64"/>
      <c r="AD5958" s="53"/>
    </row>
    <row r="5959" spans="1:30" s="13" customFormat="1" x14ac:dyDescent="0.25">
      <c r="A5959"/>
      <c r="B5959" s="32"/>
      <c r="C5959" s="34"/>
      <c r="D5959" s="10"/>
      <c r="J5959" s="53"/>
      <c r="K5959" s="64"/>
      <c r="O5959" s="60"/>
      <c r="P5959" s="67"/>
      <c r="T5959" s="53"/>
      <c r="U5959" s="64"/>
      <c r="Y5959" s="53"/>
      <c r="Z5959" s="64"/>
      <c r="AD5959" s="53"/>
    </row>
    <row r="5960" spans="1:30" s="13" customFormat="1" x14ac:dyDescent="0.25">
      <c r="A5960"/>
      <c r="B5960" s="32"/>
      <c r="C5960" s="34"/>
      <c r="D5960" s="10"/>
      <c r="J5960" s="53"/>
      <c r="K5960" s="64"/>
      <c r="O5960" s="60"/>
      <c r="P5960" s="67"/>
      <c r="T5960" s="53"/>
      <c r="U5960" s="64"/>
      <c r="Y5960" s="53"/>
      <c r="Z5960" s="64"/>
      <c r="AD5960" s="53"/>
    </row>
    <row r="5961" spans="1:30" s="13" customFormat="1" x14ac:dyDescent="0.25">
      <c r="A5961"/>
      <c r="B5961" s="32"/>
      <c r="C5961" s="34"/>
      <c r="D5961" s="10"/>
      <c r="J5961" s="53"/>
      <c r="K5961" s="64"/>
      <c r="O5961" s="60"/>
      <c r="P5961" s="67"/>
      <c r="T5961" s="53"/>
      <c r="U5961" s="64"/>
      <c r="Y5961" s="53"/>
      <c r="Z5961" s="64"/>
      <c r="AD5961" s="53"/>
    </row>
    <row r="5962" spans="1:30" s="13" customFormat="1" x14ac:dyDescent="0.25">
      <c r="A5962"/>
      <c r="B5962" s="32"/>
      <c r="C5962" s="34"/>
      <c r="D5962" s="10"/>
      <c r="J5962" s="53"/>
      <c r="K5962" s="64"/>
      <c r="O5962" s="60"/>
      <c r="P5962" s="67"/>
      <c r="T5962" s="53"/>
      <c r="U5962" s="64"/>
      <c r="Y5962" s="53"/>
      <c r="Z5962" s="64"/>
      <c r="AD5962" s="53"/>
    </row>
    <row r="5963" spans="1:30" s="13" customFormat="1" x14ac:dyDescent="0.25">
      <c r="A5963"/>
      <c r="B5963" s="32"/>
      <c r="C5963" s="34"/>
      <c r="D5963" s="10"/>
      <c r="J5963" s="53"/>
      <c r="K5963" s="64"/>
      <c r="O5963" s="60"/>
      <c r="P5963" s="67"/>
      <c r="T5963" s="53"/>
      <c r="U5963" s="64"/>
      <c r="Y5963" s="53"/>
      <c r="Z5963" s="64"/>
      <c r="AD5963" s="53"/>
    </row>
    <row r="5964" spans="1:30" s="13" customFormat="1" x14ac:dyDescent="0.25">
      <c r="A5964"/>
      <c r="B5964" s="32"/>
      <c r="C5964" s="34"/>
      <c r="D5964" s="10"/>
      <c r="J5964" s="53"/>
      <c r="K5964" s="64"/>
      <c r="O5964" s="60"/>
      <c r="P5964" s="67"/>
      <c r="T5964" s="53"/>
      <c r="U5964" s="64"/>
      <c r="Y5964" s="53"/>
      <c r="Z5964" s="64"/>
      <c r="AD5964" s="53"/>
    </row>
    <row r="5965" spans="1:30" s="13" customFormat="1" x14ac:dyDescent="0.25">
      <c r="A5965"/>
      <c r="B5965" s="32"/>
      <c r="C5965" s="34"/>
      <c r="D5965" s="10"/>
      <c r="J5965" s="53"/>
      <c r="K5965" s="64"/>
      <c r="O5965" s="60"/>
      <c r="P5965" s="67"/>
      <c r="T5965" s="53"/>
      <c r="U5965" s="64"/>
      <c r="Y5965" s="53"/>
      <c r="Z5965" s="64"/>
      <c r="AD5965" s="53"/>
    </row>
    <row r="5966" spans="1:30" s="13" customFormat="1" x14ac:dyDescent="0.25">
      <c r="A5966"/>
      <c r="B5966" s="32"/>
      <c r="C5966" s="34"/>
      <c r="D5966" s="10"/>
      <c r="J5966" s="53"/>
      <c r="K5966" s="64"/>
      <c r="O5966" s="60"/>
      <c r="P5966" s="67"/>
      <c r="T5966" s="53"/>
      <c r="U5966" s="64"/>
      <c r="Y5966" s="53"/>
      <c r="Z5966" s="64"/>
      <c r="AD5966" s="53"/>
    </row>
    <row r="5967" spans="1:30" s="13" customFormat="1" x14ac:dyDescent="0.25">
      <c r="A5967"/>
      <c r="B5967" s="32"/>
      <c r="C5967" s="34"/>
      <c r="D5967" s="10"/>
      <c r="J5967" s="53"/>
      <c r="K5967" s="64"/>
      <c r="O5967" s="60"/>
      <c r="P5967" s="67"/>
      <c r="T5967" s="53"/>
      <c r="U5967" s="64"/>
      <c r="Y5967" s="53"/>
      <c r="Z5967" s="64"/>
      <c r="AD5967" s="53"/>
    </row>
    <row r="5968" spans="1:30" s="13" customFormat="1" x14ac:dyDescent="0.25">
      <c r="A5968"/>
      <c r="B5968" s="32"/>
      <c r="C5968" s="34"/>
      <c r="D5968" s="10"/>
      <c r="J5968" s="53"/>
      <c r="K5968" s="64"/>
      <c r="O5968" s="60"/>
      <c r="P5968" s="67"/>
      <c r="T5968" s="53"/>
      <c r="U5968" s="64"/>
      <c r="Y5968" s="53"/>
      <c r="Z5968" s="64"/>
      <c r="AD5968" s="53"/>
    </row>
    <row r="5969" spans="1:30" s="13" customFormat="1" x14ac:dyDescent="0.25">
      <c r="A5969"/>
      <c r="B5969" s="32"/>
      <c r="C5969" s="34"/>
      <c r="D5969" s="10"/>
      <c r="J5969" s="53"/>
      <c r="K5969" s="64"/>
      <c r="O5969" s="60"/>
      <c r="P5969" s="67"/>
      <c r="T5969" s="53"/>
      <c r="U5969" s="64"/>
      <c r="Y5969" s="53"/>
      <c r="Z5969" s="64"/>
      <c r="AD5969" s="53"/>
    </row>
    <row r="5970" spans="1:30" s="13" customFormat="1" x14ac:dyDescent="0.25">
      <c r="A5970"/>
      <c r="B5970" s="32"/>
      <c r="C5970" s="34"/>
      <c r="D5970" s="10"/>
      <c r="J5970" s="53"/>
      <c r="K5970" s="64"/>
      <c r="O5970" s="60"/>
      <c r="P5970" s="67"/>
      <c r="T5970" s="53"/>
      <c r="U5970" s="64"/>
      <c r="Y5970" s="53"/>
      <c r="Z5970" s="64"/>
      <c r="AD5970" s="53"/>
    </row>
    <row r="5971" spans="1:30" s="13" customFormat="1" x14ac:dyDescent="0.25">
      <c r="A5971"/>
      <c r="B5971" s="32"/>
      <c r="C5971" s="34"/>
      <c r="D5971" s="10"/>
      <c r="J5971" s="53"/>
      <c r="K5971" s="64"/>
      <c r="O5971" s="60"/>
      <c r="P5971" s="67"/>
      <c r="T5971" s="53"/>
      <c r="U5971" s="64"/>
      <c r="Y5971" s="53"/>
      <c r="Z5971" s="64"/>
      <c r="AD5971" s="53"/>
    </row>
    <row r="5972" spans="1:30" s="13" customFormat="1" x14ac:dyDescent="0.25">
      <c r="A5972"/>
      <c r="B5972" s="32"/>
      <c r="C5972" s="34"/>
      <c r="D5972" s="10"/>
      <c r="J5972" s="53"/>
      <c r="K5972" s="64"/>
      <c r="O5972" s="60"/>
      <c r="P5972" s="67"/>
      <c r="T5972" s="53"/>
      <c r="U5972" s="64"/>
      <c r="Y5972" s="53"/>
      <c r="Z5972" s="64"/>
      <c r="AD5972" s="53"/>
    </row>
    <row r="5973" spans="1:30" s="13" customFormat="1" x14ac:dyDescent="0.25">
      <c r="A5973"/>
      <c r="B5973" s="32"/>
      <c r="C5973" s="34"/>
      <c r="D5973" s="10"/>
      <c r="J5973" s="53"/>
      <c r="K5973" s="64"/>
      <c r="O5973" s="60"/>
      <c r="P5973" s="67"/>
      <c r="T5973" s="53"/>
      <c r="U5973" s="64"/>
      <c r="Y5973" s="53"/>
      <c r="Z5973" s="64"/>
      <c r="AD5973" s="53"/>
    </row>
    <row r="5974" spans="1:30" s="13" customFormat="1" x14ac:dyDescent="0.25">
      <c r="A5974"/>
      <c r="B5974" s="32"/>
      <c r="C5974" s="34"/>
      <c r="D5974" s="10"/>
      <c r="J5974" s="53"/>
      <c r="K5974" s="64"/>
      <c r="O5974" s="60"/>
      <c r="P5974" s="67"/>
      <c r="T5974" s="53"/>
      <c r="U5974" s="64"/>
      <c r="Y5974" s="53"/>
      <c r="Z5974" s="64"/>
      <c r="AD5974" s="53"/>
    </row>
    <row r="5975" spans="1:30" s="13" customFormat="1" x14ac:dyDescent="0.25">
      <c r="A5975"/>
      <c r="B5975" s="32"/>
      <c r="C5975" s="34"/>
      <c r="D5975" s="10"/>
      <c r="J5975" s="53"/>
      <c r="K5975" s="64"/>
      <c r="O5975" s="60"/>
      <c r="P5975" s="67"/>
      <c r="T5975" s="53"/>
      <c r="U5975" s="64"/>
      <c r="Y5975" s="53"/>
      <c r="Z5975" s="64"/>
      <c r="AD5975" s="53"/>
    </row>
    <row r="5976" spans="1:30" s="13" customFormat="1" x14ac:dyDescent="0.25">
      <c r="A5976"/>
      <c r="B5976" s="32"/>
      <c r="C5976" s="34"/>
      <c r="D5976" s="10"/>
      <c r="J5976" s="53"/>
      <c r="K5976" s="64"/>
      <c r="O5976" s="60"/>
      <c r="P5976" s="67"/>
      <c r="T5976" s="53"/>
      <c r="U5976" s="64"/>
      <c r="Y5976" s="53"/>
      <c r="Z5976" s="64"/>
      <c r="AD5976" s="53"/>
    </row>
    <row r="5977" spans="1:30" s="13" customFormat="1" x14ac:dyDescent="0.25">
      <c r="A5977"/>
      <c r="B5977" s="32"/>
      <c r="C5977" s="34"/>
      <c r="D5977" s="10"/>
      <c r="J5977" s="53"/>
      <c r="K5977" s="64"/>
      <c r="O5977" s="60"/>
      <c r="P5977" s="67"/>
      <c r="T5977" s="53"/>
      <c r="U5977" s="64"/>
      <c r="Y5977" s="53"/>
      <c r="Z5977" s="64"/>
      <c r="AD5977" s="53"/>
    </row>
    <row r="5978" spans="1:30" s="13" customFormat="1" x14ac:dyDescent="0.25">
      <c r="A5978"/>
      <c r="B5978" s="32"/>
      <c r="C5978" s="34"/>
      <c r="D5978" s="10"/>
      <c r="J5978" s="53"/>
      <c r="K5978" s="64"/>
      <c r="O5978" s="60"/>
      <c r="P5978" s="67"/>
      <c r="T5978" s="53"/>
      <c r="U5978" s="64"/>
      <c r="Y5978" s="53"/>
      <c r="Z5978" s="64"/>
      <c r="AD5978" s="53"/>
    </row>
    <row r="5979" spans="1:30" s="13" customFormat="1" x14ac:dyDescent="0.25">
      <c r="A5979"/>
      <c r="B5979" s="32"/>
      <c r="C5979" s="34"/>
      <c r="D5979" s="10"/>
      <c r="J5979" s="53"/>
      <c r="K5979" s="64"/>
      <c r="O5979" s="60"/>
      <c r="P5979" s="67"/>
      <c r="T5979" s="53"/>
      <c r="U5979" s="64"/>
      <c r="Y5979" s="53"/>
      <c r="Z5979" s="64"/>
      <c r="AD5979" s="53"/>
    </row>
    <row r="5980" spans="1:30" s="13" customFormat="1" x14ac:dyDescent="0.25">
      <c r="A5980"/>
      <c r="B5980" s="32"/>
      <c r="C5980" s="34"/>
      <c r="D5980" s="10"/>
      <c r="J5980" s="53"/>
      <c r="K5980" s="64"/>
      <c r="O5980" s="60"/>
      <c r="P5980" s="67"/>
      <c r="T5980" s="53"/>
      <c r="U5980" s="64"/>
      <c r="Y5980" s="53"/>
      <c r="Z5980" s="64"/>
      <c r="AD5980" s="53"/>
    </row>
    <row r="5981" spans="1:30" s="13" customFormat="1" x14ac:dyDescent="0.25">
      <c r="A5981"/>
      <c r="B5981" s="32"/>
      <c r="C5981" s="34"/>
      <c r="D5981" s="10"/>
      <c r="J5981" s="53"/>
      <c r="K5981" s="64"/>
      <c r="O5981" s="60"/>
      <c r="P5981" s="67"/>
      <c r="T5981" s="53"/>
      <c r="U5981" s="64"/>
      <c r="Y5981" s="53"/>
      <c r="Z5981" s="64"/>
      <c r="AD5981" s="53"/>
    </row>
    <row r="5982" spans="1:30" s="13" customFormat="1" x14ac:dyDescent="0.25">
      <c r="A5982"/>
      <c r="B5982" s="32"/>
      <c r="C5982" s="34"/>
      <c r="D5982" s="10"/>
      <c r="J5982" s="53"/>
      <c r="K5982" s="64"/>
      <c r="O5982" s="60"/>
      <c r="P5982" s="67"/>
      <c r="T5982" s="53"/>
      <c r="U5982" s="64"/>
      <c r="Y5982" s="53"/>
      <c r="Z5982" s="64"/>
      <c r="AD5982" s="53"/>
    </row>
    <row r="5983" spans="1:30" s="13" customFormat="1" x14ac:dyDescent="0.25">
      <c r="A5983"/>
      <c r="B5983" s="32"/>
      <c r="C5983" s="34"/>
      <c r="D5983" s="10"/>
      <c r="J5983" s="53"/>
      <c r="K5983" s="64"/>
      <c r="O5983" s="60"/>
      <c r="P5983" s="67"/>
      <c r="T5983" s="53"/>
      <c r="U5983" s="64"/>
      <c r="Y5983" s="53"/>
      <c r="Z5983" s="64"/>
      <c r="AD5983" s="53"/>
    </row>
    <row r="5984" spans="1:30" s="13" customFormat="1" x14ac:dyDescent="0.25">
      <c r="A5984"/>
      <c r="B5984" s="32"/>
      <c r="C5984" s="34"/>
      <c r="D5984" s="10"/>
      <c r="J5984" s="53"/>
      <c r="K5984" s="64"/>
      <c r="O5984" s="60"/>
      <c r="P5984" s="67"/>
      <c r="T5984" s="53"/>
      <c r="U5984" s="64"/>
      <c r="Y5984" s="53"/>
      <c r="Z5984" s="64"/>
      <c r="AD5984" s="53"/>
    </row>
    <row r="5985" spans="1:30" s="13" customFormat="1" x14ac:dyDescent="0.25">
      <c r="A5985"/>
      <c r="B5985" s="32"/>
      <c r="C5985" s="34"/>
      <c r="D5985" s="10"/>
      <c r="J5985" s="53"/>
      <c r="K5985" s="64"/>
      <c r="O5985" s="60"/>
      <c r="P5985" s="67"/>
      <c r="T5985" s="53"/>
      <c r="U5985" s="64"/>
      <c r="Y5985" s="53"/>
      <c r="Z5985" s="64"/>
      <c r="AD5985" s="53"/>
    </row>
    <row r="5986" spans="1:30" s="13" customFormat="1" x14ac:dyDescent="0.25">
      <c r="A5986"/>
      <c r="B5986" s="32"/>
      <c r="C5986" s="34"/>
      <c r="D5986" s="10"/>
      <c r="J5986" s="53"/>
      <c r="K5986" s="64"/>
      <c r="O5986" s="60"/>
      <c r="P5986" s="67"/>
      <c r="T5986" s="53"/>
      <c r="U5986" s="64"/>
      <c r="Y5986" s="53"/>
      <c r="Z5986" s="64"/>
      <c r="AD5986" s="53"/>
    </row>
    <row r="5987" spans="1:30" s="13" customFormat="1" x14ac:dyDescent="0.25">
      <c r="A5987"/>
      <c r="B5987" s="32"/>
      <c r="C5987" s="34"/>
      <c r="D5987" s="10"/>
      <c r="J5987" s="53"/>
      <c r="K5987" s="64"/>
      <c r="O5987" s="60"/>
      <c r="P5987" s="67"/>
      <c r="T5987" s="53"/>
      <c r="U5987" s="64"/>
      <c r="Y5987" s="53"/>
      <c r="Z5987" s="64"/>
      <c r="AD5987" s="53"/>
    </row>
    <row r="5988" spans="1:30" s="13" customFormat="1" x14ac:dyDescent="0.25">
      <c r="A5988"/>
      <c r="B5988" s="32"/>
      <c r="C5988" s="34"/>
      <c r="D5988" s="10"/>
      <c r="J5988" s="53"/>
      <c r="K5988" s="64"/>
      <c r="O5988" s="60"/>
      <c r="P5988" s="67"/>
      <c r="T5988" s="53"/>
      <c r="U5988" s="64"/>
      <c r="Y5988" s="53"/>
      <c r="Z5988" s="64"/>
      <c r="AD5988" s="53"/>
    </row>
    <row r="5989" spans="1:30" s="13" customFormat="1" x14ac:dyDescent="0.25">
      <c r="A5989"/>
      <c r="B5989" s="32"/>
      <c r="C5989" s="34"/>
      <c r="D5989" s="10"/>
      <c r="J5989" s="53"/>
      <c r="K5989" s="64"/>
      <c r="O5989" s="60"/>
      <c r="P5989" s="67"/>
      <c r="T5989" s="53"/>
      <c r="U5989" s="64"/>
      <c r="Y5989" s="53"/>
      <c r="Z5989" s="64"/>
      <c r="AD5989" s="53"/>
    </row>
    <row r="5990" spans="1:30" s="13" customFormat="1" x14ac:dyDescent="0.25">
      <c r="A5990"/>
      <c r="B5990" s="32"/>
      <c r="C5990" s="34"/>
      <c r="D5990" s="10"/>
      <c r="J5990" s="53"/>
      <c r="K5990" s="64"/>
      <c r="O5990" s="60"/>
      <c r="P5990" s="67"/>
      <c r="T5990" s="53"/>
      <c r="U5990" s="64"/>
      <c r="Y5990" s="53"/>
      <c r="Z5990" s="64"/>
      <c r="AD5990" s="53"/>
    </row>
    <row r="5991" spans="1:30" s="13" customFormat="1" x14ac:dyDescent="0.25">
      <c r="A5991"/>
      <c r="B5991" s="32"/>
      <c r="C5991" s="34"/>
      <c r="D5991" s="10"/>
      <c r="J5991" s="53"/>
      <c r="K5991" s="64"/>
      <c r="O5991" s="60"/>
      <c r="P5991" s="67"/>
      <c r="T5991" s="53"/>
      <c r="U5991" s="64"/>
      <c r="Y5991" s="53"/>
      <c r="Z5991" s="64"/>
      <c r="AD5991" s="53"/>
    </row>
    <row r="5992" spans="1:30" s="13" customFormat="1" x14ac:dyDescent="0.25">
      <c r="A5992"/>
      <c r="B5992" s="32"/>
      <c r="C5992" s="34"/>
      <c r="D5992" s="10"/>
      <c r="J5992" s="53"/>
      <c r="K5992" s="64"/>
      <c r="O5992" s="60"/>
      <c r="P5992" s="67"/>
      <c r="T5992" s="53"/>
      <c r="U5992" s="64"/>
      <c r="Y5992" s="53"/>
      <c r="Z5992" s="64"/>
      <c r="AD5992" s="53"/>
    </row>
    <row r="5993" spans="1:30" s="13" customFormat="1" x14ac:dyDescent="0.25">
      <c r="A5993"/>
      <c r="B5993" s="32"/>
      <c r="C5993" s="34"/>
      <c r="D5993" s="10"/>
      <c r="J5993" s="53"/>
      <c r="K5993" s="64"/>
      <c r="O5993" s="60"/>
      <c r="P5993" s="67"/>
      <c r="T5993" s="53"/>
      <c r="U5993" s="64"/>
      <c r="Y5993" s="53"/>
      <c r="Z5993" s="64"/>
      <c r="AD5993" s="53"/>
    </row>
    <row r="5994" spans="1:30" s="13" customFormat="1" x14ac:dyDescent="0.25">
      <c r="A5994"/>
      <c r="B5994" s="32"/>
      <c r="C5994" s="34"/>
      <c r="D5994" s="10"/>
      <c r="J5994" s="53"/>
      <c r="K5994" s="64"/>
      <c r="O5994" s="60"/>
      <c r="P5994" s="67"/>
      <c r="T5994" s="53"/>
      <c r="U5994" s="64"/>
      <c r="Y5994" s="53"/>
      <c r="Z5994" s="64"/>
      <c r="AD5994" s="53"/>
    </row>
    <row r="5995" spans="1:30" s="13" customFormat="1" x14ac:dyDescent="0.25">
      <c r="A5995"/>
      <c r="B5995" s="32"/>
      <c r="C5995" s="34"/>
      <c r="D5995" s="10"/>
      <c r="J5995" s="53"/>
      <c r="K5995" s="64"/>
      <c r="O5995" s="60"/>
      <c r="P5995" s="67"/>
      <c r="T5995" s="53"/>
      <c r="U5995" s="64"/>
      <c r="Y5995" s="53"/>
      <c r="Z5995" s="64"/>
      <c r="AD5995" s="53"/>
    </row>
    <row r="5996" spans="1:30" s="13" customFormat="1" x14ac:dyDescent="0.25">
      <c r="A5996"/>
      <c r="B5996" s="32"/>
      <c r="C5996" s="34"/>
      <c r="D5996" s="10"/>
      <c r="J5996" s="53"/>
      <c r="K5996" s="64"/>
      <c r="O5996" s="60"/>
      <c r="P5996" s="67"/>
      <c r="T5996" s="53"/>
      <c r="U5996" s="64"/>
      <c r="Y5996" s="53"/>
      <c r="Z5996" s="64"/>
      <c r="AD5996" s="53"/>
    </row>
    <row r="5997" spans="1:30" s="13" customFormat="1" x14ac:dyDescent="0.25">
      <c r="A5997"/>
      <c r="B5997" s="32"/>
      <c r="C5997" s="34"/>
      <c r="D5997" s="10"/>
      <c r="J5997" s="53"/>
      <c r="K5997" s="64"/>
      <c r="O5997" s="60"/>
      <c r="P5997" s="67"/>
      <c r="T5997" s="53"/>
      <c r="U5997" s="64"/>
      <c r="Y5997" s="53"/>
      <c r="Z5997" s="64"/>
      <c r="AD5997" s="53"/>
    </row>
    <row r="5998" spans="1:30" s="13" customFormat="1" x14ac:dyDescent="0.25">
      <c r="A5998"/>
      <c r="B5998" s="32"/>
      <c r="C5998" s="34"/>
      <c r="D5998" s="10"/>
      <c r="J5998" s="53"/>
      <c r="K5998" s="64"/>
      <c r="O5998" s="60"/>
      <c r="P5998" s="67"/>
      <c r="T5998" s="53"/>
      <c r="U5998" s="64"/>
      <c r="Y5998" s="53"/>
      <c r="Z5998" s="64"/>
      <c r="AD5998" s="53"/>
    </row>
    <row r="5999" spans="1:30" s="13" customFormat="1" x14ac:dyDescent="0.25">
      <c r="A5999"/>
      <c r="B5999" s="32"/>
      <c r="C5999" s="34"/>
      <c r="D5999" s="10"/>
      <c r="J5999" s="53"/>
      <c r="K5999" s="64"/>
      <c r="O5999" s="60"/>
      <c r="P5999" s="67"/>
      <c r="T5999" s="53"/>
      <c r="U5999" s="64"/>
      <c r="Y5999" s="53"/>
      <c r="Z5999" s="64"/>
      <c r="AD5999" s="53"/>
    </row>
    <row r="6000" spans="1:30" s="13" customFormat="1" x14ac:dyDescent="0.25">
      <c r="A6000"/>
      <c r="B6000" s="32"/>
      <c r="C6000" s="34"/>
      <c r="D6000" s="10"/>
      <c r="J6000" s="53"/>
      <c r="K6000" s="64"/>
      <c r="O6000" s="60"/>
      <c r="P6000" s="67"/>
      <c r="T6000" s="53"/>
      <c r="U6000" s="64"/>
      <c r="Y6000" s="53"/>
      <c r="Z6000" s="64"/>
      <c r="AD6000" s="53"/>
    </row>
    <row r="6001" spans="1:30" s="13" customFormat="1" x14ac:dyDescent="0.25">
      <c r="A6001"/>
      <c r="B6001" s="32"/>
      <c r="C6001" s="34"/>
      <c r="D6001" s="10"/>
      <c r="J6001" s="53"/>
      <c r="K6001" s="64"/>
      <c r="O6001" s="60"/>
      <c r="P6001" s="67"/>
      <c r="T6001" s="53"/>
      <c r="U6001" s="64"/>
      <c r="Y6001" s="53"/>
      <c r="Z6001" s="64"/>
      <c r="AD6001" s="53"/>
    </row>
    <row r="6002" spans="1:30" s="13" customFormat="1" x14ac:dyDescent="0.25">
      <c r="A6002"/>
      <c r="B6002" s="32"/>
      <c r="C6002" s="34"/>
      <c r="D6002" s="10"/>
      <c r="J6002" s="53"/>
      <c r="K6002" s="64"/>
      <c r="O6002" s="60"/>
      <c r="P6002" s="67"/>
      <c r="T6002" s="53"/>
      <c r="U6002" s="64"/>
      <c r="Y6002" s="53"/>
      <c r="Z6002" s="64"/>
      <c r="AD6002" s="53"/>
    </row>
    <row r="6003" spans="1:30" s="13" customFormat="1" x14ac:dyDescent="0.25">
      <c r="A6003"/>
      <c r="B6003" s="32"/>
      <c r="C6003" s="34"/>
      <c r="D6003" s="10"/>
      <c r="J6003" s="53"/>
      <c r="K6003" s="64"/>
      <c r="O6003" s="60"/>
      <c r="P6003" s="67"/>
      <c r="T6003" s="53"/>
      <c r="U6003" s="64"/>
      <c r="Y6003" s="53"/>
      <c r="Z6003" s="64"/>
      <c r="AD6003" s="53"/>
    </row>
    <row r="6004" spans="1:30" s="13" customFormat="1" x14ac:dyDescent="0.25">
      <c r="A6004"/>
      <c r="B6004" s="32"/>
      <c r="C6004" s="34"/>
      <c r="D6004" s="10"/>
      <c r="J6004" s="53"/>
      <c r="K6004" s="64"/>
      <c r="O6004" s="60"/>
      <c r="P6004" s="67"/>
      <c r="T6004" s="53"/>
      <c r="U6004" s="64"/>
      <c r="Y6004" s="53"/>
      <c r="Z6004" s="64"/>
      <c r="AD6004" s="53"/>
    </row>
    <row r="6005" spans="1:30" s="13" customFormat="1" x14ac:dyDescent="0.25">
      <c r="A6005"/>
      <c r="B6005" s="32"/>
      <c r="C6005" s="34"/>
      <c r="D6005" s="10"/>
      <c r="J6005" s="53"/>
      <c r="K6005" s="64"/>
      <c r="O6005" s="60"/>
      <c r="P6005" s="67"/>
      <c r="T6005" s="53"/>
      <c r="U6005" s="64"/>
      <c r="Y6005" s="53"/>
      <c r="Z6005" s="64"/>
      <c r="AD6005" s="53"/>
    </row>
    <row r="6006" spans="1:30" s="13" customFormat="1" x14ac:dyDescent="0.25">
      <c r="A6006"/>
      <c r="B6006" s="32"/>
      <c r="C6006" s="34"/>
      <c r="D6006" s="10"/>
      <c r="J6006" s="53"/>
      <c r="K6006" s="64"/>
      <c r="O6006" s="60"/>
      <c r="P6006" s="67"/>
      <c r="T6006" s="53"/>
      <c r="U6006" s="64"/>
      <c r="Y6006" s="53"/>
      <c r="Z6006" s="64"/>
      <c r="AD6006" s="53"/>
    </row>
    <row r="6007" spans="1:30" s="13" customFormat="1" x14ac:dyDescent="0.25">
      <c r="A6007"/>
      <c r="B6007" s="32"/>
      <c r="C6007" s="34"/>
      <c r="D6007" s="10"/>
      <c r="J6007" s="53"/>
      <c r="K6007" s="64"/>
      <c r="O6007" s="60"/>
      <c r="P6007" s="67"/>
      <c r="T6007" s="53"/>
      <c r="U6007" s="64"/>
      <c r="Y6007" s="53"/>
      <c r="Z6007" s="64"/>
      <c r="AD6007" s="53"/>
    </row>
    <row r="6008" spans="1:30" s="13" customFormat="1" x14ac:dyDescent="0.25">
      <c r="A6008"/>
      <c r="B6008" s="32"/>
      <c r="C6008" s="34"/>
      <c r="D6008" s="10"/>
      <c r="J6008" s="53"/>
      <c r="K6008" s="64"/>
      <c r="O6008" s="60"/>
      <c r="P6008" s="67"/>
      <c r="T6008" s="53"/>
      <c r="U6008" s="64"/>
      <c r="Y6008" s="53"/>
      <c r="Z6008" s="64"/>
      <c r="AD6008" s="53"/>
    </row>
    <row r="6009" spans="1:30" s="13" customFormat="1" x14ac:dyDescent="0.25">
      <c r="A6009"/>
      <c r="B6009" s="32"/>
      <c r="C6009" s="34"/>
      <c r="D6009" s="10"/>
      <c r="J6009" s="53"/>
      <c r="K6009" s="64"/>
      <c r="O6009" s="60"/>
      <c r="P6009" s="67"/>
      <c r="T6009" s="53"/>
      <c r="U6009" s="64"/>
      <c r="Y6009" s="53"/>
      <c r="Z6009" s="64"/>
      <c r="AD6009" s="53"/>
    </row>
    <row r="6010" spans="1:30" s="13" customFormat="1" x14ac:dyDescent="0.25">
      <c r="A6010"/>
      <c r="B6010" s="32"/>
      <c r="C6010" s="34"/>
      <c r="D6010" s="10"/>
      <c r="J6010" s="53"/>
      <c r="K6010" s="64"/>
      <c r="O6010" s="60"/>
      <c r="P6010" s="67"/>
      <c r="T6010" s="53"/>
      <c r="U6010" s="64"/>
      <c r="Y6010" s="53"/>
      <c r="Z6010" s="64"/>
      <c r="AD6010" s="53"/>
    </row>
    <row r="6011" spans="1:30" s="13" customFormat="1" x14ac:dyDescent="0.25">
      <c r="A6011"/>
      <c r="B6011" s="32"/>
      <c r="C6011" s="34"/>
      <c r="D6011" s="10"/>
      <c r="J6011" s="53"/>
      <c r="K6011" s="64"/>
      <c r="O6011" s="60"/>
      <c r="P6011" s="67"/>
      <c r="T6011" s="53"/>
      <c r="U6011" s="64"/>
      <c r="Y6011" s="53"/>
      <c r="Z6011" s="64"/>
      <c r="AD6011" s="53"/>
    </row>
    <row r="6012" spans="1:30" s="13" customFormat="1" x14ac:dyDescent="0.25">
      <c r="A6012"/>
      <c r="B6012" s="32"/>
      <c r="C6012" s="34"/>
      <c r="D6012" s="10"/>
      <c r="J6012" s="53"/>
      <c r="K6012" s="64"/>
      <c r="O6012" s="60"/>
      <c r="P6012" s="67"/>
      <c r="T6012" s="53"/>
      <c r="U6012" s="64"/>
      <c r="Y6012" s="53"/>
      <c r="Z6012" s="64"/>
      <c r="AD6012" s="53"/>
    </row>
    <row r="6013" spans="1:30" s="13" customFormat="1" x14ac:dyDescent="0.25">
      <c r="A6013"/>
      <c r="B6013" s="32"/>
      <c r="C6013" s="34"/>
      <c r="D6013" s="10"/>
      <c r="J6013" s="53"/>
      <c r="K6013" s="64"/>
      <c r="O6013" s="60"/>
      <c r="P6013" s="67"/>
      <c r="T6013" s="53"/>
      <c r="U6013" s="64"/>
      <c r="Y6013" s="53"/>
      <c r="Z6013" s="64"/>
      <c r="AD6013" s="53"/>
    </row>
    <row r="6014" spans="1:30" s="13" customFormat="1" x14ac:dyDescent="0.25">
      <c r="A6014"/>
      <c r="B6014" s="32"/>
      <c r="C6014" s="34"/>
      <c r="D6014" s="10"/>
      <c r="J6014" s="53"/>
      <c r="K6014" s="64"/>
      <c r="O6014" s="60"/>
      <c r="P6014" s="67"/>
      <c r="T6014" s="53"/>
      <c r="U6014" s="64"/>
      <c r="Y6014" s="53"/>
      <c r="Z6014" s="64"/>
      <c r="AD6014" s="53"/>
    </row>
    <row r="6015" spans="1:30" s="13" customFormat="1" x14ac:dyDescent="0.25">
      <c r="A6015"/>
      <c r="B6015" s="32"/>
      <c r="C6015" s="34"/>
      <c r="D6015" s="10"/>
      <c r="J6015" s="53"/>
      <c r="K6015" s="64"/>
      <c r="O6015" s="60"/>
      <c r="P6015" s="67"/>
      <c r="T6015" s="53"/>
      <c r="U6015" s="64"/>
      <c r="Y6015" s="53"/>
      <c r="Z6015" s="64"/>
      <c r="AD6015" s="53"/>
    </row>
    <row r="6016" spans="1:30" s="13" customFormat="1" x14ac:dyDescent="0.25">
      <c r="A6016"/>
      <c r="B6016" s="32"/>
      <c r="C6016" s="34"/>
      <c r="D6016" s="10"/>
      <c r="J6016" s="53"/>
      <c r="K6016" s="64"/>
      <c r="O6016" s="60"/>
      <c r="P6016" s="67"/>
      <c r="T6016" s="53"/>
      <c r="U6016" s="64"/>
      <c r="Y6016" s="53"/>
      <c r="Z6016" s="64"/>
      <c r="AD6016" s="53"/>
    </row>
    <row r="6017" spans="1:30" s="13" customFormat="1" x14ac:dyDescent="0.25">
      <c r="A6017"/>
      <c r="B6017" s="32"/>
      <c r="C6017" s="34"/>
      <c r="D6017" s="10"/>
      <c r="J6017" s="53"/>
      <c r="K6017" s="64"/>
      <c r="O6017" s="60"/>
      <c r="P6017" s="67"/>
      <c r="T6017" s="53"/>
      <c r="U6017" s="64"/>
      <c r="Y6017" s="53"/>
      <c r="Z6017" s="64"/>
      <c r="AD6017" s="53"/>
    </row>
    <row r="6018" spans="1:30" s="13" customFormat="1" x14ac:dyDescent="0.25">
      <c r="A6018"/>
      <c r="B6018" s="32"/>
      <c r="C6018" s="34"/>
      <c r="D6018" s="10"/>
      <c r="J6018" s="53"/>
      <c r="K6018" s="64"/>
      <c r="O6018" s="60"/>
      <c r="P6018" s="67"/>
      <c r="T6018" s="53"/>
      <c r="U6018" s="64"/>
      <c r="Y6018" s="53"/>
      <c r="Z6018" s="64"/>
      <c r="AD6018" s="53"/>
    </row>
    <row r="6019" spans="1:30" s="13" customFormat="1" x14ac:dyDescent="0.25">
      <c r="A6019"/>
      <c r="B6019" s="32"/>
      <c r="C6019" s="34"/>
      <c r="D6019" s="10"/>
      <c r="J6019" s="53"/>
      <c r="K6019" s="64"/>
      <c r="O6019" s="60"/>
      <c r="P6019" s="67"/>
      <c r="T6019" s="53"/>
      <c r="U6019" s="64"/>
      <c r="Y6019" s="53"/>
      <c r="Z6019" s="64"/>
      <c r="AD6019" s="53"/>
    </row>
    <row r="6020" spans="1:30" s="13" customFormat="1" x14ac:dyDescent="0.25">
      <c r="A6020"/>
      <c r="B6020" s="32"/>
      <c r="C6020" s="34"/>
      <c r="D6020" s="10"/>
      <c r="J6020" s="53"/>
      <c r="K6020" s="64"/>
      <c r="O6020" s="60"/>
      <c r="P6020" s="67"/>
      <c r="T6020" s="53"/>
      <c r="U6020" s="64"/>
      <c r="Y6020" s="53"/>
      <c r="Z6020" s="64"/>
      <c r="AD6020" s="53"/>
    </row>
    <row r="6021" spans="1:30" s="13" customFormat="1" x14ac:dyDescent="0.25">
      <c r="A6021"/>
      <c r="B6021" s="32"/>
      <c r="C6021" s="34"/>
      <c r="D6021" s="10"/>
      <c r="J6021" s="53"/>
      <c r="K6021" s="64"/>
      <c r="O6021" s="60"/>
      <c r="P6021" s="67"/>
      <c r="T6021" s="53"/>
      <c r="U6021" s="64"/>
      <c r="Y6021" s="53"/>
      <c r="Z6021" s="64"/>
      <c r="AD6021" s="53"/>
    </row>
    <row r="6022" spans="1:30" s="13" customFormat="1" x14ac:dyDescent="0.25">
      <c r="A6022"/>
      <c r="B6022" s="32"/>
      <c r="C6022" s="34"/>
      <c r="D6022" s="10"/>
      <c r="J6022" s="53"/>
      <c r="K6022" s="64"/>
      <c r="O6022" s="60"/>
      <c r="P6022" s="67"/>
      <c r="T6022" s="53"/>
      <c r="U6022" s="64"/>
      <c r="Y6022" s="53"/>
      <c r="Z6022" s="64"/>
      <c r="AD6022" s="53"/>
    </row>
    <row r="6023" spans="1:30" s="13" customFormat="1" x14ac:dyDescent="0.25">
      <c r="A6023"/>
      <c r="B6023" s="32"/>
      <c r="C6023" s="34"/>
      <c r="D6023" s="10"/>
      <c r="J6023" s="53"/>
      <c r="K6023" s="64"/>
      <c r="O6023" s="60"/>
      <c r="P6023" s="67"/>
      <c r="T6023" s="53"/>
      <c r="U6023" s="64"/>
      <c r="Y6023" s="53"/>
      <c r="Z6023" s="64"/>
      <c r="AD6023" s="53"/>
    </row>
    <row r="6024" spans="1:30" s="13" customFormat="1" x14ac:dyDescent="0.25">
      <c r="A6024"/>
      <c r="B6024" s="32"/>
      <c r="C6024" s="34"/>
      <c r="D6024" s="10"/>
      <c r="J6024" s="53"/>
      <c r="K6024" s="64"/>
      <c r="O6024" s="60"/>
      <c r="P6024" s="67"/>
      <c r="T6024" s="53"/>
      <c r="U6024" s="64"/>
      <c r="Y6024" s="53"/>
      <c r="Z6024" s="64"/>
      <c r="AD6024" s="53"/>
    </row>
    <row r="6025" spans="1:30" s="13" customFormat="1" x14ac:dyDescent="0.25">
      <c r="A6025"/>
      <c r="B6025" s="32"/>
      <c r="C6025" s="34"/>
      <c r="D6025" s="10"/>
      <c r="J6025" s="53"/>
      <c r="K6025" s="64"/>
      <c r="O6025" s="60"/>
      <c r="P6025" s="67"/>
      <c r="T6025" s="53"/>
      <c r="U6025" s="64"/>
      <c r="Y6025" s="53"/>
      <c r="Z6025" s="64"/>
      <c r="AD6025" s="53"/>
    </row>
    <row r="6026" spans="1:30" s="13" customFormat="1" x14ac:dyDescent="0.25">
      <c r="A6026"/>
      <c r="B6026" s="32"/>
      <c r="C6026" s="34"/>
      <c r="D6026" s="10"/>
      <c r="J6026" s="53"/>
      <c r="K6026" s="64"/>
      <c r="O6026" s="60"/>
      <c r="P6026" s="67"/>
      <c r="T6026" s="53"/>
      <c r="U6026" s="64"/>
      <c r="Y6026" s="53"/>
      <c r="Z6026" s="64"/>
      <c r="AD6026" s="53"/>
    </row>
    <row r="6027" spans="1:30" s="13" customFormat="1" x14ac:dyDescent="0.25">
      <c r="A6027"/>
      <c r="B6027" s="32"/>
      <c r="C6027" s="34"/>
      <c r="D6027" s="10"/>
      <c r="J6027" s="53"/>
      <c r="K6027" s="64"/>
      <c r="O6027" s="60"/>
      <c r="P6027" s="67"/>
      <c r="T6027" s="53"/>
      <c r="U6027" s="64"/>
      <c r="Y6027" s="53"/>
      <c r="Z6027" s="64"/>
      <c r="AD6027" s="53"/>
    </row>
    <row r="6028" spans="1:30" s="13" customFormat="1" x14ac:dyDescent="0.25">
      <c r="A6028"/>
      <c r="B6028" s="32"/>
      <c r="C6028" s="34"/>
      <c r="D6028" s="10"/>
      <c r="J6028" s="53"/>
      <c r="K6028" s="64"/>
      <c r="O6028" s="60"/>
      <c r="P6028" s="67"/>
      <c r="T6028" s="53"/>
      <c r="U6028" s="64"/>
      <c r="Y6028" s="53"/>
      <c r="Z6028" s="64"/>
      <c r="AD6028" s="53"/>
    </row>
    <row r="6029" spans="1:30" s="13" customFormat="1" x14ac:dyDescent="0.25">
      <c r="A6029"/>
      <c r="B6029" s="32"/>
      <c r="C6029" s="34"/>
      <c r="D6029" s="10"/>
      <c r="J6029" s="53"/>
      <c r="K6029" s="64"/>
      <c r="O6029" s="60"/>
      <c r="P6029" s="67"/>
      <c r="T6029" s="53"/>
      <c r="U6029" s="64"/>
      <c r="Y6029" s="53"/>
      <c r="Z6029" s="64"/>
      <c r="AD6029" s="53"/>
    </row>
    <row r="6030" spans="1:30" s="13" customFormat="1" x14ac:dyDescent="0.25">
      <c r="A6030"/>
      <c r="B6030" s="32"/>
      <c r="C6030" s="34"/>
      <c r="D6030" s="10"/>
      <c r="J6030" s="53"/>
      <c r="K6030" s="64"/>
      <c r="O6030" s="60"/>
      <c r="P6030" s="67"/>
      <c r="T6030" s="53"/>
      <c r="U6030" s="64"/>
      <c r="Y6030" s="53"/>
      <c r="Z6030" s="64"/>
      <c r="AD6030" s="53"/>
    </row>
    <row r="6031" spans="1:30" s="13" customFormat="1" x14ac:dyDescent="0.25">
      <c r="A6031"/>
      <c r="B6031" s="32"/>
      <c r="C6031" s="34"/>
      <c r="D6031" s="10"/>
      <c r="J6031" s="53"/>
      <c r="K6031" s="64"/>
      <c r="O6031" s="60"/>
      <c r="P6031" s="67"/>
      <c r="T6031" s="53"/>
      <c r="U6031" s="64"/>
      <c r="Y6031" s="53"/>
      <c r="Z6031" s="64"/>
      <c r="AD6031" s="53"/>
    </row>
    <row r="6032" spans="1:30" s="13" customFormat="1" x14ac:dyDescent="0.25">
      <c r="A6032"/>
      <c r="B6032" s="32"/>
      <c r="C6032" s="34"/>
      <c r="D6032" s="10"/>
      <c r="J6032" s="53"/>
      <c r="K6032" s="64"/>
      <c r="O6032" s="60"/>
      <c r="P6032" s="67"/>
      <c r="T6032" s="53"/>
      <c r="U6032" s="64"/>
      <c r="Y6032" s="53"/>
      <c r="Z6032" s="64"/>
      <c r="AD6032" s="53"/>
    </row>
    <row r="6033" spans="1:30" s="13" customFormat="1" x14ac:dyDescent="0.25">
      <c r="A6033"/>
      <c r="B6033" s="32"/>
      <c r="C6033" s="34"/>
      <c r="D6033" s="10"/>
      <c r="J6033" s="53"/>
      <c r="K6033" s="64"/>
      <c r="O6033" s="60"/>
      <c r="P6033" s="67"/>
      <c r="T6033" s="53"/>
      <c r="U6033" s="64"/>
      <c r="Y6033" s="53"/>
      <c r="Z6033" s="64"/>
      <c r="AD6033" s="53"/>
    </row>
    <row r="6034" spans="1:30" s="13" customFormat="1" x14ac:dyDescent="0.25">
      <c r="A6034"/>
      <c r="B6034" s="32"/>
      <c r="C6034" s="34"/>
      <c r="D6034" s="10"/>
      <c r="J6034" s="53"/>
      <c r="K6034" s="64"/>
      <c r="O6034" s="60"/>
      <c r="P6034" s="67"/>
      <c r="T6034" s="53"/>
      <c r="U6034" s="64"/>
      <c r="Y6034" s="53"/>
      <c r="Z6034" s="64"/>
      <c r="AD6034" s="53"/>
    </row>
    <row r="6035" spans="1:30" s="13" customFormat="1" x14ac:dyDescent="0.25">
      <c r="A6035"/>
      <c r="B6035" s="32"/>
      <c r="C6035" s="34"/>
      <c r="D6035" s="10"/>
      <c r="J6035" s="53"/>
      <c r="K6035" s="64"/>
      <c r="O6035" s="60"/>
      <c r="P6035" s="67"/>
      <c r="T6035" s="53"/>
      <c r="U6035" s="64"/>
      <c r="Y6035" s="53"/>
      <c r="Z6035" s="64"/>
      <c r="AD6035" s="53"/>
    </row>
    <row r="6036" spans="1:30" s="13" customFormat="1" x14ac:dyDescent="0.25">
      <c r="A6036"/>
      <c r="B6036" s="32"/>
      <c r="C6036" s="34"/>
      <c r="D6036" s="10"/>
      <c r="J6036" s="53"/>
      <c r="K6036" s="64"/>
      <c r="O6036" s="60"/>
      <c r="P6036" s="67"/>
      <c r="T6036" s="53"/>
      <c r="U6036" s="64"/>
      <c r="Y6036" s="53"/>
      <c r="Z6036" s="64"/>
      <c r="AD6036" s="53"/>
    </row>
    <row r="6037" spans="1:30" s="13" customFormat="1" x14ac:dyDescent="0.25">
      <c r="A6037"/>
      <c r="B6037" s="32"/>
      <c r="C6037" s="34"/>
      <c r="D6037" s="10"/>
      <c r="J6037" s="53"/>
      <c r="K6037" s="64"/>
      <c r="O6037" s="60"/>
      <c r="P6037" s="67"/>
      <c r="T6037" s="53"/>
      <c r="U6037" s="64"/>
      <c r="Y6037" s="53"/>
      <c r="Z6037" s="64"/>
      <c r="AD6037" s="53"/>
    </row>
    <row r="6038" spans="1:30" s="13" customFormat="1" x14ac:dyDescent="0.25">
      <c r="A6038"/>
      <c r="B6038" s="32"/>
      <c r="C6038" s="34"/>
      <c r="D6038" s="10"/>
      <c r="J6038" s="53"/>
      <c r="K6038" s="64"/>
      <c r="O6038" s="60"/>
      <c r="P6038" s="67"/>
      <c r="T6038" s="53"/>
      <c r="U6038" s="64"/>
      <c r="Y6038" s="53"/>
      <c r="Z6038" s="64"/>
      <c r="AD6038" s="53"/>
    </row>
    <row r="6039" spans="1:30" s="13" customFormat="1" x14ac:dyDescent="0.25">
      <c r="A6039"/>
      <c r="B6039" s="32"/>
      <c r="C6039" s="34"/>
      <c r="D6039" s="10"/>
      <c r="J6039" s="53"/>
      <c r="K6039" s="64"/>
      <c r="O6039" s="60"/>
      <c r="P6039" s="67"/>
      <c r="T6039" s="53"/>
      <c r="U6039" s="64"/>
      <c r="Y6039" s="53"/>
      <c r="Z6039" s="64"/>
      <c r="AD6039" s="53"/>
    </row>
    <row r="6040" spans="1:30" s="13" customFormat="1" x14ac:dyDescent="0.25">
      <c r="A6040"/>
      <c r="B6040" s="32"/>
      <c r="C6040" s="34"/>
      <c r="D6040" s="10"/>
      <c r="J6040" s="53"/>
      <c r="K6040" s="64"/>
      <c r="O6040" s="60"/>
      <c r="P6040" s="67"/>
      <c r="T6040" s="53"/>
      <c r="U6040" s="64"/>
      <c r="Y6040" s="53"/>
      <c r="Z6040" s="64"/>
      <c r="AD6040" s="53"/>
    </row>
    <row r="6041" spans="1:30" s="13" customFormat="1" x14ac:dyDescent="0.25">
      <c r="A6041"/>
      <c r="B6041" s="32"/>
      <c r="C6041" s="34"/>
      <c r="D6041" s="10"/>
      <c r="J6041" s="53"/>
      <c r="K6041" s="64"/>
      <c r="O6041" s="60"/>
      <c r="P6041" s="67"/>
      <c r="T6041" s="53"/>
      <c r="U6041" s="64"/>
      <c r="Y6041" s="53"/>
      <c r="Z6041" s="64"/>
      <c r="AD6041" s="53"/>
    </row>
    <row r="6042" spans="1:30" s="13" customFormat="1" x14ac:dyDescent="0.25">
      <c r="A6042"/>
      <c r="B6042" s="32"/>
      <c r="C6042" s="34"/>
      <c r="D6042" s="10"/>
      <c r="J6042" s="53"/>
      <c r="K6042" s="64"/>
      <c r="O6042" s="60"/>
      <c r="P6042" s="67"/>
      <c r="T6042" s="53"/>
      <c r="U6042" s="64"/>
      <c r="Y6042" s="53"/>
      <c r="Z6042" s="64"/>
      <c r="AD6042" s="53"/>
    </row>
    <row r="6043" spans="1:30" s="13" customFormat="1" x14ac:dyDescent="0.25">
      <c r="A6043"/>
      <c r="B6043" s="32"/>
      <c r="C6043" s="34"/>
      <c r="D6043" s="10"/>
      <c r="J6043" s="53"/>
      <c r="K6043" s="64"/>
      <c r="O6043" s="60"/>
      <c r="P6043" s="67"/>
      <c r="T6043" s="53"/>
      <c r="U6043" s="64"/>
      <c r="Y6043" s="53"/>
      <c r="Z6043" s="64"/>
      <c r="AD6043" s="53"/>
    </row>
    <row r="6044" spans="1:30" s="13" customFormat="1" x14ac:dyDescent="0.25">
      <c r="A6044"/>
      <c r="B6044" s="32"/>
      <c r="C6044" s="34"/>
      <c r="D6044" s="10"/>
      <c r="J6044" s="53"/>
      <c r="K6044" s="64"/>
      <c r="O6044" s="60"/>
      <c r="P6044" s="67"/>
      <c r="T6044" s="53"/>
      <c r="U6044" s="64"/>
      <c r="Y6044" s="53"/>
      <c r="Z6044" s="64"/>
      <c r="AD6044" s="53"/>
    </row>
    <row r="6045" spans="1:30" s="13" customFormat="1" x14ac:dyDescent="0.25">
      <c r="A6045"/>
      <c r="B6045" s="32"/>
      <c r="C6045" s="34"/>
      <c r="D6045" s="10"/>
      <c r="J6045" s="53"/>
      <c r="K6045" s="64"/>
      <c r="O6045" s="60"/>
      <c r="P6045" s="67"/>
      <c r="T6045" s="53"/>
      <c r="U6045" s="64"/>
      <c r="Y6045" s="53"/>
      <c r="Z6045" s="64"/>
      <c r="AD6045" s="53"/>
    </row>
    <row r="6046" spans="1:30" s="13" customFormat="1" x14ac:dyDescent="0.25">
      <c r="A6046"/>
      <c r="B6046" s="32"/>
      <c r="C6046" s="34"/>
      <c r="D6046" s="10"/>
      <c r="J6046" s="53"/>
      <c r="K6046" s="64"/>
      <c r="O6046" s="60"/>
      <c r="P6046" s="67"/>
      <c r="T6046" s="53"/>
      <c r="U6046" s="64"/>
      <c r="Y6046" s="53"/>
      <c r="Z6046" s="64"/>
      <c r="AD6046" s="53"/>
    </row>
    <row r="6047" spans="1:30" s="13" customFormat="1" x14ac:dyDescent="0.25">
      <c r="A6047"/>
      <c r="B6047" s="32"/>
      <c r="C6047" s="34"/>
      <c r="D6047" s="10"/>
      <c r="J6047" s="53"/>
      <c r="K6047" s="64"/>
      <c r="O6047" s="60"/>
      <c r="P6047" s="67"/>
      <c r="T6047" s="53"/>
      <c r="U6047" s="64"/>
      <c r="Y6047" s="53"/>
      <c r="Z6047" s="64"/>
      <c r="AD6047" s="53"/>
    </row>
    <row r="6048" spans="1:30" s="13" customFormat="1" x14ac:dyDescent="0.25">
      <c r="A6048"/>
      <c r="B6048" s="32"/>
      <c r="C6048" s="34"/>
      <c r="D6048" s="10"/>
      <c r="J6048" s="53"/>
      <c r="K6048" s="64"/>
      <c r="O6048" s="60"/>
      <c r="P6048" s="67"/>
      <c r="T6048" s="53"/>
      <c r="U6048" s="64"/>
      <c r="Y6048" s="53"/>
      <c r="Z6048" s="64"/>
      <c r="AD6048" s="53"/>
    </row>
    <row r="6049" spans="1:30" s="13" customFormat="1" x14ac:dyDescent="0.25">
      <c r="A6049"/>
      <c r="B6049" s="32"/>
      <c r="C6049" s="34"/>
      <c r="D6049" s="10"/>
      <c r="J6049" s="53"/>
      <c r="K6049" s="64"/>
      <c r="O6049" s="60"/>
      <c r="P6049" s="67"/>
      <c r="T6049" s="53"/>
      <c r="U6049" s="64"/>
      <c r="Y6049" s="53"/>
      <c r="Z6049" s="64"/>
      <c r="AD6049" s="53"/>
    </row>
    <row r="6050" spans="1:30" s="13" customFormat="1" x14ac:dyDescent="0.25">
      <c r="A6050"/>
      <c r="B6050" s="32"/>
      <c r="C6050" s="34"/>
      <c r="D6050" s="10"/>
      <c r="J6050" s="53"/>
      <c r="K6050" s="64"/>
      <c r="O6050" s="60"/>
      <c r="P6050" s="67"/>
      <c r="T6050" s="53"/>
      <c r="U6050" s="64"/>
      <c r="Y6050" s="53"/>
      <c r="Z6050" s="64"/>
      <c r="AD6050" s="53"/>
    </row>
    <row r="6051" spans="1:30" s="13" customFormat="1" x14ac:dyDescent="0.25">
      <c r="A6051"/>
      <c r="B6051" s="32"/>
      <c r="C6051" s="34"/>
      <c r="D6051" s="10"/>
      <c r="J6051" s="53"/>
      <c r="K6051" s="64"/>
      <c r="O6051" s="60"/>
      <c r="P6051" s="67"/>
      <c r="T6051" s="53"/>
      <c r="U6051" s="64"/>
      <c r="Y6051" s="53"/>
      <c r="Z6051" s="64"/>
      <c r="AD6051" s="53"/>
    </row>
    <row r="6052" spans="1:30" s="13" customFormat="1" x14ac:dyDescent="0.25">
      <c r="A6052"/>
      <c r="B6052" s="32"/>
      <c r="C6052" s="34"/>
      <c r="D6052" s="10"/>
      <c r="J6052" s="53"/>
      <c r="K6052" s="64"/>
      <c r="O6052" s="60"/>
      <c r="P6052" s="67"/>
      <c r="T6052" s="53"/>
      <c r="U6052" s="64"/>
      <c r="Y6052" s="53"/>
      <c r="Z6052" s="64"/>
      <c r="AD6052" s="53"/>
    </row>
    <row r="6053" spans="1:30" s="13" customFormat="1" x14ac:dyDescent="0.25">
      <c r="A6053"/>
      <c r="B6053" s="32"/>
      <c r="C6053" s="34"/>
      <c r="D6053" s="10"/>
      <c r="J6053" s="53"/>
      <c r="K6053" s="64"/>
      <c r="O6053" s="60"/>
      <c r="P6053" s="67"/>
      <c r="T6053" s="53"/>
      <c r="U6053" s="64"/>
      <c r="Y6053" s="53"/>
      <c r="Z6053" s="64"/>
      <c r="AD6053" s="53"/>
    </row>
    <row r="6054" spans="1:30" s="13" customFormat="1" x14ac:dyDescent="0.25">
      <c r="A6054"/>
      <c r="B6054" s="32"/>
      <c r="C6054" s="34"/>
      <c r="D6054" s="10"/>
      <c r="J6054" s="53"/>
      <c r="K6054" s="64"/>
      <c r="O6054" s="60"/>
      <c r="P6054" s="67"/>
      <c r="T6054" s="53"/>
      <c r="U6054" s="64"/>
      <c r="Y6054" s="53"/>
      <c r="Z6054" s="64"/>
      <c r="AD6054" s="53"/>
    </row>
    <row r="6055" spans="1:30" s="13" customFormat="1" x14ac:dyDescent="0.25">
      <c r="A6055"/>
      <c r="B6055" s="32"/>
      <c r="C6055" s="34"/>
      <c r="D6055" s="10"/>
      <c r="J6055" s="53"/>
      <c r="K6055" s="64"/>
      <c r="O6055" s="60"/>
      <c r="P6055" s="67"/>
      <c r="T6055" s="53"/>
      <c r="U6055" s="64"/>
      <c r="Y6055" s="53"/>
      <c r="Z6055" s="64"/>
      <c r="AD6055" s="53"/>
    </row>
    <row r="6056" spans="1:30" s="13" customFormat="1" x14ac:dyDescent="0.25">
      <c r="A6056"/>
      <c r="B6056" s="32"/>
      <c r="C6056" s="34"/>
      <c r="D6056" s="10"/>
      <c r="J6056" s="53"/>
      <c r="K6056" s="64"/>
      <c r="O6056" s="60"/>
      <c r="P6056" s="67"/>
      <c r="T6056" s="53"/>
      <c r="U6056" s="64"/>
      <c r="Y6056" s="53"/>
      <c r="Z6056" s="64"/>
      <c r="AD6056" s="53"/>
    </row>
    <row r="6057" spans="1:30" s="13" customFormat="1" x14ac:dyDescent="0.25">
      <c r="A6057"/>
      <c r="B6057" s="32"/>
      <c r="C6057" s="34"/>
      <c r="D6057" s="10"/>
      <c r="J6057" s="53"/>
      <c r="K6057" s="64"/>
      <c r="O6057" s="60"/>
      <c r="P6057" s="67"/>
      <c r="T6057" s="53"/>
      <c r="U6057" s="64"/>
      <c r="Y6057" s="53"/>
      <c r="Z6057" s="64"/>
      <c r="AD6057" s="53"/>
    </row>
    <row r="6058" spans="1:30" s="13" customFormat="1" x14ac:dyDescent="0.25">
      <c r="A6058"/>
      <c r="B6058" s="32"/>
      <c r="C6058" s="34"/>
      <c r="D6058" s="10"/>
      <c r="J6058" s="53"/>
      <c r="K6058" s="64"/>
      <c r="O6058" s="60"/>
      <c r="P6058" s="67"/>
      <c r="T6058" s="53"/>
      <c r="U6058" s="64"/>
      <c r="Y6058" s="53"/>
      <c r="Z6058" s="64"/>
      <c r="AD6058" s="53"/>
    </row>
    <row r="6059" spans="1:30" s="13" customFormat="1" x14ac:dyDescent="0.25">
      <c r="A6059"/>
      <c r="B6059" s="32"/>
      <c r="C6059" s="34"/>
      <c r="D6059" s="10"/>
      <c r="J6059" s="53"/>
      <c r="K6059" s="64"/>
      <c r="O6059" s="60"/>
      <c r="P6059" s="67"/>
      <c r="T6059" s="53"/>
      <c r="U6059" s="64"/>
      <c r="Y6059" s="53"/>
      <c r="Z6059" s="64"/>
      <c r="AD6059" s="53"/>
    </row>
    <row r="6060" spans="1:30" s="13" customFormat="1" x14ac:dyDescent="0.25">
      <c r="A6060"/>
      <c r="B6060" s="32"/>
      <c r="C6060" s="34"/>
      <c r="D6060" s="10"/>
      <c r="J6060" s="53"/>
      <c r="K6060" s="64"/>
      <c r="O6060" s="60"/>
      <c r="P6060" s="67"/>
      <c r="T6060" s="53"/>
      <c r="U6060" s="64"/>
      <c r="Y6060" s="53"/>
      <c r="Z6060" s="64"/>
      <c r="AD6060" s="53"/>
    </row>
    <row r="6061" spans="1:30" s="13" customFormat="1" x14ac:dyDescent="0.25">
      <c r="A6061"/>
      <c r="B6061" s="32"/>
      <c r="C6061" s="34"/>
      <c r="D6061" s="10"/>
      <c r="J6061" s="53"/>
      <c r="K6061" s="64"/>
      <c r="O6061" s="60"/>
      <c r="P6061" s="67"/>
      <c r="T6061" s="53"/>
      <c r="U6061" s="64"/>
      <c r="Y6061" s="53"/>
      <c r="Z6061" s="64"/>
      <c r="AD6061" s="53"/>
    </row>
    <row r="6062" spans="1:30" s="13" customFormat="1" x14ac:dyDescent="0.25">
      <c r="A6062"/>
      <c r="B6062" s="32"/>
      <c r="C6062" s="34"/>
      <c r="D6062" s="10"/>
      <c r="J6062" s="53"/>
      <c r="K6062" s="64"/>
      <c r="O6062" s="60"/>
      <c r="P6062" s="67"/>
      <c r="T6062" s="53"/>
      <c r="U6062" s="64"/>
      <c r="Y6062" s="53"/>
      <c r="Z6062" s="64"/>
      <c r="AD6062" s="53"/>
    </row>
    <row r="6063" spans="1:30" s="13" customFormat="1" x14ac:dyDescent="0.25">
      <c r="A6063"/>
      <c r="B6063" s="32"/>
      <c r="C6063" s="34"/>
      <c r="D6063" s="10"/>
      <c r="J6063" s="53"/>
      <c r="K6063" s="64"/>
      <c r="O6063" s="60"/>
      <c r="P6063" s="67"/>
      <c r="T6063" s="53"/>
      <c r="U6063" s="64"/>
      <c r="Y6063" s="53"/>
      <c r="Z6063" s="64"/>
      <c r="AD6063" s="53"/>
    </row>
    <row r="6064" spans="1:30" s="13" customFormat="1" x14ac:dyDescent="0.25">
      <c r="A6064"/>
      <c r="B6064" s="32"/>
      <c r="C6064" s="34"/>
      <c r="D6064" s="10"/>
      <c r="J6064" s="53"/>
      <c r="K6064" s="64"/>
      <c r="O6064" s="60"/>
      <c r="P6064" s="67"/>
      <c r="T6064" s="53"/>
      <c r="U6064" s="64"/>
      <c r="Y6064" s="53"/>
      <c r="Z6064" s="64"/>
      <c r="AD6064" s="53"/>
    </row>
    <row r="6065" spans="1:30" s="13" customFormat="1" x14ac:dyDescent="0.25">
      <c r="A6065"/>
      <c r="B6065" s="32"/>
      <c r="C6065" s="34"/>
      <c r="D6065" s="10"/>
      <c r="J6065" s="53"/>
      <c r="K6065" s="64"/>
      <c r="O6065" s="60"/>
      <c r="P6065" s="67"/>
      <c r="T6065" s="53"/>
      <c r="U6065" s="64"/>
      <c r="Y6065" s="53"/>
      <c r="Z6065" s="64"/>
      <c r="AD6065" s="53"/>
    </row>
    <row r="6066" spans="1:30" s="13" customFormat="1" x14ac:dyDescent="0.25">
      <c r="A6066"/>
      <c r="B6066" s="32"/>
      <c r="C6066" s="34"/>
      <c r="D6066" s="10"/>
      <c r="J6066" s="53"/>
      <c r="K6066" s="64"/>
      <c r="O6066" s="60"/>
      <c r="P6066" s="67"/>
      <c r="T6066" s="53"/>
      <c r="U6066" s="64"/>
      <c r="Y6066" s="53"/>
      <c r="Z6066" s="64"/>
      <c r="AD6066" s="53"/>
    </row>
    <row r="6067" spans="1:30" s="13" customFormat="1" x14ac:dyDescent="0.25">
      <c r="A6067"/>
      <c r="B6067" s="32"/>
      <c r="C6067" s="34"/>
      <c r="D6067" s="10"/>
      <c r="J6067" s="53"/>
      <c r="K6067" s="64"/>
      <c r="O6067" s="60"/>
      <c r="P6067" s="67"/>
      <c r="T6067" s="53"/>
      <c r="U6067" s="64"/>
      <c r="Y6067" s="53"/>
      <c r="Z6067" s="64"/>
      <c r="AD6067" s="53"/>
    </row>
    <row r="6068" spans="1:30" s="13" customFormat="1" x14ac:dyDescent="0.25">
      <c r="A6068"/>
      <c r="B6068" s="32"/>
      <c r="C6068" s="34"/>
      <c r="D6068" s="10"/>
      <c r="J6068" s="53"/>
      <c r="K6068" s="64"/>
      <c r="O6068" s="60"/>
      <c r="P6068" s="67"/>
      <c r="T6068" s="53"/>
      <c r="U6068" s="64"/>
      <c r="Y6068" s="53"/>
      <c r="Z6068" s="64"/>
      <c r="AD6068" s="53"/>
    </row>
    <row r="6069" spans="1:30" s="13" customFormat="1" x14ac:dyDescent="0.25">
      <c r="A6069"/>
      <c r="B6069" s="32"/>
      <c r="C6069" s="34"/>
      <c r="D6069" s="10"/>
      <c r="J6069" s="53"/>
      <c r="K6069" s="64"/>
      <c r="O6069" s="60"/>
      <c r="P6069" s="67"/>
      <c r="T6069" s="53"/>
      <c r="U6069" s="64"/>
      <c r="Y6069" s="53"/>
      <c r="Z6069" s="64"/>
      <c r="AD6069" s="53"/>
    </row>
    <row r="6070" spans="1:30" s="13" customFormat="1" x14ac:dyDescent="0.25">
      <c r="A6070"/>
      <c r="B6070" s="32"/>
      <c r="C6070" s="34"/>
      <c r="D6070" s="10"/>
      <c r="J6070" s="53"/>
      <c r="K6070" s="64"/>
      <c r="O6070" s="60"/>
      <c r="P6070" s="67"/>
      <c r="T6070" s="53"/>
      <c r="U6070" s="64"/>
      <c r="Y6070" s="53"/>
      <c r="Z6070" s="64"/>
      <c r="AD6070" s="53"/>
    </row>
    <row r="6071" spans="1:30" s="13" customFormat="1" x14ac:dyDescent="0.25">
      <c r="A6071"/>
      <c r="B6071" s="32"/>
      <c r="C6071" s="34"/>
      <c r="D6071" s="10"/>
      <c r="J6071" s="53"/>
      <c r="K6071" s="64"/>
      <c r="O6071" s="60"/>
      <c r="P6071" s="67"/>
      <c r="T6071" s="53"/>
      <c r="U6071" s="64"/>
      <c r="Y6071" s="53"/>
      <c r="Z6071" s="64"/>
      <c r="AD6071" s="53"/>
    </row>
    <row r="6072" spans="1:30" s="13" customFormat="1" x14ac:dyDescent="0.25">
      <c r="A6072"/>
      <c r="B6072" s="32"/>
      <c r="C6072" s="34"/>
      <c r="D6072" s="10"/>
      <c r="J6072" s="53"/>
      <c r="K6072" s="64"/>
      <c r="O6072" s="60"/>
      <c r="P6072" s="67"/>
      <c r="T6072" s="53"/>
      <c r="U6072" s="64"/>
      <c r="Y6072" s="53"/>
      <c r="Z6072" s="64"/>
      <c r="AD6072" s="53"/>
    </row>
    <row r="6073" spans="1:30" s="13" customFormat="1" x14ac:dyDescent="0.25">
      <c r="A6073"/>
      <c r="B6073" s="32"/>
      <c r="C6073" s="34"/>
      <c r="D6073" s="10"/>
      <c r="J6073" s="53"/>
      <c r="K6073" s="64"/>
      <c r="O6073" s="60"/>
      <c r="P6073" s="67"/>
      <c r="T6073" s="53"/>
      <c r="U6073" s="64"/>
      <c r="Y6073" s="53"/>
      <c r="Z6073" s="64"/>
      <c r="AD6073" s="53"/>
    </row>
    <row r="6074" spans="1:30" s="13" customFormat="1" x14ac:dyDescent="0.25">
      <c r="A6074"/>
      <c r="B6074" s="32"/>
      <c r="C6074" s="34"/>
      <c r="D6074" s="10"/>
      <c r="J6074" s="53"/>
      <c r="K6074" s="64"/>
      <c r="O6074" s="60"/>
      <c r="P6074" s="67"/>
      <c r="T6074" s="53"/>
      <c r="U6074" s="64"/>
      <c r="Y6074" s="53"/>
      <c r="Z6074" s="64"/>
      <c r="AD6074" s="53"/>
    </row>
    <row r="6075" spans="1:30" s="13" customFormat="1" x14ac:dyDescent="0.25">
      <c r="A6075"/>
      <c r="B6075" s="32"/>
      <c r="C6075" s="34"/>
      <c r="D6075" s="10"/>
      <c r="J6075" s="53"/>
      <c r="K6075" s="64"/>
      <c r="O6075" s="60"/>
      <c r="P6075" s="67"/>
      <c r="T6075" s="53"/>
      <c r="U6075" s="64"/>
      <c r="Y6075" s="53"/>
      <c r="Z6075" s="64"/>
      <c r="AD6075" s="53"/>
    </row>
    <row r="6076" spans="1:30" s="13" customFormat="1" x14ac:dyDescent="0.25">
      <c r="A6076"/>
      <c r="B6076" s="32"/>
      <c r="C6076" s="34"/>
      <c r="D6076" s="10"/>
      <c r="J6076" s="53"/>
      <c r="K6076" s="64"/>
      <c r="O6076" s="60"/>
      <c r="P6076" s="67"/>
      <c r="T6076" s="53"/>
      <c r="U6076" s="64"/>
      <c r="Y6076" s="53"/>
      <c r="Z6076" s="64"/>
      <c r="AD6076" s="53"/>
    </row>
    <row r="6077" spans="1:30" s="13" customFormat="1" x14ac:dyDescent="0.25">
      <c r="A6077"/>
      <c r="B6077" s="32"/>
      <c r="C6077" s="34"/>
      <c r="D6077" s="10"/>
      <c r="J6077" s="53"/>
      <c r="K6077" s="64"/>
      <c r="O6077" s="60"/>
      <c r="P6077" s="67"/>
      <c r="T6077" s="53"/>
      <c r="U6077" s="64"/>
      <c r="Y6077" s="53"/>
      <c r="Z6077" s="64"/>
      <c r="AD6077" s="53"/>
    </row>
    <row r="6078" spans="1:30" s="13" customFormat="1" x14ac:dyDescent="0.25">
      <c r="A6078"/>
      <c r="B6078" s="32"/>
      <c r="C6078" s="34"/>
      <c r="D6078" s="10"/>
      <c r="J6078" s="53"/>
      <c r="K6078" s="64"/>
      <c r="O6078" s="60"/>
      <c r="P6078" s="67"/>
      <c r="T6078" s="53"/>
      <c r="U6078" s="64"/>
      <c r="Y6078" s="53"/>
      <c r="Z6078" s="64"/>
      <c r="AD6078" s="53"/>
    </row>
    <row r="6079" spans="1:30" s="13" customFormat="1" x14ac:dyDescent="0.25">
      <c r="A6079"/>
      <c r="B6079" s="32"/>
      <c r="C6079" s="34"/>
      <c r="D6079" s="10"/>
      <c r="J6079" s="53"/>
      <c r="K6079" s="64"/>
      <c r="O6079" s="60"/>
      <c r="P6079" s="67"/>
      <c r="T6079" s="53"/>
      <c r="U6079" s="64"/>
      <c r="Y6079" s="53"/>
      <c r="Z6079" s="64"/>
      <c r="AD6079" s="53"/>
    </row>
    <row r="6080" spans="1:30" s="13" customFormat="1" x14ac:dyDescent="0.25">
      <c r="A6080"/>
      <c r="B6080" s="32"/>
      <c r="C6080" s="34"/>
      <c r="D6080" s="10"/>
      <c r="J6080" s="53"/>
      <c r="K6080" s="64"/>
      <c r="O6080" s="60"/>
      <c r="P6080" s="67"/>
      <c r="T6080" s="53"/>
      <c r="U6080" s="64"/>
      <c r="Y6080" s="53"/>
      <c r="Z6080" s="64"/>
      <c r="AD6080" s="53"/>
    </row>
    <row r="6081" spans="1:30" s="13" customFormat="1" x14ac:dyDescent="0.25">
      <c r="A6081"/>
      <c r="B6081" s="32"/>
      <c r="C6081" s="34"/>
      <c r="D6081" s="10"/>
      <c r="J6081" s="53"/>
      <c r="K6081" s="64"/>
      <c r="O6081" s="60"/>
      <c r="P6081" s="67"/>
      <c r="T6081" s="53"/>
      <c r="U6081" s="64"/>
      <c r="Y6081" s="53"/>
      <c r="Z6081" s="64"/>
      <c r="AD6081" s="53"/>
    </row>
    <row r="6082" spans="1:30" s="13" customFormat="1" x14ac:dyDescent="0.25">
      <c r="A6082"/>
      <c r="B6082" s="32"/>
      <c r="C6082" s="34"/>
      <c r="D6082" s="10"/>
      <c r="J6082" s="53"/>
      <c r="K6082" s="64"/>
      <c r="O6082" s="60"/>
      <c r="P6082" s="67"/>
      <c r="T6082" s="53"/>
      <c r="U6082" s="64"/>
      <c r="Y6082" s="53"/>
      <c r="Z6082" s="64"/>
      <c r="AD6082" s="53"/>
    </row>
    <row r="6083" spans="1:30" s="13" customFormat="1" x14ac:dyDescent="0.25">
      <c r="A6083"/>
      <c r="B6083" s="32"/>
      <c r="C6083" s="34"/>
      <c r="D6083" s="10"/>
      <c r="J6083" s="53"/>
      <c r="K6083" s="64"/>
      <c r="O6083" s="60"/>
      <c r="P6083" s="67"/>
      <c r="T6083" s="53"/>
      <c r="U6083" s="64"/>
      <c r="Y6083" s="53"/>
      <c r="Z6083" s="64"/>
      <c r="AD6083" s="53"/>
    </row>
    <row r="6084" spans="1:30" s="13" customFormat="1" x14ac:dyDescent="0.25">
      <c r="A6084"/>
      <c r="B6084" s="32"/>
      <c r="C6084" s="34"/>
      <c r="D6084" s="10"/>
      <c r="J6084" s="53"/>
      <c r="K6084" s="64"/>
      <c r="O6084" s="60"/>
      <c r="P6084" s="67"/>
      <c r="T6084" s="53"/>
      <c r="U6084" s="64"/>
      <c r="Y6084" s="53"/>
      <c r="Z6084" s="64"/>
      <c r="AD6084" s="53"/>
    </row>
    <row r="6085" spans="1:30" s="13" customFormat="1" x14ac:dyDescent="0.25">
      <c r="A6085"/>
      <c r="B6085" s="32"/>
      <c r="C6085" s="34"/>
      <c r="D6085" s="10"/>
      <c r="J6085" s="53"/>
      <c r="K6085" s="64"/>
      <c r="O6085" s="60"/>
      <c r="P6085" s="67"/>
      <c r="T6085" s="53"/>
      <c r="U6085" s="64"/>
      <c r="Y6085" s="53"/>
      <c r="Z6085" s="64"/>
      <c r="AD6085" s="53"/>
    </row>
    <row r="6086" spans="1:30" s="13" customFormat="1" x14ac:dyDescent="0.25">
      <c r="A6086"/>
      <c r="B6086" s="32"/>
      <c r="C6086" s="34"/>
      <c r="D6086" s="10"/>
      <c r="J6086" s="53"/>
      <c r="K6086" s="64"/>
      <c r="O6086" s="60"/>
      <c r="P6086" s="67"/>
      <c r="T6086" s="53"/>
      <c r="U6086" s="64"/>
      <c r="Y6086" s="53"/>
      <c r="Z6086" s="64"/>
      <c r="AD6086" s="53"/>
    </row>
    <row r="6087" spans="1:30" s="13" customFormat="1" x14ac:dyDescent="0.25">
      <c r="A6087"/>
      <c r="B6087" s="32"/>
      <c r="C6087" s="34"/>
      <c r="D6087" s="10"/>
      <c r="J6087" s="53"/>
      <c r="K6087" s="64"/>
      <c r="O6087" s="60"/>
      <c r="P6087" s="67"/>
      <c r="T6087" s="53"/>
      <c r="U6087" s="64"/>
      <c r="Y6087" s="53"/>
      <c r="Z6087" s="64"/>
      <c r="AD6087" s="53"/>
    </row>
    <row r="6088" spans="1:30" s="13" customFormat="1" x14ac:dyDescent="0.25">
      <c r="A6088"/>
      <c r="B6088" s="32"/>
      <c r="C6088" s="34"/>
      <c r="D6088" s="10"/>
      <c r="J6088" s="53"/>
      <c r="K6088" s="64"/>
      <c r="O6088" s="60"/>
      <c r="P6088" s="67"/>
      <c r="T6088" s="53"/>
      <c r="U6088" s="64"/>
      <c r="Y6088" s="53"/>
      <c r="Z6088" s="64"/>
      <c r="AD6088" s="53"/>
    </row>
    <row r="6089" spans="1:30" s="13" customFormat="1" x14ac:dyDescent="0.25">
      <c r="A6089"/>
      <c r="B6089" s="32"/>
      <c r="C6089" s="34"/>
      <c r="D6089" s="10"/>
      <c r="J6089" s="53"/>
      <c r="K6089" s="64"/>
      <c r="O6089" s="60"/>
      <c r="P6089" s="67"/>
      <c r="T6089" s="53"/>
      <c r="U6089" s="64"/>
      <c r="Y6089" s="53"/>
      <c r="Z6089" s="64"/>
      <c r="AD6089" s="53"/>
    </row>
    <row r="6090" spans="1:30" s="13" customFormat="1" x14ac:dyDescent="0.25">
      <c r="A6090"/>
      <c r="B6090" s="32"/>
      <c r="C6090" s="34"/>
      <c r="D6090" s="10"/>
      <c r="J6090" s="53"/>
      <c r="K6090" s="64"/>
      <c r="O6090" s="60"/>
      <c r="P6090" s="67"/>
      <c r="T6090" s="53"/>
      <c r="U6090" s="64"/>
      <c r="Y6090" s="53"/>
      <c r="Z6090" s="64"/>
      <c r="AD6090" s="53"/>
    </row>
    <row r="6091" spans="1:30" s="13" customFormat="1" x14ac:dyDescent="0.25">
      <c r="A6091"/>
      <c r="B6091" s="32"/>
      <c r="C6091" s="34"/>
      <c r="D6091" s="10"/>
      <c r="J6091" s="53"/>
      <c r="K6091" s="64"/>
      <c r="O6091" s="60"/>
      <c r="P6091" s="67"/>
      <c r="T6091" s="53"/>
      <c r="U6091" s="64"/>
      <c r="Y6091" s="53"/>
      <c r="Z6091" s="64"/>
      <c r="AD6091" s="53"/>
    </row>
    <row r="6092" spans="1:30" s="13" customFormat="1" x14ac:dyDescent="0.25">
      <c r="A6092"/>
      <c r="B6092" s="32"/>
      <c r="C6092" s="34"/>
      <c r="D6092" s="10"/>
      <c r="J6092" s="53"/>
      <c r="K6092" s="64"/>
      <c r="O6092" s="60"/>
      <c r="P6092" s="67"/>
      <c r="T6092" s="53"/>
      <c r="U6092" s="64"/>
      <c r="Y6092" s="53"/>
      <c r="Z6092" s="64"/>
      <c r="AD6092" s="53"/>
    </row>
    <row r="6093" spans="1:30" s="13" customFormat="1" x14ac:dyDescent="0.25">
      <c r="A6093"/>
      <c r="B6093" s="32"/>
      <c r="C6093" s="34"/>
      <c r="D6093" s="10"/>
      <c r="J6093" s="53"/>
      <c r="K6093" s="64"/>
      <c r="O6093" s="60"/>
      <c r="P6093" s="67"/>
      <c r="T6093" s="53"/>
      <c r="U6093" s="64"/>
      <c r="Y6093" s="53"/>
      <c r="Z6093" s="64"/>
      <c r="AD6093" s="53"/>
    </row>
    <row r="6094" spans="1:30" s="13" customFormat="1" x14ac:dyDescent="0.25">
      <c r="A6094"/>
      <c r="B6094" s="32"/>
      <c r="C6094" s="34"/>
      <c r="D6094" s="10"/>
      <c r="J6094" s="53"/>
      <c r="K6094" s="64"/>
      <c r="O6094" s="60"/>
      <c r="P6094" s="67"/>
      <c r="T6094" s="53"/>
      <c r="U6094" s="64"/>
      <c r="Y6094" s="53"/>
      <c r="Z6094" s="64"/>
      <c r="AD6094" s="53"/>
    </row>
    <row r="6095" spans="1:30" s="13" customFormat="1" x14ac:dyDescent="0.25">
      <c r="A6095"/>
      <c r="B6095" s="32"/>
      <c r="C6095" s="34"/>
      <c r="D6095" s="10"/>
      <c r="J6095" s="53"/>
      <c r="K6095" s="64"/>
      <c r="O6095" s="60"/>
      <c r="P6095" s="67"/>
      <c r="T6095" s="53"/>
      <c r="U6095" s="64"/>
      <c r="Y6095" s="53"/>
      <c r="Z6095" s="64"/>
      <c r="AD6095" s="53"/>
    </row>
    <row r="6096" spans="1:30" s="13" customFormat="1" x14ac:dyDescent="0.25">
      <c r="A6096"/>
      <c r="B6096" s="32"/>
      <c r="C6096" s="34"/>
      <c r="D6096" s="10"/>
      <c r="J6096" s="53"/>
      <c r="K6096" s="64"/>
      <c r="O6096" s="60"/>
      <c r="P6096" s="67"/>
      <c r="T6096" s="53"/>
      <c r="U6096" s="64"/>
      <c r="Y6096" s="53"/>
      <c r="Z6096" s="64"/>
      <c r="AD6096" s="53"/>
    </row>
    <row r="6097" spans="1:30" s="13" customFormat="1" x14ac:dyDescent="0.25">
      <c r="A6097"/>
      <c r="B6097" s="32"/>
      <c r="C6097" s="34"/>
      <c r="D6097" s="10"/>
      <c r="J6097" s="53"/>
      <c r="K6097" s="64"/>
      <c r="O6097" s="60"/>
      <c r="P6097" s="67"/>
      <c r="T6097" s="53"/>
      <c r="U6097" s="64"/>
      <c r="Y6097" s="53"/>
      <c r="Z6097" s="64"/>
      <c r="AD6097" s="53"/>
    </row>
    <row r="6098" spans="1:30" s="13" customFormat="1" x14ac:dyDescent="0.25">
      <c r="A6098"/>
      <c r="B6098" s="32"/>
      <c r="C6098" s="34"/>
      <c r="D6098" s="10"/>
      <c r="J6098" s="53"/>
      <c r="K6098" s="64"/>
      <c r="O6098" s="60"/>
      <c r="P6098" s="67"/>
      <c r="T6098" s="53"/>
      <c r="U6098" s="64"/>
      <c r="Y6098" s="53"/>
      <c r="Z6098" s="64"/>
      <c r="AD6098" s="53"/>
    </row>
    <row r="6099" spans="1:30" s="13" customFormat="1" x14ac:dyDescent="0.25">
      <c r="A6099"/>
      <c r="B6099" s="32"/>
      <c r="C6099" s="34"/>
      <c r="D6099" s="10"/>
      <c r="J6099" s="53"/>
      <c r="K6099" s="64"/>
      <c r="O6099" s="60"/>
      <c r="P6099" s="67"/>
      <c r="T6099" s="53"/>
      <c r="U6099" s="64"/>
      <c r="Y6099" s="53"/>
      <c r="Z6099" s="64"/>
      <c r="AD6099" s="53"/>
    </row>
    <row r="6100" spans="1:30" s="13" customFormat="1" x14ac:dyDescent="0.25">
      <c r="A6100"/>
      <c r="B6100" s="32"/>
      <c r="C6100" s="34"/>
      <c r="D6100" s="10"/>
      <c r="J6100" s="53"/>
      <c r="K6100" s="64"/>
      <c r="O6100" s="60"/>
      <c r="P6100" s="67"/>
      <c r="T6100" s="53"/>
      <c r="U6100" s="64"/>
      <c r="Y6100" s="53"/>
      <c r="Z6100" s="64"/>
      <c r="AD6100" s="53"/>
    </row>
    <row r="6101" spans="1:30" s="13" customFormat="1" x14ac:dyDescent="0.25">
      <c r="A6101"/>
      <c r="B6101" s="32"/>
      <c r="C6101" s="34"/>
      <c r="D6101" s="10"/>
      <c r="J6101" s="53"/>
      <c r="K6101" s="64"/>
      <c r="O6101" s="60"/>
      <c r="P6101" s="67"/>
      <c r="T6101" s="53"/>
      <c r="U6101" s="64"/>
      <c r="Y6101" s="53"/>
      <c r="Z6101" s="64"/>
      <c r="AD6101" s="53"/>
    </row>
    <row r="6102" spans="1:30" s="13" customFormat="1" x14ac:dyDescent="0.25">
      <c r="A6102"/>
      <c r="B6102" s="32"/>
      <c r="C6102" s="34"/>
      <c r="D6102" s="10"/>
      <c r="J6102" s="53"/>
      <c r="K6102" s="64"/>
      <c r="O6102" s="60"/>
      <c r="P6102" s="67"/>
      <c r="T6102" s="53"/>
      <c r="U6102" s="64"/>
      <c r="Y6102" s="53"/>
      <c r="Z6102" s="64"/>
      <c r="AD6102" s="53"/>
    </row>
    <row r="6103" spans="1:30" s="13" customFormat="1" x14ac:dyDescent="0.25">
      <c r="A6103"/>
      <c r="B6103" s="32"/>
      <c r="C6103" s="34"/>
      <c r="D6103" s="10"/>
      <c r="J6103" s="53"/>
      <c r="K6103" s="64"/>
      <c r="O6103" s="60"/>
      <c r="P6103" s="67"/>
      <c r="T6103" s="53"/>
      <c r="U6103" s="64"/>
      <c r="Y6103" s="53"/>
      <c r="Z6103" s="64"/>
      <c r="AD6103" s="53"/>
    </row>
    <row r="6104" spans="1:30" s="13" customFormat="1" x14ac:dyDescent="0.25">
      <c r="A6104"/>
      <c r="B6104" s="32"/>
      <c r="C6104" s="34"/>
      <c r="D6104" s="10"/>
      <c r="J6104" s="53"/>
      <c r="K6104" s="64"/>
      <c r="O6104" s="60"/>
      <c r="P6104" s="67"/>
      <c r="T6104" s="53"/>
      <c r="U6104" s="64"/>
      <c r="Y6104" s="53"/>
      <c r="Z6104" s="64"/>
      <c r="AD6104" s="53"/>
    </row>
    <row r="6105" spans="1:30" s="13" customFormat="1" x14ac:dyDescent="0.25">
      <c r="A6105"/>
      <c r="B6105" s="32"/>
      <c r="C6105" s="34"/>
      <c r="D6105" s="10"/>
      <c r="J6105" s="53"/>
      <c r="K6105" s="64"/>
      <c r="O6105" s="60"/>
      <c r="P6105" s="67"/>
      <c r="T6105" s="53"/>
      <c r="U6105" s="64"/>
      <c r="Y6105" s="53"/>
      <c r="Z6105" s="64"/>
      <c r="AD6105" s="53"/>
    </row>
    <row r="6106" spans="1:30" s="13" customFormat="1" x14ac:dyDescent="0.25">
      <c r="A6106"/>
      <c r="B6106" s="32"/>
      <c r="C6106" s="34"/>
      <c r="D6106" s="10"/>
      <c r="J6106" s="53"/>
      <c r="K6106" s="64"/>
      <c r="O6106" s="60"/>
      <c r="P6106" s="67"/>
      <c r="T6106" s="53"/>
      <c r="U6106" s="64"/>
      <c r="Y6106" s="53"/>
      <c r="Z6106" s="64"/>
      <c r="AD6106" s="53"/>
    </row>
    <row r="6107" spans="1:30" s="13" customFormat="1" x14ac:dyDescent="0.25">
      <c r="A6107"/>
      <c r="B6107" s="32"/>
      <c r="C6107" s="34"/>
      <c r="D6107" s="10"/>
      <c r="J6107" s="53"/>
      <c r="K6107" s="64"/>
      <c r="O6107" s="60"/>
      <c r="P6107" s="67"/>
      <c r="T6107" s="53"/>
      <c r="U6107" s="64"/>
      <c r="Y6107" s="53"/>
      <c r="Z6107" s="64"/>
      <c r="AD6107" s="53"/>
    </row>
    <row r="6108" spans="1:30" s="13" customFormat="1" x14ac:dyDescent="0.25">
      <c r="A6108"/>
      <c r="B6108" s="32"/>
      <c r="C6108" s="34"/>
      <c r="D6108" s="10"/>
      <c r="J6108" s="53"/>
      <c r="K6108" s="64"/>
      <c r="O6108" s="60"/>
      <c r="P6108" s="67"/>
      <c r="T6108" s="53"/>
      <c r="U6108" s="64"/>
      <c r="Y6108" s="53"/>
      <c r="Z6108" s="64"/>
      <c r="AD6108" s="53"/>
    </row>
    <row r="6109" spans="1:30" s="13" customFormat="1" x14ac:dyDescent="0.25">
      <c r="A6109"/>
      <c r="B6109" s="32"/>
      <c r="C6109" s="34"/>
      <c r="D6109" s="10"/>
      <c r="J6109" s="53"/>
      <c r="K6109" s="64"/>
      <c r="O6109" s="60"/>
      <c r="P6109" s="67"/>
      <c r="T6109" s="53"/>
      <c r="U6109" s="64"/>
      <c r="Y6109" s="53"/>
      <c r="Z6109" s="64"/>
      <c r="AD6109" s="53"/>
    </row>
    <row r="6110" spans="1:30" s="13" customFormat="1" x14ac:dyDescent="0.25">
      <c r="A6110"/>
      <c r="B6110" s="32"/>
      <c r="C6110" s="34"/>
      <c r="D6110" s="10"/>
      <c r="J6110" s="53"/>
      <c r="K6110" s="64"/>
      <c r="O6110" s="60"/>
      <c r="P6110" s="67"/>
      <c r="T6110" s="53"/>
      <c r="U6110" s="64"/>
      <c r="Y6110" s="53"/>
      <c r="Z6110" s="64"/>
      <c r="AD6110" s="53"/>
    </row>
    <row r="6111" spans="1:30" s="13" customFormat="1" x14ac:dyDescent="0.25">
      <c r="A6111"/>
      <c r="B6111" s="32"/>
      <c r="C6111" s="34"/>
      <c r="D6111" s="10"/>
      <c r="J6111" s="53"/>
      <c r="K6111" s="64"/>
      <c r="O6111" s="60"/>
      <c r="P6111" s="67"/>
      <c r="T6111" s="53"/>
      <c r="U6111" s="64"/>
      <c r="Y6111" s="53"/>
      <c r="Z6111" s="64"/>
      <c r="AD6111" s="53"/>
    </row>
    <row r="6112" spans="1:30" s="13" customFormat="1" x14ac:dyDescent="0.25">
      <c r="A6112"/>
      <c r="B6112" s="32"/>
      <c r="C6112" s="34"/>
      <c r="D6112" s="10"/>
      <c r="J6112" s="53"/>
      <c r="K6112" s="64"/>
      <c r="O6112" s="60"/>
      <c r="P6112" s="67"/>
      <c r="T6112" s="53"/>
      <c r="U6112" s="64"/>
      <c r="Y6112" s="53"/>
      <c r="Z6112" s="64"/>
      <c r="AD6112" s="53"/>
    </row>
    <row r="6113" spans="1:30" s="13" customFormat="1" x14ac:dyDescent="0.25">
      <c r="A6113"/>
      <c r="B6113" s="32"/>
      <c r="C6113" s="34"/>
      <c r="D6113" s="10"/>
      <c r="J6113" s="53"/>
      <c r="K6113" s="64"/>
      <c r="O6113" s="60"/>
      <c r="P6113" s="67"/>
      <c r="T6113" s="53"/>
      <c r="U6113" s="64"/>
      <c r="Y6113" s="53"/>
      <c r="Z6113" s="64"/>
      <c r="AD6113" s="53"/>
    </row>
    <row r="6114" spans="1:30" s="13" customFormat="1" x14ac:dyDescent="0.25">
      <c r="A6114"/>
      <c r="B6114" s="32"/>
      <c r="C6114" s="34"/>
      <c r="D6114" s="10"/>
      <c r="J6114" s="53"/>
      <c r="K6114" s="64"/>
      <c r="O6114" s="60"/>
      <c r="P6114" s="67"/>
      <c r="T6114" s="53"/>
      <c r="U6114" s="64"/>
      <c r="Y6114" s="53"/>
      <c r="Z6114" s="64"/>
      <c r="AD6114" s="53"/>
    </row>
    <row r="6115" spans="1:30" s="13" customFormat="1" x14ac:dyDescent="0.25">
      <c r="A6115"/>
      <c r="B6115" s="32"/>
      <c r="C6115" s="34"/>
      <c r="D6115" s="10"/>
      <c r="J6115" s="53"/>
      <c r="K6115" s="64"/>
      <c r="O6115" s="60"/>
      <c r="P6115" s="67"/>
      <c r="T6115" s="53"/>
      <c r="U6115" s="64"/>
      <c r="Y6115" s="53"/>
      <c r="Z6115" s="64"/>
      <c r="AD6115" s="53"/>
    </row>
    <row r="6116" spans="1:30" s="13" customFormat="1" x14ac:dyDescent="0.25">
      <c r="A6116"/>
      <c r="B6116" s="32"/>
      <c r="C6116" s="34"/>
      <c r="D6116" s="10"/>
      <c r="J6116" s="53"/>
      <c r="K6116" s="64"/>
      <c r="O6116" s="60"/>
      <c r="P6116" s="67"/>
      <c r="T6116" s="53"/>
      <c r="U6116" s="64"/>
      <c r="Y6116" s="53"/>
      <c r="Z6116" s="64"/>
      <c r="AD6116" s="53"/>
    </row>
    <row r="6117" spans="1:30" s="13" customFormat="1" x14ac:dyDescent="0.25">
      <c r="A6117"/>
      <c r="B6117" s="32"/>
      <c r="C6117" s="34"/>
      <c r="D6117" s="10"/>
      <c r="J6117" s="53"/>
      <c r="K6117" s="64"/>
      <c r="O6117" s="60"/>
      <c r="P6117" s="67"/>
      <c r="T6117" s="53"/>
      <c r="U6117" s="64"/>
      <c r="Y6117" s="53"/>
      <c r="Z6117" s="64"/>
      <c r="AD6117" s="53"/>
    </row>
    <row r="6118" spans="1:30" s="13" customFormat="1" x14ac:dyDescent="0.25">
      <c r="A6118"/>
      <c r="B6118" s="32"/>
      <c r="C6118" s="34"/>
      <c r="D6118" s="10"/>
      <c r="J6118" s="53"/>
      <c r="K6118" s="64"/>
      <c r="O6118" s="60"/>
      <c r="P6118" s="67"/>
      <c r="T6118" s="53"/>
      <c r="U6118" s="64"/>
      <c r="Y6118" s="53"/>
      <c r="Z6118" s="64"/>
      <c r="AD6118" s="53"/>
    </row>
    <row r="6119" spans="1:30" s="13" customFormat="1" x14ac:dyDescent="0.25">
      <c r="A6119"/>
      <c r="B6119" s="32"/>
      <c r="C6119" s="34"/>
      <c r="D6119" s="10"/>
      <c r="J6119" s="53"/>
      <c r="K6119" s="64"/>
      <c r="O6119" s="60"/>
      <c r="P6119" s="67"/>
      <c r="T6119" s="53"/>
      <c r="U6119" s="64"/>
      <c r="Y6119" s="53"/>
      <c r="Z6119" s="64"/>
      <c r="AD6119" s="53"/>
    </row>
    <row r="6120" spans="1:30" s="13" customFormat="1" x14ac:dyDescent="0.25">
      <c r="A6120"/>
      <c r="B6120" s="32"/>
      <c r="C6120" s="34"/>
      <c r="D6120" s="10"/>
      <c r="J6120" s="53"/>
      <c r="K6120" s="64"/>
      <c r="O6120" s="60"/>
      <c r="P6120" s="67"/>
      <c r="T6120" s="53"/>
      <c r="U6120" s="64"/>
      <c r="Y6120" s="53"/>
      <c r="Z6120" s="64"/>
      <c r="AD6120" s="53"/>
    </row>
    <row r="6121" spans="1:30" s="13" customFormat="1" x14ac:dyDescent="0.25">
      <c r="A6121"/>
      <c r="B6121" s="32"/>
      <c r="C6121" s="34"/>
      <c r="D6121" s="10"/>
      <c r="J6121" s="53"/>
      <c r="K6121" s="64"/>
      <c r="O6121" s="60"/>
      <c r="P6121" s="67"/>
      <c r="T6121" s="53"/>
      <c r="U6121" s="64"/>
      <c r="Y6121" s="53"/>
      <c r="Z6121" s="64"/>
      <c r="AD6121" s="53"/>
    </row>
    <row r="6122" spans="1:30" s="13" customFormat="1" x14ac:dyDescent="0.25">
      <c r="A6122"/>
      <c r="B6122" s="32"/>
      <c r="C6122" s="34"/>
      <c r="D6122" s="10"/>
      <c r="J6122" s="53"/>
      <c r="K6122" s="64"/>
      <c r="O6122" s="60"/>
      <c r="P6122" s="67"/>
      <c r="T6122" s="53"/>
      <c r="U6122" s="64"/>
      <c r="Y6122" s="53"/>
      <c r="Z6122" s="64"/>
      <c r="AD6122" s="53"/>
    </row>
    <row r="6123" spans="1:30" s="13" customFormat="1" x14ac:dyDescent="0.25">
      <c r="A6123"/>
      <c r="B6123" s="32"/>
      <c r="C6123" s="34"/>
      <c r="D6123" s="10"/>
      <c r="J6123" s="53"/>
      <c r="K6123" s="64"/>
      <c r="O6123" s="60"/>
      <c r="P6123" s="67"/>
      <c r="T6123" s="53"/>
      <c r="U6123" s="64"/>
      <c r="Y6123" s="53"/>
      <c r="Z6123" s="64"/>
      <c r="AD6123" s="53"/>
    </row>
    <row r="6124" spans="1:30" s="13" customFormat="1" x14ac:dyDescent="0.25">
      <c r="A6124"/>
      <c r="B6124" s="32"/>
      <c r="C6124" s="34"/>
      <c r="D6124" s="10"/>
      <c r="J6124" s="53"/>
      <c r="K6124" s="64"/>
      <c r="O6124" s="60"/>
      <c r="P6124" s="67"/>
      <c r="T6124" s="53"/>
      <c r="U6124" s="64"/>
      <c r="Y6124" s="53"/>
      <c r="Z6124" s="64"/>
      <c r="AD6124" s="53"/>
    </row>
    <row r="6125" spans="1:30" s="13" customFormat="1" x14ac:dyDescent="0.25">
      <c r="A6125"/>
      <c r="B6125" s="32"/>
      <c r="C6125" s="34"/>
      <c r="D6125" s="10"/>
      <c r="J6125" s="53"/>
      <c r="K6125" s="64"/>
      <c r="O6125" s="60"/>
      <c r="P6125" s="67"/>
      <c r="T6125" s="53"/>
      <c r="U6125" s="64"/>
      <c r="Y6125" s="53"/>
      <c r="Z6125" s="64"/>
      <c r="AD6125" s="53"/>
    </row>
    <row r="6126" spans="1:30" s="13" customFormat="1" x14ac:dyDescent="0.25">
      <c r="A6126"/>
      <c r="B6126" s="32"/>
      <c r="C6126" s="34"/>
      <c r="D6126" s="10"/>
      <c r="J6126" s="53"/>
      <c r="K6126" s="64"/>
      <c r="O6126" s="60"/>
      <c r="P6126" s="67"/>
      <c r="T6126" s="53"/>
      <c r="U6126" s="64"/>
      <c r="Y6126" s="53"/>
      <c r="Z6126" s="64"/>
      <c r="AD6126" s="53"/>
    </row>
    <row r="6127" spans="1:30" s="13" customFormat="1" x14ac:dyDescent="0.25">
      <c r="A6127"/>
      <c r="B6127" s="32"/>
      <c r="C6127" s="34"/>
      <c r="D6127" s="10"/>
      <c r="J6127" s="53"/>
      <c r="K6127" s="64"/>
      <c r="O6127" s="60"/>
      <c r="P6127" s="67"/>
      <c r="T6127" s="53"/>
      <c r="U6127" s="64"/>
      <c r="Y6127" s="53"/>
      <c r="Z6127" s="64"/>
      <c r="AD6127" s="53"/>
    </row>
    <row r="6128" spans="1:30" s="13" customFormat="1" x14ac:dyDescent="0.25">
      <c r="A6128"/>
      <c r="B6128" s="32"/>
      <c r="C6128" s="34"/>
      <c r="D6128" s="10"/>
      <c r="J6128" s="53"/>
      <c r="K6128" s="64"/>
      <c r="O6128" s="60"/>
      <c r="P6128" s="67"/>
      <c r="T6128" s="53"/>
      <c r="U6128" s="64"/>
      <c r="Y6128" s="53"/>
      <c r="Z6128" s="64"/>
      <c r="AD6128" s="53"/>
    </row>
    <row r="6129" spans="1:30" s="13" customFormat="1" x14ac:dyDescent="0.25">
      <c r="A6129"/>
      <c r="B6129" s="32"/>
      <c r="C6129" s="34"/>
      <c r="D6129" s="10"/>
      <c r="J6129" s="53"/>
      <c r="K6129" s="64"/>
      <c r="O6129" s="60"/>
      <c r="P6129" s="67"/>
      <c r="T6129" s="53"/>
      <c r="U6129" s="64"/>
      <c r="Y6129" s="53"/>
      <c r="Z6129" s="64"/>
      <c r="AD6129" s="53"/>
    </row>
    <row r="6130" spans="1:30" s="13" customFormat="1" x14ac:dyDescent="0.25">
      <c r="A6130"/>
      <c r="B6130" s="32"/>
      <c r="C6130" s="34"/>
      <c r="D6130" s="10"/>
      <c r="J6130" s="53"/>
      <c r="K6130" s="64"/>
      <c r="O6130" s="60"/>
      <c r="P6130" s="67"/>
      <c r="T6130" s="53"/>
      <c r="U6130" s="64"/>
      <c r="Y6130" s="53"/>
      <c r="Z6130" s="64"/>
      <c r="AD6130" s="53"/>
    </row>
    <row r="6131" spans="1:30" s="13" customFormat="1" x14ac:dyDescent="0.25">
      <c r="A6131"/>
      <c r="B6131" s="32"/>
      <c r="C6131" s="34"/>
      <c r="D6131" s="10"/>
      <c r="J6131" s="53"/>
      <c r="K6131" s="64"/>
      <c r="O6131" s="60"/>
      <c r="P6131" s="67"/>
      <c r="T6131" s="53"/>
      <c r="U6131" s="64"/>
      <c r="Y6131" s="53"/>
      <c r="Z6131" s="64"/>
      <c r="AD6131" s="53"/>
    </row>
    <row r="6132" spans="1:30" s="13" customFormat="1" x14ac:dyDescent="0.25">
      <c r="A6132"/>
      <c r="B6132" s="32"/>
      <c r="C6132" s="34"/>
      <c r="D6132" s="10"/>
      <c r="J6132" s="53"/>
      <c r="K6132" s="64"/>
      <c r="O6132" s="60"/>
      <c r="P6132" s="67"/>
      <c r="T6132" s="53"/>
      <c r="U6132" s="64"/>
      <c r="Y6132" s="53"/>
      <c r="Z6132" s="64"/>
      <c r="AD6132" s="53"/>
    </row>
    <row r="6133" spans="1:30" s="13" customFormat="1" x14ac:dyDescent="0.25">
      <c r="A6133"/>
      <c r="B6133" s="32"/>
      <c r="C6133" s="34"/>
      <c r="D6133" s="10"/>
      <c r="J6133" s="53"/>
      <c r="K6133" s="64"/>
      <c r="O6133" s="60"/>
      <c r="P6133" s="67"/>
      <c r="T6133" s="53"/>
      <c r="U6133" s="64"/>
      <c r="Y6133" s="53"/>
      <c r="Z6133" s="64"/>
      <c r="AD6133" s="53"/>
    </row>
    <row r="6134" spans="1:30" s="13" customFormat="1" x14ac:dyDescent="0.25">
      <c r="A6134"/>
      <c r="B6134" s="32"/>
      <c r="C6134" s="34"/>
      <c r="D6134" s="10"/>
      <c r="J6134" s="53"/>
      <c r="K6134" s="64"/>
      <c r="O6134" s="60"/>
      <c r="P6134" s="67"/>
      <c r="T6134" s="53"/>
      <c r="U6134" s="64"/>
      <c r="Y6134" s="53"/>
      <c r="Z6134" s="64"/>
      <c r="AD6134" s="53"/>
    </row>
    <row r="6135" spans="1:30" s="13" customFormat="1" x14ac:dyDescent="0.25">
      <c r="A6135"/>
      <c r="B6135" s="32"/>
      <c r="C6135" s="34"/>
      <c r="D6135" s="10"/>
      <c r="J6135" s="53"/>
      <c r="K6135" s="64"/>
      <c r="O6135" s="60"/>
      <c r="P6135" s="67"/>
      <c r="T6135" s="53"/>
      <c r="U6135" s="64"/>
      <c r="Y6135" s="53"/>
      <c r="Z6135" s="64"/>
      <c r="AD6135" s="53"/>
    </row>
    <row r="6136" spans="1:30" s="13" customFormat="1" x14ac:dyDescent="0.25">
      <c r="A6136"/>
      <c r="B6136" s="32"/>
      <c r="C6136" s="34"/>
      <c r="D6136" s="10"/>
      <c r="J6136" s="53"/>
      <c r="K6136" s="64"/>
      <c r="O6136" s="60"/>
      <c r="P6136" s="67"/>
      <c r="T6136" s="53"/>
      <c r="U6136" s="64"/>
      <c r="Y6136" s="53"/>
      <c r="Z6136" s="64"/>
      <c r="AD6136" s="53"/>
    </row>
    <row r="6137" spans="1:30" s="13" customFormat="1" x14ac:dyDescent="0.25">
      <c r="A6137"/>
      <c r="B6137" s="32"/>
      <c r="C6137" s="34"/>
      <c r="D6137" s="10"/>
      <c r="J6137" s="53"/>
      <c r="K6137" s="64"/>
      <c r="O6137" s="60"/>
      <c r="P6137" s="67"/>
      <c r="T6137" s="53"/>
      <c r="U6137" s="64"/>
      <c r="Y6137" s="53"/>
      <c r="Z6137" s="64"/>
      <c r="AD6137" s="53"/>
    </row>
    <row r="6138" spans="1:30" s="13" customFormat="1" x14ac:dyDescent="0.25">
      <c r="A6138"/>
      <c r="B6138" s="32"/>
      <c r="C6138" s="34"/>
      <c r="D6138" s="10"/>
      <c r="J6138" s="53"/>
      <c r="K6138" s="64"/>
      <c r="O6138" s="60"/>
      <c r="P6138" s="67"/>
      <c r="T6138" s="53"/>
      <c r="U6138" s="64"/>
      <c r="Y6138" s="53"/>
      <c r="Z6138" s="64"/>
      <c r="AD6138" s="53"/>
    </row>
    <row r="6139" spans="1:30" s="13" customFormat="1" x14ac:dyDescent="0.25">
      <c r="A6139"/>
      <c r="B6139" s="32"/>
      <c r="C6139" s="34"/>
      <c r="D6139" s="10"/>
      <c r="J6139" s="53"/>
      <c r="K6139" s="64"/>
      <c r="O6139" s="60"/>
      <c r="P6139" s="67"/>
      <c r="T6139" s="53"/>
      <c r="U6139" s="64"/>
      <c r="Y6139" s="53"/>
      <c r="Z6139" s="64"/>
      <c r="AD6139" s="53"/>
    </row>
    <row r="6140" spans="1:30" s="13" customFormat="1" x14ac:dyDescent="0.25">
      <c r="A6140"/>
      <c r="B6140" s="32"/>
      <c r="C6140" s="34"/>
      <c r="D6140" s="10"/>
      <c r="J6140" s="53"/>
      <c r="K6140" s="64"/>
      <c r="O6140" s="60"/>
      <c r="P6140" s="67"/>
      <c r="T6140" s="53"/>
      <c r="U6140" s="64"/>
      <c r="Y6140" s="53"/>
      <c r="Z6140" s="64"/>
      <c r="AD6140" s="53"/>
    </row>
    <row r="6141" spans="1:30" s="13" customFormat="1" x14ac:dyDescent="0.25">
      <c r="A6141"/>
      <c r="B6141" s="32"/>
      <c r="C6141" s="34"/>
      <c r="D6141" s="10"/>
      <c r="J6141" s="53"/>
      <c r="K6141" s="64"/>
      <c r="O6141" s="60"/>
      <c r="P6141" s="67"/>
      <c r="T6141" s="53"/>
      <c r="U6141" s="64"/>
      <c r="Y6141" s="53"/>
      <c r="Z6141" s="64"/>
      <c r="AD6141" s="53"/>
    </row>
    <row r="6142" spans="1:30" s="13" customFormat="1" x14ac:dyDescent="0.25">
      <c r="A6142"/>
      <c r="B6142" s="32"/>
      <c r="C6142" s="34"/>
      <c r="D6142" s="10"/>
      <c r="J6142" s="53"/>
      <c r="K6142" s="64"/>
      <c r="O6142" s="60"/>
      <c r="P6142" s="67"/>
      <c r="T6142" s="53"/>
      <c r="U6142" s="64"/>
      <c r="Y6142" s="53"/>
      <c r="Z6142" s="64"/>
      <c r="AD6142" s="53"/>
    </row>
    <row r="6143" spans="1:30" s="13" customFormat="1" x14ac:dyDescent="0.25">
      <c r="A6143"/>
      <c r="B6143" s="32"/>
      <c r="C6143" s="34"/>
      <c r="D6143" s="10"/>
      <c r="J6143" s="53"/>
      <c r="K6143" s="64"/>
      <c r="O6143" s="60"/>
      <c r="P6143" s="67"/>
      <c r="T6143" s="53"/>
      <c r="U6143" s="64"/>
      <c r="Y6143" s="53"/>
      <c r="Z6143" s="64"/>
      <c r="AD6143" s="53"/>
    </row>
    <row r="6144" spans="1:30" s="13" customFormat="1" x14ac:dyDescent="0.25">
      <c r="A6144"/>
      <c r="B6144" s="32"/>
      <c r="C6144" s="34"/>
      <c r="D6144" s="10"/>
      <c r="J6144" s="53"/>
      <c r="K6144" s="64"/>
      <c r="O6144" s="60"/>
      <c r="P6144" s="67"/>
      <c r="T6144" s="53"/>
      <c r="U6144" s="64"/>
      <c r="Y6144" s="53"/>
      <c r="Z6144" s="64"/>
      <c r="AD6144" s="53"/>
    </row>
    <row r="6145" spans="1:30" s="13" customFormat="1" x14ac:dyDescent="0.25">
      <c r="A6145"/>
      <c r="B6145" s="32"/>
      <c r="C6145" s="34"/>
      <c r="D6145" s="10"/>
      <c r="J6145" s="53"/>
      <c r="K6145" s="64"/>
      <c r="O6145" s="60"/>
      <c r="P6145" s="67"/>
      <c r="T6145" s="53"/>
      <c r="U6145" s="64"/>
      <c r="Y6145" s="53"/>
      <c r="Z6145" s="64"/>
      <c r="AD6145" s="53"/>
    </row>
    <row r="6146" spans="1:30" s="13" customFormat="1" x14ac:dyDescent="0.25">
      <c r="A6146"/>
      <c r="B6146" s="32"/>
      <c r="C6146" s="34"/>
      <c r="D6146" s="10"/>
      <c r="J6146" s="53"/>
      <c r="K6146" s="64"/>
      <c r="O6146" s="60"/>
      <c r="P6146" s="67"/>
      <c r="T6146" s="53"/>
      <c r="U6146" s="64"/>
      <c r="Y6146" s="53"/>
      <c r="Z6146" s="64"/>
      <c r="AD6146" s="53"/>
    </row>
    <row r="6147" spans="1:30" s="13" customFormat="1" x14ac:dyDescent="0.25">
      <c r="A6147"/>
      <c r="B6147" s="32"/>
      <c r="C6147" s="34"/>
      <c r="D6147" s="10"/>
      <c r="J6147" s="53"/>
      <c r="K6147" s="64"/>
      <c r="O6147" s="60"/>
      <c r="P6147" s="67"/>
      <c r="T6147" s="53"/>
      <c r="U6147" s="64"/>
      <c r="Y6147" s="53"/>
      <c r="Z6147" s="64"/>
      <c r="AD6147" s="53"/>
    </row>
    <row r="6148" spans="1:30" s="13" customFormat="1" x14ac:dyDescent="0.25">
      <c r="A6148"/>
      <c r="B6148" s="32"/>
      <c r="C6148" s="34"/>
      <c r="D6148" s="10"/>
      <c r="J6148" s="53"/>
      <c r="K6148" s="64"/>
      <c r="O6148" s="60"/>
      <c r="P6148" s="67"/>
      <c r="T6148" s="53"/>
      <c r="U6148" s="64"/>
      <c r="Y6148" s="53"/>
      <c r="Z6148" s="64"/>
      <c r="AD6148" s="53"/>
    </row>
    <row r="6149" spans="1:30" s="13" customFormat="1" x14ac:dyDescent="0.25">
      <c r="A6149"/>
      <c r="B6149" s="32"/>
      <c r="C6149" s="34"/>
      <c r="D6149" s="10"/>
      <c r="J6149" s="53"/>
      <c r="K6149" s="64"/>
      <c r="O6149" s="60"/>
      <c r="P6149" s="67"/>
      <c r="T6149" s="53"/>
      <c r="U6149" s="64"/>
      <c r="Y6149" s="53"/>
      <c r="Z6149" s="64"/>
      <c r="AD6149" s="53"/>
    </row>
    <row r="6150" spans="1:30" s="13" customFormat="1" x14ac:dyDescent="0.25">
      <c r="A6150"/>
      <c r="B6150" s="32"/>
      <c r="C6150" s="34"/>
      <c r="D6150" s="10"/>
      <c r="J6150" s="53"/>
      <c r="K6150" s="64"/>
      <c r="O6150" s="60"/>
      <c r="P6150" s="67"/>
      <c r="T6150" s="53"/>
      <c r="U6150" s="64"/>
      <c r="Y6150" s="53"/>
      <c r="Z6150" s="64"/>
      <c r="AD6150" s="53"/>
    </row>
    <row r="6151" spans="1:30" s="13" customFormat="1" x14ac:dyDescent="0.25">
      <c r="A6151"/>
      <c r="B6151" s="32"/>
      <c r="C6151" s="34"/>
      <c r="D6151" s="10"/>
      <c r="J6151" s="53"/>
      <c r="K6151" s="64"/>
      <c r="O6151" s="60"/>
      <c r="P6151" s="67"/>
      <c r="T6151" s="53"/>
      <c r="U6151" s="64"/>
      <c r="Y6151" s="53"/>
      <c r="Z6151" s="64"/>
      <c r="AD6151" s="53"/>
    </row>
    <row r="6152" spans="1:30" s="13" customFormat="1" x14ac:dyDescent="0.25">
      <c r="A6152"/>
      <c r="B6152" s="32"/>
      <c r="C6152" s="34"/>
      <c r="D6152" s="10"/>
      <c r="J6152" s="53"/>
      <c r="K6152" s="64"/>
      <c r="O6152" s="60"/>
      <c r="P6152" s="67"/>
      <c r="T6152" s="53"/>
      <c r="U6152" s="64"/>
      <c r="Y6152" s="53"/>
      <c r="Z6152" s="64"/>
      <c r="AD6152" s="53"/>
    </row>
    <row r="6153" spans="1:30" s="13" customFormat="1" x14ac:dyDescent="0.25">
      <c r="A6153"/>
      <c r="B6153" s="32"/>
      <c r="C6153" s="34"/>
      <c r="D6153" s="10"/>
      <c r="J6153" s="53"/>
      <c r="K6153" s="64"/>
      <c r="O6153" s="60"/>
      <c r="P6153" s="67"/>
      <c r="T6153" s="53"/>
      <c r="U6153" s="64"/>
      <c r="Y6153" s="53"/>
      <c r="Z6153" s="64"/>
      <c r="AD6153" s="53"/>
    </row>
    <row r="6154" spans="1:30" s="13" customFormat="1" x14ac:dyDescent="0.25">
      <c r="A6154"/>
      <c r="B6154" s="32"/>
      <c r="C6154" s="34"/>
      <c r="D6154" s="10"/>
      <c r="J6154" s="53"/>
      <c r="K6154" s="64"/>
      <c r="O6154" s="60"/>
      <c r="P6154" s="67"/>
      <c r="T6154" s="53"/>
      <c r="U6154" s="64"/>
      <c r="Y6154" s="53"/>
      <c r="Z6154" s="64"/>
      <c r="AD6154" s="53"/>
    </row>
    <row r="6155" spans="1:30" s="13" customFormat="1" x14ac:dyDescent="0.25">
      <c r="A6155"/>
      <c r="B6155" s="32"/>
      <c r="C6155" s="34"/>
      <c r="D6155" s="10"/>
      <c r="J6155" s="53"/>
      <c r="K6155" s="64"/>
      <c r="O6155" s="60"/>
      <c r="P6155" s="67"/>
      <c r="T6155" s="53"/>
      <c r="U6155" s="64"/>
      <c r="Y6155" s="53"/>
      <c r="Z6155" s="64"/>
      <c r="AD6155" s="53"/>
    </row>
    <row r="6156" spans="1:30" s="13" customFormat="1" x14ac:dyDescent="0.25">
      <c r="A6156"/>
      <c r="B6156" s="32"/>
      <c r="C6156" s="34"/>
      <c r="D6156" s="10"/>
      <c r="J6156" s="53"/>
      <c r="K6156" s="64"/>
      <c r="O6156" s="60"/>
      <c r="P6156" s="67"/>
      <c r="T6156" s="53"/>
      <c r="U6156" s="64"/>
      <c r="Y6156" s="53"/>
      <c r="Z6156" s="64"/>
      <c r="AD6156" s="53"/>
    </row>
    <row r="6157" spans="1:30" s="13" customFormat="1" x14ac:dyDescent="0.25">
      <c r="A6157"/>
      <c r="B6157" s="32"/>
      <c r="C6157" s="34"/>
      <c r="D6157" s="10"/>
      <c r="J6157" s="53"/>
      <c r="K6157" s="64"/>
      <c r="O6157" s="60"/>
      <c r="P6157" s="67"/>
      <c r="T6157" s="53"/>
      <c r="U6157" s="64"/>
      <c r="Y6157" s="53"/>
      <c r="Z6157" s="64"/>
      <c r="AD6157" s="53"/>
    </row>
    <row r="6158" spans="1:30" s="13" customFormat="1" x14ac:dyDescent="0.25">
      <c r="A6158"/>
      <c r="B6158" s="32"/>
      <c r="C6158" s="34"/>
      <c r="D6158" s="10"/>
      <c r="J6158" s="53"/>
      <c r="K6158" s="64"/>
      <c r="O6158" s="60"/>
      <c r="P6158" s="67"/>
      <c r="T6158" s="53"/>
      <c r="U6158" s="64"/>
      <c r="Y6158" s="53"/>
      <c r="Z6158" s="64"/>
      <c r="AD6158" s="53"/>
    </row>
    <row r="6159" spans="1:30" s="13" customFormat="1" x14ac:dyDescent="0.25">
      <c r="A6159"/>
      <c r="B6159" s="32"/>
      <c r="C6159" s="34"/>
      <c r="D6159" s="10"/>
      <c r="J6159" s="53"/>
      <c r="K6159" s="64"/>
      <c r="O6159" s="60"/>
      <c r="P6159" s="67"/>
      <c r="T6159" s="53"/>
      <c r="U6159" s="64"/>
      <c r="Y6159" s="53"/>
      <c r="Z6159" s="64"/>
      <c r="AD6159" s="53"/>
    </row>
    <row r="6160" spans="1:30" s="13" customFormat="1" x14ac:dyDescent="0.25">
      <c r="A6160"/>
      <c r="B6160" s="32"/>
      <c r="C6160" s="34"/>
      <c r="D6160" s="10"/>
      <c r="J6160" s="53"/>
      <c r="K6160" s="64"/>
      <c r="O6160" s="60"/>
      <c r="P6160" s="67"/>
      <c r="T6160" s="53"/>
      <c r="U6160" s="64"/>
      <c r="Y6160" s="53"/>
      <c r="Z6160" s="64"/>
      <c r="AD6160" s="53"/>
    </row>
    <row r="6161" spans="1:30" s="13" customFormat="1" x14ac:dyDescent="0.25">
      <c r="A6161"/>
      <c r="B6161" s="32"/>
      <c r="C6161" s="34"/>
      <c r="D6161" s="10"/>
      <c r="J6161" s="53"/>
      <c r="K6161" s="64"/>
      <c r="O6161" s="60"/>
      <c r="P6161" s="67"/>
      <c r="T6161" s="53"/>
      <c r="U6161" s="64"/>
      <c r="Y6161" s="53"/>
      <c r="Z6161" s="64"/>
      <c r="AD6161" s="53"/>
    </row>
    <row r="6162" spans="1:30" s="13" customFormat="1" x14ac:dyDescent="0.25">
      <c r="A6162"/>
      <c r="B6162" s="32"/>
      <c r="C6162" s="34"/>
      <c r="D6162" s="10"/>
      <c r="J6162" s="53"/>
      <c r="K6162" s="64"/>
      <c r="O6162" s="60"/>
      <c r="P6162" s="67"/>
      <c r="T6162" s="53"/>
      <c r="U6162" s="64"/>
      <c r="Y6162" s="53"/>
      <c r="Z6162" s="64"/>
      <c r="AD6162" s="53"/>
    </row>
    <row r="6163" spans="1:30" s="13" customFormat="1" x14ac:dyDescent="0.25">
      <c r="A6163"/>
      <c r="B6163" s="32"/>
      <c r="C6163" s="34"/>
      <c r="D6163" s="10"/>
      <c r="J6163" s="53"/>
      <c r="K6163" s="64"/>
      <c r="O6163" s="60"/>
      <c r="P6163" s="67"/>
      <c r="T6163" s="53"/>
      <c r="U6163" s="64"/>
      <c r="Y6163" s="53"/>
      <c r="Z6163" s="64"/>
      <c r="AD6163" s="53"/>
    </row>
    <row r="6164" spans="1:30" s="13" customFormat="1" x14ac:dyDescent="0.25">
      <c r="A6164"/>
      <c r="B6164" s="32"/>
      <c r="C6164" s="34"/>
      <c r="D6164" s="10"/>
      <c r="J6164" s="53"/>
      <c r="K6164" s="64"/>
      <c r="O6164" s="60"/>
      <c r="P6164" s="67"/>
      <c r="T6164" s="53"/>
      <c r="U6164" s="64"/>
      <c r="Y6164" s="53"/>
      <c r="Z6164" s="64"/>
      <c r="AD6164" s="53"/>
    </row>
    <row r="6165" spans="1:30" s="13" customFormat="1" x14ac:dyDescent="0.25">
      <c r="A6165"/>
      <c r="B6165" s="32"/>
      <c r="C6165" s="34"/>
      <c r="D6165" s="10"/>
      <c r="J6165" s="53"/>
      <c r="K6165" s="64"/>
      <c r="O6165" s="60"/>
      <c r="P6165" s="67"/>
      <c r="T6165" s="53"/>
      <c r="U6165" s="64"/>
      <c r="Y6165" s="53"/>
      <c r="Z6165" s="64"/>
      <c r="AD6165" s="53"/>
    </row>
    <row r="6166" spans="1:30" s="13" customFormat="1" x14ac:dyDescent="0.25">
      <c r="A6166"/>
      <c r="B6166" s="32"/>
      <c r="C6166" s="34"/>
      <c r="D6166" s="10"/>
      <c r="J6166" s="53"/>
      <c r="K6166" s="64"/>
      <c r="O6166" s="60"/>
      <c r="P6166" s="67"/>
      <c r="T6166" s="53"/>
      <c r="U6166" s="64"/>
      <c r="Y6166" s="53"/>
      <c r="Z6166" s="64"/>
      <c r="AD6166" s="53"/>
    </row>
    <row r="6167" spans="1:30" s="13" customFormat="1" x14ac:dyDescent="0.25">
      <c r="A6167"/>
      <c r="B6167" s="32"/>
      <c r="C6167" s="34"/>
      <c r="D6167" s="10"/>
      <c r="J6167" s="53"/>
      <c r="K6167" s="64"/>
      <c r="O6167" s="60"/>
      <c r="P6167" s="67"/>
      <c r="T6167" s="53"/>
      <c r="U6167" s="64"/>
      <c r="Y6167" s="53"/>
      <c r="Z6167" s="64"/>
      <c r="AD6167" s="53"/>
    </row>
    <row r="6168" spans="1:30" s="13" customFormat="1" x14ac:dyDescent="0.25">
      <c r="A6168"/>
      <c r="B6168" s="32"/>
      <c r="C6168" s="34"/>
      <c r="D6168" s="10"/>
      <c r="J6168" s="53"/>
      <c r="K6168" s="64"/>
      <c r="O6168" s="60"/>
      <c r="P6168" s="67"/>
      <c r="T6168" s="53"/>
      <c r="U6168" s="64"/>
      <c r="Y6168" s="53"/>
      <c r="Z6168" s="64"/>
      <c r="AD6168" s="53"/>
    </row>
    <row r="6169" spans="1:30" s="13" customFormat="1" x14ac:dyDescent="0.25">
      <c r="A6169"/>
      <c r="B6169" s="32"/>
      <c r="C6169" s="34"/>
      <c r="D6169" s="10"/>
      <c r="J6169" s="53"/>
      <c r="K6169" s="64"/>
      <c r="O6169" s="60"/>
      <c r="P6169" s="67"/>
      <c r="T6169" s="53"/>
      <c r="U6169" s="64"/>
      <c r="Y6169" s="53"/>
      <c r="Z6169" s="64"/>
      <c r="AD6169" s="53"/>
    </row>
    <row r="6170" spans="1:30" s="13" customFormat="1" x14ac:dyDescent="0.25">
      <c r="A6170"/>
      <c r="B6170" s="32"/>
      <c r="C6170" s="34"/>
      <c r="D6170" s="10"/>
      <c r="J6170" s="53"/>
      <c r="K6170" s="64"/>
      <c r="O6170" s="60"/>
      <c r="P6170" s="67"/>
      <c r="T6170" s="53"/>
      <c r="U6170" s="64"/>
      <c r="Y6170" s="53"/>
      <c r="Z6170" s="64"/>
      <c r="AD6170" s="53"/>
    </row>
    <row r="6171" spans="1:30" s="13" customFormat="1" x14ac:dyDescent="0.25">
      <c r="A6171"/>
      <c r="B6171" s="32"/>
      <c r="C6171" s="34"/>
      <c r="D6171" s="10"/>
      <c r="J6171" s="53"/>
      <c r="K6171" s="64"/>
      <c r="O6171" s="60"/>
      <c r="P6171" s="67"/>
      <c r="T6171" s="53"/>
      <c r="U6171" s="64"/>
      <c r="Y6171" s="53"/>
      <c r="Z6171" s="64"/>
      <c r="AD6171" s="53"/>
    </row>
    <row r="6172" spans="1:30" s="13" customFormat="1" x14ac:dyDescent="0.25">
      <c r="A6172"/>
      <c r="B6172" s="32"/>
      <c r="C6172" s="34"/>
      <c r="D6172" s="10"/>
      <c r="J6172" s="53"/>
      <c r="K6172" s="64"/>
      <c r="O6172" s="60"/>
      <c r="P6172" s="67"/>
      <c r="T6172" s="53"/>
      <c r="U6172" s="64"/>
      <c r="Y6172" s="53"/>
      <c r="Z6172" s="64"/>
      <c r="AD6172" s="53"/>
    </row>
    <row r="6173" spans="1:30" s="13" customFormat="1" x14ac:dyDescent="0.25">
      <c r="A6173"/>
      <c r="B6173" s="32"/>
      <c r="C6173" s="34"/>
      <c r="D6173" s="10"/>
      <c r="J6173" s="53"/>
      <c r="K6173" s="64"/>
      <c r="O6173" s="60"/>
      <c r="P6173" s="67"/>
      <c r="T6173" s="53"/>
      <c r="U6173" s="64"/>
      <c r="Y6173" s="53"/>
      <c r="Z6173" s="64"/>
      <c r="AD6173" s="53"/>
    </row>
    <row r="6174" spans="1:30" s="13" customFormat="1" x14ac:dyDescent="0.25">
      <c r="A6174"/>
      <c r="B6174" s="32"/>
      <c r="C6174" s="34"/>
      <c r="D6174" s="10"/>
      <c r="J6174" s="53"/>
      <c r="K6174" s="64"/>
      <c r="O6174" s="60"/>
      <c r="P6174" s="67"/>
      <c r="T6174" s="53"/>
      <c r="U6174" s="64"/>
      <c r="Y6174" s="53"/>
      <c r="Z6174" s="64"/>
      <c r="AD6174" s="53"/>
    </row>
    <row r="6175" spans="1:30" s="13" customFormat="1" x14ac:dyDescent="0.25">
      <c r="A6175"/>
      <c r="B6175" s="32"/>
      <c r="C6175" s="34"/>
      <c r="D6175" s="10"/>
      <c r="J6175" s="53"/>
      <c r="K6175" s="64"/>
      <c r="O6175" s="60"/>
      <c r="P6175" s="67"/>
      <c r="T6175" s="53"/>
      <c r="U6175" s="64"/>
      <c r="Y6175" s="53"/>
      <c r="Z6175" s="64"/>
      <c r="AD6175" s="53"/>
    </row>
    <row r="6176" spans="1:30" s="13" customFormat="1" x14ac:dyDescent="0.25">
      <c r="A6176"/>
      <c r="B6176" s="32"/>
      <c r="C6176" s="34"/>
      <c r="D6176" s="10"/>
      <c r="J6176" s="53"/>
      <c r="K6176" s="64"/>
      <c r="O6176" s="60"/>
      <c r="P6176" s="67"/>
      <c r="T6176" s="53"/>
      <c r="U6176" s="64"/>
      <c r="Y6176" s="53"/>
      <c r="Z6176" s="64"/>
      <c r="AD6176" s="53"/>
    </row>
    <row r="6177" spans="1:30" s="13" customFormat="1" x14ac:dyDescent="0.25">
      <c r="A6177"/>
      <c r="B6177" s="32"/>
      <c r="C6177" s="34"/>
      <c r="D6177" s="10"/>
      <c r="J6177" s="53"/>
      <c r="K6177" s="64"/>
      <c r="O6177" s="60"/>
      <c r="P6177" s="67"/>
      <c r="T6177" s="53"/>
      <c r="U6177" s="64"/>
      <c r="Y6177" s="53"/>
      <c r="Z6177" s="64"/>
      <c r="AD6177" s="53"/>
    </row>
    <row r="6178" spans="1:30" s="13" customFormat="1" x14ac:dyDescent="0.25">
      <c r="A6178"/>
      <c r="B6178" s="32"/>
      <c r="C6178" s="34"/>
      <c r="D6178" s="10"/>
      <c r="J6178" s="53"/>
      <c r="K6178" s="64"/>
      <c r="O6178" s="60"/>
      <c r="P6178" s="67"/>
      <c r="T6178" s="53"/>
      <c r="U6178" s="64"/>
      <c r="Y6178" s="53"/>
      <c r="Z6178" s="64"/>
      <c r="AD6178" s="53"/>
    </row>
    <row r="6179" spans="1:30" s="13" customFormat="1" x14ac:dyDescent="0.25">
      <c r="A6179"/>
      <c r="B6179" s="32"/>
      <c r="C6179" s="34"/>
      <c r="D6179" s="10"/>
      <c r="J6179" s="53"/>
      <c r="K6179" s="64"/>
      <c r="O6179" s="60"/>
      <c r="P6179" s="67"/>
      <c r="T6179" s="53"/>
      <c r="U6179" s="64"/>
      <c r="Y6179" s="53"/>
      <c r="Z6179" s="64"/>
      <c r="AD6179" s="53"/>
    </row>
    <row r="6180" spans="1:30" s="13" customFormat="1" x14ac:dyDescent="0.25">
      <c r="A6180"/>
      <c r="B6180" s="32"/>
      <c r="C6180" s="34"/>
      <c r="D6180" s="10"/>
      <c r="J6180" s="53"/>
      <c r="K6180" s="64"/>
      <c r="O6180" s="60"/>
      <c r="P6180" s="67"/>
      <c r="T6180" s="53"/>
      <c r="U6180" s="64"/>
      <c r="Y6180" s="53"/>
      <c r="Z6180" s="64"/>
      <c r="AD6180" s="53"/>
    </row>
    <row r="6181" spans="1:30" s="13" customFormat="1" x14ac:dyDescent="0.25">
      <c r="A6181"/>
      <c r="B6181" s="32"/>
      <c r="C6181" s="34"/>
      <c r="D6181" s="10"/>
      <c r="J6181" s="53"/>
      <c r="K6181" s="64"/>
      <c r="O6181" s="60"/>
      <c r="P6181" s="67"/>
      <c r="T6181" s="53"/>
      <c r="U6181" s="64"/>
      <c r="Y6181" s="53"/>
      <c r="Z6181" s="64"/>
      <c r="AD6181" s="53"/>
    </row>
    <row r="6182" spans="1:30" s="13" customFormat="1" x14ac:dyDescent="0.25">
      <c r="A6182"/>
      <c r="B6182" s="32"/>
      <c r="C6182" s="34"/>
      <c r="D6182" s="10"/>
      <c r="J6182" s="53"/>
      <c r="K6182" s="64"/>
      <c r="O6182" s="60"/>
      <c r="P6182" s="67"/>
      <c r="T6182" s="53"/>
      <c r="U6182" s="64"/>
      <c r="Y6182" s="53"/>
      <c r="Z6182" s="64"/>
      <c r="AD6182" s="53"/>
    </row>
    <row r="6183" spans="1:30" s="13" customFormat="1" x14ac:dyDescent="0.25">
      <c r="A6183"/>
      <c r="B6183" s="32"/>
      <c r="C6183" s="34"/>
      <c r="D6183" s="10"/>
      <c r="J6183" s="53"/>
      <c r="K6183" s="64"/>
      <c r="O6183" s="60"/>
      <c r="P6183" s="67"/>
      <c r="T6183" s="53"/>
      <c r="U6183" s="64"/>
      <c r="Y6183" s="53"/>
      <c r="Z6183" s="64"/>
      <c r="AD6183" s="53"/>
    </row>
    <row r="6184" spans="1:30" s="13" customFormat="1" x14ac:dyDescent="0.25">
      <c r="A6184"/>
      <c r="B6184" s="32"/>
      <c r="C6184" s="34"/>
      <c r="D6184" s="10"/>
      <c r="J6184" s="53"/>
      <c r="K6184" s="64"/>
      <c r="O6184" s="60"/>
      <c r="P6184" s="67"/>
      <c r="T6184" s="53"/>
      <c r="U6184" s="64"/>
      <c r="Y6184" s="53"/>
      <c r="Z6184" s="64"/>
      <c r="AD6184" s="53"/>
    </row>
    <row r="6185" spans="1:30" s="13" customFormat="1" x14ac:dyDescent="0.25">
      <c r="A6185"/>
      <c r="B6185" s="32"/>
      <c r="C6185" s="34"/>
      <c r="D6185" s="10"/>
      <c r="J6185" s="53"/>
      <c r="K6185" s="64"/>
      <c r="O6185" s="60"/>
      <c r="P6185" s="67"/>
      <c r="T6185" s="53"/>
      <c r="U6185" s="64"/>
      <c r="Y6185" s="53"/>
      <c r="Z6185" s="64"/>
      <c r="AD6185" s="53"/>
    </row>
    <row r="6186" spans="1:30" s="13" customFormat="1" x14ac:dyDescent="0.25">
      <c r="A6186"/>
      <c r="B6186" s="32"/>
      <c r="C6186" s="34"/>
      <c r="D6186" s="10"/>
      <c r="J6186" s="53"/>
      <c r="K6186" s="64"/>
      <c r="O6186" s="60"/>
      <c r="P6186" s="67"/>
      <c r="T6186" s="53"/>
      <c r="U6186" s="64"/>
      <c r="Y6186" s="53"/>
      <c r="Z6186" s="64"/>
      <c r="AD6186" s="53"/>
    </row>
    <row r="6187" spans="1:30" s="13" customFormat="1" x14ac:dyDescent="0.25">
      <c r="A6187"/>
      <c r="B6187" s="32"/>
      <c r="C6187" s="34"/>
      <c r="D6187" s="10"/>
      <c r="J6187" s="53"/>
      <c r="K6187" s="64"/>
      <c r="O6187" s="60"/>
      <c r="P6187" s="67"/>
      <c r="T6187" s="53"/>
      <c r="U6187" s="64"/>
      <c r="Y6187" s="53"/>
      <c r="Z6187" s="64"/>
      <c r="AD6187" s="53"/>
    </row>
    <row r="6188" spans="1:30" s="13" customFormat="1" x14ac:dyDescent="0.25">
      <c r="A6188"/>
      <c r="B6188" s="32"/>
      <c r="C6188" s="34"/>
      <c r="D6188" s="10"/>
      <c r="J6188" s="53"/>
      <c r="K6188" s="64"/>
      <c r="O6188" s="60"/>
      <c r="P6188" s="67"/>
      <c r="T6188" s="53"/>
      <c r="U6188" s="64"/>
      <c r="Y6188" s="53"/>
      <c r="Z6188" s="64"/>
      <c r="AD6188" s="53"/>
    </row>
    <row r="6189" spans="1:30" s="13" customFormat="1" x14ac:dyDescent="0.25">
      <c r="A6189"/>
      <c r="B6189" s="32"/>
      <c r="C6189" s="34"/>
      <c r="D6189" s="10"/>
      <c r="J6189" s="53"/>
      <c r="K6189" s="64"/>
      <c r="O6189" s="60"/>
      <c r="P6189" s="67"/>
      <c r="T6189" s="53"/>
      <c r="U6189" s="64"/>
      <c r="Y6189" s="53"/>
      <c r="Z6189" s="64"/>
      <c r="AD6189" s="53"/>
    </row>
    <row r="6190" spans="1:30" s="13" customFormat="1" x14ac:dyDescent="0.25">
      <c r="A6190"/>
      <c r="B6190" s="32"/>
      <c r="C6190" s="34"/>
      <c r="D6190" s="10"/>
      <c r="J6190" s="53"/>
      <c r="K6190" s="64"/>
      <c r="O6190" s="60"/>
      <c r="P6190" s="67"/>
      <c r="T6190" s="53"/>
      <c r="U6190" s="64"/>
      <c r="Y6190" s="53"/>
      <c r="Z6190" s="64"/>
      <c r="AD6190" s="53"/>
    </row>
    <row r="6191" spans="1:30" s="13" customFormat="1" x14ac:dyDescent="0.25">
      <c r="A6191"/>
      <c r="B6191" s="32"/>
      <c r="C6191" s="34"/>
      <c r="D6191" s="10"/>
      <c r="J6191" s="53"/>
      <c r="K6191" s="64"/>
      <c r="O6191" s="60"/>
      <c r="P6191" s="67"/>
      <c r="T6191" s="53"/>
      <c r="U6191" s="64"/>
      <c r="Y6191" s="53"/>
      <c r="Z6191" s="64"/>
      <c r="AD6191" s="53"/>
    </row>
    <row r="6192" spans="1:30" s="13" customFormat="1" x14ac:dyDescent="0.25">
      <c r="A6192"/>
      <c r="B6192" s="32"/>
      <c r="C6192" s="34"/>
      <c r="D6192" s="10"/>
      <c r="J6192" s="53"/>
      <c r="K6192" s="64"/>
      <c r="O6192" s="60"/>
      <c r="P6192" s="67"/>
      <c r="T6192" s="53"/>
      <c r="U6192" s="64"/>
      <c r="Y6192" s="53"/>
      <c r="Z6192" s="64"/>
      <c r="AD6192" s="53"/>
    </row>
    <row r="6193" spans="1:30" s="13" customFormat="1" x14ac:dyDescent="0.25">
      <c r="A6193"/>
      <c r="B6193" s="32"/>
      <c r="C6193" s="34"/>
      <c r="D6193" s="10"/>
      <c r="J6193" s="53"/>
      <c r="K6193" s="64"/>
      <c r="O6193" s="60"/>
      <c r="P6193" s="67"/>
      <c r="T6193" s="53"/>
      <c r="U6193" s="64"/>
      <c r="Y6193" s="53"/>
      <c r="Z6193" s="64"/>
      <c r="AD6193" s="53"/>
    </row>
    <row r="6194" spans="1:30" s="13" customFormat="1" x14ac:dyDescent="0.25">
      <c r="A6194"/>
      <c r="B6194" s="32"/>
      <c r="C6194" s="34"/>
      <c r="D6194" s="10"/>
      <c r="J6194" s="53"/>
      <c r="K6194" s="64"/>
      <c r="O6194" s="60"/>
      <c r="P6194" s="67"/>
      <c r="T6194" s="53"/>
      <c r="U6194" s="64"/>
      <c r="Y6194" s="53"/>
      <c r="Z6194" s="64"/>
      <c r="AD6194" s="53"/>
    </row>
    <row r="6195" spans="1:30" s="13" customFormat="1" x14ac:dyDescent="0.25">
      <c r="A6195"/>
      <c r="B6195" s="32"/>
      <c r="C6195" s="34"/>
      <c r="D6195" s="10"/>
      <c r="J6195" s="53"/>
      <c r="K6195" s="64"/>
      <c r="O6195" s="60"/>
      <c r="P6195" s="67"/>
      <c r="T6195" s="53"/>
      <c r="U6195" s="64"/>
      <c r="Y6195" s="53"/>
      <c r="Z6195" s="64"/>
      <c r="AD6195" s="53"/>
    </row>
    <row r="6196" spans="1:30" s="13" customFormat="1" x14ac:dyDescent="0.25">
      <c r="A6196"/>
      <c r="B6196" s="32"/>
      <c r="C6196" s="34"/>
      <c r="D6196" s="10"/>
      <c r="J6196" s="53"/>
      <c r="K6196" s="64"/>
      <c r="O6196" s="60"/>
      <c r="P6196" s="67"/>
      <c r="T6196" s="53"/>
      <c r="U6196" s="64"/>
      <c r="Y6196" s="53"/>
      <c r="Z6196" s="64"/>
      <c r="AD6196" s="53"/>
    </row>
    <row r="6197" spans="1:30" s="13" customFormat="1" x14ac:dyDescent="0.25">
      <c r="A6197"/>
      <c r="B6197" s="32"/>
      <c r="C6197" s="34"/>
      <c r="D6197" s="10"/>
      <c r="J6197" s="53"/>
      <c r="K6197" s="64"/>
      <c r="O6197" s="60"/>
      <c r="P6197" s="67"/>
      <c r="T6197" s="53"/>
      <c r="U6197" s="64"/>
      <c r="Y6197" s="53"/>
      <c r="Z6197" s="64"/>
      <c r="AD6197" s="53"/>
    </row>
    <row r="6198" spans="1:30" s="13" customFormat="1" x14ac:dyDescent="0.25">
      <c r="A6198"/>
      <c r="B6198" s="32"/>
      <c r="C6198" s="34"/>
      <c r="D6198" s="10"/>
      <c r="J6198" s="53"/>
      <c r="K6198" s="64"/>
      <c r="O6198" s="60"/>
      <c r="P6198" s="67"/>
      <c r="T6198" s="53"/>
      <c r="U6198" s="64"/>
      <c r="Y6198" s="53"/>
      <c r="Z6198" s="64"/>
      <c r="AD6198" s="53"/>
    </row>
    <row r="6199" spans="1:30" s="13" customFormat="1" x14ac:dyDescent="0.25">
      <c r="A6199"/>
      <c r="B6199" s="32"/>
      <c r="C6199" s="34"/>
      <c r="D6199" s="10"/>
      <c r="J6199" s="53"/>
      <c r="K6199" s="64"/>
      <c r="O6199" s="60"/>
      <c r="P6199" s="67"/>
      <c r="T6199" s="53"/>
      <c r="U6199" s="64"/>
      <c r="Y6199" s="53"/>
      <c r="Z6199" s="64"/>
      <c r="AD6199" s="53"/>
    </row>
    <row r="6200" spans="1:30" s="13" customFormat="1" x14ac:dyDescent="0.25">
      <c r="A6200"/>
      <c r="B6200" s="32"/>
      <c r="C6200" s="34"/>
      <c r="D6200" s="10"/>
      <c r="J6200" s="53"/>
      <c r="K6200" s="64"/>
      <c r="O6200" s="60"/>
      <c r="P6200" s="67"/>
      <c r="T6200" s="53"/>
      <c r="U6200" s="64"/>
      <c r="Y6200" s="53"/>
      <c r="Z6200" s="64"/>
      <c r="AD6200" s="53"/>
    </row>
    <row r="6201" spans="1:30" s="13" customFormat="1" x14ac:dyDescent="0.25">
      <c r="A6201"/>
      <c r="B6201" s="32"/>
      <c r="C6201" s="34"/>
      <c r="D6201" s="10"/>
      <c r="J6201" s="53"/>
      <c r="K6201" s="64"/>
      <c r="O6201" s="60"/>
      <c r="P6201" s="67"/>
      <c r="T6201" s="53"/>
      <c r="U6201" s="64"/>
      <c r="Y6201" s="53"/>
      <c r="Z6201" s="64"/>
      <c r="AD6201" s="53"/>
    </row>
    <row r="6202" spans="1:30" s="13" customFormat="1" x14ac:dyDescent="0.25">
      <c r="A6202"/>
      <c r="B6202" s="32"/>
      <c r="C6202" s="34"/>
      <c r="D6202" s="10"/>
      <c r="J6202" s="53"/>
      <c r="K6202" s="64"/>
      <c r="O6202" s="60"/>
      <c r="P6202" s="67"/>
      <c r="T6202" s="53"/>
      <c r="U6202" s="64"/>
      <c r="Y6202" s="53"/>
      <c r="Z6202" s="64"/>
      <c r="AD6202" s="53"/>
    </row>
    <row r="6203" spans="1:30" s="13" customFormat="1" x14ac:dyDescent="0.25">
      <c r="A6203"/>
      <c r="B6203" s="32"/>
      <c r="C6203" s="34"/>
      <c r="D6203" s="10"/>
      <c r="J6203" s="53"/>
      <c r="K6203" s="64"/>
      <c r="O6203" s="60"/>
      <c r="P6203" s="67"/>
      <c r="T6203" s="53"/>
      <c r="U6203" s="64"/>
      <c r="Y6203" s="53"/>
      <c r="Z6203" s="64"/>
      <c r="AD6203" s="53"/>
    </row>
    <row r="6204" spans="1:30" s="13" customFormat="1" x14ac:dyDescent="0.25">
      <c r="A6204"/>
      <c r="B6204" s="32"/>
      <c r="C6204" s="34"/>
      <c r="D6204" s="10"/>
      <c r="J6204" s="53"/>
      <c r="K6204" s="64"/>
      <c r="O6204" s="60"/>
      <c r="P6204" s="67"/>
      <c r="T6204" s="53"/>
      <c r="U6204" s="64"/>
      <c r="Y6204" s="53"/>
      <c r="Z6204" s="64"/>
      <c r="AD6204" s="53"/>
    </row>
    <row r="6205" spans="1:30" s="13" customFormat="1" x14ac:dyDescent="0.25">
      <c r="A6205"/>
      <c r="B6205" s="32"/>
      <c r="C6205" s="34"/>
      <c r="D6205" s="10"/>
      <c r="J6205" s="53"/>
      <c r="K6205" s="64"/>
      <c r="O6205" s="60"/>
      <c r="P6205" s="67"/>
      <c r="T6205" s="53"/>
      <c r="U6205" s="64"/>
      <c r="Y6205" s="53"/>
      <c r="Z6205" s="64"/>
      <c r="AD6205" s="53"/>
    </row>
    <row r="6206" spans="1:30" s="13" customFormat="1" x14ac:dyDescent="0.25">
      <c r="A6206"/>
      <c r="B6206" s="32"/>
      <c r="C6206" s="34"/>
      <c r="D6206" s="10"/>
      <c r="J6206" s="53"/>
      <c r="K6206" s="64"/>
      <c r="O6206" s="60"/>
      <c r="P6206" s="67"/>
      <c r="T6206" s="53"/>
      <c r="U6206" s="64"/>
      <c r="Y6206" s="53"/>
      <c r="Z6206" s="64"/>
      <c r="AD6206" s="53"/>
    </row>
    <row r="6207" spans="1:30" s="13" customFormat="1" x14ac:dyDescent="0.25">
      <c r="A6207"/>
      <c r="B6207" s="32"/>
      <c r="C6207" s="34"/>
      <c r="D6207" s="10"/>
      <c r="J6207" s="53"/>
      <c r="K6207" s="64"/>
      <c r="O6207" s="60"/>
      <c r="P6207" s="67"/>
      <c r="T6207" s="53"/>
      <c r="U6207" s="64"/>
      <c r="Y6207" s="53"/>
      <c r="Z6207" s="64"/>
      <c r="AD6207" s="53"/>
    </row>
    <row r="6208" spans="1:30" s="13" customFormat="1" x14ac:dyDescent="0.25">
      <c r="A6208"/>
      <c r="B6208" s="32"/>
      <c r="C6208" s="34"/>
      <c r="D6208" s="10"/>
      <c r="J6208" s="53"/>
      <c r="K6208" s="64"/>
      <c r="O6208" s="60"/>
      <c r="P6208" s="67"/>
      <c r="T6208" s="53"/>
      <c r="U6208" s="64"/>
      <c r="Y6208" s="53"/>
      <c r="Z6208" s="64"/>
      <c r="AD6208" s="53"/>
    </row>
    <row r="6209" spans="1:30" s="13" customFormat="1" x14ac:dyDescent="0.25">
      <c r="A6209"/>
      <c r="B6209" s="32"/>
      <c r="C6209" s="34"/>
      <c r="D6209" s="10"/>
      <c r="J6209" s="53"/>
      <c r="K6209" s="64"/>
      <c r="O6209" s="60"/>
      <c r="P6209" s="67"/>
      <c r="T6209" s="53"/>
      <c r="U6209" s="64"/>
      <c r="Y6209" s="53"/>
      <c r="Z6209" s="64"/>
      <c r="AD6209" s="53"/>
    </row>
    <row r="6210" spans="1:30" s="13" customFormat="1" x14ac:dyDescent="0.25">
      <c r="A6210"/>
      <c r="B6210" s="32"/>
      <c r="C6210" s="34"/>
      <c r="D6210" s="10"/>
      <c r="J6210" s="53"/>
      <c r="K6210" s="64"/>
      <c r="O6210" s="60"/>
      <c r="P6210" s="67"/>
      <c r="T6210" s="53"/>
      <c r="U6210" s="64"/>
      <c r="Y6210" s="53"/>
      <c r="Z6210" s="64"/>
      <c r="AD6210" s="53"/>
    </row>
    <row r="6211" spans="1:30" s="13" customFormat="1" x14ac:dyDescent="0.25">
      <c r="A6211"/>
      <c r="B6211" s="32"/>
      <c r="C6211" s="34"/>
      <c r="D6211" s="10"/>
      <c r="J6211" s="53"/>
      <c r="K6211" s="64"/>
      <c r="O6211" s="60"/>
      <c r="P6211" s="67"/>
      <c r="T6211" s="53"/>
      <c r="U6211" s="64"/>
      <c r="Y6211" s="53"/>
      <c r="Z6211" s="64"/>
      <c r="AD6211" s="53"/>
    </row>
    <row r="6212" spans="1:30" s="13" customFormat="1" x14ac:dyDescent="0.25">
      <c r="A6212"/>
      <c r="B6212" s="32"/>
      <c r="C6212" s="34"/>
      <c r="D6212" s="10"/>
      <c r="J6212" s="53"/>
      <c r="K6212" s="64"/>
      <c r="O6212" s="60"/>
      <c r="P6212" s="67"/>
      <c r="T6212" s="53"/>
      <c r="U6212" s="64"/>
      <c r="Y6212" s="53"/>
      <c r="Z6212" s="64"/>
      <c r="AD6212" s="53"/>
    </row>
    <row r="6213" spans="1:30" s="13" customFormat="1" x14ac:dyDescent="0.25">
      <c r="A6213"/>
      <c r="B6213" s="32"/>
      <c r="C6213" s="34"/>
      <c r="D6213" s="10"/>
      <c r="J6213" s="53"/>
      <c r="K6213" s="64"/>
      <c r="O6213" s="60"/>
      <c r="P6213" s="67"/>
      <c r="T6213" s="53"/>
      <c r="U6213" s="64"/>
      <c r="Y6213" s="53"/>
      <c r="Z6213" s="64"/>
      <c r="AD6213" s="53"/>
    </row>
    <row r="6214" spans="1:30" s="13" customFormat="1" x14ac:dyDescent="0.25">
      <c r="A6214"/>
      <c r="B6214" s="32"/>
      <c r="C6214" s="34"/>
      <c r="D6214" s="10"/>
      <c r="J6214" s="53"/>
      <c r="K6214" s="64"/>
      <c r="O6214" s="60"/>
      <c r="P6214" s="67"/>
      <c r="T6214" s="53"/>
      <c r="U6214" s="64"/>
      <c r="Y6214" s="53"/>
      <c r="Z6214" s="64"/>
      <c r="AD6214" s="53"/>
    </row>
    <row r="6215" spans="1:30" s="13" customFormat="1" x14ac:dyDescent="0.25">
      <c r="A6215"/>
      <c r="B6215" s="32"/>
      <c r="C6215" s="34"/>
      <c r="D6215" s="10"/>
      <c r="J6215" s="53"/>
      <c r="K6215" s="64"/>
      <c r="O6215" s="60"/>
      <c r="P6215" s="67"/>
      <c r="T6215" s="53"/>
      <c r="U6215" s="64"/>
      <c r="Y6215" s="53"/>
      <c r="Z6215" s="64"/>
      <c r="AD6215" s="53"/>
    </row>
    <row r="6216" spans="1:30" s="13" customFormat="1" x14ac:dyDescent="0.25">
      <c r="A6216"/>
      <c r="B6216" s="32"/>
      <c r="C6216" s="34"/>
      <c r="D6216" s="10"/>
      <c r="J6216" s="53"/>
      <c r="K6216" s="64"/>
      <c r="O6216" s="60"/>
      <c r="P6216" s="67"/>
      <c r="T6216" s="53"/>
      <c r="U6216" s="64"/>
      <c r="Y6216" s="53"/>
      <c r="Z6216" s="64"/>
      <c r="AD6216" s="53"/>
    </row>
    <row r="6217" spans="1:30" s="13" customFormat="1" x14ac:dyDescent="0.25">
      <c r="A6217"/>
      <c r="B6217" s="32"/>
      <c r="C6217" s="34"/>
      <c r="D6217" s="10"/>
      <c r="J6217" s="53"/>
      <c r="K6217" s="64"/>
      <c r="O6217" s="60"/>
      <c r="P6217" s="67"/>
      <c r="T6217" s="53"/>
      <c r="U6217" s="64"/>
      <c r="Y6217" s="53"/>
      <c r="Z6217" s="64"/>
      <c r="AD6217" s="53"/>
    </row>
    <row r="6218" spans="1:30" s="13" customFormat="1" x14ac:dyDescent="0.25">
      <c r="A6218"/>
      <c r="B6218" s="32"/>
      <c r="C6218" s="34"/>
      <c r="D6218" s="10"/>
      <c r="J6218" s="53"/>
      <c r="K6218" s="64"/>
      <c r="O6218" s="60"/>
      <c r="P6218" s="67"/>
      <c r="T6218" s="53"/>
      <c r="U6218" s="64"/>
      <c r="Y6218" s="53"/>
      <c r="Z6218" s="64"/>
      <c r="AD6218" s="53"/>
    </row>
    <row r="6219" spans="1:30" s="13" customFormat="1" x14ac:dyDescent="0.25">
      <c r="A6219"/>
      <c r="B6219" s="32"/>
      <c r="C6219" s="34"/>
      <c r="D6219" s="10"/>
      <c r="J6219" s="53"/>
      <c r="K6219" s="64"/>
      <c r="O6219" s="60"/>
      <c r="P6219" s="67"/>
      <c r="T6219" s="53"/>
      <c r="U6219" s="64"/>
      <c r="Y6219" s="53"/>
      <c r="Z6219" s="64"/>
      <c r="AD6219" s="53"/>
    </row>
    <row r="6220" spans="1:30" s="13" customFormat="1" x14ac:dyDescent="0.25">
      <c r="A6220"/>
      <c r="B6220" s="32"/>
      <c r="C6220" s="34"/>
      <c r="D6220" s="10"/>
      <c r="J6220" s="53"/>
      <c r="K6220" s="64"/>
      <c r="O6220" s="60"/>
      <c r="P6220" s="67"/>
      <c r="T6220" s="53"/>
      <c r="U6220" s="64"/>
      <c r="Y6220" s="53"/>
      <c r="Z6220" s="64"/>
      <c r="AD6220" s="53"/>
    </row>
    <row r="6221" spans="1:30" s="13" customFormat="1" x14ac:dyDescent="0.25">
      <c r="A6221"/>
      <c r="B6221" s="32"/>
      <c r="C6221" s="34"/>
      <c r="D6221" s="10"/>
      <c r="J6221" s="53"/>
      <c r="K6221" s="64"/>
      <c r="O6221" s="60"/>
      <c r="P6221" s="67"/>
      <c r="T6221" s="53"/>
      <c r="U6221" s="64"/>
      <c r="Y6221" s="53"/>
      <c r="Z6221" s="64"/>
      <c r="AD6221" s="53"/>
    </row>
    <row r="6222" spans="1:30" s="13" customFormat="1" x14ac:dyDescent="0.25">
      <c r="A6222"/>
      <c r="B6222" s="32"/>
      <c r="C6222" s="34"/>
      <c r="D6222" s="10"/>
      <c r="J6222" s="53"/>
      <c r="K6222" s="64"/>
      <c r="O6222" s="60"/>
      <c r="P6222" s="67"/>
      <c r="T6222" s="53"/>
      <c r="U6222" s="64"/>
      <c r="Y6222" s="53"/>
      <c r="Z6222" s="64"/>
      <c r="AD6222" s="53"/>
    </row>
    <row r="6223" spans="1:30" s="13" customFormat="1" x14ac:dyDescent="0.25">
      <c r="A6223"/>
      <c r="B6223" s="32"/>
      <c r="C6223" s="34"/>
      <c r="D6223" s="10"/>
      <c r="J6223" s="53"/>
      <c r="K6223" s="64"/>
      <c r="O6223" s="60"/>
      <c r="P6223" s="67"/>
      <c r="T6223" s="53"/>
      <c r="U6223" s="64"/>
      <c r="Y6223" s="53"/>
      <c r="Z6223" s="64"/>
      <c r="AD6223" s="53"/>
    </row>
    <row r="6224" spans="1:30" s="13" customFormat="1" x14ac:dyDescent="0.25">
      <c r="A6224"/>
      <c r="B6224" s="32"/>
      <c r="C6224" s="34"/>
      <c r="D6224" s="10"/>
      <c r="J6224" s="53"/>
      <c r="K6224" s="64"/>
      <c r="O6224" s="60"/>
      <c r="P6224" s="67"/>
      <c r="T6224" s="53"/>
      <c r="U6224" s="64"/>
      <c r="Y6224" s="53"/>
      <c r="Z6224" s="64"/>
      <c r="AD6224" s="53"/>
    </row>
    <row r="6225" spans="1:30" s="13" customFormat="1" x14ac:dyDescent="0.25">
      <c r="A6225"/>
      <c r="B6225" s="32"/>
      <c r="C6225" s="34"/>
      <c r="D6225" s="10"/>
      <c r="J6225" s="53"/>
      <c r="K6225" s="64"/>
      <c r="O6225" s="60"/>
      <c r="P6225" s="67"/>
      <c r="T6225" s="53"/>
      <c r="U6225" s="64"/>
      <c r="Y6225" s="53"/>
      <c r="Z6225" s="64"/>
      <c r="AD6225" s="53"/>
    </row>
    <row r="6226" spans="1:30" s="13" customFormat="1" x14ac:dyDescent="0.25">
      <c r="A6226"/>
      <c r="B6226" s="32"/>
      <c r="C6226" s="34"/>
      <c r="D6226" s="10"/>
      <c r="J6226" s="53"/>
      <c r="K6226" s="64"/>
      <c r="O6226" s="60"/>
      <c r="P6226" s="67"/>
      <c r="T6226" s="53"/>
      <c r="U6226" s="64"/>
      <c r="Y6226" s="53"/>
      <c r="Z6226" s="64"/>
      <c r="AD6226" s="53"/>
    </row>
    <row r="6227" spans="1:30" s="13" customFormat="1" x14ac:dyDescent="0.25">
      <c r="A6227"/>
      <c r="B6227" s="32"/>
      <c r="C6227" s="34"/>
      <c r="D6227" s="10"/>
      <c r="J6227" s="53"/>
      <c r="K6227" s="64"/>
      <c r="O6227" s="60"/>
      <c r="P6227" s="67"/>
      <c r="T6227" s="53"/>
      <c r="U6227" s="64"/>
      <c r="Y6227" s="53"/>
      <c r="Z6227" s="64"/>
      <c r="AD6227" s="53"/>
    </row>
    <row r="6228" spans="1:30" s="13" customFormat="1" x14ac:dyDescent="0.25">
      <c r="A6228"/>
      <c r="B6228" s="32"/>
      <c r="C6228" s="34"/>
      <c r="D6228" s="10"/>
      <c r="J6228" s="53"/>
      <c r="K6228" s="64"/>
      <c r="O6228" s="60"/>
      <c r="P6228" s="67"/>
      <c r="T6228" s="53"/>
      <c r="U6228" s="64"/>
      <c r="Y6228" s="53"/>
      <c r="Z6228" s="64"/>
      <c r="AD6228" s="53"/>
    </row>
    <row r="6229" spans="1:30" s="13" customFormat="1" x14ac:dyDescent="0.25">
      <c r="A6229"/>
      <c r="B6229" s="32"/>
      <c r="C6229" s="34"/>
      <c r="D6229" s="10"/>
      <c r="J6229" s="53"/>
      <c r="K6229" s="64"/>
      <c r="O6229" s="60"/>
      <c r="P6229" s="67"/>
      <c r="T6229" s="53"/>
      <c r="U6229" s="64"/>
      <c r="Y6229" s="53"/>
      <c r="Z6229" s="64"/>
      <c r="AD6229" s="53"/>
    </row>
    <row r="6230" spans="1:30" s="13" customFormat="1" x14ac:dyDescent="0.25">
      <c r="A6230"/>
      <c r="B6230" s="32"/>
      <c r="C6230" s="34"/>
      <c r="D6230" s="10"/>
      <c r="J6230" s="53"/>
      <c r="K6230" s="64"/>
      <c r="O6230" s="60"/>
      <c r="P6230" s="67"/>
      <c r="T6230" s="53"/>
      <c r="U6230" s="64"/>
      <c r="Y6230" s="53"/>
      <c r="Z6230" s="64"/>
      <c r="AD6230" s="53"/>
    </row>
    <row r="6231" spans="1:30" s="13" customFormat="1" x14ac:dyDescent="0.25">
      <c r="A6231"/>
      <c r="B6231" s="32"/>
      <c r="C6231" s="34"/>
      <c r="D6231" s="10"/>
      <c r="J6231" s="53"/>
      <c r="K6231" s="64"/>
      <c r="O6231" s="60"/>
      <c r="P6231" s="67"/>
      <c r="T6231" s="53"/>
      <c r="U6231" s="64"/>
      <c r="Y6231" s="53"/>
      <c r="Z6231" s="64"/>
      <c r="AD6231" s="53"/>
    </row>
    <row r="6232" spans="1:30" s="13" customFormat="1" x14ac:dyDescent="0.25">
      <c r="A6232"/>
      <c r="B6232" s="32"/>
      <c r="C6232" s="34"/>
      <c r="D6232" s="10"/>
      <c r="J6232" s="53"/>
      <c r="K6232" s="64"/>
      <c r="O6232" s="60"/>
      <c r="P6232" s="67"/>
      <c r="T6232" s="53"/>
      <c r="U6232" s="64"/>
      <c r="Y6232" s="53"/>
      <c r="Z6232" s="64"/>
      <c r="AD6232" s="53"/>
    </row>
    <row r="6233" spans="1:30" s="13" customFormat="1" x14ac:dyDescent="0.25">
      <c r="A6233"/>
      <c r="B6233" s="32"/>
      <c r="C6233" s="34"/>
      <c r="D6233" s="10"/>
      <c r="J6233" s="53"/>
      <c r="K6233" s="64"/>
      <c r="O6233" s="60"/>
      <c r="P6233" s="67"/>
      <c r="T6233" s="53"/>
      <c r="U6233" s="64"/>
      <c r="Y6233" s="53"/>
      <c r="Z6233" s="64"/>
      <c r="AD6233" s="53"/>
    </row>
    <row r="6234" spans="1:30" s="13" customFormat="1" x14ac:dyDescent="0.25">
      <c r="A6234"/>
      <c r="B6234" s="32"/>
      <c r="C6234" s="34"/>
      <c r="D6234" s="10"/>
      <c r="J6234" s="53"/>
      <c r="K6234" s="64"/>
      <c r="O6234" s="60"/>
      <c r="P6234" s="67"/>
      <c r="T6234" s="53"/>
      <c r="U6234" s="64"/>
      <c r="Y6234" s="53"/>
      <c r="Z6234" s="64"/>
      <c r="AD6234" s="53"/>
    </row>
    <row r="6235" spans="1:30" s="13" customFormat="1" x14ac:dyDescent="0.25">
      <c r="A6235"/>
      <c r="B6235" s="32"/>
      <c r="C6235" s="34"/>
      <c r="D6235" s="10"/>
      <c r="J6235" s="53"/>
      <c r="K6235" s="64"/>
      <c r="O6235" s="60"/>
      <c r="P6235" s="67"/>
      <c r="T6235" s="53"/>
      <c r="U6235" s="64"/>
      <c r="Y6235" s="53"/>
      <c r="Z6235" s="64"/>
      <c r="AD6235" s="53"/>
    </row>
    <row r="6236" spans="1:30" s="13" customFormat="1" x14ac:dyDescent="0.25">
      <c r="A6236"/>
      <c r="B6236" s="32"/>
      <c r="C6236" s="34"/>
      <c r="D6236" s="10"/>
      <c r="J6236" s="53"/>
      <c r="K6236" s="64"/>
      <c r="O6236" s="60"/>
      <c r="P6236" s="67"/>
      <c r="T6236" s="53"/>
      <c r="U6236" s="64"/>
      <c r="Y6236" s="53"/>
      <c r="Z6236" s="64"/>
      <c r="AD6236" s="53"/>
    </row>
    <row r="6237" spans="1:30" s="13" customFormat="1" x14ac:dyDescent="0.25">
      <c r="A6237"/>
      <c r="B6237" s="32"/>
      <c r="C6237" s="34"/>
      <c r="D6237" s="10"/>
      <c r="J6237" s="53"/>
      <c r="K6237" s="64"/>
      <c r="O6237" s="60"/>
      <c r="P6237" s="67"/>
      <c r="T6237" s="53"/>
      <c r="U6237" s="64"/>
      <c r="Y6237" s="53"/>
      <c r="Z6237" s="64"/>
      <c r="AD6237" s="53"/>
    </row>
    <row r="6238" spans="1:30" s="13" customFormat="1" x14ac:dyDescent="0.25">
      <c r="A6238"/>
      <c r="B6238" s="32"/>
      <c r="C6238" s="34"/>
      <c r="D6238" s="10"/>
      <c r="J6238" s="53"/>
      <c r="K6238" s="64"/>
      <c r="O6238" s="60"/>
      <c r="P6238" s="67"/>
      <c r="T6238" s="53"/>
      <c r="U6238" s="64"/>
      <c r="Y6238" s="53"/>
      <c r="Z6238" s="64"/>
      <c r="AD6238" s="53"/>
    </row>
    <row r="6239" spans="1:30" s="13" customFormat="1" x14ac:dyDescent="0.25">
      <c r="A6239"/>
      <c r="B6239" s="32"/>
      <c r="C6239" s="34"/>
      <c r="D6239" s="10"/>
      <c r="J6239" s="53"/>
      <c r="K6239" s="64"/>
      <c r="O6239" s="60"/>
      <c r="P6239" s="67"/>
      <c r="T6239" s="53"/>
      <c r="U6239" s="64"/>
      <c r="Y6239" s="53"/>
      <c r="Z6239" s="64"/>
      <c r="AD6239" s="53"/>
    </row>
    <row r="6240" spans="1:30" s="13" customFormat="1" x14ac:dyDescent="0.25">
      <c r="A6240"/>
      <c r="B6240" s="32"/>
      <c r="C6240" s="34"/>
      <c r="D6240" s="10"/>
      <c r="J6240" s="53"/>
      <c r="K6240" s="64"/>
      <c r="O6240" s="60"/>
      <c r="P6240" s="67"/>
      <c r="T6240" s="53"/>
      <c r="U6240" s="64"/>
      <c r="Y6240" s="53"/>
      <c r="Z6240" s="64"/>
      <c r="AD6240" s="53"/>
    </row>
    <row r="6241" spans="1:30" s="13" customFormat="1" x14ac:dyDescent="0.25">
      <c r="A6241"/>
      <c r="B6241" s="32"/>
      <c r="C6241" s="34"/>
      <c r="D6241" s="10"/>
      <c r="J6241" s="53"/>
      <c r="K6241" s="64"/>
      <c r="O6241" s="60"/>
      <c r="P6241" s="67"/>
      <c r="T6241" s="53"/>
      <c r="U6241" s="64"/>
      <c r="Y6241" s="53"/>
      <c r="Z6241" s="64"/>
      <c r="AD6241" s="53"/>
    </row>
    <row r="6242" spans="1:30" s="13" customFormat="1" x14ac:dyDescent="0.25">
      <c r="A6242"/>
      <c r="B6242" s="32"/>
      <c r="C6242" s="34"/>
      <c r="D6242" s="10"/>
      <c r="J6242" s="53"/>
      <c r="K6242" s="64"/>
      <c r="O6242" s="60"/>
      <c r="P6242" s="67"/>
      <c r="T6242" s="53"/>
      <c r="U6242" s="64"/>
      <c r="Y6242" s="53"/>
      <c r="Z6242" s="64"/>
      <c r="AD6242" s="53"/>
    </row>
    <row r="6243" spans="1:30" s="13" customFormat="1" x14ac:dyDescent="0.25">
      <c r="A6243"/>
      <c r="B6243" s="32"/>
      <c r="C6243" s="34"/>
      <c r="D6243" s="10"/>
      <c r="J6243" s="53"/>
      <c r="K6243" s="64"/>
      <c r="O6243" s="60"/>
      <c r="P6243" s="67"/>
      <c r="T6243" s="53"/>
      <c r="U6243" s="64"/>
      <c r="Y6243" s="53"/>
      <c r="Z6243" s="64"/>
      <c r="AD6243" s="53"/>
    </row>
    <row r="6244" spans="1:30" s="13" customFormat="1" x14ac:dyDescent="0.25">
      <c r="A6244"/>
      <c r="B6244" s="32"/>
      <c r="C6244" s="34"/>
      <c r="D6244" s="10"/>
      <c r="J6244" s="53"/>
      <c r="K6244" s="64"/>
      <c r="O6244" s="60"/>
      <c r="P6244" s="67"/>
      <c r="T6244" s="53"/>
      <c r="U6244" s="64"/>
      <c r="Y6244" s="53"/>
      <c r="Z6244" s="64"/>
      <c r="AD6244" s="53"/>
    </row>
    <row r="6245" spans="1:30" s="13" customFormat="1" x14ac:dyDescent="0.25">
      <c r="A6245"/>
      <c r="B6245" s="32"/>
      <c r="C6245" s="34"/>
      <c r="D6245" s="10"/>
      <c r="J6245" s="53"/>
      <c r="K6245" s="64"/>
      <c r="O6245" s="60"/>
      <c r="P6245" s="67"/>
      <c r="T6245" s="53"/>
      <c r="U6245" s="64"/>
      <c r="Y6245" s="53"/>
      <c r="Z6245" s="64"/>
      <c r="AD6245" s="53"/>
    </row>
    <row r="6246" spans="1:30" s="13" customFormat="1" x14ac:dyDescent="0.25">
      <c r="A6246"/>
      <c r="B6246" s="32"/>
      <c r="C6246" s="34"/>
      <c r="D6246" s="10"/>
      <c r="J6246" s="53"/>
      <c r="K6246" s="64"/>
      <c r="O6246" s="60"/>
      <c r="P6246" s="67"/>
      <c r="T6246" s="53"/>
      <c r="U6246" s="64"/>
      <c r="Y6246" s="53"/>
      <c r="Z6246" s="64"/>
      <c r="AD6246" s="53"/>
    </row>
    <row r="6247" spans="1:30" s="13" customFormat="1" x14ac:dyDescent="0.25">
      <c r="A6247"/>
      <c r="B6247" s="32"/>
      <c r="C6247" s="34"/>
      <c r="D6247" s="10"/>
      <c r="J6247" s="53"/>
      <c r="K6247" s="64"/>
      <c r="O6247" s="60"/>
      <c r="P6247" s="67"/>
      <c r="T6247" s="53"/>
      <c r="U6247" s="64"/>
      <c r="Y6247" s="53"/>
      <c r="Z6247" s="64"/>
      <c r="AD6247" s="53"/>
    </row>
    <row r="6248" spans="1:30" s="13" customFormat="1" x14ac:dyDescent="0.25">
      <c r="A6248"/>
      <c r="B6248" s="32"/>
      <c r="C6248" s="34"/>
      <c r="D6248" s="10"/>
      <c r="J6248" s="53"/>
      <c r="K6248" s="64"/>
      <c r="O6248" s="60"/>
      <c r="P6248" s="67"/>
      <c r="T6248" s="53"/>
      <c r="U6248" s="64"/>
      <c r="Y6248" s="53"/>
      <c r="Z6248" s="64"/>
      <c r="AD6248" s="53"/>
    </row>
    <row r="6249" spans="1:30" s="13" customFormat="1" x14ac:dyDescent="0.25">
      <c r="A6249"/>
      <c r="B6249" s="32"/>
      <c r="C6249" s="34"/>
      <c r="D6249" s="10"/>
      <c r="J6249" s="53"/>
      <c r="K6249" s="64"/>
      <c r="O6249" s="60"/>
      <c r="P6249" s="67"/>
      <c r="T6249" s="53"/>
      <c r="U6249" s="64"/>
      <c r="Y6249" s="53"/>
      <c r="Z6249" s="64"/>
      <c r="AD6249" s="53"/>
    </row>
    <row r="6250" spans="1:30" s="13" customFormat="1" x14ac:dyDescent="0.25">
      <c r="A6250"/>
      <c r="B6250" s="32"/>
      <c r="C6250" s="34"/>
      <c r="D6250" s="10"/>
      <c r="J6250" s="53"/>
      <c r="K6250" s="64"/>
      <c r="O6250" s="60"/>
      <c r="P6250" s="67"/>
      <c r="T6250" s="53"/>
      <c r="U6250" s="64"/>
      <c r="Y6250" s="53"/>
      <c r="Z6250" s="64"/>
      <c r="AD6250" s="53"/>
    </row>
    <row r="6251" spans="1:30" s="13" customFormat="1" x14ac:dyDescent="0.25">
      <c r="A6251"/>
      <c r="B6251" s="32"/>
      <c r="C6251" s="34"/>
      <c r="D6251" s="10"/>
      <c r="J6251" s="53"/>
      <c r="K6251" s="64"/>
      <c r="O6251" s="60"/>
      <c r="P6251" s="67"/>
      <c r="T6251" s="53"/>
      <c r="U6251" s="64"/>
      <c r="Y6251" s="53"/>
      <c r="Z6251" s="64"/>
      <c r="AD6251" s="53"/>
    </row>
    <row r="6252" spans="1:30" s="13" customFormat="1" x14ac:dyDescent="0.25">
      <c r="A6252"/>
      <c r="B6252" s="32"/>
      <c r="C6252" s="34"/>
      <c r="D6252" s="10"/>
      <c r="J6252" s="53"/>
      <c r="K6252" s="64"/>
      <c r="O6252" s="60"/>
      <c r="P6252" s="67"/>
      <c r="T6252" s="53"/>
      <c r="U6252" s="64"/>
      <c r="Y6252" s="53"/>
      <c r="Z6252" s="64"/>
      <c r="AD6252" s="53"/>
    </row>
    <row r="6253" spans="1:30" s="13" customFormat="1" x14ac:dyDescent="0.25">
      <c r="A6253"/>
      <c r="B6253" s="32"/>
      <c r="C6253" s="34"/>
      <c r="D6253" s="10"/>
      <c r="J6253" s="53"/>
      <c r="K6253" s="64"/>
      <c r="O6253" s="60"/>
      <c r="P6253" s="67"/>
      <c r="T6253" s="53"/>
      <c r="U6253" s="64"/>
      <c r="Y6253" s="53"/>
      <c r="Z6253" s="64"/>
      <c r="AD6253" s="53"/>
    </row>
    <row r="6254" spans="1:30" s="13" customFormat="1" x14ac:dyDescent="0.25">
      <c r="A6254"/>
      <c r="B6254" s="32"/>
      <c r="C6254" s="34"/>
      <c r="D6254" s="10"/>
      <c r="J6254" s="53"/>
      <c r="K6254" s="64"/>
      <c r="O6254" s="60"/>
      <c r="P6254" s="67"/>
      <c r="T6254" s="53"/>
      <c r="U6254" s="64"/>
      <c r="Y6254" s="53"/>
      <c r="Z6254" s="64"/>
      <c r="AD6254" s="53"/>
    </row>
    <row r="6255" spans="1:30" s="13" customFormat="1" x14ac:dyDescent="0.25">
      <c r="A6255"/>
      <c r="B6255" s="32"/>
      <c r="C6255" s="34"/>
      <c r="D6255" s="10"/>
      <c r="J6255" s="53"/>
      <c r="K6255" s="64"/>
      <c r="O6255" s="60"/>
      <c r="P6255" s="67"/>
      <c r="T6255" s="53"/>
      <c r="U6255" s="64"/>
      <c r="Y6255" s="53"/>
      <c r="Z6255" s="64"/>
      <c r="AD6255" s="53"/>
    </row>
    <row r="6256" spans="1:30" s="13" customFormat="1" x14ac:dyDescent="0.25">
      <c r="A6256"/>
      <c r="B6256" s="32"/>
      <c r="C6256" s="34"/>
      <c r="D6256" s="10"/>
      <c r="J6256" s="53"/>
      <c r="K6256" s="64"/>
      <c r="O6256" s="60"/>
      <c r="P6256" s="67"/>
      <c r="T6256" s="53"/>
      <c r="U6256" s="64"/>
      <c r="Y6256" s="53"/>
      <c r="Z6256" s="64"/>
      <c r="AD6256" s="53"/>
    </row>
    <row r="6257" spans="1:30" s="13" customFormat="1" x14ac:dyDescent="0.25">
      <c r="A6257"/>
      <c r="B6257" s="32"/>
      <c r="C6257" s="34"/>
      <c r="D6257" s="10"/>
      <c r="J6257" s="53"/>
      <c r="K6257" s="64"/>
      <c r="O6257" s="60"/>
      <c r="P6257" s="67"/>
      <c r="T6257" s="53"/>
      <c r="U6257" s="64"/>
      <c r="Y6257" s="53"/>
      <c r="Z6257" s="64"/>
      <c r="AD6257" s="53"/>
    </row>
    <row r="6258" spans="1:30" s="13" customFormat="1" x14ac:dyDescent="0.25">
      <c r="A6258"/>
      <c r="B6258" s="32"/>
      <c r="C6258" s="34"/>
      <c r="D6258" s="10"/>
      <c r="J6258" s="53"/>
      <c r="K6258" s="64"/>
      <c r="O6258" s="60"/>
      <c r="P6258" s="67"/>
      <c r="T6258" s="53"/>
      <c r="U6258" s="64"/>
      <c r="Y6258" s="53"/>
      <c r="Z6258" s="64"/>
      <c r="AD6258" s="53"/>
    </row>
    <row r="6259" spans="1:30" s="13" customFormat="1" x14ac:dyDescent="0.25">
      <c r="A6259"/>
      <c r="B6259" s="32"/>
      <c r="C6259" s="34"/>
      <c r="D6259" s="10"/>
      <c r="J6259" s="53"/>
      <c r="K6259" s="64"/>
      <c r="O6259" s="60"/>
      <c r="P6259" s="67"/>
      <c r="T6259" s="53"/>
      <c r="U6259" s="64"/>
      <c r="Y6259" s="53"/>
      <c r="Z6259" s="64"/>
      <c r="AD6259" s="53"/>
    </row>
    <row r="6260" spans="1:30" s="13" customFormat="1" x14ac:dyDescent="0.25">
      <c r="A6260"/>
      <c r="B6260" s="32"/>
      <c r="C6260" s="34"/>
      <c r="D6260" s="10"/>
      <c r="J6260" s="53"/>
      <c r="K6260" s="64"/>
      <c r="O6260" s="60"/>
      <c r="P6260" s="67"/>
      <c r="T6260" s="53"/>
      <c r="U6260" s="64"/>
      <c r="Y6260" s="53"/>
      <c r="Z6260" s="64"/>
      <c r="AD6260" s="53"/>
    </row>
    <row r="6261" spans="1:30" s="13" customFormat="1" x14ac:dyDescent="0.25">
      <c r="A6261"/>
      <c r="B6261" s="32"/>
      <c r="C6261" s="34"/>
      <c r="D6261" s="10"/>
      <c r="J6261" s="53"/>
      <c r="K6261" s="64"/>
      <c r="O6261" s="60"/>
      <c r="P6261" s="67"/>
      <c r="T6261" s="53"/>
      <c r="U6261" s="64"/>
      <c r="Y6261" s="53"/>
      <c r="Z6261" s="64"/>
      <c r="AD6261" s="53"/>
    </row>
    <row r="6262" spans="1:30" s="13" customFormat="1" x14ac:dyDescent="0.25">
      <c r="A6262"/>
      <c r="B6262" s="32"/>
      <c r="C6262" s="34"/>
      <c r="D6262" s="10"/>
      <c r="J6262" s="53"/>
      <c r="K6262" s="64"/>
      <c r="O6262" s="60"/>
      <c r="P6262" s="67"/>
      <c r="T6262" s="53"/>
      <c r="U6262" s="64"/>
      <c r="Y6262" s="53"/>
      <c r="Z6262" s="64"/>
      <c r="AD6262" s="53"/>
    </row>
    <row r="6263" spans="1:30" s="13" customFormat="1" x14ac:dyDescent="0.25">
      <c r="A6263"/>
      <c r="B6263" s="32"/>
      <c r="C6263" s="34"/>
      <c r="D6263" s="10"/>
      <c r="J6263" s="53"/>
      <c r="K6263" s="64"/>
      <c r="O6263" s="60"/>
      <c r="P6263" s="67"/>
      <c r="T6263" s="53"/>
      <c r="U6263" s="64"/>
      <c r="Y6263" s="53"/>
      <c r="Z6263" s="64"/>
      <c r="AD6263" s="53"/>
    </row>
    <row r="6264" spans="1:30" s="13" customFormat="1" x14ac:dyDescent="0.25">
      <c r="A6264"/>
      <c r="B6264" s="32"/>
      <c r="C6264" s="34"/>
      <c r="D6264" s="10"/>
      <c r="J6264" s="53"/>
      <c r="K6264" s="64"/>
      <c r="O6264" s="60"/>
      <c r="P6264" s="67"/>
      <c r="T6264" s="53"/>
      <c r="U6264" s="64"/>
      <c r="Y6264" s="53"/>
      <c r="Z6264" s="64"/>
      <c r="AD6264" s="53"/>
    </row>
    <row r="6265" spans="1:30" s="13" customFormat="1" x14ac:dyDescent="0.25">
      <c r="A6265"/>
      <c r="B6265" s="32"/>
      <c r="C6265" s="34"/>
      <c r="D6265" s="10"/>
      <c r="J6265" s="53"/>
      <c r="K6265" s="64"/>
      <c r="O6265" s="60"/>
      <c r="P6265" s="67"/>
      <c r="T6265" s="53"/>
      <c r="U6265" s="64"/>
      <c r="Y6265" s="53"/>
      <c r="Z6265" s="64"/>
      <c r="AD6265" s="53"/>
    </row>
    <row r="6266" spans="1:30" s="13" customFormat="1" x14ac:dyDescent="0.25">
      <c r="A6266"/>
      <c r="B6266" s="32"/>
      <c r="C6266" s="34"/>
      <c r="D6266" s="10"/>
      <c r="J6266" s="53"/>
      <c r="K6266" s="64"/>
      <c r="O6266" s="60"/>
      <c r="P6266" s="67"/>
      <c r="T6266" s="53"/>
      <c r="U6266" s="64"/>
      <c r="Y6266" s="53"/>
      <c r="Z6266" s="64"/>
      <c r="AD6266" s="53"/>
    </row>
    <row r="6267" spans="1:30" s="13" customFormat="1" x14ac:dyDescent="0.25">
      <c r="A6267"/>
      <c r="B6267" s="32"/>
      <c r="C6267" s="34"/>
      <c r="D6267" s="10"/>
      <c r="J6267" s="53"/>
      <c r="K6267" s="64"/>
      <c r="O6267" s="60"/>
      <c r="P6267" s="67"/>
      <c r="T6267" s="53"/>
      <c r="U6267" s="64"/>
      <c r="Y6267" s="53"/>
      <c r="Z6267" s="64"/>
      <c r="AD6267" s="53"/>
    </row>
    <row r="6268" spans="1:30" s="13" customFormat="1" x14ac:dyDescent="0.25">
      <c r="A6268"/>
      <c r="B6268" s="32"/>
      <c r="C6268" s="34"/>
      <c r="D6268" s="10"/>
      <c r="J6268" s="53"/>
      <c r="K6268" s="64"/>
      <c r="O6268" s="60"/>
      <c r="P6268" s="67"/>
      <c r="T6268" s="53"/>
      <c r="U6268" s="64"/>
      <c r="Y6268" s="53"/>
      <c r="Z6268" s="64"/>
      <c r="AD6268" s="53"/>
    </row>
    <row r="6269" spans="1:30" s="13" customFormat="1" x14ac:dyDescent="0.25">
      <c r="A6269"/>
      <c r="B6269" s="32"/>
      <c r="C6269" s="34"/>
      <c r="D6269" s="10"/>
      <c r="J6269" s="53"/>
      <c r="K6269" s="64"/>
      <c r="O6269" s="60"/>
      <c r="P6269" s="67"/>
      <c r="T6269" s="53"/>
      <c r="U6269" s="64"/>
      <c r="Y6269" s="53"/>
      <c r="Z6269" s="64"/>
      <c r="AD6269" s="53"/>
    </row>
    <row r="6270" spans="1:30" s="13" customFormat="1" x14ac:dyDescent="0.25">
      <c r="A6270"/>
      <c r="B6270" s="32"/>
      <c r="C6270" s="34"/>
      <c r="D6270" s="10"/>
      <c r="J6270" s="53"/>
      <c r="K6270" s="64"/>
      <c r="O6270" s="60"/>
      <c r="P6270" s="67"/>
      <c r="T6270" s="53"/>
      <c r="U6270" s="64"/>
      <c r="Y6270" s="53"/>
      <c r="Z6270" s="64"/>
      <c r="AD6270" s="53"/>
    </row>
    <row r="6271" spans="1:30" s="13" customFormat="1" x14ac:dyDescent="0.25">
      <c r="A6271"/>
      <c r="B6271" s="32"/>
      <c r="C6271" s="34"/>
      <c r="D6271" s="10"/>
      <c r="J6271" s="53"/>
      <c r="K6271" s="64"/>
      <c r="O6271" s="60"/>
      <c r="P6271" s="67"/>
      <c r="T6271" s="53"/>
      <c r="U6271" s="64"/>
      <c r="Y6271" s="53"/>
      <c r="Z6271" s="64"/>
      <c r="AD6271" s="53"/>
    </row>
    <row r="6272" spans="1:30" s="13" customFormat="1" x14ac:dyDescent="0.25">
      <c r="A6272"/>
      <c r="B6272" s="32"/>
      <c r="C6272" s="34"/>
      <c r="D6272" s="10"/>
      <c r="J6272" s="53"/>
      <c r="K6272" s="64"/>
      <c r="O6272" s="60"/>
      <c r="P6272" s="67"/>
      <c r="T6272" s="53"/>
      <c r="U6272" s="64"/>
      <c r="Y6272" s="53"/>
      <c r="Z6272" s="64"/>
      <c r="AD6272" s="53"/>
    </row>
    <row r="6273" spans="1:30" s="13" customFormat="1" x14ac:dyDescent="0.25">
      <c r="A6273"/>
      <c r="B6273" s="32"/>
      <c r="C6273" s="34"/>
      <c r="D6273" s="10"/>
      <c r="J6273" s="53"/>
      <c r="K6273" s="64"/>
      <c r="O6273" s="60"/>
      <c r="P6273" s="67"/>
      <c r="T6273" s="53"/>
      <c r="U6273" s="64"/>
      <c r="Y6273" s="53"/>
      <c r="Z6273" s="64"/>
      <c r="AD6273" s="53"/>
    </row>
    <row r="6274" spans="1:30" s="13" customFormat="1" x14ac:dyDescent="0.25">
      <c r="A6274"/>
      <c r="B6274" s="32"/>
      <c r="C6274" s="34"/>
      <c r="D6274" s="10"/>
      <c r="J6274" s="53"/>
      <c r="K6274" s="64"/>
      <c r="O6274" s="60"/>
      <c r="P6274" s="67"/>
      <c r="T6274" s="53"/>
      <c r="U6274" s="64"/>
      <c r="Y6274" s="53"/>
      <c r="Z6274" s="64"/>
      <c r="AD6274" s="53"/>
    </row>
    <row r="6275" spans="1:30" s="13" customFormat="1" x14ac:dyDescent="0.25">
      <c r="A6275"/>
      <c r="B6275" s="32"/>
      <c r="C6275" s="34"/>
      <c r="D6275" s="10"/>
      <c r="J6275" s="53"/>
      <c r="K6275" s="64"/>
      <c r="O6275" s="60"/>
      <c r="P6275" s="67"/>
      <c r="T6275" s="53"/>
      <c r="U6275" s="64"/>
      <c r="Y6275" s="53"/>
      <c r="Z6275" s="64"/>
      <c r="AD6275" s="53"/>
    </row>
    <row r="6276" spans="1:30" s="13" customFormat="1" x14ac:dyDescent="0.25">
      <c r="A6276"/>
      <c r="B6276" s="32"/>
      <c r="C6276" s="34"/>
      <c r="D6276" s="10"/>
      <c r="J6276" s="53"/>
      <c r="K6276" s="64"/>
      <c r="O6276" s="60"/>
      <c r="P6276" s="67"/>
      <c r="T6276" s="53"/>
      <c r="U6276" s="64"/>
      <c r="Y6276" s="53"/>
      <c r="Z6276" s="64"/>
      <c r="AD6276" s="53"/>
    </row>
    <row r="6277" spans="1:30" s="13" customFormat="1" x14ac:dyDescent="0.25">
      <c r="A6277"/>
      <c r="B6277" s="32"/>
      <c r="C6277" s="34"/>
      <c r="D6277" s="10"/>
      <c r="J6277" s="53"/>
      <c r="K6277" s="64"/>
      <c r="O6277" s="60"/>
      <c r="P6277" s="67"/>
      <c r="T6277" s="53"/>
      <c r="U6277" s="64"/>
      <c r="Y6277" s="53"/>
      <c r="Z6277" s="64"/>
      <c r="AD6277" s="53"/>
    </row>
    <row r="6278" spans="1:30" s="13" customFormat="1" x14ac:dyDescent="0.25">
      <c r="A6278"/>
      <c r="B6278" s="32"/>
      <c r="C6278" s="34"/>
      <c r="D6278" s="10"/>
      <c r="J6278" s="53"/>
      <c r="K6278" s="64"/>
      <c r="O6278" s="60"/>
      <c r="P6278" s="67"/>
      <c r="T6278" s="53"/>
      <c r="U6278" s="64"/>
      <c r="Y6278" s="53"/>
      <c r="Z6278" s="64"/>
      <c r="AD6278" s="53"/>
    </row>
    <row r="6279" spans="1:30" s="13" customFormat="1" x14ac:dyDescent="0.25">
      <c r="A6279"/>
      <c r="B6279" s="32"/>
      <c r="C6279" s="34"/>
      <c r="D6279" s="10"/>
      <c r="J6279" s="53"/>
      <c r="K6279" s="64"/>
      <c r="O6279" s="60"/>
      <c r="P6279" s="67"/>
      <c r="T6279" s="53"/>
      <c r="U6279" s="64"/>
      <c r="Y6279" s="53"/>
      <c r="Z6279" s="64"/>
      <c r="AD6279" s="53"/>
    </row>
    <row r="6280" spans="1:30" s="13" customFormat="1" x14ac:dyDescent="0.25">
      <c r="A6280"/>
      <c r="B6280" s="32"/>
      <c r="C6280" s="34"/>
      <c r="D6280" s="10"/>
      <c r="J6280" s="53"/>
      <c r="K6280" s="64"/>
      <c r="O6280" s="60"/>
      <c r="P6280" s="67"/>
      <c r="T6280" s="53"/>
      <c r="U6280" s="64"/>
      <c r="Y6280" s="53"/>
      <c r="Z6280" s="64"/>
      <c r="AD6280" s="53"/>
    </row>
    <row r="6281" spans="1:30" s="13" customFormat="1" x14ac:dyDescent="0.25">
      <c r="A6281"/>
      <c r="B6281" s="32"/>
      <c r="C6281" s="34"/>
      <c r="D6281" s="10"/>
      <c r="J6281" s="53"/>
      <c r="K6281" s="64"/>
      <c r="O6281" s="60"/>
      <c r="P6281" s="67"/>
      <c r="T6281" s="53"/>
      <c r="U6281" s="64"/>
      <c r="Y6281" s="53"/>
      <c r="Z6281" s="64"/>
      <c r="AD6281" s="53"/>
    </row>
    <row r="6282" spans="1:30" s="13" customFormat="1" x14ac:dyDescent="0.25">
      <c r="A6282"/>
      <c r="B6282" s="32"/>
      <c r="C6282" s="34"/>
      <c r="D6282" s="10"/>
      <c r="J6282" s="53"/>
      <c r="K6282" s="64"/>
      <c r="O6282" s="60"/>
      <c r="P6282" s="67"/>
      <c r="T6282" s="53"/>
      <c r="U6282" s="64"/>
      <c r="Y6282" s="53"/>
      <c r="Z6282" s="64"/>
      <c r="AD6282" s="53"/>
    </row>
    <row r="6283" spans="1:30" s="13" customFormat="1" x14ac:dyDescent="0.25">
      <c r="A6283"/>
      <c r="B6283" s="32"/>
      <c r="C6283" s="34"/>
      <c r="D6283" s="10"/>
      <c r="J6283" s="53"/>
      <c r="K6283" s="64"/>
      <c r="O6283" s="60"/>
      <c r="P6283" s="67"/>
      <c r="T6283" s="53"/>
      <c r="U6283" s="64"/>
      <c r="Y6283" s="53"/>
      <c r="Z6283" s="64"/>
      <c r="AD6283" s="53"/>
    </row>
    <row r="6284" spans="1:30" s="13" customFormat="1" x14ac:dyDescent="0.25">
      <c r="A6284"/>
      <c r="B6284" s="32"/>
      <c r="C6284" s="34"/>
      <c r="D6284" s="10"/>
      <c r="J6284" s="53"/>
      <c r="K6284" s="64"/>
      <c r="O6284" s="60"/>
      <c r="P6284" s="67"/>
      <c r="T6284" s="53"/>
      <c r="U6284" s="64"/>
      <c r="Y6284" s="53"/>
      <c r="Z6284" s="64"/>
      <c r="AD6284" s="53"/>
    </row>
    <row r="6285" spans="1:30" s="13" customFormat="1" x14ac:dyDescent="0.25">
      <c r="A6285"/>
      <c r="B6285" s="32"/>
      <c r="C6285" s="34"/>
      <c r="D6285" s="10"/>
      <c r="J6285" s="53"/>
      <c r="K6285" s="64"/>
      <c r="O6285" s="60"/>
      <c r="P6285" s="67"/>
      <c r="T6285" s="53"/>
      <c r="U6285" s="64"/>
      <c r="Y6285" s="53"/>
      <c r="Z6285" s="64"/>
      <c r="AD6285" s="53"/>
    </row>
    <row r="6286" spans="1:30" s="13" customFormat="1" x14ac:dyDescent="0.25">
      <c r="A6286"/>
      <c r="B6286" s="32"/>
      <c r="C6286" s="34"/>
      <c r="D6286" s="10"/>
      <c r="J6286" s="53"/>
      <c r="K6286" s="64"/>
      <c r="O6286" s="60"/>
      <c r="P6286" s="67"/>
      <c r="T6286" s="53"/>
      <c r="U6286" s="64"/>
      <c r="Y6286" s="53"/>
      <c r="Z6286" s="64"/>
      <c r="AD6286" s="53"/>
    </row>
    <row r="6287" spans="1:30" s="13" customFormat="1" x14ac:dyDescent="0.25">
      <c r="A6287"/>
      <c r="B6287" s="32"/>
      <c r="C6287" s="34"/>
      <c r="D6287" s="10"/>
      <c r="J6287" s="53"/>
      <c r="K6287" s="64"/>
      <c r="O6287" s="60"/>
      <c r="P6287" s="67"/>
      <c r="T6287" s="53"/>
      <c r="U6287" s="64"/>
      <c r="Y6287" s="53"/>
      <c r="Z6287" s="64"/>
      <c r="AD6287" s="53"/>
    </row>
    <row r="6288" spans="1:30" s="13" customFormat="1" x14ac:dyDescent="0.25">
      <c r="A6288"/>
      <c r="B6288" s="32"/>
      <c r="C6288" s="34"/>
      <c r="D6288" s="10"/>
      <c r="J6288" s="53"/>
      <c r="K6288" s="64"/>
      <c r="O6288" s="60"/>
      <c r="P6288" s="67"/>
      <c r="T6288" s="53"/>
      <c r="U6288" s="64"/>
      <c r="Y6288" s="53"/>
      <c r="Z6288" s="64"/>
      <c r="AD6288" s="53"/>
    </row>
    <row r="6289" spans="1:30" s="13" customFormat="1" x14ac:dyDescent="0.25">
      <c r="A6289"/>
      <c r="B6289" s="32"/>
      <c r="C6289" s="34"/>
      <c r="D6289" s="10"/>
      <c r="J6289" s="53"/>
      <c r="K6289" s="64"/>
      <c r="O6289" s="60"/>
      <c r="P6289" s="67"/>
      <c r="T6289" s="53"/>
      <c r="U6289" s="64"/>
      <c r="Y6289" s="53"/>
      <c r="Z6289" s="64"/>
      <c r="AD6289" s="53"/>
    </row>
    <row r="6290" spans="1:30" s="13" customFormat="1" x14ac:dyDescent="0.25">
      <c r="A6290"/>
      <c r="B6290" s="32"/>
      <c r="C6290" s="34"/>
      <c r="D6290" s="10"/>
      <c r="J6290" s="53"/>
      <c r="K6290" s="64"/>
      <c r="O6290" s="60"/>
      <c r="P6290" s="67"/>
      <c r="T6290" s="53"/>
      <c r="U6290" s="64"/>
      <c r="Y6290" s="53"/>
      <c r="Z6290" s="64"/>
      <c r="AD6290" s="53"/>
    </row>
    <row r="6291" spans="1:30" s="13" customFormat="1" x14ac:dyDescent="0.25">
      <c r="A6291"/>
      <c r="B6291" s="32"/>
      <c r="C6291" s="34"/>
      <c r="D6291" s="10"/>
      <c r="J6291" s="53"/>
      <c r="K6291" s="64"/>
      <c r="O6291" s="60"/>
      <c r="P6291" s="67"/>
      <c r="T6291" s="53"/>
      <c r="U6291" s="64"/>
      <c r="Y6291" s="53"/>
      <c r="Z6291" s="64"/>
      <c r="AD6291" s="53"/>
    </row>
    <row r="6292" spans="1:30" s="13" customFormat="1" x14ac:dyDescent="0.25">
      <c r="A6292"/>
      <c r="B6292" s="32"/>
      <c r="C6292" s="34"/>
      <c r="D6292" s="10"/>
      <c r="J6292" s="53"/>
      <c r="K6292" s="64"/>
      <c r="O6292" s="60"/>
      <c r="P6292" s="67"/>
      <c r="T6292" s="53"/>
      <c r="U6292" s="64"/>
      <c r="Y6292" s="53"/>
      <c r="Z6292" s="64"/>
      <c r="AD6292" s="53"/>
    </row>
    <row r="6293" spans="1:30" s="13" customFormat="1" x14ac:dyDescent="0.25">
      <c r="A6293"/>
      <c r="B6293" s="32"/>
      <c r="C6293" s="34"/>
      <c r="D6293" s="10"/>
      <c r="J6293" s="53"/>
      <c r="K6293" s="64"/>
      <c r="O6293" s="60"/>
      <c r="P6293" s="67"/>
      <c r="T6293" s="53"/>
      <c r="U6293" s="64"/>
      <c r="Y6293" s="53"/>
      <c r="Z6293" s="64"/>
      <c r="AD6293" s="53"/>
    </row>
    <row r="6294" spans="1:30" s="13" customFormat="1" x14ac:dyDescent="0.25">
      <c r="A6294"/>
      <c r="B6294" s="32"/>
      <c r="C6294" s="34"/>
      <c r="D6294" s="10"/>
      <c r="J6294" s="53"/>
      <c r="K6294" s="64"/>
      <c r="O6294" s="60"/>
      <c r="P6294" s="67"/>
      <c r="T6294" s="53"/>
      <c r="U6294" s="64"/>
      <c r="Y6294" s="53"/>
      <c r="Z6294" s="64"/>
      <c r="AD6294" s="53"/>
    </row>
    <row r="6295" spans="1:30" s="13" customFormat="1" x14ac:dyDescent="0.25">
      <c r="A6295"/>
      <c r="B6295" s="32"/>
      <c r="C6295" s="34"/>
      <c r="D6295" s="10"/>
      <c r="J6295" s="53"/>
      <c r="K6295" s="64"/>
      <c r="O6295" s="60"/>
      <c r="P6295" s="67"/>
      <c r="T6295" s="53"/>
      <c r="U6295" s="64"/>
      <c r="Y6295" s="53"/>
      <c r="Z6295" s="64"/>
      <c r="AD6295" s="53"/>
    </row>
    <row r="6296" spans="1:30" s="13" customFormat="1" x14ac:dyDescent="0.25">
      <c r="A6296"/>
      <c r="B6296" s="32"/>
      <c r="C6296" s="34"/>
      <c r="D6296" s="10"/>
      <c r="J6296" s="53"/>
      <c r="K6296" s="64"/>
      <c r="O6296" s="60"/>
      <c r="P6296" s="67"/>
      <c r="T6296" s="53"/>
      <c r="U6296" s="64"/>
      <c r="Y6296" s="53"/>
      <c r="Z6296" s="64"/>
      <c r="AD6296" s="53"/>
    </row>
    <row r="6297" spans="1:30" s="13" customFormat="1" x14ac:dyDescent="0.25">
      <c r="A6297"/>
      <c r="B6297" s="32"/>
      <c r="C6297" s="34"/>
      <c r="D6297" s="10"/>
      <c r="J6297" s="53"/>
      <c r="K6297" s="64"/>
      <c r="O6297" s="60"/>
      <c r="P6297" s="67"/>
      <c r="T6297" s="53"/>
      <c r="U6297" s="64"/>
      <c r="Y6297" s="53"/>
      <c r="Z6297" s="64"/>
      <c r="AD6297" s="53"/>
    </row>
    <row r="6298" spans="1:30" s="13" customFormat="1" x14ac:dyDescent="0.25">
      <c r="A6298"/>
      <c r="B6298" s="32"/>
      <c r="C6298" s="34"/>
      <c r="D6298" s="10"/>
      <c r="J6298" s="53"/>
      <c r="K6298" s="64"/>
      <c r="O6298" s="60"/>
      <c r="P6298" s="67"/>
      <c r="T6298" s="53"/>
      <c r="U6298" s="64"/>
      <c r="Y6298" s="53"/>
      <c r="Z6298" s="64"/>
      <c r="AD6298" s="53"/>
    </row>
    <row r="6299" spans="1:30" s="13" customFormat="1" x14ac:dyDescent="0.25">
      <c r="A6299"/>
      <c r="B6299" s="32"/>
      <c r="C6299" s="34"/>
      <c r="D6299" s="10"/>
      <c r="J6299" s="53"/>
      <c r="K6299" s="64"/>
      <c r="O6299" s="60"/>
      <c r="P6299" s="67"/>
      <c r="T6299" s="53"/>
      <c r="U6299" s="64"/>
      <c r="Y6299" s="53"/>
      <c r="Z6299" s="64"/>
      <c r="AD6299" s="53"/>
    </row>
    <row r="6300" spans="1:30" s="13" customFormat="1" x14ac:dyDescent="0.25">
      <c r="A6300"/>
      <c r="B6300" s="32"/>
      <c r="C6300" s="34"/>
      <c r="D6300" s="10"/>
      <c r="J6300" s="53"/>
      <c r="K6300" s="64"/>
      <c r="O6300" s="60"/>
      <c r="P6300" s="67"/>
      <c r="T6300" s="53"/>
      <c r="U6300" s="64"/>
      <c r="Y6300" s="53"/>
      <c r="Z6300" s="64"/>
      <c r="AD6300" s="53"/>
    </row>
    <row r="6301" spans="1:30" s="13" customFormat="1" x14ac:dyDescent="0.25">
      <c r="A6301"/>
      <c r="B6301" s="32"/>
      <c r="C6301" s="34"/>
      <c r="D6301" s="10"/>
      <c r="J6301" s="53"/>
      <c r="K6301" s="64"/>
      <c r="O6301" s="60"/>
      <c r="P6301" s="67"/>
      <c r="T6301" s="53"/>
      <c r="U6301" s="64"/>
      <c r="Y6301" s="53"/>
      <c r="Z6301" s="64"/>
      <c r="AD6301" s="53"/>
    </row>
    <row r="6302" spans="1:30" s="13" customFormat="1" x14ac:dyDescent="0.25">
      <c r="A6302"/>
      <c r="B6302" s="32"/>
      <c r="C6302" s="34"/>
      <c r="D6302" s="10"/>
      <c r="J6302" s="53"/>
      <c r="K6302" s="64"/>
      <c r="O6302" s="60"/>
      <c r="P6302" s="67"/>
      <c r="T6302" s="53"/>
      <c r="U6302" s="64"/>
      <c r="Y6302" s="53"/>
      <c r="Z6302" s="64"/>
      <c r="AD6302" s="53"/>
    </row>
    <row r="6303" spans="1:30" s="13" customFormat="1" x14ac:dyDescent="0.25">
      <c r="A6303"/>
      <c r="B6303" s="32"/>
      <c r="C6303" s="34"/>
      <c r="D6303" s="10"/>
      <c r="J6303" s="53"/>
      <c r="K6303" s="64"/>
      <c r="O6303" s="60"/>
      <c r="P6303" s="67"/>
      <c r="T6303" s="53"/>
      <c r="U6303" s="64"/>
      <c r="Y6303" s="53"/>
      <c r="Z6303" s="64"/>
      <c r="AD6303" s="53"/>
    </row>
    <row r="6304" spans="1:30" s="13" customFormat="1" x14ac:dyDescent="0.25">
      <c r="A6304"/>
      <c r="B6304" s="32"/>
      <c r="C6304" s="34"/>
      <c r="D6304" s="10"/>
      <c r="J6304" s="53"/>
      <c r="K6304" s="64"/>
      <c r="O6304" s="60"/>
      <c r="P6304" s="67"/>
      <c r="T6304" s="53"/>
      <c r="U6304" s="64"/>
      <c r="Y6304" s="53"/>
      <c r="Z6304" s="64"/>
      <c r="AD6304" s="53"/>
    </row>
    <row r="6305" spans="1:30" s="13" customFormat="1" x14ac:dyDescent="0.25">
      <c r="A6305"/>
      <c r="B6305" s="32"/>
      <c r="C6305" s="34"/>
      <c r="D6305" s="10"/>
      <c r="J6305" s="53"/>
      <c r="K6305" s="64"/>
      <c r="O6305" s="60"/>
      <c r="P6305" s="67"/>
      <c r="T6305" s="53"/>
      <c r="U6305" s="64"/>
      <c r="Y6305" s="53"/>
      <c r="Z6305" s="64"/>
      <c r="AD6305" s="53"/>
    </row>
    <row r="6306" spans="1:30" s="13" customFormat="1" x14ac:dyDescent="0.25">
      <c r="A6306"/>
      <c r="B6306" s="32"/>
      <c r="C6306" s="34"/>
      <c r="D6306" s="10"/>
      <c r="J6306" s="53"/>
      <c r="K6306" s="64"/>
      <c r="O6306" s="60"/>
      <c r="P6306" s="67"/>
      <c r="T6306" s="53"/>
      <c r="U6306" s="64"/>
      <c r="Y6306" s="53"/>
      <c r="Z6306" s="64"/>
      <c r="AD6306" s="53"/>
    </row>
    <row r="6307" spans="1:30" s="13" customFormat="1" x14ac:dyDescent="0.25">
      <c r="A6307"/>
      <c r="B6307" s="32"/>
      <c r="C6307" s="34"/>
      <c r="D6307" s="10"/>
      <c r="J6307" s="53"/>
      <c r="K6307" s="64"/>
      <c r="O6307" s="60"/>
      <c r="P6307" s="67"/>
      <c r="T6307" s="53"/>
      <c r="U6307" s="64"/>
      <c r="Y6307" s="53"/>
      <c r="Z6307" s="64"/>
      <c r="AD6307" s="53"/>
    </row>
    <row r="6308" spans="1:30" s="13" customFormat="1" x14ac:dyDescent="0.25">
      <c r="A6308"/>
      <c r="B6308" s="32"/>
      <c r="C6308" s="34"/>
      <c r="D6308" s="10"/>
      <c r="J6308" s="53"/>
      <c r="K6308" s="64"/>
      <c r="O6308" s="60"/>
      <c r="P6308" s="67"/>
      <c r="T6308" s="53"/>
      <c r="U6308" s="64"/>
      <c r="Y6308" s="53"/>
      <c r="Z6308" s="64"/>
      <c r="AD6308" s="53"/>
    </row>
    <row r="6309" spans="1:30" s="13" customFormat="1" x14ac:dyDescent="0.25">
      <c r="A6309"/>
      <c r="B6309" s="32"/>
      <c r="C6309" s="34"/>
      <c r="D6309" s="10"/>
      <c r="J6309" s="53"/>
      <c r="K6309" s="64"/>
      <c r="O6309" s="60"/>
      <c r="P6309" s="67"/>
      <c r="T6309" s="53"/>
      <c r="U6309" s="64"/>
      <c r="Y6309" s="53"/>
      <c r="Z6309" s="64"/>
      <c r="AD6309" s="53"/>
    </row>
    <row r="6310" spans="1:30" s="13" customFormat="1" x14ac:dyDescent="0.25">
      <c r="A6310"/>
      <c r="B6310" s="32"/>
      <c r="C6310" s="34"/>
      <c r="D6310" s="10"/>
      <c r="J6310" s="53"/>
      <c r="K6310" s="64"/>
      <c r="O6310" s="60"/>
      <c r="P6310" s="67"/>
      <c r="T6310" s="53"/>
      <c r="U6310" s="64"/>
      <c r="Y6310" s="53"/>
      <c r="Z6310" s="64"/>
      <c r="AD6310" s="53"/>
    </row>
    <row r="6311" spans="1:30" s="13" customFormat="1" x14ac:dyDescent="0.25">
      <c r="A6311"/>
      <c r="B6311" s="32"/>
      <c r="C6311" s="34"/>
      <c r="D6311" s="10"/>
      <c r="J6311" s="53"/>
      <c r="K6311" s="64"/>
      <c r="O6311" s="60"/>
      <c r="P6311" s="67"/>
      <c r="T6311" s="53"/>
      <c r="U6311" s="64"/>
      <c r="Y6311" s="53"/>
      <c r="Z6311" s="64"/>
      <c r="AD6311" s="53"/>
    </row>
    <row r="6312" spans="1:30" s="13" customFormat="1" x14ac:dyDescent="0.25">
      <c r="A6312"/>
      <c r="B6312" s="32"/>
      <c r="C6312" s="34"/>
      <c r="D6312" s="10"/>
      <c r="J6312" s="53"/>
      <c r="K6312" s="64"/>
      <c r="O6312" s="60"/>
      <c r="P6312" s="67"/>
      <c r="T6312" s="53"/>
      <c r="U6312" s="64"/>
      <c r="Y6312" s="53"/>
      <c r="Z6312" s="64"/>
      <c r="AD6312" s="53"/>
    </row>
    <row r="6313" spans="1:30" s="13" customFormat="1" x14ac:dyDescent="0.25">
      <c r="A6313"/>
      <c r="B6313" s="32"/>
      <c r="C6313" s="34"/>
      <c r="D6313" s="10"/>
      <c r="J6313" s="53"/>
      <c r="K6313" s="64"/>
      <c r="O6313" s="60"/>
      <c r="P6313" s="67"/>
      <c r="T6313" s="53"/>
      <c r="U6313" s="64"/>
      <c r="Y6313" s="53"/>
      <c r="Z6313" s="64"/>
      <c r="AD6313" s="53"/>
    </row>
    <row r="6314" spans="1:30" s="13" customFormat="1" x14ac:dyDescent="0.25">
      <c r="A6314"/>
      <c r="B6314" s="32"/>
      <c r="C6314" s="34"/>
      <c r="D6314" s="10"/>
      <c r="J6314" s="53"/>
      <c r="K6314" s="64"/>
      <c r="O6314" s="60"/>
      <c r="P6314" s="67"/>
      <c r="T6314" s="53"/>
      <c r="U6314" s="64"/>
      <c r="Y6314" s="53"/>
      <c r="Z6314" s="64"/>
      <c r="AD6314" s="53"/>
    </row>
    <row r="6315" spans="1:30" s="13" customFormat="1" x14ac:dyDescent="0.25">
      <c r="A6315"/>
      <c r="B6315" s="32"/>
      <c r="C6315" s="34"/>
      <c r="D6315" s="10"/>
      <c r="J6315" s="53"/>
      <c r="K6315" s="64"/>
      <c r="O6315" s="60"/>
      <c r="P6315" s="67"/>
      <c r="T6315" s="53"/>
      <c r="U6315" s="64"/>
      <c r="Y6315" s="53"/>
      <c r="Z6315" s="64"/>
      <c r="AD6315" s="53"/>
    </row>
    <row r="6316" spans="1:30" s="13" customFormat="1" x14ac:dyDescent="0.25">
      <c r="A6316"/>
      <c r="B6316" s="32"/>
      <c r="C6316" s="34"/>
      <c r="D6316" s="10"/>
      <c r="J6316" s="53"/>
      <c r="K6316" s="64"/>
      <c r="O6316" s="60"/>
      <c r="P6316" s="67"/>
      <c r="T6316" s="53"/>
      <c r="U6316" s="64"/>
      <c r="Y6316" s="53"/>
      <c r="Z6316" s="64"/>
      <c r="AD6316" s="53"/>
    </row>
    <row r="6317" spans="1:30" s="13" customFormat="1" x14ac:dyDescent="0.25">
      <c r="A6317"/>
      <c r="B6317" s="32"/>
      <c r="C6317" s="34"/>
      <c r="D6317" s="10"/>
      <c r="J6317" s="53"/>
      <c r="K6317" s="64"/>
      <c r="O6317" s="60"/>
      <c r="P6317" s="67"/>
      <c r="T6317" s="53"/>
      <c r="U6317" s="64"/>
      <c r="Y6317" s="53"/>
      <c r="Z6317" s="64"/>
      <c r="AD6317" s="53"/>
    </row>
    <row r="6318" spans="1:30" s="13" customFormat="1" x14ac:dyDescent="0.25">
      <c r="A6318"/>
      <c r="B6318" s="32"/>
      <c r="C6318" s="34"/>
      <c r="D6318" s="10"/>
      <c r="J6318" s="53"/>
      <c r="K6318" s="64"/>
      <c r="O6318" s="60"/>
      <c r="P6318" s="67"/>
      <c r="T6318" s="53"/>
      <c r="U6318" s="64"/>
      <c r="Y6318" s="53"/>
      <c r="Z6318" s="64"/>
      <c r="AD6318" s="53"/>
    </row>
    <row r="6319" spans="1:30" s="13" customFormat="1" x14ac:dyDescent="0.25">
      <c r="A6319"/>
      <c r="B6319" s="32"/>
      <c r="C6319" s="34"/>
      <c r="D6319" s="10"/>
      <c r="J6319" s="53"/>
      <c r="K6319" s="64"/>
      <c r="O6319" s="60"/>
      <c r="P6319" s="67"/>
      <c r="T6319" s="53"/>
      <c r="U6319" s="64"/>
      <c r="Y6319" s="53"/>
      <c r="Z6319" s="64"/>
      <c r="AD6319" s="53"/>
    </row>
    <row r="6320" spans="1:30" s="13" customFormat="1" x14ac:dyDescent="0.25">
      <c r="A6320"/>
      <c r="B6320" s="32"/>
      <c r="C6320" s="34"/>
      <c r="D6320" s="10"/>
      <c r="J6320" s="53"/>
      <c r="K6320" s="64"/>
      <c r="O6320" s="60"/>
      <c r="P6320" s="67"/>
      <c r="T6320" s="53"/>
      <c r="U6320" s="64"/>
      <c r="Y6320" s="53"/>
      <c r="Z6320" s="64"/>
      <c r="AD6320" s="53"/>
    </row>
    <row r="6321" spans="1:30" s="13" customFormat="1" x14ac:dyDescent="0.25">
      <c r="A6321"/>
      <c r="B6321" s="32"/>
      <c r="C6321" s="34"/>
      <c r="D6321" s="10"/>
      <c r="J6321" s="53"/>
      <c r="K6321" s="64"/>
      <c r="O6321" s="60"/>
      <c r="P6321" s="67"/>
      <c r="T6321" s="53"/>
      <c r="U6321" s="64"/>
      <c r="Y6321" s="53"/>
      <c r="Z6321" s="64"/>
      <c r="AD6321" s="53"/>
    </row>
    <row r="6322" spans="1:30" s="13" customFormat="1" x14ac:dyDescent="0.25">
      <c r="A6322"/>
      <c r="B6322" s="32"/>
      <c r="C6322" s="34"/>
      <c r="D6322" s="10"/>
      <c r="J6322" s="53"/>
      <c r="K6322" s="64"/>
      <c r="O6322" s="60"/>
      <c r="P6322" s="67"/>
      <c r="T6322" s="53"/>
      <c r="U6322" s="64"/>
      <c r="Y6322" s="53"/>
      <c r="Z6322" s="64"/>
      <c r="AD6322" s="53"/>
    </row>
    <row r="6323" spans="1:30" s="13" customFormat="1" x14ac:dyDescent="0.25">
      <c r="A6323"/>
      <c r="B6323" s="32"/>
      <c r="C6323" s="34"/>
      <c r="D6323" s="10"/>
      <c r="J6323" s="53"/>
      <c r="K6323" s="64"/>
      <c r="O6323" s="60"/>
      <c r="P6323" s="67"/>
      <c r="T6323" s="53"/>
      <c r="U6323" s="64"/>
      <c r="Y6323" s="53"/>
      <c r="Z6323" s="64"/>
      <c r="AD6323" s="53"/>
    </row>
    <row r="6324" spans="1:30" s="13" customFormat="1" x14ac:dyDescent="0.25">
      <c r="A6324"/>
      <c r="B6324" s="32"/>
      <c r="C6324" s="34"/>
      <c r="D6324" s="10"/>
      <c r="J6324" s="53"/>
      <c r="K6324" s="64"/>
      <c r="O6324" s="60"/>
      <c r="P6324" s="67"/>
      <c r="T6324" s="53"/>
      <c r="U6324" s="64"/>
      <c r="Y6324" s="53"/>
      <c r="Z6324" s="64"/>
      <c r="AD6324" s="53"/>
    </row>
    <row r="6325" spans="1:30" s="13" customFormat="1" x14ac:dyDescent="0.25">
      <c r="A6325"/>
      <c r="B6325" s="32"/>
      <c r="C6325" s="34"/>
      <c r="D6325" s="10"/>
      <c r="J6325" s="53"/>
      <c r="K6325" s="64"/>
      <c r="O6325" s="60"/>
      <c r="P6325" s="67"/>
      <c r="T6325" s="53"/>
      <c r="U6325" s="64"/>
      <c r="Y6325" s="53"/>
      <c r="Z6325" s="64"/>
      <c r="AD6325" s="53"/>
    </row>
    <row r="6326" spans="1:30" s="13" customFormat="1" x14ac:dyDescent="0.25">
      <c r="A6326"/>
      <c r="B6326" s="32"/>
      <c r="C6326" s="34"/>
      <c r="D6326" s="10"/>
      <c r="J6326" s="53"/>
      <c r="K6326" s="64"/>
      <c r="O6326" s="60"/>
      <c r="P6326" s="67"/>
      <c r="T6326" s="53"/>
      <c r="U6326" s="64"/>
      <c r="Y6326" s="53"/>
      <c r="Z6326" s="64"/>
      <c r="AD6326" s="53"/>
    </row>
    <row r="6327" spans="1:30" s="13" customFormat="1" x14ac:dyDescent="0.25">
      <c r="A6327"/>
      <c r="B6327" s="32"/>
      <c r="C6327" s="34"/>
      <c r="D6327" s="10"/>
      <c r="J6327" s="53"/>
      <c r="K6327" s="64"/>
      <c r="O6327" s="60"/>
      <c r="P6327" s="67"/>
      <c r="T6327" s="53"/>
      <c r="U6327" s="64"/>
      <c r="Y6327" s="53"/>
      <c r="Z6327" s="64"/>
      <c r="AD6327" s="53"/>
    </row>
    <row r="6328" spans="1:30" s="13" customFormat="1" x14ac:dyDescent="0.25">
      <c r="A6328"/>
      <c r="B6328" s="32"/>
      <c r="C6328" s="34"/>
      <c r="D6328" s="10"/>
      <c r="J6328" s="53"/>
      <c r="K6328" s="64"/>
      <c r="O6328" s="60"/>
      <c r="P6328" s="67"/>
      <c r="T6328" s="53"/>
      <c r="U6328" s="64"/>
      <c r="Y6328" s="53"/>
      <c r="Z6328" s="64"/>
      <c r="AD6328" s="53"/>
    </row>
    <row r="6329" spans="1:30" s="13" customFormat="1" x14ac:dyDescent="0.25">
      <c r="A6329"/>
      <c r="B6329" s="32"/>
      <c r="C6329" s="34"/>
      <c r="D6329" s="10"/>
      <c r="J6329" s="53"/>
      <c r="K6329" s="64"/>
      <c r="O6329" s="60"/>
      <c r="P6329" s="67"/>
      <c r="T6329" s="53"/>
      <c r="U6329" s="64"/>
      <c r="Y6329" s="53"/>
      <c r="Z6329" s="64"/>
      <c r="AD6329" s="53"/>
    </row>
    <row r="6330" spans="1:30" s="13" customFormat="1" x14ac:dyDescent="0.25">
      <c r="A6330"/>
      <c r="B6330" s="32"/>
      <c r="C6330" s="34"/>
      <c r="D6330" s="10"/>
      <c r="J6330" s="53"/>
      <c r="K6330" s="64"/>
      <c r="O6330" s="60"/>
      <c r="P6330" s="67"/>
      <c r="T6330" s="53"/>
      <c r="U6330" s="64"/>
      <c r="Y6330" s="53"/>
      <c r="Z6330" s="64"/>
      <c r="AD6330" s="53"/>
    </row>
    <row r="6331" spans="1:30" s="13" customFormat="1" x14ac:dyDescent="0.25">
      <c r="A6331"/>
      <c r="B6331" s="32"/>
      <c r="C6331" s="34"/>
      <c r="D6331" s="10"/>
      <c r="J6331" s="53"/>
      <c r="K6331" s="64"/>
      <c r="O6331" s="60"/>
      <c r="P6331" s="67"/>
      <c r="T6331" s="53"/>
      <c r="U6331" s="64"/>
      <c r="Y6331" s="53"/>
      <c r="Z6331" s="64"/>
      <c r="AD6331" s="53"/>
    </row>
    <row r="6332" spans="1:30" s="13" customFormat="1" x14ac:dyDescent="0.25">
      <c r="A6332"/>
      <c r="B6332" s="32"/>
      <c r="C6332" s="34"/>
      <c r="D6332" s="10"/>
      <c r="J6332" s="53"/>
      <c r="K6332" s="64"/>
      <c r="O6332" s="60"/>
      <c r="P6332" s="67"/>
      <c r="T6332" s="53"/>
      <c r="U6332" s="64"/>
      <c r="Y6332" s="53"/>
      <c r="Z6332" s="64"/>
      <c r="AD6332" s="53"/>
    </row>
    <row r="6333" spans="1:30" s="13" customFormat="1" x14ac:dyDescent="0.25">
      <c r="A6333"/>
      <c r="B6333" s="32"/>
      <c r="C6333" s="34"/>
      <c r="D6333" s="10"/>
      <c r="J6333" s="53"/>
      <c r="K6333" s="64"/>
      <c r="O6333" s="60"/>
      <c r="P6333" s="67"/>
      <c r="T6333" s="53"/>
      <c r="U6333" s="64"/>
      <c r="Y6333" s="53"/>
      <c r="Z6333" s="64"/>
      <c r="AD6333" s="53"/>
    </row>
    <row r="6334" spans="1:30" s="13" customFormat="1" x14ac:dyDescent="0.25">
      <c r="A6334"/>
      <c r="B6334" s="32"/>
      <c r="C6334" s="34"/>
      <c r="D6334" s="10"/>
      <c r="J6334" s="53"/>
      <c r="K6334" s="64"/>
      <c r="O6334" s="60"/>
      <c r="P6334" s="67"/>
      <c r="T6334" s="53"/>
      <c r="U6334" s="64"/>
      <c r="Y6334" s="53"/>
      <c r="Z6334" s="64"/>
      <c r="AD6334" s="53"/>
    </row>
    <row r="6335" spans="1:30" s="13" customFormat="1" x14ac:dyDescent="0.25">
      <c r="A6335"/>
      <c r="B6335" s="32"/>
      <c r="C6335" s="34"/>
      <c r="D6335" s="10"/>
      <c r="J6335" s="53"/>
      <c r="K6335" s="64"/>
      <c r="O6335" s="60"/>
      <c r="P6335" s="67"/>
      <c r="T6335" s="53"/>
      <c r="U6335" s="64"/>
      <c r="Y6335" s="53"/>
      <c r="Z6335" s="64"/>
      <c r="AD6335" s="53"/>
    </row>
    <row r="6336" spans="1:30" s="13" customFormat="1" x14ac:dyDescent="0.25">
      <c r="A6336"/>
      <c r="B6336" s="32"/>
      <c r="C6336" s="34"/>
      <c r="D6336" s="10"/>
      <c r="J6336" s="53"/>
      <c r="K6336" s="64"/>
      <c r="O6336" s="60"/>
      <c r="P6336" s="67"/>
      <c r="T6336" s="53"/>
      <c r="U6336" s="64"/>
      <c r="Y6336" s="53"/>
      <c r="Z6336" s="64"/>
      <c r="AD6336" s="53"/>
    </row>
    <row r="6337" spans="1:30" s="13" customFormat="1" x14ac:dyDescent="0.25">
      <c r="A6337"/>
      <c r="B6337" s="32"/>
      <c r="C6337" s="34"/>
      <c r="D6337" s="10"/>
      <c r="J6337" s="53"/>
      <c r="K6337" s="64"/>
      <c r="O6337" s="60"/>
      <c r="P6337" s="67"/>
      <c r="T6337" s="53"/>
      <c r="U6337" s="64"/>
      <c r="Y6337" s="53"/>
      <c r="Z6337" s="64"/>
      <c r="AD6337" s="53"/>
    </row>
    <row r="6338" spans="1:30" s="13" customFormat="1" x14ac:dyDescent="0.25">
      <c r="A6338"/>
      <c r="B6338" s="32"/>
      <c r="C6338" s="34"/>
      <c r="D6338" s="10"/>
      <c r="J6338" s="53"/>
      <c r="K6338" s="64"/>
      <c r="O6338" s="60"/>
      <c r="P6338" s="67"/>
      <c r="T6338" s="53"/>
      <c r="U6338" s="64"/>
      <c r="Y6338" s="53"/>
      <c r="Z6338" s="64"/>
      <c r="AD6338" s="53"/>
    </row>
    <row r="6339" spans="1:30" s="13" customFormat="1" x14ac:dyDescent="0.25">
      <c r="A6339"/>
      <c r="B6339" s="32"/>
      <c r="C6339" s="34"/>
      <c r="D6339" s="10"/>
      <c r="J6339" s="53"/>
      <c r="K6339" s="64"/>
      <c r="O6339" s="60"/>
      <c r="P6339" s="67"/>
      <c r="T6339" s="53"/>
      <c r="U6339" s="64"/>
      <c r="Y6339" s="53"/>
      <c r="Z6339" s="64"/>
      <c r="AD6339" s="53"/>
    </row>
    <row r="6340" spans="1:30" s="13" customFormat="1" x14ac:dyDescent="0.25">
      <c r="A6340"/>
      <c r="B6340" s="32"/>
      <c r="C6340" s="34"/>
      <c r="D6340" s="10"/>
      <c r="J6340" s="53"/>
      <c r="K6340" s="64"/>
      <c r="O6340" s="60"/>
      <c r="P6340" s="67"/>
      <c r="T6340" s="53"/>
      <c r="U6340" s="64"/>
      <c r="Y6340" s="53"/>
      <c r="Z6340" s="64"/>
      <c r="AD6340" s="53"/>
    </row>
    <row r="6341" spans="1:30" s="13" customFormat="1" x14ac:dyDescent="0.25">
      <c r="A6341"/>
      <c r="B6341" s="32"/>
      <c r="C6341" s="34"/>
      <c r="D6341" s="10"/>
      <c r="J6341" s="53"/>
      <c r="K6341" s="64"/>
      <c r="O6341" s="60"/>
      <c r="P6341" s="67"/>
      <c r="T6341" s="53"/>
      <c r="U6341" s="64"/>
      <c r="Y6341" s="53"/>
      <c r="Z6341" s="64"/>
      <c r="AD6341" s="53"/>
    </row>
    <row r="6342" spans="1:30" s="13" customFormat="1" x14ac:dyDescent="0.25">
      <c r="A6342"/>
      <c r="B6342" s="32"/>
      <c r="C6342" s="34"/>
      <c r="D6342" s="10"/>
      <c r="J6342" s="53"/>
      <c r="K6342" s="64"/>
      <c r="O6342" s="60"/>
      <c r="P6342" s="67"/>
      <c r="T6342" s="53"/>
      <c r="U6342" s="64"/>
      <c r="Y6342" s="53"/>
      <c r="Z6342" s="64"/>
      <c r="AD6342" s="53"/>
    </row>
    <row r="6343" spans="1:30" s="13" customFormat="1" x14ac:dyDescent="0.25">
      <c r="A6343"/>
      <c r="B6343" s="32"/>
      <c r="C6343" s="34"/>
      <c r="D6343" s="10"/>
      <c r="J6343" s="53"/>
      <c r="K6343" s="64"/>
      <c r="O6343" s="60"/>
      <c r="P6343" s="67"/>
      <c r="T6343" s="53"/>
      <c r="U6343" s="64"/>
      <c r="Y6343" s="53"/>
      <c r="Z6343" s="64"/>
      <c r="AD6343" s="53"/>
    </row>
    <row r="6344" spans="1:30" s="13" customFormat="1" x14ac:dyDescent="0.25">
      <c r="A6344"/>
      <c r="B6344" s="32"/>
      <c r="C6344" s="34"/>
      <c r="D6344" s="10"/>
      <c r="J6344" s="53"/>
      <c r="K6344" s="64"/>
      <c r="O6344" s="60"/>
      <c r="P6344" s="67"/>
      <c r="T6344" s="53"/>
      <c r="U6344" s="64"/>
      <c r="Y6344" s="53"/>
      <c r="Z6344" s="64"/>
      <c r="AD6344" s="53"/>
    </row>
    <row r="6345" spans="1:30" s="13" customFormat="1" x14ac:dyDescent="0.25">
      <c r="A6345"/>
      <c r="B6345" s="32"/>
      <c r="C6345" s="34"/>
      <c r="D6345" s="10"/>
      <c r="J6345" s="53"/>
      <c r="K6345" s="64"/>
      <c r="O6345" s="60"/>
      <c r="P6345" s="67"/>
      <c r="T6345" s="53"/>
      <c r="U6345" s="64"/>
      <c r="Y6345" s="53"/>
      <c r="Z6345" s="64"/>
      <c r="AD6345" s="53"/>
    </row>
    <row r="6346" spans="1:30" s="13" customFormat="1" x14ac:dyDescent="0.25">
      <c r="A6346"/>
      <c r="B6346" s="32"/>
      <c r="C6346" s="34"/>
      <c r="D6346" s="10"/>
      <c r="J6346" s="53"/>
      <c r="K6346" s="64"/>
      <c r="O6346" s="60"/>
      <c r="P6346" s="67"/>
      <c r="T6346" s="53"/>
      <c r="U6346" s="64"/>
      <c r="Y6346" s="53"/>
      <c r="Z6346" s="64"/>
      <c r="AD6346" s="53"/>
    </row>
    <row r="6347" spans="1:30" s="13" customFormat="1" x14ac:dyDescent="0.25">
      <c r="A6347"/>
      <c r="B6347" s="32"/>
      <c r="C6347" s="34"/>
      <c r="D6347" s="10"/>
      <c r="J6347" s="53"/>
      <c r="K6347" s="64"/>
      <c r="O6347" s="60"/>
      <c r="P6347" s="67"/>
      <c r="T6347" s="53"/>
      <c r="U6347" s="64"/>
      <c r="Y6347" s="53"/>
      <c r="Z6347" s="64"/>
      <c r="AD6347" s="53"/>
    </row>
    <row r="6348" spans="1:30" s="13" customFormat="1" x14ac:dyDescent="0.25">
      <c r="A6348"/>
      <c r="B6348" s="32"/>
      <c r="C6348" s="34"/>
      <c r="D6348" s="10"/>
      <c r="J6348" s="53"/>
      <c r="K6348" s="64"/>
      <c r="O6348" s="60"/>
      <c r="P6348" s="67"/>
      <c r="T6348" s="53"/>
      <c r="U6348" s="64"/>
      <c r="Y6348" s="53"/>
      <c r="Z6348" s="64"/>
      <c r="AD6348" s="53"/>
    </row>
    <row r="6349" spans="1:30" s="13" customFormat="1" x14ac:dyDescent="0.25">
      <c r="A6349"/>
      <c r="B6349" s="32"/>
      <c r="C6349" s="34"/>
      <c r="D6349" s="10"/>
      <c r="J6349" s="53"/>
      <c r="K6349" s="64"/>
      <c r="O6349" s="60"/>
      <c r="P6349" s="67"/>
      <c r="T6349" s="53"/>
      <c r="U6349" s="64"/>
      <c r="Y6349" s="53"/>
      <c r="Z6349" s="64"/>
      <c r="AD6349" s="53"/>
    </row>
    <row r="6350" spans="1:30" s="13" customFormat="1" x14ac:dyDescent="0.25">
      <c r="A6350"/>
      <c r="B6350" s="32"/>
      <c r="C6350" s="34"/>
      <c r="D6350" s="10"/>
      <c r="J6350" s="53"/>
      <c r="K6350" s="64"/>
      <c r="O6350" s="60"/>
      <c r="P6350" s="67"/>
      <c r="T6350" s="53"/>
      <c r="U6350" s="64"/>
      <c r="Y6350" s="53"/>
      <c r="Z6350" s="64"/>
      <c r="AD6350" s="53"/>
    </row>
    <row r="6351" spans="1:30" s="13" customFormat="1" x14ac:dyDescent="0.25">
      <c r="A6351"/>
      <c r="B6351" s="32"/>
      <c r="C6351" s="34"/>
      <c r="D6351" s="10"/>
      <c r="J6351" s="53"/>
      <c r="K6351" s="64"/>
      <c r="O6351" s="60"/>
      <c r="P6351" s="67"/>
      <c r="T6351" s="53"/>
      <c r="U6351" s="64"/>
      <c r="Y6351" s="53"/>
      <c r="Z6351" s="64"/>
      <c r="AD6351" s="53"/>
    </row>
    <row r="6352" spans="1:30" s="13" customFormat="1" x14ac:dyDescent="0.25">
      <c r="A6352"/>
      <c r="B6352" s="32"/>
      <c r="C6352" s="34"/>
      <c r="D6352" s="10"/>
      <c r="J6352" s="53"/>
      <c r="K6352" s="64"/>
      <c r="O6352" s="60"/>
      <c r="P6352" s="67"/>
      <c r="T6352" s="53"/>
      <c r="U6352" s="64"/>
      <c r="Y6352" s="53"/>
      <c r="Z6352" s="64"/>
      <c r="AD6352" s="53"/>
    </row>
    <row r="6353" spans="1:30" s="13" customFormat="1" x14ac:dyDescent="0.25">
      <c r="A6353"/>
      <c r="B6353" s="32"/>
      <c r="C6353" s="34"/>
      <c r="D6353" s="10"/>
      <c r="J6353" s="53"/>
      <c r="K6353" s="64"/>
      <c r="O6353" s="60"/>
      <c r="P6353" s="67"/>
      <c r="T6353" s="53"/>
      <c r="U6353" s="64"/>
      <c r="Y6353" s="53"/>
      <c r="Z6353" s="64"/>
      <c r="AD6353" s="53"/>
    </row>
    <row r="6354" spans="1:30" s="13" customFormat="1" x14ac:dyDescent="0.25">
      <c r="A6354"/>
      <c r="B6354" s="32"/>
      <c r="C6354" s="34"/>
      <c r="D6354" s="10"/>
      <c r="J6354" s="53"/>
      <c r="K6354" s="64"/>
      <c r="O6354" s="60"/>
      <c r="P6354" s="67"/>
      <c r="T6354" s="53"/>
      <c r="U6354" s="64"/>
      <c r="Y6354" s="53"/>
      <c r="Z6354" s="64"/>
      <c r="AD6354" s="53"/>
    </row>
    <row r="6355" spans="1:30" s="13" customFormat="1" x14ac:dyDescent="0.25">
      <c r="A6355"/>
      <c r="B6355" s="32"/>
      <c r="C6355" s="34"/>
      <c r="D6355" s="10"/>
      <c r="J6355" s="53"/>
      <c r="K6355" s="64"/>
      <c r="O6355" s="60"/>
      <c r="P6355" s="67"/>
      <c r="T6355" s="53"/>
      <c r="U6355" s="64"/>
      <c r="Y6355" s="53"/>
      <c r="Z6355" s="64"/>
      <c r="AD6355" s="53"/>
    </row>
    <row r="6356" spans="1:30" s="13" customFormat="1" x14ac:dyDescent="0.25">
      <c r="A6356"/>
      <c r="B6356" s="32"/>
      <c r="C6356" s="34"/>
      <c r="D6356" s="10"/>
      <c r="J6356" s="53"/>
      <c r="K6356" s="64"/>
      <c r="O6356" s="60"/>
      <c r="P6356" s="67"/>
      <c r="T6356" s="53"/>
      <c r="U6356" s="64"/>
      <c r="Y6356" s="53"/>
      <c r="Z6356" s="64"/>
      <c r="AD6356" s="53"/>
    </row>
    <row r="6357" spans="1:30" s="13" customFormat="1" x14ac:dyDescent="0.25">
      <c r="A6357"/>
      <c r="B6357" s="32"/>
      <c r="C6357" s="34"/>
      <c r="D6357" s="10"/>
      <c r="J6357" s="53"/>
      <c r="K6357" s="64"/>
      <c r="O6357" s="60"/>
      <c r="P6357" s="67"/>
      <c r="T6357" s="53"/>
      <c r="U6357" s="64"/>
      <c r="Y6357" s="53"/>
      <c r="Z6357" s="64"/>
      <c r="AD6357" s="53"/>
    </row>
    <row r="6358" spans="1:30" s="13" customFormat="1" x14ac:dyDescent="0.25">
      <c r="A6358"/>
      <c r="B6358" s="32"/>
      <c r="C6358" s="34"/>
      <c r="D6358" s="10"/>
      <c r="J6358" s="53"/>
      <c r="K6358" s="64"/>
      <c r="O6358" s="60"/>
      <c r="P6358" s="67"/>
      <c r="T6358" s="53"/>
      <c r="U6358" s="64"/>
      <c r="Y6358" s="53"/>
      <c r="Z6358" s="64"/>
      <c r="AD6358" s="53"/>
    </row>
    <row r="6359" spans="1:30" s="13" customFormat="1" x14ac:dyDescent="0.25">
      <c r="A6359"/>
      <c r="B6359" s="32"/>
      <c r="C6359" s="34"/>
      <c r="D6359" s="10"/>
      <c r="J6359" s="53"/>
      <c r="K6359" s="64"/>
      <c r="O6359" s="60"/>
      <c r="P6359" s="67"/>
      <c r="T6359" s="53"/>
      <c r="U6359" s="64"/>
      <c r="Y6359" s="53"/>
      <c r="Z6359" s="64"/>
      <c r="AD6359" s="53"/>
    </row>
    <row r="6360" spans="1:30" s="13" customFormat="1" x14ac:dyDescent="0.25">
      <c r="A6360"/>
      <c r="B6360" s="32"/>
      <c r="C6360" s="34"/>
      <c r="D6360" s="10"/>
      <c r="J6360" s="53"/>
      <c r="K6360" s="64"/>
      <c r="O6360" s="60"/>
      <c r="P6360" s="67"/>
      <c r="T6360" s="53"/>
      <c r="U6360" s="64"/>
      <c r="Y6360" s="53"/>
      <c r="Z6360" s="64"/>
      <c r="AD6360" s="53"/>
    </row>
    <row r="6361" spans="1:30" s="13" customFormat="1" x14ac:dyDescent="0.25">
      <c r="A6361"/>
      <c r="B6361" s="32"/>
      <c r="C6361" s="34"/>
      <c r="D6361" s="10"/>
      <c r="J6361" s="53"/>
      <c r="K6361" s="64"/>
      <c r="O6361" s="60"/>
      <c r="P6361" s="67"/>
      <c r="T6361" s="53"/>
      <c r="U6361" s="64"/>
      <c r="Y6361" s="53"/>
      <c r="Z6361" s="64"/>
      <c r="AD6361" s="53"/>
    </row>
    <row r="6362" spans="1:30" s="13" customFormat="1" x14ac:dyDescent="0.25">
      <c r="A6362"/>
      <c r="B6362" s="32"/>
      <c r="C6362" s="34"/>
      <c r="D6362" s="10"/>
      <c r="J6362" s="53"/>
      <c r="K6362" s="64"/>
      <c r="O6362" s="60"/>
      <c r="P6362" s="67"/>
      <c r="T6362" s="53"/>
      <c r="U6362" s="64"/>
      <c r="Y6362" s="53"/>
      <c r="Z6362" s="64"/>
      <c r="AD6362" s="53"/>
    </row>
    <row r="6363" spans="1:30" s="13" customFormat="1" x14ac:dyDescent="0.25">
      <c r="A6363"/>
      <c r="B6363" s="32"/>
      <c r="C6363" s="34"/>
      <c r="D6363" s="10"/>
      <c r="J6363" s="53"/>
      <c r="K6363" s="64"/>
      <c r="O6363" s="60"/>
      <c r="P6363" s="67"/>
      <c r="T6363" s="53"/>
      <c r="U6363" s="64"/>
      <c r="Y6363" s="53"/>
      <c r="Z6363" s="64"/>
      <c r="AD6363" s="53"/>
    </row>
    <row r="6364" spans="1:30" s="13" customFormat="1" x14ac:dyDescent="0.25">
      <c r="A6364"/>
      <c r="B6364" s="32"/>
      <c r="C6364" s="34"/>
      <c r="D6364" s="10"/>
      <c r="J6364" s="53"/>
      <c r="K6364" s="64"/>
      <c r="O6364" s="60"/>
      <c r="P6364" s="67"/>
      <c r="T6364" s="53"/>
      <c r="U6364" s="64"/>
      <c r="Y6364" s="53"/>
      <c r="Z6364" s="64"/>
      <c r="AD6364" s="53"/>
    </row>
    <row r="6365" spans="1:30" s="13" customFormat="1" x14ac:dyDescent="0.25">
      <c r="A6365"/>
      <c r="B6365" s="32"/>
      <c r="C6365" s="34"/>
      <c r="D6365" s="10"/>
      <c r="J6365" s="53"/>
      <c r="K6365" s="64"/>
      <c r="O6365" s="60"/>
      <c r="P6365" s="67"/>
      <c r="T6365" s="53"/>
      <c r="U6365" s="64"/>
      <c r="Y6365" s="53"/>
      <c r="Z6365" s="64"/>
      <c r="AD6365" s="53"/>
    </row>
    <row r="6366" spans="1:30" s="13" customFormat="1" x14ac:dyDescent="0.25">
      <c r="A6366"/>
      <c r="B6366" s="32"/>
      <c r="C6366" s="34"/>
      <c r="D6366" s="10"/>
      <c r="J6366" s="53"/>
      <c r="K6366" s="64"/>
      <c r="O6366" s="60"/>
      <c r="P6366" s="67"/>
      <c r="T6366" s="53"/>
      <c r="U6366" s="64"/>
      <c r="Y6366" s="53"/>
      <c r="Z6366" s="64"/>
      <c r="AD6366" s="53"/>
    </row>
    <row r="6367" spans="1:30" s="13" customFormat="1" x14ac:dyDescent="0.25">
      <c r="A6367"/>
      <c r="B6367" s="32"/>
      <c r="C6367" s="34"/>
      <c r="D6367" s="10"/>
      <c r="J6367" s="53"/>
      <c r="K6367" s="64"/>
      <c r="O6367" s="60"/>
      <c r="P6367" s="67"/>
      <c r="T6367" s="53"/>
      <c r="U6367" s="64"/>
      <c r="Y6367" s="53"/>
      <c r="Z6367" s="64"/>
      <c r="AD6367" s="53"/>
    </row>
    <row r="6368" spans="1:30" s="13" customFormat="1" x14ac:dyDescent="0.25">
      <c r="A6368"/>
      <c r="B6368" s="32"/>
      <c r="C6368" s="34"/>
      <c r="D6368" s="10"/>
      <c r="J6368" s="53"/>
      <c r="K6368" s="64"/>
      <c r="O6368" s="60"/>
      <c r="P6368" s="67"/>
      <c r="T6368" s="53"/>
      <c r="U6368" s="64"/>
      <c r="Y6368" s="53"/>
      <c r="Z6368" s="64"/>
      <c r="AD6368" s="53"/>
    </row>
    <row r="6369" spans="1:30" s="13" customFormat="1" x14ac:dyDescent="0.25">
      <c r="A6369"/>
      <c r="B6369" s="32"/>
      <c r="C6369" s="34"/>
      <c r="D6369" s="10"/>
      <c r="J6369" s="53"/>
      <c r="K6369" s="64"/>
      <c r="O6369" s="60"/>
      <c r="P6369" s="67"/>
      <c r="T6369" s="53"/>
      <c r="U6369" s="64"/>
      <c r="Y6369" s="53"/>
      <c r="Z6369" s="64"/>
      <c r="AD6369" s="53"/>
    </row>
    <row r="6370" spans="1:30" s="13" customFormat="1" x14ac:dyDescent="0.25">
      <c r="A6370"/>
      <c r="B6370" s="32"/>
      <c r="C6370" s="34"/>
      <c r="D6370" s="10"/>
      <c r="J6370" s="53"/>
      <c r="K6370" s="64"/>
      <c r="O6370" s="60"/>
      <c r="P6370" s="67"/>
      <c r="T6370" s="53"/>
      <c r="U6370" s="64"/>
      <c r="Y6370" s="53"/>
      <c r="Z6370" s="64"/>
      <c r="AD6370" s="53"/>
    </row>
    <row r="6371" spans="1:30" s="13" customFormat="1" x14ac:dyDescent="0.25">
      <c r="A6371"/>
      <c r="B6371" s="32"/>
      <c r="C6371" s="34"/>
      <c r="D6371" s="10"/>
      <c r="J6371" s="53"/>
      <c r="K6371" s="64"/>
      <c r="O6371" s="60"/>
      <c r="P6371" s="67"/>
      <c r="T6371" s="53"/>
      <c r="U6371" s="64"/>
      <c r="Y6371" s="53"/>
      <c r="Z6371" s="64"/>
      <c r="AD6371" s="53"/>
    </row>
    <row r="6372" spans="1:30" s="13" customFormat="1" x14ac:dyDescent="0.25">
      <c r="A6372"/>
      <c r="B6372" s="32"/>
      <c r="C6372" s="34"/>
      <c r="D6372" s="10"/>
      <c r="J6372" s="53"/>
      <c r="K6372" s="64"/>
      <c r="O6372" s="60"/>
      <c r="P6372" s="67"/>
      <c r="T6372" s="53"/>
      <c r="U6372" s="64"/>
      <c r="Y6372" s="53"/>
      <c r="Z6372" s="64"/>
      <c r="AD6372" s="53"/>
    </row>
    <row r="6373" spans="1:30" s="13" customFormat="1" x14ac:dyDescent="0.25">
      <c r="A6373"/>
      <c r="B6373" s="32"/>
      <c r="C6373" s="34"/>
      <c r="D6373" s="10"/>
      <c r="J6373" s="53"/>
      <c r="K6373" s="64"/>
      <c r="O6373" s="60"/>
      <c r="P6373" s="67"/>
      <c r="T6373" s="53"/>
      <c r="U6373" s="64"/>
      <c r="Y6373" s="53"/>
      <c r="Z6373" s="64"/>
      <c r="AD6373" s="53"/>
    </row>
    <row r="6374" spans="1:30" s="13" customFormat="1" x14ac:dyDescent="0.25">
      <c r="A6374"/>
      <c r="B6374" s="32"/>
      <c r="C6374" s="34"/>
      <c r="D6374" s="10"/>
      <c r="J6374" s="53"/>
      <c r="K6374" s="64"/>
      <c r="O6374" s="60"/>
      <c r="P6374" s="67"/>
      <c r="T6374" s="53"/>
      <c r="U6374" s="64"/>
      <c r="Y6374" s="53"/>
      <c r="Z6374" s="64"/>
      <c r="AD6374" s="53"/>
    </row>
    <row r="6375" spans="1:30" s="13" customFormat="1" x14ac:dyDescent="0.25">
      <c r="A6375"/>
      <c r="B6375" s="32"/>
      <c r="C6375" s="34"/>
      <c r="D6375" s="10"/>
      <c r="J6375" s="53"/>
      <c r="K6375" s="64"/>
      <c r="O6375" s="60"/>
      <c r="P6375" s="67"/>
      <c r="T6375" s="53"/>
      <c r="U6375" s="64"/>
      <c r="Y6375" s="53"/>
      <c r="Z6375" s="64"/>
      <c r="AD6375" s="53"/>
    </row>
    <row r="6376" spans="1:30" s="13" customFormat="1" x14ac:dyDescent="0.25">
      <c r="A6376"/>
      <c r="B6376" s="32"/>
      <c r="C6376" s="34"/>
      <c r="D6376" s="10"/>
      <c r="J6376" s="53"/>
      <c r="K6376" s="64"/>
      <c r="O6376" s="60"/>
      <c r="P6376" s="67"/>
      <c r="T6376" s="53"/>
      <c r="U6376" s="64"/>
      <c r="Y6376" s="53"/>
      <c r="Z6376" s="64"/>
      <c r="AD6376" s="53"/>
    </row>
    <row r="6377" spans="1:30" s="13" customFormat="1" x14ac:dyDescent="0.25">
      <c r="A6377"/>
      <c r="B6377" s="32"/>
      <c r="C6377" s="34"/>
      <c r="D6377" s="10"/>
      <c r="J6377" s="53"/>
      <c r="K6377" s="64"/>
      <c r="O6377" s="60"/>
      <c r="P6377" s="67"/>
      <c r="T6377" s="53"/>
      <c r="U6377" s="64"/>
      <c r="Y6377" s="53"/>
      <c r="Z6377" s="64"/>
      <c r="AD6377" s="53"/>
    </row>
    <row r="6378" spans="1:30" s="13" customFormat="1" x14ac:dyDescent="0.25">
      <c r="A6378"/>
      <c r="B6378" s="32"/>
      <c r="C6378" s="34"/>
      <c r="D6378" s="10"/>
      <c r="J6378" s="53"/>
      <c r="K6378" s="64"/>
      <c r="O6378" s="60"/>
      <c r="P6378" s="67"/>
      <c r="T6378" s="53"/>
      <c r="U6378" s="64"/>
      <c r="Y6378" s="53"/>
      <c r="Z6378" s="64"/>
      <c r="AD6378" s="53"/>
    </row>
    <row r="6379" spans="1:30" s="13" customFormat="1" x14ac:dyDescent="0.25">
      <c r="A6379"/>
      <c r="B6379" s="32"/>
      <c r="C6379" s="34"/>
      <c r="D6379" s="10"/>
      <c r="J6379" s="53"/>
      <c r="K6379" s="64"/>
      <c r="O6379" s="60"/>
      <c r="P6379" s="67"/>
      <c r="T6379" s="53"/>
      <c r="U6379" s="64"/>
      <c r="Y6379" s="53"/>
      <c r="Z6379" s="64"/>
      <c r="AD6379" s="53"/>
    </row>
    <row r="6380" spans="1:30" s="13" customFormat="1" x14ac:dyDescent="0.25">
      <c r="A6380"/>
      <c r="B6380" s="32"/>
      <c r="C6380" s="34"/>
      <c r="D6380" s="10"/>
      <c r="J6380" s="53"/>
      <c r="K6380" s="64"/>
      <c r="O6380" s="60"/>
      <c r="P6380" s="67"/>
      <c r="T6380" s="53"/>
      <c r="U6380" s="64"/>
      <c r="Y6380" s="53"/>
      <c r="Z6380" s="64"/>
      <c r="AD6380" s="53"/>
    </row>
    <row r="6381" spans="1:30" s="13" customFormat="1" x14ac:dyDescent="0.25">
      <c r="A6381"/>
      <c r="B6381" s="32"/>
      <c r="C6381" s="34"/>
      <c r="D6381" s="10"/>
      <c r="J6381" s="53"/>
      <c r="K6381" s="64"/>
      <c r="O6381" s="60"/>
      <c r="P6381" s="67"/>
      <c r="T6381" s="53"/>
      <c r="U6381" s="64"/>
      <c r="Y6381" s="53"/>
      <c r="Z6381" s="64"/>
      <c r="AD6381" s="53"/>
    </row>
    <row r="6382" spans="1:30" s="13" customFormat="1" x14ac:dyDescent="0.25">
      <c r="A6382"/>
      <c r="B6382" s="32"/>
      <c r="C6382" s="34"/>
      <c r="D6382" s="10"/>
      <c r="J6382" s="53"/>
      <c r="K6382" s="64"/>
      <c r="O6382" s="60"/>
      <c r="P6382" s="67"/>
      <c r="T6382" s="53"/>
      <c r="U6382" s="64"/>
      <c r="Y6382" s="53"/>
      <c r="Z6382" s="64"/>
      <c r="AD6382" s="53"/>
    </row>
    <row r="6383" spans="1:30" s="13" customFormat="1" x14ac:dyDescent="0.25">
      <c r="A6383"/>
      <c r="B6383" s="32"/>
      <c r="C6383" s="34"/>
      <c r="D6383" s="10"/>
      <c r="J6383" s="53"/>
      <c r="K6383" s="64"/>
      <c r="O6383" s="60"/>
      <c r="P6383" s="67"/>
      <c r="T6383" s="53"/>
      <c r="U6383" s="64"/>
      <c r="Y6383" s="53"/>
      <c r="Z6383" s="64"/>
      <c r="AD6383" s="53"/>
    </row>
    <row r="6384" spans="1:30" s="13" customFormat="1" x14ac:dyDescent="0.25">
      <c r="A6384"/>
      <c r="B6384" s="32"/>
      <c r="C6384" s="34"/>
      <c r="D6384" s="10"/>
      <c r="J6384" s="53"/>
      <c r="K6384" s="64"/>
      <c r="O6384" s="60"/>
      <c r="P6384" s="67"/>
      <c r="T6384" s="53"/>
      <c r="U6384" s="64"/>
      <c r="Y6384" s="53"/>
      <c r="Z6384" s="64"/>
      <c r="AD6384" s="53"/>
    </row>
    <row r="6385" spans="1:30" s="13" customFormat="1" x14ac:dyDescent="0.25">
      <c r="A6385"/>
      <c r="B6385" s="32"/>
      <c r="C6385" s="34"/>
      <c r="D6385" s="10"/>
      <c r="J6385" s="53"/>
      <c r="K6385" s="64"/>
      <c r="O6385" s="60"/>
      <c r="P6385" s="67"/>
      <c r="T6385" s="53"/>
      <c r="U6385" s="64"/>
      <c r="Y6385" s="53"/>
      <c r="Z6385" s="64"/>
      <c r="AD6385" s="53"/>
    </row>
    <row r="6386" spans="1:30" s="13" customFormat="1" x14ac:dyDescent="0.25">
      <c r="A6386"/>
      <c r="B6386" s="32"/>
      <c r="C6386" s="34"/>
      <c r="D6386" s="10"/>
      <c r="J6386" s="53"/>
      <c r="K6386" s="64"/>
      <c r="O6386" s="60"/>
      <c r="P6386" s="67"/>
      <c r="T6386" s="53"/>
      <c r="U6386" s="64"/>
      <c r="Y6386" s="53"/>
      <c r="Z6386" s="64"/>
      <c r="AD6386" s="53"/>
    </row>
    <row r="6387" spans="1:30" s="13" customFormat="1" x14ac:dyDescent="0.25">
      <c r="A6387"/>
      <c r="B6387" s="32"/>
      <c r="C6387" s="34"/>
      <c r="D6387" s="10"/>
      <c r="J6387" s="53"/>
      <c r="K6387" s="64"/>
      <c r="O6387" s="60"/>
      <c r="P6387" s="67"/>
      <c r="T6387" s="53"/>
      <c r="U6387" s="64"/>
      <c r="Y6387" s="53"/>
      <c r="Z6387" s="64"/>
      <c r="AD6387" s="53"/>
    </row>
    <row r="6388" spans="1:30" s="13" customFormat="1" x14ac:dyDescent="0.25">
      <c r="A6388"/>
      <c r="B6388" s="32"/>
      <c r="C6388" s="34"/>
      <c r="D6388" s="10"/>
      <c r="J6388" s="53"/>
      <c r="K6388" s="64"/>
      <c r="O6388" s="60"/>
      <c r="P6388" s="67"/>
      <c r="T6388" s="53"/>
      <c r="U6388" s="64"/>
      <c r="Y6388" s="53"/>
      <c r="Z6388" s="64"/>
      <c r="AD6388" s="53"/>
    </row>
    <row r="6389" spans="1:30" s="13" customFormat="1" x14ac:dyDescent="0.25">
      <c r="A6389"/>
      <c r="B6389" s="32"/>
      <c r="C6389" s="34"/>
      <c r="D6389" s="10"/>
      <c r="J6389" s="53"/>
      <c r="K6389" s="64"/>
      <c r="O6389" s="60"/>
      <c r="P6389" s="67"/>
      <c r="T6389" s="53"/>
      <c r="U6389" s="64"/>
      <c r="Y6389" s="53"/>
      <c r="Z6389" s="64"/>
      <c r="AD6389" s="53"/>
    </row>
    <row r="6390" spans="1:30" s="13" customFormat="1" x14ac:dyDescent="0.25">
      <c r="A6390"/>
      <c r="B6390" s="32"/>
      <c r="C6390" s="34"/>
      <c r="D6390" s="10"/>
      <c r="J6390" s="53"/>
      <c r="K6390" s="64"/>
      <c r="O6390" s="60"/>
      <c r="P6390" s="67"/>
      <c r="T6390" s="53"/>
      <c r="U6390" s="64"/>
      <c r="Y6390" s="53"/>
      <c r="Z6390" s="64"/>
      <c r="AD6390" s="53"/>
    </row>
    <row r="6391" spans="1:30" s="13" customFormat="1" x14ac:dyDescent="0.25">
      <c r="A6391"/>
      <c r="B6391" s="32"/>
      <c r="C6391" s="34"/>
      <c r="D6391" s="10"/>
      <c r="J6391" s="53"/>
      <c r="K6391" s="64"/>
      <c r="O6391" s="60"/>
      <c r="P6391" s="67"/>
      <c r="T6391" s="53"/>
      <c r="U6391" s="64"/>
      <c r="Y6391" s="53"/>
      <c r="Z6391" s="64"/>
      <c r="AD6391" s="53"/>
    </row>
    <row r="6392" spans="1:30" s="13" customFormat="1" x14ac:dyDescent="0.25">
      <c r="A6392"/>
      <c r="B6392" s="32"/>
      <c r="C6392" s="34"/>
      <c r="D6392" s="10"/>
      <c r="J6392" s="53"/>
      <c r="K6392" s="64"/>
      <c r="O6392" s="60"/>
      <c r="P6392" s="67"/>
      <c r="T6392" s="53"/>
      <c r="U6392" s="64"/>
      <c r="Y6392" s="53"/>
      <c r="Z6392" s="64"/>
      <c r="AD6392" s="53"/>
    </row>
    <row r="6393" spans="1:30" s="13" customFormat="1" x14ac:dyDescent="0.25">
      <c r="A6393"/>
      <c r="B6393" s="32"/>
      <c r="C6393" s="34"/>
      <c r="D6393" s="10"/>
      <c r="J6393" s="53"/>
      <c r="K6393" s="64"/>
      <c r="O6393" s="60"/>
      <c r="P6393" s="67"/>
      <c r="T6393" s="53"/>
      <c r="U6393" s="64"/>
      <c r="Y6393" s="53"/>
      <c r="Z6393" s="64"/>
      <c r="AD6393" s="53"/>
    </row>
    <row r="6394" spans="1:30" s="13" customFormat="1" x14ac:dyDescent="0.25">
      <c r="A6394"/>
      <c r="B6394" s="32"/>
      <c r="C6394" s="34"/>
      <c r="D6394" s="10"/>
      <c r="J6394" s="53"/>
      <c r="K6394" s="64"/>
      <c r="O6394" s="60"/>
      <c r="P6394" s="67"/>
      <c r="T6394" s="53"/>
      <c r="U6394" s="64"/>
      <c r="Y6394" s="53"/>
      <c r="Z6394" s="64"/>
      <c r="AD6394" s="53"/>
    </row>
    <row r="6395" spans="1:30" s="13" customFormat="1" x14ac:dyDescent="0.25">
      <c r="A6395"/>
      <c r="B6395" s="32"/>
      <c r="C6395" s="34"/>
      <c r="D6395" s="10"/>
      <c r="J6395" s="53"/>
      <c r="K6395" s="64"/>
      <c r="O6395" s="60"/>
      <c r="P6395" s="67"/>
      <c r="T6395" s="53"/>
      <c r="U6395" s="64"/>
      <c r="Y6395" s="53"/>
      <c r="Z6395" s="64"/>
      <c r="AD6395" s="53"/>
    </row>
    <row r="6396" spans="1:30" s="13" customFormat="1" x14ac:dyDescent="0.25">
      <c r="A6396"/>
      <c r="B6396" s="32"/>
      <c r="C6396" s="34"/>
      <c r="D6396" s="10"/>
      <c r="J6396" s="53"/>
      <c r="K6396" s="64"/>
      <c r="O6396" s="60"/>
      <c r="P6396" s="67"/>
      <c r="T6396" s="53"/>
      <c r="U6396" s="64"/>
      <c r="Y6396" s="53"/>
      <c r="Z6396" s="64"/>
      <c r="AD6396" s="53"/>
    </row>
    <row r="6397" spans="1:30" s="13" customFormat="1" x14ac:dyDescent="0.25">
      <c r="A6397"/>
      <c r="B6397" s="32"/>
      <c r="C6397" s="34"/>
      <c r="D6397" s="10"/>
      <c r="J6397" s="53"/>
      <c r="K6397" s="64"/>
      <c r="O6397" s="60"/>
      <c r="P6397" s="67"/>
      <c r="T6397" s="53"/>
      <c r="U6397" s="64"/>
      <c r="Y6397" s="53"/>
      <c r="Z6397" s="64"/>
      <c r="AD6397" s="53"/>
    </row>
    <row r="6398" spans="1:30" s="13" customFormat="1" x14ac:dyDescent="0.25">
      <c r="A6398"/>
      <c r="B6398" s="32"/>
      <c r="C6398" s="34"/>
      <c r="D6398" s="10"/>
      <c r="J6398" s="53"/>
      <c r="K6398" s="64"/>
      <c r="O6398" s="60"/>
      <c r="P6398" s="67"/>
      <c r="T6398" s="53"/>
      <c r="U6398" s="64"/>
      <c r="Y6398" s="53"/>
      <c r="Z6398" s="64"/>
      <c r="AD6398" s="53"/>
    </row>
    <row r="6399" spans="1:30" s="13" customFormat="1" x14ac:dyDescent="0.25">
      <c r="A6399"/>
      <c r="B6399" s="32"/>
      <c r="C6399" s="34"/>
      <c r="D6399" s="10"/>
      <c r="J6399" s="53"/>
      <c r="K6399" s="64"/>
      <c r="O6399" s="60"/>
      <c r="P6399" s="67"/>
      <c r="T6399" s="53"/>
      <c r="U6399" s="64"/>
      <c r="Y6399" s="53"/>
      <c r="Z6399" s="64"/>
      <c r="AD6399" s="53"/>
    </row>
    <row r="6400" spans="1:30" s="13" customFormat="1" x14ac:dyDescent="0.25">
      <c r="A6400"/>
      <c r="B6400" s="32"/>
      <c r="C6400" s="34"/>
      <c r="D6400" s="10"/>
      <c r="J6400" s="53"/>
      <c r="K6400" s="64"/>
      <c r="O6400" s="60"/>
      <c r="P6400" s="67"/>
      <c r="T6400" s="53"/>
      <c r="U6400" s="64"/>
      <c r="Y6400" s="53"/>
      <c r="Z6400" s="64"/>
      <c r="AD6400" s="53"/>
    </row>
    <row r="6401" spans="1:30" s="13" customFormat="1" x14ac:dyDescent="0.25">
      <c r="A6401"/>
      <c r="B6401" s="32"/>
      <c r="C6401" s="34"/>
      <c r="D6401" s="10"/>
      <c r="J6401" s="53"/>
      <c r="K6401" s="64"/>
      <c r="O6401" s="60"/>
      <c r="P6401" s="67"/>
      <c r="T6401" s="53"/>
      <c r="U6401" s="64"/>
      <c r="Y6401" s="53"/>
      <c r="Z6401" s="64"/>
      <c r="AD6401" s="53"/>
    </row>
    <row r="6402" spans="1:30" s="13" customFormat="1" x14ac:dyDescent="0.25">
      <c r="A6402"/>
      <c r="B6402" s="32"/>
      <c r="C6402" s="34"/>
      <c r="D6402" s="10"/>
      <c r="J6402" s="53"/>
      <c r="K6402" s="64"/>
      <c r="O6402" s="60"/>
      <c r="P6402" s="67"/>
      <c r="T6402" s="53"/>
      <c r="U6402" s="64"/>
      <c r="Y6402" s="53"/>
      <c r="Z6402" s="64"/>
      <c r="AD6402" s="53"/>
    </row>
    <row r="6403" spans="1:30" s="13" customFormat="1" x14ac:dyDescent="0.25">
      <c r="A6403"/>
      <c r="B6403" s="32"/>
      <c r="C6403" s="34"/>
      <c r="D6403" s="10"/>
      <c r="J6403" s="53"/>
      <c r="K6403" s="64"/>
      <c r="O6403" s="60"/>
      <c r="P6403" s="67"/>
      <c r="T6403" s="53"/>
      <c r="U6403" s="64"/>
      <c r="Y6403" s="53"/>
      <c r="Z6403" s="64"/>
      <c r="AD6403" s="53"/>
    </row>
    <row r="6404" spans="1:30" s="13" customFormat="1" x14ac:dyDescent="0.25">
      <c r="A6404"/>
      <c r="B6404" s="32"/>
      <c r="C6404" s="34"/>
      <c r="D6404" s="10"/>
      <c r="J6404" s="53"/>
      <c r="K6404" s="64"/>
      <c r="O6404" s="60"/>
      <c r="P6404" s="67"/>
      <c r="T6404" s="53"/>
      <c r="U6404" s="64"/>
      <c r="Y6404" s="53"/>
      <c r="Z6404" s="64"/>
      <c r="AD6404" s="53"/>
    </row>
    <row r="6405" spans="1:30" s="13" customFormat="1" x14ac:dyDescent="0.25">
      <c r="A6405"/>
      <c r="B6405" s="32"/>
      <c r="C6405" s="34"/>
      <c r="D6405" s="10"/>
      <c r="J6405" s="53"/>
      <c r="K6405" s="64"/>
      <c r="O6405" s="60"/>
      <c r="P6405" s="67"/>
      <c r="T6405" s="53"/>
      <c r="U6405" s="64"/>
      <c r="Y6405" s="53"/>
      <c r="Z6405" s="64"/>
      <c r="AD6405" s="53"/>
    </row>
    <row r="6406" spans="1:30" s="13" customFormat="1" x14ac:dyDescent="0.25">
      <c r="A6406"/>
      <c r="B6406" s="32"/>
      <c r="C6406" s="34"/>
      <c r="D6406" s="10"/>
      <c r="J6406" s="53"/>
      <c r="K6406" s="64"/>
      <c r="O6406" s="60"/>
      <c r="P6406" s="67"/>
      <c r="T6406" s="53"/>
      <c r="U6406" s="64"/>
      <c r="Y6406" s="53"/>
      <c r="Z6406" s="64"/>
      <c r="AD6406" s="53"/>
    </row>
    <row r="6407" spans="1:30" s="13" customFormat="1" x14ac:dyDescent="0.25">
      <c r="A6407"/>
      <c r="B6407" s="32"/>
      <c r="C6407" s="34"/>
      <c r="D6407" s="10"/>
      <c r="J6407" s="53"/>
      <c r="K6407" s="64"/>
      <c r="O6407" s="60"/>
      <c r="P6407" s="67"/>
      <c r="T6407" s="53"/>
      <c r="U6407" s="64"/>
      <c r="Y6407" s="53"/>
      <c r="Z6407" s="64"/>
      <c r="AD6407" s="53"/>
    </row>
    <row r="6408" spans="1:30" s="13" customFormat="1" x14ac:dyDescent="0.25">
      <c r="A6408"/>
      <c r="B6408" s="32"/>
      <c r="C6408" s="34"/>
      <c r="D6408" s="10"/>
      <c r="J6408" s="53"/>
      <c r="K6408" s="64"/>
      <c r="O6408" s="60"/>
      <c r="P6408" s="67"/>
      <c r="T6408" s="53"/>
      <c r="U6408" s="64"/>
      <c r="Y6408" s="53"/>
      <c r="Z6408" s="64"/>
      <c r="AD6408" s="53"/>
    </row>
    <row r="6409" spans="1:30" s="13" customFormat="1" x14ac:dyDescent="0.25">
      <c r="A6409"/>
      <c r="B6409" s="32"/>
      <c r="C6409" s="34"/>
      <c r="D6409" s="10"/>
      <c r="J6409" s="53"/>
      <c r="K6409" s="64"/>
      <c r="O6409" s="60"/>
      <c r="P6409" s="67"/>
      <c r="T6409" s="53"/>
      <c r="U6409" s="64"/>
      <c r="Y6409" s="53"/>
      <c r="Z6409" s="64"/>
      <c r="AD6409" s="53"/>
    </row>
    <row r="6410" spans="1:30" s="13" customFormat="1" x14ac:dyDescent="0.25">
      <c r="A6410"/>
      <c r="B6410" s="32"/>
      <c r="C6410" s="34"/>
      <c r="D6410" s="10"/>
      <c r="J6410" s="53"/>
      <c r="K6410" s="64"/>
      <c r="O6410" s="60"/>
      <c r="P6410" s="67"/>
      <c r="T6410" s="53"/>
      <c r="U6410" s="64"/>
      <c r="Y6410" s="53"/>
      <c r="Z6410" s="64"/>
      <c r="AD6410" s="53"/>
    </row>
    <row r="6411" spans="1:30" s="13" customFormat="1" x14ac:dyDescent="0.25">
      <c r="A6411"/>
      <c r="B6411" s="32"/>
      <c r="C6411" s="34"/>
      <c r="D6411" s="10"/>
      <c r="J6411" s="53"/>
      <c r="K6411" s="64"/>
      <c r="O6411" s="60"/>
      <c r="P6411" s="67"/>
      <c r="T6411" s="53"/>
      <c r="U6411" s="64"/>
      <c r="Y6411" s="53"/>
      <c r="Z6411" s="64"/>
      <c r="AD6411" s="53"/>
    </row>
    <row r="6412" spans="1:30" s="13" customFormat="1" x14ac:dyDescent="0.25">
      <c r="A6412"/>
      <c r="B6412" s="32"/>
      <c r="C6412" s="34"/>
      <c r="D6412" s="10"/>
      <c r="J6412" s="53"/>
      <c r="K6412" s="64"/>
      <c r="O6412" s="60"/>
      <c r="P6412" s="67"/>
      <c r="T6412" s="53"/>
      <c r="U6412" s="64"/>
      <c r="Y6412" s="53"/>
      <c r="Z6412" s="64"/>
      <c r="AD6412" s="53"/>
    </row>
    <row r="6413" spans="1:30" s="13" customFormat="1" x14ac:dyDescent="0.25">
      <c r="A6413"/>
      <c r="B6413" s="32"/>
      <c r="C6413" s="34"/>
      <c r="D6413" s="10"/>
      <c r="J6413" s="53"/>
      <c r="K6413" s="64"/>
      <c r="O6413" s="60"/>
      <c r="P6413" s="67"/>
      <c r="T6413" s="53"/>
      <c r="U6413" s="64"/>
      <c r="Y6413" s="53"/>
      <c r="Z6413" s="64"/>
      <c r="AD6413" s="53"/>
    </row>
    <row r="6414" spans="1:30" s="13" customFormat="1" x14ac:dyDescent="0.25">
      <c r="A6414"/>
      <c r="B6414" s="32"/>
      <c r="C6414" s="34"/>
      <c r="D6414" s="10"/>
      <c r="J6414" s="53"/>
      <c r="K6414" s="64"/>
      <c r="O6414" s="60"/>
      <c r="P6414" s="67"/>
      <c r="T6414" s="53"/>
      <c r="U6414" s="64"/>
      <c r="Y6414" s="53"/>
      <c r="Z6414" s="64"/>
      <c r="AD6414" s="53"/>
    </row>
    <row r="6415" spans="1:30" s="13" customFormat="1" x14ac:dyDescent="0.25">
      <c r="A6415"/>
      <c r="B6415" s="32"/>
      <c r="C6415" s="34"/>
      <c r="D6415" s="10"/>
      <c r="J6415" s="53"/>
      <c r="K6415" s="64"/>
      <c r="O6415" s="60"/>
      <c r="P6415" s="67"/>
      <c r="T6415" s="53"/>
      <c r="U6415" s="64"/>
      <c r="Y6415" s="53"/>
      <c r="Z6415" s="64"/>
      <c r="AD6415" s="53"/>
    </row>
    <row r="6416" spans="1:30" s="13" customFormat="1" x14ac:dyDescent="0.25">
      <c r="A6416"/>
      <c r="B6416" s="32"/>
      <c r="C6416" s="34"/>
      <c r="D6416" s="10"/>
      <c r="J6416" s="53"/>
      <c r="K6416" s="64"/>
      <c r="O6416" s="60"/>
      <c r="P6416" s="67"/>
      <c r="T6416" s="53"/>
      <c r="U6416" s="64"/>
      <c r="Y6416" s="53"/>
      <c r="Z6416" s="64"/>
      <c r="AD6416" s="53"/>
    </row>
    <row r="6417" spans="1:30" s="13" customFormat="1" x14ac:dyDescent="0.25">
      <c r="A6417"/>
      <c r="B6417" s="32"/>
      <c r="C6417" s="34"/>
      <c r="D6417" s="10"/>
      <c r="J6417" s="53"/>
      <c r="K6417" s="64"/>
      <c r="O6417" s="60"/>
      <c r="P6417" s="67"/>
      <c r="T6417" s="53"/>
      <c r="U6417" s="64"/>
      <c r="Y6417" s="53"/>
      <c r="Z6417" s="64"/>
      <c r="AD6417" s="53"/>
    </row>
    <row r="6418" spans="1:30" s="13" customFormat="1" x14ac:dyDescent="0.25">
      <c r="A6418"/>
      <c r="B6418" s="32"/>
      <c r="C6418" s="34"/>
      <c r="D6418" s="10"/>
      <c r="J6418" s="53"/>
      <c r="K6418" s="64"/>
      <c r="O6418" s="60"/>
      <c r="P6418" s="67"/>
      <c r="T6418" s="53"/>
      <c r="U6418" s="64"/>
      <c r="Y6418" s="53"/>
      <c r="Z6418" s="64"/>
      <c r="AD6418" s="53"/>
    </row>
    <row r="6419" spans="1:30" s="13" customFormat="1" x14ac:dyDescent="0.25">
      <c r="A6419"/>
      <c r="B6419" s="32"/>
      <c r="C6419" s="34"/>
      <c r="D6419" s="10"/>
      <c r="J6419" s="53"/>
      <c r="K6419" s="64"/>
      <c r="O6419" s="60"/>
      <c r="P6419" s="67"/>
      <c r="T6419" s="53"/>
      <c r="U6419" s="64"/>
      <c r="Y6419" s="53"/>
      <c r="Z6419" s="64"/>
      <c r="AD6419" s="53"/>
    </row>
    <row r="6420" spans="1:30" s="13" customFormat="1" x14ac:dyDescent="0.25">
      <c r="A6420"/>
      <c r="B6420" s="32"/>
      <c r="C6420" s="34"/>
      <c r="D6420" s="10"/>
      <c r="J6420" s="53"/>
      <c r="K6420" s="64"/>
      <c r="O6420" s="60"/>
      <c r="P6420" s="67"/>
      <c r="T6420" s="53"/>
      <c r="U6420" s="64"/>
      <c r="Y6420" s="53"/>
      <c r="Z6420" s="64"/>
      <c r="AD6420" s="53"/>
    </row>
    <row r="6421" spans="1:30" s="13" customFormat="1" x14ac:dyDescent="0.25">
      <c r="A6421"/>
      <c r="B6421" s="32"/>
      <c r="C6421" s="34"/>
      <c r="D6421" s="10"/>
      <c r="J6421" s="53"/>
      <c r="K6421" s="64"/>
      <c r="O6421" s="60"/>
      <c r="P6421" s="67"/>
      <c r="T6421" s="53"/>
      <c r="U6421" s="64"/>
      <c r="Y6421" s="53"/>
      <c r="Z6421" s="64"/>
      <c r="AD6421" s="53"/>
    </row>
    <row r="6422" spans="1:30" s="13" customFormat="1" x14ac:dyDescent="0.25">
      <c r="A6422"/>
      <c r="B6422" s="32"/>
      <c r="C6422" s="34"/>
      <c r="D6422" s="10"/>
      <c r="J6422" s="53"/>
      <c r="K6422" s="64"/>
      <c r="O6422" s="60"/>
      <c r="P6422" s="67"/>
      <c r="T6422" s="53"/>
      <c r="U6422" s="64"/>
      <c r="Y6422" s="53"/>
      <c r="Z6422" s="64"/>
      <c r="AD6422" s="53"/>
    </row>
    <row r="6423" spans="1:30" s="13" customFormat="1" x14ac:dyDescent="0.25">
      <c r="A6423"/>
      <c r="B6423" s="32"/>
      <c r="C6423" s="34"/>
      <c r="D6423" s="10"/>
      <c r="J6423" s="53"/>
      <c r="K6423" s="64"/>
      <c r="O6423" s="60"/>
      <c r="P6423" s="67"/>
      <c r="T6423" s="53"/>
      <c r="U6423" s="64"/>
      <c r="Y6423" s="53"/>
      <c r="Z6423" s="64"/>
      <c r="AD6423" s="53"/>
    </row>
    <row r="6424" spans="1:30" s="13" customFormat="1" x14ac:dyDescent="0.25">
      <c r="A6424"/>
      <c r="B6424" s="32"/>
      <c r="C6424" s="34"/>
      <c r="D6424" s="10"/>
      <c r="J6424" s="53"/>
      <c r="K6424" s="64"/>
      <c r="O6424" s="60"/>
      <c r="P6424" s="67"/>
      <c r="T6424" s="53"/>
      <c r="U6424" s="64"/>
      <c r="Y6424" s="53"/>
      <c r="Z6424" s="64"/>
      <c r="AD6424" s="53"/>
    </row>
    <row r="6425" spans="1:30" s="13" customFormat="1" x14ac:dyDescent="0.25">
      <c r="A6425"/>
      <c r="B6425" s="32"/>
      <c r="C6425" s="34"/>
      <c r="D6425" s="10"/>
      <c r="J6425" s="53"/>
      <c r="K6425" s="64"/>
      <c r="O6425" s="60"/>
      <c r="P6425" s="67"/>
      <c r="T6425" s="53"/>
      <c r="U6425" s="64"/>
      <c r="Y6425" s="53"/>
      <c r="Z6425" s="64"/>
      <c r="AD6425" s="53"/>
    </row>
    <row r="6426" spans="1:30" s="13" customFormat="1" x14ac:dyDescent="0.25">
      <c r="A6426"/>
      <c r="B6426" s="32"/>
      <c r="C6426" s="34"/>
      <c r="D6426" s="10"/>
      <c r="J6426" s="53"/>
      <c r="K6426" s="64"/>
      <c r="O6426" s="60"/>
      <c r="P6426" s="67"/>
      <c r="T6426" s="53"/>
      <c r="U6426" s="64"/>
      <c r="Y6426" s="53"/>
      <c r="Z6426" s="64"/>
      <c r="AD6426" s="53"/>
    </row>
    <row r="6427" spans="1:30" s="13" customFormat="1" x14ac:dyDescent="0.25">
      <c r="A6427"/>
      <c r="B6427" s="32"/>
      <c r="C6427" s="34"/>
      <c r="D6427" s="10"/>
      <c r="J6427" s="53"/>
      <c r="K6427" s="64"/>
      <c r="O6427" s="60"/>
      <c r="P6427" s="67"/>
      <c r="T6427" s="53"/>
      <c r="U6427" s="64"/>
      <c r="Y6427" s="53"/>
      <c r="Z6427" s="64"/>
      <c r="AD6427" s="53"/>
    </row>
    <row r="6428" spans="1:30" s="13" customFormat="1" x14ac:dyDescent="0.25">
      <c r="A6428"/>
      <c r="B6428" s="32"/>
      <c r="C6428" s="34"/>
      <c r="D6428" s="10"/>
      <c r="J6428" s="53"/>
      <c r="K6428" s="64"/>
      <c r="O6428" s="60"/>
      <c r="P6428" s="67"/>
      <c r="T6428" s="53"/>
      <c r="U6428" s="64"/>
      <c r="Y6428" s="53"/>
      <c r="Z6428" s="64"/>
      <c r="AD6428" s="53"/>
    </row>
    <row r="6429" spans="1:30" s="13" customFormat="1" x14ac:dyDescent="0.25">
      <c r="A6429"/>
      <c r="B6429" s="32"/>
      <c r="C6429" s="34"/>
      <c r="D6429" s="10"/>
      <c r="J6429" s="53"/>
      <c r="K6429" s="64"/>
      <c r="O6429" s="60"/>
      <c r="P6429" s="67"/>
      <c r="T6429" s="53"/>
      <c r="U6429" s="64"/>
      <c r="Y6429" s="53"/>
      <c r="Z6429" s="64"/>
      <c r="AD6429" s="53"/>
    </row>
    <row r="6430" spans="1:30" s="13" customFormat="1" x14ac:dyDescent="0.25">
      <c r="A6430"/>
      <c r="B6430" s="32"/>
      <c r="C6430" s="34"/>
      <c r="D6430" s="10"/>
      <c r="J6430" s="53"/>
      <c r="K6430" s="64"/>
      <c r="O6430" s="60"/>
      <c r="P6430" s="67"/>
      <c r="T6430" s="53"/>
      <c r="U6430" s="64"/>
      <c r="Y6430" s="53"/>
      <c r="Z6430" s="64"/>
      <c r="AD6430" s="53"/>
    </row>
    <row r="6431" spans="1:30" s="13" customFormat="1" x14ac:dyDescent="0.25">
      <c r="A6431"/>
      <c r="B6431" s="32"/>
      <c r="C6431" s="34"/>
      <c r="D6431" s="10"/>
      <c r="J6431" s="53"/>
      <c r="K6431" s="64"/>
      <c r="O6431" s="60"/>
      <c r="P6431" s="67"/>
      <c r="T6431" s="53"/>
      <c r="U6431" s="64"/>
      <c r="Y6431" s="53"/>
      <c r="Z6431" s="64"/>
      <c r="AD6431" s="53"/>
    </row>
    <row r="6432" spans="1:30" s="13" customFormat="1" x14ac:dyDescent="0.25">
      <c r="A6432"/>
      <c r="B6432" s="32"/>
      <c r="C6432" s="34"/>
      <c r="D6432" s="10"/>
      <c r="J6432" s="53"/>
      <c r="K6432" s="64"/>
      <c r="O6432" s="60"/>
      <c r="P6432" s="67"/>
      <c r="T6432" s="53"/>
      <c r="U6432" s="64"/>
      <c r="Y6432" s="53"/>
      <c r="Z6432" s="64"/>
      <c r="AD6432" s="53"/>
    </row>
    <row r="6433" spans="1:30" s="13" customFormat="1" x14ac:dyDescent="0.25">
      <c r="A6433"/>
      <c r="B6433" s="32"/>
      <c r="C6433" s="34"/>
      <c r="D6433" s="10"/>
      <c r="J6433" s="53"/>
      <c r="K6433" s="64"/>
      <c r="O6433" s="60"/>
      <c r="P6433" s="67"/>
      <c r="T6433" s="53"/>
      <c r="U6433" s="64"/>
      <c r="Y6433" s="53"/>
      <c r="Z6433" s="64"/>
      <c r="AD6433" s="53"/>
    </row>
    <row r="6434" spans="1:30" s="13" customFormat="1" x14ac:dyDescent="0.25">
      <c r="A6434"/>
      <c r="B6434" s="32"/>
      <c r="C6434" s="34"/>
      <c r="D6434" s="10"/>
      <c r="J6434" s="53"/>
      <c r="K6434" s="64"/>
      <c r="O6434" s="60"/>
      <c r="P6434" s="67"/>
      <c r="T6434" s="53"/>
      <c r="U6434" s="64"/>
      <c r="Y6434" s="53"/>
      <c r="Z6434" s="64"/>
      <c r="AD6434" s="53"/>
    </row>
    <row r="6435" spans="1:30" s="13" customFormat="1" x14ac:dyDescent="0.25">
      <c r="A6435"/>
      <c r="B6435" s="32"/>
      <c r="C6435" s="34"/>
      <c r="D6435" s="10"/>
      <c r="J6435" s="53"/>
      <c r="K6435" s="64"/>
      <c r="O6435" s="60"/>
      <c r="P6435" s="67"/>
      <c r="T6435" s="53"/>
      <c r="U6435" s="64"/>
      <c r="Y6435" s="53"/>
      <c r="Z6435" s="64"/>
      <c r="AD6435" s="53"/>
    </row>
    <row r="6436" spans="1:30" s="13" customFormat="1" x14ac:dyDescent="0.25">
      <c r="A6436"/>
      <c r="B6436" s="32"/>
      <c r="C6436" s="34"/>
      <c r="D6436" s="10"/>
      <c r="J6436" s="53"/>
      <c r="K6436" s="64"/>
      <c r="O6436" s="60"/>
      <c r="P6436" s="67"/>
      <c r="T6436" s="53"/>
      <c r="U6436" s="64"/>
      <c r="Y6436" s="53"/>
      <c r="Z6436" s="64"/>
      <c r="AD6436" s="53"/>
    </row>
    <row r="6437" spans="1:30" s="13" customFormat="1" x14ac:dyDescent="0.25">
      <c r="A6437"/>
      <c r="B6437" s="32"/>
      <c r="C6437" s="34"/>
      <c r="D6437" s="10"/>
      <c r="J6437" s="53"/>
      <c r="K6437" s="64"/>
      <c r="O6437" s="60"/>
      <c r="P6437" s="67"/>
      <c r="T6437" s="53"/>
      <c r="U6437" s="64"/>
      <c r="Y6437" s="53"/>
      <c r="Z6437" s="64"/>
      <c r="AD6437" s="53"/>
    </row>
    <row r="6438" spans="1:30" s="13" customFormat="1" x14ac:dyDescent="0.25">
      <c r="A6438"/>
      <c r="B6438" s="32"/>
      <c r="C6438" s="34"/>
      <c r="D6438" s="10"/>
      <c r="J6438" s="53"/>
      <c r="K6438" s="64"/>
      <c r="O6438" s="60"/>
      <c r="P6438" s="67"/>
      <c r="T6438" s="53"/>
      <c r="U6438" s="64"/>
      <c r="Y6438" s="53"/>
      <c r="Z6438" s="64"/>
      <c r="AD6438" s="53"/>
    </row>
    <row r="6439" spans="1:30" s="13" customFormat="1" x14ac:dyDescent="0.25">
      <c r="A6439"/>
      <c r="B6439" s="32"/>
      <c r="C6439" s="34"/>
      <c r="D6439" s="10"/>
      <c r="J6439" s="53"/>
      <c r="K6439" s="64"/>
      <c r="O6439" s="60"/>
      <c r="P6439" s="67"/>
      <c r="T6439" s="53"/>
      <c r="U6439" s="64"/>
      <c r="Y6439" s="53"/>
      <c r="Z6439" s="64"/>
      <c r="AD6439" s="53"/>
    </row>
    <row r="6440" spans="1:30" s="13" customFormat="1" x14ac:dyDescent="0.25">
      <c r="A6440"/>
      <c r="B6440" s="32"/>
      <c r="C6440" s="34"/>
      <c r="D6440" s="10"/>
      <c r="J6440" s="53"/>
      <c r="K6440" s="64"/>
      <c r="O6440" s="60"/>
      <c r="P6440" s="67"/>
      <c r="T6440" s="53"/>
      <c r="U6440" s="64"/>
      <c r="Y6440" s="53"/>
      <c r="Z6440" s="64"/>
      <c r="AD6440" s="53"/>
    </row>
    <row r="6441" spans="1:30" s="13" customFormat="1" x14ac:dyDescent="0.25">
      <c r="A6441"/>
      <c r="B6441" s="32"/>
      <c r="C6441" s="34"/>
      <c r="D6441" s="10"/>
      <c r="J6441" s="53"/>
      <c r="K6441" s="64"/>
      <c r="O6441" s="60"/>
      <c r="P6441" s="67"/>
      <c r="T6441" s="53"/>
      <c r="U6441" s="64"/>
      <c r="Y6441" s="53"/>
      <c r="Z6441" s="64"/>
      <c r="AD6441" s="53"/>
    </row>
    <row r="6442" spans="1:30" s="13" customFormat="1" x14ac:dyDescent="0.25">
      <c r="A6442"/>
      <c r="B6442" s="32"/>
      <c r="C6442" s="34"/>
      <c r="D6442" s="10"/>
      <c r="J6442" s="53"/>
      <c r="K6442" s="64"/>
      <c r="O6442" s="60"/>
      <c r="P6442" s="67"/>
      <c r="T6442" s="53"/>
      <c r="U6442" s="64"/>
      <c r="Y6442" s="53"/>
      <c r="Z6442" s="64"/>
      <c r="AD6442" s="53"/>
    </row>
    <row r="6443" spans="1:30" s="13" customFormat="1" x14ac:dyDescent="0.25">
      <c r="A6443"/>
      <c r="B6443" s="32"/>
      <c r="C6443" s="34"/>
      <c r="D6443" s="10"/>
      <c r="J6443" s="53"/>
      <c r="K6443" s="64"/>
      <c r="O6443" s="60"/>
      <c r="P6443" s="67"/>
      <c r="T6443" s="53"/>
      <c r="U6443" s="64"/>
      <c r="Y6443" s="53"/>
      <c r="Z6443" s="64"/>
      <c r="AD6443" s="53"/>
    </row>
    <row r="6444" spans="1:30" s="13" customFormat="1" x14ac:dyDescent="0.25">
      <c r="A6444"/>
      <c r="B6444" s="32"/>
      <c r="C6444" s="34"/>
      <c r="D6444" s="10"/>
      <c r="J6444" s="53"/>
      <c r="K6444" s="64"/>
      <c r="O6444" s="60"/>
      <c r="P6444" s="67"/>
      <c r="T6444" s="53"/>
      <c r="U6444" s="64"/>
      <c r="Y6444" s="53"/>
      <c r="Z6444" s="64"/>
      <c r="AD6444" s="53"/>
    </row>
    <row r="6445" spans="1:30" s="13" customFormat="1" x14ac:dyDescent="0.25">
      <c r="A6445"/>
      <c r="B6445" s="32"/>
      <c r="C6445" s="34"/>
      <c r="D6445" s="10"/>
      <c r="J6445" s="53"/>
      <c r="K6445" s="64"/>
      <c r="O6445" s="60"/>
      <c r="P6445" s="67"/>
      <c r="T6445" s="53"/>
      <c r="U6445" s="64"/>
      <c r="Y6445" s="53"/>
      <c r="Z6445" s="64"/>
      <c r="AD6445" s="53"/>
    </row>
    <row r="6446" spans="1:30" s="13" customFormat="1" x14ac:dyDescent="0.25">
      <c r="A6446"/>
      <c r="B6446" s="32"/>
      <c r="C6446" s="34"/>
      <c r="D6446" s="10"/>
      <c r="J6446" s="53"/>
      <c r="K6446" s="64"/>
      <c r="O6446" s="60"/>
      <c r="P6446" s="67"/>
      <c r="T6446" s="53"/>
      <c r="U6446" s="64"/>
      <c r="Y6446" s="53"/>
      <c r="Z6446" s="64"/>
      <c r="AD6446" s="53"/>
    </row>
    <row r="6447" spans="1:30" s="13" customFormat="1" x14ac:dyDescent="0.25">
      <c r="A6447"/>
      <c r="B6447" s="32"/>
      <c r="C6447" s="34"/>
      <c r="D6447" s="10"/>
      <c r="J6447" s="53"/>
      <c r="K6447" s="64"/>
      <c r="O6447" s="60"/>
      <c r="P6447" s="67"/>
      <c r="T6447" s="53"/>
      <c r="U6447" s="64"/>
      <c r="Y6447" s="53"/>
      <c r="Z6447" s="64"/>
      <c r="AD6447" s="53"/>
    </row>
    <row r="6448" spans="1:30" s="13" customFormat="1" x14ac:dyDescent="0.25">
      <c r="A6448"/>
      <c r="B6448" s="32"/>
      <c r="C6448" s="34"/>
      <c r="D6448" s="10"/>
      <c r="J6448" s="53"/>
      <c r="K6448" s="64"/>
      <c r="O6448" s="60"/>
      <c r="P6448" s="67"/>
      <c r="T6448" s="53"/>
      <c r="U6448" s="64"/>
      <c r="Y6448" s="53"/>
      <c r="Z6448" s="64"/>
      <c r="AD6448" s="53"/>
    </row>
    <row r="6449" spans="1:30" s="13" customFormat="1" x14ac:dyDescent="0.25">
      <c r="A6449"/>
      <c r="B6449" s="32"/>
      <c r="C6449" s="34"/>
      <c r="D6449" s="10"/>
      <c r="J6449" s="53"/>
      <c r="K6449" s="64"/>
      <c r="O6449" s="60"/>
      <c r="P6449" s="67"/>
      <c r="T6449" s="53"/>
      <c r="U6449" s="64"/>
      <c r="Y6449" s="53"/>
      <c r="Z6449" s="64"/>
      <c r="AD6449" s="53"/>
    </row>
    <row r="6450" spans="1:30" s="13" customFormat="1" x14ac:dyDescent="0.25">
      <c r="A6450"/>
      <c r="B6450" s="32"/>
      <c r="C6450" s="34"/>
      <c r="D6450" s="10"/>
      <c r="J6450" s="53"/>
      <c r="K6450" s="64"/>
      <c r="O6450" s="60"/>
      <c r="P6450" s="67"/>
      <c r="T6450" s="53"/>
      <c r="U6450" s="64"/>
      <c r="Y6450" s="53"/>
      <c r="Z6450" s="64"/>
      <c r="AD6450" s="53"/>
    </row>
    <row r="6451" spans="1:30" s="13" customFormat="1" x14ac:dyDescent="0.25">
      <c r="A6451"/>
      <c r="B6451" s="32"/>
      <c r="C6451" s="34"/>
      <c r="D6451" s="10"/>
      <c r="J6451" s="53"/>
      <c r="K6451" s="64"/>
      <c r="O6451" s="60"/>
      <c r="P6451" s="67"/>
      <c r="T6451" s="53"/>
      <c r="U6451" s="64"/>
      <c r="Y6451" s="53"/>
      <c r="Z6451" s="64"/>
      <c r="AD6451" s="53"/>
    </row>
    <row r="6452" spans="1:30" s="13" customFormat="1" x14ac:dyDescent="0.25">
      <c r="A6452"/>
      <c r="B6452" s="32"/>
      <c r="C6452" s="34"/>
      <c r="D6452" s="10"/>
      <c r="J6452" s="53"/>
      <c r="K6452" s="64"/>
      <c r="O6452" s="60"/>
      <c r="P6452" s="67"/>
      <c r="T6452" s="53"/>
      <c r="U6452" s="64"/>
      <c r="Y6452" s="53"/>
      <c r="Z6452" s="64"/>
      <c r="AD6452" s="53"/>
    </row>
    <row r="6453" spans="1:30" s="13" customFormat="1" x14ac:dyDescent="0.25">
      <c r="A6453"/>
      <c r="B6453" s="32"/>
      <c r="C6453" s="34"/>
      <c r="D6453" s="10"/>
      <c r="J6453" s="53"/>
      <c r="K6453" s="64"/>
      <c r="O6453" s="60"/>
      <c r="P6453" s="67"/>
      <c r="T6453" s="53"/>
      <c r="U6453" s="64"/>
      <c r="Y6453" s="53"/>
      <c r="Z6453" s="64"/>
      <c r="AD6453" s="53"/>
    </row>
    <row r="6454" spans="1:30" s="13" customFormat="1" x14ac:dyDescent="0.25">
      <c r="A6454"/>
      <c r="B6454" s="32"/>
      <c r="C6454" s="34"/>
      <c r="D6454" s="10"/>
      <c r="J6454" s="53"/>
      <c r="K6454" s="64"/>
      <c r="O6454" s="60"/>
      <c r="P6454" s="67"/>
      <c r="T6454" s="53"/>
      <c r="U6454" s="64"/>
      <c r="Y6454" s="53"/>
      <c r="Z6454" s="64"/>
      <c r="AD6454" s="53"/>
    </row>
    <row r="6455" spans="1:30" s="13" customFormat="1" x14ac:dyDescent="0.25">
      <c r="A6455"/>
      <c r="B6455" s="32"/>
      <c r="C6455" s="34"/>
      <c r="D6455" s="10"/>
      <c r="J6455" s="53"/>
      <c r="K6455" s="64"/>
      <c r="O6455" s="60"/>
      <c r="P6455" s="67"/>
      <c r="T6455" s="53"/>
      <c r="U6455" s="64"/>
      <c r="Y6455" s="53"/>
      <c r="Z6455" s="64"/>
      <c r="AD6455" s="53"/>
    </row>
    <row r="6456" spans="1:30" s="13" customFormat="1" x14ac:dyDescent="0.25">
      <c r="A6456"/>
      <c r="B6456" s="32"/>
      <c r="C6456" s="34"/>
      <c r="D6456" s="10"/>
      <c r="J6456" s="53"/>
      <c r="K6456" s="64"/>
      <c r="O6456" s="60"/>
      <c r="P6456" s="67"/>
      <c r="T6456" s="53"/>
      <c r="U6456" s="64"/>
      <c r="Y6456" s="53"/>
      <c r="Z6456" s="64"/>
      <c r="AD6456" s="53"/>
    </row>
    <row r="6457" spans="1:30" s="13" customFormat="1" x14ac:dyDescent="0.25">
      <c r="A6457"/>
      <c r="B6457" s="32"/>
      <c r="C6457" s="34"/>
      <c r="D6457" s="10"/>
      <c r="J6457" s="53"/>
      <c r="K6457" s="64"/>
      <c r="O6457" s="60"/>
      <c r="P6457" s="67"/>
      <c r="T6457" s="53"/>
      <c r="U6457" s="64"/>
      <c r="Y6457" s="53"/>
      <c r="Z6457" s="64"/>
      <c r="AD6457" s="53"/>
    </row>
    <row r="6458" spans="1:30" s="13" customFormat="1" x14ac:dyDescent="0.25">
      <c r="A6458"/>
      <c r="B6458" s="32"/>
      <c r="C6458" s="34"/>
      <c r="D6458" s="10"/>
      <c r="J6458" s="53"/>
      <c r="K6458" s="64"/>
      <c r="O6458" s="60"/>
      <c r="P6458" s="67"/>
      <c r="T6458" s="53"/>
      <c r="U6458" s="64"/>
      <c r="Y6458" s="53"/>
      <c r="Z6458" s="64"/>
      <c r="AD6458" s="53"/>
    </row>
    <row r="6459" spans="1:30" s="13" customFormat="1" x14ac:dyDescent="0.25">
      <c r="A6459"/>
      <c r="B6459" s="32"/>
      <c r="C6459" s="34"/>
      <c r="D6459" s="10"/>
      <c r="J6459" s="53"/>
      <c r="K6459" s="64"/>
      <c r="O6459" s="60"/>
      <c r="P6459" s="67"/>
      <c r="T6459" s="53"/>
      <c r="U6459" s="64"/>
      <c r="Y6459" s="53"/>
      <c r="Z6459" s="64"/>
      <c r="AD6459" s="53"/>
    </row>
    <row r="6460" spans="1:30" s="13" customFormat="1" x14ac:dyDescent="0.25">
      <c r="A6460"/>
      <c r="B6460" s="32"/>
      <c r="C6460" s="34"/>
      <c r="D6460" s="10"/>
      <c r="J6460" s="53"/>
      <c r="K6460" s="64"/>
      <c r="O6460" s="60"/>
      <c r="P6460" s="67"/>
      <c r="T6460" s="53"/>
      <c r="U6460" s="64"/>
      <c r="Y6460" s="53"/>
      <c r="Z6460" s="64"/>
      <c r="AD6460" s="53"/>
    </row>
    <row r="6461" spans="1:30" s="13" customFormat="1" x14ac:dyDescent="0.25">
      <c r="A6461"/>
      <c r="B6461" s="32"/>
      <c r="C6461" s="34"/>
      <c r="D6461" s="10"/>
      <c r="J6461" s="53"/>
      <c r="K6461" s="64"/>
      <c r="O6461" s="60"/>
      <c r="P6461" s="67"/>
      <c r="T6461" s="53"/>
      <c r="U6461" s="64"/>
      <c r="Y6461" s="53"/>
      <c r="Z6461" s="64"/>
      <c r="AD6461" s="53"/>
    </row>
    <row r="6462" spans="1:30" s="13" customFormat="1" x14ac:dyDescent="0.25">
      <c r="A6462"/>
      <c r="B6462" s="32"/>
      <c r="C6462" s="34"/>
      <c r="D6462" s="10"/>
      <c r="J6462" s="53"/>
      <c r="K6462" s="64"/>
      <c r="O6462" s="60"/>
      <c r="P6462" s="67"/>
      <c r="T6462" s="53"/>
      <c r="U6462" s="64"/>
      <c r="Y6462" s="53"/>
      <c r="Z6462" s="64"/>
      <c r="AD6462" s="53"/>
    </row>
    <row r="6463" spans="1:30" s="13" customFormat="1" x14ac:dyDescent="0.25">
      <c r="A6463"/>
      <c r="B6463" s="32"/>
      <c r="C6463" s="34"/>
      <c r="D6463" s="10"/>
      <c r="J6463" s="53"/>
      <c r="K6463" s="64"/>
      <c r="O6463" s="60"/>
      <c r="P6463" s="67"/>
      <c r="T6463" s="53"/>
      <c r="U6463" s="64"/>
      <c r="Y6463" s="53"/>
      <c r="Z6463" s="64"/>
      <c r="AD6463" s="53"/>
    </row>
    <row r="6464" spans="1:30" s="13" customFormat="1" x14ac:dyDescent="0.25">
      <c r="A6464"/>
      <c r="B6464" s="32"/>
      <c r="C6464" s="34"/>
      <c r="D6464" s="10"/>
      <c r="J6464" s="53"/>
      <c r="K6464" s="64"/>
      <c r="O6464" s="60"/>
      <c r="P6464" s="67"/>
      <c r="T6464" s="53"/>
      <c r="U6464" s="64"/>
      <c r="Y6464" s="53"/>
      <c r="Z6464" s="64"/>
      <c r="AD6464" s="53"/>
    </row>
    <row r="6465" spans="1:30" s="13" customFormat="1" x14ac:dyDescent="0.25">
      <c r="A6465"/>
      <c r="B6465" s="32"/>
      <c r="C6465" s="34"/>
      <c r="D6465" s="10"/>
      <c r="J6465" s="53"/>
      <c r="K6465" s="64"/>
      <c r="O6465" s="60"/>
      <c r="P6465" s="67"/>
      <c r="T6465" s="53"/>
      <c r="U6465" s="64"/>
      <c r="Y6465" s="53"/>
      <c r="Z6465" s="64"/>
      <c r="AD6465" s="53"/>
    </row>
    <row r="6466" spans="1:30" s="13" customFormat="1" x14ac:dyDescent="0.25">
      <c r="A6466"/>
      <c r="B6466" s="32"/>
      <c r="C6466" s="34"/>
      <c r="D6466" s="10"/>
      <c r="J6466" s="53"/>
      <c r="K6466" s="64"/>
      <c r="O6466" s="60"/>
      <c r="P6466" s="67"/>
      <c r="T6466" s="53"/>
      <c r="U6466" s="64"/>
      <c r="Y6466" s="53"/>
      <c r="Z6466" s="64"/>
      <c r="AD6466" s="53"/>
    </row>
    <row r="6467" spans="1:30" s="13" customFormat="1" x14ac:dyDescent="0.25">
      <c r="A6467"/>
      <c r="B6467" s="32"/>
      <c r="C6467" s="34"/>
      <c r="D6467" s="10"/>
      <c r="J6467" s="53"/>
      <c r="K6467" s="64"/>
      <c r="O6467" s="60"/>
      <c r="P6467" s="67"/>
      <c r="T6467" s="53"/>
      <c r="U6467" s="64"/>
      <c r="Y6467" s="53"/>
      <c r="Z6467" s="64"/>
      <c r="AD6467" s="53"/>
    </row>
    <row r="6468" spans="1:30" s="13" customFormat="1" x14ac:dyDescent="0.25">
      <c r="A6468"/>
      <c r="B6468" s="32"/>
      <c r="C6468" s="34"/>
      <c r="D6468" s="10"/>
      <c r="J6468" s="53"/>
      <c r="K6468" s="64"/>
      <c r="O6468" s="60"/>
      <c r="P6468" s="67"/>
      <c r="T6468" s="53"/>
      <c r="U6468" s="64"/>
      <c r="Y6468" s="53"/>
      <c r="Z6468" s="64"/>
      <c r="AD6468" s="53"/>
    </row>
    <row r="6469" spans="1:30" s="13" customFormat="1" x14ac:dyDescent="0.25">
      <c r="A6469"/>
      <c r="B6469" s="32"/>
      <c r="C6469" s="34"/>
      <c r="D6469" s="10"/>
      <c r="J6469" s="53"/>
      <c r="K6469" s="64"/>
      <c r="O6469" s="60"/>
      <c r="P6469" s="67"/>
      <c r="T6469" s="53"/>
      <c r="U6469" s="64"/>
      <c r="Y6469" s="53"/>
      <c r="Z6469" s="64"/>
      <c r="AD6469" s="53"/>
    </row>
    <row r="6470" spans="1:30" s="13" customFormat="1" x14ac:dyDescent="0.25">
      <c r="A6470"/>
      <c r="B6470" s="32"/>
      <c r="C6470" s="34"/>
      <c r="D6470" s="10"/>
      <c r="J6470" s="53"/>
      <c r="K6470" s="64"/>
      <c r="O6470" s="60"/>
      <c r="P6470" s="67"/>
      <c r="T6470" s="53"/>
      <c r="U6470" s="64"/>
      <c r="Y6470" s="53"/>
      <c r="Z6470" s="64"/>
      <c r="AD6470" s="53"/>
    </row>
    <row r="6471" spans="1:30" s="13" customFormat="1" x14ac:dyDescent="0.25">
      <c r="A6471"/>
      <c r="B6471" s="32"/>
      <c r="C6471" s="34"/>
      <c r="D6471" s="10"/>
      <c r="J6471" s="53"/>
      <c r="K6471" s="64"/>
      <c r="O6471" s="60"/>
      <c r="P6471" s="67"/>
      <c r="T6471" s="53"/>
      <c r="U6471" s="64"/>
      <c r="Y6471" s="53"/>
      <c r="Z6471" s="64"/>
      <c r="AD6471" s="53"/>
    </row>
    <row r="6472" spans="1:30" s="13" customFormat="1" x14ac:dyDescent="0.25">
      <c r="A6472"/>
      <c r="B6472" s="32"/>
      <c r="C6472" s="34"/>
      <c r="D6472" s="10"/>
      <c r="J6472" s="53"/>
      <c r="K6472" s="64"/>
      <c r="O6472" s="60"/>
      <c r="P6472" s="67"/>
      <c r="T6472" s="53"/>
      <c r="U6472" s="64"/>
      <c r="Y6472" s="53"/>
      <c r="Z6472" s="64"/>
      <c r="AD6472" s="53"/>
    </row>
    <row r="6473" spans="1:30" s="13" customFormat="1" x14ac:dyDescent="0.25">
      <c r="A6473"/>
      <c r="B6473" s="32"/>
      <c r="C6473" s="34"/>
      <c r="D6473" s="10"/>
      <c r="J6473" s="53"/>
      <c r="K6473" s="64"/>
      <c r="O6473" s="60"/>
      <c r="P6473" s="67"/>
      <c r="T6473" s="53"/>
      <c r="U6473" s="64"/>
      <c r="Y6473" s="53"/>
      <c r="Z6473" s="64"/>
      <c r="AD6473" s="53"/>
    </row>
    <row r="6474" spans="1:30" s="13" customFormat="1" x14ac:dyDescent="0.25">
      <c r="A6474"/>
      <c r="B6474" s="32"/>
      <c r="C6474" s="34"/>
      <c r="D6474" s="10"/>
      <c r="J6474" s="53"/>
      <c r="K6474" s="64"/>
      <c r="O6474" s="60"/>
      <c r="P6474" s="67"/>
      <c r="T6474" s="53"/>
      <c r="U6474" s="64"/>
      <c r="Y6474" s="53"/>
      <c r="Z6474" s="64"/>
      <c r="AD6474" s="53"/>
    </row>
    <row r="6475" spans="1:30" s="13" customFormat="1" x14ac:dyDescent="0.25">
      <c r="A6475"/>
      <c r="B6475" s="32"/>
      <c r="C6475" s="34"/>
      <c r="D6475" s="10"/>
      <c r="J6475" s="53"/>
      <c r="K6475" s="64"/>
      <c r="O6475" s="60"/>
      <c r="P6475" s="67"/>
      <c r="T6475" s="53"/>
      <c r="U6475" s="64"/>
      <c r="Y6475" s="53"/>
      <c r="Z6475" s="64"/>
      <c r="AD6475" s="53"/>
    </row>
    <row r="6476" spans="1:30" s="13" customFormat="1" x14ac:dyDescent="0.25">
      <c r="A6476"/>
      <c r="B6476" s="32"/>
      <c r="C6476" s="34"/>
      <c r="D6476" s="10"/>
      <c r="J6476" s="53"/>
      <c r="K6476" s="64"/>
      <c r="O6476" s="60"/>
      <c r="P6476" s="67"/>
      <c r="T6476" s="53"/>
      <c r="U6476" s="64"/>
      <c r="Y6476" s="53"/>
      <c r="Z6476" s="64"/>
      <c r="AD6476" s="53"/>
    </row>
    <row r="6477" spans="1:30" s="13" customFormat="1" x14ac:dyDescent="0.25">
      <c r="A6477"/>
      <c r="B6477" s="32"/>
      <c r="C6477" s="34"/>
      <c r="D6477" s="10"/>
      <c r="J6477" s="53"/>
      <c r="K6477" s="64"/>
      <c r="O6477" s="60"/>
      <c r="P6477" s="67"/>
      <c r="T6477" s="53"/>
      <c r="U6477" s="64"/>
      <c r="Y6477" s="53"/>
      <c r="Z6477" s="64"/>
      <c r="AD6477" s="53"/>
    </row>
    <row r="6478" spans="1:30" s="13" customFormat="1" x14ac:dyDescent="0.25">
      <c r="A6478"/>
      <c r="B6478" s="32"/>
      <c r="C6478" s="34"/>
      <c r="D6478" s="10"/>
      <c r="J6478" s="53"/>
      <c r="K6478" s="64"/>
      <c r="O6478" s="60"/>
      <c r="P6478" s="67"/>
      <c r="T6478" s="53"/>
      <c r="U6478" s="64"/>
      <c r="Y6478" s="53"/>
      <c r="Z6478" s="64"/>
      <c r="AD6478" s="53"/>
    </row>
    <row r="6479" spans="1:30" s="13" customFormat="1" x14ac:dyDescent="0.25">
      <c r="A6479"/>
      <c r="B6479" s="32"/>
      <c r="C6479" s="34"/>
      <c r="D6479" s="10"/>
      <c r="J6479" s="53"/>
      <c r="K6479" s="64"/>
      <c r="O6479" s="60"/>
      <c r="P6479" s="67"/>
      <c r="T6479" s="53"/>
      <c r="U6479" s="64"/>
      <c r="Y6479" s="53"/>
      <c r="Z6479" s="64"/>
      <c r="AD6479" s="53"/>
    </row>
    <row r="6480" spans="1:30" s="13" customFormat="1" x14ac:dyDescent="0.25">
      <c r="A6480"/>
      <c r="B6480" s="32"/>
      <c r="C6480" s="34"/>
      <c r="D6480" s="10"/>
      <c r="J6480" s="53"/>
      <c r="K6480" s="64"/>
      <c r="O6480" s="60"/>
      <c r="P6480" s="67"/>
      <c r="T6480" s="53"/>
      <c r="U6480" s="64"/>
      <c r="Y6480" s="53"/>
      <c r="Z6480" s="64"/>
      <c r="AD6480" s="53"/>
    </row>
    <row r="6481" spans="1:30" s="13" customFormat="1" x14ac:dyDescent="0.25">
      <c r="A6481"/>
      <c r="B6481" s="32"/>
      <c r="C6481" s="34"/>
      <c r="D6481" s="10"/>
      <c r="J6481" s="53"/>
      <c r="K6481" s="64"/>
      <c r="O6481" s="60"/>
      <c r="P6481" s="67"/>
      <c r="T6481" s="53"/>
      <c r="U6481" s="64"/>
      <c r="Y6481" s="53"/>
      <c r="Z6481" s="64"/>
      <c r="AD6481" s="53"/>
    </row>
    <row r="6482" spans="1:30" s="13" customFormat="1" x14ac:dyDescent="0.25">
      <c r="A6482"/>
      <c r="B6482" s="32"/>
      <c r="C6482" s="34"/>
      <c r="D6482" s="10"/>
      <c r="J6482" s="53"/>
      <c r="K6482" s="64"/>
      <c r="O6482" s="60"/>
      <c r="P6482" s="67"/>
      <c r="T6482" s="53"/>
      <c r="U6482" s="64"/>
      <c r="Y6482" s="53"/>
      <c r="Z6482" s="64"/>
      <c r="AD6482" s="53"/>
    </row>
    <row r="6483" spans="1:30" s="13" customFormat="1" x14ac:dyDescent="0.25">
      <c r="A6483"/>
      <c r="B6483" s="32"/>
      <c r="C6483" s="34"/>
      <c r="D6483" s="10"/>
      <c r="J6483" s="53"/>
      <c r="K6483" s="64"/>
      <c r="O6483" s="60"/>
      <c r="P6483" s="67"/>
      <c r="T6483" s="53"/>
      <c r="U6483" s="64"/>
      <c r="Y6483" s="53"/>
      <c r="Z6483" s="64"/>
      <c r="AD6483" s="53"/>
    </row>
    <row r="6484" spans="1:30" s="13" customFormat="1" x14ac:dyDescent="0.25">
      <c r="A6484"/>
      <c r="B6484" s="32"/>
      <c r="C6484" s="34"/>
      <c r="D6484" s="10"/>
      <c r="J6484" s="53"/>
      <c r="K6484" s="64"/>
      <c r="O6484" s="60"/>
      <c r="P6484" s="67"/>
      <c r="T6484" s="53"/>
      <c r="U6484" s="64"/>
      <c r="Y6484" s="53"/>
      <c r="Z6484" s="64"/>
      <c r="AD6484" s="53"/>
    </row>
    <row r="6485" spans="1:30" s="13" customFormat="1" x14ac:dyDescent="0.25">
      <c r="A6485"/>
      <c r="B6485" s="32"/>
      <c r="C6485" s="34"/>
      <c r="D6485" s="10"/>
      <c r="J6485" s="53"/>
      <c r="K6485" s="64"/>
      <c r="O6485" s="60"/>
      <c r="P6485" s="67"/>
      <c r="T6485" s="53"/>
      <c r="U6485" s="64"/>
      <c r="Y6485" s="53"/>
      <c r="Z6485" s="64"/>
      <c r="AD6485" s="53"/>
    </row>
    <row r="6486" spans="1:30" s="13" customFormat="1" x14ac:dyDescent="0.25">
      <c r="A6486"/>
      <c r="B6486" s="32"/>
      <c r="C6486" s="34"/>
      <c r="D6486" s="10"/>
      <c r="J6486" s="53"/>
      <c r="K6486" s="64"/>
      <c r="O6486" s="60"/>
      <c r="P6486" s="67"/>
      <c r="T6486" s="53"/>
      <c r="U6486" s="64"/>
      <c r="Y6486" s="53"/>
      <c r="Z6486" s="64"/>
      <c r="AD6486" s="53"/>
    </row>
    <row r="6487" spans="1:30" s="13" customFormat="1" x14ac:dyDescent="0.25">
      <c r="A6487"/>
      <c r="B6487" s="32"/>
      <c r="C6487" s="34"/>
      <c r="D6487" s="10"/>
      <c r="J6487" s="53"/>
      <c r="K6487" s="64"/>
      <c r="O6487" s="60"/>
      <c r="P6487" s="67"/>
      <c r="T6487" s="53"/>
      <c r="U6487" s="64"/>
      <c r="Y6487" s="53"/>
      <c r="Z6487" s="64"/>
      <c r="AD6487" s="53"/>
    </row>
    <row r="6488" spans="1:30" s="13" customFormat="1" x14ac:dyDescent="0.25">
      <c r="A6488"/>
      <c r="B6488" s="32"/>
      <c r="C6488" s="34"/>
      <c r="D6488" s="10"/>
      <c r="J6488" s="53"/>
      <c r="K6488" s="64"/>
      <c r="O6488" s="60"/>
      <c r="P6488" s="67"/>
      <c r="T6488" s="53"/>
      <c r="U6488" s="64"/>
      <c r="Y6488" s="53"/>
      <c r="Z6488" s="64"/>
      <c r="AD6488" s="53"/>
    </row>
    <row r="6489" spans="1:30" s="13" customFormat="1" x14ac:dyDescent="0.25">
      <c r="A6489"/>
      <c r="B6489" s="32"/>
      <c r="C6489" s="34"/>
      <c r="D6489" s="10"/>
      <c r="J6489" s="53"/>
      <c r="K6489" s="64"/>
      <c r="O6489" s="60"/>
      <c r="P6489" s="67"/>
      <c r="T6489" s="53"/>
      <c r="U6489" s="64"/>
      <c r="Y6489" s="53"/>
      <c r="Z6489" s="64"/>
      <c r="AD6489" s="53"/>
    </row>
    <row r="6490" spans="1:30" s="13" customFormat="1" x14ac:dyDescent="0.25">
      <c r="A6490"/>
      <c r="B6490" s="32"/>
      <c r="C6490" s="34"/>
      <c r="D6490" s="10"/>
      <c r="J6490" s="53"/>
      <c r="K6490" s="64"/>
      <c r="O6490" s="60"/>
      <c r="P6490" s="67"/>
      <c r="T6490" s="53"/>
      <c r="U6490" s="64"/>
      <c r="Y6490" s="53"/>
      <c r="Z6490" s="64"/>
      <c r="AD6490" s="53"/>
    </row>
    <row r="6491" spans="1:30" s="13" customFormat="1" x14ac:dyDescent="0.25">
      <c r="A6491"/>
      <c r="B6491" s="32"/>
      <c r="C6491" s="34"/>
      <c r="D6491" s="10"/>
      <c r="J6491" s="53"/>
      <c r="K6491" s="64"/>
      <c r="O6491" s="60"/>
      <c r="P6491" s="67"/>
      <c r="T6491" s="53"/>
      <c r="U6491" s="64"/>
      <c r="Y6491" s="53"/>
      <c r="Z6491" s="64"/>
      <c r="AD6491" s="53"/>
    </row>
    <row r="6492" spans="1:30" s="13" customFormat="1" x14ac:dyDescent="0.25">
      <c r="A6492"/>
      <c r="B6492" s="32"/>
      <c r="C6492" s="34"/>
      <c r="D6492" s="10"/>
      <c r="J6492" s="53"/>
      <c r="K6492" s="64"/>
      <c r="O6492" s="60"/>
      <c r="P6492" s="67"/>
      <c r="T6492" s="53"/>
      <c r="U6492" s="64"/>
      <c r="Y6492" s="53"/>
      <c r="Z6492" s="64"/>
      <c r="AD6492" s="53"/>
    </row>
    <row r="6493" spans="1:30" s="13" customFormat="1" x14ac:dyDescent="0.25">
      <c r="A6493"/>
      <c r="B6493" s="32"/>
      <c r="C6493" s="34"/>
      <c r="D6493" s="10"/>
      <c r="J6493" s="53"/>
      <c r="K6493" s="64"/>
      <c r="O6493" s="60"/>
      <c r="P6493" s="67"/>
      <c r="T6493" s="53"/>
      <c r="U6493" s="64"/>
      <c r="Y6493" s="53"/>
      <c r="Z6493" s="64"/>
      <c r="AD6493" s="53"/>
    </row>
    <row r="6494" spans="1:30" s="13" customFormat="1" x14ac:dyDescent="0.25">
      <c r="A6494"/>
      <c r="B6494" s="32"/>
      <c r="C6494" s="34"/>
      <c r="D6494" s="10"/>
      <c r="J6494" s="53"/>
      <c r="K6494" s="64"/>
      <c r="O6494" s="60"/>
      <c r="P6494" s="67"/>
      <c r="T6494" s="53"/>
      <c r="U6494" s="64"/>
      <c r="Y6494" s="53"/>
      <c r="Z6494" s="64"/>
      <c r="AD6494" s="53"/>
    </row>
    <row r="6495" spans="1:30" s="13" customFormat="1" x14ac:dyDescent="0.25">
      <c r="A6495"/>
      <c r="B6495" s="32"/>
      <c r="C6495" s="34"/>
      <c r="D6495" s="10"/>
      <c r="J6495" s="53"/>
      <c r="K6495" s="64"/>
      <c r="O6495" s="60"/>
      <c r="P6495" s="67"/>
      <c r="T6495" s="53"/>
      <c r="U6495" s="64"/>
      <c r="Y6495" s="53"/>
      <c r="Z6495" s="64"/>
      <c r="AD6495" s="53"/>
    </row>
    <row r="6496" spans="1:30" s="13" customFormat="1" x14ac:dyDescent="0.25">
      <c r="A6496"/>
      <c r="B6496" s="32"/>
      <c r="C6496" s="34"/>
      <c r="D6496" s="10"/>
      <c r="J6496" s="53"/>
      <c r="K6496" s="64"/>
      <c r="O6496" s="60"/>
      <c r="P6496" s="67"/>
      <c r="T6496" s="53"/>
      <c r="U6496" s="64"/>
      <c r="Y6496" s="53"/>
      <c r="Z6496" s="64"/>
      <c r="AD6496" s="53"/>
    </row>
    <row r="6497" spans="1:30" s="13" customFormat="1" x14ac:dyDescent="0.25">
      <c r="A6497"/>
      <c r="B6497" s="32"/>
      <c r="C6497" s="34"/>
      <c r="D6497" s="10"/>
      <c r="J6497" s="53"/>
      <c r="K6497" s="64"/>
      <c r="O6497" s="60"/>
      <c r="P6497" s="67"/>
      <c r="T6497" s="53"/>
      <c r="U6497" s="64"/>
      <c r="Y6497" s="53"/>
      <c r="Z6497" s="64"/>
      <c r="AD6497" s="53"/>
    </row>
    <row r="6498" spans="1:30" s="13" customFormat="1" x14ac:dyDescent="0.25">
      <c r="A6498"/>
      <c r="B6498" s="32"/>
      <c r="C6498" s="34"/>
      <c r="D6498" s="10"/>
      <c r="J6498" s="53"/>
      <c r="K6498" s="64"/>
      <c r="O6498" s="60"/>
      <c r="P6498" s="67"/>
      <c r="T6498" s="53"/>
      <c r="U6498" s="64"/>
      <c r="Y6498" s="53"/>
      <c r="Z6498" s="64"/>
      <c r="AD6498" s="53"/>
    </row>
    <row r="6499" spans="1:30" s="13" customFormat="1" x14ac:dyDescent="0.25">
      <c r="A6499"/>
      <c r="B6499" s="32"/>
      <c r="C6499" s="34"/>
      <c r="D6499" s="10"/>
      <c r="J6499" s="53"/>
      <c r="K6499" s="64"/>
      <c r="O6499" s="60"/>
      <c r="P6499" s="67"/>
      <c r="T6499" s="53"/>
      <c r="U6499" s="64"/>
      <c r="Y6499" s="53"/>
      <c r="Z6499" s="64"/>
      <c r="AD6499" s="53"/>
    </row>
    <row r="6500" spans="1:30" s="13" customFormat="1" x14ac:dyDescent="0.25">
      <c r="A6500"/>
      <c r="B6500" s="32"/>
      <c r="C6500" s="34"/>
      <c r="D6500" s="10"/>
      <c r="J6500" s="53"/>
      <c r="K6500" s="64"/>
      <c r="O6500" s="60"/>
      <c r="P6500" s="67"/>
      <c r="T6500" s="53"/>
      <c r="U6500" s="64"/>
      <c r="Y6500" s="53"/>
      <c r="Z6500" s="64"/>
      <c r="AD6500" s="53"/>
    </row>
    <row r="6501" spans="1:30" s="13" customFormat="1" x14ac:dyDescent="0.25">
      <c r="A6501"/>
      <c r="B6501" s="32"/>
      <c r="C6501" s="34"/>
      <c r="D6501" s="10"/>
      <c r="J6501" s="53"/>
      <c r="K6501" s="64"/>
      <c r="O6501" s="60"/>
      <c r="P6501" s="67"/>
      <c r="T6501" s="53"/>
      <c r="U6501" s="64"/>
      <c r="Y6501" s="53"/>
      <c r="Z6501" s="64"/>
      <c r="AD6501" s="53"/>
    </row>
    <row r="6502" spans="1:30" s="13" customFormat="1" x14ac:dyDescent="0.25">
      <c r="A6502"/>
      <c r="B6502" s="32"/>
      <c r="C6502" s="34"/>
      <c r="D6502" s="10"/>
      <c r="J6502" s="53"/>
      <c r="K6502" s="64"/>
      <c r="O6502" s="60"/>
      <c r="P6502" s="67"/>
      <c r="T6502" s="53"/>
      <c r="U6502" s="64"/>
      <c r="Y6502" s="53"/>
      <c r="Z6502" s="64"/>
      <c r="AD6502" s="53"/>
    </row>
    <row r="6503" spans="1:30" s="13" customFormat="1" x14ac:dyDescent="0.25">
      <c r="A6503"/>
      <c r="B6503" s="32"/>
      <c r="C6503" s="34"/>
      <c r="D6503" s="10"/>
      <c r="J6503" s="53"/>
      <c r="K6503" s="64"/>
      <c r="O6503" s="60"/>
      <c r="P6503" s="67"/>
      <c r="T6503" s="53"/>
      <c r="U6503" s="64"/>
      <c r="Y6503" s="53"/>
      <c r="Z6503" s="64"/>
      <c r="AD6503" s="53"/>
    </row>
    <row r="6504" spans="1:30" s="13" customFormat="1" x14ac:dyDescent="0.25">
      <c r="A6504"/>
      <c r="B6504" s="32"/>
      <c r="C6504" s="34"/>
      <c r="D6504" s="10"/>
      <c r="J6504" s="53"/>
      <c r="K6504" s="64"/>
      <c r="O6504" s="60"/>
      <c r="P6504" s="67"/>
      <c r="T6504" s="53"/>
      <c r="U6504" s="64"/>
      <c r="Y6504" s="53"/>
      <c r="Z6504" s="64"/>
      <c r="AD6504" s="53"/>
    </row>
    <row r="6505" spans="1:30" s="13" customFormat="1" x14ac:dyDescent="0.25">
      <c r="A6505"/>
      <c r="B6505" s="32"/>
      <c r="C6505" s="34"/>
      <c r="D6505" s="10"/>
      <c r="J6505" s="53"/>
      <c r="K6505" s="64"/>
      <c r="O6505" s="60"/>
      <c r="P6505" s="67"/>
      <c r="T6505" s="53"/>
      <c r="U6505" s="64"/>
      <c r="Y6505" s="53"/>
      <c r="Z6505" s="64"/>
      <c r="AD6505" s="53"/>
    </row>
    <row r="6506" spans="1:30" s="13" customFormat="1" x14ac:dyDescent="0.25">
      <c r="A6506"/>
      <c r="B6506" s="32"/>
      <c r="C6506" s="34"/>
      <c r="D6506" s="10"/>
      <c r="J6506" s="53"/>
      <c r="K6506" s="64"/>
      <c r="O6506" s="60"/>
      <c r="P6506" s="67"/>
      <c r="T6506" s="53"/>
      <c r="U6506" s="64"/>
      <c r="Y6506" s="53"/>
      <c r="Z6506" s="64"/>
      <c r="AD6506" s="53"/>
    </row>
    <row r="6507" spans="1:30" s="13" customFormat="1" x14ac:dyDescent="0.25">
      <c r="A6507"/>
      <c r="B6507" s="32"/>
      <c r="C6507" s="34"/>
      <c r="D6507" s="10"/>
      <c r="J6507" s="53"/>
      <c r="K6507" s="64"/>
      <c r="O6507" s="60"/>
      <c r="P6507" s="67"/>
      <c r="T6507" s="53"/>
      <c r="U6507" s="64"/>
      <c r="Y6507" s="53"/>
      <c r="Z6507" s="64"/>
      <c r="AD6507" s="53"/>
    </row>
    <row r="6508" spans="1:30" s="13" customFormat="1" x14ac:dyDescent="0.25">
      <c r="A6508"/>
      <c r="B6508" s="32"/>
      <c r="C6508" s="34"/>
      <c r="D6508" s="10"/>
      <c r="J6508" s="53"/>
      <c r="K6508" s="64"/>
      <c r="O6508" s="60"/>
      <c r="P6508" s="67"/>
      <c r="T6508" s="53"/>
      <c r="U6508" s="64"/>
      <c r="Y6508" s="53"/>
      <c r="Z6508" s="64"/>
      <c r="AD6508" s="53"/>
    </row>
    <row r="6509" spans="1:30" s="13" customFormat="1" x14ac:dyDescent="0.25">
      <c r="A6509"/>
      <c r="B6509" s="32"/>
      <c r="C6509" s="34"/>
      <c r="D6509" s="10"/>
      <c r="J6509" s="53"/>
      <c r="K6509" s="64"/>
      <c r="O6509" s="60"/>
      <c r="P6509" s="67"/>
      <c r="T6509" s="53"/>
      <c r="U6509" s="64"/>
      <c r="Y6509" s="53"/>
      <c r="Z6509" s="64"/>
      <c r="AD6509" s="53"/>
    </row>
    <row r="6510" spans="1:30" s="13" customFormat="1" x14ac:dyDescent="0.25">
      <c r="A6510"/>
      <c r="B6510" s="32"/>
      <c r="C6510" s="34"/>
      <c r="D6510" s="10"/>
      <c r="J6510" s="53"/>
      <c r="K6510" s="64"/>
      <c r="O6510" s="60"/>
      <c r="P6510" s="67"/>
      <c r="T6510" s="53"/>
      <c r="U6510" s="64"/>
      <c r="Y6510" s="53"/>
      <c r="Z6510" s="64"/>
      <c r="AD6510" s="53"/>
    </row>
    <row r="6511" spans="1:30" s="13" customFormat="1" x14ac:dyDescent="0.25">
      <c r="A6511"/>
      <c r="B6511" s="32"/>
      <c r="C6511" s="34"/>
      <c r="D6511" s="10"/>
      <c r="J6511" s="53"/>
      <c r="K6511" s="64"/>
      <c r="O6511" s="60"/>
      <c r="P6511" s="67"/>
      <c r="T6511" s="53"/>
      <c r="U6511" s="64"/>
      <c r="Y6511" s="53"/>
      <c r="Z6511" s="64"/>
      <c r="AD6511" s="53"/>
    </row>
    <row r="6512" spans="1:30" s="13" customFormat="1" x14ac:dyDescent="0.25">
      <c r="A6512"/>
      <c r="B6512" s="32"/>
      <c r="C6512" s="34"/>
      <c r="D6512" s="10"/>
      <c r="J6512" s="53"/>
      <c r="K6512" s="64"/>
      <c r="O6512" s="60"/>
      <c r="P6512" s="67"/>
      <c r="T6512" s="53"/>
      <c r="U6512" s="64"/>
      <c r="Y6512" s="53"/>
      <c r="Z6512" s="64"/>
      <c r="AD6512" s="53"/>
    </row>
    <row r="6513" spans="1:30" s="13" customFormat="1" x14ac:dyDescent="0.25">
      <c r="A6513"/>
      <c r="B6513" s="32"/>
      <c r="C6513" s="34"/>
      <c r="D6513" s="10"/>
      <c r="J6513" s="53"/>
      <c r="K6513" s="64"/>
      <c r="O6513" s="60"/>
      <c r="P6513" s="67"/>
      <c r="T6513" s="53"/>
      <c r="U6513" s="64"/>
      <c r="Y6513" s="53"/>
      <c r="Z6513" s="64"/>
      <c r="AD6513" s="53"/>
    </row>
    <row r="6514" spans="1:30" s="13" customFormat="1" x14ac:dyDescent="0.25">
      <c r="A6514"/>
      <c r="B6514" s="32"/>
      <c r="C6514" s="34"/>
      <c r="D6514" s="10"/>
      <c r="J6514" s="53"/>
      <c r="K6514" s="64"/>
      <c r="O6514" s="60"/>
      <c r="P6514" s="67"/>
      <c r="T6514" s="53"/>
      <c r="U6514" s="64"/>
      <c r="Y6514" s="53"/>
      <c r="Z6514" s="64"/>
      <c r="AD6514" s="53"/>
    </row>
    <row r="6515" spans="1:30" s="13" customFormat="1" x14ac:dyDescent="0.25">
      <c r="A6515"/>
      <c r="B6515" s="32"/>
      <c r="C6515" s="34"/>
      <c r="D6515" s="10"/>
      <c r="J6515" s="53"/>
      <c r="K6515" s="64"/>
      <c r="O6515" s="60"/>
      <c r="P6515" s="67"/>
      <c r="T6515" s="53"/>
      <c r="U6515" s="64"/>
      <c r="Y6515" s="53"/>
      <c r="Z6515" s="64"/>
      <c r="AD6515" s="53"/>
    </row>
    <row r="6516" spans="1:30" s="13" customFormat="1" x14ac:dyDescent="0.25">
      <c r="A6516"/>
      <c r="B6516" s="32"/>
      <c r="C6516" s="34"/>
      <c r="D6516" s="10"/>
      <c r="J6516" s="53"/>
      <c r="K6516" s="64"/>
      <c r="O6516" s="60"/>
      <c r="P6516" s="67"/>
      <c r="T6516" s="53"/>
      <c r="U6516" s="64"/>
      <c r="Y6516" s="53"/>
      <c r="Z6516" s="64"/>
      <c r="AD6516" s="53"/>
    </row>
    <row r="6517" spans="1:30" s="13" customFormat="1" x14ac:dyDescent="0.25">
      <c r="A6517"/>
      <c r="B6517" s="32"/>
      <c r="C6517" s="34"/>
      <c r="D6517" s="10"/>
      <c r="J6517" s="53"/>
      <c r="K6517" s="64"/>
      <c r="O6517" s="60"/>
      <c r="P6517" s="67"/>
      <c r="T6517" s="53"/>
      <c r="U6517" s="64"/>
      <c r="Y6517" s="53"/>
      <c r="Z6517" s="64"/>
      <c r="AD6517" s="53"/>
    </row>
    <row r="6518" spans="1:30" s="13" customFormat="1" x14ac:dyDescent="0.25">
      <c r="A6518"/>
      <c r="B6518" s="32"/>
      <c r="C6518" s="34"/>
      <c r="D6518" s="10"/>
      <c r="J6518" s="53"/>
      <c r="K6518" s="64"/>
      <c r="O6518" s="60"/>
      <c r="P6518" s="67"/>
      <c r="T6518" s="53"/>
      <c r="U6518" s="64"/>
      <c r="Y6518" s="53"/>
      <c r="Z6518" s="64"/>
      <c r="AD6518" s="53"/>
    </row>
    <row r="6519" spans="1:30" s="13" customFormat="1" x14ac:dyDescent="0.25">
      <c r="A6519"/>
      <c r="B6519" s="32"/>
      <c r="C6519" s="34"/>
      <c r="D6519" s="10"/>
      <c r="J6519" s="53"/>
      <c r="K6519" s="64"/>
      <c r="O6519" s="60"/>
      <c r="P6519" s="67"/>
      <c r="T6519" s="53"/>
      <c r="U6519" s="64"/>
      <c r="Y6519" s="53"/>
      <c r="Z6519" s="64"/>
      <c r="AD6519" s="53"/>
    </row>
    <row r="6520" spans="1:30" s="13" customFormat="1" x14ac:dyDescent="0.25">
      <c r="A6520"/>
      <c r="B6520" s="32"/>
      <c r="C6520" s="34"/>
      <c r="D6520" s="10"/>
      <c r="J6520" s="53"/>
      <c r="K6520" s="64"/>
      <c r="O6520" s="60"/>
      <c r="P6520" s="67"/>
      <c r="T6520" s="53"/>
      <c r="U6520" s="64"/>
      <c r="Y6520" s="53"/>
      <c r="Z6520" s="64"/>
      <c r="AD6520" s="53"/>
    </row>
    <row r="6521" spans="1:30" s="13" customFormat="1" x14ac:dyDescent="0.25">
      <c r="A6521"/>
      <c r="B6521" s="32"/>
      <c r="C6521" s="34"/>
      <c r="D6521" s="10"/>
      <c r="J6521" s="53"/>
      <c r="K6521" s="64"/>
      <c r="O6521" s="60"/>
      <c r="P6521" s="67"/>
      <c r="T6521" s="53"/>
      <c r="U6521" s="64"/>
      <c r="Y6521" s="53"/>
      <c r="Z6521" s="64"/>
      <c r="AD6521" s="53"/>
    </row>
    <row r="6522" spans="1:30" s="13" customFormat="1" x14ac:dyDescent="0.25">
      <c r="A6522"/>
      <c r="B6522" s="32"/>
      <c r="C6522" s="34"/>
      <c r="D6522" s="10"/>
      <c r="J6522" s="53"/>
      <c r="K6522" s="64"/>
      <c r="O6522" s="60"/>
      <c r="P6522" s="67"/>
      <c r="T6522" s="53"/>
      <c r="U6522" s="64"/>
      <c r="Y6522" s="53"/>
      <c r="Z6522" s="64"/>
      <c r="AD6522" s="53"/>
    </row>
    <row r="6523" spans="1:30" s="13" customFormat="1" x14ac:dyDescent="0.25">
      <c r="A6523"/>
      <c r="B6523" s="32"/>
      <c r="C6523" s="34"/>
      <c r="D6523" s="10"/>
      <c r="J6523" s="53"/>
      <c r="K6523" s="64"/>
      <c r="O6523" s="60"/>
      <c r="P6523" s="67"/>
      <c r="T6523" s="53"/>
      <c r="U6523" s="64"/>
      <c r="Y6523" s="53"/>
      <c r="Z6523" s="64"/>
      <c r="AD6523" s="53"/>
    </row>
    <row r="6524" spans="1:30" s="13" customFormat="1" x14ac:dyDescent="0.25">
      <c r="A6524"/>
      <c r="B6524" s="32"/>
      <c r="C6524" s="34"/>
      <c r="D6524" s="10"/>
      <c r="J6524" s="53"/>
      <c r="K6524" s="64"/>
      <c r="O6524" s="60"/>
      <c r="P6524" s="67"/>
      <c r="T6524" s="53"/>
      <c r="U6524" s="64"/>
      <c r="Y6524" s="53"/>
      <c r="Z6524" s="64"/>
      <c r="AD6524" s="53"/>
    </row>
    <row r="6525" spans="1:30" s="13" customFormat="1" x14ac:dyDescent="0.25">
      <c r="A6525"/>
      <c r="B6525" s="32"/>
      <c r="C6525" s="34"/>
      <c r="D6525" s="10"/>
      <c r="J6525" s="53"/>
      <c r="K6525" s="64"/>
      <c r="O6525" s="60"/>
      <c r="P6525" s="67"/>
      <c r="T6525" s="53"/>
      <c r="U6525" s="64"/>
      <c r="Y6525" s="53"/>
      <c r="Z6525" s="64"/>
      <c r="AD6525" s="53"/>
    </row>
    <row r="6526" spans="1:30" s="13" customFormat="1" x14ac:dyDescent="0.25">
      <c r="A6526"/>
      <c r="B6526" s="32"/>
      <c r="C6526" s="34"/>
      <c r="D6526" s="10"/>
      <c r="J6526" s="53"/>
      <c r="K6526" s="64"/>
      <c r="O6526" s="60"/>
      <c r="P6526" s="67"/>
      <c r="T6526" s="53"/>
      <c r="U6526" s="64"/>
      <c r="Y6526" s="53"/>
      <c r="Z6526" s="64"/>
      <c r="AD6526" s="53"/>
    </row>
    <row r="6527" spans="1:30" s="13" customFormat="1" x14ac:dyDescent="0.25">
      <c r="A6527"/>
      <c r="B6527" s="32"/>
      <c r="C6527" s="34"/>
      <c r="D6527" s="10"/>
      <c r="J6527" s="53"/>
      <c r="K6527" s="64"/>
      <c r="O6527" s="60"/>
      <c r="P6527" s="67"/>
      <c r="T6527" s="53"/>
      <c r="U6527" s="64"/>
      <c r="Y6527" s="53"/>
      <c r="Z6527" s="64"/>
      <c r="AD6527" s="53"/>
    </row>
    <row r="6528" spans="1:30" s="13" customFormat="1" x14ac:dyDescent="0.25">
      <c r="A6528"/>
      <c r="B6528" s="32"/>
      <c r="C6528" s="34"/>
      <c r="D6528" s="10"/>
      <c r="J6528" s="53"/>
      <c r="K6528" s="64"/>
      <c r="O6528" s="60"/>
      <c r="P6528" s="67"/>
      <c r="T6528" s="53"/>
      <c r="U6528" s="64"/>
      <c r="Y6528" s="53"/>
      <c r="Z6528" s="64"/>
      <c r="AD6528" s="53"/>
    </row>
    <row r="6529" spans="1:30" s="13" customFormat="1" x14ac:dyDescent="0.25">
      <c r="A6529"/>
      <c r="B6529" s="32"/>
      <c r="C6529" s="34"/>
      <c r="D6529" s="10"/>
      <c r="J6529" s="53"/>
      <c r="K6529" s="64"/>
      <c r="O6529" s="60"/>
      <c r="P6529" s="67"/>
      <c r="T6529" s="53"/>
      <c r="U6529" s="64"/>
      <c r="Y6529" s="53"/>
      <c r="Z6529" s="64"/>
      <c r="AD6529" s="53"/>
    </row>
    <row r="6530" spans="1:30" s="13" customFormat="1" x14ac:dyDescent="0.25">
      <c r="A6530"/>
      <c r="B6530" s="32"/>
      <c r="C6530" s="34"/>
      <c r="D6530" s="10"/>
      <c r="J6530" s="53"/>
      <c r="K6530" s="64"/>
      <c r="O6530" s="60"/>
      <c r="P6530" s="67"/>
      <c r="T6530" s="53"/>
      <c r="U6530" s="64"/>
      <c r="Y6530" s="53"/>
      <c r="Z6530" s="64"/>
      <c r="AD6530" s="53"/>
    </row>
    <row r="6531" spans="1:30" s="13" customFormat="1" x14ac:dyDescent="0.25">
      <c r="A6531"/>
      <c r="B6531" s="32"/>
      <c r="C6531" s="34"/>
      <c r="D6531" s="10"/>
      <c r="J6531" s="53"/>
      <c r="K6531" s="64"/>
      <c r="O6531" s="60"/>
      <c r="P6531" s="67"/>
      <c r="T6531" s="53"/>
      <c r="U6531" s="64"/>
      <c r="Y6531" s="53"/>
      <c r="Z6531" s="64"/>
      <c r="AD6531" s="53"/>
    </row>
    <row r="6532" spans="1:30" s="13" customFormat="1" x14ac:dyDescent="0.25">
      <c r="A6532"/>
      <c r="B6532" s="32"/>
      <c r="C6532" s="34"/>
      <c r="D6532" s="10"/>
      <c r="J6532" s="53"/>
      <c r="K6532" s="64"/>
      <c r="O6532" s="60"/>
      <c r="P6532" s="67"/>
      <c r="T6532" s="53"/>
      <c r="U6532" s="64"/>
      <c r="Y6532" s="53"/>
      <c r="Z6532" s="64"/>
      <c r="AD6532" s="53"/>
    </row>
    <row r="6533" spans="1:30" s="13" customFormat="1" x14ac:dyDescent="0.25">
      <c r="A6533"/>
      <c r="B6533" s="32"/>
      <c r="C6533" s="34"/>
      <c r="D6533" s="10"/>
      <c r="J6533" s="53"/>
      <c r="K6533" s="64"/>
      <c r="O6533" s="60"/>
      <c r="P6533" s="67"/>
      <c r="T6533" s="53"/>
      <c r="U6533" s="64"/>
      <c r="Y6533" s="53"/>
      <c r="Z6533" s="64"/>
      <c r="AD6533" s="53"/>
    </row>
    <row r="6534" spans="1:30" s="13" customFormat="1" x14ac:dyDescent="0.25">
      <c r="A6534"/>
      <c r="B6534" s="32"/>
      <c r="C6534" s="34"/>
      <c r="D6534" s="10"/>
      <c r="J6534" s="53"/>
      <c r="K6534" s="64"/>
      <c r="O6534" s="60"/>
      <c r="P6534" s="67"/>
      <c r="T6534" s="53"/>
      <c r="U6534" s="64"/>
      <c r="Y6534" s="53"/>
      <c r="Z6534" s="64"/>
      <c r="AD6534" s="53"/>
    </row>
    <row r="6535" spans="1:30" s="13" customFormat="1" x14ac:dyDescent="0.25">
      <c r="A6535"/>
      <c r="B6535" s="32"/>
      <c r="C6535" s="34"/>
      <c r="D6535" s="10"/>
      <c r="J6535" s="53"/>
      <c r="K6535" s="64"/>
      <c r="O6535" s="60"/>
      <c r="P6535" s="67"/>
      <c r="T6535" s="53"/>
      <c r="U6535" s="64"/>
      <c r="Y6535" s="53"/>
      <c r="Z6535" s="64"/>
      <c r="AD6535" s="53"/>
    </row>
    <row r="6536" spans="1:30" s="13" customFormat="1" x14ac:dyDescent="0.25">
      <c r="A6536"/>
      <c r="B6536" s="32"/>
      <c r="C6536" s="34"/>
      <c r="D6536" s="10"/>
      <c r="J6536" s="53"/>
      <c r="K6536" s="64"/>
      <c r="O6536" s="60"/>
      <c r="P6536" s="67"/>
      <c r="T6536" s="53"/>
      <c r="U6536" s="64"/>
      <c r="Y6536" s="53"/>
      <c r="Z6536" s="64"/>
      <c r="AD6536" s="53"/>
    </row>
    <row r="6537" spans="1:30" s="13" customFormat="1" x14ac:dyDescent="0.25">
      <c r="A6537"/>
      <c r="B6537" s="32"/>
      <c r="C6537" s="34"/>
      <c r="D6537" s="10"/>
      <c r="J6537" s="53"/>
      <c r="K6537" s="64"/>
      <c r="O6537" s="60"/>
      <c r="P6537" s="67"/>
      <c r="T6537" s="53"/>
      <c r="U6537" s="64"/>
      <c r="Y6537" s="53"/>
      <c r="Z6537" s="64"/>
      <c r="AD6537" s="53"/>
    </row>
    <row r="6538" spans="1:30" s="13" customFormat="1" x14ac:dyDescent="0.25">
      <c r="A6538"/>
      <c r="B6538" s="32"/>
      <c r="C6538" s="34"/>
      <c r="D6538" s="10"/>
      <c r="J6538" s="53"/>
      <c r="K6538" s="64"/>
      <c r="O6538" s="60"/>
      <c r="P6538" s="67"/>
      <c r="T6538" s="53"/>
      <c r="U6538" s="64"/>
      <c r="Y6538" s="53"/>
      <c r="Z6538" s="64"/>
      <c r="AD6538" s="53"/>
    </row>
    <row r="6539" spans="1:30" s="13" customFormat="1" x14ac:dyDescent="0.25">
      <c r="A6539"/>
      <c r="B6539" s="32"/>
      <c r="C6539" s="34"/>
      <c r="D6539" s="10"/>
      <c r="J6539" s="53"/>
      <c r="K6539" s="64"/>
      <c r="O6539" s="60"/>
      <c r="P6539" s="67"/>
      <c r="T6539" s="53"/>
      <c r="U6539" s="64"/>
      <c r="Y6539" s="53"/>
      <c r="Z6539" s="64"/>
      <c r="AD6539" s="53"/>
    </row>
    <row r="6540" spans="1:30" s="13" customFormat="1" x14ac:dyDescent="0.25">
      <c r="A6540"/>
      <c r="B6540" s="32"/>
      <c r="C6540" s="34"/>
      <c r="D6540" s="10"/>
      <c r="J6540" s="53"/>
      <c r="K6540" s="64"/>
      <c r="O6540" s="60"/>
      <c r="P6540" s="67"/>
      <c r="T6540" s="53"/>
      <c r="U6540" s="64"/>
      <c r="Y6540" s="53"/>
      <c r="Z6540" s="64"/>
      <c r="AD6540" s="53"/>
    </row>
    <row r="6541" spans="1:30" s="13" customFormat="1" x14ac:dyDescent="0.25">
      <c r="A6541"/>
      <c r="B6541" s="32"/>
      <c r="C6541" s="34"/>
      <c r="D6541" s="10"/>
      <c r="J6541" s="53"/>
      <c r="K6541" s="64"/>
      <c r="O6541" s="60"/>
      <c r="P6541" s="67"/>
      <c r="T6541" s="53"/>
      <c r="U6541" s="64"/>
      <c r="Y6541" s="53"/>
      <c r="Z6541" s="64"/>
      <c r="AD6541" s="53"/>
    </row>
    <row r="6542" spans="1:30" s="13" customFormat="1" x14ac:dyDescent="0.25">
      <c r="A6542"/>
      <c r="B6542" s="32"/>
      <c r="C6542" s="34"/>
      <c r="D6542" s="10"/>
      <c r="J6542" s="53"/>
      <c r="K6542" s="64"/>
      <c r="O6542" s="60"/>
      <c r="P6542" s="67"/>
      <c r="T6542" s="53"/>
      <c r="U6542" s="64"/>
      <c r="Y6542" s="53"/>
      <c r="Z6542" s="64"/>
      <c r="AD6542" s="53"/>
    </row>
    <row r="6543" spans="1:30" s="13" customFormat="1" x14ac:dyDescent="0.25">
      <c r="A6543"/>
      <c r="B6543" s="32"/>
      <c r="C6543" s="34"/>
      <c r="D6543" s="10"/>
      <c r="J6543" s="53"/>
      <c r="K6543" s="64"/>
      <c r="O6543" s="60"/>
      <c r="P6543" s="67"/>
      <c r="T6543" s="53"/>
      <c r="U6543" s="64"/>
      <c r="Y6543" s="53"/>
      <c r="Z6543" s="64"/>
      <c r="AD6543" s="53"/>
    </row>
    <row r="6544" spans="1:30" s="13" customFormat="1" x14ac:dyDescent="0.25">
      <c r="A6544"/>
      <c r="B6544" s="32"/>
      <c r="C6544" s="34"/>
      <c r="D6544" s="10"/>
      <c r="J6544" s="53"/>
      <c r="K6544" s="64"/>
      <c r="O6544" s="60"/>
      <c r="P6544" s="67"/>
      <c r="T6544" s="53"/>
      <c r="U6544" s="64"/>
      <c r="Y6544" s="53"/>
      <c r="Z6544" s="64"/>
      <c r="AD6544" s="53"/>
    </row>
    <row r="6545" spans="1:30" s="13" customFormat="1" x14ac:dyDescent="0.25">
      <c r="A6545"/>
      <c r="B6545" s="32"/>
      <c r="C6545" s="34"/>
      <c r="D6545" s="10"/>
      <c r="J6545" s="53"/>
      <c r="K6545" s="64"/>
      <c r="O6545" s="60"/>
      <c r="P6545" s="67"/>
      <c r="T6545" s="53"/>
      <c r="U6545" s="64"/>
      <c r="Y6545" s="53"/>
      <c r="Z6545" s="64"/>
      <c r="AD6545" s="53"/>
    </row>
    <row r="6546" spans="1:30" s="13" customFormat="1" x14ac:dyDescent="0.25">
      <c r="A6546"/>
      <c r="B6546" s="32"/>
      <c r="C6546" s="34"/>
      <c r="D6546" s="10"/>
      <c r="J6546" s="53"/>
      <c r="K6546" s="64"/>
      <c r="O6546" s="60"/>
      <c r="P6546" s="67"/>
      <c r="T6546" s="53"/>
      <c r="U6546" s="64"/>
      <c r="Y6546" s="53"/>
      <c r="Z6546" s="64"/>
      <c r="AD6546" s="53"/>
    </row>
    <row r="6547" spans="1:30" s="13" customFormat="1" x14ac:dyDescent="0.25">
      <c r="A6547"/>
      <c r="B6547" s="32"/>
      <c r="C6547" s="34"/>
      <c r="D6547" s="10"/>
      <c r="J6547" s="53"/>
      <c r="K6547" s="64"/>
      <c r="O6547" s="60"/>
      <c r="P6547" s="67"/>
      <c r="T6547" s="53"/>
      <c r="U6547" s="64"/>
      <c r="Y6547" s="53"/>
      <c r="Z6547" s="64"/>
      <c r="AD6547" s="53"/>
    </row>
    <row r="6548" spans="1:30" s="13" customFormat="1" x14ac:dyDescent="0.25">
      <c r="A6548"/>
      <c r="B6548" s="32"/>
      <c r="C6548" s="34"/>
      <c r="D6548" s="10"/>
      <c r="J6548" s="53"/>
      <c r="K6548" s="64"/>
      <c r="O6548" s="60"/>
      <c r="P6548" s="67"/>
      <c r="T6548" s="53"/>
      <c r="U6548" s="64"/>
      <c r="Y6548" s="53"/>
      <c r="Z6548" s="64"/>
      <c r="AD6548" s="53"/>
    </row>
    <row r="6549" spans="1:30" s="13" customFormat="1" x14ac:dyDescent="0.25">
      <c r="A6549"/>
      <c r="B6549" s="32"/>
      <c r="C6549" s="34"/>
      <c r="D6549" s="10"/>
      <c r="J6549" s="53"/>
      <c r="K6549" s="64"/>
      <c r="O6549" s="60"/>
      <c r="P6549" s="67"/>
      <c r="T6549" s="53"/>
      <c r="U6549" s="64"/>
      <c r="Y6549" s="53"/>
      <c r="Z6549" s="64"/>
      <c r="AD6549" s="53"/>
    </row>
    <row r="6550" spans="1:30" s="13" customFormat="1" x14ac:dyDescent="0.25">
      <c r="A6550"/>
      <c r="B6550" s="32"/>
      <c r="C6550" s="34"/>
      <c r="D6550" s="10"/>
      <c r="J6550" s="53"/>
      <c r="K6550" s="64"/>
      <c r="O6550" s="60"/>
      <c r="P6550" s="67"/>
      <c r="T6550" s="53"/>
      <c r="U6550" s="64"/>
      <c r="Y6550" s="53"/>
      <c r="Z6550" s="64"/>
      <c r="AD6550" s="53"/>
    </row>
    <row r="6551" spans="1:30" s="13" customFormat="1" x14ac:dyDescent="0.25">
      <c r="A6551"/>
      <c r="B6551" s="32"/>
      <c r="C6551" s="34"/>
      <c r="D6551" s="10"/>
      <c r="J6551" s="53"/>
      <c r="K6551" s="64"/>
      <c r="O6551" s="60"/>
      <c r="P6551" s="67"/>
      <c r="T6551" s="53"/>
      <c r="U6551" s="64"/>
      <c r="Y6551" s="53"/>
      <c r="Z6551" s="64"/>
      <c r="AD6551" s="53"/>
    </row>
    <row r="6552" spans="1:30" s="13" customFormat="1" x14ac:dyDescent="0.25">
      <c r="A6552"/>
      <c r="B6552" s="32"/>
      <c r="C6552" s="34"/>
      <c r="D6552" s="10"/>
      <c r="J6552" s="53"/>
      <c r="K6552" s="64"/>
      <c r="O6552" s="60"/>
      <c r="P6552" s="67"/>
      <c r="T6552" s="53"/>
      <c r="U6552" s="64"/>
      <c r="Y6552" s="53"/>
      <c r="Z6552" s="64"/>
      <c r="AD6552" s="53"/>
    </row>
    <row r="6553" spans="1:30" s="13" customFormat="1" x14ac:dyDescent="0.25">
      <c r="A6553"/>
      <c r="B6553" s="32"/>
      <c r="C6553" s="34"/>
      <c r="D6553" s="10"/>
      <c r="J6553" s="53"/>
      <c r="K6553" s="64"/>
      <c r="O6553" s="60"/>
      <c r="P6553" s="67"/>
      <c r="T6553" s="53"/>
      <c r="U6553" s="64"/>
      <c r="Y6553" s="53"/>
      <c r="Z6553" s="64"/>
      <c r="AD6553" s="53"/>
    </row>
    <row r="6554" spans="1:30" s="13" customFormat="1" x14ac:dyDescent="0.25">
      <c r="A6554"/>
      <c r="B6554" s="32"/>
      <c r="C6554" s="34"/>
      <c r="D6554" s="10"/>
      <c r="J6554" s="53"/>
      <c r="K6554" s="64"/>
      <c r="O6554" s="60"/>
      <c r="P6554" s="67"/>
      <c r="T6554" s="53"/>
      <c r="U6554" s="64"/>
      <c r="Y6554" s="53"/>
      <c r="Z6554" s="64"/>
      <c r="AD6554" s="53"/>
    </row>
    <row r="6555" spans="1:30" s="13" customFormat="1" x14ac:dyDescent="0.25">
      <c r="A6555"/>
      <c r="B6555" s="32"/>
      <c r="C6555" s="34"/>
      <c r="D6555" s="10"/>
      <c r="J6555" s="53"/>
      <c r="K6555" s="64"/>
      <c r="O6555" s="60"/>
      <c r="P6555" s="67"/>
      <c r="T6555" s="53"/>
      <c r="U6555" s="64"/>
      <c r="Y6555" s="53"/>
      <c r="Z6555" s="64"/>
      <c r="AD6555" s="53"/>
    </row>
    <row r="6556" spans="1:30" s="13" customFormat="1" x14ac:dyDescent="0.25">
      <c r="A6556"/>
      <c r="B6556" s="32"/>
      <c r="C6556" s="34"/>
      <c r="D6556" s="10"/>
      <c r="J6556" s="53"/>
      <c r="K6556" s="64"/>
      <c r="O6556" s="60"/>
      <c r="P6556" s="67"/>
      <c r="T6556" s="53"/>
      <c r="U6556" s="64"/>
      <c r="Y6556" s="53"/>
      <c r="Z6556" s="64"/>
      <c r="AD6556" s="53"/>
    </row>
    <row r="6557" spans="1:30" s="13" customFormat="1" x14ac:dyDescent="0.25">
      <c r="A6557"/>
      <c r="B6557" s="32"/>
      <c r="C6557" s="34"/>
      <c r="D6557" s="10"/>
      <c r="J6557" s="53"/>
      <c r="K6557" s="64"/>
      <c r="O6557" s="60"/>
      <c r="P6557" s="67"/>
      <c r="T6557" s="53"/>
      <c r="U6557" s="64"/>
      <c r="Y6557" s="53"/>
      <c r="Z6557" s="64"/>
      <c r="AD6557" s="53"/>
    </row>
    <row r="6558" spans="1:30" s="13" customFormat="1" x14ac:dyDescent="0.25">
      <c r="A6558"/>
      <c r="B6558" s="32"/>
      <c r="C6558" s="34"/>
      <c r="D6558" s="10"/>
      <c r="J6558" s="53"/>
      <c r="K6558" s="64"/>
      <c r="O6558" s="60"/>
      <c r="P6558" s="67"/>
      <c r="T6558" s="53"/>
      <c r="U6558" s="64"/>
      <c r="Y6558" s="53"/>
      <c r="Z6558" s="64"/>
      <c r="AD6558" s="53"/>
    </row>
    <row r="6559" spans="1:30" s="13" customFormat="1" x14ac:dyDescent="0.25">
      <c r="A6559"/>
      <c r="B6559" s="32"/>
      <c r="C6559" s="34"/>
      <c r="D6559" s="10"/>
      <c r="J6559" s="53"/>
      <c r="K6559" s="64"/>
      <c r="O6559" s="60"/>
      <c r="P6559" s="67"/>
      <c r="T6559" s="53"/>
      <c r="U6559" s="64"/>
      <c r="Y6559" s="53"/>
      <c r="Z6559" s="64"/>
      <c r="AD6559" s="53"/>
    </row>
    <row r="6560" spans="1:30" s="13" customFormat="1" x14ac:dyDescent="0.25">
      <c r="A6560"/>
      <c r="B6560" s="32"/>
      <c r="C6560" s="34"/>
      <c r="D6560" s="10"/>
      <c r="J6560" s="53"/>
      <c r="K6560" s="64"/>
      <c r="O6560" s="60"/>
      <c r="P6560" s="67"/>
      <c r="T6560" s="53"/>
      <c r="U6560" s="64"/>
      <c r="Y6560" s="53"/>
      <c r="Z6560" s="64"/>
      <c r="AD6560" s="53"/>
    </row>
    <row r="6561" spans="1:30" s="13" customFormat="1" x14ac:dyDescent="0.25">
      <c r="A6561"/>
      <c r="B6561" s="32"/>
      <c r="C6561" s="34"/>
      <c r="D6561" s="10"/>
      <c r="J6561" s="53"/>
      <c r="K6561" s="64"/>
      <c r="O6561" s="60"/>
      <c r="P6561" s="67"/>
      <c r="T6561" s="53"/>
      <c r="U6561" s="64"/>
      <c r="Y6561" s="53"/>
      <c r="Z6561" s="64"/>
      <c r="AD6561" s="53"/>
    </row>
    <row r="6562" spans="1:30" s="13" customFormat="1" x14ac:dyDescent="0.25">
      <c r="A6562"/>
      <c r="B6562" s="32"/>
      <c r="C6562" s="34"/>
      <c r="D6562" s="10"/>
      <c r="J6562" s="53"/>
      <c r="K6562" s="64"/>
      <c r="O6562" s="60"/>
      <c r="P6562" s="67"/>
      <c r="T6562" s="53"/>
      <c r="U6562" s="64"/>
      <c r="Y6562" s="53"/>
      <c r="Z6562" s="64"/>
      <c r="AD6562" s="53"/>
    </row>
    <row r="6563" spans="1:30" s="13" customFormat="1" x14ac:dyDescent="0.25">
      <c r="A6563"/>
      <c r="B6563" s="32"/>
      <c r="C6563" s="34"/>
      <c r="D6563" s="10"/>
      <c r="J6563" s="53"/>
      <c r="K6563" s="64"/>
      <c r="O6563" s="60"/>
      <c r="P6563" s="67"/>
      <c r="T6563" s="53"/>
      <c r="U6563" s="64"/>
      <c r="Y6563" s="53"/>
      <c r="Z6563" s="64"/>
      <c r="AD6563" s="53"/>
    </row>
    <row r="6564" spans="1:30" s="13" customFormat="1" x14ac:dyDescent="0.25">
      <c r="A6564"/>
      <c r="B6564" s="32"/>
      <c r="C6564" s="34"/>
      <c r="D6564" s="10"/>
      <c r="J6564" s="53"/>
      <c r="K6564" s="64"/>
      <c r="O6564" s="60"/>
      <c r="P6564" s="67"/>
      <c r="T6564" s="53"/>
      <c r="U6564" s="64"/>
      <c r="Y6564" s="53"/>
      <c r="Z6564" s="64"/>
      <c r="AD6564" s="53"/>
    </row>
    <row r="6565" spans="1:30" s="13" customFormat="1" x14ac:dyDescent="0.25">
      <c r="A6565"/>
      <c r="B6565" s="32"/>
      <c r="C6565" s="34"/>
      <c r="D6565" s="10"/>
      <c r="J6565" s="53"/>
      <c r="K6565" s="64"/>
      <c r="O6565" s="60"/>
      <c r="P6565" s="67"/>
      <c r="T6565" s="53"/>
      <c r="U6565" s="64"/>
      <c r="Y6565" s="53"/>
      <c r="Z6565" s="64"/>
      <c r="AD6565" s="53"/>
    </row>
    <row r="6566" spans="1:30" s="13" customFormat="1" x14ac:dyDescent="0.25">
      <c r="A6566"/>
      <c r="B6566" s="32"/>
      <c r="C6566" s="34"/>
      <c r="D6566" s="10"/>
      <c r="J6566" s="53"/>
      <c r="K6566" s="64"/>
      <c r="O6566" s="60"/>
      <c r="P6566" s="67"/>
      <c r="T6566" s="53"/>
      <c r="U6566" s="64"/>
      <c r="Y6566" s="53"/>
      <c r="Z6566" s="64"/>
      <c r="AD6566" s="53"/>
    </row>
    <row r="6567" spans="1:30" s="13" customFormat="1" x14ac:dyDescent="0.25">
      <c r="A6567"/>
      <c r="B6567" s="32"/>
      <c r="C6567" s="34"/>
      <c r="D6567" s="10"/>
      <c r="J6567" s="53"/>
      <c r="K6567" s="64"/>
      <c r="O6567" s="60"/>
      <c r="P6567" s="67"/>
      <c r="T6567" s="53"/>
      <c r="U6567" s="64"/>
      <c r="Y6567" s="53"/>
      <c r="Z6567" s="64"/>
      <c r="AD6567" s="53"/>
    </row>
    <row r="6568" spans="1:30" s="13" customFormat="1" x14ac:dyDescent="0.25">
      <c r="A6568"/>
      <c r="B6568" s="32"/>
      <c r="C6568" s="34"/>
      <c r="D6568" s="10"/>
      <c r="J6568" s="53"/>
      <c r="K6568" s="64"/>
      <c r="O6568" s="60"/>
      <c r="P6568" s="67"/>
      <c r="T6568" s="53"/>
      <c r="U6568" s="64"/>
      <c r="Y6568" s="53"/>
      <c r="Z6568" s="64"/>
      <c r="AD6568" s="53"/>
    </row>
    <row r="6569" spans="1:30" s="13" customFormat="1" x14ac:dyDescent="0.25">
      <c r="A6569"/>
      <c r="B6569" s="32"/>
      <c r="C6569" s="34"/>
      <c r="D6569" s="10"/>
      <c r="J6569" s="53"/>
      <c r="K6569" s="64"/>
      <c r="O6569" s="60"/>
      <c r="P6569" s="67"/>
      <c r="T6569" s="53"/>
      <c r="U6569" s="64"/>
      <c r="Y6569" s="53"/>
      <c r="Z6569" s="64"/>
      <c r="AD6569" s="53"/>
    </row>
    <row r="6570" spans="1:30" s="13" customFormat="1" x14ac:dyDescent="0.25">
      <c r="A6570"/>
      <c r="B6570" s="32"/>
      <c r="C6570" s="34"/>
      <c r="D6570" s="10"/>
      <c r="J6570" s="53"/>
      <c r="K6570" s="64"/>
      <c r="O6570" s="60"/>
      <c r="P6570" s="67"/>
      <c r="T6570" s="53"/>
      <c r="U6570" s="64"/>
      <c r="Y6570" s="53"/>
      <c r="Z6570" s="64"/>
      <c r="AD6570" s="53"/>
    </row>
    <row r="6571" spans="1:30" s="13" customFormat="1" x14ac:dyDescent="0.25">
      <c r="A6571"/>
      <c r="B6571" s="32"/>
      <c r="C6571" s="34"/>
      <c r="D6571" s="10"/>
      <c r="J6571" s="53"/>
      <c r="K6571" s="64"/>
      <c r="O6571" s="60"/>
      <c r="P6571" s="67"/>
      <c r="T6571" s="53"/>
      <c r="U6571" s="64"/>
      <c r="Y6571" s="53"/>
      <c r="Z6571" s="64"/>
      <c r="AD6571" s="53"/>
    </row>
    <row r="6572" spans="1:30" s="13" customFormat="1" x14ac:dyDescent="0.25">
      <c r="A6572"/>
      <c r="B6572" s="32"/>
      <c r="C6572" s="34"/>
      <c r="D6572" s="10"/>
      <c r="J6572" s="53"/>
      <c r="K6572" s="64"/>
      <c r="O6572" s="60"/>
      <c r="P6572" s="67"/>
      <c r="T6572" s="53"/>
      <c r="U6572" s="64"/>
      <c r="Y6572" s="53"/>
      <c r="Z6572" s="64"/>
      <c r="AD6572" s="53"/>
    </row>
    <row r="6573" spans="1:30" s="13" customFormat="1" x14ac:dyDescent="0.25">
      <c r="A6573"/>
      <c r="B6573" s="32"/>
      <c r="C6573" s="34"/>
      <c r="D6573" s="10"/>
      <c r="J6573" s="53"/>
      <c r="K6573" s="64"/>
      <c r="O6573" s="60"/>
      <c r="P6573" s="67"/>
      <c r="T6573" s="53"/>
      <c r="U6573" s="64"/>
      <c r="Y6573" s="53"/>
      <c r="Z6573" s="64"/>
      <c r="AD6573" s="53"/>
    </row>
    <row r="6574" spans="1:30" s="13" customFormat="1" x14ac:dyDescent="0.25">
      <c r="A6574"/>
      <c r="B6574" s="32"/>
      <c r="C6574" s="34"/>
      <c r="D6574" s="10"/>
      <c r="J6574" s="53"/>
      <c r="K6574" s="64"/>
      <c r="O6574" s="60"/>
      <c r="P6574" s="67"/>
      <c r="T6574" s="53"/>
      <c r="U6574" s="64"/>
      <c r="Y6574" s="53"/>
      <c r="Z6574" s="64"/>
      <c r="AD6574" s="53"/>
    </row>
    <row r="6575" spans="1:30" s="13" customFormat="1" x14ac:dyDescent="0.25">
      <c r="A6575"/>
      <c r="B6575" s="32"/>
      <c r="C6575" s="34"/>
      <c r="D6575" s="10"/>
      <c r="J6575" s="53"/>
      <c r="K6575" s="64"/>
      <c r="O6575" s="60"/>
      <c r="P6575" s="67"/>
      <c r="T6575" s="53"/>
      <c r="U6575" s="64"/>
      <c r="Y6575" s="53"/>
      <c r="Z6575" s="64"/>
      <c r="AD6575" s="53"/>
    </row>
    <row r="6576" spans="1:30" s="13" customFormat="1" x14ac:dyDescent="0.25">
      <c r="A6576"/>
      <c r="B6576" s="32"/>
      <c r="C6576" s="34"/>
      <c r="D6576" s="10"/>
      <c r="J6576" s="53"/>
      <c r="K6576" s="64"/>
      <c r="O6576" s="60"/>
      <c r="P6576" s="67"/>
      <c r="T6576" s="53"/>
      <c r="U6576" s="64"/>
      <c r="Y6576" s="53"/>
      <c r="Z6576" s="64"/>
      <c r="AD6576" s="53"/>
    </row>
    <row r="6577" spans="1:30" s="13" customFormat="1" x14ac:dyDescent="0.25">
      <c r="A6577"/>
      <c r="B6577" s="32"/>
      <c r="C6577" s="34"/>
      <c r="D6577" s="10"/>
      <c r="J6577" s="53"/>
      <c r="K6577" s="64"/>
      <c r="O6577" s="60"/>
      <c r="P6577" s="67"/>
      <c r="T6577" s="53"/>
      <c r="U6577" s="64"/>
      <c r="Y6577" s="53"/>
      <c r="Z6577" s="64"/>
      <c r="AD6577" s="53"/>
    </row>
    <row r="6578" spans="1:30" s="13" customFormat="1" x14ac:dyDescent="0.25">
      <c r="A6578"/>
      <c r="B6578" s="32"/>
      <c r="C6578" s="34"/>
      <c r="D6578" s="10"/>
      <c r="J6578" s="53"/>
      <c r="K6578" s="64"/>
      <c r="O6578" s="60"/>
      <c r="P6578" s="67"/>
      <c r="T6578" s="53"/>
      <c r="U6578" s="64"/>
      <c r="Y6578" s="53"/>
      <c r="Z6578" s="64"/>
      <c r="AD6578" s="53"/>
    </row>
    <row r="6579" spans="1:30" s="13" customFormat="1" x14ac:dyDescent="0.25">
      <c r="A6579"/>
      <c r="B6579" s="32"/>
      <c r="C6579" s="34"/>
      <c r="D6579" s="10"/>
      <c r="J6579" s="53"/>
      <c r="K6579" s="64"/>
      <c r="O6579" s="60"/>
      <c r="P6579" s="67"/>
      <c r="T6579" s="53"/>
      <c r="U6579" s="64"/>
      <c r="Y6579" s="53"/>
      <c r="Z6579" s="64"/>
      <c r="AD6579" s="53"/>
    </row>
    <row r="6580" spans="1:30" s="13" customFormat="1" x14ac:dyDescent="0.25">
      <c r="A6580"/>
      <c r="B6580" s="32"/>
      <c r="C6580" s="34"/>
      <c r="D6580" s="10"/>
      <c r="J6580" s="53"/>
      <c r="K6580" s="64"/>
      <c r="O6580" s="60"/>
      <c r="P6580" s="67"/>
      <c r="T6580" s="53"/>
      <c r="U6580" s="64"/>
      <c r="Y6580" s="53"/>
      <c r="Z6580" s="64"/>
      <c r="AD6580" s="53"/>
    </row>
    <row r="6581" spans="1:30" s="13" customFormat="1" x14ac:dyDescent="0.25">
      <c r="A6581"/>
      <c r="B6581" s="32"/>
      <c r="C6581" s="34"/>
      <c r="D6581" s="10"/>
      <c r="J6581" s="53"/>
      <c r="K6581" s="64"/>
      <c r="O6581" s="60"/>
      <c r="P6581" s="67"/>
      <c r="T6581" s="53"/>
      <c r="U6581" s="64"/>
      <c r="Y6581" s="53"/>
      <c r="Z6581" s="64"/>
      <c r="AD6581" s="53"/>
    </row>
    <row r="6582" spans="1:30" s="13" customFormat="1" x14ac:dyDescent="0.25">
      <c r="A6582"/>
      <c r="B6582" s="32"/>
      <c r="C6582" s="34"/>
      <c r="D6582" s="10"/>
      <c r="J6582" s="53"/>
      <c r="K6582" s="64"/>
      <c r="O6582" s="60"/>
      <c r="P6582" s="67"/>
      <c r="T6582" s="53"/>
      <c r="U6582" s="64"/>
      <c r="Y6582" s="53"/>
      <c r="Z6582" s="64"/>
      <c r="AD6582" s="53"/>
    </row>
    <row r="6583" spans="1:30" s="13" customFormat="1" x14ac:dyDescent="0.25">
      <c r="A6583"/>
      <c r="B6583" s="32"/>
      <c r="C6583" s="34"/>
      <c r="D6583" s="10"/>
      <c r="J6583" s="53"/>
      <c r="K6583" s="64"/>
      <c r="O6583" s="60"/>
      <c r="P6583" s="67"/>
      <c r="T6583" s="53"/>
      <c r="U6583" s="64"/>
      <c r="Y6583" s="53"/>
      <c r="Z6583" s="64"/>
      <c r="AD6583" s="53"/>
    </row>
    <row r="6584" spans="1:30" s="13" customFormat="1" x14ac:dyDescent="0.25">
      <c r="A6584"/>
      <c r="B6584" s="32"/>
      <c r="C6584" s="34"/>
      <c r="D6584" s="10"/>
      <c r="J6584" s="53"/>
      <c r="K6584" s="64"/>
      <c r="O6584" s="60"/>
      <c r="P6584" s="67"/>
      <c r="T6584" s="53"/>
      <c r="U6584" s="64"/>
      <c r="Y6584" s="53"/>
      <c r="Z6584" s="64"/>
      <c r="AD6584" s="53"/>
    </row>
    <row r="6585" spans="1:30" s="13" customFormat="1" x14ac:dyDescent="0.25">
      <c r="A6585"/>
      <c r="B6585" s="32"/>
      <c r="C6585" s="34"/>
      <c r="D6585" s="10"/>
      <c r="J6585" s="53"/>
      <c r="K6585" s="64"/>
      <c r="O6585" s="60"/>
      <c r="P6585" s="67"/>
      <c r="T6585" s="53"/>
      <c r="U6585" s="64"/>
      <c r="Y6585" s="53"/>
      <c r="Z6585" s="64"/>
      <c r="AD6585" s="53"/>
    </row>
    <row r="6586" spans="1:30" s="13" customFormat="1" x14ac:dyDescent="0.25">
      <c r="A6586"/>
      <c r="B6586" s="32"/>
      <c r="C6586" s="34"/>
      <c r="D6586" s="10"/>
      <c r="J6586" s="53"/>
      <c r="K6586" s="64"/>
      <c r="O6586" s="60"/>
      <c r="P6586" s="67"/>
      <c r="T6586" s="53"/>
      <c r="U6586" s="64"/>
      <c r="Y6586" s="53"/>
      <c r="Z6586" s="64"/>
      <c r="AD6586" s="53"/>
    </row>
    <row r="6587" spans="1:30" s="13" customFormat="1" x14ac:dyDescent="0.25">
      <c r="A6587"/>
      <c r="B6587" s="32"/>
      <c r="C6587" s="34"/>
      <c r="D6587" s="10"/>
      <c r="J6587" s="53"/>
      <c r="K6587" s="64"/>
      <c r="O6587" s="60"/>
      <c r="P6587" s="67"/>
      <c r="T6587" s="53"/>
      <c r="U6587" s="64"/>
      <c r="Y6587" s="53"/>
      <c r="Z6587" s="64"/>
      <c r="AD6587" s="53"/>
    </row>
    <row r="6588" spans="1:30" s="13" customFormat="1" x14ac:dyDescent="0.25">
      <c r="A6588"/>
      <c r="B6588" s="32"/>
      <c r="C6588" s="34"/>
      <c r="D6588" s="10"/>
      <c r="J6588" s="53"/>
      <c r="K6588" s="64"/>
      <c r="O6588" s="60"/>
      <c r="P6588" s="67"/>
      <c r="T6588" s="53"/>
      <c r="U6588" s="64"/>
      <c r="Y6588" s="53"/>
      <c r="Z6588" s="64"/>
      <c r="AD6588" s="53"/>
    </row>
    <row r="6589" spans="1:30" s="13" customFormat="1" x14ac:dyDescent="0.25">
      <c r="A6589"/>
      <c r="B6589" s="32"/>
      <c r="C6589" s="34"/>
      <c r="D6589" s="10"/>
      <c r="J6589" s="53"/>
      <c r="K6589" s="64"/>
      <c r="O6589" s="60"/>
      <c r="P6589" s="67"/>
      <c r="T6589" s="53"/>
      <c r="U6589" s="64"/>
      <c r="Y6589" s="53"/>
      <c r="Z6589" s="64"/>
      <c r="AD6589" s="53"/>
    </row>
    <row r="6590" spans="1:30" s="13" customFormat="1" x14ac:dyDescent="0.25">
      <c r="A6590"/>
      <c r="B6590" s="32"/>
      <c r="C6590" s="34"/>
      <c r="D6590" s="10"/>
      <c r="J6590" s="53"/>
      <c r="K6590" s="64"/>
      <c r="O6590" s="60"/>
      <c r="P6590" s="67"/>
      <c r="T6590" s="53"/>
      <c r="U6590" s="64"/>
      <c r="Y6590" s="53"/>
      <c r="Z6590" s="64"/>
      <c r="AD6590" s="53"/>
    </row>
    <row r="6591" spans="1:30" s="13" customFormat="1" x14ac:dyDescent="0.25">
      <c r="A6591"/>
      <c r="B6591" s="32"/>
      <c r="C6591" s="34"/>
      <c r="D6591" s="10"/>
      <c r="J6591" s="53"/>
      <c r="K6591" s="64"/>
      <c r="O6591" s="60"/>
      <c r="P6591" s="67"/>
      <c r="T6591" s="53"/>
      <c r="U6591" s="64"/>
      <c r="Y6591" s="53"/>
      <c r="Z6591" s="64"/>
      <c r="AD6591" s="53"/>
    </row>
    <row r="6592" spans="1:30" s="13" customFormat="1" x14ac:dyDescent="0.25">
      <c r="A6592"/>
      <c r="B6592" s="32"/>
      <c r="C6592" s="34"/>
      <c r="D6592" s="10"/>
      <c r="J6592" s="53"/>
      <c r="K6592" s="64"/>
      <c r="O6592" s="60"/>
      <c r="P6592" s="67"/>
      <c r="T6592" s="53"/>
      <c r="U6592" s="64"/>
      <c r="Y6592" s="53"/>
      <c r="Z6592" s="64"/>
      <c r="AD6592" s="53"/>
    </row>
    <row r="6593" spans="1:30" s="13" customFormat="1" x14ac:dyDescent="0.25">
      <c r="A6593"/>
      <c r="B6593" s="32"/>
      <c r="C6593" s="34"/>
      <c r="D6593" s="10"/>
      <c r="J6593" s="53"/>
      <c r="K6593" s="64"/>
      <c r="O6593" s="60"/>
      <c r="P6593" s="67"/>
      <c r="T6593" s="53"/>
      <c r="U6593" s="64"/>
      <c r="Y6593" s="53"/>
      <c r="Z6593" s="64"/>
      <c r="AD6593" s="53"/>
    </row>
    <row r="6594" spans="1:30" s="13" customFormat="1" x14ac:dyDescent="0.25">
      <c r="A6594"/>
      <c r="B6594" s="32"/>
      <c r="C6594" s="34"/>
      <c r="D6594" s="10"/>
      <c r="J6594" s="53"/>
      <c r="K6594" s="64"/>
      <c r="O6594" s="60"/>
      <c r="P6594" s="67"/>
      <c r="T6594" s="53"/>
      <c r="U6594" s="64"/>
      <c r="Y6594" s="53"/>
      <c r="Z6594" s="64"/>
      <c r="AD6594" s="53"/>
    </row>
    <row r="6595" spans="1:30" s="13" customFormat="1" x14ac:dyDescent="0.25">
      <c r="A6595"/>
      <c r="B6595" s="32"/>
      <c r="C6595" s="34"/>
      <c r="D6595" s="10"/>
      <c r="J6595" s="53"/>
      <c r="K6595" s="64"/>
      <c r="O6595" s="60"/>
      <c r="P6595" s="67"/>
      <c r="T6595" s="53"/>
      <c r="U6595" s="64"/>
      <c r="Y6595" s="53"/>
      <c r="Z6595" s="64"/>
      <c r="AD6595" s="53"/>
    </row>
    <row r="6596" spans="1:30" s="13" customFormat="1" x14ac:dyDescent="0.25">
      <c r="A6596"/>
      <c r="B6596" s="32"/>
      <c r="C6596" s="34"/>
      <c r="D6596" s="10"/>
      <c r="J6596" s="53"/>
      <c r="K6596" s="64"/>
      <c r="O6596" s="60"/>
      <c r="P6596" s="67"/>
      <c r="T6596" s="53"/>
      <c r="U6596" s="64"/>
      <c r="Y6596" s="53"/>
      <c r="Z6596" s="64"/>
      <c r="AD6596" s="53"/>
    </row>
    <row r="6597" spans="1:30" s="13" customFormat="1" x14ac:dyDescent="0.25">
      <c r="A6597"/>
      <c r="B6597" s="32"/>
      <c r="C6597" s="34"/>
      <c r="D6597" s="10"/>
      <c r="J6597" s="53"/>
      <c r="K6597" s="64"/>
      <c r="O6597" s="60"/>
      <c r="P6597" s="67"/>
      <c r="T6597" s="53"/>
      <c r="U6597" s="64"/>
      <c r="Y6597" s="53"/>
      <c r="Z6597" s="64"/>
      <c r="AD6597" s="53"/>
    </row>
    <row r="6598" spans="1:30" s="13" customFormat="1" x14ac:dyDescent="0.25">
      <c r="A6598"/>
      <c r="B6598" s="32"/>
      <c r="C6598" s="34"/>
      <c r="D6598" s="10"/>
      <c r="J6598" s="53"/>
      <c r="K6598" s="64"/>
      <c r="O6598" s="60"/>
      <c r="P6598" s="67"/>
      <c r="T6598" s="53"/>
      <c r="U6598" s="64"/>
      <c r="Y6598" s="53"/>
      <c r="Z6598" s="64"/>
      <c r="AD6598" s="53"/>
    </row>
    <row r="6599" spans="1:30" s="13" customFormat="1" x14ac:dyDescent="0.25">
      <c r="A6599"/>
      <c r="B6599" s="32"/>
      <c r="C6599" s="34"/>
      <c r="D6599" s="10"/>
      <c r="J6599" s="53"/>
      <c r="K6599" s="64"/>
      <c r="O6599" s="60"/>
      <c r="P6599" s="67"/>
      <c r="T6599" s="53"/>
      <c r="U6599" s="64"/>
      <c r="Y6599" s="53"/>
      <c r="Z6599" s="64"/>
      <c r="AD6599" s="53"/>
    </row>
    <row r="6600" spans="1:30" s="13" customFormat="1" x14ac:dyDescent="0.25">
      <c r="A6600"/>
      <c r="B6600" s="32"/>
      <c r="C6600" s="34"/>
      <c r="D6600" s="10"/>
      <c r="J6600" s="53"/>
      <c r="K6600" s="64"/>
      <c r="O6600" s="60"/>
      <c r="P6600" s="67"/>
      <c r="T6600" s="53"/>
      <c r="U6600" s="64"/>
      <c r="Y6600" s="53"/>
      <c r="Z6600" s="64"/>
      <c r="AD6600" s="53"/>
    </row>
    <row r="6601" spans="1:30" s="13" customFormat="1" x14ac:dyDescent="0.25">
      <c r="A6601"/>
      <c r="B6601" s="32"/>
      <c r="C6601" s="34"/>
      <c r="D6601" s="10"/>
      <c r="J6601" s="53"/>
      <c r="K6601" s="64"/>
      <c r="O6601" s="60"/>
      <c r="P6601" s="67"/>
      <c r="T6601" s="53"/>
      <c r="U6601" s="64"/>
      <c r="Y6601" s="53"/>
      <c r="Z6601" s="64"/>
      <c r="AD6601" s="53"/>
    </row>
    <row r="6602" spans="1:30" s="13" customFormat="1" x14ac:dyDescent="0.25">
      <c r="A6602"/>
      <c r="B6602" s="32"/>
      <c r="C6602" s="34"/>
      <c r="D6602" s="10"/>
      <c r="J6602" s="53"/>
      <c r="K6602" s="64"/>
      <c r="O6602" s="60"/>
      <c r="P6602" s="67"/>
      <c r="T6602" s="53"/>
      <c r="U6602" s="64"/>
      <c r="Y6602" s="53"/>
      <c r="Z6602" s="64"/>
      <c r="AD6602" s="53"/>
    </row>
    <row r="6603" spans="1:30" s="13" customFormat="1" x14ac:dyDescent="0.25">
      <c r="A6603"/>
      <c r="B6603" s="32"/>
      <c r="C6603" s="34"/>
      <c r="D6603" s="10"/>
      <c r="J6603" s="53"/>
      <c r="K6603" s="64"/>
      <c r="O6603" s="60"/>
      <c r="P6603" s="67"/>
      <c r="T6603" s="53"/>
      <c r="U6603" s="64"/>
      <c r="Y6603" s="53"/>
      <c r="Z6603" s="64"/>
      <c r="AD6603" s="53"/>
    </row>
    <row r="6604" spans="1:30" s="13" customFormat="1" x14ac:dyDescent="0.25">
      <c r="A6604"/>
      <c r="B6604" s="32"/>
      <c r="C6604" s="34"/>
      <c r="D6604" s="10"/>
      <c r="J6604" s="53"/>
      <c r="K6604" s="64"/>
      <c r="O6604" s="60"/>
      <c r="P6604" s="67"/>
      <c r="T6604" s="53"/>
      <c r="U6604" s="64"/>
      <c r="Y6604" s="53"/>
      <c r="Z6604" s="64"/>
      <c r="AD6604" s="53"/>
    </row>
    <row r="6605" spans="1:30" s="13" customFormat="1" x14ac:dyDescent="0.25">
      <c r="A6605"/>
      <c r="B6605" s="32"/>
      <c r="C6605" s="34"/>
      <c r="D6605" s="10"/>
      <c r="J6605" s="53"/>
      <c r="K6605" s="64"/>
      <c r="O6605" s="60"/>
      <c r="P6605" s="67"/>
      <c r="T6605" s="53"/>
      <c r="U6605" s="64"/>
      <c r="Y6605" s="53"/>
      <c r="Z6605" s="64"/>
      <c r="AD6605" s="53"/>
    </row>
    <row r="6606" spans="1:30" s="13" customFormat="1" x14ac:dyDescent="0.25">
      <c r="A6606"/>
      <c r="B6606" s="32"/>
      <c r="C6606" s="34"/>
      <c r="D6606" s="10"/>
      <c r="J6606" s="53"/>
      <c r="K6606" s="64"/>
      <c r="O6606" s="60"/>
      <c r="P6606" s="67"/>
      <c r="T6606" s="53"/>
      <c r="U6606" s="64"/>
      <c r="Y6606" s="53"/>
      <c r="Z6606" s="64"/>
      <c r="AD6606" s="53"/>
    </row>
    <row r="6607" spans="1:30" s="13" customFormat="1" x14ac:dyDescent="0.25">
      <c r="A6607"/>
      <c r="B6607" s="32"/>
      <c r="C6607" s="34"/>
      <c r="D6607" s="10"/>
      <c r="J6607" s="53"/>
      <c r="K6607" s="64"/>
      <c r="O6607" s="60"/>
      <c r="P6607" s="67"/>
      <c r="T6607" s="53"/>
      <c r="U6607" s="64"/>
      <c r="Y6607" s="53"/>
      <c r="Z6607" s="64"/>
      <c r="AD6607" s="53"/>
    </row>
    <row r="6608" spans="1:30" s="13" customFormat="1" x14ac:dyDescent="0.25">
      <c r="A6608"/>
      <c r="B6608" s="32"/>
      <c r="C6608" s="34"/>
      <c r="D6608" s="10"/>
      <c r="J6608" s="53"/>
      <c r="K6608" s="64"/>
      <c r="O6608" s="60"/>
      <c r="P6608" s="67"/>
      <c r="T6608" s="53"/>
      <c r="U6608" s="64"/>
      <c r="Y6608" s="53"/>
      <c r="Z6608" s="64"/>
      <c r="AD6608" s="53"/>
    </row>
    <row r="6609" spans="1:30" s="13" customFormat="1" x14ac:dyDescent="0.25">
      <c r="A6609"/>
      <c r="B6609" s="32"/>
      <c r="C6609" s="34"/>
      <c r="D6609" s="10"/>
      <c r="J6609" s="53"/>
      <c r="K6609" s="64"/>
      <c r="O6609" s="60"/>
      <c r="P6609" s="67"/>
      <c r="T6609" s="53"/>
      <c r="U6609" s="64"/>
      <c r="Y6609" s="53"/>
      <c r="Z6609" s="64"/>
      <c r="AD6609" s="53"/>
    </row>
    <row r="6610" spans="1:30" s="13" customFormat="1" x14ac:dyDescent="0.25">
      <c r="A6610"/>
      <c r="B6610" s="32"/>
      <c r="C6610" s="34"/>
      <c r="D6610" s="10"/>
      <c r="J6610" s="53"/>
      <c r="K6610" s="64"/>
      <c r="O6610" s="60"/>
      <c r="P6610" s="67"/>
      <c r="T6610" s="53"/>
      <c r="U6610" s="64"/>
      <c r="Y6610" s="53"/>
      <c r="Z6610" s="64"/>
      <c r="AD6610" s="53"/>
    </row>
    <row r="6611" spans="1:30" s="13" customFormat="1" x14ac:dyDescent="0.25">
      <c r="A6611"/>
      <c r="B6611" s="32"/>
      <c r="C6611" s="34"/>
      <c r="D6611" s="10"/>
      <c r="J6611" s="53"/>
      <c r="K6611" s="64"/>
      <c r="O6611" s="60"/>
      <c r="P6611" s="67"/>
      <c r="T6611" s="53"/>
      <c r="U6611" s="64"/>
      <c r="Y6611" s="53"/>
      <c r="Z6611" s="64"/>
      <c r="AD6611" s="53"/>
    </row>
    <row r="6612" spans="1:30" s="13" customFormat="1" x14ac:dyDescent="0.25">
      <c r="A6612"/>
      <c r="B6612" s="32"/>
      <c r="C6612" s="34"/>
      <c r="D6612" s="10"/>
      <c r="J6612" s="53"/>
      <c r="K6612" s="64"/>
      <c r="O6612" s="60"/>
      <c r="P6612" s="67"/>
      <c r="T6612" s="53"/>
      <c r="U6612" s="64"/>
      <c r="Y6612" s="53"/>
      <c r="Z6612" s="64"/>
      <c r="AD6612" s="53"/>
    </row>
    <row r="6613" spans="1:30" s="13" customFormat="1" x14ac:dyDescent="0.25">
      <c r="A6613"/>
      <c r="B6613" s="32"/>
      <c r="C6613" s="34"/>
      <c r="D6613" s="10"/>
      <c r="J6613" s="53"/>
      <c r="K6613" s="64"/>
      <c r="O6613" s="60"/>
      <c r="P6613" s="67"/>
      <c r="T6613" s="53"/>
      <c r="U6613" s="64"/>
      <c r="Y6613" s="53"/>
      <c r="Z6613" s="64"/>
      <c r="AD6613" s="53"/>
    </row>
    <row r="6614" spans="1:30" s="13" customFormat="1" x14ac:dyDescent="0.25">
      <c r="A6614"/>
      <c r="B6614" s="32"/>
      <c r="C6614" s="34"/>
      <c r="D6614" s="10"/>
      <c r="J6614" s="53"/>
      <c r="K6614" s="64"/>
      <c r="O6614" s="60"/>
      <c r="P6614" s="67"/>
      <c r="T6614" s="53"/>
      <c r="U6614" s="64"/>
      <c r="Y6614" s="53"/>
      <c r="Z6614" s="64"/>
      <c r="AD6614" s="53"/>
    </row>
    <row r="6615" spans="1:30" s="13" customFormat="1" x14ac:dyDescent="0.25">
      <c r="A6615"/>
      <c r="B6615" s="32"/>
      <c r="C6615" s="34"/>
      <c r="D6615" s="10"/>
      <c r="J6615" s="53"/>
      <c r="K6615" s="64"/>
      <c r="O6615" s="60"/>
      <c r="P6615" s="67"/>
      <c r="T6615" s="53"/>
      <c r="U6615" s="64"/>
      <c r="Y6615" s="53"/>
      <c r="Z6615" s="64"/>
      <c r="AD6615" s="53"/>
    </row>
    <row r="6616" spans="1:30" s="13" customFormat="1" x14ac:dyDescent="0.25">
      <c r="A6616"/>
      <c r="B6616" s="32"/>
      <c r="C6616" s="34"/>
      <c r="D6616" s="10"/>
      <c r="J6616" s="53"/>
      <c r="K6616" s="64"/>
      <c r="O6616" s="60"/>
      <c r="P6616" s="67"/>
      <c r="T6616" s="53"/>
      <c r="U6616" s="64"/>
      <c r="Y6616" s="53"/>
      <c r="Z6616" s="64"/>
      <c r="AD6616" s="53"/>
    </row>
    <row r="6617" spans="1:30" s="13" customFormat="1" x14ac:dyDescent="0.25">
      <c r="A6617"/>
      <c r="B6617" s="32"/>
      <c r="C6617" s="34"/>
      <c r="D6617" s="10"/>
      <c r="J6617" s="53"/>
      <c r="K6617" s="64"/>
      <c r="O6617" s="60"/>
      <c r="P6617" s="67"/>
      <c r="T6617" s="53"/>
      <c r="U6617" s="64"/>
      <c r="Y6617" s="53"/>
      <c r="Z6617" s="64"/>
      <c r="AD6617" s="53"/>
    </row>
    <row r="6618" spans="1:30" s="13" customFormat="1" x14ac:dyDescent="0.25">
      <c r="A6618"/>
      <c r="B6618" s="32"/>
      <c r="C6618" s="34"/>
      <c r="D6618" s="10"/>
      <c r="J6618" s="53"/>
      <c r="K6618" s="64"/>
      <c r="O6618" s="60"/>
      <c r="P6618" s="67"/>
      <c r="T6618" s="53"/>
      <c r="U6618" s="64"/>
      <c r="Y6618" s="53"/>
      <c r="Z6618" s="64"/>
      <c r="AD6618" s="53"/>
    </row>
    <row r="6619" spans="1:30" s="13" customFormat="1" x14ac:dyDescent="0.25">
      <c r="A6619"/>
      <c r="B6619" s="32"/>
      <c r="C6619" s="34"/>
      <c r="D6619" s="10"/>
      <c r="J6619" s="53"/>
      <c r="K6619" s="64"/>
      <c r="O6619" s="60"/>
      <c r="P6619" s="67"/>
      <c r="T6619" s="53"/>
      <c r="U6619" s="64"/>
      <c r="Y6619" s="53"/>
      <c r="Z6619" s="64"/>
      <c r="AD6619" s="53"/>
    </row>
    <row r="6620" spans="1:30" s="13" customFormat="1" x14ac:dyDescent="0.25">
      <c r="A6620"/>
      <c r="B6620" s="32"/>
      <c r="C6620" s="34"/>
      <c r="D6620" s="10"/>
      <c r="J6620" s="53"/>
      <c r="K6620" s="64"/>
      <c r="O6620" s="60"/>
      <c r="P6620" s="67"/>
      <c r="T6620" s="53"/>
      <c r="U6620" s="64"/>
      <c r="Y6620" s="53"/>
      <c r="Z6620" s="64"/>
      <c r="AD6620" s="53"/>
    </row>
    <row r="6621" spans="1:30" s="13" customFormat="1" x14ac:dyDescent="0.25">
      <c r="A6621"/>
      <c r="B6621" s="32"/>
      <c r="C6621" s="34"/>
      <c r="D6621" s="10"/>
      <c r="J6621" s="53"/>
      <c r="K6621" s="64"/>
      <c r="O6621" s="60"/>
      <c r="P6621" s="67"/>
      <c r="T6621" s="53"/>
      <c r="U6621" s="64"/>
      <c r="Y6621" s="53"/>
      <c r="Z6621" s="64"/>
      <c r="AD6621" s="53"/>
    </row>
    <row r="6622" spans="1:30" s="13" customFormat="1" x14ac:dyDescent="0.25">
      <c r="A6622"/>
      <c r="B6622" s="32"/>
      <c r="C6622" s="34"/>
      <c r="D6622" s="10"/>
      <c r="J6622" s="53"/>
      <c r="K6622" s="64"/>
      <c r="O6622" s="60"/>
      <c r="P6622" s="67"/>
      <c r="T6622" s="53"/>
      <c r="U6622" s="64"/>
      <c r="Y6622" s="53"/>
      <c r="Z6622" s="64"/>
      <c r="AD6622" s="53"/>
    </row>
    <row r="6623" spans="1:30" s="13" customFormat="1" x14ac:dyDescent="0.25">
      <c r="A6623"/>
      <c r="B6623" s="32"/>
      <c r="C6623" s="34"/>
      <c r="D6623" s="10"/>
      <c r="J6623" s="53"/>
      <c r="K6623" s="64"/>
      <c r="O6623" s="60"/>
      <c r="P6623" s="67"/>
      <c r="T6623" s="53"/>
      <c r="U6623" s="64"/>
      <c r="Y6623" s="53"/>
      <c r="Z6623" s="64"/>
      <c r="AD6623" s="53"/>
    </row>
    <row r="6624" spans="1:30" s="13" customFormat="1" x14ac:dyDescent="0.25">
      <c r="A6624"/>
      <c r="B6624" s="32"/>
      <c r="C6624" s="34"/>
      <c r="D6624" s="10"/>
      <c r="J6624" s="53"/>
      <c r="K6624" s="64"/>
      <c r="O6624" s="60"/>
      <c r="P6624" s="67"/>
      <c r="T6624" s="53"/>
      <c r="U6624" s="64"/>
      <c r="Y6624" s="53"/>
      <c r="Z6624" s="64"/>
      <c r="AD6624" s="53"/>
    </row>
    <row r="6625" spans="1:30" s="13" customFormat="1" x14ac:dyDescent="0.25">
      <c r="A6625"/>
      <c r="B6625" s="32"/>
      <c r="C6625" s="34"/>
      <c r="D6625" s="10"/>
      <c r="J6625" s="53"/>
      <c r="K6625" s="64"/>
      <c r="O6625" s="60"/>
      <c r="P6625" s="67"/>
      <c r="T6625" s="53"/>
      <c r="U6625" s="64"/>
      <c r="Y6625" s="53"/>
      <c r="Z6625" s="64"/>
      <c r="AD6625" s="53"/>
    </row>
    <row r="6626" spans="1:30" s="13" customFormat="1" x14ac:dyDescent="0.25">
      <c r="A6626"/>
      <c r="B6626" s="32"/>
      <c r="C6626" s="34"/>
      <c r="D6626" s="10"/>
      <c r="J6626" s="53"/>
      <c r="K6626" s="64"/>
      <c r="O6626" s="60"/>
      <c r="P6626" s="67"/>
      <c r="T6626" s="53"/>
      <c r="U6626" s="64"/>
      <c r="Y6626" s="53"/>
      <c r="Z6626" s="64"/>
      <c r="AD6626" s="53"/>
    </row>
    <row r="6627" spans="1:30" s="13" customFormat="1" x14ac:dyDescent="0.25">
      <c r="A6627"/>
      <c r="B6627" s="32"/>
      <c r="C6627" s="34"/>
      <c r="D6627" s="10"/>
      <c r="J6627" s="53"/>
      <c r="K6627" s="64"/>
      <c r="O6627" s="60"/>
      <c r="P6627" s="67"/>
      <c r="T6627" s="53"/>
      <c r="U6627" s="64"/>
      <c r="Y6627" s="53"/>
      <c r="Z6627" s="64"/>
      <c r="AD6627" s="53"/>
    </row>
    <row r="6628" spans="1:30" s="13" customFormat="1" x14ac:dyDescent="0.25">
      <c r="A6628"/>
      <c r="B6628" s="32"/>
      <c r="C6628" s="34"/>
      <c r="D6628" s="10"/>
      <c r="J6628" s="53"/>
      <c r="K6628" s="64"/>
      <c r="O6628" s="60"/>
      <c r="P6628" s="67"/>
      <c r="T6628" s="53"/>
      <c r="U6628" s="64"/>
      <c r="Y6628" s="53"/>
      <c r="Z6628" s="64"/>
      <c r="AD6628" s="53"/>
    </row>
    <row r="6629" spans="1:30" s="13" customFormat="1" x14ac:dyDescent="0.25">
      <c r="A6629"/>
      <c r="B6629" s="32"/>
      <c r="C6629" s="34"/>
      <c r="D6629" s="10"/>
      <c r="J6629" s="53"/>
      <c r="K6629" s="64"/>
      <c r="O6629" s="60"/>
      <c r="P6629" s="67"/>
      <c r="T6629" s="53"/>
      <c r="U6629" s="64"/>
      <c r="Y6629" s="53"/>
      <c r="Z6629" s="64"/>
      <c r="AD6629" s="53"/>
    </row>
    <row r="6630" spans="1:30" s="13" customFormat="1" x14ac:dyDescent="0.25">
      <c r="A6630"/>
      <c r="B6630" s="32"/>
      <c r="C6630" s="34"/>
      <c r="D6630" s="10"/>
      <c r="J6630" s="53"/>
      <c r="K6630" s="64"/>
      <c r="O6630" s="60"/>
      <c r="P6630" s="67"/>
      <c r="T6630" s="53"/>
      <c r="U6630" s="64"/>
      <c r="Y6630" s="53"/>
      <c r="Z6630" s="64"/>
      <c r="AD6630" s="53"/>
    </row>
    <row r="6631" spans="1:30" s="13" customFormat="1" x14ac:dyDescent="0.25">
      <c r="A6631"/>
      <c r="B6631" s="32"/>
      <c r="C6631" s="34"/>
      <c r="D6631" s="10"/>
      <c r="J6631" s="53"/>
      <c r="K6631" s="64"/>
      <c r="O6631" s="60"/>
      <c r="P6631" s="67"/>
      <c r="T6631" s="53"/>
      <c r="U6631" s="64"/>
      <c r="Y6631" s="53"/>
      <c r="Z6631" s="64"/>
      <c r="AD6631" s="53"/>
    </row>
    <row r="6632" spans="1:30" s="13" customFormat="1" x14ac:dyDescent="0.25">
      <c r="A6632"/>
      <c r="B6632" s="32"/>
      <c r="C6632" s="34"/>
      <c r="D6632" s="10"/>
      <c r="J6632" s="53"/>
      <c r="K6632" s="64"/>
      <c r="O6632" s="60"/>
      <c r="P6632" s="67"/>
      <c r="T6632" s="53"/>
      <c r="U6632" s="64"/>
      <c r="Y6632" s="53"/>
      <c r="Z6632" s="64"/>
      <c r="AD6632" s="53"/>
    </row>
    <row r="6633" spans="1:30" s="13" customFormat="1" x14ac:dyDescent="0.25">
      <c r="A6633"/>
      <c r="B6633" s="32"/>
      <c r="C6633" s="34"/>
      <c r="D6633" s="10"/>
      <c r="J6633" s="53"/>
      <c r="K6633" s="64"/>
      <c r="O6633" s="60"/>
      <c r="P6633" s="67"/>
      <c r="T6633" s="53"/>
      <c r="U6633" s="64"/>
      <c r="Y6633" s="53"/>
      <c r="Z6633" s="64"/>
      <c r="AD6633" s="53"/>
    </row>
    <row r="6634" spans="1:30" s="13" customFormat="1" x14ac:dyDescent="0.25">
      <c r="A6634"/>
      <c r="B6634" s="32"/>
      <c r="C6634" s="34"/>
      <c r="D6634" s="10"/>
      <c r="J6634" s="53"/>
      <c r="K6634" s="64"/>
      <c r="O6634" s="60"/>
      <c r="P6634" s="67"/>
      <c r="T6634" s="53"/>
      <c r="U6634" s="64"/>
      <c r="Y6634" s="53"/>
      <c r="Z6634" s="64"/>
      <c r="AD6634" s="53"/>
    </row>
    <row r="6635" spans="1:30" s="13" customFormat="1" x14ac:dyDescent="0.25">
      <c r="A6635"/>
      <c r="B6635" s="32"/>
      <c r="C6635" s="34"/>
      <c r="D6635" s="10"/>
      <c r="J6635" s="53"/>
      <c r="K6635" s="64"/>
      <c r="O6635" s="60"/>
      <c r="P6635" s="67"/>
      <c r="T6635" s="53"/>
      <c r="U6635" s="64"/>
      <c r="Y6635" s="53"/>
      <c r="Z6635" s="64"/>
      <c r="AD6635" s="53"/>
    </row>
    <row r="6636" spans="1:30" s="13" customFormat="1" x14ac:dyDescent="0.25">
      <c r="A6636"/>
      <c r="B6636" s="32"/>
      <c r="C6636" s="34"/>
      <c r="D6636" s="10"/>
      <c r="J6636" s="53"/>
      <c r="K6636" s="64"/>
      <c r="O6636" s="60"/>
      <c r="P6636" s="67"/>
      <c r="T6636" s="53"/>
      <c r="U6636" s="64"/>
      <c r="Y6636" s="53"/>
      <c r="Z6636" s="64"/>
      <c r="AD6636" s="53"/>
    </row>
    <row r="6637" spans="1:30" s="13" customFormat="1" x14ac:dyDescent="0.25">
      <c r="A6637"/>
      <c r="B6637" s="32"/>
      <c r="C6637" s="34"/>
      <c r="D6637" s="10"/>
      <c r="J6637" s="53"/>
      <c r="K6637" s="64"/>
      <c r="O6637" s="60"/>
      <c r="P6637" s="67"/>
      <c r="T6637" s="53"/>
      <c r="U6637" s="64"/>
      <c r="Y6637" s="53"/>
      <c r="Z6637" s="64"/>
      <c r="AD6637" s="53"/>
    </row>
    <row r="6638" spans="1:30" s="13" customFormat="1" x14ac:dyDescent="0.25">
      <c r="A6638"/>
      <c r="B6638" s="32"/>
      <c r="C6638" s="34"/>
      <c r="D6638" s="10"/>
      <c r="J6638" s="53"/>
      <c r="K6638" s="64"/>
      <c r="O6638" s="60"/>
      <c r="P6638" s="67"/>
      <c r="T6638" s="53"/>
      <c r="U6638" s="64"/>
      <c r="Y6638" s="53"/>
      <c r="Z6638" s="64"/>
      <c r="AD6638" s="53"/>
    </row>
    <row r="6639" spans="1:30" s="13" customFormat="1" x14ac:dyDescent="0.25">
      <c r="A6639"/>
      <c r="B6639" s="32"/>
      <c r="C6639" s="34"/>
      <c r="D6639" s="10"/>
      <c r="J6639" s="53"/>
      <c r="K6639" s="64"/>
      <c r="O6639" s="60"/>
      <c r="P6639" s="67"/>
      <c r="T6639" s="53"/>
      <c r="U6639" s="64"/>
      <c r="Y6639" s="53"/>
      <c r="Z6639" s="64"/>
      <c r="AD6639" s="53"/>
    </row>
    <row r="6640" spans="1:30" s="13" customFormat="1" x14ac:dyDescent="0.25">
      <c r="A6640"/>
      <c r="B6640" s="32"/>
      <c r="C6640" s="34"/>
      <c r="D6640" s="10"/>
      <c r="J6640" s="53"/>
      <c r="K6640" s="64"/>
      <c r="O6640" s="60"/>
      <c r="P6640" s="67"/>
      <c r="T6640" s="53"/>
      <c r="U6640" s="64"/>
      <c r="Y6640" s="53"/>
      <c r="Z6640" s="64"/>
      <c r="AD6640" s="53"/>
    </row>
    <row r="6641" spans="1:30" s="13" customFormat="1" x14ac:dyDescent="0.25">
      <c r="A6641"/>
      <c r="B6641" s="32"/>
      <c r="C6641" s="34"/>
      <c r="D6641" s="10"/>
      <c r="J6641" s="53"/>
      <c r="K6641" s="64"/>
      <c r="O6641" s="60"/>
      <c r="P6641" s="67"/>
      <c r="T6641" s="53"/>
      <c r="U6641" s="64"/>
      <c r="Y6641" s="53"/>
      <c r="Z6641" s="64"/>
      <c r="AD6641" s="53"/>
    </row>
    <row r="6642" spans="1:30" s="13" customFormat="1" x14ac:dyDescent="0.25">
      <c r="A6642"/>
      <c r="B6642" s="32"/>
      <c r="C6642" s="34"/>
      <c r="D6642" s="10"/>
      <c r="J6642" s="53"/>
      <c r="K6642" s="64"/>
      <c r="O6642" s="60"/>
      <c r="P6642" s="67"/>
      <c r="T6642" s="53"/>
      <c r="U6642" s="64"/>
      <c r="Y6642" s="53"/>
      <c r="Z6642" s="64"/>
      <c r="AD6642" s="53"/>
    </row>
    <row r="6643" spans="1:30" s="13" customFormat="1" x14ac:dyDescent="0.25">
      <c r="A6643"/>
      <c r="B6643" s="32"/>
      <c r="C6643" s="34"/>
      <c r="D6643" s="10"/>
      <c r="J6643" s="53"/>
      <c r="K6643" s="64"/>
      <c r="O6643" s="60"/>
      <c r="P6643" s="67"/>
      <c r="T6643" s="53"/>
      <c r="U6643" s="64"/>
      <c r="Y6643" s="53"/>
      <c r="Z6643" s="64"/>
      <c r="AD6643" s="53"/>
    </row>
    <row r="6644" spans="1:30" s="13" customFormat="1" x14ac:dyDescent="0.25">
      <c r="A6644"/>
      <c r="B6644" s="32"/>
      <c r="C6644" s="34"/>
      <c r="D6644" s="10"/>
      <c r="J6644" s="53"/>
      <c r="K6644" s="64"/>
      <c r="O6644" s="60"/>
      <c r="P6644" s="67"/>
      <c r="T6644" s="53"/>
      <c r="U6644" s="64"/>
      <c r="Y6644" s="53"/>
      <c r="Z6644" s="64"/>
      <c r="AD6644" s="53"/>
    </row>
    <row r="6645" spans="1:30" s="13" customFormat="1" x14ac:dyDescent="0.25">
      <c r="A6645"/>
      <c r="B6645" s="32"/>
      <c r="C6645" s="34"/>
      <c r="D6645" s="10"/>
      <c r="J6645" s="53"/>
      <c r="K6645" s="64"/>
      <c r="O6645" s="60"/>
      <c r="P6645" s="67"/>
      <c r="T6645" s="53"/>
      <c r="U6645" s="64"/>
      <c r="Y6645" s="53"/>
      <c r="Z6645" s="64"/>
      <c r="AD6645" s="53"/>
    </row>
    <row r="6646" spans="1:30" s="13" customFormat="1" x14ac:dyDescent="0.25">
      <c r="A6646"/>
      <c r="B6646" s="32"/>
      <c r="C6646" s="34"/>
      <c r="D6646" s="10"/>
      <c r="J6646" s="53"/>
      <c r="K6646" s="64"/>
      <c r="O6646" s="60"/>
      <c r="P6646" s="67"/>
      <c r="T6646" s="53"/>
      <c r="U6646" s="64"/>
      <c r="Y6646" s="53"/>
      <c r="Z6646" s="64"/>
      <c r="AD6646" s="53"/>
    </row>
    <row r="6647" spans="1:30" s="13" customFormat="1" x14ac:dyDescent="0.25">
      <c r="A6647"/>
      <c r="B6647" s="32"/>
      <c r="C6647" s="34"/>
      <c r="D6647" s="10"/>
      <c r="J6647" s="53"/>
      <c r="K6647" s="64"/>
      <c r="O6647" s="60"/>
      <c r="P6647" s="67"/>
      <c r="T6647" s="53"/>
      <c r="U6647" s="64"/>
      <c r="Y6647" s="53"/>
      <c r="Z6647" s="64"/>
      <c r="AD6647" s="53"/>
    </row>
    <row r="6648" spans="1:30" s="13" customFormat="1" x14ac:dyDescent="0.25">
      <c r="A6648"/>
      <c r="B6648" s="32"/>
      <c r="C6648" s="34"/>
      <c r="D6648" s="10"/>
      <c r="J6648" s="53"/>
      <c r="K6648" s="64"/>
      <c r="O6648" s="60"/>
      <c r="P6648" s="67"/>
      <c r="T6648" s="53"/>
      <c r="U6648" s="64"/>
      <c r="Y6648" s="53"/>
      <c r="Z6648" s="64"/>
      <c r="AD6648" s="53"/>
    </row>
    <row r="6649" spans="1:30" s="13" customFormat="1" x14ac:dyDescent="0.25">
      <c r="A6649"/>
      <c r="B6649" s="32"/>
      <c r="C6649" s="34"/>
      <c r="D6649" s="10"/>
      <c r="J6649" s="53"/>
      <c r="K6649" s="64"/>
      <c r="O6649" s="60"/>
      <c r="P6649" s="67"/>
      <c r="T6649" s="53"/>
      <c r="U6649" s="64"/>
      <c r="Y6649" s="53"/>
      <c r="Z6649" s="64"/>
      <c r="AD6649" s="53"/>
    </row>
    <row r="6650" spans="1:30" s="13" customFormat="1" x14ac:dyDescent="0.25">
      <c r="A6650"/>
      <c r="B6650" s="32"/>
      <c r="C6650" s="34"/>
      <c r="D6650" s="10"/>
      <c r="J6650" s="53"/>
      <c r="K6650" s="64"/>
      <c r="O6650" s="60"/>
      <c r="P6650" s="67"/>
      <c r="T6650" s="53"/>
      <c r="U6650" s="64"/>
      <c r="Y6650" s="53"/>
      <c r="Z6650" s="64"/>
      <c r="AD6650" s="53"/>
    </row>
    <row r="6651" spans="1:30" s="13" customFormat="1" x14ac:dyDescent="0.25">
      <c r="A6651"/>
      <c r="B6651" s="32"/>
      <c r="C6651" s="34"/>
      <c r="D6651" s="10"/>
      <c r="J6651" s="53"/>
      <c r="K6651" s="64"/>
      <c r="O6651" s="60"/>
      <c r="P6651" s="67"/>
      <c r="T6651" s="53"/>
      <c r="U6651" s="64"/>
      <c r="Y6651" s="53"/>
      <c r="Z6651" s="64"/>
      <c r="AD6651" s="53"/>
    </row>
    <row r="6652" spans="1:30" s="13" customFormat="1" x14ac:dyDescent="0.25">
      <c r="A6652"/>
      <c r="B6652" s="32"/>
      <c r="C6652" s="34"/>
      <c r="D6652" s="10"/>
      <c r="J6652" s="53"/>
      <c r="K6652" s="64"/>
      <c r="O6652" s="60"/>
      <c r="P6652" s="67"/>
      <c r="T6652" s="53"/>
      <c r="U6652" s="64"/>
      <c r="Y6652" s="53"/>
      <c r="Z6652" s="64"/>
      <c r="AD6652" s="53"/>
    </row>
    <row r="6653" spans="1:30" s="13" customFormat="1" x14ac:dyDescent="0.25">
      <c r="A6653"/>
      <c r="B6653" s="32"/>
      <c r="C6653" s="34"/>
      <c r="D6653" s="10"/>
      <c r="J6653" s="53"/>
      <c r="K6653" s="64"/>
      <c r="O6653" s="60"/>
      <c r="P6653" s="67"/>
      <c r="T6653" s="53"/>
      <c r="U6653" s="64"/>
      <c r="Y6653" s="53"/>
      <c r="Z6653" s="64"/>
      <c r="AD6653" s="53"/>
    </row>
    <row r="6654" spans="1:30" s="13" customFormat="1" x14ac:dyDescent="0.25">
      <c r="A6654"/>
      <c r="B6654" s="32"/>
      <c r="C6654" s="34"/>
      <c r="D6654" s="10"/>
      <c r="J6654" s="53"/>
      <c r="K6654" s="64"/>
      <c r="O6654" s="60"/>
      <c r="P6654" s="67"/>
      <c r="T6654" s="53"/>
      <c r="U6654" s="64"/>
      <c r="Y6654" s="53"/>
      <c r="Z6654" s="64"/>
      <c r="AD6654" s="53"/>
    </row>
    <row r="6655" spans="1:30" s="13" customFormat="1" x14ac:dyDescent="0.25">
      <c r="A6655"/>
      <c r="B6655" s="32"/>
      <c r="C6655" s="34"/>
      <c r="D6655" s="10"/>
      <c r="J6655" s="53"/>
      <c r="K6655" s="64"/>
      <c r="O6655" s="60"/>
      <c r="P6655" s="67"/>
      <c r="T6655" s="53"/>
      <c r="U6655" s="64"/>
      <c r="Y6655" s="53"/>
      <c r="Z6655" s="64"/>
      <c r="AD6655" s="53"/>
    </row>
    <row r="6656" spans="1:30" s="13" customFormat="1" x14ac:dyDescent="0.25">
      <c r="A6656"/>
      <c r="B6656" s="32"/>
      <c r="C6656" s="34"/>
      <c r="D6656" s="10"/>
      <c r="J6656" s="53"/>
      <c r="K6656" s="64"/>
      <c r="O6656" s="60"/>
      <c r="P6656" s="67"/>
      <c r="T6656" s="53"/>
      <c r="U6656" s="64"/>
      <c r="Y6656" s="53"/>
      <c r="Z6656" s="64"/>
      <c r="AD6656" s="53"/>
    </row>
    <row r="6657" spans="1:30" s="13" customFormat="1" x14ac:dyDescent="0.25">
      <c r="A6657"/>
      <c r="B6657" s="32"/>
      <c r="C6657" s="34"/>
      <c r="D6657" s="10"/>
      <c r="J6657" s="53"/>
      <c r="K6657" s="64"/>
      <c r="O6657" s="60"/>
      <c r="P6657" s="67"/>
      <c r="T6657" s="53"/>
      <c r="U6657" s="64"/>
      <c r="Y6657" s="53"/>
      <c r="Z6657" s="64"/>
      <c r="AD6657" s="53"/>
    </row>
    <row r="6658" spans="1:30" s="13" customFormat="1" x14ac:dyDescent="0.25">
      <c r="A6658"/>
      <c r="B6658" s="32"/>
      <c r="C6658" s="34"/>
      <c r="D6658" s="10"/>
      <c r="J6658" s="53"/>
      <c r="K6658" s="64"/>
      <c r="O6658" s="60"/>
      <c r="P6658" s="67"/>
      <c r="T6658" s="53"/>
      <c r="U6658" s="64"/>
      <c r="Y6658" s="53"/>
      <c r="Z6658" s="64"/>
      <c r="AD6658" s="53"/>
    </row>
    <row r="6659" spans="1:30" s="13" customFormat="1" x14ac:dyDescent="0.25">
      <c r="A6659"/>
      <c r="B6659" s="32"/>
      <c r="C6659" s="34"/>
      <c r="D6659" s="10"/>
      <c r="J6659" s="53"/>
      <c r="K6659" s="64"/>
      <c r="O6659" s="60"/>
      <c r="P6659" s="67"/>
      <c r="T6659" s="53"/>
      <c r="U6659" s="64"/>
      <c r="Y6659" s="53"/>
      <c r="Z6659" s="64"/>
      <c r="AD6659" s="53"/>
    </row>
    <row r="6660" spans="1:30" s="13" customFormat="1" x14ac:dyDescent="0.25">
      <c r="A6660"/>
      <c r="B6660" s="32"/>
      <c r="C6660" s="34"/>
      <c r="D6660" s="10"/>
      <c r="J6660" s="53"/>
      <c r="K6660" s="64"/>
      <c r="O6660" s="60"/>
      <c r="P6660" s="67"/>
      <c r="T6660" s="53"/>
      <c r="U6660" s="64"/>
      <c r="Y6660" s="53"/>
      <c r="Z6660" s="64"/>
      <c r="AD6660" s="53"/>
    </row>
    <row r="6661" spans="1:30" s="13" customFormat="1" x14ac:dyDescent="0.25">
      <c r="A6661"/>
      <c r="B6661" s="32"/>
      <c r="C6661" s="34"/>
      <c r="D6661" s="10"/>
      <c r="J6661" s="53"/>
      <c r="K6661" s="64"/>
      <c r="O6661" s="60"/>
      <c r="P6661" s="67"/>
      <c r="T6661" s="53"/>
      <c r="U6661" s="64"/>
      <c r="Y6661" s="53"/>
      <c r="Z6661" s="64"/>
      <c r="AD6661" s="53"/>
    </row>
    <row r="6662" spans="1:30" s="13" customFormat="1" x14ac:dyDescent="0.25">
      <c r="A6662"/>
      <c r="B6662" s="32"/>
      <c r="C6662" s="34"/>
      <c r="D6662" s="10"/>
      <c r="J6662" s="53"/>
      <c r="K6662" s="64"/>
      <c r="O6662" s="60"/>
      <c r="P6662" s="67"/>
      <c r="T6662" s="53"/>
      <c r="U6662" s="64"/>
      <c r="Y6662" s="53"/>
      <c r="Z6662" s="64"/>
      <c r="AD6662" s="53"/>
    </row>
    <row r="6663" spans="1:30" s="13" customFormat="1" x14ac:dyDescent="0.25">
      <c r="A6663"/>
      <c r="B6663" s="32"/>
      <c r="C6663" s="34"/>
      <c r="D6663" s="10"/>
      <c r="J6663" s="53"/>
      <c r="K6663" s="64"/>
      <c r="O6663" s="60"/>
      <c r="P6663" s="67"/>
      <c r="T6663" s="53"/>
      <c r="U6663" s="64"/>
      <c r="Y6663" s="53"/>
      <c r="Z6663" s="64"/>
      <c r="AD6663" s="53"/>
    </row>
    <row r="6664" spans="1:30" s="13" customFormat="1" x14ac:dyDescent="0.25">
      <c r="A6664"/>
      <c r="B6664" s="32"/>
      <c r="C6664" s="34"/>
      <c r="D6664" s="10"/>
      <c r="J6664" s="53"/>
      <c r="K6664" s="64"/>
      <c r="O6664" s="60"/>
      <c r="P6664" s="67"/>
      <c r="T6664" s="53"/>
      <c r="U6664" s="64"/>
      <c r="Y6664" s="53"/>
      <c r="Z6664" s="64"/>
      <c r="AD6664" s="53"/>
    </row>
    <row r="6665" spans="1:30" s="13" customFormat="1" x14ac:dyDescent="0.25">
      <c r="A6665"/>
      <c r="B6665" s="32"/>
      <c r="C6665" s="34"/>
      <c r="D6665" s="10"/>
      <c r="J6665" s="53"/>
      <c r="K6665" s="64"/>
      <c r="O6665" s="60"/>
      <c r="P6665" s="67"/>
      <c r="T6665" s="53"/>
      <c r="U6665" s="64"/>
      <c r="Y6665" s="53"/>
      <c r="Z6665" s="64"/>
      <c r="AD6665" s="53"/>
    </row>
    <row r="6666" spans="1:30" s="13" customFormat="1" x14ac:dyDescent="0.25">
      <c r="A6666"/>
      <c r="B6666" s="32"/>
      <c r="C6666" s="34"/>
      <c r="D6666" s="10"/>
      <c r="J6666" s="53"/>
      <c r="K6666" s="64"/>
      <c r="O6666" s="60"/>
      <c r="P6666" s="67"/>
      <c r="T6666" s="53"/>
      <c r="U6666" s="64"/>
      <c r="Y6666" s="53"/>
      <c r="Z6666" s="64"/>
      <c r="AD6666" s="53"/>
    </row>
    <row r="6667" spans="1:30" s="13" customFormat="1" x14ac:dyDescent="0.25">
      <c r="A6667"/>
      <c r="B6667" s="32"/>
      <c r="C6667" s="34"/>
      <c r="D6667" s="10"/>
      <c r="J6667" s="53"/>
      <c r="K6667" s="64"/>
      <c r="O6667" s="60"/>
      <c r="P6667" s="67"/>
      <c r="T6667" s="53"/>
      <c r="U6667" s="64"/>
      <c r="Y6667" s="53"/>
      <c r="Z6667" s="64"/>
      <c r="AD6667" s="53"/>
    </row>
    <row r="6668" spans="1:30" s="13" customFormat="1" x14ac:dyDescent="0.25">
      <c r="A6668"/>
      <c r="B6668" s="32"/>
      <c r="C6668" s="34"/>
      <c r="D6668" s="10"/>
      <c r="J6668" s="53"/>
      <c r="K6668" s="64"/>
      <c r="O6668" s="60"/>
      <c r="P6668" s="67"/>
      <c r="T6668" s="53"/>
      <c r="U6668" s="64"/>
      <c r="Y6668" s="53"/>
      <c r="Z6668" s="64"/>
      <c r="AD6668" s="53"/>
    </row>
    <row r="6669" spans="1:30" s="13" customFormat="1" x14ac:dyDescent="0.25">
      <c r="A6669"/>
      <c r="B6669" s="32"/>
      <c r="C6669" s="34"/>
      <c r="D6669" s="10"/>
      <c r="J6669" s="53"/>
      <c r="K6669" s="64"/>
      <c r="O6669" s="60"/>
      <c r="P6669" s="67"/>
      <c r="T6669" s="53"/>
      <c r="U6669" s="64"/>
      <c r="Y6669" s="53"/>
      <c r="Z6669" s="64"/>
      <c r="AD6669" s="53"/>
    </row>
    <row r="6670" spans="1:30" s="13" customFormat="1" x14ac:dyDescent="0.25">
      <c r="A6670"/>
      <c r="B6670" s="32"/>
      <c r="C6670" s="34"/>
      <c r="D6670" s="10"/>
      <c r="J6670" s="53"/>
      <c r="K6670" s="64"/>
      <c r="O6670" s="60"/>
      <c r="P6670" s="67"/>
      <c r="T6670" s="53"/>
      <c r="U6670" s="64"/>
      <c r="Y6670" s="53"/>
      <c r="Z6670" s="64"/>
      <c r="AD6670" s="53"/>
    </row>
    <row r="6671" spans="1:30" s="13" customFormat="1" x14ac:dyDescent="0.25">
      <c r="A6671"/>
      <c r="B6671" s="32"/>
      <c r="C6671" s="34"/>
      <c r="D6671" s="10"/>
      <c r="J6671" s="53"/>
      <c r="K6671" s="64"/>
      <c r="O6671" s="60"/>
      <c r="P6671" s="67"/>
      <c r="T6671" s="53"/>
      <c r="U6671" s="64"/>
      <c r="Y6671" s="53"/>
      <c r="Z6671" s="64"/>
      <c r="AD6671" s="53"/>
    </row>
    <row r="6672" spans="1:30" s="13" customFormat="1" x14ac:dyDescent="0.25">
      <c r="A6672"/>
      <c r="B6672" s="32"/>
      <c r="C6672" s="34"/>
      <c r="D6672" s="10"/>
      <c r="J6672" s="53"/>
      <c r="K6672" s="64"/>
      <c r="O6672" s="60"/>
      <c r="P6672" s="67"/>
      <c r="T6672" s="53"/>
      <c r="U6672" s="64"/>
      <c r="Y6672" s="53"/>
      <c r="Z6672" s="64"/>
      <c r="AD6672" s="53"/>
    </row>
    <row r="6673" spans="1:30" s="13" customFormat="1" x14ac:dyDescent="0.25">
      <c r="A6673"/>
      <c r="B6673" s="32"/>
      <c r="C6673" s="34"/>
      <c r="D6673" s="10"/>
      <c r="J6673" s="53"/>
      <c r="K6673" s="64"/>
      <c r="O6673" s="60"/>
      <c r="P6673" s="67"/>
      <c r="T6673" s="53"/>
      <c r="U6673" s="64"/>
      <c r="Y6673" s="53"/>
      <c r="Z6673" s="64"/>
      <c r="AD6673" s="53"/>
    </row>
    <row r="6674" spans="1:30" s="13" customFormat="1" x14ac:dyDescent="0.25">
      <c r="A6674"/>
      <c r="B6674" s="32"/>
      <c r="C6674" s="34"/>
      <c r="D6674" s="10"/>
      <c r="J6674" s="53"/>
      <c r="K6674" s="64"/>
      <c r="O6674" s="60"/>
      <c r="P6674" s="67"/>
      <c r="T6674" s="53"/>
      <c r="U6674" s="64"/>
      <c r="Y6674" s="53"/>
      <c r="Z6674" s="64"/>
      <c r="AD6674" s="53"/>
    </row>
    <row r="6675" spans="1:30" s="13" customFormat="1" x14ac:dyDescent="0.25">
      <c r="A6675"/>
      <c r="B6675" s="32"/>
      <c r="C6675" s="34"/>
      <c r="D6675" s="10"/>
      <c r="J6675" s="53"/>
      <c r="K6675" s="64"/>
      <c r="O6675" s="60"/>
      <c r="P6675" s="67"/>
      <c r="T6675" s="53"/>
      <c r="U6675" s="64"/>
      <c r="Y6675" s="53"/>
      <c r="Z6675" s="64"/>
      <c r="AD6675" s="53"/>
    </row>
    <row r="6676" spans="1:30" s="13" customFormat="1" x14ac:dyDescent="0.25">
      <c r="A6676"/>
      <c r="B6676" s="32"/>
      <c r="C6676" s="34"/>
      <c r="D6676" s="10"/>
      <c r="J6676" s="53"/>
      <c r="K6676" s="64"/>
      <c r="O6676" s="60"/>
      <c r="P6676" s="67"/>
      <c r="T6676" s="53"/>
      <c r="U6676" s="64"/>
      <c r="Y6676" s="53"/>
      <c r="Z6676" s="64"/>
      <c r="AD6676" s="53"/>
    </row>
    <row r="6677" spans="1:30" s="13" customFormat="1" x14ac:dyDescent="0.25">
      <c r="A6677"/>
      <c r="B6677" s="32"/>
      <c r="C6677" s="34"/>
      <c r="D6677" s="10"/>
      <c r="J6677" s="53"/>
      <c r="K6677" s="64"/>
      <c r="O6677" s="60"/>
      <c r="P6677" s="67"/>
      <c r="T6677" s="53"/>
      <c r="U6677" s="64"/>
      <c r="Y6677" s="53"/>
      <c r="Z6677" s="64"/>
      <c r="AD6677" s="53"/>
    </row>
    <row r="6678" spans="1:30" s="13" customFormat="1" x14ac:dyDescent="0.25">
      <c r="A6678"/>
      <c r="B6678" s="32"/>
      <c r="C6678" s="34"/>
      <c r="D6678" s="10"/>
      <c r="J6678" s="53"/>
      <c r="K6678" s="64"/>
      <c r="O6678" s="60"/>
      <c r="P6678" s="67"/>
      <c r="T6678" s="53"/>
      <c r="U6678" s="64"/>
      <c r="Y6678" s="53"/>
      <c r="Z6678" s="64"/>
      <c r="AD6678" s="53"/>
    </row>
    <row r="6679" spans="1:30" s="13" customFormat="1" x14ac:dyDescent="0.25">
      <c r="A6679"/>
      <c r="B6679" s="32"/>
      <c r="C6679" s="34"/>
      <c r="D6679" s="10"/>
      <c r="J6679" s="53"/>
      <c r="K6679" s="64"/>
      <c r="O6679" s="60"/>
      <c r="P6679" s="67"/>
      <c r="T6679" s="53"/>
      <c r="U6679" s="64"/>
      <c r="Y6679" s="53"/>
      <c r="Z6679" s="64"/>
      <c r="AD6679" s="53"/>
    </row>
    <row r="6680" spans="1:30" s="13" customFormat="1" x14ac:dyDescent="0.25">
      <c r="A6680"/>
      <c r="B6680" s="32"/>
      <c r="C6680" s="34"/>
      <c r="D6680" s="10"/>
      <c r="J6680" s="53"/>
      <c r="K6680" s="64"/>
      <c r="O6680" s="60"/>
      <c r="P6680" s="67"/>
      <c r="T6680" s="53"/>
      <c r="U6680" s="64"/>
      <c r="Y6680" s="53"/>
      <c r="Z6680" s="64"/>
      <c r="AD6680" s="53"/>
    </row>
    <row r="6681" spans="1:30" s="13" customFormat="1" x14ac:dyDescent="0.25">
      <c r="A6681"/>
      <c r="B6681" s="32"/>
      <c r="C6681" s="34"/>
      <c r="D6681" s="10"/>
      <c r="J6681" s="53"/>
      <c r="K6681" s="64"/>
      <c r="O6681" s="60"/>
      <c r="P6681" s="67"/>
      <c r="T6681" s="53"/>
      <c r="U6681" s="64"/>
      <c r="Y6681" s="53"/>
      <c r="Z6681" s="64"/>
      <c r="AD6681" s="53"/>
    </row>
    <row r="6682" spans="1:30" s="13" customFormat="1" x14ac:dyDescent="0.25">
      <c r="A6682"/>
      <c r="B6682" s="32"/>
      <c r="C6682" s="34"/>
      <c r="D6682" s="10"/>
      <c r="J6682" s="53"/>
      <c r="K6682" s="64"/>
      <c r="O6682" s="60"/>
      <c r="P6682" s="67"/>
      <c r="T6682" s="53"/>
      <c r="U6682" s="64"/>
      <c r="Y6682" s="53"/>
      <c r="Z6682" s="64"/>
      <c r="AD6682" s="53"/>
    </row>
    <row r="6683" spans="1:30" s="13" customFormat="1" x14ac:dyDescent="0.25">
      <c r="A6683"/>
      <c r="B6683" s="32"/>
      <c r="C6683" s="34"/>
      <c r="D6683" s="10"/>
      <c r="J6683" s="53"/>
      <c r="K6683" s="64"/>
      <c r="O6683" s="60"/>
      <c r="P6683" s="67"/>
      <c r="T6683" s="53"/>
      <c r="U6683" s="64"/>
      <c r="Y6683" s="53"/>
      <c r="Z6683" s="64"/>
      <c r="AD6683" s="53"/>
    </row>
    <row r="6684" spans="1:30" s="13" customFormat="1" x14ac:dyDescent="0.25">
      <c r="A6684"/>
      <c r="B6684" s="32"/>
      <c r="C6684" s="34"/>
      <c r="D6684" s="10"/>
      <c r="J6684" s="53"/>
      <c r="K6684" s="64"/>
      <c r="O6684" s="60"/>
      <c r="P6684" s="67"/>
      <c r="T6684" s="53"/>
      <c r="U6684" s="64"/>
      <c r="Y6684" s="53"/>
      <c r="Z6684" s="64"/>
      <c r="AD6684" s="53"/>
    </row>
    <row r="6685" spans="1:30" s="13" customFormat="1" x14ac:dyDescent="0.25">
      <c r="A6685"/>
      <c r="B6685" s="32"/>
      <c r="C6685" s="34"/>
      <c r="D6685" s="10"/>
      <c r="J6685" s="53"/>
      <c r="K6685" s="64"/>
      <c r="O6685" s="60"/>
      <c r="P6685" s="67"/>
      <c r="T6685" s="53"/>
      <c r="U6685" s="64"/>
      <c r="Y6685" s="53"/>
      <c r="Z6685" s="64"/>
      <c r="AD6685" s="53"/>
    </row>
    <row r="6686" spans="1:30" s="13" customFormat="1" x14ac:dyDescent="0.25">
      <c r="A6686"/>
      <c r="B6686" s="32"/>
      <c r="C6686" s="34"/>
      <c r="D6686" s="10"/>
      <c r="J6686" s="53"/>
      <c r="K6686" s="64"/>
      <c r="O6686" s="60"/>
      <c r="P6686" s="67"/>
      <c r="T6686" s="53"/>
      <c r="U6686" s="64"/>
      <c r="Y6686" s="53"/>
      <c r="Z6686" s="64"/>
      <c r="AD6686" s="53"/>
    </row>
    <row r="6687" spans="1:30" s="13" customFormat="1" x14ac:dyDescent="0.25">
      <c r="A6687"/>
      <c r="B6687" s="32"/>
      <c r="C6687" s="34"/>
      <c r="D6687" s="10"/>
      <c r="J6687" s="53"/>
      <c r="K6687" s="64"/>
      <c r="O6687" s="60"/>
      <c r="P6687" s="67"/>
      <c r="T6687" s="53"/>
      <c r="U6687" s="64"/>
      <c r="Y6687" s="53"/>
      <c r="Z6687" s="64"/>
      <c r="AD6687" s="53"/>
    </row>
    <row r="6688" spans="1:30" s="13" customFormat="1" x14ac:dyDescent="0.25">
      <c r="A6688"/>
      <c r="B6688" s="32"/>
      <c r="C6688" s="34"/>
      <c r="D6688" s="10"/>
      <c r="J6688" s="53"/>
      <c r="K6688" s="64"/>
      <c r="O6688" s="60"/>
      <c r="P6688" s="67"/>
      <c r="T6688" s="53"/>
      <c r="U6688" s="64"/>
      <c r="Y6688" s="53"/>
      <c r="Z6688" s="64"/>
      <c r="AD6688" s="53"/>
    </row>
    <row r="6689" spans="1:30" s="13" customFormat="1" x14ac:dyDescent="0.25">
      <c r="A6689"/>
      <c r="B6689" s="32"/>
      <c r="C6689" s="34"/>
      <c r="D6689" s="10"/>
      <c r="J6689" s="53"/>
      <c r="K6689" s="64"/>
      <c r="O6689" s="60"/>
      <c r="P6689" s="67"/>
      <c r="T6689" s="53"/>
      <c r="U6689" s="64"/>
      <c r="Y6689" s="53"/>
      <c r="Z6689" s="64"/>
      <c r="AD6689" s="53"/>
    </row>
    <row r="6690" spans="1:30" s="13" customFormat="1" x14ac:dyDescent="0.25">
      <c r="A6690"/>
      <c r="B6690" s="32"/>
      <c r="C6690" s="34"/>
      <c r="D6690" s="10"/>
      <c r="J6690" s="53"/>
      <c r="K6690" s="64"/>
      <c r="O6690" s="60"/>
      <c r="P6690" s="67"/>
      <c r="T6690" s="53"/>
      <c r="U6690" s="64"/>
      <c r="Y6690" s="53"/>
      <c r="Z6690" s="64"/>
      <c r="AD6690" s="53"/>
    </row>
    <row r="6691" spans="1:30" s="13" customFormat="1" x14ac:dyDescent="0.25">
      <c r="A6691"/>
      <c r="B6691" s="32"/>
      <c r="C6691" s="34"/>
      <c r="D6691" s="10"/>
      <c r="J6691" s="53"/>
      <c r="K6691" s="64"/>
      <c r="O6691" s="60"/>
      <c r="P6691" s="67"/>
      <c r="T6691" s="53"/>
      <c r="U6691" s="64"/>
      <c r="Y6691" s="53"/>
      <c r="Z6691" s="64"/>
      <c r="AD6691" s="53"/>
    </row>
    <row r="6692" spans="1:30" s="13" customFormat="1" x14ac:dyDescent="0.25">
      <c r="A6692"/>
      <c r="B6692" s="32"/>
      <c r="C6692" s="34"/>
      <c r="D6692" s="10"/>
      <c r="J6692" s="53"/>
      <c r="K6692" s="64"/>
      <c r="O6692" s="60"/>
      <c r="P6692" s="67"/>
      <c r="T6692" s="53"/>
      <c r="U6692" s="64"/>
      <c r="Y6692" s="53"/>
      <c r="Z6692" s="64"/>
      <c r="AD6692" s="53"/>
    </row>
    <row r="6693" spans="1:30" s="13" customFormat="1" x14ac:dyDescent="0.25">
      <c r="A6693"/>
      <c r="B6693" s="32"/>
      <c r="C6693" s="34"/>
      <c r="D6693" s="10"/>
      <c r="J6693" s="53"/>
      <c r="K6693" s="64"/>
      <c r="O6693" s="60"/>
      <c r="P6693" s="67"/>
      <c r="T6693" s="53"/>
      <c r="U6693" s="64"/>
      <c r="Y6693" s="53"/>
      <c r="Z6693" s="64"/>
      <c r="AD6693" s="53"/>
    </row>
    <row r="6694" spans="1:30" s="13" customFormat="1" x14ac:dyDescent="0.25">
      <c r="A6694"/>
      <c r="B6694" s="32"/>
      <c r="C6694" s="34"/>
      <c r="D6694" s="10"/>
      <c r="J6694" s="53"/>
      <c r="K6694" s="64"/>
      <c r="O6694" s="60"/>
      <c r="P6694" s="67"/>
      <c r="T6694" s="53"/>
      <c r="U6694" s="64"/>
      <c r="Y6694" s="53"/>
      <c r="Z6694" s="64"/>
      <c r="AD6694" s="53"/>
    </row>
    <row r="6695" spans="1:30" s="13" customFormat="1" x14ac:dyDescent="0.25">
      <c r="A6695"/>
      <c r="B6695" s="32"/>
      <c r="C6695" s="34"/>
      <c r="D6695" s="10"/>
      <c r="J6695" s="53"/>
      <c r="K6695" s="64"/>
      <c r="O6695" s="60"/>
      <c r="P6695" s="67"/>
      <c r="T6695" s="53"/>
      <c r="U6695" s="64"/>
      <c r="Y6695" s="53"/>
      <c r="Z6695" s="64"/>
      <c r="AD6695" s="53"/>
    </row>
    <row r="6696" spans="1:30" s="13" customFormat="1" x14ac:dyDescent="0.25">
      <c r="A6696"/>
      <c r="B6696" s="32"/>
      <c r="C6696" s="34"/>
      <c r="D6696" s="10"/>
      <c r="J6696" s="53"/>
      <c r="K6696" s="64"/>
      <c r="O6696" s="60"/>
      <c r="P6696" s="67"/>
      <c r="T6696" s="53"/>
      <c r="U6696" s="64"/>
      <c r="Y6696" s="53"/>
      <c r="Z6696" s="64"/>
      <c r="AD6696" s="53"/>
    </row>
    <row r="6697" spans="1:30" s="13" customFormat="1" x14ac:dyDescent="0.25">
      <c r="A6697"/>
      <c r="B6697" s="32"/>
      <c r="C6697" s="34"/>
      <c r="D6697" s="10"/>
      <c r="J6697" s="53"/>
      <c r="K6697" s="64"/>
      <c r="O6697" s="60"/>
      <c r="P6697" s="67"/>
      <c r="T6697" s="53"/>
      <c r="U6697" s="64"/>
      <c r="Y6697" s="53"/>
      <c r="Z6697" s="64"/>
      <c r="AD6697" s="53"/>
    </row>
    <row r="6698" spans="1:30" s="13" customFormat="1" x14ac:dyDescent="0.25">
      <c r="A6698"/>
      <c r="B6698" s="32"/>
      <c r="C6698" s="34"/>
      <c r="D6698" s="10"/>
      <c r="J6698" s="53"/>
      <c r="K6698" s="64"/>
      <c r="O6698" s="60"/>
      <c r="P6698" s="67"/>
      <c r="T6698" s="53"/>
      <c r="U6698" s="64"/>
      <c r="Y6698" s="53"/>
      <c r="Z6698" s="64"/>
      <c r="AD6698" s="53"/>
    </row>
    <row r="6699" spans="1:30" s="13" customFormat="1" x14ac:dyDescent="0.25">
      <c r="A6699"/>
      <c r="B6699" s="32"/>
      <c r="C6699" s="34"/>
      <c r="D6699" s="10"/>
      <c r="J6699" s="53"/>
      <c r="K6699" s="64"/>
      <c r="O6699" s="60"/>
      <c r="P6699" s="67"/>
      <c r="T6699" s="53"/>
      <c r="U6699" s="64"/>
      <c r="Y6699" s="53"/>
      <c r="Z6699" s="64"/>
      <c r="AD6699" s="53"/>
    </row>
    <row r="6700" spans="1:30" s="13" customFormat="1" x14ac:dyDescent="0.25">
      <c r="A6700"/>
      <c r="B6700" s="32"/>
      <c r="C6700" s="34"/>
      <c r="D6700" s="10"/>
      <c r="J6700" s="53"/>
      <c r="K6700" s="64"/>
      <c r="O6700" s="60"/>
      <c r="P6700" s="67"/>
      <c r="T6700" s="53"/>
      <c r="U6700" s="64"/>
      <c r="Y6700" s="53"/>
      <c r="Z6700" s="64"/>
      <c r="AD6700" s="53"/>
    </row>
    <row r="6701" spans="1:30" s="13" customFormat="1" x14ac:dyDescent="0.25">
      <c r="A6701"/>
      <c r="B6701" s="32"/>
      <c r="C6701" s="34"/>
      <c r="D6701" s="10"/>
      <c r="J6701" s="53"/>
      <c r="K6701" s="64"/>
      <c r="O6701" s="60"/>
      <c r="P6701" s="67"/>
      <c r="T6701" s="53"/>
      <c r="U6701" s="64"/>
      <c r="Y6701" s="53"/>
      <c r="Z6701" s="64"/>
      <c r="AD6701" s="53"/>
    </row>
    <row r="6702" spans="1:30" s="13" customFormat="1" x14ac:dyDescent="0.25">
      <c r="A6702"/>
      <c r="B6702" s="32"/>
      <c r="C6702" s="34"/>
      <c r="D6702" s="10"/>
      <c r="J6702" s="53"/>
      <c r="K6702" s="64"/>
      <c r="O6702" s="60"/>
      <c r="P6702" s="67"/>
      <c r="T6702" s="53"/>
      <c r="U6702" s="64"/>
      <c r="Y6702" s="53"/>
      <c r="Z6702" s="64"/>
      <c r="AD6702" s="53"/>
    </row>
    <row r="6703" spans="1:30" s="13" customFormat="1" x14ac:dyDescent="0.25">
      <c r="A6703"/>
      <c r="B6703" s="32"/>
      <c r="C6703" s="34"/>
      <c r="D6703" s="10"/>
      <c r="J6703" s="53"/>
      <c r="K6703" s="64"/>
      <c r="O6703" s="60"/>
      <c r="P6703" s="67"/>
      <c r="T6703" s="53"/>
      <c r="U6703" s="64"/>
      <c r="Y6703" s="53"/>
      <c r="Z6703" s="64"/>
      <c r="AD6703" s="53"/>
    </row>
    <row r="6704" spans="1:30" s="13" customFormat="1" x14ac:dyDescent="0.25">
      <c r="A6704"/>
      <c r="B6704" s="32"/>
      <c r="C6704" s="34"/>
      <c r="D6704" s="10"/>
      <c r="J6704" s="53"/>
      <c r="K6704" s="64"/>
      <c r="O6704" s="60"/>
      <c r="P6704" s="67"/>
      <c r="T6704" s="53"/>
      <c r="U6704" s="64"/>
      <c r="Y6704" s="53"/>
      <c r="Z6704" s="64"/>
      <c r="AD6704" s="53"/>
    </row>
    <row r="6705" spans="1:30" s="13" customFormat="1" x14ac:dyDescent="0.25">
      <c r="A6705"/>
      <c r="B6705" s="32"/>
      <c r="C6705" s="34"/>
      <c r="D6705" s="10"/>
      <c r="J6705" s="53"/>
      <c r="K6705" s="64"/>
      <c r="O6705" s="60"/>
      <c r="P6705" s="67"/>
      <c r="T6705" s="53"/>
      <c r="U6705" s="64"/>
      <c r="Y6705" s="53"/>
      <c r="Z6705" s="64"/>
      <c r="AD6705" s="53"/>
    </row>
    <row r="6706" spans="1:30" s="13" customFormat="1" x14ac:dyDescent="0.25">
      <c r="A6706"/>
      <c r="B6706" s="32"/>
      <c r="C6706" s="34"/>
      <c r="D6706" s="10"/>
      <c r="J6706" s="53"/>
      <c r="K6706" s="64"/>
      <c r="O6706" s="60"/>
      <c r="P6706" s="67"/>
      <c r="T6706" s="53"/>
      <c r="U6706" s="64"/>
      <c r="Y6706" s="53"/>
      <c r="Z6706" s="64"/>
      <c r="AD6706" s="53"/>
    </row>
    <row r="6707" spans="1:30" s="13" customFormat="1" x14ac:dyDescent="0.25">
      <c r="A6707"/>
      <c r="B6707" s="32"/>
      <c r="C6707" s="34"/>
      <c r="D6707" s="10"/>
      <c r="J6707" s="53"/>
      <c r="K6707" s="64"/>
      <c r="O6707" s="60"/>
      <c r="P6707" s="67"/>
      <c r="T6707" s="53"/>
      <c r="U6707" s="64"/>
      <c r="Y6707" s="53"/>
      <c r="Z6707" s="64"/>
      <c r="AD6707" s="53"/>
    </row>
    <row r="6708" spans="1:30" s="13" customFormat="1" x14ac:dyDescent="0.25">
      <c r="A6708"/>
      <c r="B6708" s="32"/>
      <c r="C6708" s="34"/>
      <c r="D6708" s="10"/>
      <c r="J6708" s="53"/>
      <c r="K6708" s="64"/>
      <c r="O6708" s="60"/>
      <c r="P6708" s="67"/>
      <c r="T6708" s="53"/>
      <c r="U6708" s="64"/>
      <c r="Y6708" s="53"/>
      <c r="Z6708" s="64"/>
      <c r="AD6708" s="53"/>
    </row>
    <row r="6709" spans="1:30" s="13" customFormat="1" x14ac:dyDescent="0.25">
      <c r="A6709"/>
      <c r="B6709" s="32"/>
      <c r="C6709" s="34"/>
      <c r="D6709" s="10"/>
      <c r="J6709" s="53"/>
      <c r="K6709" s="64"/>
      <c r="O6709" s="60"/>
      <c r="P6709" s="67"/>
      <c r="T6709" s="53"/>
      <c r="U6709" s="64"/>
      <c r="Y6709" s="53"/>
      <c r="Z6709" s="64"/>
      <c r="AD6709" s="53"/>
    </row>
    <row r="6710" spans="1:30" s="13" customFormat="1" x14ac:dyDescent="0.25">
      <c r="A6710"/>
      <c r="B6710" s="32"/>
      <c r="C6710" s="34"/>
      <c r="D6710" s="10"/>
      <c r="J6710" s="53"/>
      <c r="K6710" s="64"/>
      <c r="O6710" s="60"/>
      <c r="P6710" s="67"/>
      <c r="T6710" s="53"/>
      <c r="U6710" s="64"/>
      <c r="Y6710" s="53"/>
      <c r="Z6710" s="64"/>
      <c r="AD6710" s="53"/>
    </row>
    <row r="6711" spans="1:30" s="13" customFormat="1" x14ac:dyDescent="0.25">
      <c r="A6711"/>
      <c r="B6711" s="32"/>
      <c r="C6711" s="34"/>
      <c r="D6711" s="10"/>
      <c r="J6711" s="53"/>
      <c r="K6711" s="64"/>
      <c r="O6711" s="60"/>
      <c r="P6711" s="67"/>
      <c r="T6711" s="53"/>
      <c r="U6711" s="64"/>
      <c r="Y6711" s="53"/>
      <c r="Z6711" s="64"/>
      <c r="AD6711" s="53"/>
    </row>
    <row r="6712" spans="1:30" s="13" customFormat="1" x14ac:dyDescent="0.25">
      <c r="A6712"/>
      <c r="B6712" s="32"/>
      <c r="C6712" s="34"/>
      <c r="D6712" s="10"/>
      <c r="J6712" s="53"/>
      <c r="K6712" s="64"/>
      <c r="O6712" s="60"/>
      <c r="P6712" s="67"/>
      <c r="T6712" s="53"/>
      <c r="U6712" s="64"/>
      <c r="Y6712" s="53"/>
      <c r="Z6712" s="64"/>
      <c r="AD6712" s="53"/>
    </row>
    <row r="6713" spans="1:30" s="13" customFormat="1" x14ac:dyDescent="0.25">
      <c r="A6713"/>
      <c r="B6713" s="32"/>
      <c r="C6713" s="34"/>
      <c r="D6713" s="10"/>
      <c r="J6713" s="53"/>
      <c r="K6713" s="64"/>
      <c r="O6713" s="60"/>
      <c r="P6713" s="67"/>
      <c r="T6713" s="53"/>
      <c r="U6713" s="64"/>
      <c r="Y6713" s="53"/>
      <c r="Z6713" s="64"/>
      <c r="AD6713" s="53"/>
    </row>
    <row r="6714" spans="1:30" s="13" customFormat="1" x14ac:dyDescent="0.25">
      <c r="A6714"/>
      <c r="B6714" s="32"/>
      <c r="C6714" s="34"/>
      <c r="D6714" s="10"/>
      <c r="J6714" s="53"/>
      <c r="K6714" s="64"/>
      <c r="O6714" s="60"/>
      <c r="P6714" s="67"/>
      <c r="T6714" s="53"/>
      <c r="U6714" s="64"/>
      <c r="Y6714" s="53"/>
      <c r="Z6714" s="64"/>
      <c r="AD6714" s="53"/>
    </row>
    <row r="6715" spans="1:30" s="13" customFormat="1" x14ac:dyDescent="0.25">
      <c r="A6715"/>
      <c r="B6715" s="32"/>
      <c r="C6715" s="34"/>
      <c r="D6715" s="10"/>
      <c r="J6715" s="53"/>
      <c r="K6715" s="64"/>
      <c r="O6715" s="60"/>
      <c r="P6715" s="67"/>
      <c r="T6715" s="53"/>
      <c r="U6715" s="64"/>
      <c r="Y6715" s="53"/>
      <c r="Z6715" s="64"/>
      <c r="AD6715" s="53"/>
    </row>
    <row r="6716" spans="1:30" s="13" customFormat="1" x14ac:dyDescent="0.25">
      <c r="A6716"/>
      <c r="B6716" s="32"/>
      <c r="C6716" s="34"/>
      <c r="D6716" s="10"/>
      <c r="J6716" s="53"/>
      <c r="K6716" s="64"/>
      <c r="O6716" s="60"/>
      <c r="P6716" s="67"/>
      <c r="T6716" s="53"/>
      <c r="U6716" s="64"/>
      <c r="Y6716" s="53"/>
      <c r="Z6716" s="64"/>
      <c r="AD6716" s="53"/>
    </row>
    <row r="6717" spans="1:30" s="13" customFormat="1" x14ac:dyDescent="0.25">
      <c r="A6717"/>
      <c r="B6717" s="32"/>
      <c r="C6717" s="34"/>
      <c r="D6717" s="10"/>
      <c r="J6717" s="53"/>
      <c r="K6717" s="64"/>
      <c r="O6717" s="60"/>
      <c r="P6717" s="67"/>
      <c r="T6717" s="53"/>
      <c r="U6717" s="64"/>
      <c r="Y6717" s="53"/>
      <c r="Z6717" s="64"/>
      <c r="AD6717" s="53"/>
    </row>
    <row r="6718" spans="1:30" s="13" customFormat="1" x14ac:dyDescent="0.25">
      <c r="A6718"/>
      <c r="B6718" s="32"/>
      <c r="C6718" s="34"/>
      <c r="D6718" s="10"/>
      <c r="J6718" s="53"/>
      <c r="K6718" s="64"/>
      <c r="O6718" s="60"/>
      <c r="P6718" s="67"/>
      <c r="T6718" s="53"/>
      <c r="U6718" s="64"/>
      <c r="Y6718" s="53"/>
      <c r="Z6718" s="64"/>
      <c r="AD6718" s="53"/>
    </row>
    <row r="6719" spans="1:30" s="13" customFormat="1" x14ac:dyDescent="0.25">
      <c r="A6719"/>
      <c r="B6719" s="32"/>
      <c r="C6719" s="34"/>
      <c r="D6719" s="10"/>
      <c r="J6719" s="53"/>
      <c r="K6719" s="64"/>
      <c r="O6719" s="60"/>
      <c r="P6719" s="67"/>
      <c r="T6719" s="53"/>
      <c r="U6719" s="64"/>
      <c r="Y6719" s="53"/>
      <c r="Z6719" s="64"/>
      <c r="AD6719" s="53"/>
    </row>
    <row r="6720" spans="1:30" s="13" customFormat="1" x14ac:dyDescent="0.25">
      <c r="A6720"/>
      <c r="B6720" s="32"/>
      <c r="C6720" s="34"/>
      <c r="D6720" s="10"/>
      <c r="J6720" s="53"/>
      <c r="K6720" s="64"/>
      <c r="O6720" s="60"/>
      <c r="P6720" s="67"/>
      <c r="T6720" s="53"/>
      <c r="U6720" s="64"/>
      <c r="Y6720" s="53"/>
      <c r="Z6720" s="64"/>
      <c r="AD6720" s="53"/>
    </row>
    <row r="6721" spans="1:30" s="13" customFormat="1" x14ac:dyDescent="0.25">
      <c r="A6721"/>
      <c r="B6721" s="32"/>
      <c r="C6721" s="34"/>
      <c r="D6721" s="10"/>
      <c r="J6721" s="53"/>
      <c r="K6721" s="64"/>
      <c r="O6721" s="60"/>
      <c r="P6721" s="67"/>
      <c r="T6721" s="53"/>
      <c r="U6721" s="64"/>
      <c r="Y6721" s="53"/>
      <c r="Z6721" s="64"/>
      <c r="AD6721" s="53"/>
    </row>
    <row r="6722" spans="1:30" s="13" customFormat="1" x14ac:dyDescent="0.25">
      <c r="A6722"/>
      <c r="B6722" s="32"/>
      <c r="C6722" s="34"/>
      <c r="D6722" s="10"/>
      <c r="J6722" s="53"/>
      <c r="K6722" s="64"/>
      <c r="O6722" s="60"/>
      <c r="P6722" s="67"/>
      <c r="T6722" s="53"/>
      <c r="U6722" s="64"/>
      <c r="Y6722" s="53"/>
      <c r="Z6722" s="64"/>
      <c r="AD6722" s="53"/>
    </row>
    <row r="6723" spans="1:30" s="13" customFormat="1" x14ac:dyDescent="0.25">
      <c r="A6723"/>
      <c r="B6723" s="32"/>
      <c r="C6723" s="34"/>
      <c r="D6723" s="10"/>
      <c r="J6723" s="53"/>
      <c r="K6723" s="64"/>
      <c r="O6723" s="60"/>
      <c r="P6723" s="67"/>
      <c r="T6723" s="53"/>
      <c r="U6723" s="64"/>
      <c r="Y6723" s="53"/>
      <c r="Z6723" s="64"/>
      <c r="AD6723" s="53"/>
    </row>
    <row r="6724" spans="1:30" s="13" customFormat="1" x14ac:dyDescent="0.25">
      <c r="A6724"/>
      <c r="B6724" s="32"/>
      <c r="C6724" s="34"/>
      <c r="D6724" s="10"/>
      <c r="J6724" s="53"/>
      <c r="K6724" s="64"/>
      <c r="O6724" s="60"/>
      <c r="P6724" s="67"/>
      <c r="T6724" s="53"/>
      <c r="U6724" s="64"/>
      <c r="Y6724" s="53"/>
      <c r="Z6724" s="64"/>
      <c r="AD6724" s="53"/>
    </row>
    <row r="6725" spans="1:30" s="13" customFormat="1" x14ac:dyDescent="0.25">
      <c r="A6725"/>
      <c r="B6725" s="32"/>
      <c r="C6725" s="34"/>
      <c r="D6725" s="10"/>
      <c r="J6725" s="53"/>
      <c r="K6725" s="64"/>
      <c r="O6725" s="60"/>
      <c r="P6725" s="67"/>
      <c r="T6725" s="53"/>
      <c r="U6725" s="64"/>
      <c r="Y6725" s="53"/>
      <c r="Z6725" s="64"/>
      <c r="AD6725" s="53"/>
    </row>
    <row r="6726" spans="1:30" s="13" customFormat="1" x14ac:dyDescent="0.25">
      <c r="A6726"/>
      <c r="B6726" s="32"/>
      <c r="C6726" s="34"/>
      <c r="D6726" s="10"/>
      <c r="J6726" s="53"/>
      <c r="K6726" s="64"/>
      <c r="O6726" s="60"/>
      <c r="P6726" s="67"/>
      <c r="T6726" s="53"/>
      <c r="U6726" s="64"/>
      <c r="Y6726" s="53"/>
      <c r="Z6726" s="64"/>
      <c r="AD6726" s="53"/>
    </row>
    <row r="6727" spans="1:30" s="13" customFormat="1" x14ac:dyDescent="0.25">
      <c r="A6727"/>
      <c r="B6727" s="32"/>
      <c r="C6727" s="34"/>
      <c r="D6727" s="10"/>
      <c r="J6727" s="53"/>
      <c r="K6727" s="64"/>
      <c r="O6727" s="60"/>
      <c r="P6727" s="67"/>
      <c r="T6727" s="53"/>
      <c r="U6727" s="64"/>
      <c r="Y6727" s="53"/>
      <c r="Z6727" s="64"/>
      <c r="AD6727" s="53"/>
    </row>
    <row r="6728" spans="1:30" s="13" customFormat="1" x14ac:dyDescent="0.25">
      <c r="A6728"/>
      <c r="B6728" s="32"/>
      <c r="C6728" s="34"/>
      <c r="D6728" s="10"/>
      <c r="J6728" s="53"/>
      <c r="K6728" s="64"/>
      <c r="O6728" s="60"/>
      <c r="P6728" s="67"/>
      <c r="T6728" s="53"/>
      <c r="U6728" s="64"/>
      <c r="Y6728" s="53"/>
      <c r="Z6728" s="64"/>
      <c r="AD6728" s="53"/>
    </row>
    <row r="6729" spans="1:30" s="13" customFormat="1" x14ac:dyDescent="0.25">
      <c r="A6729"/>
      <c r="B6729" s="32"/>
      <c r="C6729" s="34"/>
      <c r="D6729" s="10"/>
      <c r="J6729" s="53"/>
      <c r="K6729" s="64"/>
      <c r="O6729" s="60"/>
      <c r="P6729" s="67"/>
      <c r="T6729" s="53"/>
      <c r="U6729" s="64"/>
      <c r="Y6729" s="53"/>
      <c r="Z6729" s="64"/>
      <c r="AD6729" s="53"/>
    </row>
    <row r="6730" spans="1:30" s="13" customFormat="1" x14ac:dyDescent="0.25">
      <c r="A6730"/>
      <c r="B6730" s="32"/>
      <c r="C6730" s="34"/>
      <c r="D6730" s="10"/>
      <c r="J6730" s="53"/>
      <c r="K6730" s="64"/>
      <c r="O6730" s="60"/>
      <c r="P6730" s="67"/>
      <c r="T6730" s="53"/>
      <c r="U6730" s="64"/>
      <c r="Y6730" s="53"/>
      <c r="Z6730" s="64"/>
      <c r="AD6730" s="53"/>
    </row>
    <row r="6731" spans="1:30" s="13" customFormat="1" x14ac:dyDescent="0.25">
      <c r="A6731"/>
      <c r="B6731" s="32"/>
      <c r="C6731" s="34"/>
      <c r="D6731" s="10"/>
      <c r="J6731" s="53"/>
      <c r="K6731" s="64"/>
      <c r="O6731" s="60"/>
      <c r="P6731" s="67"/>
      <c r="T6731" s="53"/>
      <c r="U6731" s="64"/>
      <c r="Y6731" s="53"/>
      <c r="Z6731" s="64"/>
      <c r="AD6731" s="53"/>
    </row>
    <row r="6732" spans="1:30" s="13" customFormat="1" x14ac:dyDescent="0.25">
      <c r="A6732"/>
      <c r="B6732" s="32"/>
      <c r="C6732" s="34"/>
      <c r="D6732" s="10"/>
      <c r="J6732" s="53"/>
      <c r="K6732" s="64"/>
      <c r="O6732" s="60"/>
      <c r="P6732" s="67"/>
      <c r="T6732" s="53"/>
      <c r="U6732" s="64"/>
      <c r="Y6732" s="53"/>
      <c r="Z6732" s="64"/>
      <c r="AD6732" s="53"/>
    </row>
    <row r="6733" spans="1:30" s="13" customFormat="1" x14ac:dyDescent="0.25">
      <c r="A6733"/>
      <c r="B6733" s="32"/>
      <c r="C6733" s="34"/>
      <c r="D6733" s="10"/>
      <c r="J6733" s="53"/>
      <c r="K6733" s="64"/>
      <c r="O6733" s="60"/>
      <c r="P6733" s="67"/>
      <c r="T6733" s="53"/>
      <c r="U6733" s="64"/>
      <c r="Y6733" s="53"/>
      <c r="Z6733" s="64"/>
      <c r="AD6733" s="53"/>
    </row>
    <row r="6734" spans="1:30" s="13" customFormat="1" x14ac:dyDescent="0.25">
      <c r="A6734"/>
      <c r="B6734" s="32"/>
      <c r="C6734" s="34"/>
      <c r="D6734" s="10"/>
      <c r="J6734" s="53"/>
      <c r="K6734" s="64"/>
      <c r="O6734" s="60"/>
      <c r="P6734" s="67"/>
      <c r="T6734" s="53"/>
      <c r="U6734" s="64"/>
      <c r="Y6734" s="53"/>
      <c r="Z6734" s="64"/>
      <c r="AD6734" s="53"/>
    </row>
    <row r="6735" spans="1:30" s="13" customFormat="1" x14ac:dyDescent="0.25">
      <c r="A6735"/>
      <c r="B6735" s="32"/>
      <c r="C6735" s="34"/>
      <c r="D6735" s="10"/>
      <c r="J6735" s="53"/>
      <c r="K6735" s="64"/>
      <c r="O6735" s="60"/>
      <c r="P6735" s="67"/>
      <c r="T6735" s="53"/>
      <c r="U6735" s="64"/>
      <c r="Y6735" s="53"/>
      <c r="Z6735" s="64"/>
      <c r="AD6735" s="53"/>
    </row>
    <row r="6736" spans="1:30" s="13" customFormat="1" x14ac:dyDescent="0.25">
      <c r="A6736"/>
      <c r="B6736" s="32"/>
      <c r="C6736" s="34"/>
      <c r="D6736" s="10"/>
      <c r="J6736" s="53"/>
      <c r="K6736" s="64"/>
      <c r="O6736" s="60"/>
      <c r="P6736" s="67"/>
      <c r="T6736" s="53"/>
      <c r="U6736" s="64"/>
      <c r="Y6736" s="53"/>
      <c r="Z6736" s="64"/>
      <c r="AD6736" s="53"/>
    </row>
    <row r="6737" spans="1:30" s="13" customFormat="1" x14ac:dyDescent="0.25">
      <c r="A6737"/>
      <c r="B6737" s="32"/>
      <c r="C6737" s="34"/>
      <c r="D6737" s="10"/>
      <c r="J6737" s="53"/>
      <c r="K6737" s="64"/>
      <c r="O6737" s="60"/>
      <c r="P6737" s="67"/>
      <c r="T6737" s="53"/>
      <c r="U6737" s="64"/>
      <c r="Y6737" s="53"/>
      <c r="Z6737" s="64"/>
      <c r="AD6737" s="53"/>
    </row>
    <row r="6738" spans="1:30" s="13" customFormat="1" x14ac:dyDescent="0.25">
      <c r="A6738"/>
      <c r="B6738" s="32"/>
      <c r="C6738" s="34"/>
      <c r="D6738" s="10"/>
      <c r="J6738" s="53"/>
      <c r="K6738" s="64"/>
      <c r="O6738" s="60"/>
      <c r="P6738" s="67"/>
      <c r="T6738" s="53"/>
      <c r="U6738" s="64"/>
      <c r="Y6738" s="53"/>
      <c r="Z6738" s="64"/>
      <c r="AD6738" s="53"/>
    </row>
    <row r="6739" spans="1:30" s="13" customFormat="1" x14ac:dyDescent="0.25">
      <c r="A6739"/>
      <c r="B6739" s="32"/>
      <c r="C6739" s="34"/>
      <c r="D6739" s="10"/>
      <c r="J6739" s="53"/>
      <c r="K6739" s="64"/>
      <c r="O6739" s="60"/>
      <c r="P6739" s="67"/>
      <c r="T6739" s="53"/>
      <c r="U6739" s="64"/>
      <c r="Y6739" s="53"/>
      <c r="Z6739" s="64"/>
      <c r="AD6739" s="53"/>
    </row>
    <row r="6740" spans="1:30" s="13" customFormat="1" x14ac:dyDescent="0.25">
      <c r="A6740"/>
      <c r="B6740" s="32"/>
      <c r="C6740" s="34"/>
      <c r="D6740" s="10"/>
      <c r="J6740" s="53"/>
      <c r="K6740" s="64"/>
      <c r="O6740" s="60"/>
      <c r="P6740" s="67"/>
      <c r="T6740" s="53"/>
      <c r="U6740" s="64"/>
      <c r="Y6740" s="53"/>
      <c r="Z6740" s="64"/>
      <c r="AD6740" s="53"/>
    </row>
    <row r="6741" spans="1:30" s="13" customFormat="1" x14ac:dyDescent="0.25">
      <c r="A6741"/>
      <c r="B6741" s="32"/>
      <c r="C6741" s="34"/>
      <c r="D6741" s="10"/>
      <c r="J6741" s="53"/>
      <c r="K6741" s="64"/>
      <c r="O6741" s="60"/>
      <c r="P6741" s="67"/>
      <c r="T6741" s="53"/>
      <c r="U6741" s="64"/>
      <c r="Y6741" s="53"/>
      <c r="Z6741" s="64"/>
      <c r="AD6741" s="53"/>
    </row>
    <row r="6742" spans="1:30" s="13" customFormat="1" x14ac:dyDescent="0.25">
      <c r="A6742"/>
      <c r="B6742" s="32"/>
      <c r="C6742" s="34"/>
      <c r="D6742" s="10"/>
      <c r="J6742" s="53"/>
      <c r="K6742" s="64"/>
      <c r="O6742" s="60"/>
      <c r="P6742" s="67"/>
      <c r="T6742" s="53"/>
      <c r="U6742" s="64"/>
      <c r="Y6742" s="53"/>
      <c r="Z6742" s="64"/>
      <c r="AD6742" s="53"/>
    </row>
    <row r="6743" spans="1:30" s="13" customFormat="1" x14ac:dyDescent="0.25">
      <c r="A6743"/>
      <c r="B6743" s="32"/>
      <c r="C6743" s="34"/>
      <c r="D6743" s="10"/>
      <c r="J6743" s="53"/>
      <c r="K6743" s="64"/>
      <c r="O6743" s="60"/>
      <c r="P6743" s="67"/>
      <c r="T6743" s="53"/>
      <c r="U6743" s="64"/>
      <c r="Y6743" s="53"/>
      <c r="Z6743" s="64"/>
      <c r="AD6743" s="53"/>
    </row>
    <row r="6744" spans="1:30" s="13" customFormat="1" x14ac:dyDescent="0.25">
      <c r="A6744"/>
      <c r="B6744" s="32"/>
      <c r="C6744" s="34"/>
      <c r="D6744" s="10"/>
      <c r="J6744" s="53"/>
      <c r="K6744" s="64"/>
      <c r="O6744" s="60"/>
      <c r="P6744" s="67"/>
      <c r="T6744" s="53"/>
      <c r="U6744" s="64"/>
      <c r="Y6744" s="53"/>
      <c r="Z6744" s="64"/>
      <c r="AD6744" s="53"/>
    </row>
    <row r="6745" spans="1:30" s="13" customFormat="1" x14ac:dyDescent="0.25">
      <c r="A6745"/>
      <c r="B6745" s="32"/>
      <c r="C6745" s="34"/>
      <c r="D6745" s="10"/>
      <c r="J6745" s="53"/>
      <c r="K6745" s="64"/>
      <c r="O6745" s="60"/>
      <c r="P6745" s="67"/>
      <c r="T6745" s="53"/>
      <c r="U6745" s="64"/>
      <c r="Y6745" s="53"/>
      <c r="Z6745" s="64"/>
      <c r="AD6745" s="53"/>
    </row>
    <row r="6746" spans="1:30" s="13" customFormat="1" x14ac:dyDescent="0.25">
      <c r="A6746"/>
      <c r="B6746" s="32"/>
      <c r="C6746" s="34"/>
      <c r="D6746" s="10"/>
      <c r="J6746" s="53"/>
      <c r="K6746" s="64"/>
      <c r="O6746" s="60"/>
      <c r="P6746" s="67"/>
      <c r="T6746" s="53"/>
      <c r="U6746" s="64"/>
      <c r="Y6746" s="53"/>
      <c r="Z6746" s="64"/>
      <c r="AD6746" s="53"/>
    </row>
    <row r="6747" spans="1:30" s="13" customFormat="1" x14ac:dyDescent="0.25">
      <c r="A6747"/>
      <c r="B6747" s="32"/>
      <c r="C6747" s="34"/>
      <c r="D6747" s="10"/>
      <c r="J6747" s="53"/>
      <c r="K6747" s="64"/>
      <c r="O6747" s="60"/>
      <c r="P6747" s="67"/>
      <c r="T6747" s="53"/>
      <c r="U6747" s="64"/>
      <c r="Y6747" s="53"/>
      <c r="Z6747" s="64"/>
      <c r="AD6747" s="53"/>
    </row>
    <row r="6748" spans="1:30" s="13" customFormat="1" x14ac:dyDescent="0.25">
      <c r="A6748"/>
      <c r="B6748" s="32"/>
      <c r="C6748" s="34"/>
      <c r="D6748" s="10"/>
      <c r="J6748" s="53"/>
      <c r="K6748" s="64"/>
      <c r="O6748" s="60"/>
      <c r="P6748" s="67"/>
      <c r="T6748" s="53"/>
      <c r="U6748" s="64"/>
      <c r="Y6748" s="53"/>
      <c r="Z6748" s="64"/>
      <c r="AD6748" s="53"/>
    </row>
    <row r="6749" spans="1:30" s="13" customFormat="1" x14ac:dyDescent="0.25">
      <c r="A6749"/>
      <c r="B6749" s="32"/>
      <c r="C6749" s="34"/>
      <c r="D6749" s="10"/>
      <c r="J6749" s="53"/>
      <c r="K6749" s="64"/>
      <c r="O6749" s="60"/>
      <c r="P6749" s="67"/>
      <c r="T6749" s="53"/>
      <c r="U6749" s="64"/>
      <c r="Y6749" s="53"/>
      <c r="Z6749" s="64"/>
      <c r="AD6749" s="53"/>
    </row>
    <row r="6750" spans="1:30" s="13" customFormat="1" x14ac:dyDescent="0.25">
      <c r="A6750"/>
      <c r="B6750" s="32"/>
      <c r="C6750" s="34"/>
      <c r="D6750" s="10"/>
      <c r="J6750" s="53"/>
      <c r="K6750" s="64"/>
      <c r="O6750" s="60"/>
      <c r="P6750" s="67"/>
      <c r="T6750" s="53"/>
      <c r="U6750" s="64"/>
      <c r="Y6750" s="53"/>
      <c r="Z6750" s="64"/>
      <c r="AD6750" s="53"/>
    </row>
    <row r="6751" spans="1:30" s="13" customFormat="1" x14ac:dyDescent="0.25">
      <c r="A6751"/>
      <c r="B6751" s="32"/>
      <c r="C6751" s="34"/>
      <c r="D6751" s="10"/>
      <c r="J6751" s="53"/>
      <c r="K6751" s="64"/>
      <c r="O6751" s="60"/>
      <c r="P6751" s="67"/>
      <c r="T6751" s="53"/>
      <c r="U6751" s="64"/>
      <c r="Y6751" s="53"/>
      <c r="Z6751" s="64"/>
      <c r="AD6751" s="53"/>
    </row>
    <row r="6752" spans="1:30" s="13" customFormat="1" x14ac:dyDescent="0.25">
      <c r="A6752"/>
      <c r="B6752" s="32"/>
      <c r="C6752" s="34"/>
      <c r="D6752" s="10"/>
      <c r="J6752" s="53"/>
      <c r="K6752" s="64"/>
      <c r="O6752" s="60"/>
      <c r="P6752" s="67"/>
      <c r="T6752" s="53"/>
      <c r="U6752" s="64"/>
      <c r="Y6752" s="53"/>
      <c r="Z6752" s="64"/>
      <c r="AD6752" s="53"/>
    </row>
    <row r="6753" spans="1:30" s="13" customFormat="1" x14ac:dyDescent="0.25">
      <c r="A6753"/>
      <c r="B6753" s="32"/>
      <c r="C6753" s="34"/>
      <c r="D6753" s="10"/>
      <c r="J6753" s="53"/>
      <c r="K6753" s="64"/>
      <c r="O6753" s="60"/>
      <c r="P6753" s="67"/>
      <c r="T6753" s="53"/>
      <c r="U6753" s="64"/>
      <c r="Y6753" s="53"/>
      <c r="Z6753" s="64"/>
      <c r="AD6753" s="53"/>
    </row>
    <row r="6754" spans="1:30" s="13" customFormat="1" x14ac:dyDescent="0.25">
      <c r="A6754"/>
      <c r="B6754" s="32"/>
      <c r="C6754" s="34"/>
      <c r="D6754" s="10"/>
      <c r="J6754" s="53"/>
      <c r="K6754" s="64"/>
      <c r="O6754" s="60"/>
      <c r="P6754" s="67"/>
      <c r="T6754" s="53"/>
      <c r="U6754" s="64"/>
      <c r="Y6754" s="53"/>
      <c r="Z6754" s="64"/>
      <c r="AD6754" s="53"/>
    </row>
    <row r="6755" spans="1:30" s="13" customFormat="1" x14ac:dyDescent="0.25">
      <c r="A6755"/>
      <c r="B6755" s="32"/>
      <c r="C6755" s="34"/>
      <c r="D6755" s="10"/>
      <c r="J6755" s="53"/>
      <c r="K6755" s="64"/>
      <c r="O6755" s="60"/>
      <c r="P6755" s="67"/>
      <c r="T6755" s="53"/>
      <c r="U6755" s="64"/>
      <c r="Y6755" s="53"/>
      <c r="Z6755" s="64"/>
      <c r="AD6755" s="53"/>
    </row>
    <row r="6756" spans="1:30" s="13" customFormat="1" x14ac:dyDescent="0.25">
      <c r="A6756"/>
      <c r="B6756" s="32"/>
      <c r="C6756" s="34"/>
      <c r="D6756" s="10"/>
      <c r="J6756" s="53"/>
      <c r="K6756" s="64"/>
      <c r="O6756" s="60"/>
      <c r="P6756" s="67"/>
      <c r="T6756" s="53"/>
      <c r="U6756" s="64"/>
      <c r="Y6756" s="53"/>
      <c r="Z6756" s="64"/>
      <c r="AD6756" s="53"/>
    </row>
    <row r="6757" spans="1:30" s="13" customFormat="1" x14ac:dyDescent="0.25">
      <c r="A6757"/>
      <c r="B6757" s="32"/>
      <c r="C6757" s="34"/>
      <c r="D6757" s="10"/>
      <c r="J6757" s="53"/>
      <c r="K6757" s="64"/>
      <c r="O6757" s="60"/>
      <c r="P6757" s="67"/>
      <c r="T6757" s="53"/>
      <c r="U6757" s="64"/>
      <c r="Y6757" s="53"/>
      <c r="Z6757" s="64"/>
      <c r="AD6757" s="53"/>
    </row>
    <row r="6758" spans="1:30" s="13" customFormat="1" x14ac:dyDescent="0.25">
      <c r="A6758"/>
      <c r="B6758" s="32"/>
      <c r="C6758" s="34"/>
      <c r="D6758" s="10"/>
      <c r="J6758" s="53"/>
      <c r="K6758" s="64"/>
      <c r="O6758" s="60"/>
      <c r="P6758" s="67"/>
      <c r="T6758" s="53"/>
      <c r="U6758" s="64"/>
      <c r="Y6758" s="53"/>
      <c r="Z6758" s="64"/>
      <c r="AD6758" s="53"/>
    </row>
    <row r="6759" spans="1:30" s="13" customFormat="1" x14ac:dyDescent="0.25">
      <c r="A6759"/>
      <c r="B6759" s="32"/>
      <c r="C6759" s="34"/>
      <c r="D6759" s="10"/>
      <c r="J6759" s="53"/>
      <c r="K6759" s="64"/>
      <c r="O6759" s="60"/>
      <c r="P6759" s="67"/>
      <c r="T6759" s="53"/>
      <c r="U6759" s="64"/>
      <c r="Y6759" s="53"/>
      <c r="Z6759" s="64"/>
      <c r="AD6759" s="53"/>
    </row>
    <row r="6760" spans="1:30" s="13" customFormat="1" x14ac:dyDescent="0.25">
      <c r="A6760"/>
      <c r="B6760" s="32"/>
      <c r="C6760" s="34"/>
      <c r="D6760" s="10"/>
      <c r="J6760" s="53"/>
      <c r="K6760" s="64"/>
      <c r="O6760" s="60"/>
      <c r="P6760" s="67"/>
      <c r="T6760" s="53"/>
      <c r="U6760" s="64"/>
      <c r="Y6760" s="53"/>
      <c r="Z6760" s="64"/>
      <c r="AD6760" s="53"/>
    </row>
    <row r="6761" spans="1:30" s="13" customFormat="1" x14ac:dyDescent="0.25">
      <c r="A6761"/>
      <c r="B6761" s="32"/>
      <c r="C6761" s="34"/>
      <c r="D6761" s="10"/>
      <c r="J6761" s="53"/>
      <c r="K6761" s="64"/>
      <c r="O6761" s="60"/>
      <c r="P6761" s="67"/>
      <c r="T6761" s="53"/>
      <c r="U6761" s="64"/>
      <c r="Y6761" s="53"/>
      <c r="Z6761" s="64"/>
      <c r="AD6761" s="53"/>
    </row>
    <row r="6762" spans="1:30" s="13" customFormat="1" x14ac:dyDescent="0.25">
      <c r="A6762"/>
      <c r="B6762" s="32"/>
      <c r="C6762" s="34"/>
      <c r="D6762" s="10"/>
      <c r="J6762" s="53"/>
      <c r="K6762" s="64"/>
      <c r="O6762" s="60"/>
      <c r="P6762" s="67"/>
      <c r="T6762" s="53"/>
      <c r="U6762" s="64"/>
      <c r="Y6762" s="53"/>
      <c r="Z6762" s="64"/>
      <c r="AD6762" s="53"/>
    </row>
    <row r="6763" spans="1:30" s="13" customFormat="1" x14ac:dyDescent="0.25">
      <c r="A6763"/>
      <c r="B6763" s="32"/>
      <c r="C6763" s="34"/>
      <c r="D6763" s="10"/>
      <c r="J6763" s="53"/>
      <c r="K6763" s="64"/>
      <c r="O6763" s="60"/>
      <c r="P6763" s="67"/>
      <c r="T6763" s="53"/>
      <c r="U6763" s="64"/>
      <c r="Y6763" s="53"/>
      <c r="Z6763" s="64"/>
      <c r="AD6763" s="53"/>
    </row>
    <row r="6764" spans="1:30" s="13" customFormat="1" x14ac:dyDescent="0.25">
      <c r="A6764"/>
      <c r="B6764" s="32"/>
      <c r="C6764" s="34"/>
      <c r="D6764" s="10"/>
      <c r="J6764" s="53"/>
      <c r="K6764" s="64"/>
      <c r="O6764" s="60"/>
      <c r="P6764" s="67"/>
      <c r="T6764" s="53"/>
      <c r="U6764" s="64"/>
      <c r="Y6764" s="53"/>
      <c r="Z6764" s="64"/>
      <c r="AD6764" s="53"/>
    </row>
    <row r="6765" spans="1:30" s="13" customFormat="1" x14ac:dyDescent="0.25">
      <c r="A6765"/>
      <c r="B6765" s="32"/>
      <c r="C6765" s="34"/>
      <c r="D6765" s="10"/>
      <c r="J6765" s="53"/>
      <c r="K6765" s="64"/>
      <c r="O6765" s="60"/>
      <c r="P6765" s="67"/>
      <c r="T6765" s="53"/>
      <c r="U6765" s="64"/>
      <c r="Y6765" s="53"/>
      <c r="Z6765" s="64"/>
      <c r="AD6765" s="53"/>
    </row>
    <row r="6766" spans="1:30" s="13" customFormat="1" x14ac:dyDescent="0.25">
      <c r="A6766"/>
      <c r="B6766" s="32"/>
      <c r="C6766" s="34"/>
      <c r="D6766" s="10"/>
      <c r="J6766" s="53"/>
      <c r="K6766" s="64"/>
      <c r="O6766" s="60"/>
      <c r="P6766" s="67"/>
      <c r="T6766" s="53"/>
      <c r="U6766" s="64"/>
      <c r="Y6766" s="53"/>
      <c r="Z6766" s="64"/>
      <c r="AD6766" s="53"/>
    </row>
    <row r="6767" spans="1:30" s="13" customFormat="1" x14ac:dyDescent="0.25">
      <c r="A6767"/>
      <c r="B6767" s="32"/>
      <c r="C6767" s="34"/>
      <c r="D6767" s="10"/>
      <c r="J6767" s="53"/>
      <c r="K6767" s="64"/>
      <c r="O6767" s="60"/>
      <c r="P6767" s="67"/>
      <c r="T6767" s="53"/>
      <c r="U6767" s="64"/>
      <c r="Y6767" s="53"/>
      <c r="Z6767" s="64"/>
      <c r="AD6767" s="53"/>
    </row>
    <row r="6768" spans="1:30" s="13" customFormat="1" x14ac:dyDescent="0.25">
      <c r="A6768"/>
      <c r="B6768" s="32"/>
      <c r="C6768" s="34"/>
      <c r="D6768" s="10"/>
      <c r="J6768" s="53"/>
      <c r="K6768" s="64"/>
      <c r="O6768" s="60"/>
      <c r="P6768" s="67"/>
      <c r="T6768" s="53"/>
      <c r="U6768" s="64"/>
      <c r="Y6768" s="53"/>
      <c r="Z6768" s="64"/>
      <c r="AD6768" s="53"/>
    </row>
    <row r="6769" spans="1:30" s="13" customFormat="1" x14ac:dyDescent="0.25">
      <c r="A6769"/>
      <c r="B6769" s="32"/>
      <c r="C6769" s="34"/>
      <c r="D6769" s="10"/>
      <c r="J6769" s="53"/>
      <c r="K6769" s="64"/>
      <c r="O6769" s="60"/>
      <c r="P6769" s="67"/>
      <c r="T6769" s="53"/>
      <c r="U6769" s="64"/>
      <c r="Y6769" s="53"/>
      <c r="Z6769" s="64"/>
      <c r="AD6769" s="53"/>
    </row>
    <row r="6770" spans="1:30" s="13" customFormat="1" x14ac:dyDescent="0.25">
      <c r="A6770"/>
      <c r="B6770" s="32"/>
      <c r="C6770" s="34"/>
      <c r="D6770" s="10"/>
      <c r="J6770" s="53"/>
      <c r="K6770" s="64"/>
      <c r="O6770" s="60"/>
      <c r="P6770" s="67"/>
      <c r="T6770" s="53"/>
      <c r="U6770" s="64"/>
      <c r="Y6770" s="53"/>
      <c r="Z6770" s="64"/>
      <c r="AD6770" s="53"/>
    </row>
    <row r="6771" spans="1:30" s="13" customFormat="1" x14ac:dyDescent="0.25">
      <c r="A6771"/>
      <c r="B6771" s="32"/>
      <c r="C6771" s="34"/>
      <c r="D6771" s="10"/>
      <c r="J6771" s="53"/>
      <c r="K6771" s="64"/>
      <c r="O6771" s="60"/>
      <c r="P6771" s="67"/>
      <c r="T6771" s="53"/>
      <c r="U6771" s="64"/>
      <c r="Y6771" s="53"/>
      <c r="Z6771" s="64"/>
      <c r="AD6771" s="53"/>
    </row>
    <row r="6772" spans="1:30" s="13" customFormat="1" x14ac:dyDescent="0.25">
      <c r="A6772"/>
      <c r="B6772" s="32"/>
      <c r="C6772" s="34"/>
      <c r="D6772" s="10"/>
      <c r="J6772" s="53"/>
      <c r="K6772" s="64"/>
      <c r="O6772" s="60"/>
      <c r="P6772" s="67"/>
      <c r="T6772" s="53"/>
      <c r="U6772" s="64"/>
      <c r="Y6772" s="53"/>
      <c r="Z6772" s="64"/>
      <c r="AD6772" s="53"/>
    </row>
    <row r="6773" spans="1:30" s="13" customFormat="1" x14ac:dyDescent="0.25">
      <c r="A6773"/>
      <c r="B6773" s="32"/>
      <c r="C6773" s="34"/>
      <c r="D6773" s="10"/>
      <c r="J6773" s="53"/>
      <c r="K6773" s="64"/>
      <c r="O6773" s="60"/>
      <c r="P6773" s="67"/>
      <c r="T6773" s="53"/>
      <c r="U6773" s="64"/>
      <c r="Y6773" s="53"/>
      <c r="Z6773" s="64"/>
      <c r="AD6773" s="53"/>
    </row>
    <row r="6774" spans="1:30" s="13" customFormat="1" x14ac:dyDescent="0.25">
      <c r="A6774"/>
      <c r="B6774" s="32"/>
      <c r="C6774" s="34"/>
      <c r="D6774" s="10"/>
      <c r="J6774" s="53"/>
      <c r="K6774" s="64"/>
      <c r="O6774" s="60"/>
      <c r="P6774" s="67"/>
      <c r="T6774" s="53"/>
      <c r="U6774" s="64"/>
      <c r="Y6774" s="53"/>
      <c r="Z6774" s="64"/>
      <c r="AD6774" s="53"/>
    </row>
    <row r="6775" spans="1:30" s="13" customFormat="1" x14ac:dyDescent="0.25">
      <c r="A6775"/>
      <c r="B6775" s="32"/>
      <c r="C6775" s="34"/>
      <c r="D6775" s="10"/>
      <c r="J6775" s="53"/>
      <c r="K6775" s="64"/>
      <c r="O6775" s="60"/>
      <c r="P6775" s="67"/>
      <c r="T6775" s="53"/>
      <c r="U6775" s="64"/>
      <c r="Y6775" s="53"/>
      <c r="Z6775" s="64"/>
      <c r="AD6775" s="53"/>
    </row>
    <row r="6776" spans="1:30" s="13" customFormat="1" x14ac:dyDescent="0.25">
      <c r="A6776"/>
      <c r="B6776" s="32"/>
      <c r="C6776" s="34"/>
      <c r="D6776" s="10"/>
      <c r="J6776" s="53"/>
      <c r="K6776" s="64"/>
      <c r="O6776" s="60"/>
      <c r="P6776" s="67"/>
      <c r="T6776" s="53"/>
      <c r="U6776" s="64"/>
      <c r="Y6776" s="53"/>
      <c r="Z6776" s="64"/>
      <c r="AD6776" s="53"/>
    </row>
    <row r="6777" spans="1:30" s="13" customFormat="1" x14ac:dyDescent="0.25">
      <c r="A6777"/>
      <c r="B6777" s="32"/>
      <c r="C6777" s="34"/>
      <c r="D6777" s="10"/>
      <c r="J6777" s="53"/>
      <c r="K6777" s="64"/>
      <c r="O6777" s="60"/>
      <c r="P6777" s="67"/>
      <c r="T6777" s="53"/>
      <c r="U6777" s="64"/>
      <c r="Y6777" s="53"/>
      <c r="Z6777" s="64"/>
      <c r="AD6777" s="53"/>
    </row>
    <row r="6778" spans="1:30" s="13" customFormat="1" x14ac:dyDescent="0.25">
      <c r="A6778"/>
      <c r="B6778" s="32"/>
      <c r="C6778" s="34"/>
      <c r="D6778" s="10"/>
      <c r="J6778" s="53"/>
      <c r="K6778" s="64"/>
      <c r="O6778" s="60"/>
      <c r="P6778" s="67"/>
      <c r="T6778" s="53"/>
      <c r="U6778" s="64"/>
      <c r="Y6778" s="53"/>
      <c r="Z6778" s="64"/>
      <c r="AD6778" s="53"/>
    </row>
    <row r="6779" spans="1:30" s="13" customFormat="1" x14ac:dyDescent="0.25">
      <c r="A6779"/>
      <c r="B6779" s="32"/>
      <c r="C6779" s="34"/>
      <c r="D6779" s="10"/>
      <c r="J6779" s="53"/>
      <c r="K6779" s="64"/>
      <c r="O6779" s="60"/>
      <c r="P6779" s="67"/>
      <c r="T6779" s="53"/>
      <c r="U6779" s="64"/>
      <c r="Y6779" s="53"/>
      <c r="Z6779" s="64"/>
      <c r="AD6779" s="53"/>
    </row>
    <row r="6780" spans="1:30" s="13" customFormat="1" x14ac:dyDescent="0.25">
      <c r="A6780"/>
      <c r="B6780" s="32"/>
      <c r="C6780" s="34"/>
      <c r="D6780" s="10"/>
      <c r="J6780" s="53"/>
      <c r="K6780" s="64"/>
      <c r="O6780" s="60"/>
      <c r="P6780" s="67"/>
      <c r="T6780" s="53"/>
      <c r="U6780" s="64"/>
      <c r="Y6780" s="53"/>
      <c r="Z6780" s="64"/>
      <c r="AD6780" s="53"/>
    </row>
    <row r="6781" spans="1:30" s="13" customFormat="1" x14ac:dyDescent="0.25">
      <c r="A6781"/>
      <c r="B6781" s="32"/>
      <c r="C6781" s="34"/>
      <c r="D6781" s="10"/>
      <c r="J6781" s="53"/>
      <c r="K6781" s="64"/>
      <c r="O6781" s="60"/>
      <c r="P6781" s="67"/>
      <c r="T6781" s="53"/>
      <c r="U6781" s="64"/>
      <c r="Y6781" s="53"/>
      <c r="Z6781" s="64"/>
      <c r="AD6781" s="53"/>
    </row>
    <row r="6782" spans="1:30" s="13" customFormat="1" x14ac:dyDescent="0.25">
      <c r="A6782"/>
      <c r="B6782" s="32"/>
      <c r="C6782" s="34"/>
      <c r="D6782" s="10"/>
      <c r="J6782" s="53"/>
      <c r="K6782" s="64"/>
      <c r="O6782" s="60"/>
      <c r="P6782" s="67"/>
      <c r="T6782" s="53"/>
      <c r="U6782" s="64"/>
      <c r="Y6782" s="53"/>
      <c r="Z6782" s="64"/>
      <c r="AD6782" s="53"/>
    </row>
    <row r="6783" spans="1:30" s="13" customFormat="1" x14ac:dyDescent="0.25">
      <c r="A6783"/>
      <c r="B6783" s="32"/>
      <c r="C6783" s="34"/>
      <c r="D6783" s="10"/>
      <c r="J6783" s="53"/>
      <c r="K6783" s="64"/>
      <c r="O6783" s="60"/>
      <c r="P6783" s="67"/>
      <c r="T6783" s="53"/>
      <c r="U6783" s="64"/>
      <c r="Y6783" s="53"/>
      <c r="Z6783" s="64"/>
      <c r="AD6783" s="53"/>
    </row>
    <row r="6784" spans="1:30" s="13" customFormat="1" x14ac:dyDescent="0.25">
      <c r="A6784"/>
      <c r="B6784" s="32"/>
      <c r="C6784" s="34"/>
      <c r="D6784" s="10"/>
      <c r="J6784" s="53"/>
      <c r="K6784" s="64"/>
      <c r="O6784" s="60"/>
      <c r="P6784" s="67"/>
      <c r="T6784" s="53"/>
      <c r="U6784" s="64"/>
      <c r="Y6784" s="53"/>
      <c r="Z6784" s="64"/>
      <c r="AD6784" s="53"/>
    </row>
    <row r="6785" spans="1:30" s="13" customFormat="1" x14ac:dyDescent="0.25">
      <c r="A6785"/>
      <c r="B6785" s="32"/>
      <c r="C6785" s="34"/>
      <c r="D6785" s="10"/>
      <c r="J6785" s="53"/>
      <c r="K6785" s="64"/>
      <c r="O6785" s="60"/>
      <c r="P6785" s="67"/>
      <c r="T6785" s="53"/>
      <c r="U6785" s="64"/>
      <c r="Y6785" s="53"/>
      <c r="Z6785" s="64"/>
      <c r="AD6785" s="53"/>
    </row>
    <row r="6786" spans="1:30" s="13" customFormat="1" x14ac:dyDescent="0.25">
      <c r="A6786"/>
      <c r="B6786" s="32"/>
      <c r="C6786" s="34"/>
      <c r="D6786" s="10"/>
      <c r="J6786" s="53"/>
      <c r="K6786" s="64"/>
      <c r="O6786" s="60"/>
      <c r="P6786" s="67"/>
      <c r="T6786" s="53"/>
      <c r="U6786" s="64"/>
      <c r="Y6786" s="53"/>
      <c r="Z6786" s="64"/>
      <c r="AD6786" s="53"/>
    </row>
    <row r="6787" spans="1:30" s="13" customFormat="1" x14ac:dyDescent="0.25">
      <c r="A6787"/>
      <c r="B6787" s="32"/>
      <c r="C6787" s="34"/>
      <c r="D6787" s="10"/>
      <c r="J6787" s="53"/>
      <c r="K6787" s="64"/>
      <c r="O6787" s="60"/>
      <c r="P6787" s="67"/>
      <c r="T6787" s="53"/>
      <c r="U6787" s="64"/>
      <c r="Y6787" s="53"/>
      <c r="Z6787" s="64"/>
      <c r="AD6787" s="53"/>
    </row>
    <row r="6788" spans="1:30" s="13" customFormat="1" x14ac:dyDescent="0.25">
      <c r="A6788"/>
      <c r="B6788" s="32"/>
      <c r="C6788" s="34"/>
      <c r="D6788" s="10"/>
      <c r="J6788" s="53"/>
      <c r="K6788" s="64"/>
      <c r="O6788" s="60"/>
      <c r="P6788" s="67"/>
      <c r="T6788" s="53"/>
      <c r="U6788" s="64"/>
      <c r="Y6788" s="53"/>
      <c r="Z6788" s="64"/>
      <c r="AD6788" s="53"/>
    </row>
    <row r="6789" spans="1:30" s="13" customFormat="1" x14ac:dyDescent="0.25">
      <c r="A6789"/>
      <c r="B6789" s="32"/>
      <c r="C6789" s="34"/>
      <c r="D6789" s="10"/>
      <c r="J6789" s="53"/>
      <c r="K6789" s="64"/>
      <c r="O6789" s="60"/>
      <c r="P6789" s="67"/>
      <c r="T6789" s="53"/>
      <c r="U6789" s="64"/>
      <c r="Y6789" s="53"/>
      <c r="Z6789" s="64"/>
      <c r="AD6789" s="53"/>
    </row>
    <row r="6790" spans="1:30" s="13" customFormat="1" x14ac:dyDescent="0.25">
      <c r="A6790"/>
      <c r="B6790" s="32"/>
      <c r="C6790" s="34"/>
      <c r="D6790" s="10"/>
      <c r="J6790" s="53"/>
      <c r="K6790" s="64"/>
      <c r="O6790" s="60"/>
      <c r="P6790" s="67"/>
      <c r="T6790" s="53"/>
      <c r="U6790" s="64"/>
      <c r="Y6790" s="53"/>
      <c r="Z6790" s="64"/>
      <c r="AD6790" s="53"/>
    </row>
    <row r="6791" spans="1:30" s="13" customFormat="1" x14ac:dyDescent="0.25">
      <c r="A6791"/>
      <c r="B6791" s="32"/>
      <c r="C6791" s="34"/>
      <c r="D6791" s="10"/>
      <c r="J6791" s="53"/>
      <c r="K6791" s="64"/>
      <c r="O6791" s="60"/>
      <c r="P6791" s="67"/>
      <c r="T6791" s="53"/>
      <c r="U6791" s="64"/>
      <c r="Y6791" s="53"/>
      <c r="Z6791" s="64"/>
      <c r="AD6791" s="53"/>
    </row>
    <row r="6792" spans="1:30" s="13" customFormat="1" x14ac:dyDescent="0.25">
      <c r="A6792"/>
      <c r="B6792" s="32"/>
      <c r="C6792" s="34"/>
      <c r="D6792" s="10"/>
      <c r="J6792" s="53"/>
      <c r="K6792" s="64"/>
      <c r="O6792" s="60"/>
      <c r="P6792" s="67"/>
      <c r="T6792" s="53"/>
      <c r="U6792" s="64"/>
      <c r="Y6792" s="53"/>
      <c r="Z6792" s="64"/>
      <c r="AD6792" s="53"/>
    </row>
    <row r="6793" spans="1:30" s="13" customFormat="1" x14ac:dyDescent="0.25">
      <c r="A6793"/>
      <c r="B6793" s="32"/>
      <c r="C6793" s="34"/>
      <c r="D6793" s="10"/>
      <c r="J6793" s="53"/>
      <c r="K6793" s="64"/>
      <c r="O6793" s="60"/>
      <c r="P6793" s="67"/>
      <c r="T6793" s="53"/>
      <c r="U6793" s="64"/>
      <c r="Y6793" s="53"/>
      <c r="Z6793" s="64"/>
      <c r="AD6793" s="53"/>
    </row>
    <row r="6794" spans="1:30" s="13" customFormat="1" x14ac:dyDescent="0.25">
      <c r="A6794"/>
      <c r="B6794" s="32"/>
      <c r="C6794" s="34"/>
      <c r="D6794" s="10"/>
      <c r="J6794" s="53"/>
      <c r="K6794" s="64"/>
      <c r="O6794" s="60"/>
      <c r="P6794" s="67"/>
      <c r="T6794" s="53"/>
      <c r="U6794" s="64"/>
      <c r="Y6794" s="53"/>
      <c r="Z6794" s="64"/>
      <c r="AD6794" s="53"/>
    </row>
    <row r="6795" spans="1:30" s="13" customFormat="1" x14ac:dyDescent="0.25">
      <c r="A6795"/>
      <c r="B6795" s="32"/>
      <c r="C6795" s="34"/>
      <c r="D6795" s="10"/>
      <c r="J6795" s="53"/>
      <c r="K6795" s="64"/>
      <c r="O6795" s="60"/>
      <c r="P6795" s="67"/>
      <c r="T6795" s="53"/>
      <c r="U6795" s="64"/>
      <c r="Y6795" s="53"/>
      <c r="Z6795" s="64"/>
      <c r="AD6795" s="53"/>
    </row>
    <row r="6796" spans="1:30" s="13" customFormat="1" x14ac:dyDescent="0.25">
      <c r="A6796"/>
      <c r="B6796" s="32"/>
      <c r="C6796" s="34"/>
      <c r="D6796" s="10"/>
      <c r="J6796" s="53"/>
      <c r="K6796" s="64"/>
      <c r="O6796" s="60"/>
      <c r="P6796" s="67"/>
      <c r="T6796" s="53"/>
      <c r="U6796" s="64"/>
      <c r="Y6796" s="53"/>
      <c r="Z6796" s="64"/>
      <c r="AD6796" s="53"/>
    </row>
    <row r="6797" spans="1:30" s="13" customFormat="1" x14ac:dyDescent="0.25">
      <c r="A6797"/>
      <c r="B6797" s="32"/>
      <c r="C6797" s="34"/>
      <c r="D6797" s="10"/>
      <c r="J6797" s="53"/>
      <c r="K6797" s="64"/>
      <c r="O6797" s="60"/>
      <c r="P6797" s="67"/>
      <c r="T6797" s="53"/>
      <c r="U6797" s="64"/>
      <c r="Y6797" s="53"/>
      <c r="Z6797" s="64"/>
      <c r="AD6797" s="53"/>
    </row>
    <row r="6798" spans="1:30" s="13" customFormat="1" x14ac:dyDescent="0.25">
      <c r="A6798"/>
      <c r="B6798" s="32"/>
      <c r="C6798" s="34"/>
      <c r="D6798" s="10"/>
      <c r="J6798" s="53"/>
      <c r="K6798" s="64"/>
      <c r="O6798" s="60"/>
      <c r="P6798" s="67"/>
      <c r="T6798" s="53"/>
      <c r="U6798" s="64"/>
      <c r="Y6798" s="53"/>
      <c r="Z6798" s="64"/>
      <c r="AD6798" s="53"/>
    </row>
    <row r="6799" spans="1:30" s="13" customFormat="1" x14ac:dyDescent="0.25">
      <c r="A6799"/>
      <c r="B6799" s="32"/>
      <c r="C6799" s="34"/>
      <c r="D6799" s="10"/>
      <c r="J6799" s="53"/>
      <c r="K6799" s="64"/>
      <c r="O6799" s="60"/>
      <c r="P6799" s="67"/>
      <c r="T6799" s="53"/>
      <c r="U6799" s="64"/>
      <c r="Y6799" s="53"/>
      <c r="Z6799" s="64"/>
      <c r="AD6799" s="53"/>
    </row>
    <row r="6800" spans="1:30" s="13" customFormat="1" x14ac:dyDescent="0.25">
      <c r="A6800"/>
      <c r="B6800" s="32"/>
      <c r="C6800" s="34"/>
      <c r="D6800" s="10"/>
      <c r="J6800" s="53"/>
      <c r="K6800" s="64"/>
      <c r="O6800" s="60"/>
      <c r="P6800" s="67"/>
      <c r="T6800" s="53"/>
      <c r="U6800" s="64"/>
      <c r="Y6800" s="53"/>
      <c r="Z6800" s="64"/>
      <c r="AD6800" s="53"/>
    </row>
    <row r="6801" spans="1:30" s="13" customFormat="1" x14ac:dyDescent="0.25">
      <c r="A6801"/>
      <c r="B6801" s="32"/>
      <c r="C6801" s="34"/>
      <c r="D6801" s="10"/>
      <c r="J6801" s="53"/>
      <c r="K6801" s="64"/>
      <c r="O6801" s="60"/>
      <c r="P6801" s="67"/>
      <c r="T6801" s="53"/>
      <c r="U6801" s="64"/>
      <c r="Y6801" s="53"/>
      <c r="Z6801" s="64"/>
      <c r="AD6801" s="53"/>
    </row>
    <row r="6802" spans="1:30" s="13" customFormat="1" x14ac:dyDescent="0.25">
      <c r="A6802"/>
      <c r="B6802" s="32"/>
      <c r="C6802" s="34"/>
      <c r="D6802" s="10"/>
      <c r="J6802" s="53"/>
      <c r="K6802" s="64"/>
      <c r="O6802" s="60"/>
      <c r="P6802" s="67"/>
      <c r="T6802" s="53"/>
      <c r="U6802" s="64"/>
      <c r="Y6802" s="53"/>
      <c r="Z6802" s="64"/>
      <c r="AD6802" s="53"/>
    </row>
    <row r="6803" spans="1:30" s="13" customFormat="1" x14ac:dyDescent="0.25">
      <c r="A6803"/>
      <c r="B6803" s="32"/>
      <c r="C6803" s="34"/>
      <c r="D6803" s="10"/>
      <c r="J6803" s="53"/>
      <c r="K6803" s="64"/>
      <c r="O6803" s="60"/>
      <c r="P6803" s="67"/>
      <c r="T6803" s="53"/>
      <c r="U6803" s="64"/>
      <c r="Y6803" s="53"/>
      <c r="Z6803" s="64"/>
      <c r="AD6803" s="53"/>
    </row>
    <row r="6804" spans="1:30" s="13" customFormat="1" x14ac:dyDescent="0.25">
      <c r="A6804"/>
      <c r="B6804" s="32"/>
      <c r="C6804" s="34"/>
      <c r="D6804" s="10"/>
      <c r="J6804" s="53"/>
      <c r="K6804" s="64"/>
      <c r="O6804" s="60"/>
      <c r="P6804" s="67"/>
      <c r="T6804" s="53"/>
      <c r="U6804" s="64"/>
      <c r="Y6804" s="53"/>
      <c r="Z6804" s="64"/>
      <c r="AD6804" s="53"/>
    </row>
    <row r="6805" spans="1:30" s="13" customFormat="1" x14ac:dyDescent="0.25">
      <c r="A6805"/>
      <c r="B6805" s="32"/>
      <c r="C6805" s="34"/>
      <c r="D6805" s="10"/>
      <c r="J6805" s="53"/>
      <c r="K6805" s="64"/>
      <c r="O6805" s="60"/>
      <c r="P6805" s="67"/>
      <c r="T6805" s="53"/>
      <c r="U6805" s="64"/>
      <c r="Y6805" s="53"/>
      <c r="Z6805" s="64"/>
      <c r="AD6805" s="53"/>
    </row>
    <row r="6806" spans="1:30" s="13" customFormat="1" x14ac:dyDescent="0.25">
      <c r="A6806"/>
      <c r="B6806" s="32"/>
      <c r="C6806" s="34"/>
      <c r="D6806" s="10"/>
      <c r="J6806" s="53"/>
      <c r="K6806" s="64"/>
      <c r="O6806" s="60"/>
      <c r="P6806" s="67"/>
      <c r="T6806" s="53"/>
      <c r="U6806" s="64"/>
      <c r="Y6806" s="53"/>
      <c r="Z6806" s="64"/>
      <c r="AD6806" s="53"/>
    </row>
    <row r="6807" spans="1:30" s="13" customFormat="1" x14ac:dyDescent="0.25">
      <c r="A6807"/>
      <c r="B6807" s="32"/>
      <c r="C6807" s="34"/>
      <c r="D6807" s="10"/>
      <c r="J6807" s="53"/>
      <c r="K6807" s="64"/>
      <c r="O6807" s="60"/>
      <c r="P6807" s="67"/>
      <c r="T6807" s="53"/>
      <c r="U6807" s="64"/>
      <c r="Y6807" s="53"/>
      <c r="Z6807" s="64"/>
      <c r="AD6807" s="53"/>
    </row>
    <row r="6808" spans="1:30" s="13" customFormat="1" x14ac:dyDescent="0.25">
      <c r="A6808"/>
      <c r="B6808" s="32"/>
      <c r="C6808" s="34"/>
      <c r="D6808" s="10"/>
      <c r="J6808" s="53"/>
      <c r="K6808" s="64"/>
      <c r="O6808" s="60"/>
      <c r="P6808" s="67"/>
      <c r="T6808" s="53"/>
      <c r="U6808" s="64"/>
      <c r="Y6808" s="53"/>
      <c r="Z6808" s="64"/>
      <c r="AD6808" s="53"/>
    </row>
    <row r="6809" spans="1:30" s="13" customFormat="1" x14ac:dyDescent="0.25">
      <c r="A6809"/>
      <c r="B6809" s="32"/>
      <c r="C6809" s="34"/>
      <c r="D6809" s="10"/>
      <c r="J6809" s="53"/>
      <c r="K6809" s="64"/>
      <c r="O6809" s="60"/>
      <c r="P6809" s="67"/>
      <c r="T6809" s="53"/>
      <c r="U6809" s="64"/>
      <c r="Y6809" s="53"/>
      <c r="Z6809" s="64"/>
      <c r="AD6809" s="53"/>
    </row>
    <row r="6810" spans="1:30" s="13" customFormat="1" x14ac:dyDescent="0.25">
      <c r="A6810"/>
      <c r="B6810" s="32"/>
      <c r="C6810" s="34"/>
      <c r="D6810" s="10"/>
      <c r="J6810" s="53"/>
      <c r="K6810" s="64"/>
      <c r="O6810" s="60"/>
      <c r="P6810" s="67"/>
      <c r="T6810" s="53"/>
      <c r="U6810" s="64"/>
      <c r="Y6810" s="53"/>
      <c r="Z6810" s="64"/>
      <c r="AD6810" s="53"/>
    </row>
    <row r="6811" spans="1:30" s="13" customFormat="1" x14ac:dyDescent="0.25">
      <c r="A6811"/>
      <c r="B6811" s="32"/>
      <c r="C6811" s="34"/>
      <c r="D6811" s="10"/>
      <c r="J6811" s="53"/>
      <c r="K6811" s="64"/>
      <c r="O6811" s="60"/>
      <c r="P6811" s="67"/>
      <c r="T6811" s="53"/>
      <c r="U6811" s="64"/>
      <c r="Y6811" s="53"/>
      <c r="Z6811" s="64"/>
      <c r="AD6811" s="53"/>
    </row>
    <row r="6812" spans="1:30" s="13" customFormat="1" x14ac:dyDescent="0.25">
      <c r="A6812"/>
      <c r="B6812" s="32"/>
      <c r="C6812" s="34"/>
      <c r="D6812" s="10"/>
      <c r="J6812" s="53"/>
      <c r="K6812" s="64"/>
      <c r="O6812" s="60"/>
      <c r="P6812" s="67"/>
      <c r="T6812" s="53"/>
      <c r="U6812" s="64"/>
      <c r="Y6812" s="53"/>
      <c r="Z6812" s="64"/>
      <c r="AD6812" s="53"/>
    </row>
    <row r="6813" spans="1:30" s="13" customFormat="1" x14ac:dyDescent="0.25">
      <c r="A6813"/>
      <c r="B6813" s="32"/>
      <c r="C6813" s="34"/>
      <c r="D6813" s="10"/>
      <c r="J6813" s="53"/>
      <c r="K6813" s="64"/>
      <c r="O6813" s="60"/>
      <c r="P6813" s="67"/>
      <c r="T6813" s="53"/>
      <c r="U6813" s="64"/>
      <c r="Y6813" s="53"/>
      <c r="Z6813" s="64"/>
      <c r="AD6813" s="53"/>
    </row>
    <row r="6814" spans="1:30" s="13" customFormat="1" x14ac:dyDescent="0.25">
      <c r="A6814"/>
      <c r="B6814" s="32"/>
      <c r="C6814" s="34"/>
      <c r="D6814" s="10"/>
      <c r="J6814" s="53"/>
      <c r="K6814" s="64"/>
      <c r="O6814" s="60"/>
      <c r="P6814" s="67"/>
      <c r="T6814" s="53"/>
      <c r="U6814" s="64"/>
      <c r="Y6814" s="53"/>
      <c r="Z6814" s="64"/>
      <c r="AD6814" s="53"/>
    </row>
    <row r="6815" spans="1:30" s="13" customFormat="1" x14ac:dyDescent="0.25">
      <c r="A6815"/>
      <c r="B6815" s="32"/>
      <c r="C6815" s="34"/>
      <c r="D6815" s="10"/>
      <c r="J6815" s="53"/>
      <c r="K6815" s="64"/>
      <c r="O6815" s="60"/>
      <c r="P6815" s="67"/>
      <c r="T6815" s="53"/>
      <c r="U6815" s="64"/>
      <c r="Y6815" s="53"/>
      <c r="Z6815" s="64"/>
      <c r="AD6815" s="53"/>
    </row>
    <row r="6816" spans="1:30" s="13" customFormat="1" x14ac:dyDescent="0.25">
      <c r="A6816"/>
      <c r="B6816" s="32"/>
      <c r="C6816" s="34"/>
      <c r="D6816" s="10"/>
      <c r="J6816" s="53"/>
      <c r="K6816" s="64"/>
      <c r="O6816" s="60"/>
      <c r="P6816" s="67"/>
      <c r="T6816" s="53"/>
      <c r="U6816" s="64"/>
      <c r="Y6816" s="53"/>
      <c r="Z6816" s="64"/>
      <c r="AD6816" s="53"/>
    </row>
    <row r="6817" spans="1:30" s="13" customFormat="1" x14ac:dyDescent="0.25">
      <c r="A6817"/>
      <c r="B6817" s="32"/>
      <c r="C6817" s="34"/>
      <c r="D6817" s="10"/>
      <c r="J6817" s="53"/>
      <c r="K6817" s="64"/>
      <c r="O6817" s="60"/>
      <c r="P6817" s="67"/>
      <c r="T6817" s="53"/>
      <c r="U6817" s="64"/>
      <c r="Y6817" s="53"/>
      <c r="Z6817" s="64"/>
      <c r="AD6817" s="53"/>
    </row>
    <row r="6818" spans="1:30" s="13" customFormat="1" x14ac:dyDescent="0.25">
      <c r="A6818"/>
      <c r="B6818" s="32"/>
      <c r="C6818" s="34"/>
      <c r="D6818" s="10"/>
      <c r="J6818" s="53"/>
      <c r="K6818" s="64"/>
      <c r="O6818" s="60"/>
      <c r="P6818" s="67"/>
      <c r="T6818" s="53"/>
      <c r="U6818" s="64"/>
      <c r="Y6818" s="53"/>
      <c r="Z6818" s="64"/>
      <c r="AD6818" s="53"/>
    </row>
    <row r="6819" spans="1:30" s="13" customFormat="1" x14ac:dyDescent="0.25">
      <c r="A6819"/>
      <c r="B6819" s="32"/>
      <c r="C6819" s="34"/>
      <c r="D6819" s="10"/>
      <c r="J6819" s="53"/>
      <c r="K6819" s="64"/>
      <c r="O6819" s="60"/>
      <c r="P6819" s="67"/>
      <c r="T6819" s="53"/>
      <c r="U6819" s="64"/>
      <c r="Y6819" s="53"/>
      <c r="Z6819" s="64"/>
      <c r="AD6819" s="53"/>
    </row>
    <row r="6820" spans="1:30" s="13" customFormat="1" x14ac:dyDescent="0.25">
      <c r="A6820"/>
      <c r="B6820" s="32"/>
      <c r="C6820" s="34"/>
      <c r="D6820" s="10"/>
      <c r="J6820" s="53"/>
      <c r="K6820" s="64"/>
      <c r="O6820" s="60"/>
      <c r="P6820" s="67"/>
      <c r="T6820" s="53"/>
      <c r="U6820" s="64"/>
      <c r="Y6820" s="53"/>
      <c r="Z6820" s="64"/>
      <c r="AD6820" s="53"/>
    </row>
    <row r="6821" spans="1:30" s="13" customFormat="1" x14ac:dyDescent="0.25">
      <c r="A6821"/>
      <c r="B6821" s="32"/>
      <c r="C6821" s="34"/>
      <c r="D6821" s="10"/>
      <c r="J6821" s="53"/>
      <c r="K6821" s="64"/>
      <c r="O6821" s="60"/>
      <c r="P6821" s="67"/>
      <c r="T6821" s="53"/>
      <c r="U6821" s="64"/>
      <c r="Y6821" s="53"/>
      <c r="Z6821" s="64"/>
      <c r="AD6821" s="53"/>
    </row>
    <row r="6822" spans="1:30" s="13" customFormat="1" x14ac:dyDescent="0.25">
      <c r="A6822"/>
      <c r="B6822" s="32"/>
      <c r="C6822" s="34"/>
      <c r="D6822" s="10"/>
      <c r="J6822" s="53"/>
      <c r="K6822" s="64"/>
      <c r="O6822" s="60"/>
      <c r="P6822" s="67"/>
      <c r="T6822" s="53"/>
      <c r="U6822" s="64"/>
      <c r="Y6822" s="53"/>
      <c r="Z6822" s="64"/>
      <c r="AD6822" s="53"/>
    </row>
    <row r="6823" spans="1:30" s="13" customFormat="1" x14ac:dyDescent="0.25">
      <c r="A6823"/>
      <c r="B6823" s="32"/>
      <c r="C6823" s="34"/>
      <c r="D6823" s="10"/>
      <c r="J6823" s="53"/>
      <c r="K6823" s="64"/>
      <c r="O6823" s="60"/>
      <c r="P6823" s="67"/>
      <c r="T6823" s="53"/>
      <c r="U6823" s="64"/>
      <c r="Y6823" s="53"/>
      <c r="Z6823" s="64"/>
      <c r="AD6823" s="53"/>
    </row>
    <row r="6824" spans="1:30" s="13" customFormat="1" x14ac:dyDescent="0.25">
      <c r="A6824"/>
      <c r="B6824" s="32"/>
      <c r="C6824" s="34"/>
      <c r="D6824" s="10"/>
      <c r="J6824" s="53"/>
      <c r="K6824" s="64"/>
      <c r="O6824" s="60"/>
      <c r="P6824" s="67"/>
      <c r="T6824" s="53"/>
      <c r="U6824" s="64"/>
      <c r="Y6824" s="53"/>
      <c r="Z6824" s="64"/>
      <c r="AD6824" s="53"/>
    </row>
    <row r="6825" spans="1:30" s="13" customFormat="1" x14ac:dyDescent="0.25">
      <c r="A6825"/>
      <c r="B6825" s="32"/>
      <c r="C6825" s="34"/>
      <c r="D6825" s="10"/>
      <c r="J6825" s="53"/>
      <c r="K6825" s="64"/>
      <c r="O6825" s="60"/>
      <c r="P6825" s="67"/>
      <c r="T6825" s="53"/>
      <c r="U6825" s="64"/>
      <c r="Y6825" s="53"/>
      <c r="Z6825" s="64"/>
      <c r="AD6825" s="53"/>
    </row>
    <row r="6826" spans="1:30" s="13" customFormat="1" x14ac:dyDescent="0.25">
      <c r="A6826"/>
      <c r="B6826" s="32"/>
      <c r="C6826" s="34"/>
      <c r="D6826" s="10"/>
      <c r="J6826" s="53"/>
      <c r="K6826" s="64"/>
      <c r="O6826" s="60"/>
      <c r="P6826" s="67"/>
      <c r="T6826" s="53"/>
      <c r="U6826" s="64"/>
      <c r="Y6826" s="53"/>
      <c r="Z6826" s="64"/>
      <c r="AD6826" s="53"/>
    </row>
    <row r="6827" spans="1:30" s="13" customFormat="1" x14ac:dyDescent="0.25">
      <c r="A6827"/>
      <c r="B6827" s="32"/>
      <c r="C6827" s="34"/>
      <c r="D6827" s="10"/>
      <c r="J6827" s="53"/>
      <c r="K6827" s="64"/>
      <c r="O6827" s="60"/>
      <c r="P6827" s="67"/>
      <c r="T6827" s="53"/>
      <c r="U6827" s="64"/>
      <c r="Y6827" s="53"/>
      <c r="Z6827" s="64"/>
      <c r="AD6827" s="53"/>
    </row>
    <row r="6828" spans="1:30" s="13" customFormat="1" x14ac:dyDescent="0.25">
      <c r="A6828"/>
      <c r="B6828" s="32"/>
      <c r="C6828" s="34"/>
      <c r="D6828" s="10"/>
      <c r="J6828" s="53"/>
      <c r="K6828" s="64"/>
      <c r="O6828" s="60"/>
      <c r="P6828" s="67"/>
      <c r="T6828" s="53"/>
      <c r="U6828" s="64"/>
      <c r="Y6828" s="53"/>
      <c r="Z6828" s="64"/>
      <c r="AD6828" s="53"/>
    </row>
    <row r="6829" spans="1:30" s="13" customFormat="1" x14ac:dyDescent="0.25">
      <c r="A6829"/>
      <c r="B6829" s="32"/>
      <c r="C6829" s="34"/>
      <c r="D6829" s="10"/>
      <c r="J6829" s="53"/>
      <c r="K6829" s="64"/>
      <c r="O6829" s="60"/>
      <c r="P6829" s="67"/>
      <c r="T6829" s="53"/>
      <c r="U6829" s="64"/>
      <c r="Y6829" s="53"/>
      <c r="Z6829" s="64"/>
      <c r="AD6829" s="53"/>
    </row>
    <row r="6830" spans="1:30" s="13" customFormat="1" x14ac:dyDescent="0.25">
      <c r="A6830"/>
      <c r="B6830" s="32"/>
      <c r="C6830" s="34"/>
      <c r="D6830" s="10"/>
      <c r="J6830" s="53"/>
      <c r="K6830" s="64"/>
      <c r="O6830" s="60"/>
      <c r="P6830" s="67"/>
      <c r="T6830" s="53"/>
      <c r="U6830" s="64"/>
      <c r="Y6830" s="53"/>
      <c r="Z6830" s="64"/>
      <c r="AD6830" s="53"/>
    </row>
    <row r="6831" spans="1:30" s="13" customFormat="1" x14ac:dyDescent="0.25">
      <c r="A6831"/>
      <c r="B6831" s="32"/>
      <c r="C6831" s="34"/>
      <c r="D6831" s="10"/>
      <c r="J6831" s="53"/>
      <c r="K6831" s="64"/>
      <c r="O6831" s="60"/>
      <c r="P6831" s="67"/>
      <c r="T6831" s="53"/>
      <c r="U6831" s="64"/>
      <c r="Y6831" s="53"/>
      <c r="Z6831" s="64"/>
      <c r="AD6831" s="53"/>
    </row>
    <row r="6832" spans="1:30" s="13" customFormat="1" x14ac:dyDescent="0.25">
      <c r="A6832"/>
      <c r="B6832" s="32"/>
      <c r="C6832" s="34"/>
      <c r="D6832" s="10"/>
      <c r="J6832" s="53"/>
      <c r="K6832" s="64"/>
      <c r="O6832" s="60"/>
      <c r="P6832" s="67"/>
      <c r="T6832" s="53"/>
      <c r="U6832" s="64"/>
      <c r="Y6832" s="53"/>
      <c r="Z6832" s="64"/>
      <c r="AD6832" s="53"/>
    </row>
    <row r="6833" spans="1:30" s="13" customFormat="1" x14ac:dyDescent="0.25">
      <c r="A6833"/>
      <c r="B6833" s="32"/>
      <c r="C6833" s="34"/>
      <c r="D6833" s="10"/>
      <c r="J6833" s="53"/>
      <c r="K6833" s="64"/>
      <c r="O6833" s="60"/>
      <c r="P6833" s="67"/>
      <c r="T6833" s="53"/>
      <c r="U6833" s="64"/>
      <c r="Y6833" s="53"/>
      <c r="Z6833" s="64"/>
      <c r="AD6833" s="53"/>
    </row>
    <row r="6834" spans="1:30" s="13" customFormat="1" x14ac:dyDescent="0.25">
      <c r="A6834"/>
      <c r="B6834" s="32"/>
      <c r="C6834" s="34"/>
      <c r="D6834" s="10"/>
      <c r="J6834" s="53"/>
      <c r="K6834" s="64"/>
      <c r="O6834" s="60"/>
      <c r="P6834" s="67"/>
      <c r="T6834" s="53"/>
      <c r="U6834" s="64"/>
      <c r="Y6834" s="53"/>
      <c r="Z6834" s="64"/>
      <c r="AD6834" s="53"/>
    </row>
    <row r="6835" spans="1:30" s="13" customFormat="1" x14ac:dyDescent="0.25">
      <c r="A6835"/>
      <c r="B6835" s="32"/>
      <c r="C6835" s="34"/>
      <c r="D6835" s="10"/>
      <c r="J6835" s="53"/>
      <c r="K6835" s="64"/>
      <c r="O6835" s="60"/>
      <c r="P6835" s="67"/>
      <c r="T6835" s="53"/>
      <c r="U6835" s="64"/>
      <c r="Y6835" s="53"/>
      <c r="Z6835" s="64"/>
      <c r="AD6835" s="53"/>
    </row>
    <row r="6836" spans="1:30" s="13" customFormat="1" x14ac:dyDescent="0.25">
      <c r="A6836"/>
      <c r="B6836" s="32"/>
      <c r="C6836" s="34"/>
      <c r="D6836" s="10"/>
      <c r="J6836" s="53"/>
      <c r="K6836" s="64"/>
      <c r="O6836" s="60"/>
      <c r="P6836" s="67"/>
      <c r="T6836" s="53"/>
      <c r="U6836" s="64"/>
      <c r="Y6836" s="53"/>
      <c r="Z6836" s="64"/>
      <c r="AD6836" s="53"/>
    </row>
    <row r="6837" spans="1:30" s="13" customFormat="1" x14ac:dyDescent="0.25">
      <c r="A6837"/>
      <c r="B6837" s="32"/>
      <c r="C6837" s="34"/>
      <c r="D6837" s="10"/>
      <c r="J6837" s="53"/>
      <c r="K6837" s="64"/>
      <c r="O6837" s="60"/>
      <c r="P6837" s="67"/>
      <c r="T6837" s="53"/>
      <c r="U6837" s="64"/>
      <c r="Y6837" s="53"/>
      <c r="Z6837" s="64"/>
      <c r="AD6837" s="53"/>
    </row>
    <row r="6838" spans="1:30" s="13" customFormat="1" x14ac:dyDescent="0.25">
      <c r="A6838"/>
      <c r="B6838" s="32"/>
      <c r="C6838" s="34"/>
      <c r="D6838" s="10"/>
      <c r="J6838" s="53"/>
      <c r="K6838" s="64"/>
      <c r="O6838" s="60"/>
      <c r="P6838" s="67"/>
      <c r="T6838" s="53"/>
      <c r="U6838" s="64"/>
      <c r="Y6838" s="53"/>
      <c r="Z6838" s="64"/>
      <c r="AD6838" s="53"/>
    </row>
    <row r="6839" spans="1:30" s="13" customFormat="1" x14ac:dyDescent="0.25">
      <c r="A6839"/>
      <c r="B6839" s="32"/>
      <c r="C6839" s="34"/>
      <c r="D6839" s="10"/>
      <c r="J6839" s="53"/>
      <c r="K6839" s="64"/>
      <c r="O6839" s="60"/>
      <c r="P6839" s="67"/>
      <c r="T6839" s="53"/>
      <c r="U6839" s="64"/>
      <c r="Y6839" s="53"/>
      <c r="Z6839" s="64"/>
      <c r="AD6839" s="53"/>
    </row>
    <row r="6840" spans="1:30" s="13" customFormat="1" x14ac:dyDescent="0.25">
      <c r="A6840"/>
      <c r="B6840" s="32"/>
      <c r="C6840" s="34"/>
      <c r="D6840" s="10"/>
      <c r="J6840" s="53"/>
      <c r="K6840" s="64"/>
      <c r="O6840" s="60"/>
      <c r="P6840" s="67"/>
      <c r="T6840" s="53"/>
      <c r="U6840" s="64"/>
      <c r="Y6840" s="53"/>
      <c r="Z6840" s="64"/>
      <c r="AD6840" s="53"/>
    </row>
    <row r="6841" spans="1:30" s="13" customFormat="1" x14ac:dyDescent="0.25">
      <c r="A6841"/>
      <c r="B6841" s="32"/>
      <c r="C6841" s="34"/>
      <c r="D6841" s="10"/>
      <c r="J6841" s="53"/>
      <c r="K6841" s="64"/>
      <c r="O6841" s="60"/>
      <c r="P6841" s="67"/>
      <c r="T6841" s="53"/>
      <c r="U6841" s="64"/>
      <c r="Y6841" s="53"/>
      <c r="Z6841" s="64"/>
      <c r="AD6841" s="53"/>
    </row>
    <row r="6842" spans="1:30" s="13" customFormat="1" x14ac:dyDescent="0.25">
      <c r="A6842"/>
      <c r="B6842" s="32"/>
      <c r="C6842" s="34"/>
      <c r="D6842" s="10"/>
      <c r="J6842" s="53"/>
      <c r="K6842" s="64"/>
      <c r="O6842" s="60"/>
      <c r="P6842" s="67"/>
      <c r="T6842" s="53"/>
      <c r="U6842" s="64"/>
      <c r="Y6842" s="53"/>
      <c r="Z6842" s="64"/>
      <c r="AD6842" s="53"/>
    </row>
    <row r="6843" spans="1:30" s="13" customFormat="1" x14ac:dyDescent="0.25">
      <c r="A6843"/>
      <c r="B6843" s="32"/>
      <c r="C6843" s="34"/>
      <c r="D6843" s="10"/>
      <c r="J6843" s="53"/>
      <c r="K6843" s="64"/>
      <c r="O6843" s="60"/>
      <c r="P6843" s="67"/>
      <c r="T6843" s="53"/>
      <c r="U6843" s="64"/>
      <c r="Y6843" s="53"/>
      <c r="Z6843" s="64"/>
      <c r="AD6843" s="53"/>
    </row>
    <row r="6844" spans="1:30" s="13" customFormat="1" x14ac:dyDescent="0.25">
      <c r="A6844"/>
      <c r="B6844" s="32"/>
      <c r="C6844" s="34"/>
      <c r="D6844" s="10"/>
      <c r="J6844" s="53"/>
      <c r="K6844" s="64"/>
      <c r="O6844" s="60"/>
      <c r="P6844" s="67"/>
      <c r="T6844" s="53"/>
      <c r="U6844" s="64"/>
      <c r="Y6844" s="53"/>
      <c r="Z6844" s="64"/>
      <c r="AD6844" s="53"/>
    </row>
    <row r="6845" spans="1:30" s="13" customFormat="1" x14ac:dyDescent="0.25">
      <c r="A6845"/>
      <c r="B6845" s="32"/>
      <c r="C6845" s="34"/>
      <c r="D6845" s="10"/>
      <c r="J6845" s="53"/>
      <c r="K6845" s="64"/>
      <c r="O6845" s="60"/>
      <c r="P6845" s="67"/>
      <c r="T6845" s="53"/>
      <c r="U6845" s="64"/>
      <c r="Y6845" s="53"/>
      <c r="Z6845" s="64"/>
      <c r="AD6845" s="53"/>
    </row>
    <row r="6846" spans="1:30" s="13" customFormat="1" x14ac:dyDescent="0.25">
      <c r="A6846"/>
      <c r="B6846" s="32"/>
      <c r="C6846" s="34"/>
      <c r="D6846" s="10"/>
      <c r="J6846" s="53"/>
      <c r="K6846" s="64"/>
      <c r="O6846" s="60"/>
      <c r="P6846" s="67"/>
      <c r="T6846" s="53"/>
      <c r="U6846" s="64"/>
      <c r="Y6846" s="53"/>
      <c r="Z6846" s="64"/>
      <c r="AD6846" s="53"/>
    </row>
    <row r="6847" spans="1:30" s="13" customFormat="1" x14ac:dyDescent="0.25">
      <c r="A6847"/>
      <c r="B6847" s="32"/>
      <c r="C6847" s="34"/>
      <c r="D6847" s="10"/>
      <c r="J6847" s="53"/>
      <c r="K6847" s="64"/>
      <c r="O6847" s="60"/>
      <c r="P6847" s="67"/>
      <c r="T6847" s="53"/>
      <c r="U6847" s="64"/>
      <c r="Y6847" s="53"/>
      <c r="Z6847" s="64"/>
      <c r="AD6847" s="53"/>
    </row>
    <row r="6848" spans="1:30" s="13" customFormat="1" x14ac:dyDescent="0.25">
      <c r="A6848"/>
      <c r="B6848" s="32"/>
      <c r="C6848" s="34"/>
      <c r="D6848" s="10"/>
      <c r="J6848" s="53"/>
      <c r="K6848" s="64"/>
      <c r="O6848" s="60"/>
      <c r="P6848" s="67"/>
      <c r="T6848" s="53"/>
      <c r="U6848" s="64"/>
      <c r="Y6848" s="53"/>
      <c r="Z6848" s="64"/>
      <c r="AD6848" s="53"/>
    </row>
    <row r="6849" spans="1:30" s="13" customFormat="1" x14ac:dyDescent="0.25">
      <c r="A6849"/>
      <c r="B6849" s="32"/>
      <c r="C6849" s="34"/>
      <c r="D6849" s="10"/>
      <c r="J6849" s="53"/>
      <c r="K6849" s="64"/>
      <c r="O6849" s="60"/>
      <c r="P6849" s="67"/>
      <c r="T6849" s="53"/>
      <c r="U6849" s="64"/>
      <c r="Y6849" s="53"/>
      <c r="Z6849" s="64"/>
      <c r="AD6849" s="53"/>
    </row>
    <row r="6850" spans="1:30" s="13" customFormat="1" x14ac:dyDescent="0.25">
      <c r="A6850"/>
      <c r="B6850" s="32"/>
      <c r="C6850" s="34"/>
      <c r="D6850" s="10"/>
      <c r="J6850" s="53"/>
      <c r="K6850" s="64"/>
      <c r="O6850" s="60"/>
      <c r="P6850" s="67"/>
      <c r="T6850" s="53"/>
      <c r="U6850" s="64"/>
      <c r="Y6850" s="53"/>
      <c r="Z6850" s="64"/>
      <c r="AD6850" s="53"/>
    </row>
    <row r="6851" spans="1:30" s="13" customFormat="1" x14ac:dyDescent="0.25">
      <c r="A6851"/>
      <c r="B6851" s="32"/>
      <c r="C6851" s="34"/>
      <c r="D6851" s="10"/>
      <c r="J6851" s="53"/>
      <c r="K6851" s="64"/>
      <c r="O6851" s="60"/>
      <c r="P6851" s="67"/>
      <c r="T6851" s="53"/>
      <c r="U6851" s="64"/>
      <c r="Y6851" s="53"/>
      <c r="Z6851" s="64"/>
      <c r="AD6851" s="53"/>
    </row>
    <row r="6852" spans="1:30" s="13" customFormat="1" x14ac:dyDescent="0.25">
      <c r="A6852"/>
      <c r="B6852" s="32"/>
      <c r="C6852" s="34"/>
      <c r="D6852" s="10"/>
      <c r="J6852" s="53"/>
      <c r="K6852" s="64"/>
      <c r="O6852" s="60"/>
      <c r="P6852" s="67"/>
      <c r="T6852" s="53"/>
      <c r="U6852" s="64"/>
      <c r="Y6852" s="53"/>
      <c r="Z6852" s="64"/>
      <c r="AD6852" s="53"/>
    </row>
    <row r="6853" spans="1:30" s="13" customFormat="1" x14ac:dyDescent="0.25">
      <c r="A6853"/>
      <c r="B6853" s="32"/>
      <c r="C6853" s="34"/>
      <c r="D6853" s="10"/>
      <c r="J6853" s="53"/>
      <c r="K6853" s="64"/>
      <c r="O6853" s="60"/>
      <c r="P6853" s="67"/>
      <c r="T6853" s="53"/>
      <c r="U6853" s="64"/>
      <c r="Y6853" s="53"/>
      <c r="Z6853" s="64"/>
      <c r="AD6853" s="53"/>
    </row>
    <row r="6854" spans="1:30" s="13" customFormat="1" x14ac:dyDescent="0.25">
      <c r="A6854"/>
      <c r="B6854" s="32"/>
      <c r="C6854" s="34"/>
      <c r="D6854" s="10"/>
      <c r="J6854" s="53"/>
      <c r="K6854" s="64"/>
      <c r="O6854" s="60"/>
      <c r="P6854" s="67"/>
      <c r="T6854" s="53"/>
      <c r="U6854" s="64"/>
      <c r="Y6854" s="53"/>
      <c r="Z6854" s="64"/>
      <c r="AD6854" s="53"/>
    </row>
    <row r="6855" spans="1:30" s="13" customFormat="1" x14ac:dyDescent="0.25">
      <c r="A6855"/>
      <c r="B6855" s="32"/>
      <c r="C6855" s="34"/>
      <c r="D6855" s="10"/>
      <c r="J6855" s="53"/>
      <c r="K6855" s="64"/>
      <c r="O6855" s="60"/>
      <c r="P6855" s="67"/>
      <c r="T6855" s="53"/>
      <c r="U6855" s="64"/>
      <c r="Y6855" s="53"/>
      <c r="Z6855" s="64"/>
      <c r="AD6855" s="53"/>
    </row>
    <row r="6856" spans="1:30" s="13" customFormat="1" x14ac:dyDescent="0.25">
      <c r="A6856"/>
      <c r="B6856" s="32"/>
      <c r="C6856" s="34"/>
      <c r="D6856" s="10"/>
      <c r="J6856" s="53"/>
      <c r="K6856" s="64"/>
      <c r="O6856" s="60"/>
      <c r="P6856" s="67"/>
      <c r="T6856" s="53"/>
      <c r="U6856" s="64"/>
      <c r="Y6856" s="53"/>
      <c r="Z6856" s="64"/>
      <c r="AD6856" s="53"/>
    </row>
    <row r="6857" spans="1:30" s="13" customFormat="1" x14ac:dyDescent="0.25">
      <c r="A6857"/>
      <c r="B6857" s="32"/>
      <c r="C6857" s="34"/>
      <c r="D6857" s="10"/>
      <c r="J6857" s="53"/>
      <c r="K6857" s="64"/>
      <c r="O6857" s="60"/>
      <c r="P6857" s="67"/>
      <c r="T6857" s="53"/>
      <c r="U6857" s="64"/>
      <c r="Y6857" s="53"/>
      <c r="Z6857" s="64"/>
      <c r="AD6857" s="53"/>
    </row>
    <row r="6858" spans="1:30" s="13" customFormat="1" x14ac:dyDescent="0.25">
      <c r="A6858"/>
      <c r="B6858" s="32"/>
      <c r="C6858" s="34"/>
      <c r="D6858" s="10"/>
      <c r="J6858" s="53"/>
      <c r="K6858" s="64"/>
      <c r="O6858" s="60"/>
      <c r="P6858" s="67"/>
      <c r="T6858" s="53"/>
      <c r="U6858" s="64"/>
      <c r="Y6858" s="53"/>
      <c r="Z6858" s="64"/>
      <c r="AD6858" s="53"/>
    </row>
    <row r="6859" spans="1:30" s="13" customFormat="1" x14ac:dyDescent="0.25">
      <c r="A6859"/>
      <c r="B6859" s="32"/>
      <c r="C6859" s="34"/>
      <c r="D6859" s="10"/>
      <c r="J6859" s="53"/>
      <c r="K6859" s="64"/>
      <c r="O6859" s="60"/>
      <c r="P6859" s="67"/>
      <c r="T6859" s="53"/>
      <c r="U6859" s="64"/>
      <c r="Y6859" s="53"/>
      <c r="Z6859" s="64"/>
      <c r="AD6859" s="53"/>
    </row>
    <row r="6860" spans="1:30" s="13" customFormat="1" x14ac:dyDescent="0.25">
      <c r="A6860"/>
      <c r="B6860" s="32"/>
      <c r="C6860" s="34"/>
      <c r="D6860" s="10"/>
      <c r="J6860" s="53"/>
      <c r="K6860" s="64"/>
      <c r="O6860" s="60"/>
      <c r="P6860" s="67"/>
      <c r="T6860" s="53"/>
      <c r="U6860" s="64"/>
      <c r="Y6860" s="53"/>
      <c r="Z6860" s="64"/>
      <c r="AD6860" s="53"/>
    </row>
    <row r="6861" spans="1:30" s="13" customFormat="1" x14ac:dyDescent="0.25">
      <c r="A6861"/>
      <c r="B6861" s="32"/>
      <c r="C6861" s="34"/>
      <c r="D6861" s="10"/>
      <c r="J6861" s="53"/>
      <c r="K6861" s="64"/>
      <c r="O6861" s="60"/>
      <c r="P6861" s="67"/>
      <c r="T6861" s="53"/>
      <c r="U6861" s="64"/>
      <c r="Y6861" s="53"/>
      <c r="Z6861" s="64"/>
      <c r="AD6861" s="53"/>
    </row>
    <row r="6862" spans="1:30" s="13" customFormat="1" x14ac:dyDescent="0.25">
      <c r="A6862"/>
      <c r="B6862" s="32"/>
      <c r="C6862" s="34"/>
      <c r="D6862" s="10"/>
      <c r="J6862" s="53"/>
      <c r="K6862" s="64"/>
      <c r="O6862" s="60"/>
      <c r="P6862" s="67"/>
      <c r="T6862" s="53"/>
      <c r="U6862" s="64"/>
      <c r="Y6862" s="53"/>
      <c r="Z6862" s="64"/>
      <c r="AD6862" s="53"/>
    </row>
    <row r="6863" spans="1:30" s="13" customFormat="1" x14ac:dyDescent="0.25">
      <c r="A6863"/>
      <c r="B6863" s="32"/>
      <c r="C6863" s="34"/>
      <c r="D6863" s="10"/>
      <c r="J6863" s="53"/>
      <c r="K6863" s="64"/>
      <c r="O6863" s="60"/>
      <c r="P6863" s="67"/>
      <c r="T6863" s="53"/>
      <c r="U6863" s="64"/>
      <c r="Y6863" s="53"/>
      <c r="Z6863" s="64"/>
      <c r="AD6863" s="53"/>
    </row>
    <row r="6864" spans="1:30" s="13" customFormat="1" x14ac:dyDescent="0.25">
      <c r="A6864"/>
      <c r="B6864" s="32"/>
      <c r="C6864" s="34"/>
      <c r="D6864" s="10"/>
      <c r="J6864" s="53"/>
      <c r="K6864" s="64"/>
      <c r="O6864" s="60"/>
      <c r="P6864" s="67"/>
      <c r="T6864" s="53"/>
      <c r="U6864" s="64"/>
      <c r="Y6864" s="53"/>
      <c r="Z6864" s="64"/>
      <c r="AD6864" s="53"/>
    </row>
    <row r="6865" spans="1:30" s="13" customFormat="1" x14ac:dyDescent="0.25">
      <c r="A6865"/>
      <c r="B6865" s="32"/>
      <c r="C6865" s="34"/>
      <c r="D6865" s="10"/>
      <c r="J6865" s="53"/>
      <c r="K6865" s="64"/>
      <c r="O6865" s="60"/>
      <c r="P6865" s="67"/>
      <c r="T6865" s="53"/>
      <c r="U6865" s="64"/>
      <c r="Y6865" s="53"/>
      <c r="Z6865" s="64"/>
      <c r="AD6865" s="53"/>
    </row>
    <row r="6866" spans="1:30" s="13" customFormat="1" x14ac:dyDescent="0.25">
      <c r="A6866"/>
      <c r="B6866" s="32"/>
      <c r="C6866" s="34"/>
      <c r="D6866" s="10"/>
      <c r="J6866" s="53"/>
      <c r="K6866" s="64"/>
      <c r="O6866" s="60"/>
      <c r="P6866" s="67"/>
      <c r="T6866" s="53"/>
      <c r="U6866" s="64"/>
      <c r="Y6866" s="53"/>
      <c r="Z6866" s="64"/>
      <c r="AD6866" s="53"/>
    </row>
    <row r="6867" spans="1:30" s="13" customFormat="1" x14ac:dyDescent="0.25">
      <c r="A6867"/>
      <c r="B6867" s="32"/>
      <c r="C6867" s="34"/>
      <c r="D6867" s="10"/>
      <c r="J6867" s="53"/>
      <c r="K6867" s="64"/>
      <c r="O6867" s="60"/>
      <c r="P6867" s="67"/>
      <c r="T6867" s="53"/>
      <c r="U6867" s="64"/>
      <c r="Y6867" s="53"/>
      <c r="Z6867" s="64"/>
      <c r="AD6867" s="53"/>
    </row>
    <row r="6868" spans="1:30" s="13" customFormat="1" x14ac:dyDescent="0.25">
      <c r="A6868"/>
      <c r="B6868" s="32"/>
      <c r="C6868" s="34"/>
      <c r="D6868" s="10"/>
      <c r="J6868" s="53"/>
      <c r="K6868" s="64"/>
      <c r="O6868" s="60"/>
      <c r="P6868" s="67"/>
      <c r="T6868" s="53"/>
      <c r="U6868" s="64"/>
      <c r="Y6868" s="53"/>
      <c r="Z6868" s="64"/>
      <c r="AD6868" s="53"/>
    </row>
    <row r="6869" spans="1:30" s="13" customFormat="1" x14ac:dyDescent="0.25">
      <c r="A6869"/>
      <c r="B6869" s="32"/>
      <c r="C6869" s="34"/>
      <c r="D6869" s="10"/>
      <c r="J6869" s="53"/>
      <c r="K6869" s="64"/>
      <c r="O6869" s="60"/>
      <c r="P6869" s="67"/>
      <c r="T6869" s="53"/>
      <c r="U6869" s="64"/>
      <c r="Y6869" s="53"/>
      <c r="Z6869" s="64"/>
      <c r="AD6869" s="53"/>
    </row>
    <row r="6870" spans="1:30" s="13" customFormat="1" x14ac:dyDescent="0.25">
      <c r="A6870"/>
      <c r="B6870" s="32"/>
      <c r="C6870" s="34"/>
      <c r="D6870" s="10"/>
      <c r="J6870" s="53"/>
      <c r="K6870" s="64"/>
      <c r="O6870" s="60"/>
      <c r="P6870" s="67"/>
      <c r="T6870" s="53"/>
      <c r="U6870" s="64"/>
      <c r="Y6870" s="53"/>
      <c r="Z6870" s="64"/>
      <c r="AD6870" s="53"/>
    </row>
    <row r="6871" spans="1:30" s="13" customFormat="1" x14ac:dyDescent="0.25">
      <c r="A6871"/>
      <c r="B6871" s="32"/>
      <c r="C6871" s="34"/>
      <c r="D6871" s="10"/>
      <c r="J6871" s="53"/>
      <c r="K6871" s="64"/>
      <c r="O6871" s="60"/>
      <c r="P6871" s="67"/>
      <c r="T6871" s="53"/>
      <c r="U6871" s="64"/>
      <c r="Y6871" s="53"/>
      <c r="Z6871" s="64"/>
      <c r="AD6871" s="53"/>
    </row>
    <row r="6872" spans="1:30" s="13" customFormat="1" x14ac:dyDescent="0.25">
      <c r="A6872"/>
      <c r="B6872" s="32"/>
      <c r="C6872" s="34"/>
      <c r="D6872" s="10"/>
      <c r="J6872" s="53"/>
      <c r="K6872" s="64"/>
      <c r="O6872" s="60"/>
      <c r="P6872" s="67"/>
      <c r="T6872" s="53"/>
      <c r="U6872" s="64"/>
      <c r="Y6872" s="53"/>
      <c r="Z6872" s="64"/>
      <c r="AD6872" s="53"/>
    </row>
    <row r="6873" spans="1:30" s="13" customFormat="1" x14ac:dyDescent="0.25">
      <c r="A6873"/>
      <c r="B6873" s="32"/>
      <c r="C6873" s="34"/>
      <c r="D6873" s="10"/>
      <c r="J6873" s="53"/>
      <c r="K6873" s="64"/>
      <c r="O6873" s="60"/>
      <c r="P6873" s="67"/>
      <c r="T6873" s="53"/>
      <c r="U6873" s="64"/>
      <c r="Y6873" s="53"/>
      <c r="Z6873" s="64"/>
      <c r="AD6873" s="53"/>
    </row>
    <row r="6874" spans="1:30" s="13" customFormat="1" x14ac:dyDescent="0.25">
      <c r="A6874"/>
      <c r="B6874" s="32"/>
      <c r="C6874" s="34"/>
      <c r="D6874" s="10"/>
      <c r="J6874" s="53"/>
      <c r="K6874" s="64"/>
      <c r="O6874" s="60"/>
      <c r="P6874" s="67"/>
      <c r="T6874" s="53"/>
      <c r="U6874" s="64"/>
      <c r="Y6874" s="53"/>
      <c r="Z6874" s="64"/>
      <c r="AD6874" s="53"/>
    </row>
    <row r="6875" spans="1:30" s="13" customFormat="1" x14ac:dyDescent="0.25">
      <c r="A6875"/>
      <c r="B6875" s="32"/>
      <c r="C6875" s="34"/>
      <c r="D6875" s="10"/>
      <c r="J6875" s="53"/>
      <c r="K6875" s="64"/>
      <c r="O6875" s="60"/>
      <c r="P6875" s="67"/>
      <c r="T6875" s="53"/>
      <c r="U6875" s="64"/>
      <c r="Y6875" s="53"/>
      <c r="Z6875" s="64"/>
      <c r="AD6875" s="53"/>
    </row>
    <row r="6876" spans="1:30" s="13" customFormat="1" x14ac:dyDescent="0.25">
      <c r="A6876"/>
      <c r="B6876" s="32"/>
      <c r="C6876" s="34"/>
      <c r="D6876" s="10"/>
      <c r="J6876" s="53"/>
      <c r="K6876" s="64"/>
      <c r="O6876" s="60"/>
      <c r="P6876" s="67"/>
      <c r="T6876" s="53"/>
      <c r="U6876" s="64"/>
      <c r="Y6876" s="53"/>
      <c r="Z6876" s="64"/>
      <c r="AD6876" s="53"/>
    </row>
    <row r="6877" spans="1:30" s="13" customFormat="1" x14ac:dyDescent="0.25">
      <c r="A6877"/>
      <c r="B6877" s="32"/>
      <c r="C6877" s="34"/>
      <c r="D6877" s="10"/>
      <c r="J6877" s="53"/>
      <c r="K6877" s="64"/>
      <c r="O6877" s="60"/>
      <c r="P6877" s="67"/>
      <c r="T6877" s="53"/>
      <c r="U6877" s="64"/>
      <c r="Y6877" s="53"/>
      <c r="Z6877" s="64"/>
      <c r="AD6877" s="53"/>
    </row>
    <row r="6878" spans="1:30" s="13" customFormat="1" x14ac:dyDescent="0.25">
      <c r="A6878"/>
      <c r="B6878" s="32"/>
      <c r="C6878" s="34"/>
      <c r="D6878" s="10"/>
      <c r="J6878" s="53"/>
      <c r="K6878" s="64"/>
      <c r="O6878" s="60"/>
      <c r="P6878" s="67"/>
      <c r="T6878" s="53"/>
      <c r="U6878" s="64"/>
      <c r="Y6878" s="53"/>
      <c r="Z6878" s="64"/>
      <c r="AD6878" s="53"/>
    </row>
    <row r="6879" spans="1:30" s="13" customFormat="1" x14ac:dyDescent="0.25">
      <c r="A6879"/>
      <c r="B6879" s="32"/>
      <c r="C6879" s="34"/>
      <c r="D6879" s="10"/>
      <c r="J6879" s="53"/>
      <c r="K6879" s="64"/>
      <c r="O6879" s="60"/>
      <c r="P6879" s="67"/>
      <c r="T6879" s="53"/>
      <c r="U6879" s="64"/>
      <c r="Y6879" s="53"/>
      <c r="Z6879" s="64"/>
      <c r="AD6879" s="53"/>
    </row>
    <row r="6880" spans="1:30" s="13" customFormat="1" x14ac:dyDescent="0.25">
      <c r="A6880"/>
      <c r="B6880" s="32"/>
      <c r="C6880" s="34"/>
      <c r="D6880" s="10"/>
      <c r="J6880" s="53"/>
      <c r="K6880" s="64"/>
      <c r="O6880" s="60"/>
      <c r="P6880" s="67"/>
      <c r="T6880" s="53"/>
      <c r="U6880" s="64"/>
      <c r="Y6880" s="53"/>
      <c r="Z6880" s="64"/>
      <c r="AD6880" s="53"/>
    </row>
    <row r="6881" spans="1:30" s="13" customFormat="1" x14ac:dyDescent="0.25">
      <c r="A6881"/>
      <c r="B6881" s="32"/>
      <c r="C6881" s="34"/>
      <c r="D6881" s="10"/>
      <c r="J6881" s="53"/>
      <c r="K6881" s="64"/>
      <c r="O6881" s="60"/>
      <c r="P6881" s="67"/>
      <c r="T6881" s="53"/>
      <c r="U6881" s="64"/>
      <c r="Y6881" s="53"/>
      <c r="Z6881" s="64"/>
      <c r="AD6881" s="53"/>
    </row>
    <row r="6882" spans="1:30" s="13" customFormat="1" x14ac:dyDescent="0.25">
      <c r="A6882"/>
      <c r="B6882" s="32"/>
      <c r="C6882" s="34"/>
      <c r="D6882" s="10"/>
      <c r="J6882" s="53"/>
      <c r="K6882" s="64"/>
      <c r="O6882" s="60"/>
      <c r="P6882" s="67"/>
      <c r="T6882" s="53"/>
      <c r="U6882" s="64"/>
      <c r="Y6882" s="53"/>
      <c r="Z6882" s="64"/>
      <c r="AD6882" s="53"/>
    </row>
    <row r="6883" spans="1:30" s="13" customFormat="1" x14ac:dyDescent="0.25">
      <c r="A6883"/>
      <c r="B6883" s="32"/>
      <c r="C6883" s="34"/>
      <c r="D6883" s="10"/>
      <c r="J6883" s="53"/>
      <c r="K6883" s="64"/>
      <c r="O6883" s="60"/>
      <c r="P6883" s="67"/>
      <c r="T6883" s="53"/>
      <c r="U6883" s="64"/>
      <c r="Y6883" s="53"/>
      <c r="Z6883" s="64"/>
      <c r="AD6883" s="53"/>
    </row>
    <row r="6884" spans="1:30" s="13" customFormat="1" x14ac:dyDescent="0.25">
      <c r="A6884"/>
      <c r="B6884" s="32"/>
      <c r="C6884" s="34"/>
      <c r="D6884" s="10"/>
      <c r="J6884" s="53"/>
      <c r="K6884" s="64"/>
      <c r="O6884" s="60"/>
      <c r="P6884" s="67"/>
      <c r="T6884" s="53"/>
      <c r="U6884" s="64"/>
      <c r="Y6884" s="53"/>
      <c r="Z6884" s="64"/>
      <c r="AD6884" s="53"/>
    </row>
    <row r="6885" spans="1:30" s="13" customFormat="1" x14ac:dyDescent="0.25">
      <c r="A6885"/>
      <c r="B6885" s="32"/>
      <c r="C6885" s="34"/>
      <c r="D6885" s="10"/>
      <c r="J6885" s="53"/>
      <c r="K6885" s="64"/>
      <c r="O6885" s="60"/>
      <c r="P6885" s="67"/>
      <c r="T6885" s="53"/>
      <c r="U6885" s="64"/>
      <c r="Y6885" s="53"/>
      <c r="Z6885" s="64"/>
      <c r="AD6885" s="53"/>
    </row>
    <row r="6886" spans="1:30" s="13" customFormat="1" x14ac:dyDescent="0.25">
      <c r="A6886"/>
      <c r="B6886" s="32"/>
      <c r="C6886" s="34"/>
      <c r="D6886" s="10"/>
      <c r="J6886" s="53"/>
      <c r="K6886" s="64"/>
      <c r="O6886" s="60"/>
      <c r="P6886" s="67"/>
      <c r="T6886" s="53"/>
      <c r="U6886" s="64"/>
      <c r="Y6886" s="53"/>
      <c r="Z6886" s="64"/>
      <c r="AD6886" s="53"/>
    </row>
    <row r="6887" spans="1:30" s="13" customFormat="1" x14ac:dyDescent="0.25">
      <c r="A6887"/>
      <c r="B6887" s="32"/>
      <c r="C6887" s="34"/>
      <c r="D6887" s="10"/>
      <c r="J6887" s="53"/>
      <c r="K6887" s="64"/>
      <c r="O6887" s="60"/>
      <c r="P6887" s="67"/>
      <c r="T6887" s="53"/>
      <c r="U6887" s="64"/>
      <c r="Y6887" s="53"/>
      <c r="Z6887" s="64"/>
      <c r="AD6887" s="53"/>
    </row>
    <row r="6888" spans="1:30" s="13" customFormat="1" x14ac:dyDescent="0.25">
      <c r="A6888"/>
      <c r="B6888" s="32"/>
      <c r="C6888" s="34"/>
      <c r="D6888" s="10"/>
      <c r="J6888" s="53"/>
      <c r="K6888" s="64"/>
      <c r="O6888" s="60"/>
      <c r="P6888" s="67"/>
      <c r="T6888" s="53"/>
      <c r="U6888" s="64"/>
      <c r="Y6888" s="53"/>
      <c r="Z6888" s="64"/>
      <c r="AD6888" s="53"/>
    </row>
    <row r="6889" spans="1:30" s="13" customFormat="1" x14ac:dyDescent="0.25">
      <c r="A6889"/>
      <c r="B6889" s="32"/>
      <c r="C6889" s="34"/>
      <c r="D6889" s="10"/>
      <c r="J6889" s="53"/>
      <c r="K6889" s="64"/>
      <c r="O6889" s="60"/>
      <c r="P6889" s="67"/>
      <c r="T6889" s="53"/>
      <c r="U6889" s="64"/>
      <c r="Y6889" s="53"/>
      <c r="Z6889" s="64"/>
      <c r="AD6889" s="53"/>
    </row>
    <row r="6890" spans="1:30" s="13" customFormat="1" x14ac:dyDescent="0.25">
      <c r="A6890"/>
      <c r="B6890" s="32"/>
      <c r="C6890" s="34"/>
      <c r="D6890" s="10"/>
      <c r="J6890" s="53"/>
      <c r="K6890" s="64"/>
      <c r="O6890" s="60"/>
      <c r="P6890" s="67"/>
      <c r="T6890" s="53"/>
      <c r="U6890" s="64"/>
      <c r="Y6890" s="53"/>
      <c r="Z6890" s="64"/>
      <c r="AD6890" s="53"/>
    </row>
    <row r="6891" spans="1:30" s="13" customFormat="1" x14ac:dyDescent="0.25">
      <c r="A6891"/>
      <c r="B6891" s="32"/>
      <c r="C6891" s="34"/>
      <c r="D6891" s="10"/>
      <c r="J6891" s="53"/>
      <c r="K6891" s="64"/>
      <c r="O6891" s="60"/>
      <c r="P6891" s="67"/>
      <c r="T6891" s="53"/>
      <c r="U6891" s="64"/>
      <c r="Y6891" s="53"/>
      <c r="Z6891" s="64"/>
      <c r="AD6891" s="53"/>
    </row>
    <row r="6892" spans="1:30" s="13" customFormat="1" x14ac:dyDescent="0.25">
      <c r="A6892"/>
      <c r="B6892" s="32"/>
      <c r="C6892" s="34"/>
      <c r="D6892" s="10"/>
      <c r="J6892" s="53"/>
      <c r="K6892" s="64"/>
      <c r="O6892" s="60"/>
      <c r="P6892" s="67"/>
      <c r="T6892" s="53"/>
      <c r="U6892" s="64"/>
      <c r="Y6892" s="53"/>
      <c r="Z6892" s="64"/>
      <c r="AD6892" s="53"/>
    </row>
    <row r="6893" spans="1:30" s="13" customFormat="1" x14ac:dyDescent="0.25">
      <c r="A6893"/>
      <c r="B6893" s="32"/>
      <c r="C6893" s="34"/>
      <c r="D6893" s="10"/>
      <c r="J6893" s="53"/>
      <c r="K6893" s="64"/>
      <c r="O6893" s="60"/>
      <c r="P6893" s="67"/>
      <c r="T6893" s="53"/>
      <c r="U6893" s="64"/>
      <c r="Y6893" s="53"/>
      <c r="Z6893" s="64"/>
      <c r="AD6893" s="53"/>
    </row>
    <row r="6894" spans="1:30" s="13" customFormat="1" x14ac:dyDescent="0.25">
      <c r="A6894"/>
      <c r="B6894" s="32"/>
      <c r="C6894" s="34"/>
      <c r="D6894" s="10"/>
      <c r="J6894" s="53"/>
      <c r="K6894" s="64"/>
      <c r="O6894" s="60"/>
      <c r="P6894" s="67"/>
      <c r="T6894" s="53"/>
      <c r="U6894" s="64"/>
      <c r="Y6894" s="53"/>
      <c r="Z6894" s="64"/>
      <c r="AD6894" s="53"/>
    </row>
    <row r="6895" spans="1:30" s="13" customFormat="1" x14ac:dyDescent="0.25">
      <c r="A6895"/>
      <c r="B6895" s="32"/>
      <c r="C6895" s="34"/>
      <c r="D6895" s="10"/>
      <c r="J6895" s="53"/>
      <c r="K6895" s="64"/>
      <c r="O6895" s="60"/>
      <c r="P6895" s="67"/>
      <c r="T6895" s="53"/>
      <c r="U6895" s="64"/>
      <c r="Y6895" s="53"/>
      <c r="Z6895" s="64"/>
      <c r="AD6895" s="53"/>
    </row>
    <row r="6896" spans="1:30" s="13" customFormat="1" x14ac:dyDescent="0.25">
      <c r="A6896"/>
      <c r="B6896" s="32"/>
      <c r="C6896" s="34"/>
      <c r="D6896" s="10"/>
      <c r="J6896" s="53"/>
      <c r="K6896" s="64"/>
      <c r="O6896" s="60"/>
      <c r="P6896" s="67"/>
      <c r="T6896" s="53"/>
      <c r="U6896" s="64"/>
      <c r="Y6896" s="53"/>
      <c r="Z6896" s="64"/>
      <c r="AD6896" s="53"/>
    </row>
    <row r="6897" spans="1:30" s="13" customFormat="1" x14ac:dyDescent="0.25">
      <c r="A6897"/>
      <c r="B6897" s="32"/>
      <c r="C6897" s="34"/>
      <c r="D6897" s="10"/>
      <c r="J6897" s="53"/>
      <c r="K6897" s="64"/>
      <c r="O6897" s="60"/>
      <c r="P6897" s="67"/>
      <c r="T6897" s="53"/>
      <c r="U6897" s="64"/>
      <c r="Y6897" s="53"/>
      <c r="Z6897" s="64"/>
      <c r="AD6897" s="53"/>
    </row>
    <row r="6898" spans="1:30" s="13" customFormat="1" x14ac:dyDescent="0.25">
      <c r="A6898"/>
      <c r="B6898" s="32"/>
      <c r="C6898" s="34"/>
      <c r="D6898" s="10"/>
      <c r="J6898" s="53"/>
      <c r="K6898" s="64"/>
      <c r="O6898" s="60"/>
      <c r="P6898" s="67"/>
      <c r="T6898" s="53"/>
      <c r="U6898" s="64"/>
      <c r="Y6898" s="53"/>
      <c r="Z6898" s="64"/>
      <c r="AD6898" s="53"/>
    </row>
    <row r="6899" spans="1:30" s="13" customFormat="1" x14ac:dyDescent="0.25">
      <c r="A6899"/>
      <c r="B6899" s="32"/>
      <c r="C6899" s="34"/>
      <c r="D6899" s="10"/>
      <c r="J6899" s="53"/>
      <c r="K6899" s="64"/>
      <c r="O6899" s="60"/>
      <c r="P6899" s="67"/>
      <c r="T6899" s="53"/>
      <c r="U6899" s="64"/>
      <c r="Y6899" s="53"/>
      <c r="Z6899" s="64"/>
      <c r="AD6899" s="53"/>
    </row>
    <row r="6900" spans="1:30" s="13" customFormat="1" x14ac:dyDescent="0.25">
      <c r="A6900"/>
      <c r="B6900" s="32"/>
      <c r="C6900" s="34"/>
      <c r="D6900" s="10"/>
      <c r="J6900" s="53"/>
      <c r="K6900" s="64"/>
      <c r="O6900" s="60"/>
      <c r="P6900" s="67"/>
      <c r="T6900" s="53"/>
      <c r="U6900" s="64"/>
      <c r="Y6900" s="53"/>
      <c r="Z6900" s="64"/>
      <c r="AD6900" s="53"/>
    </row>
    <row r="6901" spans="1:30" s="13" customFormat="1" x14ac:dyDescent="0.25">
      <c r="A6901"/>
      <c r="B6901" s="32"/>
      <c r="C6901" s="34"/>
      <c r="D6901" s="10"/>
      <c r="J6901" s="53"/>
      <c r="K6901" s="64"/>
      <c r="O6901" s="60"/>
      <c r="P6901" s="67"/>
      <c r="T6901" s="53"/>
      <c r="U6901" s="64"/>
      <c r="Y6901" s="53"/>
      <c r="Z6901" s="64"/>
      <c r="AD6901" s="53"/>
    </row>
    <row r="6902" spans="1:30" s="13" customFormat="1" x14ac:dyDescent="0.25">
      <c r="A6902"/>
      <c r="B6902" s="32"/>
      <c r="C6902" s="34"/>
      <c r="D6902" s="10"/>
      <c r="J6902" s="53"/>
      <c r="K6902" s="64"/>
      <c r="O6902" s="60"/>
      <c r="P6902" s="67"/>
      <c r="T6902" s="53"/>
      <c r="U6902" s="64"/>
      <c r="Y6902" s="53"/>
      <c r="Z6902" s="64"/>
      <c r="AD6902" s="53"/>
    </row>
    <row r="6903" spans="1:30" s="13" customFormat="1" x14ac:dyDescent="0.25">
      <c r="A6903"/>
      <c r="B6903" s="32"/>
      <c r="C6903" s="34"/>
      <c r="D6903" s="10"/>
      <c r="J6903" s="53"/>
      <c r="K6903" s="64"/>
      <c r="O6903" s="60"/>
      <c r="P6903" s="67"/>
      <c r="T6903" s="53"/>
      <c r="U6903" s="64"/>
      <c r="Y6903" s="53"/>
      <c r="Z6903" s="64"/>
      <c r="AD6903" s="53"/>
    </row>
    <row r="6904" spans="1:30" s="13" customFormat="1" x14ac:dyDescent="0.25">
      <c r="A6904"/>
      <c r="B6904" s="32"/>
      <c r="C6904" s="34"/>
      <c r="D6904" s="10"/>
      <c r="J6904" s="53"/>
      <c r="K6904" s="64"/>
      <c r="O6904" s="60"/>
      <c r="P6904" s="67"/>
      <c r="T6904" s="53"/>
      <c r="U6904" s="64"/>
      <c r="Y6904" s="53"/>
      <c r="Z6904" s="64"/>
      <c r="AD6904" s="53"/>
    </row>
    <row r="6905" spans="1:30" s="13" customFormat="1" x14ac:dyDescent="0.25">
      <c r="A6905"/>
      <c r="B6905" s="32"/>
      <c r="C6905" s="34"/>
      <c r="D6905" s="10"/>
      <c r="J6905" s="53"/>
      <c r="K6905" s="64"/>
      <c r="O6905" s="60"/>
      <c r="P6905" s="67"/>
      <c r="T6905" s="53"/>
      <c r="U6905" s="64"/>
      <c r="Y6905" s="53"/>
      <c r="Z6905" s="64"/>
      <c r="AD6905" s="53"/>
    </row>
    <row r="6906" spans="1:30" s="13" customFormat="1" x14ac:dyDescent="0.25">
      <c r="A6906"/>
      <c r="B6906" s="32"/>
      <c r="C6906" s="34"/>
      <c r="D6906" s="10"/>
      <c r="J6906" s="53"/>
      <c r="K6906" s="64"/>
      <c r="O6906" s="60"/>
      <c r="P6906" s="67"/>
      <c r="T6906" s="53"/>
      <c r="U6906" s="64"/>
      <c r="Y6906" s="53"/>
      <c r="Z6906" s="64"/>
      <c r="AD6906" s="53"/>
    </row>
    <row r="6907" spans="1:30" s="13" customFormat="1" x14ac:dyDescent="0.25">
      <c r="A6907"/>
      <c r="B6907" s="32"/>
      <c r="C6907" s="34"/>
      <c r="D6907" s="10"/>
      <c r="J6907" s="53"/>
      <c r="K6907" s="64"/>
      <c r="O6907" s="60"/>
      <c r="P6907" s="67"/>
      <c r="T6907" s="53"/>
      <c r="U6907" s="64"/>
      <c r="Y6907" s="53"/>
      <c r="Z6907" s="64"/>
      <c r="AD6907" s="53"/>
    </row>
    <row r="6908" spans="1:30" s="13" customFormat="1" x14ac:dyDescent="0.25">
      <c r="A6908"/>
      <c r="B6908" s="32"/>
      <c r="C6908" s="34"/>
      <c r="D6908" s="10"/>
      <c r="J6908" s="53"/>
      <c r="K6908" s="64"/>
      <c r="O6908" s="60"/>
      <c r="P6908" s="67"/>
      <c r="T6908" s="53"/>
      <c r="U6908" s="64"/>
      <c r="Y6908" s="53"/>
      <c r="Z6908" s="64"/>
      <c r="AD6908" s="53"/>
    </row>
    <row r="6909" spans="1:30" s="13" customFormat="1" x14ac:dyDescent="0.25">
      <c r="A6909"/>
      <c r="B6909" s="32"/>
      <c r="C6909" s="34"/>
      <c r="D6909" s="10"/>
      <c r="J6909" s="53"/>
      <c r="K6909" s="64"/>
      <c r="O6909" s="60"/>
      <c r="P6909" s="67"/>
      <c r="T6909" s="53"/>
      <c r="U6909" s="64"/>
      <c r="Y6909" s="53"/>
      <c r="Z6909" s="64"/>
      <c r="AD6909" s="53"/>
    </row>
    <row r="6910" spans="1:30" s="13" customFormat="1" x14ac:dyDescent="0.25">
      <c r="A6910"/>
      <c r="B6910" s="32"/>
      <c r="C6910" s="34"/>
      <c r="D6910" s="10"/>
      <c r="J6910" s="53"/>
      <c r="K6910" s="64"/>
      <c r="O6910" s="60"/>
      <c r="P6910" s="67"/>
      <c r="T6910" s="53"/>
      <c r="U6910" s="64"/>
      <c r="Y6910" s="53"/>
      <c r="Z6910" s="64"/>
      <c r="AD6910" s="53"/>
    </row>
    <row r="6911" spans="1:30" s="13" customFormat="1" x14ac:dyDescent="0.25">
      <c r="A6911"/>
      <c r="B6911" s="32"/>
      <c r="C6911" s="34"/>
      <c r="D6911" s="10"/>
      <c r="J6911" s="53"/>
      <c r="K6911" s="64"/>
      <c r="O6911" s="60"/>
      <c r="P6911" s="67"/>
      <c r="T6911" s="53"/>
      <c r="U6911" s="64"/>
      <c r="Y6911" s="53"/>
      <c r="Z6911" s="64"/>
      <c r="AD6911" s="53"/>
    </row>
    <row r="6912" spans="1:30" s="13" customFormat="1" x14ac:dyDescent="0.25">
      <c r="A6912"/>
      <c r="B6912" s="32"/>
      <c r="C6912" s="34"/>
      <c r="D6912" s="10"/>
      <c r="J6912" s="53"/>
      <c r="K6912" s="64"/>
      <c r="O6912" s="60"/>
      <c r="P6912" s="67"/>
      <c r="T6912" s="53"/>
      <c r="U6912" s="64"/>
      <c r="Y6912" s="53"/>
      <c r="Z6912" s="64"/>
      <c r="AD6912" s="53"/>
    </row>
    <row r="6913" spans="1:30" s="13" customFormat="1" x14ac:dyDescent="0.25">
      <c r="A6913"/>
      <c r="B6913" s="32"/>
      <c r="C6913" s="34"/>
      <c r="D6913" s="10"/>
      <c r="J6913" s="53"/>
      <c r="K6913" s="64"/>
      <c r="O6913" s="60"/>
      <c r="P6913" s="67"/>
      <c r="T6913" s="53"/>
      <c r="U6913" s="64"/>
      <c r="Y6913" s="53"/>
      <c r="Z6913" s="64"/>
      <c r="AD6913" s="53"/>
    </row>
    <row r="6914" spans="1:30" s="13" customFormat="1" x14ac:dyDescent="0.25">
      <c r="A6914"/>
      <c r="B6914" s="32"/>
      <c r="C6914" s="34"/>
      <c r="D6914" s="10"/>
      <c r="J6914" s="53"/>
      <c r="K6914" s="64"/>
      <c r="O6914" s="60"/>
      <c r="P6914" s="67"/>
      <c r="T6914" s="53"/>
      <c r="U6914" s="64"/>
      <c r="Y6914" s="53"/>
      <c r="Z6914" s="64"/>
      <c r="AD6914" s="53"/>
    </row>
    <row r="6915" spans="1:30" s="13" customFormat="1" x14ac:dyDescent="0.25">
      <c r="A6915"/>
      <c r="B6915" s="32"/>
      <c r="C6915" s="34"/>
      <c r="D6915" s="10"/>
      <c r="J6915" s="53"/>
      <c r="K6915" s="64"/>
      <c r="O6915" s="60"/>
      <c r="P6915" s="67"/>
      <c r="T6915" s="53"/>
      <c r="U6915" s="64"/>
      <c r="Y6915" s="53"/>
      <c r="Z6915" s="64"/>
      <c r="AD6915" s="53"/>
    </row>
    <row r="6916" spans="1:30" s="13" customFormat="1" x14ac:dyDescent="0.25">
      <c r="A6916"/>
      <c r="B6916" s="32"/>
      <c r="C6916" s="34"/>
      <c r="D6916" s="10"/>
      <c r="J6916" s="53"/>
      <c r="K6916" s="64"/>
      <c r="O6916" s="60"/>
      <c r="P6916" s="67"/>
      <c r="T6916" s="53"/>
      <c r="U6916" s="64"/>
      <c r="Y6916" s="53"/>
      <c r="Z6916" s="64"/>
      <c r="AD6916" s="53"/>
    </row>
    <row r="6917" spans="1:30" s="13" customFormat="1" x14ac:dyDescent="0.25">
      <c r="A6917"/>
      <c r="B6917" s="32"/>
      <c r="C6917" s="34"/>
      <c r="D6917" s="10"/>
      <c r="J6917" s="53"/>
      <c r="K6917" s="64"/>
      <c r="O6917" s="60"/>
      <c r="P6917" s="67"/>
      <c r="T6917" s="53"/>
      <c r="U6917" s="64"/>
      <c r="Y6917" s="53"/>
      <c r="Z6917" s="64"/>
      <c r="AD6917" s="53"/>
    </row>
    <row r="6918" spans="1:30" s="13" customFormat="1" x14ac:dyDescent="0.25">
      <c r="A6918"/>
      <c r="B6918" s="32"/>
      <c r="C6918" s="34"/>
      <c r="D6918" s="10"/>
      <c r="J6918" s="53"/>
      <c r="K6918" s="64"/>
      <c r="O6918" s="60"/>
      <c r="P6918" s="67"/>
      <c r="T6918" s="53"/>
      <c r="U6918" s="64"/>
      <c r="Y6918" s="53"/>
      <c r="Z6918" s="64"/>
      <c r="AD6918" s="53"/>
    </row>
    <row r="6919" spans="1:30" s="13" customFormat="1" x14ac:dyDescent="0.25">
      <c r="A6919"/>
      <c r="B6919" s="32"/>
      <c r="C6919" s="34"/>
      <c r="D6919" s="10"/>
      <c r="J6919" s="53"/>
      <c r="K6919" s="64"/>
      <c r="O6919" s="60"/>
      <c r="P6919" s="67"/>
      <c r="T6919" s="53"/>
      <c r="U6919" s="64"/>
      <c r="Y6919" s="53"/>
      <c r="Z6919" s="64"/>
      <c r="AD6919" s="53"/>
    </row>
    <row r="6920" spans="1:30" s="13" customFormat="1" x14ac:dyDescent="0.25">
      <c r="A6920"/>
      <c r="B6920" s="32"/>
      <c r="C6920" s="34"/>
      <c r="D6920" s="10"/>
      <c r="J6920" s="53"/>
      <c r="K6920" s="64"/>
      <c r="O6920" s="60"/>
      <c r="P6920" s="67"/>
      <c r="T6920" s="53"/>
      <c r="U6920" s="64"/>
      <c r="Y6920" s="53"/>
      <c r="Z6920" s="64"/>
      <c r="AD6920" s="53"/>
    </row>
    <row r="6921" spans="1:30" s="13" customFormat="1" x14ac:dyDescent="0.25">
      <c r="A6921"/>
      <c r="B6921" s="32"/>
      <c r="C6921" s="34"/>
      <c r="D6921" s="10"/>
      <c r="J6921" s="53"/>
      <c r="K6921" s="64"/>
      <c r="O6921" s="60"/>
      <c r="P6921" s="67"/>
      <c r="T6921" s="53"/>
      <c r="U6921" s="64"/>
      <c r="Y6921" s="53"/>
      <c r="Z6921" s="64"/>
      <c r="AD6921" s="53"/>
    </row>
    <row r="6922" spans="1:30" s="13" customFormat="1" x14ac:dyDescent="0.25">
      <c r="A6922"/>
      <c r="B6922" s="32"/>
      <c r="C6922" s="34"/>
      <c r="D6922" s="10"/>
      <c r="J6922" s="53"/>
      <c r="K6922" s="64"/>
      <c r="O6922" s="60"/>
      <c r="P6922" s="67"/>
      <c r="T6922" s="53"/>
      <c r="U6922" s="64"/>
      <c r="Y6922" s="53"/>
      <c r="Z6922" s="64"/>
      <c r="AD6922" s="53"/>
    </row>
    <row r="6923" spans="1:30" s="13" customFormat="1" x14ac:dyDescent="0.25">
      <c r="A6923"/>
      <c r="B6923" s="32"/>
      <c r="C6923" s="34"/>
      <c r="D6923" s="10"/>
      <c r="J6923" s="53"/>
      <c r="K6923" s="64"/>
      <c r="O6923" s="60"/>
      <c r="P6923" s="67"/>
      <c r="T6923" s="53"/>
      <c r="U6923" s="64"/>
      <c r="Y6923" s="53"/>
      <c r="Z6923" s="64"/>
      <c r="AD6923" s="53"/>
    </row>
    <row r="6924" spans="1:30" s="13" customFormat="1" x14ac:dyDescent="0.25">
      <c r="A6924"/>
      <c r="B6924" s="32"/>
      <c r="C6924" s="34"/>
      <c r="D6924" s="10"/>
      <c r="J6924" s="53"/>
      <c r="K6924" s="64"/>
      <c r="O6924" s="60"/>
      <c r="P6924" s="67"/>
      <c r="T6924" s="53"/>
      <c r="U6924" s="64"/>
      <c r="Y6924" s="53"/>
      <c r="Z6924" s="64"/>
      <c r="AD6924" s="53"/>
    </row>
    <row r="6925" spans="1:30" s="13" customFormat="1" x14ac:dyDescent="0.25">
      <c r="A6925"/>
      <c r="B6925" s="32"/>
      <c r="C6925" s="34"/>
      <c r="D6925" s="10"/>
      <c r="J6925" s="53"/>
      <c r="K6925" s="64"/>
      <c r="O6925" s="60"/>
      <c r="P6925" s="67"/>
      <c r="T6925" s="53"/>
      <c r="U6925" s="64"/>
      <c r="Y6925" s="53"/>
      <c r="Z6925" s="64"/>
      <c r="AD6925" s="53"/>
    </row>
    <row r="6926" spans="1:30" s="13" customFormat="1" x14ac:dyDescent="0.25">
      <c r="A6926"/>
      <c r="B6926" s="32"/>
      <c r="C6926" s="34"/>
      <c r="D6926" s="10"/>
      <c r="J6926" s="53"/>
      <c r="K6926" s="64"/>
      <c r="O6926" s="60"/>
      <c r="P6926" s="67"/>
      <c r="T6926" s="53"/>
      <c r="U6926" s="64"/>
      <c r="Y6926" s="53"/>
      <c r="Z6926" s="64"/>
      <c r="AD6926" s="53"/>
    </row>
    <row r="6927" spans="1:30" s="13" customFormat="1" x14ac:dyDescent="0.25">
      <c r="A6927"/>
      <c r="B6927" s="32"/>
      <c r="C6927" s="34"/>
      <c r="D6927" s="10"/>
      <c r="J6927" s="53"/>
      <c r="K6927" s="64"/>
      <c r="O6927" s="60"/>
      <c r="P6927" s="67"/>
      <c r="T6927" s="53"/>
      <c r="U6927" s="64"/>
      <c r="Y6927" s="53"/>
      <c r="Z6927" s="64"/>
      <c r="AD6927" s="53"/>
    </row>
    <row r="6928" spans="1:30" s="13" customFormat="1" x14ac:dyDescent="0.25">
      <c r="A6928"/>
      <c r="B6928" s="32"/>
      <c r="C6928" s="34"/>
      <c r="D6928" s="10"/>
      <c r="J6928" s="53"/>
      <c r="K6928" s="64"/>
      <c r="O6928" s="60"/>
      <c r="P6928" s="67"/>
      <c r="T6928" s="53"/>
      <c r="U6928" s="64"/>
      <c r="Y6928" s="53"/>
      <c r="Z6928" s="64"/>
      <c r="AD6928" s="53"/>
    </row>
    <row r="6929" spans="1:30" s="13" customFormat="1" x14ac:dyDescent="0.25">
      <c r="A6929"/>
      <c r="B6929" s="32"/>
      <c r="C6929" s="34"/>
      <c r="D6929" s="10"/>
      <c r="J6929" s="53"/>
      <c r="K6929" s="64"/>
      <c r="O6929" s="60"/>
      <c r="P6929" s="67"/>
      <c r="T6929" s="53"/>
      <c r="U6929" s="64"/>
      <c r="Y6929" s="53"/>
      <c r="Z6929" s="64"/>
      <c r="AD6929" s="53"/>
    </row>
    <row r="6930" spans="1:30" s="13" customFormat="1" x14ac:dyDescent="0.25">
      <c r="A6930"/>
      <c r="B6930" s="32"/>
      <c r="C6930" s="34"/>
      <c r="D6930" s="10"/>
      <c r="J6930" s="53"/>
      <c r="K6930" s="64"/>
      <c r="O6930" s="60"/>
      <c r="P6930" s="67"/>
      <c r="T6930" s="53"/>
      <c r="U6930" s="64"/>
      <c r="Y6930" s="53"/>
      <c r="Z6930" s="64"/>
      <c r="AD6930" s="53"/>
    </row>
    <row r="6931" spans="1:30" s="13" customFormat="1" x14ac:dyDescent="0.25">
      <c r="A6931"/>
      <c r="B6931" s="32"/>
      <c r="C6931" s="34"/>
      <c r="D6931" s="10"/>
      <c r="J6931" s="53"/>
      <c r="K6931" s="64"/>
      <c r="O6931" s="60"/>
      <c r="P6931" s="67"/>
      <c r="T6931" s="53"/>
      <c r="U6931" s="64"/>
      <c r="Y6931" s="53"/>
      <c r="Z6931" s="64"/>
      <c r="AD6931" s="53"/>
    </row>
    <row r="6932" spans="1:30" s="13" customFormat="1" x14ac:dyDescent="0.25">
      <c r="A6932"/>
      <c r="B6932" s="32"/>
      <c r="C6932" s="34"/>
      <c r="D6932" s="10"/>
      <c r="J6932" s="53"/>
      <c r="K6932" s="64"/>
      <c r="O6932" s="60"/>
      <c r="P6932" s="67"/>
      <c r="T6932" s="53"/>
      <c r="U6932" s="64"/>
      <c r="Y6932" s="53"/>
      <c r="Z6932" s="64"/>
      <c r="AD6932" s="53"/>
    </row>
    <row r="6933" spans="1:30" s="13" customFormat="1" x14ac:dyDescent="0.25">
      <c r="A6933"/>
      <c r="B6933" s="32"/>
      <c r="C6933" s="34"/>
      <c r="D6933" s="10"/>
      <c r="J6933" s="53"/>
      <c r="K6933" s="64"/>
      <c r="O6933" s="60"/>
      <c r="P6933" s="67"/>
      <c r="T6933" s="53"/>
      <c r="U6933" s="64"/>
      <c r="Y6933" s="53"/>
      <c r="Z6933" s="64"/>
      <c r="AD6933" s="53"/>
    </row>
    <row r="6934" spans="1:30" s="13" customFormat="1" x14ac:dyDescent="0.25">
      <c r="A6934"/>
      <c r="B6934" s="32"/>
      <c r="C6934" s="34"/>
      <c r="D6934" s="10"/>
      <c r="J6934" s="53"/>
      <c r="K6934" s="64"/>
      <c r="O6934" s="60"/>
      <c r="P6934" s="67"/>
      <c r="T6934" s="53"/>
      <c r="U6934" s="64"/>
      <c r="Y6934" s="53"/>
      <c r="Z6934" s="64"/>
      <c r="AD6934" s="53"/>
    </row>
    <row r="6935" spans="1:30" s="13" customFormat="1" x14ac:dyDescent="0.25">
      <c r="A6935"/>
      <c r="B6935" s="32"/>
      <c r="C6935" s="34"/>
      <c r="D6935" s="10"/>
      <c r="J6935" s="53"/>
      <c r="K6935" s="64"/>
      <c r="O6935" s="60"/>
      <c r="P6935" s="67"/>
      <c r="T6935" s="53"/>
      <c r="U6935" s="64"/>
      <c r="Y6935" s="53"/>
      <c r="Z6935" s="64"/>
      <c r="AD6935" s="53"/>
    </row>
    <row r="6936" spans="1:30" s="13" customFormat="1" x14ac:dyDescent="0.25">
      <c r="A6936"/>
      <c r="B6936" s="32"/>
      <c r="C6936" s="34"/>
      <c r="D6936" s="10"/>
      <c r="J6936" s="53"/>
      <c r="K6936" s="64"/>
      <c r="O6936" s="60"/>
      <c r="P6936" s="67"/>
      <c r="T6936" s="53"/>
      <c r="U6936" s="64"/>
      <c r="Y6936" s="53"/>
      <c r="Z6936" s="64"/>
      <c r="AD6936" s="53"/>
    </row>
    <row r="6937" spans="1:30" s="13" customFormat="1" x14ac:dyDescent="0.25">
      <c r="A6937"/>
      <c r="B6937" s="32"/>
      <c r="C6937" s="34"/>
      <c r="D6937" s="10"/>
      <c r="J6937" s="53"/>
      <c r="K6937" s="64"/>
      <c r="O6937" s="60"/>
      <c r="P6937" s="67"/>
      <c r="T6937" s="53"/>
      <c r="U6937" s="64"/>
      <c r="Y6937" s="53"/>
      <c r="Z6937" s="64"/>
      <c r="AD6937" s="53"/>
    </row>
    <row r="6938" spans="1:30" s="13" customFormat="1" x14ac:dyDescent="0.25">
      <c r="A6938"/>
      <c r="B6938" s="32"/>
      <c r="C6938" s="34"/>
      <c r="D6938" s="10"/>
      <c r="J6938" s="53"/>
      <c r="K6938" s="64"/>
      <c r="O6938" s="60"/>
      <c r="P6938" s="67"/>
      <c r="T6938" s="53"/>
      <c r="U6938" s="64"/>
      <c r="Y6938" s="53"/>
      <c r="Z6938" s="64"/>
      <c r="AD6938" s="53"/>
    </row>
    <row r="6939" spans="1:30" s="13" customFormat="1" x14ac:dyDescent="0.25">
      <c r="A6939"/>
      <c r="B6939" s="32"/>
      <c r="C6939" s="34"/>
      <c r="D6939" s="10"/>
      <c r="J6939" s="53"/>
      <c r="K6939" s="64"/>
      <c r="O6939" s="60"/>
      <c r="P6939" s="67"/>
      <c r="T6939" s="53"/>
      <c r="U6939" s="64"/>
      <c r="Y6939" s="53"/>
      <c r="Z6939" s="64"/>
      <c r="AD6939" s="53"/>
    </row>
    <row r="6940" spans="1:30" s="13" customFormat="1" x14ac:dyDescent="0.25">
      <c r="A6940"/>
      <c r="B6940" s="32"/>
      <c r="C6940" s="34"/>
      <c r="D6940" s="10"/>
      <c r="J6940" s="53"/>
      <c r="K6940" s="64"/>
      <c r="O6940" s="60"/>
      <c r="P6940" s="67"/>
      <c r="T6940" s="53"/>
      <c r="U6940" s="64"/>
      <c r="Y6940" s="53"/>
      <c r="Z6940" s="64"/>
      <c r="AD6940" s="53"/>
    </row>
    <row r="6941" spans="1:30" s="13" customFormat="1" x14ac:dyDescent="0.25">
      <c r="A6941"/>
      <c r="B6941" s="32"/>
      <c r="C6941" s="34"/>
      <c r="D6941" s="10"/>
      <c r="J6941" s="53"/>
      <c r="K6941" s="64"/>
      <c r="O6941" s="60"/>
      <c r="P6941" s="67"/>
      <c r="T6941" s="53"/>
      <c r="U6941" s="64"/>
      <c r="Y6941" s="53"/>
      <c r="Z6941" s="64"/>
      <c r="AD6941" s="53"/>
    </row>
    <row r="6942" spans="1:30" s="13" customFormat="1" x14ac:dyDescent="0.25">
      <c r="A6942"/>
      <c r="B6942" s="32"/>
      <c r="C6942" s="34"/>
      <c r="D6942" s="10"/>
      <c r="J6942" s="53"/>
      <c r="K6942" s="64"/>
      <c r="O6942" s="60"/>
      <c r="P6942" s="67"/>
      <c r="T6942" s="53"/>
      <c r="U6942" s="64"/>
      <c r="Y6942" s="53"/>
      <c r="Z6942" s="64"/>
      <c r="AD6942" s="53"/>
    </row>
    <row r="6943" spans="1:30" s="13" customFormat="1" x14ac:dyDescent="0.25">
      <c r="A6943"/>
      <c r="B6943" s="32"/>
      <c r="C6943" s="34"/>
      <c r="D6943" s="10"/>
      <c r="J6943" s="53"/>
      <c r="K6943" s="64"/>
      <c r="O6943" s="60"/>
      <c r="P6943" s="67"/>
      <c r="T6943" s="53"/>
      <c r="U6943" s="64"/>
      <c r="Y6943" s="53"/>
      <c r="Z6943" s="64"/>
      <c r="AD6943" s="53"/>
    </row>
    <row r="6944" spans="1:30" s="13" customFormat="1" x14ac:dyDescent="0.25">
      <c r="A6944"/>
      <c r="B6944" s="32"/>
      <c r="C6944" s="34"/>
      <c r="D6944" s="10"/>
      <c r="J6944" s="53"/>
      <c r="K6944" s="64"/>
      <c r="O6944" s="60"/>
      <c r="P6944" s="67"/>
      <c r="T6944" s="53"/>
      <c r="U6944" s="64"/>
      <c r="Y6944" s="53"/>
      <c r="Z6944" s="64"/>
      <c r="AD6944" s="53"/>
    </row>
    <row r="6945" spans="1:30" s="13" customFormat="1" x14ac:dyDescent="0.25">
      <c r="A6945"/>
      <c r="B6945" s="32"/>
      <c r="C6945" s="34"/>
      <c r="D6945" s="10"/>
      <c r="J6945" s="53"/>
      <c r="K6945" s="64"/>
      <c r="O6945" s="60"/>
      <c r="P6945" s="67"/>
      <c r="T6945" s="53"/>
      <c r="U6945" s="64"/>
      <c r="Y6945" s="53"/>
      <c r="Z6945" s="64"/>
      <c r="AD6945" s="53"/>
    </row>
    <row r="6946" spans="1:30" s="13" customFormat="1" x14ac:dyDescent="0.25">
      <c r="A6946"/>
      <c r="B6946" s="32"/>
      <c r="C6946" s="34"/>
      <c r="D6946" s="10"/>
      <c r="J6946" s="53"/>
      <c r="K6946" s="64"/>
      <c r="O6946" s="60"/>
      <c r="P6946" s="67"/>
      <c r="T6946" s="53"/>
      <c r="U6946" s="64"/>
      <c r="Y6946" s="53"/>
      <c r="Z6946" s="64"/>
      <c r="AD6946" s="53"/>
    </row>
    <row r="6947" spans="1:30" s="13" customFormat="1" x14ac:dyDescent="0.25">
      <c r="A6947"/>
      <c r="B6947" s="32"/>
      <c r="C6947" s="34"/>
      <c r="D6947" s="10"/>
      <c r="J6947" s="53"/>
      <c r="K6947" s="64"/>
      <c r="O6947" s="60"/>
      <c r="P6947" s="67"/>
      <c r="T6947" s="53"/>
      <c r="U6947" s="64"/>
      <c r="Y6947" s="53"/>
      <c r="Z6947" s="64"/>
      <c r="AD6947" s="53"/>
    </row>
    <row r="6948" spans="1:30" s="13" customFormat="1" x14ac:dyDescent="0.25">
      <c r="A6948"/>
      <c r="B6948" s="32"/>
      <c r="C6948" s="34"/>
      <c r="D6948" s="10"/>
      <c r="J6948" s="53"/>
      <c r="K6948" s="64"/>
      <c r="O6948" s="60"/>
      <c r="P6948" s="67"/>
      <c r="T6948" s="53"/>
      <c r="U6948" s="64"/>
      <c r="Y6948" s="53"/>
      <c r="Z6948" s="64"/>
      <c r="AD6948" s="53"/>
    </row>
    <row r="6949" spans="1:30" s="13" customFormat="1" x14ac:dyDescent="0.25">
      <c r="A6949"/>
      <c r="B6949" s="32"/>
      <c r="C6949" s="34"/>
      <c r="D6949" s="10"/>
      <c r="J6949" s="53"/>
      <c r="K6949" s="64"/>
      <c r="O6949" s="60"/>
      <c r="P6949" s="67"/>
      <c r="T6949" s="53"/>
      <c r="U6949" s="64"/>
      <c r="Y6949" s="53"/>
      <c r="Z6949" s="64"/>
      <c r="AD6949" s="53"/>
    </row>
    <row r="6950" spans="1:30" s="13" customFormat="1" x14ac:dyDescent="0.25">
      <c r="A6950"/>
      <c r="B6950" s="32"/>
      <c r="C6950" s="34"/>
      <c r="D6950" s="10"/>
      <c r="J6950" s="53"/>
      <c r="K6950" s="64"/>
      <c r="O6950" s="60"/>
      <c r="P6950" s="67"/>
      <c r="T6950" s="53"/>
      <c r="U6950" s="64"/>
      <c r="Y6950" s="53"/>
      <c r="Z6950" s="64"/>
      <c r="AD6950" s="53"/>
    </row>
    <row r="6951" spans="1:30" s="13" customFormat="1" x14ac:dyDescent="0.25">
      <c r="A6951"/>
      <c r="B6951" s="32"/>
      <c r="C6951" s="34"/>
      <c r="D6951" s="10"/>
      <c r="J6951" s="53"/>
      <c r="K6951" s="64"/>
      <c r="O6951" s="60"/>
      <c r="P6951" s="67"/>
      <c r="T6951" s="53"/>
      <c r="U6951" s="64"/>
      <c r="Y6951" s="53"/>
      <c r="Z6951" s="64"/>
      <c r="AD6951" s="53"/>
    </row>
    <row r="6952" spans="1:30" s="13" customFormat="1" x14ac:dyDescent="0.25">
      <c r="A6952"/>
      <c r="B6952" s="32"/>
      <c r="C6952" s="34"/>
      <c r="D6952" s="10"/>
      <c r="J6952" s="53"/>
      <c r="K6952" s="64"/>
      <c r="O6952" s="60"/>
      <c r="P6952" s="67"/>
      <c r="T6952" s="53"/>
      <c r="U6952" s="64"/>
      <c r="Y6952" s="53"/>
      <c r="Z6952" s="64"/>
      <c r="AD6952" s="53"/>
    </row>
    <row r="6953" spans="1:30" s="13" customFormat="1" x14ac:dyDescent="0.25">
      <c r="A6953"/>
      <c r="B6953" s="32"/>
      <c r="C6953" s="34"/>
      <c r="D6953" s="10"/>
      <c r="J6953" s="53"/>
      <c r="K6953" s="64"/>
      <c r="O6953" s="60"/>
      <c r="P6953" s="67"/>
      <c r="T6953" s="53"/>
      <c r="U6953" s="64"/>
      <c r="Y6953" s="53"/>
      <c r="Z6953" s="64"/>
      <c r="AD6953" s="53"/>
    </row>
    <row r="6954" spans="1:30" s="13" customFormat="1" x14ac:dyDescent="0.25">
      <c r="A6954"/>
      <c r="B6954" s="32"/>
      <c r="C6954" s="34"/>
      <c r="D6954" s="10"/>
      <c r="J6954" s="53"/>
      <c r="K6954" s="64"/>
      <c r="O6954" s="60"/>
      <c r="P6954" s="67"/>
      <c r="T6954" s="53"/>
      <c r="U6954" s="64"/>
      <c r="Y6954" s="53"/>
      <c r="Z6954" s="64"/>
      <c r="AD6954" s="53"/>
    </row>
    <row r="6955" spans="1:30" s="13" customFormat="1" x14ac:dyDescent="0.25">
      <c r="A6955"/>
      <c r="B6955" s="32"/>
      <c r="C6955" s="34"/>
      <c r="D6955" s="10"/>
      <c r="J6955" s="53"/>
      <c r="K6955" s="64"/>
      <c r="O6955" s="60"/>
      <c r="P6955" s="67"/>
      <c r="T6955" s="53"/>
      <c r="U6955" s="64"/>
      <c r="Y6955" s="53"/>
      <c r="Z6955" s="64"/>
      <c r="AD6955" s="53"/>
    </row>
    <row r="6956" spans="1:30" s="13" customFormat="1" x14ac:dyDescent="0.25">
      <c r="A6956"/>
      <c r="B6956" s="32"/>
      <c r="C6956" s="34"/>
      <c r="D6956" s="10"/>
      <c r="J6956" s="53"/>
      <c r="K6956" s="64"/>
      <c r="O6956" s="60"/>
      <c r="P6956" s="67"/>
      <c r="T6956" s="53"/>
      <c r="U6956" s="64"/>
      <c r="Y6956" s="53"/>
      <c r="Z6956" s="64"/>
      <c r="AD6956" s="53"/>
    </row>
    <row r="6957" spans="1:30" s="13" customFormat="1" x14ac:dyDescent="0.25">
      <c r="A6957"/>
      <c r="B6957" s="32"/>
      <c r="C6957" s="34"/>
      <c r="D6957" s="10"/>
      <c r="J6957" s="53"/>
      <c r="K6957" s="64"/>
      <c r="O6957" s="60"/>
      <c r="P6957" s="67"/>
      <c r="T6957" s="53"/>
      <c r="U6957" s="64"/>
      <c r="Y6957" s="53"/>
      <c r="Z6957" s="64"/>
      <c r="AD6957" s="53"/>
    </row>
    <row r="6958" spans="1:30" s="13" customFormat="1" x14ac:dyDescent="0.25">
      <c r="A6958"/>
      <c r="B6958" s="32"/>
      <c r="C6958" s="34"/>
      <c r="D6958" s="10"/>
      <c r="J6958" s="53"/>
      <c r="K6958" s="64"/>
      <c r="O6958" s="60"/>
      <c r="P6958" s="67"/>
      <c r="T6958" s="53"/>
      <c r="U6958" s="64"/>
      <c r="Y6958" s="53"/>
      <c r="Z6958" s="64"/>
      <c r="AD6958" s="53"/>
    </row>
    <row r="6959" spans="1:30" s="13" customFormat="1" x14ac:dyDescent="0.25">
      <c r="A6959"/>
      <c r="B6959" s="32"/>
      <c r="C6959" s="34"/>
      <c r="D6959" s="10"/>
      <c r="J6959" s="53"/>
      <c r="K6959" s="64"/>
      <c r="O6959" s="60"/>
      <c r="P6959" s="67"/>
      <c r="T6959" s="53"/>
      <c r="U6959" s="64"/>
      <c r="Y6959" s="53"/>
      <c r="Z6959" s="64"/>
      <c r="AD6959" s="53"/>
    </row>
    <row r="6960" spans="1:30" s="13" customFormat="1" x14ac:dyDescent="0.25">
      <c r="A6960"/>
      <c r="B6960" s="32"/>
      <c r="C6960" s="34"/>
      <c r="D6960" s="10"/>
      <c r="J6960" s="53"/>
      <c r="K6960" s="64"/>
      <c r="O6960" s="60"/>
      <c r="P6960" s="67"/>
      <c r="T6960" s="53"/>
      <c r="U6960" s="64"/>
      <c r="Y6960" s="53"/>
      <c r="Z6960" s="64"/>
      <c r="AD6960" s="53"/>
    </row>
    <row r="6961" spans="1:30" s="13" customFormat="1" x14ac:dyDescent="0.25">
      <c r="A6961"/>
      <c r="B6961" s="32"/>
      <c r="C6961" s="34"/>
      <c r="D6961" s="10"/>
      <c r="J6961" s="53"/>
      <c r="K6961" s="64"/>
      <c r="O6961" s="60"/>
      <c r="P6961" s="67"/>
      <c r="T6961" s="53"/>
      <c r="U6961" s="64"/>
      <c r="Y6961" s="53"/>
      <c r="Z6961" s="64"/>
      <c r="AD6961" s="53"/>
    </row>
    <row r="6962" spans="1:30" s="13" customFormat="1" x14ac:dyDescent="0.25">
      <c r="A6962"/>
      <c r="B6962" s="32"/>
      <c r="C6962" s="34"/>
      <c r="D6962" s="10"/>
      <c r="J6962" s="53"/>
      <c r="K6962" s="64"/>
      <c r="O6962" s="60"/>
      <c r="P6962" s="67"/>
      <c r="T6962" s="53"/>
      <c r="U6962" s="64"/>
      <c r="Y6962" s="53"/>
      <c r="Z6962" s="64"/>
      <c r="AD6962" s="53"/>
    </row>
    <row r="6963" spans="1:30" s="13" customFormat="1" x14ac:dyDescent="0.25">
      <c r="A6963"/>
      <c r="B6963" s="32"/>
      <c r="C6963" s="34"/>
      <c r="D6963" s="10"/>
      <c r="J6963" s="53"/>
      <c r="K6963" s="64"/>
      <c r="O6963" s="60"/>
      <c r="P6963" s="67"/>
      <c r="T6963" s="53"/>
      <c r="U6963" s="64"/>
      <c r="Y6963" s="53"/>
      <c r="Z6963" s="64"/>
      <c r="AD6963" s="53"/>
    </row>
    <row r="6964" spans="1:30" s="13" customFormat="1" x14ac:dyDescent="0.25">
      <c r="A6964"/>
      <c r="B6964" s="32"/>
      <c r="C6964" s="34"/>
      <c r="D6964" s="10"/>
      <c r="J6964" s="53"/>
      <c r="K6964" s="64"/>
      <c r="O6964" s="60"/>
      <c r="P6964" s="67"/>
      <c r="T6964" s="53"/>
      <c r="U6964" s="64"/>
      <c r="Y6964" s="53"/>
      <c r="Z6964" s="64"/>
      <c r="AD6964" s="53"/>
    </row>
    <row r="6965" spans="1:30" s="13" customFormat="1" x14ac:dyDescent="0.25">
      <c r="A6965"/>
      <c r="B6965" s="32"/>
      <c r="C6965" s="34"/>
      <c r="D6965" s="10"/>
      <c r="J6965" s="53"/>
      <c r="K6965" s="64"/>
      <c r="O6965" s="60"/>
      <c r="P6965" s="67"/>
      <c r="T6965" s="53"/>
      <c r="U6965" s="64"/>
      <c r="Y6965" s="53"/>
      <c r="Z6965" s="64"/>
      <c r="AD6965" s="53"/>
    </row>
    <row r="6966" spans="1:30" s="13" customFormat="1" x14ac:dyDescent="0.25">
      <c r="A6966"/>
      <c r="B6966" s="32"/>
      <c r="C6966" s="34"/>
      <c r="D6966" s="10"/>
      <c r="J6966" s="53"/>
      <c r="K6966" s="64"/>
      <c r="O6966" s="60"/>
      <c r="P6966" s="67"/>
      <c r="T6966" s="53"/>
      <c r="U6966" s="64"/>
      <c r="Y6966" s="53"/>
      <c r="Z6966" s="64"/>
      <c r="AD6966" s="53"/>
    </row>
    <row r="6967" spans="1:30" s="13" customFormat="1" x14ac:dyDescent="0.25">
      <c r="A6967"/>
      <c r="B6967" s="32"/>
      <c r="C6967" s="34"/>
      <c r="D6967" s="10"/>
      <c r="J6967" s="53"/>
      <c r="K6967" s="64"/>
      <c r="O6967" s="60"/>
      <c r="P6967" s="67"/>
      <c r="T6967" s="53"/>
      <c r="U6967" s="64"/>
      <c r="Y6967" s="53"/>
      <c r="Z6967" s="64"/>
      <c r="AD6967" s="53"/>
    </row>
    <row r="6968" spans="1:30" s="13" customFormat="1" x14ac:dyDescent="0.25">
      <c r="A6968"/>
      <c r="B6968" s="32"/>
      <c r="C6968" s="34"/>
      <c r="D6968" s="10"/>
      <c r="J6968" s="53"/>
      <c r="K6968" s="64"/>
      <c r="O6968" s="60"/>
      <c r="P6968" s="67"/>
      <c r="T6968" s="53"/>
      <c r="U6968" s="64"/>
      <c r="Y6968" s="53"/>
      <c r="Z6968" s="64"/>
      <c r="AD6968" s="53"/>
    </row>
    <row r="6969" spans="1:30" s="13" customFormat="1" x14ac:dyDescent="0.25">
      <c r="A6969"/>
      <c r="B6969" s="32"/>
      <c r="C6969" s="34"/>
      <c r="D6969" s="10"/>
      <c r="J6969" s="53"/>
      <c r="K6969" s="64"/>
      <c r="O6969" s="60"/>
      <c r="P6969" s="67"/>
      <c r="T6969" s="53"/>
      <c r="U6969" s="64"/>
      <c r="Y6969" s="53"/>
      <c r="Z6969" s="64"/>
      <c r="AD6969" s="53"/>
    </row>
    <row r="6970" spans="1:30" s="13" customFormat="1" x14ac:dyDescent="0.25">
      <c r="A6970"/>
      <c r="B6970" s="32"/>
      <c r="C6970" s="34"/>
      <c r="D6970" s="10"/>
      <c r="J6970" s="53"/>
      <c r="K6970" s="64"/>
      <c r="O6970" s="60"/>
      <c r="P6970" s="67"/>
      <c r="T6970" s="53"/>
      <c r="U6970" s="64"/>
      <c r="Y6970" s="53"/>
      <c r="Z6970" s="64"/>
      <c r="AD6970" s="53"/>
    </row>
    <row r="6971" spans="1:30" s="13" customFormat="1" x14ac:dyDescent="0.25">
      <c r="A6971"/>
      <c r="B6971" s="32"/>
      <c r="C6971" s="34"/>
      <c r="D6971" s="10"/>
      <c r="J6971" s="53"/>
      <c r="K6971" s="64"/>
      <c r="O6971" s="60"/>
      <c r="P6971" s="67"/>
      <c r="T6971" s="53"/>
      <c r="U6971" s="64"/>
      <c r="Y6971" s="53"/>
      <c r="Z6971" s="64"/>
      <c r="AD6971" s="53"/>
    </row>
    <row r="6972" spans="1:30" s="13" customFormat="1" x14ac:dyDescent="0.25">
      <c r="A6972"/>
      <c r="B6972" s="32"/>
      <c r="C6972" s="34"/>
      <c r="D6972" s="10"/>
      <c r="J6972" s="53"/>
      <c r="K6972" s="64"/>
      <c r="O6972" s="60"/>
      <c r="P6972" s="67"/>
      <c r="T6972" s="53"/>
      <c r="U6972" s="64"/>
      <c r="Y6972" s="53"/>
      <c r="Z6972" s="64"/>
      <c r="AD6972" s="53"/>
    </row>
    <row r="6973" spans="1:30" s="13" customFormat="1" x14ac:dyDescent="0.25">
      <c r="A6973"/>
      <c r="B6973" s="32"/>
      <c r="C6973" s="34"/>
      <c r="D6973" s="10"/>
      <c r="J6973" s="53"/>
      <c r="K6973" s="64"/>
      <c r="O6973" s="60"/>
      <c r="P6973" s="67"/>
      <c r="T6973" s="53"/>
      <c r="U6973" s="64"/>
      <c r="Y6973" s="53"/>
      <c r="Z6973" s="64"/>
      <c r="AD6973" s="53"/>
    </row>
    <row r="6974" spans="1:30" s="13" customFormat="1" x14ac:dyDescent="0.25">
      <c r="A6974"/>
      <c r="B6974" s="32"/>
      <c r="C6974" s="34"/>
      <c r="D6974" s="10"/>
      <c r="J6974" s="53"/>
      <c r="K6974" s="64"/>
      <c r="O6974" s="60"/>
      <c r="P6974" s="67"/>
      <c r="T6974" s="53"/>
      <c r="U6974" s="64"/>
      <c r="Y6974" s="53"/>
      <c r="Z6974" s="64"/>
      <c r="AD6974" s="53"/>
    </row>
    <row r="6975" spans="1:30" s="13" customFormat="1" x14ac:dyDescent="0.25">
      <c r="A6975"/>
      <c r="B6975" s="32"/>
      <c r="C6975" s="34"/>
      <c r="D6975" s="10"/>
      <c r="J6975" s="53"/>
      <c r="K6975" s="64"/>
      <c r="O6975" s="60"/>
      <c r="P6975" s="67"/>
      <c r="T6975" s="53"/>
      <c r="U6975" s="64"/>
      <c r="Y6975" s="53"/>
      <c r="Z6975" s="64"/>
      <c r="AD6975" s="53"/>
    </row>
    <row r="6976" spans="1:30" s="13" customFormat="1" x14ac:dyDescent="0.25">
      <c r="A6976"/>
      <c r="B6976" s="32"/>
      <c r="C6976" s="34"/>
      <c r="D6976" s="10"/>
      <c r="J6976" s="53"/>
      <c r="K6976" s="64"/>
      <c r="O6976" s="60"/>
      <c r="P6976" s="67"/>
      <c r="T6976" s="53"/>
      <c r="U6976" s="64"/>
      <c r="Y6976" s="53"/>
      <c r="Z6976" s="64"/>
      <c r="AD6976" s="53"/>
    </row>
    <row r="6977" spans="1:30" s="13" customFormat="1" x14ac:dyDescent="0.25">
      <c r="A6977"/>
      <c r="B6977" s="32"/>
      <c r="C6977" s="34"/>
      <c r="D6977" s="10"/>
      <c r="J6977" s="53"/>
      <c r="K6977" s="64"/>
      <c r="O6977" s="60"/>
      <c r="P6977" s="67"/>
      <c r="T6977" s="53"/>
      <c r="U6977" s="64"/>
      <c r="Y6977" s="53"/>
      <c r="Z6977" s="64"/>
      <c r="AD6977" s="53"/>
    </row>
    <row r="6978" spans="1:30" s="13" customFormat="1" x14ac:dyDescent="0.25">
      <c r="A6978"/>
      <c r="B6978" s="32"/>
      <c r="C6978" s="34"/>
      <c r="D6978" s="10"/>
      <c r="J6978" s="53"/>
      <c r="K6978" s="64"/>
      <c r="O6978" s="60"/>
      <c r="P6978" s="67"/>
      <c r="T6978" s="53"/>
      <c r="U6978" s="64"/>
      <c r="Y6978" s="53"/>
      <c r="Z6978" s="64"/>
      <c r="AD6978" s="53"/>
    </row>
    <row r="6979" spans="1:30" s="13" customFormat="1" x14ac:dyDescent="0.25">
      <c r="A6979"/>
      <c r="B6979" s="32"/>
      <c r="C6979" s="34"/>
      <c r="D6979" s="10"/>
      <c r="J6979" s="53"/>
      <c r="K6979" s="64"/>
      <c r="O6979" s="60"/>
      <c r="P6979" s="67"/>
      <c r="T6979" s="53"/>
      <c r="U6979" s="64"/>
      <c r="Y6979" s="53"/>
      <c r="Z6979" s="64"/>
      <c r="AD6979" s="53"/>
    </row>
    <row r="6980" spans="1:30" s="13" customFormat="1" x14ac:dyDescent="0.25">
      <c r="A6980"/>
      <c r="B6980" s="32"/>
      <c r="C6980" s="34"/>
      <c r="D6980" s="10"/>
      <c r="J6980" s="53"/>
      <c r="K6980" s="64"/>
      <c r="O6980" s="60"/>
      <c r="P6980" s="67"/>
      <c r="T6980" s="53"/>
      <c r="U6980" s="64"/>
      <c r="Y6980" s="53"/>
      <c r="Z6980" s="64"/>
      <c r="AD6980" s="53"/>
    </row>
    <row r="6981" spans="1:30" s="13" customFormat="1" x14ac:dyDescent="0.25">
      <c r="A6981"/>
      <c r="B6981" s="32"/>
      <c r="C6981" s="34"/>
      <c r="D6981" s="10"/>
      <c r="J6981" s="53"/>
      <c r="K6981" s="64"/>
      <c r="O6981" s="60"/>
      <c r="P6981" s="67"/>
      <c r="T6981" s="53"/>
      <c r="U6981" s="64"/>
      <c r="Y6981" s="53"/>
      <c r="Z6981" s="64"/>
      <c r="AD6981" s="53"/>
    </row>
    <row r="6982" spans="1:30" s="13" customFormat="1" x14ac:dyDescent="0.25">
      <c r="A6982"/>
      <c r="B6982" s="32"/>
      <c r="C6982" s="34"/>
      <c r="D6982" s="10"/>
      <c r="J6982" s="53"/>
      <c r="K6982" s="64"/>
      <c r="O6982" s="60"/>
      <c r="P6982" s="67"/>
      <c r="T6982" s="53"/>
      <c r="U6982" s="64"/>
      <c r="Y6982" s="53"/>
      <c r="Z6982" s="64"/>
      <c r="AD6982" s="53"/>
    </row>
    <row r="6983" spans="1:30" s="13" customFormat="1" x14ac:dyDescent="0.25">
      <c r="A6983"/>
      <c r="B6983" s="32"/>
      <c r="C6983" s="34"/>
      <c r="D6983" s="10"/>
      <c r="J6983" s="53"/>
      <c r="K6983" s="64"/>
      <c r="O6983" s="60"/>
      <c r="P6983" s="67"/>
      <c r="T6983" s="53"/>
      <c r="U6983" s="64"/>
      <c r="Y6983" s="53"/>
      <c r="Z6983" s="64"/>
      <c r="AD6983" s="53"/>
    </row>
    <row r="6984" spans="1:30" s="13" customFormat="1" x14ac:dyDescent="0.25">
      <c r="A6984"/>
      <c r="B6984" s="32"/>
      <c r="C6984" s="34"/>
      <c r="D6984" s="10"/>
      <c r="J6984" s="53"/>
      <c r="K6984" s="64"/>
      <c r="O6984" s="60"/>
      <c r="P6984" s="67"/>
      <c r="T6984" s="53"/>
      <c r="U6984" s="64"/>
      <c r="Y6984" s="53"/>
      <c r="Z6984" s="64"/>
      <c r="AD6984" s="53"/>
    </row>
    <row r="6985" spans="1:30" s="13" customFormat="1" x14ac:dyDescent="0.25">
      <c r="A6985"/>
      <c r="B6985" s="32"/>
      <c r="C6985" s="34"/>
      <c r="D6985" s="10"/>
      <c r="J6985" s="53"/>
      <c r="K6985" s="64"/>
      <c r="O6985" s="60"/>
      <c r="P6985" s="67"/>
      <c r="T6985" s="53"/>
      <c r="U6985" s="64"/>
      <c r="Y6985" s="53"/>
      <c r="Z6985" s="64"/>
      <c r="AD6985" s="53"/>
    </row>
    <row r="6986" spans="1:30" s="13" customFormat="1" x14ac:dyDescent="0.25">
      <c r="A6986"/>
      <c r="B6986" s="32"/>
      <c r="C6986" s="34"/>
      <c r="D6986" s="10"/>
      <c r="J6986" s="53"/>
      <c r="K6986" s="64"/>
      <c r="O6986" s="60"/>
      <c r="P6986" s="67"/>
      <c r="T6986" s="53"/>
      <c r="U6986" s="64"/>
      <c r="Y6986" s="53"/>
      <c r="Z6986" s="64"/>
      <c r="AD6986" s="53"/>
    </row>
    <row r="6987" spans="1:30" s="13" customFormat="1" x14ac:dyDescent="0.25">
      <c r="A6987"/>
      <c r="B6987" s="32"/>
      <c r="C6987" s="34"/>
      <c r="D6987" s="10"/>
      <c r="J6987" s="53"/>
      <c r="K6987" s="64"/>
      <c r="O6987" s="60"/>
      <c r="P6987" s="67"/>
      <c r="T6987" s="53"/>
      <c r="U6987" s="64"/>
      <c r="Y6987" s="53"/>
      <c r="Z6987" s="64"/>
      <c r="AD6987" s="53"/>
    </row>
    <row r="6988" spans="1:30" s="13" customFormat="1" x14ac:dyDescent="0.25">
      <c r="A6988"/>
      <c r="B6988" s="32"/>
      <c r="C6988" s="34"/>
      <c r="D6988" s="10"/>
      <c r="J6988" s="53"/>
      <c r="K6988" s="64"/>
      <c r="O6988" s="60"/>
      <c r="P6988" s="67"/>
      <c r="T6988" s="53"/>
      <c r="U6988" s="64"/>
      <c r="Y6988" s="53"/>
      <c r="Z6988" s="64"/>
      <c r="AD6988" s="53"/>
    </row>
    <row r="6989" spans="1:30" s="13" customFormat="1" x14ac:dyDescent="0.25">
      <c r="A6989"/>
      <c r="B6989" s="32"/>
      <c r="C6989" s="34"/>
      <c r="D6989" s="10"/>
      <c r="J6989" s="53"/>
      <c r="K6989" s="64"/>
      <c r="O6989" s="60"/>
      <c r="P6989" s="67"/>
      <c r="T6989" s="53"/>
      <c r="U6989" s="64"/>
      <c r="Y6989" s="53"/>
      <c r="Z6989" s="64"/>
      <c r="AD6989" s="53"/>
    </row>
    <row r="6990" spans="1:30" s="13" customFormat="1" x14ac:dyDescent="0.25">
      <c r="A6990"/>
      <c r="B6990" s="32"/>
      <c r="C6990" s="34"/>
      <c r="D6990" s="10"/>
      <c r="J6990" s="53"/>
      <c r="K6990" s="64"/>
      <c r="O6990" s="60"/>
      <c r="P6990" s="67"/>
      <c r="T6990" s="53"/>
      <c r="U6990" s="64"/>
      <c r="Y6990" s="53"/>
      <c r="Z6990" s="64"/>
      <c r="AD6990" s="53"/>
    </row>
    <row r="6991" spans="1:30" s="13" customFormat="1" x14ac:dyDescent="0.25">
      <c r="A6991"/>
      <c r="B6991" s="32"/>
      <c r="C6991" s="34"/>
      <c r="D6991" s="10"/>
      <c r="J6991" s="53"/>
      <c r="K6991" s="64"/>
      <c r="O6991" s="60"/>
      <c r="P6991" s="67"/>
      <c r="T6991" s="53"/>
      <c r="U6991" s="64"/>
      <c r="Y6991" s="53"/>
      <c r="Z6991" s="64"/>
      <c r="AD6991" s="53"/>
    </row>
    <row r="6992" spans="1:30" s="13" customFormat="1" x14ac:dyDescent="0.25">
      <c r="A6992"/>
      <c r="B6992" s="32"/>
      <c r="C6992" s="34"/>
      <c r="D6992" s="10"/>
      <c r="J6992" s="53"/>
      <c r="K6992" s="64"/>
      <c r="O6992" s="60"/>
      <c r="P6992" s="67"/>
      <c r="T6992" s="53"/>
      <c r="U6992" s="64"/>
      <c r="Y6992" s="53"/>
      <c r="Z6992" s="64"/>
      <c r="AD6992" s="53"/>
    </row>
    <row r="6993" spans="1:30" s="13" customFormat="1" x14ac:dyDescent="0.25">
      <c r="A6993"/>
      <c r="B6993" s="32"/>
      <c r="C6993" s="34"/>
      <c r="D6993" s="10"/>
      <c r="J6993" s="53"/>
      <c r="K6993" s="64"/>
      <c r="O6993" s="60"/>
      <c r="P6993" s="67"/>
      <c r="T6993" s="53"/>
      <c r="U6993" s="64"/>
      <c r="Y6993" s="53"/>
      <c r="Z6993" s="64"/>
      <c r="AD6993" s="53"/>
    </row>
    <row r="6994" spans="1:30" s="13" customFormat="1" x14ac:dyDescent="0.25">
      <c r="A6994"/>
      <c r="B6994" s="32"/>
      <c r="C6994" s="34"/>
      <c r="D6994" s="10"/>
      <c r="J6994" s="53"/>
      <c r="K6994" s="64"/>
      <c r="O6994" s="60"/>
      <c r="P6994" s="67"/>
      <c r="T6994" s="53"/>
      <c r="U6994" s="64"/>
      <c r="Y6994" s="53"/>
      <c r="Z6994" s="64"/>
      <c r="AD6994" s="53"/>
    </row>
    <row r="6995" spans="1:30" s="13" customFormat="1" x14ac:dyDescent="0.25">
      <c r="A6995"/>
      <c r="B6995" s="32"/>
      <c r="C6995" s="34"/>
      <c r="D6995" s="10"/>
      <c r="J6995" s="53"/>
      <c r="K6995" s="64"/>
      <c r="O6995" s="60"/>
      <c r="P6995" s="67"/>
      <c r="T6995" s="53"/>
      <c r="U6995" s="64"/>
      <c r="Y6995" s="53"/>
      <c r="Z6995" s="64"/>
      <c r="AD6995" s="53"/>
    </row>
    <row r="6996" spans="1:30" s="13" customFormat="1" x14ac:dyDescent="0.25">
      <c r="A6996"/>
      <c r="B6996" s="32"/>
      <c r="C6996" s="34"/>
      <c r="D6996" s="10"/>
      <c r="J6996" s="53"/>
      <c r="K6996" s="64"/>
      <c r="O6996" s="60"/>
      <c r="P6996" s="67"/>
      <c r="T6996" s="53"/>
      <c r="U6996" s="64"/>
      <c r="Y6996" s="53"/>
      <c r="Z6996" s="64"/>
      <c r="AD6996" s="53"/>
    </row>
    <row r="6997" spans="1:30" s="13" customFormat="1" x14ac:dyDescent="0.25">
      <c r="A6997"/>
      <c r="B6997" s="32"/>
      <c r="C6997" s="34"/>
      <c r="D6997" s="10"/>
      <c r="J6997" s="53"/>
      <c r="K6997" s="64"/>
      <c r="O6997" s="60"/>
      <c r="P6997" s="67"/>
      <c r="T6997" s="53"/>
      <c r="U6997" s="64"/>
      <c r="Y6997" s="53"/>
      <c r="Z6997" s="64"/>
      <c r="AD6997" s="53"/>
    </row>
    <row r="6998" spans="1:30" s="13" customFormat="1" x14ac:dyDescent="0.25">
      <c r="A6998"/>
      <c r="B6998" s="32"/>
      <c r="C6998" s="34"/>
      <c r="D6998" s="10"/>
      <c r="J6998" s="53"/>
      <c r="K6998" s="64"/>
      <c r="O6998" s="60"/>
      <c r="P6998" s="67"/>
      <c r="T6998" s="53"/>
      <c r="U6998" s="64"/>
      <c r="Y6998" s="53"/>
      <c r="Z6998" s="64"/>
      <c r="AD6998" s="53"/>
    </row>
    <row r="6999" spans="1:30" s="13" customFormat="1" x14ac:dyDescent="0.25">
      <c r="A6999"/>
      <c r="B6999" s="32"/>
      <c r="C6999" s="34"/>
      <c r="D6999" s="10"/>
      <c r="J6999" s="53"/>
      <c r="K6999" s="64"/>
      <c r="O6999" s="60"/>
      <c r="P6999" s="67"/>
      <c r="T6999" s="53"/>
      <c r="U6999" s="64"/>
      <c r="Y6999" s="53"/>
      <c r="Z6999" s="64"/>
      <c r="AD6999" s="53"/>
    </row>
    <row r="7000" spans="1:30" s="13" customFormat="1" x14ac:dyDescent="0.25">
      <c r="A7000"/>
      <c r="B7000" s="32"/>
      <c r="C7000" s="34"/>
      <c r="D7000" s="10"/>
      <c r="J7000" s="53"/>
      <c r="K7000" s="64"/>
      <c r="O7000" s="60"/>
      <c r="P7000" s="67"/>
      <c r="T7000" s="53"/>
      <c r="U7000" s="64"/>
      <c r="Y7000" s="53"/>
      <c r="Z7000" s="64"/>
      <c r="AD7000" s="53"/>
    </row>
    <row r="7001" spans="1:30" s="13" customFormat="1" x14ac:dyDescent="0.25">
      <c r="A7001"/>
      <c r="B7001" s="32"/>
      <c r="C7001" s="34"/>
      <c r="D7001" s="10"/>
      <c r="J7001" s="53"/>
      <c r="K7001" s="64"/>
      <c r="O7001" s="60"/>
      <c r="P7001" s="67"/>
      <c r="T7001" s="53"/>
      <c r="U7001" s="64"/>
      <c r="Y7001" s="53"/>
      <c r="Z7001" s="64"/>
      <c r="AD7001" s="53"/>
    </row>
    <row r="7002" spans="1:30" s="13" customFormat="1" x14ac:dyDescent="0.25">
      <c r="A7002"/>
      <c r="B7002" s="32"/>
      <c r="C7002" s="34"/>
      <c r="D7002" s="10"/>
      <c r="J7002" s="53"/>
      <c r="K7002" s="64"/>
      <c r="O7002" s="60"/>
      <c r="P7002" s="67"/>
      <c r="T7002" s="53"/>
      <c r="U7002" s="64"/>
      <c r="Y7002" s="53"/>
      <c r="Z7002" s="64"/>
      <c r="AD7002" s="53"/>
    </row>
    <row r="7003" spans="1:30" s="13" customFormat="1" x14ac:dyDescent="0.25">
      <c r="A7003"/>
      <c r="B7003" s="32"/>
      <c r="C7003" s="34"/>
      <c r="D7003" s="10"/>
      <c r="J7003" s="53"/>
      <c r="K7003" s="64"/>
      <c r="O7003" s="60"/>
      <c r="P7003" s="67"/>
      <c r="T7003" s="53"/>
      <c r="U7003" s="64"/>
      <c r="Y7003" s="53"/>
      <c r="Z7003" s="64"/>
      <c r="AD7003" s="53"/>
    </row>
    <row r="7004" spans="1:30" s="13" customFormat="1" x14ac:dyDescent="0.25">
      <c r="A7004"/>
      <c r="B7004" s="32"/>
      <c r="C7004" s="34"/>
      <c r="D7004" s="10"/>
      <c r="J7004" s="53"/>
      <c r="K7004" s="64"/>
      <c r="O7004" s="60"/>
      <c r="P7004" s="67"/>
      <c r="T7004" s="53"/>
      <c r="U7004" s="64"/>
      <c r="Y7004" s="53"/>
      <c r="Z7004" s="64"/>
      <c r="AD7004" s="53"/>
    </row>
    <row r="7005" spans="1:30" s="13" customFormat="1" x14ac:dyDescent="0.25">
      <c r="A7005"/>
      <c r="B7005" s="32"/>
      <c r="C7005" s="34"/>
      <c r="D7005" s="10"/>
      <c r="J7005" s="53"/>
      <c r="K7005" s="64"/>
      <c r="O7005" s="60"/>
      <c r="P7005" s="67"/>
      <c r="T7005" s="53"/>
      <c r="U7005" s="64"/>
      <c r="Y7005" s="53"/>
      <c r="Z7005" s="64"/>
      <c r="AD7005" s="53"/>
    </row>
    <row r="7006" spans="1:30" s="13" customFormat="1" x14ac:dyDescent="0.25">
      <c r="A7006"/>
      <c r="B7006" s="32"/>
      <c r="C7006" s="34"/>
      <c r="D7006" s="10"/>
      <c r="J7006" s="53"/>
      <c r="K7006" s="64"/>
      <c r="O7006" s="60"/>
      <c r="P7006" s="67"/>
      <c r="T7006" s="53"/>
      <c r="U7006" s="64"/>
      <c r="Y7006" s="53"/>
      <c r="Z7006" s="64"/>
      <c r="AD7006" s="53"/>
    </row>
    <row r="7007" spans="1:30" s="13" customFormat="1" x14ac:dyDescent="0.25">
      <c r="A7007"/>
      <c r="B7007" s="32"/>
      <c r="C7007" s="34"/>
      <c r="D7007" s="10"/>
      <c r="J7007" s="53"/>
      <c r="K7007" s="64"/>
      <c r="O7007" s="60"/>
      <c r="P7007" s="67"/>
      <c r="T7007" s="53"/>
      <c r="U7007" s="64"/>
      <c r="Y7007" s="53"/>
      <c r="Z7007" s="64"/>
      <c r="AD7007" s="53"/>
    </row>
    <row r="7008" spans="1:30" s="13" customFormat="1" x14ac:dyDescent="0.25">
      <c r="A7008"/>
      <c r="B7008" s="32"/>
      <c r="C7008" s="34"/>
      <c r="D7008" s="10"/>
      <c r="J7008" s="53"/>
      <c r="K7008" s="64"/>
      <c r="O7008" s="60"/>
      <c r="P7008" s="67"/>
      <c r="T7008" s="53"/>
      <c r="U7008" s="64"/>
      <c r="Y7008" s="53"/>
      <c r="Z7008" s="64"/>
      <c r="AD7008" s="53"/>
    </row>
    <row r="7009" spans="1:30" s="13" customFormat="1" x14ac:dyDescent="0.25">
      <c r="A7009"/>
      <c r="B7009" s="32"/>
      <c r="C7009" s="34"/>
      <c r="D7009" s="10"/>
      <c r="J7009" s="53"/>
      <c r="K7009" s="64"/>
      <c r="O7009" s="60"/>
      <c r="P7009" s="67"/>
      <c r="T7009" s="53"/>
      <c r="U7009" s="64"/>
      <c r="Y7009" s="53"/>
      <c r="Z7009" s="64"/>
      <c r="AD7009" s="53"/>
    </row>
    <row r="7010" spans="1:30" s="13" customFormat="1" x14ac:dyDescent="0.25">
      <c r="A7010"/>
      <c r="B7010" s="32"/>
      <c r="C7010" s="34"/>
      <c r="D7010" s="10"/>
      <c r="J7010" s="53"/>
      <c r="K7010" s="64"/>
      <c r="O7010" s="60"/>
      <c r="P7010" s="67"/>
      <c r="T7010" s="53"/>
      <c r="U7010" s="64"/>
      <c r="Y7010" s="53"/>
      <c r="Z7010" s="64"/>
      <c r="AD7010" s="53"/>
    </row>
    <row r="7011" spans="1:30" s="13" customFormat="1" x14ac:dyDescent="0.25">
      <c r="A7011"/>
      <c r="B7011" s="32"/>
      <c r="C7011" s="34"/>
      <c r="D7011" s="10"/>
      <c r="J7011" s="53"/>
      <c r="K7011" s="64"/>
      <c r="O7011" s="60"/>
      <c r="P7011" s="67"/>
      <c r="T7011" s="53"/>
      <c r="U7011" s="64"/>
      <c r="Y7011" s="53"/>
      <c r="Z7011" s="64"/>
      <c r="AD7011" s="53"/>
    </row>
    <row r="7012" spans="1:30" s="13" customFormat="1" x14ac:dyDescent="0.25">
      <c r="A7012"/>
      <c r="B7012" s="32"/>
      <c r="C7012" s="34"/>
      <c r="D7012" s="10"/>
      <c r="J7012" s="53"/>
      <c r="K7012" s="64"/>
      <c r="O7012" s="60"/>
      <c r="P7012" s="67"/>
      <c r="T7012" s="53"/>
      <c r="U7012" s="64"/>
      <c r="Y7012" s="53"/>
      <c r="Z7012" s="64"/>
      <c r="AD7012" s="53"/>
    </row>
    <row r="7013" spans="1:30" s="13" customFormat="1" x14ac:dyDescent="0.25">
      <c r="A7013"/>
      <c r="B7013" s="32"/>
      <c r="C7013" s="34"/>
      <c r="D7013" s="10"/>
      <c r="J7013" s="53"/>
      <c r="K7013" s="64"/>
      <c r="O7013" s="60"/>
      <c r="P7013" s="67"/>
      <c r="T7013" s="53"/>
      <c r="U7013" s="64"/>
      <c r="Y7013" s="53"/>
      <c r="Z7013" s="64"/>
      <c r="AD7013" s="53"/>
    </row>
    <row r="7014" spans="1:30" s="13" customFormat="1" x14ac:dyDescent="0.25">
      <c r="A7014"/>
      <c r="B7014" s="32"/>
      <c r="C7014" s="34"/>
      <c r="D7014" s="10"/>
      <c r="J7014" s="53"/>
      <c r="K7014" s="64"/>
      <c r="O7014" s="60"/>
      <c r="P7014" s="67"/>
      <c r="T7014" s="53"/>
      <c r="U7014" s="64"/>
      <c r="Y7014" s="53"/>
      <c r="Z7014" s="64"/>
      <c r="AD7014" s="53"/>
    </row>
    <row r="7015" spans="1:30" s="13" customFormat="1" x14ac:dyDescent="0.25">
      <c r="A7015"/>
      <c r="B7015" s="32"/>
      <c r="C7015" s="34"/>
      <c r="D7015" s="10"/>
      <c r="J7015" s="53"/>
      <c r="K7015" s="64"/>
      <c r="O7015" s="60"/>
      <c r="P7015" s="67"/>
      <c r="T7015" s="53"/>
      <c r="U7015" s="64"/>
      <c r="Y7015" s="53"/>
      <c r="Z7015" s="64"/>
      <c r="AD7015" s="53"/>
    </row>
    <row r="7016" spans="1:30" s="13" customFormat="1" x14ac:dyDescent="0.25">
      <c r="A7016"/>
      <c r="B7016" s="32"/>
      <c r="C7016" s="34"/>
      <c r="D7016" s="10"/>
      <c r="J7016" s="53"/>
      <c r="K7016" s="64"/>
      <c r="O7016" s="60"/>
      <c r="P7016" s="67"/>
      <c r="T7016" s="53"/>
      <c r="U7016" s="64"/>
      <c r="Y7016" s="53"/>
      <c r="Z7016" s="64"/>
      <c r="AD7016" s="53"/>
    </row>
    <row r="7017" spans="1:30" s="13" customFormat="1" x14ac:dyDescent="0.25">
      <c r="A7017"/>
      <c r="B7017" s="32"/>
      <c r="C7017" s="34"/>
      <c r="D7017" s="10"/>
      <c r="J7017" s="53"/>
      <c r="K7017" s="64"/>
      <c r="O7017" s="60"/>
      <c r="P7017" s="67"/>
      <c r="T7017" s="53"/>
      <c r="U7017" s="64"/>
      <c r="Y7017" s="53"/>
      <c r="Z7017" s="64"/>
      <c r="AD7017" s="53"/>
    </row>
    <row r="7018" spans="1:30" s="13" customFormat="1" x14ac:dyDescent="0.25">
      <c r="A7018"/>
      <c r="B7018" s="32"/>
      <c r="C7018" s="34"/>
      <c r="D7018" s="10"/>
      <c r="J7018" s="53"/>
      <c r="K7018" s="64"/>
      <c r="O7018" s="60"/>
      <c r="P7018" s="67"/>
      <c r="T7018" s="53"/>
      <c r="U7018" s="64"/>
      <c r="Y7018" s="53"/>
      <c r="Z7018" s="64"/>
      <c r="AD7018" s="53"/>
    </row>
    <row r="7019" spans="1:30" s="13" customFormat="1" x14ac:dyDescent="0.25">
      <c r="A7019"/>
      <c r="B7019" s="32"/>
      <c r="C7019" s="34"/>
      <c r="D7019" s="10"/>
      <c r="J7019" s="53"/>
      <c r="K7019" s="64"/>
      <c r="O7019" s="60"/>
      <c r="P7019" s="67"/>
      <c r="T7019" s="53"/>
      <c r="U7019" s="64"/>
      <c r="Y7019" s="53"/>
      <c r="Z7019" s="64"/>
      <c r="AD7019" s="53"/>
    </row>
    <row r="7020" spans="1:30" s="13" customFormat="1" x14ac:dyDescent="0.25">
      <c r="A7020"/>
      <c r="B7020" s="32"/>
      <c r="C7020" s="34"/>
      <c r="D7020" s="10"/>
      <c r="J7020" s="53"/>
      <c r="K7020" s="64"/>
      <c r="O7020" s="60"/>
      <c r="P7020" s="67"/>
      <c r="T7020" s="53"/>
      <c r="U7020" s="64"/>
      <c r="Y7020" s="53"/>
      <c r="Z7020" s="64"/>
      <c r="AD7020" s="53"/>
    </row>
    <row r="7021" spans="1:30" s="13" customFormat="1" x14ac:dyDescent="0.25">
      <c r="A7021"/>
      <c r="B7021" s="32"/>
      <c r="C7021" s="34"/>
      <c r="D7021" s="10"/>
      <c r="J7021" s="53"/>
      <c r="K7021" s="64"/>
      <c r="O7021" s="60"/>
      <c r="P7021" s="67"/>
      <c r="T7021" s="53"/>
      <c r="U7021" s="64"/>
      <c r="Y7021" s="53"/>
      <c r="Z7021" s="64"/>
      <c r="AD7021" s="53"/>
    </row>
    <row r="7022" spans="1:30" s="13" customFormat="1" x14ac:dyDescent="0.25">
      <c r="A7022"/>
      <c r="B7022" s="32"/>
      <c r="C7022" s="34"/>
      <c r="D7022" s="10"/>
      <c r="J7022" s="53"/>
      <c r="K7022" s="64"/>
      <c r="O7022" s="60"/>
      <c r="P7022" s="67"/>
      <c r="T7022" s="53"/>
      <c r="U7022" s="64"/>
      <c r="Y7022" s="53"/>
      <c r="Z7022" s="64"/>
      <c r="AD7022" s="53"/>
    </row>
    <row r="7023" spans="1:30" s="13" customFormat="1" x14ac:dyDescent="0.25">
      <c r="A7023"/>
      <c r="B7023" s="32"/>
      <c r="C7023" s="34"/>
      <c r="D7023" s="10"/>
      <c r="J7023" s="53"/>
      <c r="K7023" s="64"/>
      <c r="O7023" s="60"/>
      <c r="P7023" s="67"/>
      <c r="T7023" s="53"/>
      <c r="U7023" s="64"/>
      <c r="Y7023" s="53"/>
      <c r="Z7023" s="64"/>
      <c r="AD7023" s="53"/>
    </row>
    <row r="7024" spans="1:30" s="13" customFormat="1" x14ac:dyDescent="0.25">
      <c r="A7024"/>
      <c r="B7024" s="32"/>
      <c r="C7024" s="34"/>
      <c r="D7024" s="10"/>
      <c r="J7024" s="53"/>
      <c r="K7024" s="64"/>
      <c r="O7024" s="60"/>
      <c r="P7024" s="67"/>
      <c r="T7024" s="53"/>
      <c r="U7024" s="64"/>
      <c r="Y7024" s="53"/>
      <c r="Z7024" s="64"/>
      <c r="AD7024" s="53"/>
    </row>
    <row r="7025" spans="1:30" s="13" customFormat="1" x14ac:dyDescent="0.25">
      <c r="A7025"/>
      <c r="B7025" s="32"/>
      <c r="C7025" s="34"/>
      <c r="D7025" s="10"/>
      <c r="J7025" s="53"/>
      <c r="K7025" s="64"/>
      <c r="O7025" s="60"/>
      <c r="P7025" s="67"/>
      <c r="T7025" s="53"/>
      <c r="U7025" s="64"/>
      <c r="Y7025" s="53"/>
      <c r="Z7025" s="64"/>
      <c r="AD7025" s="53"/>
    </row>
    <row r="7026" spans="1:30" s="13" customFormat="1" x14ac:dyDescent="0.25">
      <c r="A7026"/>
      <c r="B7026" s="32"/>
      <c r="C7026" s="34"/>
      <c r="D7026" s="10"/>
      <c r="J7026" s="53"/>
      <c r="K7026" s="64"/>
      <c r="O7026" s="60"/>
      <c r="P7026" s="67"/>
      <c r="T7026" s="53"/>
      <c r="U7026" s="64"/>
      <c r="Y7026" s="53"/>
      <c r="Z7026" s="64"/>
      <c r="AD7026" s="53"/>
    </row>
    <row r="7027" spans="1:30" s="13" customFormat="1" x14ac:dyDescent="0.25">
      <c r="A7027"/>
      <c r="B7027" s="32"/>
      <c r="C7027" s="34"/>
      <c r="D7027" s="10"/>
      <c r="J7027" s="53"/>
      <c r="K7027" s="64"/>
      <c r="O7027" s="60"/>
      <c r="P7027" s="67"/>
      <c r="T7027" s="53"/>
      <c r="U7027" s="64"/>
      <c r="Y7027" s="53"/>
      <c r="Z7027" s="64"/>
      <c r="AD7027" s="53"/>
    </row>
    <row r="7028" spans="1:30" s="13" customFormat="1" x14ac:dyDescent="0.25">
      <c r="A7028"/>
      <c r="B7028" s="32"/>
      <c r="C7028" s="34"/>
      <c r="D7028" s="10"/>
      <c r="J7028" s="53"/>
      <c r="K7028" s="64"/>
      <c r="O7028" s="60"/>
      <c r="P7028" s="67"/>
      <c r="T7028" s="53"/>
      <c r="U7028" s="64"/>
      <c r="Y7028" s="53"/>
      <c r="Z7028" s="64"/>
      <c r="AD7028" s="53"/>
    </row>
    <row r="7029" spans="1:30" s="13" customFormat="1" x14ac:dyDescent="0.25">
      <c r="A7029"/>
      <c r="B7029" s="32"/>
      <c r="C7029" s="34"/>
      <c r="D7029" s="10"/>
      <c r="J7029" s="53"/>
      <c r="K7029" s="64"/>
      <c r="O7029" s="60"/>
      <c r="P7029" s="67"/>
      <c r="T7029" s="53"/>
      <c r="U7029" s="64"/>
      <c r="Y7029" s="53"/>
      <c r="Z7029" s="64"/>
      <c r="AD7029" s="53"/>
    </row>
    <row r="7030" spans="1:30" s="13" customFormat="1" x14ac:dyDescent="0.25">
      <c r="A7030"/>
      <c r="B7030" s="32"/>
      <c r="C7030" s="34"/>
      <c r="D7030" s="10"/>
      <c r="J7030" s="53"/>
      <c r="K7030" s="64"/>
      <c r="O7030" s="60"/>
      <c r="P7030" s="67"/>
      <c r="T7030" s="53"/>
      <c r="U7030" s="64"/>
      <c r="Y7030" s="53"/>
      <c r="Z7030" s="64"/>
      <c r="AD7030" s="53"/>
    </row>
    <row r="7031" spans="1:30" s="13" customFormat="1" x14ac:dyDescent="0.25">
      <c r="A7031"/>
      <c r="B7031" s="32"/>
      <c r="C7031" s="34"/>
      <c r="D7031" s="10"/>
      <c r="J7031" s="53"/>
      <c r="K7031" s="64"/>
      <c r="O7031" s="60"/>
      <c r="P7031" s="67"/>
      <c r="T7031" s="53"/>
      <c r="U7031" s="64"/>
      <c r="Y7031" s="53"/>
      <c r="Z7031" s="64"/>
      <c r="AD7031" s="53"/>
    </row>
    <row r="7032" spans="1:30" s="13" customFormat="1" x14ac:dyDescent="0.25">
      <c r="A7032"/>
      <c r="B7032" s="32"/>
      <c r="C7032" s="34"/>
      <c r="D7032" s="10"/>
      <c r="J7032" s="53"/>
      <c r="K7032" s="64"/>
      <c r="O7032" s="60"/>
      <c r="P7032" s="67"/>
      <c r="T7032" s="53"/>
      <c r="U7032" s="64"/>
      <c r="Y7032" s="53"/>
      <c r="Z7032" s="64"/>
      <c r="AD7032" s="53"/>
    </row>
    <row r="7033" spans="1:30" s="13" customFormat="1" x14ac:dyDescent="0.25">
      <c r="A7033"/>
      <c r="B7033" s="32"/>
      <c r="C7033" s="34"/>
      <c r="D7033" s="10"/>
      <c r="J7033" s="53"/>
      <c r="K7033" s="64"/>
      <c r="O7033" s="60"/>
      <c r="P7033" s="67"/>
      <c r="T7033" s="53"/>
      <c r="U7033" s="64"/>
      <c r="Y7033" s="53"/>
      <c r="Z7033" s="64"/>
      <c r="AD7033" s="53"/>
    </row>
    <row r="7034" spans="1:30" s="13" customFormat="1" x14ac:dyDescent="0.25">
      <c r="A7034"/>
      <c r="B7034" s="32"/>
      <c r="C7034" s="34"/>
      <c r="D7034" s="10"/>
      <c r="J7034" s="53"/>
      <c r="K7034" s="64"/>
      <c r="O7034" s="60"/>
      <c r="P7034" s="67"/>
      <c r="T7034" s="53"/>
      <c r="U7034" s="64"/>
      <c r="Y7034" s="53"/>
      <c r="Z7034" s="64"/>
      <c r="AD7034" s="53"/>
    </row>
    <row r="7035" spans="1:30" s="13" customFormat="1" x14ac:dyDescent="0.25">
      <c r="A7035"/>
      <c r="B7035" s="32"/>
      <c r="C7035" s="34"/>
      <c r="D7035" s="10"/>
      <c r="J7035" s="53"/>
      <c r="K7035" s="64"/>
      <c r="O7035" s="60"/>
      <c r="P7035" s="67"/>
      <c r="T7035" s="53"/>
      <c r="U7035" s="64"/>
      <c r="Y7035" s="53"/>
      <c r="Z7035" s="64"/>
      <c r="AD7035" s="53"/>
    </row>
    <row r="7036" spans="1:30" s="13" customFormat="1" x14ac:dyDescent="0.25">
      <c r="A7036"/>
      <c r="B7036" s="32"/>
      <c r="C7036" s="34"/>
      <c r="D7036" s="10"/>
      <c r="J7036" s="53"/>
      <c r="K7036" s="64"/>
      <c r="O7036" s="60"/>
      <c r="P7036" s="67"/>
      <c r="T7036" s="53"/>
      <c r="U7036" s="64"/>
      <c r="Y7036" s="53"/>
      <c r="Z7036" s="64"/>
      <c r="AD7036" s="53"/>
    </row>
    <row r="7037" spans="1:30" s="13" customFormat="1" x14ac:dyDescent="0.25">
      <c r="A7037"/>
      <c r="B7037" s="32"/>
      <c r="C7037" s="34"/>
      <c r="D7037" s="10"/>
      <c r="J7037" s="53"/>
      <c r="K7037" s="64"/>
      <c r="O7037" s="60"/>
      <c r="P7037" s="67"/>
      <c r="T7037" s="53"/>
      <c r="U7037" s="64"/>
      <c r="Y7037" s="53"/>
      <c r="Z7037" s="64"/>
      <c r="AD7037" s="53"/>
    </row>
    <row r="7038" spans="1:30" s="13" customFormat="1" x14ac:dyDescent="0.25">
      <c r="A7038"/>
      <c r="B7038" s="32"/>
      <c r="C7038" s="34"/>
      <c r="D7038" s="10"/>
      <c r="J7038" s="53"/>
      <c r="K7038" s="64"/>
      <c r="O7038" s="60"/>
      <c r="P7038" s="67"/>
      <c r="T7038" s="53"/>
      <c r="U7038" s="64"/>
      <c r="Y7038" s="53"/>
      <c r="Z7038" s="64"/>
      <c r="AD7038" s="53"/>
    </row>
    <row r="7039" spans="1:30" s="13" customFormat="1" x14ac:dyDescent="0.25">
      <c r="A7039"/>
      <c r="B7039" s="32"/>
      <c r="C7039" s="34"/>
      <c r="D7039" s="10"/>
      <c r="J7039" s="53"/>
      <c r="K7039" s="64"/>
      <c r="O7039" s="60"/>
      <c r="P7039" s="67"/>
      <c r="T7039" s="53"/>
      <c r="U7039" s="64"/>
      <c r="Y7039" s="53"/>
      <c r="Z7039" s="64"/>
      <c r="AD7039" s="53"/>
    </row>
    <row r="7040" spans="1:30" s="13" customFormat="1" x14ac:dyDescent="0.25">
      <c r="A7040"/>
      <c r="B7040" s="32"/>
      <c r="C7040" s="34"/>
      <c r="D7040" s="10"/>
      <c r="J7040" s="53"/>
      <c r="K7040" s="64"/>
      <c r="O7040" s="60"/>
      <c r="P7040" s="67"/>
      <c r="T7040" s="53"/>
      <c r="U7040" s="64"/>
      <c r="Y7040" s="53"/>
      <c r="Z7040" s="64"/>
      <c r="AD7040" s="53"/>
    </row>
    <row r="7041" spans="1:30" s="13" customFormat="1" x14ac:dyDescent="0.25">
      <c r="A7041"/>
      <c r="B7041" s="32"/>
      <c r="C7041" s="34"/>
      <c r="D7041" s="10"/>
      <c r="J7041" s="53"/>
      <c r="K7041" s="64"/>
      <c r="O7041" s="60"/>
      <c r="P7041" s="67"/>
      <c r="T7041" s="53"/>
      <c r="U7041" s="64"/>
      <c r="Y7041" s="53"/>
      <c r="Z7041" s="64"/>
      <c r="AD7041" s="53"/>
    </row>
    <row r="7042" spans="1:30" s="13" customFormat="1" x14ac:dyDescent="0.25">
      <c r="A7042"/>
      <c r="B7042" s="32"/>
      <c r="C7042" s="34"/>
      <c r="D7042" s="10"/>
      <c r="J7042" s="53"/>
      <c r="K7042" s="64"/>
      <c r="O7042" s="60"/>
      <c r="P7042" s="67"/>
      <c r="T7042" s="53"/>
      <c r="U7042" s="64"/>
      <c r="Y7042" s="53"/>
      <c r="Z7042" s="64"/>
      <c r="AD7042" s="53"/>
    </row>
    <row r="7043" spans="1:30" s="13" customFormat="1" x14ac:dyDescent="0.25">
      <c r="A7043"/>
      <c r="B7043" s="32"/>
      <c r="C7043" s="34"/>
      <c r="D7043" s="10"/>
      <c r="J7043" s="53"/>
      <c r="K7043" s="64"/>
      <c r="O7043" s="60"/>
      <c r="P7043" s="67"/>
      <c r="T7043" s="53"/>
      <c r="U7043" s="64"/>
      <c r="Y7043" s="53"/>
      <c r="Z7043" s="64"/>
      <c r="AD7043" s="53"/>
    </row>
    <row r="7044" spans="1:30" s="13" customFormat="1" x14ac:dyDescent="0.25">
      <c r="A7044"/>
      <c r="B7044" s="32"/>
      <c r="C7044" s="34"/>
      <c r="D7044" s="10"/>
      <c r="J7044" s="53"/>
      <c r="K7044" s="64"/>
      <c r="O7044" s="60"/>
      <c r="P7044" s="67"/>
      <c r="T7044" s="53"/>
      <c r="U7044" s="64"/>
      <c r="Y7044" s="53"/>
      <c r="Z7044" s="64"/>
      <c r="AD7044" s="53"/>
    </row>
    <row r="7045" spans="1:30" s="13" customFormat="1" x14ac:dyDescent="0.25">
      <c r="A7045"/>
      <c r="B7045" s="32"/>
      <c r="C7045" s="34"/>
      <c r="D7045" s="10"/>
      <c r="J7045" s="53"/>
      <c r="K7045" s="64"/>
      <c r="O7045" s="60"/>
      <c r="P7045" s="67"/>
      <c r="T7045" s="53"/>
      <c r="U7045" s="64"/>
      <c r="Y7045" s="53"/>
      <c r="Z7045" s="64"/>
      <c r="AD7045" s="53"/>
    </row>
    <row r="7046" spans="1:30" s="13" customFormat="1" x14ac:dyDescent="0.25">
      <c r="A7046"/>
      <c r="B7046" s="32"/>
      <c r="C7046" s="34"/>
      <c r="D7046" s="10"/>
      <c r="J7046" s="53"/>
      <c r="K7046" s="64"/>
      <c r="O7046" s="60"/>
      <c r="P7046" s="67"/>
      <c r="T7046" s="53"/>
      <c r="U7046" s="64"/>
      <c r="Y7046" s="53"/>
      <c r="Z7046" s="64"/>
      <c r="AD7046" s="53"/>
    </row>
    <row r="7047" spans="1:30" s="13" customFormat="1" x14ac:dyDescent="0.25">
      <c r="A7047"/>
      <c r="B7047" s="32"/>
      <c r="C7047" s="34"/>
      <c r="D7047" s="10"/>
      <c r="J7047" s="53"/>
      <c r="K7047" s="64"/>
      <c r="O7047" s="60"/>
      <c r="P7047" s="67"/>
      <c r="T7047" s="53"/>
      <c r="U7047" s="64"/>
      <c r="Y7047" s="53"/>
      <c r="Z7047" s="64"/>
      <c r="AD7047" s="53"/>
    </row>
    <row r="7048" spans="1:30" s="13" customFormat="1" x14ac:dyDescent="0.25">
      <c r="A7048"/>
      <c r="B7048" s="32"/>
      <c r="C7048" s="34"/>
      <c r="D7048" s="10"/>
      <c r="J7048" s="53"/>
      <c r="K7048" s="64"/>
      <c r="O7048" s="60"/>
      <c r="P7048" s="67"/>
      <c r="T7048" s="53"/>
      <c r="U7048" s="64"/>
      <c r="Y7048" s="53"/>
      <c r="Z7048" s="64"/>
      <c r="AD7048" s="53"/>
    </row>
    <row r="7049" spans="1:30" s="13" customFormat="1" x14ac:dyDescent="0.25">
      <c r="A7049"/>
      <c r="B7049" s="32"/>
      <c r="C7049" s="34"/>
      <c r="D7049" s="10"/>
      <c r="J7049" s="53"/>
      <c r="K7049" s="64"/>
      <c r="O7049" s="60"/>
      <c r="P7049" s="67"/>
      <c r="T7049" s="53"/>
      <c r="U7049" s="64"/>
      <c r="Y7049" s="53"/>
      <c r="Z7049" s="64"/>
      <c r="AD7049" s="53"/>
    </row>
    <row r="7050" spans="1:30" s="13" customFormat="1" x14ac:dyDescent="0.25">
      <c r="A7050"/>
      <c r="B7050" s="32"/>
      <c r="C7050" s="34"/>
      <c r="D7050" s="10"/>
      <c r="J7050" s="53"/>
      <c r="K7050" s="64"/>
      <c r="O7050" s="60"/>
      <c r="P7050" s="67"/>
      <c r="T7050" s="53"/>
      <c r="U7050" s="64"/>
      <c r="Y7050" s="53"/>
      <c r="Z7050" s="64"/>
      <c r="AD7050" s="53"/>
    </row>
    <row r="7051" spans="1:30" s="13" customFormat="1" x14ac:dyDescent="0.25">
      <c r="A7051"/>
      <c r="B7051" s="32"/>
      <c r="C7051" s="34"/>
      <c r="D7051" s="10"/>
      <c r="J7051" s="53"/>
      <c r="K7051" s="64"/>
      <c r="O7051" s="60"/>
      <c r="P7051" s="67"/>
      <c r="T7051" s="53"/>
      <c r="U7051" s="64"/>
      <c r="Y7051" s="53"/>
      <c r="Z7051" s="64"/>
      <c r="AD7051" s="53"/>
    </row>
    <row r="7052" spans="1:30" s="13" customFormat="1" x14ac:dyDescent="0.25">
      <c r="A7052"/>
      <c r="B7052" s="32"/>
      <c r="C7052" s="34"/>
      <c r="D7052" s="10"/>
      <c r="J7052" s="53"/>
      <c r="K7052" s="64"/>
      <c r="O7052" s="60"/>
      <c r="P7052" s="67"/>
      <c r="T7052" s="53"/>
      <c r="U7052" s="64"/>
      <c r="Y7052" s="53"/>
      <c r="Z7052" s="64"/>
      <c r="AD7052" s="53"/>
    </row>
    <row r="7053" spans="1:30" s="13" customFormat="1" x14ac:dyDescent="0.25">
      <c r="A7053"/>
      <c r="B7053" s="32"/>
      <c r="C7053" s="34"/>
      <c r="D7053" s="10"/>
      <c r="J7053" s="53"/>
      <c r="K7053" s="64"/>
      <c r="O7053" s="60"/>
      <c r="P7053" s="67"/>
      <c r="T7053" s="53"/>
      <c r="U7053" s="64"/>
      <c r="Y7053" s="53"/>
      <c r="Z7053" s="64"/>
      <c r="AD7053" s="53"/>
    </row>
    <row r="7054" spans="1:30" s="13" customFormat="1" x14ac:dyDescent="0.25">
      <c r="A7054"/>
      <c r="B7054" s="32"/>
      <c r="C7054" s="34"/>
      <c r="D7054" s="10"/>
      <c r="J7054" s="53"/>
      <c r="K7054" s="64"/>
      <c r="O7054" s="60"/>
      <c r="P7054" s="67"/>
      <c r="T7054" s="53"/>
      <c r="U7054" s="64"/>
      <c r="Y7054" s="53"/>
      <c r="Z7054" s="64"/>
      <c r="AD7054" s="53"/>
    </row>
    <row r="7055" spans="1:30" s="13" customFormat="1" x14ac:dyDescent="0.25">
      <c r="A7055"/>
      <c r="B7055" s="32"/>
      <c r="C7055" s="34"/>
      <c r="D7055" s="10"/>
      <c r="J7055" s="53"/>
      <c r="K7055" s="64"/>
      <c r="O7055" s="60"/>
      <c r="P7055" s="67"/>
      <c r="T7055" s="53"/>
      <c r="U7055" s="64"/>
      <c r="Y7055" s="53"/>
      <c r="Z7055" s="64"/>
      <c r="AD7055" s="53"/>
    </row>
    <row r="7056" spans="1:30" s="13" customFormat="1" x14ac:dyDescent="0.25">
      <c r="A7056"/>
      <c r="B7056" s="32"/>
      <c r="C7056" s="34"/>
      <c r="D7056" s="10"/>
      <c r="J7056" s="53"/>
      <c r="K7056" s="64"/>
      <c r="O7056" s="60"/>
      <c r="P7056" s="67"/>
      <c r="T7056" s="53"/>
      <c r="U7056" s="64"/>
      <c r="Y7056" s="53"/>
      <c r="Z7056" s="64"/>
      <c r="AD7056" s="53"/>
    </row>
    <row r="7057" spans="1:30" s="13" customFormat="1" x14ac:dyDescent="0.25">
      <c r="A7057"/>
      <c r="B7057" s="32"/>
      <c r="C7057" s="34"/>
      <c r="D7057" s="10"/>
      <c r="J7057" s="53"/>
      <c r="K7057" s="64"/>
      <c r="O7057" s="60"/>
      <c r="P7057" s="67"/>
      <c r="T7057" s="53"/>
      <c r="U7057" s="64"/>
      <c r="Y7057" s="53"/>
      <c r="Z7057" s="64"/>
      <c r="AD7057" s="53"/>
    </row>
    <row r="7058" spans="1:30" s="13" customFormat="1" x14ac:dyDescent="0.25">
      <c r="A7058"/>
      <c r="B7058" s="32"/>
      <c r="C7058" s="34"/>
      <c r="D7058" s="10"/>
      <c r="J7058" s="53"/>
      <c r="K7058" s="64"/>
      <c r="O7058" s="60"/>
      <c r="P7058" s="67"/>
      <c r="T7058" s="53"/>
      <c r="U7058" s="64"/>
      <c r="Y7058" s="53"/>
      <c r="Z7058" s="64"/>
      <c r="AD7058" s="53"/>
    </row>
    <row r="7059" spans="1:30" s="13" customFormat="1" x14ac:dyDescent="0.25">
      <c r="A7059"/>
      <c r="B7059" s="32"/>
      <c r="C7059" s="34"/>
      <c r="D7059" s="10"/>
      <c r="J7059" s="53"/>
      <c r="K7059" s="64"/>
      <c r="O7059" s="60"/>
      <c r="P7059" s="67"/>
      <c r="T7059" s="53"/>
      <c r="U7059" s="64"/>
      <c r="Y7059" s="53"/>
      <c r="Z7059" s="64"/>
      <c r="AD7059" s="53"/>
    </row>
    <row r="7060" spans="1:30" s="13" customFormat="1" x14ac:dyDescent="0.25">
      <c r="A7060"/>
      <c r="B7060" s="32"/>
      <c r="C7060" s="34"/>
      <c r="D7060" s="10"/>
      <c r="J7060" s="53"/>
      <c r="K7060" s="64"/>
      <c r="O7060" s="60"/>
      <c r="P7060" s="67"/>
      <c r="T7060" s="53"/>
      <c r="U7060" s="64"/>
      <c r="Y7060" s="53"/>
      <c r="Z7060" s="64"/>
      <c r="AD7060" s="53"/>
    </row>
    <row r="7061" spans="1:30" s="13" customFormat="1" x14ac:dyDescent="0.25">
      <c r="A7061"/>
      <c r="B7061" s="32"/>
      <c r="C7061" s="34"/>
      <c r="D7061" s="10"/>
      <c r="J7061" s="53"/>
      <c r="K7061" s="64"/>
      <c r="O7061" s="60"/>
      <c r="P7061" s="67"/>
      <c r="T7061" s="53"/>
      <c r="U7061" s="64"/>
      <c r="Y7061" s="53"/>
      <c r="Z7061" s="64"/>
      <c r="AD7061" s="53"/>
    </row>
    <row r="7062" spans="1:30" s="13" customFormat="1" x14ac:dyDescent="0.25">
      <c r="A7062"/>
      <c r="B7062" s="32"/>
      <c r="C7062" s="34"/>
      <c r="D7062" s="10"/>
      <c r="J7062" s="53"/>
      <c r="K7062" s="64"/>
      <c r="O7062" s="60"/>
      <c r="P7062" s="67"/>
      <c r="T7062" s="53"/>
      <c r="U7062" s="64"/>
      <c r="Y7062" s="53"/>
      <c r="Z7062" s="64"/>
      <c r="AD7062" s="53"/>
    </row>
    <row r="7063" spans="1:30" s="13" customFormat="1" x14ac:dyDescent="0.25">
      <c r="A7063"/>
      <c r="B7063" s="32"/>
      <c r="C7063" s="34"/>
      <c r="D7063" s="10"/>
      <c r="J7063" s="53"/>
      <c r="K7063" s="64"/>
      <c r="O7063" s="60"/>
      <c r="P7063" s="67"/>
      <c r="T7063" s="53"/>
      <c r="U7063" s="64"/>
      <c r="Y7063" s="53"/>
      <c r="Z7063" s="64"/>
      <c r="AD7063" s="53"/>
    </row>
    <row r="7064" spans="1:30" s="13" customFormat="1" x14ac:dyDescent="0.25">
      <c r="A7064"/>
      <c r="B7064" s="32"/>
      <c r="C7064" s="34"/>
      <c r="D7064" s="10"/>
      <c r="J7064" s="53"/>
      <c r="K7064" s="64"/>
      <c r="O7064" s="60"/>
      <c r="P7064" s="67"/>
      <c r="T7064" s="53"/>
      <c r="U7064" s="64"/>
      <c r="Y7064" s="53"/>
      <c r="Z7064" s="64"/>
      <c r="AD7064" s="53"/>
    </row>
    <row r="7065" spans="1:30" s="13" customFormat="1" x14ac:dyDescent="0.25">
      <c r="A7065"/>
      <c r="B7065" s="32"/>
      <c r="C7065" s="34"/>
      <c r="D7065" s="10"/>
      <c r="J7065" s="53"/>
      <c r="K7065" s="64"/>
      <c r="O7065" s="60"/>
      <c r="P7065" s="67"/>
      <c r="T7065" s="53"/>
      <c r="U7065" s="64"/>
      <c r="Y7065" s="53"/>
      <c r="Z7065" s="64"/>
      <c r="AD7065" s="53"/>
    </row>
    <row r="7066" spans="1:30" s="13" customFormat="1" x14ac:dyDescent="0.25">
      <c r="A7066"/>
      <c r="B7066" s="32"/>
      <c r="C7066" s="34"/>
      <c r="D7066" s="10"/>
      <c r="J7066" s="53"/>
      <c r="K7066" s="64"/>
      <c r="O7066" s="60"/>
      <c r="P7066" s="67"/>
      <c r="T7066" s="53"/>
      <c r="U7066" s="64"/>
      <c r="Y7066" s="53"/>
      <c r="Z7066" s="64"/>
      <c r="AD7066" s="53"/>
    </row>
    <row r="7067" spans="1:30" s="13" customFormat="1" x14ac:dyDescent="0.25">
      <c r="A7067"/>
      <c r="B7067" s="32"/>
      <c r="C7067" s="34"/>
      <c r="D7067" s="10"/>
      <c r="J7067" s="53"/>
      <c r="K7067" s="64"/>
      <c r="O7067" s="60"/>
      <c r="P7067" s="67"/>
      <c r="T7067" s="53"/>
      <c r="U7067" s="64"/>
      <c r="Y7067" s="53"/>
      <c r="Z7067" s="64"/>
      <c r="AD7067" s="53"/>
    </row>
    <row r="7068" spans="1:30" s="13" customFormat="1" x14ac:dyDescent="0.25">
      <c r="A7068"/>
      <c r="B7068" s="32"/>
      <c r="C7068" s="34"/>
      <c r="D7068" s="10"/>
      <c r="J7068" s="53"/>
      <c r="K7068" s="64"/>
      <c r="O7068" s="60"/>
      <c r="P7068" s="67"/>
      <c r="T7068" s="53"/>
      <c r="U7068" s="64"/>
      <c r="Y7068" s="53"/>
      <c r="Z7068" s="64"/>
      <c r="AD7068" s="53"/>
    </row>
    <row r="7069" spans="1:30" s="13" customFormat="1" x14ac:dyDescent="0.25">
      <c r="A7069"/>
      <c r="B7069" s="32"/>
      <c r="C7069" s="34"/>
      <c r="D7069" s="10"/>
      <c r="J7069" s="53"/>
      <c r="K7069" s="64"/>
      <c r="O7069" s="60"/>
      <c r="P7069" s="67"/>
      <c r="T7069" s="53"/>
      <c r="U7069" s="64"/>
      <c r="Y7069" s="53"/>
      <c r="Z7069" s="64"/>
      <c r="AD7069" s="53"/>
    </row>
    <row r="7070" spans="1:30" s="13" customFormat="1" x14ac:dyDescent="0.25">
      <c r="A7070"/>
      <c r="B7070" s="32"/>
      <c r="C7070" s="34"/>
      <c r="D7070" s="10"/>
      <c r="J7070" s="53"/>
      <c r="K7070" s="64"/>
      <c r="O7070" s="60"/>
      <c r="P7070" s="67"/>
      <c r="T7070" s="53"/>
      <c r="U7070" s="64"/>
      <c r="Y7070" s="53"/>
      <c r="Z7070" s="64"/>
      <c r="AD7070" s="53"/>
    </row>
    <row r="7071" spans="1:30" s="13" customFormat="1" x14ac:dyDescent="0.25">
      <c r="A7071"/>
      <c r="B7071" s="32"/>
      <c r="C7071" s="34"/>
      <c r="D7071" s="10"/>
      <c r="J7071" s="53"/>
      <c r="K7071" s="64"/>
      <c r="O7071" s="60"/>
      <c r="P7071" s="67"/>
      <c r="T7071" s="53"/>
      <c r="U7071" s="64"/>
      <c r="Y7071" s="53"/>
      <c r="Z7071" s="64"/>
      <c r="AD7071" s="53"/>
    </row>
    <row r="7072" spans="1:30" s="13" customFormat="1" x14ac:dyDescent="0.25">
      <c r="A7072"/>
      <c r="B7072" s="32"/>
      <c r="C7072" s="34"/>
      <c r="D7072" s="10"/>
      <c r="J7072" s="53"/>
      <c r="K7072" s="64"/>
      <c r="O7072" s="60"/>
      <c r="P7072" s="67"/>
      <c r="T7072" s="53"/>
      <c r="U7072" s="64"/>
      <c r="Y7072" s="53"/>
      <c r="Z7072" s="64"/>
      <c r="AD7072" s="53"/>
    </row>
    <row r="7073" spans="1:30" s="13" customFormat="1" x14ac:dyDescent="0.25">
      <c r="A7073"/>
      <c r="B7073" s="32"/>
      <c r="C7073" s="34"/>
      <c r="D7073" s="10"/>
      <c r="J7073" s="53"/>
      <c r="K7073" s="64"/>
      <c r="O7073" s="60"/>
      <c r="P7073" s="67"/>
      <c r="T7073" s="53"/>
      <c r="U7073" s="64"/>
      <c r="Y7073" s="53"/>
      <c r="Z7073" s="64"/>
      <c r="AD7073" s="53"/>
    </row>
    <row r="7074" spans="1:30" s="13" customFormat="1" x14ac:dyDescent="0.25">
      <c r="A7074"/>
      <c r="B7074" s="32"/>
      <c r="C7074" s="34"/>
      <c r="D7074" s="10"/>
      <c r="J7074" s="53"/>
      <c r="K7074" s="64"/>
      <c r="O7074" s="60"/>
      <c r="P7074" s="67"/>
      <c r="T7074" s="53"/>
      <c r="U7074" s="64"/>
      <c r="Y7074" s="53"/>
      <c r="Z7074" s="64"/>
      <c r="AD7074" s="53"/>
    </row>
    <row r="7075" spans="1:30" s="13" customFormat="1" x14ac:dyDescent="0.25">
      <c r="A7075"/>
      <c r="B7075" s="32"/>
      <c r="C7075" s="34"/>
      <c r="D7075" s="10"/>
      <c r="J7075" s="53"/>
      <c r="K7075" s="64"/>
      <c r="O7075" s="60"/>
      <c r="P7075" s="67"/>
      <c r="T7075" s="53"/>
      <c r="U7075" s="64"/>
      <c r="Y7075" s="53"/>
      <c r="Z7075" s="64"/>
      <c r="AD7075" s="53"/>
    </row>
    <row r="7076" spans="1:30" s="13" customFormat="1" x14ac:dyDescent="0.25">
      <c r="A7076"/>
      <c r="B7076" s="32"/>
      <c r="C7076" s="34"/>
      <c r="D7076" s="10"/>
      <c r="J7076" s="53"/>
      <c r="K7076" s="64"/>
      <c r="O7076" s="60"/>
      <c r="P7076" s="67"/>
      <c r="T7076" s="53"/>
      <c r="U7076" s="64"/>
      <c r="Y7076" s="53"/>
      <c r="Z7076" s="64"/>
      <c r="AD7076" s="53"/>
    </row>
    <row r="7077" spans="1:30" s="13" customFormat="1" x14ac:dyDescent="0.25">
      <c r="A7077"/>
      <c r="B7077" s="32"/>
      <c r="C7077" s="34"/>
      <c r="D7077" s="10"/>
      <c r="J7077" s="53"/>
      <c r="K7077" s="64"/>
      <c r="O7077" s="60"/>
      <c r="P7077" s="67"/>
      <c r="T7077" s="53"/>
      <c r="U7077" s="64"/>
      <c r="Y7077" s="53"/>
      <c r="Z7077" s="64"/>
      <c r="AD7077" s="53"/>
    </row>
    <row r="7078" spans="1:30" s="13" customFormat="1" x14ac:dyDescent="0.25">
      <c r="A7078"/>
      <c r="B7078" s="32"/>
      <c r="C7078" s="34"/>
      <c r="D7078" s="10"/>
      <c r="J7078" s="53"/>
      <c r="K7078" s="64"/>
      <c r="O7078" s="60"/>
      <c r="P7078" s="67"/>
      <c r="T7078" s="53"/>
      <c r="U7078" s="64"/>
      <c r="Y7078" s="53"/>
      <c r="Z7078" s="64"/>
      <c r="AD7078" s="53"/>
    </row>
    <row r="7079" spans="1:30" s="13" customFormat="1" x14ac:dyDescent="0.25">
      <c r="A7079"/>
      <c r="B7079" s="32"/>
      <c r="C7079" s="34"/>
      <c r="D7079" s="10"/>
      <c r="J7079" s="53"/>
      <c r="K7079" s="64"/>
      <c r="O7079" s="60"/>
      <c r="P7079" s="67"/>
      <c r="T7079" s="53"/>
      <c r="U7079" s="64"/>
      <c r="Y7079" s="53"/>
      <c r="Z7079" s="64"/>
      <c r="AD7079" s="53"/>
    </row>
    <row r="7080" spans="1:30" s="13" customFormat="1" x14ac:dyDescent="0.25">
      <c r="A7080"/>
      <c r="B7080" s="32"/>
      <c r="C7080" s="34"/>
      <c r="D7080" s="10"/>
      <c r="J7080" s="53"/>
      <c r="K7080" s="64"/>
      <c r="O7080" s="60"/>
      <c r="P7080" s="67"/>
      <c r="T7080" s="53"/>
      <c r="U7080" s="64"/>
      <c r="Y7080" s="53"/>
      <c r="Z7080" s="64"/>
      <c r="AD7080" s="53"/>
    </row>
    <row r="7081" spans="1:30" s="13" customFormat="1" x14ac:dyDescent="0.25">
      <c r="A7081"/>
      <c r="B7081" s="32"/>
      <c r="C7081" s="34"/>
      <c r="D7081" s="10"/>
      <c r="J7081" s="53"/>
      <c r="K7081" s="64"/>
      <c r="O7081" s="60"/>
      <c r="P7081" s="67"/>
      <c r="T7081" s="53"/>
      <c r="U7081" s="64"/>
      <c r="Y7081" s="53"/>
      <c r="Z7081" s="64"/>
      <c r="AD7081" s="53"/>
    </row>
    <row r="7082" spans="1:30" s="13" customFormat="1" x14ac:dyDescent="0.25">
      <c r="A7082"/>
      <c r="B7082" s="32"/>
      <c r="C7082" s="34"/>
      <c r="D7082" s="10"/>
      <c r="J7082" s="53"/>
      <c r="K7082" s="64"/>
      <c r="O7082" s="60"/>
      <c r="P7082" s="67"/>
      <c r="T7082" s="53"/>
      <c r="U7082" s="64"/>
      <c r="Y7082" s="53"/>
      <c r="Z7082" s="64"/>
      <c r="AD7082" s="53"/>
    </row>
    <row r="7083" spans="1:30" s="13" customFormat="1" x14ac:dyDescent="0.25">
      <c r="A7083"/>
      <c r="B7083" s="32"/>
      <c r="C7083" s="34"/>
      <c r="D7083" s="10"/>
      <c r="J7083" s="53"/>
      <c r="K7083" s="64"/>
      <c r="O7083" s="60"/>
      <c r="P7083" s="67"/>
      <c r="T7083" s="53"/>
      <c r="U7083" s="64"/>
      <c r="Y7083" s="53"/>
      <c r="Z7083" s="64"/>
      <c r="AD7083" s="53"/>
    </row>
    <row r="7084" spans="1:30" s="13" customFormat="1" x14ac:dyDescent="0.25">
      <c r="A7084"/>
      <c r="B7084" s="32"/>
      <c r="C7084" s="34"/>
      <c r="D7084" s="10"/>
      <c r="J7084" s="53"/>
      <c r="K7084" s="64"/>
      <c r="O7084" s="60"/>
      <c r="P7084" s="67"/>
      <c r="T7084" s="53"/>
      <c r="U7084" s="64"/>
      <c r="Y7084" s="53"/>
      <c r="Z7084" s="64"/>
      <c r="AD7084" s="53"/>
    </row>
    <row r="7085" spans="1:30" s="13" customFormat="1" x14ac:dyDescent="0.25">
      <c r="A7085"/>
      <c r="B7085" s="32"/>
      <c r="C7085" s="34"/>
      <c r="D7085" s="10"/>
      <c r="J7085" s="53"/>
      <c r="K7085" s="64"/>
      <c r="O7085" s="60"/>
      <c r="P7085" s="67"/>
      <c r="T7085" s="53"/>
      <c r="U7085" s="64"/>
      <c r="Y7085" s="53"/>
      <c r="Z7085" s="64"/>
      <c r="AD7085" s="53"/>
    </row>
    <row r="7086" spans="1:30" s="13" customFormat="1" x14ac:dyDescent="0.25">
      <c r="A7086"/>
      <c r="B7086" s="32"/>
      <c r="C7086" s="34"/>
      <c r="D7086" s="10"/>
      <c r="J7086" s="53"/>
      <c r="K7086" s="64"/>
      <c r="O7086" s="60"/>
      <c r="P7086" s="67"/>
      <c r="T7086" s="53"/>
      <c r="U7086" s="64"/>
      <c r="Y7086" s="53"/>
      <c r="Z7086" s="64"/>
      <c r="AD7086" s="53"/>
    </row>
    <row r="7087" spans="1:30" s="13" customFormat="1" x14ac:dyDescent="0.25">
      <c r="A7087"/>
      <c r="B7087" s="32"/>
      <c r="C7087" s="34"/>
      <c r="D7087" s="10"/>
      <c r="J7087" s="53"/>
      <c r="K7087" s="64"/>
      <c r="O7087" s="60"/>
      <c r="P7087" s="67"/>
      <c r="T7087" s="53"/>
      <c r="U7087" s="64"/>
      <c r="Y7087" s="53"/>
      <c r="Z7087" s="64"/>
      <c r="AD7087" s="53"/>
    </row>
    <row r="7088" spans="1:30" s="13" customFormat="1" x14ac:dyDescent="0.25">
      <c r="A7088"/>
      <c r="B7088" s="32"/>
      <c r="C7088" s="34"/>
      <c r="D7088" s="10"/>
      <c r="J7088" s="53"/>
      <c r="K7088" s="64"/>
      <c r="O7088" s="60"/>
      <c r="P7088" s="67"/>
      <c r="T7088" s="53"/>
      <c r="U7088" s="64"/>
      <c r="Y7088" s="53"/>
      <c r="Z7088" s="64"/>
      <c r="AD7088" s="53"/>
    </row>
    <row r="7089" spans="1:30" s="13" customFormat="1" x14ac:dyDescent="0.25">
      <c r="A7089"/>
      <c r="B7089" s="32"/>
      <c r="C7089" s="34"/>
      <c r="D7089" s="10"/>
      <c r="J7089" s="53"/>
      <c r="K7089" s="64"/>
      <c r="O7089" s="60"/>
      <c r="P7089" s="67"/>
      <c r="T7089" s="53"/>
      <c r="U7089" s="64"/>
      <c r="Y7089" s="53"/>
      <c r="Z7089" s="64"/>
      <c r="AD7089" s="53"/>
    </row>
    <row r="7090" spans="1:30" s="13" customFormat="1" x14ac:dyDescent="0.25">
      <c r="A7090"/>
      <c r="B7090" s="32"/>
      <c r="C7090" s="34"/>
      <c r="D7090" s="10"/>
      <c r="J7090" s="53"/>
      <c r="K7090" s="64"/>
      <c r="O7090" s="60"/>
      <c r="P7090" s="67"/>
      <c r="T7090" s="53"/>
      <c r="U7090" s="64"/>
      <c r="Y7090" s="53"/>
      <c r="Z7090" s="64"/>
      <c r="AD7090" s="53"/>
    </row>
    <row r="7091" spans="1:30" s="13" customFormat="1" x14ac:dyDescent="0.25">
      <c r="A7091"/>
      <c r="B7091" s="32"/>
      <c r="C7091" s="34"/>
      <c r="D7091" s="10"/>
      <c r="J7091" s="53"/>
      <c r="K7091" s="64"/>
      <c r="O7091" s="60"/>
      <c r="P7091" s="67"/>
      <c r="T7091" s="53"/>
      <c r="U7091" s="64"/>
      <c r="Y7091" s="53"/>
      <c r="Z7091" s="64"/>
      <c r="AD7091" s="53"/>
    </row>
    <row r="7092" spans="1:30" s="13" customFormat="1" x14ac:dyDescent="0.25">
      <c r="A7092"/>
      <c r="B7092" s="32"/>
      <c r="C7092" s="34"/>
      <c r="D7092" s="10"/>
      <c r="J7092" s="53"/>
      <c r="K7092" s="64"/>
      <c r="O7092" s="60"/>
      <c r="P7092" s="67"/>
      <c r="T7092" s="53"/>
      <c r="U7092" s="64"/>
      <c r="Y7092" s="53"/>
      <c r="Z7092" s="64"/>
      <c r="AD7092" s="53"/>
    </row>
    <row r="7093" spans="1:30" s="13" customFormat="1" x14ac:dyDescent="0.25">
      <c r="A7093"/>
      <c r="B7093" s="32"/>
      <c r="C7093" s="34"/>
      <c r="D7093" s="10"/>
      <c r="J7093" s="53"/>
      <c r="K7093" s="64"/>
      <c r="O7093" s="60"/>
      <c r="P7093" s="67"/>
      <c r="T7093" s="53"/>
      <c r="U7093" s="64"/>
      <c r="Y7093" s="53"/>
      <c r="Z7093" s="64"/>
      <c r="AD7093" s="53"/>
    </row>
    <row r="7094" spans="1:30" s="13" customFormat="1" x14ac:dyDescent="0.25">
      <c r="A7094"/>
      <c r="B7094" s="32"/>
      <c r="C7094" s="34"/>
      <c r="D7094" s="10"/>
      <c r="J7094" s="53"/>
      <c r="K7094" s="64"/>
      <c r="O7094" s="60"/>
      <c r="P7094" s="67"/>
      <c r="T7094" s="53"/>
      <c r="U7094" s="64"/>
      <c r="Y7094" s="53"/>
      <c r="Z7094" s="64"/>
      <c r="AD7094" s="53"/>
    </row>
    <row r="7095" spans="1:30" s="13" customFormat="1" x14ac:dyDescent="0.25">
      <c r="A7095"/>
      <c r="B7095" s="32"/>
      <c r="C7095" s="34"/>
      <c r="D7095" s="10"/>
      <c r="J7095" s="53"/>
      <c r="K7095" s="64"/>
      <c r="O7095" s="60"/>
      <c r="P7095" s="67"/>
      <c r="T7095" s="53"/>
      <c r="U7095" s="64"/>
      <c r="Y7095" s="53"/>
      <c r="Z7095" s="64"/>
      <c r="AD7095" s="53"/>
    </row>
    <row r="7096" spans="1:30" s="13" customFormat="1" x14ac:dyDescent="0.25">
      <c r="A7096"/>
      <c r="B7096" s="32"/>
      <c r="C7096" s="34"/>
      <c r="D7096" s="10"/>
      <c r="J7096" s="53"/>
      <c r="K7096" s="64"/>
      <c r="O7096" s="60"/>
      <c r="P7096" s="67"/>
      <c r="T7096" s="53"/>
      <c r="U7096" s="64"/>
      <c r="Y7096" s="53"/>
      <c r="Z7096" s="64"/>
      <c r="AD7096" s="53"/>
    </row>
    <row r="7097" spans="1:30" s="13" customFormat="1" x14ac:dyDescent="0.25">
      <c r="A7097"/>
      <c r="B7097" s="32"/>
      <c r="C7097" s="34"/>
      <c r="D7097" s="10"/>
      <c r="J7097" s="53"/>
      <c r="K7097" s="64"/>
      <c r="O7097" s="60"/>
      <c r="P7097" s="67"/>
      <c r="T7097" s="53"/>
      <c r="U7097" s="64"/>
      <c r="Y7097" s="53"/>
      <c r="Z7097" s="64"/>
      <c r="AD7097" s="53"/>
    </row>
    <row r="7098" spans="1:30" s="13" customFormat="1" x14ac:dyDescent="0.25">
      <c r="A7098"/>
      <c r="B7098" s="32"/>
      <c r="C7098" s="34"/>
      <c r="D7098" s="10"/>
      <c r="J7098" s="53"/>
      <c r="K7098" s="64"/>
      <c r="O7098" s="60"/>
      <c r="P7098" s="67"/>
      <c r="T7098" s="53"/>
      <c r="U7098" s="64"/>
      <c r="Y7098" s="53"/>
      <c r="Z7098" s="64"/>
      <c r="AD7098" s="53"/>
    </row>
    <row r="7099" spans="1:30" s="13" customFormat="1" x14ac:dyDescent="0.25">
      <c r="A7099"/>
      <c r="B7099" s="32"/>
      <c r="C7099" s="34"/>
      <c r="D7099" s="10"/>
      <c r="J7099" s="53"/>
      <c r="K7099" s="64"/>
      <c r="O7099" s="60"/>
      <c r="P7099" s="67"/>
      <c r="T7099" s="53"/>
      <c r="U7099" s="64"/>
      <c r="Y7099" s="53"/>
      <c r="Z7099" s="64"/>
      <c r="AD7099" s="53"/>
    </row>
    <row r="7100" spans="1:30" s="13" customFormat="1" x14ac:dyDescent="0.25">
      <c r="A7100"/>
      <c r="B7100" s="32"/>
      <c r="C7100" s="34"/>
      <c r="D7100" s="10"/>
      <c r="J7100" s="53"/>
      <c r="K7100" s="64"/>
      <c r="O7100" s="60"/>
      <c r="P7100" s="67"/>
      <c r="T7100" s="53"/>
      <c r="U7100" s="64"/>
      <c r="Y7100" s="53"/>
      <c r="Z7100" s="64"/>
      <c r="AD7100" s="53"/>
    </row>
    <row r="7101" spans="1:30" s="13" customFormat="1" x14ac:dyDescent="0.25">
      <c r="A7101"/>
      <c r="B7101" s="32"/>
      <c r="C7101" s="34"/>
      <c r="D7101" s="10"/>
      <c r="J7101" s="53"/>
      <c r="K7101" s="64"/>
      <c r="O7101" s="60"/>
      <c r="P7101" s="67"/>
      <c r="T7101" s="53"/>
      <c r="U7101" s="64"/>
      <c r="Y7101" s="53"/>
      <c r="Z7101" s="64"/>
      <c r="AD7101" s="53"/>
    </row>
    <row r="7102" spans="1:30" s="13" customFormat="1" x14ac:dyDescent="0.25">
      <c r="A7102"/>
      <c r="B7102" s="32"/>
      <c r="C7102" s="34"/>
      <c r="D7102" s="10"/>
      <c r="J7102" s="53"/>
      <c r="K7102" s="64"/>
      <c r="O7102" s="60"/>
      <c r="P7102" s="67"/>
      <c r="T7102" s="53"/>
      <c r="U7102" s="64"/>
      <c r="Y7102" s="53"/>
      <c r="Z7102" s="64"/>
      <c r="AD7102" s="53"/>
    </row>
    <row r="7103" spans="1:30" s="13" customFormat="1" x14ac:dyDescent="0.25">
      <c r="A7103"/>
      <c r="B7103" s="32"/>
      <c r="C7103" s="34"/>
      <c r="D7103" s="10"/>
      <c r="J7103" s="53"/>
      <c r="K7103" s="64"/>
      <c r="O7103" s="60"/>
      <c r="P7103" s="67"/>
      <c r="T7103" s="53"/>
      <c r="U7103" s="64"/>
      <c r="Y7103" s="53"/>
      <c r="Z7103" s="64"/>
      <c r="AD7103" s="53"/>
    </row>
    <row r="7104" spans="1:30" s="13" customFormat="1" x14ac:dyDescent="0.25">
      <c r="A7104"/>
      <c r="B7104" s="32"/>
      <c r="C7104" s="34"/>
      <c r="D7104" s="10"/>
      <c r="J7104" s="53"/>
      <c r="K7104" s="64"/>
      <c r="O7104" s="60"/>
      <c r="P7104" s="67"/>
      <c r="T7104" s="53"/>
      <c r="U7104" s="64"/>
      <c r="Y7104" s="53"/>
      <c r="Z7104" s="64"/>
      <c r="AD7104" s="53"/>
    </row>
    <row r="7105" spans="1:30" s="13" customFormat="1" x14ac:dyDescent="0.25">
      <c r="A7105"/>
      <c r="B7105" s="32"/>
      <c r="C7105" s="34"/>
      <c r="D7105" s="10"/>
      <c r="J7105" s="53"/>
      <c r="K7105" s="64"/>
      <c r="O7105" s="60"/>
      <c r="P7105" s="67"/>
      <c r="T7105" s="53"/>
      <c r="U7105" s="64"/>
      <c r="Y7105" s="53"/>
      <c r="Z7105" s="64"/>
      <c r="AD7105" s="53"/>
    </row>
    <row r="7106" spans="1:30" s="13" customFormat="1" x14ac:dyDescent="0.25">
      <c r="A7106"/>
      <c r="B7106" s="32"/>
      <c r="C7106" s="34"/>
      <c r="D7106" s="10"/>
      <c r="J7106" s="53"/>
      <c r="K7106" s="64"/>
      <c r="O7106" s="60"/>
      <c r="P7106" s="67"/>
      <c r="T7106" s="53"/>
      <c r="U7106" s="64"/>
      <c r="Y7106" s="53"/>
      <c r="Z7106" s="64"/>
      <c r="AD7106" s="53"/>
    </row>
    <row r="7107" spans="1:30" s="13" customFormat="1" x14ac:dyDescent="0.25">
      <c r="A7107"/>
      <c r="B7107" s="32"/>
      <c r="C7107" s="34"/>
      <c r="D7107" s="10"/>
      <c r="J7107" s="53"/>
      <c r="K7107" s="64"/>
      <c r="O7107" s="60"/>
      <c r="P7107" s="67"/>
      <c r="T7107" s="53"/>
      <c r="U7107" s="64"/>
      <c r="Y7107" s="53"/>
      <c r="Z7107" s="64"/>
      <c r="AD7107" s="53"/>
    </row>
    <row r="7108" spans="1:30" s="13" customFormat="1" x14ac:dyDescent="0.25">
      <c r="A7108"/>
      <c r="B7108" s="32"/>
      <c r="C7108" s="34"/>
      <c r="D7108" s="10"/>
      <c r="J7108" s="53"/>
      <c r="K7108" s="64"/>
      <c r="O7108" s="60"/>
      <c r="P7108" s="67"/>
      <c r="T7108" s="53"/>
      <c r="U7108" s="64"/>
      <c r="Y7108" s="53"/>
      <c r="Z7108" s="64"/>
      <c r="AD7108" s="53"/>
    </row>
    <row r="7109" spans="1:30" s="13" customFormat="1" x14ac:dyDescent="0.25">
      <c r="A7109"/>
      <c r="B7109" s="32"/>
      <c r="C7109" s="34"/>
      <c r="D7109" s="10"/>
      <c r="J7109" s="53"/>
      <c r="K7109" s="64"/>
      <c r="O7109" s="60"/>
      <c r="P7109" s="67"/>
      <c r="T7109" s="53"/>
      <c r="U7109" s="64"/>
      <c r="Y7109" s="53"/>
      <c r="Z7109" s="64"/>
      <c r="AD7109" s="53"/>
    </row>
    <row r="7110" spans="1:30" s="13" customFormat="1" x14ac:dyDescent="0.25">
      <c r="A7110"/>
      <c r="B7110" s="32"/>
      <c r="C7110" s="34"/>
      <c r="D7110" s="10"/>
      <c r="J7110" s="53"/>
      <c r="K7110" s="64"/>
      <c r="O7110" s="60"/>
      <c r="P7110" s="67"/>
      <c r="T7110" s="53"/>
      <c r="U7110" s="64"/>
      <c r="Y7110" s="53"/>
      <c r="Z7110" s="64"/>
      <c r="AD7110" s="53"/>
    </row>
    <row r="7111" spans="1:30" s="13" customFormat="1" x14ac:dyDescent="0.25">
      <c r="A7111"/>
      <c r="B7111" s="32"/>
      <c r="C7111" s="34"/>
      <c r="D7111" s="10"/>
      <c r="J7111" s="53"/>
      <c r="K7111" s="64"/>
      <c r="O7111" s="60"/>
      <c r="P7111" s="67"/>
      <c r="T7111" s="53"/>
      <c r="U7111" s="64"/>
      <c r="Y7111" s="53"/>
      <c r="Z7111" s="64"/>
      <c r="AD7111" s="53"/>
    </row>
    <row r="7112" spans="1:30" s="13" customFormat="1" x14ac:dyDescent="0.25">
      <c r="A7112"/>
      <c r="B7112" s="32"/>
      <c r="C7112" s="34"/>
      <c r="D7112" s="10"/>
      <c r="J7112" s="53"/>
      <c r="K7112" s="64"/>
      <c r="O7112" s="60"/>
      <c r="P7112" s="67"/>
      <c r="T7112" s="53"/>
      <c r="U7112" s="64"/>
      <c r="Y7112" s="53"/>
      <c r="Z7112" s="64"/>
      <c r="AD7112" s="53"/>
    </row>
    <row r="7113" spans="1:30" s="13" customFormat="1" x14ac:dyDescent="0.25">
      <c r="A7113"/>
      <c r="B7113" s="32"/>
      <c r="C7113" s="34"/>
      <c r="D7113" s="10"/>
      <c r="J7113" s="53"/>
      <c r="K7113" s="64"/>
      <c r="O7113" s="60"/>
      <c r="P7113" s="67"/>
      <c r="T7113" s="53"/>
      <c r="U7113" s="64"/>
      <c r="Y7113" s="53"/>
      <c r="Z7113" s="64"/>
      <c r="AD7113" s="53"/>
    </row>
    <row r="7114" spans="1:30" s="13" customFormat="1" x14ac:dyDescent="0.25">
      <c r="A7114"/>
      <c r="B7114" s="32"/>
      <c r="C7114" s="34"/>
      <c r="D7114" s="10"/>
      <c r="J7114" s="53"/>
      <c r="K7114" s="64"/>
      <c r="O7114" s="60"/>
      <c r="P7114" s="67"/>
      <c r="T7114" s="53"/>
      <c r="U7114" s="64"/>
      <c r="Y7114" s="53"/>
      <c r="Z7114" s="64"/>
      <c r="AD7114" s="53"/>
    </row>
    <row r="7115" spans="1:30" s="13" customFormat="1" x14ac:dyDescent="0.25">
      <c r="A7115"/>
      <c r="B7115" s="32"/>
      <c r="C7115" s="34"/>
      <c r="D7115" s="10"/>
      <c r="J7115" s="53"/>
      <c r="K7115" s="64"/>
      <c r="O7115" s="60"/>
      <c r="P7115" s="67"/>
      <c r="T7115" s="53"/>
      <c r="U7115" s="64"/>
      <c r="Y7115" s="53"/>
      <c r="Z7115" s="64"/>
      <c r="AD7115" s="53"/>
    </row>
    <row r="7116" spans="1:30" s="13" customFormat="1" x14ac:dyDescent="0.25">
      <c r="A7116"/>
      <c r="B7116" s="32"/>
      <c r="C7116" s="34"/>
      <c r="D7116" s="10"/>
      <c r="J7116" s="53"/>
      <c r="K7116" s="64"/>
      <c r="O7116" s="60"/>
      <c r="P7116" s="67"/>
      <c r="T7116" s="53"/>
      <c r="U7116" s="64"/>
      <c r="Y7116" s="53"/>
      <c r="Z7116" s="64"/>
      <c r="AD7116" s="53"/>
    </row>
    <row r="7117" spans="1:30" s="13" customFormat="1" x14ac:dyDescent="0.25">
      <c r="A7117"/>
      <c r="B7117" s="32"/>
      <c r="C7117" s="34"/>
      <c r="D7117" s="10"/>
      <c r="J7117" s="53"/>
      <c r="K7117" s="64"/>
      <c r="O7117" s="60"/>
      <c r="P7117" s="67"/>
      <c r="T7117" s="53"/>
      <c r="U7117" s="64"/>
      <c r="Y7117" s="53"/>
      <c r="Z7117" s="64"/>
      <c r="AD7117" s="53"/>
    </row>
    <row r="7118" spans="1:30" s="13" customFormat="1" x14ac:dyDescent="0.25">
      <c r="A7118"/>
      <c r="B7118" s="32"/>
      <c r="C7118" s="34"/>
      <c r="D7118" s="10"/>
      <c r="J7118" s="53"/>
      <c r="K7118" s="64"/>
      <c r="O7118" s="60"/>
      <c r="P7118" s="67"/>
      <c r="T7118" s="53"/>
      <c r="U7118" s="64"/>
      <c r="Y7118" s="53"/>
      <c r="Z7118" s="64"/>
      <c r="AD7118" s="53"/>
    </row>
    <row r="7119" spans="1:30" s="13" customFormat="1" x14ac:dyDescent="0.25">
      <c r="A7119"/>
      <c r="B7119" s="32"/>
      <c r="C7119" s="34"/>
      <c r="D7119" s="10"/>
      <c r="J7119" s="53"/>
      <c r="K7119" s="64"/>
      <c r="O7119" s="60"/>
      <c r="P7119" s="67"/>
      <c r="T7119" s="53"/>
      <c r="U7119" s="64"/>
      <c r="Y7119" s="53"/>
      <c r="Z7119" s="64"/>
      <c r="AD7119" s="53"/>
    </row>
    <row r="7120" spans="1:30" s="13" customFormat="1" x14ac:dyDescent="0.25">
      <c r="A7120"/>
      <c r="B7120" s="32"/>
      <c r="C7120" s="34"/>
      <c r="D7120" s="10"/>
      <c r="J7120" s="53"/>
      <c r="K7120" s="64"/>
      <c r="O7120" s="60"/>
      <c r="P7120" s="67"/>
      <c r="T7120" s="53"/>
      <c r="U7120" s="64"/>
      <c r="Y7120" s="53"/>
      <c r="Z7120" s="64"/>
      <c r="AD7120" s="53"/>
    </row>
    <row r="7121" spans="1:30" s="13" customFormat="1" x14ac:dyDescent="0.25">
      <c r="A7121"/>
      <c r="B7121" s="32"/>
      <c r="C7121" s="34"/>
      <c r="D7121" s="10"/>
      <c r="J7121" s="53"/>
      <c r="K7121" s="64"/>
      <c r="O7121" s="60"/>
      <c r="P7121" s="67"/>
      <c r="T7121" s="53"/>
      <c r="U7121" s="64"/>
      <c r="Y7121" s="53"/>
      <c r="Z7121" s="64"/>
      <c r="AD7121" s="53"/>
    </row>
    <row r="7122" spans="1:30" s="13" customFormat="1" x14ac:dyDescent="0.25">
      <c r="A7122"/>
      <c r="B7122" s="32"/>
      <c r="C7122" s="34"/>
      <c r="D7122" s="10"/>
      <c r="J7122" s="53"/>
      <c r="K7122" s="64"/>
      <c r="O7122" s="60"/>
      <c r="P7122" s="67"/>
      <c r="T7122" s="53"/>
      <c r="U7122" s="64"/>
      <c r="Y7122" s="53"/>
      <c r="Z7122" s="64"/>
      <c r="AD7122" s="53"/>
    </row>
    <row r="7123" spans="1:30" s="13" customFormat="1" x14ac:dyDescent="0.25">
      <c r="A7123"/>
      <c r="B7123" s="32"/>
      <c r="C7123" s="34"/>
      <c r="D7123" s="10"/>
      <c r="J7123" s="53"/>
      <c r="K7123" s="64"/>
      <c r="O7123" s="60"/>
      <c r="P7123" s="67"/>
      <c r="T7123" s="53"/>
      <c r="U7123" s="64"/>
      <c r="Y7123" s="53"/>
      <c r="Z7123" s="64"/>
      <c r="AD7123" s="53"/>
    </row>
    <row r="7124" spans="1:30" s="13" customFormat="1" x14ac:dyDescent="0.25">
      <c r="A7124"/>
      <c r="B7124" s="32"/>
      <c r="C7124" s="34"/>
      <c r="D7124" s="10"/>
      <c r="J7124" s="53"/>
      <c r="K7124" s="64"/>
      <c r="O7124" s="60"/>
      <c r="P7124" s="67"/>
      <c r="T7124" s="53"/>
      <c r="U7124" s="64"/>
      <c r="Y7124" s="53"/>
      <c r="Z7124" s="64"/>
      <c r="AD7124" s="53"/>
    </row>
    <row r="7125" spans="1:30" s="13" customFormat="1" x14ac:dyDescent="0.25">
      <c r="A7125"/>
      <c r="B7125" s="32"/>
      <c r="C7125" s="34"/>
      <c r="D7125" s="10"/>
      <c r="J7125" s="53"/>
      <c r="K7125" s="64"/>
      <c r="O7125" s="60"/>
      <c r="P7125" s="67"/>
      <c r="T7125" s="53"/>
      <c r="U7125" s="64"/>
      <c r="Y7125" s="53"/>
      <c r="Z7125" s="64"/>
      <c r="AD7125" s="53"/>
    </row>
    <row r="7126" spans="1:30" s="13" customFormat="1" x14ac:dyDescent="0.25">
      <c r="A7126"/>
      <c r="B7126" s="32"/>
      <c r="C7126" s="34"/>
      <c r="D7126" s="10"/>
      <c r="J7126" s="53"/>
      <c r="K7126" s="64"/>
      <c r="O7126" s="60"/>
      <c r="P7126" s="67"/>
      <c r="T7126" s="53"/>
      <c r="U7126" s="64"/>
      <c r="Y7126" s="53"/>
      <c r="Z7126" s="64"/>
      <c r="AD7126" s="53"/>
    </row>
    <row r="7127" spans="1:30" s="13" customFormat="1" x14ac:dyDescent="0.25">
      <c r="A7127"/>
      <c r="B7127" s="32"/>
      <c r="C7127" s="34"/>
      <c r="D7127" s="10"/>
      <c r="J7127" s="53"/>
      <c r="K7127" s="64"/>
      <c r="O7127" s="60"/>
      <c r="P7127" s="67"/>
      <c r="T7127" s="53"/>
      <c r="U7127" s="64"/>
      <c r="Y7127" s="53"/>
      <c r="Z7127" s="64"/>
      <c r="AD7127" s="53"/>
    </row>
    <row r="7128" spans="1:30" s="13" customFormat="1" x14ac:dyDescent="0.25">
      <c r="A7128"/>
      <c r="B7128" s="32"/>
      <c r="C7128" s="34"/>
      <c r="D7128" s="10"/>
      <c r="J7128" s="53"/>
      <c r="K7128" s="64"/>
      <c r="O7128" s="60"/>
      <c r="P7128" s="67"/>
      <c r="T7128" s="53"/>
      <c r="U7128" s="64"/>
      <c r="Y7128" s="53"/>
      <c r="Z7128" s="64"/>
      <c r="AD7128" s="53"/>
    </row>
    <row r="7129" spans="1:30" s="13" customFormat="1" x14ac:dyDescent="0.25">
      <c r="A7129"/>
      <c r="B7129" s="32"/>
      <c r="C7129" s="34"/>
      <c r="D7129" s="10"/>
      <c r="J7129" s="53"/>
      <c r="K7129" s="64"/>
      <c r="O7129" s="60"/>
      <c r="P7129" s="67"/>
      <c r="T7129" s="53"/>
      <c r="U7129" s="64"/>
      <c r="Y7129" s="53"/>
      <c r="Z7129" s="64"/>
      <c r="AD7129" s="53"/>
    </row>
    <row r="7130" spans="1:30" s="13" customFormat="1" x14ac:dyDescent="0.25">
      <c r="A7130"/>
      <c r="B7130" s="32"/>
      <c r="C7130" s="34"/>
      <c r="D7130" s="10"/>
      <c r="J7130" s="53"/>
      <c r="K7130" s="64"/>
      <c r="O7130" s="60"/>
      <c r="P7130" s="67"/>
      <c r="T7130" s="53"/>
      <c r="U7130" s="64"/>
      <c r="Y7130" s="53"/>
      <c r="Z7130" s="64"/>
      <c r="AD7130" s="53"/>
    </row>
    <row r="7131" spans="1:30" s="13" customFormat="1" x14ac:dyDescent="0.25">
      <c r="A7131"/>
      <c r="B7131" s="32"/>
      <c r="C7131" s="34"/>
      <c r="D7131" s="10"/>
      <c r="J7131" s="53"/>
      <c r="K7131" s="64"/>
      <c r="O7131" s="60"/>
      <c r="P7131" s="67"/>
      <c r="T7131" s="53"/>
      <c r="U7131" s="64"/>
      <c r="Y7131" s="53"/>
      <c r="Z7131" s="64"/>
      <c r="AD7131" s="53"/>
    </row>
    <row r="7132" spans="1:30" s="13" customFormat="1" x14ac:dyDescent="0.25">
      <c r="A7132"/>
      <c r="B7132" s="32"/>
      <c r="C7132" s="34"/>
      <c r="D7132" s="10"/>
      <c r="J7132" s="53"/>
      <c r="K7132" s="64"/>
      <c r="O7132" s="60"/>
      <c r="P7132" s="67"/>
      <c r="T7132" s="53"/>
      <c r="U7132" s="64"/>
      <c r="Y7132" s="53"/>
      <c r="Z7132" s="64"/>
      <c r="AD7132" s="53"/>
    </row>
    <row r="7133" spans="1:30" s="13" customFormat="1" x14ac:dyDescent="0.25">
      <c r="A7133"/>
      <c r="B7133" s="32"/>
      <c r="C7133" s="34"/>
      <c r="D7133" s="10"/>
      <c r="J7133" s="53"/>
      <c r="K7133" s="64"/>
      <c r="O7133" s="60"/>
      <c r="P7133" s="67"/>
      <c r="T7133" s="53"/>
      <c r="U7133" s="64"/>
      <c r="Y7133" s="53"/>
      <c r="Z7133" s="64"/>
      <c r="AD7133" s="53"/>
    </row>
    <row r="7134" spans="1:30" s="13" customFormat="1" x14ac:dyDescent="0.25">
      <c r="A7134"/>
      <c r="B7134" s="32"/>
      <c r="C7134" s="34"/>
      <c r="D7134" s="10"/>
      <c r="J7134" s="53"/>
      <c r="K7134" s="64"/>
      <c r="O7134" s="60"/>
      <c r="P7134" s="67"/>
      <c r="T7134" s="53"/>
      <c r="U7134" s="64"/>
      <c r="Y7134" s="53"/>
      <c r="Z7134" s="64"/>
      <c r="AD7134" s="53"/>
    </row>
    <row r="7135" spans="1:30" s="13" customFormat="1" x14ac:dyDescent="0.25">
      <c r="A7135"/>
      <c r="B7135" s="32"/>
      <c r="C7135" s="34"/>
      <c r="D7135" s="10"/>
      <c r="J7135" s="53"/>
      <c r="K7135" s="64"/>
      <c r="O7135" s="60"/>
      <c r="P7135" s="67"/>
      <c r="T7135" s="53"/>
      <c r="U7135" s="64"/>
      <c r="Y7135" s="53"/>
      <c r="Z7135" s="64"/>
      <c r="AD7135" s="53"/>
    </row>
    <row r="7136" spans="1:30" s="13" customFormat="1" x14ac:dyDescent="0.25">
      <c r="A7136"/>
      <c r="B7136" s="32"/>
      <c r="C7136" s="34"/>
      <c r="D7136" s="10"/>
      <c r="J7136" s="53"/>
      <c r="K7136" s="64"/>
      <c r="O7136" s="60"/>
      <c r="P7136" s="67"/>
      <c r="T7136" s="53"/>
      <c r="U7136" s="64"/>
      <c r="Y7136" s="53"/>
      <c r="Z7136" s="64"/>
      <c r="AD7136" s="53"/>
    </row>
    <row r="7137" spans="1:30" s="13" customFormat="1" x14ac:dyDescent="0.25">
      <c r="A7137"/>
      <c r="B7137" s="32"/>
      <c r="C7137" s="34"/>
      <c r="D7137" s="10"/>
      <c r="J7137" s="53"/>
      <c r="K7137" s="64"/>
      <c r="O7137" s="60"/>
      <c r="P7137" s="67"/>
      <c r="T7137" s="53"/>
      <c r="U7137" s="64"/>
      <c r="Y7137" s="53"/>
      <c r="Z7137" s="64"/>
      <c r="AD7137" s="53"/>
    </row>
    <row r="7138" spans="1:30" s="13" customFormat="1" x14ac:dyDescent="0.25">
      <c r="A7138"/>
      <c r="B7138" s="32"/>
      <c r="C7138" s="34"/>
      <c r="D7138" s="10"/>
      <c r="J7138" s="53"/>
      <c r="K7138" s="64"/>
      <c r="O7138" s="60"/>
      <c r="P7138" s="67"/>
      <c r="T7138" s="53"/>
      <c r="U7138" s="64"/>
      <c r="Y7138" s="53"/>
      <c r="Z7138" s="64"/>
      <c r="AD7138" s="53"/>
    </row>
    <row r="7139" spans="1:30" s="13" customFormat="1" x14ac:dyDescent="0.25">
      <c r="A7139"/>
      <c r="B7139" s="32"/>
      <c r="C7139" s="34"/>
      <c r="D7139" s="10"/>
      <c r="J7139" s="53"/>
      <c r="K7139" s="64"/>
      <c r="O7139" s="60"/>
      <c r="P7139" s="67"/>
      <c r="T7139" s="53"/>
      <c r="U7139" s="64"/>
      <c r="Y7139" s="53"/>
      <c r="Z7139" s="64"/>
      <c r="AD7139" s="53"/>
    </row>
    <row r="7140" spans="1:30" s="13" customFormat="1" x14ac:dyDescent="0.25">
      <c r="A7140"/>
      <c r="B7140" s="32"/>
      <c r="C7140" s="34"/>
      <c r="D7140" s="10"/>
      <c r="J7140" s="53"/>
      <c r="K7140" s="64"/>
      <c r="O7140" s="60"/>
      <c r="P7140" s="67"/>
      <c r="T7140" s="53"/>
      <c r="U7140" s="64"/>
      <c r="Y7140" s="53"/>
      <c r="Z7140" s="64"/>
      <c r="AD7140" s="53"/>
    </row>
    <row r="7141" spans="1:30" s="13" customFormat="1" x14ac:dyDescent="0.25">
      <c r="A7141"/>
      <c r="B7141" s="32"/>
      <c r="C7141" s="34"/>
      <c r="D7141" s="10"/>
      <c r="J7141" s="53"/>
      <c r="K7141" s="64"/>
      <c r="O7141" s="60"/>
      <c r="P7141" s="67"/>
      <c r="T7141" s="53"/>
      <c r="U7141" s="64"/>
      <c r="Y7141" s="53"/>
      <c r="Z7141" s="64"/>
      <c r="AD7141" s="53"/>
    </row>
    <row r="7142" spans="1:30" s="13" customFormat="1" x14ac:dyDescent="0.25">
      <c r="A7142"/>
      <c r="B7142" s="32"/>
      <c r="C7142" s="34"/>
      <c r="D7142" s="10"/>
      <c r="J7142" s="53"/>
      <c r="K7142" s="64"/>
      <c r="O7142" s="60"/>
      <c r="P7142" s="67"/>
      <c r="T7142" s="53"/>
      <c r="U7142" s="64"/>
      <c r="Y7142" s="53"/>
      <c r="Z7142" s="64"/>
      <c r="AD7142" s="53"/>
    </row>
    <row r="7143" spans="1:30" s="13" customFormat="1" x14ac:dyDescent="0.25">
      <c r="A7143"/>
      <c r="B7143" s="32"/>
      <c r="C7143" s="34"/>
      <c r="D7143" s="10"/>
      <c r="J7143" s="53"/>
      <c r="K7143" s="64"/>
      <c r="O7143" s="60"/>
      <c r="P7143" s="67"/>
      <c r="T7143" s="53"/>
      <c r="U7143" s="64"/>
      <c r="Y7143" s="53"/>
      <c r="Z7143" s="64"/>
      <c r="AD7143" s="53"/>
    </row>
    <row r="7144" spans="1:30" s="13" customFormat="1" x14ac:dyDescent="0.25">
      <c r="A7144"/>
      <c r="B7144" s="32"/>
      <c r="C7144" s="34"/>
      <c r="D7144" s="10"/>
      <c r="J7144" s="53"/>
      <c r="K7144" s="64"/>
      <c r="O7144" s="60"/>
      <c r="P7144" s="67"/>
      <c r="T7144" s="53"/>
      <c r="U7144" s="64"/>
      <c r="Y7144" s="53"/>
      <c r="Z7144" s="64"/>
      <c r="AD7144" s="53"/>
    </row>
    <row r="7145" spans="1:30" s="13" customFormat="1" x14ac:dyDescent="0.25">
      <c r="A7145"/>
      <c r="B7145" s="32"/>
      <c r="C7145" s="34"/>
      <c r="D7145" s="10"/>
      <c r="J7145" s="53"/>
      <c r="K7145" s="64"/>
      <c r="O7145" s="60"/>
      <c r="P7145" s="67"/>
      <c r="T7145" s="53"/>
      <c r="U7145" s="64"/>
      <c r="Y7145" s="53"/>
      <c r="Z7145" s="64"/>
      <c r="AD7145" s="53"/>
    </row>
    <row r="7146" spans="1:30" s="13" customFormat="1" x14ac:dyDescent="0.25">
      <c r="A7146"/>
      <c r="B7146" s="32"/>
      <c r="C7146" s="34"/>
      <c r="D7146" s="10"/>
      <c r="J7146" s="53"/>
      <c r="K7146" s="64"/>
      <c r="O7146" s="60"/>
      <c r="P7146" s="67"/>
      <c r="T7146" s="53"/>
      <c r="U7146" s="64"/>
      <c r="Y7146" s="53"/>
      <c r="Z7146" s="64"/>
      <c r="AD7146" s="53"/>
    </row>
    <row r="7147" spans="1:30" s="13" customFormat="1" x14ac:dyDescent="0.25">
      <c r="A7147"/>
      <c r="B7147" s="32"/>
      <c r="C7147" s="34"/>
      <c r="D7147" s="10"/>
      <c r="J7147" s="53"/>
      <c r="K7147" s="64"/>
      <c r="O7147" s="60"/>
      <c r="P7147" s="67"/>
      <c r="T7147" s="53"/>
      <c r="U7147" s="64"/>
      <c r="Y7147" s="53"/>
      <c r="Z7147" s="64"/>
      <c r="AD7147" s="53"/>
    </row>
    <row r="7148" spans="1:30" s="13" customFormat="1" x14ac:dyDescent="0.25">
      <c r="A7148"/>
      <c r="B7148" s="32"/>
      <c r="C7148" s="34"/>
      <c r="D7148" s="10"/>
      <c r="J7148" s="53"/>
      <c r="K7148" s="64"/>
      <c r="O7148" s="60"/>
      <c r="P7148" s="67"/>
      <c r="T7148" s="53"/>
      <c r="U7148" s="64"/>
      <c r="Y7148" s="53"/>
      <c r="Z7148" s="64"/>
      <c r="AD7148" s="53"/>
    </row>
    <row r="7149" spans="1:30" s="13" customFormat="1" x14ac:dyDescent="0.25">
      <c r="A7149"/>
      <c r="B7149" s="32"/>
      <c r="C7149" s="34"/>
      <c r="D7149" s="10"/>
      <c r="J7149" s="53"/>
      <c r="K7149" s="64"/>
      <c r="O7149" s="60"/>
      <c r="P7149" s="67"/>
      <c r="T7149" s="53"/>
      <c r="U7149" s="64"/>
      <c r="Y7149" s="53"/>
      <c r="Z7149" s="64"/>
      <c r="AD7149" s="53"/>
    </row>
    <row r="7150" spans="1:30" s="13" customFormat="1" x14ac:dyDescent="0.25">
      <c r="A7150"/>
      <c r="B7150" s="32"/>
      <c r="C7150" s="34"/>
      <c r="D7150" s="10"/>
      <c r="J7150" s="53"/>
      <c r="K7150" s="64"/>
      <c r="O7150" s="60"/>
      <c r="P7150" s="67"/>
      <c r="T7150" s="53"/>
      <c r="U7150" s="64"/>
      <c r="Y7150" s="53"/>
      <c r="Z7150" s="64"/>
      <c r="AD7150" s="53"/>
    </row>
    <row r="7151" spans="1:30" s="13" customFormat="1" x14ac:dyDescent="0.25">
      <c r="A7151"/>
      <c r="B7151" s="32"/>
      <c r="C7151" s="34"/>
      <c r="D7151" s="10"/>
      <c r="J7151" s="53"/>
      <c r="K7151" s="64"/>
      <c r="O7151" s="60"/>
      <c r="P7151" s="67"/>
      <c r="T7151" s="53"/>
      <c r="U7151" s="64"/>
      <c r="Y7151" s="53"/>
      <c r="Z7151" s="64"/>
      <c r="AD7151" s="53"/>
    </row>
    <row r="7152" spans="1:30" s="13" customFormat="1" x14ac:dyDescent="0.25">
      <c r="A7152"/>
      <c r="B7152" s="32"/>
      <c r="C7152" s="34"/>
      <c r="D7152" s="10"/>
      <c r="J7152" s="53"/>
      <c r="K7152" s="64"/>
      <c r="O7152" s="60"/>
      <c r="P7152" s="67"/>
      <c r="T7152" s="53"/>
      <c r="U7152" s="64"/>
      <c r="Y7152" s="53"/>
      <c r="Z7152" s="64"/>
      <c r="AD7152" s="53"/>
    </row>
    <row r="7153" spans="1:30" s="13" customFormat="1" x14ac:dyDescent="0.25">
      <c r="A7153"/>
      <c r="B7153" s="32"/>
      <c r="C7153" s="34"/>
      <c r="D7153" s="10"/>
      <c r="J7153" s="53"/>
      <c r="K7153" s="64"/>
      <c r="O7153" s="60"/>
      <c r="P7153" s="67"/>
      <c r="T7153" s="53"/>
      <c r="U7153" s="64"/>
      <c r="Y7153" s="53"/>
      <c r="Z7153" s="64"/>
      <c r="AD7153" s="53"/>
    </row>
    <row r="7154" spans="1:30" s="13" customFormat="1" x14ac:dyDescent="0.25">
      <c r="A7154"/>
      <c r="B7154" s="32"/>
      <c r="C7154" s="34"/>
      <c r="D7154" s="10"/>
      <c r="J7154" s="53"/>
      <c r="K7154" s="64"/>
      <c r="O7154" s="60"/>
      <c r="P7154" s="67"/>
      <c r="T7154" s="53"/>
      <c r="U7154" s="64"/>
      <c r="Y7154" s="53"/>
      <c r="Z7154" s="64"/>
      <c r="AD7154" s="53"/>
    </row>
    <row r="7155" spans="1:30" s="13" customFormat="1" x14ac:dyDescent="0.25">
      <c r="A7155"/>
      <c r="B7155" s="32"/>
      <c r="C7155" s="34"/>
      <c r="D7155" s="10"/>
      <c r="J7155" s="53"/>
      <c r="K7155" s="64"/>
      <c r="O7155" s="60"/>
      <c r="P7155" s="67"/>
      <c r="T7155" s="53"/>
      <c r="U7155" s="64"/>
      <c r="Y7155" s="53"/>
      <c r="Z7155" s="64"/>
      <c r="AD7155" s="53"/>
    </row>
    <row r="7156" spans="1:30" s="13" customFormat="1" x14ac:dyDescent="0.25">
      <c r="A7156"/>
      <c r="B7156" s="32"/>
      <c r="C7156" s="34"/>
      <c r="D7156" s="10"/>
      <c r="J7156" s="53"/>
      <c r="K7156" s="64"/>
      <c r="O7156" s="60"/>
      <c r="P7156" s="67"/>
      <c r="T7156" s="53"/>
      <c r="U7156" s="64"/>
      <c r="Y7156" s="53"/>
      <c r="Z7156" s="64"/>
      <c r="AD7156" s="53"/>
    </row>
    <row r="7157" spans="1:30" s="13" customFormat="1" x14ac:dyDescent="0.25">
      <c r="A7157"/>
      <c r="B7157" s="32"/>
      <c r="C7157" s="34"/>
      <c r="D7157" s="10"/>
      <c r="J7157" s="53"/>
      <c r="K7157" s="64"/>
      <c r="O7157" s="60"/>
      <c r="P7157" s="67"/>
      <c r="T7157" s="53"/>
      <c r="U7157" s="64"/>
      <c r="Y7157" s="53"/>
      <c r="Z7157" s="64"/>
      <c r="AD7157" s="53"/>
    </row>
    <row r="7158" spans="1:30" s="13" customFormat="1" x14ac:dyDescent="0.25">
      <c r="A7158"/>
      <c r="B7158" s="32"/>
      <c r="C7158" s="34"/>
      <c r="D7158" s="10"/>
      <c r="J7158" s="53"/>
      <c r="K7158" s="64"/>
      <c r="O7158" s="60"/>
      <c r="P7158" s="67"/>
      <c r="T7158" s="53"/>
      <c r="U7158" s="64"/>
      <c r="Y7158" s="53"/>
      <c r="Z7158" s="64"/>
      <c r="AD7158" s="53"/>
    </row>
    <row r="7159" spans="1:30" s="13" customFormat="1" x14ac:dyDescent="0.25">
      <c r="A7159"/>
      <c r="B7159" s="32"/>
      <c r="C7159" s="34"/>
      <c r="D7159" s="10"/>
      <c r="J7159" s="53"/>
      <c r="K7159" s="64"/>
      <c r="O7159" s="60"/>
      <c r="P7159" s="67"/>
      <c r="T7159" s="53"/>
      <c r="U7159" s="64"/>
      <c r="Y7159" s="53"/>
      <c r="Z7159" s="64"/>
      <c r="AD7159" s="53"/>
    </row>
    <row r="7160" spans="1:30" s="13" customFormat="1" x14ac:dyDescent="0.25">
      <c r="A7160"/>
      <c r="B7160" s="32"/>
      <c r="C7160" s="34"/>
      <c r="D7160" s="10"/>
      <c r="J7160" s="53"/>
      <c r="K7160" s="64"/>
      <c r="O7160" s="60"/>
      <c r="P7160" s="67"/>
      <c r="T7160" s="53"/>
      <c r="U7160" s="64"/>
      <c r="Y7160" s="53"/>
      <c r="Z7160" s="64"/>
      <c r="AD7160" s="53"/>
    </row>
    <row r="7161" spans="1:30" s="13" customFormat="1" x14ac:dyDescent="0.25">
      <c r="A7161"/>
      <c r="B7161" s="32"/>
      <c r="C7161" s="34"/>
      <c r="D7161" s="10"/>
      <c r="J7161" s="53"/>
      <c r="K7161" s="64"/>
      <c r="O7161" s="60"/>
      <c r="P7161" s="67"/>
      <c r="T7161" s="53"/>
      <c r="U7161" s="64"/>
      <c r="Y7161" s="53"/>
      <c r="Z7161" s="64"/>
      <c r="AD7161" s="53"/>
    </row>
    <row r="7162" spans="1:30" s="13" customFormat="1" x14ac:dyDescent="0.25">
      <c r="A7162"/>
      <c r="B7162" s="32"/>
      <c r="C7162" s="34"/>
      <c r="D7162" s="10"/>
      <c r="J7162" s="53"/>
      <c r="K7162" s="64"/>
      <c r="O7162" s="60"/>
      <c r="P7162" s="67"/>
      <c r="T7162" s="53"/>
      <c r="U7162" s="64"/>
      <c r="Y7162" s="53"/>
      <c r="Z7162" s="64"/>
      <c r="AD7162" s="53"/>
    </row>
    <row r="7163" spans="1:30" s="13" customFormat="1" x14ac:dyDescent="0.25">
      <c r="A7163"/>
      <c r="B7163" s="32"/>
      <c r="C7163" s="34"/>
      <c r="D7163" s="10"/>
      <c r="J7163" s="53"/>
      <c r="K7163" s="64"/>
      <c r="O7163" s="60"/>
      <c r="P7163" s="67"/>
      <c r="T7163" s="53"/>
      <c r="U7163" s="64"/>
      <c r="Y7163" s="53"/>
      <c r="Z7163" s="64"/>
      <c r="AD7163" s="53"/>
    </row>
    <row r="7164" spans="1:30" s="13" customFormat="1" x14ac:dyDescent="0.25">
      <c r="A7164"/>
      <c r="B7164" s="32"/>
      <c r="C7164" s="34"/>
      <c r="D7164" s="10"/>
      <c r="J7164" s="53"/>
      <c r="K7164" s="64"/>
      <c r="O7164" s="60"/>
      <c r="P7164" s="67"/>
      <c r="T7164" s="53"/>
      <c r="U7164" s="64"/>
      <c r="Y7164" s="53"/>
      <c r="Z7164" s="64"/>
      <c r="AD7164" s="53"/>
    </row>
    <row r="7165" spans="1:30" s="13" customFormat="1" x14ac:dyDescent="0.25">
      <c r="A7165"/>
      <c r="B7165" s="32"/>
      <c r="C7165" s="34"/>
      <c r="D7165" s="10"/>
      <c r="J7165" s="53"/>
      <c r="K7165" s="64"/>
      <c r="O7165" s="60"/>
      <c r="P7165" s="67"/>
      <c r="T7165" s="53"/>
      <c r="U7165" s="64"/>
      <c r="Y7165" s="53"/>
      <c r="Z7165" s="64"/>
      <c r="AD7165" s="53"/>
    </row>
    <row r="7166" spans="1:30" s="13" customFormat="1" x14ac:dyDescent="0.25">
      <c r="A7166"/>
      <c r="B7166" s="32"/>
      <c r="C7166" s="34"/>
      <c r="D7166" s="10"/>
      <c r="J7166" s="53"/>
      <c r="K7166" s="64"/>
      <c r="O7166" s="60"/>
      <c r="P7166" s="67"/>
      <c r="T7166" s="53"/>
      <c r="U7166" s="64"/>
      <c r="Y7166" s="53"/>
      <c r="Z7166" s="64"/>
      <c r="AD7166" s="53"/>
    </row>
    <row r="7167" spans="1:30" s="13" customFormat="1" x14ac:dyDescent="0.25">
      <c r="A7167"/>
      <c r="B7167" s="32"/>
      <c r="C7167" s="34"/>
      <c r="D7167" s="10"/>
      <c r="J7167" s="53"/>
      <c r="K7167" s="64"/>
      <c r="O7167" s="60"/>
      <c r="P7167" s="67"/>
      <c r="T7167" s="53"/>
      <c r="U7167" s="64"/>
      <c r="Y7167" s="53"/>
      <c r="Z7167" s="64"/>
      <c r="AD7167" s="53"/>
    </row>
    <row r="7168" spans="1:30" s="13" customFormat="1" x14ac:dyDescent="0.25">
      <c r="A7168"/>
      <c r="B7168" s="32"/>
      <c r="C7168" s="34"/>
      <c r="D7168" s="10"/>
      <c r="J7168" s="53"/>
      <c r="K7168" s="64"/>
      <c r="O7168" s="60"/>
      <c r="P7168" s="67"/>
      <c r="T7168" s="53"/>
      <c r="U7168" s="64"/>
      <c r="Y7168" s="53"/>
      <c r="Z7168" s="64"/>
      <c r="AD7168" s="53"/>
    </row>
    <row r="7169" spans="1:30" s="13" customFormat="1" x14ac:dyDescent="0.25">
      <c r="A7169"/>
      <c r="B7169" s="32"/>
      <c r="C7169" s="34"/>
      <c r="D7169" s="10"/>
      <c r="J7169" s="53"/>
      <c r="K7169" s="64"/>
      <c r="O7169" s="60"/>
      <c r="P7169" s="67"/>
      <c r="T7169" s="53"/>
      <c r="U7169" s="64"/>
      <c r="Y7169" s="53"/>
      <c r="Z7169" s="64"/>
      <c r="AD7169" s="53"/>
    </row>
    <row r="7170" spans="1:30" s="13" customFormat="1" x14ac:dyDescent="0.25">
      <c r="A7170"/>
      <c r="B7170" s="32"/>
      <c r="C7170" s="34"/>
      <c r="D7170" s="10"/>
      <c r="J7170" s="53"/>
      <c r="K7170" s="64"/>
      <c r="O7170" s="60"/>
      <c r="P7170" s="67"/>
      <c r="T7170" s="53"/>
      <c r="U7170" s="64"/>
      <c r="Y7170" s="53"/>
      <c r="Z7170" s="64"/>
      <c r="AD7170" s="53"/>
    </row>
    <row r="7171" spans="1:30" s="13" customFormat="1" x14ac:dyDescent="0.25">
      <c r="A7171"/>
      <c r="B7171" s="32"/>
      <c r="C7171" s="34"/>
      <c r="D7171" s="10"/>
      <c r="J7171" s="53"/>
      <c r="K7171" s="64"/>
      <c r="O7171" s="60"/>
      <c r="P7171" s="67"/>
      <c r="T7171" s="53"/>
      <c r="U7171" s="64"/>
      <c r="Y7171" s="53"/>
      <c r="Z7171" s="64"/>
      <c r="AD7171" s="53"/>
    </row>
    <row r="7172" spans="1:30" s="13" customFormat="1" x14ac:dyDescent="0.25">
      <c r="A7172"/>
      <c r="B7172" s="32"/>
      <c r="C7172" s="34"/>
      <c r="D7172" s="10"/>
      <c r="J7172" s="53"/>
      <c r="K7172" s="64"/>
      <c r="O7172" s="60"/>
      <c r="P7172" s="67"/>
      <c r="T7172" s="53"/>
      <c r="U7172" s="64"/>
      <c r="Y7172" s="53"/>
      <c r="Z7172" s="64"/>
      <c r="AD7172" s="53"/>
    </row>
    <row r="7173" spans="1:30" s="13" customFormat="1" x14ac:dyDescent="0.25">
      <c r="A7173"/>
      <c r="B7173" s="32"/>
      <c r="C7173" s="34"/>
      <c r="D7173" s="10"/>
      <c r="J7173" s="53"/>
      <c r="K7173" s="64"/>
      <c r="O7173" s="60"/>
      <c r="P7173" s="67"/>
      <c r="T7173" s="53"/>
      <c r="U7173" s="64"/>
      <c r="Y7173" s="53"/>
      <c r="Z7173" s="64"/>
      <c r="AD7173" s="53"/>
    </row>
    <row r="7174" spans="1:30" s="13" customFormat="1" x14ac:dyDescent="0.25">
      <c r="A7174"/>
      <c r="B7174" s="32"/>
      <c r="C7174" s="34"/>
      <c r="D7174" s="10"/>
      <c r="J7174" s="53"/>
      <c r="K7174" s="64"/>
      <c r="O7174" s="60"/>
      <c r="P7174" s="67"/>
      <c r="T7174" s="53"/>
      <c r="U7174" s="64"/>
      <c r="Y7174" s="53"/>
      <c r="Z7174" s="64"/>
      <c r="AD7174" s="53"/>
    </row>
    <row r="7175" spans="1:30" s="13" customFormat="1" x14ac:dyDescent="0.25">
      <c r="A7175"/>
      <c r="B7175" s="32"/>
      <c r="C7175" s="34"/>
      <c r="D7175" s="10"/>
      <c r="J7175" s="53"/>
      <c r="K7175" s="64"/>
      <c r="O7175" s="60"/>
      <c r="P7175" s="67"/>
      <c r="T7175" s="53"/>
      <c r="U7175" s="64"/>
      <c r="Y7175" s="53"/>
      <c r="Z7175" s="64"/>
      <c r="AD7175" s="53"/>
    </row>
    <row r="7176" spans="1:30" s="13" customFormat="1" x14ac:dyDescent="0.25">
      <c r="A7176"/>
      <c r="B7176" s="32"/>
      <c r="C7176" s="34"/>
      <c r="D7176" s="10"/>
      <c r="J7176" s="53"/>
      <c r="K7176" s="64"/>
      <c r="O7176" s="60"/>
      <c r="P7176" s="67"/>
      <c r="T7176" s="53"/>
      <c r="U7176" s="64"/>
      <c r="Y7176" s="53"/>
      <c r="Z7176" s="64"/>
      <c r="AD7176" s="53"/>
    </row>
    <row r="7177" spans="1:30" s="13" customFormat="1" x14ac:dyDescent="0.25">
      <c r="A7177"/>
      <c r="B7177" s="32"/>
      <c r="C7177" s="34"/>
      <c r="D7177" s="10"/>
      <c r="J7177" s="53"/>
      <c r="K7177" s="64"/>
      <c r="O7177" s="60"/>
      <c r="P7177" s="67"/>
      <c r="T7177" s="53"/>
      <c r="U7177" s="64"/>
      <c r="Y7177" s="53"/>
      <c r="Z7177" s="64"/>
      <c r="AD7177" s="53"/>
    </row>
    <row r="7178" spans="1:30" s="13" customFormat="1" x14ac:dyDescent="0.25">
      <c r="A7178"/>
      <c r="B7178" s="32"/>
      <c r="C7178" s="34"/>
      <c r="D7178" s="10"/>
      <c r="J7178" s="53"/>
      <c r="K7178" s="64"/>
      <c r="O7178" s="60"/>
      <c r="P7178" s="67"/>
      <c r="T7178" s="53"/>
      <c r="U7178" s="64"/>
      <c r="Y7178" s="53"/>
      <c r="Z7178" s="64"/>
      <c r="AD7178" s="53"/>
    </row>
    <row r="7179" spans="1:30" s="13" customFormat="1" x14ac:dyDescent="0.25">
      <c r="A7179"/>
      <c r="B7179" s="32"/>
      <c r="C7179" s="34"/>
      <c r="D7179" s="10"/>
      <c r="J7179" s="53"/>
      <c r="K7179" s="64"/>
      <c r="O7179" s="60"/>
      <c r="P7179" s="67"/>
      <c r="T7179" s="53"/>
      <c r="U7179" s="64"/>
      <c r="Y7179" s="53"/>
      <c r="Z7179" s="64"/>
      <c r="AD7179" s="53"/>
    </row>
    <row r="7180" spans="1:30" s="13" customFormat="1" x14ac:dyDescent="0.25">
      <c r="A7180"/>
      <c r="B7180" s="32"/>
      <c r="C7180" s="34"/>
      <c r="D7180" s="10"/>
      <c r="J7180" s="53"/>
      <c r="K7180" s="64"/>
      <c r="O7180" s="60"/>
      <c r="P7180" s="67"/>
      <c r="T7180" s="53"/>
      <c r="U7180" s="64"/>
      <c r="Y7180" s="53"/>
      <c r="Z7180" s="64"/>
      <c r="AD7180" s="53"/>
    </row>
    <row r="7181" spans="1:30" s="13" customFormat="1" x14ac:dyDescent="0.25">
      <c r="A7181"/>
      <c r="B7181" s="32"/>
      <c r="C7181" s="34"/>
      <c r="D7181" s="10"/>
      <c r="J7181" s="53"/>
      <c r="K7181" s="64"/>
      <c r="O7181" s="60"/>
      <c r="P7181" s="67"/>
      <c r="T7181" s="53"/>
      <c r="U7181" s="64"/>
      <c r="Y7181" s="53"/>
      <c r="Z7181" s="64"/>
      <c r="AD7181" s="53"/>
    </row>
    <row r="7182" spans="1:30" s="13" customFormat="1" x14ac:dyDescent="0.25">
      <c r="A7182"/>
      <c r="B7182" s="32"/>
      <c r="C7182" s="34"/>
      <c r="D7182" s="10"/>
      <c r="J7182" s="53"/>
      <c r="K7182" s="64"/>
      <c r="O7182" s="60"/>
      <c r="P7182" s="67"/>
      <c r="T7182" s="53"/>
      <c r="U7182" s="64"/>
      <c r="Y7182" s="53"/>
      <c r="Z7182" s="64"/>
      <c r="AD7182" s="53"/>
    </row>
    <row r="7183" spans="1:30" s="13" customFormat="1" x14ac:dyDescent="0.25">
      <c r="A7183"/>
      <c r="B7183" s="32"/>
      <c r="C7183" s="34"/>
      <c r="D7183" s="10"/>
      <c r="J7183" s="53"/>
      <c r="K7183" s="64"/>
      <c r="O7183" s="60"/>
      <c r="P7183" s="67"/>
      <c r="T7183" s="53"/>
      <c r="U7183" s="64"/>
      <c r="Y7183" s="53"/>
      <c r="Z7183" s="64"/>
      <c r="AD7183" s="53"/>
    </row>
    <row r="7184" spans="1:30" s="13" customFormat="1" x14ac:dyDescent="0.25">
      <c r="A7184"/>
      <c r="B7184" s="32"/>
      <c r="C7184" s="34"/>
      <c r="D7184" s="10"/>
      <c r="J7184" s="53"/>
      <c r="K7184" s="64"/>
      <c r="O7184" s="60"/>
      <c r="P7184" s="67"/>
      <c r="T7184" s="53"/>
      <c r="U7184" s="64"/>
      <c r="Y7184" s="53"/>
      <c r="Z7184" s="64"/>
      <c r="AD7184" s="53"/>
    </row>
    <row r="7185" spans="1:30" s="13" customFormat="1" x14ac:dyDescent="0.25">
      <c r="A7185"/>
      <c r="B7185" s="32"/>
      <c r="C7185" s="34"/>
      <c r="D7185" s="10"/>
      <c r="J7185" s="53"/>
      <c r="K7185" s="64"/>
      <c r="O7185" s="60"/>
      <c r="P7185" s="67"/>
      <c r="T7185" s="53"/>
      <c r="U7185" s="64"/>
      <c r="Y7185" s="53"/>
      <c r="Z7185" s="64"/>
      <c r="AD7185" s="53"/>
    </row>
    <row r="7186" spans="1:30" s="13" customFormat="1" x14ac:dyDescent="0.25">
      <c r="A7186"/>
      <c r="B7186" s="32"/>
      <c r="C7186" s="34"/>
      <c r="D7186" s="10"/>
      <c r="J7186" s="53"/>
      <c r="K7186" s="64"/>
      <c r="O7186" s="60"/>
      <c r="P7186" s="67"/>
      <c r="T7186" s="53"/>
      <c r="U7186" s="64"/>
      <c r="Y7186" s="53"/>
      <c r="Z7186" s="64"/>
      <c r="AD7186" s="53"/>
    </row>
    <row r="7187" spans="1:30" s="13" customFormat="1" x14ac:dyDescent="0.25">
      <c r="A7187"/>
      <c r="B7187" s="32"/>
      <c r="C7187" s="34"/>
      <c r="D7187" s="10"/>
      <c r="J7187" s="53"/>
      <c r="K7187" s="64"/>
      <c r="O7187" s="60"/>
      <c r="P7187" s="67"/>
      <c r="T7187" s="53"/>
      <c r="U7187" s="64"/>
      <c r="Y7187" s="53"/>
      <c r="Z7187" s="64"/>
      <c r="AD7187" s="53"/>
    </row>
    <row r="7188" spans="1:30" s="13" customFormat="1" x14ac:dyDescent="0.25">
      <c r="A7188"/>
      <c r="B7188" s="32"/>
      <c r="C7188" s="34"/>
      <c r="D7188" s="10"/>
      <c r="J7188" s="53"/>
      <c r="K7188" s="64"/>
      <c r="O7188" s="60"/>
      <c r="P7188" s="67"/>
      <c r="T7188" s="53"/>
      <c r="U7188" s="64"/>
      <c r="Y7188" s="53"/>
      <c r="Z7188" s="64"/>
      <c r="AD7188" s="53"/>
    </row>
    <row r="7189" spans="1:30" s="13" customFormat="1" x14ac:dyDescent="0.25">
      <c r="A7189"/>
      <c r="B7189" s="32"/>
      <c r="C7189" s="34"/>
      <c r="D7189" s="10"/>
      <c r="J7189" s="53"/>
      <c r="K7189" s="64"/>
      <c r="O7189" s="60"/>
      <c r="P7189" s="67"/>
      <c r="T7189" s="53"/>
      <c r="U7189" s="64"/>
      <c r="Y7189" s="53"/>
      <c r="Z7189" s="64"/>
      <c r="AD7189" s="53"/>
    </row>
    <row r="7190" spans="1:30" s="13" customFormat="1" x14ac:dyDescent="0.25">
      <c r="A7190"/>
      <c r="B7190" s="32"/>
      <c r="C7190" s="34"/>
      <c r="D7190" s="10"/>
      <c r="J7190" s="53"/>
      <c r="K7190" s="64"/>
      <c r="O7190" s="60"/>
      <c r="P7190" s="67"/>
      <c r="T7190" s="53"/>
      <c r="U7190" s="64"/>
      <c r="Y7190" s="53"/>
      <c r="Z7190" s="64"/>
      <c r="AD7190" s="53"/>
    </row>
    <row r="7191" spans="1:30" s="13" customFormat="1" x14ac:dyDescent="0.25">
      <c r="A7191"/>
      <c r="B7191" s="32"/>
      <c r="C7191" s="34"/>
      <c r="D7191" s="10"/>
      <c r="J7191" s="53"/>
      <c r="K7191" s="64"/>
      <c r="O7191" s="60"/>
      <c r="P7191" s="67"/>
      <c r="T7191" s="53"/>
      <c r="U7191" s="64"/>
      <c r="Y7191" s="53"/>
      <c r="Z7191" s="64"/>
      <c r="AD7191" s="53"/>
    </row>
    <row r="7192" spans="1:30" s="13" customFormat="1" x14ac:dyDescent="0.25">
      <c r="A7192"/>
      <c r="B7192" s="32"/>
      <c r="C7192" s="34"/>
      <c r="D7192" s="10"/>
      <c r="J7192" s="53"/>
      <c r="K7192" s="64"/>
      <c r="O7192" s="60"/>
      <c r="P7192" s="67"/>
      <c r="T7192" s="53"/>
      <c r="U7192" s="64"/>
      <c r="Y7192" s="53"/>
      <c r="Z7192" s="64"/>
      <c r="AD7192" s="53"/>
    </row>
    <row r="7193" spans="1:30" s="13" customFormat="1" x14ac:dyDescent="0.25">
      <c r="A7193"/>
      <c r="B7193" s="32"/>
      <c r="C7193" s="34"/>
      <c r="D7193" s="10"/>
      <c r="J7193" s="53"/>
      <c r="K7193" s="64"/>
      <c r="O7193" s="60"/>
      <c r="P7193" s="67"/>
      <c r="T7193" s="53"/>
      <c r="U7193" s="64"/>
      <c r="Y7193" s="53"/>
      <c r="Z7193" s="64"/>
      <c r="AD7193" s="53"/>
    </row>
    <row r="7194" spans="1:30" s="13" customFormat="1" x14ac:dyDescent="0.25">
      <c r="A7194"/>
      <c r="B7194" s="32"/>
      <c r="C7194" s="34"/>
      <c r="D7194" s="10"/>
      <c r="J7194" s="53"/>
      <c r="K7194" s="64"/>
      <c r="O7194" s="60"/>
      <c r="P7194" s="67"/>
      <c r="T7194" s="53"/>
      <c r="U7194" s="64"/>
      <c r="Y7194" s="53"/>
      <c r="Z7194" s="64"/>
      <c r="AD7194" s="53"/>
    </row>
    <row r="7195" spans="1:30" s="13" customFormat="1" x14ac:dyDescent="0.25">
      <c r="A7195"/>
      <c r="B7195" s="32"/>
      <c r="C7195" s="34"/>
      <c r="D7195" s="10"/>
      <c r="J7195" s="53"/>
      <c r="K7195" s="64"/>
      <c r="O7195" s="60"/>
      <c r="P7195" s="67"/>
      <c r="T7195" s="53"/>
      <c r="U7195" s="64"/>
      <c r="Y7195" s="53"/>
      <c r="Z7195" s="64"/>
      <c r="AD7195" s="53"/>
    </row>
    <row r="7196" spans="1:30" s="13" customFormat="1" x14ac:dyDescent="0.25">
      <c r="A7196"/>
      <c r="B7196" s="32"/>
      <c r="C7196" s="34"/>
      <c r="D7196" s="10"/>
      <c r="J7196" s="53"/>
      <c r="K7196" s="64"/>
      <c r="O7196" s="60"/>
      <c r="P7196" s="67"/>
      <c r="T7196" s="53"/>
      <c r="U7196" s="64"/>
      <c r="Y7196" s="53"/>
      <c r="Z7196" s="64"/>
      <c r="AD7196" s="53"/>
    </row>
    <row r="7197" spans="1:30" s="13" customFormat="1" x14ac:dyDescent="0.25">
      <c r="A7197"/>
      <c r="B7197" s="32"/>
      <c r="C7197" s="34"/>
      <c r="D7197" s="10"/>
      <c r="J7197" s="53"/>
      <c r="K7197" s="64"/>
      <c r="O7197" s="60"/>
      <c r="P7197" s="67"/>
      <c r="T7197" s="53"/>
      <c r="U7197" s="64"/>
      <c r="Y7197" s="53"/>
      <c r="Z7197" s="64"/>
      <c r="AD7197" s="53"/>
    </row>
    <row r="7198" spans="1:30" s="13" customFormat="1" x14ac:dyDescent="0.25">
      <c r="A7198"/>
      <c r="B7198" s="32"/>
      <c r="C7198" s="34"/>
      <c r="D7198" s="10"/>
      <c r="J7198" s="53"/>
      <c r="K7198" s="64"/>
      <c r="O7198" s="60"/>
      <c r="P7198" s="67"/>
      <c r="T7198" s="53"/>
      <c r="U7198" s="64"/>
      <c r="Y7198" s="53"/>
      <c r="Z7198" s="64"/>
      <c r="AD7198" s="53"/>
    </row>
    <row r="7199" spans="1:30" s="13" customFormat="1" x14ac:dyDescent="0.25">
      <c r="A7199"/>
      <c r="B7199" s="32"/>
      <c r="C7199" s="34"/>
      <c r="D7199" s="10"/>
      <c r="J7199" s="53"/>
      <c r="K7199" s="64"/>
      <c r="O7199" s="60"/>
      <c r="P7199" s="67"/>
      <c r="T7199" s="53"/>
      <c r="U7199" s="64"/>
      <c r="Y7199" s="53"/>
      <c r="Z7199" s="64"/>
      <c r="AD7199" s="53"/>
    </row>
    <row r="7200" spans="1:30" s="13" customFormat="1" x14ac:dyDescent="0.25">
      <c r="A7200"/>
      <c r="B7200" s="32"/>
      <c r="C7200" s="34"/>
      <c r="D7200" s="10"/>
      <c r="J7200" s="53"/>
      <c r="K7200" s="64"/>
      <c r="O7200" s="60"/>
      <c r="P7200" s="67"/>
      <c r="T7200" s="53"/>
      <c r="U7200" s="64"/>
      <c r="Y7200" s="53"/>
      <c r="Z7200" s="64"/>
      <c r="AD7200" s="53"/>
    </row>
    <row r="7201" spans="1:30" s="13" customFormat="1" x14ac:dyDescent="0.25">
      <c r="A7201"/>
      <c r="B7201" s="32"/>
      <c r="C7201" s="34"/>
      <c r="D7201" s="10"/>
      <c r="J7201" s="53"/>
      <c r="K7201" s="64"/>
      <c r="O7201" s="60"/>
      <c r="P7201" s="67"/>
      <c r="T7201" s="53"/>
      <c r="U7201" s="64"/>
      <c r="Y7201" s="53"/>
      <c r="Z7201" s="64"/>
      <c r="AD7201" s="53"/>
    </row>
    <row r="7202" spans="1:30" s="13" customFormat="1" x14ac:dyDescent="0.25">
      <c r="A7202"/>
      <c r="B7202" s="32"/>
      <c r="C7202" s="34"/>
      <c r="D7202" s="10"/>
      <c r="J7202" s="53"/>
      <c r="K7202" s="64"/>
      <c r="O7202" s="60"/>
      <c r="P7202" s="67"/>
      <c r="T7202" s="53"/>
      <c r="U7202" s="64"/>
      <c r="Y7202" s="53"/>
      <c r="Z7202" s="64"/>
      <c r="AD7202" s="53"/>
    </row>
    <row r="7203" spans="1:30" s="13" customFormat="1" x14ac:dyDescent="0.25">
      <c r="A7203"/>
      <c r="B7203" s="32"/>
      <c r="C7203" s="34"/>
      <c r="D7203" s="10"/>
      <c r="J7203" s="53"/>
      <c r="K7203" s="64"/>
      <c r="O7203" s="60"/>
      <c r="P7203" s="67"/>
      <c r="T7203" s="53"/>
      <c r="U7203" s="64"/>
      <c r="Y7203" s="53"/>
      <c r="Z7203" s="64"/>
      <c r="AD7203" s="53"/>
    </row>
    <row r="7204" spans="1:30" s="13" customFormat="1" x14ac:dyDescent="0.25">
      <c r="A7204"/>
      <c r="B7204" s="32"/>
      <c r="C7204" s="34"/>
      <c r="D7204" s="10"/>
      <c r="J7204" s="53"/>
      <c r="K7204" s="64"/>
      <c r="O7204" s="60"/>
      <c r="P7204" s="67"/>
      <c r="T7204" s="53"/>
      <c r="U7204" s="64"/>
      <c r="Y7204" s="53"/>
      <c r="Z7204" s="64"/>
      <c r="AD7204" s="53"/>
    </row>
    <row r="7205" spans="1:30" s="13" customFormat="1" x14ac:dyDescent="0.25">
      <c r="A7205"/>
      <c r="B7205" s="32"/>
      <c r="C7205" s="34"/>
      <c r="D7205" s="10"/>
      <c r="J7205" s="53"/>
      <c r="K7205" s="64"/>
      <c r="O7205" s="60"/>
      <c r="P7205" s="67"/>
      <c r="T7205" s="53"/>
      <c r="U7205" s="64"/>
      <c r="Y7205" s="53"/>
      <c r="Z7205" s="64"/>
      <c r="AD7205" s="53"/>
    </row>
    <row r="7206" spans="1:30" s="13" customFormat="1" x14ac:dyDescent="0.25">
      <c r="A7206"/>
      <c r="B7206" s="32"/>
      <c r="C7206" s="34"/>
      <c r="D7206" s="10"/>
      <c r="J7206" s="53"/>
      <c r="K7206" s="64"/>
      <c r="O7206" s="60"/>
      <c r="P7206" s="67"/>
      <c r="T7206" s="53"/>
      <c r="U7206" s="64"/>
      <c r="Y7206" s="53"/>
      <c r="Z7206" s="64"/>
      <c r="AD7206" s="53"/>
    </row>
    <row r="7207" spans="1:30" s="13" customFormat="1" x14ac:dyDescent="0.25">
      <c r="A7207"/>
      <c r="B7207" s="32"/>
      <c r="C7207" s="34"/>
      <c r="D7207" s="10"/>
      <c r="J7207" s="53"/>
      <c r="K7207" s="64"/>
      <c r="O7207" s="60"/>
      <c r="P7207" s="67"/>
      <c r="T7207" s="53"/>
      <c r="U7207" s="64"/>
      <c r="Y7207" s="53"/>
      <c r="Z7207" s="64"/>
      <c r="AD7207" s="53"/>
    </row>
    <row r="7208" spans="1:30" s="13" customFormat="1" x14ac:dyDescent="0.25">
      <c r="A7208"/>
      <c r="B7208" s="32"/>
      <c r="C7208" s="34"/>
      <c r="D7208" s="10"/>
      <c r="J7208" s="53"/>
      <c r="K7208" s="64"/>
      <c r="O7208" s="60"/>
      <c r="P7208" s="67"/>
      <c r="T7208" s="53"/>
      <c r="U7208" s="64"/>
      <c r="Y7208" s="53"/>
      <c r="Z7208" s="64"/>
      <c r="AD7208" s="53"/>
    </row>
    <row r="7209" spans="1:30" s="13" customFormat="1" x14ac:dyDescent="0.25">
      <c r="A7209"/>
      <c r="B7209" s="32"/>
      <c r="C7209" s="34"/>
      <c r="D7209" s="10"/>
      <c r="J7209" s="53"/>
      <c r="K7209" s="64"/>
      <c r="O7209" s="60"/>
      <c r="P7209" s="67"/>
      <c r="T7209" s="53"/>
      <c r="U7209" s="64"/>
      <c r="Y7209" s="53"/>
      <c r="Z7209" s="64"/>
      <c r="AD7209" s="53"/>
    </row>
    <row r="7210" spans="1:30" s="13" customFormat="1" x14ac:dyDescent="0.25">
      <c r="A7210"/>
      <c r="B7210" s="32"/>
      <c r="C7210" s="34"/>
      <c r="D7210" s="10"/>
      <c r="J7210" s="53"/>
      <c r="K7210" s="64"/>
      <c r="O7210" s="60"/>
      <c r="P7210" s="67"/>
      <c r="T7210" s="53"/>
      <c r="U7210" s="64"/>
      <c r="Y7210" s="53"/>
      <c r="Z7210" s="64"/>
      <c r="AD7210" s="53"/>
    </row>
    <row r="7211" spans="1:30" s="13" customFormat="1" x14ac:dyDescent="0.25">
      <c r="A7211"/>
      <c r="B7211" s="32"/>
      <c r="C7211" s="34"/>
      <c r="D7211" s="10"/>
      <c r="J7211" s="53"/>
      <c r="K7211" s="64"/>
      <c r="O7211" s="60"/>
      <c r="P7211" s="67"/>
      <c r="T7211" s="53"/>
      <c r="U7211" s="64"/>
      <c r="Y7211" s="53"/>
      <c r="Z7211" s="64"/>
      <c r="AD7211" s="53"/>
    </row>
    <row r="7212" spans="1:30" s="13" customFormat="1" x14ac:dyDescent="0.25">
      <c r="A7212"/>
      <c r="B7212" s="32"/>
      <c r="C7212" s="34"/>
      <c r="D7212" s="10"/>
      <c r="J7212" s="53"/>
      <c r="K7212" s="64"/>
      <c r="O7212" s="60"/>
      <c r="P7212" s="67"/>
      <c r="T7212" s="53"/>
      <c r="U7212" s="64"/>
      <c r="Y7212" s="53"/>
      <c r="Z7212" s="64"/>
      <c r="AD7212" s="53"/>
    </row>
    <row r="7213" spans="1:30" s="13" customFormat="1" x14ac:dyDescent="0.25">
      <c r="A7213"/>
      <c r="B7213" s="32"/>
      <c r="C7213" s="34"/>
      <c r="D7213" s="10"/>
      <c r="J7213" s="53"/>
      <c r="K7213" s="64"/>
      <c r="O7213" s="60"/>
      <c r="P7213" s="67"/>
      <c r="T7213" s="53"/>
      <c r="U7213" s="64"/>
      <c r="Y7213" s="53"/>
      <c r="Z7213" s="64"/>
      <c r="AD7213" s="53"/>
    </row>
    <row r="7214" spans="1:30" s="13" customFormat="1" x14ac:dyDescent="0.25">
      <c r="A7214"/>
      <c r="B7214" s="32"/>
      <c r="C7214" s="34"/>
      <c r="D7214" s="10"/>
      <c r="J7214" s="53"/>
      <c r="K7214" s="64"/>
      <c r="O7214" s="60"/>
      <c r="P7214" s="67"/>
      <c r="T7214" s="53"/>
      <c r="U7214" s="64"/>
      <c r="Y7214" s="53"/>
      <c r="Z7214" s="64"/>
      <c r="AD7214" s="53"/>
    </row>
    <row r="7215" spans="1:30" s="13" customFormat="1" x14ac:dyDescent="0.25">
      <c r="A7215"/>
      <c r="B7215" s="32"/>
      <c r="C7215" s="34"/>
      <c r="D7215" s="10"/>
      <c r="J7215" s="53"/>
      <c r="K7215" s="64"/>
      <c r="O7215" s="60"/>
      <c r="P7215" s="67"/>
      <c r="T7215" s="53"/>
      <c r="U7215" s="64"/>
      <c r="Y7215" s="53"/>
      <c r="Z7215" s="64"/>
      <c r="AD7215" s="53"/>
    </row>
    <row r="7216" spans="1:30" s="13" customFormat="1" x14ac:dyDescent="0.25">
      <c r="A7216"/>
      <c r="B7216" s="32"/>
      <c r="C7216" s="34"/>
      <c r="D7216" s="10"/>
      <c r="J7216" s="53"/>
      <c r="K7216" s="64"/>
      <c r="O7216" s="60"/>
      <c r="P7216" s="67"/>
      <c r="T7216" s="53"/>
      <c r="U7216" s="64"/>
      <c r="Y7216" s="53"/>
      <c r="Z7216" s="64"/>
      <c r="AD7216" s="53"/>
    </row>
    <row r="7217" spans="1:30" s="13" customFormat="1" x14ac:dyDescent="0.25">
      <c r="A7217"/>
      <c r="B7217" s="32"/>
      <c r="C7217" s="34"/>
      <c r="D7217" s="10"/>
      <c r="J7217" s="53"/>
      <c r="K7217" s="64"/>
      <c r="O7217" s="60"/>
      <c r="P7217" s="67"/>
      <c r="T7217" s="53"/>
      <c r="U7217" s="64"/>
      <c r="Y7217" s="53"/>
      <c r="Z7217" s="64"/>
      <c r="AD7217" s="53"/>
    </row>
    <row r="7218" spans="1:30" s="13" customFormat="1" x14ac:dyDescent="0.25">
      <c r="A7218"/>
      <c r="B7218" s="32"/>
      <c r="C7218" s="34"/>
      <c r="D7218" s="10"/>
      <c r="J7218" s="53"/>
      <c r="K7218" s="64"/>
      <c r="O7218" s="60"/>
      <c r="P7218" s="67"/>
      <c r="T7218" s="53"/>
      <c r="U7218" s="64"/>
      <c r="Y7218" s="53"/>
      <c r="Z7218" s="64"/>
      <c r="AD7218" s="53"/>
    </row>
    <row r="7219" spans="1:30" s="13" customFormat="1" x14ac:dyDescent="0.25">
      <c r="A7219"/>
      <c r="B7219" s="32"/>
      <c r="C7219" s="34"/>
      <c r="D7219" s="10"/>
      <c r="J7219" s="53"/>
      <c r="K7219" s="64"/>
      <c r="O7219" s="60"/>
      <c r="P7219" s="67"/>
      <c r="T7219" s="53"/>
      <c r="U7219" s="64"/>
      <c r="Y7219" s="53"/>
      <c r="Z7219" s="64"/>
      <c r="AD7219" s="53"/>
    </row>
    <row r="7220" spans="1:30" s="13" customFormat="1" x14ac:dyDescent="0.25">
      <c r="A7220"/>
      <c r="B7220" s="32"/>
      <c r="C7220" s="34"/>
      <c r="D7220" s="10"/>
      <c r="J7220" s="53"/>
      <c r="K7220" s="64"/>
      <c r="O7220" s="60"/>
      <c r="P7220" s="67"/>
      <c r="T7220" s="53"/>
      <c r="U7220" s="64"/>
      <c r="Y7220" s="53"/>
      <c r="Z7220" s="64"/>
      <c r="AD7220" s="53"/>
    </row>
    <row r="7221" spans="1:30" s="13" customFormat="1" x14ac:dyDescent="0.25">
      <c r="A7221"/>
      <c r="B7221" s="32"/>
      <c r="C7221" s="34"/>
      <c r="D7221" s="10"/>
      <c r="J7221" s="53"/>
      <c r="K7221" s="64"/>
      <c r="O7221" s="60"/>
      <c r="P7221" s="67"/>
      <c r="T7221" s="53"/>
      <c r="U7221" s="64"/>
      <c r="Y7221" s="53"/>
      <c r="Z7221" s="64"/>
      <c r="AD7221" s="53"/>
    </row>
    <row r="7222" spans="1:30" s="13" customFormat="1" x14ac:dyDescent="0.25">
      <c r="A7222"/>
      <c r="B7222" s="32"/>
      <c r="C7222" s="34"/>
      <c r="D7222" s="10"/>
      <c r="J7222" s="53"/>
      <c r="K7222" s="64"/>
      <c r="O7222" s="60"/>
      <c r="P7222" s="67"/>
      <c r="T7222" s="53"/>
      <c r="U7222" s="64"/>
      <c r="Y7222" s="53"/>
      <c r="Z7222" s="64"/>
      <c r="AD7222" s="53"/>
    </row>
    <row r="7223" spans="1:30" s="13" customFormat="1" x14ac:dyDescent="0.25">
      <c r="A7223"/>
      <c r="B7223" s="32"/>
      <c r="C7223" s="34"/>
      <c r="D7223" s="10"/>
      <c r="J7223" s="53"/>
      <c r="K7223" s="64"/>
      <c r="O7223" s="60"/>
      <c r="P7223" s="67"/>
      <c r="T7223" s="53"/>
      <c r="U7223" s="64"/>
      <c r="Y7223" s="53"/>
      <c r="Z7223" s="64"/>
      <c r="AD7223" s="53"/>
    </row>
    <row r="7224" spans="1:30" s="13" customFormat="1" x14ac:dyDescent="0.25">
      <c r="A7224"/>
      <c r="B7224" s="32"/>
      <c r="C7224" s="34"/>
      <c r="D7224" s="10"/>
      <c r="J7224" s="53"/>
      <c r="K7224" s="64"/>
      <c r="O7224" s="60"/>
      <c r="P7224" s="67"/>
      <c r="T7224" s="53"/>
      <c r="U7224" s="64"/>
      <c r="Y7224" s="53"/>
      <c r="Z7224" s="64"/>
      <c r="AD7224" s="53"/>
    </row>
    <row r="7225" spans="1:30" s="13" customFormat="1" x14ac:dyDescent="0.25">
      <c r="A7225"/>
      <c r="B7225" s="32"/>
      <c r="C7225" s="34"/>
      <c r="D7225" s="10"/>
      <c r="J7225" s="53"/>
      <c r="K7225" s="64"/>
      <c r="O7225" s="60"/>
      <c r="P7225" s="67"/>
      <c r="T7225" s="53"/>
      <c r="U7225" s="64"/>
      <c r="Y7225" s="53"/>
      <c r="Z7225" s="64"/>
      <c r="AD7225" s="53"/>
    </row>
    <row r="7226" spans="1:30" s="13" customFormat="1" x14ac:dyDescent="0.25">
      <c r="A7226"/>
      <c r="B7226" s="32"/>
      <c r="C7226" s="34"/>
      <c r="D7226" s="10"/>
      <c r="J7226" s="53"/>
      <c r="K7226" s="64"/>
      <c r="O7226" s="60"/>
      <c r="P7226" s="67"/>
      <c r="T7226" s="53"/>
      <c r="U7226" s="64"/>
      <c r="Y7226" s="53"/>
      <c r="Z7226" s="64"/>
      <c r="AD7226" s="53"/>
    </row>
    <row r="7227" spans="1:30" s="13" customFormat="1" x14ac:dyDescent="0.25">
      <c r="A7227"/>
      <c r="B7227" s="32"/>
      <c r="C7227" s="34"/>
      <c r="D7227" s="10"/>
      <c r="J7227" s="53"/>
      <c r="K7227" s="64"/>
      <c r="O7227" s="60"/>
      <c r="P7227" s="67"/>
      <c r="T7227" s="53"/>
      <c r="U7227" s="64"/>
      <c r="Y7227" s="53"/>
      <c r="Z7227" s="64"/>
      <c r="AD7227" s="53"/>
    </row>
    <row r="7228" spans="1:30" s="13" customFormat="1" x14ac:dyDescent="0.25">
      <c r="A7228"/>
      <c r="B7228" s="32"/>
      <c r="C7228" s="34"/>
      <c r="D7228" s="10"/>
      <c r="J7228" s="53"/>
      <c r="K7228" s="64"/>
      <c r="O7228" s="60"/>
      <c r="P7228" s="67"/>
      <c r="T7228" s="53"/>
      <c r="U7228" s="64"/>
      <c r="Y7228" s="53"/>
      <c r="Z7228" s="64"/>
      <c r="AD7228" s="53"/>
    </row>
    <row r="7229" spans="1:30" s="13" customFormat="1" x14ac:dyDescent="0.25">
      <c r="A7229"/>
      <c r="B7229" s="32"/>
      <c r="C7229" s="34"/>
      <c r="D7229" s="10"/>
      <c r="J7229" s="53"/>
      <c r="K7229" s="64"/>
      <c r="O7229" s="60"/>
      <c r="P7229" s="67"/>
      <c r="T7229" s="53"/>
      <c r="U7229" s="64"/>
      <c r="Y7229" s="53"/>
      <c r="Z7229" s="64"/>
      <c r="AD7229" s="53"/>
    </row>
    <row r="7230" spans="1:30" s="13" customFormat="1" x14ac:dyDescent="0.25">
      <c r="A7230"/>
      <c r="B7230" s="32"/>
      <c r="C7230" s="34"/>
      <c r="D7230" s="10"/>
      <c r="J7230" s="53"/>
      <c r="K7230" s="64"/>
      <c r="O7230" s="60"/>
      <c r="P7230" s="67"/>
      <c r="T7230" s="53"/>
      <c r="U7230" s="64"/>
      <c r="Y7230" s="53"/>
      <c r="Z7230" s="64"/>
      <c r="AD7230" s="53"/>
    </row>
    <row r="7231" spans="1:30" s="13" customFormat="1" x14ac:dyDescent="0.25">
      <c r="A7231"/>
      <c r="B7231" s="32"/>
      <c r="C7231" s="34"/>
      <c r="D7231" s="10"/>
      <c r="J7231" s="53"/>
      <c r="K7231" s="64"/>
      <c r="O7231" s="60"/>
      <c r="P7231" s="67"/>
      <c r="T7231" s="53"/>
      <c r="U7231" s="64"/>
      <c r="Y7231" s="53"/>
      <c r="Z7231" s="64"/>
      <c r="AD7231" s="53"/>
    </row>
    <row r="7232" spans="1:30" s="13" customFormat="1" x14ac:dyDescent="0.25">
      <c r="A7232"/>
      <c r="B7232" s="32"/>
      <c r="C7232" s="34"/>
      <c r="D7232" s="10"/>
      <c r="J7232" s="53"/>
      <c r="K7232" s="64"/>
      <c r="O7232" s="60"/>
      <c r="P7232" s="67"/>
      <c r="T7232" s="53"/>
      <c r="U7232" s="64"/>
      <c r="Y7232" s="53"/>
      <c r="Z7232" s="64"/>
      <c r="AD7232" s="53"/>
    </row>
    <row r="7233" spans="1:30" s="13" customFormat="1" x14ac:dyDescent="0.25">
      <c r="A7233"/>
      <c r="B7233" s="32"/>
      <c r="C7233" s="34"/>
      <c r="D7233" s="10"/>
      <c r="J7233" s="53"/>
      <c r="K7233" s="64"/>
      <c r="O7233" s="60"/>
      <c r="P7233" s="67"/>
      <c r="T7233" s="53"/>
      <c r="U7233" s="64"/>
      <c r="Y7233" s="53"/>
      <c r="Z7233" s="64"/>
      <c r="AD7233" s="53"/>
    </row>
    <row r="7234" spans="1:30" s="13" customFormat="1" x14ac:dyDescent="0.25">
      <c r="A7234"/>
      <c r="B7234" s="32"/>
      <c r="C7234" s="34"/>
      <c r="D7234" s="10"/>
      <c r="J7234" s="53"/>
      <c r="K7234" s="64"/>
      <c r="O7234" s="60"/>
      <c r="P7234" s="67"/>
      <c r="T7234" s="53"/>
      <c r="U7234" s="64"/>
      <c r="Y7234" s="53"/>
      <c r="Z7234" s="64"/>
      <c r="AD7234" s="53"/>
    </row>
    <row r="7235" spans="1:30" s="13" customFormat="1" x14ac:dyDescent="0.25">
      <c r="A7235"/>
      <c r="B7235" s="32"/>
      <c r="C7235" s="34"/>
      <c r="D7235" s="10"/>
      <c r="J7235" s="53"/>
      <c r="K7235" s="64"/>
      <c r="O7235" s="60"/>
      <c r="P7235" s="67"/>
      <c r="T7235" s="53"/>
      <c r="U7235" s="64"/>
      <c r="Y7235" s="53"/>
      <c r="Z7235" s="64"/>
      <c r="AD7235" s="53"/>
    </row>
    <row r="7236" spans="1:30" s="13" customFormat="1" x14ac:dyDescent="0.25">
      <c r="A7236"/>
      <c r="B7236" s="32"/>
      <c r="C7236" s="34"/>
      <c r="D7236" s="10"/>
      <c r="J7236" s="53"/>
      <c r="K7236" s="64"/>
      <c r="O7236" s="60"/>
      <c r="P7236" s="67"/>
      <c r="T7236" s="53"/>
      <c r="U7236" s="64"/>
      <c r="Y7236" s="53"/>
      <c r="Z7236" s="64"/>
      <c r="AD7236" s="53"/>
    </row>
    <row r="7237" spans="1:30" s="13" customFormat="1" x14ac:dyDescent="0.25">
      <c r="A7237"/>
      <c r="B7237" s="32"/>
      <c r="C7237" s="34"/>
      <c r="D7237" s="10"/>
      <c r="J7237" s="53"/>
      <c r="K7237" s="64"/>
      <c r="O7237" s="60"/>
      <c r="P7237" s="67"/>
      <c r="T7237" s="53"/>
      <c r="U7237" s="64"/>
      <c r="Y7237" s="53"/>
      <c r="Z7237" s="64"/>
      <c r="AD7237" s="53"/>
    </row>
    <row r="7238" spans="1:30" s="13" customFormat="1" x14ac:dyDescent="0.25">
      <c r="A7238"/>
      <c r="B7238" s="32"/>
      <c r="C7238" s="34"/>
      <c r="D7238" s="10"/>
      <c r="J7238" s="53"/>
      <c r="K7238" s="64"/>
      <c r="O7238" s="60"/>
      <c r="P7238" s="67"/>
      <c r="T7238" s="53"/>
      <c r="U7238" s="64"/>
      <c r="Y7238" s="53"/>
      <c r="Z7238" s="64"/>
      <c r="AD7238" s="53"/>
    </row>
    <row r="7239" spans="1:30" s="13" customFormat="1" x14ac:dyDescent="0.25">
      <c r="A7239"/>
      <c r="B7239" s="32"/>
      <c r="C7239" s="34"/>
      <c r="D7239" s="10"/>
      <c r="J7239" s="53"/>
      <c r="K7239" s="64"/>
      <c r="O7239" s="60"/>
      <c r="P7239" s="67"/>
      <c r="T7239" s="53"/>
      <c r="U7239" s="64"/>
      <c r="Y7239" s="53"/>
      <c r="Z7239" s="64"/>
      <c r="AD7239" s="53"/>
    </row>
    <row r="7240" spans="1:30" s="13" customFormat="1" x14ac:dyDescent="0.25">
      <c r="A7240"/>
      <c r="B7240" s="32"/>
      <c r="C7240" s="34"/>
      <c r="D7240" s="10"/>
      <c r="J7240" s="53"/>
      <c r="K7240" s="64"/>
      <c r="O7240" s="60"/>
      <c r="P7240" s="67"/>
      <c r="T7240" s="53"/>
      <c r="U7240" s="64"/>
      <c r="Y7240" s="53"/>
      <c r="Z7240" s="64"/>
      <c r="AD7240" s="53"/>
    </row>
    <row r="7241" spans="1:30" s="13" customFormat="1" x14ac:dyDescent="0.25">
      <c r="A7241"/>
      <c r="B7241" s="32"/>
      <c r="C7241" s="34"/>
      <c r="D7241" s="10"/>
      <c r="J7241" s="53"/>
      <c r="K7241" s="64"/>
      <c r="O7241" s="60"/>
      <c r="P7241" s="67"/>
      <c r="T7241" s="53"/>
      <c r="U7241" s="64"/>
      <c r="Y7241" s="53"/>
      <c r="Z7241" s="64"/>
      <c r="AD7241" s="53"/>
    </row>
    <row r="7242" spans="1:30" s="13" customFormat="1" x14ac:dyDescent="0.25">
      <c r="A7242"/>
      <c r="B7242" s="32"/>
      <c r="C7242" s="34"/>
      <c r="D7242" s="10"/>
      <c r="J7242" s="53"/>
      <c r="K7242" s="64"/>
      <c r="O7242" s="60"/>
      <c r="P7242" s="67"/>
      <c r="T7242" s="53"/>
      <c r="U7242" s="64"/>
      <c r="Y7242" s="53"/>
      <c r="Z7242" s="64"/>
      <c r="AD7242" s="53"/>
    </row>
    <row r="7243" spans="1:30" s="13" customFormat="1" x14ac:dyDescent="0.25">
      <c r="A7243"/>
      <c r="B7243" s="32"/>
      <c r="C7243" s="34"/>
      <c r="D7243" s="10"/>
      <c r="J7243" s="53"/>
      <c r="K7243" s="64"/>
      <c r="O7243" s="60"/>
      <c r="P7243" s="67"/>
      <c r="T7243" s="53"/>
      <c r="U7243" s="64"/>
      <c r="Y7243" s="53"/>
      <c r="Z7243" s="64"/>
      <c r="AD7243" s="53"/>
    </row>
    <row r="7244" spans="1:30" s="13" customFormat="1" x14ac:dyDescent="0.25">
      <c r="A7244"/>
      <c r="B7244" s="32"/>
      <c r="C7244" s="34"/>
      <c r="D7244" s="10"/>
      <c r="J7244" s="53"/>
      <c r="K7244" s="64"/>
      <c r="O7244" s="60"/>
      <c r="P7244" s="67"/>
      <c r="T7244" s="53"/>
      <c r="U7244" s="64"/>
      <c r="Y7244" s="53"/>
      <c r="Z7244" s="64"/>
      <c r="AD7244" s="53"/>
    </row>
    <row r="7245" spans="1:30" s="13" customFormat="1" x14ac:dyDescent="0.25">
      <c r="A7245"/>
      <c r="B7245" s="32"/>
      <c r="C7245" s="34"/>
      <c r="D7245" s="10"/>
      <c r="J7245" s="53"/>
      <c r="K7245" s="64"/>
      <c r="O7245" s="60"/>
      <c r="P7245" s="67"/>
      <c r="T7245" s="53"/>
      <c r="U7245" s="64"/>
      <c r="Y7245" s="53"/>
      <c r="Z7245" s="64"/>
      <c r="AD7245" s="53"/>
    </row>
    <row r="7246" spans="1:30" s="13" customFormat="1" x14ac:dyDescent="0.25">
      <c r="A7246"/>
      <c r="B7246" s="32"/>
      <c r="C7246" s="34"/>
      <c r="D7246" s="10"/>
      <c r="J7246" s="53"/>
      <c r="K7246" s="64"/>
      <c r="O7246" s="60"/>
      <c r="P7246" s="67"/>
      <c r="T7246" s="53"/>
      <c r="U7246" s="64"/>
      <c r="Y7246" s="53"/>
      <c r="Z7246" s="64"/>
      <c r="AD7246" s="53"/>
    </row>
    <row r="7247" spans="1:30" s="13" customFormat="1" x14ac:dyDescent="0.25">
      <c r="A7247"/>
      <c r="B7247" s="32"/>
      <c r="C7247" s="34"/>
      <c r="D7247" s="10"/>
      <c r="J7247" s="53"/>
      <c r="K7247" s="64"/>
      <c r="O7247" s="60"/>
      <c r="P7247" s="67"/>
      <c r="T7247" s="53"/>
      <c r="U7247" s="64"/>
      <c r="Y7247" s="53"/>
      <c r="Z7247" s="64"/>
      <c r="AD7247" s="53"/>
    </row>
    <row r="7248" spans="1:30" s="13" customFormat="1" x14ac:dyDescent="0.25">
      <c r="A7248"/>
      <c r="B7248" s="32"/>
      <c r="C7248" s="34"/>
      <c r="D7248" s="10"/>
      <c r="J7248" s="53"/>
      <c r="K7248" s="64"/>
      <c r="O7248" s="60"/>
      <c r="P7248" s="67"/>
      <c r="T7248" s="53"/>
      <c r="U7248" s="64"/>
      <c r="Y7248" s="53"/>
      <c r="Z7248" s="64"/>
      <c r="AD7248" s="53"/>
    </row>
    <row r="7249" spans="1:30" s="13" customFormat="1" x14ac:dyDescent="0.25">
      <c r="A7249"/>
      <c r="B7249" s="32"/>
      <c r="C7249" s="34"/>
      <c r="D7249" s="10"/>
      <c r="J7249" s="53"/>
      <c r="K7249" s="64"/>
      <c r="O7249" s="60"/>
      <c r="P7249" s="67"/>
      <c r="T7249" s="53"/>
      <c r="U7249" s="64"/>
      <c r="Y7249" s="53"/>
      <c r="Z7249" s="64"/>
      <c r="AD7249" s="53"/>
    </row>
    <row r="7250" spans="1:30" s="13" customFormat="1" x14ac:dyDescent="0.25">
      <c r="A7250"/>
      <c r="B7250" s="32"/>
      <c r="C7250" s="34"/>
      <c r="D7250" s="10"/>
      <c r="J7250" s="53"/>
      <c r="K7250" s="64"/>
      <c r="O7250" s="60"/>
      <c r="P7250" s="67"/>
      <c r="T7250" s="53"/>
      <c r="U7250" s="64"/>
      <c r="Y7250" s="53"/>
      <c r="Z7250" s="64"/>
      <c r="AD7250" s="53"/>
    </row>
    <row r="7251" spans="1:30" s="13" customFormat="1" x14ac:dyDescent="0.25">
      <c r="A7251"/>
      <c r="B7251" s="32"/>
      <c r="C7251" s="34"/>
      <c r="D7251" s="10"/>
      <c r="J7251" s="53"/>
      <c r="K7251" s="64"/>
      <c r="O7251" s="60"/>
      <c r="P7251" s="67"/>
      <c r="T7251" s="53"/>
      <c r="U7251" s="64"/>
      <c r="Y7251" s="53"/>
      <c r="Z7251" s="64"/>
      <c r="AD7251" s="53"/>
    </row>
    <row r="7252" spans="1:30" s="13" customFormat="1" x14ac:dyDescent="0.25">
      <c r="A7252"/>
      <c r="B7252" s="32"/>
      <c r="C7252" s="34"/>
      <c r="D7252" s="10"/>
      <c r="J7252" s="53"/>
      <c r="K7252" s="64"/>
      <c r="O7252" s="60"/>
      <c r="P7252" s="67"/>
      <c r="T7252" s="53"/>
      <c r="U7252" s="64"/>
      <c r="Y7252" s="53"/>
      <c r="Z7252" s="64"/>
      <c r="AD7252" s="53"/>
    </row>
    <row r="7253" spans="1:30" s="13" customFormat="1" x14ac:dyDescent="0.25">
      <c r="A7253"/>
      <c r="B7253" s="32"/>
      <c r="C7253" s="34"/>
      <c r="D7253" s="10"/>
      <c r="J7253" s="53"/>
      <c r="K7253" s="64"/>
      <c r="O7253" s="60"/>
      <c r="P7253" s="67"/>
      <c r="T7253" s="53"/>
      <c r="U7253" s="64"/>
      <c r="Y7253" s="53"/>
      <c r="Z7253" s="64"/>
      <c r="AD7253" s="53"/>
    </row>
    <row r="7254" spans="1:30" s="13" customFormat="1" x14ac:dyDescent="0.25">
      <c r="A7254"/>
      <c r="B7254" s="32"/>
      <c r="C7254" s="34"/>
      <c r="D7254" s="10"/>
      <c r="J7254" s="53"/>
      <c r="K7254" s="64"/>
      <c r="O7254" s="60"/>
      <c r="P7254" s="67"/>
      <c r="T7254" s="53"/>
      <c r="U7254" s="64"/>
      <c r="Y7254" s="53"/>
      <c r="Z7254" s="64"/>
      <c r="AD7254" s="53"/>
    </row>
    <row r="7255" spans="1:30" s="13" customFormat="1" x14ac:dyDescent="0.25">
      <c r="A7255"/>
      <c r="B7255" s="32"/>
      <c r="C7255" s="34"/>
      <c r="D7255" s="10"/>
      <c r="J7255" s="53"/>
      <c r="K7255" s="64"/>
      <c r="O7255" s="60"/>
      <c r="P7255" s="67"/>
      <c r="T7255" s="53"/>
      <c r="U7255" s="64"/>
      <c r="Y7255" s="53"/>
      <c r="Z7255" s="64"/>
      <c r="AD7255" s="53"/>
    </row>
    <row r="7256" spans="1:30" s="13" customFormat="1" x14ac:dyDescent="0.25">
      <c r="A7256"/>
      <c r="B7256" s="32"/>
      <c r="C7256" s="34"/>
      <c r="D7256" s="10"/>
      <c r="J7256" s="53"/>
      <c r="K7256" s="64"/>
      <c r="O7256" s="60"/>
      <c r="P7256" s="67"/>
      <c r="T7256" s="53"/>
      <c r="U7256" s="64"/>
      <c r="Y7256" s="53"/>
      <c r="Z7256" s="64"/>
      <c r="AD7256" s="53"/>
    </row>
    <row r="7257" spans="1:30" s="13" customFormat="1" x14ac:dyDescent="0.25">
      <c r="A7257"/>
      <c r="B7257" s="32"/>
      <c r="C7257" s="34"/>
      <c r="D7257" s="10"/>
      <c r="J7257" s="53"/>
      <c r="K7257" s="64"/>
      <c r="O7257" s="60"/>
      <c r="P7257" s="67"/>
      <c r="T7257" s="53"/>
      <c r="U7257" s="64"/>
      <c r="Y7257" s="53"/>
      <c r="Z7257" s="64"/>
      <c r="AD7257" s="53"/>
    </row>
    <row r="7258" spans="1:30" s="13" customFormat="1" x14ac:dyDescent="0.25">
      <c r="A7258"/>
      <c r="B7258" s="32"/>
      <c r="C7258" s="34"/>
      <c r="D7258" s="10"/>
      <c r="J7258" s="53"/>
      <c r="K7258" s="64"/>
      <c r="O7258" s="60"/>
      <c r="P7258" s="67"/>
      <c r="T7258" s="53"/>
      <c r="U7258" s="64"/>
      <c r="Y7258" s="53"/>
      <c r="Z7258" s="64"/>
      <c r="AD7258" s="53"/>
    </row>
    <row r="7259" spans="1:30" s="13" customFormat="1" x14ac:dyDescent="0.25">
      <c r="A7259"/>
      <c r="B7259" s="32"/>
      <c r="C7259" s="34"/>
      <c r="D7259" s="10"/>
      <c r="J7259" s="53"/>
      <c r="K7259" s="64"/>
      <c r="O7259" s="60"/>
      <c r="P7259" s="67"/>
      <c r="T7259" s="53"/>
      <c r="U7259" s="64"/>
      <c r="Y7259" s="53"/>
      <c r="Z7259" s="64"/>
      <c r="AD7259" s="53"/>
    </row>
    <row r="7260" spans="1:30" s="13" customFormat="1" x14ac:dyDescent="0.25">
      <c r="A7260"/>
      <c r="B7260" s="32"/>
      <c r="C7260" s="34"/>
      <c r="D7260" s="10"/>
      <c r="J7260" s="53"/>
      <c r="K7260" s="64"/>
      <c r="O7260" s="60"/>
      <c r="P7260" s="67"/>
      <c r="T7260" s="53"/>
      <c r="U7260" s="64"/>
      <c r="Y7260" s="53"/>
      <c r="Z7260" s="64"/>
      <c r="AD7260" s="53"/>
    </row>
    <row r="7261" spans="1:30" s="13" customFormat="1" x14ac:dyDescent="0.25">
      <c r="A7261"/>
      <c r="B7261" s="32"/>
      <c r="C7261" s="34"/>
      <c r="D7261" s="10"/>
      <c r="J7261" s="53"/>
      <c r="K7261" s="64"/>
      <c r="O7261" s="60"/>
      <c r="P7261" s="67"/>
      <c r="T7261" s="53"/>
      <c r="U7261" s="64"/>
      <c r="Y7261" s="53"/>
      <c r="Z7261" s="64"/>
      <c r="AD7261" s="53"/>
    </row>
    <row r="7262" spans="1:30" s="13" customFormat="1" x14ac:dyDescent="0.25">
      <c r="A7262"/>
      <c r="B7262" s="32"/>
      <c r="C7262" s="34"/>
      <c r="D7262" s="10"/>
      <c r="J7262" s="53"/>
      <c r="K7262" s="64"/>
      <c r="O7262" s="60"/>
      <c r="P7262" s="67"/>
      <c r="T7262" s="53"/>
      <c r="U7262" s="64"/>
      <c r="Y7262" s="53"/>
      <c r="Z7262" s="64"/>
      <c r="AD7262" s="53"/>
    </row>
    <row r="7263" spans="1:30" s="13" customFormat="1" x14ac:dyDescent="0.25">
      <c r="A7263"/>
      <c r="B7263" s="32"/>
      <c r="C7263" s="34"/>
      <c r="D7263" s="10"/>
      <c r="J7263" s="53"/>
      <c r="K7263" s="64"/>
      <c r="O7263" s="60"/>
      <c r="P7263" s="67"/>
      <c r="T7263" s="53"/>
      <c r="U7263" s="64"/>
      <c r="Y7263" s="53"/>
      <c r="Z7263" s="64"/>
      <c r="AD7263" s="53"/>
    </row>
    <row r="7264" spans="1:30" s="13" customFormat="1" x14ac:dyDescent="0.25">
      <c r="A7264"/>
      <c r="B7264" s="32"/>
      <c r="C7264" s="34"/>
      <c r="D7264" s="10"/>
      <c r="J7264" s="53"/>
      <c r="K7264" s="64"/>
      <c r="O7264" s="60"/>
      <c r="P7264" s="67"/>
      <c r="T7264" s="53"/>
      <c r="U7264" s="64"/>
      <c r="Y7264" s="53"/>
      <c r="Z7264" s="64"/>
      <c r="AD7264" s="53"/>
    </row>
    <row r="7265" spans="1:30" s="13" customFormat="1" x14ac:dyDescent="0.25">
      <c r="A7265"/>
      <c r="B7265" s="32"/>
      <c r="C7265" s="34"/>
      <c r="D7265" s="10"/>
      <c r="J7265" s="53"/>
      <c r="K7265" s="64"/>
      <c r="O7265" s="60"/>
      <c r="P7265" s="67"/>
      <c r="T7265" s="53"/>
      <c r="U7265" s="64"/>
      <c r="Y7265" s="53"/>
      <c r="Z7265" s="64"/>
      <c r="AD7265" s="53"/>
    </row>
    <row r="7266" spans="1:30" s="13" customFormat="1" x14ac:dyDescent="0.25">
      <c r="A7266"/>
      <c r="B7266" s="32"/>
      <c r="C7266" s="34"/>
      <c r="D7266" s="10"/>
      <c r="J7266" s="53"/>
      <c r="K7266" s="64"/>
      <c r="O7266" s="60"/>
      <c r="P7266" s="67"/>
      <c r="T7266" s="53"/>
      <c r="U7266" s="64"/>
      <c r="Y7266" s="53"/>
      <c r="Z7266" s="64"/>
      <c r="AD7266" s="53"/>
    </row>
    <row r="7267" spans="1:30" s="13" customFormat="1" x14ac:dyDescent="0.25">
      <c r="A7267"/>
      <c r="B7267" s="32"/>
      <c r="C7267" s="34"/>
      <c r="D7267" s="10"/>
      <c r="J7267" s="53"/>
      <c r="K7267" s="64"/>
      <c r="O7267" s="60"/>
      <c r="P7267" s="67"/>
      <c r="T7267" s="53"/>
      <c r="U7267" s="64"/>
      <c r="Y7267" s="53"/>
      <c r="Z7267" s="64"/>
      <c r="AD7267" s="53"/>
    </row>
    <row r="7268" spans="1:30" s="13" customFormat="1" x14ac:dyDescent="0.25">
      <c r="A7268"/>
      <c r="B7268" s="32"/>
      <c r="C7268" s="34"/>
      <c r="D7268" s="10"/>
      <c r="J7268" s="53"/>
      <c r="K7268" s="64"/>
      <c r="O7268" s="60"/>
      <c r="P7268" s="67"/>
      <c r="T7268" s="53"/>
      <c r="U7268" s="64"/>
      <c r="Y7268" s="53"/>
      <c r="Z7268" s="64"/>
      <c r="AD7268" s="53"/>
    </row>
    <row r="7269" spans="1:30" s="13" customFormat="1" x14ac:dyDescent="0.25">
      <c r="A7269"/>
      <c r="B7269" s="32"/>
      <c r="C7269" s="34"/>
      <c r="D7269" s="10"/>
      <c r="J7269" s="53"/>
      <c r="K7269" s="64"/>
      <c r="O7269" s="60"/>
      <c r="P7269" s="67"/>
      <c r="T7269" s="53"/>
      <c r="U7269" s="64"/>
      <c r="Y7269" s="53"/>
      <c r="Z7269" s="64"/>
      <c r="AD7269" s="53"/>
    </row>
    <row r="7270" spans="1:30" s="13" customFormat="1" x14ac:dyDescent="0.25">
      <c r="A7270"/>
      <c r="B7270" s="32"/>
      <c r="C7270" s="34"/>
      <c r="D7270" s="10"/>
      <c r="J7270" s="53"/>
      <c r="K7270" s="64"/>
      <c r="O7270" s="60"/>
      <c r="P7270" s="67"/>
      <c r="T7270" s="53"/>
      <c r="U7270" s="64"/>
      <c r="Y7270" s="53"/>
      <c r="Z7270" s="64"/>
      <c r="AD7270" s="53"/>
    </row>
    <row r="7271" spans="1:30" s="13" customFormat="1" x14ac:dyDescent="0.25">
      <c r="A7271"/>
      <c r="B7271" s="32"/>
      <c r="C7271" s="34"/>
      <c r="D7271" s="10"/>
      <c r="J7271" s="53"/>
      <c r="K7271" s="64"/>
      <c r="O7271" s="60"/>
      <c r="P7271" s="67"/>
      <c r="T7271" s="53"/>
      <c r="U7271" s="64"/>
      <c r="Y7271" s="53"/>
      <c r="Z7271" s="64"/>
      <c r="AD7271" s="53"/>
    </row>
    <row r="7272" spans="1:30" s="13" customFormat="1" x14ac:dyDescent="0.25">
      <c r="A7272"/>
      <c r="B7272" s="32"/>
      <c r="C7272" s="34"/>
      <c r="D7272" s="10"/>
      <c r="J7272" s="53"/>
      <c r="K7272" s="64"/>
      <c r="O7272" s="60"/>
      <c r="P7272" s="67"/>
      <c r="T7272" s="53"/>
      <c r="U7272" s="64"/>
      <c r="Y7272" s="53"/>
      <c r="Z7272" s="64"/>
      <c r="AD7272" s="53"/>
    </row>
    <row r="7273" spans="1:30" s="13" customFormat="1" x14ac:dyDescent="0.25">
      <c r="A7273"/>
      <c r="B7273" s="32"/>
      <c r="C7273" s="34"/>
      <c r="D7273" s="10"/>
      <c r="J7273" s="53"/>
      <c r="K7273" s="64"/>
      <c r="O7273" s="60"/>
      <c r="P7273" s="67"/>
      <c r="T7273" s="53"/>
      <c r="U7273" s="64"/>
      <c r="Y7273" s="53"/>
      <c r="Z7273" s="64"/>
      <c r="AD7273" s="53"/>
    </row>
    <row r="7274" spans="1:30" s="13" customFormat="1" x14ac:dyDescent="0.25">
      <c r="A7274"/>
      <c r="B7274" s="32"/>
      <c r="C7274" s="34"/>
      <c r="D7274" s="10"/>
      <c r="J7274" s="53"/>
      <c r="K7274" s="64"/>
      <c r="O7274" s="60"/>
      <c r="P7274" s="67"/>
      <c r="T7274" s="53"/>
      <c r="U7274" s="64"/>
      <c r="Y7274" s="53"/>
      <c r="Z7274" s="64"/>
      <c r="AD7274" s="53"/>
    </row>
    <row r="7275" spans="1:30" s="13" customFormat="1" x14ac:dyDescent="0.25">
      <c r="A7275"/>
      <c r="B7275" s="32"/>
      <c r="C7275" s="34"/>
      <c r="D7275" s="10"/>
      <c r="J7275" s="53"/>
      <c r="K7275" s="64"/>
      <c r="O7275" s="60"/>
      <c r="P7275" s="67"/>
      <c r="T7275" s="53"/>
      <c r="U7275" s="64"/>
      <c r="Y7275" s="53"/>
      <c r="Z7275" s="64"/>
      <c r="AD7275" s="53"/>
    </row>
    <row r="7276" spans="1:30" s="13" customFormat="1" x14ac:dyDescent="0.25">
      <c r="A7276"/>
      <c r="B7276" s="32"/>
      <c r="C7276" s="34"/>
      <c r="D7276" s="10"/>
      <c r="J7276" s="53"/>
      <c r="K7276" s="64"/>
      <c r="O7276" s="60"/>
      <c r="P7276" s="67"/>
      <c r="T7276" s="53"/>
      <c r="U7276" s="64"/>
      <c r="Y7276" s="53"/>
      <c r="Z7276" s="64"/>
      <c r="AD7276" s="53"/>
    </row>
    <row r="7277" spans="1:30" s="13" customFormat="1" x14ac:dyDescent="0.25">
      <c r="A7277"/>
      <c r="B7277" s="32"/>
      <c r="C7277" s="34"/>
      <c r="D7277" s="10"/>
      <c r="J7277" s="53"/>
      <c r="K7277" s="64"/>
      <c r="O7277" s="60"/>
      <c r="P7277" s="67"/>
      <c r="T7277" s="53"/>
      <c r="U7277" s="64"/>
      <c r="Y7277" s="53"/>
      <c r="Z7277" s="64"/>
      <c r="AD7277" s="53"/>
    </row>
    <row r="7278" spans="1:30" s="13" customFormat="1" x14ac:dyDescent="0.25">
      <c r="A7278"/>
      <c r="B7278" s="32"/>
      <c r="C7278" s="34"/>
      <c r="D7278" s="10"/>
      <c r="J7278" s="53"/>
      <c r="K7278" s="64"/>
      <c r="O7278" s="60"/>
      <c r="P7278" s="67"/>
      <c r="T7278" s="53"/>
      <c r="U7278" s="64"/>
      <c r="Y7278" s="53"/>
      <c r="Z7278" s="64"/>
      <c r="AD7278" s="53"/>
    </row>
    <row r="7279" spans="1:30" s="13" customFormat="1" x14ac:dyDescent="0.25">
      <c r="A7279"/>
      <c r="B7279" s="32"/>
      <c r="C7279" s="34"/>
      <c r="D7279" s="10"/>
      <c r="J7279" s="53"/>
      <c r="K7279" s="64"/>
      <c r="O7279" s="60"/>
      <c r="P7279" s="67"/>
      <c r="T7279" s="53"/>
      <c r="U7279" s="64"/>
      <c r="Y7279" s="53"/>
      <c r="Z7279" s="64"/>
      <c r="AD7279" s="53"/>
    </row>
    <row r="7280" spans="1:30" s="13" customFormat="1" x14ac:dyDescent="0.25">
      <c r="A7280"/>
      <c r="B7280" s="32"/>
      <c r="C7280" s="34"/>
      <c r="D7280" s="10"/>
      <c r="J7280" s="53"/>
      <c r="K7280" s="64"/>
      <c r="O7280" s="60"/>
      <c r="P7280" s="67"/>
      <c r="T7280" s="53"/>
      <c r="U7280" s="64"/>
      <c r="Y7280" s="53"/>
      <c r="Z7280" s="64"/>
      <c r="AD7280" s="53"/>
    </row>
    <row r="7281" spans="1:30" s="13" customFormat="1" x14ac:dyDescent="0.25">
      <c r="A7281"/>
      <c r="B7281" s="32"/>
      <c r="C7281" s="34"/>
      <c r="D7281" s="10"/>
      <c r="J7281" s="53"/>
      <c r="K7281" s="64"/>
      <c r="O7281" s="60"/>
      <c r="P7281" s="67"/>
      <c r="T7281" s="53"/>
      <c r="U7281" s="64"/>
      <c r="Y7281" s="53"/>
      <c r="Z7281" s="64"/>
      <c r="AD7281" s="53"/>
    </row>
    <row r="7282" spans="1:30" s="13" customFormat="1" x14ac:dyDescent="0.25">
      <c r="A7282"/>
      <c r="B7282" s="32"/>
      <c r="C7282" s="34"/>
      <c r="D7282" s="10"/>
      <c r="J7282" s="53"/>
      <c r="K7282" s="64"/>
      <c r="O7282" s="60"/>
      <c r="P7282" s="67"/>
      <c r="T7282" s="53"/>
      <c r="U7282" s="64"/>
      <c r="Y7282" s="53"/>
      <c r="Z7282" s="64"/>
      <c r="AD7282" s="53"/>
    </row>
    <row r="7283" spans="1:30" s="13" customFormat="1" x14ac:dyDescent="0.25">
      <c r="A7283"/>
      <c r="B7283" s="32"/>
      <c r="C7283" s="34"/>
      <c r="D7283" s="10"/>
      <c r="J7283" s="53"/>
      <c r="K7283" s="64"/>
      <c r="O7283" s="60"/>
      <c r="P7283" s="67"/>
      <c r="T7283" s="53"/>
      <c r="U7283" s="64"/>
      <c r="Y7283" s="53"/>
      <c r="Z7283" s="64"/>
      <c r="AD7283" s="53"/>
    </row>
    <row r="7284" spans="1:30" s="13" customFormat="1" x14ac:dyDescent="0.25">
      <c r="A7284"/>
      <c r="B7284" s="32"/>
      <c r="C7284" s="34"/>
      <c r="D7284" s="10"/>
      <c r="J7284" s="53"/>
      <c r="K7284" s="64"/>
      <c r="O7284" s="60"/>
      <c r="P7284" s="67"/>
      <c r="T7284" s="53"/>
      <c r="U7284" s="64"/>
      <c r="Y7284" s="53"/>
      <c r="Z7284" s="64"/>
      <c r="AD7284" s="53"/>
    </row>
    <row r="7285" spans="1:30" s="13" customFormat="1" x14ac:dyDescent="0.25">
      <c r="A7285"/>
      <c r="B7285" s="32"/>
      <c r="C7285" s="34"/>
      <c r="D7285" s="10"/>
      <c r="J7285" s="53"/>
      <c r="K7285" s="64"/>
      <c r="O7285" s="60"/>
      <c r="P7285" s="67"/>
      <c r="T7285" s="53"/>
      <c r="U7285" s="64"/>
      <c r="Y7285" s="53"/>
      <c r="Z7285" s="64"/>
      <c r="AD7285" s="53"/>
    </row>
    <row r="7286" spans="1:30" s="13" customFormat="1" x14ac:dyDescent="0.25">
      <c r="A7286"/>
      <c r="B7286" s="32"/>
      <c r="C7286" s="34"/>
      <c r="D7286" s="10"/>
      <c r="J7286" s="53"/>
      <c r="K7286" s="64"/>
      <c r="O7286" s="60"/>
      <c r="P7286" s="67"/>
      <c r="T7286" s="53"/>
      <c r="U7286" s="64"/>
      <c r="Y7286" s="53"/>
      <c r="Z7286" s="64"/>
      <c r="AD7286" s="53"/>
    </row>
    <row r="7287" spans="1:30" s="13" customFormat="1" x14ac:dyDescent="0.25">
      <c r="A7287"/>
      <c r="B7287" s="32"/>
      <c r="C7287" s="34"/>
      <c r="D7287" s="10"/>
      <c r="J7287" s="53"/>
      <c r="K7287" s="64"/>
      <c r="O7287" s="60"/>
      <c r="P7287" s="67"/>
      <c r="T7287" s="53"/>
      <c r="U7287" s="64"/>
      <c r="Y7287" s="53"/>
      <c r="Z7287" s="64"/>
      <c r="AD7287" s="53"/>
    </row>
    <row r="7288" spans="1:30" s="13" customFormat="1" x14ac:dyDescent="0.25">
      <c r="A7288"/>
      <c r="B7288" s="32"/>
      <c r="C7288" s="34"/>
      <c r="D7288" s="10"/>
      <c r="J7288" s="53"/>
      <c r="K7288" s="64"/>
      <c r="O7288" s="60"/>
      <c r="P7288" s="67"/>
      <c r="T7288" s="53"/>
      <c r="U7288" s="64"/>
      <c r="Y7288" s="53"/>
      <c r="Z7288" s="64"/>
      <c r="AD7288" s="53"/>
    </row>
    <row r="7289" spans="1:30" s="13" customFormat="1" x14ac:dyDescent="0.25">
      <c r="A7289"/>
      <c r="B7289" s="32"/>
      <c r="C7289" s="34"/>
      <c r="D7289" s="10"/>
      <c r="J7289" s="53"/>
      <c r="K7289" s="64"/>
      <c r="O7289" s="60"/>
      <c r="P7289" s="67"/>
      <c r="T7289" s="53"/>
      <c r="U7289" s="64"/>
      <c r="Y7289" s="53"/>
      <c r="Z7289" s="64"/>
      <c r="AD7289" s="53"/>
    </row>
    <row r="7290" spans="1:30" s="13" customFormat="1" x14ac:dyDescent="0.25">
      <c r="A7290"/>
      <c r="B7290" s="32"/>
      <c r="C7290" s="34"/>
      <c r="D7290" s="10"/>
      <c r="J7290" s="53"/>
      <c r="K7290" s="64"/>
      <c r="O7290" s="60"/>
      <c r="P7290" s="67"/>
      <c r="T7290" s="53"/>
      <c r="U7290" s="64"/>
      <c r="Y7290" s="53"/>
      <c r="Z7290" s="64"/>
      <c r="AD7290" s="53"/>
    </row>
    <row r="7291" spans="1:30" s="13" customFormat="1" x14ac:dyDescent="0.25">
      <c r="A7291"/>
      <c r="B7291" s="32"/>
      <c r="C7291" s="34"/>
      <c r="D7291" s="10"/>
      <c r="J7291" s="53"/>
      <c r="K7291" s="64"/>
      <c r="O7291" s="60"/>
      <c r="P7291" s="67"/>
      <c r="T7291" s="53"/>
      <c r="U7291" s="64"/>
      <c r="Y7291" s="53"/>
      <c r="Z7291" s="64"/>
      <c r="AD7291" s="53"/>
    </row>
    <row r="7292" spans="1:30" s="13" customFormat="1" x14ac:dyDescent="0.25">
      <c r="A7292"/>
      <c r="B7292" s="32"/>
      <c r="C7292" s="34"/>
      <c r="D7292" s="10"/>
      <c r="J7292" s="53"/>
      <c r="K7292" s="64"/>
      <c r="O7292" s="60"/>
      <c r="P7292" s="67"/>
      <c r="T7292" s="53"/>
      <c r="U7292" s="64"/>
      <c r="Y7292" s="53"/>
      <c r="Z7292" s="64"/>
      <c r="AD7292" s="53"/>
    </row>
    <row r="7293" spans="1:30" s="13" customFormat="1" x14ac:dyDescent="0.25">
      <c r="A7293"/>
      <c r="B7293" s="32"/>
      <c r="C7293" s="34"/>
      <c r="D7293" s="10"/>
      <c r="J7293" s="53"/>
      <c r="K7293" s="64"/>
      <c r="O7293" s="60"/>
      <c r="P7293" s="67"/>
      <c r="T7293" s="53"/>
      <c r="U7293" s="64"/>
      <c r="Y7293" s="53"/>
      <c r="Z7293" s="64"/>
      <c r="AD7293" s="53"/>
    </row>
    <row r="7294" spans="1:30" s="13" customFormat="1" x14ac:dyDescent="0.25">
      <c r="A7294"/>
      <c r="B7294" s="32"/>
      <c r="C7294" s="34"/>
      <c r="D7294" s="10"/>
      <c r="J7294" s="53"/>
      <c r="K7294" s="64"/>
      <c r="O7294" s="60"/>
      <c r="P7294" s="67"/>
      <c r="T7294" s="53"/>
      <c r="U7294" s="64"/>
      <c r="Y7294" s="53"/>
      <c r="Z7294" s="64"/>
      <c r="AD7294" s="53"/>
    </row>
    <row r="7295" spans="1:30" s="13" customFormat="1" x14ac:dyDescent="0.25">
      <c r="A7295"/>
      <c r="B7295" s="32"/>
      <c r="C7295" s="34"/>
      <c r="D7295" s="10"/>
      <c r="J7295" s="53"/>
      <c r="K7295" s="64"/>
      <c r="O7295" s="60"/>
      <c r="P7295" s="67"/>
      <c r="T7295" s="53"/>
      <c r="U7295" s="64"/>
      <c r="Y7295" s="53"/>
      <c r="Z7295" s="64"/>
      <c r="AD7295" s="53"/>
    </row>
    <row r="7296" spans="1:30" s="13" customFormat="1" x14ac:dyDescent="0.25">
      <c r="A7296"/>
      <c r="B7296" s="32"/>
      <c r="C7296" s="34"/>
      <c r="D7296" s="10"/>
      <c r="J7296" s="53"/>
      <c r="K7296" s="64"/>
      <c r="O7296" s="60"/>
      <c r="P7296" s="67"/>
      <c r="T7296" s="53"/>
      <c r="U7296" s="64"/>
      <c r="Y7296" s="53"/>
      <c r="Z7296" s="64"/>
      <c r="AD7296" s="53"/>
    </row>
    <row r="7297" spans="1:30" s="13" customFormat="1" x14ac:dyDescent="0.25">
      <c r="A7297"/>
      <c r="B7297" s="32"/>
      <c r="C7297" s="34"/>
      <c r="D7297" s="10"/>
      <c r="J7297" s="53"/>
      <c r="K7297" s="64"/>
      <c r="O7297" s="60"/>
      <c r="P7297" s="67"/>
      <c r="T7297" s="53"/>
      <c r="U7297" s="64"/>
      <c r="Y7297" s="53"/>
      <c r="Z7297" s="64"/>
      <c r="AD7297" s="53"/>
    </row>
    <row r="7298" spans="1:30" s="13" customFormat="1" x14ac:dyDescent="0.25">
      <c r="A7298"/>
      <c r="B7298" s="32"/>
      <c r="C7298" s="34"/>
      <c r="D7298" s="10"/>
      <c r="J7298" s="53"/>
      <c r="K7298" s="64"/>
      <c r="O7298" s="60"/>
      <c r="P7298" s="67"/>
      <c r="T7298" s="53"/>
      <c r="U7298" s="64"/>
      <c r="Y7298" s="53"/>
      <c r="Z7298" s="64"/>
      <c r="AD7298" s="53"/>
    </row>
    <row r="7299" spans="1:30" s="13" customFormat="1" x14ac:dyDescent="0.25">
      <c r="A7299"/>
      <c r="B7299" s="32"/>
      <c r="C7299" s="34"/>
      <c r="D7299" s="10"/>
      <c r="J7299" s="53"/>
      <c r="K7299" s="64"/>
      <c r="O7299" s="60"/>
      <c r="P7299" s="67"/>
      <c r="T7299" s="53"/>
      <c r="U7299" s="64"/>
      <c r="Y7299" s="53"/>
      <c r="Z7299" s="64"/>
      <c r="AD7299" s="53"/>
    </row>
    <row r="7300" spans="1:30" s="13" customFormat="1" x14ac:dyDescent="0.25">
      <c r="A7300"/>
      <c r="B7300" s="32"/>
      <c r="C7300" s="34"/>
      <c r="D7300" s="10"/>
      <c r="J7300" s="53"/>
      <c r="K7300" s="64"/>
      <c r="O7300" s="60"/>
      <c r="P7300" s="67"/>
      <c r="T7300" s="53"/>
      <c r="U7300" s="64"/>
      <c r="Y7300" s="53"/>
      <c r="Z7300" s="64"/>
      <c r="AD7300" s="53"/>
    </row>
    <row r="7301" spans="1:30" s="13" customFormat="1" x14ac:dyDescent="0.25">
      <c r="A7301"/>
      <c r="B7301" s="32"/>
      <c r="C7301" s="34"/>
      <c r="D7301" s="10"/>
      <c r="J7301" s="53"/>
      <c r="K7301" s="64"/>
      <c r="O7301" s="60"/>
      <c r="P7301" s="67"/>
      <c r="T7301" s="53"/>
      <c r="U7301" s="64"/>
      <c r="Y7301" s="53"/>
      <c r="Z7301" s="64"/>
      <c r="AD7301" s="53"/>
    </row>
    <row r="7302" spans="1:30" s="13" customFormat="1" x14ac:dyDescent="0.25">
      <c r="A7302"/>
      <c r="B7302" s="32"/>
      <c r="C7302" s="34"/>
      <c r="D7302" s="10"/>
      <c r="J7302" s="53"/>
      <c r="K7302" s="64"/>
      <c r="O7302" s="60"/>
      <c r="P7302" s="67"/>
      <c r="T7302" s="53"/>
      <c r="U7302" s="64"/>
      <c r="Y7302" s="53"/>
      <c r="Z7302" s="64"/>
      <c r="AD7302" s="53"/>
    </row>
    <row r="7303" spans="1:30" s="13" customFormat="1" x14ac:dyDescent="0.25">
      <c r="A7303"/>
      <c r="B7303" s="32"/>
      <c r="C7303" s="34"/>
      <c r="D7303" s="10"/>
      <c r="J7303" s="53"/>
      <c r="K7303" s="64"/>
      <c r="O7303" s="60"/>
      <c r="P7303" s="67"/>
      <c r="T7303" s="53"/>
      <c r="U7303" s="64"/>
      <c r="Y7303" s="53"/>
      <c r="Z7303" s="64"/>
      <c r="AD7303" s="53"/>
    </row>
    <row r="7304" spans="1:30" s="13" customFormat="1" x14ac:dyDescent="0.25">
      <c r="A7304"/>
      <c r="B7304" s="32"/>
      <c r="C7304" s="34"/>
      <c r="D7304" s="10"/>
      <c r="J7304" s="53"/>
      <c r="K7304" s="64"/>
      <c r="O7304" s="60"/>
      <c r="P7304" s="67"/>
      <c r="T7304" s="53"/>
      <c r="U7304" s="64"/>
      <c r="Y7304" s="53"/>
      <c r="Z7304" s="64"/>
      <c r="AD7304" s="53"/>
    </row>
    <row r="7305" spans="1:30" s="13" customFormat="1" x14ac:dyDescent="0.25">
      <c r="A7305"/>
      <c r="B7305" s="32"/>
      <c r="C7305" s="34"/>
      <c r="D7305" s="10"/>
      <c r="J7305" s="53"/>
      <c r="K7305" s="64"/>
      <c r="O7305" s="60"/>
      <c r="P7305" s="67"/>
      <c r="T7305" s="53"/>
      <c r="U7305" s="64"/>
      <c r="Y7305" s="53"/>
      <c r="Z7305" s="64"/>
      <c r="AD7305" s="53"/>
    </row>
    <row r="7306" spans="1:30" s="13" customFormat="1" x14ac:dyDescent="0.25">
      <c r="A7306"/>
      <c r="B7306" s="32"/>
      <c r="C7306" s="34"/>
      <c r="D7306" s="10"/>
      <c r="J7306" s="53"/>
      <c r="K7306" s="64"/>
      <c r="O7306" s="60"/>
      <c r="P7306" s="67"/>
      <c r="T7306" s="53"/>
      <c r="U7306" s="64"/>
      <c r="Y7306" s="53"/>
      <c r="Z7306" s="64"/>
      <c r="AD7306" s="53"/>
    </row>
    <row r="7307" spans="1:30" s="13" customFormat="1" x14ac:dyDescent="0.25">
      <c r="A7307"/>
      <c r="B7307" s="32"/>
      <c r="C7307" s="34"/>
      <c r="D7307" s="10"/>
      <c r="J7307" s="53"/>
      <c r="K7307" s="64"/>
      <c r="O7307" s="60"/>
      <c r="P7307" s="67"/>
      <c r="T7307" s="53"/>
      <c r="U7307" s="64"/>
      <c r="Y7307" s="53"/>
      <c r="Z7307" s="64"/>
      <c r="AD7307" s="53"/>
    </row>
    <row r="7308" spans="1:30" s="13" customFormat="1" x14ac:dyDescent="0.25">
      <c r="A7308"/>
      <c r="B7308" s="32"/>
      <c r="C7308" s="34"/>
      <c r="D7308" s="10"/>
      <c r="J7308" s="53"/>
      <c r="K7308" s="64"/>
      <c r="O7308" s="60"/>
      <c r="P7308" s="67"/>
      <c r="T7308" s="53"/>
      <c r="U7308" s="64"/>
      <c r="Y7308" s="53"/>
      <c r="Z7308" s="64"/>
      <c r="AD7308" s="53"/>
    </row>
    <row r="7309" spans="1:30" s="13" customFormat="1" x14ac:dyDescent="0.25">
      <c r="A7309"/>
      <c r="B7309" s="32"/>
      <c r="C7309" s="34"/>
      <c r="D7309" s="10"/>
      <c r="J7309" s="53"/>
      <c r="K7309" s="64"/>
      <c r="O7309" s="60"/>
      <c r="P7309" s="67"/>
      <c r="T7309" s="53"/>
      <c r="U7309" s="64"/>
      <c r="Y7309" s="53"/>
      <c r="Z7309" s="64"/>
      <c r="AD7309" s="53"/>
    </row>
    <row r="7310" spans="1:30" s="13" customFormat="1" x14ac:dyDescent="0.25">
      <c r="A7310"/>
      <c r="B7310" s="32"/>
      <c r="C7310" s="34"/>
      <c r="D7310" s="10"/>
      <c r="J7310" s="53"/>
      <c r="K7310" s="64"/>
      <c r="O7310" s="60"/>
      <c r="P7310" s="67"/>
      <c r="T7310" s="53"/>
      <c r="U7310" s="64"/>
      <c r="Y7310" s="53"/>
      <c r="Z7310" s="64"/>
      <c r="AD7310" s="53"/>
    </row>
    <row r="7311" spans="1:30" s="13" customFormat="1" x14ac:dyDescent="0.25">
      <c r="A7311"/>
      <c r="B7311" s="32"/>
      <c r="C7311" s="34"/>
      <c r="D7311" s="10"/>
      <c r="J7311" s="53"/>
      <c r="K7311" s="64"/>
      <c r="O7311" s="60"/>
      <c r="P7311" s="67"/>
      <c r="T7311" s="53"/>
      <c r="U7311" s="64"/>
      <c r="Y7311" s="53"/>
      <c r="Z7311" s="64"/>
      <c r="AD7311" s="53"/>
    </row>
    <row r="7312" spans="1:30" s="13" customFormat="1" x14ac:dyDescent="0.25">
      <c r="A7312"/>
      <c r="B7312" s="32"/>
      <c r="C7312" s="34"/>
      <c r="D7312" s="10"/>
      <c r="J7312" s="53"/>
      <c r="K7312" s="64"/>
      <c r="O7312" s="60"/>
      <c r="P7312" s="67"/>
      <c r="T7312" s="53"/>
      <c r="U7312" s="64"/>
      <c r="Y7312" s="53"/>
      <c r="Z7312" s="64"/>
      <c r="AD7312" s="53"/>
    </row>
    <row r="7313" spans="1:30" s="13" customFormat="1" x14ac:dyDescent="0.25">
      <c r="A7313"/>
      <c r="B7313" s="32"/>
      <c r="C7313" s="34"/>
      <c r="D7313" s="10"/>
      <c r="J7313" s="53"/>
      <c r="K7313" s="64"/>
      <c r="O7313" s="60"/>
      <c r="P7313" s="67"/>
      <c r="T7313" s="53"/>
      <c r="U7313" s="64"/>
      <c r="Y7313" s="53"/>
      <c r="Z7313" s="64"/>
      <c r="AD7313" s="53"/>
    </row>
    <row r="7314" spans="1:30" s="13" customFormat="1" x14ac:dyDescent="0.25">
      <c r="A7314"/>
      <c r="B7314" s="32"/>
      <c r="C7314" s="34"/>
      <c r="D7314" s="10"/>
      <c r="J7314" s="53"/>
      <c r="K7314" s="64"/>
      <c r="O7314" s="60"/>
      <c r="P7314" s="67"/>
      <c r="T7314" s="53"/>
      <c r="U7314" s="64"/>
      <c r="Y7314" s="53"/>
      <c r="Z7314" s="64"/>
      <c r="AD7314" s="53"/>
    </row>
    <row r="7315" spans="1:30" s="13" customFormat="1" x14ac:dyDescent="0.25">
      <c r="A7315"/>
      <c r="B7315" s="32"/>
      <c r="C7315" s="34"/>
      <c r="D7315" s="10"/>
      <c r="J7315" s="53"/>
      <c r="K7315" s="64"/>
      <c r="O7315" s="60"/>
      <c r="P7315" s="67"/>
      <c r="T7315" s="53"/>
      <c r="U7315" s="64"/>
      <c r="Y7315" s="53"/>
      <c r="Z7315" s="64"/>
      <c r="AD7315" s="53"/>
    </row>
    <row r="7316" spans="1:30" s="13" customFormat="1" x14ac:dyDescent="0.25">
      <c r="A7316"/>
      <c r="B7316" s="32"/>
      <c r="C7316" s="34"/>
      <c r="D7316" s="10"/>
      <c r="J7316" s="53"/>
      <c r="K7316" s="64"/>
      <c r="O7316" s="60"/>
      <c r="P7316" s="67"/>
      <c r="T7316" s="53"/>
      <c r="U7316" s="64"/>
      <c r="Y7316" s="53"/>
      <c r="Z7316" s="64"/>
      <c r="AD7316" s="53"/>
    </row>
    <row r="7317" spans="1:30" s="13" customFormat="1" x14ac:dyDescent="0.25">
      <c r="A7317"/>
      <c r="B7317" s="32"/>
      <c r="C7317" s="34"/>
      <c r="D7317" s="10"/>
      <c r="J7317" s="53"/>
      <c r="K7317" s="64"/>
      <c r="O7317" s="60"/>
      <c r="P7317" s="67"/>
      <c r="T7317" s="53"/>
      <c r="U7317" s="64"/>
      <c r="Y7317" s="53"/>
      <c r="Z7317" s="64"/>
      <c r="AD7317" s="53"/>
    </row>
    <row r="7318" spans="1:30" s="13" customFormat="1" x14ac:dyDescent="0.25">
      <c r="A7318"/>
      <c r="B7318" s="32"/>
      <c r="C7318" s="34"/>
      <c r="D7318" s="10"/>
      <c r="J7318" s="53"/>
      <c r="K7318" s="64"/>
      <c r="O7318" s="60"/>
      <c r="P7318" s="67"/>
      <c r="T7318" s="53"/>
      <c r="U7318" s="64"/>
      <c r="Y7318" s="53"/>
      <c r="Z7318" s="64"/>
      <c r="AD7318" s="53"/>
    </row>
    <row r="7319" spans="1:30" s="13" customFormat="1" x14ac:dyDescent="0.25">
      <c r="A7319"/>
      <c r="B7319" s="32"/>
      <c r="C7319" s="34"/>
      <c r="D7319" s="10"/>
      <c r="J7319" s="53"/>
      <c r="K7319" s="64"/>
      <c r="O7319" s="60"/>
      <c r="P7319" s="67"/>
      <c r="T7319" s="53"/>
      <c r="U7319" s="64"/>
      <c r="Y7319" s="53"/>
      <c r="Z7319" s="64"/>
      <c r="AD7319" s="53"/>
    </row>
    <row r="7320" spans="1:30" s="13" customFormat="1" x14ac:dyDescent="0.25">
      <c r="A7320"/>
      <c r="B7320" s="32"/>
      <c r="C7320" s="34"/>
      <c r="D7320" s="10"/>
      <c r="J7320" s="53"/>
      <c r="K7320" s="64"/>
      <c r="O7320" s="60"/>
      <c r="P7320" s="67"/>
      <c r="T7320" s="53"/>
      <c r="U7320" s="64"/>
      <c r="Y7320" s="53"/>
      <c r="Z7320" s="64"/>
      <c r="AD7320" s="53"/>
    </row>
    <row r="7321" spans="1:30" s="13" customFormat="1" x14ac:dyDescent="0.25">
      <c r="A7321"/>
      <c r="B7321" s="32"/>
      <c r="C7321" s="34"/>
      <c r="D7321" s="10"/>
      <c r="J7321" s="53"/>
      <c r="K7321" s="64"/>
      <c r="O7321" s="60"/>
      <c r="P7321" s="67"/>
      <c r="T7321" s="53"/>
      <c r="U7321" s="64"/>
      <c r="Y7321" s="53"/>
      <c r="Z7321" s="64"/>
      <c r="AD7321" s="53"/>
    </row>
    <row r="7322" spans="1:30" s="13" customFormat="1" x14ac:dyDescent="0.25">
      <c r="A7322"/>
      <c r="B7322" s="32"/>
      <c r="C7322" s="34"/>
      <c r="D7322" s="10"/>
      <c r="J7322" s="53"/>
      <c r="K7322" s="64"/>
      <c r="O7322" s="60"/>
      <c r="P7322" s="67"/>
      <c r="T7322" s="53"/>
      <c r="U7322" s="64"/>
      <c r="Y7322" s="53"/>
      <c r="Z7322" s="64"/>
      <c r="AD7322" s="53"/>
    </row>
    <row r="7323" spans="1:30" s="13" customFormat="1" x14ac:dyDescent="0.25">
      <c r="A7323"/>
      <c r="B7323" s="32"/>
      <c r="C7323" s="34"/>
      <c r="D7323" s="10"/>
      <c r="J7323" s="53"/>
      <c r="K7323" s="64"/>
      <c r="O7323" s="60"/>
      <c r="P7323" s="67"/>
      <c r="T7323" s="53"/>
      <c r="U7323" s="64"/>
      <c r="Y7323" s="53"/>
      <c r="Z7323" s="64"/>
      <c r="AD7323" s="53"/>
    </row>
    <row r="7324" spans="1:30" s="13" customFormat="1" x14ac:dyDescent="0.25">
      <c r="A7324"/>
      <c r="B7324" s="32"/>
      <c r="C7324" s="34"/>
      <c r="D7324" s="10"/>
      <c r="J7324" s="53"/>
      <c r="K7324" s="64"/>
      <c r="O7324" s="60"/>
      <c r="P7324" s="67"/>
      <c r="T7324" s="53"/>
      <c r="U7324" s="64"/>
      <c r="Y7324" s="53"/>
      <c r="Z7324" s="64"/>
      <c r="AD7324" s="53"/>
    </row>
    <row r="7325" spans="1:30" s="13" customFormat="1" x14ac:dyDescent="0.25">
      <c r="A7325"/>
      <c r="B7325" s="32"/>
      <c r="C7325" s="34"/>
      <c r="D7325" s="10"/>
      <c r="J7325" s="53"/>
      <c r="K7325" s="64"/>
      <c r="O7325" s="60"/>
      <c r="P7325" s="67"/>
      <c r="T7325" s="53"/>
      <c r="U7325" s="64"/>
      <c r="Y7325" s="53"/>
      <c r="Z7325" s="64"/>
      <c r="AD7325" s="53"/>
    </row>
    <row r="7326" spans="1:30" s="13" customFormat="1" x14ac:dyDescent="0.25">
      <c r="A7326"/>
      <c r="B7326" s="32"/>
      <c r="C7326" s="34"/>
      <c r="D7326" s="10"/>
      <c r="J7326" s="53"/>
      <c r="K7326" s="64"/>
      <c r="O7326" s="60"/>
      <c r="P7326" s="67"/>
      <c r="T7326" s="53"/>
      <c r="U7326" s="64"/>
      <c r="Y7326" s="53"/>
      <c r="Z7326" s="64"/>
      <c r="AD7326" s="53"/>
    </row>
    <row r="7327" spans="1:30" s="13" customFormat="1" x14ac:dyDescent="0.25">
      <c r="A7327"/>
      <c r="B7327" s="32"/>
      <c r="C7327" s="34"/>
      <c r="D7327" s="10"/>
      <c r="J7327" s="53"/>
      <c r="K7327" s="64"/>
      <c r="O7327" s="60"/>
      <c r="P7327" s="67"/>
      <c r="T7327" s="53"/>
      <c r="U7327" s="64"/>
      <c r="Y7327" s="53"/>
      <c r="Z7327" s="64"/>
      <c r="AD7327" s="53"/>
    </row>
    <row r="7328" spans="1:30" s="13" customFormat="1" x14ac:dyDescent="0.25">
      <c r="A7328"/>
      <c r="B7328" s="32"/>
      <c r="C7328" s="34"/>
      <c r="D7328" s="10"/>
      <c r="J7328" s="53"/>
      <c r="K7328" s="64"/>
      <c r="O7328" s="60"/>
      <c r="P7328" s="67"/>
      <c r="T7328" s="53"/>
      <c r="U7328" s="64"/>
      <c r="Y7328" s="53"/>
      <c r="Z7328" s="64"/>
      <c r="AD7328" s="53"/>
    </row>
    <row r="7329" spans="1:30" s="13" customFormat="1" x14ac:dyDescent="0.25">
      <c r="A7329"/>
      <c r="B7329" s="32"/>
      <c r="C7329" s="34"/>
      <c r="D7329" s="10"/>
      <c r="J7329" s="53"/>
      <c r="K7329" s="64"/>
      <c r="O7329" s="60"/>
      <c r="P7329" s="67"/>
      <c r="T7329" s="53"/>
      <c r="U7329" s="64"/>
      <c r="Y7329" s="53"/>
      <c r="Z7329" s="64"/>
      <c r="AD7329" s="53"/>
    </row>
    <row r="7330" spans="1:30" s="13" customFormat="1" x14ac:dyDescent="0.25">
      <c r="A7330"/>
      <c r="B7330" s="32"/>
      <c r="C7330" s="34"/>
      <c r="D7330" s="10"/>
      <c r="J7330" s="53"/>
      <c r="K7330" s="64"/>
      <c r="O7330" s="60"/>
      <c r="P7330" s="67"/>
      <c r="T7330" s="53"/>
      <c r="U7330" s="64"/>
      <c r="Y7330" s="53"/>
      <c r="Z7330" s="64"/>
      <c r="AD7330" s="53"/>
    </row>
    <row r="7331" spans="1:30" s="13" customFormat="1" x14ac:dyDescent="0.25">
      <c r="A7331"/>
      <c r="B7331" s="32"/>
      <c r="C7331" s="34"/>
      <c r="D7331" s="10"/>
      <c r="J7331" s="53"/>
      <c r="K7331" s="64"/>
      <c r="O7331" s="60"/>
      <c r="P7331" s="67"/>
      <c r="T7331" s="53"/>
      <c r="U7331" s="64"/>
      <c r="Y7331" s="53"/>
      <c r="Z7331" s="64"/>
      <c r="AD7331" s="53"/>
    </row>
    <row r="7332" spans="1:30" s="13" customFormat="1" x14ac:dyDescent="0.25">
      <c r="A7332"/>
      <c r="B7332" s="32"/>
      <c r="C7332" s="34"/>
      <c r="D7332" s="10"/>
      <c r="J7332" s="53"/>
      <c r="K7332" s="64"/>
      <c r="O7332" s="60"/>
      <c r="P7332" s="67"/>
      <c r="T7332" s="53"/>
      <c r="U7332" s="64"/>
      <c r="Y7332" s="53"/>
      <c r="Z7332" s="64"/>
      <c r="AD7332" s="53"/>
    </row>
    <row r="7333" spans="1:30" s="13" customFormat="1" x14ac:dyDescent="0.25">
      <c r="A7333"/>
      <c r="B7333" s="32"/>
      <c r="C7333" s="34"/>
      <c r="D7333" s="10"/>
      <c r="J7333" s="53"/>
      <c r="K7333" s="64"/>
      <c r="O7333" s="60"/>
      <c r="P7333" s="67"/>
      <c r="T7333" s="53"/>
      <c r="U7333" s="64"/>
      <c r="Y7333" s="53"/>
      <c r="Z7333" s="64"/>
      <c r="AD7333" s="53"/>
    </row>
    <row r="7334" spans="1:30" s="13" customFormat="1" x14ac:dyDescent="0.25">
      <c r="A7334"/>
      <c r="B7334" s="32"/>
      <c r="C7334" s="34"/>
      <c r="D7334" s="10"/>
      <c r="J7334" s="53"/>
      <c r="K7334" s="64"/>
      <c r="O7334" s="60"/>
      <c r="P7334" s="67"/>
      <c r="T7334" s="53"/>
      <c r="U7334" s="64"/>
      <c r="Y7334" s="53"/>
      <c r="Z7334" s="64"/>
      <c r="AD7334" s="53"/>
    </row>
    <row r="7335" spans="1:30" s="13" customFormat="1" x14ac:dyDescent="0.25">
      <c r="A7335"/>
      <c r="B7335" s="32"/>
      <c r="C7335" s="34"/>
      <c r="D7335" s="10"/>
      <c r="J7335" s="53"/>
      <c r="K7335" s="64"/>
      <c r="O7335" s="60"/>
      <c r="P7335" s="67"/>
      <c r="T7335" s="53"/>
      <c r="U7335" s="64"/>
      <c r="Y7335" s="53"/>
      <c r="Z7335" s="64"/>
      <c r="AD7335" s="53"/>
    </row>
    <row r="7336" spans="1:30" s="13" customFormat="1" x14ac:dyDescent="0.25">
      <c r="A7336"/>
      <c r="B7336" s="32"/>
      <c r="C7336" s="34"/>
      <c r="D7336" s="10"/>
      <c r="J7336" s="53"/>
      <c r="K7336" s="64"/>
      <c r="O7336" s="60"/>
      <c r="P7336" s="67"/>
      <c r="T7336" s="53"/>
      <c r="U7336" s="64"/>
      <c r="Y7336" s="53"/>
      <c r="Z7336" s="64"/>
      <c r="AD7336" s="53"/>
    </row>
    <row r="7337" spans="1:30" s="13" customFormat="1" x14ac:dyDescent="0.25">
      <c r="A7337"/>
      <c r="B7337" s="32"/>
      <c r="C7337" s="34"/>
      <c r="D7337" s="10"/>
      <c r="J7337" s="53"/>
      <c r="K7337" s="64"/>
      <c r="O7337" s="60"/>
      <c r="P7337" s="67"/>
      <c r="T7337" s="53"/>
      <c r="U7337" s="64"/>
      <c r="Y7337" s="53"/>
      <c r="Z7337" s="64"/>
      <c r="AD7337" s="53"/>
    </row>
    <row r="7338" spans="1:30" s="13" customFormat="1" x14ac:dyDescent="0.25">
      <c r="A7338"/>
      <c r="B7338" s="32"/>
      <c r="C7338" s="34"/>
      <c r="D7338" s="10"/>
      <c r="J7338" s="53"/>
      <c r="K7338" s="64"/>
      <c r="O7338" s="60"/>
      <c r="P7338" s="67"/>
      <c r="T7338" s="53"/>
      <c r="U7338" s="64"/>
      <c r="Y7338" s="53"/>
      <c r="Z7338" s="64"/>
      <c r="AD7338" s="53"/>
    </row>
    <row r="7339" spans="1:30" s="13" customFormat="1" x14ac:dyDescent="0.25">
      <c r="A7339"/>
      <c r="B7339" s="32"/>
      <c r="C7339" s="34"/>
      <c r="D7339" s="10"/>
      <c r="J7339" s="53"/>
      <c r="K7339" s="64"/>
      <c r="O7339" s="60"/>
      <c r="P7339" s="67"/>
      <c r="T7339" s="53"/>
      <c r="U7339" s="64"/>
      <c r="Y7339" s="53"/>
      <c r="Z7339" s="64"/>
      <c r="AD7339" s="53"/>
    </row>
    <row r="7340" spans="1:30" s="13" customFormat="1" x14ac:dyDescent="0.25">
      <c r="A7340"/>
      <c r="B7340" s="32"/>
      <c r="C7340" s="34"/>
      <c r="D7340" s="10"/>
      <c r="J7340" s="53"/>
      <c r="K7340" s="64"/>
      <c r="O7340" s="60"/>
      <c r="P7340" s="67"/>
      <c r="T7340" s="53"/>
      <c r="U7340" s="64"/>
      <c r="Y7340" s="53"/>
      <c r="Z7340" s="64"/>
      <c r="AD7340" s="53"/>
    </row>
    <row r="7341" spans="1:30" s="13" customFormat="1" x14ac:dyDescent="0.25">
      <c r="A7341"/>
      <c r="B7341" s="32"/>
      <c r="C7341" s="34"/>
      <c r="D7341" s="10"/>
      <c r="J7341" s="53"/>
      <c r="K7341" s="64"/>
      <c r="O7341" s="60"/>
      <c r="P7341" s="67"/>
      <c r="T7341" s="53"/>
      <c r="U7341" s="64"/>
      <c r="Y7341" s="53"/>
      <c r="Z7341" s="64"/>
      <c r="AD7341" s="53"/>
    </row>
    <row r="7342" spans="1:30" s="13" customFormat="1" x14ac:dyDescent="0.25">
      <c r="A7342"/>
      <c r="B7342" s="32"/>
      <c r="C7342" s="34"/>
      <c r="D7342" s="10"/>
      <c r="J7342" s="53"/>
      <c r="K7342" s="64"/>
      <c r="O7342" s="60"/>
      <c r="P7342" s="67"/>
      <c r="T7342" s="53"/>
      <c r="U7342" s="64"/>
      <c r="Y7342" s="53"/>
      <c r="Z7342" s="64"/>
      <c r="AD7342" s="53"/>
    </row>
    <row r="7343" spans="1:30" s="13" customFormat="1" x14ac:dyDescent="0.25">
      <c r="A7343"/>
      <c r="B7343" s="32"/>
      <c r="C7343" s="34"/>
      <c r="D7343" s="10"/>
      <c r="J7343" s="53"/>
      <c r="K7343" s="64"/>
      <c r="O7343" s="60"/>
      <c r="P7343" s="67"/>
      <c r="T7343" s="53"/>
      <c r="U7343" s="64"/>
      <c r="Y7343" s="53"/>
      <c r="Z7343" s="64"/>
      <c r="AD7343" s="53"/>
    </row>
    <row r="7344" spans="1:30" s="13" customFormat="1" x14ac:dyDescent="0.25">
      <c r="A7344"/>
      <c r="B7344" s="32"/>
      <c r="C7344" s="34"/>
      <c r="D7344" s="10"/>
      <c r="J7344" s="53"/>
      <c r="K7344" s="64"/>
      <c r="O7344" s="60"/>
      <c r="P7344" s="67"/>
      <c r="T7344" s="53"/>
      <c r="U7344" s="64"/>
      <c r="Y7344" s="53"/>
      <c r="Z7344" s="64"/>
      <c r="AD7344" s="53"/>
    </row>
    <row r="7345" spans="1:30" s="13" customFormat="1" x14ac:dyDescent="0.25">
      <c r="A7345"/>
      <c r="B7345" s="32"/>
      <c r="C7345" s="34"/>
      <c r="D7345" s="10"/>
      <c r="J7345" s="53"/>
      <c r="K7345" s="64"/>
      <c r="O7345" s="60"/>
      <c r="P7345" s="67"/>
      <c r="T7345" s="53"/>
      <c r="U7345" s="64"/>
      <c r="Y7345" s="53"/>
      <c r="Z7345" s="64"/>
      <c r="AD7345" s="53"/>
    </row>
    <row r="7346" spans="1:30" s="13" customFormat="1" x14ac:dyDescent="0.25">
      <c r="A7346"/>
      <c r="B7346" s="32"/>
      <c r="C7346" s="34"/>
      <c r="D7346" s="10"/>
      <c r="J7346" s="53"/>
      <c r="K7346" s="64"/>
      <c r="O7346" s="60"/>
      <c r="P7346" s="67"/>
      <c r="T7346" s="53"/>
      <c r="U7346" s="64"/>
      <c r="Y7346" s="53"/>
      <c r="Z7346" s="64"/>
      <c r="AD7346" s="53"/>
    </row>
    <row r="7347" spans="1:30" s="13" customFormat="1" x14ac:dyDescent="0.25">
      <c r="A7347"/>
      <c r="B7347" s="32"/>
      <c r="C7347" s="34"/>
      <c r="D7347" s="10"/>
      <c r="J7347" s="53"/>
      <c r="K7347" s="64"/>
      <c r="O7347" s="60"/>
      <c r="P7347" s="67"/>
      <c r="T7347" s="53"/>
      <c r="U7347" s="64"/>
      <c r="Y7347" s="53"/>
      <c r="Z7347" s="64"/>
      <c r="AD7347" s="53"/>
    </row>
    <row r="7348" spans="1:30" s="13" customFormat="1" x14ac:dyDescent="0.25">
      <c r="A7348"/>
      <c r="B7348" s="32"/>
      <c r="C7348" s="34"/>
      <c r="D7348" s="10"/>
      <c r="J7348" s="53"/>
      <c r="K7348" s="64"/>
      <c r="O7348" s="60"/>
      <c r="P7348" s="67"/>
      <c r="T7348" s="53"/>
      <c r="U7348" s="64"/>
      <c r="Y7348" s="53"/>
      <c r="Z7348" s="64"/>
      <c r="AD7348" s="53"/>
    </row>
    <row r="7349" spans="1:30" s="13" customFormat="1" x14ac:dyDescent="0.25">
      <c r="A7349"/>
      <c r="B7349" s="32"/>
      <c r="C7349" s="34"/>
      <c r="D7349" s="10"/>
      <c r="J7349" s="53"/>
      <c r="K7349" s="64"/>
      <c r="O7349" s="60"/>
      <c r="P7349" s="67"/>
      <c r="T7349" s="53"/>
      <c r="U7349" s="64"/>
      <c r="Y7349" s="53"/>
      <c r="Z7349" s="64"/>
      <c r="AD7349" s="53"/>
    </row>
    <row r="7350" spans="1:30" s="13" customFormat="1" x14ac:dyDescent="0.25">
      <c r="A7350"/>
      <c r="B7350" s="32"/>
      <c r="C7350" s="34"/>
      <c r="D7350" s="10"/>
      <c r="J7350" s="53"/>
      <c r="K7350" s="64"/>
      <c r="O7350" s="60"/>
      <c r="P7350" s="67"/>
      <c r="T7350" s="53"/>
      <c r="U7350" s="64"/>
      <c r="Y7350" s="53"/>
      <c r="Z7350" s="64"/>
      <c r="AD7350" s="53"/>
    </row>
    <row r="7351" spans="1:30" s="13" customFormat="1" x14ac:dyDescent="0.25">
      <c r="A7351"/>
      <c r="B7351" s="32"/>
      <c r="C7351" s="34"/>
      <c r="D7351" s="10"/>
      <c r="J7351" s="53"/>
      <c r="K7351" s="64"/>
      <c r="O7351" s="60"/>
      <c r="P7351" s="67"/>
      <c r="T7351" s="53"/>
      <c r="U7351" s="64"/>
      <c r="Y7351" s="53"/>
      <c r="Z7351" s="64"/>
      <c r="AD7351" s="53"/>
    </row>
    <row r="7352" spans="1:30" s="13" customFormat="1" x14ac:dyDescent="0.25">
      <c r="A7352"/>
      <c r="B7352" s="32"/>
      <c r="C7352" s="34"/>
      <c r="D7352" s="10"/>
      <c r="J7352" s="53"/>
      <c r="K7352" s="64"/>
      <c r="O7352" s="60"/>
      <c r="P7352" s="67"/>
      <c r="T7352" s="53"/>
      <c r="U7352" s="64"/>
      <c r="Y7352" s="53"/>
      <c r="Z7352" s="64"/>
      <c r="AD7352" s="53"/>
    </row>
    <row r="7353" spans="1:30" s="13" customFormat="1" x14ac:dyDescent="0.25">
      <c r="A7353"/>
      <c r="B7353" s="32"/>
      <c r="C7353" s="34"/>
      <c r="D7353" s="10"/>
      <c r="J7353" s="53"/>
      <c r="K7353" s="64"/>
      <c r="O7353" s="60"/>
      <c r="P7353" s="67"/>
      <c r="T7353" s="53"/>
      <c r="U7353" s="64"/>
      <c r="Y7353" s="53"/>
      <c r="Z7353" s="64"/>
      <c r="AD7353" s="53"/>
    </row>
    <row r="7354" spans="1:30" s="13" customFormat="1" x14ac:dyDescent="0.25">
      <c r="A7354"/>
      <c r="B7354" s="32"/>
      <c r="C7354" s="34"/>
      <c r="D7354" s="10"/>
      <c r="J7354" s="53"/>
      <c r="K7354" s="64"/>
      <c r="O7354" s="60"/>
      <c r="P7354" s="67"/>
      <c r="T7354" s="53"/>
      <c r="U7354" s="64"/>
      <c r="Y7354" s="53"/>
      <c r="Z7354" s="64"/>
      <c r="AD7354" s="53"/>
    </row>
    <row r="7355" spans="1:30" s="13" customFormat="1" x14ac:dyDescent="0.25">
      <c r="A7355"/>
      <c r="B7355" s="32"/>
      <c r="C7355" s="34"/>
      <c r="D7355" s="10"/>
      <c r="J7355" s="53"/>
      <c r="K7355" s="64"/>
      <c r="O7355" s="60"/>
      <c r="P7355" s="67"/>
      <c r="T7355" s="53"/>
      <c r="U7355" s="64"/>
      <c r="Y7355" s="53"/>
      <c r="Z7355" s="64"/>
      <c r="AD7355" s="53"/>
    </row>
    <row r="7356" spans="1:30" s="13" customFormat="1" x14ac:dyDescent="0.25">
      <c r="A7356"/>
      <c r="B7356" s="32"/>
      <c r="C7356" s="34"/>
      <c r="D7356" s="10"/>
      <c r="J7356" s="53"/>
      <c r="K7356" s="64"/>
      <c r="O7356" s="60"/>
      <c r="P7356" s="67"/>
      <c r="T7356" s="53"/>
      <c r="U7356" s="64"/>
      <c r="Y7356" s="53"/>
      <c r="Z7356" s="64"/>
      <c r="AD7356" s="53"/>
    </row>
    <row r="7357" spans="1:30" s="13" customFormat="1" x14ac:dyDescent="0.25">
      <c r="A7357"/>
      <c r="B7357" s="32"/>
      <c r="C7357" s="34"/>
      <c r="D7357" s="10"/>
      <c r="J7357" s="53"/>
      <c r="K7357" s="64"/>
      <c r="O7357" s="60"/>
      <c r="P7357" s="67"/>
      <c r="T7357" s="53"/>
      <c r="U7357" s="64"/>
      <c r="Y7357" s="53"/>
      <c r="Z7357" s="64"/>
      <c r="AD7357" s="53"/>
    </row>
    <row r="7358" spans="1:30" s="13" customFormat="1" x14ac:dyDescent="0.25">
      <c r="A7358"/>
      <c r="B7358" s="32"/>
      <c r="C7358" s="34"/>
      <c r="D7358" s="10"/>
      <c r="J7358" s="53"/>
      <c r="K7358" s="64"/>
      <c r="O7358" s="60"/>
      <c r="P7358" s="67"/>
      <c r="T7358" s="53"/>
      <c r="U7358" s="64"/>
      <c r="Y7358" s="53"/>
      <c r="Z7358" s="64"/>
      <c r="AD7358" s="53"/>
    </row>
    <row r="7359" spans="1:30" s="13" customFormat="1" x14ac:dyDescent="0.25">
      <c r="A7359"/>
      <c r="B7359" s="32"/>
      <c r="C7359" s="34"/>
      <c r="D7359" s="10"/>
      <c r="J7359" s="53"/>
      <c r="K7359" s="64"/>
      <c r="O7359" s="60"/>
      <c r="P7359" s="67"/>
      <c r="T7359" s="53"/>
      <c r="U7359" s="64"/>
      <c r="Y7359" s="53"/>
      <c r="Z7359" s="64"/>
      <c r="AD7359" s="53"/>
    </row>
    <row r="7360" spans="1:30" s="13" customFormat="1" x14ac:dyDescent="0.25">
      <c r="A7360"/>
      <c r="B7360" s="32"/>
      <c r="C7360" s="34"/>
      <c r="D7360" s="10"/>
      <c r="J7360" s="53"/>
      <c r="K7360" s="64"/>
      <c r="O7360" s="60"/>
      <c r="P7360" s="67"/>
      <c r="T7360" s="53"/>
      <c r="U7360" s="64"/>
      <c r="Y7360" s="53"/>
      <c r="Z7360" s="64"/>
      <c r="AD7360" s="53"/>
    </row>
    <row r="7361" spans="1:30" s="13" customFormat="1" x14ac:dyDescent="0.25">
      <c r="A7361"/>
      <c r="B7361" s="32"/>
      <c r="C7361" s="34"/>
      <c r="D7361" s="10"/>
      <c r="J7361" s="53"/>
      <c r="K7361" s="64"/>
      <c r="O7361" s="60"/>
      <c r="P7361" s="67"/>
      <c r="T7361" s="53"/>
      <c r="U7361" s="64"/>
      <c r="Y7361" s="53"/>
      <c r="Z7361" s="64"/>
      <c r="AD7361" s="53"/>
    </row>
    <row r="7362" spans="1:30" s="13" customFormat="1" x14ac:dyDescent="0.25">
      <c r="A7362"/>
      <c r="B7362" s="32"/>
      <c r="C7362" s="34"/>
      <c r="D7362" s="10"/>
      <c r="J7362" s="53"/>
      <c r="K7362" s="64"/>
      <c r="O7362" s="60"/>
      <c r="P7362" s="67"/>
      <c r="T7362" s="53"/>
      <c r="U7362" s="64"/>
      <c r="Y7362" s="53"/>
      <c r="Z7362" s="64"/>
      <c r="AD7362" s="53"/>
    </row>
    <row r="7363" spans="1:30" s="13" customFormat="1" x14ac:dyDescent="0.25">
      <c r="A7363"/>
      <c r="B7363" s="32"/>
      <c r="C7363" s="34"/>
      <c r="D7363" s="10"/>
      <c r="J7363" s="53"/>
      <c r="K7363" s="64"/>
      <c r="O7363" s="60"/>
      <c r="P7363" s="67"/>
      <c r="T7363" s="53"/>
      <c r="U7363" s="64"/>
      <c r="Y7363" s="53"/>
      <c r="Z7363" s="64"/>
      <c r="AD7363" s="53"/>
    </row>
    <row r="7364" spans="1:30" s="13" customFormat="1" x14ac:dyDescent="0.25">
      <c r="A7364"/>
      <c r="B7364" s="32"/>
      <c r="C7364" s="34"/>
      <c r="D7364" s="10"/>
      <c r="J7364" s="53"/>
      <c r="K7364" s="64"/>
      <c r="O7364" s="60"/>
      <c r="P7364" s="67"/>
      <c r="T7364" s="53"/>
      <c r="U7364" s="64"/>
      <c r="Y7364" s="53"/>
      <c r="Z7364" s="64"/>
      <c r="AD7364" s="53"/>
    </row>
    <row r="7365" spans="1:30" s="13" customFormat="1" x14ac:dyDescent="0.25">
      <c r="A7365"/>
      <c r="B7365" s="32"/>
      <c r="C7365" s="34"/>
      <c r="D7365" s="10"/>
      <c r="J7365" s="53"/>
      <c r="K7365" s="64"/>
      <c r="O7365" s="60"/>
      <c r="P7365" s="67"/>
      <c r="T7365" s="53"/>
      <c r="U7365" s="64"/>
      <c r="Y7365" s="53"/>
      <c r="Z7365" s="64"/>
      <c r="AD7365" s="53"/>
    </row>
    <row r="7366" spans="1:30" s="13" customFormat="1" x14ac:dyDescent="0.25">
      <c r="A7366"/>
      <c r="B7366" s="32"/>
      <c r="C7366" s="34"/>
      <c r="D7366" s="10"/>
      <c r="J7366" s="53"/>
      <c r="K7366" s="64"/>
      <c r="O7366" s="60"/>
      <c r="P7366" s="67"/>
      <c r="T7366" s="53"/>
      <c r="U7366" s="64"/>
      <c r="Y7366" s="53"/>
      <c r="Z7366" s="64"/>
      <c r="AD7366" s="53"/>
    </row>
    <row r="7367" spans="1:30" s="13" customFormat="1" x14ac:dyDescent="0.25">
      <c r="A7367"/>
      <c r="B7367" s="32"/>
      <c r="C7367" s="34"/>
      <c r="D7367" s="10"/>
      <c r="J7367" s="53"/>
      <c r="K7367" s="64"/>
      <c r="O7367" s="60"/>
      <c r="P7367" s="67"/>
      <c r="T7367" s="53"/>
      <c r="U7367" s="64"/>
      <c r="Y7367" s="53"/>
      <c r="Z7367" s="64"/>
      <c r="AD7367" s="53"/>
    </row>
    <row r="7368" spans="1:30" s="13" customFormat="1" x14ac:dyDescent="0.25">
      <c r="A7368"/>
      <c r="B7368" s="32"/>
      <c r="C7368" s="34"/>
      <c r="D7368" s="10"/>
      <c r="J7368" s="53"/>
      <c r="K7368" s="64"/>
      <c r="O7368" s="60"/>
      <c r="P7368" s="67"/>
      <c r="T7368" s="53"/>
      <c r="U7368" s="64"/>
      <c r="Y7368" s="53"/>
      <c r="Z7368" s="64"/>
      <c r="AD7368" s="53"/>
    </row>
    <row r="7369" spans="1:30" s="13" customFormat="1" x14ac:dyDescent="0.25">
      <c r="A7369"/>
      <c r="B7369" s="32"/>
      <c r="C7369" s="34"/>
      <c r="D7369" s="10"/>
      <c r="J7369" s="53"/>
      <c r="K7369" s="64"/>
      <c r="O7369" s="60"/>
      <c r="P7369" s="67"/>
      <c r="T7369" s="53"/>
      <c r="U7369" s="64"/>
      <c r="Y7369" s="53"/>
      <c r="Z7369" s="64"/>
      <c r="AD7369" s="53"/>
    </row>
    <row r="7370" spans="1:30" s="13" customFormat="1" x14ac:dyDescent="0.25">
      <c r="A7370"/>
      <c r="B7370" s="32"/>
      <c r="C7370" s="34"/>
      <c r="D7370" s="10"/>
      <c r="J7370" s="53"/>
      <c r="K7370" s="64"/>
      <c r="O7370" s="60"/>
      <c r="P7370" s="67"/>
      <c r="T7370" s="53"/>
      <c r="U7370" s="64"/>
      <c r="Y7370" s="53"/>
      <c r="Z7370" s="64"/>
      <c r="AD7370" s="53"/>
    </row>
    <row r="7371" spans="1:30" s="13" customFormat="1" x14ac:dyDescent="0.25">
      <c r="A7371"/>
      <c r="B7371" s="32"/>
      <c r="C7371" s="34"/>
      <c r="D7371" s="10"/>
      <c r="J7371" s="53"/>
      <c r="K7371" s="64"/>
      <c r="O7371" s="60"/>
      <c r="P7371" s="67"/>
      <c r="T7371" s="53"/>
      <c r="U7371" s="64"/>
      <c r="Y7371" s="53"/>
      <c r="Z7371" s="64"/>
      <c r="AD7371" s="53"/>
    </row>
    <row r="7372" spans="1:30" s="13" customFormat="1" x14ac:dyDescent="0.25">
      <c r="A7372"/>
      <c r="B7372" s="32"/>
      <c r="C7372" s="34"/>
      <c r="D7372" s="10"/>
      <c r="J7372" s="53"/>
      <c r="K7372" s="64"/>
      <c r="O7372" s="60"/>
      <c r="P7372" s="67"/>
      <c r="T7372" s="53"/>
      <c r="U7372" s="64"/>
      <c r="Y7372" s="53"/>
      <c r="Z7372" s="64"/>
      <c r="AD7372" s="53"/>
    </row>
    <row r="7373" spans="1:30" s="13" customFormat="1" x14ac:dyDescent="0.25">
      <c r="A7373"/>
      <c r="B7373" s="32"/>
      <c r="C7373" s="34"/>
      <c r="D7373" s="10"/>
      <c r="J7373" s="53"/>
      <c r="K7373" s="64"/>
      <c r="O7373" s="60"/>
      <c r="P7373" s="67"/>
      <c r="T7373" s="53"/>
      <c r="U7373" s="64"/>
      <c r="Y7373" s="53"/>
      <c r="Z7373" s="64"/>
      <c r="AD7373" s="53"/>
    </row>
    <row r="7374" spans="1:30" s="13" customFormat="1" x14ac:dyDescent="0.25">
      <c r="A7374"/>
      <c r="B7374" s="32"/>
      <c r="C7374" s="34"/>
      <c r="D7374" s="10"/>
      <c r="J7374" s="53"/>
      <c r="K7374" s="64"/>
      <c r="O7374" s="60"/>
      <c r="P7374" s="67"/>
      <c r="T7374" s="53"/>
      <c r="U7374" s="64"/>
      <c r="Y7374" s="53"/>
      <c r="Z7374" s="64"/>
      <c r="AD7374" s="53"/>
    </row>
    <row r="7375" spans="1:30" s="13" customFormat="1" x14ac:dyDescent="0.25">
      <c r="A7375"/>
      <c r="B7375" s="32"/>
      <c r="C7375" s="34"/>
      <c r="D7375" s="10"/>
      <c r="J7375" s="53"/>
      <c r="K7375" s="64"/>
      <c r="O7375" s="60"/>
      <c r="P7375" s="67"/>
      <c r="T7375" s="53"/>
      <c r="U7375" s="64"/>
      <c r="Y7375" s="53"/>
      <c r="Z7375" s="64"/>
      <c r="AD7375" s="53"/>
    </row>
    <row r="7376" spans="1:30" s="13" customFormat="1" x14ac:dyDescent="0.25">
      <c r="A7376"/>
      <c r="B7376" s="32"/>
      <c r="C7376" s="34"/>
      <c r="D7376" s="10"/>
      <c r="J7376" s="53"/>
      <c r="K7376" s="64"/>
      <c r="O7376" s="60"/>
      <c r="P7376" s="67"/>
      <c r="T7376" s="53"/>
      <c r="U7376" s="64"/>
      <c r="Y7376" s="53"/>
      <c r="Z7376" s="64"/>
      <c r="AD7376" s="53"/>
    </row>
    <row r="7377" spans="1:30" s="13" customFormat="1" x14ac:dyDescent="0.25">
      <c r="A7377"/>
      <c r="B7377" s="32"/>
      <c r="C7377" s="34"/>
      <c r="D7377" s="10"/>
      <c r="J7377" s="53"/>
      <c r="K7377" s="64"/>
      <c r="O7377" s="60"/>
      <c r="P7377" s="67"/>
      <c r="T7377" s="53"/>
      <c r="U7377" s="64"/>
      <c r="Y7377" s="53"/>
      <c r="Z7377" s="64"/>
      <c r="AD7377" s="53"/>
    </row>
    <row r="7378" spans="1:30" s="13" customFormat="1" x14ac:dyDescent="0.25">
      <c r="A7378"/>
      <c r="B7378" s="32"/>
      <c r="C7378" s="34"/>
      <c r="D7378" s="10"/>
      <c r="J7378" s="53"/>
      <c r="K7378" s="64"/>
      <c r="O7378" s="60"/>
      <c r="P7378" s="67"/>
      <c r="T7378" s="53"/>
      <c r="U7378" s="64"/>
      <c r="Y7378" s="53"/>
      <c r="Z7378" s="64"/>
      <c r="AD7378" s="53"/>
    </row>
    <row r="7379" spans="1:30" s="13" customFormat="1" x14ac:dyDescent="0.25">
      <c r="A7379"/>
      <c r="B7379" s="32"/>
      <c r="C7379" s="34"/>
      <c r="D7379" s="10"/>
      <c r="J7379" s="53"/>
      <c r="K7379" s="64"/>
      <c r="O7379" s="60"/>
      <c r="P7379" s="67"/>
      <c r="T7379" s="53"/>
      <c r="U7379" s="64"/>
      <c r="Y7379" s="53"/>
      <c r="Z7379" s="64"/>
      <c r="AD7379" s="53"/>
    </row>
    <row r="7380" spans="1:30" s="13" customFormat="1" x14ac:dyDescent="0.25">
      <c r="A7380"/>
      <c r="B7380" s="32"/>
      <c r="C7380" s="34"/>
      <c r="D7380" s="10"/>
      <c r="J7380" s="53"/>
      <c r="K7380" s="64"/>
      <c r="O7380" s="60"/>
      <c r="P7380" s="67"/>
      <c r="T7380" s="53"/>
      <c r="U7380" s="64"/>
      <c r="Y7380" s="53"/>
      <c r="Z7380" s="64"/>
      <c r="AD7380" s="53"/>
    </row>
    <row r="7381" spans="1:30" s="13" customFormat="1" x14ac:dyDescent="0.25">
      <c r="A7381"/>
      <c r="B7381" s="32"/>
      <c r="C7381" s="34"/>
      <c r="D7381" s="10"/>
      <c r="J7381" s="53"/>
      <c r="K7381" s="64"/>
      <c r="O7381" s="60"/>
      <c r="P7381" s="67"/>
      <c r="T7381" s="53"/>
      <c r="U7381" s="64"/>
      <c r="Y7381" s="53"/>
      <c r="Z7381" s="64"/>
      <c r="AD7381" s="53"/>
    </row>
    <row r="7382" spans="1:30" s="13" customFormat="1" x14ac:dyDescent="0.25">
      <c r="A7382"/>
      <c r="B7382" s="32"/>
      <c r="C7382" s="34"/>
      <c r="D7382" s="10"/>
      <c r="J7382" s="53"/>
      <c r="K7382" s="64"/>
      <c r="O7382" s="60"/>
      <c r="P7382" s="67"/>
      <c r="T7382" s="53"/>
      <c r="U7382" s="64"/>
      <c r="Y7382" s="53"/>
      <c r="Z7382" s="64"/>
      <c r="AD7382" s="53"/>
    </row>
    <row r="7383" spans="1:30" s="13" customFormat="1" x14ac:dyDescent="0.25">
      <c r="A7383"/>
      <c r="B7383" s="32"/>
      <c r="C7383" s="34"/>
      <c r="D7383" s="10"/>
      <c r="J7383" s="53"/>
      <c r="K7383" s="64"/>
      <c r="O7383" s="60"/>
      <c r="P7383" s="67"/>
      <c r="T7383" s="53"/>
      <c r="U7383" s="64"/>
      <c r="Y7383" s="53"/>
      <c r="Z7383" s="64"/>
      <c r="AD7383" s="53"/>
    </row>
    <row r="7384" spans="1:30" s="13" customFormat="1" x14ac:dyDescent="0.25">
      <c r="A7384"/>
      <c r="B7384" s="32"/>
      <c r="C7384" s="34"/>
      <c r="D7384" s="10"/>
      <c r="J7384" s="53"/>
      <c r="K7384" s="64"/>
      <c r="O7384" s="60"/>
      <c r="P7384" s="67"/>
      <c r="T7384" s="53"/>
      <c r="U7384" s="64"/>
      <c r="Y7384" s="53"/>
      <c r="Z7384" s="64"/>
      <c r="AD7384" s="53"/>
    </row>
    <row r="7385" spans="1:30" s="13" customFormat="1" x14ac:dyDescent="0.25">
      <c r="A7385"/>
      <c r="B7385" s="32"/>
      <c r="C7385" s="34"/>
      <c r="D7385" s="10"/>
      <c r="J7385" s="53"/>
      <c r="K7385" s="64"/>
      <c r="O7385" s="60"/>
      <c r="P7385" s="67"/>
      <c r="T7385" s="53"/>
      <c r="U7385" s="64"/>
      <c r="Y7385" s="53"/>
      <c r="Z7385" s="64"/>
      <c r="AD7385" s="53"/>
    </row>
    <row r="7386" spans="1:30" s="13" customFormat="1" x14ac:dyDescent="0.25">
      <c r="A7386"/>
      <c r="B7386" s="32"/>
      <c r="C7386" s="34"/>
      <c r="D7386" s="10"/>
      <c r="J7386" s="53"/>
      <c r="K7386" s="64"/>
      <c r="O7386" s="60"/>
      <c r="P7386" s="67"/>
      <c r="T7386" s="53"/>
      <c r="U7386" s="64"/>
      <c r="Y7386" s="53"/>
      <c r="Z7386" s="64"/>
      <c r="AD7386" s="53"/>
    </row>
    <row r="7387" spans="1:30" s="13" customFormat="1" x14ac:dyDescent="0.25">
      <c r="A7387"/>
      <c r="B7387" s="32"/>
      <c r="C7387" s="34"/>
      <c r="D7387" s="10"/>
      <c r="J7387" s="53"/>
      <c r="K7387" s="64"/>
      <c r="O7387" s="60"/>
      <c r="P7387" s="67"/>
      <c r="T7387" s="53"/>
      <c r="U7387" s="64"/>
      <c r="Y7387" s="53"/>
      <c r="Z7387" s="64"/>
      <c r="AD7387" s="53"/>
    </row>
    <row r="7388" spans="1:30" s="13" customFormat="1" x14ac:dyDescent="0.25">
      <c r="A7388"/>
      <c r="B7388" s="32"/>
      <c r="C7388" s="34"/>
      <c r="D7388" s="10"/>
      <c r="J7388" s="53"/>
      <c r="K7388" s="64"/>
      <c r="O7388" s="60"/>
      <c r="P7388" s="67"/>
      <c r="T7388" s="53"/>
      <c r="U7388" s="64"/>
      <c r="Y7388" s="53"/>
      <c r="Z7388" s="64"/>
      <c r="AD7388" s="53"/>
    </row>
    <row r="7389" spans="1:30" s="13" customFormat="1" x14ac:dyDescent="0.25">
      <c r="A7389"/>
      <c r="B7389" s="32"/>
      <c r="C7389" s="34"/>
      <c r="D7389" s="10"/>
      <c r="J7389" s="53"/>
      <c r="K7389" s="64"/>
      <c r="O7389" s="60"/>
      <c r="P7389" s="67"/>
      <c r="T7389" s="53"/>
      <c r="U7389" s="64"/>
      <c r="Y7389" s="53"/>
      <c r="Z7389" s="64"/>
      <c r="AD7389" s="53"/>
    </row>
    <row r="7390" spans="1:30" s="13" customFormat="1" x14ac:dyDescent="0.25">
      <c r="A7390"/>
      <c r="B7390" s="32"/>
      <c r="C7390" s="34"/>
      <c r="D7390" s="10"/>
      <c r="J7390" s="53"/>
      <c r="K7390" s="64"/>
      <c r="O7390" s="60"/>
      <c r="P7390" s="67"/>
      <c r="T7390" s="53"/>
      <c r="U7390" s="64"/>
      <c r="Y7390" s="53"/>
      <c r="Z7390" s="64"/>
      <c r="AD7390" s="53"/>
    </row>
    <row r="7391" spans="1:30" s="13" customFormat="1" x14ac:dyDescent="0.25">
      <c r="A7391"/>
      <c r="B7391" s="32"/>
      <c r="C7391" s="34"/>
      <c r="D7391" s="10"/>
      <c r="J7391" s="53"/>
      <c r="K7391" s="64"/>
      <c r="O7391" s="60"/>
      <c r="P7391" s="67"/>
      <c r="T7391" s="53"/>
      <c r="U7391" s="64"/>
      <c r="Y7391" s="53"/>
      <c r="Z7391" s="64"/>
      <c r="AD7391" s="53"/>
    </row>
    <row r="7392" spans="1:30" s="13" customFormat="1" x14ac:dyDescent="0.25">
      <c r="A7392"/>
      <c r="B7392" s="32"/>
      <c r="C7392" s="34"/>
      <c r="D7392" s="10"/>
      <c r="J7392" s="53"/>
      <c r="K7392" s="64"/>
      <c r="O7392" s="60"/>
      <c r="P7392" s="67"/>
      <c r="T7392" s="53"/>
      <c r="U7392" s="64"/>
      <c r="Y7392" s="53"/>
      <c r="Z7392" s="64"/>
      <c r="AD7392" s="53"/>
    </row>
    <row r="7393" spans="1:30" s="13" customFormat="1" x14ac:dyDescent="0.25">
      <c r="A7393"/>
      <c r="B7393" s="32"/>
      <c r="C7393" s="34"/>
      <c r="D7393" s="10"/>
      <c r="J7393" s="53"/>
      <c r="K7393" s="64"/>
      <c r="O7393" s="60"/>
      <c r="P7393" s="67"/>
      <c r="T7393" s="53"/>
      <c r="U7393" s="64"/>
      <c r="Y7393" s="53"/>
      <c r="Z7393" s="64"/>
      <c r="AD7393" s="53"/>
    </row>
    <row r="7394" spans="1:30" s="13" customFormat="1" x14ac:dyDescent="0.25">
      <c r="A7394"/>
      <c r="B7394" s="32"/>
      <c r="C7394" s="34"/>
      <c r="D7394" s="10"/>
      <c r="J7394" s="53"/>
      <c r="K7394" s="64"/>
      <c r="O7394" s="60"/>
      <c r="P7394" s="67"/>
      <c r="T7394" s="53"/>
      <c r="U7394" s="64"/>
      <c r="Y7394" s="53"/>
      <c r="Z7394" s="64"/>
      <c r="AD7394" s="53"/>
    </row>
    <row r="7395" spans="1:30" s="13" customFormat="1" x14ac:dyDescent="0.25">
      <c r="A7395"/>
      <c r="B7395" s="32"/>
      <c r="C7395" s="34"/>
      <c r="D7395" s="10"/>
      <c r="J7395" s="53"/>
      <c r="K7395" s="64"/>
      <c r="O7395" s="60"/>
      <c r="P7395" s="67"/>
      <c r="T7395" s="53"/>
      <c r="U7395" s="64"/>
      <c r="Y7395" s="53"/>
      <c r="Z7395" s="64"/>
      <c r="AD7395" s="53"/>
    </row>
    <row r="7396" spans="1:30" s="13" customFormat="1" x14ac:dyDescent="0.25">
      <c r="A7396"/>
      <c r="B7396" s="32"/>
      <c r="C7396" s="34"/>
      <c r="D7396" s="10"/>
      <c r="J7396" s="53"/>
      <c r="K7396" s="64"/>
      <c r="O7396" s="60"/>
      <c r="P7396" s="67"/>
      <c r="T7396" s="53"/>
      <c r="U7396" s="64"/>
      <c r="Y7396" s="53"/>
      <c r="Z7396" s="64"/>
      <c r="AD7396" s="53"/>
    </row>
    <row r="7397" spans="1:30" s="13" customFormat="1" x14ac:dyDescent="0.25">
      <c r="A7397"/>
      <c r="B7397" s="32"/>
      <c r="C7397" s="34"/>
      <c r="D7397" s="10"/>
      <c r="J7397" s="53"/>
      <c r="K7397" s="64"/>
      <c r="O7397" s="60"/>
      <c r="P7397" s="67"/>
      <c r="T7397" s="53"/>
      <c r="U7397" s="64"/>
      <c r="Y7397" s="53"/>
      <c r="Z7397" s="64"/>
      <c r="AD7397" s="53"/>
    </row>
    <row r="7398" spans="1:30" s="13" customFormat="1" x14ac:dyDescent="0.25">
      <c r="A7398"/>
      <c r="B7398" s="32"/>
      <c r="C7398" s="34"/>
      <c r="D7398" s="10"/>
      <c r="J7398" s="53"/>
      <c r="K7398" s="64"/>
      <c r="O7398" s="60"/>
      <c r="P7398" s="67"/>
      <c r="T7398" s="53"/>
      <c r="U7398" s="64"/>
      <c r="Y7398" s="53"/>
      <c r="Z7398" s="64"/>
      <c r="AD7398" s="53"/>
    </row>
    <row r="7399" spans="1:30" s="13" customFormat="1" x14ac:dyDescent="0.25">
      <c r="A7399"/>
      <c r="B7399" s="32"/>
      <c r="C7399" s="34"/>
      <c r="D7399" s="10"/>
      <c r="J7399" s="53"/>
      <c r="K7399" s="64"/>
      <c r="O7399" s="60"/>
      <c r="P7399" s="67"/>
      <c r="T7399" s="53"/>
      <c r="U7399" s="64"/>
      <c r="Y7399" s="53"/>
      <c r="Z7399" s="64"/>
      <c r="AD7399" s="53"/>
    </row>
    <row r="7400" spans="1:30" s="13" customFormat="1" x14ac:dyDescent="0.25">
      <c r="A7400"/>
      <c r="B7400" s="32"/>
      <c r="C7400" s="34"/>
      <c r="D7400" s="10"/>
      <c r="J7400" s="53"/>
      <c r="K7400" s="64"/>
      <c r="O7400" s="60"/>
      <c r="P7400" s="67"/>
      <c r="T7400" s="53"/>
      <c r="U7400" s="64"/>
      <c r="Y7400" s="53"/>
      <c r="Z7400" s="64"/>
      <c r="AD7400" s="53"/>
    </row>
    <row r="7401" spans="1:30" s="13" customFormat="1" x14ac:dyDescent="0.25">
      <c r="A7401"/>
      <c r="B7401" s="32"/>
      <c r="C7401" s="34"/>
      <c r="D7401" s="10"/>
      <c r="J7401" s="53"/>
      <c r="K7401" s="64"/>
      <c r="O7401" s="60"/>
      <c r="P7401" s="67"/>
      <c r="T7401" s="53"/>
      <c r="U7401" s="64"/>
      <c r="Y7401" s="53"/>
      <c r="Z7401" s="64"/>
      <c r="AD7401" s="53"/>
    </row>
    <row r="7402" spans="1:30" s="13" customFormat="1" x14ac:dyDescent="0.25">
      <c r="A7402"/>
      <c r="B7402" s="32"/>
      <c r="C7402" s="34"/>
      <c r="D7402" s="10"/>
      <c r="J7402" s="53"/>
      <c r="K7402" s="64"/>
      <c r="O7402" s="60"/>
      <c r="P7402" s="67"/>
      <c r="T7402" s="53"/>
      <c r="U7402" s="64"/>
      <c r="Y7402" s="53"/>
      <c r="Z7402" s="64"/>
      <c r="AD7402" s="53"/>
    </row>
    <row r="7403" spans="1:30" s="13" customFormat="1" x14ac:dyDescent="0.25">
      <c r="A7403"/>
      <c r="B7403" s="32"/>
      <c r="C7403" s="34"/>
      <c r="D7403" s="10"/>
      <c r="J7403" s="53"/>
      <c r="K7403" s="64"/>
      <c r="O7403" s="60"/>
      <c r="P7403" s="67"/>
      <c r="T7403" s="53"/>
      <c r="U7403" s="64"/>
      <c r="Y7403" s="53"/>
      <c r="Z7403" s="64"/>
      <c r="AD7403" s="53"/>
    </row>
    <row r="7404" spans="1:30" s="13" customFormat="1" x14ac:dyDescent="0.25">
      <c r="A7404"/>
      <c r="B7404" s="32"/>
      <c r="C7404" s="34"/>
      <c r="D7404" s="10"/>
      <c r="J7404" s="53"/>
      <c r="K7404" s="64"/>
      <c r="O7404" s="60"/>
      <c r="P7404" s="67"/>
      <c r="T7404" s="53"/>
      <c r="U7404" s="64"/>
      <c r="Y7404" s="53"/>
      <c r="Z7404" s="64"/>
      <c r="AD7404" s="53"/>
    </row>
    <row r="7405" spans="1:30" s="13" customFormat="1" x14ac:dyDescent="0.25">
      <c r="A7405"/>
      <c r="B7405" s="32"/>
      <c r="C7405" s="34"/>
      <c r="D7405" s="10"/>
      <c r="J7405" s="53"/>
      <c r="K7405" s="64"/>
      <c r="O7405" s="60"/>
      <c r="P7405" s="67"/>
      <c r="T7405" s="53"/>
      <c r="U7405" s="64"/>
      <c r="Y7405" s="53"/>
      <c r="Z7405" s="64"/>
      <c r="AD7405" s="53"/>
    </row>
    <row r="7406" spans="1:30" s="13" customFormat="1" x14ac:dyDescent="0.25">
      <c r="A7406"/>
      <c r="B7406" s="32"/>
      <c r="C7406" s="34"/>
      <c r="D7406" s="10"/>
      <c r="J7406" s="53"/>
      <c r="K7406" s="64"/>
      <c r="O7406" s="60"/>
      <c r="P7406" s="67"/>
      <c r="T7406" s="53"/>
      <c r="U7406" s="64"/>
      <c r="Y7406" s="53"/>
      <c r="Z7406" s="64"/>
      <c r="AD7406" s="53"/>
    </row>
    <row r="7407" spans="1:30" s="13" customFormat="1" x14ac:dyDescent="0.25">
      <c r="A7407"/>
      <c r="B7407" s="32"/>
      <c r="C7407" s="34"/>
      <c r="D7407" s="10"/>
      <c r="J7407" s="53"/>
      <c r="K7407" s="64"/>
      <c r="O7407" s="60"/>
      <c r="P7407" s="67"/>
      <c r="T7407" s="53"/>
      <c r="U7407" s="64"/>
      <c r="Y7407" s="53"/>
      <c r="Z7407" s="64"/>
      <c r="AD7407" s="53"/>
    </row>
    <row r="7408" spans="1:30" s="13" customFormat="1" x14ac:dyDescent="0.25">
      <c r="A7408"/>
      <c r="B7408" s="32"/>
      <c r="C7408" s="34"/>
      <c r="D7408" s="10"/>
      <c r="J7408" s="53"/>
      <c r="K7408" s="64"/>
      <c r="O7408" s="60"/>
      <c r="P7408" s="67"/>
      <c r="T7408" s="53"/>
      <c r="U7408" s="64"/>
      <c r="Y7408" s="53"/>
      <c r="Z7408" s="64"/>
      <c r="AD7408" s="53"/>
    </row>
    <row r="7409" spans="1:30" s="13" customFormat="1" x14ac:dyDescent="0.25">
      <c r="A7409"/>
      <c r="B7409" s="32"/>
      <c r="C7409" s="34"/>
      <c r="D7409" s="10"/>
      <c r="J7409" s="53"/>
      <c r="K7409" s="64"/>
      <c r="O7409" s="60"/>
      <c r="P7409" s="67"/>
      <c r="T7409" s="53"/>
      <c r="U7409" s="64"/>
      <c r="Y7409" s="53"/>
      <c r="Z7409" s="64"/>
      <c r="AD7409" s="53"/>
    </row>
    <row r="7410" spans="1:30" s="13" customFormat="1" x14ac:dyDescent="0.25">
      <c r="A7410"/>
      <c r="B7410" s="32"/>
      <c r="C7410" s="34"/>
      <c r="D7410" s="10"/>
      <c r="J7410" s="53"/>
      <c r="K7410" s="64"/>
      <c r="O7410" s="60"/>
      <c r="P7410" s="67"/>
      <c r="T7410" s="53"/>
      <c r="U7410" s="64"/>
      <c r="Y7410" s="53"/>
      <c r="Z7410" s="64"/>
      <c r="AD7410" s="53"/>
    </row>
    <row r="7411" spans="1:30" s="13" customFormat="1" x14ac:dyDescent="0.25">
      <c r="A7411"/>
      <c r="B7411" s="32"/>
      <c r="C7411" s="34"/>
      <c r="D7411" s="10"/>
      <c r="J7411" s="53"/>
      <c r="K7411" s="64"/>
      <c r="O7411" s="60"/>
      <c r="P7411" s="67"/>
      <c r="T7411" s="53"/>
      <c r="U7411" s="64"/>
      <c r="Y7411" s="53"/>
      <c r="Z7411" s="64"/>
      <c r="AD7411" s="53"/>
    </row>
    <row r="7412" spans="1:30" s="13" customFormat="1" x14ac:dyDescent="0.25">
      <c r="A7412"/>
      <c r="B7412" s="32"/>
      <c r="C7412" s="34"/>
      <c r="D7412" s="10"/>
      <c r="J7412" s="53"/>
      <c r="K7412" s="64"/>
      <c r="O7412" s="60"/>
      <c r="P7412" s="67"/>
      <c r="T7412" s="53"/>
      <c r="U7412" s="64"/>
      <c r="Y7412" s="53"/>
      <c r="Z7412" s="64"/>
      <c r="AD7412" s="53"/>
    </row>
    <row r="7413" spans="1:30" s="13" customFormat="1" x14ac:dyDescent="0.25">
      <c r="A7413"/>
      <c r="B7413" s="32"/>
      <c r="C7413" s="34"/>
      <c r="D7413" s="10"/>
      <c r="J7413" s="53"/>
      <c r="K7413" s="64"/>
      <c r="O7413" s="60"/>
      <c r="P7413" s="67"/>
      <c r="T7413" s="53"/>
      <c r="U7413" s="64"/>
      <c r="Y7413" s="53"/>
      <c r="Z7413" s="64"/>
      <c r="AD7413" s="53"/>
    </row>
    <row r="7414" spans="1:30" s="13" customFormat="1" x14ac:dyDescent="0.25">
      <c r="A7414"/>
      <c r="B7414" s="32"/>
      <c r="C7414" s="34"/>
      <c r="D7414" s="10"/>
      <c r="J7414" s="53"/>
      <c r="K7414" s="64"/>
      <c r="O7414" s="60"/>
      <c r="P7414" s="67"/>
      <c r="T7414" s="53"/>
      <c r="U7414" s="64"/>
      <c r="Y7414" s="53"/>
      <c r="Z7414" s="64"/>
      <c r="AD7414" s="53"/>
    </row>
    <row r="7415" spans="1:30" s="13" customFormat="1" x14ac:dyDescent="0.25">
      <c r="A7415"/>
      <c r="B7415" s="32"/>
      <c r="C7415" s="34"/>
      <c r="D7415" s="10"/>
      <c r="J7415" s="53"/>
      <c r="K7415" s="64"/>
      <c r="O7415" s="60"/>
      <c r="P7415" s="67"/>
      <c r="T7415" s="53"/>
      <c r="U7415" s="64"/>
      <c r="Y7415" s="53"/>
      <c r="Z7415" s="64"/>
      <c r="AD7415" s="53"/>
    </row>
    <row r="7416" spans="1:30" s="13" customFormat="1" x14ac:dyDescent="0.25">
      <c r="A7416"/>
      <c r="B7416" s="32"/>
      <c r="C7416" s="34"/>
      <c r="D7416" s="10"/>
      <c r="J7416" s="53"/>
      <c r="K7416" s="64"/>
      <c r="O7416" s="60"/>
      <c r="P7416" s="67"/>
      <c r="T7416" s="53"/>
      <c r="U7416" s="64"/>
      <c r="Y7416" s="53"/>
      <c r="Z7416" s="64"/>
      <c r="AD7416" s="53"/>
    </row>
    <row r="7417" spans="1:30" s="13" customFormat="1" x14ac:dyDescent="0.25">
      <c r="A7417"/>
      <c r="B7417" s="32"/>
      <c r="C7417" s="34"/>
      <c r="D7417" s="10"/>
      <c r="J7417" s="53"/>
      <c r="K7417" s="64"/>
      <c r="O7417" s="60"/>
      <c r="P7417" s="67"/>
      <c r="T7417" s="53"/>
      <c r="U7417" s="64"/>
      <c r="Y7417" s="53"/>
      <c r="Z7417" s="64"/>
      <c r="AD7417" s="53"/>
    </row>
    <row r="7418" spans="1:30" s="13" customFormat="1" x14ac:dyDescent="0.25">
      <c r="A7418"/>
      <c r="B7418" s="32"/>
      <c r="C7418" s="34"/>
      <c r="D7418" s="10"/>
      <c r="J7418" s="53"/>
      <c r="K7418" s="64"/>
      <c r="O7418" s="60"/>
      <c r="P7418" s="67"/>
      <c r="T7418" s="53"/>
      <c r="U7418" s="64"/>
      <c r="Y7418" s="53"/>
      <c r="Z7418" s="64"/>
      <c r="AD7418" s="53"/>
    </row>
    <row r="7419" spans="1:30" s="13" customFormat="1" x14ac:dyDescent="0.25">
      <c r="A7419"/>
      <c r="B7419" s="32"/>
      <c r="C7419" s="34"/>
      <c r="D7419" s="10"/>
      <c r="J7419" s="53"/>
      <c r="K7419" s="64"/>
      <c r="O7419" s="60"/>
      <c r="P7419" s="67"/>
      <c r="T7419" s="53"/>
      <c r="U7419" s="64"/>
      <c r="Y7419" s="53"/>
      <c r="Z7419" s="64"/>
      <c r="AD7419" s="53"/>
    </row>
    <row r="7420" spans="1:30" s="13" customFormat="1" x14ac:dyDescent="0.25">
      <c r="A7420"/>
      <c r="B7420" s="32"/>
      <c r="C7420" s="34"/>
      <c r="D7420" s="10"/>
      <c r="J7420" s="53"/>
      <c r="K7420" s="64"/>
      <c r="O7420" s="60"/>
      <c r="P7420" s="67"/>
      <c r="T7420" s="53"/>
      <c r="U7420" s="64"/>
      <c r="Y7420" s="53"/>
      <c r="Z7420" s="64"/>
      <c r="AD7420" s="53"/>
    </row>
    <row r="7421" spans="1:30" s="13" customFormat="1" x14ac:dyDescent="0.25">
      <c r="A7421"/>
      <c r="B7421" s="32"/>
      <c r="C7421" s="34"/>
      <c r="D7421" s="10"/>
      <c r="J7421" s="53"/>
      <c r="K7421" s="64"/>
      <c r="O7421" s="60"/>
      <c r="P7421" s="67"/>
      <c r="T7421" s="53"/>
      <c r="U7421" s="64"/>
      <c r="Y7421" s="53"/>
      <c r="Z7421" s="64"/>
      <c r="AD7421" s="53"/>
    </row>
    <row r="7422" spans="1:30" s="13" customFormat="1" x14ac:dyDescent="0.25">
      <c r="A7422"/>
      <c r="B7422" s="32"/>
      <c r="C7422" s="34"/>
      <c r="D7422" s="10"/>
      <c r="J7422" s="53"/>
      <c r="K7422" s="64"/>
      <c r="O7422" s="60"/>
      <c r="P7422" s="67"/>
      <c r="T7422" s="53"/>
      <c r="U7422" s="64"/>
      <c r="Y7422" s="53"/>
      <c r="Z7422" s="64"/>
      <c r="AD7422" s="53"/>
    </row>
    <row r="7423" spans="1:30" s="13" customFormat="1" x14ac:dyDescent="0.25">
      <c r="A7423"/>
      <c r="B7423" s="32"/>
      <c r="C7423" s="34"/>
      <c r="D7423" s="10"/>
      <c r="J7423" s="53"/>
      <c r="K7423" s="64"/>
      <c r="O7423" s="60"/>
      <c r="P7423" s="67"/>
      <c r="T7423" s="53"/>
      <c r="U7423" s="64"/>
      <c r="Y7423" s="53"/>
      <c r="Z7423" s="64"/>
      <c r="AD7423" s="53"/>
    </row>
    <row r="7424" spans="1:30" s="13" customFormat="1" x14ac:dyDescent="0.25">
      <c r="A7424"/>
      <c r="B7424" s="32"/>
      <c r="C7424" s="34"/>
      <c r="D7424" s="10"/>
      <c r="J7424" s="53"/>
      <c r="K7424" s="64"/>
      <c r="O7424" s="60"/>
      <c r="P7424" s="67"/>
      <c r="T7424" s="53"/>
      <c r="U7424" s="64"/>
      <c r="Y7424" s="53"/>
      <c r="Z7424" s="64"/>
      <c r="AD7424" s="53"/>
    </row>
    <row r="7425" spans="1:30" s="13" customFormat="1" x14ac:dyDescent="0.25">
      <c r="A7425"/>
      <c r="B7425" s="32"/>
      <c r="C7425" s="34"/>
      <c r="D7425" s="10"/>
      <c r="J7425" s="53"/>
      <c r="K7425" s="64"/>
      <c r="O7425" s="60"/>
      <c r="P7425" s="67"/>
      <c r="T7425" s="53"/>
      <c r="U7425" s="64"/>
      <c r="Y7425" s="53"/>
      <c r="Z7425" s="64"/>
      <c r="AD7425" s="53"/>
    </row>
    <row r="7426" spans="1:30" s="13" customFormat="1" x14ac:dyDescent="0.25">
      <c r="A7426"/>
      <c r="B7426" s="32"/>
      <c r="C7426" s="34"/>
      <c r="D7426" s="10"/>
      <c r="J7426" s="53"/>
      <c r="K7426" s="64"/>
      <c r="O7426" s="60"/>
      <c r="P7426" s="67"/>
      <c r="T7426" s="53"/>
      <c r="U7426" s="64"/>
      <c r="Y7426" s="53"/>
      <c r="Z7426" s="64"/>
      <c r="AD7426" s="53"/>
    </row>
    <row r="7427" spans="1:30" s="13" customFormat="1" x14ac:dyDescent="0.25">
      <c r="A7427"/>
      <c r="B7427" s="32"/>
      <c r="C7427" s="34"/>
      <c r="D7427" s="10"/>
      <c r="J7427" s="53"/>
      <c r="K7427" s="64"/>
      <c r="O7427" s="60"/>
      <c r="P7427" s="67"/>
      <c r="T7427" s="53"/>
      <c r="U7427" s="64"/>
      <c r="Y7427" s="53"/>
      <c r="Z7427" s="64"/>
      <c r="AD7427" s="53"/>
    </row>
    <row r="7428" spans="1:30" s="13" customFormat="1" x14ac:dyDescent="0.25">
      <c r="A7428"/>
      <c r="B7428" s="32"/>
      <c r="C7428" s="34"/>
      <c r="D7428" s="10"/>
      <c r="J7428" s="53"/>
      <c r="K7428" s="64"/>
      <c r="O7428" s="60"/>
      <c r="P7428" s="67"/>
      <c r="T7428" s="53"/>
      <c r="U7428" s="64"/>
      <c r="Y7428" s="53"/>
      <c r="Z7428" s="64"/>
      <c r="AD7428" s="53"/>
    </row>
    <row r="7429" spans="1:30" s="13" customFormat="1" x14ac:dyDescent="0.25">
      <c r="A7429"/>
      <c r="B7429" s="32"/>
      <c r="C7429" s="34"/>
      <c r="D7429" s="10"/>
      <c r="J7429" s="53"/>
      <c r="K7429" s="64"/>
      <c r="O7429" s="60"/>
      <c r="P7429" s="67"/>
      <c r="T7429" s="53"/>
      <c r="U7429" s="64"/>
      <c r="Y7429" s="53"/>
      <c r="Z7429" s="64"/>
      <c r="AD7429" s="53"/>
    </row>
    <row r="7430" spans="1:30" s="13" customFormat="1" x14ac:dyDescent="0.25">
      <c r="A7430"/>
      <c r="B7430" s="32"/>
      <c r="C7430" s="34"/>
      <c r="D7430" s="10"/>
      <c r="J7430" s="53"/>
      <c r="K7430" s="64"/>
      <c r="O7430" s="60"/>
      <c r="P7430" s="67"/>
      <c r="T7430" s="53"/>
      <c r="U7430" s="64"/>
      <c r="Y7430" s="53"/>
      <c r="Z7430" s="64"/>
      <c r="AD7430" s="53"/>
    </row>
    <row r="7431" spans="1:30" s="13" customFormat="1" x14ac:dyDescent="0.25">
      <c r="A7431"/>
      <c r="B7431" s="32"/>
      <c r="C7431" s="34"/>
      <c r="D7431" s="10"/>
      <c r="J7431" s="53"/>
      <c r="K7431" s="64"/>
      <c r="O7431" s="60"/>
      <c r="P7431" s="67"/>
      <c r="T7431" s="53"/>
      <c r="U7431" s="64"/>
      <c r="Y7431" s="53"/>
      <c r="Z7431" s="64"/>
      <c r="AD7431" s="53"/>
    </row>
    <row r="7432" spans="1:30" s="13" customFormat="1" x14ac:dyDescent="0.25">
      <c r="A7432"/>
      <c r="B7432" s="32"/>
      <c r="C7432" s="34"/>
      <c r="D7432" s="10"/>
      <c r="J7432" s="53"/>
      <c r="K7432" s="64"/>
      <c r="O7432" s="60"/>
      <c r="P7432" s="67"/>
      <c r="T7432" s="53"/>
      <c r="U7432" s="64"/>
      <c r="Y7432" s="53"/>
      <c r="Z7432" s="64"/>
      <c r="AD7432" s="53"/>
    </row>
    <row r="7433" spans="1:30" s="13" customFormat="1" x14ac:dyDescent="0.25">
      <c r="A7433"/>
      <c r="B7433" s="32"/>
      <c r="C7433" s="34"/>
      <c r="D7433" s="10"/>
      <c r="J7433" s="53"/>
      <c r="K7433" s="64"/>
      <c r="O7433" s="60"/>
      <c r="P7433" s="67"/>
      <c r="T7433" s="53"/>
      <c r="U7433" s="64"/>
      <c r="Y7433" s="53"/>
      <c r="Z7433" s="64"/>
      <c r="AD7433" s="53"/>
    </row>
    <row r="7434" spans="1:30" s="13" customFormat="1" x14ac:dyDescent="0.25">
      <c r="A7434"/>
      <c r="B7434" s="32"/>
      <c r="C7434" s="34"/>
      <c r="D7434" s="10"/>
      <c r="J7434" s="53"/>
      <c r="K7434" s="64"/>
      <c r="O7434" s="60"/>
      <c r="P7434" s="67"/>
      <c r="T7434" s="53"/>
      <c r="U7434" s="64"/>
      <c r="Y7434" s="53"/>
      <c r="Z7434" s="64"/>
      <c r="AD7434" s="53"/>
    </row>
    <row r="7435" spans="1:30" s="13" customFormat="1" x14ac:dyDescent="0.25">
      <c r="A7435"/>
      <c r="B7435" s="32"/>
      <c r="C7435" s="34"/>
      <c r="D7435" s="10"/>
      <c r="J7435" s="53"/>
      <c r="K7435" s="64"/>
      <c r="O7435" s="60"/>
      <c r="P7435" s="67"/>
      <c r="T7435" s="53"/>
      <c r="U7435" s="64"/>
      <c r="Y7435" s="53"/>
      <c r="Z7435" s="64"/>
      <c r="AD7435" s="53"/>
    </row>
    <row r="7436" spans="1:30" s="13" customFormat="1" x14ac:dyDescent="0.25">
      <c r="A7436"/>
      <c r="B7436" s="32"/>
      <c r="C7436" s="34"/>
      <c r="D7436" s="10"/>
      <c r="J7436" s="53"/>
      <c r="K7436" s="64"/>
      <c r="O7436" s="60"/>
      <c r="P7436" s="67"/>
      <c r="T7436" s="53"/>
      <c r="U7436" s="64"/>
      <c r="Y7436" s="53"/>
      <c r="Z7436" s="64"/>
      <c r="AD7436" s="53"/>
    </row>
    <row r="7437" spans="1:30" s="13" customFormat="1" x14ac:dyDescent="0.25">
      <c r="A7437"/>
      <c r="B7437" s="32"/>
      <c r="C7437" s="34"/>
      <c r="D7437" s="10"/>
      <c r="J7437" s="53"/>
      <c r="K7437" s="64"/>
      <c r="O7437" s="60"/>
      <c r="P7437" s="67"/>
      <c r="T7437" s="53"/>
      <c r="U7437" s="64"/>
      <c r="Y7437" s="53"/>
      <c r="Z7437" s="64"/>
      <c r="AD7437" s="53"/>
    </row>
    <row r="7438" spans="1:30" s="13" customFormat="1" x14ac:dyDescent="0.25">
      <c r="A7438"/>
      <c r="B7438" s="32"/>
      <c r="C7438" s="34"/>
      <c r="D7438" s="10"/>
      <c r="J7438" s="53"/>
      <c r="K7438" s="64"/>
      <c r="O7438" s="60"/>
      <c r="P7438" s="67"/>
      <c r="T7438" s="53"/>
      <c r="U7438" s="64"/>
      <c r="Y7438" s="53"/>
      <c r="Z7438" s="64"/>
      <c r="AD7438" s="53"/>
    </row>
    <row r="7439" spans="1:30" s="13" customFormat="1" x14ac:dyDescent="0.25">
      <c r="A7439"/>
      <c r="B7439" s="32"/>
      <c r="C7439" s="34"/>
      <c r="D7439" s="10"/>
      <c r="J7439" s="53"/>
      <c r="K7439" s="64"/>
      <c r="O7439" s="60"/>
      <c r="P7439" s="67"/>
      <c r="T7439" s="53"/>
      <c r="U7439" s="64"/>
      <c r="Y7439" s="53"/>
      <c r="Z7439" s="64"/>
      <c r="AD7439" s="53"/>
    </row>
    <row r="7440" spans="1:30" s="13" customFormat="1" x14ac:dyDescent="0.25">
      <c r="A7440"/>
      <c r="B7440" s="32"/>
      <c r="C7440" s="34"/>
      <c r="D7440" s="10"/>
      <c r="J7440" s="53"/>
      <c r="K7440" s="64"/>
      <c r="O7440" s="60"/>
      <c r="P7440" s="67"/>
      <c r="T7440" s="53"/>
      <c r="U7440" s="64"/>
      <c r="Y7440" s="53"/>
      <c r="Z7440" s="64"/>
      <c r="AD7440" s="53"/>
    </row>
    <row r="7441" spans="1:30" s="13" customFormat="1" x14ac:dyDescent="0.25">
      <c r="A7441"/>
      <c r="B7441" s="32"/>
      <c r="C7441" s="34"/>
      <c r="D7441" s="10"/>
      <c r="J7441" s="53"/>
      <c r="K7441" s="64"/>
      <c r="O7441" s="60"/>
      <c r="P7441" s="67"/>
      <c r="T7441" s="53"/>
      <c r="U7441" s="64"/>
      <c r="Y7441" s="53"/>
      <c r="Z7441" s="64"/>
      <c r="AD7441" s="53"/>
    </row>
    <row r="7442" spans="1:30" s="13" customFormat="1" x14ac:dyDescent="0.25">
      <c r="A7442"/>
      <c r="B7442" s="32"/>
      <c r="C7442" s="34"/>
      <c r="D7442" s="10"/>
      <c r="J7442" s="53"/>
      <c r="K7442" s="64"/>
      <c r="O7442" s="60"/>
      <c r="P7442" s="67"/>
      <c r="T7442" s="53"/>
      <c r="U7442" s="64"/>
      <c r="Y7442" s="53"/>
      <c r="Z7442" s="64"/>
      <c r="AD7442" s="53"/>
    </row>
    <row r="7443" spans="1:30" s="13" customFormat="1" x14ac:dyDescent="0.25">
      <c r="A7443"/>
      <c r="B7443" s="32"/>
      <c r="C7443" s="34"/>
      <c r="D7443" s="10"/>
      <c r="J7443" s="53"/>
      <c r="K7443" s="64"/>
      <c r="O7443" s="60"/>
      <c r="P7443" s="67"/>
      <c r="T7443" s="53"/>
      <c r="U7443" s="64"/>
      <c r="Y7443" s="53"/>
      <c r="Z7443" s="64"/>
      <c r="AD7443" s="53"/>
    </row>
    <row r="7444" spans="1:30" s="13" customFormat="1" x14ac:dyDescent="0.25">
      <c r="A7444"/>
      <c r="B7444" s="32"/>
      <c r="C7444" s="34"/>
      <c r="D7444" s="10"/>
      <c r="J7444" s="53"/>
      <c r="K7444" s="64"/>
      <c r="O7444" s="60"/>
      <c r="P7444" s="67"/>
      <c r="T7444" s="53"/>
      <c r="U7444" s="64"/>
      <c r="Y7444" s="53"/>
      <c r="Z7444" s="64"/>
      <c r="AD7444" s="53"/>
    </row>
    <row r="7445" spans="1:30" s="13" customFormat="1" x14ac:dyDescent="0.25">
      <c r="A7445"/>
      <c r="B7445" s="32"/>
      <c r="C7445" s="34"/>
      <c r="D7445" s="10"/>
      <c r="J7445" s="53"/>
      <c r="K7445" s="64"/>
      <c r="O7445" s="60"/>
      <c r="P7445" s="67"/>
      <c r="T7445" s="53"/>
      <c r="U7445" s="64"/>
      <c r="Y7445" s="53"/>
      <c r="Z7445" s="64"/>
      <c r="AD7445" s="53"/>
    </row>
    <row r="7446" spans="1:30" s="13" customFormat="1" x14ac:dyDescent="0.25">
      <c r="A7446"/>
      <c r="B7446" s="32"/>
      <c r="C7446" s="34"/>
      <c r="D7446" s="10"/>
      <c r="J7446" s="53"/>
      <c r="K7446" s="64"/>
      <c r="O7446" s="60"/>
      <c r="P7446" s="67"/>
      <c r="T7446" s="53"/>
      <c r="U7446" s="64"/>
      <c r="Y7446" s="53"/>
      <c r="Z7446" s="64"/>
      <c r="AD7446" s="53"/>
    </row>
    <row r="7447" spans="1:30" s="13" customFormat="1" x14ac:dyDescent="0.25">
      <c r="A7447"/>
      <c r="B7447" s="32"/>
      <c r="C7447" s="34"/>
      <c r="D7447" s="10"/>
      <c r="J7447" s="53"/>
      <c r="K7447" s="64"/>
      <c r="O7447" s="60"/>
      <c r="P7447" s="67"/>
      <c r="T7447" s="53"/>
      <c r="U7447" s="64"/>
      <c r="Y7447" s="53"/>
      <c r="Z7447" s="64"/>
      <c r="AD7447" s="53"/>
    </row>
    <row r="7448" spans="1:30" s="13" customFormat="1" x14ac:dyDescent="0.25">
      <c r="A7448"/>
      <c r="B7448" s="32"/>
      <c r="C7448" s="34"/>
      <c r="D7448" s="10"/>
      <c r="J7448" s="53"/>
      <c r="K7448" s="64"/>
      <c r="O7448" s="60"/>
      <c r="P7448" s="67"/>
      <c r="T7448" s="53"/>
      <c r="U7448" s="64"/>
      <c r="Y7448" s="53"/>
      <c r="Z7448" s="64"/>
      <c r="AD7448" s="53"/>
    </row>
    <row r="7449" spans="1:30" s="13" customFormat="1" x14ac:dyDescent="0.25">
      <c r="A7449"/>
      <c r="B7449" s="32"/>
      <c r="C7449" s="34"/>
      <c r="D7449" s="10"/>
      <c r="J7449" s="53"/>
      <c r="K7449" s="64"/>
      <c r="O7449" s="60"/>
      <c r="P7449" s="67"/>
      <c r="T7449" s="53"/>
      <c r="U7449" s="64"/>
      <c r="Y7449" s="53"/>
      <c r="Z7449" s="64"/>
      <c r="AD7449" s="53"/>
    </row>
    <row r="7450" spans="1:30" s="13" customFormat="1" x14ac:dyDescent="0.25">
      <c r="A7450"/>
      <c r="B7450" s="32"/>
      <c r="C7450" s="34"/>
      <c r="D7450" s="10"/>
      <c r="J7450" s="53"/>
      <c r="K7450" s="64"/>
      <c r="O7450" s="60"/>
      <c r="P7450" s="67"/>
      <c r="T7450" s="53"/>
      <c r="U7450" s="64"/>
      <c r="Y7450" s="53"/>
      <c r="Z7450" s="64"/>
      <c r="AD7450" s="53"/>
    </row>
    <row r="7451" spans="1:30" s="13" customFormat="1" x14ac:dyDescent="0.25">
      <c r="A7451"/>
      <c r="B7451" s="32"/>
      <c r="C7451" s="34"/>
      <c r="D7451" s="10"/>
      <c r="J7451" s="53"/>
      <c r="K7451" s="64"/>
      <c r="O7451" s="60"/>
      <c r="P7451" s="67"/>
      <c r="T7451" s="53"/>
      <c r="U7451" s="64"/>
      <c r="Y7451" s="53"/>
      <c r="Z7451" s="64"/>
      <c r="AD7451" s="53"/>
    </row>
    <row r="7452" spans="1:30" s="13" customFormat="1" x14ac:dyDescent="0.25">
      <c r="A7452"/>
      <c r="B7452" s="32"/>
      <c r="C7452" s="34"/>
      <c r="D7452" s="10"/>
      <c r="J7452" s="53"/>
      <c r="K7452" s="64"/>
      <c r="O7452" s="60"/>
      <c r="P7452" s="67"/>
      <c r="T7452" s="53"/>
      <c r="U7452" s="64"/>
      <c r="Y7452" s="53"/>
      <c r="Z7452" s="64"/>
      <c r="AD7452" s="53"/>
    </row>
    <row r="7453" spans="1:30" s="13" customFormat="1" x14ac:dyDescent="0.25">
      <c r="A7453"/>
      <c r="B7453" s="32"/>
      <c r="C7453" s="34"/>
      <c r="D7453" s="10"/>
      <c r="J7453" s="53"/>
      <c r="K7453" s="64"/>
      <c r="O7453" s="60"/>
      <c r="P7453" s="67"/>
      <c r="T7453" s="53"/>
      <c r="U7453" s="64"/>
      <c r="Y7453" s="53"/>
      <c r="Z7453" s="64"/>
      <c r="AD7453" s="53"/>
    </row>
    <row r="7454" spans="1:30" s="13" customFormat="1" x14ac:dyDescent="0.25">
      <c r="A7454"/>
      <c r="B7454" s="32"/>
      <c r="C7454" s="34"/>
      <c r="D7454" s="10"/>
      <c r="J7454" s="53"/>
      <c r="K7454" s="64"/>
      <c r="O7454" s="60"/>
      <c r="P7454" s="67"/>
      <c r="T7454" s="53"/>
      <c r="U7454" s="64"/>
      <c r="Y7454" s="53"/>
      <c r="Z7454" s="64"/>
      <c r="AD7454" s="53"/>
    </row>
    <row r="7455" spans="1:30" s="13" customFormat="1" x14ac:dyDescent="0.25">
      <c r="A7455"/>
      <c r="B7455" s="32"/>
      <c r="C7455" s="34"/>
      <c r="D7455" s="10"/>
      <c r="J7455" s="53"/>
      <c r="K7455" s="64"/>
      <c r="O7455" s="60"/>
      <c r="P7455" s="67"/>
      <c r="T7455" s="53"/>
      <c r="U7455" s="64"/>
      <c r="Y7455" s="53"/>
      <c r="Z7455" s="64"/>
      <c r="AD7455" s="53"/>
    </row>
    <row r="7456" spans="1:30" s="13" customFormat="1" x14ac:dyDescent="0.25">
      <c r="A7456"/>
      <c r="B7456" s="32"/>
      <c r="C7456" s="34"/>
      <c r="D7456" s="10"/>
      <c r="J7456" s="53"/>
      <c r="K7456" s="64"/>
      <c r="O7456" s="60"/>
      <c r="P7456" s="67"/>
      <c r="T7456" s="53"/>
      <c r="U7456" s="64"/>
      <c r="Y7456" s="53"/>
      <c r="Z7456" s="64"/>
      <c r="AD7456" s="53"/>
    </row>
    <row r="7457" spans="1:30" s="13" customFormat="1" x14ac:dyDescent="0.25">
      <c r="A7457"/>
      <c r="B7457" s="32"/>
      <c r="C7457" s="34"/>
      <c r="D7457" s="10"/>
      <c r="J7457" s="53"/>
      <c r="K7457" s="64"/>
      <c r="O7457" s="60"/>
      <c r="P7457" s="67"/>
      <c r="T7457" s="53"/>
      <c r="U7457" s="64"/>
      <c r="Y7457" s="53"/>
      <c r="Z7457" s="64"/>
      <c r="AD7457" s="53"/>
    </row>
    <row r="7458" spans="1:30" s="13" customFormat="1" x14ac:dyDescent="0.25">
      <c r="A7458"/>
      <c r="B7458" s="32"/>
      <c r="C7458" s="34"/>
      <c r="D7458" s="10"/>
      <c r="J7458" s="53"/>
      <c r="K7458" s="64"/>
      <c r="O7458" s="60"/>
      <c r="P7458" s="67"/>
      <c r="T7458" s="53"/>
      <c r="U7458" s="64"/>
      <c r="Y7458" s="53"/>
      <c r="Z7458" s="64"/>
      <c r="AD7458" s="53"/>
    </row>
    <row r="7459" spans="1:30" s="13" customFormat="1" x14ac:dyDescent="0.25">
      <c r="A7459"/>
      <c r="B7459" s="32"/>
      <c r="C7459" s="34"/>
      <c r="D7459" s="10"/>
      <c r="J7459" s="53"/>
      <c r="K7459" s="64"/>
      <c r="O7459" s="60"/>
      <c r="P7459" s="67"/>
      <c r="T7459" s="53"/>
      <c r="U7459" s="64"/>
      <c r="Y7459" s="53"/>
      <c r="Z7459" s="64"/>
      <c r="AD7459" s="53"/>
    </row>
    <row r="7460" spans="1:30" s="13" customFormat="1" x14ac:dyDescent="0.25">
      <c r="A7460"/>
      <c r="B7460" s="32"/>
      <c r="C7460" s="34"/>
      <c r="D7460" s="10"/>
      <c r="J7460" s="53"/>
      <c r="K7460" s="64"/>
      <c r="O7460" s="60"/>
      <c r="P7460" s="67"/>
      <c r="T7460" s="53"/>
      <c r="U7460" s="64"/>
      <c r="Y7460" s="53"/>
      <c r="Z7460" s="64"/>
      <c r="AD7460" s="53"/>
    </row>
    <row r="7461" spans="1:30" s="13" customFormat="1" x14ac:dyDescent="0.25">
      <c r="A7461"/>
      <c r="B7461" s="32"/>
      <c r="C7461" s="34"/>
      <c r="D7461" s="10"/>
      <c r="J7461" s="53"/>
      <c r="K7461" s="64"/>
      <c r="O7461" s="60"/>
      <c r="P7461" s="67"/>
      <c r="T7461" s="53"/>
      <c r="U7461" s="64"/>
      <c r="Y7461" s="53"/>
      <c r="Z7461" s="64"/>
      <c r="AD7461" s="53"/>
    </row>
    <row r="7462" spans="1:30" s="13" customFormat="1" x14ac:dyDescent="0.25">
      <c r="A7462"/>
      <c r="B7462" s="32"/>
      <c r="C7462" s="34"/>
      <c r="D7462" s="10"/>
      <c r="J7462" s="53"/>
      <c r="K7462" s="64"/>
      <c r="O7462" s="60"/>
      <c r="P7462" s="67"/>
      <c r="T7462" s="53"/>
      <c r="U7462" s="64"/>
      <c r="Y7462" s="53"/>
      <c r="Z7462" s="64"/>
      <c r="AD7462" s="53"/>
    </row>
    <row r="7463" spans="1:30" s="13" customFormat="1" x14ac:dyDescent="0.25">
      <c r="A7463"/>
      <c r="B7463" s="32"/>
      <c r="C7463" s="34"/>
      <c r="D7463" s="10"/>
      <c r="J7463" s="53"/>
      <c r="K7463" s="64"/>
      <c r="O7463" s="60"/>
      <c r="P7463" s="67"/>
      <c r="T7463" s="53"/>
      <c r="U7463" s="64"/>
      <c r="Y7463" s="53"/>
      <c r="Z7463" s="64"/>
      <c r="AD7463" s="53"/>
    </row>
    <row r="7464" spans="1:30" s="13" customFormat="1" x14ac:dyDescent="0.25">
      <c r="A7464"/>
      <c r="B7464" s="32"/>
      <c r="C7464" s="34"/>
      <c r="D7464" s="10"/>
      <c r="J7464" s="53"/>
      <c r="K7464" s="64"/>
      <c r="O7464" s="60"/>
      <c r="P7464" s="67"/>
      <c r="T7464" s="53"/>
      <c r="U7464" s="64"/>
      <c r="Y7464" s="53"/>
      <c r="Z7464" s="64"/>
      <c r="AD7464" s="53"/>
    </row>
    <row r="7465" spans="1:30" s="13" customFormat="1" x14ac:dyDescent="0.25">
      <c r="A7465"/>
      <c r="B7465" s="32"/>
      <c r="C7465" s="34"/>
      <c r="D7465" s="10"/>
      <c r="J7465" s="53"/>
      <c r="K7465" s="64"/>
      <c r="O7465" s="60"/>
      <c r="P7465" s="67"/>
      <c r="T7465" s="53"/>
      <c r="U7465" s="64"/>
      <c r="Y7465" s="53"/>
      <c r="Z7465" s="64"/>
      <c r="AD7465" s="53"/>
    </row>
    <row r="7466" spans="1:30" s="13" customFormat="1" x14ac:dyDescent="0.25">
      <c r="A7466"/>
      <c r="B7466" s="32"/>
      <c r="C7466" s="34"/>
      <c r="D7466" s="10"/>
      <c r="J7466" s="53"/>
      <c r="K7466" s="64"/>
      <c r="O7466" s="60"/>
      <c r="P7466" s="67"/>
      <c r="T7466" s="53"/>
      <c r="U7466" s="64"/>
      <c r="Y7466" s="53"/>
      <c r="Z7466" s="64"/>
      <c r="AD7466" s="53"/>
    </row>
    <row r="7467" spans="1:30" s="13" customFormat="1" x14ac:dyDescent="0.25">
      <c r="A7467"/>
      <c r="B7467" s="32"/>
      <c r="C7467" s="34"/>
      <c r="D7467" s="10"/>
      <c r="J7467" s="53"/>
      <c r="K7467" s="64"/>
      <c r="O7467" s="60"/>
      <c r="P7467" s="67"/>
      <c r="T7467" s="53"/>
      <c r="U7467" s="64"/>
      <c r="Y7467" s="53"/>
      <c r="Z7467" s="64"/>
      <c r="AD7467" s="53"/>
    </row>
    <row r="7468" spans="1:30" s="13" customFormat="1" x14ac:dyDescent="0.25">
      <c r="A7468"/>
      <c r="B7468" s="32"/>
      <c r="C7468" s="34"/>
      <c r="D7468" s="10"/>
      <c r="J7468" s="53"/>
      <c r="K7468" s="64"/>
      <c r="O7468" s="60"/>
      <c r="P7468" s="67"/>
      <c r="T7468" s="53"/>
      <c r="U7468" s="64"/>
      <c r="Y7468" s="53"/>
      <c r="Z7468" s="64"/>
      <c r="AD7468" s="53"/>
    </row>
    <row r="7469" spans="1:30" s="13" customFormat="1" x14ac:dyDescent="0.25">
      <c r="A7469"/>
      <c r="B7469" s="32"/>
      <c r="C7469" s="34"/>
      <c r="D7469" s="10"/>
      <c r="J7469" s="53"/>
      <c r="K7469" s="64"/>
      <c r="O7469" s="60"/>
      <c r="P7469" s="67"/>
      <c r="T7469" s="53"/>
      <c r="U7469" s="64"/>
      <c r="Y7469" s="53"/>
      <c r="Z7469" s="64"/>
      <c r="AD7469" s="53"/>
    </row>
    <row r="7470" spans="1:30" s="13" customFormat="1" x14ac:dyDescent="0.25">
      <c r="A7470"/>
      <c r="B7470" s="32"/>
      <c r="C7470" s="34"/>
      <c r="D7470" s="10"/>
      <c r="J7470" s="53"/>
      <c r="K7470" s="64"/>
      <c r="O7470" s="60"/>
      <c r="P7470" s="67"/>
      <c r="T7470" s="53"/>
      <c r="U7470" s="64"/>
      <c r="Y7470" s="53"/>
      <c r="Z7470" s="64"/>
      <c r="AD7470" s="53"/>
    </row>
    <row r="7471" spans="1:30" s="13" customFormat="1" x14ac:dyDescent="0.25">
      <c r="A7471"/>
      <c r="B7471" s="32"/>
      <c r="C7471" s="34"/>
      <c r="D7471" s="10"/>
      <c r="J7471" s="53"/>
      <c r="K7471" s="64"/>
      <c r="O7471" s="60"/>
      <c r="P7471" s="67"/>
      <c r="T7471" s="53"/>
      <c r="U7471" s="64"/>
      <c r="Y7471" s="53"/>
      <c r="Z7471" s="64"/>
      <c r="AD7471" s="53"/>
    </row>
    <row r="7472" spans="1:30" s="13" customFormat="1" x14ac:dyDescent="0.25">
      <c r="A7472"/>
      <c r="B7472" s="32"/>
      <c r="C7472" s="34"/>
      <c r="D7472" s="10"/>
      <c r="J7472" s="53"/>
      <c r="K7472" s="64"/>
      <c r="O7472" s="60"/>
      <c r="P7472" s="67"/>
      <c r="T7472" s="53"/>
      <c r="U7472" s="64"/>
      <c r="Y7472" s="53"/>
      <c r="Z7472" s="64"/>
      <c r="AD7472" s="53"/>
    </row>
    <row r="7473" spans="1:30" s="13" customFormat="1" x14ac:dyDescent="0.25">
      <c r="A7473"/>
      <c r="B7473" s="32"/>
      <c r="C7473" s="34"/>
      <c r="D7473" s="10"/>
      <c r="J7473" s="53"/>
      <c r="K7473" s="64"/>
      <c r="O7473" s="60"/>
      <c r="P7473" s="67"/>
      <c r="T7473" s="53"/>
      <c r="U7473" s="64"/>
      <c r="Y7473" s="53"/>
      <c r="Z7473" s="64"/>
      <c r="AD7473" s="53"/>
    </row>
    <row r="7474" spans="1:30" s="13" customFormat="1" x14ac:dyDescent="0.25">
      <c r="A7474"/>
      <c r="B7474" s="32"/>
      <c r="C7474" s="34"/>
      <c r="D7474" s="10"/>
      <c r="J7474" s="53"/>
      <c r="K7474" s="64"/>
      <c r="O7474" s="60"/>
      <c r="P7474" s="67"/>
      <c r="T7474" s="53"/>
      <c r="U7474" s="64"/>
      <c r="Y7474" s="53"/>
      <c r="Z7474" s="64"/>
      <c r="AD7474" s="53"/>
    </row>
    <row r="7475" spans="1:30" s="13" customFormat="1" x14ac:dyDescent="0.25">
      <c r="A7475"/>
      <c r="B7475" s="32"/>
      <c r="C7475" s="34"/>
      <c r="D7475" s="10"/>
      <c r="J7475" s="53"/>
      <c r="K7475" s="64"/>
      <c r="O7475" s="60"/>
      <c r="P7475" s="67"/>
      <c r="T7475" s="53"/>
      <c r="U7475" s="64"/>
      <c r="Y7475" s="53"/>
      <c r="Z7475" s="64"/>
      <c r="AD7475" s="53"/>
    </row>
    <row r="7476" spans="1:30" s="13" customFormat="1" x14ac:dyDescent="0.25">
      <c r="A7476"/>
      <c r="B7476" s="32"/>
      <c r="C7476" s="34"/>
      <c r="D7476" s="10"/>
      <c r="J7476" s="53"/>
      <c r="K7476" s="64"/>
      <c r="O7476" s="60"/>
      <c r="P7476" s="67"/>
      <c r="T7476" s="53"/>
      <c r="U7476" s="64"/>
      <c r="Y7476" s="53"/>
      <c r="Z7476" s="64"/>
      <c r="AD7476" s="53"/>
    </row>
    <row r="7477" spans="1:30" s="13" customFormat="1" x14ac:dyDescent="0.25">
      <c r="A7477"/>
      <c r="B7477" s="32"/>
      <c r="C7477" s="34"/>
      <c r="D7477" s="10"/>
      <c r="J7477" s="53"/>
      <c r="K7477" s="64"/>
      <c r="O7477" s="60"/>
      <c r="P7477" s="67"/>
      <c r="T7477" s="53"/>
      <c r="U7477" s="64"/>
      <c r="Y7477" s="53"/>
      <c r="Z7477" s="64"/>
      <c r="AD7477" s="53"/>
    </row>
    <row r="7478" spans="1:30" s="13" customFormat="1" x14ac:dyDescent="0.25">
      <c r="A7478"/>
      <c r="B7478" s="32"/>
      <c r="C7478" s="34"/>
      <c r="D7478" s="10"/>
      <c r="J7478" s="53"/>
      <c r="K7478" s="64"/>
      <c r="O7478" s="60"/>
      <c r="P7478" s="67"/>
      <c r="T7478" s="53"/>
      <c r="U7478" s="64"/>
      <c r="Y7478" s="53"/>
      <c r="Z7478" s="64"/>
      <c r="AD7478" s="53"/>
    </row>
    <row r="7479" spans="1:30" s="13" customFormat="1" x14ac:dyDescent="0.25">
      <c r="A7479"/>
      <c r="B7479" s="32"/>
      <c r="C7479" s="34"/>
      <c r="D7479" s="10"/>
      <c r="J7479" s="53"/>
      <c r="K7479" s="64"/>
      <c r="O7479" s="60"/>
      <c r="P7479" s="67"/>
      <c r="T7479" s="53"/>
      <c r="U7479" s="64"/>
      <c r="Y7479" s="53"/>
      <c r="Z7479" s="64"/>
      <c r="AD7479" s="53"/>
    </row>
    <row r="7480" spans="1:30" s="13" customFormat="1" x14ac:dyDescent="0.25">
      <c r="A7480"/>
      <c r="B7480" s="32"/>
      <c r="C7480" s="34"/>
      <c r="D7480" s="10"/>
      <c r="J7480" s="53"/>
      <c r="K7480" s="64"/>
      <c r="O7480" s="60"/>
      <c r="P7480" s="67"/>
      <c r="T7480" s="53"/>
      <c r="U7480" s="64"/>
      <c r="Y7480" s="53"/>
      <c r="Z7480" s="64"/>
      <c r="AD7480" s="53"/>
    </row>
    <row r="7481" spans="1:30" s="13" customFormat="1" x14ac:dyDescent="0.25">
      <c r="A7481"/>
      <c r="B7481" s="32"/>
      <c r="C7481" s="34"/>
      <c r="D7481" s="10"/>
      <c r="J7481" s="53"/>
      <c r="K7481" s="64"/>
      <c r="O7481" s="60"/>
      <c r="P7481" s="67"/>
      <c r="T7481" s="53"/>
      <c r="U7481" s="64"/>
      <c r="Y7481" s="53"/>
      <c r="Z7481" s="64"/>
      <c r="AD7481" s="53"/>
    </row>
    <row r="7482" spans="1:30" s="13" customFormat="1" x14ac:dyDescent="0.25">
      <c r="A7482"/>
      <c r="B7482" s="32"/>
      <c r="C7482" s="34"/>
      <c r="D7482" s="10"/>
      <c r="J7482" s="53"/>
      <c r="K7482" s="64"/>
      <c r="O7482" s="60"/>
      <c r="P7482" s="67"/>
      <c r="T7482" s="53"/>
      <c r="U7482" s="64"/>
      <c r="Y7482" s="53"/>
      <c r="Z7482" s="64"/>
      <c r="AD7482" s="53"/>
    </row>
    <row r="7483" spans="1:30" s="13" customFormat="1" x14ac:dyDescent="0.25">
      <c r="A7483"/>
      <c r="B7483" s="32"/>
      <c r="C7483" s="34"/>
      <c r="D7483" s="10"/>
      <c r="J7483" s="53"/>
      <c r="K7483" s="64"/>
      <c r="O7483" s="60"/>
      <c r="P7483" s="67"/>
      <c r="T7483" s="53"/>
      <c r="U7483" s="64"/>
      <c r="Y7483" s="53"/>
      <c r="Z7483" s="64"/>
      <c r="AD7483" s="53"/>
    </row>
    <row r="7484" spans="1:30" s="13" customFormat="1" x14ac:dyDescent="0.25">
      <c r="A7484"/>
      <c r="B7484" s="32"/>
      <c r="C7484" s="34"/>
      <c r="D7484" s="10"/>
      <c r="J7484" s="53"/>
      <c r="K7484" s="64"/>
      <c r="O7484" s="60"/>
      <c r="P7484" s="67"/>
      <c r="T7484" s="53"/>
      <c r="U7484" s="64"/>
      <c r="Y7484" s="53"/>
      <c r="Z7484" s="64"/>
      <c r="AD7484" s="53"/>
    </row>
    <row r="7485" spans="1:30" s="13" customFormat="1" x14ac:dyDescent="0.25">
      <c r="A7485"/>
      <c r="B7485" s="32"/>
      <c r="C7485" s="34"/>
      <c r="D7485" s="10"/>
      <c r="J7485" s="53"/>
      <c r="K7485" s="64"/>
      <c r="O7485" s="60"/>
      <c r="P7485" s="67"/>
      <c r="T7485" s="53"/>
      <c r="U7485" s="64"/>
      <c r="Y7485" s="53"/>
      <c r="Z7485" s="64"/>
      <c r="AD7485" s="53"/>
    </row>
    <row r="7486" spans="1:30" s="13" customFormat="1" x14ac:dyDescent="0.25">
      <c r="A7486"/>
      <c r="B7486" s="32"/>
      <c r="C7486" s="34"/>
      <c r="D7486" s="10"/>
      <c r="J7486" s="53"/>
      <c r="K7486" s="64"/>
      <c r="O7486" s="60"/>
      <c r="P7486" s="67"/>
      <c r="T7486" s="53"/>
      <c r="U7486" s="64"/>
      <c r="Y7486" s="53"/>
      <c r="Z7486" s="64"/>
      <c r="AD7486" s="53"/>
    </row>
    <row r="7487" spans="1:30" s="13" customFormat="1" x14ac:dyDescent="0.25">
      <c r="A7487"/>
      <c r="B7487" s="32"/>
      <c r="C7487" s="34"/>
      <c r="D7487" s="10"/>
      <c r="J7487" s="53"/>
      <c r="K7487" s="64"/>
      <c r="O7487" s="60"/>
      <c r="P7487" s="67"/>
      <c r="T7487" s="53"/>
      <c r="U7487" s="64"/>
      <c r="Y7487" s="53"/>
      <c r="Z7487" s="64"/>
      <c r="AD7487" s="53"/>
    </row>
    <row r="7488" spans="1:30" s="13" customFormat="1" x14ac:dyDescent="0.25">
      <c r="A7488"/>
      <c r="B7488" s="32"/>
      <c r="C7488" s="34"/>
      <c r="D7488" s="10"/>
      <c r="J7488" s="53"/>
      <c r="K7488" s="64"/>
      <c r="O7488" s="60"/>
      <c r="P7488" s="67"/>
      <c r="T7488" s="53"/>
      <c r="U7488" s="64"/>
      <c r="Y7488" s="53"/>
      <c r="Z7488" s="64"/>
      <c r="AD7488" s="53"/>
    </row>
    <row r="7489" spans="1:30" s="13" customFormat="1" x14ac:dyDescent="0.25">
      <c r="A7489"/>
      <c r="B7489" s="32"/>
      <c r="C7489" s="34"/>
      <c r="D7489" s="10"/>
      <c r="J7489" s="53"/>
      <c r="K7489" s="64"/>
      <c r="O7489" s="60"/>
      <c r="P7489" s="67"/>
      <c r="T7489" s="53"/>
      <c r="U7489" s="64"/>
      <c r="Y7489" s="53"/>
      <c r="Z7489" s="64"/>
      <c r="AD7489" s="53"/>
    </row>
    <row r="7490" spans="1:30" s="13" customFormat="1" x14ac:dyDescent="0.25">
      <c r="A7490"/>
      <c r="B7490" s="32"/>
      <c r="C7490" s="34"/>
      <c r="D7490" s="10"/>
      <c r="J7490" s="53"/>
      <c r="K7490" s="64"/>
      <c r="O7490" s="60"/>
      <c r="P7490" s="67"/>
      <c r="T7490" s="53"/>
      <c r="U7490" s="64"/>
      <c r="Y7490" s="53"/>
      <c r="Z7490" s="64"/>
      <c r="AD7490" s="53"/>
    </row>
    <row r="7491" spans="1:30" s="13" customFormat="1" x14ac:dyDescent="0.25">
      <c r="A7491"/>
      <c r="B7491" s="32"/>
      <c r="C7491" s="34"/>
      <c r="D7491" s="10"/>
      <c r="J7491" s="53"/>
      <c r="K7491" s="64"/>
      <c r="O7491" s="60"/>
      <c r="P7491" s="67"/>
      <c r="T7491" s="53"/>
      <c r="U7491" s="64"/>
      <c r="Y7491" s="53"/>
      <c r="Z7491" s="64"/>
      <c r="AD7491" s="53"/>
    </row>
    <row r="7492" spans="1:30" s="13" customFormat="1" x14ac:dyDescent="0.25">
      <c r="A7492"/>
      <c r="B7492" s="32"/>
      <c r="C7492" s="34"/>
      <c r="D7492" s="10"/>
      <c r="J7492" s="53"/>
      <c r="K7492" s="64"/>
      <c r="O7492" s="60"/>
      <c r="P7492" s="67"/>
      <c r="T7492" s="53"/>
      <c r="U7492" s="64"/>
      <c r="Y7492" s="53"/>
      <c r="Z7492" s="64"/>
      <c r="AD7492" s="53"/>
    </row>
    <row r="7493" spans="1:30" s="13" customFormat="1" x14ac:dyDescent="0.25">
      <c r="A7493"/>
      <c r="B7493" s="32"/>
      <c r="C7493" s="34"/>
      <c r="D7493" s="10"/>
      <c r="J7493" s="53"/>
      <c r="K7493" s="64"/>
      <c r="O7493" s="60"/>
      <c r="P7493" s="67"/>
      <c r="T7493" s="53"/>
      <c r="U7493" s="64"/>
      <c r="Y7493" s="53"/>
      <c r="Z7493" s="64"/>
      <c r="AD7493" s="53"/>
    </row>
    <row r="7494" spans="1:30" s="13" customFormat="1" x14ac:dyDescent="0.25">
      <c r="A7494"/>
      <c r="B7494" s="32"/>
      <c r="C7494" s="34"/>
      <c r="D7494" s="10"/>
      <c r="J7494" s="53"/>
      <c r="K7494" s="64"/>
      <c r="O7494" s="60"/>
      <c r="P7494" s="67"/>
      <c r="T7494" s="53"/>
      <c r="U7494" s="64"/>
      <c r="Y7494" s="53"/>
      <c r="Z7494" s="64"/>
      <c r="AD7494" s="53"/>
    </row>
    <row r="7495" spans="1:30" s="13" customFormat="1" x14ac:dyDescent="0.25">
      <c r="A7495"/>
      <c r="B7495" s="32"/>
      <c r="C7495" s="34"/>
      <c r="D7495" s="10"/>
      <c r="J7495" s="53"/>
      <c r="K7495" s="64"/>
      <c r="O7495" s="60"/>
      <c r="P7495" s="67"/>
      <c r="T7495" s="53"/>
      <c r="U7495" s="64"/>
      <c r="Y7495" s="53"/>
      <c r="Z7495" s="64"/>
      <c r="AD7495" s="53"/>
    </row>
    <row r="7496" spans="1:30" s="13" customFormat="1" x14ac:dyDescent="0.25">
      <c r="A7496"/>
      <c r="B7496" s="32"/>
      <c r="C7496" s="34"/>
      <c r="D7496" s="10"/>
      <c r="J7496" s="53"/>
      <c r="K7496" s="64"/>
      <c r="O7496" s="60"/>
      <c r="P7496" s="67"/>
      <c r="T7496" s="53"/>
      <c r="U7496" s="64"/>
      <c r="Y7496" s="53"/>
      <c r="Z7496" s="64"/>
      <c r="AD7496" s="53"/>
    </row>
    <row r="7497" spans="1:30" s="13" customFormat="1" x14ac:dyDescent="0.25">
      <c r="A7497"/>
      <c r="B7497" s="32"/>
      <c r="C7497" s="34"/>
      <c r="D7497" s="10"/>
      <c r="J7497" s="53"/>
      <c r="K7497" s="64"/>
      <c r="O7497" s="60"/>
      <c r="P7497" s="67"/>
      <c r="T7497" s="53"/>
      <c r="U7497" s="64"/>
      <c r="Y7497" s="53"/>
      <c r="Z7497" s="64"/>
      <c r="AD7497" s="53"/>
    </row>
    <row r="7498" spans="1:30" s="13" customFormat="1" x14ac:dyDescent="0.25">
      <c r="A7498"/>
      <c r="B7498" s="32"/>
      <c r="C7498" s="34"/>
      <c r="D7498" s="10"/>
      <c r="J7498" s="53"/>
      <c r="K7498" s="64"/>
      <c r="O7498" s="60"/>
      <c r="P7498" s="67"/>
      <c r="T7498" s="53"/>
      <c r="U7498" s="64"/>
      <c r="Y7498" s="53"/>
      <c r="Z7498" s="64"/>
      <c r="AD7498" s="53"/>
    </row>
    <row r="7499" spans="1:30" s="13" customFormat="1" x14ac:dyDescent="0.25">
      <c r="A7499"/>
      <c r="B7499" s="32"/>
      <c r="C7499" s="34"/>
      <c r="D7499" s="10"/>
      <c r="J7499" s="53"/>
      <c r="K7499" s="64"/>
      <c r="O7499" s="60"/>
      <c r="P7499" s="67"/>
      <c r="T7499" s="53"/>
      <c r="U7499" s="64"/>
      <c r="Y7499" s="53"/>
      <c r="Z7499" s="64"/>
      <c r="AD7499" s="53"/>
    </row>
    <row r="7500" spans="1:30" s="13" customFormat="1" x14ac:dyDescent="0.25">
      <c r="A7500"/>
      <c r="B7500" s="32"/>
      <c r="C7500" s="34"/>
      <c r="D7500" s="10"/>
      <c r="J7500" s="53"/>
      <c r="K7500" s="64"/>
      <c r="O7500" s="60"/>
      <c r="P7500" s="67"/>
      <c r="T7500" s="53"/>
      <c r="U7500" s="64"/>
      <c r="Y7500" s="53"/>
      <c r="Z7500" s="64"/>
      <c r="AD7500" s="53"/>
    </row>
    <row r="7501" spans="1:30" s="13" customFormat="1" x14ac:dyDescent="0.25">
      <c r="A7501"/>
      <c r="B7501" s="32"/>
      <c r="C7501" s="34"/>
      <c r="D7501" s="10"/>
      <c r="J7501" s="53"/>
      <c r="K7501" s="64"/>
      <c r="O7501" s="60"/>
      <c r="P7501" s="67"/>
      <c r="T7501" s="53"/>
      <c r="U7501" s="64"/>
      <c r="Y7501" s="53"/>
      <c r="Z7501" s="64"/>
      <c r="AD7501" s="53"/>
    </row>
    <row r="7502" spans="1:30" s="13" customFormat="1" x14ac:dyDescent="0.25">
      <c r="A7502"/>
      <c r="B7502" s="32"/>
      <c r="C7502" s="34"/>
      <c r="D7502" s="10"/>
      <c r="J7502" s="53"/>
      <c r="K7502" s="64"/>
      <c r="O7502" s="60"/>
      <c r="P7502" s="67"/>
      <c r="T7502" s="53"/>
      <c r="U7502" s="64"/>
      <c r="Y7502" s="53"/>
      <c r="Z7502" s="64"/>
      <c r="AD7502" s="53"/>
    </row>
    <row r="7503" spans="1:30" s="13" customFormat="1" x14ac:dyDescent="0.25">
      <c r="A7503"/>
      <c r="B7503" s="32"/>
      <c r="C7503" s="34"/>
      <c r="D7503" s="10"/>
      <c r="J7503" s="53"/>
      <c r="K7503" s="64"/>
      <c r="O7503" s="60"/>
      <c r="P7503" s="67"/>
      <c r="T7503" s="53"/>
      <c r="U7503" s="64"/>
      <c r="Y7503" s="53"/>
      <c r="Z7503" s="64"/>
      <c r="AD7503" s="53"/>
    </row>
    <row r="7504" spans="1:30" s="13" customFormat="1" x14ac:dyDescent="0.25">
      <c r="A7504"/>
      <c r="B7504" s="32"/>
      <c r="C7504" s="34"/>
      <c r="D7504" s="10"/>
      <c r="J7504" s="53"/>
      <c r="K7504" s="64"/>
      <c r="O7504" s="60"/>
      <c r="P7504" s="67"/>
      <c r="T7504" s="53"/>
      <c r="U7504" s="64"/>
      <c r="Y7504" s="53"/>
      <c r="Z7504" s="64"/>
      <c r="AD7504" s="53"/>
    </row>
    <row r="7505" spans="1:30" s="13" customFormat="1" x14ac:dyDescent="0.25">
      <c r="A7505"/>
      <c r="B7505" s="32"/>
      <c r="C7505" s="34"/>
      <c r="D7505" s="10"/>
      <c r="J7505" s="53"/>
      <c r="K7505" s="64"/>
      <c r="O7505" s="60"/>
      <c r="P7505" s="67"/>
      <c r="T7505" s="53"/>
      <c r="U7505" s="64"/>
      <c r="Y7505" s="53"/>
      <c r="Z7505" s="64"/>
      <c r="AD7505" s="53"/>
    </row>
    <row r="7506" spans="1:30" s="13" customFormat="1" x14ac:dyDescent="0.25">
      <c r="A7506"/>
      <c r="B7506" s="32"/>
      <c r="C7506" s="34"/>
      <c r="D7506" s="10"/>
      <c r="J7506" s="53"/>
      <c r="K7506" s="64"/>
      <c r="O7506" s="60"/>
      <c r="P7506" s="67"/>
      <c r="T7506" s="53"/>
      <c r="U7506" s="64"/>
      <c r="Y7506" s="53"/>
      <c r="Z7506" s="64"/>
      <c r="AD7506" s="53"/>
    </row>
    <row r="7507" spans="1:30" s="13" customFormat="1" x14ac:dyDescent="0.25">
      <c r="A7507"/>
      <c r="B7507" s="32"/>
      <c r="C7507" s="34"/>
      <c r="D7507" s="10"/>
      <c r="J7507" s="53"/>
      <c r="K7507" s="64"/>
      <c r="O7507" s="60"/>
      <c r="P7507" s="67"/>
      <c r="T7507" s="53"/>
      <c r="U7507" s="64"/>
      <c r="Y7507" s="53"/>
      <c r="Z7507" s="64"/>
      <c r="AD7507" s="53"/>
    </row>
    <row r="7508" spans="1:30" s="13" customFormat="1" x14ac:dyDescent="0.25">
      <c r="A7508"/>
      <c r="B7508" s="32"/>
      <c r="C7508" s="34"/>
      <c r="D7508" s="10"/>
      <c r="J7508" s="53"/>
      <c r="K7508" s="64"/>
      <c r="O7508" s="60"/>
      <c r="P7508" s="67"/>
      <c r="T7508" s="53"/>
      <c r="U7508" s="64"/>
      <c r="Y7508" s="53"/>
      <c r="Z7508" s="64"/>
      <c r="AD7508" s="53"/>
    </row>
    <row r="7509" spans="1:30" s="13" customFormat="1" x14ac:dyDescent="0.25">
      <c r="A7509"/>
      <c r="B7509" s="32"/>
      <c r="C7509" s="34"/>
      <c r="D7509" s="10"/>
      <c r="J7509" s="53"/>
      <c r="K7509" s="64"/>
      <c r="O7509" s="60"/>
      <c r="P7509" s="67"/>
      <c r="T7509" s="53"/>
      <c r="U7509" s="64"/>
      <c r="Y7509" s="53"/>
      <c r="Z7509" s="64"/>
      <c r="AD7509" s="53"/>
    </row>
    <row r="7510" spans="1:30" s="13" customFormat="1" x14ac:dyDescent="0.25">
      <c r="A7510"/>
      <c r="B7510" s="32"/>
      <c r="C7510" s="34"/>
      <c r="D7510" s="10"/>
      <c r="J7510" s="53"/>
      <c r="K7510" s="64"/>
      <c r="O7510" s="60"/>
      <c r="P7510" s="67"/>
      <c r="T7510" s="53"/>
      <c r="U7510" s="64"/>
      <c r="Y7510" s="53"/>
      <c r="Z7510" s="64"/>
      <c r="AD7510" s="53"/>
    </row>
    <row r="7511" spans="1:30" s="13" customFormat="1" x14ac:dyDescent="0.25">
      <c r="A7511"/>
      <c r="B7511" s="32"/>
      <c r="C7511" s="34"/>
      <c r="D7511" s="10"/>
      <c r="J7511" s="53"/>
      <c r="K7511" s="64"/>
      <c r="O7511" s="60"/>
      <c r="P7511" s="67"/>
      <c r="T7511" s="53"/>
      <c r="U7511" s="64"/>
      <c r="Y7511" s="53"/>
      <c r="Z7511" s="64"/>
      <c r="AD7511" s="53"/>
    </row>
    <row r="7512" spans="1:30" s="13" customFormat="1" x14ac:dyDescent="0.25">
      <c r="A7512"/>
      <c r="B7512" s="32"/>
      <c r="C7512" s="34"/>
      <c r="D7512" s="10"/>
      <c r="J7512" s="53"/>
      <c r="K7512" s="64"/>
      <c r="O7512" s="60"/>
      <c r="P7512" s="67"/>
      <c r="T7512" s="53"/>
      <c r="U7512" s="64"/>
      <c r="Y7512" s="53"/>
      <c r="Z7512" s="64"/>
      <c r="AD7512" s="53"/>
    </row>
    <row r="7513" spans="1:30" s="13" customFormat="1" x14ac:dyDescent="0.25">
      <c r="A7513"/>
      <c r="B7513" s="32"/>
      <c r="C7513" s="34"/>
      <c r="D7513" s="10"/>
      <c r="J7513" s="53"/>
      <c r="K7513" s="64"/>
      <c r="O7513" s="60"/>
      <c r="P7513" s="67"/>
      <c r="T7513" s="53"/>
      <c r="U7513" s="64"/>
      <c r="Y7513" s="53"/>
      <c r="Z7513" s="64"/>
      <c r="AD7513" s="53"/>
    </row>
    <row r="7514" spans="1:30" s="13" customFormat="1" x14ac:dyDescent="0.25">
      <c r="A7514"/>
      <c r="B7514" s="32"/>
      <c r="C7514" s="34"/>
      <c r="D7514" s="10"/>
      <c r="J7514" s="53"/>
      <c r="K7514" s="64"/>
      <c r="O7514" s="60"/>
      <c r="P7514" s="67"/>
      <c r="T7514" s="53"/>
      <c r="U7514" s="64"/>
      <c r="Y7514" s="53"/>
      <c r="Z7514" s="64"/>
      <c r="AD7514" s="53"/>
    </row>
    <row r="7515" spans="1:30" s="13" customFormat="1" x14ac:dyDescent="0.25">
      <c r="A7515"/>
      <c r="B7515" s="32"/>
      <c r="C7515" s="34"/>
      <c r="D7515" s="10"/>
      <c r="J7515" s="53"/>
      <c r="K7515" s="64"/>
      <c r="O7515" s="60"/>
      <c r="P7515" s="67"/>
      <c r="T7515" s="53"/>
      <c r="U7515" s="64"/>
      <c r="Y7515" s="53"/>
      <c r="Z7515" s="64"/>
      <c r="AD7515" s="53"/>
    </row>
    <row r="7516" spans="1:30" s="13" customFormat="1" x14ac:dyDescent="0.25">
      <c r="A7516"/>
      <c r="B7516" s="32"/>
      <c r="C7516" s="34"/>
      <c r="D7516" s="10"/>
      <c r="J7516" s="53"/>
      <c r="K7516" s="64"/>
      <c r="O7516" s="60"/>
      <c r="P7516" s="67"/>
      <c r="T7516" s="53"/>
      <c r="U7516" s="64"/>
      <c r="Y7516" s="53"/>
      <c r="Z7516" s="64"/>
      <c r="AD7516" s="53"/>
    </row>
    <row r="7517" spans="1:30" s="13" customFormat="1" x14ac:dyDescent="0.25">
      <c r="A7517"/>
      <c r="B7517" s="32"/>
      <c r="C7517" s="34"/>
      <c r="D7517" s="10"/>
      <c r="J7517" s="53"/>
      <c r="K7517" s="64"/>
      <c r="O7517" s="60"/>
      <c r="P7517" s="67"/>
      <c r="T7517" s="53"/>
      <c r="U7517" s="64"/>
      <c r="Y7517" s="53"/>
      <c r="Z7517" s="64"/>
      <c r="AD7517" s="53"/>
    </row>
    <row r="7518" spans="1:30" s="13" customFormat="1" x14ac:dyDescent="0.25">
      <c r="A7518"/>
      <c r="B7518" s="32"/>
      <c r="C7518" s="34"/>
      <c r="D7518" s="10"/>
      <c r="J7518" s="53"/>
      <c r="K7518" s="64"/>
      <c r="O7518" s="60"/>
      <c r="P7518" s="67"/>
      <c r="T7518" s="53"/>
      <c r="U7518" s="64"/>
      <c r="Y7518" s="53"/>
      <c r="Z7518" s="64"/>
      <c r="AD7518" s="53"/>
    </row>
    <row r="7519" spans="1:30" s="13" customFormat="1" x14ac:dyDescent="0.25">
      <c r="A7519"/>
      <c r="B7519" s="32"/>
      <c r="C7519" s="34"/>
      <c r="D7519" s="10"/>
      <c r="J7519" s="53"/>
      <c r="K7519" s="64"/>
      <c r="O7519" s="60"/>
      <c r="P7519" s="67"/>
      <c r="T7519" s="53"/>
      <c r="U7519" s="64"/>
      <c r="Y7519" s="53"/>
      <c r="Z7519" s="64"/>
      <c r="AD7519" s="53"/>
    </row>
    <row r="7520" spans="1:30" s="13" customFormat="1" x14ac:dyDescent="0.25">
      <c r="A7520"/>
      <c r="B7520" s="32"/>
      <c r="C7520" s="34"/>
      <c r="D7520" s="10"/>
      <c r="J7520" s="53"/>
      <c r="K7520" s="64"/>
      <c r="O7520" s="60"/>
      <c r="P7520" s="67"/>
      <c r="T7520" s="53"/>
      <c r="U7520" s="64"/>
      <c r="Y7520" s="53"/>
      <c r="Z7520" s="64"/>
      <c r="AD7520" s="53"/>
    </row>
    <row r="7521" spans="1:30" s="13" customFormat="1" x14ac:dyDescent="0.25">
      <c r="A7521"/>
      <c r="B7521" s="32"/>
      <c r="C7521" s="34"/>
      <c r="D7521" s="10"/>
      <c r="J7521" s="53"/>
      <c r="K7521" s="64"/>
      <c r="O7521" s="60"/>
      <c r="P7521" s="67"/>
      <c r="T7521" s="53"/>
      <c r="U7521" s="64"/>
      <c r="Y7521" s="53"/>
      <c r="Z7521" s="64"/>
      <c r="AD7521" s="53"/>
    </row>
    <row r="7522" spans="1:30" s="13" customFormat="1" x14ac:dyDescent="0.25">
      <c r="A7522"/>
      <c r="B7522" s="32"/>
      <c r="C7522" s="34"/>
      <c r="D7522" s="10"/>
      <c r="J7522" s="53"/>
      <c r="K7522" s="64"/>
      <c r="O7522" s="60"/>
      <c r="P7522" s="67"/>
      <c r="T7522" s="53"/>
      <c r="U7522" s="64"/>
      <c r="Y7522" s="53"/>
      <c r="Z7522" s="64"/>
      <c r="AD7522" s="53"/>
    </row>
    <row r="7523" spans="1:30" s="13" customFormat="1" x14ac:dyDescent="0.25">
      <c r="A7523"/>
      <c r="B7523" s="32"/>
      <c r="C7523" s="34"/>
      <c r="D7523" s="10"/>
      <c r="J7523" s="53"/>
      <c r="K7523" s="64"/>
      <c r="O7523" s="60"/>
      <c r="P7523" s="67"/>
      <c r="T7523" s="53"/>
      <c r="U7523" s="64"/>
      <c r="Y7523" s="53"/>
      <c r="Z7523" s="64"/>
      <c r="AD7523" s="53"/>
    </row>
    <row r="7524" spans="1:30" s="13" customFormat="1" x14ac:dyDescent="0.25">
      <c r="A7524"/>
      <c r="B7524" s="32"/>
      <c r="C7524" s="34"/>
      <c r="D7524" s="10"/>
      <c r="J7524" s="53"/>
      <c r="K7524" s="64"/>
      <c r="O7524" s="60"/>
      <c r="P7524" s="67"/>
      <c r="T7524" s="53"/>
      <c r="U7524" s="64"/>
      <c r="Y7524" s="53"/>
      <c r="Z7524" s="64"/>
      <c r="AD7524" s="53"/>
    </row>
    <row r="7525" spans="1:30" s="13" customFormat="1" x14ac:dyDescent="0.25">
      <c r="A7525"/>
      <c r="B7525" s="32"/>
      <c r="C7525" s="34"/>
      <c r="D7525" s="10"/>
      <c r="J7525" s="53"/>
      <c r="K7525" s="64"/>
      <c r="O7525" s="60"/>
      <c r="P7525" s="67"/>
      <c r="T7525" s="53"/>
      <c r="U7525" s="64"/>
      <c r="Y7525" s="53"/>
      <c r="Z7525" s="64"/>
      <c r="AD7525" s="53"/>
    </row>
    <row r="7526" spans="1:30" s="13" customFormat="1" x14ac:dyDescent="0.25">
      <c r="A7526"/>
      <c r="B7526" s="32"/>
      <c r="C7526" s="34"/>
      <c r="D7526" s="10"/>
      <c r="J7526" s="53"/>
      <c r="K7526" s="64"/>
      <c r="O7526" s="60"/>
      <c r="P7526" s="67"/>
      <c r="T7526" s="53"/>
      <c r="U7526" s="64"/>
      <c r="Y7526" s="53"/>
      <c r="Z7526" s="64"/>
      <c r="AD7526" s="53"/>
    </row>
    <row r="7527" spans="1:30" s="13" customFormat="1" x14ac:dyDescent="0.25">
      <c r="A7527"/>
      <c r="B7527" s="32"/>
      <c r="C7527" s="34"/>
      <c r="D7527" s="10"/>
      <c r="J7527" s="53"/>
      <c r="K7527" s="64"/>
      <c r="O7527" s="60"/>
      <c r="P7527" s="67"/>
      <c r="T7527" s="53"/>
      <c r="U7527" s="64"/>
      <c r="Y7527" s="53"/>
      <c r="Z7527" s="64"/>
      <c r="AD7527" s="53"/>
    </row>
    <row r="7528" spans="1:30" s="13" customFormat="1" x14ac:dyDescent="0.25">
      <c r="A7528"/>
      <c r="B7528" s="32"/>
      <c r="C7528" s="34"/>
      <c r="D7528" s="10"/>
      <c r="J7528" s="53"/>
      <c r="K7528" s="64"/>
      <c r="O7528" s="60"/>
      <c r="P7528" s="67"/>
      <c r="T7528" s="53"/>
      <c r="U7528" s="64"/>
      <c r="Y7528" s="53"/>
      <c r="Z7528" s="64"/>
      <c r="AD7528" s="53"/>
    </row>
    <row r="7529" spans="1:30" s="13" customFormat="1" x14ac:dyDescent="0.25">
      <c r="A7529"/>
      <c r="B7529" s="32"/>
      <c r="C7529" s="34"/>
      <c r="D7529" s="10"/>
      <c r="J7529" s="53"/>
      <c r="K7529" s="64"/>
      <c r="O7529" s="60"/>
      <c r="P7529" s="67"/>
      <c r="T7529" s="53"/>
      <c r="U7529" s="64"/>
      <c r="Y7529" s="53"/>
      <c r="Z7529" s="64"/>
      <c r="AD7529" s="53"/>
    </row>
    <row r="7530" spans="1:30" s="13" customFormat="1" x14ac:dyDescent="0.25">
      <c r="A7530"/>
      <c r="B7530" s="32"/>
      <c r="C7530" s="34"/>
      <c r="D7530" s="10"/>
      <c r="J7530" s="53"/>
      <c r="K7530" s="64"/>
      <c r="O7530" s="60"/>
      <c r="P7530" s="67"/>
      <c r="T7530" s="53"/>
      <c r="U7530" s="64"/>
      <c r="Y7530" s="53"/>
      <c r="Z7530" s="64"/>
      <c r="AD7530" s="53"/>
    </row>
    <row r="7531" spans="1:30" s="13" customFormat="1" x14ac:dyDescent="0.25">
      <c r="A7531"/>
      <c r="B7531" s="32"/>
      <c r="C7531" s="34"/>
      <c r="D7531" s="10"/>
      <c r="J7531" s="53"/>
      <c r="K7531" s="64"/>
      <c r="O7531" s="60"/>
      <c r="P7531" s="67"/>
      <c r="T7531" s="53"/>
      <c r="U7531" s="64"/>
      <c r="Y7531" s="53"/>
      <c r="Z7531" s="64"/>
      <c r="AD7531" s="53"/>
    </row>
    <row r="7532" spans="1:30" s="13" customFormat="1" x14ac:dyDescent="0.25">
      <c r="A7532"/>
      <c r="B7532" s="32"/>
      <c r="C7532" s="34"/>
      <c r="D7532" s="10"/>
      <c r="J7532" s="53"/>
      <c r="K7532" s="64"/>
      <c r="O7532" s="60"/>
      <c r="P7532" s="67"/>
      <c r="T7532" s="53"/>
      <c r="U7532" s="64"/>
      <c r="Y7532" s="53"/>
      <c r="Z7532" s="64"/>
      <c r="AD7532" s="53"/>
    </row>
    <row r="7533" spans="1:30" s="13" customFormat="1" x14ac:dyDescent="0.25">
      <c r="A7533"/>
      <c r="B7533" s="32"/>
      <c r="C7533" s="34"/>
      <c r="D7533" s="10"/>
      <c r="J7533" s="53"/>
      <c r="K7533" s="64"/>
      <c r="O7533" s="60"/>
      <c r="P7533" s="67"/>
      <c r="T7533" s="53"/>
      <c r="U7533" s="64"/>
      <c r="Y7533" s="53"/>
      <c r="Z7533" s="64"/>
      <c r="AD7533" s="53"/>
    </row>
    <row r="7534" spans="1:30" s="13" customFormat="1" x14ac:dyDescent="0.25">
      <c r="A7534"/>
      <c r="B7534" s="32"/>
      <c r="C7534" s="34"/>
      <c r="D7534" s="10"/>
      <c r="J7534" s="53"/>
      <c r="K7534" s="64"/>
      <c r="O7534" s="60"/>
      <c r="P7534" s="67"/>
      <c r="T7534" s="53"/>
      <c r="U7534" s="64"/>
      <c r="Y7534" s="53"/>
      <c r="Z7534" s="64"/>
      <c r="AD7534" s="53"/>
    </row>
    <row r="7535" spans="1:30" s="13" customFormat="1" x14ac:dyDescent="0.25">
      <c r="A7535"/>
      <c r="B7535" s="32"/>
      <c r="C7535" s="34"/>
      <c r="D7535" s="10"/>
      <c r="J7535" s="53"/>
      <c r="K7535" s="64"/>
      <c r="O7535" s="60"/>
      <c r="P7535" s="67"/>
      <c r="T7535" s="53"/>
      <c r="U7535" s="64"/>
      <c r="Y7535" s="53"/>
      <c r="Z7535" s="64"/>
      <c r="AD7535" s="53"/>
    </row>
    <row r="7536" spans="1:30" s="13" customFormat="1" x14ac:dyDescent="0.25">
      <c r="A7536"/>
      <c r="B7536" s="32"/>
      <c r="C7536" s="34"/>
      <c r="D7536" s="10"/>
      <c r="J7536" s="53"/>
      <c r="K7536" s="64"/>
      <c r="O7536" s="60"/>
      <c r="P7536" s="67"/>
      <c r="T7536" s="53"/>
      <c r="U7536" s="64"/>
      <c r="Y7536" s="53"/>
      <c r="Z7536" s="64"/>
      <c r="AD7536" s="53"/>
    </row>
    <row r="7537" spans="1:30" s="13" customFormat="1" x14ac:dyDescent="0.25">
      <c r="A7537"/>
      <c r="B7537" s="32"/>
      <c r="C7537" s="34"/>
      <c r="D7537" s="10"/>
      <c r="J7537" s="53"/>
      <c r="K7537" s="64"/>
      <c r="O7537" s="60"/>
      <c r="P7537" s="67"/>
      <c r="T7537" s="53"/>
      <c r="U7537" s="64"/>
      <c r="Y7537" s="53"/>
      <c r="Z7537" s="64"/>
      <c r="AD7537" s="53"/>
    </row>
    <row r="7538" spans="1:30" s="13" customFormat="1" x14ac:dyDescent="0.25">
      <c r="A7538"/>
      <c r="B7538" s="32"/>
      <c r="C7538" s="34"/>
      <c r="D7538" s="10"/>
      <c r="J7538" s="53"/>
      <c r="K7538" s="64"/>
      <c r="O7538" s="60"/>
      <c r="P7538" s="67"/>
      <c r="T7538" s="53"/>
      <c r="U7538" s="64"/>
      <c r="Y7538" s="53"/>
      <c r="Z7538" s="64"/>
      <c r="AD7538" s="53"/>
    </row>
    <row r="7539" spans="1:30" s="13" customFormat="1" x14ac:dyDescent="0.25">
      <c r="A7539"/>
      <c r="B7539" s="32"/>
      <c r="C7539" s="34"/>
      <c r="D7539" s="10"/>
      <c r="J7539" s="53"/>
      <c r="K7539" s="64"/>
      <c r="O7539" s="60"/>
      <c r="P7539" s="67"/>
      <c r="T7539" s="53"/>
      <c r="U7539" s="64"/>
      <c r="Y7539" s="53"/>
      <c r="Z7539" s="64"/>
      <c r="AD7539" s="53"/>
    </row>
    <row r="7540" spans="1:30" s="13" customFormat="1" x14ac:dyDescent="0.25">
      <c r="A7540"/>
      <c r="B7540" s="32"/>
      <c r="C7540" s="34"/>
      <c r="D7540" s="10"/>
      <c r="J7540" s="53"/>
      <c r="K7540" s="64"/>
      <c r="O7540" s="60"/>
      <c r="P7540" s="67"/>
      <c r="T7540" s="53"/>
      <c r="U7540" s="64"/>
      <c r="Y7540" s="53"/>
      <c r="Z7540" s="64"/>
      <c r="AD7540" s="53"/>
    </row>
    <row r="7541" spans="1:30" s="13" customFormat="1" x14ac:dyDescent="0.25">
      <c r="A7541"/>
      <c r="B7541" s="32"/>
      <c r="C7541" s="34"/>
      <c r="D7541" s="10"/>
      <c r="J7541" s="53"/>
      <c r="K7541" s="64"/>
      <c r="O7541" s="60"/>
      <c r="P7541" s="67"/>
      <c r="T7541" s="53"/>
      <c r="U7541" s="64"/>
      <c r="Y7541" s="53"/>
      <c r="Z7541" s="64"/>
      <c r="AD7541" s="53"/>
    </row>
    <row r="7542" spans="1:30" s="13" customFormat="1" x14ac:dyDescent="0.25">
      <c r="A7542"/>
      <c r="B7542" s="32"/>
      <c r="C7542" s="34"/>
      <c r="D7542" s="10"/>
      <c r="J7542" s="53"/>
      <c r="K7542" s="64"/>
      <c r="O7542" s="60"/>
      <c r="P7542" s="67"/>
      <c r="T7542" s="53"/>
      <c r="U7542" s="64"/>
      <c r="Y7542" s="53"/>
      <c r="Z7542" s="64"/>
      <c r="AD7542" s="53"/>
    </row>
    <row r="7543" spans="1:30" s="13" customFormat="1" x14ac:dyDescent="0.25">
      <c r="A7543"/>
      <c r="B7543" s="32"/>
      <c r="C7543" s="34"/>
      <c r="D7543" s="10"/>
      <c r="J7543" s="53"/>
      <c r="K7543" s="64"/>
      <c r="O7543" s="60"/>
      <c r="P7543" s="67"/>
      <c r="T7543" s="53"/>
      <c r="U7543" s="64"/>
      <c r="Y7543" s="53"/>
      <c r="Z7543" s="64"/>
      <c r="AD7543" s="53"/>
    </row>
    <row r="7544" spans="1:30" s="13" customFormat="1" x14ac:dyDescent="0.25">
      <c r="A7544"/>
      <c r="B7544" s="32"/>
      <c r="C7544" s="34"/>
      <c r="D7544" s="10"/>
      <c r="J7544" s="53"/>
      <c r="K7544" s="64"/>
      <c r="O7544" s="60"/>
      <c r="P7544" s="67"/>
      <c r="T7544" s="53"/>
      <c r="U7544" s="64"/>
      <c r="Y7544" s="53"/>
      <c r="Z7544" s="64"/>
      <c r="AD7544" s="53"/>
    </row>
    <row r="7545" spans="1:30" s="13" customFormat="1" x14ac:dyDescent="0.25">
      <c r="A7545"/>
      <c r="B7545" s="32"/>
      <c r="C7545" s="34"/>
      <c r="D7545" s="10"/>
      <c r="J7545" s="53"/>
      <c r="K7545" s="64"/>
      <c r="O7545" s="60"/>
      <c r="P7545" s="67"/>
      <c r="T7545" s="53"/>
      <c r="U7545" s="64"/>
      <c r="Y7545" s="53"/>
      <c r="Z7545" s="64"/>
      <c r="AD7545" s="53"/>
    </row>
    <row r="7546" spans="1:30" s="13" customFormat="1" x14ac:dyDescent="0.25">
      <c r="A7546"/>
      <c r="B7546" s="32"/>
      <c r="C7546" s="34"/>
      <c r="D7546" s="10"/>
      <c r="J7546" s="53"/>
      <c r="K7546" s="64"/>
      <c r="O7546" s="60"/>
      <c r="P7546" s="67"/>
      <c r="T7546" s="53"/>
      <c r="U7546" s="64"/>
      <c r="Y7546" s="53"/>
      <c r="Z7546" s="64"/>
      <c r="AD7546" s="53"/>
    </row>
    <row r="7547" spans="1:30" s="13" customFormat="1" x14ac:dyDescent="0.25">
      <c r="A7547"/>
      <c r="B7547" s="32"/>
      <c r="C7547" s="34"/>
      <c r="D7547" s="10"/>
      <c r="J7547" s="53"/>
      <c r="K7547" s="64"/>
      <c r="O7547" s="60"/>
      <c r="P7547" s="67"/>
      <c r="T7547" s="53"/>
      <c r="U7547" s="64"/>
      <c r="Y7547" s="53"/>
      <c r="Z7547" s="64"/>
      <c r="AD7547" s="53"/>
    </row>
    <row r="7548" spans="1:30" s="13" customFormat="1" x14ac:dyDescent="0.25">
      <c r="A7548"/>
      <c r="B7548" s="32"/>
      <c r="C7548" s="34"/>
      <c r="D7548" s="10"/>
      <c r="J7548" s="53"/>
      <c r="K7548" s="64"/>
      <c r="O7548" s="60"/>
      <c r="P7548" s="67"/>
      <c r="T7548" s="53"/>
      <c r="U7548" s="64"/>
      <c r="Y7548" s="53"/>
      <c r="Z7548" s="64"/>
      <c r="AD7548" s="53"/>
    </row>
    <row r="7549" spans="1:30" s="13" customFormat="1" x14ac:dyDescent="0.25">
      <c r="A7549"/>
      <c r="B7549" s="32"/>
      <c r="C7549" s="34"/>
      <c r="D7549" s="10"/>
      <c r="J7549" s="53"/>
      <c r="K7549" s="64"/>
      <c r="O7549" s="60"/>
      <c r="P7549" s="67"/>
      <c r="T7549" s="53"/>
      <c r="U7549" s="64"/>
      <c r="Y7549" s="53"/>
      <c r="Z7549" s="64"/>
      <c r="AD7549" s="53"/>
    </row>
    <row r="7550" spans="1:30" s="13" customFormat="1" x14ac:dyDescent="0.25">
      <c r="A7550"/>
      <c r="B7550" s="32"/>
      <c r="C7550" s="34"/>
      <c r="D7550" s="10"/>
      <c r="J7550" s="53"/>
      <c r="K7550" s="64"/>
      <c r="O7550" s="60"/>
      <c r="P7550" s="67"/>
      <c r="T7550" s="53"/>
      <c r="U7550" s="64"/>
      <c r="Y7550" s="53"/>
      <c r="Z7550" s="64"/>
      <c r="AD7550" s="53"/>
    </row>
    <row r="7551" spans="1:30" s="13" customFormat="1" x14ac:dyDescent="0.25">
      <c r="A7551"/>
      <c r="B7551" s="32"/>
      <c r="C7551" s="34"/>
      <c r="D7551" s="10"/>
      <c r="J7551" s="53"/>
      <c r="K7551" s="64"/>
      <c r="O7551" s="60"/>
      <c r="P7551" s="67"/>
      <c r="T7551" s="53"/>
      <c r="U7551" s="64"/>
      <c r="Y7551" s="53"/>
      <c r="Z7551" s="64"/>
      <c r="AD7551" s="53"/>
    </row>
    <row r="7552" spans="1:30" s="13" customFormat="1" x14ac:dyDescent="0.25">
      <c r="A7552"/>
      <c r="B7552" s="32"/>
      <c r="C7552" s="34"/>
      <c r="D7552" s="10"/>
      <c r="J7552" s="53"/>
      <c r="K7552" s="64"/>
      <c r="O7552" s="60"/>
      <c r="P7552" s="67"/>
      <c r="T7552" s="53"/>
      <c r="U7552" s="64"/>
      <c r="Y7552" s="53"/>
      <c r="Z7552" s="64"/>
      <c r="AD7552" s="53"/>
    </row>
    <row r="7553" spans="1:30" s="13" customFormat="1" x14ac:dyDescent="0.25">
      <c r="A7553"/>
      <c r="B7553" s="32"/>
      <c r="C7553" s="34"/>
      <c r="D7553" s="10"/>
      <c r="J7553" s="53"/>
      <c r="K7553" s="64"/>
      <c r="O7553" s="60"/>
      <c r="P7553" s="67"/>
      <c r="T7553" s="53"/>
      <c r="U7553" s="64"/>
      <c r="Y7553" s="53"/>
      <c r="Z7553" s="64"/>
      <c r="AD7553" s="53"/>
    </row>
    <row r="7554" spans="1:30" s="13" customFormat="1" x14ac:dyDescent="0.25">
      <c r="A7554"/>
      <c r="B7554" s="32"/>
      <c r="C7554" s="34"/>
      <c r="D7554" s="10"/>
      <c r="J7554" s="53"/>
      <c r="K7554" s="64"/>
      <c r="O7554" s="60"/>
      <c r="P7554" s="67"/>
      <c r="T7554" s="53"/>
      <c r="U7554" s="64"/>
      <c r="Y7554" s="53"/>
      <c r="Z7554" s="64"/>
      <c r="AD7554" s="53"/>
    </row>
    <row r="7555" spans="1:30" s="13" customFormat="1" x14ac:dyDescent="0.25">
      <c r="A7555"/>
      <c r="B7555" s="32"/>
      <c r="C7555" s="34"/>
      <c r="D7555" s="10"/>
      <c r="J7555" s="53"/>
      <c r="K7555" s="64"/>
      <c r="O7555" s="60"/>
      <c r="P7555" s="67"/>
      <c r="T7555" s="53"/>
      <c r="U7555" s="64"/>
      <c r="Y7555" s="53"/>
      <c r="Z7555" s="64"/>
      <c r="AD7555" s="53"/>
    </row>
    <row r="7556" spans="1:30" s="13" customFormat="1" x14ac:dyDescent="0.25">
      <c r="A7556"/>
      <c r="B7556" s="32"/>
      <c r="C7556" s="34"/>
      <c r="D7556" s="10"/>
      <c r="J7556" s="53"/>
      <c r="K7556" s="64"/>
      <c r="O7556" s="60"/>
      <c r="P7556" s="67"/>
      <c r="T7556" s="53"/>
      <c r="U7556" s="64"/>
      <c r="Y7556" s="53"/>
      <c r="Z7556" s="64"/>
      <c r="AD7556" s="53"/>
    </row>
    <row r="7557" spans="1:30" s="13" customFormat="1" x14ac:dyDescent="0.25">
      <c r="A7557"/>
      <c r="B7557" s="32"/>
      <c r="C7557" s="34"/>
      <c r="D7557" s="10"/>
      <c r="J7557" s="53"/>
      <c r="K7557" s="64"/>
      <c r="O7557" s="60"/>
      <c r="P7557" s="67"/>
      <c r="T7557" s="53"/>
      <c r="U7557" s="64"/>
      <c r="Y7557" s="53"/>
      <c r="Z7557" s="64"/>
      <c r="AD7557" s="53"/>
    </row>
    <row r="7558" spans="1:30" s="13" customFormat="1" x14ac:dyDescent="0.25">
      <c r="A7558"/>
      <c r="B7558" s="32"/>
      <c r="C7558" s="34"/>
      <c r="D7558" s="10"/>
      <c r="J7558" s="53"/>
      <c r="K7558" s="64"/>
      <c r="O7558" s="60"/>
      <c r="P7558" s="67"/>
      <c r="T7558" s="53"/>
      <c r="U7558" s="64"/>
      <c r="Y7558" s="53"/>
      <c r="Z7558" s="64"/>
      <c r="AD7558" s="53"/>
    </row>
    <row r="7559" spans="1:30" s="13" customFormat="1" x14ac:dyDescent="0.25">
      <c r="A7559"/>
      <c r="B7559" s="32"/>
      <c r="C7559" s="34"/>
      <c r="D7559" s="10"/>
      <c r="J7559" s="53"/>
      <c r="K7559" s="64"/>
      <c r="O7559" s="60"/>
      <c r="P7559" s="67"/>
      <c r="T7559" s="53"/>
      <c r="U7559" s="64"/>
      <c r="Y7559" s="53"/>
      <c r="Z7559" s="64"/>
      <c r="AD7559" s="53"/>
    </row>
    <row r="7560" spans="1:30" s="13" customFormat="1" x14ac:dyDescent="0.25">
      <c r="A7560"/>
      <c r="B7560" s="32"/>
      <c r="C7560" s="34"/>
      <c r="D7560" s="10"/>
      <c r="J7560" s="53"/>
      <c r="K7560" s="64"/>
      <c r="O7560" s="60"/>
      <c r="P7560" s="67"/>
      <c r="T7560" s="53"/>
      <c r="U7560" s="64"/>
      <c r="Y7560" s="53"/>
      <c r="Z7560" s="64"/>
      <c r="AD7560" s="53"/>
    </row>
    <row r="7561" spans="1:30" s="13" customFormat="1" x14ac:dyDescent="0.25">
      <c r="A7561"/>
      <c r="B7561" s="32"/>
      <c r="C7561" s="34"/>
      <c r="D7561" s="10"/>
      <c r="J7561" s="53"/>
      <c r="K7561" s="64"/>
      <c r="O7561" s="60"/>
      <c r="P7561" s="67"/>
      <c r="T7561" s="53"/>
      <c r="U7561" s="64"/>
      <c r="Y7561" s="53"/>
      <c r="Z7561" s="64"/>
      <c r="AD7561" s="53"/>
    </row>
    <row r="7562" spans="1:30" s="13" customFormat="1" x14ac:dyDescent="0.25">
      <c r="A7562"/>
      <c r="B7562" s="32"/>
      <c r="C7562" s="34"/>
      <c r="D7562" s="10"/>
      <c r="J7562" s="53"/>
      <c r="K7562" s="64"/>
      <c r="O7562" s="60"/>
      <c r="P7562" s="67"/>
      <c r="T7562" s="53"/>
      <c r="U7562" s="64"/>
      <c r="Y7562" s="53"/>
      <c r="Z7562" s="64"/>
      <c r="AD7562" s="53"/>
    </row>
    <row r="7563" spans="1:30" s="13" customFormat="1" x14ac:dyDescent="0.25">
      <c r="A7563"/>
      <c r="B7563" s="32"/>
      <c r="C7563" s="34"/>
      <c r="D7563" s="10"/>
      <c r="J7563" s="53"/>
      <c r="K7563" s="64"/>
      <c r="O7563" s="60"/>
      <c r="P7563" s="67"/>
      <c r="T7563" s="53"/>
      <c r="U7563" s="64"/>
      <c r="Y7563" s="53"/>
      <c r="Z7563" s="64"/>
      <c r="AD7563" s="53"/>
    </row>
    <row r="7564" spans="1:30" s="13" customFormat="1" x14ac:dyDescent="0.25">
      <c r="A7564"/>
      <c r="B7564" s="32"/>
      <c r="C7564" s="34"/>
      <c r="D7564" s="10"/>
      <c r="J7564" s="53"/>
      <c r="K7564" s="64"/>
      <c r="O7564" s="60"/>
      <c r="P7564" s="67"/>
      <c r="T7564" s="53"/>
      <c r="U7564" s="64"/>
      <c r="Y7564" s="53"/>
      <c r="Z7564" s="64"/>
      <c r="AD7564" s="53"/>
    </row>
    <row r="7565" spans="1:30" s="13" customFormat="1" x14ac:dyDescent="0.25">
      <c r="A7565"/>
      <c r="B7565" s="32"/>
      <c r="C7565" s="34"/>
      <c r="D7565" s="10"/>
      <c r="J7565" s="53"/>
      <c r="K7565" s="64"/>
      <c r="O7565" s="60"/>
      <c r="P7565" s="67"/>
      <c r="T7565" s="53"/>
      <c r="U7565" s="64"/>
      <c r="Y7565" s="53"/>
      <c r="Z7565" s="64"/>
      <c r="AD7565" s="53"/>
    </row>
    <row r="7566" spans="1:30" s="13" customFormat="1" x14ac:dyDescent="0.25">
      <c r="A7566"/>
      <c r="B7566" s="32"/>
      <c r="C7566" s="34"/>
      <c r="D7566" s="10"/>
      <c r="J7566" s="53"/>
      <c r="K7566" s="64"/>
      <c r="O7566" s="60"/>
      <c r="P7566" s="67"/>
      <c r="T7566" s="53"/>
      <c r="U7566" s="64"/>
      <c r="Y7566" s="53"/>
      <c r="Z7566" s="64"/>
      <c r="AD7566" s="53"/>
    </row>
    <row r="7567" spans="1:30" s="13" customFormat="1" x14ac:dyDescent="0.25">
      <c r="A7567"/>
      <c r="B7567" s="32"/>
      <c r="C7567" s="34"/>
      <c r="D7567" s="10"/>
      <c r="J7567" s="53"/>
      <c r="K7567" s="64"/>
      <c r="O7567" s="60"/>
      <c r="P7567" s="67"/>
      <c r="T7567" s="53"/>
      <c r="U7567" s="64"/>
      <c r="Y7567" s="53"/>
      <c r="Z7567" s="64"/>
      <c r="AD7567" s="53"/>
    </row>
    <row r="7568" spans="1:30" s="13" customFormat="1" x14ac:dyDescent="0.25">
      <c r="A7568"/>
      <c r="B7568" s="32"/>
      <c r="C7568" s="34"/>
      <c r="D7568" s="10"/>
      <c r="J7568" s="53"/>
      <c r="K7568" s="64"/>
      <c r="O7568" s="60"/>
      <c r="P7568" s="67"/>
      <c r="T7568" s="53"/>
      <c r="U7568" s="64"/>
      <c r="Y7568" s="53"/>
      <c r="Z7568" s="64"/>
      <c r="AD7568" s="53"/>
    </row>
    <row r="7569" spans="1:30" s="13" customFormat="1" x14ac:dyDescent="0.25">
      <c r="A7569"/>
      <c r="B7569" s="32"/>
      <c r="C7569" s="34"/>
      <c r="D7569" s="10"/>
      <c r="J7569" s="53"/>
      <c r="K7569" s="64"/>
      <c r="O7569" s="60"/>
      <c r="P7569" s="67"/>
      <c r="T7569" s="53"/>
      <c r="U7569" s="64"/>
      <c r="Y7569" s="53"/>
      <c r="Z7569" s="64"/>
      <c r="AD7569" s="53"/>
    </row>
    <row r="7570" spans="1:30" s="13" customFormat="1" x14ac:dyDescent="0.25">
      <c r="A7570"/>
      <c r="B7570" s="32"/>
      <c r="C7570" s="34"/>
      <c r="D7570" s="10"/>
      <c r="J7570" s="53"/>
      <c r="K7570" s="64"/>
      <c r="O7570" s="60"/>
      <c r="P7570" s="67"/>
      <c r="T7570" s="53"/>
      <c r="U7570" s="64"/>
      <c r="Y7570" s="53"/>
      <c r="Z7570" s="64"/>
      <c r="AD7570" s="53"/>
    </row>
    <row r="7571" spans="1:30" s="13" customFormat="1" x14ac:dyDescent="0.25">
      <c r="A7571"/>
      <c r="B7571" s="32"/>
      <c r="C7571" s="34"/>
      <c r="D7571" s="10"/>
      <c r="J7571" s="53"/>
      <c r="K7571" s="64"/>
      <c r="O7571" s="60"/>
      <c r="P7571" s="67"/>
      <c r="T7571" s="53"/>
      <c r="U7571" s="64"/>
      <c r="Y7571" s="53"/>
      <c r="Z7571" s="64"/>
      <c r="AD7571" s="53"/>
    </row>
    <row r="7572" spans="1:30" s="13" customFormat="1" x14ac:dyDescent="0.25">
      <c r="A7572"/>
      <c r="B7572" s="32"/>
      <c r="C7572" s="34"/>
      <c r="D7572" s="10"/>
      <c r="J7572" s="53"/>
      <c r="K7572" s="64"/>
      <c r="O7572" s="60"/>
      <c r="P7572" s="67"/>
      <c r="T7572" s="53"/>
      <c r="U7572" s="64"/>
      <c r="Y7572" s="53"/>
      <c r="Z7572" s="64"/>
      <c r="AD7572" s="53"/>
    </row>
    <row r="7573" spans="1:30" s="13" customFormat="1" x14ac:dyDescent="0.25">
      <c r="A7573"/>
      <c r="B7573" s="32"/>
      <c r="C7573" s="34"/>
      <c r="D7573" s="10"/>
      <c r="J7573" s="53"/>
      <c r="K7573" s="64"/>
      <c r="O7573" s="60"/>
      <c r="P7573" s="67"/>
      <c r="T7573" s="53"/>
      <c r="U7573" s="64"/>
      <c r="Y7573" s="53"/>
      <c r="Z7573" s="64"/>
      <c r="AD7573" s="53"/>
    </row>
    <row r="7574" spans="1:30" s="13" customFormat="1" x14ac:dyDescent="0.25">
      <c r="A7574"/>
      <c r="B7574" s="32"/>
      <c r="C7574" s="34"/>
      <c r="D7574" s="10"/>
      <c r="J7574" s="53"/>
      <c r="K7574" s="64"/>
      <c r="O7574" s="60"/>
      <c r="P7574" s="67"/>
      <c r="T7574" s="53"/>
      <c r="U7574" s="64"/>
      <c r="Y7574" s="53"/>
      <c r="Z7574" s="64"/>
      <c r="AD7574" s="53"/>
    </row>
    <row r="7575" spans="1:30" s="13" customFormat="1" x14ac:dyDescent="0.25">
      <c r="A7575"/>
      <c r="B7575" s="32"/>
      <c r="C7575" s="34"/>
      <c r="D7575" s="10"/>
      <c r="J7575" s="53"/>
      <c r="K7575" s="64"/>
      <c r="O7575" s="60"/>
      <c r="P7575" s="67"/>
      <c r="T7575" s="53"/>
      <c r="U7575" s="64"/>
      <c r="Y7575" s="53"/>
      <c r="Z7575" s="64"/>
      <c r="AD7575" s="53"/>
    </row>
    <row r="7576" spans="1:30" s="13" customFormat="1" x14ac:dyDescent="0.25">
      <c r="A7576"/>
      <c r="B7576" s="32"/>
      <c r="C7576" s="34"/>
      <c r="D7576" s="10"/>
      <c r="J7576" s="53"/>
      <c r="K7576" s="64"/>
      <c r="O7576" s="60"/>
      <c r="P7576" s="67"/>
      <c r="T7576" s="53"/>
      <c r="U7576" s="64"/>
      <c r="Y7576" s="53"/>
      <c r="Z7576" s="64"/>
      <c r="AD7576" s="53"/>
    </row>
    <row r="7577" spans="1:30" s="13" customFormat="1" x14ac:dyDescent="0.25">
      <c r="A7577"/>
      <c r="B7577" s="32"/>
      <c r="C7577" s="34"/>
      <c r="D7577" s="10"/>
      <c r="J7577" s="53"/>
      <c r="K7577" s="64"/>
      <c r="O7577" s="60"/>
      <c r="P7577" s="67"/>
      <c r="T7577" s="53"/>
      <c r="U7577" s="64"/>
      <c r="Y7577" s="53"/>
      <c r="Z7577" s="64"/>
      <c r="AD7577" s="53"/>
    </row>
    <row r="7578" spans="1:30" s="13" customFormat="1" x14ac:dyDescent="0.25">
      <c r="A7578"/>
      <c r="B7578" s="32"/>
      <c r="C7578" s="34"/>
      <c r="D7578" s="10"/>
      <c r="J7578" s="53"/>
      <c r="K7578" s="64"/>
      <c r="O7578" s="60"/>
      <c r="P7578" s="67"/>
      <c r="T7578" s="53"/>
      <c r="U7578" s="64"/>
      <c r="Y7578" s="53"/>
      <c r="Z7578" s="64"/>
      <c r="AD7578" s="53"/>
    </row>
    <row r="7579" spans="1:30" s="13" customFormat="1" x14ac:dyDescent="0.25">
      <c r="A7579"/>
      <c r="B7579" s="32"/>
      <c r="C7579" s="34"/>
      <c r="D7579" s="10"/>
      <c r="J7579" s="53"/>
      <c r="K7579" s="64"/>
      <c r="O7579" s="60"/>
      <c r="P7579" s="67"/>
      <c r="T7579" s="53"/>
      <c r="U7579" s="64"/>
      <c r="Y7579" s="53"/>
      <c r="Z7579" s="64"/>
      <c r="AD7579" s="53"/>
    </row>
    <row r="7580" spans="1:30" s="13" customFormat="1" x14ac:dyDescent="0.25">
      <c r="A7580"/>
      <c r="B7580" s="32"/>
      <c r="C7580" s="34"/>
      <c r="D7580" s="10"/>
      <c r="J7580" s="53"/>
      <c r="K7580" s="64"/>
      <c r="O7580" s="60"/>
      <c r="P7580" s="67"/>
      <c r="T7580" s="53"/>
      <c r="U7580" s="64"/>
      <c r="Y7580" s="53"/>
      <c r="Z7580" s="64"/>
      <c r="AD7580" s="53"/>
    </row>
    <row r="7581" spans="1:30" s="13" customFormat="1" x14ac:dyDescent="0.25">
      <c r="A7581"/>
      <c r="B7581" s="32"/>
      <c r="C7581" s="34"/>
      <c r="D7581" s="10"/>
      <c r="J7581" s="53"/>
      <c r="K7581" s="64"/>
      <c r="O7581" s="60"/>
      <c r="P7581" s="67"/>
      <c r="T7581" s="53"/>
      <c r="U7581" s="64"/>
      <c r="Y7581" s="53"/>
      <c r="Z7581" s="64"/>
      <c r="AD7581" s="53"/>
    </row>
    <row r="7582" spans="1:30" s="13" customFormat="1" x14ac:dyDescent="0.25">
      <c r="A7582"/>
      <c r="B7582" s="32"/>
      <c r="C7582" s="34"/>
      <c r="D7582" s="10"/>
      <c r="J7582" s="53"/>
      <c r="K7582" s="64"/>
      <c r="O7582" s="60"/>
      <c r="P7582" s="67"/>
      <c r="T7582" s="53"/>
      <c r="U7582" s="64"/>
      <c r="Y7582" s="53"/>
      <c r="Z7582" s="64"/>
      <c r="AD7582" s="53"/>
    </row>
    <row r="7583" spans="1:30" s="13" customFormat="1" x14ac:dyDescent="0.25">
      <c r="A7583"/>
      <c r="B7583" s="32"/>
      <c r="C7583" s="34"/>
      <c r="D7583" s="10"/>
      <c r="J7583" s="53"/>
      <c r="K7583" s="64"/>
      <c r="O7583" s="60"/>
      <c r="P7583" s="67"/>
      <c r="T7583" s="53"/>
      <c r="U7583" s="64"/>
      <c r="Y7583" s="53"/>
      <c r="Z7583" s="64"/>
      <c r="AD7583" s="53"/>
    </row>
    <row r="7584" spans="1:30" s="13" customFormat="1" x14ac:dyDescent="0.25">
      <c r="A7584"/>
      <c r="B7584" s="32"/>
      <c r="C7584" s="34"/>
      <c r="D7584" s="10"/>
      <c r="J7584" s="53"/>
      <c r="K7584" s="64"/>
      <c r="O7584" s="60"/>
      <c r="P7584" s="67"/>
      <c r="T7584" s="53"/>
      <c r="U7584" s="64"/>
      <c r="Y7584" s="53"/>
      <c r="Z7584" s="64"/>
      <c r="AD7584" s="53"/>
    </row>
    <row r="7585" spans="1:30" s="13" customFormat="1" x14ac:dyDescent="0.25">
      <c r="A7585"/>
      <c r="B7585" s="32"/>
      <c r="C7585" s="34"/>
      <c r="D7585" s="10"/>
      <c r="J7585" s="53"/>
      <c r="K7585" s="64"/>
      <c r="O7585" s="60"/>
      <c r="P7585" s="67"/>
      <c r="T7585" s="53"/>
      <c r="U7585" s="64"/>
      <c r="Y7585" s="53"/>
      <c r="Z7585" s="64"/>
      <c r="AD7585" s="53"/>
    </row>
    <row r="7586" spans="1:30" s="13" customFormat="1" x14ac:dyDescent="0.25">
      <c r="A7586"/>
      <c r="B7586" s="32"/>
      <c r="C7586" s="34"/>
      <c r="D7586" s="10"/>
      <c r="J7586" s="53"/>
      <c r="K7586" s="64"/>
      <c r="O7586" s="60"/>
      <c r="P7586" s="67"/>
      <c r="T7586" s="53"/>
      <c r="U7586" s="64"/>
      <c r="Y7586" s="53"/>
      <c r="Z7586" s="64"/>
      <c r="AD7586" s="53"/>
    </row>
    <row r="7587" spans="1:30" s="13" customFormat="1" x14ac:dyDescent="0.25">
      <c r="A7587"/>
      <c r="B7587" s="32"/>
      <c r="C7587" s="34"/>
      <c r="D7587" s="10"/>
      <c r="J7587" s="53"/>
      <c r="K7587" s="64"/>
      <c r="O7587" s="60"/>
      <c r="P7587" s="67"/>
      <c r="T7587" s="53"/>
      <c r="U7587" s="64"/>
      <c r="Y7587" s="53"/>
      <c r="Z7587" s="64"/>
      <c r="AD7587" s="53"/>
    </row>
    <row r="7588" spans="1:30" s="13" customFormat="1" x14ac:dyDescent="0.25">
      <c r="A7588"/>
      <c r="B7588" s="32"/>
      <c r="C7588" s="34"/>
      <c r="D7588" s="10"/>
      <c r="J7588" s="53"/>
      <c r="K7588" s="64"/>
      <c r="O7588" s="60"/>
      <c r="P7588" s="67"/>
      <c r="T7588" s="53"/>
      <c r="U7588" s="64"/>
      <c r="Y7588" s="53"/>
      <c r="Z7588" s="64"/>
      <c r="AD7588" s="53"/>
    </row>
    <row r="7589" spans="1:30" s="13" customFormat="1" x14ac:dyDescent="0.25">
      <c r="A7589"/>
      <c r="B7589" s="32"/>
      <c r="C7589" s="34"/>
      <c r="D7589" s="10"/>
      <c r="J7589" s="53"/>
      <c r="K7589" s="64"/>
      <c r="O7589" s="60"/>
      <c r="P7589" s="67"/>
      <c r="T7589" s="53"/>
      <c r="U7589" s="64"/>
      <c r="Y7589" s="53"/>
      <c r="Z7589" s="64"/>
      <c r="AD7589" s="53"/>
    </row>
    <row r="7590" spans="1:30" s="13" customFormat="1" x14ac:dyDescent="0.25">
      <c r="A7590"/>
      <c r="B7590" s="32"/>
      <c r="C7590" s="34"/>
      <c r="D7590" s="10"/>
      <c r="J7590" s="53"/>
      <c r="K7590" s="64"/>
      <c r="O7590" s="60"/>
      <c r="P7590" s="67"/>
      <c r="T7590" s="53"/>
      <c r="U7590" s="64"/>
      <c r="Y7590" s="53"/>
      <c r="Z7590" s="64"/>
      <c r="AD7590" s="53"/>
    </row>
    <row r="7591" spans="1:30" s="13" customFormat="1" x14ac:dyDescent="0.25">
      <c r="A7591"/>
      <c r="B7591" s="32"/>
      <c r="C7591" s="34"/>
      <c r="D7591" s="10"/>
      <c r="J7591" s="53"/>
      <c r="K7591" s="64"/>
      <c r="O7591" s="60"/>
      <c r="P7591" s="67"/>
      <c r="T7591" s="53"/>
      <c r="U7591" s="64"/>
      <c r="Y7591" s="53"/>
      <c r="Z7591" s="64"/>
      <c r="AD7591" s="53"/>
    </row>
    <row r="7592" spans="1:30" s="13" customFormat="1" x14ac:dyDescent="0.25">
      <c r="A7592"/>
      <c r="B7592" s="32"/>
      <c r="C7592" s="34"/>
      <c r="D7592" s="10"/>
      <c r="J7592" s="53"/>
      <c r="K7592" s="64"/>
      <c r="O7592" s="60"/>
      <c r="P7592" s="67"/>
      <c r="T7592" s="53"/>
      <c r="U7592" s="64"/>
      <c r="Y7592" s="53"/>
      <c r="Z7592" s="64"/>
      <c r="AD7592" s="53"/>
    </row>
    <row r="7593" spans="1:30" s="13" customFormat="1" x14ac:dyDescent="0.25">
      <c r="A7593"/>
      <c r="B7593" s="32"/>
      <c r="C7593" s="34"/>
      <c r="D7593" s="10"/>
      <c r="J7593" s="53"/>
      <c r="K7593" s="64"/>
      <c r="O7593" s="60"/>
      <c r="P7593" s="67"/>
      <c r="T7593" s="53"/>
      <c r="U7593" s="64"/>
      <c r="Y7593" s="53"/>
      <c r="Z7593" s="64"/>
      <c r="AD7593" s="53"/>
    </row>
    <row r="7594" spans="1:30" s="13" customFormat="1" x14ac:dyDescent="0.25">
      <c r="A7594"/>
      <c r="B7594" s="32"/>
      <c r="C7594" s="34"/>
      <c r="D7594" s="10"/>
      <c r="J7594" s="53"/>
      <c r="K7594" s="64"/>
      <c r="O7594" s="60"/>
      <c r="P7594" s="67"/>
      <c r="T7594" s="53"/>
      <c r="U7594" s="64"/>
      <c r="Y7594" s="53"/>
      <c r="Z7594" s="64"/>
      <c r="AD7594" s="53"/>
    </row>
    <row r="7595" spans="1:30" s="13" customFormat="1" x14ac:dyDescent="0.25">
      <c r="A7595"/>
      <c r="B7595" s="32"/>
      <c r="C7595" s="34"/>
      <c r="D7595" s="10"/>
      <c r="J7595" s="53"/>
      <c r="K7595" s="64"/>
      <c r="O7595" s="60"/>
      <c r="P7595" s="67"/>
      <c r="T7595" s="53"/>
      <c r="U7595" s="64"/>
      <c r="Y7595" s="53"/>
      <c r="Z7595" s="64"/>
      <c r="AD7595" s="53"/>
    </row>
    <row r="7596" spans="1:30" s="13" customFormat="1" x14ac:dyDescent="0.25">
      <c r="A7596"/>
      <c r="B7596" s="32"/>
      <c r="C7596" s="34"/>
      <c r="D7596" s="10"/>
      <c r="J7596" s="53"/>
      <c r="K7596" s="64"/>
      <c r="O7596" s="60"/>
      <c r="P7596" s="67"/>
      <c r="T7596" s="53"/>
      <c r="U7596" s="64"/>
      <c r="Y7596" s="53"/>
      <c r="Z7596" s="64"/>
      <c r="AD7596" s="53"/>
    </row>
    <row r="7597" spans="1:30" s="13" customFormat="1" x14ac:dyDescent="0.25">
      <c r="A7597"/>
      <c r="B7597" s="32"/>
      <c r="C7597" s="34"/>
      <c r="D7597" s="10"/>
      <c r="J7597" s="53"/>
      <c r="K7597" s="64"/>
      <c r="O7597" s="60"/>
      <c r="P7597" s="67"/>
      <c r="T7597" s="53"/>
      <c r="U7597" s="64"/>
      <c r="Y7597" s="53"/>
      <c r="Z7597" s="64"/>
      <c r="AD7597" s="53"/>
    </row>
    <row r="7598" spans="1:30" s="13" customFormat="1" x14ac:dyDescent="0.25">
      <c r="A7598"/>
      <c r="B7598" s="32"/>
      <c r="C7598" s="34"/>
      <c r="D7598" s="10"/>
      <c r="J7598" s="53"/>
      <c r="K7598" s="64"/>
      <c r="O7598" s="60"/>
      <c r="P7598" s="67"/>
      <c r="T7598" s="53"/>
      <c r="U7598" s="64"/>
      <c r="Y7598" s="53"/>
      <c r="Z7598" s="64"/>
      <c r="AD7598" s="53"/>
    </row>
    <row r="7599" spans="1:30" s="13" customFormat="1" x14ac:dyDescent="0.25">
      <c r="A7599"/>
      <c r="B7599" s="32"/>
      <c r="C7599" s="34"/>
      <c r="D7599" s="10"/>
      <c r="J7599" s="53"/>
      <c r="K7599" s="64"/>
      <c r="O7599" s="60"/>
      <c r="P7599" s="67"/>
      <c r="T7599" s="53"/>
      <c r="U7599" s="64"/>
      <c r="Y7599" s="53"/>
      <c r="Z7599" s="64"/>
      <c r="AD7599" s="53"/>
    </row>
    <row r="7600" spans="1:30" s="13" customFormat="1" x14ac:dyDescent="0.25">
      <c r="A7600"/>
      <c r="B7600" s="32"/>
      <c r="C7600" s="34"/>
      <c r="D7600" s="10"/>
      <c r="J7600" s="53"/>
      <c r="K7600" s="64"/>
      <c r="O7600" s="60"/>
      <c r="P7600" s="67"/>
      <c r="T7600" s="53"/>
      <c r="U7600" s="64"/>
      <c r="Y7600" s="53"/>
      <c r="Z7600" s="64"/>
      <c r="AD7600" s="53"/>
    </row>
    <row r="7601" spans="1:30" s="13" customFormat="1" x14ac:dyDescent="0.25">
      <c r="A7601"/>
      <c r="B7601" s="32"/>
      <c r="C7601" s="34"/>
      <c r="D7601" s="10"/>
      <c r="J7601" s="53"/>
      <c r="K7601" s="64"/>
      <c r="O7601" s="60"/>
      <c r="P7601" s="67"/>
      <c r="T7601" s="53"/>
      <c r="U7601" s="64"/>
      <c r="Y7601" s="53"/>
      <c r="Z7601" s="64"/>
      <c r="AD7601" s="53"/>
    </row>
    <row r="7602" spans="1:30" s="13" customFormat="1" x14ac:dyDescent="0.25">
      <c r="A7602"/>
      <c r="B7602" s="32"/>
      <c r="C7602" s="34"/>
      <c r="D7602" s="10"/>
      <c r="J7602" s="53"/>
      <c r="K7602" s="64"/>
      <c r="O7602" s="60"/>
      <c r="P7602" s="67"/>
      <c r="T7602" s="53"/>
      <c r="U7602" s="64"/>
      <c r="Y7602" s="53"/>
      <c r="Z7602" s="64"/>
      <c r="AD7602" s="53"/>
    </row>
    <row r="7603" spans="1:30" s="13" customFormat="1" x14ac:dyDescent="0.25">
      <c r="A7603"/>
      <c r="B7603" s="32"/>
      <c r="C7603" s="34"/>
      <c r="D7603" s="10"/>
      <c r="J7603" s="53"/>
      <c r="K7603" s="64"/>
      <c r="O7603" s="60"/>
      <c r="P7603" s="67"/>
      <c r="T7603" s="53"/>
      <c r="U7603" s="64"/>
      <c r="Y7603" s="53"/>
      <c r="Z7603" s="64"/>
      <c r="AD7603" s="53"/>
    </row>
    <row r="7604" spans="1:30" s="13" customFormat="1" x14ac:dyDescent="0.25">
      <c r="A7604"/>
      <c r="B7604" s="32"/>
      <c r="C7604" s="34"/>
      <c r="D7604" s="10"/>
      <c r="J7604" s="53"/>
      <c r="K7604" s="64"/>
      <c r="O7604" s="60"/>
      <c r="P7604" s="67"/>
      <c r="T7604" s="53"/>
      <c r="U7604" s="64"/>
      <c r="Y7604" s="53"/>
      <c r="Z7604" s="64"/>
      <c r="AD7604" s="53"/>
    </row>
    <row r="7605" spans="1:30" s="13" customFormat="1" x14ac:dyDescent="0.25">
      <c r="A7605"/>
      <c r="B7605" s="32"/>
      <c r="C7605" s="34"/>
      <c r="D7605" s="10"/>
      <c r="J7605" s="53"/>
      <c r="K7605" s="64"/>
      <c r="O7605" s="60"/>
      <c r="P7605" s="67"/>
      <c r="T7605" s="53"/>
      <c r="U7605" s="64"/>
      <c r="Y7605" s="53"/>
      <c r="Z7605" s="64"/>
      <c r="AD7605" s="53"/>
    </row>
    <row r="7606" spans="1:30" s="13" customFormat="1" x14ac:dyDescent="0.25">
      <c r="A7606"/>
      <c r="B7606" s="32"/>
      <c r="C7606" s="34"/>
      <c r="D7606" s="10"/>
      <c r="J7606" s="53"/>
      <c r="K7606" s="64"/>
      <c r="O7606" s="60"/>
      <c r="P7606" s="67"/>
      <c r="T7606" s="53"/>
      <c r="U7606" s="64"/>
      <c r="Y7606" s="53"/>
      <c r="Z7606" s="64"/>
      <c r="AD7606" s="53"/>
    </row>
    <row r="7607" spans="1:30" s="13" customFormat="1" x14ac:dyDescent="0.25">
      <c r="A7607"/>
      <c r="B7607" s="32"/>
      <c r="C7607" s="34"/>
      <c r="D7607" s="10"/>
      <c r="J7607" s="53"/>
      <c r="K7607" s="64"/>
      <c r="O7607" s="60"/>
      <c r="P7607" s="67"/>
      <c r="T7607" s="53"/>
      <c r="U7607" s="64"/>
      <c r="Y7607" s="53"/>
      <c r="Z7607" s="64"/>
      <c r="AD7607" s="53"/>
    </row>
    <row r="7608" spans="1:30" s="13" customFormat="1" x14ac:dyDescent="0.25">
      <c r="A7608"/>
      <c r="B7608" s="32"/>
      <c r="C7608" s="34"/>
      <c r="D7608" s="10"/>
      <c r="J7608" s="53"/>
      <c r="K7608" s="64"/>
      <c r="O7608" s="60"/>
      <c r="P7608" s="67"/>
      <c r="T7608" s="53"/>
      <c r="U7608" s="64"/>
      <c r="Y7608" s="53"/>
      <c r="Z7608" s="64"/>
      <c r="AD7608" s="53"/>
    </row>
    <row r="7609" spans="1:30" s="13" customFormat="1" x14ac:dyDescent="0.25">
      <c r="A7609"/>
      <c r="B7609" s="32"/>
      <c r="C7609" s="34"/>
      <c r="D7609" s="10"/>
      <c r="J7609" s="53"/>
      <c r="K7609" s="64"/>
      <c r="O7609" s="60"/>
      <c r="P7609" s="67"/>
      <c r="T7609" s="53"/>
      <c r="U7609" s="64"/>
      <c r="Y7609" s="53"/>
      <c r="Z7609" s="64"/>
      <c r="AD7609" s="53"/>
    </row>
    <row r="7610" spans="1:30" s="13" customFormat="1" x14ac:dyDescent="0.25">
      <c r="A7610"/>
      <c r="B7610" s="32"/>
      <c r="C7610" s="34"/>
      <c r="D7610" s="10"/>
      <c r="J7610" s="53"/>
      <c r="K7610" s="64"/>
      <c r="O7610" s="60"/>
      <c r="P7610" s="67"/>
      <c r="T7610" s="53"/>
      <c r="U7610" s="64"/>
      <c r="Y7610" s="53"/>
      <c r="Z7610" s="64"/>
      <c r="AD7610" s="53"/>
    </row>
    <row r="7611" spans="1:30" s="13" customFormat="1" x14ac:dyDescent="0.25">
      <c r="A7611"/>
      <c r="B7611" s="32"/>
      <c r="C7611" s="34"/>
      <c r="D7611" s="10"/>
      <c r="J7611" s="53"/>
      <c r="K7611" s="64"/>
      <c r="O7611" s="60"/>
      <c r="P7611" s="67"/>
      <c r="T7611" s="53"/>
      <c r="U7611" s="64"/>
      <c r="Y7611" s="53"/>
      <c r="Z7611" s="64"/>
      <c r="AD7611" s="53"/>
    </row>
    <row r="7612" spans="1:30" s="13" customFormat="1" x14ac:dyDescent="0.25">
      <c r="A7612"/>
      <c r="B7612" s="32"/>
      <c r="C7612" s="34"/>
      <c r="D7612" s="10"/>
      <c r="J7612" s="53"/>
      <c r="K7612" s="64"/>
      <c r="O7612" s="60"/>
      <c r="P7612" s="67"/>
      <c r="T7612" s="53"/>
      <c r="U7612" s="64"/>
      <c r="Y7612" s="53"/>
      <c r="Z7612" s="64"/>
      <c r="AD7612" s="53"/>
    </row>
    <row r="7613" spans="1:30" s="13" customFormat="1" x14ac:dyDescent="0.25">
      <c r="A7613"/>
      <c r="B7613" s="32"/>
      <c r="C7613" s="34"/>
      <c r="D7613" s="10"/>
      <c r="J7613" s="53"/>
      <c r="K7613" s="64"/>
      <c r="O7613" s="60"/>
      <c r="P7613" s="67"/>
      <c r="T7613" s="53"/>
      <c r="U7613" s="64"/>
      <c r="Y7613" s="53"/>
      <c r="Z7613" s="64"/>
      <c r="AD7613" s="53"/>
    </row>
    <row r="7614" spans="1:30" s="13" customFormat="1" x14ac:dyDescent="0.25">
      <c r="A7614"/>
      <c r="B7614" s="32"/>
      <c r="C7614" s="34"/>
      <c r="D7614" s="10"/>
      <c r="J7614" s="53"/>
      <c r="K7614" s="64"/>
      <c r="O7614" s="60"/>
      <c r="P7614" s="67"/>
      <c r="T7614" s="53"/>
      <c r="U7614" s="64"/>
      <c r="Y7614" s="53"/>
      <c r="Z7614" s="64"/>
      <c r="AD7614" s="53"/>
    </row>
    <row r="7615" spans="1:30" s="13" customFormat="1" x14ac:dyDescent="0.25">
      <c r="A7615"/>
      <c r="B7615" s="32"/>
      <c r="C7615" s="34"/>
      <c r="D7615" s="10"/>
      <c r="J7615" s="53"/>
      <c r="K7615" s="64"/>
      <c r="O7615" s="60"/>
      <c r="P7615" s="67"/>
      <c r="T7615" s="53"/>
      <c r="U7615" s="64"/>
      <c r="Y7615" s="53"/>
      <c r="Z7615" s="64"/>
      <c r="AD7615" s="53"/>
    </row>
    <row r="7616" spans="1:30" s="13" customFormat="1" x14ac:dyDescent="0.25">
      <c r="A7616"/>
      <c r="B7616" s="32"/>
      <c r="C7616" s="34"/>
      <c r="D7616" s="10"/>
      <c r="J7616" s="53"/>
      <c r="K7616" s="64"/>
      <c r="O7616" s="60"/>
      <c r="P7616" s="67"/>
      <c r="T7616" s="53"/>
      <c r="U7616" s="64"/>
      <c r="Y7616" s="53"/>
      <c r="Z7616" s="64"/>
      <c r="AD7616" s="53"/>
    </row>
    <row r="7617" spans="1:30" s="13" customFormat="1" x14ac:dyDescent="0.25">
      <c r="A7617"/>
      <c r="B7617" s="32"/>
      <c r="C7617" s="34"/>
      <c r="D7617" s="10"/>
      <c r="J7617" s="53"/>
      <c r="K7617" s="64"/>
      <c r="O7617" s="60"/>
      <c r="P7617" s="67"/>
      <c r="T7617" s="53"/>
      <c r="U7617" s="64"/>
      <c r="Y7617" s="53"/>
      <c r="Z7617" s="64"/>
      <c r="AD7617" s="53"/>
    </row>
    <row r="7618" spans="1:30" s="13" customFormat="1" x14ac:dyDescent="0.25">
      <c r="A7618"/>
      <c r="B7618" s="32"/>
      <c r="C7618" s="34"/>
      <c r="D7618" s="10"/>
      <c r="J7618" s="53"/>
      <c r="K7618" s="64"/>
      <c r="O7618" s="60"/>
      <c r="P7618" s="67"/>
      <c r="T7618" s="53"/>
      <c r="U7618" s="64"/>
      <c r="Y7618" s="53"/>
      <c r="Z7618" s="64"/>
      <c r="AD7618" s="53"/>
    </row>
    <row r="7619" spans="1:30" s="13" customFormat="1" x14ac:dyDescent="0.25">
      <c r="A7619"/>
      <c r="B7619" s="32"/>
      <c r="C7619" s="34"/>
      <c r="D7619" s="10"/>
      <c r="J7619" s="53"/>
      <c r="K7619" s="64"/>
      <c r="O7619" s="60"/>
      <c r="P7619" s="67"/>
      <c r="T7619" s="53"/>
      <c r="U7619" s="64"/>
      <c r="Y7619" s="53"/>
      <c r="Z7619" s="64"/>
      <c r="AD7619" s="53"/>
    </row>
    <row r="7620" spans="1:30" s="13" customFormat="1" x14ac:dyDescent="0.25">
      <c r="A7620"/>
      <c r="B7620" s="32"/>
      <c r="C7620" s="34"/>
      <c r="D7620" s="10"/>
      <c r="J7620" s="53"/>
      <c r="K7620" s="64"/>
      <c r="O7620" s="60"/>
      <c r="P7620" s="67"/>
      <c r="T7620" s="53"/>
      <c r="U7620" s="64"/>
      <c r="Y7620" s="53"/>
      <c r="Z7620" s="64"/>
      <c r="AD7620" s="53"/>
    </row>
    <row r="7621" spans="1:30" s="13" customFormat="1" x14ac:dyDescent="0.25">
      <c r="A7621"/>
      <c r="B7621" s="32"/>
      <c r="C7621" s="34"/>
      <c r="D7621" s="10"/>
      <c r="J7621" s="53"/>
      <c r="K7621" s="64"/>
      <c r="O7621" s="60"/>
      <c r="P7621" s="67"/>
      <c r="T7621" s="53"/>
      <c r="U7621" s="64"/>
      <c r="Y7621" s="53"/>
      <c r="Z7621" s="64"/>
      <c r="AD7621" s="53"/>
    </row>
    <row r="7622" spans="1:30" s="13" customFormat="1" x14ac:dyDescent="0.25">
      <c r="A7622"/>
      <c r="B7622" s="32"/>
      <c r="C7622" s="34"/>
      <c r="D7622" s="10"/>
      <c r="J7622" s="53"/>
      <c r="K7622" s="64"/>
      <c r="O7622" s="60"/>
      <c r="P7622" s="67"/>
      <c r="T7622" s="53"/>
      <c r="U7622" s="64"/>
      <c r="Y7622" s="53"/>
      <c r="Z7622" s="64"/>
      <c r="AD7622" s="53"/>
    </row>
    <row r="7623" spans="1:30" s="13" customFormat="1" x14ac:dyDescent="0.25">
      <c r="A7623"/>
      <c r="B7623" s="32"/>
      <c r="C7623" s="34"/>
      <c r="D7623" s="10"/>
      <c r="J7623" s="53"/>
      <c r="K7623" s="64"/>
      <c r="O7623" s="60"/>
      <c r="P7623" s="67"/>
      <c r="T7623" s="53"/>
      <c r="U7623" s="64"/>
      <c r="Y7623" s="53"/>
      <c r="Z7623" s="64"/>
      <c r="AD7623" s="53"/>
    </row>
    <row r="7624" spans="1:30" s="13" customFormat="1" x14ac:dyDescent="0.25">
      <c r="A7624"/>
      <c r="B7624" s="32"/>
      <c r="C7624" s="34"/>
      <c r="D7624" s="10"/>
      <c r="J7624" s="53"/>
      <c r="K7624" s="64"/>
      <c r="O7624" s="60"/>
      <c r="P7624" s="67"/>
      <c r="T7624" s="53"/>
      <c r="U7624" s="64"/>
      <c r="Y7624" s="53"/>
      <c r="Z7624" s="64"/>
      <c r="AD7624" s="53"/>
    </row>
    <row r="7625" spans="1:30" s="13" customFormat="1" x14ac:dyDescent="0.25">
      <c r="A7625"/>
      <c r="B7625" s="32"/>
      <c r="C7625" s="34"/>
      <c r="D7625" s="10"/>
      <c r="J7625" s="53"/>
      <c r="K7625" s="64"/>
      <c r="O7625" s="60"/>
      <c r="P7625" s="67"/>
      <c r="T7625" s="53"/>
      <c r="U7625" s="64"/>
      <c r="Y7625" s="53"/>
      <c r="Z7625" s="64"/>
      <c r="AD7625" s="53"/>
    </row>
    <row r="7626" spans="1:30" s="13" customFormat="1" x14ac:dyDescent="0.25">
      <c r="A7626"/>
      <c r="B7626" s="32"/>
      <c r="C7626" s="34"/>
      <c r="D7626" s="10"/>
      <c r="J7626" s="53"/>
      <c r="K7626" s="64"/>
      <c r="O7626" s="60"/>
      <c r="P7626" s="67"/>
      <c r="T7626" s="53"/>
      <c r="U7626" s="64"/>
      <c r="Y7626" s="53"/>
      <c r="Z7626" s="64"/>
      <c r="AD7626" s="53"/>
    </row>
    <row r="7627" spans="1:30" s="13" customFormat="1" x14ac:dyDescent="0.25">
      <c r="A7627"/>
      <c r="B7627" s="32"/>
      <c r="C7627" s="34"/>
      <c r="D7627" s="10"/>
      <c r="J7627" s="53"/>
      <c r="K7627" s="64"/>
      <c r="O7627" s="60"/>
      <c r="P7627" s="67"/>
      <c r="T7627" s="53"/>
      <c r="U7627" s="64"/>
      <c r="Y7627" s="53"/>
      <c r="Z7627" s="64"/>
      <c r="AD7627" s="53"/>
    </row>
    <row r="7628" spans="1:30" s="13" customFormat="1" x14ac:dyDescent="0.25">
      <c r="A7628"/>
      <c r="B7628" s="32"/>
      <c r="C7628" s="34"/>
      <c r="D7628" s="10"/>
      <c r="J7628" s="53"/>
      <c r="K7628" s="64"/>
      <c r="O7628" s="60"/>
      <c r="P7628" s="67"/>
      <c r="T7628" s="53"/>
      <c r="U7628" s="64"/>
      <c r="Y7628" s="53"/>
      <c r="Z7628" s="64"/>
      <c r="AD7628" s="53"/>
    </row>
    <row r="7629" spans="1:30" s="13" customFormat="1" x14ac:dyDescent="0.25">
      <c r="A7629"/>
      <c r="B7629" s="32"/>
      <c r="C7629" s="34"/>
      <c r="D7629" s="10"/>
      <c r="J7629" s="53"/>
      <c r="K7629" s="64"/>
      <c r="O7629" s="60"/>
      <c r="P7629" s="67"/>
      <c r="T7629" s="53"/>
      <c r="U7629" s="64"/>
      <c r="Y7629" s="53"/>
      <c r="Z7629" s="64"/>
      <c r="AD7629" s="53"/>
    </row>
    <row r="7630" spans="1:30" s="13" customFormat="1" x14ac:dyDescent="0.25">
      <c r="A7630"/>
      <c r="B7630" s="32"/>
      <c r="C7630" s="34"/>
      <c r="D7630" s="10"/>
      <c r="J7630" s="53"/>
      <c r="K7630" s="64"/>
      <c r="O7630" s="60"/>
      <c r="P7630" s="67"/>
      <c r="T7630" s="53"/>
      <c r="U7630" s="64"/>
      <c r="Y7630" s="53"/>
      <c r="Z7630" s="64"/>
      <c r="AD7630" s="53"/>
    </row>
    <row r="7631" spans="1:30" s="13" customFormat="1" x14ac:dyDescent="0.25">
      <c r="A7631"/>
      <c r="B7631" s="32"/>
      <c r="C7631" s="34"/>
      <c r="D7631" s="10"/>
      <c r="J7631" s="53"/>
      <c r="K7631" s="64"/>
      <c r="O7631" s="60"/>
      <c r="P7631" s="67"/>
      <c r="T7631" s="53"/>
      <c r="U7631" s="64"/>
      <c r="Y7631" s="53"/>
      <c r="Z7631" s="64"/>
      <c r="AD7631" s="53"/>
    </row>
    <row r="7632" spans="1:30" s="13" customFormat="1" x14ac:dyDescent="0.25">
      <c r="A7632"/>
      <c r="B7632" s="32"/>
      <c r="C7632" s="34"/>
      <c r="D7632" s="10"/>
      <c r="J7632" s="53"/>
      <c r="K7632" s="64"/>
      <c r="O7632" s="60"/>
      <c r="P7632" s="67"/>
      <c r="T7632" s="53"/>
      <c r="U7632" s="64"/>
      <c r="Y7632" s="53"/>
      <c r="Z7632" s="64"/>
      <c r="AD7632" s="53"/>
    </row>
    <row r="7633" spans="1:30" s="13" customFormat="1" x14ac:dyDescent="0.25">
      <c r="A7633"/>
      <c r="B7633" s="32"/>
      <c r="C7633" s="34"/>
      <c r="D7633" s="10"/>
      <c r="J7633" s="53"/>
      <c r="K7633" s="64"/>
      <c r="O7633" s="60"/>
      <c r="P7633" s="67"/>
      <c r="T7633" s="53"/>
      <c r="U7633" s="64"/>
      <c r="Y7633" s="53"/>
      <c r="Z7633" s="64"/>
      <c r="AD7633" s="53"/>
    </row>
    <row r="7634" spans="1:30" s="13" customFormat="1" x14ac:dyDescent="0.25">
      <c r="A7634"/>
      <c r="B7634" s="32"/>
      <c r="C7634" s="34"/>
      <c r="D7634" s="10"/>
      <c r="J7634" s="53"/>
      <c r="K7634" s="64"/>
      <c r="O7634" s="60"/>
      <c r="P7634" s="67"/>
      <c r="T7634" s="53"/>
      <c r="U7634" s="64"/>
      <c r="Y7634" s="53"/>
      <c r="Z7634" s="64"/>
      <c r="AD7634" s="53"/>
    </row>
    <row r="7635" spans="1:30" s="13" customFormat="1" x14ac:dyDescent="0.25">
      <c r="A7635"/>
      <c r="B7635" s="32"/>
      <c r="C7635" s="34"/>
      <c r="D7635" s="10"/>
      <c r="J7635" s="53"/>
      <c r="K7635" s="64"/>
      <c r="O7635" s="60"/>
      <c r="P7635" s="67"/>
      <c r="T7635" s="53"/>
      <c r="U7635" s="64"/>
      <c r="Y7635" s="53"/>
      <c r="Z7635" s="64"/>
      <c r="AD7635" s="53"/>
    </row>
    <row r="7636" spans="1:30" s="13" customFormat="1" x14ac:dyDescent="0.25">
      <c r="A7636"/>
      <c r="B7636" s="32"/>
      <c r="C7636" s="34"/>
      <c r="D7636" s="10"/>
      <c r="J7636" s="53"/>
      <c r="K7636" s="64"/>
      <c r="O7636" s="60"/>
      <c r="P7636" s="67"/>
      <c r="T7636" s="53"/>
      <c r="U7636" s="64"/>
      <c r="Y7636" s="53"/>
      <c r="Z7636" s="64"/>
      <c r="AD7636" s="53"/>
    </row>
    <row r="7637" spans="1:30" s="13" customFormat="1" x14ac:dyDescent="0.25">
      <c r="A7637"/>
      <c r="B7637" s="32"/>
      <c r="C7637" s="34"/>
      <c r="D7637" s="10"/>
      <c r="J7637" s="53"/>
      <c r="K7637" s="64"/>
      <c r="O7637" s="60"/>
      <c r="P7637" s="67"/>
      <c r="T7637" s="53"/>
      <c r="U7637" s="64"/>
      <c r="Y7637" s="53"/>
      <c r="Z7637" s="64"/>
      <c r="AD7637" s="53"/>
    </row>
    <row r="7638" spans="1:30" s="13" customFormat="1" x14ac:dyDescent="0.25">
      <c r="A7638"/>
      <c r="B7638" s="32"/>
      <c r="C7638" s="34"/>
      <c r="D7638" s="10"/>
      <c r="J7638" s="53"/>
      <c r="K7638" s="64"/>
      <c r="O7638" s="60"/>
      <c r="P7638" s="67"/>
      <c r="T7638" s="53"/>
      <c r="U7638" s="64"/>
      <c r="Y7638" s="53"/>
      <c r="Z7638" s="64"/>
      <c r="AD7638" s="53"/>
    </row>
    <row r="7639" spans="1:30" s="13" customFormat="1" x14ac:dyDescent="0.25">
      <c r="A7639"/>
      <c r="B7639" s="32"/>
      <c r="C7639" s="34"/>
      <c r="D7639" s="10"/>
      <c r="J7639" s="53"/>
      <c r="K7639" s="64"/>
      <c r="O7639" s="60"/>
      <c r="P7639" s="67"/>
      <c r="T7639" s="53"/>
      <c r="U7639" s="64"/>
      <c r="Y7639" s="53"/>
      <c r="Z7639" s="64"/>
      <c r="AD7639" s="53"/>
    </row>
    <row r="7640" spans="1:30" s="13" customFormat="1" x14ac:dyDescent="0.25">
      <c r="A7640"/>
      <c r="B7640" s="32"/>
      <c r="C7640" s="34"/>
      <c r="D7640" s="10"/>
      <c r="J7640" s="53"/>
      <c r="K7640" s="64"/>
      <c r="O7640" s="60"/>
      <c r="P7640" s="67"/>
      <c r="T7640" s="53"/>
      <c r="U7640" s="64"/>
      <c r="Y7640" s="53"/>
      <c r="Z7640" s="64"/>
      <c r="AD7640" s="53"/>
    </row>
    <row r="7641" spans="1:30" s="13" customFormat="1" x14ac:dyDescent="0.25">
      <c r="A7641"/>
      <c r="B7641" s="32"/>
      <c r="C7641" s="34"/>
      <c r="D7641" s="10"/>
      <c r="J7641" s="53"/>
      <c r="K7641" s="64"/>
      <c r="O7641" s="60"/>
      <c r="P7641" s="67"/>
      <c r="T7641" s="53"/>
      <c r="U7641" s="64"/>
      <c r="Y7641" s="53"/>
      <c r="Z7641" s="64"/>
      <c r="AD7641" s="53"/>
    </row>
    <row r="7642" spans="1:30" s="13" customFormat="1" x14ac:dyDescent="0.25">
      <c r="A7642"/>
      <c r="B7642" s="32"/>
      <c r="C7642" s="34"/>
      <c r="D7642" s="10"/>
      <c r="J7642" s="53"/>
      <c r="K7642" s="64"/>
      <c r="O7642" s="60"/>
      <c r="P7642" s="67"/>
      <c r="T7642" s="53"/>
      <c r="U7642" s="64"/>
      <c r="Y7642" s="53"/>
      <c r="Z7642" s="64"/>
      <c r="AD7642" s="53"/>
    </row>
    <row r="7643" spans="1:30" s="13" customFormat="1" x14ac:dyDescent="0.25">
      <c r="A7643"/>
      <c r="B7643" s="32"/>
      <c r="C7643" s="34"/>
      <c r="D7643" s="10"/>
      <c r="J7643" s="53"/>
      <c r="K7643" s="64"/>
      <c r="O7643" s="60"/>
      <c r="P7643" s="67"/>
      <c r="T7643" s="53"/>
      <c r="U7643" s="64"/>
      <c r="Y7643" s="53"/>
      <c r="Z7643" s="64"/>
      <c r="AD7643" s="53"/>
    </row>
    <row r="7644" spans="1:30" s="13" customFormat="1" x14ac:dyDescent="0.25">
      <c r="A7644"/>
      <c r="B7644" s="32"/>
      <c r="C7644" s="34"/>
      <c r="D7644" s="10"/>
      <c r="J7644" s="53"/>
      <c r="K7644" s="64"/>
      <c r="O7644" s="60"/>
      <c r="P7644" s="67"/>
      <c r="T7644" s="53"/>
      <c r="U7644" s="64"/>
      <c r="Y7644" s="53"/>
      <c r="Z7644" s="64"/>
      <c r="AD7644" s="53"/>
    </row>
    <row r="7645" spans="1:30" s="13" customFormat="1" x14ac:dyDescent="0.25">
      <c r="A7645"/>
      <c r="B7645" s="32"/>
      <c r="C7645" s="34"/>
      <c r="D7645" s="10"/>
      <c r="J7645" s="53"/>
      <c r="K7645" s="64"/>
      <c r="O7645" s="60"/>
      <c r="P7645" s="67"/>
      <c r="T7645" s="53"/>
      <c r="U7645" s="64"/>
      <c r="Y7645" s="53"/>
      <c r="Z7645" s="64"/>
      <c r="AD7645" s="53"/>
    </row>
    <row r="7646" spans="1:30" s="13" customFormat="1" x14ac:dyDescent="0.25">
      <c r="A7646"/>
      <c r="B7646" s="32"/>
      <c r="C7646" s="34"/>
      <c r="D7646" s="10"/>
      <c r="J7646" s="53"/>
      <c r="K7646" s="64"/>
      <c r="O7646" s="60"/>
      <c r="P7646" s="67"/>
      <c r="T7646" s="53"/>
      <c r="U7646" s="64"/>
      <c r="Y7646" s="53"/>
      <c r="Z7646" s="64"/>
      <c r="AD7646" s="53"/>
    </row>
    <row r="7647" spans="1:30" s="13" customFormat="1" x14ac:dyDescent="0.25">
      <c r="A7647"/>
      <c r="B7647" s="32"/>
      <c r="C7647" s="34"/>
      <c r="D7647" s="10"/>
      <c r="J7647" s="53"/>
      <c r="K7647" s="64"/>
      <c r="O7647" s="60"/>
      <c r="P7647" s="67"/>
      <c r="T7647" s="53"/>
      <c r="U7647" s="64"/>
      <c r="Y7647" s="53"/>
      <c r="Z7647" s="64"/>
      <c r="AD7647" s="53"/>
    </row>
    <row r="7648" spans="1:30" s="13" customFormat="1" x14ac:dyDescent="0.25">
      <c r="A7648"/>
      <c r="B7648" s="32"/>
      <c r="C7648" s="34"/>
      <c r="D7648" s="10"/>
      <c r="J7648" s="53"/>
      <c r="K7648" s="64"/>
      <c r="O7648" s="60"/>
      <c r="P7648" s="67"/>
      <c r="T7648" s="53"/>
      <c r="U7648" s="64"/>
      <c r="Y7648" s="53"/>
      <c r="Z7648" s="64"/>
      <c r="AD7648" s="53"/>
    </row>
    <row r="7649" spans="1:30" s="13" customFormat="1" x14ac:dyDescent="0.25">
      <c r="A7649"/>
      <c r="B7649" s="32"/>
      <c r="C7649" s="34"/>
      <c r="D7649" s="10"/>
      <c r="J7649" s="53"/>
      <c r="K7649" s="64"/>
      <c r="O7649" s="60"/>
      <c r="P7649" s="67"/>
      <c r="T7649" s="53"/>
      <c r="U7649" s="64"/>
      <c r="Y7649" s="53"/>
      <c r="Z7649" s="64"/>
      <c r="AD7649" s="53"/>
    </row>
    <row r="7650" spans="1:30" s="13" customFormat="1" x14ac:dyDescent="0.25">
      <c r="A7650"/>
      <c r="B7650" s="32"/>
      <c r="C7650" s="34"/>
      <c r="D7650" s="10"/>
      <c r="J7650" s="53"/>
      <c r="K7650" s="64"/>
      <c r="O7650" s="60"/>
      <c r="P7650" s="67"/>
      <c r="T7650" s="53"/>
      <c r="U7650" s="64"/>
      <c r="Y7650" s="53"/>
      <c r="Z7650" s="64"/>
      <c r="AD7650" s="53"/>
    </row>
    <row r="7651" spans="1:30" s="13" customFormat="1" x14ac:dyDescent="0.25">
      <c r="A7651"/>
      <c r="B7651" s="32"/>
      <c r="C7651" s="34"/>
      <c r="D7651" s="10"/>
      <c r="J7651" s="53"/>
      <c r="K7651" s="64"/>
      <c r="O7651" s="60"/>
      <c r="P7651" s="67"/>
      <c r="T7651" s="53"/>
      <c r="U7651" s="64"/>
      <c r="Y7651" s="53"/>
      <c r="Z7651" s="64"/>
      <c r="AD7651" s="53"/>
    </row>
    <row r="7652" spans="1:30" s="13" customFormat="1" x14ac:dyDescent="0.25">
      <c r="A7652"/>
      <c r="B7652" s="32"/>
      <c r="C7652" s="34"/>
      <c r="D7652" s="10"/>
      <c r="J7652" s="53"/>
      <c r="K7652" s="64"/>
      <c r="O7652" s="60"/>
      <c r="P7652" s="67"/>
      <c r="T7652" s="53"/>
      <c r="U7652" s="64"/>
      <c r="Y7652" s="53"/>
      <c r="Z7652" s="64"/>
      <c r="AD7652" s="53"/>
    </row>
    <row r="7653" spans="1:30" s="13" customFormat="1" x14ac:dyDescent="0.25">
      <c r="A7653"/>
      <c r="B7653" s="32"/>
      <c r="C7653" s="34"/>
      <c r="D7653" s="10"/>
      <c r="J7653" s="53"/>
      <c r="K7653" s="64"/>
      <c r="O7653" s="60"/>
      <c r="P7653" s="67"/>
      <c r="T7653" s="53"/>
      <c r="U7653" s="64"/>
      <c r="Y7653" s="53"/>
      <c r="Z7653" s="64"/>
      <c r="AD7653" s="53"/>
    </row>
    <row r="7654" spans="1:30" s="13" customFormat="1" x14ac:dyDescent="0.25">
      <c r="A7654"/>
      <c r="B7654" s="32"/>
      <c r="C7654" s="34"/>
      <c r="D7654" s="10"/>
      <c r="J7654" s="53"/>
      <c r="K7654" s="64"/>
      <c r="O7654" s="60"/>
      <c r="P7654" s="67"/>
      <c r="T7654" s="53"/>
      <c r="U7654" s="64"/>
      <c r="Y7654" s="53"/>
      <c r="Z7654" s="64"/>
      <c r="AD7654" s="53"/>
    </row>
    <row r="7655" spans="1:30" s="13" customFormat="1" x14ac:dyDescent="0.25">
      <c r="A7655"/>
      <c r="B7655" s="32"/>
      <c r="C7655" s="34"/>
      <c r="D7655" s="10"/>
      <c r="J7655" s="53"/>
      <c r="K7655" s="64"/>
      <c r="O7655" s="60"/>
      <c r="P7655" s="67"/>
      <c r="T7655" s="53"/>
      <c r="U7655" s="64"/>
      <c r="Y7655" s="53"/>
      <c r="Z7655" s="64"/>
      <c r="AD7655" s="53"/>
    </row>
    <row r="7656" spans="1:30" s="13" customFormat="1" x14ac:dyDescent="0.25">
      <c r="A7656"/>
      <c r="B7656" s="32"/>
      <c r="C7656" s="34"/>
      <c r="D7656" s="10"/>
      <c r="J7656" s="53"/>
      <c r="K7656" s="64"/>
      <c r="O7656" s="60"/>
      <c r="P7656" s="67"/>
      <c r="T7656" s="53"/>
      <c r="U7656" s="64"/>
      <c r="Y7656" s="53"/>
      <c r="Z7656" s="64"/>
      <c r="AD7656" s="53"/>
    </row>
    <row r="7657" spans="1:30" s="13" customFormat="1" x14ac:dyDescent="0.25">
      <c r="A7657"/>
      <c r="B7657" s="32"/>
      <c r="C7657" s="34"/>
      <c r="D7657" s="10"/>
      <c r="J7657" s="53"/>
      <c r="K7657" s="64"/>
      <c r="O7657" s="60"/>
      <c r="P7657" s="67"/>
      <c r="T7657" s="53"/>
      <c r="U7657" s="64"/>
      <c r="Y7657" s="53"/>
      <c r="Z7657" s="64"/>
      <c r="AD7657" s="53"/>
    </row>
    <row r="7658" spans="1:30" s="13" customFormat="1" x14ac:dyDescent="0.25">
      <c r="A7658"/>
      <c r="B7658" s="32"/>
      <c r="C7658" s="34"/>
      <c r="D7658" s="10"/>
      <c r="J7658" s="53"/>
      <c r="K7658" s="64"/>
      <c r="O7658" s="60"/>
      <c r="P7658" s="67"/>
      <c r="T7658" s="53"/>
      <c r="U7658" s="64"/>
      <c r="Y7658" s="53"/>
      <c r="Z7658" s="64"/>
      <c r="AD7658" s="53"/>
    </row>
    <row r="7659" spans="1:30" s="13" customFormat="1" x14ac:dyDescent="0.25">
      <c r="A7659"/>
      <c r="B7659" s="32"/>
      <c r="C7659" s="34"/>
      <c r="D7659" s="10"/>
      <c r="J7659" s="53"/>
      <c r="K7659" s="64"/>
      <c r="O7659" s="60"/>
      <c r="P7659" s="67"/>
      <c r="T7659" s="53"/>
      <c r="U7659" s="64"/>
      <c r="Y7659" s="53"/>
      <c r="Z7659" s="64"/>
      <c r="AD7659" s="53"/>
    </row>
    <row r="7660" spans="1:30" s="13" customFormat="1" x14ac:dyDescent="0.25">
      <c r="A7660"/>
      <c r="B7660" s="32"/>
      <c r="C7660" s="34"/>
      <c r="D7660" s="10"/>
      <c r="J7660" s="53"/>
      <c r="K7660" s="64"/>
      <c r="O7660" s="60"/>
      <c r="P7660" s="67"/>
      <c r="T7660" s="53"/>
      <c r="U7660" s="64"/>
      <c r="Y7660" s="53"/>
      <c r="Z7660" s="64"/>
      <c r="AD7660" s="53"/>
    </row>
    <row r="7661" spans="1:30" s="13" customFormat="1" x14ac:dyDescent="0.25">
      <c r="A7661"/>
      <c r="B7661" s="32"/>
      <c r="C7661" s="34"/>
      <c r="D7661" s="10"/>
      <c r="J7661" s="53"/>
      <c r="K7661" s="64"/>
      <c r="O7661" s="60"/>
      <c r="P7661" s="67"/>
      <c r="T7661" s="53"/>
      <c r="U7661" s="64"/>
      <c r="Y7661" s="53"/>
      <c r="Z7661" s="64"/>
      <c r="AD7661" s="53"/>
    </row>
    <row r="7662" spans="1:30" s="13" customFormat="1" x14ac:dyDescent="0.25">
      <c r="A7662"/>
      <c r="B7662" s="32"/>
      <c r="C7662" s="34"/>
      <c r="D7662" s="10"/>
      <c r="J7662" s="53"/>
      <c r="K7662" s="64"/>
      <c r="O7662" s="60"/>
      <c r="P7662" s="67"/>
      <c r="T7662" s="53"/>
      <c r="U7662" s="64"/>
      <c r="Y7662" s="53"/>
      <c r="Z7662" s="64"/>
      <c r="AD7662" s="53"/>
    </row>
    <row r="7663" spans="1:30" s="13" customFormat="1" x14ac:dyDescent="0.25">
      <c r="A7663"/>
      <c r="B7663" s="32"/>
      <c r="C7663" s="34"/>
      <c r="D7663" s="10"/>
      <c r="J7663" s="53"/>
      <c r="K7663" s="64"/>
      <c r="O7663" s="60"/>
      <c r="P7663" s="67"/>
      <c r="T7663" s="53"/>
      <c r="U7663" s="64"/>
      <c r="Y7663" s="53"/>
      <c r="Z7663" s="64"/>
      <c r="AD7663" s="53"/>
    </row>
    <row r="7664" spans="1:30" s="13" customFormat="1" x14ac:dyDescent="0.25">
      <c r="A7664"/>
      <c r="B7664" s="32"/>
      <c r="C7664" s="34"/>
      <c r="D7664" s="10"/>
      <c r="J7664" s="53"/>
      <c r="K7664" s="64"/>
      <c r="O7664" s="60"/>
      <c r="P7664" s="67"/>
      <c r="T7664" s="53"/>
      <c r="U7664" s="64"/>
      <c r="Y7664" s="53"/>
      <c r="Z7664" s="64"/>
      <c r="AD7664" s="53"/>
    </row>
    <row r="7665" spans="1:30" s="13" customFormat="1" x14ac:dyDescent="0.25">
      <c r="A7665"/>
      <c r="B7665" s="32"/>
      <c r="C7665" s="34"/>
      <c r="D7665" s="10"/>
      <c r="J7665" s="53"/>
      <c r="K7665" s="64"/>
      <c r="O7665" s="60"/>
      <c r="P7665" s="67"/>
      <c r="T7665" s="53"/>
      <c r="U7665" s="64"/>
      <c r="Y7665" s="53"/>
      <c r="Z7665" s="64"/>
      <c r="AD7665" s="53"/>
    </row>
    <row r="7666" spans="1:30" s="13" customFormat="1" x14ac:dyDescent="0.25">
      <c r="A7666"/>
      <c r="B7666" s="32"/>
      <c r="C7666" s="34"/>
      <c r="D7666" s="10"/>
      <c r="J7666" s="53"/>
      <c r="K7666" s="64"/>
      <c r="O7666" s="60"/>
      <c r="P7666" s="67"/>
      <c r="T7666" s="53"/>
      <c r="U7666" s="64"/>
      <c r="Y7666" s="53"/>
      <c r="Z7666" s="64"/>
      <c r="AD7666" s="53"/>
    </row>
    <row r="7667" spans="1:30" s="13" customFormat="1" x14ac:dyDescent="0.25">
      <c r="A7667"/>
      <c r="B7667" s="32"/>
      <c r="C7667" s="34"/>
      <c r="D7667" s="10"/>
      <c r="J7667" s="53"/>
      <c r="K7667" s="64"/>
      <c r="O7667" s="60"/>
      <c r="P7667" s="67"/>
      <c r="T7667" s="53"/>
      <c r="U7667" s="64"/>
      <c r="Y7667" s="53"/>
      <c r="Z7667" s="64"/>
      <c r="AD7667" s="53"/>
    </row>
    <row r="7668" spans="1:30" s="13" customFormat="1" x14ac:dyDescent="0.25">
      <c r="A7668"/>
      <c r="B7668" s="32"/>
      <c r="C7668" s="34"/>
      <c r="D7668" s="10"/>
      <c r="J7668" s="53"/>
      <c r="K7668" s="64"/>
      <c r="O7668" s="60"/>
      <c r="P7668" s="67"/>
      <c r="T7668" s="53"/>
      <c r="U7668" s="64"/>
      <c r="Y7668" s="53"/>
      <c r="Z7668" s="64"/>
      <c r="AD7668" s="53"/>
    </row>
    <row r="7669" spans="1:30" s="13" customFormat="1" x14ac:dyDescent="0.25">
      <c r="A7669"/>
      <c r="B7669" s="32"/>
      <c r="C7669" s="34"/>
      <c r="D7669" s="10"/>
      <c r="J7669" s="53"/>
      <c r="K7669" s="64"/>
      <c r="O7669" s="60"/>
      <c r="P7669" s="67"/>
      <c r="T7669" s="53"/>
      <c r="U7669" s="64"/>
      <c r="Y7669" s="53"/>
      <c r="Z7669" s="64"/>
      <c r="AD7669" s="53"/>
    </row>
    <row r="7670" spans="1:30" s="13" customFormat="1" x14ac:dyDescent="0.25">
      <c r="A7670"/>
      <c r="B7670" s="32"/>
      <c r="C7670" s="34"/>
      <c r="D7670" s="10"/>
      <c r="J7670" s="53"/>
      <c r="K7670" s="64"/>
      <c r="O7670" s="60"/>
      <c r="P7670" s="67"/>
      <c r="T7670" s="53"/>
      <c r="U7670" s="64"/>
      <c r="Y7670" s="53"/>
      <c r="Z7670" s="64"/>
      <c r="AD7670" s="53"/>
    </row>
    <row r="7671" spans="1:30" s="13" customFormat="1" x14ac:dyDescent="0.25">
      <c r="A7671"/>
      <c r="B7671" s="32"/>
      <c r="C7671" s="34"/>
      <c r="D7671" s="10"/>
      <c r="J7671" s="53"/>
      <c r="K7671" s="64"/>
      <c r="O7671" s="60"/>
      <c r="P7671" s="67"/>
      <c r="T7671" s="53"/>
      <c r="U7671" s="64"/>
      <c r="Y7671" s="53"/>
      <c r="Z7671" s="64"/>
      <c r="AD7671" s="53"/>
    </row>
    <row r="7672" spans="1:30" s="13" customFormat="1" x14ac:dyDescent="0.25">
      <c r="A7672"/>
      <c r="B7672" s="32"/>
      <c r="C7672" s="34"/>
      <c r="D7672" s="10"/>
      <c r="J7672" s="53"/>
      <c r="K7672" s="64"/>
      <c r="O7672" s="60"/>
      <c r="P7672" s="67"/>
      <c r="T7672" s="53"/>
      <c r="U7672" s="64"/>
      <c r="Y7672" s="53"/>
      <c r="Z7672" s="64"/>
      <c r="AD7672" s="53"/>
    </row>
    <row r="7673" spans="1:30" s="13" customFormat="1" x14ac:dyDescent="0.25">
      <c r="A7673"/>
      <c r="B7673" s="32"/>
      <c r="C7673" s="34"/>
      <c r="D7673" s="10"/>
      <c r="J7673" s="53"/>
      <c r="K7673" s="64"/>
      <c r="O7673" s="60"/>
      <c r="P7673" s="67"/>
      <c r="T7673" s="53"/>
      <c r="U7673" s="64"/>
      <c r="Y7673" s="53"/>
      <c r="Z7673" s="64"/>
      <c r="AD7673" s="53"/>
    </row>
    <row r="7674" spans="1:30" s="13" customFormat="1" x14ac:dyDescent="0.25">
      <c r="A7674"/>
      <c r="B7674" s="32"/>
      <c r="C7674" s="34"/>
      <c r="D7674" s="10"/>
      <c r="J7674" s="53"/>
      <c r="K7674" s="64"/>
      <c r="O7674" s="60"/>
      <c r="P7674" s="67"/>
      <c r="T7674" s="53"/>
      <c r="U7674" s="64"/>
      <c r="Y7674" s="53"/>
      <c r="Z7674" s="64"/>
      <c r="AD7674" s="53"/>
    </row>
    <row r="7675" spans="1:30" s="13" customFormat="1" x14ac:dyDescent="0.25">
      <c r="A7675"/>
      <c r="B7675" s="32"/>
      <c r="C7675" s="34"/>
      <c r="D7675" s="10"/>
      <c r="J7675" s="53"/>
      <c r="K7675" s="64"/>
      <c r="O7675" s="60"/>
      <c r="P7675" s="67"/>
      <c r="T7675" s="53"/>
      <c r="U7675" s="64"/>
      <c r="Y7675" s="53"/>
      <c r="Z7675" s="64"/>
      <c r="AD7675" s="53"/>
    </row>
    <row r="7676" spans="1:30" s="13" customFormat="1" x14ac:dyDescent="0.25">
      <c r="A7676"/>
      <c r="B7676" s="32"/>
      <c r="C7676" s="34"/>
      <c r="D7676" s="10"/>
      <c r="J7676" s="53"/>
      <c r="K7676" s="64"/>
      <c r="O7676" s="60"/>
      <c r="P7676" s="67"/>
      <c r="T7676" s="53"/>
      <c r="U7676" s="64"/>
      <c r="Y7676" s="53"/>
      <c r="Z7676" s="64"/>
      <c r="AD7676" s="53"/>
    </row>
    <row r="7677" spans="1:30" s="13" customFormat="1" x14ac:dyDescent="0.25">
      <c r="A7677"/>
      <c r="B7677" s="32"/>
      <c r="C7677" s="34"/>
      <c r="D7677" s="10"/>
      <c r="J7677" s="53"/>
      <c r="K7677" s="64"/>
      <c r="O7677" s="60"/>
      <c r="P7677" s="67"/>
      <c r="T7677" s="53"/>
      <c r="U7677" s="64"/>
      <c r="Y7677" s="53"/>
      <c r="Z7677" s="64"/>
      <c r="AD7677" s="53"/>
    </row>
    <row r="7678" spans="1:30" s="13" customFormat="1" x14ac:dyDescent="0.25">
      <c r="A7678"/>
      <c r="B7678" s="32"/>
      <c r="C7678" s="34"/>
      <c r="D7678" s="10"/>
      <c r="J7678" s="53"/>
      <c r="K7678" s="64"/>
      <c r="O7678" s="60"/>
      <c r="P7678" s="67"/>
      <c r="T7678" s="53"/>
      <c r="U7678" s="64"/>
      <c r="Y7678" s="53"/>
      <c r="Z7678" s="64"/>
      <c r="AD7678" s="53"/>
    </row>
    <row r="7679" spans="1:30" s="13" customFormat="1" x14ac:dyDescent="0.25">
      <c r="A7679"/>
      <c r="B7679" s="32"/>
      <c r="C7679" s="34"/>
      <c r="D7679" s="10"/>
      <c r="J7679" s="53"/>
      <c r="K7679" s="64"/>
      <c r="O7679" s="60"/>
      <c r="P7679" s="67"/>
      <c r="T7679" s="53"/>
      <c r="U7679" s="64"/>
      <c r="Y7679" s="53"/>
      <c r="Z7679" s="64"/>
      <c r="AD7679" s="53"/>
    </row>
    <row r="7680" spans="1:30" s="13" customFormat="1" x14ac:dyDescent="0.25">
      <c r="A7680"/>
      <c r="B7680" s="32"/>
      <c r="C7680" s="34"/>
      <c r="D7680" s="10"/>
      <c r="J7680" s="53"/>
      <c r="K7680" s="64"/>
      <c r="O7680" s="60"/>
      <c r="P7680" s="67"/>
      <c r="T7680" s="53"/>
      <c r="U7680" s="64"/>
      <c r="Y7680" s="53"/>
      <c r="Z7680" s="64"/>
      <c r="AD7680" s="53"/>
    </row>
    <row r="7681" spans="1:30" s="13" customFormat="1" x14ac:dyDescent="0.25">
      <c r="A7681"/>
      <c r="B7681" s="32"/>
      <c r="C7681" s="34"/>
      <c r="D7681" s="10"/>
      <c r="J7681" s="53"/>
      <c r="K7681" s="64"/>
      <c r="O7681" s="60"/>
      <c r="P7681" s="67"/>
      <c r="T7681" s="53"/>
      <c r="U7681" s="64"/>
      <c r="Y7681" s="53"/>
      <c r="Z7681" s="64"/>
      <c r="AD7681" s="53"/>
    </row>
    <row r="7682" spans="1:30" s="13" customFormat="1" x14ac:dyDescent="0.25">
      <c r="A7682"/>
      <c r="B7682" s="32"/>
      <c r="C7682" s="34"/>
      <c r="D7682" s="10"/>
      <c r="J7682" s="53"/>
      <c r="K7682" s="64"/>
      <c r="O7682" s="60"/>
      <c r="P7682" s="67"/>
      <c r="T7682" s="53"/>
      <c r="U7682" s="64"/>
      <c r="Y7682" s="53"/>
      <c r="Z7682" s="64"/>
      <c r="AD7682" s="53"/>
    </row>
    <row r="7683" spans="1:30" s="13" customFormat="1" x14ac:dyDescent="0.25">
      <c r="A7683"/>
      <c r="B7683" s="32"/>
      <c r="C7683" s="34"/>
      <c r="D7683" s="10"/>
      <c r="J7683" s="53"/>
      <c r="K7683" s="64"/>
      <c r="O7683" s="60"/>
      <c r="P7683" s="67"/>
      <c r="T7683" s="53"/>
      <c r="U7683" s="64"/>
      <c r="Y7683" s="53"/>
      <c r="Z7683" s="64"/>
      <c r="AD7683" s="53"/>
    </row>
    <row r="7684" spans="1:30" s="13" customFormat="1" x14ac:dyDescent="0.25">
      <c r="A7684"/>
      <c r="B7684" s="32"/>
      <c r="C7684" s="34"/>
      <c r="D7684" s="10"/>
      <c r="J7684" s="53"/>
      <c r="K7684" s="64"/>
      <c r="O7684" s="60"/>
      <c r="P7684" s="67"/>
      <c r="T7684" s="53"/>
      <c r="U7684" s="64"/>
      <c r="Y7684" s="53"/>
      <c r="Z7684" s="64"/>
      <c r="AD7684" s="53"/>
    </row>
    <row r="7685" spans="1:30" s="13" customFormat="1" x14ac:dyDescent="0.25">
      <c r="A7685"/>
      <c r="B7685" s="32"/>
      <c r="C7685" s="34"/>
      <c r="D7685" s="10"/>
      <c r="J7685" s="53"/>
      <c r="K7685" s="64"/>
      <c r="O7685" s="60"/>
      <c r="P7685" s="67"/>
      <c r="T7685" s="53"/>
      <c r="U7685" s="64"/>
      <c r="Y7685" s="53"/>
      <c r="Z7685" s="64"/>
      <c r="AD7685" s="53"/>
    </row>
    <row r="7686" spans="1:30" s="13" customFormat="1" x14ac:dyDescent="0.25">
      <c r="A7686"/>
      <c r="B7686" s="32"/>
      <c r="C7686" s="34"/>
      <c r="D7686" s="10"/>
      <c r="J7686" s="53"/>
      <c r="K7686" s="64"/>
      <c r="O7686" s="60"/>
      <c r="P7686" s="67"/>
      <c r="T7686" s="53"/>
      <c r="U7686" s="64"/>
      <c r="Y7686" s="53"/>
      <c r="Z7686" s="64"/>
      <c r="AD7686" s="53"/>
    </row>
    <row r="7687" spans="1:30" s="13" customFormat="1" x14ac:dyDescent="0.25">
      <c r="A7687"/>
      <c r="B7687" s="32"/>
      <c r="C7687" s="34"/>
      <c r="D7687" s="10"/>
      <c r="J7687" s="53"/>
      <c r="K7687" s="64"/>
      <c r="O7687" s="60"/>
      <c r="P7687" s="67"/>
      <c r="T7687" s="53"/>
      <c r="U7687" s="64"/>
      <c r="Y7687" s="53"/>
      <c r="Z7687" s="64"/>
      <c r="AD7687" s="53"/>
    </row>
    <row r="7688" spans="1:30" s="13" customFormat="1" x14ac:dyDescent="0.25">
      <c r="A7688"/>
      <c r="B7688" s="32"/>
      <c r="C7688" s="34"/>
      <c r="D7688" s="10"/>
      <c r="J7688" s="53"/>
      <c r="K7688" s="64"/>
      <c r="O7688" s="60"/>
      <c r="P7688" s="67"/>
      <c r="T7688" s="53"/>
      <c r="U7688" s="64"/>
      <c r="Y7688" s="53"/>
      <c r="Z7688" s="64"/>
      <c r="AD7688" s="53"/>
    </row>
    <row r="7689" spans="1:30" s="13" customFormat="1" x14ac:dyDescent="0.25">
      <c r="A7689"/>
      <c r="B7689" s="32"/>
      <c r="C7689" s="34"/>
      <c r="D7689" s="10"/>
      <c r="J7689" s="53"/>
      <c r="K7689" s="64"/>
      <c r="O7689" s="60"/>
      <c r="P7689" s="67"/>
      <c r="T7689" s="53"/>
      <c r="U7689" s="64"/>
      <c r="Y7689" s="53"/>
      <c r="Z7689" s="64"/>
      <c r="AD7689" s="53"/>
    </row>
    <row r="7690" spans="1:30" s="13" customFormat="1" x14ac:dyDescent="0.25">
      <c r="A7690"/>
      <c r="B7690" s="32"/>
      <c r="C7690" s="34"/>
      <c r="D7690" s="10"/>
      <c r="J7690" s="53"/>
      <c r="K7690" s="64"/>
      <c r="O7690" s="60"/>
      <c r="P7690" s="67"/>
      <c r="T7690" s="53"/>
      <c r="U7690" s="64"/>
      <c r="Y7690" s="53"/>
      <c r="Z7690" s="64"/>
      <c r="AD7690" s="53"/>
    </row>
    <row r="7691" spans="1:30" s="13" customFormat="1" x14ac:dyDescent="0.25">
      <c r="A7691"/>
      <c r="B7691" s="32"/>
      <c r="C7691" s="34"/>
      <c r="D7691" s="10"/>
      <c r="J7691" s="53"/>
      <c r="K7691" s="64"/>
      <c r="O7691" s="60"/>
      <c r="P7691" s="67"/>
      <c r="T7691" s="53"/>
      <c r="U7691" s="64"/>
      <c r="Y7691" s="53"/>
      <c r="Z7691" s="64"/>
      <c r="AD7691" s="53"/>
    </row>
    <row r="7692" spans="1:30" s="13" customFormat="1" x14ac:dyDescent="0.25">
      <c r="A7692"/>
      <c r="B7692" s="32"/>
      <c r="C7692" s="34"/>
      <c r="D7692" s="10"/>
      <c r="J7692" s="53"/>
      <c r="K7692" s="64"/>
      <c r="O7692" s="60"/>
      <c r="P7692" s="67"/>
      <c r="T7692" s="53"/>
      <c r="U7692" s="64"/>
      <c r="Y7692" s="53"/>
      <c r="Z7692" s="64"/>
      <c r="AD7692" s="53"/>
    </row>
    <row r="7693" spans="1:30" s="13" customFormat="1" x14ac:dyDescent="0.25">
      <c r="A7693"/>
      <c r="B7693" s="32"/>
      <c r="C7693" s="34"/>
      <c r="D7693" s="10"/>
      <c r="J7693" s="53"/>
      <c r="K7693" s="64"/>
      <c r="O7693" s="60"/>
      <c r="P7693" s="67"/>
      <c r="T7693" s="53"/>
      <c r="U7693" s="64"/>
      <c r="Y7693" s="53"/>
      <c r="Z7693" s="64"/>
      <c r="AD7693" s="53"/>
    </row>
    <row r="7694" spans="1:30" s="13" customFormat="1" x14ac:dyDescent="0.25">
      <c r="A7694"/>
      <c r="B7694" s="32"/>
      <c r="C7694" s="34"/>
      <c r="D7694" s="10"/>
      <c r="J7694" s="53"/>
      <c r="K7694" s="64"/>
      <c r="O7694" s="60"/>
      <c r="P7694" s="67"/>
      <c r="T7694" s="53"/>
      <c r="U7694" s="64"/>
      <c r="Y7694" s="53"/>
      <c r="Z7694" s="64"/>
      <c r="AD7694" s="53"/>
    </row>
    <row r="7695" spans="1:30" s="13" customFormat="1" x14ac:dyDescent="0.25">
      <c r="A7695"/>
      <c r="B7695" s="32"/>
      <c r="C7695" s="34"/>
      <c r="D7695" s="10"/>
      <c r="J7695" s="53"/>
      <c r="K7695" s="64"/>
      <c r="O7695" s="60"/>
      <c r="P7695" s="67"/>
      <c r="T7695" s="53"/>
      <c r="U7695" s="64"/>
      <c r="Y7695" s="53"/>
      <c r="Z7695" s="64"/>
      <c r="AD7695" s="53"/>
    </row>
    <row r="7696" spans="1:30" s="13" customFormat="1" x14ac:dyDescent="0.25">
      <c r="A7696"/>
      <c r="B7696" s="32"/>
      <c r="C7696" s="34"/>
      <c r="D7696" s="10"/>
      <c r="J7696" s="53"/>
      <c r="K7696" s="64"/>
      <c r="O7696" s="60"/>
      <c r="P7696" s="67"/>
      <c r="T7696" s="53"/>
      <c r="U7696" s="64"/>
      <c r="Y7696" s="53"/>
      <c r="Z7696" s="64"/>
      <c r="AD7696" s="53"/>
    </row>
    <row r="7697" spans="1:30" s="13" customFormat="1" x14ac:dyDescent="0.25">
      <c r="A7697"/>
      <c r="B7697" s="32"/>
      <c r="C7697" s="34"/>
      <c r="D7697" s="10"/>
      <c r="J7697" s="53"/>
      <c r="K7697" s="64"/>
      <c r="O7697" s="60"/>
      <c r="P7697" s="67"/>
      <c r="T7697" s="53"/>
      <c r="U7697" s="64"/>
      <c r="Y7697" s="53"/>
      <c r="Z7697" s="64"/>
      <c r="AD7697" s="53"/>
    </row>
    <row r="7698" spans="1:30" s="13" customFormat="1" x14ac:dyDescent="0.25">
      <c r="A7698"/>
      <c r="B7698" s="32"/>
      <c r="C7698" s="34"/>
      <c r="D7698" s="10"/>
      <c r="J7698" s="53"/>
      <c r="K7698" s="64"/>
      <c r="O7698" s="60"/>
      <c r="P7698" s="67"/>
      <c r="T7698" s="53"/>
      <c r="U7698" s="64"/>
      <c r="Y7698" s="53"/>
      <c r="Z7698" s="64"/>
      <c r="AD7698" s="53"/>
    </row>
    <row r="7699" spans="1:30" s="13" customFormat="1" x14ac:dyDescent="0.25">
      <c r="A7699"/>
      <c r="B7699" s="32"/>
      <c r="C7699" s="34"/>
      <c r="D7699" s="10"/>
      <c r="J7699" s="53"/>
      <c r="K7699" s="64"/>
      <c r="O7699" s="60"/>
      <c r="P7699" s="67"/>
      <c r="T7699" s="53"/>
      <c r="U7699" s="64"/>
      <c r="Y7699" s="53"/>
      <c r="Z7699" s="64"/>
      <c r="AD7699" s="53"/>
    </row>
    <row r="7700" spans="1:30" s="13" customFormat="1" x14ac:dyDescent="0.25">
      <c r="A7700"/>
      <c r="B7700" s="32"/>
      <c r="C7700" s="34"/>
      <c r="D7700" s="10"/>
      <c r="J7700" s="53"/>
      <c r="K7700" s="64"/>
      <c r="O7700" s="60"/>
      <c r="P7700" s="67"/>
      <c r="T7700" s="53"/>
      <c r="U7700" s="64"/>
      <c r="Y7700" s="53"/>
      <c r="Z7700" s="64"/>
      <c r="AD7700" s="53"/>
    </row>
    <row r="7701" spans="1:30" s="13" customFormat="1" x14ac:dyDescent="0.25">
      <c r="A7701"/>
      <c r="B7701" s="32"/>
      <c r="C7701" s="34"/>
      <c r="D7701" s="10"/>
      <c r="J7701" s="53"/>
      <c r="K7701" s="64"/>
      <c r="O7701" s="60"/>
      <c r="P7701" s="67"/>
      <c r="T7701" s="53"/>
      <c r="U7701" s="64"/>
      <c r="Y7701" s="53"/>
      <c r="Z7701" s="64"/>
      <c r="AD7701" s="53"/>
    </row>
    <row r="7702" spans="1:30" s="13" customFormat="1" x14ac:dyDescent="0.25">
      <c r="A7702"/>
      <c r="B7702" s="32"/>
      <c r="C7702" s="34"/>
      <c r="D7702" s="10"/>
      <c r="J7702" s="53"/>
      <c r="K7702" s="64"/>
      <c r="O7702" s="60"/>
      <c r="P7702" s="67"/>
      <c r="T7702" s="53"/>
      <c r="U7702" s="64"/>
      <c r="Y7702" s="53"/>
      <c r="Z7702" s="64"/>
      <c r="AD7702" s="53"/>
    </row>
    <row r="7703" spans="1:30" s="13" customFormat="1" x14ac:dyDescent="0.25">
      <c r="A7703"/>
      <c r="B7703" s="32"/>
      <c r="C7703" s="34"/>
      <c r="D7703" s="10"/>
      <c r="J7703" s="53"/>
      <c r="K7703" s="64"/>
      <c r="O7703" s="60"/>
      <c r="P7703" s="67"/>
      <c r="T7703" s="53"/>
      <c r="U7703" s="64"/>
      <c r="Y7703" s="53"/>
      <c r="Z7703" s="64"/>
      <c r="AD7703" s="53"/>
    </row>
    <row r="7704" spans="1:30" s="13" customFormat="1" x14ac:dyDescent="0.25">
      <c r="A7704"/>
      <c r="B7704" s="32"/>
      <c r="C7704" s="34"/>
      <c r="D7704" s="10"/>
      <c r="J7704" s="53"/>
      <c r="K7704" s="64"/>
      <c r="O7704" s="60"/>
      <c r="P7704" s="67"/>
      <c r="T7704" s="53"/>
      <c r="U7704" s="64"/>
      <c r="Y7704" s="53"/>
      <c r="Z7704" s="64"/>
      <c r="AD7704" s="53"/>
    </row>
    <row r="7705" spans="1:30" s="13" customFormat="1" x14ac:dyDescent="0.25">
      <c r="A7705"/>
      <c r="B7705" s="32"/>
      <c r="C7705" s="34"/>
      <c r="D7705" s="10"/>
      <c r="J7705" s="53"/>
      <c r="K7705" s="64"/>
      <c r="O7705" s="60"/>
      <c r="P7705" s="67"/>
      <c r="T7705" s="53"/>
      <c r="U7705" s="64"/>
      <c r="Y7705" s="53"/>
      <c r="Z7705" s="64"/>
      <c r="AD7705" s="53"/>
    </row>
    <row r="7706" spans="1:30" s="13" customFormat="1" x14ac:dyDescent="0.25">
      <c r="A7706"/>
      <c r="B7706" s="32"/>
      <c r="C7706" s="34"/>
      <c r="D7706" s="10"/>
      <c r="J7706" s="53"/>
      <c r="K7706" s="64"/>
      <c r="O7706" s="60"/>
      <c r="P7706" s="67"/>
      <c r="T7706" s="53"/>
      <c r="U7706" s="64"/>
      <c r="Y7706" s="53"/>
      <c r="Z7706" s="64"/>
      <c r="AD7706" s="53"/>
    </row>
    <row r="7707" spans="1:30" s="13" customFormat="1" x14ac:dyDescent="0.25">
      <c r="A7707"/>
      <c r="B7707" s="32"/>
      <c r="C7707" s="34"/>
      <c r="D7707" s="10"/>
      <c r="J7707" s="53"/>
      <c r="K7707" s="64"/>
      <c r="O7707" s="60"/>
      <c r="P7707" s="67"/>
      <c r="T7707" s="53"/>
      <c r="U7707" s="64"/>
      <c r="Y7707" s="53"/>
      <c r="Z7707" s="64"/>
      <c r="AD7707" s="53"/>
    </row>
    <row r="7708" spans="1:30" s="13" customFormat="1" x14ac:dyDescent="0.25">
      <c r="A7708"/>
      <c r="B7708" s="32"/>
      <c r="C7708" s="34"/>
      <c r="D7708" s="10"/>
      <c r="J7708" s="53"/>
      <c r="K7708" s="64"/>
      <c r="O7708" s="60"/>
      <c r="P7708" s="67"/>
      <c r="T7708" s="53"/>
      <c r="U7708" s="64"/>
      <c r="Y7708" s="53"/>
      <c r="Z7708" s="64"/>
      <c r="AD7708" s="53"/>
    </row>
    <row r="7709" spans="1:30" s="13" customFormat="1" x14ac:dyDescent="0.25">
      <c r="A7709"/>
      <c r="B7709" s="32"/>
      <c r="C7709" s="34"/>
      <c r="D7709" s="10"/>
      <c r="J7709" s="53"/>
      <c r="K7709" s="64"/>
      <c r="O7709" s="60"/>
      <c r="P7709" s="67"/>
      <c r="T7709" s="53"/>
      <c r="U7709" s="64"/>
      <c r="Y7709" s="53"/>
      <c r="Z7709" s="64"/>
      <c r="AD7709" s="53"/>
    </row>
    <row r="7710" spans="1:30" s="13" customFormat="1" x14ac:dyDescent="0.25">
      <c r="A7710"/>
      <c r="B7710" s="32"/>
      <c r="C7710" s="34"/>
      <c r="D7710" s="10"/>
      <c r="J7710" s="53"/>
      <c r="K7710" s="64"/>
      <c r="O7710" s="60"/>
      <c r="P7710" s="67"/>
      <c r="T7710" s="53"/>
      <c r="U7710" s="64"/>
      <c r="Y7710" s="53"/>
      <c r="Z7710" s="64"/>
      <c r="AD7710" s="53"/>
    </row>
    <row r="7711" spans="1:30" s="13" customFormat="1" x14ac:dyDescent="0.25">
      <c r="A7711"/>
      <c r="B7711" s="32"/>
      <c r="C7711" s="34"/>
      <c r="D7711" s="10"/>
      <c r="J7711" s="53"/>
      <c r="K7711" s="64"/>
      <c r="O7711" s="60"/>
      <c r="P7711" s="67"/>
      <c r="T7711" s="53"/>
      <c r="U7711" s="64"/>
      <c r="Y7711" s="53"/>
      <c r="Z7711" s="64"/>
      <c r="AD7711" s="53"/>
    </row>
    <row r="7712" spans="1:30" s="13" customFormat="1" x14ac:dyDescent="0.25">
      <c r="A7712"/>
      <c r="B7712" s="32"/>
      <c r="C7712" s="34"/>
      <c r="D7712" s="10"/>
      <c r="J7712" s="53"/>
      <c r="K7712" s="64"/>
      <c r="O7712" s="60"/>
      <c r="P7712" s="67"/>
      <c r="T7712" s="53"/>
      <c r="U7712" s="64"/>
      <c r="Y7712" s="53"/>
      <c r="Z7712" s="64"/>
      <c r="AD7712" s="53"/>
    </row>
    <row r="7713" spans="1:30" s="13" customFormat="1" x14ac:dyDescent="0.25">
      <c r="A7713"/>
      <c r="B7713" s="32"/>
      <c r="C7713" s="34"/>
      <c r="D7713" s="10"/>
      <c r="J7713" s="53"/>
      <c r="K7713" s="64"/>
      <c r="O7713" s="60"/>
      <c r="P7713" s="67"/>
      <c r="T7713" s="53"/>
      <c r="U7713" s="64"/>
      <c r="Y7713" s="53"/>
      <c r="Z7713" s="64"/>
      <c r="AD7713" s="53"/>
    </row>
    <row r="7714" spans="1:30" s="13" customFormat="1" x14ac:dyDescent="0.25">
      <c r="A7714"/>
      <c r="B7714" s="32"/>
      <c r="C7714" s="34"/>
      <c r="D7714" s="10"/>
      <c r="J7714" s="53"/>
      <c r="K7714" s="64"/>
      <c r="O7714" s="60"/>
      <c r="P7714" s="67"/>
      <c r="T7714" s="53"/>
      <c r="U7714" s="64"/>
      <c r="Y7714" s="53"/>
      <c r="Z7714" s="64"/>
      <c r="AD7714" s="53"/>
    </row>
    <row r="7715" spans="1:30" s="13" customFormat="1" x14ac:dyDescent="0.25">
      <c r="A7715"/>
      <c r="B7715" s="32"/>
      <c r="C7715" s="34"/>
      <c r="D7715" s="10"/>
      <c r="J7715" s="53"/>
      <c r="K7715" s="64"/>
      <c r="O7715" s="60"/>
      <c r="P7715" s="67"/>
      <c r="T7715" s="53"/>
      <c r="U7715" s="64"/>
      <c r="Y7715" s="53"/>
      <c r="Z7715" s="64"/>
      <c r="AD7715" s="53"/>
    </row>
    <row r="7716" spans="1:30" s="13" customFormat="1" x14ac:dyDescent="0.25">
      <c r="A7716"/>
      <c r="B7716" s="32"/>
      <c r="C7716" s="34"/>
      <c r="D7716" s="10"/>
      <c r="J7716" s="53"/>
      <c r="K7716" s="64"/>
      <c r="O7716" s="60"/>
      <c r="P7716" s="67"/>
      <c r="T7716" s="53"/>
      <c r="U7716" s="64"/>
      <c r="Y7716" s="53"/>
      <c r="Z7716" s="64"/>
      <c r="AD7716" s="53"/>
    </row>
    <row r="7717" spans="1:30" s="13" customFormat="1" x14ac:dyDescent="0.25">
      <c r="A7717"/>
      <c r="B7717" s="32"/>
      <c r="C7717" s="34"/>
      <c r="D7717" s="10"/>
      <c r="J7717" s="53"/>
      <c r="K7717" s="64"/>
      <c r="O7717" s="60"/>
      <c r="P7717" s="67"/>
      <c r="T7717" s="53"/>
      <c r="U7717" s="64"/>
      <c r="Y7717" s="53"/>
      <c r="Z7717" s="64"/>
      <c r="AD7717" s="53"/>
    </row>
    <row r="7718" spans="1:30" s="13" customFormat="1" x14ac:dyDescent="0.25">
      <c r="A7718"/>
      <c r="B7718" s="32"/>
      <c r="C7718" s="34"/>
      <c r="D7718" s="10"/>
      <c r="J7718" s="53"/>
      <c r="K7718" s="64"/>
      <c r="O7718" s="60"/>
      <c r="P7718" s="67"/>
      <c r="T7718" s="53"/>
      <c r="U7718" s="64"/>
      <c r="Y7718" s="53"/>
      <c r="Z7718" s="64"/>
      <c r="AD7718" s="53"/>
    </row>
    <row r="7719" spans="1:30" s="13" customFormat="1" x14ac:dyDescent="0.25">
      <c r="A7719"/>
      <c r="B7719" s="32"/>
      <c r="C7719" s="34"/>
      <c r="D7719" s="10"/>
      <c r="J7719" s="53"/>
      <c r="K7719" s="64"/>
      <c r="O7719" s="60"/>
      <c r="P7719" s="67"/>
      <c r="T7719" s="53"/>
      <c r="U7719" s="64"/>
      <c r="Y7719" s="53"/>
      <c r="Z7719" s="64"/>
      <c r="AD7719" s="53"/>
    </row>
    <row r="7720" spans="1:30" s="13" customFormat="1" x14ac:dyDescent="0.25">
      <c r="A7720"/>
      <c r="B7720" s="32"/>
      <c r="C7720" s="34"/>
      <c r="D7720" s="10"/>
      <c r="J7720" s="53"/>
      <c r="K7720" s="64"/>
      <c r="O7720" s="60"/>
      <c r="P7720" s="67"/>
      <c r="T7720" s="53"/>
      <c r="U7720" s="64"/>
      <c r="Y7720" s="53"/>
      <c r="Z7720" s="64"/>
      <c r="AD7720" s="53"/>
    </row>
    <row r="7721" spans="1:30" s="13" customFormat="1" x14ac:dyDescent="0.25">
      <c r="A7721"/>
      <c r="B7721" s="32"/>
      <c r="C7721" s="34"/>
      <c r="D7721" s="10"/>
      <c r="J7721" s="53"/>
      <c r="K7721" s="64"/>
      <c r="O7721" s="60"/>
      <c r="P7721" s="67"/>
      <c r="T7721" s="53"/>
      <c r="U7721" s="64"/>
      <c r="Y7721" s="53"/>
      <c r="Z7721" s="64"/>
      <c r="AD7721" s="53"/>
    </row>
    <row r="7722" spans="1:30" s="13" customFormat="1" x14ac:dyDescent="0.25">
      <c r="A7722"/>
      <c r="B7722" s="32"/>
      <c r="C7722" s="34"/>
      <c r="D7722" s="10"/>
      <c r="J7722" s="53"/>
      <c r="K7722" s="64"/>
      <c r="O7722" s="60"/>
      <c r="P7722" s="67"/>
      <c r="T7722" s="53"/>
      <c r="U7722" s="64"/>
      <c r="Y7722" s="53"/>
      <c r="Z7722" s="64"/>
      <c r="AD7722" s="53"/>
    </row>
    <row r="7723" spans="1:30" s="13" customFormat="1" x14ac:dyDescent="0.25">
      <c r="A7723"/>
      <c r="B7723" s="32"/>
      <c r="C7723" s="34"/>
      <c r="D7723" s="10"/>
      <c r="J7723" s="53"/>
      <c r="K7723" s="64"/>
      <c r="O7723" s="60"/>
      <c r="P7723" s="67"/>
      <c r="T7723" s="53"/>
      <c r="U7723" s="64"/>
      <c r="Y7723" s="53"/>
      <c r="Z7723" s="64"/>
      <c r="AD7723" s="53"/>
    </row>
    <row r="7724" spans="1:30" s="13" customFormat="1" x14ac:dyDescent="0.25">
      <c r="A7724"/>
      <c r="B7724" s="32"/>
      <c r="C7724" s="34"/>
      <c r="D7724" s="10"/>
      <c r="J7724" s="53"/>
      <c r="K7724" s="64"/>
      <c r="O7724" s="60"/>
      <c r="P7724" s="67"/>
      <c r="T7724" s="53"/>
      <c r="U7724" s="64"/>
      <c r="Y7724" s="53"/>
      <c r="Z7724" s="64"/>
      <c r="AD7724" s="53"/>
    </row>
    <row r="7725" spans="1:30" s="13" customFormat="1" x14ac:dyDescent="0.25">
      <c r="A7725"/>
      <c r="B7725" s="32"/>
      <c r="C7725" s="34"/>
      <c r="D7725" s="10"/>
      <c r="J7725" s="53"/>
      <c r="K7725" s="64"/>
      <c r="O7725" s="60"/>
      <c r="P7725" s="67"/>
      <c r="T7725" s="53"/>
      <c r="U7725" s="64"/>
      <c r="Y7725" s="53"/>
      <c r="Z7725" s="64"/>
      <c r="AD7725" s="53"/>
    </row>
    <row r="7726" spans="1:30" s="13" customFormat="1" x14ac:dyDescent="0.25">
      <c r="A7726"/>
      <c r="B7726" s="32"/>
      <c r="C7726" s="34"/>
      <c r="D7726" s="10"/>
      <c r="J7726" s="53"/>
      <c r="K7726" s="64"/>
      <c r="O7726" s="60"/>
      <c r="P7726" s="67"/>
      <c r="T7726" s="53"/>
      <c r="U7726" s="64"/>
      <c r="Y7726" s="53"/>
      <c r="Z7726" s="64"/>
      <c r="AD7726" s="53"/>
    </row>
    <row r="7727" spans="1:30" s="13" customFormat="1" x14ac:dyDescent="0.25">
      <c r="A7727"/>
      <c r="B7727" s="32"/>
      <c r="C7727" s="34"/>
      <c r="D7727" s="10"/>
      <c r="J7727" s="53"/>
      <c r="K7727" s="64"/>
      <c r="O7727" s="60"/>
      <c r="P7727" s="67"/>
      <c r="T7727" s="53"/>
      <c r="U7727" s="64"/>
      <c r="Y7727" s="53"/>
      <c r="Z7727" s="64"/>
      <c r="AD7727" s="53"/>
    </row>
    <row r="7728" spans="1:30" s="13" customFormat="1" x14ac:dyDescent="0.25">
      <c r="A7728"/>
      <c r="B7728" s="32"/>
      <c r="C7728" s="34"/>
      <c r="D7728" s="10"/>
      <c r="J7728" s="53"/>
      <c r="K7728" s="64"/>
      <c r="O7728" s="60"/>
      <c r="P7728" s="67"/>
      <c r="T7728" s="53"/>
      <c r="U7728" s="64"/>
      <c r="Y7728" s="53"/>
      <c r="Z7728" s="64"/>
      <c r="AD7728" s="53"/>
    </row>
    <row r="7729" spans="1:30" s="13" customFormat="1" x14ac:dyDescent="0.25">
      <c r="A7729"/>
      <c r="B7729" s="32"/>
      <c r="C7729" s="34"/>
      <c r="D7729" s="10"/>
      <c r="J7729" s="53"/>
      <c r="K7729" s="64"/>
      <c r="O7729" s="60"/>
      <c r="P7729" s="67"/>
      <c r="T7729" s="53"/>
      <c r="U7729" s="64"/>
      <c r="Y7729" s="53"/>
      <c r="Z7729" s="64"/>
      <c r="AD7729" s="53"/>
    </row>
    <row r="7730" spans="1:30" s="13" customFormat="1" x14ac:dyDescent="0.25">
      <c r="A7730"/>
      <c r="B7730" s="32"/>
      <c r="C7730" s="34"/>
      <c r="D7730" s="10"/>
      <c r="J7730" s="53"/>
      <c r="K7730" s="64"/>
      <c r="O7730" s="60"/>
      <c r="P7730" s="67"/>
      <c r="T7730" s="53"/>
      <c r="U7730" s="64"/>
      <c r="Y7730" s="53"/>
      <c r="Z7730" s="64"/>
      <c r="AD7730" s="53"/>
    </row>
    <row r="7731" spans="1:30" s="13" customFormat="1" x14ac:dyDescent="0.25">
      <c r="A7731"/>
      <c r="B7731" s="32"/>
      <c r="C7731" s="34"/>
      <c r="D7731" s="10"/>
      <c r="J7731" s="53"/>
      <c r="K7731" s="64"/>
      <c r="O7731" s="60"/>
      <c r="P7731" s="67"/>
      <c r="T7731" s="53"/>
      <c r="U7731" s="64"/>
      <c r="Y7731" s="53"/>
      <c r="Z7731" s="64"/>
      <c r="AD7731" s="53"/>
    </row>
    <row r="7732" spans="1:30" s="13" customFormat="1" x14ac:dyDescent="0.25">
      <c r="A7732"/>
      <c r="B7732" s="32"/>
      <c r="C7732" s="34"/>
      <c r="D7732" s="10"/>
      <c r="J7732" s="53"/>
      <c r="K7732" s="64"/>
      <c r="O7732" s="60"/>
      <c r="P7732" s="67"/>
      <c r="T7732" s="53"/>
      <c r="U7732" s="64"/>
      <c r="Y7732" s="53"/>
      <c r="Z7732" s="64"/>
      <c r="AD7732" s="53"/>
    </row>
    <row r="7733" spans="1:30" s="13" customFormat="1" x14ac:dyDescent="0.25">
      <c r="A7733"/>
      <c r="B7733" s="32"/>
      <c r="C7733" s="34"/>
      <c r="D7733" s="10"/>
      <c r="J7733" s="53"/>
      <c r="K7733" s="64"/>
      <c r="O7733" s="60"/>
      <c r="P7733" s="67"/>
      <c r="T7733" s="53"/>
      <c r="U7733" s="64"/>
      <c r="Y7733" s="53"/>
      <c r="Z7733" s="64"/>
      <c r="AD7733" s="53"/>
    </row>
    <row r="7734" spans="1:30" s="13" customFormat="1" x14ac:dyDescent="0.25">
      <c r="A7734"/>
      <c r="B7734" s="32"/>
      <c r="C7734" s="34"/>
      <c r="D7734" s="10"/>
      <c r="J7734" s="53"/>
      <c r="K7734" s="64"/>
      <c r="O7734" s="60"/>
      <c r="P7734" s="67"/>
      <c r="T7734" s="53"/>
      <c r="U7734" s="64"/>
      <c r="Y7734" s="53"/>
      <c r="Z7734" s="64"/>
      <c r="AD7734" s="53"/>
    </row>
    <row r="7735" spans="1:30" s="13" customFormat="1" x14ac:dyDescent="0.25">
      <c r="A7735"/>
      <c r="B7735" s="32"/>
      <c r="C7735" s="34"/>
      <c r="D7735" s="10"/>
      <c r="J7735" s="53"/>
      <c r="K7735" s="64"/>
      <c r="O7735" s="60"/>
      <c r="P7735" s="67"/>
      <c r="T7735" s="53"/>
      <c r="U7735" s="64"/>
      <c r="Y7735" s="53"/>
      <c r="Z7735" s="64"/>
      <c r="AD7735" s="53"/>
    </row>
    <row r="7736" spans="1:30" s="13" customFormat="1" x14ac:dyDescent="0.25">
      <c r="A7736"/>
      <c r="B7736" s="32"/>
      <c r="C7736" s="34"/>
      <c r="D7736" s="10"/>
      <c r="J7736" s="53"/>
      <c r="K7736" s="64"/>
      <c r="O7736" s="60"/>
      <c r="P7736" s="67"/>
      <c r="T7736" s="53"/>
      <c r="U7736" s="64"/>
      <c r="Y7736" s="53"/>
      <c r="Z7736" s="64"/>
      <c r="AD7736" s="53"/>
    </row>
    <row r="7737" spans="1:30" s="13" customFormat="1" x14ac:dyDescent="0.25">
      <c r="A7737"/>
      <c r="B7737" s="32"/>
      <c r="C7737" s="34"/>
      <c r="D7737" s="10"/>
      <c r="J7737" s="53"/>
      <c r="K7737" s="64"/>
      <c r="O7737" s="60"/>
      <c r="P7737" s="67"/>
      <c r="T7737" s="53"/>
      <c r="U7737" s="64"/>
      <c r="Y7737" s="53"/>
      <c r="Z7737" s="64"/>
      <c r="AD7737" s="53"/>
    </row>
    <row r="7738" spans="1:30" s="13" customFormat="1" x14ac:dyDescent="0.25">
      <c r="A7738"/>
      <c r="B7738" s="32"/>
      <c r="C7738" s="34"/>
      <c r="D7738" s="10"/>
      <c r="J7738" s="53"/>
      <c r="K7738" s="64"/>
      <c r="O7738" s="60"/>
      <c r="P7738" s="67"/>
      <c r="T7738" s="53"/>
      <c r="U7738" s="64"/>
      <c r="Y7738" s="53"/>
      <c r="Z7738" s="64"/>
      <c r="AD7738" s="53"/>
    </row>
    <row r="7739" spans="1:30" s="13" customFormat="1" x14ac:dyDescent="0.25">
      <c r="A7739"/>
      <c r="B7739" s="32"/>
      <c r="C7739" s="34"/>
      <c r="D7739" s="10"/>
      <c r="J7739" s="53"/>
      <c r="K7739" s="64"/>
      <c r="O7739" s="60"/>
      <c r="P7739" s="67"/>
      <c r="T7739" s="53"/>
      <c r="U7739" s="64"/>
      <c r="Y7739" s="53"/>
      <c r="Z7739" s="64"/>
      <c r="AD7739" s="53"/>
    </row>
    <row r="7740" spans="1:30" s="13" customFormat="1" x14ac:dyDescent="0.25">
      <c r="A7740"/>
      <c r="B7740" s="32"/>
      <c r="C7740" s="34"/>
      <c r="D7740" s="10"/>
      <c r="J7740" s="53"/>
      <c r="K7740" s="64"/>
      <c r="O7740" s="60"/>
      <c r="P7740" s="67"/>
      <c r="T7740" s="53"/>
      <c r="U7740" s="64"/>
      <c r="Y7740" s="53"/>
      <c r="Z7740" s="64"/>
      <c r="AD7740" s="53"/>
    </row>
    <row r="7741" spans="1:30" s="13" customFormat="1" x14ac:dyDescent="0.25">
      <c r="A7741"/>
      <c r="B7741" s="32"/>
      <c r="C7741" s="34"/>
      <c r="D7741" s="10"/>
      <c r="J7741" s="53"/>
      <c r="K7741" s="64"/>
      <c r="O7741" s="60"/>
      <c r="P7741" s="67"/>
      <c r="T7741" s="53"/>
      <c r="U7741" s="64"/>
      <c r="Y7741" s="53"/>
      <c r="Z7741" s="64"/>
      <c r="AD7741" s="53"/>
    </row>
    <row r="7742" spans="1:30" s="13" customFormat="1" x14ac:dyDescent="0.25">
      <c r="A7742"/>
      <c r="B7742" s="32"/>
      <c r="C7742" s="34"/>
      <c r="D7742" s="10"/>
      <c r="J7742" s="53"/>
      <c r="K7742" s="64"/>
      <c r="O7742" s="60"/>
      <c r="P7742" s="67"/>
      <c r="T7742" s="53"/>
      <c r="U7742" s="64"/>
      <c r="Y7742" s="53"/>
      <c r="Z7742" s="64"/>
      <c r="AD7742" s="53"/>
    </row>
    <row r="7743" spans="1:30" s="13" customFormat="1" x14ac:dyDescent="0.25">
      <c r="A7743"/>
      <c r="B7743" s="32"/>
      <c r="C7743" s="34"/>
      <c r="D7743" s="10"/>
      <c r="J7743" s="53"/>
      <c r="K7743" s="64"/>
      <c r="O7743" s="60"/>
      <c r="P7743" s="67"/>
      <c r="T7743" s="53"/>
      <c r="U7743" s="64"/>
      <c r="Y7743" s="53"/>
      <c r="Z7743" s="64"/>
      <c r="AD7743" s="53"/>
    </row>
    <row r="7744" spans="1:30" s="13" customFormat="1" x14ac:dyDescent="0.25">
      <c r="A7744"/>
      <c r="B7744" s="32"/>
      <c r="C7744" s="34"/>
      <c r="D7744" s="10"/>
      <c r="J7744" s="53"/>
      <c r="K7744" s="64"/>
      <c r="O7744" s="60"/>
      <c r="P7744" s="67"/>
      <c r="T7744" s="53"/>
      <c r="U7744" s="64"/>
      <c r="Y7744" s="53"/>
      <c r="Z7744" s="64"/>
      <c r="AD7744" s="53"/>
    </row>
    <row r="7745" spans="1:30" s="13" customFormat="1" x14ac:dyDescent="0.25">
      <c r="A7745"/>
      <c r="B7745" s="32"/>
      <c r="C7745" s="34"/>
      <c r="D7745" s="10"/>
      <c r="J7745" s="53"/>
      <c r="K7745" s="64"/>
      <c r="O7745" s="60"/>
      <c r="P7745" s="67"/>
      <c r="T7745" s="53"/>
      <c r="U7745" s="64"/>
      <c r="Y7745" s="53"/>
      <c r="Z7745" s="64"/>
      <c r="AD7745" s="53"/>
    </row>
    <row r="7746" spans="1:30" s="13" customFormat="1" x14ac:dyDescent="0.25">
      <c r="A7746"/>
      <c r="B7746" s="32"/>
      <c r="C7746" s="34"/>
      <c r="D7746" s="10"/>
      <c r="J7746" s="53"/>
      <c r="K7746" s="64"/>
      <c r="O7746" s="60"/>
      <c r="P7746" s="67"/>
      <c r="T7746" s="53"/>
      <c r="U7746" s="64"/>
      <c r="Y7746" s="53"/>
      <c r="Z7746" s="64"/>
      <c r="AD7746" s="53"/>
    </row>
    <row r="7747" spans="1:30" s="13" customFormat="1" x14ac:dyDescent="0.25">
      <c r="A7747"/>
      <c r="B7747" s="32"/>
      <c r="C7747" s="34"/>
      <c r="D7747" s="10"/>
      <c r="J7747" s="53"/>
      <c r="K7747" s="64"/>
      <c r="O7747" s="60"/>
      <c r="P7747" s="67"/>
      <c r="T7747" s="53"/>
      <c r="U7747" s="64"/>
      <c r="Y7747" s="53"/>
      <c r="Z7747" s="64"/>
      <c r="AD7747" s="53"/>
    </row>
    <row r="7748" spans="1:30" s="13" customFormat="1" x14ac:dyDescent="0.25">
      <c r="A7748"/>
      <c r="B7748" s="32"/>
      <c r="C7748" s="34"/>
      <c r="D7748" s="10"/>
      <c r="J7748" s="53"/>
      <c r="K7748" s="64"/>
      <c r="O7748" s="60"/>
      <c r="P7748" s="67"/>
      <c r="T7748" s="53"/>
      <c r="U7748" s="64"/>
      <c r="Y7748" s="53"/>
      <c r="Z7748" s="64"/>
      <c r="AD7748" s="53"/>
    </row>
    <row r="7749" spans="1:30" s="13" customFormat="1" x14ac:dyDescent="0.25">
      <c r="A7749"/>
      <c r="B7749" s="32"/>
      <c r="C7749" s="34"/>
      <c r="D7749" s="10"/>
      <c r="J7749" s="53"/>
      <c r="K7749" s="64"/>
      <c r="O7749" s="60"/>
      <c r="P7749" s="67"/>
      <c r="T7749" s="53"/>
      <c r="U7749" s="64"/>
      <c r="Y7749" s="53"/>
      <c r="Z7749" s="64"/>
      <c r="AD7749" s="53"/>
    </row>
    <row r="7750" spans="1:30" s="13" customFormat="1" x14ac:dyDescent="0.25">
      <c r="A7750"/>
      <c r="B7750" s="32"/>
      <c r="C7750" s="34"/>
      <c r="D7750" s="10"/>
      <c r="J7750" s="53"/>
      <c r="K7750" s="64"/>
      <c r="O7750" s="60"/>
      <c r="P7750" s="67"/>
      <c r="T7750" s="53"/>
      <c r="U7750" s="64"/>
      <c r="Y7750" s="53"/>
      <c r="Z7750" s="64"/>
      <c r="AD7750" s="53"/>
    </row>
    <row r="7751" spans="1:30" s="13" customFormat="1" x14ac:dyDescent="0.25">
      <c r="A7751"/>
      <c r="B7751" s="32"/>
      <c r="C7751" s="34"/>
      <c r="D7751" s="10"/>
      <c r="J7751" s="53"/>
      <c r="K7751" s="64"/>
      <c r="O7751" s="60"/>
      <c r="P7751" s="67"/>
      <c r="T7751" s="53"/>
      <c r="U7751" s="64"/>
      <c r="Y7751" s="53"/>
      <c r="Z7751" s="64"/>
      <c r="AD7751" s="53"/>
    </row>
    <row r="7752" spans="1:30" s="13" customFormat="1" x14ac:dyDescent="0.25">
      <c r="A7752"/>
      <c r="B7752" s="32"/>
      <c r="C7752" s="34"/>
      <c r="D7752" s="10"/>
      <c r="J7752" s="53"/>
      <c r="K7752" s="64"/>
      <c r="O7752" s="60"/>
      <c r="P7752" s="67"/>
      <c r="T7752" s="53"/>
      <c r="U7752" s="64"/>
      <c r="Y7752" s="53"/>
      <c r="Z7752" s="64"/>
      <c r="AD7752" s="53"/>
    </row>
    <row r="7753" spans="1:30" s="13" customFormat="1" x14ac:dyDescent="0.25">
      <c r="A7753"/>
      <c r="B7753" s="32"/>
      <c r="C7753" s="34"/>
      <c r="D7753" s="10"/>
      <c r="J7753" s="53"/>
      <c r="K7753" s="64"/>
      <c r="O7753" s="60"/>
      <c r="P7753" s="67"/>
      <c r="T7753" s="53"/>
      <c r="U7753" s="64"/>
      <c r="Y7753" s="53"/>
      <c r="Z7753" s="64"/>
      <c r="AD7753" s="53"/>
    </row>
    <row r="7754" spans="1:30" s="13" customFormat="1" x14ac:dyDescent="0.25">
      <c r="A7754"/>
      <c r="B7754" s="32"/>
      <c r="C7754" s="34"/>
      <c r="D7754" s="10"/>
      <c r="J7754" s="53"/>
      <c r="K7754" s="64"/>
      <c r="O7754" s="60"/>
      <c r="P7754" s="67"/>
      <c r="T7754" s="53"/>
      <c r="U7754" s="64"/>
      <c r="Y7754" s="53"/>
      <c r="Z7754" s="64"/>
      <c r="AD7754" s="53"/>
    </row>
    <row r="7755" spans="1:30" s="13" customFormat="1" x14ac:dyDescent="0.25">
      <c r="A7755"/>
      <c r="B7755" s="32"/>
      <c r="C7755" s="34"/>
      <c r="D7755" s="10"/>
      <c r="J7755" s="53"/>
      <c r="K7755" s="64"/>
      <c r="O7755" s="60"/>
      <c r="P7755" s="67"/>
      <c r="T7755" s="53"/>
      <c r="U7755" s="64"/>
      <c r="Y7755" s="53"/>
      <c r="Z7755" s="64"/>
      <c r="AD7755" s="53"/>
    </row>
    <row r="7756" spans="1:30" s="13" customFormat="1" x14ac:dyDescent="0.25">
      <c r="A7756"/>
      <c r="B7756" s="32"/>
      <c r="C7756" s="34"/>
      <c r="D7756" s="10"/>
      <c r="J7756" s="53"/>
      <c r="K7756" s="64"/>
      <c r="O7756" s="60"/>
      <c r="P7756" s="67"/>
      <c r="T7756" s="53"/>
      <c r="U7756" s="64"/>
      <c r="Y7756" s="53"/>
      <c r="Z7756" s="64"/>
      <c r="AD7756" s="53"/>
    </row>
    <row r="7757" spans="1:30" s="13" customFormat="1" x14ac:dyDescent="0.25">
      <c r="A7757"/>
      <c r="B7757" s="32"/>
      <c r="C7757" s="34"/>
      <c r="D7757" s="10"/>
      <c r="J7757" s="53"/>
      <c r="K7757" s="64"/>
      <c r="O7757" s="60"/>
      <c r="P7757" s="67"/>
      <c r="T7757" s="53"/>
      <c r="U7757" s="64"/>
      <c r="Y7757" s="53"/>
      <c r="Z7757" s="64"/>
      <c r="AD7757" s="53"/>
    </row>
    <row r="7758" spans="1:30" s="13" customFormat="1" x14ac:dyDescent="0.25">
      <c r="A7758"/>
      <c r="B7758" s="32"/>
      <c r="C7758" s="34"/>
      <c r="D7758" s="10"/>
      <c r="J7758" s="53"/>
      <c r="K7758" s="64"/>
      <c r="O7758" s="60"/>
      <c r="P7758" s="67"/>
      <c r="T7758" s="53"/>
      <c r="U7758" s="64"/>
      <c r="Y7758" s="53"/>
      <c r="Z7758" s="64"/>
      <c r="AD7758" s="53"/>
    </row>
    <row r="7759" spans="1:30" s="13" customFormat="1" x14ac:dyDescent="0.25">
      <c r="A7759"/>
      <c r="B7759" s="32"/>
      <c r="C7759" s="34"/>
      <c r="D7759" s="10"/>
      <c r="J7759" s="53"/>
      <c r="K7759" s="64"/>
      <c r="O7759" s="60"/>
      <c r="P7759" s="67"/>
      <c r="T7759" s="53"/>
      <c r="U7759" s="64"/>
      <c r="Y7759" s="53"/>
      <c r="Z7759" s="64"/>
      <c r="AD7759" s="53"/>
    </row>
    <row r="7760" spans="1:30" s="13" customFormat="1" x14ac:dyDescent="0.25">
      <c r="A7760"/>
      <c r="B7760" s="32"/>
      <c r="C7760" s="34"/>
      <c r="D7760" s="10"/>
      <c r="J7760" s="53"/>
      <c r="K7760" s="64"/>
      <c r="O7760" s="60"/>
      <c r="P7760" s="67"/>
      <c r="T7760" s="53"/>
      <c r="U7760" s="64"/>
      <c r="Y7760" s="53"/>
      <c r="Z7760" s="64"/>
      <c r="AD7760" s="53"/>
    </row>
    <row r="7761" spans="1:30" s="13" customFormat="1" x14ac:dyDescent="0.25">
      <c r="A7761"/>
      <c r="B7761" s="32"/>
      <c r="C7761" s="34"/>
      <c r="D7761" s="10"/>
      <c r="J7761" s="53"/>
      <c r="K7761" s="64"/>
      <c r="O7761" s="60"/>
      <c r="P7761" s="67"/>
      <c r="T7761" s="53"/>
      <c r="U7761" s="64"/>
      <c r="Y7761" s="53"/>
      <c r="Z7761" s="64"/>
      <c r="AD7761" s="53"/>
    </row>
    <row r="7762" spans="1:30" s="13" customFormat="1" x14ac:dyDescent="0.25">
      <c r="A7762"/>
      <c r="B7762" s="32"/>
      <c r="C7762" s="34"/>
      <c r="D7762" s="10"/>
      <c r="J7762" s="53"/>
      <c r="K7762" s="64"/>
      <c r="O7762" s="60"/>
      <c r="P7762" s="67"/>
      <c r="T7762" s="53"/>
      <c r="U7762" s="64"/>
      <c r="Y7762" s="53"/>
      <c r="Z7762" s="64"/>
      <c r="AD7762" s="53"/>
    </row>
    <row r="7763" spans="1:30" s="13" customFormat="1" x14ac:dyDescent="0.25">
      <c r="A7763"/>
      <c r="B7763" s="32"/>
      <c r="C7763" s="34"/>
      <c r="D7763" s="10"/>
      <c r="J7763" s="53"/>
      <c r="K7763" s="64"/>
      <c r="O7763" s="60"/>
      <c r="P7763" s="67"/>
      <c r="T7763" s="53"/>
      <c r="U7763" s="64"/>
      <c r="Y7763" s="53"/>
      <c r="Z7763" s="64"/>
      <c r="AD7763" s="53"/>
    </row>
    <row r="7764" spans="1:30" s="13" customFormat="1" x14ac:dyDescent="0.25">
      <c r="A7764"/>
      <c r="B7764" s="32"/>
      <c r="C7764" s="34"/>
      <c r="D7764" s="10"/>
      <c r="J7764" s="53"/>
      <c r="K7764" s="64"/>
      <c r="O7764" s="60"/>
      <c r="P7764" s="67"/>
      <c r="T7764" s="53"/>
      <c r="U7764" s="64"/>
      <c r="Y7764" s="53"/>
      <c r="Z7764" s="64"/>
      <c r="AD7764" s="53"/>
    </row>
    <row r="7765" spans="1:30" s="13" customFormat="1" x14ac:dyDescent="0.25">
      <c r="A7765"/>
      <c r="B7765" s="32"/>
      <c r="C7765" s="34"/>
      <c r="D7765" s="10"/>
      <c r="J7765" s="53"/>
      <c r="K7765" s="64"/>
      <c r="O7765" s="60"/>
      <c r="P7765" s="67"/>
      <c r="T7765" s="53"/>
      <c r="U7765" s="64"/>
      <c r="Y7765" s="53"/>
      <c r="Z7765" s="64"/>
      <c r="AD7765" s="53"/>
    </row>
    <row r="7766" spans="1:30" s="13" customFormat="1" x14ac:dyDescent="0.25">
      <c r="A7766"/>
      <c r="B7766" s="32"/>
      <c r="C7766" s="34"/>
      <c r="D7766" s="10"/>
      <c r="J7766" s="53"/>
      <c r="K7766" s="64"/>
      <c r="O7766" s="60"/>
      <c r="P7766" s="67"/>
      <c r="T7766" s="53"/>
      <c r="U7766" s="64"/>
      <c r="Y7766" s="53"/>
      <c r="Z7766" s="64"/>
      <c r="AD7766" s="53"/>
    </row>
    <row r="7767" spans="1:30" s="13" customFormat="1" x14ac:dyDescent="0.25">
      <c r="A7767"/>
      <c r="B7767" s="32"/>
      <c r="C7767" s="34"/>
      <c r="D7767" s="10"/>
      <c r="J7767" s="53"/>
      <c r="K7767" s="64"/>
      <c r="O7767" s="60"/>
      <c r="P7767" s="67"/>
      <c r="T7767" s="53"/>
      <c r="U7767" s="64"/>
      <c r="Y7767" s="53"/>
      <c r="Z7767" s="64"/>
      <c r="AD7767" s="53"/>
    </row>
    <row r="7768" spans="1:30" s="13" customFormat="1" x14ac:dyDescent="0.25">
      <c r="A7768"/>
      <c r="B7768" s="32"/>
      <c r="C7768" s="34"/>
      <c r="D7768" s="10"/>
      <c r="J7768" s="53"/>
      <c r="K7768" s="64"/>
      <c r="O7768" s="60"/>
      <c r="P7768" s="67"/>
      <c r="T7768" s="53"/>
      <c r="U7768" s="64"/>
      <c r="Y7768" s="53"/>
      <c r="Z7768" s="64"/>
      <c r="AD7768" s="53"/>
    </row>
    <row r="7769" spans="1:30" s="13" customFormat="1" x14ac:dyDescent="0.25">
      <c r="A7769"/>
      <c r="B7769" s="32"/>
      <c r="C7769" s="34"/>
      <c r="D7769" s="10"/>
      <c r="J7769" s="53"/>
      <c r="K7769" s="64"/>
      <c r="O7769" s="60"/>
      <c r="P7769" s="67"/>
      <c r="T7769" s="53"/>
      <c r="U7769" s="64"/>
      <c r="Y7769" s="53"/>
      <c r="Z7769" s="64"/>
      <c r="AD7769" s="53"/>
    </row>
    <row r="7770" spans="1:30" s="13" customFormat="1" x14ac:dyDescent="0.25">
      <c r="A7770"/>
      <c r="B7770" s="32"/>
      <c r="C7770" s="34"/>
      <c r="D7770" s="10"/>
      <c r="J7770" s="53"/>
      <c r="K7770" s="64"/>
      <c r="O7770" s="60"/>
      <c r="P7770" s="67"/>
      <c r="T7770" s="53"/>
      <c r="U7770" s="64"/>
      <c r="Y7770" s="53"/>
      <c r="Z7770" s="64"/>
      <c r="AD7770" s="53"/>
    </row>
    <row r="7771" spans="1:30" s="13" customFormat="1" x14ac:dyDescent="0.25">
      <c r="A7771"/>
      <c r="B7771" s="32"/>
      <c r="C7771" s="34"/>
      <c r="D7771" s="10"/>
      <c r="J7771" s="53"/>
      <c r="K7771" s="64"/>
      <c r="O7771" s="60"/>
      <c r="P7771" s="67"/>
      <c r="T7771" s="53"/>
      <c r="U7771" s="64"/>
      <c r="Y7771" s="53"/>
      <c r="Z7771" s="64"/>
      <c r="AD7771" s="53"/>
    </row>
    <row r="7772" spans="1:30" s="13" customFormat="1" x14ac:dyDescent="0.25">
      <c r="A7772"/>
      <c r="B7772" s="32"/>
      <c r="C7772" s="34"/>
      <c r="D7772" s="10"/>
      <c r="J7772" s="53"/>
      <c r="K7772" s="64"/>
      <c r="O7772" s="60"/>
      <c r="P7772" s="67"/>
      <c r="T7772" s="53"/>
      <c r="U7772" s="64"/>
      <c r="Y7772" s="53"/>
      <c r="Z7772" s="64"/>
      <c r="AD7772" s="53"/>
    </row>
    <row r="7773" spans="1:30" s="13" customFormat="1" x14ac:dyDescent="0.25">
      <c r="A7773"/>
      <c r="B7773" s="32"/>
      <c r="C7773" s="34"/>
      <c r="D7773" s="10"/>
      <c r="J7773" s="53"/>
      <c r="K7773" s="64"/>
      <c r="O7773" s="60"/>
      <c r="P7773" s="67"/>
      <c r="T7773" s="53"/>
      <c r="U7773" s="64"/>
      <c r="Y7773" s="53"/>
      <c r="Z7773" s="64"/>
      <c r="AD7773" s="53"/>
    </row>
    <row r="7774" spans="1:30" s="13" customFormat="1" x14ac:dyDescent="0.25">
      <c r="A7774"/>
      <c r="B7774" s="32"/>
      <c r="C7774" s="34"/>
      <c r="D7774" s="10"/>
      <c r="J7774" s="53"/>
      <c r="K7774" s="64"/>
      <c r="O7774" s="60"/>
      <c r="P7774" s="67"/>
      <c r="T7774" s="53"/>
      <c r="U7774" s="64"/>
      <c r="Y7774" s="53"/>
      <c r="Z7774" s="64"/>
      <c r="AD7774" s="53"/>
    </row>
    <row r="7775" spans="1:30" s="13" customFormat="1" x14ac:dyDescent="0.25">
      <c r="A7775"/>
      <c r="B7775" s="32"/>
      <c r="C7775" s="34"/>
      <c r="D7775" s="10"/>
      <c r="J7775" s="53"/>
      <c r="K7775" s="64"/>
      <c r="O7775" s="60"/>
      <c r="P7775" s="67"/>
      <c r="T7775" s="53"/>
      <c r="U7775" s="64"/>
      <c r="Y7775" s="53"/>
      <c r="Z7775" s="64"/>
      <c r="AD7775" s="53"/>
    </row>
    <row r="7776" spans="1:30" s="13" customFormat="1" x14ac:dyDescent="0.25">
      <c r="A7776"/>
      <c r="B7776" s="32"/>
      <c r="C7776" s="34"/>
      <c r="D7776" s="10"/>
      <c r="J7776" s="53"/>
      <c r="K7776" s="64"/>
      <c r="O7776" s="60"/>
      <c r="P7776" s="67"/>
      <c r="T7776" s="53"/>
      <c r="U7776" s="64"/>
      <c r="Y7776" s="53"/>
      <c r="Z7776" s="64"/>
      <c r="AD7776" s="53"/>
    </row>
    <row r="7777" spans="1:30" s="13" customFormat="1" x14ac:dyDescent="0.25">
      <c r="A7777"/>
      <c r="B7777" s="32"/>
      <c r="C7777" s="34"/>
      <c r="D7777" s="10"/>
      <c r="J7777" s="53"/>
      <c r="K7777" s="64"/>
      <c r="O7777" s="60"/>
      <c r="P7777" s="67"/>
      <c r="T7777" s="53"/>
      <c r="U7777" s="64"/>
      <c r="Y7777" s="53"/>
      <c r="Z7777" s="64"/>
      <c r="AD7777" s="53"/>
    </row>
    <row r="7778" spans="1:30" s="13" customFormat="1" x14ac:dyDescent="0.25">
      <c r="A7778"/>
      <c r="B7778" s="32"/>
      <c r="C7778" s="34"/>
      <c r="D7778" s="10"/>
      <c r="J7778" s="53"/>
      <c r="K7778" s="64"/>
      <c r="O7778" s="60"/>
      <c r="P7778" s="67"/>
      <c r="T7778" s="53"/>
      <c r="U7778" s="64"/>
      <c r="Y7778" s="53"/>
      <c r="Z7778" s="64"/>
      <c r="AD7778" s="53"/>
    </row>
    <row r="7779" spans="1:30" s="13" customFormat="1" x14ac:dyDescent="0.25">
      <c r="A7779"/>
      <c r="B7779" s="32"/>
      <c r="C7779" s="34"/>
      <c r="D7779" s="10"/>
      <c r="J7779" s="53"/>
      <c r="K7779" s="64"/>
      <c r="O7779" s="60"/>
      <c r="P7779" s="67"/>
      <c r="T7779" s="53"/>
      <c r="U7779" s="64"/>
      <c r="Y7779" s="53"/>
      <c r="Z7779" s="64"/>
      <c r="AD7779" s="53"/>
    </row>
    <row r="7780" spans="1:30" s="13" customFormat="1" x14ac:dyDescent="0.25">
      <c r="A7780"/>
      <c r="B7780" s="32"/>
      <c r="C7780" s="34"/>
      <c r="D7780" s="10"/>
      <c r="J7780" s="53"/>
      <c r="K7780" s="64"/>
      <c r="O7780" s="60"/>
      <c r="P7780" s="67"/>
      <c r="T7780" s="53"/>
      <c r="U7780" s="64"/>
      <c r="Y7780" s="53"/>
      <c r="Z7780" s="64"/>
      <c r="AD7780" s="53"/>
    </row>
    <row r="7781" spans="1:30" s="13" customFormat="1" x14ac:dyDescent="0.25">
      <c r="A7781"/>
      <c r="B7781" s="32"/>
      <c r="C7781" s="34"/>
      <c r="D7781" s="10"/>
      <c r="J7781" s="53"/>
      <c r="K7781" s="64"/>
      <c r="O7781" s="60"/>
      <c r="P7781" s="67"/>
      <c r="T7781" s="53"/>
      <c r="U7781" s="64"/>
      <c r="Y7781" s="53"/>
      <c r="Z7781" s="64"/>
      <c r="AD7781" s="53"/>
    </row>
    <row r="7782" spans="1:30" s="13" customFormat="1" x14ac:dyDescent="0.25">
      <c r="A7782"/>
      <c r="B7782" s="32"/>
      <c r="C7782" s="34"/>
      <c r="D7782" s="10"/>
      <c r="J7782" s="53"/>
      <c r="K7782" s="64"/>
      <c r="O7782" s="60"/>
      <c r="P7782" s="67"/>
      <c r="T7782" s="53"/>
      <c r="U7782" s="64"/>
      <c r="Y7782" s="53"/>
      <c r="Z7782" s="64"/>
      <c r="AD7782" s="53"/>
    </row>
    <row r="7783" spans="1:30" s="13" customFormat="1" x14ac:dyDescent="0.25">
      <c r="A7783"/>
      <c r="B7783" s="32"/>
      <c r="C7783" s="34"/>
      <c r="D7783" s="10"/>
      <c r="J7783" s="53"/>
      <c r="K7783" s="64"/>
      <c r="O7783" s="60"/>
      <c r="P7783" s="67"/>
      <c r="T7783" s="53"/>
      <c r="U7783" s="64"/>
      <c r="Y7783" s="53"/>
      <c r="Z7783" s="64"/>
      <c r="AD7783" s="53"/>
    </row>
    <row r="7784" spans="1:30" s="13" customFormat="1" x14ac:dyDescent="0.25">
      <c r="A7784"/>
      <c r="B7784" s="32"/>
      <c r="C7784" s="34"/>
      <c r="D7784" s="10"/>
      <c r="J7784" s="53"/>
      <c r="K7784" s="64"/>
      <c r="O7784" s="60"/>
      <c r="P7784" s="67"/>
      <c r="T7784" s="53"/>
      <c r="U7784" s="64"/>
      <c r="Y7784" s="53"/>
      <c r="Z7784" s="64"/>
      <c r="AD7784" s="53"/>
    </row>
    <row r="7785" spans="1:30" s="13" customFormat="1" x14ac:dyDescent="0.25">
      <c r="A7785"/>
      <c r="B7785" s="32"/>
      <c r="C7785" s="34"/>
      <c r="D7785" s="10"/>
      <c r="J7785" s="53"/>
      <c r="K7785" s="64"/>
      <c r="O7785" s="60"/>
      <c r="P7785" s="67"/>
      <c r="T7785" s="53"/>
      <c r="U7785" s="64"/>
      <c r="Y7785" s="53"/>
      <c r="Z7785" s="64"/>
      <c r="AD7785" s="53"/>
    </row>
    <row r="7786" spans="1:30" s="13" customFormat="1" x14ac:dyDescent="0.25">
      <c r="A7786"/>
      <c r="B7786" s="32"/>
      <c r="C7786" s="34"/>
      <c r="D7786" s="10"/>
      <c r="J7786" s="53"/>
      <c r="K7786" s="64"/>
      <c r="O7786" s="60"/>
      <c r="P7786" s="67"/>
      <c r="T7786" s="53"/>
      <c r="U7786" s="64"/>
      <c r="Y7786" s="53"/>
      <c r="Z7786" s="64"/>
      <c r="AD7786" s="53"/>
    </row>
    <row r="7787" spans="1:30" s="13" customFormat="1" x14ac:dyDescent="0.25">
      <c r="A7787"/>
      <c r="B7787" s="32"/>
      <c r="C7787" s="34"/>
      <c r="D7787" s="10"/>
      <c r="J7787" s="53"/>
      <c r="K7787" s="64"/>
      <c r="O7787" s="60"/>
      <c r="P7787" s="67"/>
      <c r="T7787" s="53"/>
      <c r="U7787" s="64"/>
      <c r="Y7787" s="53"/>
      <c r="Z7787" s="64"/>
      <c r="AD7787" s="53"/>
    </row>
    <row r="7788" spans="1:30" s="13" customFormat="1" x14ac:dyDescent="0.25">
      <c r="A7788"/>
      <c r="B7788" s="32"/>
      <c r="C7788" s="34"/>
      <c r="D7788" s="10"/>
      <c r="J7788" s="53"/>
      <c r="K7788" s="64"/>
      <c r="O7788" s="60"/>
      <c r="P7788" s="67"/>
      <c r="T7788" s="53"/>
      <c r="U7788" s="64"/>
      <c r="Y7788" s="53"/>
      <c r="Z7788" s="64"/>
      <c r="AD7788" s="53"/>
    </row>
    <row r="7789" spans="1:30" s="13" customFormat="1" x14ac:dyDescent="0.25">
      <c r="A7789"/>
      <c r="B7789" s="32"/>
      <c r="C7789" s="34"/>
      <c r="D7789" s="10"/>
      <c r="J7789" s="53"/>
      <c r="K7789" s="64"/>
      <c r="O7789" s="60"/>
      <c r="P7789" s="67"/>
      <c r="T7789" s="53"/>
      <c r="U7789" s="64"/>
      <c r="Y7789" s="53"/>
      <c r="Z7789" s="64"/>
      <c r="AD7789" s="53"/>
    </row>
    <row r="7790" spans="1:30" s="13" customFormat="1" x14ac:dyDescent="0.25">
      <c r="A7790"/>
      <c r="B7790" s="32"/>
      <c r="C7790" s="34"/>
      <c r="D7790" s="10"/>
      <c r="J7790" s="53"/>
      <c r="K7790" s="64"/>
      <c r="O7790" s="60"/>
      <c r="P7790" s="67"/>
      <c r="T7790" s="53"/>
      <c r="U7790" s="64"/>
      <c r="Y7790" s="53"/>
      <c r="Z7790" s="64"/>
      <c r="AD7790" s="53"/>
    </row>
    <row r="7791" spans="1:30" s="13" customFormat="1" x14ac:dyDescent="0.25">
      <c r="A7791"/>
      <c r="B7791" s="32"/>
      <c r="C7791" s="34"/>
      <c r="D7791" s="10"/>
      <c r="J7791" s="53"/>
      <c r="K7791" s="64"/>
      <c r="O7791" s="60"/>
      <c r="P7791" s="67"/>
      <c r="T7791" s="53"/>
      <c r="U7791" s="64"/>
      <c r="Y7791" s="53"/>
      <c r="Z7791" s="64"/>
      <c r="AD7791" s="53"/>
    </row>
    <row r="7792" spans="1:30" s="13" customFormat="1" x14ac:dyDescent="0.25">
      <c r="A7792"/>
      <c r="B7792" s="32"/>
      <c r="C7792" s="34"/>
      <c r="D7792" s="10"/>
      <c r="J7792" s="53"/>
      <c r="K7792" s="64"/>
      <c r="O7792" s="60"/>
      <c r="P7792" s="67"/>
      <c r="T7792" s="53"/>
      <c r="U7792" s="64"/>
      <c r="Y7792" s="53"/>
      <c r="Z7792" s="64"/>
      <c r="AD7792" s="53"/>
    </row>
    <row r="7793" spans="1:30" s="13" customFormat="1" x14ac:dyDescent="0.25">
      <c r="A7793"/>
      <c r="B7793" s="32"/>
      <c r="C7793" s="34"/>
      <c r="D7793" s="10"/>
      <c r="J7793" s="53"/>
      <c r="K7793" s="64"/>
      <c r="O7793" s="60"/>
      <c r="P7793" s="67"/>
      <c r="T7793" s="53"/>
      <c r="U7793" s="64"/>
      <c r="Y7793" s="53"/>
      <c r="Z7793" s="64"/>
      <c r="AD7793" s="53"/>
    </row>
    <row r="7794" spans="1:30" s="13" customFormat="1" x14ac:dyDescent="0.25">
      <c r="A7794"/>
      <c r="B7794" s="32"/>
      <c r="C7794" s="34"/>
      <c r="D7794" s="10"/>
      <c r="J7794" s="53"/>
      <c r="K7794" s="64"/>
      <c r="O7794" s="60"/>
      <c r="P7794" s="67"/>
      <c r="T7794" s="53"/>
      <c r="U7794" s="64"/>
      <c r="Y7794" s="53"/>
      <c r="Z7794" s="64"/>
      <c r="AD7794" s="53"/>
    </row>
    <row r="7795" spans="1:30" s="13" customFormat="1" x14ac:dyDescent="0.25">
      <c r="A7795"/>
      <c r="B7795" s="32"/>
      <c r="C7795" s="34"/>
      <c r="D7795" s="10"/>
      <c r="J7795" s="53"/>
      <c r="K7795" s="64"/>
      <c r="O7795" s="60"/>
      <c r="P7795" s="67"/>
      <c r="T7795" s="53"/>
      <c r="U7795" s="64"/>
      <c r="Y7795" s="53"/>
      <c r="Z7795" s="64"/>
      <c r="AD7795" s="53"/>
    </row>
    <row r="7796" spans="1:30" s="13" customFormat="1" x14ac:dyDescent="0.25">
      <c r="A7796"/>
      <c r="B7796" s="32"/>
      <c r="C7796" s="34"/>
      <c r="D7796" s="10"/>
      <c r="J7796" s="53"/>
      <c r="K7796" s="64"/>
      <c r="O7796" s="60"/>
      <c r="P7796" s="67"/>
      <c r="T7796" s="53"/>
      <c r="U7796" s="64"/>
      <c r="Y7796" s="53"/>
      <c r="Z7796" s="64"/>
      <c r="AD7796" s="53"/>
    </row>
    <row r="7797" spans="1:30" s="13" customFormat="1" x14ac:dyDescent="0.25">
      <c r="A7797"/>
      <c r="B7797" s="32"/>
      <c r="C7797" s="34"/>
      <c r="D7797" s="10"/>
      <c r="J7797" s="53"/>
      <c r="K7797" s="64"/>
      <c r="O7797" s="60"/>
      <c r="P7797" s="67"/>
      <c r="T7797" s="53"/>
      <c r="U7797" s="64"/>
      <c r="Y7797" s="53"/>
      <c r="Z7797" s="64"/>
      <c r="AD7797" s="53"/>
    </row>
    <row r="7798" spans="1:30" s="13" customFormat="1" x14ac:dyDescent="0.25">
      <c r="A7798"/>
      <c r="B7798" s="32"/>
      <c r="C7798" s="34"/>
      <c r="D7798" s="10"/>
      <c r="J7798" s="53"/>
      <c r="K7798" s="64"/>
      <c r="O7798" s="60"/>
      <c r="P7798" s="67"/>
      <c r="T7798" s="53"/>
      <c r="U7798" s="64"/>
      <c r="Y7798" s="53"/>
      <c r="Z7798" s="64"/>
      <c r="AD7798" s="53"/>
    </row>
    <row r="7799" spans="1:30" s="13" customFormat="1" x14ac:dyDescent="0.25">
      <c r="A7799"/>
      <c r="B7799" s="32"/>
      <c r="C7799" s="34"/>
      <c r="D7799" s="10"/>
      <c r="J7799" s="53"/>
      <c r="K7799" s="64"/>
      <c r="O7799" s="60"/>
      <c r="P7799" s="67"/>
      <c r="T7799" s="53"/>
      <c r="U7799" s="64"/>
      <c r="Y7799" s="53"/>
      <c r="Z7799" s="64"/>
      <c r="AD7799" s="53"/>
    </row>
    <row r="7800" spans="1:30" s="13" customFormat="1" x14ac:dyDescent="0.25">
      <c r="A7800"/>
      <c r="B7800" s="32"/>
      <c r="C7800" s="34"/>
      <c r="D7800" s="10"/>
      <c r="J7800" s="53"/>
      <c r="K7800" s="64"/>
      <c r="O7800" s="60"/>
      <c r="P7800" s="67"/>
      <c r="T7800" s="53"/>
      <c r="U7800" s="64"/>
      <c r="Y7800" s="53"/>
      <c r="Z7800" s="64"/>
      <c r="AD7800" s="53"/>
    </row>
    <row r="7801" spans="1:30" s="13" customFormat="1" x14ac:dyDescent="0.25">
      <c r="A7801"/>
      <c r="B7801" s="32"/>
      <c r="C7801" s="34"/>
      <c r="D7801" s="10"/>
      <c r="J7801" s="53"/>
      <c r="K7801" s="64"/>
      <c r="O7801" s="60"/>
      <c r="P7801" s="67"/>
      <c r="T7801" s="53"/>
      <c r="U7801" s="64"/>
      <c r="Y7801" s="53"/>
      <c r="Z7801" s="64"/>
      <c r="AD7801" s="53"/>
    </row>
    <row r="7802" spans="1:30" s="13" customFormat="1" x14ac:dyDescent="0.25">
      <c r="A7802"/>
      <c r="B7802" s="32"/>
      <c r="C7802" s="34"/>
      <c r="D7802" s="10"/>
      <c r="J7802" s="53"/>
      <c r="K7802" s="64"/>
      <c r="O7802" s="60"/>
      <c r="P7802" s="67"/>
      <c r="T7802" s="53"/>
      <c r="U7802" s="64"/>
      <c r="Y7802" s="53"/>
      <c r="Z7802" s="64"/>
      <c r="AD7802" s="53"/>
    </row>
    <row r="7803" spans="1:30" s="13" customFormat="1" x14ac:dyDescent="0.25">
      <c r="A7803"/>
      <c r="B7803" s="32"/>
      <c r="C7803" s="34"/>
      <c r="D7803" s="10"/>
      <c r="J7803" s="53"/>
      <c r="K7803" s="64"/>
      <c r="O7803" s="60"/>
      <c r="P7803" s="67"/>
      <c r="T7803" s="53"/>
      <c r="U7803" s="64"/>
      <c r="Y7803" s="53"/>
      <c r="Z7803" s="64"/>
      <c r="AD7803" s="53"/>
    </row>
    <row r="7804" spans="1:30" s="13" customFormat="1" x14ac:dyDescent="0.25">
      <c r="A7804"/>
      <c r="B7804" s="32"/>
      <c r="C7804" s="34"/>
      <c r="D7804" s="10"/>
      <c r="J7804" s="53"/>
      <c r="K7804" s="64"/>
      <c r="O7804" s="60"/>
      <c r="P7804" s="67"/>
      <c r="T7804" s="53"/>
      <c r="U7804" s="64"/>
      <c r="Y7804" s="53"/>
      <c r="Z7804" s="64"/>
      <c r="AD7804" s="53"/>
    </row>
    <row r="7805" spans="1:30" s="13" customFormat="1" x14ac:dyDescent="0.25">
      <c r="A7805"/>
      <c r="B7805" s="32"/>
      <c r="C7805" s="34"/>
      <c r="D7805" s="10"/>
      <c r="J7805" s="53"/>
      <c r="K7805" s="64"/>
      <c r="O7805" s="60"/>
      <c r="P7805" s="67"/>
      <c r="T7805" s="53"/>
      <c r="U7805" s="64"/>
      <c r="Y7805" s="53"/>
      <c r="Z7805" s="64"/>
      <c r="AD7805" s="53"/>
    </row>
    <row r="7806" spans="1:30" s="13" customFormat="1" x14ac:dyDescent="0.25">
      <c r="A7806"/>
      <c r="B7806" s="32"/>
      <c r="C7806" s="34"/>
      <c r="D7806" s="10"/>
      <c r="J7806" s="53"/>
      <c r="K7806" s="64"/>
      <c r="O7806" s="60"/>
      <c r="P7806" s="67"/>
      <c r="T7806" s="53"/>
      <c r="U7806" s="64"/>
      <c r="Y7806" s="53"/>
      <c r="Z7806" s="64"/>
      <c r="AD7806" s="53"/>
    </row>
    <row r="7807" spans="1:30" s="13" customFormat="1" x14ac:dyDescent="0.25">
      <c r="A7807"/>
      <c r="B7807" s="32"/>
      <c r="C7807" s="34"/>
      <c r="D7807" s="10"/>
      <c r="J7807" s="53"/>
      <c r="K7807" s="64"/>
      <c r="O7807" s="60"/>
      <c r="P7807" s="67"/>
      <c r="T7807" s="53"/>
      <c r="U7807" s="64"/>
      <c r="Y7807" s="53"/>
      <c r="Z7807" s="64"/>
      <c r="AD7807" s="53"/>
    </row>
    <row r="7808" spans="1:30" s="13" customFormat="1" x14ac:dyDescent="0.25">
      <c r="A7808"/>
      <c r="B7808" s="32"/>
      <c r="C7808" s="34"/>
      <c r="D7808" s="10"/>
      <c r="J7808" s="53"/>
      <c r="K7808" s="64"/>
      <c r="O7808" s="60"/>
      <c r="P7808" s="67"/>
      <c r="T7808" s="53"/>
      <c r="U7808" s="64"/>
      <c r="Y7808" s="53"/>
      <c r="Z7808" s="64"/>
      <c r="AD7808" s="53"/>
    </row>
    <row r="7809" spans="1:30" s="13" customFormat="1" x14ac:dyDescent="0.25">
      <c r="A7809"/>
      <c r="B7809" s="32"/>
      <c r="C7809" s="34"/>
      <c r="D7809" s="10"/>
      <c r="J7809" s="53"/>
      <c r="K7809" s="64"/>
      <c r="O7809" s="60"/>
      <c r="P7809" s="67"/>
      <c r="T7809" s="53"/>
      <c r="U7809" s="64"/>
      <c r="Y7809" s="53"/>
      <c r="Z7809" s="64"/>
      <c r="AD7809" s="53"/>
    </row>
    <row r="7810" spans="1:30" s="13" customFormat="1" x14ac:dyDescent="0.25">
      <c r="A7810"/>
      <c r="B7810" s="32"/>
      <c r="C7810" s="34"/>
      <c r="D7810" s="10"/>
      <c r="J7810" s="53"/>
      <c r="K7810" s="64"/>
      <c r="O7810" s="60"/>
      <c r="P7810" s="67"/>
      <c r="T7810" s="53"/>
      <c r="U7810" s="64"/>
      <c r="Y7810" s="53"/>
      <c r="Z7810" s="64"/>
      <c r="AD7810" s="53"/>
    </row>
    <row r="7811" spans="1:30" s="13" customFormat="1" x14ac:dyDescent="0.25">
      <c r="A7811"/>
      <c r="B7811" s="32"/>
      <c r="C7811" s="34"/>
      <c r="D7811" s="10"/>
      <c r="J7811" s="53"/>
      <c r="K7811" s="64"/>
      <c r="O7811" s="60"/>
      <c r="P7811" s="67"/>
      <c r="T7811" s="53"/>
      <c r="U7811" s="64"/>
      <c r="Y7811" s="53"/>
      <c r="Z7811" s="64"/>
      <c r="AD7811" s="53"/>
    </row>
    <row r="7812" spans="1:30" s="13" customFormat="1" x14ac:dyDescent="0.25">
      <c r="A7812"/>
      <c r="B7812" s="32"/>
      <c r="C7812" s="34"/>
      <c r="D7812" s="10"/>
      <c r="J7812" s="53"/>
      <c r="K7812" s="64"/>
      <c r="O7812" s="60"/>
      <c r="P7812" s="67"/>
      <c r="T7812" s="53"/>
      <c r="U7812" s="64"/>
      <c r="Y7812" s="53"/>
      <c r="Z7812" s="64"/>
      <c r="AD7812" s="53"/>
    </row>
    <row r="7813" spans="1:30" s="13" customFormat="1" x14ac:dyDescent="0.25">
      <c r="A7813"/>
      <c r="B7813" s="32"/>
      <c r="C7813" s="34"/>
      <c r="D7813" s="10"/>
      <c r="J7813" s="53"/>
      <c r="K7813" s="64"/>
      <c r="O7813" s="60"/>
      <c r="P7813" s="67"/>
      <c r="T7813" s="53"/>
      <c r="U7813" s="64"/>
      <c r="Y7813" s="53"/>
      <c r="Z7813" s="64"/>
      <c r="AD7813" s="53"/>
    </row>
    <row r="7814" spans="1:30" s="13" customFormat="1" x14ac:dyDescent="0.25">
      <c r="A7814"/>
      <c r="B7814" s="32"/>
      <c r="C7814" s="34"/>
      <c r="D7814" s="10"/>
      <c r="J7814" s="53"/>
      <c r="K7814" s="64"/>
      <c r="O7814" s="60"/>
      <c r="P7814" s="67"/>
      <c r="T7814" s="53"/>
      <c r="U7814" s="64"/>
      <c r="Y7814" s="53"/>
      <c r="Z7814" s="64"/>
      <c r="AD7814" s="53"/>
    </row>
    <row r="7815" spans="1:30" s="13" customFormat="1" x14ac:dyDescent="0.25">
      <c r="A7815"/>
      <c r="B7815" s="32"/>
      <c r="C7815" s="34"/>
      <c r="D7815" s="10"/>
      <c r="J7815" s="53"/>
      <c r="K7815" s="64"/>
      <c r="O7815" s="60"/>
      <c r="P7815" s="67"/>
      <c r="T7815" s="53"/>
      <c r="U7815" s="64"/>
      <c r="Y7815" s="53"/>
      <c r="Z7815" s="64"/>
      <c r="AD7815" s="53"/>
    </row>
    <row r="7816" spans="1:30" s="13" customFormat="1" x14ac:dyDescent="0.25">
      <c r="A7816"/>
      <c r="B7816" s="32"/>
      <c r="C7816" s="34"/>
      <c r="D7816" s="10"/>
      <c r="J7816" s="53"/>
      <c r="K7816" s="64"/>
      <c r="O7816" s="60"/>
      <c r="P7816" s="67"/>
      <c r="T7816" s="53"/>
      <c r="U7816" s="64"/>
      <c r="Y7816" s="53"/>
      <c r="Z7816" s="64"/>
      <c r="AD7816" s="53"/>
    </row>
    <row r="7817" spans="1:30" s="13" customFormat="1" x14ac:dyDescent="0.25">
      <c r="A7817"/>
      <c r="B7817" s="32"/>
      <c r="C7817" s="34"/>
      <c r="D7817" s="10"/>
      <c r="J7817" s="53"/>
      <c r="K7817" s="64"/>
      <c r="O7817" s="60"/>
      <c r="P7817" s="67"/>
      <c r="T7817" s="53"/>
      <c r="U7817" s="64"/>
      <c r="Y7817" s="53"/>
      <c r="Z7817" s="64"/>
      <c r="AD7817" s="53"/>
    </row>
    <row r="7818" spans="1:30" s="13" customFormat="1" x14ac:dyDescent="0.25">
      <c r="A7818"/>
      <c r="B7818" s="32"/>
      <c r="C7818" s="34"/>
      <c r="D7818" s="10"/>
      <c r="J7818" s="53"/>
      <c r="K7818" s="64"/>
      <c r="O7818" s="60"/>
      <c r="P7818" s="67"/>
      <c r="T7818" s="53"/>
      <c r="U7818" s="64"/>
      <c r="Y7818" s="53"/>
      <c r="Z7818" s="64"/>
      <c r="AD7818" s="53"/>
    </row>
    <row r="7819" spans="1:30" s="13" customFormat="1" x14ac:dyDescent="0.25">
      <c r="A7819"/>
      <c r="B7819" s="32"/>
      <c r="C7819" s="34"/>
      <c r="D7819" s="10"/>
      <c r="J7819" s="53"/>
      <c r="K7819" s="64"/>
      <c r="O7819" s="60"/>
      <c r="P7819" s="67"/>
      <c r="T7819" s="53"/>
      <c r="U7819" s="64"/>
      <c r="Y7819" s="53"/>
      <c r="Z7819" s="64"/>
      <c r="AD7819" s="53"/>
    </row>
    <row r="7820" spans="1:30" s="13" customFormat="1" x14ac:dyDescent="0.25">
      <c r="A7820"/>
      <c r="B7820" s="32"/>
      <c r="C7820" s="34"/>
      <c r="D7820" s="10"/>
      <c r="J7820" s="53"/>
      <c r="K7820" s="64"/>
      <c r="O7820" s="60"/>
      <c r="P7820" s="67"/>
      <c r="T7820" s="53"/>
      <c r="U7820" s="64"/>
      <c r="Y7820" s="53"/>
      <c r="Z7820" s="64"/>
      <c r="AD7820" s="53"/>
    </row>
    <row r="7821" spans="1:30" s="13" customFormat="1" x14ac:dyDescent="0.25">
      <c r="A7821"/>
      <c r="B7821" s="32"/>
      <c r="C7821" s="34"/>
      <c r="D7821" s="10"/>
      <c r="J7821" s="53"/>
      <c r="K7821" s="64"/>
      <c r="O7821" s="60"/>
      <c r="P7821" s="67"/>
      <c r="T7821" s="53"/>
      <c r="U7821" s="64"/>
      <c r="Y7821" s="53"/>
      <c r="Z7821" s="64"/>
      <c r="AD7821" s="53"/>
    </row>
    <row r="7822" spans="1:30" s="13" customFormat="1" x14ac:dyDescent="0.25">
      <c r="A7822"/>
      <c r="B7822" s="32"/>
      <c r="C7822" s="34"/>
      <c r="D7822" s="10"/>
      <c r="J7822" s="53"/>
      <c r="K7822" s="64"/>
      <c r="O7822" s="60"/>
      <c r="P7822" s="67"/>
      <c r="T7822" s="53"/>
      <c r="U7822" s="64"/>
      <c r="Y7822" s="53"/>
      <c r="Z7822" s="64"/>
      <c r="AD7822" s="53"/>
    </row>
    <row r="7823" spans="1:30" s="13" customFormat="1" x14ac:dyDescent="0.25">
      <c r="A7823"/>
      <c r="B7823" s="32"/>
      <c r="C7823" s="34"/>
      <c r="D7823" s="10"/>
      <c r="J7823" s="53"/>
      <c r="K7823" s="64"/>
      <c r="O7823" s="60"/>
      <c r="P7823" s="67"/>
      <c r="T7823" s="53"/>
      <c r="U7823" s="64"/>
      <c r="Y7823" s="53"/>
      <c r="Z7823" s="64"/>
      <c r="AD7823" s="53"/>
    </row>
    <row r="7824" spans="1:30" s="13" customFormat="1" x14ac:dyDescent="0.25">
      <c r="A7824"/>
      <c r="B7824" s="32"/>
      <c r="C7824" s="34"/>
      <c r="D7824" s="10"/>
      <c r="J7824" s="53"/>
      <c r="K7824" s="64"/>
      <c r="O7824" s="60"/>
      <c r="P7824" s="67"/>
      <c r="T7824" s="53"/>
      <c r="U7824" s="64"/>
      <c r="Y7824" s="53"/>
      <c r="Z7824" s="64"/>
      <c r="AD7824" s="53"/>
    </row>
    <row r="7825" spans="1:30" s="13" customFormat="1" x14ac:dyDescent="0.25">
      <c r="A7825"/>
      <c r="B7825" s="32"/>
      <c r="C7825" s="34"/>
      <c r="D7825" s="10"/>
      <c r="J7825" s="53"/>
      <c r="K7825" s="64"/>
      <c r="O7825" s="60"/>
      <c r="P7825" s="67"/>
      <c r="T7825" s="53"/>
      <c r="U7825" s="64"/>
      <c r="Y7825" s="53"/>
      <c r="Z7825" s="64"/>
      <c r="AD7825" s="53"/>
    </row>
    <row r="7826" spans="1:30" s="13" customFormat="1" x14ac:dyDescent="0.25">
      <c r="A7826"/>
      <c r="B7826" s="32"/>
      <c r="C7826" s="34"/>
      <c r="D7826" s="10"/>
      <c r="J7826" s="53"/>
      <c r="K7826" s="64"/>
      <c r="O7826" s="60"/>
      <c r="P7826" s="67"/>
      <c r="T7826" s="53"/>
      <c r="U7826" s="64"/>
      <c r="Y7826" s="53"/>
      <c r="Z7826" s="64"/>
      <c r="AD7826" s="53"/>
    </row>
    <row r="7827" spans="1:30" s="13" customFormat="1" x14ac:dyDescent="0.25">
      <c r="A7827"/>
      <c r="B7827" s="32"/>
      <c r="C7827" s="34"/>
      <c r="D7827" s="10"/>
      <c r="J7827" s="53"/>
      <c r="K7827" s="64"/>
      <c r="O7827" s="60"/>
      <c r="P7827" s="67"/>
      <c r="T7827" s="53"/>
      <c r="U7827" s="64"/>
      <c r="Y7827" s="53"/>
      <c r="Z7827" s="64"/>
      <c r="AD7827" s="53"/>
    </row>
    <row r="7828" spans="1:30" s="13" customFormat="1" x14ac:dyDescent="0.25">
      <c r="A7828"/>
      <c r="B7828" s="32"/>
      <c r="C7828" s="34"/>
      <c r="D7828" s="10"/>
      <c r="J7828" s="53"/>
      <c r="K7828" s="64"/>
      <c r="O7828" s="60"/>
      <c r="P7828" s="67"/>
      <c r="T7828" s="53"/>
      <c r="U7828" s="64"/>
      <c r="Y7828" s="53"/>
      <c r="Z7828" s="64"/>
      <c r="AD7828" s="53"/>
    </row>
    <row r="7829" spans="1:30" s="13" customFormat="1" x14ac:dyDescent="0.25">
      <c r="A7829"/>
      <c r="B7829" s="32"/>
      <c r="C7829" s="34"/>
      <c r="D7829" s="10"/>
      <c r="J7829" s="53"/>
      <c r="K7829" s="64"/>
      <c r="O7829" s="60"/>
      <c r="P7829" s="67"/>
      <c r="T7829" s="53"/>
      <c r="U7829" s="64"/>
      <c r="Y7829" s="53"/>
      <c r="Z7829" s="64"/>
      <c r="AD7829" s="53"/>
    </row>
    <row r="7830" spans="1:30" s="13" customFormat="1" x14ac:dyDescent="0.25">
      <c r="A7830"/>
      <c r="B7830" s="32"/>
      <c r="C7830" s="34"/>
      <c r="D7830" s="10"/>
      <c r="J7830" s="53"/>
      <c r="K7830" s="64"/>
      <c r="O7830" s="60"/>
      <c r="P7830" s="67"/>
      <c r="T7830" s="53"/>
      <c r="U7830" s="64"/>
      <c r="Y7830" s="53"/>
      <c r="Z7830" s="64"/>
      <c r="AD7830" s="53"/>
    </row>
    <row r="7831" spans="1:30" s="13" customFormat="1" x14ac:dyDescent="0.25">
      <c r="A7831"/>
      <c r="B7831" s="32"/>
      <c r="C7831" s="34"/>
      <c r="D7831" s="10"/>
      <c r="J7831" s="53"/>
      <c r="K7831" s="64"/>
      <c r="O7831" s="60"/>
      <c r="P7831" s="67"/>
      <c r="T7831" s="53"/>
      <c r="U7831" s="64"/>
      <c r="Y7831" s="53"/>
      <c r="Z7831" s="64"/>
      <c r="AD7831" s="53"/>
    </row>
    <row r="7832" spans="1:30" s="13" customFormat="1" x14ac:dyDescent="0.25">
      <c r="A7832"/>
      <c r="B7832" s="32"/>
      <c r="C7832" s="34"/>
      <c r="D7832" s="10"/>
      <c r="J7832" s="53"/>
      <c r="K7832" s="64"/>
      <c r="O7832" s="60"/>
      <c r="P7832" s="67"/>
      <c r="T7832" s="53"/>
      <c r="U7832" s="64"/>
      <c r="Y7832" s="53"/>
      <c r="Z7832" s="64"/>
      <c r="AD7832" s="53"/>
    </row>
    <row r="7833" spans="1:30" s="13" customFormat="1" x14ac:dyDescent="0.25">
      <c r="A7833"/>
      <c r="B7833" s="32"/>
      <c r="C7833" s="34"/>
      <c r="D7833" s="10"/>
      <c r="J7833" s="53"/>
      <c r="K7833" s="64"/>
      <c r="O7833" s="60"/>
      <c r="P7833" s="67"/>
      <c r="T7833" s="53"/>
      <c r="U7833" s="64"/>
      <c r="Y7833" s="53"/>
      <c r="Z7833" s="64"/>
      <c r="AD7833" s="53"/>
    </row>
    <row r="7834" spans="1:30" s="13" customFormat="1" x14ac:dyDescent="0.25">
      <c r="A7834"/>
      <c r="B7834" s="32"/>
      <c r="C7834" s="34"/>
      <c r="D7834" s="10"/>
      <c r="J7834" s="53"/>
      <c r="K7834" s="64"/>
      <c r="O7834" s="60"/>
      <c r="P7834" s="67"/>
      <c r="T7834" s="53"/>
      <c r="U7834" s="64"/>
      <c r="Y7834" s="53"/>
      <c r="Z7834" s="64"/>
      <c r="AD7834" s="53"/>
    </row>
    <row r="7835" spans="1:30" s="13" customFormat="1" x14ac:dyDescent="0.25">
      <c r="A7835"/>
      <c r="B7835" s="32"/>
      <c r="C7835" s="34"/>
      <c r="D7835" s="10"/>
      <c r="J7835" s="53"/>
      <c r="K7835" s="64"/>
      <c r="O7835" s="60"/>
      <c r="P7835" s="67"/>
      <c r="T7835" s="53"/>
      <c r="U7835" s="64"/>
      <c r="Y7835" s="53"/>
      <c r="Z7835" s="64"/>
      <c r="AD7835" s="53"/>
    </row>
    <row r="7836" spans="1:30" s="13" customFormat="1" x14ac:dyDescent="0.25">
      <c r="A7836"/>
      <c r="B7836" s="32"/>
      <c r="C7836" s="34"/>
      <c r="D7836" s="10"/>
      <c r="J7836" s="53"/>
      <c r="K7836" s="64"/>
      <c r="O7836" s="60"/>
      <c r="P7836" s="67"/>
      <c r="T7836" s="53"/>
      <c r="U7836" s="64"/>
      <c r="Y7836" s="53"/>
      <c r="Z7836" s="64"/>
      <c r="AD7836" s="53"/>
    </row>
    <row r="7837" spans="1:30" s="13" customFormat="1" x14ac:dyDescent="0.25">
      <c r="A7837"/>
      <c r="B7837" s="32"/>
      <c r="C7837" s="34"/>
      <c r="D7837" s="10"/>
      <c r="J7837" s="53"/>
      <c r="K7837" s="64"/>
      <c r="O7837" s="60"/>
      <c r="P7837" s="67"/>
      <c r="T7837" s="53"/>
      <c r="U7837" s="64"/>
      <c r="Y7837" s="53"/>
      <c r="Z7837" s="64"/>
      <c r="AD7837" s="53"/>
    </row>
    <row r="7838" spans="1:30" s="13" customFormat="1" x14ac:dyDescent="0.25">
      <c r="A7838"/>
      <c r="B7838" s="32"/>
      <c r="C7838" s="34"/>
      <c r="D7838" s="10"/>
      <c r="J7838" s="53"/>
      <c r="K7838" s="64"/>
      <c r="O7838" s="60"/>
      <c r="P7838" s="67"/>
      <c r="T7838" s="53"/>
      <c r="U7838" s="64"/>
      <c r="Y7838" s="53"/>
      <c r="Z7838" s="64"/>
      <c r="AD7838" s="53"/>
    </row>
    <row r="7839" spans="1:30" s="13" customFormat="1" x14ac:dyDescent="0.25">
      <c r="A7839"/>
      <c r="B7839" s="32"/>
      <c r="C7839" s="34"/>
      <c r="D7839" s="10"/>
      <c r="J7839" s="53"/>
      <c r="K7839" s="64"/>
      <c r="O7839" s="60"/>
      <c r="P7839" s="67"/>
      <c r="T7839" s="53"/>
      <c r="U7839" s="64"/>
      <c r="Y7839" s="53"/>
      <c r="Z7839" s="64"/>
      <c r="AD7839" s="53"/>
    </row>
    <row r="7840" spans="1:30" s="13" customFormat="1" x14ac:dyDescent="0.25">
      <c r="A7840"/>
      <c r="B7840" s="32"/>
      <c r="C7840" s="34"/>
      <c r="D7840" s="10"/>
      <c r="J7840" s="53"/>
      <c r="K7840" s="64"/>
      <c r="O7840" s="60"/>
      <c r="P7840" s="67"/>
      <c r="T7840" s="53"/>
      <c r="U7840" s="64"/>
      <c r="Y7840" s="53"/>
      <c r="Z7840" s="64"/>
      <c r="AD7840" s="53"/>
    </row>
    <row r="7841" spans="1:30" s="13" customFormat="1" x14ac:dyDescent="0.25">
      <c r="A7841"/>
      <c r="B7841" s="32"/>
      <c r="C7841" s="34"/>
      <c r="D7841" s="10"/>
      <c r="J7841" s="53"/>
      <c r="K7841" s="64"/>
      <c r="O7841" s="60"/>
      <c r="P7841" s="67"/>
      <c r="T7841" s="53"/>
      <c r="U7841" s="64"/>
      <c r="Y7841" s="53"/>
      <c r="Z7841" s="64"/>
      <c r="AD7841" s="53"/>
    </row>
    <row r="7842" spans="1:30" s="13" customFormat="1" x14ac:dyDescent="0.25">
      <c r="A7842"/>
      <c r="B7842" s="32"/>
      <c r="C7842" s="34"/>
      <c r="D7842" s="10"/>
      <c r="J7842" s="53"/>
      <c r="K7842" s="64"/>
      <c r="O7842" s="60"/>
      <c r="P7842" s="67"/>
      <c r="T7842" s="53"/>
      <c r="U7842" s="64"/>
      <c r="Y7842" s="53"/>
      <c r="Z7842" s="64"/>
      <c r="AD7842" s="53"/>
    </row>
    <row r="7843" spans="1:30" s="13" customFormat="1" x14ac:dyDescent="0.25">
      <c r="A7843"/>
      <c r="B7843" s="32"/>
      <c r="C7843" s="34"/>
      <c r="D7843" s="10"/>
      <c r="J7843" s="53"/>
      <c r="K7843" s="64"/>
      <c r="O7843" s="60"/>
      <c r="P7843" s="67"/>
      <c r="T7843" s="53"/>
      <c r="U7843" s="64"/>
      <c r="Y7843" s="53"/>
      <c r="Z7843" s="64"/>
      <c r="AD7843" s="53"/>
    </row>
    <row r="7844" spans="1:30" s="13" customFormat="1" x14ac:dyDescent="0.25">
      <c r="A7844"/>
      <c r="B7844" s="32"/>
      <c r="C7844" s="34"/>
      <c r="D7844" s="10"/>
      <c r="J7844" s="53"/>
      <c r="K7844" s="64"/>
      <c r="O7844" s="60"/>
      <c r="P7844" s="67"/>
      <c r="T7844" s="53"/>
      <c r="U7844" s="64"/>
      <c r="Y7844" s="53"/>
      <c r="Z7844" s="64"/>
      <c r="AD7844" s="53"/>
    </row>
    <row r="7845" spans="1:30" s="13" customFormat="1" x14ac:dyDescent="0.25">
      <c r="A7845"/>
      <c r="B7845" s="32"/>
      <c r="C7845" s="34"/>
      <c r="D7845" s="10"/>
      <c r="J7845" s="53"/>
      <c r="K7845" s="64"/>
      <c r="O7845" s="60"/>
      <c r="P7845" s="67"/>
      <c r="T7845" s="53"/>
      <c r="U7845" s="64"/>
      <c r="Y7845" s="53"/>
      <c r="Z7845" s="64"/>
      <c r="AD7845" s="53"/>
    </row>
    <row r="7846" spans="1:30" s="13" customFormat="1" x14ac:dyDescent="0.25">
      <c r="A7846"/>
      <c r="B7846" s="32"/>
      <c r="C7846" s="34"/>
      <c r="D7846" s="10"/>
      <c r="J7846" s="53"/>
      <c r="K7846" s="64"/>
      <c r="O7846" s="60"/>
      <c r="P7846" s="67"/>
      <c r="T7846" s="53"/>
      <c r="U7846" s="64"/>
      <c r="Y7846" s="53"/>
      <c r="Z7846" s="64"/>
      <c r="AD7846" s="53"/>
    </row>
    <row r="7847" spans="1:30" s="13" customFormat="1" x14ac:dyDescent="0.25">
      <c r="A7847"/>
      <c r="B7847" s="32"/>
      <c r="C7847" s="34"/>
      <c r="D7847" s="10"/>
      <c r="J7847" s="53"/>
      <c r="K7847" s="64"/>
      <c r="O7847" s="60"/>
      <c r="P7847" s="67"/>
      <c r="T7847" s="53"/>
      <c r="U7847" s="64"/>
      <c r="Y7847" s="53"/>
      <c r="Z7847" s="64"/>
      <c r="AD7847" s="53"/>
    </row>
    <row r="7848" spans="1:30" s="13" customFormat="1" x14ac:dyDescent="0.25">
      <c r="A7848"/>
      <c r="B7848" s="32"/>
      <c r="C7848" s="34"/>
      <c r="D7848" s="10"/>
      <c r="J7848" s="53"/>
      <c r="K7848" s="64"/>
      <c r="O7848" s="60"/>
      <c r="P7848" s="67"/>
      <c r="T7848" s="53"/>
      <c r="U7848" s="64"/>
      <c r="Y7848" s="53"/>
      <c r="Z7848" s="64"/>
      <c r="AD7848" s="53"/>
    </row>
    <row r="7849" spans="1:30" s="13" customFormat="1" x14ac:dyDescent="0.25">
      <c r="A7849"/>
      <c r="B7849" s="32"/>
      <c r="C7849" s="34"/>
      <c r="D7849" s="10"/>
      <c r="J7849" s="53"/>
      <c r="K7849" s="64"/>
      <c r="O7849" s="60"/>
      <c r="P7849" s="67"/>
      <c r="T7849" s="53"/>
      <c r="U7849" s="64"/>
      <c r="Y7849" s="53"/>
      <c r="Z7849" s="64"/>
      <c r="AD7849" s="53"/>
    </row>
    <row r="7850" spans="1:30" s="13" customFormat="1" x14ac:dyDescent="0.25">
      <c r="A7850"/>
      <c r="B7850" s="32"/>
      <c r="C7850" s="34"/>
      <c r="D7850" s="10"/>
      <c r="J7850" s="53"/>
      <c r="K7850" s="64"/>
      <c r="O7850" s="60"/>
      <c r="P7850" s="67"/>
      <c r="T7850" s="53"/>
      <c r="U7850" s="64"/>
      <c r="Y7850" s="53"/>
      <c r="Z7850" s="64"/>
      <c r="AD7850" s="53"/>
    </row>
    <row r="7851" spans="1:30" s="13" customFormat="1" x14ac:dyDescent="0.25">
      <c r="A7851"/>
      <c r="B7851" s="32"/>
      <c r="C7851" s="34"/>
      <c r="D7851" s="10"/>
      <c r="J7851" s="53"/>
      <c r="K7851" s="64"/>
      <c r="O7851" s="60"/>
      <c r="P7851" s="67"/>
      <c r="T7851" s="53"/>
      <c r="U7851" s="64"/>
      <c r="Y7851" s="53"/>
      <c r="Z7851" s="64"/>
      <c r="AD7851" s="53"/>
    </row>
    <row r="7852" spans="1:30" s="13" customFormat="1" x14ac:dyDescent="0.25">
      <c r="A7852"/>
      <c r="B7852" s="32"/>
      <c r="C7852" s="34"/>
      <c r="D7852" s="10"/>
      <c r="J7852" s="53"/>
      <c r="K7852" s="64"/>
      <c r="O7852" s="60"/>
      <c r="P7852" s="67"/>
      <c r="T7852" s="53"/>
      <c r="U7852" s="64"/>
      <c r="Y7852" s="53"/>
      <c r="Z7852" s="64"/>
      <c r="AD7852" s="53"/>
    </row>
    <row r="7853" spans="1:30" s="13" customFormat="1" x14ac:dyDescent="0.25">
      <c r="A7853"/>
      <c r="B7853" s="32"/>
      <c r="C7853" s="34"/>
      <c r="D7853" s="10"/>
      <c r="J7853" s="53"/>
      <c r="K7853" s="64"/>
      <c r="O7853" s="60"/>
      <c r="P7853" s="67"/>
      <c r="T7853" s="53"/>
      <c r="U7853" s="64"/>
      <c r="Y7853" s="53"/>
      <c r="Z7853" s="64"/>
      <c r="AD7853" s="53"/>
    </row>
    <row r="7854" spans="1:30" s="13" customFormat="1" x14ac:dyDescent="0.25">
      <c r="A7854"/>
      <c r="B7854" s="32"/>
      <c r="C7854" s="34"/>
      <c r="D7854" s="10"/>
      <c r="J7854" s="53"/>
      <c r="K7854" s="64"/>
      <c r="O7854" s="60"/>
      <c r="P7854" s="67"/>
      <c r="T7854" s="53"/>
      <c r="U7854" s="64"/>
      <c r="Y7854" s="53"/>
      <c r="Z7854" s="64"/>
      <c r="AD7854" s="53"/>
    </row>
    <row r="7855" spans="1:30" s="13" customFormat="1" x14ac:dyDescent="0.25">
      <c r="A7855"/>
      <c r="B7855" s="32"/>
      <c r="C7855" s="34"/>
      <c r="D7855" s="10"/>
      <c r="J7855" s="53"/>
      <c r="K7855" s="64"/>
      <c r="O7855" s="60"/>
      <c r="P7855" s="67"/>
      <c r="T7855" s="53"/>
      <c r="U7855" s="64"/>
      <c r="Y7855" s="53"/>
      <c r="Z7855" s="64"/>
      <c r="AD7855" s="53"/>
    </row>
    <row r="7856" spans="1:30" s="13" customFormat="1" x14ac:dyDescent="0.25">
      <c r="A7856"/>
      <c r="B7856" s="32"/>
      <c r="C7856" s="34"/>
      <c r="D7856" s="10"/>
      <c r="J7856" s="53"/>
      <c r="K7856" s="64"/>
      <c r="O7856" s="60"/>
      <c r="P7856" s="67"/>
      <c r="T7856" s="53"/>
      <c r="U7856" s="64"/>
      <c r="Y7856" s="53"/>
      <c r="Z7856" s="64"/>
      <c r="AD7856" s="53"/>
    </row>
    <row r="7857" spans="1:30" s="13" customFormat="1" x14ac:dyDescent="0.25">
      <c r="A7857"/>
      <c r="B7857" s="32"/>
      <c r="C7857" s="34"/>
      <c r="D7857" s="10"/>
      <c r="J7857" s="53"/>
      <c r="K7857" s="64"/>
      <c r="O7857" s="60"/>
      <c r="P7857" s="67"/>
      <c r="T7857" s="53"/>
      <c r="U7857" s="64"/>
      <c r="Y7857" s="53"/>
      <c r="Z7857" s="64"/>
      <c r="AD7857" s="53"/>
    </row>
    <row r="7858" spans="1:30" s="13" customFormat="1" x14ac:dyDescent="0.25">
      <c r="A7858"/>
      <c r="B7858" s="32"/>
      <c r="C7858" s="34"/>
      <c r="D7858" s="10"/>
      <c r="J7858" s="53"/>
      <c r="K7858" s="64"/>
      <c r="O7858" s="60"/>
      <c r="P7858" s="67"/>
      <c r="T7858" s="53"/>
      <c r="U7858" s="64"/>
      <c r="Y7858" s="53"/>
      <c r="Z7858" s="64"/>
      <c r="AD7858" s="53"/>
    </row>
    <row r="7859" spans="1:30" s="13" customFormat="1" x14ac:dyDescent="0.25">
      <c r="A7859"/>
      <c r="B7859" s="32"/>
      <c r="C7859" s="34"/>
      <c r="D7859" s="10"/>
      <c r="J7859" s="53"/>
      <c r="K7859" s="64"/>
      <c r="O7859" s="60"/>
      <c r="P7859" s="67"/>
      <c r="T7859" s="53"/>
      <c r="U7859" s="64"/>
      <c r="Y7859" s="53"/>
      <c r="Z7859" s="64"/>
      <c r="AD7859" s="53"/>
    </row>
    <row r="7860" spans="1:30" s="13" customFormat="1" x14ac:dyDescent="0.25">
      <c r="A7860"/>
      <c r="B7860" s="32"/>
      <c r="C7860" s="34"/>
      <c r="D7860" s="10"/>
      <c r="J7860" s="53"/>
      <c r="K7860" s="64"/>
      <c r="O7860" s="60"/>
      <c r="P7860" s="67"/>
      <c r="T7860" s="53"/>
      <c r="U7860" s="64"/>
      <c r="Y7860" s="53"/>
      <c r="Z7860" s="64"/>
      <c r="AD7860" s="53"/>
    </row>
    <row r="7861" spans="1:30" s="13" customFormat="1" x14ac:dyDescent="0.25">
      <c r="A7861"/>
      <c r="B7861" s="32"/>
      <c r="C7861" s="34"/>
      <c r="D7861" s="10"/>
      <c r="J7861" s="53"/>
      <c r="K7861" s="64"/>
      <c r="O7861" s="60"/>
      <c r="P7861" s="67"/>
      <c r="T7861" s="53"/>
      <c r="U7861" s="64"/>
      <c r="Y7861" s="53"/>
      <c r="Z7861" s="64"/>
      <c r="AD7861" s="53"/>
    </row>
    <row r="7862" spans="1:30" s="13" customFormat="1" x14ac:dyDescent="0.25">
      <c r="A7862"/>
      <c r="B7862" s="32"/>
      <c r="C7862" s="34"/>
      <c r="D7862" s="10"/>
      <c r="J7862" s="53"/>
      <c r="K7862" s="64"/>
      <c r="O7862" s="60"/>
      <c r="P7862" s="67"/>
      <c r="T7862" s="53"/>
      <c r="U7862" s="64"/>
      <c r="Y7862" s="53"/>
      <c r="Z7862" s="64"/>
      <c r="AD7862" s="53"/>
    </row>
    <row r="7863" spans="1:30" s="13" customFormat="1" x14ac:dyDescent="0.25">
      <c r="A7863"/>
      <c r="B7863" s="32"/>
      <c r="C7863" s="34"/>
      <c r="D7863" s="10"/>
      <c r="J7863" s="53"/>
      <c r="K7863" s="64"/>
      <c r="O7863" s="60"/>
      <c r="P7863" s="67"/>
      <c r="T7863" s="53"/>
      <c r="U7863" s="64"/>
      <c r="Y7863" s="53"/>
      <c r="Z7863" s="64"/>
      <c r="AD7863" s="53"/>
    </row>
    <row r="7864" spans="1:30" s="13" customFormat="1" x14ac:dyDescent="0.25">
      <c r="A7864"/>
      <c r="B7864" s="32"/>
      <c r="C7864" s="34"/>
      <c r="D7864" s="10"/>
      <c r="J7864" s="53"/>
      <c r="K7864" s="64"/>
      <c r="O7864" s="60"/>
      <c r="P7864" s="67"/>
      <c r="T7864" s="53"/>
      <c r="U7864" s="64"/>
      <c r="Y7864" s="53"/>
      <c r="Z7864" s="64"/>
      <c r="AD7864" s="53"/>
    </row>
    <row r="7865" spans="1:30" s="13" customFormat="1" x14ac:dyDescent="0.25">
      <c r="A7865"/>
      <c r="B7865" s="32"/>
      <c r="C7865" s="34"/>
      <c r="D7865" s="10"/>
      <c r="J7865" s="53"/>
      <c r="K7865" s="64"/>
      <c r="O7865" s="60"/>
      <c r="P7865" s="67"/>
      <c r="T7865" s="53"/>
      <c r="U7865" s="64"/>
      <c r="Y7865" s="53"/>
      <c r="Z7865" s="64"/>
      <c r="AD7865" s="53"/>
    </row>
    <row r="7866" spans="1:30" s="13" customFormat="1" x14ac:dyDescent="0.25">
      <c r="A7866"/>
      <c r="B7866" s="32"/>
      <c r="C7866" s="34"/>
      <c r="D7866" s="10"/>
      <c r="J7866" s="53"/>
      <c r="K7866" s="64"/>
      <c r="O7866" s="60"/>
      <c r="P7866" s="67"/>
      <c r="T7866" s="53"/>
      <c r="U7866" s="64"/>
      <c r="Y7866" s="53"/>
      <c r="Z7866" s="64"/>
      <c r="AD7866" s="53"/>
    </row>
    <row r="7867" spans="1:30" s="13" customFormat="1" x14ac:dyDescent="0.25">
      <c r="A7867"/>
      <c r="B7867" s="32"/>
      <c r="C7867" s="34"/>
      <c r="D7867" s="10"/>
      <c r="J7867" s="53"/>
      <c r="K7867" s="64"/>
      <c r="O7867" s="60"/>
      <c r="P7867" s="67"/>
      <c r="T7867" s="53"/>
      <c r="U7867" s="64"/>
      <c r="Y7867" s="53"/>
      <c r="Z7867" s="64"/>
      <c r="AD7867" s="53"/>
    </row>
    <row r="7868" spans="1:30" s="13" customFormat="1" x14ac:dyDescent="0.25">
      <c r="A7868"/>
      <c r="B7868" s="32"/>
      <c r="C7868" s="34"/>
      <c r="D7868" s="10"/>
      <c r="J7868" s="53"/>
      <c r="K7868" s="64"/>
      <c r="O7868" s="60"/>
      <c r="P7868" s="67"/>
      <c r="T7868" s="53"/>
      <c r="U7868" s="64"/>
      <c r="Y7868" s="53"/>
      <c r="Z7868" s="64"/>
      <c r="AD7868" s="53"/>
    </row>
    <row r="7869" spans="1:30" s="13" customFormat="1" x14ac:dyDescent="0.25">
      <c r="A7869"/>
      <c r="B7869" s="32"/>
      <c r="C7869" s="34"/>
      <c r="D7869" s="10"/>
      <c r="J7869" s="53"/>
      <c r="K7869" s="64"/>
      <c r="O7869" s="60"/>
      <c r="P7869" s="67"/>
      <c r="T7869" s="53"/>
      <c r="U7869" s="64"/>
      <c r="Y7869" s="53"/>
      <c r="Z7869" s="64"/>
      <c r="AD7869" s="53"/>
    </row>
    <row r="7870" spans="1:30" s="13" customFormat="1" x14ac:dyDescent="0.25">
      <c r="A7870"/>
      <c r="B7870" s="32"/>
      <c r="C7870" s="34"/>
      <c r="D7870" s="10"/>
      <c r="J7870" s="53"/>
      <c r="K7870" s="64"/>
      <c r="O7870" s="60"/>
      <c r="P7870" s="67"/>
      <c r="T7870" s="53"/>
      <c r="U7870" s="64"/>
      <c r="Y7870" s="53"/>
      <c r="Z7870" s="64"/>
      <c r="AD7870" s="53"/>
    </row>
    <row r="7871" spans="1:30" s="13" customFormat="1" x14ac:dyDescent="0.25">
      <c r="A7871"/>
      <c r="B7871" s="32"/>
      <c r="C7871" s="34"/>
      <c r="D7871" s="10"/>
      <c r="J7871" s="53"/>
      <c r="K7871" s="64"/>
      <c r="O7871" s="60"/>
      <c r="P7871" s="67"/>
      <c r="T7871" s="53"/>
      <c r="U7871" s="64"/>
      <c r="Y7871" s="53"/>
      <c r="Z7871" s="64"/>
      <c r="AD7871" s="53"/>
    </row>
    <row r="7872" spans="1:30" s="13" customFormat="1" x14ac:dyDescent="0.25">
      <c r="A7872"/>
      <c r="B7872" s="32"/>
      <c r="C7872" s="34"/>
      <c r="D7872" s="10"/>
      <c r="J7872" s="53"/>
      <c r="K7872" s="64"/>
      <c r="O7872" s="60"/>
      <c r="P7872" s="67"/>
      <c r="T7872" s="53"/>
      <c r="U7872" s="64"/>
      <c r="Y7872" s="53"/>
      <c r="Z7872" s="64"/>
      <c r="AD7872" s="53"/>
    </row>
    <row r="7873" spans="1:30" s="13" customFormat="1" x14ac:dyDescent="0.25">
      <c r="A7873"/>
      <c r="B7873" s="32"/>
      <c r="C7873" s="34"/>
      <c r="D7873" s="10"/>
      <c r="J7873" s="53"/>
      <c r="K7873" s="64"/>
      <c r="O7873" s="60"/>
      <c r="P7873" s="67"/>
      <c r="T7873" s="53"/>
      <c r="U7873" s="64"/>
      <c r="Y7873" s="53"/>
      <c r="Z7873" s="64"/>
      <c r="AD7873" s="53"/>
    </row>
    <row r="7874" spans="1:30" s="13" customFormat="1" x14ac:dyDescent="0.25">
      <c r="A7874"/>
      <c r="B7874" s="32"/>
      <c r="C7874" s="34"/>
      <c r="D7874" s="10"/>
      <c r="J7874" s="53"/>
      <c r="K7874" s="64"/>
      <c r="O7874" s="60"/>
      <c r="P7874" s="67"/>
      <c r="T7874" s="53"/>
      <c r="U7874" s="64"/>
      <c r="Y7874" s="53"/>
      <c r="Z7874" s="64"/>
      <c r="AD7874" s="53"/>
    </row>
    <row r="7875" spans="1:30" s="13" customFormat="1" x14ac:dyDescent="0.25">
      <c r="A7875"/>
      <c r="B7875" s="32"/>
      <c r="C7875" s="34"/>
      <c r="D7875" s="10"/>
      <c r="J7875" s="53"/>
      <c r="K7875" s="64"/>
      <c r="O7875" s="60"/>
      <c r="P7875" s="67"/>
      <c r="T7875" s="53"/>
      <c r="U7875" s="64"/>
      <c r="Y7875" s="53"/>
      <c r="Z7875" s="64"/>
      <c r="AD7875" s="53"/>
    </row>
    <row r="7876" spans="1:30" s="13" customFormat="1" x14ac:dyDescent="0.25">
      <c r="A7876"/>
      <c r="B7876" s="32"/>
      <c r="C7876" s="34"/>
      <c r="D7876" s="10"/>
      <c r="J7876" s="53"/>
      <c r="K7876" s="64"/>
      <c r="O7876" s="60"/>
      <c r="P7876" s="67"/>
      <c r="T7876" s="53"/>
      <c r="U7876" s="64"/>
      <c r="Y7876" s="53"/>
      <c r="Z7876" s="64"/>
      <c r="AD7876" s="53"/>
    </row>
    <row r="7877" spans="1:30" s="13" customFormat="1" x14ac:dyDescent="0.25">
      <c r="A7877"/>
      <c r="B7877" s="32"/>
      <c r="C7877" s="34"/>
      <c r="D7877" s="10"/>
      <c r="J7877" s="53"/>
      <c r="K7877" s="64"/>
      <c r="O7877" s="60"/>
      <c r="P7877" s="67"/>
      <c r="T7877" s="53"/>
      <c r="U7877" s="64"/>
      <c r="Y7877" s="53"/>
      <c r="Z7877" s="64"/>
      <c r="AD7877" s="53"/>
    </row>
    <row r="7878" spans="1:30" s="13" customFormat="1" x14ac:dyDescent="0.25">
      <c r="A7878"/>
      <c r="B7878" s="32"/>
      <c r="C7878" s="34"/>
      <c r="D7878" s="10"/>
      <c r="J7878" s="53"/>
      <c r="K7878" s="64"/>
      <c r="O7878" s="60"/>
      <c r="P7878" s="67"/>
      <c r="T7878" s="53"/>
      <c r="U7878" s="64"/>
      <c r="Y7878" s="53"/>
      <c r="Z7878" s="64"/>
      <c r="AD7878" s="53"/>
    </row>
    <row r="7879" spans="1:30" s="13" customFormat="1" x14ac:dyDescent="0.25">
      <c r="A7879"/>
      <c r="B7879" s="32"/>
      <c r="C7879" s="34"/>
      <c r="D7879" s="10"/>
      <c r="J7879" s="53"/>
      <c r="K7879" s="64"/>
      <c r="O7879" s="60"/>
      <c r="P7879" s="67"/>
      <c r="T7879" s="53"/>
      <c r="U7879" s="64"/>
      <c r="Y7879" s="53"/>
      <c r="Z7879" s="64"/>
      <c r="AD7879" s="53"/>
    </row>
    <row r="7880" spans="1:30" s="13" customFormat="1" x14ac:dyDescent="0.25">
      <c r="A7880"/>
      <c r="B7880" s="32"/>
      <c r="C7880" s="34"/>
      <c r="D7880" s="10"/>
      <c r="J7880" s="53"/>
      <c r="K7880" s="64"/>
      <c r="O7880" s="60"/>
      <c r="P7880" s="67"/>
      <c r="T7880" s="53"/>
      <c r="U7880" s="64"/>
      <c r="Y7880" s="53"/>
      <c r="Z7880" s="64"/>
      <c r="AD7880" s="53"/>
    </row>
    <row r="7881" spans="1:30" s="13" customFormat="1" x14ac:dyDescent="0.25">
      <c r="A7881"/>
      <c r="B7881" s="32"/>
      <c r="C7881" s="34"/>
      <c r="D7881" s="10"/>
      <c r="J7881" s="53"/>
      <c r="K7881" s="64"/>
      <c r="O7881" s="60"/>
      <c r="P7881" s="67"/>
      <c r="T7881" s="53"/>
      <c r="U7881" s="64"/>
      <c r="Y7881" s="53"/>
      <c r="Z7881" s="64"/>
      <c r="AD7881" s="53"/>
    </row>
    <row r="7882" spans="1:30" s="13" customFormat="1" x14ac:dyDescent="0.25">
      <c r="A7882"/>
      <c r="B7882" s="32"/>
      <c r="C7882" s="34"/>
      <c r="D7882" s="10"/>
      <c r="J7882" s="53"/>
      <c r="K7882" s="64"/>
      <c r="O7882" s="60"/>
      <c r="P7882" s="67"/>
      <c r="T7882" s="53"/>
      <c r="U7882" s="64"/>
      <c r="Y7882" s="53"/>
      <c r="Z7882" s="64"/>
      <c r="AD7882" s="53"/>
    </row>
    <row r="7883" spans="1:30" s="13" customFormat="1" x14ac:dyDescent="0.25">
      <c r="A7883"/>
      <c r="B7883" s="32"/>
      <c r="C7883" s="34"/>
      <c r="D7883" s="10"/>
      <c r="J7883" s="53"/>
      <c r="K7883" s="64"/>
      <c r="O7883" s="60"/>
      <c r="P7883" s="67"/>
      <c r="T7883" s="53"/>
      <c r="U7883" s="64"/>
      <c r="Y7883" s="53"/>
      <c r="Z7883" s="64"/>
      <c r="AD7883" s="53"/>
    </row>
    <row r="7884" spans="1:30" s="13" customFormat="1" x14ac:dyDescent="0.25">
      <c r="A7884"/>
      <c r="B7884" s="32"/>
      <c r="C7884" s="34"/>
      <c r="D7884" s="10"/>
      <c r="J7884" s="53"/>
      <c r="K7884" s="64"/>
      <c r="O7884" s="60"/>
      <c r="P7884" s="67"/>
      <c r="T7884" s="53"/>
      <c r="U7884" s="64"/>
      <c r="Y7884" s="53"/>
      <c r="Z7884" s="64"/>
      <c r="AD7884" s="53"/>
    </row>
    <row r="7885" spans="1:30" s="13" customFormat="1" x14ac:dyDescent="0.25">
      <c r="A7885"/>
      <c r="B7885" s="32"/>
      <c r="C7885" s="34"/>
      <c r="D7885" s="10"/>
      <c r="J7885" s="53"/>
      <c r="K7885" s="64"/>
      <c r="O7885" s="60"/>
      <c r="P7885" s="67"/>
      <c r="T7885" s="53"/>
      <c r="U7885" s="64"/>
      <c r="Y7885" s="53"/>
      <c r="Z7885" s="64"/>
      <c r="AD7885" s="53"/>
    </row>
    <row r="7886" spans="1:30" s="13" customFormat="1" x14ac:dyDescent="0.25">
      <c r="A7886"/>
      <c r="B7886" s="32"/>
      <c r="C7886" s="34"/>
      <c r="D7886" s="10"/>
      <c r="J7886" s="53"/>
      <c r="K7886" s="64"/>
      <c r="O7886" s="60"/>
      <c r="P7886" s="67"/>
      <c r="T7886" s="53"/>
      <c r="U7886" s="64"/>
      <c r="Y7886" s="53"/>
      <c r="Z7886" s="64"/>
      <c r="AD7886" s="53"/>
    </row>
    <row r="7887" spans="1:30" s="13" customFormat="1" x14ac:dyDescent="0.25">
      <c r="A7887"/>
      <c r="B7887" s="32"/>
      <c r="C7887" s="34"/>
      <c r="D7887" s="10"/>
      <c r="J7887" s="53"/>
      <c r="K7887" s="64"/>
      <c r="O7887" s="60"/>
      <c r="P7887" s="67"/>
      <c r="T7887" s="53"/>
      <c r="U7887" s="64"/>
      <c r="Y7887" s="53"/>
      <c r="Z7887" s="64"/>
      <c r="AD7887" s="53"/>
    </row>
    <row r="7888" spans="1:30" s="13" customFormat="1" x14ac:dyDescent="0.25">
      <c r="A7888"/>
      <c r="B7888" s="32"/>
      <c r="C7888" s="34"/>
      <c r="D7888" s="10"/>
      <c r="J7888" s="53"/>
      <c r="K7888" s="64"/>
      <c r="O7888" s="60"/>
      <c r="P7888" s="67"/>
      <c r="T7888" s="53"/>
      <c r="U7888" s="64"/>
      <c r="Y7888" s="53"/>
      <c r="Z7888" s="64"/>
      <c r="AD7888" s="53"/>
    </row>
    <row r="7889" spans="1:30" s="13" customFormat="1" x14ac:dyDescent="0.25">
      <c r="A7889"/>
      <c r="B7889" s="32"/>
      <c r="C7889" s="34"/>
      <c r="D7889" s="10"/>
      <c r="J7889" s="53"/>
      <c r="K7889" s="64"/>
      <c r="O7889" s="60"/>
      <c r="P7889" s="67"/>
      <c r="T7889" s="53"/>
      <c r="U7889" s="64"/>
      <c r="Y7889" s="53"/>
      <c r="Z7889" s="64"/>
      <c r="AD7889" s="53"/>
    </row>
    <row r="7890" spans="1:30" s="13" customFormat="1" x14ac:dyDescent="0.25">
      <c r="A7890"/>
      <c r="B7890" s="32"/>
      <c r="C7890" s="34"/>
      <c r="D7890" s="10"/>
      <c r="J7890" s="53"/>
      <c r="K7890" s="64"/>
      <c r="O7890" s="60"/>
      <c r="P7890" s="67"/>
      <c r="T7890" s="53"/>
      <c r="U7890" s="64"/>
      <c r="Y7890" s="53"/>
      <c r="Z7890" s="64"/>
      <c r="AD7890" s="53"/>
    </row>
    <row r="7891" spans="1:30" s="13" customFormat="1" x14ac:dyDescent="0.25">
      <c r="A7891"/>
      <c r="B7891" s="32"/>
      <c r="C7891" s="34"/>
      <c r="D7891" s="10"/>
      <c r="J7891" s="53"/>
      <c r="K7891" s="64"/>
      <c r="O7891" s="60"/>
      <c r="P7891" s="67"/>
      <c r="T7891" s="53"/>
      <c r="U7891" s="64"/>
      <c r="Y7891" s="53"/>
      <c r="Z7891" s="64"/>
      <c r="AD7891" s="53"/>
    </row>
    <row r="7892" spans="1:30" s="13" customFormat="1" x14ac:dyDescent="0.25">
      <c r="A7892"/>
      <c r="B7892" s="32"/>
      <c r="C7892" s="34"/>
      <c r="D7892" s="10"/>
      <c r="J7892" s="53"/>
      <c r="K7892" s="64"/>
      <c r="O7892" s="60"/>
      <c r="P7892" s="67"/>
      <c r="T7892" s="53"/>
      <c r="U7892" s="64"/>
      <c r="Y7892" s="53"/>
      <c r="Z7892" s="64"/>
      <c r="AD7892" s="53"/>
    </row>
    <row r="7893" spans="1:30" s="13" customFormat="1" x14ac:dyDescent="0.25">
      <c r="A7893"/>
      <c r="B7893" s="32"/>
      <c r="C7893" s="34"/>
      <c r="D7893" s="10"/>
      <c r="J7893" s="53"/>
      <c r="K7893" s="64"/>
      <c r="O7893" s="60"/>
      <c r="P7893" s="67"/>
      <c r="T7893" s="53"/>
      <c r="U7893" s="64"/>
      <c r="Y7893" s="53"/>
      <c r="Z7893" s="64"/>
      <c r="AD7893" s="53"/>
    </row>
    <row r="7894" spans="1:30" s="13" customFormat="1" x14ac:dyDescent="0.25">
      <c r="A7894"/>
      <c r="B7894" s="32"/>
      <c r="C7894" s="34"/>
      <c r="D7894" s="10"/>
      <c r="J7894" s="53"/>
      <c r="K7894" s="64"/>
      <c r="O7894" s="60"/>
      <c r="P7894" s="67"/>
      <c r="T7894" s="53"/>
      <c r="U7894" s="64"/>
      <c r="Y7894" s="53"/>
      <c r="Z7894" s="64"/>
      <c r="AD7894" s="53"/>
    </row>
    <row r="7895" spans="1:30" s="13" customFormat="1" x14ac:dyDescent="0.25">
      <c r="A7895"/>
      <c r="B7895" s="32"/>
      <c r="C7895" s="34"/>
      <c r="D7895" s="10"/>
      <c r="J7895" s="53"/>
      <c r="K7895" s="64"/>
      <c r="O7895" s="60"/>
      <c r="P7895" s="67"/>
      <c r="T7895" s="53"/>
      <c r="U7895" s="64"/>
      <c r="Y7895" s="53"/>
      <c r="Z7895" s="64"/>
      <c r="AD7895" s="53"/>
    </row>
    <row r="7896" spans="1:30" s="13" customFormat="1" x14ac:dyDescent="0.25">
      <c r="A7896"/>
      <c r="B7896" s="32"/>
      <c r="C7896" s="34"/>
      <c r="D7896" s="10"/>
      <c r="J7896" s="53"/>
      <c r="K7896" s="64"/>
      <c r="O7896" s="60"/>
      <c r="P7896" s="67"/>
      <c r="T7896" s="53"/>
      <c r="U7896" s="64"/>
      <c r="Y7896" s="53"/>
      <c r="Z7896" s="64"/>
      <c r="AD7896" s="53"/>
    </row>
    <row r="7897" spans="1:30" s="13" customFormat="1" x14ac:dyDescent="0.25">
      <c r="A7897"/>
      <c r="B7897" s="32"/>
      <c r="C7897" s="34"/>
      <c r="D7897" s="10"/>
      <c r="J7897" s="53"/>
      <c r="K7897" s="64"/>
      <c r="O7897" s="60"/>
      <c r="P7897" s="67"/>
      <c r="T7897" s="53"/>
      <c r="U7897" s="64"/>
      <c r="Y7897" s="53"/>
      <c r="Z7897" s="64"/>
      <c r="AD7897" s="53"/>
    </row>
    <row r="7898" spans="1:30" s="13" customFormat="1" x14ac:dyDescent="0.25">
      <c r="A7898"/>
      <c r="B7898" s="32"/>
      <c r="C7898" s="34"/>
      <c r="D7898" s="10"/>
      <c r="J7898" s="53"/>
      <c r="K7898" s="64"/>
      <c r="O7898" s="60"/>
      <c r="P7898" s="67"/>
      <c r="T7898" s="53"/>
      <c r="U7898" s="64"/>
      <c r="Y7898" s="53"/>
      <c r="Z7898" s="64"/>
      <c r="AD7898" s="53"/>
    </row>
    <row r="7899" spans="1:30" s="13" customFormat="1" x14ac:dyDescent="0.25">
      <c r="A7899"/>
      <c r="B7899" s="32"/>
      <c r="C7899" s="34"/>
      <c r="D7899" s="10"/>
      <c r="J7899" s="53"/>
      <c r="K7899" s="64"/>
      <c r="O7899" s="60"/>
      <c r="P7899" s="67"/>
      <c r="T7899" s="53"/>
      <c r="U7899" s="64"/>
      <c r="Y7899" s="53"/>
      <c r="Z7899" s="64"/>
      <c r="AD7899" s="53"/>
    </row>
    <row r="7900" spans="1:30" s="13" customFormat="1" x14ac:dyDescent="0.25">
      <c r="A7900"/>
      <c r="B7900" s="32"/>
      <c r="C7900" s="34"/>
      <c r="D7900" s="10"/>
      <c r="J7900" s="53"/>
      <c r="K7900" s="64"/>
      <c r="O7900" s="60"/>
      <c r="P7900" s="67"/>
      <c r="T7900" s="53"/>
      <c r="U7900" s="64"/>
      <c r="Y7900" s="53"/>
      <c r="Z7900" s="64"/>
      <c r="AD7900" s="53"/>
    </row>
    <row r="7901" spans="1:30" s="13" customFormat="1" x14ac:dyDescent="0.25">
      <c r="A7901"/>
      <c r="B7901" s="32"/>
      <c r="C7901" s="34"/>
      <c r="D7901" s="10"/>
      <c r="J7901" s="53"/>
      <c r="K7901" s="64"/>
      <c r="O7901" s="60"/>
      <c r="P7901" s="67"/>
      <c r="T7901" s="53"/>
      <c r="U7901" s="64"/>
      <c r="Y7901" s="53"/>
      <c r="Z7901" s="64"/>
      <c r="AD7901" s="53"/>
    </row>
    <row r="7902" spans="1:30" s="13" customFormat="1" x14ac:dyDescent="0.25">
      <c r="A7902"/>
      <c r="B7902" s="32"/>
      <c r="C7902" s="34"/>
      <c r="D7902" s="10"/>
      <c r="J7902" s="53"/>
      <c r="K7902" s="64"/>
      <c r="O7902" s="60"/>
      <c r="P7902" s="67"/>
      <c r="T7902" s="53"/>
      <c r="U7902" s="64"/>
      <c r="Y7902" s="53"/>
      <c r="Z7902" s="64"/>
      <c r="AD7902" s="53"/>
    </row>
    <row r="7903" spans="1:30" s="13" customFormat="1" x14ac:dyDescent="0.25">
      <c r="A7903"/>
      <c r="B7903" s="32"/>
      <c r="C7903" s="34"/>
      <c r="D7903" s="10"/>
      <c r="J7903" s="53"/>
      <c r="K7903" s="64"/>
      <c r="O7903" s="60"/>
      <c r="P7903" s="67"/>
      <c r="T7903" s="53"/>
      <c r="U7903" s="64"/>
      <c r="Y7903" s="53"/>
      <c r="Z7903" s="64"/>
      <c r="AD7903" s="53"/>
    </row>
    <row r="7904" spans="1:30" s="13" customFormat="1" x14ac:dyDescent="0.25">
      <c r="A7904"/>
      <c r="B7904" s="32"/>
      <c r="C7904" s="34"/>
      <c r="D7904" s="10"/>
      <c r="J7904" s="53"/>
      <c r="K7904" s="64"/>
      <c r="O7904" s="60"/>
      <c r="P7904" s="67"/>
      <c r="T7904" s="53"/>
      <c r="U7904" s="64"/>
      <c r="Y7904" s="53"/>
      <c r="Z7904" s="64"/>
      <c r="AD7904" s="53"/>
    </row>
    <row r="7905" spans="1:30" s="13" customFormat="1" x14ac:dyDescent="0.25">
      <c r="A7905"/>
      <c r="B7905" s="32"/>
      <c r="C7905" s="34"/>
      <c r="D7905" s="10"/>
      <c r="J7905" s="53"/>
      <c r="K7905" s="64"/>
      <c r="O7905" s="60"/>
      <c r="P7905" s="67"/>
      <c r="T7905" s="53"/>
      <c r="U7905" s="64"/>
      <c r="Y7905" s="53"/>
      <c r="Z7905" s="64"/>
      <c r="AD7905" s="53"/>
    </row>
    <row r="7906" spans="1:30" s="13" customFormat="1" x14ac:dyDescent="0.25">
      <c r="A7906"/>
      <c r="B7906" s="32"/>
      <c r="C7906" s="34"/>
      <c r="D7906" s="10"/>
      <c r="J7906" s="53"/>
      <c r="K7906" s="64"/>
      <c r="O7906" s="60"/>
      <c r="P7906" s="67"/>
      <c r="T7906" s="53"/>
      <c r="U7906" s="64"/>
      <c r="Y7906" s="53"/>
      <c r="Z7906" s="64"/>
      <c r="AD7906" s="53"/>
    </row>
    <row r="7907" spans="1:30" s="13" customFormat="1" x14ac:dyDescent="0.25">
      <c r="A7907"/>
      <c r="B7907" s="32"/>
      <c r="C7907" s="34"/>
      <c r="D7907" s="10"/>
      <c r="J7907" s="53"/>
      <c r="K7907" s="64"/>
      <c r="O7907" s="60"/>
      <c r="P7907" s="67"/>
      <c r="T7907" s="53"/>
      <c r="U7907" s="64"/>
      <c r="Y7907" s="53"/>
      <c r="Z7907" s="64"/>
      <c r="AD7907" s="53"/>
    </row>
    <row r="7908" spans="1:30" s="13" customFormat="1" x14ac:dyDescent="0.25">
      <c r="A7908"/>
      <c r="B7908" s="32"/>
      <c r="C7908" s="34"/>
      <c r="D7908" s="10"/>
      <c r="J7908" s="53"/>
      <c r="K7908" s="64"/>
      <c r="O7908" s="60"/>
      <c r="P7908" s="67"/>
      <c r="T7908" s="53"/>
      <c r="U7908" s="64"/>
      <c r="Y7908" s="53"/>
      <c r="Z7908" s="64"/>
      <c r="AD7908" s="53"/>
    </row>
    <row r="7909" spans="1:30" s="13" customFormat="1" x14ac:dyDescent="0.25">
      <c r="A7909"/>
      <c r="B7909" s="32"/>
      <c r="C7909" s="34"/>
      <c r="D7909" s="10"/>
      <c r="J7909" s="53"/>
      <c r="K7909" s="64"/>
      <c r="O7909" s="60"/>
      <c r="P7909" s="67"/>
      <c r="T7909" s="53"/>
      <c r="U7909" s="64"/>
      <c r="Y7909" s="53"/>
      <c r="Z7909" s="64"/>
      <c r="AD7909" s="53"/>
    </row>
    <row r="7910" spans="1:30" s="13" customFormat="1" x14ac:dyDescent="0.25">
      <c r="A7910"/>
      <c r="B7910" s="32"/>
      <c r="C7910" s="34"/>
      <c r="D7910" s="10"/>
      <c r="J7910" s="53"/>
      <c r="K7910" s="64"/>
      <c r="O7910" s="60"/>
      <c r="P7910" s="67"/>
      <c r="T7910" s="53"/>
      <c r="U7910" s="64"/>
      <c r="Y7910" s="53"/>
      <c r="Z7910" s="64"/>
      <c r="AD7910" s="53"/>
    </row>
    <row r="7911" spans="1:30" s="13" customFormat="1" x14ac:dyDescent="0.25">
      <c r="A7911"/>
      <c r="B7911" s="32"/>
      <c r="C7911" s="34"/>
      <c r="D7911" s="10"/>
      <c r="J7911" s="53"/>
      <c r="K7911" s="64"/>
      <c r="O7911" s="60"/>
      <c r="P7911" s="67"/>
      <c r="T7911" s="53"/>
      <c r="U7911" s="64"/>
      <c r="Y7911" s="53"/>
      <c r="Z7911" s="64"/>
      <c r="AD7911" s="53"/>
    </row>
    <row r="7912" spans="1:30" s="13" customFormat="1" x14ac:dyDescent="0.25">
      <c r="A7912"/>
      <c r="B7912" s="32"/>
      <c r="C7912" s="34"/>
      <c r="D7912" s="10"/>
      <c r="J7912" s="53"/>
      <c r="K7912" s="64"/>
      <c r="O7912" s="60"/>
      <c r="P7912" s="67"/>
      <c r="T7912" s="53"/>
      <c r="U7912" s="64"/>
      <c r="Y7912" s="53"/>
      <c r="Z7912" s="64"/>
      <c r="AD7912" s="53"/>
    </row>
    <row r="7913" spans="1:30" s="13" customFormat="1" x14ac:dyDescent="0.25">
      <c r="A7913"/>
      <c r="B7913" s="32"/>
      <c r="C7913" s="34"/>
      <c r="D7913" s="10"/>
      <c r="J7913" s="53"/>
      <c r="K7913" s="64"/>
      <c r="O7913" s="60"/>
      <c r="P7913" s="67"/>
      <c r="T7913" s="53"/>
      <c r="U7913" s="64"/>
      <c r="Y7913" s="53"/>
      <c r="Z7913" s="64"/>
      <c r="AD7913" s="53"/>
    </row>
    <row r="7914" spans="1:30" s="13" customFormat="1" x14ac:dyDescent="0.25">
      <c r="A7914"/>
      <c r="B7914" s="32"/>
      <c r="C7914" s="34"/>
      <c r="D7914" s="10"/>
      <c r="J7914" s="53"/>
      <c r="K7914" s="64"/>
      <c r="O7914" s="60"/>
      <c r="P7914" s="67"/>
      <c r="T7914" s="53"/>
      <c r="U7914" s="64"/>
      <c r="Y7914" s="53"/>
      <c r="Z7914" s="64"/>
      <c r="AD7914" s="53"/>
    </row>
    <row r="7915" spans="1:30" s="13" customFormat="1" x14ac:dyDescent="0.25">
      <c r="A7915"/>
      <c r="B7915" s="32"/>
      <c r="C7915" s="34"/>
      <c r="D7915" s="10"/>
      <c r="J7915" s="53"/>
      <c r="K7915" s="64"/>
      <c r="O7915" s="60"/>
      <c r="P7915" s="67"/>
      <c r="T7915" s="53"/>
      <c r="U7915" s="64"/>
      <c r="Y7915" s="53"/>
      <c r="Z7915" s="64"/>
      <c r="AD7915" s="53"/>
    </row>
    <row r="7916" spans="1:30" s="13" customFormat="1" x14ac:dyDescent="0.25">
      <c r="A7916"/>
      <c r="B7916" s="32"/>
      <c r="C7916" s="34"/>
      <c r="D7916" s="10"/>
      <c r="J7916" s="53"/>
      <c r="K7916" s="64"/>
      <c r="O7916" s="60"/>
      <c r="P7916" s="67"/>
      <c r="T7916" s="53"/>
      <c r="U7916" s="64"/>
      <c r="Y7916" s="53"/>
      <c r="Z7916" s="64"/>
      <c r="AD7916" s="53"/>
    </row>
    <row r="7917" spans="1:30" s="13" customFormat="1" x14ac:dyDescent="0.25">
      <c r="A7917"/>
      <c r="B7917" s="32"/>
      <c r="C7917" s="34"/>
      <c r="D7917" s="10"/>
      <c r="J7917" s="53"/>
      <c r="K7917" s="64"/>
      <c r="O7917" s="60"/>
      <c r="P7917" s="67"/>
      <c r="T7917" s="53"/>
      <c r="U7917" s="64"/>
      <c r="Y7917" s="53"/>
      <c r="Z7917" s="64"/>
      <c r="AD7917" s="53"/>
    </row>
    <row r="7918" spans="1:30" s="13" customFormat="1" x14ac:dyDescent="0.25">
      <c r="A7918"/>
      <c r="B7918" s="32"/>
      <c r="C7918" s="34"/>
      <c r="D7918" s="10"/>
      <c r="J7918" s="53"/>
      <c r="K7918" s="64"/>
      <c r="O7918" s="60"/>
      <c r="P7918" s="67"/>
      <c r="T7918" s="53"/>
      <c r="U7918" s="64"/>
      <c r="Y7918" s="53"/>
      <c r="Z7918" s="64"/>
      <c r="AD7918" s="53"/>
    </row>
    <row r="7919" spans="1:30" s="13" customFormat="1" x14ac:dyDescent="0.25">
      <c r="A7919"/>
      <c r="B7919" s="32"/>
      <c r="C7919" s="34"/>
      <c r="D7919" s="10"/>
      <c r="J7919" s="53"/>
      <c r="K7919" s="64"/>
      <c r="O7919" s="60"/>
      <c r="P7919" s="67"/>
      <c r="T7919" s="53"/>
      <c r="U7919" s="64"/>
      <c r="Y7919" s="53"/>
      <c r="Z7919" s="64"/>
      <c r="AD7919" s="53"/>
    </row>
    <row r="7920" spans="1:30" s="13" customFormat="1" x14ac:dyDescent="0.25">
      <c r="A7920"/>
      <c r="B7920" s="32"/>
      <c r="C7920" s="34"/>
      <c r="D7920" s="10"/>
      <c r="J7920" s="53"/>
      <c r="K7920" s="64"/>
      <c r="O7920" s="60"/>
      <c r="P7920" s="67"/>
      <c r="T7920" s="53"/>
      <c r="U7920" s="64"/>
      <c r="Y7920" s="53"/>
      <c r="Z7920" s="64"/>
      <c r="AD7920" s="53"/>
    </row>
    <row r="7921" spans="1:30" s="13" customFormat="1" x14ac:dyDescent="0.25">
      <c r="A7921"/>
      <c r="B7921" s="32"/>
      <c r="C7921" s="34"/>
      <c r="D7921" s="10"/>
      <c r="J7921" s="53"/>
      <c r="K7921" s="64"/>
      <c r="O7921" s="60"/>
      <c r="P7921" s="67"/>
      <c r="T7921" s="53"/>
      <c r="U7921" s="64"/>
      <c r="Y7921" s="53"/>
      <c r="Z7921" s="64"/>
      <c r="AD7921" s="53"/>
    </row>
    <row r="7922" spans="1:30" s="13" customFormat="1" x14ac:dyDescent="0.25">
      <c r="A7922"/>
      <c r="B7922" s="32"/>
      <c r="C7922" s="34"/>
      <c r="D7922" s="10"/>
      <c r="J7922" s="53"/>
      <c r="K7922" s="64"/>
      <c r="O7922" s="60"/>
      <c r="P7922" s="67"/>
      <c r="T7922" s="53"/>
      <c r="U7922" s="64"/>
      <c r="Y7922" s="53"/>
      <c r="Z7922" s="64"/>
      <c r="AD7922" s="53"/>
    </row>
    <row r="7923" spans="1:30" s="13" customFormat="1" x14ac:dyDescent="0.25">
      <c r="A7923"/>
      <c r="B7923" s="32"/>
      <c r="C7923" s="34"/>
      <c r="D7923" s="10"/>
      <c r="J7923" s="53"/>
      <c r="K7923" s="64"/>
      <c r="O7923" s="60"/>
      <c r="P7923" s="67"/>
      <c r="T7923" s="53"/>
      <c r="U7923" s="64"/>
      <c r="Y7923" s="53"/>
      <c r="Z7923" s="64"/>
      <c r="AD7923" s="53"/>
    </row>
    <row r="7924" spans="1:30" s="13" customFormat="1" x14ac:dyDescent="0.25">
      <c r="A7924"/>
      <c r="B7924" s="32"/>
      <c r="C7924" s="34"/>
      <c r="D7924" s="10"/>
      <c r="J7924" s="53"/>
      <c r="K7924" s="64"/>
      <c r="O7924" s="60"/>
      <c r="P7924" s="67"/>
      <c r="T7924" s="53"/>
      <c r="U7924" s="64"/>
      <c r="Y7924" s="53"/>
      <c r="Z7924" s="64"/>
      <c r="AD7924" s="53"/>
    </row>
    <row r="7925" spans="1:30" s="13" customFormat="1" x14ac:dyDescent="0.25">
      <c r="A7925"/>
      <c r="B7925" s="32"/>
      <c r="C7925" s="34"/>
      <c r="D7925" s="10"/>
      <c r="J7925" s="53"/>
      <c r="K7925" s="64"/>
      <c r="O7925" s="60"/>
      <c r="P7925" s="67"/>
      <c r="T7925" s="53"/>
      <c r="U7925" s="64"/>
      <c r="Y7925" s="53"/>
      <c r="Z7925" s="64"/>
      <c r="AD7925" s="53"/>
    </row>
    <row r="7926" spans="1:30" s="13" customFormat="1" x14ac:dyDescent="0.25">
      <c r="A7926"/>
      <c r="B7926" s="32"/>
      <c r="C7926" s="34"/>
      <c r="D7926" s="10"/>
      <c r="J7926" s="53"/>
      <c r="K7926" s="64"/>
      <c r="O7926" s="60"/>
      <c r="P7926" s="67"/>
      <c r="T7926" s="53"/>
      <c r="U7926" s="64"/>
      <c r="Y7926" s="53"/>
      <c r="Z7926" s="64"/>
      <c r="AD7926" s="53"/>
    </row>
    <row r="7927" spans="1:30" s="13" customFormat="1" x14ac:dyDescent="0.25">
      <c r="A7927"/>
      <c r="B7927" s="32"/>
      <c r="C7927" s="34"/>
      <c r="D7927" s="10"/>
      <c r="J7927" s="53"/>
      <c r="K7927" s="64"/>
      <c r="O7927" s="60"/>
      <c r="P7927" s="67"/>
      <c r="T7927" s="53"/>
      <c r="U7927" s="64"/>
      <c r="Y7927" s="53"/>
      <c r="Z7927" s="64"/>
      <c r="AD7927" s="53"/>
    </row>
    <row r="7928" spans="1:30" s="13" customFormat="1" x14ac:dyDescent="0.25">
      <c r="A7928"/>
      <c r="B7928" s="32"/>
      <c r="C7928" s="34"/>
      <c r="D7928" s="10"/>
      <c r="J7928" s="53"/>
      <c r="K7928" s="64"/>
      <c r="O7928" s="60"/>
      <c r="P7928" s="67"/>
      <c r="T7928" s="53"/>
      <c r="U7928" s="64"/>
      <c r="Y7928" s="53"/>
      <c r="Z7928" s="64"/>
      <c r="AD7928" s="53"/>
    </row>
    <row r="7929" spans="1:30" s="13" customFormat="1" x14ac:dyDescent="0.25">
      <c r="A7929"/>
      <c r="B7929" s="32"/>
      <c r="C7929" s="34"/>
      <c r="D7929" s="10"/>
      <c r="J7929" s="53"/>
      <c r="K7929" s="64"/>
      <c r="O7929" s="60"/>
      <c r="P7929" s="67"/>
      <c r="T7929" s="53"/>
      <c r="U7929" s="64"/>
      <c r="Y7929" s="53"/>
      <c r="Z7929" s="64"/>
      <c r="AD7929" s="53"/>
    </row>
    <row r="7930" spans="1:30" s="13" customFormat="1" x14ac:dyDescent="0.25">
      <c r="A7930"/>
      <c r="B7930" s="32"/>
      <c r="C7930" s="34"/>
      <c r="D7930" s="10"/>
      <c r="J7930" s="53"/>
      <c r="K7930" s="64"/>
      <c r="O7930" s="60"/>
      <c r="P7930" s="67"/>
      <c r="T7930" s="53"/>
      <c r="U7930" s="64"/>
      <c r="Y7930" s="53"/>
      <c r="Z7930" s="64"/>
      <c r="AD7930" s="53"/>
    </row>
    <row r="7931" spans="1:30" s="13" customFormat="1" x14ac:dyDescent="0.25">
      <c r="A7931"/>
      <c r="B7931" s="32"/>
      <c r="C7931" s="34"/>
      <c r="D7931" s="10"/>
      <c r="J7931" s="53"/>
      <c r="K7931" s="64"/>
      <c r="O7931" s="60"/>
      <c r="P7931" s="67"/>
      <c r="T7931" s="53"/>
      <c r="U7931" s="64"/>
      <c r="Y7931" s="53"/>
      <c r="Z7931" s="64"/>
      <c r="AD7931" s="53"/>
    </row>
    <row r="7932" spans="1:30" s="13" customFormat="1" x14ac:dyDescent="0.25">
      <c r="A7932"/>
      <c r="B7932" s="32"/>
      <c r="C7932" s="34"/>
      <c r="D7932" s="10"/>
      <c r="J7932" s="53"/>
      <c r="K7932" s="64"/>
      <c r="O7932" s="60"/>
      <c r="P7932" s="67"/>
      <c r="T7932" s="53"/>
      <c r="U7932" s="64"/>
      <c r="Y7932" s="53"/>
      <c r="Z7932" s="64"/>
      <c r="AD7932" s="53"/>
    </row>
    <row r="7933" spans="1:30" s="13" customFormat="1" x14ac:dyDescent="0.25">
      <c r="A7933"/>
      <c r="B7933" s="32"/>
      <c r="C7933" s="34"/>
      <c r="D7933" s="10"/>
      <c r="J7933" s="53"/>
      <c r="K7933" s="64"/>
      <c r="O7933" s="60"/>
      <c r="P7933" s="67"/>
      <c r="T7933" s="53"/>
      <c r="U7933" s="64"/>
      <c r="Y7933" s="53"/>
      <c r="Z7933" s="64"/>
      <c r="AD7933" s="53"/>
    </row>
    <row r="7934" spans="1:30" s="13" customFormat="1" x14ac:dyDescent="0.25">
      <c r="A7934"/>
      <c r="B7934" s="32"/>
      <c r="C7934" s="34"/>
      <c r="D7934" s="10"/>
      <c r="J7934" s="53"/>
      <c r="K7934" s="64"/>
      <c r="O7934" s="60"/>
      <c r="P7934" s="67"/>
      <c r="T7934" s="53"/>
      <c r="U7934" s="64"/>
      <c r="Y7934" s="53"/>
      <c r="Z7934" s="64"/>
      <c r="AD7934" s="53"/>
    </row>
    <row r="7935" spans="1:30" s="13" customFormat="1" x14ac:dyDescent="0.25">
      <c r="A7935"/>
      <c r="B7935" s="32"/>
      <c r="C7935" s="34"/>
      <c r="D7935" s="10"/>
      <c r="J7935" s="53"/>
      <c r="K7935" s="64"/>
      <c r="O7935" s="60"/>
      <c r="P7935" s="67"/>
      <c r="T7935" s="53"/>
      <c r="U7935" s="64"/>
      <c r="Y7935" s="53"/>
      <c r="Z7935" s="64"/>
      <c r="AD7935" s="53"/>
    </row>
    <row r="7936" spans="1:30" s="13" customFormat="1" x14ac:dyDescent="0.25">
      <c r="A7936"/>
      <c r="B7936" s="32"/>
      <c r="C7936" s="34"/>
      <c r="D7936" s="10"/>
      <c r="J7936" s="53"/>
      <c r="K7936" s="64"/>
      <c r="O7936" s="60"/>
      <c r="P7936" s="67"/>
      <c r="T7936" s="53"/>
      <c r="U7936" s="64"/>
      <c r="Y7936" s="53"/>
      <c r="Z7936" s="64"/>
      <c r="AD7936" s="53"/>
    </row>
    <row r="7937" spans="1:30" s="13" customFormat="1" x14ac:dyDescent="0.25">
      <c r="A7937"/>
      <c r="B7937" s="32"/>
      <c r="C7937" s="34"/>
      <c r="D7937" s="10"/>
      <c r="J7937" s="53"/>
      <c r="K7937" s="64"/>
      <c r="O7937" s="60"/>
      <c r="P7937" s="67"/>
      <c r="T7937" s="53"/>
      <c r="U7937" s="64"/>
      <c r="Y7937" s="53"/>
      <c r="Z7937" s="64"/>
      <c r="AD7937" s="53"/>
    </row>
    <row r="7938" spans="1:30" s="13" customFormat="1" x14ac:dyDescent="0.25">
      <c r="A7938"/>
      <c r="B7938" s="32"/>
      <c r="C7938" s="34"/>
      <c r="D7938" s="10"/>
      <c r="J7938" s="53"/>
      <c r="K7938" s="64"/>
      <c r="O7938" s="60"/>
      <c r="P7938" s="67"/>
      <c r="T7938" s="53"/>
      <c r="U7938" s="64"/>
      <c r="Y7938" s="53"/>
      <c r="Z7938" s="64"/>
      <c r="AD7938" s="53"/>
    </row>
    <row r="7939" spans="1:30" s="13" customFormat="1" x14ac:dyDescent="0.25">
      <c r="A7939"/>
      <c r="B7939" s="32"/>
      <c r="C7939" s="34"/>
      <c r="D7939" s="10"/>
      <c r="J7939" s="53"/>
      <c r="K7939" s="64"/>
      <c r="O7939" s="60"/>
      <c r="P7939" s="67"/>
      <c r="T7939" s="53"/>
      <c r="U7939" s="64"/>
      <c r="Y7939" s="53"/>
      <c r="Z7939" s="64"/>
      <c r="AD7939" s="53"/>
    </row>
    <row r="7940" spans="1:30" s="13" customFormat="1" x14ac:dyDescent="0.25">
      <c r="A7940"/>
      <c r="B7940" s="32"/>
      <c r="C7940" s="34"/>
      <c r="D7940" s="10"/>
      <c r="J7940" s="53"/>
      <c r="K7940" s="64"/>
      <c r="O7940" s="60"/>
      <c r="P7940" s="67"/>
      <c r="T7940" s="53"/>
      <c r="U7940" s="64"/>
      <c r="Y7940" s="53"/>
      <c r="Z7940" s="64"/>
      <c r="AD7940" s="53"/>
    </row>
    <row r="7941" spans="1:30" s="13" customFormat="1" x14ac:dyDescent="0.25">
      <c r="A7941"/>
      <c r="B7941" s="32"/>
      <c r="C7941" s="34"/>
      <c r="D7941" s="10"/>
      <c r="J7941" s="53"/>
      <c r="K7941" s="64"/>
      <c r="O7941" s="60"/>
      <c r="P7941" s="67"/>
      <c r="T7941" s="53"/>
      <c r="U7941" s="64"/>
      <c r="Y7941" s="53"/>
      <c r="Z7941" s="64"/>
      <c r="AD7941" s="53"/>
    </row>
    <row r="7942" spans="1:30" s="13" customFormat="1" x14ac:dyDescent="0.25">
      <c r="A7942"/>
      <c r="B7942" s="32"/>
      <c r="C7942" s="34"/>
      <c r="D7942" s="10"/>
      <c r="J7942" s="53"/>
      <c r="K7942" s="64"/>
      <c r="O7942" s="60"/>
      <c r="P7942" s="67"/>
      <c r="T7942" s="53"/>
      <c r="U7942" s="64"/>
      <c r="Y7942" s="53"/>
      <c r="Z7942" s="64"/>
      <c r="AD7942" s="53"/>
    </row>
    <row r="7943" spans="1:30" s="13" customFormat="1" x14ac:dyDescent="0.25">
      <c r="A7943"/>
      <c r="B7943" s="32"/>
      <c r="C7943" s="34"/>
      <c r="D7943" s="10"/>
      <c r="J7943" s="53"/>
      <c r="K7943" s="64"/>
      <c r="O7943" s="60"/>
      <c r="P7943" s="67"/>
      <c r="T7943" s="53"/>
      <c r="U7943" s="64"/>
      <c r="Y7943" s="53"/>
      <c r="Z7943" s="64"/>
      <c r="AD7943" s="53"/>
    </row>
    <row r="7944" spans="1:30" s="13" customFormat="1" x14ac:dyDescent="0.25">
      <c r="A7944"/>
      <c r="B7944" s="32"/>
      <c r="C7944" s="34"/>
      <c r="D7944" s="10"/>
      <c r="J7944" s="53"/>
      <c r="K7944" s="64"/>
      <c r="O7944" s="60"/>
      <c r="P7944" s="67"/>
      <c r="T7944" s="53"/>
      <c r="U7944" s="64"/>
      <c r="Y7944" s="53"/>
      <c r="Z7944" s="64"/>
      <c r="AD7944" s="53"/>
    </row>
    <row r="7945" spans="1:30" s="13" customFormat="1" x14ac:dyDescent="0.25">
      <c r="A7945"/>
      <c r="B7945" s="32"/>
      <c r="C7945" s="34"/>
      <c r="D7945" s="10"/>
      <c r="J7945" s="53"/>
      <c r="K7945" s="64"/>
      <c r="O7945" s="60"/>
      <c r="P7945" s="67"/>
      <c r="T7945" s="53"/>
      <c r="U7945" s="64"/>
      <c r="Y7945" s="53"/>
      <c r="Z7945" s="64"/>
      <c r="AD7945" s="53"/>
    </row>
    <row r="7946" spans="1:30" s="13" customFormat="1" x14ac:dyDescent="0.25">
      <c r="A7946"/>
      <c r="B7946" s="32"/>
      <c r="C7946" s="34"/>
      <c r="D7946" s="10"/>
      <c r="J7946" s="53"/>
      <c r="K7946" s="64"/>
      <c r="O7946" s="60"/>
      <c r="P7946" s="67"/>
      <c r="T7946" s="53"/>
      <c r="U7946" s="64"/>
      <c r="Y7946" s="53"/>
      <c r="Z7946" s="64"/>
      <c r="AD7946" s="53"/>
    </row>
    <row r="7947" spans="1:30" s="13" customFormat="1" x14ac:dyDescent="0.25">
      <c r="A7947"/>
      <c r="B7947" s="32"/>
      <c r="C7947" s="34"/>
      <c r="D7947" s="10"/>
      <c r="J7947" s="53"/>
      <c r="K7947" s="64"/>
      <c r="O7947" s="60"/>
      <c r="P7947" s="67"/>
      <c r="T7947" s="53"/>
      <c r="U7947" s="64"/>
      <c r="Y7947" s="53"/>
      <c r="Z7947" s="64"/>
      <c r="AD7947" s="53"/>
    </row>
    <row r="7948" spans="1:30" s="13" customFormat="1" x14ac:dyDescent="0.25">
      <c r="A7948"/>
      <c r="B7948" s="32"/>
      <c r="C7948" s="34"/>
      <c r="D7948" s="10"/>
      <c r="J7948" s="53"/>
      <c r="K7948" s="64"/>
      <c r="O7948" s="60"/>
      <c r="P7948" s="67"/>
      <c r="T7948" s="53"/>
      <c r="U7948" s="64"/>
      <c r="Y7948" s="53"/>
      <c r="Z7948" s="64"/>
      <c r="AD7948" s="53"/>
    </row>
    <row r="7949" spans="1:30" s="13" customFormat="1" x14ac:dyDescent="0.25">
      <c r="A7949"/>
      <c r="B7949" s="32"/>
      <c r="C7949" s="34"/>
      <c r="D7949" s="10"/>
      <c r="J7949" s="53"/>
      <c r="K7949" s="64"/>
      <c r="O7949" s="60"/>
      <c r="P7949" s="67"/>
      <c r="T7949" s="53"/>
      <c r="U7949" s="64"/>
      <c r="Y7949" s="53"/>
      <c r="Z7949" s="64"/>
      <c r="AD7949" s="53"/>
    </row>
    <row r="7950" spans="1:30" s="13" customFormat="1" x14ac:dyDescent="0.25">
      <c r="A7950"/>
      <c r="B7950" s="32"/>
      <c r="C7950" s="34"/>
      <c r="D7950" s="10"/>
      <c r="J7950" s="53"/>
      <c r="K7950" s="64"/>
      <c r="O7950" s="60"/>
      <c r="P7950" s="67"/>
      <c r="T7950" s="53"/>
      <c r="U7950" s="64"/>
      <c r="Y7950" s="53"/>
      <c r="Z7950" s="64"/>
      <c r="AD7950" s="53"/>
    </row>
    <row r="7951" spans="1:30" s="13" customFormat="1" x14ac:dyDescent="0.25">
      <c r="A7951"/>
      <c r="B7951" s="32"/>
      <c r="C7951" s="34"/>
      <c r="D7951" s="10"/>
      <c r="J7951" s="53"/>
      <c r="K7951" s="64"/>
      <c r="O7951" s="60"/>
      <c r="P7951" s="67"/>
      <c r="T7951" s="53"/>
      <c r="U7951" s="64"/>
      <c r="Y7951" s="53"/>
      <c r="Z7951" s="64"/>
      <c r="AD7951" s="53"/>
    </row>
    <row r="7952" spans="1:30" s="13" customFormat="1" x14ac:dyDescent="0.25">
      <c r="A7952"/>
      <c r="B7952" s="32"/>
      <c r="C7952" s="34"/>
      <c r="D7952" s="10"/>
      <c r="J7952" s="53"/>
      <c r="K7952" s="64"/>
      <c r="O7952" s="60"/>
      <c r="P7952" s="67"/>
      <c r="T7952" s="53"/>
      <c r="U7952" s="64"/>
      <c r="Y7952" s="53"/>
      <c r="Z7952" s="64"/>
      <c r="AD7952" s="53"/>
    </row>
    <row r="7953" spans="1:30" s="13" customFormat="1" x14ac:dyDescent="0.25">
      <c r="A7953"/>
      <c r="B7953" s="32"/>
      <c r="C7953" s="34"/>
      <c r="D7953" s="10"/>
      <c r="J7953" s="53"/>
      <c r="K7953" s="64"/>
      <c r="O7953" s="60"/>
      <c r="P7953" s="67"/>
      <c r="T7953" s="53"/>
      <c r="U7953" s="64"/>
      <c r="Y7953" s="53"/>
      <c r="Z7953" s="64"/>
      <c r="AD7953" s="53"/>
    </row>
    <row r="7954" spans="1:30" s="13" customFormat="1" x14ac:dyDescent="0.25">
      <c r="A7954"/>
      <c r="B7954" s="32"/>
      <c r="C7954" s="34"/>
      <c r="D7954" s="10"/>
      <c r="J7954" s="53"/>
      <c r="K7954" s="64"/>
      <c r="O7954" s="60"/>
      <c r="P7954" s="67"/>
      <c r="T7954" s="53"/>
      <c r="U7954" s="64"/>
      <c r="Y7954" s="53"/>
      <c r="Z7954" s="64"/>
      <c r="AD7954" s="53"/>
    </row>
    <row r="7955" spans="1:30" s="13" customFormat="1" x14ac:dyDescent="0.25">
      <c r="A7955"/>
      <c r="B7955" s="32"/>
      <c r="C7955" s="34"/>
      <c r="D7955" s="10"/>
      <c r="J7955" s="53"/>
      <c r="K7955" s="64"/>
      <c r="O7955" s="60"/>
      <c r="P7955" s="67"/>
      <c r="T7955" s="53"/>
      <c r="U7955" s="64"/>
      <c r="Y7955" s="53"/>
      <c r="Z7955" s="64"/>
      <c r="AD7955" s="53"/>
    </row>
    <row r="7956" spans="1:30" s="13" customFormat="1" x14ac:dyDescent="0.25">
      <c r="A7956"/>
      <c r="B7956" s="32"/>
      <c r="C7956" s="34"/>
      <c r="D7956" s="10"/>
      <c r="J7956" s="53"/>
      <c r="K7956" s="64"/>
      <c r="O7956" s="60"/>
      <c r="P7956" s="67"/>
      <c r="T7956" s="53"/>
      <c r="U7956" s="64"/>
      <c r="Y7956" s="53"/>
      <c r="Z7956" s="64"/>
      <c r="AD7956" s="53"/>
    </row>
    <row r="7957" spans="1:30" s="13" customFormat="1" x14ac:dyDescent="0.25">
      <c r="A7957"/>
      <c r="B7957" s="32"/>
      <c r="C7957" s="34"/>
      <c r="D7957" s="10"/>
      <c r="J7957" s="53"/>
      <c r="K7957" s="64"/>
      <c r="O7957" s="60"/>
      <c r="P7957" s="67"/>
      <c r="T7957" s="53"/>
      <c r="U7957" s="64"/>
      <c r="Y7957" s="53"/>
      <c r="Z7957" s="64"/>
      <c r="AD7957" s="53"/>
    </row>
    <row r="7958" spans="1:30" s="13" customFormat="1" x14ac:dyDescent="0.25">
      <c r="A7958"/>
      <c r="B7958" s="32"/>
      <c r="C7958" s="34"/>
      <c r="D7958" s="10"/>
      <c r="J7958" s="53"/>
      <c r="K7958" s="64"/>
      <c r="O7958" s="60"/>
      <c r="P7958" s="67"/>
      <c r="T7958" s="53"/>
      <c r="U7958" s="64"/>
      <c r="Y7958" s="53"/>
      <c r="Z7958" s="64"/>
      <c r="AD7958" s="53"/>
    </row>
    <row r="7959" spans="1:30" s="13" customFormat="1" x14ac:dyDescent="0.25">
      <c r="A7959"/>
      <c r="B7959" s="32"/>
      <c r="C7959" s="34"/>
      <c r="D7959" s="10"/>
      <c r="J7959" s="53"/>
      <c r="K7959" s="64"/>
      <c r="O7959" s="60"/>
      <c r="P7959" s="67"/>
      <c r="T7959" s="53"/>
      <c r="U7959" s="64"/>
      <c r="Y7959" s="53"/>
      <c r="Z7959" s="64"/>
      <c r="AD7959" s="53"/>
    </row>
    <row r="7960" spans="1:30" s="13" customFormat="1" x14ac:dyDescent="0.25">
      <c r="A7960"/>
      <c r="B7960" s="32"/>
      <c r="C7960" s="34"/>
      <c r="D7960" s="10"/>
      <c r="J7960" s="53"/>
      <c r="K7960" s="64"/>
      <c r="O7960" s="60"/>
      <c r="P7960" s="67"/>
      <c r="T7960" s="53"/>
      <c r="U7960" s="64"/>
      <c r="Y7960" s="53"/>
      <c r="Z7960" s="64"/>
      <c r="AD7960" s="53"/>
    </row>
    <row r="7961" spans="1:30" s="13" customFormat="1" x14ac:dyDescent="0.25">
      <c r="A7961"/>
      <c r="B7961" s="32"/>
      <c r="C7961" s="34"/>
      <c r="D7961" s="10"/>
      <c r="J7961" s="53"/>
      <c r="K7961" s="64"/>
      <c r="O7961" s="60"/>
      <c r="P7961" s="67"/>
      <c r="T7961" s="53"/>
      <c r="U7961" s="64"/>
      <c r="Y7961" s="53"/>
      <c r="Z7961" s="64"/>
      <c r="AD7961" s="53"/>
    </row>
    <row r="7962" spans="1:30" s="13" customFormat="1" x14ac:dyDescent="0.25">
      <c r="A7962"/>
      <c r="B7962" s="32"/>
      <c r="C7962" s="34"/>
      <c r="D7962" s="10"/>
      <c r="J7962" s="53"/>
      <c r="K7962" s="64"/>
      <c r="O7962" s="60"/>
      <c r="P7962" s="67"/>
      <c r="T7962" s="53"/>
      <c r="U7962" s="64"/>
      <c r="Y7962" s="53"/>
      <c r="Z7962" s="64"/>
      <c r="AD7962" s="53"/>
    </row>
    <row r="7963" spans="1:30" s="13" customFormat="1" x14ac:dyDescent="0.25">
      <c r="A7963"/>
      <c r="B7963" s="32"/>
      <c r="C7963" s="34"/>
      <c r="D7963" s="10"/>
      <c r="J7963" s="53"/>
      <c r="K7963" s="64"/>
      <c r="O7963" s="60"/>
      <c r="P7963" s="67"/>
      <c r="T7963" s="53"/>
      <c r="U7963" s="64"/>
      <c r="Y7963" s="53"/>
      <c r="Z7963" s="64"/>
      <c r="AD7963" s="53"/>
    </row>
    <row r="7964" spans="1:30" s="13" customFormat="1" x14ac:dyDescent="0.25">
      <c r="A7964"/>
      <c r="B7964" s="32"/>
      <c r="C7964" s="34"/>
      <c r="D7964" s="10"/>
      <c r="J7964" s="53"/>
      <c r="K7964" s="64"/>
      <c r="O7964" s="60"/>
      <c r="P7964" s="67"/>
      <c r="T7964" s="53"/>
      <c r="U7964" s="64"/>
      <c r="Y7964" s="53"/>
      <c r="Z7964" s="64"/>
      <c r="AD7964" s="53"/>
    </row>
    <row r="7965" spans="1:30" s="13" customFormat="1" x14ac:dyDescent="0.25">
      <c r="A7965"/>
      <c r="B7965" s="32"/>
      <c r="C7965" s="34"/>
      <c r="D7965" s="10"/>
      <c r="J7965" s="53"/>
      <c r="K7965" s="64"/>
      <c r="O7965" s="60"/>
      <c r="P7965" s="67"/>
      <c r="T7965" s="53"/>
      <c r="U7965" s="64"/>
      <c r="Y7965" s="53"/>
      <c r="Z7965" s="64"/>
      <c r="AD7965" s="53"/>
    </row>
    <row r="7966" spans="1:30" s="13" customFormat="1" x14ac:dyDescent="0.25">
      <c r="A7966"/>
      <c r="B7966" s="32"/>
      <c r="C7966" s="34"/>
      <c r="D7966" s="10"/>
      <c r="J7966" s="53"/>
      <c r="K7966" s="64"/>
      <c r="O7966" s="60"/>
      <c r="P7966" s="67"/>
      <c r="T7966" s="53"/>
      <c r="U7966" s="64"/>
      <c r="Y7966" s="53"/>
      <c r="Z7966" s="64"/>
      <c r="AD7966" s="53"/>
    </row>
    <row r="7967" spans="1:30" s="13" customFormat="1" x14ac:dyDescent="0.25">
      <c r="A7967"/>
      <c r="B7967" s="32"/>
      <c r="C7967" s="34"/>
      <c r="D7967" s="10"/>
      <c r="J7967" s="53"/>
      <c r="K7967" s="64"/>
      <c r="O7967" s="60"/>
      <c r="P7967" s="67"/>
      <c r="T7967" s="53"/>
      <c r="U7967" s="64"/>
      <c r="Y7967" s="53"/>
      <c r="Z7967" s="64"/>
      <c r="AD7967" s="53"/>
    </row>
    <row r="7968" spans="1:30" s="13" customFormat="1" x14ac:dyDescent="0.25">
      <c r="A7968"/>
      <c r="B7968" s="32"/>
      <c r="C7968" s="34"/>
      <c r="D7968" s="10"/>
      <c r="J7968" s="53"/>
      <c r="K7968" s="64"/>
      <c r="O7968" s="60"/>
      <c r="P7968" s="67"/>
      <c r="T7968" s="53"/>
      <c r="U7968" s="64"/>
      <c r="Y7968" s="53"/>
      <c r="Z7968" s="64"/>
      <c r="AD7968" s="53"/>
    </row>
    <row r="7969" spans="1:30" s="13" customFormat="1" x14ac:dyDescent="0.25">
      <c r="A7969"/>
      <c r="B7969" s="32"/>
      <c r="C7969" s="34"/>
      <c r="D7969" s="10"/>
      <c r="J7969" s="53"/>
      <c r="K7969" s="64"/>
      <c r="O7969" s="60"/>
      <c r="P7969" s="67"/>
      <c r="T7969" s="53"/>
      <c r="U7969" s="64"/>
      <c r="Y7969" s="53"/>
      <c r="Z7969" s="64"/>
      <c r="AD7969" s="53"/>
    </row>
    <row r="7970" spans="1:30" s="13" customFormat="1" x14ac:dyDescent="0.25">
      <c r="A7970"/>
      <c r="B7970" s="32"/>
      <c r="C7970" s="34"/>
      <c r="D7970" s="10"/>
      <c r="J7970" s="53"/>
      <c r="K7970" s="64"/>
      <c r="O7970" s="60"/>
      <c r="P7970" s="67"/>
      <c r="T7970" s="53"/>
      <c r="U7970" s="64"/>
      <c r="Y7970" s="53"/>
      <c r="Z7970" s="64"/>
      <c r="AD7970" s="53"/>
    </row>
    <row r="7971" spans="1:30" s="13" customFormat="1" x14ac:dyDescent="0.25">
      <c r="A7971"/>
      <c r="B7971" s="32"/>
      <c r="C7971" s="34"/>
      <c r="D7971" s="10"/>
      <c r="J7971" s="53"/>
      <c r="K7971" s="64"/>
      <c r="O7971" s="60"/>
      <c r="P7971" s="67"/>
      <c r="T7971" s="53"/>
      <c r="U7971" s="64"/>
      <c r="Y7971" s="53"/>
      <c r="Z7971" s="64"/>
      <c r="AD7971" s="53"/>
    </row>
    <row r="7972" spans="1:30" s="13" customFormat="1" x14ac:dyDescent="0.25">
      <c r="A7972"/>
      <c r="B7972" s="32"/>
      <c r="C7972" s="34"/>
      <c r="D7972" s="10"/>
      <c r="J7972" s="53"/>
      <c r="K7972" s="64"/>
      <c r="O7972" s="60"/>
      <c r="P7972" s="67"/>
      <c r="T7972" s="53"/>
      <c r="U7972" s="64"/>
      <c r="Y7972" s="53"/>
      <c r="Z7972" s="64"/>
      <c r="AD7972" s="53"/>
    </row>
    <row r="7973" spans="1:30" s="13" customFormat="1" x14ac:dyDescent="0.25">
      <c r="A7973"/>
      <c r="B7973" s="32"/>
      <c r="C7973" s="34"/>
      <c r="D7973" s="10"/>
      <c r="J7973" s="53"/>
      <c r="K7973" s="64"/>
      <c r="O7973" s="60"/>
      <c r="P7973" s="67"/>
      <c r="T7973" s="53"/>
      <c r="U7973" s="64"/>
      <c r="Y7973" s="53"/>
      <c r="Z7973" s="64"/>
      <c r="AD7973" s="53"/>
    </row>
    <row r="7974" spans="1:30" s="13" customFormat="1" x14ac:dyDescent="0.25">
      <c r="A7974"/>
      <c r="B7974" s="32"/>
      <c r="C7974" s="34"/>
      <c r="D7974" s="10"/>
      <c r="J7974" s="53"/>
      <c r="K7974" s="64"/>
      <c r="O7974" s="60"/>
      <c r="P7974" s="67"/>
      <c r="T7974" s="53"/>
      <c r="U7974" s="64"/>
      <c r="Y7974" s="53"/>
      <c r="Z7974" s="64"/>
      <c r="AD7974" s="53"/>
    </row>
    <row r="7975" spans="1:30" s="13" customFormat="1" x14ac:dyDescent="0.25">
      <c r="A7975"/>
      <c r="B7975" s="32"/>
      <c r="C7975" s="34"/>
      <c r="D7975" s="10"/>
      <c r="J7975" s="53"/>
      <c r="K7975" s="64"/>
      <c r="O7975" s="60"/>
      <c r="P7975" s="67"/>
      <c r="T7975" s="53"/>
      <c r="U7975" s="64"/>
      <c r="Y7975" s="53"/>
      <c r="Z7975" s="64"/>
      <c r="AD7975" s="53"/>
    </row>
    <row r="7976" spans="1:30" s="13" customFormat="1" x14ac:dyDescent="0.25">
      <c r="A7976"/>
      <c r="B7976" s="32"/>
      <c r="C7976" s="34"/>
      <c r="D7976" s="10"/>
      <c r="J7976" s="53"/>
      <c r="K7976" s="64"/>
      <c r="O7976" s="60"/>
      <c r="P7976" s="67"/>
      <c r="T7976" s="53"/>
      <c r="U7976" s="64"/>
      <c r="Y7976" s="53"/>
      <c r="Z7976" s="64"/>
      <c r="AD7976" s="53"/>
    </row>
    <row r="7977" spans="1:30" s="13" customFormat="1" x14ac:dyDescent="0.25">
      <c r="A7977"/>
      <c r="B7977" s="32"/>
      <c r="C7977" s="34"/>
      <c r="D7977" s="10"/>
      <c r="J7977" s="53"/>
      <c r="K7977" s="64"/>
      <c r="O7977" s="60"/>
      <c r="P7977" s="67"/>
      <c r="T7977" s="53"/>
      <c r="U7977" s="64"/>
      <c r="Y7977" s="53"/>
      <c r="Z7977" s="64"/>
      <c r="AD7977" s="53"/>
    </row>
    <row r="7978" spans="1:30" s="13" customFormat="1" x14ac:dyDescent="0.25">
      <c r="A7978"/>
      <c r="B7978" s="32"/>
      <c r="C7978" s="34"/>
      <c r="D7978" s="10"/>
      <c r="J7978" s="53"/>
      <c r="K7978" s="64"/>
      <c r="O7978" s="60"/>
      <c r="P7978" s="67"/>
      <c r="T7978" s="53"/>
      <c r="U7978" s="64"/>
      <c r="Y7978" s="53"/>
      <c r="Z7978" s="64"/>
      <c r="AD7978" s="53"/>
    </row>
    <row r="7979" spans="1:30" s="13" customFormat="1" x14ac:dyDescent="0.25">
      <c r="A7979"/>
      <c r="B7979" s="32"/>
      <c r="C7979" s="34"/>
      <c r="D7979" s="10"/>
      <c r="J7979" s="53"/>
      <c r="K7979" s="64"/>
      <c r="O7979" s="60"/>
      <c r="P7979" s="67"/>
      <c r="T7979" s="53"/>
      <c r="U7979" s="64"/>
      <c r="Y7979" s="53"/>
      <c r="Z7979" s="64"/>
      <c r="AD7979" s="53"/>
    </row>
    <row r="7980" spans="1:30" s="13" customFormat="1" x14ac:dyDescent="0.25">
      <c r="A7980"/>
      <c r="B7980" s="32"/>
      <c r="C7980" s="34"/>
      <c r="D7980" s="10"/>
      <c r="J7980" s="53"/>
      <c r="K7980" s="64"/>
      <c r="O7980" s="60"/>
      <c r="P7980" s="67"/>
      <c r="T7980" s="53"/>
      <c r="U7980" s="64"/>
      <c r="Y7980" s="53"/>
      <c r="Z7980" s="64"/>
      <c r="AD7980" s="53"/>
    </row>
    <row r="7981" spans="1:30" s="13" customFormat="1" x14ac:dyDescent="0.25">
      <c r="A7981"/>
      <c r="B7981" s="32"/>
      <c r="C7981" s="34"/>
      <c r="D7981" s="10"/>
      <c r="J7981" s="53"/>
      <c r="K7981" s="64"/>
      <c r="O7981" s="60"/>
      <c r="P7981" s="67"/>
      <c r="T7981" s="53"/>
      <c r="U7981" s="64"/>
      <c r="Y7981" s="53"/>
      <c r="Z7981" s="64"/>
      <c r="AD7981" s="53"/>
    </row>
    <row r="7982" spans="1:30" s="13" customFormat="1" x14ac:dyDescent="0.25">
      <c r="A7982"/>
      <c r="B7982" s="32"/>
      <c r="C7982" s="34"/>
      <c r="D7982" s="10"/>
      <c r="J7982" s="53"/>
      <c r="K7982" s="64"/>
      <c r="O7982" s="60"/>
      <c r="P7982" s="67"/>
      <c r="T7982" s="53"/>
      <c r="U7982" s="64"/>
      <c r="Y7982" s="53"/>
      <c r="Z7982" s="64"/>
      <c r="AD7982" s="53"/>
    </row>
    <row r="7983" spans="1:30" s="13" customFormat="1" x14ac:dyDescent="0.25">
      <c r="A7983"/>
      <c r="B7983" s="32"/>
      <c r="C7983" s="34"/>
      <c r="D7983" s="10"/>
      <c r="J7983" s="53"/>
      <c r="K7983" s="64"/>
      <c r="O7983" s="60"/>
      <c r="P7983" s="67"/>
      <c r="T7983" s="53"/>
      <c r="U7983" s="64"/>
      <c r="Y7983" s="53"/>
      <c r="Z7983" s="64"/>
      <c r="AD7983" s="53"/>
    </row>
    <row r="7984" spans="1:30" s="13" customFormat="1" x14ac:dyDescent="0.25">
      <c r="A7984"/>
      <c r="B7984" s="32"/>
      <c r="C7984" s="34"/>
      <c r="D7984" s="10"/>
      <c r="J7984" s="53"/>
      <c r="K7984" s="64"/>
      <c r="O7984" s="60"/>
      <c r="P7984" s="67"/>
      <c r="T7984" s="53"/>
      <c r="U7984" s="64"/>
      <c r="Y7984" s="53"/>
      <c r="Z7984" s="64"/>
      <c r="AD7984" s="53"/>
    </row>
    <row r="7985" spans="1:30" s="13" customFormat="1" x14ac:dyDescent="0.25">
      <c r="A7985"/>
      <c r="B7985" s="32"/>
      <c r="C7985" s="34"/>
      <c r="D7985" s="10"/>
      <c r="J7985" s="53"/>
      <c r="K7985" s="64"/>
      <c r="O7985" s="60"/>
      <c r="P7985" s="67"/>
      <c r="T7985" s="53"/>
      <c r="U7985" s="64"/>
      <c r="Y7985" s="53"/>
      <c r="Z7985" s="64"/>
      <c r="AD7985" s="53"/>
    </row>
    <row r="7986" spans="1:30" s="13" customFormat="1" x14ac:dyDescent="0.25">
      <c r="A7986"/>
      <c r="B7986" s="32"/>
      <c r="C7986" s="34"/>
      <c r="D7986" s="10"/>
      <c r="J7986" s="53"/>
      <c r="K7986" s="64"/>
      <c r="O7986" s="60"/>
      <c r="P7986" s="67"/>
      <c r="T7986" s="53"/>
      <c r="U7986" s="64"/>
      <c r="Y7986" s="53"/>
      <c r="Z7986" s="64"/>
      <c r="AD7986" s="53"/>
    </row>
    <row r="7987" spans="1:30" s="13" customFormat="1" x14ac:dyDescent="0.25">
      <c r="A7987"/>
      <c r="B7987" s="32"/>
      <c r="C7987" s="34"/>
      <c r="D7987" s="10"/>
      <c r="J7987" s="53"/>
      <c r="K7987" s="64"/>
      <c r="O7987" s="60"/>
      <c r="P7987" s="67"/>
      <c r="T7987" s="53"/>
      <c r="U7987" s="64"/>
      <c r="Y7987" s="53"/>
      <c r="Z7987" s="64"/>
      <c r="AD7987" s="53"/>
    </row>
    <row r="7988" spans="1:30" s="13" customFormat="1" x14ac:dyDescent="0.25">
      <c r="A7988"/>
      <c r="B7988" s="32"/>
      <c r="C7988" s="34"/>
      <c r="D7988" s="10"/>
      <c r="J7988" s="53"/>
      <c r="K7988" s="64"/>
      <c r="O7988" s="60"/>
      <c r="P7988" s="67"/>
      <c r="T7988" s="53"/>
      <c r="U7988" s="64"/>
      <c r="Y7988" s="53"/>
      <c r="Z7988" s="64"/>
      <c r="AD7988" s="53"/>
    </row>
    <row r="7989" spans="1:30" s="13" customFormat="1" x14ac:dyDescent="0.25">
      <c r="A7989"/>
      <c r="B7989" s="32"/>
      <c r="C7989" s="34"/>
      <c r="D7989" s="10"/>
      <c r="J7989" s="53"/>
      <c r="K7989" s="64"/>
      <c r="O7989" s="60"/>
      <c r="P7989" s="67"/>
      <c r="T7989" s="53"/>
      <c r="U7989" s="64"/>
      <c r="Y7989" s="53"/>
      <c r="Z7989" s="64"/>
      <c r="AD7989" s="53"/>
    </row>
    <row r="7990" spans="1:30" s="13" customFormat="1" x14ac:dyDescent="0.25">
      <c r="A7990"/>
      <c r="B7990" s="32"/>
      <c r="C7990" s="34"/>
      <c r="D7990" s="10"/>
      <c r="J7990" s="53"/>
      <c r="K7990" s="64"/>
      <c r="O7990" s="60"/>
      <c r="P7990" s="67"/>
      <c r="T7990" s="53"/>
      <c r="U7990" s="64"/>
      <c r="Y7990" s="53"/>
      <c r="Z7990" s="64"/>
      <c r="AD7990" s="53"/>
    </row>
    <row r="7991" spans="1:30" s="13" customFormat="1" x14ac:dyDescent="0.25">
      <c r="A7991"/>
      <c r="B7991" s="32"/>
      <c r="C7991" s="34"/>
      <c r="D7991" s="10"/>
      <c r="J7991" s="53"/>
      <c r="K7991" s="64"/>
      <c r="O7991" s="60"/>
      <c r="P7991" s="67"/>
      <c r="T7991" s="53"/>
      <c r="U7991" s="64"/>
      <c r="Y7991" s="53"/>
      <c r="Z7991" s="64"/>
      <c r="AD7991" s="53"/>
    </row>
    <row r="7992" spans="1:30" s="13" customFormat="1" x14ac:dyDescent="0.25">
      <c r="A7992"/>
      <c r="B7992" s="32"/>
      <c r="C7992" s="34"/>
      <c r="D7992" s="10"/>
      <c r="J7992" s="53"/>
      <c r="K7992" s="64"/>
      <c r="O7992" s="60"/>
      <c r="P7992" s="67"/>
      <c r="T7992" s="53"/>
      <c r="U7992" s="64"/>
      <c r="Y7992" s="53"/>
      <c r="Z7992" s="64"/>
      <c r="AD7992" s="53"/>
    </row>
    <row r="7993" spans="1:30" s="13" customFormat="1" x14ac:dyDescent="0.25">
      <c r="A7993"/>
      <c r="B7993" s="32"/>
      <c r="C7993" s="34"/>
      <c r="D7993" s="10"/>
      <c r="J7993" s="53"/>
      <c r="K7993" s="64"/>
      <c r="O7993" s="60"/>
      <c r="P7993" s="67"/>
      <c r="T7993" s="53"/>
      <c r="U7993" s="64"/>
      <c r="Y7993" s="53"/>
      <c r="Z7993" s="64"/>
      <c r="AD7993" s="53"/>
    </row>
    <row r="7994" spans="1:30" s="13" customFormat="1" x14ac:dyDescent="0.25">
      <c r="A7994"/>
      <c r="B7994" s="32"/>
      <c r="C7994" s="34"/>
      <c r="D7994" s="10"/>
      <c r="J7994" s="53"/>
      <c r="K7994" s="64"/>
      <c r="O7994" s="60"/>
      <c r="P7994" s="67"/>
      <c r="T7994" s="53"/>
      <c r="U7994" s="64"/>
      <c r="Y7994" s="53"/>
      <c r="Z7994" s="64"/>
      <c r="AD7994" s="53"/>
    </row>
    <row r="7995" spans="1:30" s="13" customFormat="1" x14ac:dyDescent="0.25">
      <c r="A7995"/>
      <c r="B7995" s="32"/>
      <c r="C7995" s="34"/>
      <c r="D7995" s="10"/>
      <c r="J7995" s="53"/>
      <c r="K7995" s="64"/>
      <c r="O7995" s="60"/>
      <c r="P7995" s="67"/>
      <c r="T7995" s="53"/>
      <c r="U7995" s="64"/>
      <c r="Y7995" s="53"/>
      <c r="Z7995" s="64"/>
      <c r="AD7995" s="53"/>
    </row>
    <row r="7996" spans="1:30" s="13" customFormat="1" x14ac:dyDescent="0.25">
      <c r="A7996"/>
      <c r="B7996" s="32"/>
      <c r="C7996" s="34"/>
      <c r="D7996" s="10"/>
      <c r="J7996" s="53"/>
      <c r="K7996" s="64"/>
      <c r="O7996" s="60"/>
      <c r="P7996" s="67"/>
      <c r="T7996" s="53"/>
      <c r="U7996" s="64"/>
      <c r="Y7996" s="53"/>
      <c r="Z7996" s="64"/>
      <c r="AD7996" s="53"/>
    </row>
    <row r="7997" spans="1:30" s="13" customFormat="1" x14ac:dyDescent="0.25">
      <c r="A7997"/>
      <c r="B7997" s="32"/>
      <c r="C7997" s="34"/>
      <c r="D7997" s="10"/>
      <c r="J7997" s="53"/>
      <c r="K7997" s="64"/>
      <c r="O7997" s="60"/>
      <c r="P7997" s="67"/>
      <c r="T7997" s="53"/>
      <c r="U7997" s="64"/>
      <c r="Y7997" s="53"/>
      <c r="Z7997" s="64"/>
      <c r="AD7997" s="53"/>
    </row>
    <row r="7998" spans="1:30" s="13" customFormat="1" x14ac:dyDescent="0.25">
      <c r="A7998"/>
      <c r="B7998" s="32"/>
      <c r="C7998" s="34"/>
      <c r="D7998" s="10"/>
      <c r="J7998" s="53"/>
      <c r="K7998" s="64"/>
      <c r="O7998" s="60"/>
      <c r="P7998" s="67"/>
      <c r="T7998" s="53"/>
      <c r="U7998" s="64"/>
      <c r="Y7998" s="53"/>
      <c r="Z7998" s="64"/>
      <c r="AD7998" s="53"/>
    </row>
    <row r="7999" spans="1:30" s="13" customFormat="1" x14ac:dyDescent="0.25">
      <c r="A7999"/>
      <c r="B7999" s="32"/>
      <c r="C7999" s="34"/>
      <c r="D7999" s="10"/>
      <c r="J7999" s="53"/>
      <c r="K7999" s="64"/>
      <c r="O7999" s="60"/>
      <c r="P7999" s="67"/>
      <c r="T7999" s="53"/>
      <c r="U7999" s="64"/>
      <c r="Y7999" s="53"/>
      <c r="Z7999" s="64"/>
      <c r="AD7999" s="53"/>
    </row>
    <row r="8000" spans="1:30" s="13" customFormat="1" x14ac:dyDescent="0.25">
      <c r="A8000"/>
      <c r="B8000" s="32"/>
      <c r="C8000" s="34"/>
      <c r="D8000" s="10"/>
      <c r="J8000" s="53"/>
      <c r="K8000" s="64"/>
      <c r="O8000" s="60"/>
      <c r="P8000" s="67"/>
      <c r="T8000" s="53"/>
      <c r="U8000" s="64"/>
      <c r="Y8000" s="53"/>
      <c r="Z8000" s="64"/>
      <c r="AD8000" s="53"/>
    </row>
    <row r="8001" spans="1:30" s="13" customFormat="1" x14ac:dyDescent="0.25">
      <c r="A8001"/>
      <c r="B8001" s="32"/>
      <c r="C8001" s="34"/>
      <c r="D8001" s="10"/>
      <c r="J8001" s="53"/>
      <c r="K8001" s="64"/>
      <c r="O8001" s="60"/>
      <c r="P8001" s="67"/>
      <c r="T8001" s="53"/>
      <c r="U8001" s="64"/>
      <c r="Y8001" s="53"/>
      <c r="Z8001" s="64"/>
      <c r="AD8001" s="53"/>
    </row>
    <row r="8002" spans="1:30" s="13" customFormat="1" x14ac:dyDescent="0.25">
      <c r="A8002"/>
      <c r="B8002" s="32"/>
      <c r="C8002" s="34"/>
      <c r="D8002" s="10"/>
      <c r="J8002" s="53"/>
      <c r="K8002" s="64"/>
      <c r="O8002" s="60"/>
      <c r="P8002" s="67"/>
      <c r="T8002" s="53"/>
      <c r="U8002" s="64"/>
      <c r="Y8002" s="53"/>
      <c r="Z8002" s="64"/>
      <c r="AD8002" s="53"/>
    </row>
    <row r="8003" spans="1:30" s="13" customFormat="1" x14ac:dyDescent="0.25">
      <c r="A8003"/>
      <c r="B8003" s="32"/>
      <c r="C8003" s="34"/>
      <c r="D8003" s="10"/>
      <c r="J8003" s="53"/>
      <c r="K8003" s="64"/>
      <c r="O8003" s="60"/>
      <c r="P8003" s="67"/>
      <c r="T8003" s="53"/>
      <c r="U8003" s="64"/>
      <c r="Y8003" s="53"/>
      <c r="Z8003" s="64"/>
      <c r="AD8003" s="53"/>
    </row>
    <row r="8004" spans="1:30" s="13" customFormat="1" x14ac:dyDescent="0.25">
      <c r="A8004"/>
      <c r="B8004" s="32"/>
      <c r="C8004" s="34"/>
      <c r="D8004" s="10"/>
      <c r="J8004" s="53"/>
      <c r="K8004" s="64"/>
      <c r="O8004" s="60"/>
      <c r="P8004" s="67"/>
      <c r="T8004" s="53"/>
      <c r="U8004" s="64"/>
      <c r="Y8004" s="53"/>
      <c r="Z8004" s="64"/>
      <c r="AD8004" s="53"/>
    </row>
    <row r="8005" spans="1:30" s="13" customFormat="1" x14ac:dyDescent="0.25">
      <c r="A8005"/>
      <c r="B8005" s="32"/>
      <c r="C8005" s="34"/>
      <c r="D8005" s="10"/>
      <c r="J8005" s="53"/>
      <c r="K8005" s="64"/>
      <c r="O8005" s="60"/>
      <c r="P8005" s="67"/>
      <c r="T8005" s="53"/>
      <c r="U8005" s="64"/>
      <c r="Y8005" s="53"/>
      <c r="Z8005" s="64"/>
      <c r="AD8005" s="53"/>
    </row>
    <row r="8006" spans="1:30" s="13" customFormat="1" x14ac:dyDescent="0.25">
      <c r="A8006"/>
      <c r="B8006" s="32"/>
      <c r="C8006" s="34"/>
      <c r="D8006" s="10"/>
      <c r="J8006" s="53"/>
      <c r="K8006" s="64"/>
      <c r="O8006" s="60"/>
      <c r="P8006" s="67"/>
      <c r="T8006" s="53"/>
      <c r="U8006" s="64"/>
      <c r="Y8006" s="53"/>
      <c r="Z8006" s="64"/>
      <c r="AD8006" s="53"/>
    </row>
    <row r="8007" spans="1:30" s="13" customFormat="1" x14ac:dyDescent="0.25">
      <c r="A8007"/>
      <c r="B8007" s="32"/>
      <c r="C8007" s="34"/>
      <c r="D8007" s="10"/>
      <c r="J8007" s="53"/>
      <c r="K8007" s="64"/>
      <c r="O8007" s="60"/>
      <c r="P8007" s="67"/>
      <c r="T8007" s="53"/>
      <c r="U8007" s="64"/>
      <c r="Y8007" s="53"/>
      <c r="Z8007" s="64"/>
      <c r="AD8007" s="53"/>
    </row>
    <row r="8008" spans="1:30" s="13" customFormat="1" x14ac:dyDescent="0.25">
      <c r="A8008"/>
      <c r="B8008" s="32"/>
      <c r="C8008" s="34"/>
      <c r="D8008" s="10"/>
      <c r="J8008" s="53"/>
      <c r="K8008" s="64"/>
      <c r="O8008" s="60"/>
      <c r="P8008" s="67"/>
      <c r="T8008" s="53"/>
      <c r="U8008" s="64"/>
      <c r="Y8008" s="53"/>
      <c r="Z8008" s="64"/>
      <c r="AD8008" s="53"/>
    </row>
    <row r="8009" spans="1:30" s="13" customFormat="1" x14ac:dyDescent="0.25">
      <c r="A8009"/>
      <c r="B8009" s="32"/>
      <c r="C8009" s="34"/>
      <c r="D8009" s="10"/>
      <c r="J8009" s="53"/>
      <c r="K8009" s="64"/>
      <c r="O8009" s="60"/>
      <c r="P8009" s="67"/>
      <c r="T8009" s="53"/>
      <c r="U8009" s="64"/>
      <c r="Y8009" s="53"/>
      <c r="Z8009" s="64"/>
      <c r="AD8009" s="53"/>
    </row>
    <row r="8010" spans="1:30" s="13" customFormat="1" x14ac:dyDescent="0.25">
      <c r="A8010"/>
      <c r="B8010" s="32"/>
      <c r="C8010" s="34"/>
      <c r="D8010" s="10"/>
      <c r="J8010" s="53"/>
      <c r="K8010" s="64"/>
      <c r="O8010" s="60"/>
      <c r="P8010" s="67"/>
      <c r="T8010" s="53"/>
      <c r="U8010" s="64"/>
      <c r="Y8010" s="53"/>
      <c r="Z8010" s="64"/>
      <c r="AD8010" s="53"/>
    </row>
    <row r="8011" spans="1:30" s="13" customFormat="1" x14ac:dyDescent="0.25">
      <c r="A8011"/>
      <c r="B8011" s="32"/>
      <c r="C8011" s="34"/>
      <c r="D8011" s="10"/>
      <c r="J8011" s="53"/>
      <c r="K8011" s="64"/>
      <c r="O8011" s="60"/>
      <c r="P8011" s="67"/>
      <c r="T8011" s="53"/>
      <c r="U8011" s="64"/>
      <c r="Y8011" s="53"/>
      <c r="Z8011" s="64"/>
      <c r="AD8011" s="53"/>
    </row>
    <row r="8012" spans="1:30" s="13" customFormat="1" x14ac:dyDescent="0.25">
      <c r="A8012"/>
      <c r="B8012" s="32"/>
      <c r="C8012" s="34"/>
      <c r="D8012" s="10"/>
      <c r="J8012" s="53"/>
      <c r="K8012" s="64"/>
      <c r="O8012" s="60"/>
      <c r="P8012" s="67"/>
      <c r="T8012" s="53"/>
      <c r="U8012" s="64"/>
      <c r="Y8012" s="53"/>
      <c r="Z8012" s="64"/>
      <c r="AD8012" s="53"/>
    </row>
    <row r="8013" spans="1:30" s="13" customFormat="1" x14ac:dyDescent="0.25">
      <c r="A8013"/>
      <c r="B8013" s="32"/>
      <c r="C8013" s="34"/>
      <c r="D8013" s="10"/>
      <c r="J8013" s="53"/>
      <c r="K8013" s="64"/>
      <c r="O8013" s="60"/>
      <c r="P8013" s="67"/>
      <c r="T8013" s="53"/>
      <c r="U8013" s="64"/>
      <c r="Y8013" s="53"/>
      <c r="Z8013" s="64"/>
      <c r="AD8013" s="53"/>
    </row>
    <row r="8014" spans="1:30" s="13" customFormat="1" x14ac:dyDescent="0.25">
      <c r="A8014"/>
      <c r="B8014" s="32"/>
      <c r="C8014" s="34"/>
      <c r="D8014" s="10"/>
      <c r="J8014" s="53"/>
      <c r="K8014" s="64"/>
      <c r="O8014" s="60"/>
      <c r="P8014" s="67"/>
      <c r="T8014" s="53"/>
      <c r="U8014" s="64"/>
      <c r="Y8014" s="53"/>
      <c r="Z8014" s="64"/>
      <c r="AD8014" s="53"/>
    </row>
    <row r="8015" spans="1:30" s="13" customFormat="1" x14ac:dyDescent="0.25">
      <c r="A8015"/>
      <c r="B8015" s="32"/>
      <c r="C8015" s="34"/>
      <c r="D8015" s="10"/>
      <c r="J8015" s="53"/>
      <c r="K8015" s="64"/>
      <c r="O8015" s="60"/>
      <c r="P8015" s="67"/>
      <c r="T8015" s="53"/>
      <c r="U8015" s="64"/>
      <c r="Y8015" s="53"/>
      <c r="Z8015" s="64"/>
      <c r="AD8015" s="53"/>
    </row>
    <row r="8016" spans="1:30" s="13" customFormat="1" x14ac:dyDescent="0.25">
      <c r="A8016"/>
      <c r="B8016" s="32"/>
      <c r="C8016" s="34"/>
      <c r="D8016" s="10"/>
      <c r="J8016" s="53"/>
      <c r="K8016" s="64"/>
      <c r="O8016" s="60"/>
      <c r="P8016" s="67"/>
      <c r="T8016" s="53"/>
      <c r="U8016" s="64"/>
      <c r="Y8016" s="53"/>
      <c r="Z8016" s="64"/>
      <c r="AD8016" s="53"/>
    </row>
    <row r="8017" spans="1:30" s="13" customFormat="1" x14ac:dyDescent="0.25">
      <c r="A8017"/>
      <c r="B8017" s="32"/>
      <c r="C8017" s="34"/>
      <c r="D8017" s="10"/>
      <c r="J8017" s="53"/>
      <c r="K8017" s="64"/>
      <c r="O8017" s="60"/>
      <c r="P8017" s="67"/>
      <c r="T8017" s="53"/>
      <c r="U8017" s="64"/>
      <c r="Y8017" s="53"/>
      <c r="Z8017" s="64"/>
      <c r="AD8017" s="53"/>
    </row>
    <row r="8018" spans="1:30" s="13" customFormat="1" x14ac:dyDescent="0.25">
      <c r="A8018"/>
      <c r="B8018" s="32"/>
      <c r="C8018" s="34"/>
      <c r="D8018" s="10"/>
      <c r="J8018" s="53"/>
      <c r="K8018" s="64"/>
      <c r="O8018" s="60"/>
      <c r="P8018" s="67"/>
      <c r="T8018" s="53"/>
      <c r="U8018" s="64"/>
      <c r="Y8018" s="53"/>
      <c r="Z8018" s="64"/>
      <c r="AD8018" s="53"/>
    </row>
    <row r="8019" spans="1:30" s="13" customFormat="1" x14ac:dyDescent="0.25">
      <c r="A8019"/>
      <c r="B8019" s="32"/>
      <c r="C8019" s="34"/>
      <c r="D8019" s="10"/>
      <c r="J8019" s="53"/>
      <c r="K8019" s="64"/>
      <c r="O8019" s="60"/>
      <c r="P8019" s="67"/>
      <c r="T8019" s="53"/>
      <c r="U8019" s="64"/>
      <c r="Y8019" s="53"/>
      <c r="Z8019" s="64"/>
      <c r="AD8019" s="53"/>
    </row>
    <row r="8020" spans="1:30" s="13" customFormat="1" x14ac:dyDescent="0.25">
      <c r="A8020"/>
      <c r="B8020" s="32"/>
      <c r="C8020" s="34"/>
      <c r="D8020" s="10"/>
      <c r="J8020" s="53"/>
      <c r="K8020" s="64"/>
      <c r="O8020" s="60"/>
      <c r="P8020" s="67"/>
      <c r="T8020" s="53"/>
      <c r="U8020" s="64"/>
      <c r="Y8020" s="53"/>
      <c r="Z8020" s="64"/>
      <c r="AD8020" s="53"/>
    </row>
    <row r="8021" spans="1:30" s="13" customFormat="1" x14ac:dyDescent="0.25">
      <c r="A8021"/>
      <c r="B8021" s="32"/>
      <c r="C8021" s="34"/>
      <c r="D8021" s="10"/>
      <c r="J8021" s="53"/>
      <c r="K8021" s="64"/>
      <c r="O8021" s="60"/>
      <c r="P8021" s="67"/>
      <c r="T8021" s="53"/>
      <c r="U8021" s="64"/>
      <c r="Y8021" s="53"/>
      <c r="Z8021" s="64"/>
      <c r="AD8021" s="53"/>
    </row>
    <row r="8022" spans="1:30" s="13" customFormat="1" x14ac:dyDescent="0.25">
      <c r="A8022"/>
      <c r="B8022" s="32"/>
      <c r="C8022" s="34"/>
      <c r="D8022" s="10"/>
      <c r="J8022" s="53"/>
      <c r="K8022" s="64"/>
      <c r="O8022" s="60"/>
      <c r="P8022" s="67"/>
      <c r="T8022" s="53"/>
      <c r="U8022" s="64"/>
      <c r="Y8022" s="53"/>
      <c r="Z8022" s="64"/>
      <c r="AD8022" s="53"/>
    </row>
    <row r="8023" spans="1:30" s="13" customFormat="1" x14ac:dyDescent="0.25">
      <c r="A8023"/>
      <c r="B8023" s="32"/>
      <c r="C8023" s="34"/>
      <c r="D8023" s="10"/>
      <c r="J8023" s="53"/>
      <c r="K8023" s="64"/>
      <c r="O8023" s="60"/>
      <c r="P8023" s="67"/>
      <c r="T8023" s="53"/>
      <c r="U8023" s="64"/>
      <c r="Y8023" s="53"/>
      <c r="Z8023" s="64"/>
      <c r="AD8023" s="53"/>
    </row>
    <row r="8024" spans="1:30" s="13" customFormat="1" x14ac:dyDescent="0.25">
      <c r="A8024"/>
      <c r="B8024" s="32"/>
      <c r="C8024" s="34"/>
      <c r="D8024" s="10"/>
      <c r="J8024" s="53"/>
      <c r="K8024" s="64"/>
      <c r="O8024" s="60"/>
      <c r="P8024" s="67"/>
      <c r="T8024" s="53"/>
      <c r="U8024" s="64"/>
      <c r="Y8024" s="53"/>
      <c r="Z8024" s="64"/>
      <c r="AD8024" s="53"/>
    </row>
    <row r="8025" spans="1:30" s="13" customFormat="1" x14ac:dyDescent="0.25">
      <c r="A8025"/>
      <c r="B8025" s="32"/>
      <c r="C8025" s="34"/>
      <c r="D8025" s="10"/>
      <c r="J8025" s="53"/>
      <c r="K8025" s="64"/>
      <c r="O8025" s="60"/>
      <c r="P8025" s="67"/>
      <c r="T8025" s="53"/>
      <c r="U8025" s="64"/>
      <c r="Y8025" s="53"/>
      <c r="Z8025" s="64"/>
      <c r="AD8025" s="53"/>
    </row>
    <row r="8026" spans="1:30" s="13" customFormat="1" x14ac:dyDescent="0.25">
      <c r="A8026"/>
      <c r="B8026" s="32"/>
      <c r="C8026" s="34"/>
      <c r="D8026" s="10"/>
      <c r="J8026" s="53"/>
      <c r="K8026" s="64"/>
      <c r="O8026" s="60"/>
      <c r="P8026" s="67"/>
      <c r="T8026" s="53"/>
      <c r="U8026" s="64"/>
      <c r="Y8026" s="53"/>
      <c r="Z8026" s="64"/>
      <c r="AD8026" s="53"/>
    </row>
    <row r="8027" spans="1:30" s="13" customFormat="1" x14ac:dyDescent="0.25">
      <c r="A8027"/>
      <c r="B8027" s="32"/>
      <c r="C8027" s="34"/>
      <c r="D8027" s="10"/>
      <c r="J8027" s="53"/>
      <c r="K8027" s="64"/>
      <c r="O8027" s="60"/>
      <c r="P8027" s="67"/>
      <c r="T8027" s="53"/>
      <c r="U8027" s="64"/>
      <c r="Y8027" s="53"/>
      <c r="Z8027" s="64"/>
      <c r="AD8027" s="53"/>
    </row>
    <row r="8028" spans="1:30" s="13" customFormat="1" x14ac:dyDescent="0.25">
      <c r="A8028"/>
      <c r="B8028" s="32"/>
      <c r="C8028" s="34"/>
      <c r="D8028" s="10"/>
      <c r="J8028" s="53"/>
      <c r="K8028" s="64"/>
      <c r="O8028" s="60"/>
      <c r="P8028" s="67"/>
      <c r="T8028" s="53"/>
      <c r="U8028" s="64"/>
      <c r="Y8028" s="53"/>
      <c r="Z8028" s="64"/>
      <c r="AD8028" s="53"/>
    </row>
    <row r="8029" spans="1:30" s="13" customFormat="1" x14ac:dyDescent="0.25">
      <c r="A8029"/>
      <c r="B8029" s="32"/>
      <c r="C8029" s="34"/>
      <c r="D8029" s="10"/>
      <c r="J8029" s="53"/>
      <c r="K8029" s="64"/>
      <c r="O8029" s="60"/>
      <c r="P8029" s="67"/>
      <c r="T8029" s="53"/>
      <c r="U8029" s="64"/>
      <c r="Y8029" s="53"/>
      <c r="Z8029" s="64"/>
      <c r="AD8029" s="53"/>
    </row>
    <row r="8030" spans="1:30" s="13" customFormat="1" x14ac:dyDescent="0.25">
      <c r="A8030"/>
      <c r="B8030" s="32"/>
      <c r="C8030" s="34"/>
      <c r="D8030" s="10"/>
      <c r="J8030" s="53"/>
      <c r="K8030" s="64"/>
      <c r="O8030" s="60"/>
      <c r="P8030" s="67"/>
      <c r="T8030" s="53"/>
      <c r="U8030" s="64"/>
      <c r="Y8030" s="53"/>
      <c r="Z8030" s="64"/>
      <c r="AD8030" s="53"/>
    </row>
    <row r="8031" spans="1:30" s="13" customFormat="1" x14ac:dyDescent="0.25">
      <c r="A8031"/>
      <c r="B8031" s="32"/>
      <c r="C8031" s="34"/>
      <c r="D8031" s="10"/>
      <c r="J8031" s="53"/>
      <c r="K8031" s="64"/>
      <c r="O8031" s="60"/>
      <c r="P8031" s="67"/>
      <c r="T8031" s="53"/>
      <c r="U8031" s="64"/>
      <c r="Y8031" s="53"/>
      <c r="Z8031" s="64"/>
      <c r="AD8031" s="53"/>
    </row>
    <row r="8032" spans="1:30" s="13" customFormat="1" x14ac:dyDescent="0.25">
      <c r="A8032"/>
      <c r="B8032" s="32"/>
      <c r="C8032" s="34"/>
      <c r="D8032" s="10"/>
      <c r="J8032" s="53"/>
      <c r="K8032" s="64"/>
      <c r="O8032" s="60"/>
      <c r="P8032" s="67"/>
      <c r="T8032" s="53"/>
      <c r="U8032" s="64"/>
      <c r="Y8032" s="53"/>
      <c r="Z8032" s="64"/>
      <c r="AD8032" s="53"/>
    </row>
    <row r="8033" spans="1:30" s="13" customFormat="1" x14ac:dyDescent="0.25">
      <c r="A8033"/>
      <c r="B8033" s="32"/>
      <c r="C8033" s="34"/>
      <c r="D8033" s="10"/>
      <c r="J8033" s="53"/>
      <c r="K8033" s="64"/>
      <c r="O8033" s="60"/>
      <c r="P8033" s="67"/>
      <c r="T8033" s="53"/>
      <c r="U8033" s="64"/>
      <c r="Y8033" s="53"/>
      <c r="Z8033" s="64"/>
      <c r="AD8033" s="53"/>
    </row>
    <row r="8034" spans="1:30" s="13" customFormat="1" x14ac:dyDescent="0.25">
      <c r="A8034"/>
      <c r="B8034" s="32"/>
      <c r="C8034" s="34"/>
      <c r="D8034" s="10"/>
      <c r="J8034" s="53"/>
      <c r="K8034" s="64"/>
      <c r="O8034" s="60"/>
      <c r="P8034" s="67"/>
      <c r="T8034" s="53"/>
      <c r="U8034" s="64"/>
      <c r="Y8034" s="53"/>
      <c r="Z8034" s="64"/>
      <c r="AD8034" s="53"/>
    </row>
    <row r="8035" spans="1:30" s="13" customFormat="1" x14ac:dyDescent="0.25">
      <c r="A8035"/>
      <c r="B8035" s="32"/>
      <c r="C8035" s="34"/>
      <c r="D8035" s="10"/>
      <c r="J8035" s="53"/>
      <c r="K8035" s="64"/>
      <c r="O8035" s="60"/>
      <c r="P8035" s="67"/>
      <c r="T8035" s="53"/>
      <c r="U8035" s="64"/>
      <c r="Y8035" s="53"/>
      <c r="Z8035" s="64"/>
      <c r="AD8035" s="53"/>
    </row>
    <row r="8036" spans="1:30" s="13" customFormat="1" x14ac:dyDescent="0.25">
      <c r="A8036"/>
      <c r="B8036" s="32"/>
      <c r="C8036" s="34"/>
      <c r="D8036" s="10"/>
      <c r="J8036" s="53"/>
      <c r="K8036" s="64"/>
      <c r="O8036" s="60"/>
      <c r="P8036" s="67"/>
      <c r="T8036" s="53"/>
      <c r="U8036" s="64"/>
      <c r="Y8036" s="53"/>
      <c r="Z8036" s="64"/>
      <c r="AD8036" s="53"/>
    </row>
    <row r="8037" spans="1:30" s="13" customFormat="1" x14ac:dyDescent="0.25">
      <c r="A8037"/>
      <c r="B8037" s="32"/>
      <c r="C8037" s="34"/>
      <c r="D8037" s="10"/>
      <c r="J8037" s="53"/>
      <c r="K8037" s="64"/>
      <c r="O8037" s="60"/>
      <c r="P8037" s="67"/>
      <c r="T8037" s="53"/>
      <c r="U8037" s="64"/>
      <c r="Y8037" s="53"/>
      <c r="Z8037" s="64"/>
      <c r="AD8037" s="53"/>
    </row>
    <row r="8038" spans="1:30" s="13" customFormat="1" x14ac:dyDescent="0.25">
      <c r="A8038"/>
      <c r="B8038" s="32"/>
      <c r="C8038" s="34"/>
      <c r="D8038" s="10"/>
      <c r="J8038" s="53"/>
      <c r="K8038" s="64"/>
      <c r="O8038" s="60"/>
      <c r="P8038" s="67"/>
      <c r="T8038" s="53"/>
      <c r="U8038" s="64"/>
      <c r="Y8038" s="53"/>
      <c r="Z8038" s="64"/>
      <c r="AD8038" s="53"/>
    </row>
    <row r="8039" spans="1:30" s="13" customFormat="1" x14ac:dyDescent="0.25">
      <c r="A8039"/>
      <c r="B8039" s="32"/>
      <c r="C8039" s="34"/>
      <c r="D8039" s="10"/>
      <c r="J8039" s="53"/>
      <c r="K8039" s="64"/>
      <c r="O8039" s="60"/>
      <c r="P8039" s="67"/>
      <c r="T8039" s="53"/>
      <c r="U8039" s="64"/>
      <c r="Y8039" s="53"/>
      <c r="Z8039" s="64"/>
      <c r="AD8039" s="53"/>
    </row>
    <row r="8040" spans="1:30" s="13" customFormat="1" x14ac:dyDescent="0.25">
      <c r="A8040"/>
      <c r="B8040" s="32"/>
      <c r="C8040" s="34"/>
      <c r="D8040" s="10"/>
      <c r="J8040" s="53"/>
      <c r="K8040" s="64"/>
      <c r="O8040" s="60"/>
      <c r="P8040" s="67"/>
      <c r="T8040" s="53"/>
      <c r="U8040" s="64"/>
      <c r="Y8040" s="53"/>
      <c r="Z8040" s="64"/>
      <c r="AD8040" s="53"/>
    </row>
    <row r="8041" spans="1:30" s="13" customFormat="1" x14ac:dyDescent="0.25">
      <c r="A8041"/>
      <c r="B8041" s="32"/>
      <c r="C8041" s="34"/>
      <c r="D8041" s="10"/>
      <c r="J8041" s="53"/>
      <c r="K8041" s="64"/>
      <c r="O8041" s="60"/>
      <c r="P8041" s="67"/>
      <c r="T8041" s="53"/>
      <c r="U8041" s="64"/>
      <c r="Y8041" s="53"/>
      <c r="Z8041" s="64"/>
      <c r="AD8041" s="53"/>
    </row>
    <row r="8042" spans="1:30" s="13" customFormat="1" x14ac:dyDescent="0.25">
      <c r="A8042"/>
      <c r="B8042" s="32"/>
      <c r="C8042" s="34"/>
      <c r="D8042" s="10"/>
      <c r="J8042" s="53"/>
      <c r="K8042" s="64"/>
      <c r="O8042" s="60"/>
      <c r="P8042" s="67"/>
      <c r="T8042" s="53"/>
      <c r="U8042" s="64"/>
      <c r="Y8042" s="53"/>
      <c r="Z8042" s="64"/>
      <c r="AD8042" s="53"/>
    </row>
    <row r="8043" spans="1:30" s="13" customFormat="1" x14ac:dyDescent="0.25">
      <c r="A8043"/>
      <c r="B8043" s="32"/>
      <c r="C8043" s="34"/>
      <c r="D8043" s="10"/>
      <c r="J8043" s="53"/>
      <c r="K8043" s="64"/>
      <c r="O8043" s="60"/>
      <c r="P8043" s="67"/>
      <c r="T8043" s="53"/>
      <c r="U8043" s="64"/>
      <c r="Y8043" s="53"/>
      <c r="Z8043" s="64"/>
      <c r="AD8043" s="53"/>
    </row>
    <row r="8044" spans="1:30" s="13" customFormat="1" x14ac:dyDescent="0.25">
      <c r="A8044"/>
      <c r="B8044" s="32"/>
      <c r="C8044" s="34"/>
      <c r="D8044" s="10"/>
      <c r="J8044" s="53"/>
      <c r="K8044" s="64"/>
      <c r="O8044" s="60"/>
      <c r="P8044" s="67"/>
      <c r="T8044" s="53"/>
      <c r="U8044" s="64"/>
      <c r="Y8044" s="53"/>
      <c r="Z8044" s="64"/>
      <c r="AD8044" s="53"/>
    </row>
    <row r="8045" spans="1:30" s="13" customFormat="1" x14ac:dyDescent="0.25">
      <c r="A8045"/>
      <c r="B8045" s="32"/>
      <c r="C8045" s="34"/>
      <c r="D8045" s="10"/>
      <c r="J8045" s="53"/>
      <c r="K8045" s="64"/>
      <c r="O8045" s="60"/>
      <c r="P8045" s="67"/>
      <c r="T8045" s="53"/>
      <c r="U8045" s="64"/>
      <c r="Y8045" s="53"/>
      <c r="Z8045" s="64"/>
      <c r="AD8045" s="53"/>
    </row>
    <row r="8046" spans="1:30" s="13" customFormat="1" x14ac:dyDescent="0.25">
      <c r="A8046"/>
      <c r="B8046" s="32"/>
      <c r="C8046" s="34"/>
      <c r="D8046" s="10"/>
      <c r="J8046" s="53"/>
      <c r="K8046" s="64"/>
      <c r="O8046" s="60"/>
      <c r="P8046" s="67"/>
      <c r="T8046" s="53"/>
      <c r="U8046" s="64"/>
      <c r="Y8046" s="53"/>
      <c r="Z8046" s="64"/>
      <c r="AD8046" s="53"/>
    </row>
    <row r="8047" spans="1:30" s="13" customFormat="1" x14ac:dyDescent="0.25">
      <c r="A8047"/>
      <c r="B8047" s="32"/>
      <c r="C8047" s="34"/>
      <c r="D8047" s="10"/>
      <c r="J8047" s="53"/>
      <c r="K8047" s="64"/>
      <c r="O8047" s="60"/>
      <c r="P8047" s="67"/>
      <c r="T8047" s="53"/>
      <c r="U8047" s="64"/>
      <c r="Y8047" s="53"/>
      <c r="Z8047" s="64"/>
      <c r="AD8047" s="53"/>
    </row>
    <row r="8048" spans="1:30" s="13" customFormat="1" x14ac:dyDescent="0.25">
      <c r="A8048"/>
      <c r="B8048" s="32"/>
      <c r="C8048" s="34"/>
      <c r="D8048" s="10"/>
      <c r="J8048" s="53"/>
      <c r="K8048" s="64"/>
      <c r="O8048" s="60"/>
      <c r="P8048" s="67"/>
      <c r="T8048" s="53"/>
      <c r="U8048" s="64"/>
      <c r="Y8048" s="53"/>
      <c r="Z8048" s="64"/>
      <c r="AD8048" s="53"/>
    </row>
    <row r="8049" spans="1:30" s="13" customFormat="1" x14ac:dyDescent="0.25">
      <c r="A8049"/>
      <c r="B8049" s="32"/>
      <c r="C8049" s="34"/>
      <c r="D8049" s="10"/>
      <c r="J8049" s="53"/>
      <c r="K8049" s="64"/>
      <c r="O8049" s="60"/>
      <c r="P8049" s="67"/>
      <c r="T8049" s="53"/>
      <c r="U8049" s="64"/>
      <c r="Y8049" s="53"/>
      <c r="Z8049" s="64"/>
      <c r="AD8049" s="53"/>
    </row>
    <row r="8050" spans="1:30" s="13" customFormat="1" x14ac:dyDescent="0.25">
      <c r="A8050"/>
      <c r="B8050" s="32"/>
      <c r="C8050" s="34"/>
      <c r="D8050" s="10"/>
      <c r="J8050" s="53"/>
      <c r="K8050" s="64"/>
      <c r="O8050" s="60"/>
      <c r="P8050" s="67"/>
      <c r="T8050" s="53"/>
      <c r="U8050" s="64"/>
      <c r="Y8050" s="53"/>
      <c r="Z8050" s="64"/>
      <c r="AD8050" s="53"/>
    </row>
    <row r="8051" spans="1:30" s="13" customFormat="1" x14ac:dyDescent="0.25">
      <c r="A8051"/>
      <c r="B8051" s="32"/>
      <c r="C8051" s="34"/>
      <c r="D8051" s="10"/>
      <c r="J8051" s="53"/>
      <c r="K8051" s="64"/>
      <c r="O8051" s="60"/>
      <c r="P8051" s="67"/>
      <c r="T8051" s="53"/>
      <c r="U8051" s="64"/>
      <c r="Y8051" s="53"/>
      <c r="Z8051" s="64"/>
      <c r="AD8051" s="53"/>
    </row>
    <row r="8052" spans="1:30" s="13" customFormat="1" x14ac:dyDescent="0.25">
      <c r="A8052"/>
      <c r="B8052" s="32"/>
      <c r="C8052" s="34"/>
      <c r="D8052" s="10"/>
      <c r="J8052" s="53"/>
      <c r="K8052" s="64"/>
      <c r="O8052" s="60"/>
      <c r="P8052" s="67"/>
      <c r="T8052" s="53"/>
      <c r="U8052" s="64"/>
      <c r="Y8052" s="53"/>
      <c r="Z8052" s="64"/>
      <c r="AD8052" s="53"/>
    </row>
    <row r="8053" spans="1:30" s="13" customFormat="1" x14ac:dyDescent="0.25">
      <c r="A8053"/>
      <c r="B8053" s="32"/>
      <c r="C8053" s="34"/>
      <c r="D8053" s="10"/>
      <c r="J8053" s="53"/>
      <c r="K8053" s="64"/>
      <c r="O8053" s="60"/>
      <c r="P8053" s="67"/>
      <c r="T8053" s="53"/>
      <c r="U8053" s="64"/>
      <c r="Y8053" s="53"/>
      <c r="Z8053" s="64"/>
      <c r="AD8053" s="53"/>
    </row>
    <row r="8054" spans="1:30" s="13" customFormat="1" x14ac:dyDescent="0.25">
      <c r="A8054"/>
      <c r="B8054" s="32"/>
      <c r="C8054" s="34"/>
      <c r="D8054" s="10"/>
      <c r="J8054" s="53"/>
      <c r="K8054" s="64"/>
      <c r="O8054" s="60"/>
      <c r="P8054" s="67"/>
      <c r="T8054" s="53"/>
      <c r="U8054" s="64"/>
      <c r="Y8054" s="53"/>
      <c r="Z8054" s="64"/>
      <c r="AD8054" s="53"/>
    </row>
    <row r="8055" spans="1:30" s="13" customFormat="1" x14ac:dyDescent="0.25">
      <c r="A8055"/>
      <c r="B8055" s="32"/>
      <c r="C8055" s="34"/>
      <c r="D8055" s="10"/>
      <c r="J8055" s="53"/>
      <c r="K8055" s="64"/>
      <c r="O8055" s="60"/>
      <c r="P8055" s="67"/>
      <c r="T8055" s="53"/>
      <c r="U8055" s="64"/>
      <c r="Y8055" s="53"/>
      <c r="Z8055" s="64"/>
      <c r="AD8055" s="53"/>
    </row>
    <row r="8056" spans="1:30" s="13" customFormat="1" x14ac:dyDescent="0.25">
      <c r="A8056"/>
      <c r="B8056" s="32"/>
      <c r="C8056" s="34"/>
      <c r="D8056" s="10"/>
      <c r="J8056" s="53"/>
      <c r="K8056" s="64"/>
      <c r="O8056" s="60"/>
      <c r="P8056" s="67"/>
      <c r="T8056" s="53"/>
      <c r="U8056" s="64"/>
      <c r="Y8056" s="53"/>
      <c r="Z8056" s="64"/>
      <c r="AD8056" s="53"/>
    </row>
    <row r="8057" spans="1:30" s="13" customFormat="1" x14ac:dyDescent="0.25">
      <c r="A8057"/>
      <c r="B8057" s="32"/>
      <c r="C8057" s="34"/>
      <c r="D8057" s="10"/>
      <c r="J8057" s="53"/>
      <c r="K8057" s="64"/>
      <c r="O8057" s="60"/>
      <c r="P8057" s="67"/>
      <c r="T8057" s="53"/>
      <c r="U8057" s="64"/>
      <c r="Y8057" s="53"/>
      <c r="Z8057" s="64"/>
      <c r="AD8057" s="53"/>
    </row>
    <row r="8058" spans="1:30" s="13" customFormat="1" x14ac:dyDescent="0.25">
      <c r="A8058"/>
      <c r="B8058" s="32"/>
      <c r="C8058" s="34"/>
      <c r="D8058" s="10"/>
      <c r="J8058" s="53"/>
      <c r="K8058" s="64"/>
      <c r="O8058" s="60"/>
      <c r="P8058" s="67"/>
      <c r="T8058" s="53"/>
      <c r="U8058" s="64"/>
      <c r="Y8058" s="53"/>
      <c r="Z8058" s="64"/>
      <c r="AD8058" s="53"/>
    </row>
    <row r="8059" spans="1:30" s="13" customFormat="1" x14ac:dyDescent="0.25">
      <c r="A8059"/>
      <c r="B8059" s="32"/>
      <c r="C8059" s="34"/>
      <c r="D8059" s="10"/>
      <c r="J8059" s="53"/>
      <c r="K8059" s="64"/>
      <c r="O8059" s="60"/>
      <c r="P8059" s="67"/>
      <c r="T8059" s="53"/>
      <c r="U8059" s="64"/>
      <c r="Y8059" s="53"/>
      <c r="Z8059" s="64"/>
      <c r="AD8059" s="53"/>
    </row>
    <row r="8060" spans="1:30" s="13" customFormat="1" x14ac:dyDescent="0.25">
      <c r="A8060"/>
      <c r="B8060" s="32"/>
      <c r="C8060" s="34"/>
      <c r="D8060" s="10"/>
      <c r="J8060" s="53"/>
      <c r="K8060" s="64"/>
      <c r="O8060" s="60"/>
      <c r="P8060" s="67"/>
      <c r="T8060" s="53"/>
      <c r="U8060" s="64"/>
      <c r="Y8060" s="53"/>
      <c r="Z8060" s="64"/>
      <c r="AD8060" s="53"/>
    </row>
    <row r="8061" spans="1:30" s="13" customFormat="1" x14ac:dyDescent="0.25">
      <c r="A8061"/>
      <c r="B8061" s="32"/>
      <c r="C8061" s="34"/>
      <c r="D8061" s="10"/>
      <c r="J8061" s="53"/>
      <c r="K8061" s="64"/>
      <c r="O8061" s="60"/>
      <c r="P8061" s="67"/>
      <c r="T8061" s="53"/>
      <c r="U8061" s="64"/>
      <c r="Y8061" s="53"/>
      <c r="Z8061" s="64"/>
      <c r="AD8061" s="53"/>
    </row>
    <row r="8062" spans="1:30" s="13" customFormat="1" x14ac:dyDescent="0.25">
      <c r="A8062"/>
      <c r="B8062" s="32"/>
      <c r="C8062" s="34"/>
      <c r="D8062" s="10"/>
      <c r="J8062" s="53"/>
      <c r="K8062" s="64"/>
      <c r="O8062" s="60"/>
      <c r="P8062" s="67"/>
      <c r="T8062" s="53"/>
      <c r="U8062" s="64"/>
      <c r="Y8062" s="53"/>
      <c r="Z8062" s="64"/>
      <c r="AD8062" s="53"/>
    </row>
    <row r="8063" spans="1:30" s="13" customFormat="1" x14ac:dyDescent="0.25">
      <c r="A8063"/>
      <c r="B8063" s="32"/>
      <c r="C8063" s="34"/>
      <c r="D8063" s="10"/>
      <c r="J8063" s="53"/>
      <c r="K8063" s="64"/>
      <c r="O8063" s="60"/>
      <c r="P8063" s="67"/>
      <c r="T8063" s="53"/>
      <c r="U8063" s="64"/>
      <c r="Y8063" s="53"/>
      <c r="Z8063" s="64"/>
      <c r="AD8063" s="53"/>
    </row>
    <row r="8064" spans="1:30" s="13" customFormat="1" x14ac:dyDescent="0.25">
      <c r="A8064"/>
      <c r="B8064" s="32"/>
      <c r="C8064" s="34"/>
      <c r="D8064" s="10"/>
      <c r="J8064" s="53"/>
      <c r="K8064" s="64"/>
      <c r="O8064" s="60"/>
      <c r="P8064" s="67"/>
      <c r="T8064" s="53"/>
      <c r="U8064" s="64"/>
      <c r="Y8064" s="53"/>
      <c r="Z8064" s="64"/>
      <c r="AD8064" s="53"/>
    </row>
    <row r="8065" spans="1:30" s="13" customFormat="1" x14ac:dyDescent="0.25">
      <c r="A8065"/>
      <c r="B8065" s="32"/>
      <c r="C8065" s="34"/>
      <c r="D8065" s="10"/>
      <c r="J8065" s="53"/>
      <c r="K8065" s="64"/>
      <c r="O8065" s="60"/>
      <c r="P8065" s="67"/>
      <c r="T8065" s="53"/>
      <c r="U8065" s="64"/>
      <c r="Y8065" s="53"/>
      <c r="Z8065" s="64"/>
      <c r="AD8065" s="53"/>
    </row>
    <row r="8066" spans="1:30" s="13" customFormat="1" x14ac:dyDescent="0.25">
      <c r="A8066"/>
      <c r="B8066" s="32"/>
      <c r="C8066" s="34"/>
      <c r="D8066" s="10"/>
      <c r="J8066" s="53"/>
      <c r="K8066" s="64"/>
      <c r="O8066" s="60"/>
      <c r="P8066" s="67"/>
      <c r="T8066" s="53"/>
      <c r="U8066" s="64"/>
      <c r="Y8066" s="53"/>
      <c r="Z8066" s="64"/>
      <c r="AD8066" s="53"/>
    </row>
    <row r="8067" spans="1:30" s="13" customFormat="1" x14ac:dyDescent="0.25">
      <c r="A8067"/>
      <c r="B8067" s="32"/>
      <c r="C8067" s="34"/>
      <c r="D8067" s="10"/>
      <c r="J8067" s="53"/>
      <c r="K8067" s="64"/>
      <c r="O8067" s="60"/>
      <c r="P8067" s="67"/>
      <c r="T8067" s="53"/>
      <c r="U8067" s="64"/>
      <c r="Y8067" s="53"/>
      <c r="Z8067" s="64"/>
      <c r="AD8067" s="53"/>
    </row>
    <row r="8068" spans="1:30" s="13" customFormat="1" x14ac:dyDescent="0.25">
      <c r="A8068"/>
      <c r="B8068" s="32"/>
      <c r="C8068" s="34"/>
      <c r="D8068" s="10"/>
      <c r="J8068" s="53"/>
      <c r="K8068" s="64"/>
      <c r="O8068" s="60"/>
      <c r="P8068" s="67"/>
      <c r="T8068" s="53"/>
      <c r="U8068" s="64"/>
      <c r="Y8068" s="53"/>
      <c r="Z8068" s="64"/>
      <c r="AD8068" s="53"/>
    </row>
    <row r="8069" spans="1:30" s="13" customFormat="1" x14ac:dyDescent="0.25">
      <c r="A8069"/>
      <c r="B8069" s="32"/>
      <c r="C8069" s="34"/>
      <c r="D8069" s="10"/>
      <c r="J8069" s="53"/>
      <c r="K8069" s="64"/>
      <c r="O8069" s="60"/>
      <c r="P8069" s="67"/>
      <c r="T8069" s="53"/>
      <c r="U8069" s="64"/>
      <c r="Y8069" s="53"/>
      <c r="Z8069" s="64"/>
      <c r="AD8069" s="53"/>
    </row>
    <row r="8070" spans="1:30" s="13" customFormat="1" x14ac:dyDescent="0.25">
      <c r="A8070"/>
      <c r="B8070" s="32"/>
      <c r="C8070" s="34"/>
      <c r="D8070" s="10"/>
      <c r="J8070" s="53"/>
      <c r="K8070" s="64"/>
      <c r="O8070" s="60"/>
      <c r="P8070" s="67"/>
      <c r="T8070" s="53"/>
      <c r="U8070" s="64"/>
      <c r="Y8070" s="53"/>
      <c r="Z8070" s="64"/>
      <c r="AD8070" s="53"/>
    </row>
    <row r="8071" spans="1:30" s="13" customFormat="1" x14ac:dyDescent="0.25">
      <c r="A8071"/>
      <c r="B8071" s="32"/>
      <c r="C8071" s="34"/>
      <c r="D8071" s="10"/>
      <c r="J8071" s="53"/>
      <c r="K8071" s="64"/>
      <c r="O8071" s="60"/>
      <c r="P8071" s="67"/>
      <c r="T8071" s="53"/>
      <c r="U8071" s="64"/>
      <c r="Y8071" s="53"/>
      <c r="Z8071" s="64"/>
      <c r="AD8071" s="53"/>
    </row>
    <row r="8072" spans="1:30" s="13" customFormat="1" x14ac:dyDescent="0.25">
      <c r="A8072"/>
      <c r="B8072" s="32"/>
      <c r="C8072" s="34"/>
      <c r="D8072" s="10"/>
      <c r="J8072" s="53"/>
      <c r="K8072" s="64"/>
      <c r="O8072" s="60"/>
      <c r="P8072" s="67"/>
      <c r="T8072" s="53"/>
      <c r="U8072" s="64"/>
      <c r="Y8072" s="53"/>
      <c r="Z8072" s="64"/>
      <c r="AD8072" s="53"/>
    </row>
    <row r="8073" spans="1:30" s="13" customFormat="1" x14ac:dyDescent="0.25">
      <c r="A8073"/>
      <c r="B8073" s="32"/>
      <c r="C8073" s="34"/>
      <c r="D8073" s="10"/>
      <c r="J8073" s="53"/>
      <c r="K8073" s="64"/>
      <c r="O8073" s="60"/>
      <c r="P8073" s="67"/>
      <c r="T8073" s="53"/>
      <c r="U8073" s="64"/>
      <c r="Y8073" s="53"/>
      <c r="Z8073" s="64"/>
      <c r="AD8073" s="53"/>
    </row>
    <row r="8074" spans="1:30" s="13" customFormat="1" x14ac:dyDescent="0.25">
      <c r="A8074"/>
      <c r="B8074" s="32"/>
      <c r="C8074" s="34"/>
      <c r="D8074" s="10"/>
      <c r="J8074" s="53"/>
      <c r="K8074" s="64"/>
      <c r="O8074" s="60"/>
      <c r="P8074" s="67"/>
      <c r="T8074" s="53"/>
      <c r="U8074" s="64"/>
      <c r="Y8074" s="53"/>
      <c r="Z8074" s="64"/>
      <c r="AD8074" s="53"/>
    </row>
    <row r="8075" spans="1:30" s="13" customFormat="1" x14ac:dyDescent="0.25">
      <c r="A8075"/>
      <c r="B8075" s="32"/>
      <c r="C8075" s="34"/>
      <c r="D8075" s="10"/>
      <c r="J8075" s="53"/>
      <c r="K8075" s="64"/>
      <c r="O8075" s="60"/>
      <c r="P8075" s="67"/>
      <c r="T8075" s="53"/>
      <c r="U8075" s="64"/>
      <c r="Y8075" s="53"/>
      <c r="Z8075" s="64"/>
      <c r="AD8075" s="53"/>
    </row>
    <row r="8076" spans="1:30" s="13" customFormat="1" x14ac:dyDescent="0.25">
      <c r="A8076"/>
      <c r="B8076" s="32"/>
      <c r="C8076" s="34"/>
      <c r="D8076" s="10"/>
      <c r="J8076" s="53"/>
      <c r="K8076" s="64"/>
      <c r="O8076" s="60"/>
      <c r="P8076" s="67"/>
      <c r="T8076" s="53"/>
      <c r="U8076" s="64"/>
      <c r="Y8076" s="53"/>
      <c r="Z8076" s="64"/>
      <c r="AD8076" s="53"/>
    </row>
    <row r="8077" spans="1:30" s="13" customFormat="1" x14ac:dyDescent="0.25">
      <c r="A8077"/>
      <c r="B8077" s="32"/>
      <c r="C8077" s="34"/>
      <c r="D8077" s="10"/>
      <c r="J8077" s="53"/>
      <c r="K8077" s="64"/>
      <c r="O8077" s="60"/>
      <c r="P8077" s="67"/>
      <c r="T8077" s="53"/>
      <c r="U8077" s="64"/>
      <c r="Y8077" s="53"/>
      <c r="Z8077" s="64"/>
      <c r="AD8077" s="53"/>
    </row>
    <row r="8078" spans="1:30" s="13" customFormat="1" x14ac:dyDescent="0.25">
      <c r="A8078"/>
      <c r="B8078" s="32"/>
      <c r="C8078" s="34"/>
      <c r="D8078" s="10"/>
      <c r="J8078" s="53"/>
      <c r="K8078" s="64"/>
      <c r="O8078" s="60"/>
      <c r="P8078" s="67"/>
      <c r="T8078" s="53"/>
      <c r="U8078" s="64"/>
      <c r="Y8078" s="53"/>
      <c r="Z8078" s="64"/>
      <c r="AD8078" s="53"/>
    </row>
    <row r="8079" spans="1:30" s="13" customFormat="1" x14ac:dyDescent="0.25">
      <c r="A8079"/>
      <c r="B8079" s="32"/>
      <c r="C8079" s="34"/>
      <c r="D8079" s="10"/>
      <c r="J8079" s="53"/>
      <c r="K8079" s="64"/>
      <c r="O8079" s="60"/>
      <c r="P8079" s="67"/>
      <c r="T8079" s="53"/>
      <c r="U8079" s="64"/>
      <c r="Y8079" s="53"/>
      <c r="Z8079" s="64"/>
      <c r="AD8079" s="53"/>
    </row>
    <row r="8080" spans="1:30" s="13" customFormat="1" x14ac:dyDescent="0.25">
      <c r="A8080"/>
      <c r="B8080" s="32"/>
      <c r="C8080" s="34"/>
      <c r="D8080" s="10"/>
      <c r="J8080" s="53"/>
      <c r="K8080" s="64"/>
      <c r="O8080" s="60"/>
      <c r="P8080" s="67"/>
      <c r="T8080" s="53"/>
      <c r="U8080" s="64"/>
      <c r="Y8080" s="53"/>
      <c r="Z8080" s="64"/>
      <c r="AD8080" s="53"/>
    </row>
    <row r="8081" spans="1:30" s="13" customFormat="1" x14ac:dyDescent="0.25">
      <c r="A8081"/>
      <c r="B8081" s="32"/>
      <c r="C8081" s="34"/>
      <c r="D8081" s="10"/>
      <c r="J8081" s="53"/>
      <c r="K8081" s="64"/>
      <c r="O8081" s="60"/>
      <c r="P8081" s="67"/>
      <c r="T8081" s="53"/>
      <c r="U8081" s="64"/>
      <c r="Y8081" s="53"/>
      <c r="Z8081" s="64"/>
      <c r="AD8081" s="53"/>
    </row>
    <row r="8082" spans="1:30" s="13" customFormat="1" x14ac:dyDescent="0.25">
      <c r="A8082"/>
      <c r="B8082" s="32"/>
      <c r="C8082" s="34"/>
      <c r="D8082" s="10"/>
      <c r="J8082" s="53"/>
      <c r="K8082" s="64"/>
      <c r="O8082" s="60"/>
      <c r="P8082" s="67"/>
      <c r="T8082" s="53"/>
      <c r="U8082" s="64"/>
      <c r="Y8082" s="53"/>
      <c r="Z8082" s="64"/>
      <c r="AD8082" s="53"/>
    </row>
    <row r="8083" spans="1:30" s="13" customFormat="1" x14ac:dyDescent="0.25">
      <c r="A8083"/>
      <c r="B8083" s="32"/>
      <c r="C8083" s="34"/>
      <c r="D8083" s="10"/>
      <c r="J8083" s="53"/>
      <c r="K8083" s="64"/>
      <c r="O8083" s="60"/>
      <c r="P8083" s="67"/>
      <c r="T8083" s="53"/>
      <c r="U8083" s="64"/>
      <c r="Y8083" s="53"/>
      <c r="Z8083" s="64"/>
      <c r="AD8083" s="53"/>
    </row>
    <row r="8084" spans="1:30" s="13" customFormat="1" x14ac:dyDescent="0.25">
      <c r="A8084"/>
      <c r="B8084" s="32"/>
      <c r="C8084" s="34"/>
      <c r="D8084" s="10"/>
      <c r="J8084" s="53"/>
      <c r="K8084" s="64"/>
      <c r="O8084" s="60"/>
      <c r="P8084" s="67"/>
      <c r="T8084" s="53"/>
      <c r="U8084" s="64"/>
      <c r="Y8084" s="53"/>
      <c r="Z8084" s="64"/>
      <c r="AD8084" s="53"/>
    </row>
    <row r="8085" spans="1:30" s="13" customFormat="1" x14ac:dyDescent="0.25">
      <c r="A8085"/>
      <c r="B8085" s="32"/>
      <c r="C8085" s="34"/>
      <c r="D8085" s="10"/>
      <c r="J8085" s="53"/>
      <c r="K8085" s="64"/>
      <c r="O8085" s="60"/>
      <c r="P8085" s="67"/>
      <c r="T8085" s="53"/>
      <c r="U8085" s="64"/>
      <c r="Y8085" s="53"/>
      <c r="Z8085" s="64"/>
      <c r="AD8085" s="53"/>
    </row>
    <row r="8086" spans="1:30" s="13" customFormat="1" x14ac:dyDescent="0.25">
      <c r="A8086"/>
      <c r="B8086" s="32"/>
      <c r="C8086" s="34"/>
      <c r="D8086" s="10"/>
      <c r="J8086" s="53"/>
      <c r="K8086" s="64"/>
      <c r="O8086" s="60"/>
      <c r="P8086" s="67"/>
      <c r="T8086" s="53"/>
      <c r="U8086" s="64"/>
      <c r="Y8086" s="53"/>
      <c r="Z8086" s="64"/>
      <c r="AD8086" s="53"/>
    </row>
    <row r="8087" spans="1:30" s="13" customFormat="1" x14ac:dyDescent="0.25">
      <c r="A8087"/>
      <c r="B8087" s="32"/>
      <c r="C8087" s="34"/>
      <c r="D8087" s="10"/>
      <c r="J8087" s="53"/>
      <c r="K8087" s="64"/>
      <c r="O8087" s="60"/>
      <c r="P8087" s="67"/>
      <c r="T8087" s="53"/>
      <c r="U8087" s="64"/>
      <c r="Y8087" s="53"/>
      <c r="Z8087" s="64"/>
      <c r="AD8087" s="53"/>
    </row>
    <row r="8088" spans="1:30" s="13" customFormat="1" x14ac:dyDescent="0.25">
      <c r="A8088"/>
      <c r="B8088" s="32"/>
      <c r="C8088" s="34"/>
      <c r="D8088" s="10"/>
      <c r="J8088" s="53"/>
      <c r="K8088" s="64"/>
      <c r="O8088" s="60"/>
      <c r="P8088" s="67"/>
      <c r="T8088" s="53"/>
      <c r="U8088" s="64"/>
      <c r="Y8088" s="53"/>
      <c r="Z8088" s="64"/>
      <c r="AD8088" s="53"/>
    </row>
    <row r="8089" spans="1:30" s="13" customFormat="1" x14ac:dyDescent="0.25">
      <c r="A8089"/>
      <c r="B8089" s="32"/>
      <c r="C8089" s="34"/>
      <c r="D8089" s="10"/>
      <c r="J8089" s="53"/>
      <c r="K8089" s="64"/>
      <c r="O8089" s="60"/>
      <c r="P8089" s="67"/>
      <c r="T8089" s="53"/>
      <c r="U8089" s="64"/>
      <c r="Y8089" s="53"/>
      <c r="Z8089" s="64"/>
      <c r="AD8089" s="53"/>
    </row>
    <row r="8090" spans="1:30" s="13" customFormat="1" x14ac:dyDescent="0.25">
      <c r="A8090"/>
      <c r="B8090" s="32"/>
      <c r="C8090" s="34"/>
      <c r="D8090" s="10"/>
      <c r="J8090" s="53"/>
      <c r="K8090" s="64"/>
      <c r="O8090" s="60"/>
      <c r="P8090" s="67"/>
      <c r="T8090" s="53"/>
      <c r="U8090" s="64"/>
      <c r="Y8090" s="53"/>
      <c r="Z8090" s="64"/>
      <c r="AD8090" s="53"/>
    </row>
    <row r="8091" spans="1:30" s="13" customFormat="1" x14ac:dyDescent="0.25">
      <c r="A8091"/>
      <c r="B8091" s="32"/>
      <c r="C8091" s="34"/>
      <c r="D8091" s="10"/>
      <c r="J8091" s="53"/>
      <c r="K8091" s="64"/>
      <c r="O8091" s="60"/>
      <c r="P8091" s="67"/>
      <c r="T8091" s="53"/>
      <c r="U8091" s="64"/>
      <c r="Y8091" s="53"/>
      <c r="Z8091" s="64"/>
      <c r="AD8091" s="53"/>
    </row>
    <row r="8092" spans="1:30" s="13" customFormat="1" x14ac:dyDescent="0.25">
      <c r="A8092"/>
      <c r="B8092" s="32"/>
      <c r="C8092" s="34"/>
      <c r="D8092" s="10"/>
      <c r="J8092" s="53"/>
      <c r="K8092" s="64"/>
      <c r="O8092" s="60"/>
      <c r="P8092" s="67"/>
      <c r="T8092" s="53"/>
      <c r="U8092" s="64"/>
      <c r="Y8092" s="53"/>
      <c r="Z8092" s="64"/>
      <c r="AD8092" s="53"/>
    </row>
    <row r="8093" spans="1:30" s="13" customFormat="1" x14ac:dyDescent="0.25">
      <c r="A8093"/>
      <c r="B8093" s="32"/>
      <c r="C8093" s="34"/>
      <c r="D8093" s="10"/>
      <c r="J8093" s="53"/>
      <c r="K8093" s="64"/>
      <c r="O8093" s="60"/>
      <c r="P8093" s="67"/>
      <c r="T8093" s="53"/>
      <c r="U8093" s="64"/>
      <c r="Y8093" s="53"/>
      <c r="Z8093" s="64"/>
      <c r="AD8093" s="53"/>
    </row>
    <row r="8094" spans="1:30" s="13" customFormat="1" x14ac:dyDescent="0.25">
      <c r="A8094"/>
      <c r="B8094" s="32"/>
      <c r="C8094" s="34"/>
      <c r="D8094" s="10"/>
      <c r="J8094" s="53"/>
      <c r="K8094" s="64"/>
      <c r="O8094" s="60"/>
      <c r="P8094" s="67"/>
      <c r="T8094" s="53"/>
      <c r="U8094" s="64"/>
      <c r="Y8094" s="53"/>
      <c r="Z8094" s="64"/>
      <c r="AD8094" s="53"/>
    </row>
    <row r="8095" spans="1:30" s="13" customFormat="1" x14ac:dyDescent="0.25">
      <c r="A8095"/>
      <c r="B8095" s="32"/>
      <c r="C8095" s="34"/>
      <c r="D8095" s="10"/>
      <c r="J8095" s="53"/>
      <c r="K8095" s="64"/>
      <c r="O8095" s="60"/>
      <c r="P8095" s="67"/>
      <c r="T8095" s="53"/>
      <c r="U8095" s="64"/>
      <c r="Y8095" s="53"/>
      <c r="Z8095" s="64"/>
      <c r="AD8095" s="53"/>
    </row>
    <row r="8096" spans="1:30" s="13" customFormat="1" x14ac:dyDescent="0.25">
      <c r="A8096"/>
      <c r="B8096" s="32"/>
      <c r="C8096" s="34"/>
      <c r="D8096" s="10"/>
      <c r="J8096" s="53"/>
      <c r="K8096" s="64"/>
      <c r="O8096" s="60"/>
      <c r="P8096" s="67"/>
      <c r="T8096" s="53"/>
      <c r="U8096" s="64"/>
      <c r="Y8096" s="53"/>
      <c r="Z8096" s="64"/>
      <c r="AD8096" s="53"/>
    </row>
    <row r="8097" spans="1:30" s="13" customFormat="1" x14ac:dyDescent="0.25">
      <c r="A8097"/>
      <c r="B8097" s="32"/>
      <c r="C8097" s="34"/>
      <c r="D8097" s="10"/>
      <c r="J8097" s="53"/>
      <c r="K8097" s="64"/>
      <c r="O8097" s="60"/>
      <c r="P8097" s="67"/>
      <c r="T8097" s="53"/>
      <c r="U8097" s="64"/>
      <c r="Y8097" s="53"/>
      <c r="Z8097" s="64"/>
      <c r="AD8097" s="53"/>
    </row>
    <row r="8098" spans="1:30" s="13" customFormat="1" x14ac:dyDescent="0.25">
      <c r="A8098"/>
      <c r="B8098" s="32"/>
      <c r="C8098" s="34"/>
      <c r="D8098" s="10"/>
      <c r="J8098" s="53"/>
      <c r="K8098" s="64"/>
      <c r="O8098" s="60"/>
      <c r="P8098" s="67"/>
      <c r="T8098" s="53"/>
      <c r="U8098" s="64"/>
      <c r="Y8098" s="53"/>
      <c r="Z8098" s="64"/>
      <c r="AD8098" s="53"/>
    </row>
    <row r="8099" spans="1:30" s="13" customFormat="1" x14ac:dyDescent="0.25">
      <c r="A8099"/>
      <c r="B8099" s="32"/>
      <c r="C8099" s="34"/>
      <c r="D8099" s="10"/>
      <c r="J8099" s="53"/>
      <c r="K8099" s="64"/>
      <c r="O8099" s="60"/>
      <c r="P8099" s="67"/>
      <c r="T8099" s="53"/>
      <c r="U8099" s="64"/>
      <c r="Y8099" s="53"/>
      <c r="Z8099" s="64"/>
      <c r="AD8099" s="53"/>
    </row>
    <row r="8100" spans="1:30" s="13" customFormat="1" x14ac:dyDescent="0.25">
      <c r="A8100"/>
      <c r="B8100" s="32"/>
      <c r="C8100" s="34"/>
      <c r="D8100" s="10"/>
      <c r="J8100" s="53"/>
      <c r="K8100" s="64"/>
      <c r="O8100" s="60"/>
      <c r="P8100" s="67"/>
      <c r="T8100" s="53"/>
      <c r="U8100" s="64"/>
      <c r="Y8100" s="53"/>
      <c r="Z8100" s="64"/>
      <c r="AD8100" s="53"/>
    </row>
    <row r="8101" spans="1:30" s="13" customFormat="1" x14ac:dyDescent="0.25">
      <c r="A8101"/>
      <c r="B8101" s="32"/>
      <c r="C8101" s="34"/>
      <c r="D8101" s="10"/>
      <c r="J8101" s="53"/>
      <c r="K8101" s="64"/>
      <c r="O8101" s="60"/>
      <c r="P8101" s="67"/>
      <c r="T8101" s="53"/>
      <c r="U8101" s="64"/>
      <c r="Y8101" s="53"/>
      <c r="Z8101" s="64"/>
      <c r="AD8101" s="53"/>
    </row>
    <row r="8102" spans="1:30" s="13" customFormat="1" x14ac:dyDescent="0.25">
      <c r="A8102"/>
      <c r="B8102" s="32"/>
      <c r="C8102" s="34"/>
      <c r="D8102" s="10"/>
      <c r="J8102" s="53"/>
      <c r="K8102" s="64"/>
      <c r="O8102" s="60"/>
      <c r="P8102" s="67"/>
      <c r="T8102" s="53"/>
      <c r="U8102" s="64"/>
      <c r="Y8102" s="53"/>
      <c r="Z8102" s="64"/>
      <c r="AD8102" s="53"/>
    </row>
    <row r="8103" spans="1:30" s="13" customFormat="1" x14ac:dyDescent="0.25">
      <c r="A8103"/>
      <c r="B8103" s="32"/>
      <c r="C8103" s="34"/>
      <c r="D8103" s="10"/>
      <c r="J8103" s="53"/>
      <c r="K8103" s="64"/>
      <c r="O8103" s="60"/>
      <c r="P8103" s="67"/>
      <c r="T8103" s="53"/>
      <c r="U8103" s="64"/>
      <c r="Y8103" s="53"/>
      <c r="Z8103" s="64"/>
      <c r="AD8103" s="53"/>
    </row>
    <row r="8104" spans="1:30" s="13" customFormat="1" x14ac:dyDescent="0.25">
      <c r="A8104"/>
      <c r="B8104" s="32"/>
      <c r="C8104" s="34"/>
      <c r="D8104" s="10"/>
      <c r="J8104" s="53"/>
      <c r="K8104" s="64"/>
      <c r="O8104" s="60"/>
      <c r="P8104" s="67"/>
      <c r="T8104" s="53"/>
      <c r="U8104" s="64"/>
      <c r="Y8104" s="53"/>
      <c r="Z8104" s="64"/>
      <c r="AD8104" s="53"/>
    </row>
    <row r="8105" spans="1:30" s="13" customFormat="1" x14ac:dyDescent="0.25">
      <c r="A8105"/>
      <c r="B8105" s="32"/>
      <c r="C8105" s="34"/>
      <c r="D8105" s="10"/>
      <c r="J8105" s="53"/>
      <c r="K8105" s="64"/>
      <c r="O8105" s="60"/>
      <c r="P8105" s="67"/>
      <c r="T8105" s="53"/>
      <c r="U8105" s="64"/>
      <c r="Y8105" s="53"/>
      <c r="Z8105" s="64"/>
      <c r="AD8105" s="53"/>
    </row>
    <row r="8106" spans="1:30" s="13" customFormat="1" x14ac:dyDescent="0.25">
      <c r="A8106"/>
      <c r="B8106" s="32"/>
      <c r="C8106" s="34"/>
      <c r="D8106" s="10"/>
      <c r="J8106" s="53"/>
      <c r="K8106" s="64"/>
      <c r="O8106" s="60"/>
      <c r="P8106" s="67"/>
      <c r="T8106" s="53"/>
      <c r="U8106" s="64"/>
      <c r="Y8106" s="53"/>
      <c r="Z8106" s="64"/>
      <c r="AD8106" s="53"/>
    </row>
    <row r="8107" spans="1:30" s="13" customFormat="1" x14ac:dyDescent="0.25">
      <c r="A8107"/>
      <c r="B8107" s="32"/>
      <c r="C8107" s="34"/>
      <c r="D8107" s="10"/>
      <c r="J8107" s="53"/>
      <c r="K8107" s="64"/>
      <c r="O8107" s="60"/>
      <c r="P8107" s="67"/>
      <c r="T8107" s="53"/>
      <c r="U8107" s="64"/>
      <c r="Y8107" s="53"/>
      <c r="Z8107" s="64"/>
      <c r="AD8107" s="53"/>
    </row>
    <row r="8108" spans="1:30" s="13" customFormat="1" x14ac:dyDescent="0.25">
      <c r="A8108"/>
      <c r="B8108" s="32"/>
      <c r="C8108" s="34"/>
      <c r="D8108" s="10"/>
      <c r="J8108" s="53"/>
      <c r="K8108" s="64"/>
      <c r="O8108" s="60"/>
      <c r="P8108" s="67"/>
      <c r="T8108" s="53"/>
      <c r="U8108" s="64"/>
      <c r="Y8108" s="53"/>
      <c r="Z8108" s="64"/>
      <c r="AD8108" s="53"/>
    </row>
    <row r="8109" spans="1:30" s="13" customFormat="1" x14ac:dyDescent="0.25">
      <c r="A8109"/>
      <c r="B8109" s="32"/>
      <c r="C8109" s="34"/>
      <c r="D8109" s="10"/>
      <c r="J8109" s="53"/>
      <c r="K8109" s="64"/>
      <c r="O8109" s="60"/>
      <c r="P8109" s="67"/>
      <c r="T8109" s="53"/>
      <c r="U8109" s="64"/>
      <c r="Y8109" s="53"/>
      <c r="Z8109" s="64"/>
      <c r="AD8109" s="53"/>
    </row>
    <row r="8110" spans="1:30" s="13" customFormat="1" x14ac:dyDescent="0.25">
      <c r="A8110"/>
      <c r="B8110" s="32"/>
      <c r="C8110" s="34"/>
      <c r="D8110" s="10"/>
      <c r="J8110" s="53"/>
      <c r="K8110" s="64"/>
      <c r="O8110" s="60"/>
      <c r="P8110" s="67"/>
      <c r="T8110" s="53"/>
      <c r="U8110" s="64"/>
      <c r="Y8110" s="53"/>
      <c r="Z8110" s="64"/>
      <c r="AD8110" s="53"/>
    </row>
    <row r="8111" spans="1:30" s="13" customFormat="1" x14ac:dyDescent="0.25">
      <c r="A8111"/>
      <c r="B8111" s="32"/>
      <c r="C8111" s="34"/>
      <c r="D8111" s="10"/>
      <c r="J8111" s="53"/>
      <c r="K8111" s="64"/>
      <c r="O8111" s="60"/>
      <c r="P8111" s="67"/>
      <c r="T8111" s="53"/>
      <c r="U8111" s="64"/>
      <c r="Y8111" s="53"/>
      <c r="Z8111" s="64"/>
      <c r="AD8111" s="53"/>
    </row>
    <row r="8112" spans="1:30" s="13" customFormat="1" x14ac:dyDescent="0.25">
      <c r="A8112"/>
      <c r="B8112" s="32"/>
      <c r="C8112" s="34"/>
      <c r="D8112" s="10"/>
      <c r="J8112" s="53"/>
      <c r="K8112" s="64"/>
      <c r="O8112" s="60"/>
      <c r="P8112" s="67"/>
      <c r="T8112" s="53"/>
      <c r="U8112" s="64"/>
      <c r="Y8112" s="53"/>
      <c r="Z8112" s="64"/>
      <c r="AD8112" s="53"/>
    </row>
    <row r="8113" spans="1:30" s="13" customFormat="1" x14ac:dyDescent="0.25">
      <c r="A8113"/>
      <c r="B8113" s="32"/>
      <c r="C8113" s="34"/>
      <c r="D8113" s="10"/>
      <c r="J8113" s="53"/>
      <c r="K8113" s="64"/>
      <c r="O8113" s="60"/>
      <c r="P8113" s="67"/>
      <c r="T8113" s="53"/>
      <c r="U8113" s="64"/>
      <c r="Y8113" s="53"/>
      <c r="Z8113" s="64"/>
      <c r="AD8113" s="53"/>
    </row>
    <row r="8114" spans="1:30" s="13" customFormat="1" x14ac:dyDescent="0.25">
      <c r="A8114"/>
      <c r="B8114" s="32"/>
      <c r="C8114" s="34"/>
      <c r="D8114" s="10"/>
      <c r="J8114" s="53"/>
      <c r="K8114" s="64"/>
      <c r="O8114" s="60"/>
      <c r="P8114" s="67"/>
      <c r="T8114" s="53"/>
      <c r="U8114" s="64"/>
      <c r="Y8114" s="53"/>
      <c r="Z8114" s="64"/>
      <c r="AD8114" s="53"/>
    </row>
    <row r="8115" spans="1:30" s="13" customFormat="1" x14ac:dyDescent="0.25">
      <c r="A8115"/>
      <c r="B8115" s="32"/>
      <c r="C8115" s="34"/>
      <c r="D8115" s="10"/>
      <c r="J8115" s="53"/>
      <c r="K8115" s="64"/>
      <c r="O8115" s="60"/>
      <c r="P8115" s="67"/>
      <c r="T8115" s="53"/>
      <c r="U8115" s="64"/>
      <c r="Y8115" s="53"/>
      <c r="Z8115" s="64"/>
      <c r="AD8115" s="53"/>
    </row>
    <row r="8116" spans="1:30" s="13" customFormat="1" x14ac:dyDescent="0.25">
      <c r="A8116"/>
      <c r="B8116" s="32"/>
      <c r="C8116" s="34"/>
      <c r="D8116" s="10"/>
      <c r="J8116" s="53"/>
      <c r="K8116" s="64"/>
      <c r="O8116" s="60"/>
      <c r="P8116" s="67"/>
      <c r="T8116" s="53"/>
      <c r="U8116" s="64"/>
      <c r="Y8116" s="53"/>
      <c r="Z8116" s="64"/>
      <c r="AD8116" s="53"/>
    </row>
    <row r="8117" spans="1:30" s="13" customFormat="1" x14ac:dyDescent="0.25">
      <c r="A8117"/>
      <c r="B8117" s="32"/>
      <c r="C8117" s="34"/>
      <c r="D8117" s="10"/>
      <c r="J8117" s="53"/>
      <c r="K8117" s="64"/>
      <c r="O8117" s="60"/>
      <c r="P8117" s="67"/>
      <c r="T8117" s="53"/>
      <c r="U8117" s="64"/>
      <c r="Y8117" s="53"/>
      <c r="Z8117" s="64"/>
      <c r="AD8117" s="53"/>
    </row>
    <row r="8118" spans="1:30" s="13" customFormat="1" x14ac:dyDescent="0.25">
      <c r="A8118"/>
      <c r="B8118" s="32"/>
      <c r="C8118" s="34"/>
      <c r="D8118" s="10"/>
      <c r="J8118" s="53"/>
      <c r="K8118" s="64"/>
      <c r="O8118" s="60"/>
      <c r="P8118" s="67"/>
      <c r="T8118" s="53"/>
      <c r="U8118" s="64"/>
      <c r="Y8118" s="53"/>
      <c r="Z8118" s="64"/>
      <c r="AD8118" s="53"/>
    </row>
    <row r="8119" spans="1:30" s="13" customFormat="1" x14ac:dyDescent="0.25">
      <c r="A8119"/>
      <c r="B8119" s="32"/>
      <c r="C8119" s="34"/>
      <c r="D8119" s="10"/>
      <c r="J8119" s="53"/>
      <c r="K8119" s="64"/>
      <c r="O8119" s="60"/>
      <c r="P8119" s="67"/>
      <c r="T8119" s="53"/>
      <c r="U8119" s="64"/>
      <c r="Y8119" s="53"/>
      <c r="Z8119" s="64"/>
      <c r="AD8119" s="53"/>
    </row>
    <row r="8120" spans="1:30" s="13" customFormat="1" x14ac:dyDescent="0.25">
      <c r="A8120"/>
      <c r="B8120" s="32"/>
      <c r="C8120" s="34"/>
      <c r="D8120" s="10"/>
      <c r="J8120" s="53"/>
      <c r="K8120" s="64"/>
      <c r="O8120" s="60"/>
      <c r="P8120" s="67"/>
      <c r="T8120" s="53"/>
      <c r="U8120" s="64"/>
      <c r="Y8120" s="53"/>
      <c r="Z8120" s="64"/>
      <c r="AD8120" s="53"/>
    </row>
    <row r="8121" spans="1:30" s="13" customFormat="1" x14ac:dyDescent="0.25">
      <c r="A8121"/>
      <c r="B8121" s="32"/>
      <c r="C8121" s="34"/>
      <c r="D8121" s="10"/>
      <c r="J8121" s="53"/>
      <c r="K8121" s="64"/>
      <c r="O8121" s="60"/>
      <c r="P8121" s="67"/>
      <c r="T8121" s="53"/>
      <c r="U8121" s="64"/>
      <c r="Y8121" s="53"/>
      <c r="Z8121" s="64"/>
      <c r="AD8121" s="53"/>
    </row>
    <row r="8122" spans="1:30" s="13" customFormat="1" x14ac:dyDescent="0.25">
      <c r="A8122"/>
      <c r="B8122" s="32"/>
      <c r="C8122" s="34"/>
      <c r="D8122" s="10"/>
      <c r="J8122" s="53"/>
      <c r="K8122" s="64"/>
      <c r="O8122" s="60"/>
      <c r="P8122" s="67"/>
      <c r="T8122" s="53"/>
      <c r="U8122" s="64"/>
      <c r="Y8122" s="53"/>
      <c r="Z8122" s="64"/>
      <c r="AD8122" s="53"/>
    </row>
    <row r="8123" spans="1:30" s="13" customFormat="1" x14ac:dyDescent="0.25">
      <c r="A8123"/>
      <c r="B8123" s="32"/>
      <c r="C8123" s="34"/>
      <c r="D8123" s="10"/>
      <c r="J8123" s="53"/>
      <c r="K8123" s="64"/>
      <c r="O8123" s="60"/>
      <c r="P8123" s="67"/>
      <c r="T8123" s="53"/>
      <c r="U8123" s="64"/>
      <c r="Y8123" s="53"/>
      <c r="Z8123" s="64"/>
      <c r="AD8123" s="53"/>
    </row>
    <row r="8124" spans="1:30" s="13" customFormat="1" x14ac:dyDescent="0.25">
      <c r="A8124"/>
      <c r="B8124" s="32"/>
      <c r="C8124" s="34"/>
      <c r="D8124" s="10"/>
      <c r="J8124" s="53"/>
      <c r="K8124" s="64"/>
      <c r="O8124" s="60"/>
      <c r="P8124" s="67"/>
      <c r="T8124" s="53"/>
      <c r="U8124" s="64"/>
      <c r="Y8124" s="53"/>
      <c r="Z8124" s="64"/>
      <c r="AD8124" s="53"/>
    </row>
    <row r="8125" spans="1:30" s="13" customFormat="1" x14ac:dyDescent="0.25">
      <c r="A8125"/>
      <c r="B8125" s="32"/>
      <c r="C8125" s="34"/>
      <c r="D8125" s="10"/>
      <c r="J8125" s="53"/>
      <c r="K8125" s="64"/>
      <c r="O8125" s="60"/>
      <c r="P8125" s="67"/>
      <c r="T8125" s="53"/>
      <c r="U8125" s="64"/>
      <c r="Y8125" s="53"/>
      <c r="Z8125" s="64"/>
      <c r="AD8125" s="53"/>
    </row>
    <row r="8126" spans="1:30" s="13" customFormat="1" x14ac:dyDescent="0.25">
      <c r="A8126"/>
      <c r="B8126" s="32"/>
      <c r="C8126" s="34"/>
      <c r="D8126" s="10"/>
      <c r="J8126" s="53"/>
      <c r="K8126" s="64"/>
      <c r="O8126" s="60"/>
      <c r="P8126" s="67"/>
      <c r="T8126" s="53"/>
      <c r="U8126" s="64"/>
      <c r="Y8126" s="53"/>
      <c r="Z8126" s="64"/>
      <c r="AD8126" s="53"/>
    </row>
    <row r="8127" spans="1:30" s="13" customFormat="1" x14ac:dyDescent="0.25">
      <c r="A8127"/>
      <c r="B8127" s="32"/>
      <c r="C8127" s="34"/>
      <c r="D8127" s="10"/>
      <c r="J8127" s="53"/>
      <c r="K8127" s="64"/>
      <c r="O8127" s="60"/>
      <c r="P8127" s="67"/>
      <c r="T8127" s="53"/>
      <c r="U8127" s="64"/>
      <c r="Y8127" s="53"/>
      <c r="Z8127" s="64"/>
      <c r="AD8127" s="53"/>
    </row>
    <row r="8128" spans="1:30" s="13" customFormat="1" x14ac:dyDescent="0.25">
      <c r="A8128"/>
      <c r="B8128" s="32"/>
      <c r="C8128" s="34"/>
      <c r="D8128" s="10"/>
      <c r="J8128" s="53"/>
      <c r="K8128" s="64"/>
      <c r="O8128" s="60"/>
      <c r="P8128" s="67"/>
      <c r="T8128" s="53"/>
      <c r="U8128" s="64"/>
      <c r="Y8128" s="53"/>
      <c r="Z8128" s="64"/>
      <c r="AD8128" s="53"/>
    </row>
    <row r="8129" spans="1:30" s="13" customFormat="1" x14ac:dyDescent="0.25">
      <c r="A8129"/>
      <c r="B8129" s="32"/>
      <c r="C8129" s="34"/>
      <c r="D8129" s="10"/>
      <c r="J8129" s="53"/>
      <c r="K8129" s="64"/>
      <c r="O8129" s="60"/>
      <c r="P8129" s="67"/>
      <c r="T8129" s="53"/>
      <c r="U8129" s="64"/>
      <c r="Y8129" s="53"/>
      <c r="Z8129" s="64"/>
      <c r="AD8129" s="53"/>
    </row>
    <row r="8130" spans="1:30" s="13" customFormat="1" x14ac:dyDescent="0.25">
      <c r="A8130"/>
      <c r="B8130" s="32"/>
      <c r="C8130" s="34"/>
      <c r="D8130" s="10"/>
      <c r="J8130" s="53"/>
      <c r="K8130" s="64"/>
      <c r="O8130" s="60"/>
      <c r="P8130" s="67"/>
      <c r="T8130" s="53"/>
      <c r="U8130" s="64"/>
      <c r="Y8130" s="53"/>
      <c r="Z8130" s="64"/>
      <c r="AD8130" s="53"/>
    </row>
    <row r="8131" spans="1:30" s="13" customFormat="1" x14ac:dyDescent="0.25">
      <c r="A8131"/>
      <c r="B8131" s="32"/>
      <c r="C8131" s="34"/>
      <c r="D8131" s="10"/>
      <c r="J8131" s="53"/>
      <c r="K8131" s="64"/>
      <c r="O8131" s="60"/>
      <c r="P8131" s="67"/>
      <c r="T8131" s="53"/>
      <c r="U8131" s="64"/>
      <c r="Y8131" s="53"/>
      <c r="Z8131" s="64"/>
      <c r="AD8131" s="53"/>
    </row>
    <row r="8132" spans="1:30" s="13" customFormat="1" x14ac:dyDescent="0.25">
      <c r="A8132"/>
      <c r="B8132" s="32"/>
      <c r="C8132" s="34"/>
      <c r="D8132" s="10"/>
      <c r="J8132" s="53"/>
      <c r="K8132" s="64"/>
      <c r="O8132" s="60"/>
      <c r="P8132" s="67"/>
      <c r="T8132" s="53"/>
      <c r="U8132" s="64"/>
      <c r="Y8132" s="53"/>
      <c r="Z8132" s="64"/>
      <c r="AD8132" s="53"/>
    </row>
    <row r="8133" spans="1:30" s="13" customFormat="1" x14ac:dyDescent="0.25">
      <c r="A8133"/>
      <c r="B8133" s="32"/>
      <c r="C8133" s="34"/>
      <c r="D8133" s="10"/>
      <c r="J8133" s="53"/>
      <c r="K8133" s="64"/>
      <c r="O8133" s="60"/>
      <c r="P8133" s="67"/>
      <c r="T8133" s="53"/>
      <c r="U8133" s="64"/>
      <c r="Y8133" s="53"/>
      <c r="Z8133" s="64"/>
      <c r="AD8133" s="53"/>
    </row>
    <row r="8134" spans="1:30" s="13" customFormat="1" x14ac:dyDescent="0.25">
      <c r="A8134"/>
      <c r="B8134" s="32"/>
      <c r="C8134" s="34"/>
      <c r="D8134" s="10"/>
      <c r="J8134" s="53"/>
      <c r="K8134" s="64"/>
      <c r="O8134" s="60"/>
      <c r="P8134" s="67"/>
      <c r="T8134" s="53"/>
      <c r="U8134" s="64"/>
      <c r="Y8134" s="53"/>
      <c r="Z8134" s="64"/>
      <c r="AD8134" s="53"/>
    </row>
    <row r="8135" spans="1:30" s="13" customFormat="1" x14ac:dyDescent="0.25">
      <c r="A8135"/>
      <c r="B8135" s="32"/>
      <c r="C8135" s="34"/>
      <c r="D8135" s="10"/>
      <c r="J8135" s="53"/>
      <c r="K8135" s="64"/>
      <c r="O8135" s="60"/>
      <c r="P8135" s="67"/>
      <c r="T8135" s="53"/>
      <c r="U8135" s="64"/>
      <c r="Y8135" s="53"/>
      <c r="Z8135" s="64"/>
      <c r="AD8135" s="53"/>
    </row>
    <row r="8136" spans="1:30" s="13" customFormat="1" x14ac:dyDescent="0.25">
      <c r="A8136"/>
      <c r="B8136" s="32"/>
      <c r="C8136" s="34"/>
      <c r="D8136" s="10"/>
      <c r="J8136" s="53"/>
      <c r="K8136" s="64"/>
      <c r="O8136" s="60"/>
      <c r="P8136" s="67"/>
      <c r="T8136" s="53"/>
      <c r="U8136" s="64"/>
      <c r="Y8136" s="53"/>
      <c r="Z8136" s="64"/>
      <c r="AD8136" s="53"/>
    </row>
    <row r="8137" spans="1:30" s="13" customFormat="1" x14ac:dyDescent="0.25">
      <c r="A8137"/>
      <c r="B8137" s="32"/>
      <c r="C8137" s="34"/>
      <c r="D8137" s="10"/>
      <c r="J8137" s="53"/>
      <c r="K8137" s="64"/>
      <c r="O8137" s="60"/>
      <c r="P8137" s="67"/>
      <c r="T8137" s="53"/>
      <c r="U8137" s="64"/>
      <c r="Y8137" s="53"/>
      <c r="Z8137" s="64"/>
      <c r="AD8137" s="53"/>
    </row>
    <row r="8138" spans="1:30" s="13" customFormat="1" x14ac:dyDescent="0.25">
      <c r="A8138"/>
      <c r="B8138" s="32"/>
      <c r="C8138" s="34"/>
      <c r="D8138" s="10"/>
      <c r="J8138" s="53"/>
      <c r="K8138" s="64"/>
      <c r="O8138" s="60"/>
      <c r="P8138" s="67"/>
      <c r="T8138" s="53"/>
      <c r="U8138" s="64"/>
      <c r="Y8138" s="53"/>
      <c r="Z8138" s="64"/>
      <c r="AD8138" s="53"/>
    </row>
    <row r="8139" spans="1:30" s="13" customFormat="1" x14ac:dyDescent="0.25">
      <c r="A8139"/>
      <c r="B8139" s="32"/>
      <c r="C8139" s="34"/>
      <c r="D8139" s="10"/>
      <c r="J8139" s="53"/>
      <c r="K8139" s="64"/>
      <c r="O8139" s="60"/>
      <c r="P8139" s="67"/>
      <c r="T8139" s="53"/>
      <c r="U8139" s="64"/>
      <c r="Y8139" s="53"/>
      <c r="Z8139" s="64"/>
      <c r="AD8139" s="53"/>
    </row>
    <row r="8140" spans="1:30" s="13" customFormat="1" x14ac:dyDescent="0.25">
      <c r="A8140"/>
      <c r="B8140" s="32"/>
      <c r="C8140" s="34"/>
      <c r="D8140" s="10"/>
      <c r="J8140" s="53"/>
      <c r="K8140" s="64"/>
      <c r="O8140" s="60"/>
      <c r="P8140" s="67"/>
      <c r="T8140" s="53"/>
      <c r="U8140" s="64"/>
      <c r="Y8140" s="53"/>
      <c r="Z8140" s="64"/>
      <c r="AD8140" s="53"/>
    </row>
    <row r="8141" spans="1:30" s="13" customFormat="1" x14ac:dyDescent="0.25">
      <c r="A8141"/>
      <c r="B8141" s="32"/>
      <c r="C8141" s="34"/>
      <c r="D8141" s="10"/>
      <c r="J8141" s="53"/>
      <c r="K8141" s="64"/>
      <c r="O8141" s="60"/>
      <c r="P8141" s="67"/>
      <c r="T8141" s="53"/>
      <c r="U8141" s="64"/>
      <c r="Y8141" s="53"/>
      <c r="Z8141" s="64"/>
      <c r="AD8141" s="53"/>
    </row>
    <row r="8142" spans="1:30" s="13" customFormat="1" x14ac:dyDescent="0.25">
      <c r="A8142"/>
      <c r="B8142" s="32"/>
      <c r="C8142" s="34"/>
      <c r="D8142" s="10"/>
      <c r="J8142" s="53"/>
      <c r="K8142" s="64"/>
      <c r="O8142" s="60"/>
      <c r="P8142" s="67"/>
      <c r="T8142" s="53"/>
      <c r="U8142" s="64"/>
      <c r="Y8142" s="53"/>
      <c r="Z8142" s="64"/>
      <c r="AD8142" s="53"/>
    </row>
    <row r="8143" spans="1:30" s="13" customFormat="1" x14ac:dyDescent="0.25">
      <c r="A8143"/>
      <c r="B8143" s="32"/>
      <c r="C8143" s="34"/>
      <c r="D8143" s="10"/>
      <c r="J8143" s="53"/>
      <c r="K8143" s="64"/>
      <c r="O8143" s="60"/>
      <c r="P8143" s="67"/>
      <c r="T8143" s="53"/>
      <c r="U8143" s="64"/>
      <c r="Y8143" s="53"/>
      <c r="Z8143" s="64"/>
      <c r="AD8143" s="53"/>
    </row>
    <row r="8144" spans="1:30" s="13" customFormat="1" x14ac:dyDescent="0.25">
      <c r="A8144"/>
      <c r="B8144" s="32"/>
      <c r="C8144" s="34"/>
      <c r="D8144" s="10"/>
      <c r="J8144" s="53"/>
      <c r="K8144" s="64"/>
      <c r="O8144" s="60"/>
      <c r="P8144" s="67"/>
      <c r="T8144" s="53"/>
      <c r="U8144" s="64"/>
      <c r="Y8144" s="53"/>
      <c r="Z8144" s="64"/>
      <c r="AD8144" s="53"/>
    </row>
    <row r="8145" spans="1:30" s="13" customFormat="1" x14ac:dyDescent="0.25">
      <c r="A8145"/>
      <c r="B8145" s="32"/>
      <c r="C8145" s="34"/>
      <c r="D8145" s="10"/>
      <c r="J8145" s="53"/>
      <c r="K8145" s="64"/>
      <c r="O8145" s="60"/>
      <c r="P8145" s="67"/>
      <c r="T8145" s="53"/>
      <c r="U8145" s="64"/>
      <c r="Y8145" s="53"/>
      <c r="Z8145" s="64"/>
      <c r="AD8145" s="53"/>
    </row>
    <row r="8146" spans="1:30" s="13" customFormat="1" x14ac:dyDescent="0.25">
      <c r="A8146"/>
      <c r="B8146" s="32"/>
      <c r="C8146" s="34"/>
      <c r="D8146" s="10"/>
      <c r="J8146" s="53"/>
      <c r="K8146" s="64"/>
      <c r="O8146" s="60"/>
      <c r="P8146" s="67"/>
      <c r="T8146" s="53"/>
      <c r="U8146" s="64"/>
      <c r="Y8146" s="53"/>
      <c r="Z8146" s="64"/>
      <c r="AD8146" s="53"/>
    </row>
    <row r="8147" spans="1:30" s="13" customFormat="1" x14ac:dyDescent="0.25">
      <c r="A8147"/>
      <c r="B8147" s="32"/>
      <c r="C8147" s="34"/>
      <c r="D8147" s="10"/>
      <c r="J8147" s="53"/>
      <c r="K8147" s="64"/>
      <c r="O8147" s="60"/>
      <c r="P8147" s="67"/>
      <c r="T8147" s="53"/>
      <c r="U8147" s="64"/>
      <c r="Y8147" s="53"/>
      <c r="Z8147" s="64"/>
      <c r="AD8147" s="53"/>
    </row>
    <row r="8148" spans="1:30" s="13" customFormat="1" x14ac:dyDescent="0.25">
      <c r="A8148"/>
      <c r="B8148" s="32"/>
      <c r="C8148" s="34"/>
      <c r="D8148" s="10"/>
      <c r="J8148" s="53"/>
      <c r="K8148" s="64"/>
      <c r="O8148" s="60"/>
      <c r="P8148" s="67"/>
      <c r="T8148" s="53"/>
      <c r="U8148" s="64"/>
      <c r="Y8148" s="53"/>
      <c r="Z8148" s="64"/>
      <c r="AD8148" s="53"/>
    </row>
    <row r="8149" spans="1:30" s="13" customFormat="1" x14ac:dyDescent="0.25">
      <c r="A8149"/>
      <c r="B8149" s="32"/>
      <c r="C8149" s="34"/>
      <c r="D8149" s="10"/>
      <c r="J8149" s="53"/>
      <c r="K8149" s="64"/>
      <c r="O8149" s="60"/>
      <c r="P8149" s="67"/>
      <c r="T8149" s="53"/>
      <c r="U8149" s="64"/>
      <c r="Y8149" s="53"/>
      <c r="Z8149" s="64"/>
      <c r="AD8149" s="53"/>
    </row>
    <row r="8150" spans="1:30" s="13" customFormat="1" x14ac:dyDescent="0.25">
      <c r="A8150"/>
      <c r="B8150" s="32"/>
      <c r="C8150" s="34"/>
      <c r="D8150" s="10"/>
      <c r="J8150" s="53"/>
      <c r="K8150" s="64"/>
      <c r="O8150" s="60"/>
      <c r="P8150" s="67"/>
      <c r="T8150" s="53"/>
      <c r="U8150" s="64"/>
      <c r="Y8150" s="53"/>
      <c r="Z8150" s="64"/>
      <c r="AD8150" s="53"/>
    </row>
    <row r="8151" spans="1:30" s="13" customFormat="1" x14ac:dyDescent="0.25">
      <c r="A8151"/>
      <c r="B8151" s="32"/>
      <c r="C8151" s="34"/>
      <c r="D8151" s="10"/>
      <c r="J8151" s="53"/>
      <c r="K8151" s="64"/>
      <c r="O8151" s="60"/>
      <c r="P8151" s="67"/>
      <c r="T8151" s="53"/>
      <c r="U8151" s="64"/>
      <c r="Y8151" s="53"/>
      <c r="Z8151" s="64"/>
      <c r="AD8151" s="53"/>
    </row>
    <row r="8152" spans="1:30" s="13" customFormat="1" x14ac:dyDescent="0.25">
      <c r="A8152"/>
      <c r="B8152" s="32"/>
      <c r="C8152" s="34"/>
      <c r="D8152" s="10"/>
      <c r="J8152" s="53"/>
      <c r="K8152" s="64"/>
      <c r="O8152" s="60"/>
      <c r="P8152" s="67"/>
      <c r="T8152" s="53"/>
      <c r="U8152" s="64"/>
      <c r="Y8152" s="53"/>
      <c r="Z8152" s="64"/>
      <c r="AD8152" s="53"/>
    </row>
    <row r="8153" spans="1:30" s="13" customFormat="1" x14ac:dyDescent="0.25">
      <c r="A8153"/>
      <c r="B8153" s="32"/>
      <c r="C8153" s="34"/>
      <c r="D8153" s="10"/>
      <c r="J8153" s="53"/>
      <c r="K8153" s="64"/>
      <c r="O8153" s="60"/>
      <c r="P8153" s="67"/>
      <c r="T8153" s="53"/>
      <c r="U8153" s="64"/>
      <c r="Y8153" s="53"/>
      <c r="Z8153" s="64"/>
      <c r="AD8153" s="53"/>
    </row>
    <row r="8154" spans="1:30" s="13" customFormat="1" x14ac:dyDescent="0.25">
      <c r="A8154"/>
      <c r="B8154" s="32"/>
      <c r="C8154" s="34"/>
      <c r="D8154" s="10"/>
      <c r="J8154" s="53"/>
      <c r="K8154" s="64"/>
      <c r="O8154" s="60"/>
      <c r="P8154" s="67"/>
      <c r="T8154" s="53"/>
      <c r="U8154" s="64"/>
      <c r="Y8154" s="53"/>
      <c r="Z8154" s="64"/>
      <c r="AD8154" s="53"/>
    </row>
    <row r="8155" spans="1:30" s="13" customFormat="1" x14ac:dyDescent="0.25">
      <c r="A8155"/>
      <c r="B8155" s="32"/>
      <c r="C8155" s="34"/>
      <c r="D8155" s="10"/>
      <c r="J8155" s="53"/>
      <c r="K8155" s="64"/>
      <c r="O8155" s="60"/>
      <c r="P8155" s="67"/>
      <c r="T8155" s="53"/>
      <c r="U8155" s="64"/>
      <c r="Y8155" s="53"/>
      <c r="Z8155" s="64"/>
      <c r="AD8155" s="53"/>
    </row>
    <row r="8156" spans="1:30" s="13" customFormat="1" x14ac:dyDescent="0.25">
      <c r="A8156"/>
      <c r="B8156" s="32"/>
      <c r="C8156" s="34"/>
      <c r="D8156" s="10"/>
      <c r="J8156" s="53"/>
      <c r="K8156" s="64"/>
      <c r="O8156" s="60"/>
      <c r="P8156" s="67"/>
      <c r="T8156" s="53"/>
      <c r="U8156" s="64"/>
      <c r="Y8156" s="53"/>
      <c r="Z8156" s="64"/>
      <c r="AD8156" s="53"/>
    </row>
    <row r="8157" spans="1:30" s="13" customFormat="1" x14ac:dyDescent="0.25">
      <c r="A8157"/>
      <c r="B8157" s="32"/>
      <c r="C8157" s="34"/>
      <c r="D8157" s="10"/>
      <c r="J8157" s="53"/>
      <c r="K8157" s="64"/>
      <c r="O8157" s="60"/>
      <c r="P8157" s="67"/>
      <c r="T8157" s="53"/>
      <c r="U8157" s="64"/>
      <c r="Y8157" s="53"/>
      <c r="Z8157" s="64"/>
      <c r="AD8157" s="53"/>
    </row>
    <row r="8158" spans="1:30" s="13" customFormat="1" x14ac:dyDescent="0.25">
      <c r="A8158"/>
      <c r="B8158" s="32"/>
      <c r="C8158" s="34"/>
      <c r="D8158" s="10"/>
      <c r="J8158" s="53"/>
      <c r="K8158" s="64"/>
      <c r="O8158" s="60"/>
      <c r="P8158" s="67"/>
      <c r="T8158" s="53"/>
      <c r="U8158" s="64"/>
      <c r="Y8158" s="53"/>
      <c r="Z8158" s="64"/>
      <c r="AD8158" s="53"/>
    </row>
    <row r="8159" spans="1:30" s="13" customFormat="1" x14ac:dyDescent="0.25">
      <c r="A8159"/>
      <c r="B8159" s="32"/>
      <c r="C8159" s="34"/>
      <c r="D8159" s="10"/>
      <c r="J8159" s="53"/>
      <c r="K8159" s="64"/>
      <c r="O8159" s="60"/>
      <c r="P8159" s="67"/>
      <c r="T8159" s="53"/>
      <c r="U8159" s="64"/>
      <c r="Y8159" s="53"/>
      <c r="Z8159" s="64"/>
      <c r="AD8159" s="53"/>
    </row>
    <row r="8160" spans="1:30" s="13" customFormat="1" x14ac:dyDescent="0.25">
      <c r="A8160"/>
      <c r="B8160" s="32"/>
      <c r="C8160" s="34"/>
      <c r="D8160" s="10"/>
      <c r="J8160" s="53"/>
      <c r="K8160" s="64"/>
      <c r="O8160" s="60"/>
      <c r="P8160" s="67"/>
      <c r="T8160" s="53"/>
      <c r="U8160" s="64"/>
      <c r="Y8160" s="53"/>
      <c r="Z8160" s="64"/>
      <c r="AD8160" s="53"/>
    </row>
    <row r="8161" spans="1:30" s="13" customFormat="1" x14ac:dyDescent="0.25">
      <c r="A8161"/>
      <c r="B8161" s="32"/>
      <c r="C8161" s="34"/>
      <c r="D8161" s="10"/>
      <c r="J8161" s="53"/>
      <c r="K8161" s="64"/>
      <c r="O8161" s="60"/>
      <c r="P8161" s="67"/>
      <c r="T8161" s="53"/>
      <c r="U8161" s="64"/>
      <c r="Y8161" s="53"/>
      <c r="Z8161" s="64"/>
      <c r="AD8161" s="53"/>
    </row>
    <row r="8162" spans="1:30" s="13" customFormat="1" x14ac:dyDescent="0.25">
      <c r="A8162"/>
      <c r="B8162" s="32"/>
      <c r="C8162" s="34"/>
      <c r="D8162" s="10"/>
      <c r="J8162" s="53"/>
      <c r="K8162" s="64"/>
      <c r="O8162" s="60"/>
      <c r="P8162" s="67"/>
      <c r="T8162" s="53"/>
      <c r="U8162" s="64"/>
      <c r="Y8162" s="53"/>
      <c r="Z8162" s="64"/>
      <c r="AD8162" s="53"/>
    </row>
    <row r="8163" spans="1:30" s="13" customFormat="1" x14ac:dyDescent="0.25">
      <c r="A8163"/>
      <c r="B8163" s="32"/>
      <c r="C8163" s="34"/>
      <c r="D8163" s="10"/>
      <c r="J8163" s="53"/>
      <c r="K8163" s="64"/>
      <c r="O8163" s="60"/>
      <c r="P8163" s="67"/>
      <c r="T8163" s="53"/>
      <c r="U8163" s="64"/>
      <c r="Y8163" s="53"/>
      <c r="Z8163" s="64"/>
      <c r="AD8163" s="53"/>
    </row>
    <row r="8164" spans="1:30" s="13" customFormat="1" x14ac:dyDescent="0.25">
      <c r="A8164"/>
      <c r="B8164" s="32"/>
      <c r="C8164" s="34"/>
      <c r="D8164" s="10"/>
      <c r="J8164" s="53"/>
      <c r="K8164" s="64"/>
      <c r="O8164" s="60"/>
      <c r="P8164" s="67"/>
      <c r="T8164" s="53"/>
      <c r="U8164" s="64"/>
      <c r="Y8164" s="53"/>
      <c r="Z8164" s="64"/>
      <c r="AD8164" s="53"/>
    </row>
    <row r="8165" spans="1:30" s="13" customFormat="1" x14ac:dyDescent="0.25">
      <c r="A8165"/>
      <c r="B8165" s="32"/>
      <c r="C8165" s="34"/>
      <c r="D8165" s="10"/>
      <c r="J8165" s="53"/>
      <c r="K8165" s="64"/>
      <c r="O8165" s="60"/>
      <c r="P8165" s="67"/>
      <c r="T8165" s="53"/>
      <c r="U8165" s="64"/>
      <c r="Y8165" s="53"/>
      <c r="Z8165" s="64"/>
      <c r="AD8165" s="53"/>
    </row>
    <row r="8166" spans="1:30" s="13" customFormat="1" x14ac:dyDescent="0.25">
      <c r="A8166"/>
      <c r="B8166" s="32"/>
      <c r="C8166" s="34"/>
      <c r="D8166" s="10"/>
      <c r="J8166" s="53"/>
      <c r="K8166" s="64"/>
      <c r="O8166" s="60"/>
      <c r="P8166" s="67"/>
      <c r="T8166" s="53"/>
      <c r="U8166" s="64"/>
      <c r="Y8166" s="53"/>
      <c r="Z8166" s="64"/>
      <c r="AD8166" s="53"/>
    </row>
    <row r="8167" spans="1:30" s="13" customFormat="1" x14ac:dyDescent="0.25">
      <c r="A8167"/>
      <c r="B8167" s="32"/>
      <c r="C8167" s="34"/>
      <c r="D8167" s="10"/>
      <c r="J8167" s="53"/>
      <c r="K8167" s="64"/>
      <c r="O8167" s="60"/>
      <c r="P8167" s="67"/>
      <c r="T8167" s="53"/>
      <c r="U8167" s="64"/>
      <c r="Y8167" s="53"/>
      <c r="Z8167" s="64"/>
      <c r="AD8167" s="53"/>
    </row>
    <row r="8168" spans="1:30" s="13" customFormat="1" x14ac:dyDescent="0.25">
      <c r="A8168"/>
      <c r="B8168" s="32"/>
      <c r="C8168" s="34"/>
      <c r="D8168" s="10"/>
      <c r="J8168" s="53"/>
      <c r="K8168" s="64"/>
      <c r="O8168" s="60"/>
      <c r="P8168" s="67"/>
      <c r="T8168" s="53"/>
      <c r="U8168" s="64"/>
      <c r="Y8168" s="53"/>
      <c r="Z8168" s="64"/>
      <c r="AD8168" s="53"/>
    </row>
    <row r="8169" spans="1:30" s="13" customFormat="1" x14ac:dyDescent="0.25">
      <c r="A8169"/>
      <c r="B8169" s="32"/>
      <c r="C8169" s="34"/>
      <c r="D8169" s="10"/>
      <c r="J8169" s="53"/>
      <c r="K8169" s="64"/>
      <c r="O8169" s="60"/>
      <c r="P8169" s="67"/>
      <c r="T8169" s="53"/>
      <c r="U8169" s="64"/>
      <c r="Y8169" s="53"/>
      <c r="Z8169" s="64"/>
      <c r="AD8169" s="53"/>
    </row>
    <row r="8170" spans="1:30" s="13" customFormat="1" x14ac:dyDescent="0.25">
      <c r="A8170"/>
      <c r="B8170" s="32"/>
      <c r="C8170" s="34"/>
      <c r="D8170" s="10"/>
      <c r="J8170" s="53"/>
      <c r="K8170" s="64"/>
      <c r="O8170" s="60"/>
      <c r="P8170" s="67"/>
      <c r="T8170" s="53"/>
      <c r="U8170" s="64"/>
      <c r="Y8170" s="53"/>
      <c r="Z8170" s="64"/>
      <c r="AD8170" s="53"/>
    </row>
    <row r="8171" spans="1:30" s="13" customFormat="1" x14ac:dyDescent="0.25">
      <c r="A8171"/>
      <c r="B8171" s="32"/>
      <c r="C8171" s="34"/>
      <c r="D8171" s="10"/>
      <c r="J8171" s="53"/>
      <c r="K8171" s="64"/>
      <c r="O8171" s="60"/>
      <c r="P8171" s="67"/>
      <c r="T8171" s="53"/>
      <c r="U8171" s="64"/>
      <c r="Y8171" s="53"/>
      <c r="Z8171" s="64"/>
      <c r="AD8171" s="53"/>
    </row>
    <row r="8172" spans="1:30" s="13" customFormat="1" x14ac:dyDescent="0.25">
      <c r="A8172"/>
      <c r="B8172" s="32"/>
      <c r="C8172" s="34"/>
      <c r="D8172" s="10"/>
      <c r="J8172" s="53"/>
      <c r="K8172" s="64"/>
      <c r="O8172" s="60"/>
      <c r="P8172" s="67"/>
      <c r="T8172" s="53"/>
      <c r="U8172" s="64"/>
      <c r="Y8172" s="53"/>
      <c r="Z8172" s="64"/>
      <c r="AD8172" s="53"/>
    </row>
    <row r="8173" spans="1:30" s="13" customFormat="1" x14ac:dyDescent="0.25">
      <c r="A8173"/>
      <c r="B8173" s="32"/>
      <c r="C8173" s="34"/>
      <c r="D8173" s="10"/>
      <c r="J8173" s="53"/>
      <c r="K8173" s="64"/>
      <c r="O8173" s="60"/>
      <c r="P8173" s="67"/>
      <c r="T8173" s="53"/>
      <c r="U8173" s="64"/>
      <c r="Y8173" s="53"/>
      <c r="Z8173" s="64"/>
      <c r="AD8173" s="53"/>
    </row>
    <row r="8174" spans="1:30" s="13" customFormat="1" x14ac:dyDescent="0.25">
      <c r="A8174"/>
      <c r="B8174" s="32"/>
      <c r="C8174" s="34"/>
      <c r="D8174" s="10"/>
      <c r="J8174" s="53"/>
      <c r="K8174" s="64"/>
      <c r="O8174" s="60"/>
      <c r="P8174" s="67"/>
      <c r="T8174" s="53"/>
      <c r="U8174" s="64"/>
      <c r="Y8174" s="53"/>
      <c r="Z8174" s="64"/>
      <c r="AD8174" s="53"/>
    </row>
    <row r="8175" spans="1:30" s="13" customFormat="1" x14ac:dyDescent="0.25">
      <c r="A8175"/>
      <c r="B8175" s="32"/>
      <c r="C8175" s="34"/>
      <c r="D8175" s="10"/>
      <c r="J8175" s="53"/>
      <c r="K8175" s="64"/>
      <c r="O8175" s="60"/>
      <c r="P8175" s="67"/>
      <c r="T8175" s="53"/>
      <c r="U8175" s="64"/>
      <c r="Y8175" s="53"/>
      <c r="Z8175" s="64"/>
      <c r="AD8175" s="53"/>
    </row>
    <row r="8176" spans="1:30" s="13" customFormat="1" x14ac:dyDescent="0.25">
      <c r="A8176"/>
      <c r="B8176" s="32"/>
      <c r="C8176" s="34"/>
      <c r="D8176" s="10"/>
      <c r="J8176" s="53"/>
      <c r="K8176" s="64"/>
      <c r="O8176" s="60"/>
      <c r="P8176" s="67"/>
      <c r="T8176" s="53"/>
      <c r="U8176" s="64"/>
      <c r="Y8176" s="53"/>
      <c r="Z8176" s="64"/>
      <c r="AD8176" s="53"/>
    </row>
    <row r="8177" spans="1:30" s="13" customFormat="1" x14ac:dyDescent="0.25">
      <c r="A8177"/>
      <c r="B8177" s="32"/>
      <c r="C8177" s="34"/>
      <c r="D8177" s="10"/>
      <c r="J8177" s="53"/>
      <c r="K8177" s="64"/>
      <c r="O8177" s="60"/>
      <c r="P8177" s="67"/>
      <c r="T8177" s="53"/>
      <c r="U8177" s="64"/>
      <c r="Y8177" s="53"/>
      <c r="Z8177" s="64"/>
      <c r="AD8177" s="53"/>
    </row>
    <row r="8178" spans="1:30" s="13" customFormat="1" x14ac:dyDescent="0.25">
      <c r="A8178"/>
      <c r="B8178" s="32"/>
      <c r="C8178" s="34"/>
      <c r="D8178" s="10"/>
      <c r="J8178" s="53"/>
      <c r="K8178" s="64"/>
      <c r="O8178" s="60"/>
      <c r="P8178" s="67"/>
      <c r="T8178" s="53"/>
      <c r="U8178" s="64"/>
      <c r="Y8178" s="53"/>
      <c r="Z8178" s="64"/>
      <c r="AD8178" s="53"/>
    </row>
    <row r="8179" spans="1:30" s="13" customFormat="1" x14ac:dyDescent="0.25">
      <c r="A8179"/>
      <c r="B8179" s="32"/>
      <c r="C8179" s="34"/>
      <c r="D8179" s="10"/>
      <c r="J8179" s="53"/>
      <c r="K8179" s="64"/>
      <c r="O8179" s="60"/>
      <c r="P8179" s="67"/>
      <c r="T8179" s="53"/>
      <c r="U8179" s="64"/>
      <c r="Y8179" s="53"/>
      <c r="Z8179" s="64"/>
      <c r="AD8179" s="53"/>
    </row>
    <row r="8180" spans="1:30" s="13" customFormat="1" x14ac:dyDescent="0.25">
      <c r="A8180"/>
      <c r="B8180" s="32"/>
      <c r="C8180" s="34"/>
      <c r="D8180" s="10"/>
      <c r="J8180" s="53"/>
      <c r="K8180" s="64"/>
      <c r="O8180" s="60"/>
      <c r="P8180" s="67"/>
      <c r="T8180" s="53"/>
      <c r="U8180" s="64"/>
      <c r="Y8180" s="53"/>
      <c r="Z8180" s="64"/>
      <c r="AD8180" s="53"/>
    </row>
    <row r="8181" spans="1:30" s="13" customFormat="1" x14ac:dyDescent="0.25">
      <c r="A8181"/>
      <c r="B8181" s="32"/>
      <c r="C8181" s="34"/>
      <c r="D8181" s="10"/>
      <c r="J8181" s="53"/>
      <c r="K8181" s="64"/>
      <c r="O8181" s="60"/>
      <c r="P8181" s="67"/>
      <c r="T8181" s="53"/>
      <c r="U8181" s="64"/>
      <c r="Y8181" s="53"/>
      <c r="Z8181" s="64"/>
      <c r="AD8181" s="53"/>
    </row>
    <row r="8182" spans="1:30" s="13" customFormat="1" x14ac:dyDescent="0.25">
      <c r="A8182"/>
      <c r="B8182" s="32"/>
      <c r="C8182" s="34"/>
      <c r="D8182" s="10"/>
      <c r="J8182" s="53"/>
      <c r="K8182" s="64"/>
      <c r="O8182" s="60"/>
      <c r="P8182" s="67"/>
      <c r="T8182" s="53"/>
      <c r="U8182" s="64"/>
      <c r="Y8182" s="53"/>
      <c r="Z8182" s="64"/>
      <c r="AD8182" s="53"/>
    </row>
    <row r="8183" spans="1:30" s="13" customFormat="1" x14ac:dyDescent="0.25">
      <c r="A8183"/>
      <c r="B8183" s="32"/>
      <c r="C8183" s="34"/>
      <c r="D8183" s="10"/>
      <c r="J8183" s="53"/>
      <c r="K8183" s="64"/>
      <c r="O8183" s="60"/>
      <c r="P8183" s="67"/>
      <c r="T8183" s="53"/>
      <c r="U8183" s="64"/>
      <c r="Y8183" s="53"/>
      <c r="Z8183" s="64"/>
      <c r="AD8183" s="53"/>
    </row>
    <row r="8184" spans="1:30" s="13" customFormat="1" x14ac:dyDescent="0.25">
      <c r="A8184"/>
      <c r="B8184" s="32"/>
      <c r="C8184" s="34"/>
      <c r="D8184" s="10"/>
      <c r="J8184" s="53"/>
      <c r="K8184" s="64"/>
      <c r="O8184" s="60"/>
      <c r="P8184" s="67"/>
      <c r="T8184" s="53"/>
      <c r="U8184" s="64"/>
      <c r="Y8184" s="53"/>
      <c r="Z8184" s="64"/>
      <c r="AD8184" s="53"/>
    </row>
    <row r="8185" spans="1:30" s="13" customFormat="1" x14ac:dyDescent="0.25">
      <c r="A8185"/>
      <c r="B8185" s="32"/>
      <c r="C8185" s="34"/>
      <c r="D8185" s="10"/>
      <c r="J8185" s="53"/>
      <c r="K8185" s="64"/>
      <c r="O8185" s="60"/>
      <c r="P8185" s="67"/>
      <c r="T8185" s="53"/>
      <c r="U8185" s="64"/>
      <c r="Y8185" s="53"/>
      <c r="Z8185" s="64"/>
      <c r="AD8185" s="53"/>
    </row>
    <row r="8186" spans="1:30" s="13" customFormat="1" x14ac:dyDescent="0.25">
      <c r="A8186"/>
      <c r="B8186" s="32"/>
      <c r="C8186" s="34"/>
      <c r="D8186" s="10"/>
      <c r="J8186" s="53"/>
      <c r="K8186" s="64"/>
      <c r="O8186" s="60"/>
      <c r="P8186" s="67"/>
      <c r="T8186" s="53"/>
      <c r="U8186" s="64"/>
      <c r="Y8186" s="53"/>
      <c r="Z8186" s="64"/>
      <c r="AD8186" s="53"/>
    </row>
    <row r="8187" spans="1:30" s="13" customFormat="1" x14ac:dyDescent="0.25">
      <c r="A8187"/>
      <c r="B8187" s="32"/>
      <c r="C8187" s="34"/>
      <c r="D8187" s="10"/>
      <c r="J8187" s="53"/>
      <c r="K8187" s="64"/>
      <c r="O8187" s="60"/>
      <c r="P8187" s="67"/>
      <c r="T8187" s="53"/>
      <c r="U8187" s="64"/>
      <c r="Y8187" s="53"/>
      <c r="Z8187" s="64"/>
      <c r="AD8187" s="53"/>
    </row>
    <row r="8188" spans="1:30" s="13" customFormat="1" x14ac:dyDescent="0.25">
      <c r="A8188"/>
      <c r="B8188" s="32"/>
      <c r="C8188" s="34"/>
      <c r="D8188" s="10"/>
      <c r="J8188" s="53"/>
      <c r="K8188" s="64"/>
      <c r="O8188" s="60"/>
      <c r="P8188" s="67"/>
      <c r="T8188" s="53"/>
      <c r="U8188" s="64"/>
      <c r="Y8188" s="53"/>
      <c r="Z8188" s="64"/>
      <c r="AD8188" s="53"/>
    </row>
    <row r="8189" spans="1:30" s="13" customFormat="1" x14ac:dyDescent="0.25">
      <c r="A8189"/>
      <c r="B8189" s="32"/>
      <c r="C8189" s="34"/>
      <c r="D8189" s="10"/>
      <c r="J8189" s="53"/>
      <c r="K8189" s="64"/>
      <c r="O8189" s="60"/>
      <c r="P8189" s="67"/>
      <c r="T8189" s="53"/>
      <c r="U8189" s="64"/>
      <c r="Y8189" s="53"/>
      <c r="Z8189" s="64"/>
      <c r="AD8189" s="53"/>
    </row>
    <row r="8190" spans="1:30" s="13" customFormat="1" x14ac:dyDescent="0.25">
      <c r="A8190"/>
      <c r="B8190" s="32"/>
      <c r="C8190" s="34"/>
      <c r="D8190" s="10"/>
      <c r="J8190" s="53"/>
      <c r="K8190" s="64"/>
      <c r="O8190" s="60"/>
      <c r="P8190" s="67"/>
      <c r="T8190" s="53"/>
      <c r="U8190" s="64"/>
      <c r="Y8190" s="53"/>
      <c r="Z8190" s="64"/>
      <c r="AD8190" s="53"/>
    </row>
    <row r="8191" spans="1:30" s="13" customFormat="1" x14ac:dyDescent="0.25">
      <c r="A8191"/>
      <c r="B8191" s="32"/>
      <c r="C8191" s="34"/>
      <c r="D8191" s="10"/>
      <c r="J8191" s="53"/>
      <c r="K8191" s="64"/>
      <c r="O8191" s="60"/>
      <c r="P8191" s="67"/>
      <c r="T8191" s="53"/>
      <c r="U8191" s="64"/>
      <c r="Y8191" s="53"/>
      <c r="Z8191" s="64"/>
      <c r="AD8191" s="53"/>
    </row>
    <row r="8192" spans="1:30" s="13" customFormat="1" x14ac:dyDescent="0.25">
      <c r="A8192"/>
      <c r="B8192" s="32"/>
      <c r="C8192" s="34"/>
      <c r="D8192" s="10"/>
      <c r="J8192" s="53"/>
      <c r="K8192" s="64"/>
      <c r="O8192" s="60"/>
      <c r="P8192" s="67"/>
      <c r="T8192" s="53"/>
      <c r="U8192" s="64"/>
      <c r="Y8192" s="53"/>
      <c r="Z8192" s="64"/>
      <c r="AD8192" s="53"/>
    </row>
    <row r="8193" spans="1:30" s="13" customFormat="1" x14ac:dyDescent="0.25">
      <c r="A8193"/>
      <c r="B8193" s="32"/>
      <c r="C8193" s="34"/>
      <c r="D8193" s="10"/>
      <c r="J8193" s="53"/>
      <c r="K8193" s="64"/>
      <c r="O8193" s="60"/>
      <c r="P8193" s="67"/>
      <c r="T8193" s="53"/>
      <c r="U8193" s="64"/>
      <c r="Y8193" s="53"/>
      <c r="Z8193" s="64"/>
      <c r="AD8193" s="53"/>
    </row>
    <row r="8194" spans="1:30" s="13" customFormat="1" x14ac:dyDescent="0.25">
      <c r="A8194"/>
      <c r="B8194" s="32"/>
      <c r="C8194" s="34"/>
      <c r="D8194" s="10"/>
      <c r="J8194" s="53"/>
      <c r="K8194" s="64"/>
      <c r="O8194" s="60"/>
      <c r="P8194" s="67"/>
      <c r="T8194" s="53"/>
      <c r="U8194" s="64"/>
      <c r="Y8194" s="53"/>
      <c r="Z8194" s="64"/>
      <c r="AD8194" s="53"/>
    </row>
    <row r="8195" spans="1:30" s="13" customFormat="1" x14ac:dyDescent="0.25">
      <c r="A8195"/>
      <c r="B8195" s="32"/>
      <c r="C8195" s="34"/>
      <c r="D8195" s="10"/>
      <c r="J8195" s="53"/>
      <c r="K8195" s="64"/>
      <c r="O8195" s="60"/>
      <c r="P8195" s="67"/>
      <c r="T8195" s="53"/>
      <c r="U8195" s="64"/>
      <c r="Y8195" s="53"/>
      <c r="Z8195" s="64"/>
      <c r="AD8195" s="53"/>
    </row>
    <row r="8196" spans="1:30" s="13" customFormat="1" x14ac:dyDescent="0.25">
      <c r="A8196"/>
      <c r="B8196" s="32"/>
      <c r="C8196" s="34"/>
      <c r="D8196" s="10"/>
      <c r="J8196" s="53"/>
      <c r="K8196" s="64"/>
      <c r="O8196" s="60"/>
      <c r="P8196" s="67"/>
      <c r="T8196" s="53"/>
      <c r="U8196" s="64"/>
      <c r="Y8196" s="53"/>
      <c r="Z8196" s="64"/>
      <c r="AD8196" s="53"/>
    </row>
    <row r="8197" spans="1:30" s="13" customFormat="1" x14ac:dyDescent="0.25">
      <c r="A8197"/>
      <c r="B8197" s="32"/>
      <c r="C8197" s="34"/>
      <c r="D8197" s="10"/>
      <c r="J8197" s="53"/>
      <c r="K8197" s="64"/>
      <c r="O8197" s="60"/>
      <c r="P8197" s="67"/>
      <c r="T8197" s="53"/>
      <c r="U8197" s="64"/>
      <c r="Y8197" s="53"/>
      <c r="Z8197" s="64"/>
      <c r="AD8197" s="53"/>
    </row>
    <row r="8198" spans="1:30" s="13" customFormat="1" x14ac:dyDescent="0.25">
      <c r="A8198"/>
      <c r="B8198" s="32"/>
      <c r="C8198" s="34"/>
      <c r="D8198" s="10"/>
      <c r="J8198" s="53"/>
      <c r="K8198" s="64"/>
      <c r="O8198" s="60"/>
      <c r="P8198" s="67"/>
      <c r="T8198" s="53"/>
      <c r="U8198" s="64"/>
      <c r="Y8198" s="53"/>
      <c r="Z8198" s="64"/>
      <c r="AD8198" s="53"/>
    </row>
    <row r="8199" spans="1:30" s="13" customFormat="1" x14ac:dyDescent="0.25">
      <c r="A8199"/>
      <c r="B8199" s="32"/>
      <c r="C8199" s="34"/>
      <c r="D8199" s="10"/>
      <c r="J8199" s="53"/>
      <c r="K8199" s="64"/>
      <c r="O8199" s="60"/>
      <c r="P8199" s="67"/>
      <c r="T8199" s="53"/>
      <c r="U8199" s="64"/>
      <c r="Y8199" s="53"/>
      <c r="Z8199" s="64"/>
      <c r="AD8199" s="53"/>
    </row>
    <row r="8200" spans="1:30" s="13" customFormat="1" x14ac:dyDescent="0.25">
      <c r="A8200"/>
      <c r="B8200" s="32"/>
      <c r="C8200" s="34"/>
      <c r="D8200" s="10"/>
      <c r="J8200" s="53"/>
      <c r="K8200" s="64"/>
      <c r="O8200" s="60"/>
      <c r="P8200" s="67"/>
      <c r="T8200" s="53"/>
      <c r="U8200" s="64"/>
      <c r="Y8200" s="53"/>
      <c r="Z8200" s="64"/>
      <c r="AD8200" s="53"/>
    </row>
    <row r="8201" spans="1:30" s="13" customFormat="1" x14ac:dyDescent="0.25">
      <c r="A8201"/>
      <c r="B8201" s="32"/>
      <c r="C8201" s="34"/>
      <c r="D8201" s="10"/>
      <c r="J8201" s="53"/>
      <c r="K8201" s="64"/>
      <c r="O8201" s="60"/>
      <c r="P8201" s="67"/>
      <c r="T8201" s="53"/>
      <c r="U8201" s="64"/>
      <c r="Y8201" s="53"/>
      <c r="Z8201" s="64"/>
      <c r="AD8201" s="53"/>
    </row>
    <row r="8202" spans="1:30" s="13" customFormat="1" x14ac:dyDescent="0.25">
      <c r="A8202"/>
      <c r="B8202" s="32"/>
      <c r="C8202" s="34"/>
      <c r="D8202" s="10"/>
      <c r="J8202" s="53"/>
      <c r="K8202" s="64"/>
      <c r="O8202" s="60"/>
      <c r="P8202" s="67"/>
      <c r="T8202" s="53"/>
      <c r="U8202" s="64"/>
      <c r="Y8202" s="53"/>
      <c r="Z8202" s="64"/>
      <c r="AD8202" s="53"/>
    </row>
    <row r="8203" spans="1:30" s="13" customFormat="1" x14ac:dyDescent="0.25">
      <c r="A8203"/>
      <c r="B8203" s="32"/>
      <c r="C8203" s="34"/>
      <c r="D8203" s="10"/>
      <c r="J8203" s="53"/>
      <c r="K8203" s="64"/>
      <c r="O8203" s="60"/>
      <c r="P8203" s="67"/>
      <c r="T8203" s="53"/>
      <c r="U8203" s="64"/>
      <c r="Y8203" s="53"/>
      <c r="Z8203" s="64"/>
      <c r="AD8203" s="53"/>
    </row>
    <row r="8204" spans="1:30" s="13" customFormat="1" x14ac:dyDescent="0.25">
      <c r="A8204"/>
      <c r="B8204" s="32"/>
      <c r="C8204" s="34"/>
      <c r="D8204" s="10"/>
      <c r="J8204" s="53"/>
      <c r="K8204" s="64"/>
      <c r="O8204" s="60"/>
      <c r="P8204" s="67"/>
      <c r="T8204" s="53"/>
      <c r="U8204" s="64"/>
      <c r="Y8204" s="53"/>
      <c r="Z8204" s="64"/>
      <c r="AD8204" s="53"/>
    </row>
    <row r="8205" spans="1:30" s="13" customFormat="1" x14ac:dyDescent="0.25">
      <c r="A8205"/>
      <c r="B8205" s="32"/>
      <c r="C8205" s="34"/>
      <c r="D8205" s="10"/>
      <c r="J8205" s="53"/>
      <c r="K8205" s="64"/>
      <c r="O8205" s="60"/>
      <c r="P8205" s="67"/>
      <c r="T8205" s="53"/>
      <c r="U8205" s="64"/>
      <c r="Y8205" s="53"/>
      <c r="Z8205" s="64"/>
      <c r="AD8205" s="53"/>
    </row>
    <row r="8206" spans="1:30" s="13" customFormat="1" x14ac:dyDescent="0.25">
      <c r="A8206"/>
      <c r="B8206" s="32"/>
      <c r="C8206" s="34"/>
      <c r="D8206" s="10"/>
      <c r="J8206" s="53"/>
      <c r="K8206" s="64"/>
      <c r="O8206" s="60"/>
      <c r="P8206" s="67"/>
      <c r="T8206" s="53"/>
      <c r="U8206" s="64"/>
      <c r="Y8206" s="53"/>
      <c r="Z8206" s="64"/>
      <c r="AD8206" s="53"/>
    </row>
    <row r="8207" spans="1:30" s="13" customFormat="1" x14ac:dyDescent="0.25">
      <c r="A8207"/>
      <c r="B8207" s="32"/>
      <c r="C8207" s="34"/>
      <c r="D8207" s="10"/>
      <c r="J8207" s="53"/>
      <c r="K8207" s="64"/>
      <c r="O8207" s="60"/>
      <c r="P8207" s="67"/>
      <c r="T8207" s="53"/>
      <c r="U8207" s="64"/>
      <c r="Y8207" s="53"/>
      <c r="Z8207" s="64"/>
      <c r="AD8207" s="53"/>
    </row>
    <row r="8208" spans="1:30" s="13" customFormat="1" x14ac:dyDescent="0.25">
      <c r="A8208"/>
      <c r="B8208" s="32"/>
      <c r="C8208" s="34"/>
      <c r="D8208" s="10"/>
      <c r="J8208" s="53"/>
      <c r="K8208" s="64"/>
      <c r="O8208" s="60"/>
      <c r="P8208" s="67"/>
      <c r="T8208" s="53"/>
      <c r="U8208" s="64"/>
      <c r="Y8208" s="53"/>
      <c r="Z8208" s="64"/>
      <c r="AD8208" s="53"/>
    </row>
    <row r="8209" spans="1:30" s="13" customFormat="1" x14ac:dyDescent="0.25">
      <c r="A8209"/>
      <c r="B8209" s="32"/>
      <c r="C8209" s="34"/>
      <c r="D8209" s="10"/>
      <c r="J8209" s="53"/>
      <c r="K8209" s="64"/>
      <c r="O8209" s="60"/>
      <c r="P8209" s="67"/>
      <c r="T8209" s="53"/>
      <c r="U8209" s="64"/>
      <c r="Y8209" s="53"/>
      <c r="Z8209" s="64"/>
      <c r="AD8209" s="53"/>
    </row>
    <row r="8210" spans="1:30" s="13" customFormat="1" x14ac:dyDescent="0.25">
      <c r="A8210"/>
      <c r="B8210" s="32"/>
      <c r="C8210" s="34"/>
      <c r="D8210" s="10"/>
      <c r="J8210" s="53"/>
      <c r="K8210" s="64"/>
      <c r="O8210" s="60"/>
      <c r="P8210" s="67"/>
      <c r="T8210" s="53"/>
      <c r="U8210" s="64"/>
      <c r="Y8210" s="53"/>
      <c r="Z8210" s="64"/>
      <c r="AD8210" s="53"/>
    </row>
    <row r="8211" spans="1:30" s="13" customFormat="1" x14ac:dyDescent="0.25">
      <c r="A8211"/>
      <c r="B8211" s="32"/>
      <c r="C8211" s="34"/>
      <c r="D8211" s="10"/>
      <c r="J8211" s="53"/>
      <c r="K8211" s="64"/>
      <c r="O8211" s="60"/>
      <c r="P8211" s="67"/>
      <c r="T8211" s="53"/>
      <c r="U8211" s="64"/>
      <c r="Y8211" s="53"/>
      <c r="Z8211" s="64"/>
      <c r="AD8211" s="53"/>
    </row>
    <row r="8212" spans="1:30" s="13" customFormat="1" x14ac:dyDescent="0.25">
      <c r="A8212"/>
      <c r="B8212" s="32"/>
      <c r="C8212" s="34"/>
      <c r="D8212" s="10"/>
      <c r="J8212" s="53"/>
      <c r="K8212" s="64"/>
      <c r="O8212" s="60"/>
      <c r="P8212" s="67"/>
      <c r="T8212" s="53"/>
      <c r="U8212" s="64"/>
      <c r="Y8212" s="53"/>
      <c r="Z8212" s="64"/>
      <c r="AD8212" s="53"/>
    </row>
    <row r="8213" spans="1:30" s="13" customFormat="1" x14ac:dyDescent="0.25">
      <c r="A8213"/>
      <c r="B8213" s="32"/>
      <c r="C8213" s="34"/>
      <c r="D8213" s="10"/>
      <c r="J8213" s="53"/>
      <c r="K8213" s="64"/>
      <c r="O8213" s="60"/>
      <c r="P8213" s="67"/>
      <c r="T8213" s="53"/>
      <c r="U8213" s="64"/>
      <c r="Y8213" s="53"/>
      <c r="Z8213" s="64"/>
      <c r="AD8213" s="53"/>
    </row>
    <row r="8214" spans="1:30" s="13" customFormat="1" x14ac:dyDescent="0.25">
      <c r="A8214"/>
      <c r="B8214" s="32"/>
      <c r="C8214" s="34"/>
      <c r="D8214" s="10"/>
      <c r="J8214" s="53"/>
      <c r="K8214" s="64"/>
      <c r="O8214" s="60"/>
      <c r="P8214" s="67"/>
      <c r="T8214" s="53"/>
      <c r="U8214" s="64"/>
      <c r="Y8214" s="53"/>
      <c r="Z8214" s="64"/>
      <c r="AD8214" s="53"/>
    </row>
    <row r="8215" spans="1:30" s="13" customFormat="1" x14ac:dyDescent="0.25">
      <c r="A8215"/>
      <c r="B8215" s="32"/>
      <c r="C8215" s="34"/>
      <c r="D8215" s="10"/>
      <c r="J8215" s="53"/>
      <c r="K8215" s="64"/>
      <c r="O8215" s="60"/>
      <c r="P8215" s="67"/>
      <c r="T8215" s="53"/>
      <c r="U8215" s="64"/>
      <c r="Y8215" s="53"/>
      <c r="Z8215" s="64"/>
      <c r="AD8215" s="53"/>
    </row>
    <row r="8216" spans="1:30" s="13" customFormat="1" x14ac:dyDescent="0.25">
      <c r="A8216"/>
      <c r="B8216" s="32"/>
      <c r="C8216" s="34"/>
      <c r="D8216" s="10"/>
      <c r="J8216" s="53"/>
      <c r="K8216" s="64"/>
      <c r="O8216" s="60"/>
      <c r="P8216" s="67"/>
      <c r="T8216" s="53"/>
      <c r="U8216" s="64"/>
      <c r="Y8216" s="53"/>
      <c r="Z8216" s="64"/>
      <c r="AD8216" s="53"/>
    </row>
    <row r="8217" spans="1:30" s="13" customFormat="1" x14ac:dyDescent="0.25">
      <c r="A8217"/>
      <c r="B8217" s="32"/>
      <c r="C8217" s="34"/>
      <c r="D8217" s="10"/>
      <c r="J8217" s="53"/>
      <c r="K8217" s="64"/>
      <c r="O8217" s="60"/>
      <c r="P8217" s="67"/>
      <c r="T8217" s="53"/>
      <c r="U8217" s="64"/>
      <c r="Y8217" s="53"/>
      <c r="Z8217" s="64"/>
      <c r="AD8217" s="53"/>
    </row>
    <row r="8218" spans="1:30" s="13" customFormat="1" x14ac:dyDescent="0.25">
      <c r="A8218"/>
      <c r="B8218" s="32"/>
      <c r="C8218" s="34"/>
      <c r="D8218" s="10"/>
      <c r="J8218" s="53"/>
      <c r="K8218" s="64"/>
      <c r="O8218" s="60"/>
      <c r="P8218" s="67"/>
      <c r="T8218" s="53"/>
      <c r="U8218" s="64"/>
      <c r="Y8218" s="53"/>
      <c r="Z8218" s="64"/>
      <c r="AD8218" s="53"/>
    </row>
    <row r="8219" spans="1:30" s="13" customFormat="1" x14ac:dyDescent="0.25">
      <c r="A8219"/>
      <c r="B8219" s="32"/>
      <c r="C8219" s="34"/>
      <c r="D8219" s="10"/>
      <c r="J8219" s="53"/>
      <c r="K8219" s="64"/>
      <c r="O8219" s="60"/>
      <c r="P8219" s="67"/>
      <c r="T8219" s="53"/>
      <c r="U8219" s="64"/>
      <c r="Y8219" s="53"/>
      <c r="Z8219" s="64"/>
      <c r="AD8219" s="53"/>
    </row>
    <row r="8220" spans="1:30" s="13" customFormat="1" x14ac:dyDescent="0.25">
      <c r="A8220"/>
      <c r="B8220" s="32"/>
      <c r="C8220" s="34"/>
      <c r="D8220" s="10"/>
      <c r="J8220" s="53"/>
      <c r="K8220" s="64"/>
      <c r="O8220" s="60"/>
      <c r="P8220" s="67"/>
      <c r="T8220" s="53"/>
      <c r="U8220" s="64"/>
      <c r="Y8220" s="53"/>
      <c r="Z8220" s="64"/>
      <c r="AD8220" s="53"/>
    </row>
    <row r="8221" spans="1:30" s="13" customFormat="1" x14ac:dyDescent="0.25">
      <c r="A8221"/>
      <c r="B8221" s="32"/>
      <c r="C8221" s="34"/>
      <c r="D8221" s="10"/>
      <c r="J8221" s="53"/>
      <c r="K8221" s="64"/>
      <c r="O8221" s="60"/>
      <c r="P8221" s="67"/>
      <c r="T8221" s="53"/>
      <c r="U8221" s="64"/>
      <c r="Y8221" s="53"/>
      <c r="Z8221" s="64"/>
      <c r="AD8221" s="53"/>
    </row>
    <row r="8222" spans="1:30" s="13" customFormat="1" x14ac:dyDescent="0.25">
      <c r="A8222"/>
      <c r="B8222" s="32"/>
      <c r="C8222" s="34"/>
      <c r="D8222" s="10"/>
      <c r="J8222" s="53"/>
      <c r="K8222" s="64"/>
      <c r="O8222" s="60"/>
      <c r="P8222" s="67"/>
      <c r="T8222" s="53"/>
      <c r="U8222" s="64"/>
      <c r="Y8222" s="53"/>
      <c r="Z8222" s="64"/>
      <c r="AD8222" s="53"/>
    </row>
    <row r="8223" spans="1:30" s="13" customFormat="1" x14ac:dyDescent="0.25">
      <c r="A8223"/>
      <c r="B8223" s="32"/>
      <c r="C8223" s="34"/>
      <c r="D8223" s="10"/>
      <c r="J8223" s="53"/>
      <c r="K8223" s="64"/>
      <c r="O8223" s="60"/>
      <c r="P8223" s="67"/>
      <c r="T8223" s="53"/>
      <c r="U8223" s="64"/>
      <c r="Y8223" s="53"/>
      <c r="Z8223" s="64"/>
      <c r="AD8223" s="53"/>
    </row>
    <row r="8224" spans="1:30" s="13" customFormat="1" x14ac:dyDescent="0.25">
      <c r="A8224"/>
      <c r="B8224" s="32"/>
      <c r="C8224" s="34"/>
      <c r="D8224" s="10"/>
      <c r="J8224" s="53"/>
      <c r="K8224" s="64"/>
      <c r="O8224" s="60"/>
      <c r="P8224" s="67"/>
      <c r="T8224" s="53"/>
      <c r="U8224" s="64"/>
      <c r="Y8224" s="53"/>
      <c r="Z8224" s="64"/>
      <c r="AD8224" s="53"/>
    </row>
    <row r="8225" spans="1:30" s="13" customFormat="1" x14ac:dyDescent="0.25">
      <c r="A8225"/>
      <c r="B8225" s="32"/>
      <c r="C8225" s="34"/>
      <c r="D8225" s="10"/>
      <c r="J8225" s="53"/>
      <c r="K8225" s="64"/>
      <c r="O8225" s="60"/>
      <c r="P8225" s="67"/>
      <c r="T8225" s="53"/>
      <c r="U8225" s="64"/>
      <c r="Y8225" s="53"/>
      <c r="Z8225" s="64"/>
      <c r="AD8225" s="53"/>
    </row>
    <row r="8226" spans="1:30" s="13" customFormat="1" x14ac:dyDescent="0.25">
      <c r="A8226"/>
      <c r="B8226" s="32"/>
      <c r="C8226" s="34"/>
      <c r="D8226" s="10"/>
      <c r="J8226" s="53"/>
      <c r="K8226" s="64"/>
      <c r="O8226" s="60"/>
      <c r="P8226" s="67"/>
      <c r="T8226" s="53"/>
      <c r="U8226" s="64"/>
      <c r="Y8226" s="53"/>
      <c r="Z8226" s="64"/>
      <c r="AD8226" s="53"/>
    </row>
    <row r="8227" spans="1:30" s="13" customFormat="1" x14ac:dyDescent="0.25">
      <c r="A8227"/>
      <c r="B8227" s="32"/>
      <c r="C8227" s="34"/>
      <c r="D8227" s="10"/>
      <c r="J8227" s="53"/>
      <c r="K8227" s="64"/>
      <c r="O8227" s="60"/>
      <c r="P8227" s="67"/>
      <c r="T8227" s="53"/>
      <c r="U8227" s="64"/>
      <c r="Y8227" s="53"/>
      <c r="Z8227" s="64"/>
      <c r="AD8227" s="53"/>
    </row>
    <row r="8228" spans="1:30" s="13" customFormat="1" x14ac:dyDescent="0.25">
      <c r="A8228"/>
      <c r="B8228" s="32"/>
      <c r="C8228" s="34"/>
      <c r="D8228" s="10"/>
      <c r="J8228" s="53"/>
      <c r="K8228" s="64"/>
      <c r="O8228" s="60"/>
      <c r="P8228" s="67"/>
      <c r="T8228" s="53"/>
      <c r="U8228" s="64"/>
      <c r="Y8228" s="53"/>
      <c r="Z8228" s="64"/>
      <c r="AD8228" s="53"/>
    </row>
    <row r="8229" spans="1:30" s="13" customFormat="1" x14ac:dyDescent="0.25">
      <c r="A8229"/>
      <c r="B8229" s="32"/>
      <c r="C8229" s="34"/>
      <c r="D8229" s="10"/>
      <c r="J8229" s="53"/>
      <c r="K8229" s="64"/>
      <c r="O8229" s="60"/>
      <c r="P8229" s="67"/>
      <c r="T8229" s="53"/>
      <c r="U8229" s="64"/>
      <c r="Y8229" s="53"/>
      <c r="Z8229" s="64"/>
      <c r="AD8229" s="53"/>
    </row>
    <row r="8230" spans="1:30" s="13" customFormat="1" x14ac:dyDescent="0.25">
      <c r="A8230"/>
      <c r="B8230" s="32"/>
      <c r="C8230" s="34"/>
      <c r="D8230" s="10"/>
      <c r="J8230" s="53"/>
      <c r="K8230" s="64"/>
      <c r="O8230" s="60"/>
      <c r="P8230" s="67"/>
      <c r="T8230" s="53"/>
      <c r="U8230" s="64"/>
      <c r="Y8230" s="53"/>
      <c r="Z8230" s="64"/>
      <c r="AD8230" s="53"/>
    </row>
    <row r="8231" spans="1:30" s="13" customFormat="1" x14ac:dyDescent="0.25">
      <c r="A8231"/>
      <c r="B8231" s="32"/>
      <c r="C8231" s="34"/>
      <c r="D8231" s="10"/>
      <c r="J8231" s="53"/>
      <c r="K8231" s="64"/>
      <c r="O8231" s="60"/>
      <c r="P8231" s="67"/>
      <c r="T8231" s="53"/>
      <c r="U8231" s="64"/>
      <c r="Y8231" s="53"/>
      <c r="Z8231" s="64"/>
      <c r="AD8231" s="53"/>
    </row>
    <row r="8232" spans="1:30" s="13" customFormat="1" x14ac:dyDescent="0.25">
      <c r="A8232"/>
      <c r="B8232" s="32"/>
      <c r="C8232" s="34"/>
      <c r="D8232" s="10"/>
      <c r="J8232" s="53"/>
      <c r="K8232" s="64"/>
      <c r="O8232" s="60"/>
      <c r="P8232" s="67"/>
      <c r="T8232" s="53"/>
      <c r="U8232" s="64"/>
      <c r="Y8232" s="53"/>
      <c r="Z8232" s="64"/>
      <c r="AD8232" s="53"/>
    </row>
    <row r="8233" spans="1:30" s="13" customFormat="1" x14ac:dyDescent="0.25">
      <c r="A8233"/>
      <c r="B8233" s="32"/>
      <c r="C8233" s="34"/>
      <c r="D8233" s="10"/>
      <c r="J8233" s="53"/>
      <c r="K8233" s="64"/>
      <c r="O8233" s="60"/>
      <c r="P8233" s="67"/>
      <c r="T8233" s="53"/>
      <c r="U8233" s="64"/>
      <c r="Y8233" s="53"/>
      <c r="Z8233" s="64"/>
      <c r="AD8233" s="53"/>
    </row>
    <row r="8234" spans="1:30" s="13" customFormat="1" x14ac:dyDescent="0.25">
      <c r="A8234"/>
      <c r="B8234" s="32"/>
      <c r="C8234" s="34"/>
      <c r="D8234" s="10"/>
      <c r="J8234" s="53"/>
      <c r="K8234" s="64"/>
      <c r="O8234" s="60"/>
      <c r="P8234" s="67"/>
      <c r="T8234" s="53"/>
      <c r="U8234" s="64"/>
      <c r="Y8234" s="53"/>
      <c r="Z8234" s="64"/>
      <c r="AD8234" s="53"/>
    </row>
    <row r="8235" spans="1:30" s="13" customFormat="1" x14ac:dyDescent="0.25">
      <c r="A8235"/>
      <c r="B8235" s="32"/>
      <c r="C8235" s="34"/>
      <c r="D8235" s="10"/>
      <c r="J8235" s="53"/>
      <c r="K8235" s="64"/>
      <c r="O8235" s="60"/>
      <c r="P8235" s="67"/>
      <c r="T8235" s="53"/>
      <c r="U8235" s="64"/>
      <c r="Y8235" s="53"/>
      <c r="Z8235" s="64"/>
      <c r="AD8235" s="53"/>
    </row>
    <row r="8236" spans="1:30" s="13" customFormat="1" x14ac:dyDescent="0.25">
      <c r="A8236"/>
      <c r="B8236" s="32"/>
      <c r="C8236" s="34"/>
      <c r="D8236" s="10"/>
      <c r="J8236" s="53"/>
      <c r="K8236" s="64"/>
      <c r="O8236" s="60"/>
      <c r="P8236" s="67"/>
      <c r="T8236" s="53"/>
      <c r="U8236" s="64"/>
      <c r="Y8236" s="53"/>
      <c r="Z8236" s="64"/>
      <c r="AD8236" s="53"/>
    </row>
    <row r="8237" spans="1:30" s="13" customFormat="1" x14ac:dyDescent="0.25">
      <c r="A8237"/>
      <c r="B8237" s="32"/>
      <c r="C8237" s="34"/>
      <c r="D8237" s="10"/>
      <c r="J8237" s="53"/>
      <c r="K8237" s="64"/>
      <c r="O8237" s="60"/>
      <c r="P8237" s="67"/>
      <c r="T8237" s="53"/>
      <c r="U8237" s="64"/>
      <c r="Y8237" s="53"/>
      <c r="Z8237" s="64"/>
      <c r="AD8237" s="53"/>
    </row>
    <row r="8238" spans="1:30" s="13" customFormat="1" x14ac:dyDescent="0.25">
      <c r="A8238"/>
      <c r="B8238" s="32"/>
      <c r="C8238" s="34"/>
      <c r="D8238" s="10"/>
      <c r="J8238" s="53"/>
      <c r="K8238" s="64"/>
      <c r="O8238" s="60"/>
      <c r="P8238" s="67"/>
      <c r="T8238" s="53"/>
      <c r="U8238" s="64"/>
      <c r="Y8238" s="53"/>
      <c r="Z8238" s="64"/>
      <c r="AD8238" s="53"/>
    </row>
    <row r="8239" spans="1:30" s="13" customFormat="1" x14ac:dyDescent="0.25">
      <c r="A8239"/>
      <c r="B8239" s="32"/>
      <c r="C8239" s="34"/>
      <c r="D8239" s="10"/>
      <c r="J8239" s="53"/>
      <c r="K8239" s="64"/>
      <c r="O8239" s="60"/>
      <c r="P8239" s="67"/>
      <c r="T8239" s="53"/>
      <c r="U8239" s="64"/>
      <c r="Y8239" s="53"/>
      <c r="Z8239" s="64"/>
      <c r="AD8239" s="53"/>
    </row>
    <row r="8240" spans="1:30" s="13" customFormat="1" x14ac:dyDescent="0.25">
      <c r="A8240"/>
      <c r="B8240" s="32"/>
      <c r="C8240" s="34"/>
      <c r="D8240" s="10"/>
      <c r="J8240" s="53"/>
      <c r="K8240" s="64"/>
      <c r="O8240" s="60"/>
      <c r="P8240" s="67"/>
      <c r="T8240" s="53"/>
      <c r="U8240" s="64"/>
      <c r="Y8240" s="53"/>
      <c r="Z8240" s="64"/>
      <c r="AD8240" s="53"/>
    </row>
    <row r="8241" spans="1:30" s="13" customFormat="1" x14ac:dyDescent="0.25">
      <c r="A8241"/>
      <c r="B8241" s="32"/>
      <c r="C8241" s="34"/>
      <c r="D8241" s="10"/>
      <c r="J8241" s="53"/>
      <c r="K8241" s="64"/>
      <c r="O8241" s="60"/>
      <c r="P8241" s="67"/>
      <c r="T8241" s="53"/>
      <c r="U8241" s="64"/>
      <c r="Y8241" s="53"/>
      <c r="Z8241" s="64"/>
      <c r="AD8241" s="53"/>
    </row>
    <row r="8242" spans="1:30" s="13" customFormat="1" x14ac:dyDescent="0.25">
      <c r="A8242"/>
      <c r="B8242" s="32"/>
      <c r="C8242" s="34"/>
      <c r="D8242" s="10"/>
      <c r="J8242" s="53"/>
      <c r="K8242" s="64"/>
      <c r="O8242" s="60"/>
      <c r="P8242" s="67"/>
      <c r="T8242" s="53"/>
      <c r="U8242" s="64"/>
      <c r="Y8242" s="53"/>
      <c r="Z8242" s="64"/>
      <c r="AD8242" s="53"/>
    </row>
    <row r="8243" spans="1:30" s="13" customFormat="1" x14ac:dyDescent="0.25">
      <c r="A8243"/>
      <c r="B8243" s="32"/>
      <c r="C8243" s="34"/>
      <c r="D8243" s="10"/>
      <c r="J8243" s="53"/>
      <c r="K8243" s="64"/>
      <c r="O8243" s="60"/>
      <c r="P8243" s="67"/>
      <c r="T8243" s="53"/>
      <c r="U8243" s="64"/>
      <c r="Y8243" s="53"/>
      <c r="Z8243" s="64"/>
      <c r="AD8243" s="53"/>
    </row>
    <row r="8244" spans="1:30" s="13" customFormat="1" x14ac:dyDescent="0.25">
      <c r="A8244"/>
      <c r="B8244" s="32"/>
      <c r="C8244" s="34"/>
      <c r="D8244" s="10"/>
      <c r="J8244" s="53"/>
      <c r="K8244" s="64"/>
      <c r="O8244" s="60"/>
      <c r="P8244" s="67"/>
      <c r="T8244" s="53"/>
      <c r="U8244" s="64"/>
      <c r="Y8244" s="53"/>
      <c r="Z8244" s="64"/>
      <c r="AD8244" s="53"/>
    </row>
    <row r="8245" spans="1:30" s="13" customFormat="1" x14ac:dyDescent="0.25">
      <c r="A8245"/>
      <c r="B8245" s="32"/>
      <c r="C8245" s="34"/>
      <c r="D8245" s="10"/>
      <c r="J8245" s="53"/>
      <c r="K8245" s="64"/>
      <c r="O8245" s="60"/>
      <c r="P8245" s="67"/>
      <c r="T8245" s="53"/>
      <c r="U8245" s="64"/>
      <c r="Y8245" s="53"/>
      <c r="Z8245" s="64"/>
      <c r="AD8245" s="53"/>
    </row>
    <row r="8246" spans="1:30" s="13" customFormat="1" x14ac:dyDescent="0.25">
      <c r="A8246"/>
      <c r="B8246" s="32"/>
      <c r="C8246" s="34"/>
      <c r="D8246" s="10"/>
      <c r="J8246" s="53"/>
      <c r="K8246" s="64"/>
      <c r="O8246" s="60"/>
      <c r="P8246" s="67"/>
      <c r="T8246" s="53"/>
      <c r="U8246" s="64"/>
      <c r="Y8246" s="53"/>
      <c r="Z8246" s="64"/>
      <c r="AD8246" s="53"/>
    </row>
    <row r="8247" spans="1:30" s="13" customFormat="1" x14ac:dyDescent="0.25">
      <c r="A8247"/>
      <c r="B8247" s="32"/>
      <c r="C8247" s="34"/>
      <c r="D8247" s="10"/>
      <c r="J8247" s="53"/>
      <c r="K8247" s="64"/>
      <c r="O8247" s="60"/>
      <c r="P8247" s="67"/>
      <c r="T8247" s="53"/>
      <c r="U8247" s="64"/>
      <c r="Y8247" s="53"/>
      <c r="Z8247" s="64"/>
      <c r="AD8247" s="53"/>
    </row>
    <row r="8248" spans="1:30" s="13" customFormat="1" x14ac:dyDescent="0.25">
      <c r="A8248"/>
      <c r="B8248" s="32"/>
      <c r="C8248" s="34"/>
      <c r="D8248" s="10"/>
      <c r="J8248" s="53"/>
      <c r="K8248" s="64"/>
      <c r="O8248" s="60"/>
      <c r="P8248" s="67"/>
      <c r="T8248" s="53"/>
      <c r="U8248" s="64"/>
      <c r="Y8248" s="53"/>
      <c r="Z8248" s="64"/>
      <c r="AD8248" s="53"/>
    </row>
    <row r="8249" spans="1:30" s="13" customFormat="1" x14ac:dyDescent="0.25">
      <c r="A8249"/>
      <c r="B8249" s="32"/>
      <c r="C8249" s="34"/>
      <c r="D8249" s="10"/>
      <c r="J8249" s="53"/>
      <c r="K8249" s="64"/>
      <c r="O8249" s="60"/>
      <c r="P8249" s="67"/>
      <c r="T8249" s="53"/>
      <c r="U8249" s="64"/>
      <c r="Y8249" s="53"/>
      <c r="Z8249" s="64"/>
      <c r="AD8249" s="53"/>
    </row>
    <row r="8250" spans="1:30" s="13" customFormat="1" x14ac:dyDescent="0.25">
      <c r="A8250"/>
      <c r="B8250" s="32"/>
      <c r="C8250" s="34"/>
      <c r="D8250" s="10"/>
      <c r="J8250" s="53"/>
      <c r="K8250" s="64"/>
      <c r="O8250" s="60"/>
      <c r="P8250" s="67"/>
      <c r="T8250" s="53"/>
      <c r="U8250" s="64"/>
      <c r="Y8250" s="53"/>
      <c r="Z8250" s="64"/>
      <c r="AD8250" s="53"/>
    </row>
    <row r="8251" spans="1:30" s="13" customFormat="1" x14ac:dyDescent="0.25">
      <c r="A8251"/>
      <c r="B8251" s="32"/>
      <c r="C8251" s="34"/>
      <c r="D8251" s="10"/>
      <c r="J8251" s="53"/>
      <c r="K8251" s="64"/>
      <c r="O8251" s="60"/>
      <c r="P8251" s="67"/>
      <c r="T8251" s="53"/>
      <c r="U8251" s="64"/>
      <c r="Y8251" s="53"/>
      <c r="Z8251" s="64"/>
      <c r="AD8251" s="53"/>
    </row>
    <row r="8252" spans="1:30" s="13" customFormat="1" x14ac:dyDescent="0.25">
      <c r="A8252"/>
      <c r="B8252" s="32"/>
      <c r="C8252" s="34"/>
      <c r="D8252" s="10"/>
      <c r="J8252" s="53"/>
      <c r="K8252" s="64"/>
      <c r="O8252" s="60"/>
      <c r="P8252" s="67"/>
      <c r="T8252" s="53"/>
      <c r="U8252" s="64"/>
      <c r="Y8252" s="53"/>
      <c r="Z8252" s="64"/>
      <c r="AD8252" s="53"/>
    </row>
    <row r="8253" spans="1:30" s="13" customFormat="1" x14ac:dyDescent="0.25">
      <c r="A8253"/>
      <c r="B8253" s="32"/>
      <c r="C8253" s="34"/>
      <c r="D8253" s="10"/>
      <c r="J8253" s="53"/>
      <c r="K8253" s="64"/>
      <c r="O8253" s="60"/>
      <c r="P8253" s="67"/>
      <c r="T8253" s="53"/>
      <c r="U8253" s="64"/>
      <c r="Y8253" s="53"/>
      <c r="Z8253" s="64"/>
      <c r="AD8253" s="53"/>
    </row>
    <row r="8254" spans="1:30" s="13" customFormat="1" x14ac:dyDescent="0.25">
      <c r="A8254"/>
      <c r="B8254" s="32"/>
      <c r="C8254" s="34"/>
      <c r="D8254" s="10"/>
      <c r="J8254" s="53"/>
      <c r="K8254" s="64"/>
      <c r="O8254" s="60"/>
      <c r="P8254" s="67"/>
      <c r="T8254" s="53"/>
      <c r="U8254" s="64"/>
      <c r="Y8254" s="53"/>
      <c r="Z8254" s="64"/>
      <c r="AD8254" s="53"/>
    </row>
    <row r="8255" spans="1:30" s="13" customFormat="1" x14ac:dyDescent="0.25">
      <c r="A8255"/>
      <c r="B8255" s="32"/>
      <c r="C8255" s="34"/>
      <c r="D8255" s="10"/>
      <c r="J8255" s="53"/>
      <c r="K8255" s="64"/>
      <c r="O8255" s="60"/>
      <c r="P8255" s="67"/>
      <c r="T8255" s="53"/>
      <c r="U8255" s="64"/>
      <c r="Y8255" s="53"/>
      <c r="Z8255" s="64"/>
      <c r="AD8255" s="53"/>
    </row>
    <row r="8256" spans="1:30" s="13" customFormat="1" x14ac:dyDescent="0.25">
      <c r="A8256"/>
      <c r="B8256" s="32"/>
      <c r="C8256" s="34"/>
      <c r="D8256" s="10"/>
      <c r="J8256" s="53"/>
      <c r="K8256" s="64"/>
      <c r="O8256" s="60"/>
      <c r="P8256" s="67"/>
      <c r="T8256" s="53"/>
      <c r="U8256" s="64"/>
      <c r="Y8256" s="53"/>
      <c r="Z8256" s="64"/>
      <c r="AD8256" s="53"/>
    </row>
    <row r="8257" spans="1:30" s="13" customFormat="1" x14ac:dyDescent="0.25">
      <c r="A8257"/>
      <c r="B8257" s="32"/>
      <c r="C8257" s="34"/>
      <c r="D8257" s="10"/>
      <c r="J8257" s="53"/>
      <c r="K8257" s="64"/>
      <c r="O8257" s="60"/>
      <c r="P8257" s="67"/>
      <c r="T8257" s="53"/>
      <c r="U8257" s="64"/>
      <c r="Y8257" s="53"/>
      <c r="Z8257" s="64"/>
      <c r="AD8257" s="53"/>
    </row>
    <row r="8258" spans="1:30" s="13" customFormat="1" x14ac:dyDescent="0.25">
      <c r="A8258"/>
      <c r="B8258" s="32"/>
      <c r="C8258" s="34"/>
      <c r="D8258" s="10"/>
      <c r="J8258" s="53"/>
      <c r="K8258" s="64"/>
      <c r="O8258" s="60"/>
      <c r="P8258" s="67"/>
      <c r="T8258" s="53"/>
      <c r="U8258" s="64"/>
      <c r="Y8258" s="53"/>
      <c r="Z8258" s="64"/>
      <c r="AD8258" s="53"/>
    </row>
    <row r="8259" spans="1:30" s="13" customFormat="1" x14ac:dyDescent="0.25">
      <c r="A8259"/>
      <c r="B8259" s="32"/>
      <c r="C8259" s="34"/>
      <c r="D8259" s="10"/>
      <c r="J8259" s="53"/>
      <c r="K8259" s="64"/>
      <c r="O8259" s="60"/>
      <c r="P8259" s="67"/>
      <c r="T8259" s="53"/>
      <c r="U8259" s="64"/>
      <c r="Y8259" s="53"/>
      <c r="Z8259" s="64"/>
      <c r="AD8259" s="53"/>
    </row>
    <row r="8260" spans="1:30" s="13" customFormat="1" x14ac:dyDescent="0.25">
      <c r="A8260"/>
      <c r="B8260" s="32"/>
      <c r="C8260" s="34"/>
      <c r="D8260" s="10"/>
      <c r="J8260" s="53"/>
      <c r="K8260" s="64"/>
      <c r="O8260" s="60"/>
      <c r="P8260" s="67"/>
      <c r="T8260" s="53"/>
      <c r="U8260" s="64"/>
      <c r="Y8260" s="53"/>
      <c r="Z8260" s="64"/>
      <c r="AD8260" s="53"/>
    </row>
    <row r="8261" spans="1:30" s="13" customFormat="1" x14ac:dyDescent="0.25">
      <c r="A8261"/>
      <c r="B8261" s="32"/>
      <c r="C8261" s="34"/>
      <c r="D8261" s="10"/>
      <c r="J8261" s="53"/>
      <c r="K8261" s="64"/>
      <c r="O8261" s="60"/>
      <c r="P8261" s="67"/>
      <c r="T8261" s="53"/>
      <c r="U8261" s="64"/>
      <c r="Y8261" s="53"/>
      <c r="Z8261" s="64"/>
      <c r="AD8261" s="53"/>
    </row>
    <row r="8262" spans="1:30" s="13" customFormat="1" x14ac:dyDescent="0.25">
      <c r="A8262"/>
      <c r="B8262" s="32"/>
      <c r="C8262" s="34"/>
      <c r="D8262" s="10"/>
      <c r="J8262" s="53"/>
      <c r="K8262" s="64"/>
      <c r="O8262" s="60"/>
      <c r="P8262" s="67"/>
      <c r="T8262" s="53"/>
      <c r="U8262" s="64"/>
      <c r="Y8262" s="53"/>
      <c r="Z8262" s="64"/>
      <c r="AD8262" s="53"/>
    </row>
    <row r="8263" spans="1:30" s="13" customFormat="1" x14ac:dyDescent="0.25">
      <c r="A8263"/>
      <c r="B8263" s="32"/>
      <c r="C8263" s="34"/>
      <c r="D8263" s="10"/>
      <c r="J8263" s="53"/>
      <c r="K8263" s="64"/>
      <c r="O8263" s="60"/>
      <c r="P8263" s="67"/>
      <c r="T8263" s="53"/>
      <c r="U8263" s="64"/>
      <c r="Y8263" s="53"/>
      <c r="Z8263" s="64"/>
      <c r="AD8263" s="53"/>
    </row>
    <row r="8264" spans="1:30" s="13" customFormat="1" x14ac:dyDescent="0.25">
      <c r="A8264"/>
      <c r="B8264" s="32"/>
      <c r="C8264" s="34"/>
      <c r="D8264" s="10"/>
      <c r="J8264" s="53"/>
      <c r="K8264" s="64"/>
      <c r="O8264" s="60"/>
      <c r="P8264" s="67"/>
      <c r="T8264" s="53"/>
      <c r="U8264" s="64"/>
      <c r="Y8264" s="53"/>
      <c r="Z8264" s="64"/>
      <c r="AD8264" s="53"/>
    </row>
    <row r="8265" spans="1:30" s="13" customFormat="1" x14ac:dyDescent="0.25">
      <c r="A8265"/>
      <c r="B8265" s="32"/>
      <c r="C8265" s="34"/>
      <c r="D8265" s="10"/>
      <c r="J8265" s="53"/>
      <c r="K8265" s="64"/>
      <c r="O8265" s="60"/>
      <c r="P8265" s="67"/>
      <c r="T8265" s="53"/>
      <c r="U8265" s="64"/>
      <c r="Y8265" s="53"/>
      <c r="Z8265" s="64"/>
      <c r="AD8265" s="53"/>
    </row>
    <row r="8266" spans="1:30" s="13" customFormat="1" x14ac:dyDescent="0.25">
      <c r="A8266"/>
      <c r="B8266" s="32"/>
      <c r="C8266" s="34"/>
      <c r="D8266" s="10"/>
      <c r="J8266" s="53"/>
      <c r="K8266" s="64"/>
      <c r="O8266" s="60"/>
      <c r="P8266" s="67"/>
      <c r="T8266" s="53"/>
      <c r="U8266" s="64"/>
      <c r="Y8266" s="53"/>
      <c r="Z8266" s="64"/>
      <c r="AD8266" s="53"/>
    </row>
    <row r="8267" spans="1:30" s="13" customFormat="1" x14ac:dyDescent="0.25">
      <c r="A8267"/>
      <c r="B8267" s="32"/>
      <c r="C8267" s="34"/>
      <c r="D8267" s="10"/>
      <c r="J8267" s="53"/>
      <c r="K8267" s="64"/>
      <c r="O8267" s="60"/>
      <c r="P8267" s="67"/>
      <c r="T8267" s="53"/>
      <c r="U8267" s="64"/>
      <c r="Y8267" s="53"/>
      <c r="Z8267" s="64"/>
      <c r="AD8267" s="53"/>
    </row>
    <row r="8268" spans="1:30" s="13" customFormat="1" x14ac:dyDescent="0.25">
      <c r="A8268"/>
      <c r="B8268" s="32"/>
      <c r="C8268" s="34"/>
      <c r="D8268" s="10"/>
      <c r="J8268" s="53"/>
      <c r="K8268" s="64"/>
      <c r="O8268" s="60"/>
      <c r="P8268" s="67"/>
      <c r="T8268" s="53"/>
      <c r="U8268" s="64"/>
      <c r="Y8268" s="53"/>
      <c r="Z8268" s="64"/>
      <c r="AD8268" s="53"/>
    </row>
    <row r="8269" spans="1:30" s="13" customFormat="1" x14ac:dyDescent="0.25">
      <c r="A8269"/>
      <c r="B8269" s="32"/>
      <c r="C8269" s="34"/>
      <c r="D8269" s="10"/>
      <c r="J8269" s="53"/>
      <c r="K8269" s="64"/>
      <c r="O8269" s="60"/>
      <c r="P8269" s="67"/>
      <c r="T8269" s="53"/>
      <c r="U8269" s="64"/>
      <c r="Y8269" s="53"/>
      <c r="Z8269" s="64"/>
      <c r="AD8269" s="53"/>
    </row>
    <row r="8270" spans="1:30" s="13" customFormat="1" x14ac:dyDescent="0.25">
      <c r="A8270"/>
      <c r="B8270" s="32"/>
      <c r="C8270" s="34"/>
      <c r="D8270" s="10"/>
      <c r="J8270" s="53"/>
      <c r="K8270" s="64"/>
      <c r="O8270" s="60"/>
      <c r="P8270" s="67"/>
      <c r="T8270" s="53"/>
      <c r="U8270" s="64"/>
      <c r="Y8270" s="53"/>
      <c r="Z8270" s="64"/>
      <c r="AD8270" s="53"/>
    </row>
    <row r="8271" spans="1:30" s="13" customFormat="1" x14ac:dyDescent="0.25">
      <c r="A8271"/>
      <c r="B8271" s="32"/>
      <c r="C8271" s="34"/>
      <c r="D8271" s="10"/>
      <c r="J8271" s="53"/>
      <c r="K8271" s="64"/>
      <c r="O8271" s="60"/>
      <c r="P8271" s="67"/>
      <c r="T8271" s="53"/>
      <c r="U8271" s="64"/>
      <c r="Y8271" s="53"/>
      <c r="Z8271" s="64"/>
      <c r="AD8271" s="53"/>
    </row>
    <row r="8272" spans="1:30" s="13" customFormat="1" x14ac:dyDescent="0.25">
      <c r="A8272"/>
      <c r="B8272" s="32"/>
      <c r="C8272" s="34"/>
      <c r="D8272" s="10"/>
      <c r="J8272" s="53"/>
      <c r="K8272" s="64"/>
      <c r="O8272" s="60"/>
      <c r="P8272" s="67"/>
      <c r="T8272" s="53"/>
      <c r="U8272" s="64"/>
      <c r="Y8272" s="53"/>
      <c r="Z8272" s="64"/>
      <c r="AD8272" s="53"/>
    </row>
    <row r="8273" spans="1:30" s="13" customFormat="1" x14ac:dyDescent="0.25">
      <c r="A8273"/>
      <c r="B8273" s="32"/>
      <c r="C8273" s="34"/>
      <c r="D8273" s="10"/>
      <c r="J8273" s="53"/>
      <c r="K8273" s="64"/>
      <c r="O8273" s="60"/>
      <c r="P8273" s="67"/>
      <c r="T8273" s="53"/>
      <c r="U8273" s="64"/>
      <c r="Y8273" s="53"/>
      <c r="Z8273" s="64"/>
      <c r="AD8273" s="53"/>
    </row>
    <row r="8274" spans="1:30" s="13" customFormat="1" x14ac:dyDescent="0.25">
      <c r="A8274"/>
      <c r="B8274" s="32"/>
      <c r="C8274" s="34"/>
      <c r="D8274" s="10"/>
      <c r="J8274" s="53"/>
      <c r="K8274" s="64"/>
      <c r="O8274" s="60"/>
      <c r="P8274" s="67"/>
      <c r="T8274" s="53"/>
      <c r="U8274" s="64"/>
      <c r="Y8274" s="53"/>
      <c r="Z8274" s="64"/>
      <c r="AD8274" s="53"/>
    </row>
    <row r="8275" spans="1:30" s="13" customFormat="1" x14ac:dyDescent="0.25">
      <c r="A8275"/>
      <c r="B8275" s="32"/>
      <c r="C8275" s="34"/>
      <c r="D8275" s="10"/>
      <c r="J8275" s="53"/>
      <c r="K8275" s="64"/>
      <c r="O8275" s="60"/>
      <c r="P8275" s="67"/>
      <c r="T8275" s="53"/>
      <c r="U8275" s="64"/>
      <c r="Y8275" s="53"/>
      <c r="Z8275" s="64"/>
      <c r="AD8275" s="53"/>
    </row>
    <row r="8276" spans="1:30" s="13" customFormat="1" x14ac:dyDescent="0.25">
      <c r="A8276"/>
      <c r="B8276" s="32"/>
      <c r="C8276" s="34"/>
      <c r="D8276" s="10"/>
      <c r="J8276" s="53"/>
      <c r="K8276" s="64"/>
      <c r="O8276" s="60"/>
      <c r="P8276" s="67"/>
      <c r="T8276" s="53"/>
      <c r="U8276" s="64"/>
      <c r="Y8276" s="53"/>
      <c r="Z8276" s="64"/>
      <c r="AD8276" s="53"/>
    </row>
    <row r="8277" spans="1:30" s="13" customFormat="1" x14ac:dyDescent="0.25">
      <c r="A8277"/>
      <c r="B8277" s="32"/>
      <c r="C8277" s="34"/>
      <c r="D8277" s="10"/>
      <c r="J8277" s="53"/>
      <c r="K8277" s="64"/>
      <c r="O8277" s="60"/>
      <c r="P8277" s="67"/>
      <c r="T8277" s="53"/>
      <c r="U8277" s="64"/>
      <c r="Y8277" s="53"/>
      <c r="Z8277" s="64"/>
      <c r="AD8277" s="53"/>
    </row>
    <row r="8278" spans="1:30" s="13" customFormat="1" x14ac:dyDescent="0.25">
      <c r="A8278"/>
      <c r="B8278" s="32"/>
      <c r="C8278" s="34"/>
      <c r="D8278" s="10"/>
      <c r="J8278" s="53"/>
      <c r="K8278" s="64"/>
      <c r="O8278" s="60"/>
      <c r="P8278" s="67"/>
      <c r="T8278" s="53"/>
      <c r="U8278" s="64"/>
      <c r="Y8278" s="53"/>
      <c r="Z8278" s="64"/>
      <c r="AD8278" s="53"/>
    </row>
    <row r="8279" spans="1:30" s="13" customFormat="1" x14ac:dyDescent="0.25">
      <c r="A8279"/>
      <c r="B8279" s="32"/>
      <c r="C8279" s="34"/>
      <c r="D8279" s="10"/>
      <c r="J8279" s="53"/>
      <c r="K8279" s="64"/>
      <c r="O8279" s="60"/>
      <c r="P8279" s="67"/>
      <c r="T8279" s="53"/>
      <c r="U8279" s="64"/>
      <c r="Y8279" s="53"/>
      <c r="Z8279" s="64"/>
      <c r="AD8279" s="53"/>
    </row>
    <row r="8280" spans="1:30" s="13" customFormat="1" x14ac:dyDescent="0.25">
      <c r="A8280"/>
      <c r="B8280" s="32"/>
      <c r="C8280" s="34"/>
      <c r="D8280" s="10"/>
      <c r="J8280" s="53"/>
      <c r="K8280" s="64"/>
      <c r="O8280" s="60"/>
      <c r="P8280" s="67"/>
      <c r="T8280" s="53"/>
      <c r="U8280" s="64"/>
      <c r="Y8280" s="53"/>
      <c r="Z8280" s="64"/>
      <c r="AD8280" s="53"/>
    </row>
    <row r="8281" spans="1:30" s="13" customFormat="1" x14ac:dyDescent="0.25">
      <c r="A8281"/>
      <c r="B8281" s="32"/>
      <c r="C8281" s="34"/>
      <c r="D8281" s="10"/>
      <c r="J8281" s="53"/>
      <c r="K8281" s="64"/>
      <c r="O8281" s="60"/>
      <c r="P8281" s="67"/>
      <c r="T8281" s="53"/>
      <c r="U8281" s="64"/>
      <c r="Y8281" s="53"/>
      <c r="Z8281" s="64"/>
      <c r="AD8281" s="53"/>
    </row>
    <row r="8282" spans="1:30" s="13" customFormat="1" x14ac:dyDescent="0.25">
      <c r="A8282"/>
      <c r="B8282" s="32"/>
      <c r="C8282" s="34"/>
      <c r="D8282" s="10"/>
      <c r="J8282" s="53"/>
      <c r="K8282" s="64"/>
      <c r="O8282" s="60"/>
      <c r="P8282" s="67"/>
      <c r="T8282" s="53"/>
      <c r="U8282" s="64"/>
      <c r="Y8282" s="53"/>
      <c r="Z8282" s="64"/>
      <c r="AD8282" s="53"/>
    </row>
    <row r="8283" spans="1:30" s="13" customFormat="1" x14ac:dyDescent="0.25">
      <c r="A8283"/>
      <c r="B8283" s="32"/>
      <c r="C8283" s="34"/>
      <c r="D8283" s="10"/>
      <c r="J8283" s="53"/>
      <c r="K8283" s="64"/>
      <c r="O8283" s="60"/>
      <c r="P8283" s="67"/>
      <c r="T8283" s="53"/>
      <c r="U8283" s="64"/>
      <c r="Y8283" s="53"/>
      <c r="Z8283" s="64"/>
      <c r="AD8283" s="53"/>
    </row>
    <row r="8284" spans="1:30" s="13" customFormat="1" x14ac:dyDescent="0.25">
      <c r="A8284"/>
      <c r="B8284" s="32"/>
      <c r="C8284" s="34"/>
      <c r="D8284" s="10"/>
      <c r="J8284" s="53"/>
      <c r="K8284" s="64"/>
      <c r="O8284" s="60"/>
      <c r="P8284" s="67"/>
      <c r="T8284" s="53"/>
      <c r="U8284" s="64"/>
      <c r="Y8284" s="53"/>
      <c r="Z8284" s="64"/>
      <c r="AD8284" s="53"/>
    </row>
    <row r="8285" spans="1:30" s="13" customFormat="1" x14ac:dyDescent="0.25">
      <c r="A8285"/>
      <c r="B8285" s="32"/>
      <c r="C8285" s="34"/>
      <c r="D8285" s="10"/>
      <c r="J8285" s="53"/>
      <c r="K8285" s="64"/>
      <c r="O8285" s="60"/>
      <c r="P8285" s="67"/>
      <c r="T8285" s="53"/>
      <c r="U8285" s="64"/>
      <c r="Y8285" s="53"/>
      <c r="Z8285" s="64"/>
      <c r="AD8285" s="53"/>
    </row>
    <row r="8286" spans="1:30" s="13" customFormat="1" x14ac:dyDescent="0.25">
      <c r="A8286"/>
      <c r="B8286" s="32"/>
      <c r="C8286" s="34"/>
      <c r="D8286" s="10"/>
      <c r="J8286" s="53"/>
      <c r="K8286" s="64"/>
      <c r="O8286" s="60"/>
      <c r="P8286" s="67"/>
      <c r="T8286" s="53"/>
      <c r="U8286" s="64"/>
      <c r="Y8286" s="53"/>
      <c r="Z8286" s="64"/>
      <c r="AD8286" s="53"/>
    </row>
    <row r="8287" spans="1:30" s="13" customFormat="1" x14ac:dyDescent="0.25">
      <c r="A8287"/>
      <c r="B8287" s="32"/>
      <c r="C8287" s="34"/>
      <c r="D8287" s="10"/>
      <c r="J8287" s="53"/>
      <c r="K8287" s="64"/>
      <c r="O8287" s="60"/>
      <c r="P8287" s="67"/>
      <c r="T8287" s="53"/>
      <c r="U8287" s="64"/>
      <c r="Y8287" s="53"/>
      <c r="Z8287" s="64"/>
      <c r="AD8287" s="53"/>
    </row>
    <row r="8288" spans="1:30" s="13" customFormat="1" x14ac:dyDescent="0.25">
      <c r="A8288"/>
      <c r="B8288" s="32"/>
      <c r="C8288" s="34"/>
      <c r="D8288" s="10"/>
      <c r="J8288" s="53"/>
      <c r="K8288" s="64"/>
      <c r="O8288" s="60"/>
      <c r="P8288" s="67"/>
      <c r="T8288" s="53"/>
      <c r="U8288" s="64"/>
      <c r="Y8288" s="53"/>
      <c r="Z8288" s="64"/>
      <c r="AD8288" s="53"/>
    </row>
    <row r="8289" spans="1:30" s="13" customFormat="1" x14ac:dyDescent="0.25">
      <c r="A8289"/>
      <c r="B8289" s="32"/>
      <c r="C8289" s="34"/>
      <c r="D8289" s="10"/>
      <c r="J8289" s="53"/>
      <c r="K8289" s="64"/>
      <c r="O8289" s="60"/>
      <c r="P8289" s="67"/>
      <c r="T8289" s="53"/>
      <c r="U8289" s="64"/>
      <c r="Y8289" s="53"/>
      <c r="Z8289" s="64"/>
      <c r="AD8289" s="53"/>
    </row>
    <row r="8290" spans="1:30" s="13" customFormat="1" x14ac:dyDescent="0.25">
      <c r="A8290"/>
      <c r="B8290" s="32"/>
      <c r="C8290" s="34"/>
      <c r="D8290" s="10"/>
      <c r="J8290" s="53"/>
      <c r="K8290" s="64"/>
      <c r="O8290" s="60"/>
      <c r="P8290" s="67"/>
      <c r="T8290" s="53"/>
      <c r="U8290" s="64"/>
      <c r="Y8290" s="53"/>
      <c r="Z8290" s="64"/>
      <c r="AD8290" s="53"/>
    </row>
    <row r="8291" spans="1:30" s="13" customFormat="1" x14ac:dyDescent="0.25">
      <c r="A8291"/>
      <c r="B8291" s="32"/>
      <c r="C8291" s="34"/>
      <c r="D8291" s="10"/>
      <c r="J8291" s="53"/>
      <c r="K8291" s="64"/>
      <c r="O8291" s="60"/>
      <c r="P8291" s="67"/>
      <c r="T8291" s="53"/>
      <c r="U8291" s="64"/>
      <c r="Y8291" s="53"/>
      <c r="Z8291" s="64"/>
      <c r="AD8291" s="53"/>
    </row>
    <row r="8292" spans="1:30" s="13" customFormat="1" x14ac:dyDescent="0.25">
      <c r="A8292"/>
      <c r="B8292" s="32"/>
      <c r="C8292" s="34"/>
      <c r="D8292" s="10"/>
      <c r="J8292" s="53"/>
      <c r="K8292" s="64"/>
      <c r="O8292" s="60"/>
      <c r="P8292" s="67"/>
      <c r="T8292" s="53"/>
      <c r="U8292" s="64"/>
      <c r="Y8292" s="53"/>
      <c r="Z8292" s="64"/>
      <c r="AD8292" s="53"/>
    </row>
    <row r="8293" spans="1:30" s="13" customFormat="1" x14ac:dyDescent="0.25">
      <c r="A8293"/>
      <c r="B8293" s="32"/>
      <c r="C8293" s="34"/>
      <c r="D8293" s="10"/>
      <c r="J8293" s="53"/>
      <c r="K8293" s="64"/>
      <c r="O8293" s="60"/>
      <c r="P8293" s="67"/>
      <c r="T8293" s="53"/>
      <c r="U8293" s="64"/>
      <c r="Y8293" s="53"/>
      <c r="Z8293" s="64"/>
      <c r="AD8293" s="53"/>
    </row>
    <row r="8294" spans="1:30" s="13" customFormat="1" x14ac:dyDescent="0.25">
      <c r="A8294"/>
      <c r="B8294" s="32"/>
      <c r="C8294" s="34"/>
      <c r="D8294" s="10"/>
      <c r="J8294" s="53"/>
      <c r="K8294" s="64"/>
      <c r="O8294" s="60"/>
      <c r="P8294" s="67"/>
      <c r="T8294" s="53"/>
      <c r="U8294" s="64"/>
      <c r="Y8294" s="53"/>
      <c r="Z8294" s="64"/>
      <c r="AD8294" s="53"/>
    </row>
    <row r="8295" spans="1:30" s="13" customFormat="1" x14ac:dyDescent="0.25">
      <c r="A8295"/>
      <c r="B8295" s="32"/>
      <c r="C8295" s="34"/>
      <c r="D8295" s="10"/>
      <c r="J8295" s="53"/>
      <c r="K8295" s="64"/>
      <c r="O8295" s="60"/>
      <c r="P8295" s="67"/>
      <c r="T8295" s="53"/>
      <c r="U8295" s="64"/>
      <c r="Y8295" s="53"/>
      <c r="Z8295" s="64"/>
      <c r="AD8295" s="53"/>
    </row>
    <row r="8296" spans="1:30" s="13" customFormat="1" x14ac:dyDescent="0.25">
      <c r="A8296"/>
      <c r="B8296" s="32"/>
      <c r="C8296" s="34"/>
      <c r="D8296" s="10"/>
      <c r="J8296" s="53"/>
      <c r="K8296" s="64"/>
      <c r="O8296" s="60"/>
      <c r="P8296" s="67"/>
      <c r="T8296" s="53"/>
      <c r="U8296" s="64"/>
      <c r="Y8296" s="53"/>
      <c r="Z8296" s="64"/>
      <c r="AD8296" s="53"/>
    </row>
    <row r="8297" spans="1:30" s="13" customFormat="1" x14ac:dyDescent="0.25">
      <c r="A8297"/>
      <c r="B8297" s="32"/>
      <c r="C8297" s="34"/>
      <c r="D8297" s="10"/>
      <c r="J8297" s="53"/>
      <c r="K8297" s="64"/>
      <c r="O8297" s="60"/>
      <c r="P8297" s="67"/>
      <c r="T8297" s="53"/>
      <c r="U8297" s="64"/>
      <c r="Y8297" s="53"/>
      <c r="Z8297" s="64"/>
      <c r="AD8297" s="53"/>
    </row>
    <row r="8298" spans="1:30" s="13" customFormat="1" x14ac:dyDescent="0.25">
      <c r="A8298"/>
      <c r="B8298" s="32"/>
      <c r="C8298" s="34"/>
      <c r="D8298" s="10"/>
      <c r="J8298" s="53"/>
      <c r="K8298" s="64"/>
      <c r="O8298" s="60"/>
      <c r="P8298" s="67"/>
      <c r="T8298" s="53"/>
      <c r="U8298" s="64"/>
      <c r="Y8298" s="53"/>
      <c r="Z8298" s="64"/>
      <c r="AD8298" s="53"/>
    </row>
    <row r="8299" spans="1:30" s="13" customFormat="1" x14ac:dyDescent="0.25">
      <c r="A8299"/>
      <c r="B8299" s="32"/>
      <c r="C8299" s="34"/>
      <c r="D8299" s="10"/>
      <c r="J8299" s="53"/>
      <c r="K8299" s="64"/>
      <c r="O8299" s="60"/>
      <c r="P8299" s="67"/>
      <c r="T8299" s="53"/>
      <c r="U8299" s="64"/>
      <c r="Y8299" s="53"/>
      <c r="Z8299" s="64"/>
      <c r="AD8299" s="53"/>
    </row>
    <row r="8300" spans="1:30" s="13" customFormat="1" x14ac:dyDescent="0.25">
      <c r="A8300"/>
      <c r="B8300" s="32"/>
      <c r="C8300" s="34"/>
      <c r="D8300" s="10"/>
      <c r="J8300" s="53"/>
      <c r="K8300" s="64"/>
      <c r="O8300" s="60"/>
      <c r="P8300" s="67"/>
      <c r="T8300" s="53"/>
      <c r="U8300" s="64"/>
      <c r="Y8300" s="53"/>
      <c r="Z8300" s="64"/>
      <c r="AD8300" s="53"/>
    </row>
    <row r="8301" spans="1:30" s="13" customFormat="1" x14ac:dyDescent="0.25">
      <c r="A8301"/>
      <c r="B8301" s="32"/>
      <c r="C8301" s="34"/>
      <c r="D8301" s="10"/>
      <c r="J8301" s="53"/>
      <c r="K8301" s="64"/>
      <c r="O8301" s="60"/>
      <c r="P8301" s="67"/>
      <c r="T8301" s="53"/>
      <c r="U8301" s="64"/>
      <c r="Y8301" s="53"/>
      <c r="Z8301" s="64"/>
      <c r="AD8301" s="53"/>
    </row>
    <row r="8302" spans="1:30" s="13" customFormat="1" x14ac:dyDescent="0.25">
      <c r="A8302"/>
      <c r="B8302" s="32"/>
      <c r="C8302" s="34"/>
      <c r="D8302" s="10"/>
      <c r="J8302" s="53"/>
      <c r="K8302" s="64"/>
      <c r="O8302" s="60"/>
      <c r="P8302" s="67"/>
      <c r="T8302" s="53"/>
      <c r="U8302" s="64"/>
      <c r="Y8302" s="53"/>
      <c r="Z8302" s="64"/>
      <c r="AD8302" s="53"/>
    </row>
    <row r="8303" spans="1:30" s="13" customFormat="1" x14ac:dyDescent="0.25">
      <c r="A8303"/>
      <c r="B8303" s="32"/>
      <c r="C8303" s="34"/>
      <c r="D8303" s="10"/>
      <c r="J8303" s="53"/>
      <c r="K8303" s="64"/>
      <c r="O8303" s="60"/>
      <c r="P8303" s="67"/>
      <c r="T8303" s="53"/>
      <c r="U8303" s="64"/>
      <c r="Y8303" s="53"/>
      <c r="Z8303" s="64"/>
      <c r="AD8303" s="53"/>
    </row>
    <row r="8304" spans="1:30" s="13" customFormat="1" x14ac:dyDescent="0.25">
      <c r="A8304"/>
      <c r="B8304" s="32"/>
      <c r="C8304" s="34"/>
      <c r="D8304" s="10"/>
      <c r="J8304" s="53"/>
      <c r="K8304" s="64"/>
      <c r="O8304" s="60"/>
      <c r="P8304" s="67"/>
      <c r="T8304" s="53"/>
      <c r="U8304" s="64"/>
      <c r="Y8304" s="53"/>
      <c r="Z8304" s="64"/>
      <c r="AD8304" s="53"/>
    </row>
    <row r="8305" spans="1:30" s="13" customFormat="1" x14ac:dyDescent="0.25">
      <c r="A8305"/>
      <c r="B8305" s="32"/>
      <c r="C8305" s="34"/>
      <c r="D8305" s="10"/>
      <c r="J8305" s="53"/>
      <c r="K8305" s="64"/>
      <c r="O8305" s="60"/>
      <c r="P8305" s="67"/>
      <c r="T8305" s="53"/>
      <c r="U8305" s="64"/>
      <c r="Y8305" s="53"/>
      <c r="Z8305" s="64"/>
      <c r="AD8305" s="53"/>
    </row>
    <row r="8306" spans="1:30" s="13" customFormat="1" x14ac:dyDescent="0.25">
      <c r="A8306"/>
      <c r="B8306" s="32"/>
      <c r="C8306" s="34"/>
      <c r="D8306" s="10"/>
      <c r="J8306" s="53"/>
      <c r="K8306" s="64"/>
      <c r="O8306" s="60"/>
      <c r="P8306" s="67"/>
      <c r="T8306" s="53"/>
      <c r="U8306" s="64"/>
      <c r="Y8306" s="53"/>
      <c r="Z8306" s="64"/>
      <c r="AD8306" s="53"/>
    </row>
    <row r="8307" spans="1:30" s="13" customFormat="1" x14ac:dyDescent="0.25">
      <c r="A8307"/>
      <c r="B8307" s="32"/>
      <c r="C8307" s="34"/>
      <c r="D8307" s="10"/>
      <c r="J8307" s="53"/>
      <c r="K8307" s="64"/>
      <c r="O8307" s="60"/>
      <c r="P8307" s="67"/>
      <c r="T8307" s="53"/>
      <c r="U8307" s="64"/>
      <c r="Y8307" s="53"/>
      <c r="Z8307" s="64"/>
      <c r="AD8307" s="53"/>
    </row>
    <row r="8308" spans="1:30" s="13" customFormat="1" x14ac:dyDescent="0.25">
      <c r="A8308"/>
      <c r="B8308" s="32"/>
      <c r="C8308" s="34"/>
      <c r="D8308" s="10"/>
      <c r="J8308" s="53"/>
      <c r="K8308" s="64"/>
      <c r="O8308" s="60"/>
      <c r="P8308" s="67"/>
      <c r="T8308" s="53"/>
      <c r="U8308" s="64"/>
      <c r="Y8308" s="53"/>
      <c r="Z8308" s="64"/>
      <c r="AD8308" s="53"/>
    </row>
    <row r="8309" spans="1:30" s="13" customFormat="1" x14ac:dyDescent="0.25">
      <c r="A8309"/>
      <c r="B8309" s="32"/>
      <c r="C8309" s="34"/>
      <c r="D8309" s="10"/>
      <c r="J8309" s="53"/>
      <c r="K8309" s="64"/>
      <c r="O8309" s="60"/>
      <c r="P8309" s="67"/>
      <c r="T8309" s="53"/>
      <c r="U8309" s="64"/>
      <c r="Y8309" s="53"/>
      <c r="Z8309" s="64"/>
      <c r="AD8309" s="53"/>
    </row>
    <row r="8310" spans="1:30" s="13" customFormat="1" x14ac:dyDescent="0.25">
      <c r="A8310"/>
      <c r="B8310" s="32"/>
      <c r="C8310" s="34"/>
      <c r="D8310" s="10"/>
      <c r="J8310" s="53"/>
      <c r="K8310" s="64"/>
      <c r="O8310" s="60"/>
      <c r="P8310" s="67"/>
      <c r="T8310" s="53"/>
      <c r="U8310" s="64"/>
      <c r="Y8310" s="53"/>
      <c r="Z8310" s="64"/>
      <c r="AD8310" s="53"/>
    </row>
    <row r="8311" spans="1:30" s="13" customFormat="1" x14ac:dyDescent="0.25">
      <c r="A8311"/>
      <c r="B8311" s="32"/>
      <c r="C8311" s="34"/>
      <c r="D8311" s="10"/>
      <c r="J8311" s="53"/>
      <c r="K8311" s="64"/>
      <c r="O8311" s="60"/>
      <c r="P8311" s="67"/>
      <c r="T8311" s="53"/>
      <c r="U8311" s="64"/>
      <c r="Y8311" s="53"/>
      <c r="Z8311" s="64"/>
      <c r="AD8311" s="53"/>
    </row>
    <row r="8312" spans="1:30" s="13" customFormat="1" x14ac:dyDescent="0.25">
      <c r="A8312"/>
      <c r="B8312" s="32"/>
      <c r="C8312" s="34"/>
      <c r="D8312" s="10"/>
      <c r="J8312" s="53"/>
      <c r="K8312" s="64"/>
      <c r="O8312" s="60"/>
      <c r="P8312" s="67"/>
      <c r="T8312" s="53"/>
      <c r="U8312" s="64"/>
      <c r="Y8312" s="53"/>
      <c r="Z8312" s="64"/>
      <c r="AD8312" s="53"/>
    </row>
    <row r="8313" spans="1:30" s="13" customFormat="1" x14ac:dyDescent="0.25">
      <c r="A8313"/>
      <c r="B8313" s="32"/>
      <c r="C8313" s="34"/>
      <c r="D8313" s="10"/>
      <c r="J8313" s="53"/>
      <c r="K8313" s="64"/>
      <c r="O8313" s="60"/>
      <c r="P8313" s="67"/>
      <c r="T8313" s="53"/>
      <c r="U8313" s="64"/>
      <c r="Y8313" s="53"/>
      <c r="Z8313" s="64"/>
      <c r="AD8313" s="53"/>
    </row>
    <row r="8314" spans="1:30" s="13" customFormat="1" x14ac:dyDescent="0.25">
      <c r="A8314"/>
      <c r="B8314" s="32"/>
      <c r="C8314" s="34"/>
      <c r="D8314" s="10"/>
      <c r="J8314" s="53"/>
      <c r="K8314" s="64"/>
      <c r="O8314" s="60"/>
      <c r="P8314" s="67"/>
      <c r="T8314" s="53"/>
      <c r="U8314" s="64"/>
      <c r="Y8314" s="53"/>
      <c r="Z8314" s="64"/>
      <c r="AD8314" s="53"/>
    </row>
    <row r="8315" spans="1:30" s="13" customFormat="1" x14ac:dyDescent="0.25">
      <c r="A8315"/>
      <c r="B8315" s="32"/>
      <c r="C8315" s="34"/>
      <c r="D8315" s="10"/>
      <c r="J8315" s="53"/>
      <c r="K8315" s="64"/>
      <c r="O8315" s="60"/>
      <c r="P8315" s="67"/>
      <c r="T8315" s="53"/>
      <c r="U8315" s="64"/>
      <c r="Y8315" s="53"/>
      <c r="Z8315" s="64"/>
      <c r="AD8315" s="53"/>
    </row>
    <row r="8316" spans="1:30" s="13" customFormat="1" x14ac:dyDescent="0.25">
      <c r="A8316"/>
      <c r="B8316" s="32"/>
      <c r="C8316" s="34"/>
      <c r="D8316" s="10"/>
      <c r="J8316" s="53"/>
      <c r="K8316" s="64"/>
      <c r="O8316" s="60"/>
      <c r="P8316" s="67"/>
      <c r="T8316" s="53"/>
      <c r="U8316" s="64"/>
      <c r="Y8316" s="53"/>
      <c r="Z8316" s="64"/>
      <c r="AD8316" s="53"/>
    </row>
    <row r="8317" spans="1:30" s="13" customFormat="1" x14ac:dyDescent="0.25">
      <c r="A8317"/>
      <c r="B8317" s="32"/>
      <c r="C8317" s="34"/>
      <c r="D8317" s="10"/>
      <c r="J8317" s="53"/>
      <c r="K8317" s="64"/>
      <c r="O8317" s="60"/>
      <c r="P8317" s="67"/>
      <c r="T8317" s="53"/>
      <c r="U8317" s="64"/>
      <c r="Y8317" s="53"/>
      <c r="Z8317" s="64"/>
      <c r="AD8317" s="53"/>
    </row>
    <row r="8318" spans="1:30" s="13" customFormat="1" x14ac:dyDescent="0.25">
      <c r="A8318"/>
      <c r="B8318" s="32"/>
      <c r="C8318" s="34"/>
      <c r="D8318" s="10"/>
      <c r="J8318" s="53"/>
      <c r="K8318" s="64"/>
      <c r="O8318" s="60"/>
      <c r="P8318" s="67"/>
      <c r="T8318" s="53"/>
      <c r="U8318" s="64"/>
      <c r="Y8318" s="53"/>
      <c r="Z8318" s="64"/>
      <c r="AD8318" s="53"/>
    </row>
    <row r="8319" spans="1:30" s="13" customFormat="1" x14ac:dyDescent="0.25">
      <c r="A8319"/>
      <c r="B8319" s="32"/>
      <c r="C8319" s="34"/>
      <c r="D8319" s="10"/>
      <c r="J8319" s="53"/>
      <c r="K8319" s="64"/>
      <c r="O8319" s="60"/>
      <c r="P8319" s="67"/>
      <c r="T8319" s="53"/>
      <c r="U8319" s="64"/>
      <c r="Y8319" s="53"/>
      <c r="Z8319" s="64"/>
      <c r="AD8319" s="53"/>
    </row>
    <row r="8320" spans="1:30" s="13" customFormat="1" x14ac:dyDescent="0.25">
      <c r="A8320"/>
      <c r="B8320" s="32"/>
      <c r="C8320" s="34"/>
      <c r="D8320" s="10"/>
      <c r="J8320" s="53"/>
      <c r="K8320" s="64"/>
      <c r="O8320" s="60"/>
      <c r="P8320" s="67"/>
      <c r="T8320" s="53"/>
      <c r="U8320" s="64"/>
      <c r="Y8320" s="53"/>
      <c r="Z8320" s="64"/>
      <c r="AD8320" s="53"/>
    </row>
    <row r="8321" spans="1:30" s="13" customFormat="1" x14ac:dyDescent="0.25">
      <c r="A8321"/>
      <c r="B8321" s="32"/>
      <c r="C8321" s="34"/>
      <c r="D8321" s="10"/>
      <c r="J8321" s="53"/>
      <c r="K8321" s="64"/>
      <c r="O8321" s="60"/>
      <c r="P8321" s="67"/>
      <c r="T8321" s="53"/>
      <c r="U8321" s="64"/>
      <c r="Y8321" s="53"/>
      <c r="Z8321" s="64"/>
      <c r="AD8321" s="53"/>
    </row>
    <row r="8322" spans="1:30" s="13" customFormat="1" x14ac:dyDescent="0.25">
      <c r="A8322"/>
      <c r="B8322" s="32"/>
      <c r="C8322" s="34"/>
      <c r="D8322" s="10"/>
      <c r="J8322" s="53"/>
      <c r="K8322" s="64"/>
      <c r="O8322" s="60"/>
      <c r="P8322" s="67"/>
      <c r="T8322" s="53"/>
      <c r="U8322" s="64"/>
      <c r="Y8322" s="53"/>
      <c r="Z8322" s="64"/>
      <c r="AD8322" s="53"/>
    </row>
    <row r="8323" spans="1:30" s="13" customFormat="1" x14ac:dyDescent="0.25">
      <c r="A8323"/>
      <c r="B8323" s="32"/>
      <c r="C8323" s="34"/>
      <c r="D8323" s="10"/>
      <c r="J8323" s="53"/>
      <c r="K8323" s="64"/>
      <c r="O8323" s="60"/>
      <c r="P8323" s="67"/>
      <c r="T8323" s="53"/>
      <c r="U8323" s="64"/>
      <c r="Y8323" s="53"/>
      <c r="Z8323" s="64"/>
      <c r="AD8323" s="53"/>
    </row>
    <row r="8324" spans="1:30" s="13" customFormat="1" x14ac:dyDescent="0.25">
      <c r="A8324"/>
      <c r="B8324" s="32"/>
      <c r="C8324" s="34"/>
      <c r="D8324" s="10"/>
      <c r="J8324" s="53"/>
      <c r="K8324" s="64"/>
      <c r="O8324" s="60"/>
      <c r="P8324" s="67"/>
      <c r="T8324" s="53"/>
      <c r="U8324" s="64"/>
      <c r="Y8324" s="53"/>
      <c r="Z8324" s="64"/>
      <c r="AD8324" s="53"/>
    </row>
    <row r="8325" spans="1:30" s="13" customFormat="1" x14ac:dyDescent="0.25">
      <c r="A8325"/>
      <c r="B8325" s="32"/>
      <c r="C8325" s="34"/>
      <c r="D8325" s="10"/>
      <c r="J8325" s="53"/>
      <c r="K8325" s="64"/>
      <c r="O8325" s="60"/>
      <c r="P8325" s="67"/>
      <c r="T8325" s="53"/>
      <c r="U8325" s="64"/>
      <c r="Y8325" s="53"/>
      <c r="Z8325" s="64"/>
      <c r="AD8325" s="53"/>
    </row>
    <row r="8326" spans="1:30" s="13" customFormat="1" x14ac:dyDescent="0.25">
      <c r="A8326"/>
      <c r="B8326" s="32"/>
      <c r="C8326" s="34"/>
      <c r="D8326" s="10"/>
      <c r="J8326" s="53"/>
      <c r="K8326" s="64"/>
      <c r="O8326" s="60"/>
      <c r="P8326" s="67"/>
      <c r="T8326" s="53"/>
      <c r="U8326" s="64"/>
      <c r="Y8326" s="53"/>
      <c r="Z8326" s="64"/>
      <c r="AD8326" s="53"/>
    </row>
    <row r="8327" spans="1:30" s="13" customFormat="1" x14ac:dyDescent="0.25">
      <c r="A8327"/>
      <c r="B8327" s="32"/>
      <c r="C8327" s="34"/>
      <c r="D8327" s="10"/>
      <c r="J8327" s="53"/>
      <c r="K8327" s="64"/>
      <c r="O8327" s="60"/>
      <c r="P8327" s="67"/>
      <c r="T8327" s="53"/>
      <c r="U8327" s="64"/>
      <c r="Y8327" s="53"/>
      <c r="Z8327" s="64"/>
      <c r="AD8327" s="53"/>
    </row>
    <row r="8328" spans="1:30" s="13" customFormat="1" x14ac:dyDescent="0.25">
      <c r="A8328"/>
      <c r="B8328" s="32"/>
      <c r="C8328" s="34"/>
      <c r="D8328" s="10"/>
      <c r="J8328" s="53"/>
      <c r="K8328" s="64"/>
      <c r="O8328" s="60"/>
      <c r="P8328" s="67"/>
      <c r="T8328" s="53"/>
      <c r="U8328" s="64"/>
      <c r="Y8328" s="53"/>
      <c r="Z8328" s="64"/>
      <c r="AD8328" s="53"/>
    </row>
    <row r="8329" spans="1:30" s="13" customFormat="1" x14ac:dyDescent="0.25">
      <c r="A8329"/>
      <c r="B8329" s="32"/>
      <c r="C8329" s="34"/>
      <c r="D8329" s="10"/>
      <c r="J8329" s="53"/>
      <c r="K8329" s="64"/>
      <c r="O8329" s="60"/>
      <c r="P8329" s="67"/>
      <c r="T8329" s="53"/>
      <c r="U8329" s="64"/>
      <c r="Y8329" s="53"/>
      <c r="Z8329" s="64"/>
      <c r="AD8329" s="53"/>
    </row>
    <row r="8330" spans="1:30" s="13" customFormat="1" x14ac:dyDescent="0.25">
      <c r="A8330"/>
      <c r="B8330" s="32"/>
      <c r="C8330" s="34"/>
      <c r="D8330" s="10"/>
      <c r="J8330" s="53"/>
      <c r="K8330" s="64"/>
      <c r="O8330" s="60"/>
      <c r="P8330" s="67"/>
      <c r="T8330" s="53"/>
      <c r="U8330" s="64"/>
      <c r="Y8330" s="53"/>
      <c r="Z8330" s="64"/>
      <c r="AD8330" s="53"/>
    </row>
    <row r="8331" spans="1:30" s="13" customFormat="1" x14ac:dyDescent="0.25">
      <c r="A8331"/>
      <c r="B8331" s="32"/>
      <c r="C8331" s="34"/>
      <c r="D8331" s="10"/>
      <c r="J8331" s="53"/>
      <c r="K8331" s="64"/>
      <c r="O8331" s="60"/>
      <c r="P8331" s="67"/>
      <c r="T8331" s="53"/>
      <c r="U8331" s="64"/>
      <c r="Y8331" s="53"/>
      <c r="Z8331" s="64"/>
      <c r="AD8331" s="53"/>
    </row>
    <row r="8332" spans="1:30" s="13" customFormat="1" x14ac:dyDescent="0.25">
      <c r="A8332"/>
      <c r="B8332" s="32"/>
      <c r="C8332" s="34"/>
      <c r="D8332" s="10"/>
      <c r="J8332" s="53"/>
      <c r="K8332" s="64"/>
      <c r="O8332" s="60"/>
      <c r="P8332" s="67"/>
      <c r="T8332" s="53"/>
      <c r="U8332" s="64"/>
      <c r="Y8332" s="53"/>
      <c r="Z8332" s="64"/>
      <c r="AD8332" s="53"/>
    </row>
    <row r="8333" spans="1:30" s="13" customFormat="1" x14ac:dyDescent="0.25">
      <c r="A8333"/>
      <c r="B8333" s="32"/>
      <c r="C8333" s="34"/>
      <c r="D8333" s="10"/>
      <c r="J8333" s="53"/>
      <c r="K8333" s="64"/>
      <c r="O8333" s="60"/>
      <c r="P8333" s="67"/>
      <c r="T8333" s="53"/>
      <c r="U8333" s="64"/>
      <c r="Y8333" s="53"/>
      <c r="Z8333" s="64"/>
      <c r="AD8333" s="53"/>
    </row>
    <row r="8334" spans="1:30" s="13" customFormat="1" x14ac:dyDescent="0.25">
      <c r="A8334"/>
      <c r="B8334" s="32"/>
      <c r="C8334" s="34"/>
      <c r="D8334" s="10"/>
      <c r="J8334" s="53"/>
      <c r="K8334" s="64"/>
      <c r="O8334" s="60"/>
      <c r="P8334" s="67"/>
      <c r="T8334" s="53"/>
      <c r="U8334" s="64"/>
      <c r="Y8334" s="53"/>
      <c r="Z8334" s="64"/>
      <c r="AD8334" s="53"/>
    </row>
    <row r="8335" spans="1:30" s="13" customFormat="1" x14ac:dyDescent="0.25">
      <c r="A8335"/>
      <c r="B8335" s="32"/>
      <c r="C8335" s="34"/>
      <c r="D8335" s="10"/>
      <c r="J8335" s="53"/>
      <c r="K8335" s="64"/>
      <c r="O8335" s="60"/>
      <c r="P8335" s="67"/>
      <c r="T8335" s="53"/>
      <c r="U8335" s="64"/>
      <c r="Y8335" s="53"/>
      <c r="Z8335" s="64"/>
      <c r="AD8335" s="53"/>
    </row>
    <row r="8336" spans="1:30" s="13" customFormat="1" x14ac:dyDescent="0.25">
      <c r="A8336"/>
      <c r="B8336" s="32"/>
      <c r="C8336" s="34"/>
      <c r="D8336" s="10"/>
      <c r="J8336" s="53"/>
      <c r="K8336" s="64"/>
      <c r="O8336" s="60"/>
      <c r="P8336" s="67"/>
      <c r="T8336" s="53"/>
      <c r="U8336" s="64"/>
      <c r="Y8336" s="53"/>
      <c r="Z8336" s="64"/>
      <c r="AD8336" s="53"/>
    </row>
    <row r="8337" spans="1:30" s="13" customFormat="1" x14ac:dyDescent="0.25">
      <c r="A8337"/>
      <c r="B8337" s="32"/>
      <c r="C8337" s="34"/>
      <c r="D8337" s="10"/>
      <c r="J8337" s="53"/>
      <c r="K8337" s="64"/>
      <c r="O8337" s="60"/>
      <c r="P8337" s="67"/>
      <c r="T8337" s="53"/>
      <c r="U8337" s="64"/>
      <c r="Y8337" s="53"/>
      <c r="Z8337" s="64"/>
      <c r="AD8337" s="53"/>
    </row>
    <row r="8338" spans="1:30" s="13" customFormat="1" x14ac:dyDescent="0.25">
      <c r="A8338"/>
      <c r="B8338" s="32"/>
      <c r="C8338" s="34"/>
      <c r="D8338" s="10"/>
      <c r="J8338" s="53"/>
      <c r="K8338" s="64"/>
      <c r="O8338" s="60"/>
      <c r="P8338" s="67"/>
      <c r="T8338" s="53"/>
      <c r="U8338" s="64"/>
      <c r="Y8338" s="53"/>
      <c r="Z8338" s="64"/>
      <c r="AD8338" s="53"/>
    </row>
    <row r="8339" spans="1:30" s="13" customFormat="1" x14ac:dyDescent="0.25">
      <c r="A8339"/>
      <c r="B8339" s="32"/>
      <c r="C8339" s="34"/>
      <c r="D8339" s="10"/>
      <c r="J8339" s="53"/>
      <c r="K8339" s="64"/>
      <c r="O8339" s="60"/>
      <c r="P8339" s="67"/>
      <c r="T8339" s="53"/>
      <c r="U8339" s="64"/>
      <c r="Y8339" s="53"/>
      <c r="Z8339" s="64"/>
      <c r="AD8339" s="53"/>
    </row>
    <row r="8340" spans="1:30" s="13" customFormat="1" x14ac:dyDescent="0.25">
      <c r="A8340"/>
      <c r="B8340" s="32"/>
      <c r="C8340" s="34"/>
      <c r="D8340" s="10"/>
      <c r="J8340" s="53"/>
      <c r="K8340" s="64"/>
      <c r="O8340" s="60"/>
      <c r="P8340" s="67"/>
      <c r="T8340" s="53"/>
      <c r="U8340" s="64"/>
      <c r="Y8340" s="53"/>
      <c r="Z8340" s="64"/>
      <c r="AD8340" s="53"/>
    </row>
    <row r="8341" spans="1:30" s="13" customFormat="1" x14ac:dyDescent="0.25">
      <c r="A8341"/>
      <c r="B8341" s="32"/>
      <c r="C8341" s="34"/>
      <c r="D8341" s="10"/>
      <c r="J8341" s="53"/>
      <c r="K8341" s="64"/>
      <c r="O8341" s="60"/>
      <c r="P8341" s="67"/>
      <c r="T8341" s="53"/>
      <c r="U8341" s="64"/>
      <c r="Y8341" s="53"/>
      <c r="Z8341" s="64"/>
      <c r="AD8341" s="53"/>
    </row>
    <row r="8342" spans="1:30" s="13" customFormat="1" x14ac:dyDescent="0.25">
      <c r="A8342"/>
      <c r="B8342" s="32"/>
      <c r="C8342" s="34"/>
      <c r="D8342" s="10"/>
      <c r="J8342" s="53"/>
      <c r="K8342" s="64"/>
      <c r="O8342" s="60"/>
      <c r="P8342" s="67"/>
      <c r="T8342" s="53"/>
      <c r="U8342" s="64"/>
      <c r="Y8342" s="53"/>
      <c r="Z8342" s="64"/>
      <c r="AD8342" s="53"/>
    </row>
    <row r="8343" spans="1:30" s="13" customFormat="1" x14ac:dyDescent="0.25">
      <c r="A8343"/>
      <c r="B8343" s="32"/>
      <c r="C8343" s="34"/>
      <c r="D8343" s="10"/>
      <c r="J8343" s="53"/>
      <c r="K8343" s="64"/>
      <c r="O8343" s="60"/>
      <c r="P8343" s="67"/>
      <c r="T8343" s="53"/>
      <c r="U8343" s="64"/>
      <c r="Y8343" s="53"/>
      <c r="Z8343" s="64"/>
      <c r="AD8343" s="53"/>
    </row>
    <row r="8344" spans="1:30" s="13" customFormat="1" x14ac:dyDescent="0.25">
      <c r="A8344"/>
      <c r="B8344" s="32"/>
      <c r="C8344" s="34"/>
      <c r="D8344" s="10"/>
      <c r="J8344" s="53"/>
      <c r="K8344" s="64"/>
      <c r="O8344" s="60"/>
      <c r="P8344" s="67"/>
      <c r="T8344" s="53"/>
      <c r="U8344" s="64"/>
      <c r="Y8344" s="53"/>
      <c r="Z8344" s="64"/>
      <c r="AD8344" s="53"/>
    </row>
    <row r="8345" spans="1:30" s="13" customFormat="1" x14ac:dyDescent="0.25">
      <c r="A8345"/>
      <c r="B8345" s="32"/>
      <c r="C8345" s="34"/>
      <c r="D8345" s="10"/>
      <c r="J8345" s="53"/>
      <c r="K8345" s="64"/>
      <c r="O8345" s="60"/>
      <c r="P8345" s="67"/>
      <c r="T8345" s="53"/>
      <c r="U8345" s="64"/>
      <c r="Y8345" s="53"/>
      <c r="Z8345" s="64"/>
      <c r="AD8345" s="53"/>
    </row>
    <row r="8346" spans="1:30" s="13" customFormat="1" x14ac:dyDescent="0.25">
      <c r="A8346"/>
      <c r="B8346" s="32"/>
      <c r="C8346" s="34"/>
      <c r="D8346" s="10"/>
      <c r="J8346" s="53"/>
      <c r="K8346" s="64"/>
      <c r="O8346" s="60"/>
      <c r="P8346" s="67"/>
      <c r="T8346" s="53"/>
      <c r="U8346" s="64"/>
      <c r="Y8346" s="53"/>
      <c r="Z8346" s="64"/>
      <c r="AD8346" s="53"/>
    </row>
    <row r="8347" spans="1:30" s="13" customFormat="1" x14ac:dyDescent="0.25">
      <c r="A8347"/>
      <c r="B8347" s="32"/>
      <c r="C8347" s="34"/>
      <c r="D8347" s="10"/>
      <c r="J8347" s="53"/>
      <c r="K8347" s="64"/>
      <c r="O8347" s="60"/>
      <c r="P8347" s="67"/>
      <c r="T8347" s="53"/>
      <c r="U8347" s="64"/>
      <c r="Y8347" s="53"/>
      <c r="Z8347" s="64"/>
      <c r="AD8347" s="53"/>
    </row>
    <row r="8348" spans="1:30" s="13" customFormat="1" x14ac:dyDescent="0.25">
      <c r="A8348"/>
      <c r="B8348" s="32"/>
      <c r="C8348" s="34"/>
      <c r="D8348" s="10"/>
      <c r="J8348" s="53"/>
      <c r="K8348" s="64"/>
      <c r="O8348" s="60"/>
      <c r="P8348" s="67"/>
      <c r="T8348" s="53"/>
      <c r="U8348" s="64"/>
      <c r="Y8348" s="53"/>
      <c r="Z8348" s="64"/>
      <c r="AD8348" s="53"/>
    </row>
    <row r="8349" spans="1:30" s="13" customFormat="1" x14ac:dyDescent="0.25">
      <c r="A8349"/>
      <c r="B8349" s="32"/>
      <c r="C8349" s="34"/>
      <c r="D8349" s="10"/>
      <c r="J8349" s="53"/>
      <c r="K8349" s="64"/>
      <c r="O8349" s="60"/>
      <c r="P8349" s="67"/>
      <c r="T8349" s="53"/>
      <c r="U8349" s="64"/>
      <c r="Y8349" s="53"/>
      <c r="Z8349" s="64"/>
      <c r="AD8349" s="53"/>
    </row>
    <row r="8350" spans="1:30" s="13" customFormat="1" x14ac:dyDescent="0.25">
      <c r="A8350"/>
      <c r="B8350" s="32"/>
      <c r="C8350" s="34"/>
      <c r="D8350" s="10"/>
      <c r="J8350" s="53"/>
      <c r="K8350" s="64"/>
      <c r="O8350" s="60"/>
      <c r="P8350" s="67"/>
      <c r="T8350" s="53"/>
      <c r="U8350" s="64"/>
      <c r="Y8350" s="53"/>
      <c r="Z8350" s="64"/>
      <c r="AD8350" s="53"/>
    </row>
    <row r="8351" spans="1:30" s="13" customFormat="1" x14ac:dyDescent="0.25">
      <c r="A8351"/>
      <c r="B8351" s="32"/>
      <c r="C8351" s="34"/>
      <c r="D8351" s="10"/>
      <c r="J8351" s="53"/>
      <c r="K8351" s="64"/>
      <c r="O8351" s="60"/>
      <c r="P8351" s="67"/>
      <c r="T8351" s="53"/>
      <c r="U8351" s="64"/>
      <c r="Y8351" s="53"/>
      <c r="Z8351" s="64"/>
      <c r="AD8351" s="53"/>
    </row>
    <row r="8352" spans="1:30" s="13" customFormat="1" x14ac:dyDescent="0.25">
      <c r="A8352"/>
      <c r="B8352" s="32"/>
      <c r="C8352" s="34"/>
      <c r="D8352" s="10"/>
      <c r="J8352" s="53"/>
      <c r="K8352" s="64"/>
      <c r="O8352" s="60"/>
      <c r="P8352" s="67"/>
      <c r="T8352" s="53"/>
      <c r="U8352" s="64"/>
      <c r="Y8352" s="53"/>
      <c r="Z8352" s="64"/>
      <c r="AD8352" s="53"/>
    </row>
    <row r="8353" spans="1:30" s="13" customFormat="1" x14ac:dyDescent="0.25">
      <c r="A8353"/>
      <c r="B8353" s="32"/>
      <c r="C8353" s="34"/>
      <c r="D8353" s="10"/>
      <c r="J8353" s="53"/>
      <c r="K8353" s="64"/>
      <c r="O8353" s="60"/>
      <c r="P8353" s="67"/>
      <c r="T8353" s="53"/>
      <c r="U8353" s="64"/>
      <c r="Y8353" s="53"/>
      <c r="Z8353" s="64"/>
      <c r="AD8353" s="53"/>
    </row>
    <row r="8354" spans="1:30" s="13" customFormat="1" x14ac:dyDescent="0.25">
      <c r="A8354"/>
      <c r="B8354" s="32"/>
      <c r="C8354" s="34"/>
      <c r="D8354" s="10"/>
      <c r="J8354" s="53"/>
      <c r="K8354" s="64"/>
      <c r="O8354" s="60"/>
      <c r="P8354" s="67"/>
      <c r="T8354" s="53"/>
      <c r="U8354" s="64"/>
      <c r="Y8354" s="53"/>
      <c r="Z8354" s="64"/>
      <c r="AD8354" s="53"/>
    </row>
    <row r="8355" spans="1:30" s="13" customFormat="1" x14ac:dyDescent="0.25">
      <c r="A8355"/>
      <c r="B8355" s="32"/>
      <c r="C8355" s="34"/>
      <c r="D8355" s="10"/>
      <c r="J8355" s="53"/>
      <c r="K8355" s="64"/>
      <c r="O8355" s="60"/>
      <c r="P8355" s="67"/>
      <c r="T8355" s="53"/>
      <c r="U8355" s="64"/>
      <c r="Y8355" s="53"/>
      <c r="Z8355" s="64"/>
      <c r="AD8355" s="53"/>
    </row>
    <row r="8356" spans="1:30" s="13" customFormat="1" x14ac:dyDescent="0.25">
      <c r="A8356"/>
      <c r="B8356" s="32"/>
      <c r="C8356" s="34"/>
      <c r="D8356" s="10"/>
      <c r="J8356" s="53"/>
      <c r="K8356" s="64"/>
      <c r="O8356" s="60"/>
      <c r="P8356" s="67"/>
      <c r="T8356" s="53"/>
      <c r="U8356" s="64"/>
      <c r="Y8356" s="53"/>
      <c r="Z8356" s="64"/>
      <c r="AD8356" s="53"/>
    </row>
    <row r="8357" spans="1:30" s="13" customFormat="1" x14ac:dyDescent="0.25">
      <c r="A8357"/>
      <c r="B8357" s="32"/>
      <c r="C8357" s="34"/>
      <c r="D8357" s="10"/>
      <c r="J8357" s="53"/>
      <c r="K8357" s="64"/>
      <c r="O8357" s="60"/>
      <c r="P8357" s="67"/>
      <c r="T8357" s="53"/>
      <c r="U8357" s="64"/>
      <c r="Y8357" s="53"/>
      <c r="Z8357" s="64"/>
      <c r="AD8357" s="53"/>
    </row>
    <row r="8358" spans="1:30" s="13" customFormat="1" x14ac:dyDescent="0.25">
      <c r="A8358"/>
      <c r="B8358" s="32"/>
      <c r="C8358" s="34"/>
      <c r="D8358" s="10"/>
      <c r="J8358" s="53"/>
      <c r="K8358" s="64"/>
      <c r="O8358" s="60"/>
      <c r="P8358" s="67"/>
      <c r="T8358" s="53"/>
      <c r="U8358" s="64"/>
      <c r="Y8358" s="53"/>
      <c r="Z8358" s="64"/>
      <c r="AD8358" s="53"/>
    </row>
    <row r="8359" spans="1:30" s="13" customFormat="1" x14ac:dyDescent="0.25">
      <c r="A8359"/>
      <c r="B8359" s="32"/>
      <c r="C8359" s="34"/>
      <c r="D8359" s="10"/>
      <c r="J8359" s="53"/>
      <c r="K8359" s="64"/>
      <c r="O8359" s="60"/>
      <c r="P8359" s="67"/>
      <c r="T8359" s="53"/>
      <c r="U8359" s="64"/>
      <c r="Y8359" s="53"/>
      <c r="Z8359" s="64"/>
      <c r="AD8359" s="53"/>
    </row>
    <row r="8360" spans="1:30" s="13" customFormat="1" x14ac:dyDescent="0.25">
      <c r="A8360"/>
      <c r="B8360" s="32"/>
      <c r="C8360" s="34"/>
      <c r="D8360" s="10"/>
      <c r="J8360" s="53"/>
      <c r="K8360" s="64"/>
      <c r="O8360" s="60"/>
      <c r="P8360" s="67"/>
      <c r="T8360" s="53"/>
      <c r="U8360" s="64"/>
      <c r="Y8360" s="53"/>
      <c r="Z8360" s="64"/>
      <c r="AD8360" s="53"/>
    </row>
    <row r="8361" spans="1:30" s="13" customFormat="1" x14ac:dyDescent="0.25">
      <c r="A8361"/>
      <c r="B8361" s="32"/>
      <c r="C8361" s="34"/>
      <c r="D8361" s="10"/>
      <c r="J8361" s="53"/>
      <c r="K8361" s="64"/>
      <c r="O8361" s="60"/>
      <c r="P8361" s="67"/>
      <c r="T8361" s="53"/>
      <c r="U8361" s="64"/>
      <c r="Y8361" s="53"/>
      <c r="Z8361" s="64"/>
      <c r="AD8361" s="53"/>
    </row>
    <row r="8362" spans="1:30" s="13" customFormat="1" x14ac:dyDescent="0.25">
      <c r="A8362"/>
      <c r="B8362" s="32"/>
      <c r="C8362" s="34"/>
      <c r="D8362" s="10"/>
      <c r="J8362" s="53"/>
      <c r="K8362" s="64"/>
      <c r="O8362" s="60"/>
      <c r="P8362" s="67"/>
      <c r="T8362" s="53"/>
      <c r="U8362" s="64"/>
      <c r="Y8362" s="53"/>
      <c r="Z8362" s="64"/>
      <c r="AD8362" s="53"/>
    </row>
    <row r="8363" spans="1:30" s="13" customFormat="1" x14ac:dyDescent="0.25">
      <c r="A8363"/>
      <c r="B8363" s="32"/>
      <c r="C8363" s="34"/>
      <c r="D8363" s="10"/>
      <c r="J8363" s="53"/>
      <c r="K8363" s="64"/>
      <c r="O8363" s="60"/>
      <c r="P8363" s="67"/>
      <c r="T8363" s="53"/>
      <c r="U8363" s="64"/>
      <c r="Y8363" s="53"/>
      <c r="Z8363" s="64"/>
      <c r="AD8363" s="53"/>
    </row>
    <row r="8364" spans="1:30" s="13" customFormat="1" x14ac:dyDescent="0.25">
      <c r="A8364"/>
      <c r="B8364" s="32"/>
      <c r="C8364" s="34"/>
      <c r="D8364" s="10"/>
      <c r="J8364" s="53"/>
      <c r="K8364" s="64"/>
      <c r="O8364" s="60"/>
      <c r="P8364" s="67"/>
      <c r="T8364" s="53"/>
      <c r="U8364" s="64"/>
      <c r="Y8364" s="53"/>
      <c r="Z8364" s="64"/>
      <c r="AD8364" s="53"/>
    </row>
    <row r="8365" spans="1:30" s="13" customFormat="1" x14ac:dyDescent="0.25">
      <c r="A8365"/>
      <c r="B8365" s="32"/>
      <c r="C8365" s="34"/>
      <c r="D8365" s="10"/>
      <c r="J8365" s="53"/>
      <c r="K8365" s="64"/>
      <c r="O8365" s="60"/>
      <c r="P8365" s="67"/>
      <c r="T8365" s="53"/>
      <c r="U8365" s="64"/>
      <c r="Y8365" s="53"/>
      <c r="Z8365" s="64"/>
      <c r="AD8365" s="53"/>
    </row>
    <row r="8366" spans="1:30" s="13" customFormat="1" x14ac:dyDescent="0.25">
      <c r="A8366"/>
      <c r="B8366" s="32"/>
      <c r="C8366" s="34"/>
      <c r="D8366" s="10"/>
      <c r="J8366" s="53"/>
      <c r="K8366" s="64"/>
      <c r="O8366" s="60"/>
      <c r="P8366" s="67"/>
      <c r="T8366" s="53"/>
      <c r="U8366" s="64"/>
      <c r="Y8366" s="53"/>
      <c r="Z8366" s="64"/>
      <c r="AD8366" s="53"/>
    </row>
    <row r="8367" spans="1:30" s="13" customFormat="1" x14ac:dyDescent="0.25">
      <c r="A8367"/>
      <c r="B8367" s="32"/>
      <c r="C8367" s="34"/>
      <c r="D8367" s="10"/>
      <c r="J8367" s="53"/>
      <c r="K8367" s="64"/>
      <c r="O8367" s="60"/>
      <c r="P8367" s="67"/>
      <c r="T8367" s="53"/>
      <c r="U8367" s="64"/>
      <c r="Y8367" s="53"/>
      <c r="Z8367" s="64"/>
      <c r="AD8367" s="53"/>
    </row>
    <row r="8368" spans="1:30" s="13" customFormat="1" x14ac:dyDescent="0.25">
      <c r="A8368"/>
      <c r="B8368" s="32"/>
      <c r="C8368" s="34"/>
      <c r="D8368" s="10"/>
      <c r="J8368" s="53"/>
      <c r="K8368" s="64"/>
      <c r="O8368" s="60"/>
      <c r="P8368" s="67"/>
      <c r="T8368" s="53"/>
      <c r="U8368" s="64"/>
      <c r="Y8368" s="53"/>
      <c r="Z8368" s="64"/>
      <c r="AD8368" s="53"/>
    </row>
    <row r="8369" spans="1:30" s="13" customFormat="1" x14ac:dyDescent="0.25">
      <c r="A8369"/>
      <c r="B8369" s="32"/>
      <c r="C8369" s="34"/>
      <c r="D8369" s="10"/>
      <c r="J8369" s="53"/>
      <c r="K8369" s="64"/>
      <c r="O8369" s="60"/>
      <c r="P8369" s="67"/>
      <c r="T8369" s="53"/>
      <c r="U8369" s="64"/>
      <c r="Y8369" s="53"/>
      <c r="Z8369" s="64"/>
      <c r="AD8369" s="53"/>
    </row>
    <row r="8370" spans="1:30" s="13" customFormat="1" x14ac:dyDescent="0.25">
      <c r="A8370"/>
      <c r="B8370" s="32"/>
      <c r="C8370" s="34"/>
      <c r="D8370" s="10"/>
      <c r="J8370" s="53"/>
      <c r="K8370" s="64"/>
      <c r="O8370" s="60"/>
      <c r="P8370" s="67"/>
      <c r="T8370" s="53"/>
      <c r="U8370" s="64"/>
      <c r="Y8370" s="53"/>
      <c r="Z8370" s="64"/>
      <c r="AD8370" s="53"/>
    </row>
    <row r="8371" spans="1:30" s="13" customFormat="1" x14ac:dyDescent="0.25">
      <c r="A8371"/>
      <c r="B8371" s="32"/>
      <c r="C8371" s="34"/>
      <c r="D8371" s="10"/>
      <c r="J8371" s="53"/>
      <c r="K8371" s="64"/>
      <c r="O8371" s="60"/>
      <c r="P8371" s="67"/>
      <c r="T8371" s="53"/>
      <c r="U8371" s="64"/>
      <c r="Y8371" s="53"/>
      <c r="Z8371" s="64"/>
      <c r="AD8371" s="53"/>
    </row>
    <row r="8372" spans="1:30" s="13" customFormat="1" x14ac:dyDescent="0.25">
      <c r="A8372"/>
      <c r="B8372" s="32"/>
      <c r="C8372" s="34"/>
      <c r="D8372" s="10"/>
      <c r="J8372" s="53"/>
      <c r="K8372" s="64"/>
      <c r="O8372" s="60"/>
      <c r="P8372" s="67"/>
      <c r="T8372" s="53"/>
      <c r="U8372" s="64"/>
      <c r="Y8372" s="53"/>
      <c r="Z8372" s="64"/>
      <c r="AD8372" s="53"/>
    </row>
    <row r="8373" spans="1:30" s="13" customFormat="1" x14ac:dyDescent="0.25">
      <c r="A8373"/>
      <c r="B8373" s="32"/>
      <c r="C8373" s="34"/>
      <c r="D8373" s="10"/>
      <c r="J8373" s="53"/>
      <c r="K8373" s="64"/>
      <c r="O8373" s="60"/>
      <c r="P8373" s="67"/>
      <c r="T8373" s="53"/>
      <c r="U8373" s="64"/>
      <c r="Y8373" s="53"/>
      <c r="Z8373" s="64"/>
      <c r="AD8373" s="53"/>
    </row>
    <row r="8374" spans="1:30" s="13" customFormat="1" x14ac:dyDescent="0.25">
      <c r="A8374"/>
      <c r="B8374" s="32"/>
      <c r="C8374" s="34"/>
      <c r="D8374" s="10"/>
      <c r="J8374" s="53"/>
      <c r="K8374" s="64"/>
      <c r="O8374" s="60"/>
      <c r="P8374" s="67"/>
      <c r="T8374" s="53"/>
      <c r="U8374" s="64"/>
      <c r="Y8374" s="53"/>
      <c r="Z8374" s="64"/>
      <c r="AD8374" s="53"/>
    </row>
    <row r="8375" spans="1:30" s="13" customFormat="1" x14ac:dyDescent="0.25">
      <c r="A8375"/>
      <c r="B8375" s="32"/>
      <c r="C8375" s="34"/>
      <c r="D8375" s="10"/>
      <c r="J8375" s="53"/>
      <c r="K8375" s="64"/>
      <c r="O8375" s="60"/>
      <c r="P8375" s="67"/>
      <c r="T8375" s="53"/>
      <c r="U8375" s="64"/>
      <c r="Y8375" s="53"/>
      <c r="Z8375" s="64"/>
      <c r="AD8375" s="53"/>
    </row>
    <row r="8376" spans="1:30" s="13" customFormat="1" x14ac:dyDescent="0.25">
      <c r="A8376"/>
      <c r="B8376" s="32"/>
      <c r="C8376" s="34"/>
      <c r="D8376" s="10"/>
      <c r="J8376" s="53"/>
      <c r="K8376" s="64"/>
      <c r="O8376" s="60"/>
      <c r="P8376" s="67"/>
      <c r="T8376" s="53"/>
      <c r="U8376" s="64"/>
      <c r="Y8376" s="53"/>
      <c r="Z8376" s="64"/>
      <c r="AD8376" s="53"/>
    </row>
    <row r="8377" spans="1:30" s="13" customFormat="1" x14ac:dyDescent="0.25">
      <c r="A8377"/>
      <c r="B8377" s="32"/>
      <c r="C8377" s="34"/>
      <c r="D8377" s="10"/>
      <c r="J8377" s="53"/>
      <c r="K8377" s="64"/>
      <c r="O8377" s="60"/>
      <c r="P8377" s="67"/>
      <c r="T8377" s="53"/>
      <c r="U8377" s="64"/>
      <c r="Y8377" s="53"/>
      <c r="Z8377" s="64"/>
      <c r="AD8377" s="53"/>
    </row>
    <row r="8378" spans="1:30" s="13" customFormat="1" x14ac:dyDescent="0.25">
      <c r="A8378"/>
      <c r="B8378" s="32"/>
      <c r="C8378" s="34"/>
      <c r="D8378" s="10"/>
      <c r="J8378" s="53"/>
      <c r="K8378" s="64"/>
      <c r="O8378" s="60"/>
      <c r="P8378" s="67"/>
      <c r="T8378" s="53"/>
      <c r="U8378" s="64"/>
      <c r="Y8378" s="53"/>
      <c r="Z8378" s="64"/>
      <c r="AD8378" s="53"/>
    </row>
    <row r="8379" spans="1:30" s="13" customFormat="1" x14ac:dyDescent="0.25">
      <c r="A8379"/>
      <c r="B8379" s="32"/>
      <c r="C8379" s="34"/>
      <c r="D8379" s="10"/>
      <c r="J8379" s="53"/>
      <c r="K8379" s="64"/>
      <c r="O8379" s="60"/>
      <c r="P8379" s="67"/>
      <c r="T8379" s="53"/>
      <c r="U8379" s="64"/>
      <c r="Y8379" s="53"/>
      <c r="Z8379" s="64"/>
      <c r="AD8379" s="53"/>
    </row>
    <row r="8380" spans="1:30" s="13" customFormat="1" x14ac:dyDescent="0.25">
      <c r="A8380"/>
      <c r="B8380" s="32"/>
      <c r="C8380" s="34"/>
      <c r="D8380" s="10"/>
      <c r="J8380" s="53"/>
      <c r="K8380" s="64"/>
      <c r="O8380" s="60"/>
      <c r="P8380" s="67"/>
      <c r="T8380" s="53"/>
      <c r="U8380" s="64"/>
      <c r="Y8380" s="53"/>
      <c r="Z8380" s="64"/>
      <c r="AD8380" s="53"/>
    </row>
    <row r="8381" spans="1:30" s="13" customFormat="1" x14ac:dyDescent="0.25">
      <c r="A8381"/>
      <c r="B8381" s="32"/>
      <c r="C8381" s="34"/>
      <c r="D8381" s="10"/>
      <c r="J8381" s="53"/>
      <c r="K8381" s="64"/>
      <c r="O8381" s="60"/>
      <c r="P8381" s="67"/>
      <c r="T8381" s="53"/>
      <c r="U8381" s="64"/>
      <c r="Y8381" s="53"/>
      <c r="Z8381" s="64"/>
      <c r="AD8381" s="53"/>
    </row>
    <row r="8382" spans="1:30" s="13" customFormat="1" x14ac:dyDescent="0.25">
      <c r="A8382"/>
      <c r="B8382" s="32"/>
      <c r="C8382" s="34"/>
      <c r="D8382" s="10"/>
      <c r="J8382" s="53"/>
      <c r="K8382" s="64"/>
      <c r="O8382" s="60"/>
      <c r="P8382" s="67"/>
      <c r="T8382" s="53"/>
      <c r="U8382" s="64"/>
      <c r="Y8382" s="53"/>
      <c r="Z8382" s="64"/>
      <c r="AD8382" s="53"/>
    </row>
    <row r="8383" spans="1:30" s="13" customFormat="1" x14ac:dyDescent="0.25">
      <c r="A8383"/>
      <c r="B8383" s="32"/>
      <c r="C8383" s="34"/>
      <c r="D8383" s="10"/>
      <c r="J8383" s="53"/>
      <c r="K8383" s="64"/>
      <c r="O8383" s="60"/>
      <c r="P8383" s="67"/>
      <c r="T8383" s="53"/>
      <c r="U8383" s="64"/>
      <c r="Y8383" s="53"/>
      <c r="Z8383" s="64"/>
      <c r="AD8383" s="53"/>
    </row>
    <row r="8384" spans="1:30" s="13" customFormat="1" x14ac:dyDescent="0.25">
      <c r="A8384"/>
      <c r="B8384" s="32"/>
      <c r="C8384" s="34"/>
      <c r="D8384" s="10"/>
      <c r="J8384" s="53"/>
      <c r="K8384" s="64"/>
      <c r="O8384" s="60"/>
      <c r="P8384" s="67"/>
      <c r="T8384" s="53"/>
      <c r="U8384" s="64"/>
      <c r="Y8384" s="53"/>
      <c r="Z8384" s="64"/>
      <c r="AD8384" s="53"/>
    </row>
    <row r="8385" spans="1:30" s="13" customFormat="1" x14ac:dyDescent="0.25">
      <c r="A8385"/>
      <c r="B8385" s="32"/>
      <c r="C8385" s="34"/>
      <c r="D8385" s="10"/>
      <c r="J8385" s="53"/>
      <c r="K8385" s="64"/>
      <c r="O8385" s="60"/>
      <c r="P8385" s="67"/>
      <c r="T8385" s="53"/>
      <c r="U8385" s="64"/>
      <c r="Y8385" s="53"/>
      <c r="Z8385" s="64"/>
      <c r="AD8385" s="53"/>
    </row>
    <row r="8386" spans="1:30" s="13" customFormat="1" x14ac:dyDescent="0.25">
      <c r="A8386"/>
      <c r="B8386" s="32"/>
      <c r="C8386" s="34"/>
      <c r="D8386" s="10"/>
      <c r="J8386" s="53"/>
      <c r="K8386" s="64"/>
      <c r="O8386" s="60"/>
      <c r="P8386" s="67"/>
      <c r="T8386" s="53"/>
      <c r="U8386" s="64"/>
      <c r="Y8386" s="53"/>
      <c r="Z8386" s="64"/>
      <c r="AD8386" s="53"/>
    </row>
    <row r="8387" spans="1:30" s="13" customFormat="1" x14ac:dyDescent="0.25">
      <c r="A8387"/>
      <c r="B8387" s="32"/>
      <c r="C8387" s="34"/>
      <c r="D8387" s="10"/>
      <c r="J8387" s="53"/>
      <c r="K8387" s="64"/>
      <c r="O8387" s="60"/>
      <c r="P8387" s="67"/>
      <c r="T8387" s="53"/>
      <c r="U8387" s="64"/>
      <c r="Y8387" s="53"/>
      <c r="Z8387" s="64"/>
      <c r="AD8387" s="53"/>
    </row>
    <row r="8388" spans="1:30" s="13" customFormat="1" x14ac:dyDescent="0.25">
      <c r="A8388"/>
      <c r="B8388" s="32"/>
      <c r="C8388" s="34"/>
      <c r="D8388" s="10"/>
      <c r="J8388" s="53"/>
      <c r="K8388" s="64"/>
      <c r="O8388" s="60"/>
      <c r="P8388" s="67"/>
      <c r="T8388" s="53"/>
      <c r="U8388" s="64"/>
      <c r="Y8388" s="53"/>
      <c r="Z8388" s="64"/>
      <c r="AD8388" s="53"/>
    </row>
    <row r="8389" spans="1:30" s="13" customFormat="1" x14ac:dyDescent="0.25">
      <c r="A8389"/>
      <c r="B8389" s="32"/>
      <c r="C8389" s="34"/>
      <c r="D8389" s="10"/>
      <c r="J8389" s="53"/>
      <c r="K8389" s="64"/>
      <c r="O8389" s="60"/>
      <c r="P8389" s="67"/>
      <c r="T8389" s="53"/>
      <c r="U8389" s="64"/>
      <c r="Y8389" s="53"/>
      <c r="Z8389" s="64"/>
      <c r="AD8389" s="53"/>
    </row>
    <row r="8390" spans="1:30" s="13" customFormat="1" x14ac:dyDescent="0.25">
      <c r="A8390"/>
      <c r="B8390" s="32"/>
      <c r="C8390" s="34"/>
      <c r="D8390" s="10"/>
      <c r="J8390" s="53"/>
      <c r="K8390" s="64"/>
      <c r="O8390" s="60"/>
      <c r="P8390" s="67"/>
      <c r="T8390" s="53"/>
      <c r="U8390" s="64"/>
      <c r="Y8390" s="53"/>
      <c r="Z8390" s="64"/>
      <c r="AD8390" s="53"/>
    </row>
    <row r="8391" spans="1:30" s="13" customFormat="1" x14ac:dyDescent="0.25">
      <c r="A8391"/>
      <c r="B8391" s="32"/>
      <c r="C8391" s="34"/>
      <c r="D8391" s="10"/>
      <c r="J8391" s="53"/>
      <c r="K8391" s="64"/>
      <c r="O8391" s="60"/>
      <c r="P8391" s="67"/>
      <c r="T8391" s="53"/>
      <c r="U8391" s="64"/>
      <c r="Y8391" s="53"/>
      <c r="Z8391" s="64"/>
      <c r="AD8391" s="53"/>
    </row>
    <row r="8392" spans="1:30" s="13" customFormat="1" x14ac:dyDescent="0.25">
      <c r="A8392"/>
      <c r="B8392" s="32"/>
      <c r="C8392" s="34"/>
      <c r="D8392" s="10"/>
      <c r="J8392" s="53"/>
      <c r="K8392" s="64"/>
      <c r="O8392" s="60"/>
      <c r="P8392" s="67"/>
      <c r="T8392" s="53"/>
      <c r="U8392" s="64"/>
      <c r="Y8392" s="53"/>
      <c r="Z8392" s="64"/>
      <c r="AD8392" s="53"/>
    </row>
    <row r="8393" spans="1:30" s="13" customFormat="1" x14ac:dyDescent="0.25">
      <c r="A8393"/>
      <c r="B8393" s="32"/>
      <c r="C8393" s="34"/>
      <c r="D8393" s="10"/>
      <c r="J8393" s="53"/>
      <c r="K8393" s="64"/>
      <c r="O8393" s="60"/>
      <c r="P8393" s="67"/>
      <c r="T8393" s="53"/>
      <c r="U8393" s="64"/>
      <c r="Y8393" s="53"/>
      <c r="Z8393" s="64"/>
      <c r="AD8393" s="53"/>
    </row>
    <row r="8394" spans="1:30" s="13" customFormat="1" x14ac:dyDescent="0.25">
      <c r="A8394"/>
      <c r="B8394" s="32"/>
      <c r="C8394" s="34"/>
      <c r="D8394" s="10"/>
      <c r="J8394" s="53"/>
      <c r="K8394" s="64"/>
      <c r="O8394" s="60"/>
      <c r="P8394" s="67"/>
      <c r="T8394" s="53"/>
      <c r="U8394" s="64"/>
      <c r="Y8394" s="53"/>
      <c r="Z8394" s="64"/>
      <c r="AD8394" s="53"/>
    </row>
    <row r="8395" spans="1:30" s="13" customFormat="1" x14ac:dyDescent="0.25">
      <c r="A8395"/>
      <c r="B8395" s="32"/>
      <c r="C8395" s="34"/>
      <c r="D8395" s="10"/>
      <c r="J8395" s="53"/>
      <c r="K8395" s="64"/>
      <c r="O8395" s="60"/>
      <c r="P8395" s="67"/>
      <c r="T8395" s="53"/>
      <c r="U8395" s="64"/>
      <c r="Y8395" s="53"/>
      <c r="Z8395" s="64"/>
      <c r="AD8395" s="53"/>
    </row>
    <row r="8396" spans="1:30" s="13" customFormat="1" x14ac:dyDescent="0.25">
      <c r="A8396"/>
      <c r="B8396" s="32"/>
      <c r="C8396" s="34"/>
      <c r="D8396" s="10"/>
      <c r="J8396" s="53"/>
      <c r="K8396" s="64"/>
      <c r="O8396" s="60"/>
      <c r="P8396" s="67"/>
      <c r="T8396" s="53"/>
      <c r="U8396" s="64"/>
      <c r="Y8396" s="53"/>
      <c r="Z8396" s="64"/>
      <c r="AD8396" s="53"/>
    </row>
    <row r="8397" spans="1:30" s="13" customFormat="1" x14ac:dyDescent="0.25">
      <c r="A8397"/>
      <c r="B8397" s="32"/>
      <c r="C8397" s="34"/>
      <c r="D8397" s="10"/>
      <c r="J8397" s="53"/>
      <c r="K8397" s="64"/>
      <c r="O8397" s="60"/>
      <c r="P8397" s="67"/>
      <c r="T8397" s="53"/>
      <c r="U8397" s="64"/>
      <c r="Y8397" s="53"/>
      <c r="Z8397" s="64"/>
      <c r="AD8397" s="53"/>
    </row>
    <row r="8398" spans="1:30" s="13" customFormat="1" x14ac:dyDescent="0.25">
      <c r="A8398"/>
      <c r="B8398" s="32"/>
      <c r="C8398" s="34"/>
      <c r="D8398" s="10"/>
      <c r="J8398" s="53"/>
      <c r="K8398" s="64"/>
      <c r="O8398" s="60"/>
      <c r="P8398" s="67"/>
      <c r="T8398" s="53"/>
      <c r="U8398" s="64"/>
      <c r="Y8398" s="53"/>
      <c r="Z8398" s="64"/>
      <c r="AD8398" s="53"/>
    </row>
    <row r="8399" spans="1:30" s="13" customFormat="1" x14ac:dyDescent="0.25">
      <c r="A8399"/>
      <c r="B8399" s="32"/>
      <c r="C8399" s="34"/>
      <c r="D8399" s="10"/>
      <c r="J8399" s="53"/>
      <c r="K8399" s="64"/>
      <c r="O8399" s="60"/>
      <c r="P8399" s="67"/>
      <c r="T8399" s="53"/>
      <c r="U8399" s="64"/>
      <c r="Y8399" s="53"/>
      <c r="Z8399" s="64"/>
      <c r="AD8399" s="53"/>
    </row>
    <row r="8400" spans="1:30" s="13" customFormat="1" x14ac:dyDescent="0.25">
      <c r="A8400"/>
      <c r="B8400" s="32"/>
      <c r="C8400" s="34"/>
      <c r="D8400" s="10"/>
      <c r="J8400" s="53"/>
      <c r="K8400" s="64"/>
      <c r="O8400" s="60"/>
      <c r="P8400" s="67"/>
      <c r="T8400" s="53"/>
      <c r="U8400" s="64"/>
      <c r="Y8400" s="53"/>
      <c r="Z8400" s="64"/>
      <c r="AD8400" s="53"/>
    </row>
    <row r="8401" spans="1:30" s="13" customFormat="1" x14ac:dyDescent="0.25">
      <c r="A8401"/>
      <c r="B8401" s="32"/>
      <c r="C8401" s="34"/>
      <c r="D8401" s="10"/>
      <c r="J8401" s="53"/>
      <c r="K8401" s="64"/>
      <c r="O8401" s="60"/>
      <c r="P8401" s="67"/>
      <c r="T8401" s="53"/>
      <c r="U8401" s="64"/>
      <c r="Y8401" s="53"/>
      <c r="Z8401" s="64"/>
      <c r="AD8401" s="53"/>
    </row>
    <row r="8402" spans="1:30" s="13" customFormat="1" x14ac:dyDescent="0.25">
      <c r="A8402"/>
      <c r="B8402" s="32"/>
      <c r="C8402" s="34"/>
      <c r="D8402" s="10"/>
      <c r="J8402" s="53"/>
      <c r="K8402" s="64"/>
      <c r="O8402" s="60"/>
      <c r="P8402" s="67"/>
      <c r="T8402" s="53"/>
      <c r="U8402" s="64"/>
      <c r="Y8402" s="53"/>
      <c r="Z8402" s="64"/>
      <c r="AD8402" s="53"/>
    </row>
    <row r="8403" spans="1:30" s="13" customFormat="1" x14ac:dyDescent="0.25">
      <c r="A8403"/>
      <c r="B8403" s="32"/>
      <c r="C8403" s="34"/>
      <c r="D8403" s="10"/>
      <c r="J8403" s="53"/>
      <c r="K8403" s="64"/>
      <c r="O8403" s="60"/>
      <c r="P8403" s="67"/>
      <c r="T8403" s="53"/>
      <c r="U8403" s="64"/>
      <c r="Y8403" s="53"/>
      <c r="Z8403" s="64"/>
      <c r="AD8403" s="53"/>
    </row>
    <row r="8404" spans="1:30" s="13" customFormat="1" x14ac:dyDescent="0.25">
      <c r="A8404"/>
      <c r="B8404" s="32"/>
      <c r="C8404" s="34"/>
      <c r="D8404" s="10"/>
      <c r="J8404" s="53"/>
      <c r="K8404" s="64"/>
      <c r="O8404" s="60"/>
      <c r="P8404" s="67"/>
      <c r="T8404" s="53"/>
      <c r="U8404" s="64"/>
      <c r="Y8404" s="53"/>
      <c r="Z8404" s="64"/>
      <c r="AD8404" s="53"/>
    </row>
    <row r="8405" spans="1:30" s="13" customFormat="1" x14ac:dyDescent="0.25">
      <c r="A8405"/>
      <c r="B8405" s="32"/>
      <c r="C8405" s="34"/>
      <c r="D8405" s="10"/>
      <c r="J8405" s="53"/>
      <c r="K8405" s="64"/>
      <c r="O8405" s="60"/>
      <c r="P8405" s="67"/>
      <c r="T8405" s="53"/>
      <c r="U8405" s="64"/>
      <c r="Y8405" s="53"/>
      <c r="Z8405" s="64"/>
      <c r="AD8405" s="53"/>
    </row>
    <row r="8406" spans="1:30" s="13" customFormat="1" x14ac:dyDescent="0.25">
      <c r="A8406"/>
      <c r="B8406" s="32"/>
      <c r="C8406" s="34"/>
      <c r="D8406" s="10"/>
      <c r="J8406" s="53"/>
      <c r="K8406" s="64"/>
      <c r="O8406" s="60"/>
      <c r="P8406" s="67"/>
      <c r="T8406" s="53"/>
      <c r="U8406" s="64"/>
      <c r="Y8406" s="53"/>
      <c r="Z8406" s="64"/>
      <c r="AD8406" s="53"/>
    </row>
    <row r="8407" spans="1:30" s="13" customFormat="1" x14ac:dyDescent="0.25">
      <c r="A8407"/>
      <c r="B8407" s="32"/>
      <c r="C8407" s="34"/>
      <c r="D8407" s="10"/>
      <c r="J8407" s="53"/>
      <c r="K8407" s="64"/>
      <c r="O8407" s="60"/>
      <c r="P8407" s="67"/>
      <c r="T8407" s="53"/>
      <c r="U8407" s="64"/>
      <c r="Y8407" s="53"/>
      <c r="Z8407" s="64"/>
      <c r="AD8407" s="53"/>
    </row>
    <row r="8408" spans="1:30" s="13" customFormat="1" x14ac:dyDescent="0.25">
      <c r="A8408"/>
      <c r="B8408" s="32"/>
      <c r="C8408" s="34"/>
      <c r="D8408" s="10"/>
      <c r="J8408" s="53"/>
      <c r="K8408" s="64"/>
      <c r="O8408" s="60"/>
      <c r="P8408" s="67"/>
      <c r="T8408" s="53"/>
      <c r="U8408" s="64"/>
      <c r="Y8408" s="53"/>
      <c r="Z8408" s="64"/>
      <c r="AD8408" s="53"/>
    </row>
    <row r="8409" spans="1:30" s="13" customFormat="1" x14ac:dyDescent="0.25">
      <c r="A8409"/>
      <c r="B8409" s="32"/>
      <c r="C8409" s="34"/>
      <c r="D8409" s="10"/>
      <c r="J8409" s="53"/>
      <c r="K8409" s="64"/>
      <c r="O8409" s="60"/>
      <c r="P8409" s="67"/>
      <c r="T8409" s="53"/>
      <c r="U8409" s="64"/>
      <c r="Y8409" s="53"/>
      <c r="Z8409" s="64"/>
      <c r="AD8409" s="53"/>
    </row>
    <row r="8410" spans="1:30" s="13" customFormat="1" x14ac:dyDescent="0.25">
      <c r="A8410"/>
      <c r="B8410" s="32"/>
      <c r="C8410" s="34"/>
      <c r="D8410" s="10"/>
      <c r="J8410" s="53"/>
      <c r="K8410" s="64"/>
      <c r="O8410" s="60"/>
      <c r="P8410" s="67"/>
      <c r="T8410" s="53"/>
      <c r="U8410" s="64"/>
      <c r="Y8410" s="53"/>
      <c r="Z8410" s="64"/>
      <c r="AD8410" s="53"/>
    </row>
    <row r="8411" spans="1:30" s="13" customFormat="1" x14ac:dyDescent="0.25">
      <c r="A8411"/>
      <c r="B8411" s="32"/>
      <c r="C8411" s="34"/>
      <c r="D8411" s="10"/>
      <c r="J8411" s="53"/>
      <c r="K8411" s="64"/>
      <c r="O8411" s="60"/>
      <c r="P8411" s="67"/>
      <c r="T8411" s="53"/>
      <c r="U8411" s="64"/>
      <c r="Y8411" s="53"/>
      <c r="Z8411" s="64"/>
      <c r="AD8411" s="53"/>
    </row>
    <row r="8412" spans="1:30" s="13" customFormat="1" x14ac:dyDescent="0.25">
      <c r="A8412"/>
      <c r="B8412" s="32"/>
      <c r="C8412" s="34"/>
      <c r="D8412" s="10"/>
      <c r="J8412" s="53"/>
      <c r="K8412" s="64"/>
      <c r="O8412" s="60"/>
      <c r="P8412" s="67"/>
      <c r="T8412" s="53"/>
      <c r="U8412" s="64"/>
      <c r="Y8412" s="53"/>
      <c r="Z8412" s="64"/>
      <c r="AD8412" s="53"/>
    </row>
    <row r="8413" spans="1:30" s="13" customFormat="1" x14ac:dyDescent="0.25">
      <c r="A8413"/>
      <c r="B8413" s="32"/>
      <c r="C8413" s="34"/>
      <c r="D8413" s="10"/>
      <c r="J8413" s="53"/>
      <c r="K8413" s="64"/>
      <c r="O8413" s="60"/>
      <c r="P8413" s="67"/>
      <c r="T8413" s="53"/>
      <c r="U8413" s="64"/>
      <c r="Y8413" s="53"/>
      <c r="Z8413" s="64"/>
      <c r="AD8413" s="53"/>
    </row>
    <row r="8414" spans="1:30" s="13" customFormat="1" x14ac:dyDescent="0.25">
      <c r="A8414"/>
      <c r="B8414" s="32"/>
      <c r="C8414" s="34"/>
      <c r="D8414" s="10"/>
      <c r="J8414" s="53"/>
      <c r="K8414" s="64"/>
      <c r="O8414" s="60"/>
      <c r="P8414" s="67"/>
      <c r="T8414" s="53"/>
      <c r="U8414" s="64"/>
      <c r="Y8414" s="53"/>
      <c r="Z8414" s="64"/>
      <c r="AD8414" s="53"/>
    </row>
    <row r="8415" spans="1:30" s="13" customFormat="1" x14ac:dyDescent="0.25">
      <c r="A8415"/>
      <c r="B8415" s="32"/>
      <c r="C8415" s="34"/>
      <c r="D8415" s="10"/>
      <c r="J8415" s="53"/>
      <c r="K8415" s="64"/>
      <c r="O8415" s="60"/>
      <c r="P8415" s="67"/>
      <c r="T8415" s="53"/>
      <c r="U8415" s="64"/>
      <c r="Y8415" s="53"/>
      <c r="Z8415" s="64"/>
      <c r="AD8415" s="53"/>
    </row>
    <row r="8416" spans="1:30" s="13" customFormat="1" x14ac:dyDescent="0.25">
      <c r="A8416"/>
      <c r="B8416" s="32"/>
      <c r="C8416" s="34"/>
      <c r="D8416" s="10"/>
      <c r="J8416" s="53"/>
      <c r="K8416" s="64"/>
      <c r="O8416" s="60"/>
      <c r="P8416" s="67"/>
      <c r="T8416" s="53"/>
      <c r="U8416" s="64"/>
      <c r="Y8416" s="53"/>
      <c r="Z8416" s="64"/>
      <c r="AD8416" s="53"/>
    </row>
    <row r="8417" spans="1:30" s="13" customFormat="1" x14ac:dyDescent="0.25">
      <c r="A8417"/>
      <c r="B8417" s="32"/>
      <c r="C8417" s="34"/>
      <c r="D8417" s="10"/>
      <c r="J8417" s="53"/>
      <c r="K8417" s="64"/>
      <c r="O8417" s="60"/>
      <c r="P8417" s="67"/>
      <c r="T8417" s="53"/>
      <c r="U8417" s="64"/>
      <c r="Y8417" s="53"/>
      <c r="Z8417" s="64"/>
      <c r="AD8417" s="53"/>
    </row>
    <row r="8418" spans="1:30" s="13" customFormat="1" x14ac:dyDescent="0.25">
      <c r="A8418"/>
      <c r="B8418" s="32"/>
      <c r="C8418" s="34"/>
      <c r="D8418" s="10"/>
      <c r="J8418" s="53"/>
      <c r="K8418" s="64"/>
      <c r="O8418" s="60"/>
      <c r="P8418" s="67"/>
      <c r="T8418" s="53"/>
      <c r="U8418" s="64"/>
      <c r="Y8418" s="53"/>
      <c r="Z8418" s="64"/>
      <c r="AD8418" s="53"/>
    </row>
    <row r="8419" spans="1:30" s="13" customFormat="1" x14ac:dyDescent="0.25">
      <c r="A8419"/>
      <c r="B8419" s="32"/>
      <c r="C8419" s="34"/>
      <c r="D8419" s="10"/>
      <c r="J8419" s="53"/>
      <c r="K8419" s="64"/>
      <c r="O8419" s="60"/>
      <c r="P8419" s="67"/>
      <c r="T8419" s="53"/>
      <c r="U8419" s="64"/>
      <c r="Y8419" s="53"/>
      <c r="Z8419" s="64"/>
      <c r="AD8419" s="53"/>
    </row>
    <row r="8420" spans="1:30" s="13" customFormat="1" x14ac:dyDescent="0.25">
      <c r="A8420"/>
      <c r="B8420" s="32"/>
      <c r="C8420" s="34"/>
      <c r="D8420" s="10"/>
      <c r="J8420" s="53"/>
      <c r="K8420" s="64"/>
      <c r="O8420" s="60"/>
      <c r="P8420" s="67"/>
      <c r="T8420" s="53"/>
      <c r="U8420" s="64"/>
      <c r="Y8420" s="53"/>
      <c r="Z8420" s="64"/>
      <c r="AD8420" s="53"/>
    </row>
    <row r="8421" spans="1:30" s="13" customFormat="1" x14ac:dyDescent="0.25">
      <c r="A8421"/>
      <c r="B8421" s="32"/>
      <c r="C8421" s="34"/>
      <c r="D8421" s="10"/>
      <c r="J8421" s="53"/>
      <c r="K8421" s="64"/>
      <c r="O8421" s="60"/>
      <c r="P8421" s="67"/>
      <c r="T8421" s="53"/>
      <c r="U8421" s="64"/>
      <c r="Y8421" s="53"/>
      <c r="Z8421" s="64"/>
      <c r="AD8421" s="53"/>
    </row>
    <row r="8422" spans="1:30" s="13" customFormat="1" x14ac:dyDescent="0.25">
      <c r="A8422"/>
      <c r="B8422" s="32"/>
      <c r="C8422" s="34"/>
      <c r="D8422" s="10"/>
      <c r="J8422" s="53"/>
      <c r="K8422" s="64"/>
      <c r="O8422" s="60"/>
      <c r="P8422" s="67"/>
      <c r="T8422" s="53"/>
      <c r="U8422" s="64"/>
      <c r="Y8422" s="53"/>
      <c r="Z8422" s="64"/>
      <c r="AD8422" s="53"/>
    </row>
    <row r="8423" spans="1:30" s="13" customFormat="1" x14ac:dyDescent="0.25">
      <c r="A8423"/>
      <c r="B8423" s="32"/>
      <c r="C8423" s="34"/>
      <c r="D8423" s="10"/>
      <c r="J8423" s="53"/>
      <c r="K8423" s="64"/>
      <c r="O8423" s="60"/>
      <c r="P8423" s="67"/>
      <c r="T8423" s="53"/>
      <c r="U8423" s="64"/>
      <c r="Y8423" s="53"/>
      <c r="Z8423" s="64"/>
      <c r="AD8423" s="53"/>
    </row>
    <row r="8424" spans="1:30" s="13" customFormat="1" x14ac:dyDescent="0.25">
      <c r="A8424"/>
      <c r="B8424" s="32"/>
      <c r="C8424" s="34"/>
      <c r="D8424" s="10"/>
      <c r="J8424" s="53"/>
      <c r="K8424" s="64"/>
      <c r="O8424" s="60"/>
      <c r="P8424" s="67"/>
      <c r="T8424" s="53"/>
      <c r="U8424" s="64"/>
      <c r="Y8424" s="53"/>
      <c r="Z8424" s="64"/>
      <c r="AD8424" s="53"/>
    </row>
    <row r="8425" spans="1:30" s="13" customFormat="1" x14ac:dyDescent="0.25">
      <c r="A8425"/>
      <c r="B8425" s="32"/>
      <c r="C8425" s="34"/>
      <c r="D8425" s="10"/>
      <c r="J8425" s="53"/>
      <c r="K8425" s="64"/>
      <c r="O8425" s="60"/>
      <c r="P8425" s="67"/>
      <c r="T8425" s="53"/>
      <c r="U8425" s="64"/>
      <c r="Y8425" s="53"/>
      <c r="Z8425" s="64"/>
      <c r="AD8425" s="53"/>
    </row>
    <row r="8426" spans="1:30" s="13" customFormat="1" x14ac:dyDescent="0.25">
      <c r="A8426"/>
      <c r="B8426" s="32"/>
      <c r="C8426" s="34"/>
      <c r="D8426" s="10"/>
      <c r="J8426" s="53"/>
      <c r="K8426" s="64"/>
      <c r="O8426" s="60"/>
      <c r="P8426" s="67"/>
      <c r="T8426" s="53"/>
      <c r="U8426" s="64"/>
      <c r="Y8426" s="53"/>
      <c r="Z8426" s="64"/>
      <c r="AD8426" s="53"/>
    </row>
    <row r="8427" spans="1:30" s="13" customFormat="1" x14ac:dyDescent="0.25">
      <c r="A8427"/>
      <c r="B8427" s="32"/>
      <c r="C8427" s="34"/>
      <c r="D8427" s="10"/>
      <c r="J8427" s="53"/>
      <c r="K8427" s="64"/>
      <c r="O8427" s="60"/>
      <c r="P8427" s="67"/>
      <c r="T8427" s="53"/>
      <c r="U8427" s="64"/>
      <c r="Y8427" s="53"/>
      <c r="Z8427" s="64"/>
      <c r="AD8427" s="53"/>
    </row>
    <row r="8428" spans="1:30" s="13" customFormat="1" x14ac:dyDescent="0.25">
      <c r="A8428"/>
      <c r="B8428" s="32"/>
      <c r="C8428" s="34"/>
      <c r="D8428" s="10"/>
      <c r="J8428" s="53"/>
      <c r="K8428" s="64"/>
      <c r="O8428" s="60"/>
      <c r="P8428" s="67"/>
      <c r="T8428" s="53"/>
      <c r="U8428" s="64"/>
      <c r="Y8428" s="53"/>
      <c r="Z8428" s="64"/>
      <c r="AD8428" s="53"/>
    </row>
    <row r="8429" spans="1:30" s="13" customFormat="1" x14ac:dyDescent="0.25">
      <c r="A8429"/>
      <c r="B8429" s="32"/>
      <c r="C8429" s="34"/>
      <c r="D8429" s="10"/>
      <c r="J8429" s="53"/>
      <c r="K8429" s="64"/>
      <c r="O8429" s="60"/>
      <c r="P8429" s="67"/>
      <c r="T8429" s="53"/>
      <c r="U8429" s="64"/>
      <c r="Y8429" s="53"/>
      <c r="Z8429" s="64"/>
      <c r="AD8429" s="53"/>
    </row>
    <row r="8430" spans="1:30" s="13" customFormat="1" x14ac:dyDescent="0.25">
      <c r="A8430"/>
      <c r="B8430" s="32"/>
      <c r="C8430" s="34"/>
      <c r="D8430" s="10"/>
      <c r="J8430" s="53"/>
      <c r="K8430" s="64"/>
      <c r="O8430" s="60"/>
      <c r="P8430" s="67"/>
      <c r="T8430" s="53"/>
      <c r="U8430" s="64"/>
      <c r="Y8430" s="53"/>
      <c r="Z8430" s="64"/>
      <c r="AD8430" s="53"/>
    </row>
    <row r="8431" spans="1:30" s="13" customFormat="1" x14ac:dyDescent="0.25">
      <c r="A8431"/>
      <c r="B8431" s="32"/>
      <c r="C8431" s="34"/>
      <c r="D8431" s="10"/>
      <c r="J8431" s="53"/>
      <c r="K8431" s="64"/>
      <c r="O8431" s="60"/>
      <c r="P8431" s="67"/>
      <c r="T8431" s="53"/>
      <c r="U8431" s="64"/>
      <c r="Y8431" s="53"/>
      <c r="Z8431" s="64"/>
      <c r="AD8431" s="53"/>
    </row>
    <row r="8432" spans="1:30" s="13" customFormat="1" x14ac:dyDescent="0.25">
      <c r="A8432"/>
      <c r="B8432" s="32"/>
      <c r="C8432" s="34"/>
      <c r="D8432" s="10"/>
      <c r="J8432" s="53"/>
      <c r="K8432" s="64"/>
      <c r="O8432" s="60"/>
      <c r="P8432" s="67"/>
      <c r="T8432" s="53"/>
      <c r="U8432" s="64"/>
      <c r="Y8432" s="53"/>
      <c r="Z8432" s="64"/>
      <c r="AD8432" s="53"/>
    </row>
    <row r="8433" spans="1:30" s="13" customFormat="1" x14ac:dyDescent="0.25">
      <c r="A8433"/>
      <c r="B8433" s="32"/>
      <c r="C8433" s="34"/>
      <c r="D8433" s="10"/>
      <c r="J8433" s="53"/>
      <c r="K8433" s="64"/>
      <c r="O8433" s="60"/>
      <c r="P8433" s="67"/>
      <c r="T8433" s="53"/>
      <c r="U8433" s="64"/>
      <c r="Y8433" s="53"/>
      <c r="Z8433" s="64"/>
      <c r="AD8433" s="53"/>
    </row>
    <row r="8434" spans="1:30" s="13" customFormat="1" x14ac:dyDescent="0.25">
      <c r="A8434"/>
      <c r="B8434" s="32"/>
      <c r="C8434" s="34"/>
      <c r="D8434" s="10"/>
      <c r="J8434" s="53"/>
      <c r="K8434" s="64"/>
      <c r="O8434" s="60"/>
      <c r="P8434" s="67"/>
      <c r="T8434" s="53"/>
      <c r="U8434" s="64"/>
      <c r="Y8434" s="53"/>
      <c r="Z8434" s="64"/>
      <c r="AD8434" s="53"/>
    </row>
    <row r="8435" spans="1:30" s="13" customFormat="1" x14ac:dyDescent="0.25">
      <c r="A8435"/>
      <c r="B8435" s="32"/>
      <c r="C8435" s="34"/>
      <c r="D8435" s="10"/>
      <c r="J8435" s="53"/>
      <c r="K8435" s="64"/>
      <c r="O8435" s="60"/>
      <c r="P8435" s="67"/>
      <c r="T8435" s="53"/>
      <c r="U8435" s="64"/>
      <c r="Y8435" s="53"/>
      <c r="Z8435" s="64"/>
      <c r="AD8435" s="53"/>
    </row>
    <row r="8436" spans="1:30" s="13" customFormat="1" x14ac:dyDescent="0.25">
      <c r="A8436"/>
      <c r="B8436" s="32"/>
      <c r="C8436" s="34"/>
      <c r="D8436" s="10"/>
      <c r="J8436" s="53"/>
      <c r="K8436" s="64"/>
      <c r="O8436" s="60"/>
      <c r="P8436" s="67"/>
      <c r="T8436" s="53"/>
      <c r="U8436" s="64"/>
      <c r="Y8436" s="53"/>
      <c r="Z8436" s="64"/>
      <c r="AD8436" s="53"/>
    </row>
    <row r="8437" spans="1:30" s="13" customFormat="1" x14ac:dyDescent="0.25">
      <c r="A8437"/>
      <c r="B8437" s="32"/>
      <c r="C8437" s="34"/>
      <c r="D8437" s="10"/>
      <c r="J8437" s="53"/>
      <c r="K8437" s="64"/>
      <c r="O8437" s="60"/>
      <c r="P8437" s="67"/>
      <c r="T8437" s="53"/>
      <c r="U8437" s="64"/>
      <c r="Y8437" s="53"/>
      <c r="Z8437" s="64"/>
      <c r="AD8437" s="53"/>
    </row>
    <row r="8438" spans="1:30" s="13" customFormat="1" x14ac:dyDescent="0.25">
      <c r="A8438"/>
      <c r="B8438" s="32"/>
      <c r="C8438" s="34"/>
      <c r="D8438" s="10"/>
      <c r="J8438" s="53"/>
      <c r="K8438" s="64"/>
      <c r="O8438" s="60"/>
      <c r="P8438" s="67"/>
      <c r="T8438" s="53"/>
      <c r="U8438" s="64"/>
      <c r="Y8438" s="53"/>
      <c r="Z8438" s="64"/>
      <c r="AD8438" s="53"/>
    </row>
    <row r="8439" spans="1:30" s="13" customFormat="1" x14ac:dyDescent="0.25">
      <c r="A8439"/>
      <c r="B8439" s="32"/>
      <c r="C8439" s="34"/>
      <c r="D8439" s="10"/>
      <c r="J8439" s="53"/>
      <c r="K8439" s="64"/>
      <c r="O8439" s="60"/>
      <c r="P8439" s="67"/>
      <c r="T8439" s="53"/>
      <c r="U8439" s="64"/>
      <c r="Y8439" s="53"/>
      <c r="Z8439" s="64"/>
      <c r="AD8439" s="53"/>
    </row>
    <row r="8440" spans="1:30" s="13" customFormat="1" x14ac:dyDescent="0.25">
      <c r="A8440"/>
      <c r="B8440" s="32"/>
      <c r="C8440" s="34"/>
      <c r="D8440" s="10"/>
      <c r="J8440" s="53"/>
      <c r="K8440" s="64"/>
      <c r="O8440" s="60"/>
      <c r="P8440" s="67"/>
      <c r="T8440" s="53"/>
      <c r="U8440" s="64"/>
      <c r="Y8440" s="53"/>
      <c r="Z8440" s="64"/>
      <c r="AD8440" s="53"/>
    </row>
    <row r="8441" spans="1:30" s="13" customFormat="1" x14ac:dyDescent="0.25">
      <c r="A8441"/>
      <c r="B8441" s="32"/>
      <c r="C8441" s="34"/>
      <c r="D8441" s="10"/>
      <c r="J8441" s="53"/>
      <c r="K8441" s="64"/>
      <c r="O8441" s="60"/>
      <c r="P8441" s="67"/>
      <c r="T8441" s="53"/>
      <c r="U8441" s="64"/>
      <c r="Y8441" s="53"/>
      <c r="Z8441" s="64"/>
      <c r="AD8441" s="53"/>
    </row>
    <row r="8442" spans="1:30" s="13" customFormat="1" x14ac:dyDescent="0.25">
      <c r="A8442"/>
      <c r="B8442" s="32"/>
      <c r="C8442" s="34"/>
      <c r="D8442" s="10"/>
      <c r="J8442" s="53"/>
      <c r="K8442" s="64"/>
      <c r="O8442" s="60"/>
      <c r="P8442" s="67"/>
      <c r="T8442" s="53"/>
      <c r="U8442" s="64"/>
      <c r="Y8442" s="53"/>
      <c r="Z8442" s="64"/>
      <c r="AD8442" s="53"/>
    </row>
    <row r="8443" spans="1:30" s="13" customFormat="1" x14ac:dyDescent="0.25">
      <c r="A8443"/>
      <c r="B8443" s="32"/>
      <c r="C8443" s="34"/>
      <c r="D8443" s="10"/>
      <c r="J8443" s="53"/>
      <c r="K8443" s="64"/>
      <c r="O8443" s="60"/>
      <c r="P8443" s="67"/>
      <c r="T8443" s="53"/>
      <c r="U8443" s="64"/>
      <c r="Y8443" s="53"/>
      <c r="Z8443" s="64"/>
      <c r="AD8443" s="53"/>
    </row>
    <row r="8444" spans="1:30" s="13" customFormat="1" x14ac:dyDescent="0.25">
      <c r="A8444"/>
      <c r="B8444" s="32"/>
      <c r="C8444" s="34"/>
      <c r="D8444" s="10"/>
      <c r="J8444" s="53"/>
      <c r="K8444" s="64"/>
      <c r="O8444" s="60"/>
      <c r="P8444" s="67"/>
      <c r="T8444" s="53"/>
      <c r="U8444" s="64"/>
      <c r="Y8444" s="53"/>
      <c r="Z8444" s="64"/>
      <c r="AD8444" s="53"/>
    </row>
    <row r="8445" spans="1:30" s="13" customFormat="1" x14ac:dyDescent="0.25">
      <c r="A8445"/>
      <c r="B8445" s="32"/>
      <c r="C8445" s="34"/>
      <c r="D8445" s="10"/>
      <c r="J8445" s="53"/>
      <c r="K8445" s="64"/>
      <c r="O8445" s="60"/>
      <c r="P8445" s="67"/>
      <c r="T8445" s="53"/>
      <c r="U8445" s="64"/>
      <c r="Y8445" s="53"/>
      <c r="Z8445" s="64"/>
      <c r="AD8445" s="53"/>
    </row>
    <row r="8446" spans="1:30" s="13" customFormat="1" x14ac:dyDescent="0.25">
      <c r="A8446"/>
      <c r="B8446" s="32"/>
      <c r="C8446" s="34"/>
      <c r="D8446" s="10"/>
      <c r="J8446" s="53"/>
      <c r="K8446" s="64"/>
      <c r="O8446" s="60"/>
      <c r="P8446" s="67"/>
      <c r="T8446" s="53"/>
      <c r="U8446" s="64"/>
      <c r="Y8446" s="53"/>
      <c r="Z8446" s="64"/>
      <c r="AD8446" s="53"/>
    </row>
    <row r="8447" spans="1:30" s="13" customFormat="1" x14ac:dyDescent="0.25">
      <c r="A8447"/>
      <c r="B8447" s="32"/>
      <c r="C8447" s="34"/>
      <c r="D8447" s="10"/>
      <c r="J8447" s="53"/>
      <c r="K8447" s="64"/>
      <c r="O8447" s="60"/>
      <c r="P8447" s="67"/>
      <c r="T8447" s="53"/>
      <c r="U8447" s="64"/>
      <c r="Y8447" s="53"/>
      <c r="Z8447" s="64"/>
      <c r="AD8447" s="53"/>
    </row>
    <row r="8448" spans="1:30" s="13" customFormat="1" x14ac:dyDescent="0.25">
      <c r="A8448"/>
      <c r="B8448" s="32"/>
      <c r="C8448" s="34"/>
      <c r="D8448" s="10"/>
      <c r="J8448" s="53"/>
      <c r="K8448" s="64"/>
      <c r="O8448" s="60"/>
      <c r="P8448" s="67"/>
      <c r="T8448" s="53"/>
      <c r="U8448" s="64"/>
      <c r="Y8448" s="53"/>
      <c r="Z8448" s="64"/>
      <c r="AD8448" s="53"/>
    </row>
    <row r="8449" spans="1:30" s="13" customFormat="1" x14ac:dyDescent="0.25">
      <c r="A8449"/>
      <c r="B8449" s="32"/>
      <c r="C8449" s="34"/>
      <c r="D8449" s="10"/>
      <c r="J8449" s="53"/>
      <c r="K8449" s="64"/>
      <c r="O8449" s="60"/>
      <c r="P8449" s="67"/>
      <c r="T8449" s="53"/>
      <c r="U8449" s="64"/>
      <c r="Y8449" s="53"/>
      <c r="Z8449" s="64"/>
      <c r="AD8449" s="53"/>
    </row>
    <row r="8450" spans="1:30" s="13" customFormat="1" x14ac:dyDescent="0.25">
      <c r="A8450"/>
      <c r="B8450" s="32"/>
      <c r="C8450" s="34"/>
      <c r="D8450" s="10"/>
      <c r="J8450" s="53"/>
      <c r="K8450" s="64"/>
      <c r="O8450" s="60"/>
      <c r="P8450" s="67"/>
      <c r="T8450" s="53"/>
      <c r="U8450" s="64"/>
      <c r="Y8450" s="53"/>
      <c r="Z8450" s="64"/>
      <c r="AD8450" s="53"/>
    </row>
    <row r="8451" spans="1:30" s="13" customFormat="1" x14ac:dyDescent="0.25">
      <c r="A8451"/>
      <c r="B8451" s="32"/>
      <c r="C8451" s="34"/>
      <c r="D8451" s="10"/>
      <c r="J8451" s="53"/>
      <c r="K8451" s="64"/>
      <c r="O8451" s="60"/>
      <c r="P8451" s="67"/>
      <c r="T8451" s="53"/>
      <c r="U8451" s="64"/>
      <c r="Y8451" s="53"/>
      <c r="Z8451" s="64"/>
      <c r="AD8451" s="53"/>
    </row>
    <row r="8452" spans="1:30" s="13" customFormat="1" x14ac:dyDescent="0.25">
      <c r="A8452"/>
      <c r="B8452" s="32"/>
      <c r="C8452" s="34"/>
      <c r="D8452" s="10"/>
      <c r="J8452" s="53"/>
      <c r="K8452" s="64"/>
      <c r="O8452" s="60"/>
      <c r="P8452" s="67"/>
      <c r="T8452" s="53"/>
      <c r="U8452" s="64"/>
      <c r="Y8452" s="53"/>
      <c r="Z8452" s="64"/>
      <c r="AD8452" s="53"/>
    </row>
    <row r="8453" spans="1:30" s="13" customFormat="1" x14ac:dyDescent="0.25">
      <c r="A8453"/>
      <c r="B8453" s="32"/>
      <c r="C8453" s="34"/>
      <c r="D8453" s="10"/>
      <c r="J8453" s="53"/>
      <c r="K8453" s="64"/>
      <c r="O8453" s="60"/>
      <c r="P8453" s="67"/>
      <c r="T8453" s="53"/>
      <c r="U8453" s="64"/>
      <c r="Y8453" s="53"/>
      <c r="Z8453" s="64"/>
      <c r="AD8453" s="53"/>
    </row>
    <row r="8454" spans="1:30" s="13" customFormat="1" x14ac:dyDescent="0.25">
      <c r="A8454"/>
      <c r="B8454" s="32"/>
      <c r="C8454" s="34"/>
      <c r="D8454" s="10"/>
      <c r="J8454" s="53"/>
      <c r="K8454" s="64"/>
      <c r="O8454" s="60"/>
      <c r="P8454" s="67"/>
      <c r="T8454" s="53"/>
      <c r="U8454" s="64"/>
      <c r="Y8454" s="53"/>
      <c r="Z8454" s="64"/>
      <c r="AD8454" s="53"/>
    </row>
    <row r="8455" spans="1:30" s="13" customFormat="1" x14ac:dyDescent="0.25">
      <c r="A8455"/>
      <c r="B8455" s="32"/>
      <c r="C8455" s="34"/>
      <c r="D8455" s="10"/>
      <c r="J8455" s="53"/>
      <c r="K8455" s="64"/>
      <c r="O8455" s="60"/>
      <c r="P8455" s="67"/>
      <c r="T8455" s="53"/>
      <c r="U8455" s="64"/>
      <c r="Y8455" s="53"/>
      <c r="Z8455" s="64"/>
      <c r="AD8455" s="53"/>
    </row>
    <row r="8456" spans="1:30" s="13" customFormat="1" x14ac:dyDescent="0.25">
      <c r="A8456"/>
      <c r="B8456" s="32"/>
      <c r="C8456" s="34"/>
      <c r="D8456" s="10"/>
      <c r="J8456" s="53"/>
      <c r="K8456" s="64"/>
      <c r="O8456" s="60"/>
      <c r="P8456" s="67"/>
      <c r="T8456" s="53"/>
      <c r="U8456" s="64"/>
      <c r="Y8456" s="53"/>
      <c r="Z8456" s="64"/>
      <c r="AD8456" s="53"/>
    </row>
    <row r="8457" spans="1:30" s="13" customFormat="1" x14ac:dyDescent="0.25">
      <c r="A8457"/>
      <c r="B8457" s="32"/>
      <c r="C8457" s="34"/>
      <c r="D8457" s="10"/>
      <c r="J8457" s="53"/>
      <c r="K8457" s="64"/>
      <c r="O8457" s="60"/>
      <c r="P8457" s="67"/>
      <c r="T8457" s="53"/>
      <c r="U8457" s="64"/>
      <c r="Y8457" s="53"/>
      <c r="Z8457" s="64"/>
      <c r="AD8457" s="53"/>
    </row>
    <row r="8458" spans="1:30" s="13" customFormat="1" x14ac:dyDescent="0.25">
      <c r="A8458"/>
      <c r="B8458" s="32"/>
      <c r="C8458" s="34"/>
      <c r="D8458" s="10"/>
      <c r="J8458" s="53"/>
      <c r="K8458" s="64"/>
      <c r="O8458" s="60"/>
      <c r="P8458" s="67"/>
      <c r="T8458" s="53"/>
      <c r="U8458" s="64"/>
      <c r="Y8458" s="53"/>
      <c r="Z8458" s="64"/>
      <c r="AD8458" s="53"/>
    </row>
    <row r="8459" spans="1:30" s="13" customFormat="1" x14ac:dyDescent="0.25">
      <c r="A8459"/>
      <c r="B8459" s="32"/>
      <c r="C8459" s="34"/>
      <c r="D8459" s="10"/>
      <c r="J8459" s="53"/>
      <c r="K8459" s="64"/>
      <c r="O8459" s="60"/>
      <c r="P8459" s="67"/>
      <c r="T8459" s="53"/>
      <c r="U8459" s="64"/>
      <c r="Y8459" s="53"/>
      <c r="Z8459" s="64"/>
      <c r="AD8459" s="53"/>
    </row>
    <row r="8460" spans="1:30" s="13" customFormat="1" x14ac:dyDescent="0.25">
      <c r="A8460"/>
      <c r="B8460" s="32"/>
      <c r="C8460" s="34"/>
      <c r="D8460" s="10"/>
      <c r="J8460" s="53"/>
      <c r="K8460" s="64"/>
      <c r="O8460" s="60"/>
      <c r="P8460" s="67"/>
      <c r="T8460" s="53"/>
      <c r="U8460" s="64"/>
      <c r="Y8460" s="53"/>
      <c r="Z8460" s="64"/>
      <c r="AD8460" s="53"/>
    </row>
    <row r="8461" spans="1:30" s="13" customFormat="1" x14ac:dyDescent="0.25">
      <c r="A8461"/>
      <c r="B8461" s="32"/>
      <c r="C8461" s="34"/>
      <c r="D8461" s="10"/>
      <c r="J8461" s="53"/>
      <c r="K8461" s="64"/>
      <c r="O8461" s="60"/>
      <c r="P8461" s="67"/>
      <c r="T8461" s="53"/>
      <c r="U8461" s="64"/>
      <c r="Y8461" s="53"/>
      <c r="Z8461" s="64"/>
      <c r="AD8461" s="53"/>
    </row>
    <row r="8462" spans="1:30" s="13" customFormat="1" x14ac:dyDescent="0.25">
      <c r="A8462"/>
      <c r="B8462" s="32"/>
      <c r="C8462" s="34"/>
      <c r="D8462" s="10"/>
      <c r="J8462" s="53"/>
      <c r="K8462" s="64"/>
      <c r="O8462" s="60"/>
      <c r="P8462" s="67"/>
      <c r="T8462" s="53"/>
      <c r="U8462" s="64"/>
      <c r="Y8462" s="53"/>
      <c r="Z8462" s="64"/>
      <c r="AD8462" s="53"/>
    </row>
    <row r="8463" spans="1:30" s="13" customFormat="1" x14ac:dyDescent="0.25">
      <c r="A8463"/>
      <c r="B8463" s="32"/>
      <c r="C8463" s="34"/>
      <c r="D8463" s="10"/>
      <c r="J8463" s="53"/>
      <c r="K8463" s="64"/>
      <c r="O8463" s="60"/>
      <c r="P8463" s="67"/>
      <c r="T8463" s="53"/>
      <c r="U8463" s="64"/>
      <c r="Y8463" s="53"/>
      <c r="Z8463" s="64"/>
      <c r="AD8463" s="53"/>
    </row>
    <row r="8464" spans="1:30" s="13" customFormat="1" x14ac:dyDescent="0.25">
      <c r="A8464"/>
      <c r="B8464" s="32"/>
      <c r="C8464" s="34"/>
      <c r="D8464" s="10"/>
      <c r="J8464" s="53"/>
      <c r="K8464" s="64"/>
      <c r="O8464" s="60"/>
      <c r="P8464" s="67"/>
      <c r="T8464" s="53"/>
      <c r="U8464" s="64"/>
      <c r="Y8464" s="53"/>
      <c r="Z8464" s="64"/>
      <c r="AD8464" s="53"/>
    </row>
    <row r="8465" spans="1:30" s="13" customFormat="1" x14ac:dyDescent="0.25">
      <c r="A8465"/>
      <c r="B8465" s="32"/>
      <c r="C8465" s="34"/>
      <c r="D8465" s="10"/>
      <c r="J8465" s="53"/>
      <c r="K8465" s="64"/>
      <c r="O8465" s="60"/>
      <c r="P8465" s="67"/>
      <c r="T8465" s="53"/>
      <c r="U8465" s="64"/>
      <c r="Y8465" s="53"/>
      <c r="Z8465" s="64"/>
      <c r="AD8465" s="53"/>
    </row>
    <row r="8466" spans="1:30" s="13" customFormat="1" x14ac:dyDescent="0.25">
      <c r="A8466"/>
      <c r="B8466" s="32"/>
      <c r="C8466" s="34"/>
      <c r="D8466" s="10"/>
      <c r="J8466" s="53"/>
      <c r="K8466" s="64"/>
      <c r="O8466" s="60"/>
      <c r="P8466" s="67"/>
      <c r="T8466" s="53"/>
      <c r="U8466" s="64"/>
      <c r="Y8466" s="53"/>
      <c r="Z8466" s="64"/>
      <c r="AD8466" s="53"/>
    </row>
    <row r="8467" spans="1:30" s="13" customFormat="1" x14ac:dyDescent="0.25">
      <c r="A8467"/>
      <c r="B8467" s="32"/>
      <c r="C8467" s="34"/>
      <c r="D8467" s="10"/>
      <c r="J8467" s="53"/>
      <c r="K8467" s="64"/>
      <c r="O8467" s="60"/>
      <c r="P8467" s="67"/>
      <c r="T8467" s="53"/>
      <c r="U8467" s="64"/>
      <c r="Y8467" s="53"/>
      <c r="Z8467" s="64"/>
      <c r="AD8467" s="53"/>
    </row>
    <row r="8468" spans="1:30" s="13" customFormat="1" x14ac:dyDescent="0.25">
      <c r="A8468"/>
      <c r="B8468" s="32"/>
      <c r="C8468" s="34"/>
      <c r="D8468" s="10"/>
      <c r="J8468" s="53"/>
      <c r="K8468" s="64"/>
      <c r="O8468" s="60"/>
      <c r="P8468" s="67"/>
      <c r="T8468" s="53"/>
      <c r="U8468" s="64"/>
      <c r="Y8468" s="53"/>
      <c r="Z8468" s="64"/>
      <c r="AD8468" s="53"/>
    </row>
    <row r="8469" spans="1:30" s="13" customFormat="1" x14ac:dyDescent="0.25">
      <c r="A8469"/>
      <c r="B8469" s="32"/>
      <c r="C8469" s="34"/>
      <c r="D8469" s="10"/>
      <c r="J8469" s="53"/>
      <c r="K8469" s="64"/>
      <c r="O8469" s="60"/>
      <c r="P8469" s="67"/>
      <c r="T8469" s="53"/>
      <c r="U8469" s="64"/>
      <c r="Y8469" s="53"/>
      <c r="Z8469" s="64"/>
      <c r="AD8469" s="53"/>
    </row>
    <row r="8470" spans="1:30" s="13" customFormat="1" x14ac:dyDescent="0.25">
      <c r="A8470"/>
      <c r="B8470" s="32"/>
      <c r="C8470" s="34"/>
      <c r="D8470" s="10"/>
      <c r="J8470" s="53"/>
      <c r="K8470" s="64"/>
      <c r="O8470" s="60"/>
      <c r="P8470" s="67"/>
      <c r="T8470" s="53"/>
      <c r="U8470" s="64"/>
      <c r="Y8470" s="53"/>
      <c r="Z8470" s="64"/>
      <c r="AD8470" s="53"/>
    </row>
    <row r="8471" spans="1:30" s="13" customFormat="1" x14ac:dyDescent="0.25">
      <c r="A8471"/>
      <c r="B8471" s="32"/>
      <c r="C8471" s="34"/>
      <c r="D8471" s="10"/>
      <c r="J8471" s="53"/>
      <c r="K8471" s="64"/>
      <c r="O8471" s="60"/>
      <c r="P8471" s="67"/>
      <c r="T8471" s="53"/>
      <c r="U8471" s="64"/>
      <c r="Y8471" s="53"/>
      <c r="Z8471" s="64"/>
      <c r="AD8471" s="53"/>
    </row>
    <row r="8472" spans="1:30" s="13" customFormat="1" x14ac:dyDescent="0.25">
      <c r="A8472"/>
      <c r="B8472" s="32"/>
      <c r="C8472" s="34"/>
      <c r="D8472" s="10"/>
      <c r="J8472" s="53"/>
      <c r="K8472" s="64"/>
      <c r="O8472" s="60"/>
      <c r="P8472" s="67"/>
      <c r="T8472" s="53"/>
      <c r="U8472" s="64"/>
      <c r="Y8472" s="53"/>
      <c r="Z8472" s="64"/>
      <c r="AD8472" s="53"/>
    </row>
    <row r="8473" spans="1:30" s="13" customFormat="1" x14ac:dyDescent="0.25">
      <c r="A8473"/>
      <c r="B8473" s="32"/>
      <c r="C8473" s="34"/>
      <c r="D8473" s="10"/>
      <c r="J8473" s="53"/>
      <c r="K8473" s="64"/>
      <c r="O8473" s="60"/>
      <c r="P8473" s="67"/>
      <c r="T8473" s="53"/>
      <c r="U8473" s="64"/>
      <c r="Y8473" s="53"/>
      <c r="Z8473" s="64"/>
      <c r="AD8473" s="53"/>
    </row>
    <row r="8474" spans="1:30" s="13" customFormat="1" x14ac:dyDescent="0.25">
      <c r="A8474"/>
      <c r="B8474" s="32"/>
      <c r="C8474" s="34"/>
      <c r="D8474" s="10"/>
      <c r="J8474" s="53"/>
      <c r="K8474" s="64"/>
      <c r="O8474" s="60"/>
      <c r="P8474" s="67"/>
      <c r="T8474" s="53"/>
      <c r="U8474" s="64"/>
      <c r="Y8474" s="53"/>
      <c r="Z8474" s="64"/>
      <c r="AD8474" s="53"/>
    </row>
    <row r="8475" spans="1:30" s="13" customFormat="1" x14ac:dyDescent="0.25">
      <c r="A8475"/>
      <c r="B8475" s="32"/>
      <c r="C8475" s="34"/>
      <c r="D8475" s="10"/>
      <c r="J8475" s="53"/>
      <c r="K8475" s="64"/>
      <c r="O8475" s="60"/>
      <c r="P8475" s="67"/>
      <c r="T8475" s="53"/>
      <c r="U8475" s="64"/>
      <c r="Y8475" s="53"/>
      <c r="Z8475" s="64"/>
      <c r="AD8475" s="53"/>
    </row>
    <row r="8476" spans="1:30" s="13" customFormat="1" x14ac:dyDescent="0.25">
      <c r="A8476"/>
      <c r="B8476" s="32"/>
      <c r="C8476" s="34"/>
      <c r="D8476" s="10"/>
      <c r="J8476" s="53"/>
      <c r="K8476" s="64"/>
      <c r="O8476" s="60"/>
      <c r="P8476" s="67"/>
      <c r="T8476" s="53"/>
      <c r="U8476" s="64"/>
      <c r="Y8476" s="53"/>
      <c r="Z8476" s="64"/>
      <c r="AD8476" s="53"/>
    </row>
    <row r="8477" spans="1:30" s="13" customFormat="1" x14ac:dyDescent="0.25">
      <c r="A8477"/>
      <c r="B8477" s="32"/>
      <c r="C8477" s="34"/>
      <c r="D8477" s="10"/>
      <c r="J8477" s="53"/>
      <c r="K8477" s="64"/>
      <c r="O8477" s="60"/>
      <c r="P8477" s="67"/>
      <c r="T8477" s="53"/>
      <c r="U8477" s="64"/>
      <c r="Y8477" s="53"/>
      <c r="Z8477" s="64"/>
      <c r="AD8477" s="53"/>
    </row>
    <row r="8478" spans="1:30" s="13" customFormat="1" x14ac:dyDescent="0.25">
      <c r="A8478"/>
      <c r="B8478" s="32"/>
      <c r="C8478" s="34"/>
      <c r="D8478" s="10"/>
      <c r="J8478" s="53"/>
      <c r="K8478" s="64"/>
      <c r="O8478" s="60"/>
      <c r="P8478" s="67"/>
      <c r="T8478" s="53"/>
      <c r="U8478" s="64"/>
      <c r="Y8478" s="53"/>
      <c r="Z8478" s="64"/>
      <c r="AD8478" s="53"/>
    </row>
    <row r="8479" spans="1:30" s="13" customFormat="1" x14ac:dyDescent="0.25">
      <c r="A8479"/>
      <c r="B8479" s="32"/>
      <c r="C8479" s="34"/>
      <c r="D8479" s="10"/>
      <c r="J8479" s="53"/>
      <c r="K8479" s="64"/>
      <c r="O8479" s="60"/>
      <c r="P8479" s="67"/>
      <c r="T8479" s="53"/>
      <c r="U8479" s="64"/>
      <c r="Y8479" s="53"/>
      <c r="Z8479" s="64"/>
      <c r="AD8479" s="53"/>
    </row>
    <row r="8480" spans="1:30" s="13" customFormat="1" x14ac:dyDescent="0.25">
      <c r="A8480"/>
      <c r="B8480" s="32"/>
      <c r="C8480" s="34"/>
      <c r="D8480" s="10"/>
      <c r="J8480" s="53"/>
      <c r="K8480" s="64"/>
      <c r="O8480" s="60"/>
      <c r="P8480" s="67"/>
      <c r="T8480" s="53"/>
      <c r="U8480" s="64"/>
      <c r="Y8480" s="53"/>
      <c r="Z8480" s="64"/>
      <c r="AD8480" s="53"/>
    </row>
    <row r="8481" spans="1:30" s="13" customFormat="1" x14ac:dyDescent="0.25">
      <c r="A8481"/>
      <c r="B8481" s="32"/>
      <c r="C8481" s="34"/>
      <c r="D8481" s="10"/>
      <c r="J8481" s="53"/>
      <c r="K8481" s="64"/>
      <c r="O8481" s="60"/>
      <c r="P8481" s="67"/>
      <c r="T8481" s="53"/>
      <c r="U8481" s="64"/>
      <c r="Y8481" s="53"/>
      <c r="Z8481" s="64"/>
      <c r="AD8481" s="53"/>
    </row>
    <row r="8482" spans="1:30" s="13" customFormat="1" x14ac:dyDescent="0.25">
      <c r="A8482"/>
      <c r="B8482" s="32"/>
      <c r="C8482" s="34"/>
      <c r="D8482" s="10"/>
      <c r="J8482" s="53"/>
      <c r="K8482" s="64"/>
      <c r="O8482" s="60"/>
      <c r="P8482" s="67"/>
      <c r="T8482" s="53"/>
      <c r="U8482" s="64"/>
      <c r="Y8482" s="53"/>
      <c r="Z8482" s="64"/>
      <c r="AD8482" s="53"/>
    </row>
    <row r="8483" spans="1:30" s="13" customFormat="1" x14ac:dyDescent="0.25">
      <c r="A8483"/>
      <c r="B8483" s="32"/>
      <c r="C8483" s="34"/>
      <c r="D8483" s="10"/>
      <c r="J8483" s="53"/>
      <c r="K8483" s="64"/>
      <c r="O8483" s="60"/>
      <c r="P8483" s="67"/>
      <c r="T8483" s="53"/>
      <c r="U8483" s="64"/>
      <c r="Y8483" s="53"/>
      <c r="Z8483" s="64"/>
      <c r="AD8483" s="53"/>
    </row>
    <row r="8484" spans="1:30" s="13" customFormat="1" x14ac:dyDescent="0.25">
      <c r="A8484"/>
      <c r="B8484" s="32"/>
      <c r="C8484" s="34"/>
      <c r="D8484" s="10"/>
      <c r="J8484" s="53"/>
      <c r="K8484" s="64"/>
      <c r="O8484" s="60"/>
      <c r="P8484" s="67"/>
      <c r="T8484" s="53"/>
      <c r="U8484" s="64"/>
      <c r="Y8484" s="53"/>
      <c r="Z8484" s="64"/>
      <c r="AD8484" s="53"/>
    </row>
    <row r="8485" spans="1:30" s="13" customFormat="1" x14ac:dyDescent="0.25">
      <c r="A8485"/>
      <c r="B8485" s="32"/>
      <c r="C8485" s="34"/>
      <c r="D8485" s="10"/>
      <c r="J8485" s="53"/>
      <c r="K8485" s="64"/>
      <c r="O8485" s="60"/>
      <c r="P8485" s="67"/>
      <c r="T8485" s="53"/>
      <c r="U8485" s="64"/>
      <c r="Y8485" s="53"/>
      <c r="Z8485" s="64"/>
      <c r="AD8485" s="53"/>
    </row>
    <row r="8486" spans="1:30" s="13" customFormat="1" x14ac:dyDescent="0.25">
      <c r="A8486"/>
      <c r="B8486" s="32"/>
      <c r="C8486" s="34"/>
      <c r="D8486" s="10"/>
      <c r="J8486" s="53"/>
      <c r="K8486" s="64"/>
      <c r="O8486" s="60"/>
      <c r="P8486" s="67"/>
      <c r="T8486" s="53"/>
      <c r="U8486" s="64"/>
      <c r="Y8486" s="53"/>
      <c r="Z8486" s="64"/>
      <c r="AD8486" s="53"/>
    </row>
    <row r="8487" spans="1:30" s="13" customFormat="1" x14ac:dyDescent="0.25">
      <c r="A8487"/>
      <c r="B8487" s="32"/>
      <c r="C8487" s="34"/>
      <c r="D8487" s="10"/>
      <c r="J8487" s="53"/>
      <c r="K8487" s="64"/>
      <c r="O8487" s="60"/>
      <c r="P8487" s="67"/>
      <c r="T8487" s="53"/>
      <c r="U8487" s="64"/>
      <c r="Y8487" s="53"/>
      <c r="Z8487" s="64"/>
      <c r="AD8487" s="53"/>
    </row>
    <row r="8488" spans="1:30" s="13" customFormat="1" x14ac:dyDescent="0.25">
      <c r="A8488"/>
      <c r="B8488" s="32"/>
      <c r="C8488" s="34"/>
      <c r="D8488" s="10"/>
      <c r="J8488" s="53"/>
      <c r="K8488" s="64"/>
      <c r="O8488" s="60"/>
      <c r="P8488" s="67"/>
      <c r="T8488" s="53"/>
      <c r="U8488" s="64"/>
      <c r="Y8488" s="53"/>
      <c r="Z8488" s="64"/>
      <c r="AD8488" s="53"/>
    </row>
    <row r="8489" spans="1:30" s="13" customFormat="1" x14ac:dyDescent="0.25">
      <c r="A8489"/>
      <c r="B8489" s="32"/>
      <c r="C8489" s="34"/>
      <c r="D8489" s="10"/>
      <c r="J8489" s="53"/>
      <c r="K8489" s="64"/>
      <c r="O8489" s="60"/>
      <c r="P8489" s="67"/>
      <c r="T8489" s="53"/>
      <c r="U8489" s="64"/>
      <c r="Y8489" s="53"/>
      <c r="Z8489" s="64"/>
      <c r="AD8489" s="53"/>
    </row>
    <row r="8490" spans="1:30" s="13" customFormat="1" x14ac:dyDescent="0.25">
      <c r="A8490"/>
      <c r="B8490" s="32"/>
      <c r="C8490" s="34"/>
      <c r="D8490" s="10"/>
      <c r="J8490" s="53"/>
      <c r="K8490" s="64"/>
      <c r="O8490" s="60"/>
      <c r="P8490" s="67"/>
      <c r="T8490" s="53"/>
      <c r="U8490" s="64"/>
      <c r="Y8490" s="53"/>
      <c r="Z8490" s="64"/>
      <c r="AD8490" s="53"/>
    </row>
    <row r="8491" spans="1:30" s="13" customFormat="1" x14ac:dyDescent="0.25">
      <c r="A8491"/>
      <c r="B8491" s="32"/>
      <c r="C8491" s="34"/>
      <c r="D8491" s="10"/>
      <c r="J8491" s="53"/>
      <c r="K8491" s="64"/>
      <c r="O8491" s="60"/>
      <c r="P8491" s="67"/>
      <c r="T8491" s="53"/>
      <c r="U8491" s="64"/>
      <c r="Y8491" s="53"/>
      <c r="Z8491" s="64"/>
      <c r="AD8491" s="53"/>
    </row>
    <row r="8492" spans="1:30" s="13" customFormat="1" x14ac:dyDescent="0.25">
      <c r="A8492"/>
      <c r="B8492" s="32"/>
      <c r="C8492" s="34"/>
      <c r="D8492" s="10"/>
      <c r="J8492" s="53"/>
      <c r="K8492" s="64"/>
      <c r="O8492" s="60"/>
      <c r="P8492" s="67"/>
      <c r="T8492" s="53"/>
      <c r="U8492" s="64"/>
      <c r="Y8492" s="53"/>
      <c r="Z8492" s="64"/>
      <c r="AD8492" s="53"/>
    </row>
    <row r="8493" spans="1:30" s="13" customFormat="1" x14ac:dyDescent="0.25">
      <c r="A8493"/>
      <c r="B8493" s="32"/>
      <c r="C8493" s="34"/>
      <c r="D8493" s="10"/>
      <c r="J8493" s="53"/>
      <c r="K8493" s="64"/>
      <c r="O8493" s="60"/>
      <c r="P8493" s="67"/>
      <c r="T8493" s="53"/>
      <c r="U8493" s="64"/>
      <c r="Y8493" s="53"/>
      <c r="Z8493" s="64"/>
      <c r="AD8493" s="53"/>
    </row>
    <row r="8494" spans="1:30" s="13" customFormat="1" x14ac:dyDescent="0.25">
      <c r="A8494"/>
      <c r="B8494" s="32"/>
      <c r="C8494" s="34"/>
      <c r="D8494" s="10"/>
      <c r="J8494" s="53"/>
      <c r="K8494" s="64"/>
      <c r="O8494" s="60"/>
      <c r="P8494" s="67"/>
      <c r="T8494" s="53"/>
      <c r="U8494" s="64"/>
      <c r="Y8494" s="53"/>
      <c r="Z8494" s="64"/>
      <c r="AD8494" s="53"/>
    </row>
    <row r="8495" spans="1:30" s="13" customFormat="1" x14ac:dyDescent="0.25">
      <c r="A8495"/>
      <c r="B8495" s="32"/>
      <c r="C8495" s="34"/>
      <c r="D8495" s="10"/>
      <c r="J8495" s="53"/>
      <c r="K8495" s="64"/>
      <c r="O8495" s="60"/>
      <c r="P8495" s="67"/>
      <c r="T8495" s="53"/>
      <c r="U8495" s="64"/>
      <c r="Y8495" s="53"/>
      <c r="Z8495" s="64"/>
      <c r="AD8495" s="53"/>
    </row>
    <row r="8496" spans="1:30" s="13" customFormat="1" x14ac:dyDescent="0.25">
      <c r="A8496"/>
      <c r="B8496" s="32"/>
      <c r="C8496" s="34"/>
      <c r="D8496" s="10"/>
      <c r="J8496" s="53"/>
      <c r="K8496" s="64"/>
      <c r="O8496" s="60"/>
      <c r="P8496" s="67"/>
      <c r="T8496" s="53"/>
      <c r="U8496" s="64"/>
      <c r="Y8496" s="53"/>
      <c r="Z8496" s="64"/>
      <c r="AD8496" s="53"/>
    </row>
    <row r="8497" spans="1:30" s="13" customFormat="1" x14ac:dyDescent="0.25">
      <c r="A8497"/>
      <c r="B8497" s="32"/>
      <c r="C8497" s="34"/>
      <c r="D8497" s="10"/>
      <c r="J8497" s="53"/>
      <c r="K8497" s="64"/>
      <c r="O8497" s="60"/>
      <c r="P8497" s="67"/>
      <c r="T8497" s="53"/>
      <c r="U8497" s="64"/>
      <c r="Y8497" s="53"/>
      <c r="Z8497" s="64"/>
      <c r="AD8497" s="53"/>
    </row>
    <row r="8498" spans="1:30" s="13" customFormat="1" x14ac:dyDescent="0.25">
      <c r="A8498"/>
      <c r="B8498" s="32"/>
      <c r="C8498" s="34"/>
      <c r="D8498" s="10"/>
      <c r="J8498" s="53"/>
      <c r="K8498" s="64"/>
      <c r="O8498" s="60"/>
      <c r="P8498" s="67"/>
      <c r="T8498" s="53"/>
      <c r="U8498" s="64"/>
      <c r="Y8498" s="53"/>
      <c r="Z8498" s="64"/>
      <c r="AD8498" s="53"/>
    </row>
    <row r="8499" spans="1:30" s="13" customFormat="1" x14ac:dyDescent="0.25">
      <c r="A8499"/>
      <c r="B8499" s="32"/>
      <c r="C8499" s="34"/>
      <c r="D8499" s="10"/>
      <c r="J8499" s="53"/>
      <c r="K8499" s="64"/>
      <c r="O8499" s="60"/>
      <c r="P8499" s="67"/>
      <c r="T8499" s="53"/>
      <c r="U8499" s="64"/>
      <c r="Y8499" s="53"/>
      <c r="Z8499" s="64"/>
      <c r="AD8499" s="53"/>
    </row>
    <row r="8500" spans="1:30" s="13" customFormat="1" x14ac:dyDescent="0.25">
      <c r="A8500"/>
      <c r="B8500" s="32"/>
      <c r="C8500" s="34"/>
      <c r="D8500" s="10"/>
      <c r="J8500" s="53"/>
      <c r="K8500" s="64"/>
      <c r="O8500" s="60"/>
      <c r="P8500" s="67"/>
      <c r="T8500" s="53"/>
      <c r="U8500" s="64"/>
      <c r="Y8500" s="53"/>
      <c r="Z8500" s="64"/>
      <c r="AD8500" s="53"/>
    </row>
    <row r="8501" spans="1:30" s="13" customFormat="1" x14ac:dyDescent="0.25">
      <c r="A8501"/>
      <c r="B8501" s="32"/>
      <c r="C8501" s="34"/>
      <c r="D8501" s="10"/>
      <c r="J8501" s="53"/>
      <c r="K8501" s="64"/>
      <c r="O8501" s="60"/>
      <c r="P8501" s="67"/>
      <c r="T8501" s="53"/>
      <c r="U8501" s="64"/>
      <c r="Y8501" s="53"/>
      <c r="Z8501" s="64"/>
      <c r="AD8501" s="53"/>
    </row>
    <row r="8502" spans="1:30" s="13" customFormat="1" x14ac:dyDescent="0.25">
      <c r="A8502"/>
      <c r="B8502" s="32"/>
      <c r="C8502" s="34"/>
      <c r="D8502" s="10"/>
      <c r="J8502" s="53"/>
      <c r="K8502" s="64"/>
      <c r="O8502" s="60"/>
      <c r="P8502" s="67"/>
      <c r="T8502" s="53"/>
      <c r="U8502" s="64"/>
      <c r="Y8502" s="53"/>
      <c r="Z8502" s="64"/>
      <c r="AD8502" s="53"/>
    </row>
    <row r="8503" spans="1:30" s="13" customFormat="1" x14ac:dyDescent="0.25">
      <c r="A8503"/>
      <c r="B8503" s="32"/>
      <c r="C8503" s="34"/>
      <c r="D8503" s="10"/>
      <c r="J8503" s="53"/>
      <c r="K8503" s="64"/>
      <c r="O8503" s="60"/>
      <c r="P8503" s="67"/>
      <c r="T8503" s="53"/>
      <c r="U8503" s="64"/>
      <c r="Y8503" s="53"/>
      <c r="Z8503" s="64"/>
      <c r="AD8503" s="53"/>
    </row>
    <row r="8504" spans="1:30" s="13" customFormat="1" x14ac:dyDescent="0.25">
      <c r="A8504"/>
      <c r="B8504" s="32"/>
      <c r="C8504" s="34"/>
      <c r="D8504" s="10"/>
      <c r="J8504" s="53"/>
      <c r="K8504" s="64"/>
      <c r="O8504" s="60"/>
      <c r="P8504" s="67"/>
      <c r="T8504" s="53"/>
      <c r="U8504" s="64"/>
      <c r="Y8504" s="53"/>
      <c r="Z8504" s="64"/>
      <c r="AD8504" s="53"/>
    </row>
    <row r="8505" spans="1:30" s="13" customFormat="1" x14ac:dyDescent="0.25">
      <c r="A8505"/>
      <c r="B8505" s="32"/>
      <c r="C8505" s="34"/>
      <c r="D8505" s="10"/>
      <c r="J8505" s="53"/>
      <c r="K8505" s="64"/>
      <c r="O8505" s="60"/>
      <c r="P8505" s="67"/>
      <c r="T8505" s="53"/>
      <c r="U8505" s="64"/>
      <c r="Y8505" s="53"/>
      <c r="Z8505" s="64"/>
      <c r="AD8505" s="53"/>
    </row>
    <row r="8506" spans="1:30" s="13" customFormat="1" x14ac:dyDescent="0.25">
      <c r="A8506"/>
      <c r="B8506" s="32"/>
      <c r="C8506" s="34"/>
      <c r="D8506" s="10"/>
      <c r="J8506" s="53"/>
      <c r="K8506" s="64"/>
      <c r="O8506" s="60"/>
      <c r="P8506" s="67"/>
      <c r="T8506" s="53"/>
      <c r="U8506" s="64"/>
      <c r="Y8506" s="53"/>
      <c r="Z8506" s="64"/>
      <c r="AD8506" s="53"/>
    </row>
    <row r="8507" spans="1:30" s="13" customFormat="1" x14ac:dyDescent="0.25">
      <c r="A8507"/>
      <c r="B8507" s="32"/>
      <c r="C8507" s="34"/>
      <c r="D8507" s="10"/>
      <c r="J8507" s="53"/>
      <c r="K8507" s="64"/>
      <c r="O8507" s="60"/>
      <c r="P8507" s="67"/>
      <c r="T8507" s="53"/>
      <c r="U8507" s="64"/>
      <c r="Y8507" s="53"/>
      <c r="Z8507" s="64"/>
      <c r="AD8507" s="53"/>
    </row>
    <row r="8508" spans="1:30" s="13" customFormat="1" x14ac:dyDescent="0.25">
      <c r="A8508"/>
      <c r="B8508" s="32"/>
      <c r="C8508" s="34"/>
      <c r="D8508" s="10"/>
      <c r="J8508" s="53"/>
      <c r="K8508" s="64"/>
      <c r="O8508" s="60"/>
      <c r="P8508" s="67"/>
      <c r="T8508" s="53"/>
      <c r="U8508" s="64"/>
      <c r="Y8508" s="53"/>
      <c r="Z8508" s="64"/>
      <c r="AD8508" s="53"/>
    </row>
    <row r="8509" spans="1:30" s="13" customFormat="1" x14ac:dyDescent="0.25">
      <c r="A8509"/>
      <c r="B8509" s="32"/>
      <c r="C8509" s="34"/>
      <c r="D8509" s="10"/>
      <c r="J8509" s="53"/>
      <c r="K8509" s="64"/>
      <c r="O8509" s="60"/>
      <c r="P8509" s="67"/>
      <c r="T8509" s="53"/>
      <c r="U8509" s="64"/>
      <c r="Y8509" s="53"/>
      <c r="Z8509" s="64"/>
      <c r="AD8509" s="53"/>
    </row>
    <row r="8510" spans="1:30" s="13" customFormat="1" x14ac:dyDescent="0.25">
      <c r="A8510"/>
      <c r="B8510" s="32"/>
      <c r="C8510" s="34"/>
      <c r="D8510" s="10"/>
      <c r="J8510" s="53"/>
      <c r="K8510" s="64"/>
      <c r="O8510" s="60"/>
      <c r="P8510" s="67"/>
      <c r="T8510" s="53"/>
      <c r="U8510" s="64"/>
      <c r="Y8510" s="53"/>
      <c r="Z8510" s="64"/>
      <c r="AD8510" s="53"/>
    </row>
    <row r="8511" spans="1:30" s="13" customFormat="1" x14ac:dyDescent="0.25">
      <c r="A8511"/>
      <c r="B8511" s="32"/>
      <c r="C8511" s="34"/>
      <c r="D8511" s="10"/>
      <c r="J8511" s="53"/>
      <c r="K8511" s="64"/>
      <c r="O8511" s="60"/>
      <c r="P8511" s="67"/>
      <c r="T8511" s="53"/>
      <c r="U8511" s="64"/>
      <c r="Y8511" s="53"/>
      <c r="Z8511" s="64"/>
      <c r="AD8511" s="53"/>
    </row>
    <row r="8512" spans="1:30" s="13" customFormat="1" x14ac:dyDescent="0.25">
      <c r="A8512"/>
      <c r="B8512" s="32"/>
      <c r="C8512" s="34"/>
      <c r="D8512" s="10"/>
      <c r="J8512" s="53"/>
      <c r="K8512" s="64"/>
      <c r="O8512" s="60"/>
      <c r="P8512" s="67"/>
      <c r="T8512" s="53"/>
      <c r="U8512" s="64"/>
      <c r="Y8512" s="53"/>
      <c r="Z8512" s="64"/>
      <c r="AD8512" s="53"/>
    </row>
    <row r="8513" spans="1:30" s="13" customFormat="1" x14ac:dyDescent="0.25">
      <c r="A8513"/>
      <c r="B8513" s="32"/>
      <c r="C8513" s="34"/>
      <c r="D8513" s="10"/>
      <c r="J8513" s="53"/>
      <c r="K8513" s="64"/>
      <c r="O8513" s="60"/>
      <c r="P8513" s="67"/>
      <c r="T8513" s="53"/>
      <c r="U8513" s="64"/>
      <c r="Y8513" s="53"/>
      <c r="Z8513" s="64"/>
      <c r="AD8513" s="53"/>
    </row>
    <row r="8514" spans="1:30" s="13" customFormat="1" x14ac:dyDescent="0.25">
      <c r="A8514"/>
      <c r="B8514" s="32"/>
      <c r="C8514" s="34"/>
      <c r="D8514" s="10"/>
      <c r="J8514" s="53"/>
      <c r="K8514" s="64"/>
      <c r="O8514" s="60"/>
      <c r="P8514" s="67"/>
      <c r="T8514" s="53"/>
      <c r="U8514" s="64"/>
      <c r="Y8514" s="53"/>
      <c r="Z8514" s="64"/>
      <c r="AD8514" s="53"/>
    </row>
    <row r="8515" spans="1:30" s="13" customFormat="1" x14ac:dyDescent="0.25">
      <c r="A8515"/>
      <c r="B8515" s="32"/>
      <c r="C8515" s="34"/>
      <c r="D8515" s="10"/>
      <c r="J8515" s="53"/>
      <c r="K8515" s="64"/>
      <c r="O8515" s="60"/>
      <c r="P8515" s="67"/>
      <c r="T8515" s="53"/>
      <c r="U8515" s="64"/>
      <c r="Y8515" s="53"/>
      <c r="Z8515" s="64"/>
      <c r="AD8515" s="53"/>
    </row>
    <row r="8516" spans="1:30" s="13" customFormat="1" x14ac:dyDescent="0.25">
      <c r="A8516"/>
      <c r="B8516" s="32"/>
      <c r="C8516" s="34"/>
      <c r="D8516" s="10"/>
      <c r="J8516" s="53"/>
      <c r="K8516" s="64"/>
      <c r="O8516" s="60"/>
      <c r="P8516" s="67"/>
      <c r="T8516" s="53"/>
      <c r="U8516" s="64"/>
      <c r="Y8516" s="53"/>
      <c r="Z8516" s="64"/>
      <c r="AD8516" s="53"/>
    </row>
    <row r="8517" spans="1:30" s="13" customFormat="1" x14ac:dyDescent="0.25">
      <c r="A8517"/>
      <c r="B8517" s="32"/>
      <c r="C8517" s="34"/>
      <c r="D8517" s="10"/>
      <c r="J8517" s="53"/>
      <c r="K8517" s="64"/>
      <c r="O8517" s="60"/>
      <c r="P8517" s="67"/>
      <c r="T8517" s="53"/>
      <c r="U8517" s="64"/>
      <c r="Y8517" s="53"/>
      <c r="Z8517" s="64"/>
      <c r="AD8517" s="53"/>
    </row>
    <row r="8518" spans="1:30" s="13" customFormat="1" x14ac:dyDescent="0.25">
      <c r="A8518"/>
      <c r="B8518" s="32"/>
      <c r="C8518" s="34"/>
      <c r="D8518" s="10"/>
      <c r="J8518" s="53"/>
      <c r="K8518" s="64"/>
      <c r="O8518" s="60"/>
      <c r="P8518" s="67"/>
      <c r="T8518" s="53"/>
      <c r="U8518" s="64"/>
      <c r="Y8518" s="53"/>
      <c r="Z8518" s="64"/>
      <c r="AD8518" s="53"/>
    </row>
    <row r="8519" spans="1:30" s="13" customFormat="1" x14ac:dyDescent="0.25">
      <c r="A8519"/>
      <c r="B8519" s="32"/>
      <c r="C8519" s="34"/>
      <c r="D8519" s="10"/>
      <c r="J8519" s="53"/>
      <c r="K8519" s="64"/>
      <c r="O8519" s="60"/>
      <c r="P8519" s="67"/>
      <c r="T8519" s="53"/>
      <c r="U8519" s="64"/>
      <c r="Y8519" s="53"/>
      <c r="Z8519" s="64"/>
      <c r="AD8519" s="53"/>
    </row>
    <row r="8520" spans="1:30" s="13" customFormat="1" x14ac:dyDescent="0.25">
      <c r="A8520"/>
      <c r="B8520" s="32"/>
      <c r="C8520" s="34"/>
      <c r="D8520" s="10"/>
      <c r="J8520" s="53"/>
      <c r="K8520" s="64"/>
      <c r="O8520" s="60"/>
      <c r="P8520" s="67"/>
      <c r="T8520" s="53"/>
      <c r="U8520" s="64"/>
      <c r="Y8520" s="53"/>
      <c r="Z8520" s="64"/>
      <c r="AD8520" s="53"/>
    </row>
    <row r="8521" spans="1:30" s="13" customFormat="1" x14ac:dyDescent="0.25">
      <c r="A8521"/>
      <c r="B8521" s="32"/>
      <c r="C8521" s="34"/>
      <c r="D8521" s="10"/>
      <c r="J8521" s="53"/>
      <c r="K8521" s="64"/>
      <c r="O8521" s="60"/>
      <c r="P8521" s="67"/>
      <c r="T8521" s="53"/>
      <c r="U8521" s="64"/>
      <c r="Y8521" s="53"/>
      <c r="Z8521" s="64"/>
      <c r="AD8521" s="53"/>
    </row>
    <row r="8522" spans="1:30" s="13" customFormat="1" x14ac:dyDescent="0.25">
      <c r="A8522"/>
      <c r="B8522" s="32"/>
      <c r="C8522" s="34"/>
      <c r="D8522" s="10"/>
      <c r="J8522" s="53"/>
      <c r="K8522" s="64"/>
      <c r="O8522" s="60"/>
      <c r="P8522" s="67"/>
      <c r="T8522" s="53"/>
      <c r="U8522" s="64"/>
      <c r="Y8522" s="53"/>
      <c r="Z8522" s="64"/>
      <c r="AD8522" s="53"/>
    </row>
    <row r="8523" spans="1:30" s="13" customFormat="1" x14ac:dyDescent="0.25">
      <c r="A8523"/>
      <c r="B8523" s="32"/>
      <c r="C8523" s="34"/>
      <c r="D8523" s="10"/>
      <c r="J8523" s="53"/>
      <c r="K8523" s="64"/>
      <c r="O8523" s="60"/>
      <c r="P8523" s="67"/>
      <c r="T8523" s="53"/>
      <c r="U8523" s="64"/>
      <c r="Y8523" s="53"/>
      <c r="Z8523" s="64"/>
      <c r="AD8523" s="53"/>
    </row>
    <row r="8524" spans="1:30" s="13" customFormat="1" x14ac:dyDescent="0.25">
      <c r="A8524"/>
      <c r="B8524" s="32"/>
      <c r="C8524" s="34"/>
      <c r="D8524" s="10"/>
      <c r="J8524" s="53"/>
      <c r="K8524" s="64"/>
      <c r="O8524" s="60"/>
      <c r="P8524" s="67"/>
      <c r="T8524" s="53"/>
      <c r="U8524" s="64"/>
      <c r="Y8524" s="53"/>
      <c r="Z8524" s="64"/>
      <c r="AD8524" s="53"/>
    </row>
    <row r="8525" spans="1:30" s="13" customFormat="1" x14ac:dyDescent="0.25">
      <c r="A8525"/>
      <c r="B8525" s="32"/>
      <c r="C8525" s="34"/>
      <c r="D8525" s="10"/>
      <c r="J8525" s="53"/>
      <c r="K8525" s="64"/>
      <c r="O8525" s="60"/>
      <c r="P8525" s="67"/>
      <c r="T8525" s="53"/>
      <c r="U8525" s="64"/>
      <c r="Y8525" s="53"/>
      <c r="Z8525" s="64"/>
      <c r="AD8525" s="53"/>
    </row>
    <row r="8526" spans="1:30" s="13" customFormat="1" x14ac:dyDescent="0.25">
      <c r="A8526"/>
      <c r="B8526" s="32"/>
      <c r="C8526" s="34"/>
      <c r="D8526" s="10"/>
      <c r="J8526" s="53"/>
      <c r="K8526" s="64"/>
      <c r="O8526" s="60"/>
      <c r="P8526" s="67"/>
      <c r="T8526" s="53"/>
      <c r="U8526" s="64"/>
      <c r="Y8526" s="53"/>
      <c r="Z8526" s="64"/>
      <c r="AD8526" s="53"/>
    </row>
    <row r="8527" spans="1:30" s="13" customFormat="1" x14ac:dyDescent="0.25">
      <c r="A8527"/>
      <c r="B8527" s="32"/>
      <c r="C8527" s="34"/>
      <c r="D8527" s="10"/>
      <c r="J8527" s="53"/>
      <c r="K8527" s="64"/>
      <c r="O8527" s="60"/>
      <c r="P8527" s="67"/>
      <c r="T8527" s="53"/>
      <c r="U8527" s="64"/>
      <c r="Y8527" s="53"/>
      <c r="Z8527" s="64"/>
      <c r="AD8527" s="53"/>
    </row>
    <row r="8528" spans="1:30" s="13" customFormat="1" x14ac:dyDescent="0.25">
      <c r="A8528"/>
      <c r="B8528" s="32"/>
      <c r="C8528" s="34"/>
      <c r="D8528" s="10"/>
      <c r="J8528" s="53"/>
      <c r="K8528" s="64"/>
      <c r="O8528" s="60"/>
      <c r="P8528" s="67"/>
      <c r="T8528" s="53"/>
      <c r="U8528" s="64"/>
      <c r="Y8528" s="53"/>
      <c r="Z8528" s="64"/>
      <c r="AD8528" s="53"/>
    </row>
    <row r="8529" spans="1:30" s="13" customFormat="1" x14ac:dyDescent="0.25">
      <c r="A8529"/>
      <c r="B8529" s="32"/>
      <c r="C8529" s="34"/>
      <c r="D8529" s="10"/>
      <c r="J8529" s="53"/>
      <c r="K8529" s="64"/>
      <c r="O8529" s="60"/>
      <c r="P8529" s="67"/>
      <c r="T8529" s="53"/>
      <c r="U8529" s="64"/>
      <c r="Y8529" s="53"/>
      <c r="Z8529" s="64"/>
      <c r="AD8529" s="53"/>
    </row>
    <row r="8530" spans="1:30" s="13" customFormat="1" x14ac:dyDescent="0.25">
      <c r="A8530"/>
      <c r="B8530" s="32"/>
      <c r="C8530" s="34"/>
      <c r="D8530" s="10"/>
      <c r="J8530" s="53"/>
      <c r="K8530" s="64"/>
      <c r="O8530" s="60"/>
      <c r="P8530" s="67"/>
      <c r="T8530" s="53"/>
      <c r="U8530" s="64"/>
      <c r="Y8530" s="53"/>
      <c r="Z8530" s="64"/>
      <c r="AD8530" s="53"/>
    </row>
    <row r="8531" spans="1:30" s="13" customFormat="1" x14ac:dyDescent="0.25">
      <c r="A8531"/>
      <c r="B8531" s="32"/>
      <c r="C8531" s="34"/>
      <c r="D8531" s="10"/>
      <c r="J8531" s="53"/>
      <c r="K8531" s="64"/>
      <c r="O8531" s="60"/>
      <c r="P8531" s="67"/>
      <c r="T8531" s="53"/>
      <c r="U8531" s="64"/>
      <c r="Y8531" s="53"/>
      <c r="Z8531" s="64"/>
      <c r="AD8531" s="53"/>
    </row>
    <row r="8532" spans="1:30" s="13" customFormat="1" x14ac:dyDescent="0.25">
      <c r="A8532"/>
      <c r="B8532" s="32"/>
      <c r="C8532" s="34"/>
      <c r="D8532" s="10"/>
      <c r="J8532" s="53"/>
      <c r="K8532" s="64"/>
      <c r="O8532" s="60"/>
      <c r="P8532" s="67"/>
      <c r="T8532" s="53"/>
      <c r="U8532" s="64"/>
      <c r="Y8532" s="53"/>
      <c r="Z8532" s="64"/>
      <c r="AD8532" s="53"/>
    </row>
    <row r="8533" spans="1:30" s="13" customFormat="1" x14ac:dyDescent="0.25">
      <c r="A8533"/>
      <c r="B8533" s="32"/>
      <c r="C8533" s="34"/>
      <c r="D8533" s="10"/>
      <c r="J8533" s="53"/>
      <c r="K8533" s="64"/>
      <c r="O8533" s="60"/>
      <c r="P8533" s="67"/>
      <c r="T8533" s="53"/>
      <c r="U8533" s="64"/>
      <c r="Y8533" s="53"/>
      <c r="Z8533" s="64"/>
      <c r="AD8533" s="53"/>
    </row>
    <row r="8534" spans="1:30" s="13" customFormat="1" x14ac:dyDescent="0.25">
      <c r="A8534"/>
      <c r="B8534" s="32"/>
      <c r="C8534" s="34"/>
      <c r="D8534" s="10"/>
      <c r="J8534" s="53"/>
      <c r="K8534" s="64"/>
      <c r="O8534" s="60"/>
      <c r="P8534" s="67"/>
      <c r="T8534" s="53"/>
      <c r="U8534" s="64"/>
      <c r="Y8534" s="53"/>
      <c r="Z8534" s="64"/>
      <c r="AD8534" s="53"/>
    </row>
    <row r="8535" spans="1:30" s="13" customFormat="1" x14ac:dyDescent="0.25">
      <c r="A8535"/>
      <c r="B8535" s="32"/>
      <c r="C8535" s="34"/>
      <c r="D8535" s="10"/>
      <c r="J8535" s="53"/>
      <c r="K8535" s="64"/>
      <c r="O8535" s="60"/>
      <c r="P8535" s="67"/>
      <c r="T8535" s="53"/>
      <c r="U8535" s="64"/>
      <c r="Y8535" s="53"/>
      <c r="Z8535" s="64"/>
      <c r="AD8535" s="53"/>
    </row>
    <row r="8536" spans="1:30" s="13" customFormat="1" x14ac:dyDescent="0.25">
      <c r="A8536"/>
      <c r="B8536" s="32"/>
      <c r="C8536" s="34"/>
      <c r="D8536" s="10"/>
      <c r="J8536" s="53"/>
      <c r="K8536" s="64"/>
      <c r="O8536" s="60"/>
      <c r="P8536" s="67"/>
      <c r="T8536" s="53"/>
      <c r="U8536" s="64"/>
      <c r="Y8536" s="53"/>
      <c r="Z8536" s="64"/>
      <c r="AD8536" s="53"/>
    </row>
    <row r="8537" spans="1:30" s="13" customFormat="1" x14ac:dyDescent="0.25">
      <c r="A8537"/>
      <c r="B8537" s="32"/>
      <c r="C8537" s="34"/>
      <c r="D8537" s="10"/>
      <c r="J8537" s="53"/>
      <c r="K8537" s="64"/>
      <c r="O8537" s="60"/>
      <c r="P8537" s="67"/>
      <c r="T8537" s="53"/>
      <c r="U8537" s="64"/>
      <c r="Y8537" s="53"/>
      <c r="Z8537" s="64"/>
      <c r="AD8537" s="53"/>
    </row>
    <row r="8538" spans="1:30" s="13" customFormat="1" x14ac:dyDescent="0.25">
      <c r="A8538"/>
      <c r="B8538" s="32"/>
      <c r="C8538" s="34"/>
      <c r="D8538" s="10"/>
      <c r="J8538" s="53"/>
      <c r="K8538" s="64"/>
      <c r="O8538" s="60"/>
      <c r="P8538" s="67"/>
      <c r="T8538" s="53"/>
      <c r="U8538" s="64"/>
      <c r="Y8538" s="53"/>
      <c r="Z8538" s="64"/>
      <c r="AD8538" s="53"/>
    </row>
    <row r="8539" spans="1:30" s="13" customFormat="1" x14ac:dyDescent="0.25">
      <c r="A8539"/>
      <c r="B8539" s="32"/>
      <c r="C8539" s="34"/>
      <c r="D8539" s="10"/>
      <c r="J8539" s="53"/>
      <c r="K8539" s="64"/>
      <c r="O8539" s="60"/>
      <c r="P8539" s="67"/>
      <c r="T8539" s="53"/>
      <c r="U8539" s="64"/>
      <c r="Y8539" s="53"/>
      <c r="Z8539" s="64"/>
      <c r="AD8539" s="53"/>
    </row>
    <row r="8540" spans="1:30" s="13" customFormat="1" x14ac:dyDescent="0.25">
      <c r="A8540"/>
      <c r="B8540" s="32"/>
      <c r="C8540" s="34"/>
      <c r="D8540" s="10"/>
      <c r="J8540" s="53"/>
      <c r="K8540" s="64"/>
      <c r="O8540" s="60"/>
      <c r="P8540" s="67"/>
      <c r="T8540" s="53"/>
      <c r="U8540" s="64"/>
      <c r="Y8540" s="53"/>
      <c r="Z8540" s="64"/>
      <c r="AD8540" s="53"/>
    </row>
    <row r="8541" spans="1:30" s="13" customFormat="1" x14ac:dyDescent="0.25">
      <c r="A8541"/>
      <c r="B8541" s="32"/>
      <c r="C8541" s="34"/>
      <c r="D8541" s="10"/>
      <c r="J8541" s="53"/>
      <c r="K8541" s="64"/>
      <c r="O8541" s="60"/>
      <c r="P8541" s="67"/>
      <c r="T8541" s="53"/>
      <c r="U8541" s="64"/>
      <c r="Y8541" s="53"/>
      <c r="Z8541" s="64"/>
      <c r="AD8541" s="53"/>
    </row>
    <row r="8542" spans="1:30" s="13" customFormat="1" x14ac:dyDescent="0.25">
      <c r="A8542"/>
      <c r="B8542" s="32"/>
      <c r="C8542" s="34"/>
      <c r="D8542" s="10"/>
      <c r="J8542" s="53"/>
      <c r="K8542" s="64"/>
      <c r="O8542" s="60"/>
      <c r="P8542" s="67"/>
      <c r="T8542" s="53"/>
      <c r="U8542" s="64"/>
      <c r="Y8542" s="53"/>
      <c r="Z8542" s="64"/>
      <c r="AD8542" s="53"/>
    </row>
    <row r="8543" spans="1:30" s="13" customFormat="1" x14ac:dyDescent="0.25">
      <c r="A8543"/>
      <c r="B8543" s="32"/>
      <c r="C8543" s="34"/>
      <c r="D8543" s="10"/>
      <c r="J8543" s="53"/>
      <c r="K8543" s="64"/>
      <c r="O8543" s="60"/>
      <c r="P8543" s="67"/>
      <c r="T8543" s="53"/>
      <c r="U8543" s="64"/>
      <c r="Y8543" s="53"/>
      <c r="Z8543" s="64"/>
      <c r="AD8543" s="53"/>
    </row>
    <row r="8544" spans="1:30" s="13" customFormat="1" x14ac:dyDescent="0.25">
      <c r="A8544"/>
      <c r="B8544" s="32"/>
      <c r="C8544" s="34"/>
      <c r="D8544" s="10"/>
      <c r="J8544" s="53"/>
      <c r="K8544" s="64"/>
      <c r="O8544" s="60"/>
      <c r="P8544" s="67"/>
      <c r="T8544" s="53"/>
      <c r="U8544" s="64"/>
      <c r="Y8544" s="53"/>
      <c r="Z8544" s="64"/>
      <c r="AD8544" s="53"/>
    </row>
    <row r="8545" spans="1:30" s="13" customFormat="1" x14ac:dyDescent="0.25">
      <c r="A8545"/>
      <c r="B8545" s="32"/>
      <c r="C8545" s="34"/>
      <c r="D8545" s="10"/>
      <c r="J8545" s="53"/>
      <c r="K8545" s="64"/>
      <c r="O8545" s="60"/>
      <c r="P8545" s="67"/>
      <c r="T8545" s="53"/>
      <c r="U8545" s="64"/>
      <c r="Y8545" s="53"/>
      <c r="Z8545" s="64"/>
      <c r="AD8545" s="53"/>
    </row>
    <row r="8546" spans="1:30" s="13" customFormat="1" x14ac:dyDescent="0.25">
      <c r="A8546"/>
      <c r="B8546" s="32"/>
      <c r="C8546" s="34"/>
      <c r="D8546" s="10"/>
      <c r="J8546" s="53"/>
      <c r="K8546" s="64"/>
      <c r="O8546" s="60"/>
      <c r="P8546" s="67"/>
      <c r="T8546" s="53"/>
      <c r="U8546" s="64"/>
      <c r="Y8546" s="53"/>
      <c r="Z8546" s="64"/>
      <c r="AD8546" s="53"/>
    </row>
    <row r="8547" spans="1:30" s="13" customFormat="1" x14ac:dyDescent="0.25">
      <c r="A8547"/>
      <c r="B8547" s="32"/>
      <c r="C8547" s="34"/>
      <c r="D8547" s="10"/>
      <c r="J8547" s="53"/>
      <c r="K8547" s="64"/>
      <c r="O8547" s="60"/>
      <c r="P8547" s="67"/>
      <c r="T8547" s="53"/>
      <c r="U8547" s="64"/>
      <c r="Y8547" s="53"/>
      <c r="Z8547" s="64"/>
      <c r="AD8547" s="53"/>
    </row>
    <row r="8548" spans="1:30" s="13" customFormat="1" x14ac:dyDescent="0.25">
      <c r="A8548"/>
      <c r="B8548" s="32"/>
      <c r="C8548" s="34"/>
      <c r="D8548" s="10"/>
      <c r="J8548" s="53"/>
      <c r="K8548" s="64"/>
      <c r="O8548" s="60"/>
      <c r="P8548" s="67"/>
      <c r="T8548" s="53"/>
      <c r="U8548" s="64"/>
      <c r="Y8548" s="53"/>
      <c r="Z8548" s="64"/>
      <c r="AD8548" s="53"/>
    </row>
    <row r="8549" spans="1:30" s="13" customFormat="1" x14ac:dyDescent="0.25">
      <c r="A8549"/>
      <c r="B8549" s="32"/>
      <c r="C8549" s="34"/>
      <c r="D8549" s="10"/>
      <c r="J8549" s="53"/>
      <c r="K8549" s="64"/>
      <c r="O8549" s="60"/>
      <c r="P8549" s="67"/>
      <c r="T8549" s="53"/>
      <c r="U8549" s="64"/>
      <c r="Y8549" s="53"/>
      <c r="Z8549" s="64"/>
      <c r="AD8549" s="53"/>
    </row>
    <row r="8550" spans="1:30" s="13" customFormat="1" x14ac:dyDescent="0.25">
      <c r="A8550"/>
      <c r="B8550" s="32"/>
      <c r="C8550" s="34"/>
      <c r="D8550" s="10"/>
      <c r="J8550" s="53"/>
      <c r="K8550" s="64"/>
      <c r="O8550" s="60"/>
      <c r="P8550" s="67"/>
      <c r="T8550" s="53"/>
      <c r="U8550" s="64"/>
      <c r="Y8550" s="53"/>
      <c r="Z8550" s="64"/>
      <c r="AD8550" s="53"/>
    </row>
    <row r="8551" spans="1:30" s="13" customFormat="1" x14ac:dyDescent="0.25">
      <c r="A8551"/>
      <c r="B8551" s="32"/>
      <c r="C8551" s="34"/>
      <c r="D8551" s="10"/>
      <c r="J8551" s="53"/>
      <c r="K8551" s="64"/>
      <c r="O8551" s="60"/>
      <c r="P8551" s="67"/>
      <c r="T8551" s="53"/>
      <c r="U8551" s="64"/>
      <c r="Y8551" s="53"/>
      <c r="Z8551" s="64"/>
      <c r="AD8551" s="53"/>
    </row>
    <row r="8552" spans="1:30" s="13" customFormat="1" x14ac:dyDescent="0.25">
      <c r="A8552"/>
      <c r="B8552" s="32"/>
      <c r="C8552" s="34"/>
      <c r="D8552" s="10"/>
      <c r="J8552" s="53"/>
      <c r="K8552" s="64"/>
      <c r="O8552" s="60"/>
      <c r="P8552" s="67"/>
      <c r="T8552" s="53"/>
      <c r="U8552" s="64"/>
      <c r="Y8552" s="53"/>
      <c r="Z8552" s="64"/>
      <c r="AD8552" s="53"/>
    </row>
    <row r="8553" spans="1:30" s="13" customFormat="1" x14ac:dyDescent="0.25">
      <c r="A8553"/>
      <c r="B8553" s="32"/>
      <c r="C8553" s="34"/>
      <c r="D8553" s="10"/>
      <c r="J8553" s="53"/>
      <c r="K8553" s="64"/>
      <c r="O8553" s="60"/>
      <c r="P8553" s="67"/>
      <c r="T8553" s="53"/>
      <c r="U8553" s="64"/>
      <c r="Y8553" s="53"/>
      <c r="Z8553" s="64"/>
      <c r="AD8553" s="53"/>
    </row>
    <row r="8554" spans="1:30" s="13" customFormat="1" x14ac:dyDescent="0.25">
      <c r="A8554"/>
      <c r="B8554" s="32"/>
      <c r="C8554" s="34"/>
      <c r="D8554" s="10"/>
      <c r="J8554" s="53"/>
      <c r="K8554" s="64"/>
      <c r="O8554" s="60"/>
      <c r="P8554" s="67"/>
      <c r="T8554" s="53"/>
      <c r="U8554" s="64"/>
      <c r="Y8554" s="53"/>
      <c r="Z8554" s="64"/>
      <c r="AD8554" s="53"/>
    </row>
    <row r="8555" spans="1:30" s="13" customFormat="1" x14ac:dyDescent="0.25">
      <c r="A8555"/>
      <c r="B8555" s="32"/>
      <c r="C8555" s="34"/>
      <c r="D8555" s="10"/>
      <c r="J8555" s="53"/>
      <c r="K8555" s="64"/>
      <c r="O8555" s="60"/>
      <c r="P8555" s="67"/>
      <c r="T8555" s="53"/>
      <c r="U8555" s="64"/>
      <c r="Y8555" s="53"/>
      <c r="Z8555" s="64"/>
      <c r="AD8555" s="53"/>
    </row>
    <row r="8556" spans="1:30" s="13" customFormat="1" x14ac:dyDescent="0.25">
      <c r="A8556"/>
      <c r="B8556" s="32"/>
      <c r="C8556" s="34"/>
      <c r="D8556" s="10"/>
      <c r="J8556" s="53"/>
      <c r="K8556" s="64"/>
      <c r="O8556" s="60"/>
      <c r="P8556" s="67"/>
      <c r="T8556" s="53"/>
      <c r="U8556" s="64"/>
      <c r="Y8556" s="53"/>
      <c r="Z8556" s="64"/>
      <c r="AD8556" s="53"/>
    </row>
    <row r="8557" spans="1:30" s="13" customFormat="1" x14ac:dyDescent="0.25">
      <c r="A8557"/>
      <c r="B8557" s="32"/>
      <c r="C8557" s="34"/>
      <c r="D8557" s="10"/>
      <c r="J8557" s="53"/>
      <c r="K8557" s="64"/>
      <c r="O8557" s="60"/>
      <c r="P8557" s="67"/>
      <c r="T8557" s="53"/>
      <c r="U8557" s="64"/>
      <c r="Y8557" s="53"/>
      <c r="Z8557" s="64"/>
      <c r="AD8557" s="53"/>
    </row>
    <row r="8558" spans="1:30" s="13" customFormat="1" x14ac:dyDescent="0.25">
      <c r="A8558"/>
      <c r="B8558" s="32"/>
      <c r="C8558" s="34"/>
      <c r="D8558" s="10"/>
      <c r="J8558" s="53"/>
      <c r="K8558" s="64"/>
      <c r="O8558" s="60"/>
      <c r="P8558" s="67"/>
      <c r="T8558" s="53"/>
      <c r="U8558" s="64"/>
      <c r="Y8558" s="53"/>
      <c r="Z8558" s="64"/>
      <c r="AD8558" s="53"/>
    </row>
    <row r="8559" spans="1:30" s="13" customFormat="1" x14ac:dyDescent="0.25">
      <c r="A8559"/>
      <c r="B8559" s="32"/>
      <c r="C8559" s="34"/>
      <c r="D8559" s="10"/>
      <c r="J8559" s="53"/>
      <c r="K8559" s="64"/>
      <c r="O8559" s="60"/>
      <c r="P8559" s="67"/>
      <c r="T8559" s="53"/>
      <c r="U8559" s="64"/>
      <c r="Y8559" s="53"/>
      <c r="Z8559" s="64"/>
      <c r="AD8559" s="53"/>
    </row>
    <row r="8560" spans="1:30" s="13" customFormat="1" x14ac:dyDescent="0.25">
      <c r="A8560"/>
      <c r="B8560" s="32"/>
      <c r="C8560" s="34"/>
      <c r="D8560" s="10"/>
      <c r="J8560" s="53"/>
      <c r="K8560" s="64"/>
      <c r="O8560" s="60"/>
      <c r="P8560" s="67"/>
      <c r="T8560" s="53"/>
      <c r="U8560" s="64"/>
      <c r="Y8560" s="53"/>
      <c r="Z8560" s="64"/>
      <c r="AD8560" s="53"/>
    </row>
    <row r="8561" spans="1:30" s="13" customFormat="1" x14ac:dyDescent="0.25">
      <c r="A8561"/>
      <c r="B8561" s="32"/>
      <c r="C8561" s="34"/>
      <c r="D8561" s="10"/>
      <c r="J8561" s="53"/>
      <c r="K8561" s="64"/>
      <c r="O8561" s="60"/>
      <c r="P8561" s="67"/>
      <c r="T8561" s="53"/>
      <c r="U8561" s="64"/>
      <c r="Y8561" s="53"/>
      <c r="Z8561" s="64"/>
      <c r="AD8561" s="53"/>
    </row>
    <row r="8562" spans="1:30" s="13" customFormat="1" x14ac:dyDescent="0.25">
      <c r="A8562"/>
      <c r="B8562" s="32"/>
      <c r="C8562" s="34"/>
      <c r="D8562" s="10"/>
      <c r="J8562" s="53"/>
      <c r="K8562" s="64"/>
      <c r="O8562" s="60"/>
      <c r="P8562" s="67"/>
      <c r="T8562" s="53"/>
      <c r="U8562" s="64"/>
      <c r="Y8562" s="53"/>
      <c r="Z8562" s="64"/>
      <c r="AD8562" s="53"/>
    </row>
    <row r="8563" spans="1:30" s="13" customFormat="1" x14ac:dyDescent="0.25">
      <c r="A8563"/>
      <c r="B8563" s="32"/>
      <c r="C8563" s="34"/>
      <c r="D8563" s="10"/>
      <c r="J8563" s="53"/>
      <c r="K8563" s="64"/>
      <c r="O8563" s="60"/>
      <c r="P8563" s="67"/>
      <c r="T8563" s="53"/>
      <c r="U8563" s="64"/>
      <c r="Y8563" s="53"/>
      <c r="Z8563" s="64"/>
      <c r="AD8563" s="53"/>
    </row>
    <row r="8564" spans="1:30" s="13" customFormat="1" x14ac:dyDescent="0.25">
      <c r="A8564"/>
      <c r="B8564" s="32"/>
      <c r="C8564" s="34"/>
      <c r="D8564" s="10"/>
      <c r="J8564" s="53"/>
      <c r="K8564" s="64"/>
      <c r="O8564" s="60"/>
      <c r="P8564" s="67"/>
      <c r="T8564" s="53"/>
      <c r="U8564" s="64"/>
      <c r="Y8564" s="53"/>
      <c r="Z8564" s="64"/>
      <c r="AD8564" s="53"/>
    </row>
    <row r="8565" spans="1:30" s="13" customFormat="1" x14ac:dyDescent="0.25">
      <c r="A8565"/>
      <c r="B8565" s="32"/>
      <c r="C8565" s="34"/>
      <c r="D8565" s="10"/>
      <c r="J8565" s="53"/>
      <c r="K8565" s="64"/>
      <c r="O8565" s="60"/>
      <c r="P8565" s="67"/>
      <c r="T8565" s="53"/>
      <c r="U8565" s="64"/>
      <c r="Y8565" s="53"/>
      <c r="Z8565" s="64"/>
      <c r="AD8565" s="53"/>
    </row>
    <row r="8566" spans="1:30" s="13" customFormat="1" x14ac:dyDescent="0.25">
      <c r="A8566"/>
      <c r="B8566" s="32"/>
      <c r="C8566" s="34"/>
      <c r="D8566" s="10"/>
      <c r="J8566" s="53"/>
      <c r="K8566" s="64"/>
      <c r="O8566" s="60"/>
      <c r="P8566" s="67"/>
      <c r="T8566" s="53"/>
      <c r="U8566" s="64"/>
      <c r="Y8566" s="53"/>
      <c r="Z8566" s="64"/>
      <c r="AD8566" s="53"/>
    </row>
    <row r="8567" spans="1:30" s="13" customFormat="1" x14ac:dyDescent="0.25">
      <c r="A8567"/>
      <c r="B8567" s="32"/>
      <c r="C8567" s="34"/>
      <c r="D8567" s="10"/>
      <c r="J8567" s="53"/>
      <c r="K8567" s="64"/>
      <c r="O8567" s="60"/>
      <c r="P8567" s="67"/>
      <c r="T8567" s="53"/>
      <c r="U8567" s="64"/>
      <c r="Y8567" s="53"/>
      <c r="Z8567" s="64"/>
      <c r="AD8567" s="53"/>
    </row>
    <row r="8568" spans="1:30" s="13" customFormat="1" x14ac:dyDescent="0.25">
      <c r="A8568"/>
      <c r="B8568" s="32"/>
      <c r="C8568" s="34"/>
      <c r="D8568" s="10"/>
      <c r="J8568" s="53"/>
      <c r="K8568" s="64"/>
      <c r="O8568" s="60"/>
      <c r="P8568" s="67"/>
      <c r="T8568" s="53"/>
      <c r="U8568" s="64"/>
      <c r="Y8568" s="53"/>
      <c r="Z8568" s="64"/>
      <c r="AD8568" s="53"/>
    </row>
    <row r="8569" spans="1:30" s="13" customFormat="1" x14ac:dyDescent="0.25">
      <c r="A8569"/>
      <c r="B8569" s="32"/>
      <c r="C8569" s="34"/>
      <c r="D8569" s="10"/>
      <c r="J8569" s="53"/>
      <c r="K8569" s="64"/>
      <c r="O8569" s="60"/>
      <c r="P8569" s="67"/>
      <c r="T8569" s="53"/>
      <c r="U8569" s="64"/>
      <c r="Y8569" s="53"/>
      <c r="Z8569" s="64"/>
      <c r="AD8569" s="53"/>
    </row>
    <row r="8570" spans="1:30" s="13" customFormat="1" x14ac:dyDescent="0.25">
      <c r="A8570"/>
      <c r="B8570" s="32"/>
      <c r="C8570" s="34"/>
      <c r="D8570" s="10"/>
      <c r="J8570" s="53"/>
      <c r="K8570" s="64"/>
      <c r="O8570" s="60"/>
      <c r="P8570" s="67"/>
      <c r="T8570" s="53"/>
      <c r="U8570" s="64"/>
      <c r="Y8570" s="53"/>
      <c r="Z8570" s="64"/>
      <c r="AD8570" s="53"/>
    </row>
    <row r="8571" spans="1:30" s="13" customFormat="1" x14ac:dyDescent="0.25">
      <c r="A8571"/>
      <c r="B8571" s="32"/>
      <c r="C8571" s="34"/>
      <c r="D8571" s="10"/>
      <c r="J8571" s="53"/>
      <c r="K8571" s="64"/>
      <c r="O8571" s="60"/>
      <c r="P8571" s="67"/>
      <c r="T8571" s="53"/>
      <c r="U8571" s="64"/>
      <c r="Y8571" s="53"/>
      <c r="Z8571" s="64"/>
      <c r="AD8571" s="53"/>
    </row>
    <row r="8572" spans="1:30" s="13" customFormat="1" x14ac:dyDescent="0.25">
      <c r="A8572"/>
      <c r="B8572" s="32"/>
      <c r="C8572" s="34"/>
      <c r="D8572" s="10"/>
      <c r="J8572" s="53"/>
      <c r="K8572" s="64"/>
      <c r="O8572" s="60"/>
      <c r="P8572" s="67"/>
      <c r="T8572" s="53"/>
      <c r="U8572" s="64"/>
      <c r="Y8572" s="53"/>
      <c r="Z8572" s="64"/>
      <c r="AD8572" s="53"/>
    </row>
    <row r="8573" spans="1:30" s="13" customFormat="1" x14ac:dyDescent="0.25">
      <c r="A8573"/>
      <c r="B8573" s="32"/>
      <c r="C8573" s="34"/>
      <c r="D8573" s="10"/>
      <c r="J8573" s="53"/>
      <c r="K8573" s="64"/>
      <c r="O8573" s="60"/>
      <c r="P8573" s="67"/>
      <c r="T8573" s="53"/>
      <c r="U8573" s="64"/>
      <c r="Y8573" s="53"/>
      <c r="Z8573" s="64"/>
      <c r="AD8573" s="53"/>
    </row>
    <row r="8574" spans="1:30" s="13" customFormat="1" x14ac:dyDescent="0.25">
      <c r="A8574"/>
      <c r="B8574" s="32"/>
      <c r="C8574" s="34"/>
      <c r="D8574" s="10"/>
      <c r="J8574" s="53"/>
      <c r="K8574" s="64"/>
      <c r="O8574" s="60"/>
      <c r="P8574" s="67"/>
      <c r="T8574" s="53"/>
      <c r="U8574" s="64"/>
      <c r="Y8574" s="53"/>
      <c r="Z8574" s="64"/>
      <c r="AD8574" s="53"/>
    </row>
    <row r="8575" spans="1:30" s="13" customFormat="1" x14ac:dyDescent="0.25">
      <c r="A8575"/>
      <c r="B8575" s="32"/>
      <c r="C8575" s="34"/>
      <c r="D8575" s="10"/>
      <c r="J8575" s="53"/>
      <c r="K8575" s="64"/>
      <c r="O8575" s="60"/>
      <c r="P8575" s="67"/>
      <c r="T8575" s="53"/>
      <c r="U8575" s="64"/>
      <c r="Y8575" s="53"/>
      <c r="Z8575" s="64"/>
      <c r="AD8575" s="53"/>
    </row>
    <row r="8576" spans="1:30" s="13" customFormat="1" x14ac:dyDescent="0.25">
      <c r="A8576"/>
      <c r="B8576" s="32"/>
      <c r="C8576" s="34"/>
      <c r="D8576" s="10"/>
      <c r="J8576" s="53"/>
      <c r="K8576" s="64"/>
      <c r="O8576" s="60"/>
      <c r="P8576" s="67"/>
      <c r="T8576" s="53"/>
      <c r="U8576" s="64"/>
      <c r="Y8576" s="53"/>
      <c r="Z8576" s="64"/>
      <c r="AD8576" s="53"/>
    </row>
    <row r="8577" spans="1:30" s="13" customFormat="1" x14ac:dyDescent="0.25">
      <c r="A8577"/>
      <c r="B8577" s="32"/>
      <c r="C8577" s="34"/>
      <c r="D8577" s="10"/>
      <c r="J8577" s="53"/>
      <c r="K8577" s="64"/>
      <c r="O8577" s="60"/>
      <c r="P8577" s="67"/>
      <c r="T8577" s="53"/>
      <c r="U8577" s="64"/>
      <c r="Y8577" s="53"/>
      <c r="Z8577" s="64"/>
      <c r="AD8577" s="53"/>
    </row>
    <row r="8578" spans="1:30" s="13" customFormat="1" x14ac:dyDescent="0.25">
      <c r="A8578"/>
      <c r="B8578" s="32"/>
      <c r="C8578" s="34"/>
      <c r="D8578" s="10"/>
      <c r="J8578" s="53"/>
      <c r="K8578" s="64"/>
      <c r="O8578" s="60"/>
      <c r="P8578" s="67"/>
      <c r="T8578" s="53"/>
      <c r="U8578" s="64"/>
      <c r="Y8578" s="53"/>
      <c r="Z8578" s="64"/>
      <c r="AD8578" s="53"/>
    </row>
    <row r="8579" spans="1:30" s="13" customFormat="1" x14ac:dyDescent="0.25">
      <c r="A8579"/>
      <c r="B8579" s="32"/>
      <c r="C8579" s="34"/>
      <c r="D8579" s="10"/>
      <c r="J8579" s="53"/>
      <c r="K8579" s="64"/>
      <c r="O8579" s="60"/>
      <c r="P8579" s="67"/>
      <c r="T8579" s="53"/>
      <c r="U8579" s="64"/>
      <c r="Y8579" s="53"/>
      <c r="Z8579" s="64"/>
      <c r="AD8579" s="53"/>
    </row>
    <row r="8580" spans="1:30" s="13" customFormat="1" x14ac:dyDescent="0.25">
      <c r="A8580"/>
      <c r="B8580" s="32"/>
      <c r="C8580" s="34"/>
      <c r="D8580" s="10"/>
      <c r="J8580" s="53"/>
      <c r="K8580" s="64"/>
      <c r="O8580" s="60"/>
      <c r="P8580" s="67"/>
      <c r="T8580" s="53"/>
      <c r="U8580" s="64"/>
      <c r="Y8580" s="53"/>
      <c r="Z8580" s="64"/>
      <c r="AD8580" s="53"/>
    </row>
    <row r="8581" spans="1:30" s="13" customFormat="1" x14ac:dyDescent="0.25">
      <c r="A8581"/>
      <c r="B8581" s="32"/>
      <c r="C8581" s="34"/>
      <c r="D8581" s="10"/>
      <c r="J8581" s="53"/>
      <c r="K8581" s="64"/>
      <c r="O8581" s="60"/>
      <c r="P8581" s="67"/>
      <c r="T8581" s="53"/>
      <c r="U8581" s="64"/>
      <c r="Y8581" s="53"/>
      <c r="Z8581" s="64"/>
      <c r="AD8581" s="53"/>
    </row>
    <row r="8582" spans="1:30" s="13" customFormat="1" x14ac:dyDescent="0.25">
      <c r="A8582"/>
      <c r="B8582" s="32"/>
      <c r="C8582" s="34"/>
      <c r="D8582" s="10"/>
      <c r="J8582" s="53"/>
      <c r="K8582" s="64"/>
      <c r="O8582" s="60"/>
      <c r="P8582" s="67"/>
      <c r="T8582" s="53"/>
      <c r="U8582" s="64"/>
      <c r="Y8582" s="53"/>
      <c r="Z8582" s="64"/>
      <c r="AD8582" s="53"/>
    </row>
    <row r="8583" spans="1:30" s="13" customFormat="1" x14ac:dyDescent="0.25">
      <c r="A8583"/>
      <c r="B8583" s="32"/>
      <c r="C8583" s="34"/>
      <c r="D8583" s="10"/>
      <c r="J8583" s="53"/>
      <c r="K8583" s="64"/>
      <c r="O8583" s="60"/>
      <c r="P8583" s="67"/>
      <c r="T8583" s="53"/>
      <c r="U8583" s="64"/>
      <c r="Y8583" s="53"/>
      <c r="Z8583" s="64"/>
      <c r="AD8583" s="53"/>
    </row>
    <row r="8584" spans="1:30" s="13" customFormat="1" x14ac:dyDescent="0.25">
      <c r="A8584"/>
      <c r="B8584" s="32"/>
      <c r="C8584" s="34"/>
      <c r="D8584" s="10"/>
      <c r="J8584" s="53"/>
      <c r="K8584" s="64"/>
      <c r="O8584" s="60"/>
      <c r="P8584" s="67"/>
      <c r="T8584" s="53"/>
      <c r="U8584" s="64"/>
      <c r="Y8584" s="53"/>
      <c r="Z8584" s="64"/>
      <c r="AD8584" s="53"/>
    </row>
    <row r="8585" spans="1:30" s="13" customFormat="1" x14ac:dyDescent="0.25">
      <c r="A8585"/>
      <c r="B8585" s="32"/>
      <c r="C8585" s="34"/>
      <c r="D8585" s="10"/>
      <c r="J8585" s="53"/>
      <c r="K8585" s="64"/>
      <c r="O8585" s="60"/>
      <c r="P8585" s="67"/>
      <c r="T8585" s="53"/>
      <c r="U8585" s="64"/>
      <c r="Y8585" s="53"/>
      <c r="Z8585" s="64"/>
      <c r="AD8585" s="53"/>
    </row>
    <row r="8586" spans="1:30" s="13" customFormat="1" x14ac:dyDescent="0.25">
      <c r="A8586"/>
      <c r="B8586" s="32"/>
      <c r="C8586" s="34"/>
      <c r="D8586" s="10"/>
      <c r="J8586" s="53"/>
      <c r="K8586" s="64"/>
      <c r="O8586" s="60"/>
      <c r="P8586" s="67"/>
      <c r="T8586" s="53"/>
      <c r="U8586" s="64"/>
      <c r="Y8586" s="53"/>
      <c r="Z8586" s="64"/>
      <c r="AD8586" s="53"/>
    </row>
    <row r="8587" spans="1:30" s="13" customFormat="1" x14ac:dyDescent="0.25">
      <c r="A8587"/>
      <c r="B8587" s="32"/>
      <c r="C8587" s="34"/>
      <c r="D8587" s="10"/>
      <c r="J8587" s="53"/>
      <c r="K8587" s="64"/>
      <c r="O8587" s="60"/>
      <c r="P8587" s="67"/>
      <c r="T8587" s="53"/>
      <c r="U8587" s="64"/>
      <c r="Y8587" s="53"/>
      <c r="Z8587" s="64"/>
      <c r="AD8587" s="53"/>
    </row>
    <row r="8588" spans="1:30" s="13" customFormat="1" x14ac:dyDescent="0.25">
      <c r="A8588"/>
      <c r="B8588" s="32"/>
      <c r="C8588" s="34"/>
      <c r="D8588" s="10"/>
      <c r="J8588" s="53"/>
      <c r="K8588" s="64"/>
      <c r="O8588" s="60"/>
      <c r="P8588" s="67"/>
      <c r="T8588" s="53"/>
      <c r="U8588" s="64"/>
      <c r="Y8588" s="53"/>
      <c r="Z8588" s="64"/>
      <c r="AD8588" s="53"/>
    </row>
    <row r="8589" spans="1:30" s="13" customFormat="1" x14ac:dyDescent="0.25">
      <c r="A8589"/>
      <c r="B8589" s="32"/>
      <c r="C8589" s="34"/>
      <c r="D8589" s="10"/>
      <c r="J8589" s="53"/>
      <c r="K8589" s="64"/>
      <c r="O8589" s="60"/>
      <c r="P8589" s="67"/>
      <c r="T8589" s="53"/>
      <c r="U8589" s="64"/>
      <c r="Y8589" s="53"/>
      <c r="Z8589" s="64"/>
      <c r="AD8589" s="53"/>
    </row>
    <row r="8590" spans="1:30" s="13" customFormat="1" x14ac:dyDescent="0.25">
      <c r="A8590"/>
      <c r="B8590" s="32"/>
      <c r="C8590" s="34"/>
      <c r="D8590" s="10"/>
      <c r="J8590" s="53"/>
      <c r="K8590" s="64"/>
      <c r="O8590" s="60"/>
      <c r="P8590" s="67"/>
      <c r="T8590" s="53"/>
      <c r="U8590" s="64"/>
      <c r="Y8590" s="53"/>
      <c r="Z8590" s="64"/>
      <c r="AD8590" s="53"/>
    </row>
    <row r="8591" spans="1:30" s="13" customFormat="1" x14ac:dyDescent="0.25">
      <c r="A8591"/>
      <c r="B8591" s="32"/>
      <c r="C8591" s="34"/>
      <c r="D8591" s="10"/>
      <c r="J8591" s="53"/>
      <c r="K8591" s="64"/>
      <c r="O8591" s="60"/>
      <c r="P8591" s="67"/>
      <c r="T8591" s="53"/>
      <c r="U8591" s="64"/>
      <c r="Y8591" s="53"/>
      <c r="Z8591" s="64"/>
      <c r="AD8591" s="53"/>
    </row>
    <row r="8592" spans="1:30" s="13" customFormat="1" x14ac:dyDescent="0.25">
      <c r="A8592"/>
      <c r="B8592" s="32"/>
      <c r="C8592" s="34"/>
      <c r="D8592" s="10"/>
      <c r="J8592" s="53"/>
      <c r="K8592" s="64"/>
      <c r="O8592" s="60"/>
      <c r="P8592" s="67"/>
      <c r="T8592" s="53"/>
      <c r="U8592" s="64"/>
      <c r="Y8592" s="53"/>
      <c r="Z8592" s="64"/>
      <c r="AD8592" s="53"/>
    </row>
    <row r="8593" spans="1:30" s="13" customFormat="1" x14ac:dyDescent="0.25">
      <c r="A8593"/>
      <c r="B8593" s="32"/>
      <c r="C8593" s="34"/>
      <c r="D8593" s="10"/>
      <c r="J8593" s="53"/>
      <c r="K8593" s="64"/>
      <c r="O8593" s="60"/>
      <c r="P8593" s="67"/>
      <c r="T8593" s="53"/>
      <c r="U8593" s="64"/>
      <c r="Y8593" s="53"/>
      <c r="Z8593" s="64"/>
      <c r="AD8593" s="53"/>
    </row>
    <row r="8594" spans="1:30" s="13" customFormat="1" x14ac:dyDescent="0.25">
      <c r="A8594"/>
      <c r="B8594" s="32"/>
      <c r="C8594" s="34"/>
      <c r="D8594" s="10"/>
      <c r="J8594" s="53"/>
      <c r="K8594" s="64"/>
      <c r="O8594" s="60"/>
      <c r="P8594" s="67"/>
      <c r="T8594" s="53"/>
      <c r="U8594" s="64"/>
      <c r="Y8594" s="53"/>
      <c r="Z8594" s="64"/>
      <c r="AD8594" s="53"/>
    </row>
    <row r="8595" spans="1:30" s="13" customFormat="1" x14ac:dyDescent="0.25">
      <c r="A8595"/>
      <c r="B8595" s="32"/>
      <c r="C8595" s="34"/>
      <c r="D8595" s="10"/>
      <c r="J8595" s="53"/>
      <c r="K8595" s="64"/>
      <c r="O8595" s="60"/>
      <c r="P8595" s="67"/>
      <c r="T8595" s="53"/>
      <c r="U8595" s="64"/>
      <c r="Y8595" s="53"/>
      <c r="Z8595" s="64"/>
      <c r="AD8595" s="53"/>
    </row>
    <row r="8596" spans="1:30" s="13" customFormat="1" x14ac:dyDescent="0.25">
      <c r="A8596"/>
      <c r="B8596" s="32"/>
      <c r="C8596" s="34"/>
      <c r="D8596" s="10"/>
      <c r="J8596" s="53"/>
      <c r="K8596" s="64"/>
      <c r="O8596" s="60"/>
      <c r="P8596" s="67"/>
      <c r="T8596" s="53"/>
      <c r="U8596" s="64"/>
      <c r="Y8596" s="53"/>
      <c r="Z8596" s="64"/>
      <c r="AD8596" s="53"/>
    </row>
    <row r="8597" spans="1:30" s="13" customFormat="1" x14ac:dyDescent="0.25">
      <c r="A8597"/>
      <c r="B8597" s="32"/>
      <c r="C8597" s="34"/>
      <c r="D8597" s="10"/>
      <c r="J8597" s="53"/>
      <c r="K8597" s="64"/>
      <c r="O8597" s="60"/>
      <c r="P8597" s="67"/>
      <c r="T8597" s="53"/>
      <c r="U8597" s="64"/>
      <c r="Y8597" s="53"/>
      <c r="Z8597" s="64"/>
      <c r="AD8597" s="53"/>
    </row>
    <row r="8598" spans="1:30" s="13" customFormat="1" x14ac:dyDescent="0.25">
      <c r="A8598"/>
      <c r="B8598" s="32"/>
      <c r="C8598" s="34"/>
      <c r="D8598" s="10"/>
      <c r="J8598" s="53"/>
      <c r="K8598" s="64"/>
      <c r="O8598" s="60"/>
      <c r="P8598" s="67"/>
      <c r="T8598" s="53"/>
      <c r="U8598" s="64"/>
      <c r="Y8598" s="53"/>
      <c r="Z8598" s="64"/>
      <c r="AD8598" s="53"/>
    </row>
    <row r="8599" spans="1:30" s="13" customFormat="1" x14ac:dyDescent="0.25">
      <c r="A8599"/>
      <c r="B8599" s="32"/>
      <c r="C8599" s="34"/>
      <c r="D8599" s="10"/>
      <c r="J8599" s="53"/>
      <c r="K8599" s="64"/>
      <c r="O8599" s="60"/>
      <c r="P8599" s="67"/>
      <c r="T8599" s="53"/>
      <c r="U8599" s="64"/>
      <c r="Y8599" s="53"/>
      <c r="Z8599" s="64"/>
      <c r="AD8599" s="53"/>
    </row>
    <row r="8600" spans="1:30" s="13" customFormat="1" x14ac:dyDescent="0.25">
      <c r="A8600"/>
      <c r="B8600" s="32"/>
      <c r="C8600" s="34"/>
      <c r="D8600" s="10"/>
      <c r="J8600" s="53"/>
      <c r="K8600" s="64"/>
      <c r="O8600" s="60"/>
      <c r="P8600" s="67"/>
      <c r="T8600" s="53"/>
      <c r="U8600" s="64"/>
      <c r="Y8600" s="53"/>
      <c r="Z8600" s="64"/>
      <c r="AD8600" s="53"/>
    </row>
    <row r="8601" spans="1:30" s="13" customFormat="1" x14ac:dyDescent="0.25">
      <c r="A8601"/>
      <c r="B8601" s="32"/>
      <c r="C8601" s="34"/>
      <c r="D8601" s="10"/>
      <c r="J8601" s="53"/>
      <c r="K8601" s="64"/>
      <c r="O8601" s="60"/>
      <c r="P8601" s="67"/>
      <c r="T8601" s="53"/>
      <c r="U8601" s="64"/>
      <c r="Y8601" s="53"/>
      <c r="Z8601" s="64"/>
      <c r="AD8601" s="53"/>
    </row>
    <row r="8602" spans="1:30" s="13" customFormat="1" x14ac:dyDescent="0.25">
      <c r="A8602"/>
      <c r="B8602" s="32"/>
      <c r="C8602" s="34"/>
      <c r="D8602" s="10"/>
      <c r="J8602" s="53"/>
      <c r="K8602" s="64"/>
      <c r="O8602" s="60"/>
      <c r="P8602" s="67"/>
      <c r="T8602" s="53"/>
      <c r="U8602" s="64"/>
      <c r="Y8602" s="53"/>
      <c r="Z8602" s="64"/>
      <c r="AD8602" s="53"/>
    </row>
    <row r="8603" spans="1:30" s="13" customFormat="1" x14ac:dyDescent="0.25">
      <c r="A8603"/>
      <c r="B8603" s="32"/>
      <c r="C8603" s="34"/>
      <c r="D8603" s="10"/>
      <c r="J8603" s="53"/>
      <c r="K8603" s="64"/>
      <c r="O8603" s="60"/>
      <c r="P8603" s="67"/>
      <c r="T8603" s="53"/>
      <c r="U8603" s="64"/>
      <c r="Y8603" s="53"/>
      <c r="Z8603" s="64"/>
      <c r="AD8603" s="53"/>
    </row>
    <row r="8604" spans="1:30" s="13" customFormat="1" x14ac:dyDescent="0.25">
      <c r="A8604"/>
      <c r="B8604" s="32"/>
      <c r="C8604" s="34"/>
      <c r="D8604" s="10"/>
      <c r="J8604" s="53"/>
      <c r="K8604" s="64"/>
      <c r="O8604" s="60"/>
      <c r="P8604" s="67"/>
      <c r="T8604" s="53"/>
      <c r="U8604" s="64"/>
      <c r="Y8604" s="53"/>
      <c r="Z8604" s="64"/>
      <c r="AD8604" s="53"/>
    </row>
    <row r="8605" spans="1:30" s="13" customFormat="1" x14ac:dyDescent="0.25">
      <c r="A8605"/>
      <c r="B8605" s="32"/>
      <c r="C8605" s="34"/>
      <c r="D8605" s="10"/>
      <c r="J8605" s="53"/>
      <c r="K8605" s="64"/>
      <c r="O8605" s="60"/>
      <c r="P8605" s="67"/>
      <c r="T8605" s="53"/>
      <c r="U8605" s="64"/>
      <c r="Y8605" s="53"/>
      <c r="Z8605" s="64"/>
      <c r="AD8605" s="53"/>
    </row>
    <row r="8606" spans="1:30" s="13" customFormat="1" x14ac:dyDescent="0.25">
      <c r="A8606"/>
      <c r="B8606" s="32"/>
      <c r="C8606" s="34"/>
      <c r="D8606" s="10"/>
      <c r="J8606" s="53"/>
      <c r="K8606" s="64"/>
      <c r="O8606" s="60"/>
      <c r="P8606" s="67"/>
      <c r="T8606" s="53"/>
      <c r="U8606" s="64"/>
      <c r="Y8606" s="53"/>
      <c r="Z8606" s="64"/>
      <c r="AD8606" s="53"/>
    </row>
    <row r="8607" spans="1:30" s="13" customFormat="1" x14ac:dyDescent="0.25">
      <c r="A8607"/>
      <c r="B8607" s="32"/>
      <c r="C8607" s="34"/>
      <c r="D8607" s="10"/>
      <c r="J8607" s="53"/>
      <c r="K8607" s="64"/>
      <c r="O8607" s="60"/>
      <c r="P8607" s="67"/>
      <c r="T8607" s="53"/>
      <c r="U8607" s="64"/>
      <c r="Y8607" s="53"/>
      <c r="Z8607" s="64"/>
      <c r="AD8607" s="53"/>
    </row>
    <row r="8608" spans="1:30" s="13" customFormat="1" x14ac:dyDescent="0.25">
      <c r="A8608"/>
      <c r="B8608" s="32"/>
      <c r="C8608" s="34"/>
      <c r="D8608" s="10"/>
      <c r="J8608" s="53"/>
      <c r="K8608" s="64"/>
      <c r="O8608" s="60"/>
      <c r="P8608" s="67"/>
      <c r="T8608" s="53"/>
      <c r="U8608" s="64"/>
      <c r="Y8608" s="53"/>
      <c r="Z8608" s="64"/>
      <c r="AD8608" s="53"/>
    </row>
    <row r="8609" spans="1:30" s="13" customFormat="1" x14ac:dyDescent="0.25">
      <c r="A8609"/>
      <c r="B8609" s="32"/>
      <c r="C8609" s="34"/>
      <c r="D8609" s="10"/>
      <c r="J8609" s="53"/>
      <c r="K8609" s="64"/>
      <c r="O8609" s="60"/>
      <c r="P8609" s="67"/>
      <c r="T8609" s="53"/>
      <c r="U8609" s="64"/>
      <c r="Y8609" s="53"/>
      <c r="Z8609" s="64"/>
      <c r="AD8609" s="53"/>
    </row>
    <row r="8610" spans="1:30" s="13" customFormat="1" x14ac:dyDescent="0.25">
      <c r="A8610"/>
      <c r="B8610" s="32"/>
      <c r="C8610" s="34"/>
      <c r="D8610" s="10"/>
      <c r="J8610" s="53"/>
      <c r="K8610" s="64"/>
      <c r="O8610" s="60"/>
      <c r="P8610" s="67"/>
      <c r="T8610" s="53"/>
      <c r="U8610" s="64"/>
      <c r="Y8610" s="53"/>
      <c r="Z8610" s="64"/>
      <c r="AD8610" s="53"/>
    </row>
    <row r="8611" spans="1:30" s="13" customFormat="1" x14ac:dyDescent="0.25">
      <c r="A8611"/>
      <c r="B8611" s="32"/>
      <c r="C8611" s="34"/>
      <c r="D8611" s="10"/>
      <c r="J8611" s="53"/>
      <c r="K8611" s="64"/>
      <c r="O8611" s="60"/>
      <c r="P8611" s="67"/>
      <c r="T8611" s="53"/>
      <c r="U8611" s="64"/>
      <c r="Y8611" s="53"/>
      <c r="Z8611" s="64"/>
      <c r="AD8611" s="53"/>
    </row>
    <row r="8612" spans="1:30" s="13" customFormat="1" x14ac:dyDescent="0.25">
      <c r="A8612"/>
      <c r="B8612" s="32"/>
      <c r="C8612" s="34"/>
      <c r="D8612" s="10"/>
      <c r="J8612" s="53"/>
      <c r="K8612" s="64"/>
      <c r="O8612" s="60"/>
      <c r="P8612" s="67"/>
      <c r="T8612" s="53"/>
      <c r="U8612" s="64"/>
      <c r="Y8612" s="53"/>
      <c r="Z8612" s="64"/>
      <c r="AD8612" s="53"/>
    </row>
    <row r="8613" spans="1:30" s="13" customFormat="1" x14ac:dyDescent="0.25">
      <c r="A8613"/>
      <c r="B8613" s="32"/>
      <c r="C8613" s="34"/>
      <c r="D8613" s="10"/>
      <c r="J8613" s="53"/>
      <c r="K8613" s="64"/>
      <c r="O8613" s="60"/>
      <c r="P8613" s="67"/>
      <c r="T8613" s="53"/>
      <c r="U8613" s="64"/>
      <c r="Y8613" s="53"/>
      <c r="Z8613" s="64"/>
      <c r="AD8613" s="53"/>
    </row>
    <row r="8614" spans="1:30" s="13" customFormat="1" x14ac:dyDescent="0.25">
      <c r="A8614"/>
      <c r="B8614" s="32"/>
      <c r="C8614" s="34"/>
      <c r="D8614" s="10"/>
      <c r="J8614" s="53"/>
      <c r="K8614" s="64"/>
      <c r="O8614" s="60"/>
      <c r="P8614" s="67"/>
      <c r="T8614" s="53"/>
      <c r="U8614" s="64"/>
      <c r="Y8614" s="53"/>
      <c r="Z8614" s="64"/>
      <c r="AD8614" s="53"/>
    </row>
    <row r="8615" spans="1:30" s="13" customFormat="1" x14ac:dyDescent="0.25">
      <c r="A8615"/>
      <c r="B8615" s="32"/>
      <c r="C8615" s="34"/>
      <c r="D8615" s="10"/>
      <c r="J8615" s="53"/>
      <c r="K8615" s="64"/>
      <c r="O8615" s="60"/>
      <c r="P8615" s="67"/>
      <c r="T8615" s="53"/>
      <c r="U8615" s="64"/>
      <c r="Y8615" s="53"/>
      <c r="Z8615" s="64"/>
      <c r="AD8615" s="53"/>
    </row>
    <row r="8616" spans="1:30" s="13" customFormat="1" x14ac:dyDescent="0.25">
      <c r="A8616"/>
      <c r="B8616" s="32"/>
      <c r="C8616" s="34"/>
      <c r="D8616" s="10"/>
      <c r="J8616" s="53"/>
      <c r="K8616" s="64"/>
      <c r="O8616" s="60"/>
      <c r="P8616" s="67"/>
      <c r="T8616" s="53"/>
      <c r="U8616" s="64"/>
      <c r="Y8616" s="53"/>
      <c r="Z8616" s="64"/>
      <c r="AD8616" s="53"/>
    </row>
    <row r="8617" spans="1:30" s="13" customFormat="1" x14ac:dyDescent="0.25">
      <c r="A8617"/>
      <c r="B8617" s="32"/>
      <c r="C8617" s="34"/>
      <c r="D8617" s="10"/>
      <c r="J8617" s="53"/>
      <c r="K8617" s="64"/>
      <c r="O8617" s="60"/>
      <c r="P8617" s="67"/>
      <c r="T8617" s="53"/>
      <c r="U8617" s="64"/>
      <c r="Y8617" s="53"/>
      <c r="Z8617" s="64"/>
      <c r="AD8617" s="53"/>
    </row>
    <row r="8618" spans="1:30" s="13" customFormat="1" x14ac:dyDescent="0.25">
      <c r="A8618"/>
      <c r="B8618" s="32"/>
      <c r="C8618" s="34"/>
      <c r="D8618" s="10"/>
      <c r="J8618" s="53"/>
      <c r="K8618" s="64"/>
      <c r="O8618" s="60"/>
      <c r="P8618" s="67"/>
      <c r="T8618" s="53"/>
      <c r="U8618" s="64"/>
      <c r="Y8618" s="53"/>
      <c r="Z8618" s="64"/>
      <c r="AD8618" s="53"/>
    </row>
    <row r="8619" spans="1:30" s="13" customFormat="1" x14ac:dyDescent="0.25">
      <c r="A8619"/>
      <c r="B8619" s="32"/>
      <c r="C8619" s="34"/>
      <c r="D8619" s="10"/>
      <c r="J8619" s="53"/>
      <c r="K8619" s="64"/>
      <c r="O8619" s="60"/>
      <c r="P8619" s="67"/>
      <c r="T8619" s="53"/>
      <c r="U8619" s="64"/>
      <c r="Y8619" s="53"/>
      <c r="Z8619" s="64"/>
      <c r="AD8619" s="53"/>
    </row>
    <row r="8620" spans="1:30" s="13" customFormat="1" x14ac:dyDescent="0.25">
      <c r="A8620"/>
      <c r="B8620" s="32"/>
      <c r="C8620" s="34"/>
      <c r="D8620" s="10"/>
      <c r="J8620" s="53"/>
      <c r="K8620" s="64"/>
      <c r="O8620" s="60"/>
      <c r="P8620" s="67"/>
      <c r="T8620" s="53"/>
      <c r="U8620" s="64"/>
      <c r="Y8620" s="53"/>
      <c r="Z8620" s="64"/>
      <c r="AD8620" s="53"/>
    </row>
    <row r="8621" spans="1:30" s="13" customFormat="1" x14ac:dyDescent="0.25">
      <c r="A8621"/>
      <c r="B8621" s="32"/>
      <c r="C8621" s="34"/>
      <c r="D8621" s="10"/>
      <c r="J8621" s="53"/>
      <c r="K8621" s="64"/>
      <c r="O8621" s="60"/>
      <c r="P8621" s="67"/>
      <c r="T8621" s="53"/>
      <c r="U8621" s="64"/>
      <c r="Y8621" s="53"/>
      <c r="Z8621" s="64"/>
      <c r="AD8621" s="53"/>
    </row>
    <row r="8622" spans="1:30" s="13" customFormat="1" x14ac:dyDescent="0.25">
      <c r="A8622"/>
      <c r="B8622" s="32"/>
      <c r="C8622" s="34"/>
      <c r="D8622" s="10"/>
      <c r="J8622" s="53"/>
      <c r="K8622" s="64"/>
      <c r="O8622" s="60"/>
      <c r="P8622" s="67"/>
      <c r="T8622" s="53"/>
      <c r="U8622" s="64"/>
      <c r="Y8622" s="53"/>
      <c r="Z8622" s="64"/>
      <c r="AD8622" s="53"/>
    </row>
    <row r="8623" spans="1:30" s="13" customFormat="1" x14ac:dyDescent="0.25">
      <c r="A8623"/>
      <c r="B8623" s="32"/>
      <c r="C8623" s="34"/>
      <c r="D8623" s="10"/>
      <c r="J8623" s="53"/>
      <c r="K8623" s="64"/>
      <c r="O8623" s="60"/>
      <c r="P8623" s="67"/>
      <c r="T8623" s="53"/>
      <c r="U8623" s="64"/>
      <c r="Y8623" s="53"/>
      <c r="Z8623" s="64"/>
      <c r="AD8623" s="53"/>
    </row>
    <row r="8624" spans="1:30" s="13" customFormat="1" x14ac:dyDescent="0.25">
      <c r="A8624"/>
      <c r="B8624" s="32"/>
      <c r="C8624" s="34"/>
      <c r="D8624" s="10"/>
      <c r="J8624" s="53"/>
      <c r="K8624" s="64"/>
      <c r="O8624" s="60"/>
      <c r="P8624" s="67"/>
      <c r="T8624" s="53"/>
      <c r="U8624" s="64"/>
      <c r="Y8624" s="53"/>
      <c r="Z8624" s="64"/>
      <c r="AD8624" s="53"/>
    </row>
    <row r="8625" spans="1:30" s="13" customFormat="1" x14ac:dyDescent="0.25">
      <c r="A8625"/>
      <c r="B8625" s="32"/>
      <c r="C8625" s="34"/>
      <c r="D8625" s="10"/>
      <c r="J8625" s="53"/>
      <c r="K8625" s="64"/>
      <c r="O8625" s="60"/>
      <c r="P8625" s="67"/>
      <c r="T8625" s="53"/>
      <c r="U8625" s="64"/>
      <c r="Y8625" s="53"/>
      <c r="Z8625" s="64"/>
      <c r="AD8625" s="53"/>
    </row>
    <row r="8626" spans="1:30" s="13" customFormat="1" x14ac:dyDescent="0.25">
      <c r="A8626"/>
      <c r="B8626" s="32"/>
      <c r="C8626" s="34"/>
      <c r="D8626" s="10"/>
      <c r="J8626" s="53"/>
      <c r="K8626" s="64"/>
      <c r="O8626" s="60"/>
      <c r="P8626" s="67"/>
      <c r="T8626" s="53"/>
      <c r="U8626" s="64"/>
      <c r="Y8626" s="53"/>
      <c r="Z8626" s="64"/>
      <c r="AD8626" s="53"/>
    </row>
    <row r="8627" spans="1:30" s="13" customFormat="1" x14ac:dyDescent="0.25">
      <c r="A8627"/>
      <c r="B8627" s="32"/>
      <c r="C8627" s="34"/>
      <c r="D8627" s="10"/>
      <c r="J8627" s="53"/>
      <c r="K8627" s="64"/>
      <c r="O8627" s="60"/>
      <c r="P8627" s="67"/>
      <c r="T8627" s="53"/>
      <c r="U8627" s="64"/>
      <c r="Y8627" s="53"/>
      <c r="Z8627" s="64"/>
      <c r="AD8627" s="53"/>
    </row>
    <row r="8628" spans="1:30" s="13" customFormat="1" x14ac:dyDescent="0.25">
      <c r="A8628"/>
      <c r="B8628" s="32"/>
      <c r="C8628" s="34"/>
      <c r="D8628" s="10"/>
      <c r="J8628" s="53"/>
      <c r="K8628" s="64"/>
      <c r="O8628" s="60"/>
      <c r="P8628" s="67"/>
      <c r="T8628" s="53"/>
      <c r="U8628" s="64"/>
      <c r="Y8628" s="53"/>
      <c r="Z8628" s="64"/>
      <c r="AD8628" s="53"/>
    </row>
    <row r="8629" spans="1:30" s="13" customFormat="1" x14ac:dyDescent="0.25">
      <c r="A8629"/>
      <c r="B8629" s="32"/>
      <c r="C8629" s="34"/>
      <c r="D8629" s="10"/>
      <c r="J8629" s="53"/>
      <c r="K8629" s="64"/>
      <c r="O8629" s="60"/>
      <c r="P8629" s="67"/>
      <c r="T8629" s="53"/>
      <c r="U8629" s="64"/>
      <c r="Y8629" s="53"/>
      <c r="Z8629" s="64"/>
      <c r="AD8629" s="53"/>
    </row>
    <row r="8630" spans="1:30" s="13" customFormat="1" x14ac:dyDescent="0.25">
      <c r="A8630"/>
      <c r="B8630" s="32"/>
      <c r="C8630" s="34"/>
      <c r="D8630" s="10"/>
      <c r="J8630" s="53"/>
      <c r="K8630" s="64"/>
      <c r="O8630" s="60"/>
      <c r="P8630" s="67"/>
      <c r="T8630" s="53"/>
      <c r="U8630" s="64"/>
      <c r="Y8630" s="53"/>
      <c r="Z8630" s="64"/>
      <c r="AD8630" s="53"/>
    </row>
    <row r="8631" spans="1:30" s="13" customFormat="1" x14ac:dyDescent="0.25">
      <c r="A8631"/>
      <c r="B8631" s="32"/>
      <c r="C8631" s="34"/>
      <c r="D8631" s="10"/>
      <c r="J8631" s="53"/>
      <c r="K8631" s="64"/>
      <c r="O8631" s="60"/>
      <c r="P8631" s="67"/>
      <c r="T8631" s="53"/>
      <c r="U8631" s="64"/>
      <c r="Y8631" s="53"/>
      <c r="Z8631" s="64"/>
      <c r="AD8631" s="53"/>
    </row>
    <row r="8632" spans="1:30" s="13" customFormat="1" x14ac:dyDescent="0.25">
      <c r="A8632"/>
      <c r="B8632" s="32"/>
      <c r="C8632" s="34"/>
      <c r="D8632" s="10"/>
      <c r="J8632" s="53"/>
      <c r="K8632" s="64"/>
      <c r="O8632" s="60"/>
      <c r="P8632" s="67"/>
      <c r="T8632" s="53"/>
      <c r="U8632" s="64"/>
      <c r="Y8632" s="53"/>
      <c r="Z8632" s="64"/>
      <c r="AD8632" s="53"/>
    </row>
    <row r="8633" spans="1:30" s="13" customFormat="1" x14ac:dyDescent="0.25">
      <c r="A8633"/>
      <c r="B8633" s="32"/>
      <c r="C8633" s="34"/>
      <c r="D8633" s="10"/>
      <c r="J8633" s="53"/>
      <c r="K8633" s="64"/>
      <c r="O8633" s="60"/>
      <c r="P8633" s="67"/>
      <c r="T8633" s="53"/>
      <c r="U8633" s="64"/>
      <c r="Y8633" s="53"/>
      <c r="Z8633" s="64"/>
      <c r="AD8633" s="53"/>
    </row>
    <row r="8634" spans="1:30" s="13" customFormat="1" x14ac:dyDescent="0.25">
      <c r="A8634"/>
      <c r="B8634" s="32"/>
      <c r="C8634" s="34"/>
      <c r="D8634" s="10"/>
      <c r="J8634" s="53"/>
      <c r="K8634" s="64"/>
      <c r="O8634" s="60"/>
      <c r="P8634" s="67"/>
      <c r="T8634" s="53"/>
      <c r="U8634" s="64"/>
      <c r="Y8634" s="53"/>
      <c r="Z8634" s="64"/>
      <c r="AD8634" s="53"/>
    </row>
    <row r="8635" spans="1:30" s="13" customFormat="1" x14ac:dyDescent="0.25">
      <c r="A8635"/>
      <c r="B8635" s="32"/>
      <c r="C8635" s="34"/>
      <c r="D8635" s="10"/>
      <c r="J8635" s="53"/>
      <c r="K8635" s="64"/>
      <c r="O8635" s="60"/>
      <c r="P8635" s="67"/>
      <c r="T8635" s="53"/>
      <c r="U8635" s="64"/>
      <c r="Y8635" s="53"/>
      <c r="Z8635" s="64"/>
      <c r="AD8635" s="53"/>
    </row>
    <row r="8636" spans="1:30" s="13" customFormat="1" x14ac:dyDescent="0.25">
      <c r="A8636"/>
      <c r="B8636" s="32"/>
      <c r="C8636" s="34"/>
      <c r="D8636" s="10"/>
      <c r="J8636" s="53"/>
      <c r="K8636" s="64"/>
      <c r="O8636" s="60"/>
      <c r="P8636" s="67"/>
      <c r="T8636" s="53"/>
      <c r="U8636" s="64"/>
      <c r="Y8636" s="53"/>
      <c r="Z8636" s="64"/>
      <c r="AD8636" s="53"/>
    </row>
    <row r="8637" spans="1:30" s="13" customFormat="1" x14ac:dyDescent="0.25">
      <c r="A8637"/>
      <c r="B8637" s="32"/>
      <c r="C8637" s="34"/>
      <c r="D8637" s="10"/>
      <c r="J8637" s="53"/>
      <c r="K8637" s="64"/>
      <c r="O8637" s="60"/>
      <c r="P8637" s="67"/>
      <c r="T8637" s="53"/>
      <c r="U8637" s="64"/>
      <c r="Y8637" s="53"/>
      <c r="Z8637" s="64"/>
      <c r="AD8637" s="53"/>
    </row>
    <row r="8638" spans="1:30" s="13" customFormat="1" x14ac:dyDescent="0.25">
      <c r="A8638"/>
      <c r="B8638" s="32"/>
      <c r="C8638" s="34"/>
      <c r="D8638" s="10"/>
      <c r="J8638" s="53"/>
      <c r="K8638" s="64"/>
      <c r="O8638" s="60"/>
      <c r="P8638" s="67"/>
      <c r="T8638" s="53"/>
      <c r="U8638" s="64"/>
      <c r="Y8638" s="53"/>
      <c r="Z8638" s="64"/>
      <c r="AD8638" s="53"/>
    </row>
    <row r="8639" spans="1:30" s="13" customFormat="1" x14ac:dyDescent="0.25">
      <c r="A8639"/>
      <c r="B8639" s="32"/>
      <c r="C8639" s="34"/>
      <c r="D8639" s="10"/>
      <c r="J8639" s="53"/>
      <c r="K8639" s="64"/>
      <c r="O8639" s="60"/>
      <c r="P8639" s="67"/>
      <c r="T8639" s="53"/>
      <c r="U8639" s="64"/>
      <c r="Y8639" s="53"/>
      <c r="Z8639" s="64"/>
      <c r="AD8639" s="53"/>
    </row>
    <row r="8640" spans="1:30" s="13" customFormat="1" x14ac:dyDescent="0.25">
      <c r="A8640"/>
      <c r="B8640" s="32"/>
      <c r="C8640" s="34"/>
      <c r="D8640" s="10"/>
      <c r="J8640" s="53"/>
      <c r="K8640" s="64"/>
      <c r="O8640" s="60"/>
      <c r="P8640" s="67"/>
      <c r="T8640" s="53"/>
      <c r="U8640" s="64"/>
      <c r="Y8640" s="53"/>
      <c r="Z8640" s="64"/>
      <c r="AD8640" s="53"/>
    </row>
    <row r="8641" spans="1:30" s="13" customFormat="1" x14ac:dyDescent="0.25">
      <c r="A8641"/>
      <c r="B8641" s="32"/>
      <c r="C8641" s="34"/>
      <c r="D8641" s="10"/>
      <c r="J8641" s="53"/>
      <c r="K8641" s="64"/>
      <c r="O8641" s="60"/>
      <c r="P8641" s="67"/>
      <c r="T8641" s="53"/>
      <c r="U8641" s="64"/>
      <c r="Y8641" s="53"/>
      <c r="Z8641" s="64"/>
      <c r="AD8641" s="53"/>
    </row>
    <row r="8642" spans="1:30" s="13" customFormat="1" x14ac:dyDescent="0.25">
      <c r="A8642"/>
      <c r="B8642" s="32"/>
      <c r="C8642" s="34"/>
      <c r="D8642" s="10"/>
      <c r="J8642" s="53"/>
      <c r="K8642" s="64"/>
      <c r="O8642" s="60"/>
      <c r="P8642" s="67"/>
      <c r="T8642" s="53"/>
      <c r="U8642" s="64"/>
      <c r="Y8642" s="53"/>
      <c r="Z8642" s="64"/>
      <c r="AD8642" s="53"/>
    </row>
    <row r="8643" spans="1:30" s="13" customFormat="1" x14ac:dyDescent="0.25">
      <c r="A8643"/>
      <c r="B8643" s="32"/>
      <c r="C8643" s="34"/>
      <c r="D8643" s="10"/>
      <c r="J8643" s="53"/>
      <c r="K8643" s="64"/>
      <c r="O8643" s="60"/>
      <c r="P8643" s="67"/>
      <c r="T8643" s="53"/>
      <c r="U8643" s="64"/>
      <c r="Y8643" s="53"/>
      <c r="Z8643" s="64"/>
      <c r="AD8643" s="53"/>
    </row>
    <row r="8644" spans="1:30" s="13" customFormat="1" x14ac:dyDescent="0.25">
      <c r="A8644"/>
      <c r="B8644" s="32"/>
      <c r="C8644" s="34"/>
      <c r="D8644" s="10"/>
      <c r="J8644" s="53"/>
      <c r="K8644" s="64"/>
      <c r="O8644" s="60"/>
      <c r="P8644" s="67"/>
      <c r="T8644" s="53"/>
      <c r="U8644" s="64"/>
      <c r="Y8644" s="53"/>
      <c r="Z8644" s="64"/>
      <c r="AD8644" s="53"/>
    </row>
    <row r="8645" spans="1:30" s="13" customFormat="1" x14ac:dyDescent="0.25">
      <c r="A8645"/>
      <c r="B8645" s="32"/>
      <c r="C8645" s="34"/>
      <c r="D8645" s="10"/>
      <c r="J8645" s="53"/>
      <c r="K8645" s="64"/>
      <c r="O8645" s="60"/>
      <c r="P8645" s="67"/>
      <c r="T8645" s="53"/>
      <c r="U8645" s="64"/>
      <c r="Y8645" s="53"/>
      <c r="Z8645" s="64"/>
      <c r="AD8645" s="53"/>
    </row>
    <row r="8646" spans="1:30" s="13" customFormat="1" x14ac:dyDescent="0.25">
      <c r="A8646"/>
      <c r="B8646" s="32"/>
      <c r="C8646" s="34"/>
      <c r="D8646" s="10"/>
      <c r="J8646" s="53"/>
      <c r="K8646" s="64"/>
      <c r="O8646" s="60"/>
      <c r="P8646" s="67"/>
      <c r="T8646" s="53"/>
      <c r="U8646" s="64"/>
      <c r="Y8646" s="53"/>
      <c r="Z8646" s="64"/>
      <c r="AD8646" s="53"/>
    </row>
    <row r="8647" spans="1:30" s="13" customFormat="1" x14ac:dyDescent="0.25">
      <c r="A8647"/>
      <c r="B8647" s="32"/>
      <c r="C8647" s="34"/>
      <c r="D8647" s="10"/>
      <c r="J8647" s="53"/>
      <c r="K8647" s="64"/>
      <c r="O8647" s="60"/>
      <c r="P8647" s="67"/>
      <c r="T8647" s="53"/>
      <c r="U8647" s="64"/>
      <c r="Y8647" s="53"/>
      <c r="Z8647" s="64"/>
      <c r="AD8647" s="53"/>
    </row>
    <row r="8648" spans="1:30" s="13" customFormat="1" x14ac:dyDescent="0.25">
      <c r="A8648"/>
      <c r="B8648" s="32"/>
      <c r="C8648" s="34"/>
      <c r="D8648" s="10"/>
      <c r="J8648" s="53"/>
      <c r="K8648" s="64"/>
      <c r="O8648" s="60"/>
      <c r="P8648" s="67"/>
      <c r="T8648" s="53"/>
      <c r="U8648" s="64"/>
      <c r="Y8648" s="53"/>
      <c r="Z8648" s="64"/>
      <c r="AD8648" s="53"/>
    </row>
    <row r="8649" spans="1:30" s="13" customFormat="1" x14ac:dyDescent="0.25">
      <c r="A8649"/>
      <c r="B8649" s="32"/>
      <c r="C8649" s="34"/>
      <c r="D8649" s="10"/>
      <c r="J8649" s="53"/>
      <c r="K8649" s="64"/>
      <c r="O8649" s="60"/>
      <c r="P8649" s="67"/>
      <c r="T8649" s="53"/>
      <c r="U8649" s="64"/>
      <c r="Y8649" s="53"/>
      <c r="Z8649" s="64"/>
      <c r="AD8649" s="53"/>
    </row>
    <row r="8650" spans="1:30" s="13" customFormat="1" x14ac:dyDescent="0.25">
      <c r="A8650"/>
      <c r="B8650" s="32"/>
      <c r="C8650" s="34"/>
      <c r="D8650" s="10"/>
      <c r="J8650" s="53"/>
      <c r="K8650" s="64"/>
      <c r="O8650" s="60"/>
      <c r="P8650" s="67"/>
      <c r="T8650" s="53"/>
      <c r="U8650" s="64"/>
      <c r="Y8650" s="53"/>
      <c r="Z8650" s="64"/>
      <c r="AD8650" s="53"/>
    </row>
    <row r="8651" spans="1:30" s="13" customFormat="1" x14ac:dyDescent="0.25">
      <c r="A8651"/>
      <c r="B8651" s="32"/>
      <c r="C8651" s="34"/>
      <c r="D8651" s="10"/>
      <c r="J8651" s="53"/>
      <c r="K8651" s="64"/>
      <c r="O8651" s="60"/>
      <c r="P8651" s="67"/>
      <c r="T8651" s="53"/>
      <c r="U8651" s="64"/>
      <c r="Y8651" s="53"/>
      <c r="Z8651" s="64"/>
      <c r="AD8651" s="53"/>
    </row>
    <row r="8652" spans="1:30" s="13" customFormat="1" x14ac:dyDescent="0.25">
      <c r="A8652"/>
      <c r="B8652" s="32"/>
      <c r="C8652" s="34"/>
      <c r="D8652" s="10"/>
      <c r="J8652" s="53"/>
      <c r="K8652" s="64"/>
      <c r="O8652" s="60"/>
      <c r="P8652" s="67"/>
      <c r="T8652" s="53"/>
      <c r="U8652" s="64"/>
      <c r="Y8652" s="53"/>
      <c r="Z8652" s="64"/>
      <c r="AD8652" s="53"/>
    </row>
    <row r="8653" spans="1:30" s="13" customFormat="1" x14ac:dyDescent="0.25">
      <c r="A8653"/>
      <c r="B8653" s="32"/>
      <c r="C8653" s="34"/>
      <c r="D8653" s="10"/>
      <c r="J8653" s="53"/>
      <c r="K8653" s="64"/>
      <c r="O8653" s="60"/>
      <c r="P8653" s="67"/>
      <c r="T8653" s="53"/>
      <c r="U8653" s="64"/>
      <c r="Y8653" s="53"/>
      <c r="Z8653" s="64"/>
      <c r="AD8653" s="53"/>
    </row>
    <row r="8654" spans="1:30" s="13" customFormat="1" x14ac:dyDescent="0.25">
      <c r="A8654"/>
      <c r="B8654" s="32"/>
      <c r="C8654" s="34"/>
      <c r="D8654" s="10"/>
      <c r="J8654" s="53"/>
      <c r="K8654" s="64"/>
      <c r="O8654" s="60"/>
      <c r="P8654" s="67"/>
      <c r="T8654" s="53"/>
      <c r="U8654" s="64"/>
      <c r="Y8654" s="53"/>
      <c r="Z8654" s="64"/>
      <c r="AD8654" s="53"/>
    </row>
    <row r="8655" spans="1:30" s="13" customFormat="1" x14ac:dyDescent="0.25">
      <c r="A8655"/>
      <c r="B8655" s="32"/>
      <c r="C8655" s="34"/>
      <c r="D8655" s="10"/>
      <c r="J8655" s="53"/>
      <c r="K8655" s="64"/>
      <c r="O8655" s="60"/>
      <c r="P8655" s="67"/>
      <c r="T8655" s="53"/>
      <c r="U8655" s="64"/>
      <c r="Y8655" s="53"/>
      <c r="Z8655" s="64"/>
      <c r="AD8655" s="53"/>
    </row>
    <row r="8656" spans="1:30" s="13" customFormat="1" x14ac:dyDescent="0.25">
      <c r="A8656"/>
      <c r="B8656" s="32"/>
      <c r="C8656" s="34"/>
      <c r="D8656" s="10"/>
      <c r="J8656" s="53"/>
      <c r="K8656" s="64"/>
      <c r="O8656" s="60"/>
      <c r="P8656" s="67"/>
      <c r="T8656" s="53"/>
      <c r="U8656" s="64"/>
      <c r="Y8656" s="53"/>
      <c r="Z8656" s="64"/>
      <c r="AD8656" s="53"/>
    </row>
    <row r="8657" spans="1:30" s="13" customFormat="1" x14ac:dyDescent="0.25">
      <c r="A8657"/>
      <c r="B8657" s="32"/>
      <c r="C8657" s="34"/>
      <c r="D8657" s="10"/>
      <c r="J8657" s="53"/>
      <c r="K8657" s="64"/>
      <c r="O8657" s="60"/>
      <c r="P8657" s="67"/>
      <c r="T8657" s="53"/>
      <c r="U8657" s="64"/>
      <c r="Y8657" s="53"/>
      <c r="Z8657" s="64"/>
      <c r="AD8657" s="53"/>
    </row>
    <row r="8658" spans="1:30" s="13" customFormat="1" x14ac:dyDescent="0.25">
      <c r="A8658"/>
      <c r="B8658" s="32"/>
      <c r="C8658" s="34"/>
      <c r="D8658" s="10"/>
      <c r="J8658" s="53"/>
      <c r="K8658" s="64"/>
      <c r="O8658" s="60"/>
      <c r="P8658" s="67"/>
      <c r="T8658" s="53"/>
      <c r="U8658" s="64"/>
      <c r="Y8658" s="53"/>
      <c r="Z8658" s="64"/>
      <c r="AD8658" s="53"/>
    </row>
    <row r="8659" spans="1:30" s="13" customFormat="1" x14ac:dyDescent="0.25">
      <c r="A8659"/>
      <c r="B8659" s="32"/>
      <c r="C8659" s="34"/>
      <c r="D8659" s="10"/>
      <c r="J8659" s="53"/>
      <c r="K8659" s="64"/>
      <c r="O8659" s="60"/>
      <c r="P8659" s="67"/>
      <c r="T8659" s="53"/>
      <c r="U8659" s="64"/>
      <c r="Y8659" s="53"/>
      <c r="Z8659" s="64"/>
      <c r="AD8659" s="53"/>
    </row>
    <row r="8660" spans="1:30" s="13" customFormat="1" x14ac:dyDescent="0.25">
      <c r="A8660"/>
      <c r="B8660" s="32"/>
      <c r="C8660" s="34"/>
      <c r="D8660" s="10"/>
      <c r="J8660" s="53"/>
      <c r="K8660" s="64"/>
      <c r="O8660" s="60"/>
      <c r="P8660" s="67"/>
      <c r="T8660" s="53"/>
      <c r="U8660" s="64"/>
      <c r="Y8660" s="53"/>
      <c r="Z8660" s="64"/>
      <c r="AD8660" s="53"/>
    </row>
    <row r="8661" spans="1:30" s="13" customFormat="1" x14ac:dyDescent="0.25">
      <c r="A8661"/>
      <c r="B8661" s="32"/>
      <c r="C8661" s="34"/>
      <c r="D8661" s="10"/>
      <c r="J8661" s="53"/>
      <c r="K8661" s="64"/>
      <c r="O8661" s="60"/>
      <c r="P8661" s="67"/>
      <c r="T8661" s="53"/>
      <c r="U8661" s="64"/>
      <c r="Y8661" s="53"/>
      <c r="Z8661" s="64"/>
      <c r="AD8661" s="53"/>
    </row>
    <row r="8662" spans="1:30" s="13" customFormat="1" x14ac:dyDescent="0.25">
      <c r="A8662"/>
      <c r="B8662" s="32"/>
      <c r="C8662" s="34"/>
      <c r="D8662" s="10"/>
      <c r="J8662" s="53"/>
      <c r="K8662" s="64"/>
      <c r="O8662" s="60"/>
      <c r="P8662" s="67"/>
      <c r="T8662" s="53"/>
      <c r="U8662" s="64"/>
      <c r="Y8662" s="53"/>
      <c r="Z8662" s="64"/>
      <c r="AD8662" s="53"/>
    </row>
    <row r="8663" spans="1:30" s="13" customFormat="1" x14ac:dyDescent="0.25">
      <c r="A8663"/>
      <c r="B8663" s="32"/>
      <c r="C8663" s="34"/>
      <c r="D8663" s="10"/>
      <c r="J8663" s="53"/>
      <c r="K8663" s="64"/>
      <c r="O8663" s="60"/>
      <c r="P8663" s="67"/>
      <c r="T8663" s="53"/>
      <c r="U8663" s="64"/>
      <c r="Y8663" s="53"/>
      <c r="Z8663" s="64"/>
      <c r="AD8663" s="53"/>
    </row>
    <row r="8664" spans="1:30" s="13" customFormat="1" x14ac:dyDescent="0.25">
      <c r="A8664"/>
      <c r="B8664" s="32"/>
      <c r="C8664" s="34"/>
      <c r="D8664" s="10"/>
      <c r="J8664" s="53"/>
      <c r="K8664" s="64"/>
      <c r="O8664" s="60"/>
      <c r="P8664" s="67"/>
      <c r="T8664" s="53"/>
      <c r="U8664" s="64"/>
      <c r="Y8664" s="53"/>
      <c r="Z8664" s="64"/>
      <c r="AD8664" s="53"/>
    </row>
    <row r="8665" spans="1:30" s="13" customFormat="1" x14ac:dyDescent="0.25">
      <c r="A8665"/>
      <c r="B8665" s="32"/>
      <c r="C8665" s="34"/>
      <c r="D8665" s="10"/>
      <c r="J8665" s="53"/>
      <c r="K8665" s="64"/>
      <c r="O8665" s="60"/>
      <c r="P8665" s="67"/>
      <c r="T8665" s="53"/>
      <c r="U8665" s="64"/>
      <c r="Y8665" s="53"/>
      <c r="Z8665" s="64"/>
      <c r="AD8665" s="53"/>
    </row>
    <row r="8666" spans="1:30" s="13" customFormat="1" x14ac:dyDescent="0.25">
      <c r="A8666"/>
      <c r="B8666" s="32"/>
      <c r="C8666" s="34"/>
      <c r="D8666" s="10"/>
      <c r="J8666" s="53"/>
      <c r="K8666" s="64"/>
      <c r="O8666" s="60"/>
      <c r="P8666" s="67"/>
      <c r="T8666" s="53"/>
      <c r="U8666" s="64"/>
      <c r="Y8666" s="53"/>
      <c r="Z8666" s="64"/>
      <c r="AD8666" s="53"/>
    </row>
    <row r="8667" spans="1:30" s="13" customFormat="1" x14ac:dyDescent="0.25">
      <c r="A8667"/>
      <c r="B8667" s="32"/>
      <c r="C8667" s="34"/>
      <c r="D8667" s="10"/>
      <c r="J8667" s="53"/>
      <c r="K8667" s="64"/>
      <c r="O8667" s="60"/>
      <c r="P8667" s="67"/>
      <c r="T8667" s="53"/>
      <c r="U8667" s="64"/>
      <c r="Y8667" s="53"/>
      <c r="Z8667" s="64"/>
      <c r="AD8667" s="53"/>
    </row>
    <row r="8668" spans="1:30" s="13" customFormat="1" x14ac:dyDescent="0.25">
      <c r="A8668"/>
      <c r="B8668" s="32"/>
      <c r="C8668" s="34"/>
      <c r="D8668" s="10"/>
      <c r="J8668" s="53"/>
      <c r="K8668" s="64"/>
      <c r="O8668" s="60"/>
      <c r="P8668" s="67"/>
      <c r="T8668" s="53"/>
      <c r="U8668" s="64"/>
      <c r="Y8668" s="53"/>
      <c r="Z8668" s="64"/>
      <c r="AD8668" s="53"/>
    </row>
    <row r="8669" spans="1:30" s="13" customFormat="1" x14ac:dyDescent="0.25">
      <c r="A8669"/>
      <c r="B8669" s="32"/>
      <c r="C8669" s="34"/>
      <c r="D8669" s="10"/>
      <c r="J8669" s="53"/>
      <c r="K8669" s="64"/>
      <c r="O8669" s="60"/>
      <c r="P8669" s="67"/>
      <c r="T8669" s="53"/>
      <c r="U8669" s="64"/>
      <c r="Y8669" s="53"/>
      <c r="Z8669" s="64"/>
      <c r="AD8669" s="53"/>
    </row>
    <row r="8670" spans="1:30" s="13" customFormat="1" x14ac:dyDescent="0.25">
      <c r="A8670"/>
      <c r="B8670" s="32"/>
      <c r="C8670" s="34"/>
      <c r="D8670" s="10"/>
      <c r="J8670" s="53"/>
      <c r="K8670" s="64"/>
      <c r="O8670" s="60"/>
      <c r="P8670" s="67"/>
      <c r="T8670" s="53"/>
      <c r="U8670" s="64"/>
      <c r="Y8670" s="53"/>
      <c r="Z8670" s="64"/>
      <c r="AD8670" s="53"/>
    </row>
    <row r="8671" spans="1:30" s="13" customFormat="1" x14ac:dyDescent="0.25">
      <c r="A8671"/>
      <c r="B8671" s="32"/>
      <c r="C8671" s="34"/>
      <c r="D8671" s="10"/>
      <c r="J8671" s="53"/>
      <c r="K8671" s="64"/>
      <c r="O8671" s="60"/>
      <c r="P8671" s="67"/>
      <c r="T8671" s="53"/>
      <c r="U8671" s="64"/>
      <c r="Y8671" s="53"/>
      <c r="Z8671" s="64"/>
      <c r="AD8671" s="53"/>
    </row>
    <row r="8672" spans="1:30" s="13" customFormat="1" x14ac:dyDescent="0.25">
      <c r="A8672"/>
      <c r="B8672" s="32"/>
      <c r="C8672" s="34"/>
      <c r="D8672" s="10"/>
      <c r="J8672" s="53"/>
      <c r="K8672" s="64"/>
      <c r="O8672" s="60"/>
      <c r="P8672" s="67"/>
      <c r="T8672" s="53"/>
      <c r="U8672" s="64"/>
      <c r="Y8672" s="53"/>
      <c r="Z8672" s="64"/>
      <c r="AD8672" s="53"/>
    </row>
    <row r="8673" spans="1:30" s="13" customFormat="1" x14ac:dyDescent="0.25">
      <c r="A8673"/>
      <c r="B8673" s="32"/>
      <c r="C8673" s="34"/>
      <c r="D8673" s="10"/>
      <c r="J8673" s="53"/>
      <c r="K8673" s="64"/>
      <c r="O8673" s="60"/>
      <c r="P8673" s="67"/>
      <c r="T8673" s="53"/>
      <c r="U8673" s="64"/>
      <c r="Y8673" s="53"/>
      <c r="Z8673" s="64"/>
      <c r="AD8673" s="53"/>
    </row>
    <row r="8674" spans="1:30" s="13" customFormat="1" x14ac:dyDescent="0.25">
      <c r="A8674"/>
      <c r="B8674" s="32"/>
      <c r="C8674" s="34"/>
      <c r="D8674" s="10"/>
      <c r="J8674" s="53"/>
      <c r="K8674" s="64"/>
      <c r="O8674" s="60"/>
      <c r="P8674" s="67"/>
      <c r="T8674" s="53"/>
      <c r="U8674" s="64"/>
      <c r="Y8674" s="53"/>
      <c r="Z8674" s="64"/>
      <c r="AD8674" s="53"/>
    </row>
    <row r="8675" spans="1:30" s="13" customFormat="1" x14ac:dyDescent="0.25">
      <c r="A8675"/>
      <c r="B8675" s="32"/>
      <c r="C8675" s="34"/>
      <c r="D8675" s="10"/>
      <c r="J8675" s="53"/>
      <c r="K8675" s="64"/>
      <c r="O8675" s="60"/>
      <c r="P8675" s="67"/>
      <c r="T8675" s="53"/>
      <c r="U8675" s="64"/>
      <c r="Y8675" s="53"/>
      <c r="Z8675" s="64"/>
      <c r="AD8675" s="53"/>
    </row>
    <row r="8676" spans="1:30" s="13" customFormat="1" x14ac:dyDescent="0.25">
      <c r="A8676"/>
      <c r="B8676" s="32"/>
      <c r="C8676" s="34"/>
      <c r="D8676" s="10"/>
      <c r="J8676" s="53"/>
      <c r="K8676" s="64"/>
      <c r="O8676" s="60"/>
      <c r="P8676" s="67"/>
      <c r="T8676" s="53"/>
      <c r="U8676" s="64"/>
      <c r="Y8676" s="53"/>
      <c r="Z8676" s="64"/>
      <c r="AD8676" s="53"/>
    </row>
    <row r="8677" spans="1:30" s="13" customFormat="1" x14ac:dyDescent="0.25">
      <c r="A8677"/>
      <c r="B8677" s="32"/>
      <c r="C8677" s="34"/>
      <c r="D8677" s="10"/>
      <c r="J8677" s="53"/>
      <c r="K8677" s="64"/>
      <c r="O8677" s="60"/>
      <c r="P8677" s="67"/>
      <c r="T8677" s="53"/>
      <c r="U8677" s="64"/>
      <c r="Y8677" s="53"/>
      <c r="Z8677" s="64"/>
      <c r="AD8677" s="53"/>
    </row>
    <row r="8678" spans="1:30" s="13" customFormat="1" x14ac:dyDescent="0.25">
      <c r="A8678"/>
      <c r="B8678" s="32"/>
      <c r="C8678" s="34"/>
      <c r="D8678" s="10"/>
      <c r="J8678" s="53"/>
      <c r="K8678" s="64"/>
      <c r="O8678" s="60"/>
      <c r="P8678" s="67"/>
      <c r="T8678" s="53"/>
      <c r="U8678" s="64"/>
      <c r="Y8678" s="53"/>
      <c r="Z8678" s="64"/>
      <c r="AD8678" s="53"/>
    </row>
    <row r="8679" spans="1:30" s="13" customFormat="1" x14ac:dyDescent="0.25">
      <c r="A8679"/>
      <c r="B8679" s="32"/>
      <c r="C8679" s="34"/>
      <c r="D8679" s="10"/>
      <c r="J8679" s="53"/>
      <c r="K8679" s="64"/>
      <c r="O8679" s="60"/>
      <c r="P8679" s="67"/>
      <c r="T8679" s="53"/>
      <c r="U8679" s="64"/>
      <c r="Y8679" s="53"/>
      <c r="Z8679" s="64"/>
      <c r="AD8679" s="53"/>
    </row>
    <row r="8680" spans="1:30" s="13" customFormat="1" x14ac:dyDescent="0.25">
      <c r="A8680"/>
      <c r="B8680" s="32"/>
      <c r="C8680" s="34"/>
      <c r="D8680" s="10"/>
      <c r="J8680" s="53"/>
      <c r="K8680" s="64"/>
      <c r="O8680" s="60"/>
      <c r="P8680" s="67"/>
      <c r="T8680" s="53"/>
      <c r="U8680" s="64"/>
      <c r="Y8680" s="53"/>
      <c r="Z8680" s="64"/>
      <c r="AD8680" s="53"/>
    </row>
    <row r="8681" spans="1:30" s="13" customFormat="1" x14ac:dyDescent="0.25">
      <c r="A8681"/>
      <c r="B8681" s="32"/>
      <c r="C8681" s="34"/>
      <c r="D8681" s="10"/>
      <c r="J8681" s="53"/>
      <c r="K8681" s="64"/>
      <c r="O8681" s="60"/>
      <c r="P8681" s="67"/>
      <c r="T8681" s="53"/>
      <c r="U8681" s="64"/>
      <c r="Y8681" s="53"/>
      <c r="Z8681" s="64"/>
      <c r="AD8681" s="53"/>
    </row>
    <row r="8682" spans="1:30" s="13" customFormat="1" x14ac:dyDescent="0.25">
      <c r="A8682"/>
      <c r="B8682" s="32"/>
      <c r="C8682" s="34"/>
      <c r="D8682" s="10"/>
      <c r="J8682" s="53"/>
      <c r="K8682" s="64"/>
      <c r="O8682" s="60"/>
      <c r="P8682" s="67"/>
      <c r="T8682" s="53"/>
      <c r="U8682" s="64"/>
      <c r="Y8682" s="53"/>
      <c r="Z8682" s="64"/>
      <c r="AD8682" s="53"/>
    </row>
    <row r="8683" spans="1:30" s="13" customFormat="1" x14ac:dyDescent="0.25">
      <c r="A8683"/>
      <c r="B8683" s="32"/>
      <c r="C8683" s="34"/>
      <c r="D8683" s="10"/>
      <c r="J8683" s="53"/>
      <c r="K8683" s="64"/>
      <c r="O8683" s="60"/>
      <c r="P8683" s="67"/>
      <c r="T8683" s="53"/>
      <c r="U8683" s="64"/>
      <c r="Y8683" s="53"/>
      <c r="Z8683" s="64"/>
      <c r="AD8683" s="53"/>
    </row>
    <row r="8684" spans="1:30" s="13" customFormat="1" x14ac:dyDescent="0.25">
      <c r="A8684"/>
      <c r="B8684" s="32"/>
      <c r="C8684" s="34"/>
      <c r="D8684" s="10"/>
      <c r="J8684" s="53"/>
      <c r="K8684" s="64"/>
      <c r="O8684" s="60"/>
      <c r="P8684" s="67"/>
      <c r="T8684" s="53"/>
      <c r="U8684" s="64"/>
      <c r="Y8684" s="53"/>
      <c r="Z8684" s="64"/>
      <c r="AD8684" s="53"/>
    </row>
    <row r="8685" spans="1:30" s="13" customFormat="1" x14ac:dyDescent="0.25">
      <c r="A8685"/>
      <c r="B8685" s="32"/>
      <c r="C8685" s="34"/>
      <c r="D8685" s="10"/>
      <c r="J8685" s="53"/>
      <c r="K8685" s="64"/>
      <c r="O8685" s="60"/>
      <c r="P8685" s="67"/>
      <c r="T8685" s="53"/>
      <c r="U8685" s="64"/>
      <c r="Y8685" s="53"/>
      <c r="Z8685" s="64"/>
      <c r="AD8685" s="53"/>
    </row>
    <row r="8686" spans="1:30" s="13" customFormat="1" x14ac:dyDescent="0.25">
      <c r="A8686"/>
      <c r="B8686" s="32"/>
      <c r="C8686" s="34"/>
      <c r="D8686" s="10"/>
      <c r="J8686" s="53"/>
      <c r="K8686" s="64"/>
      <c r="O8686" s="60"/>
      <c r="P8686" s="67"/>
      <c r="T8686" s="53"/>
      <c r="U8686" s="64"/>
      <c r="Y8686" s="53"/>
      <c r="Z8686" s="64"/>
      <c r="AD8686" s="53"/>
    </row>
    <row r="8687" spans="1:30" s="13" customFormat="1" x14ac:dyDescent="0.25">
      <c r="A8687"/>
      <c r="B8687" s="32"/>
      <c r="C8687" s="34"/>
      <c r="D8687" s="10"/>
      <c r="J8687" s="53"/>
      <c r="K8687" s="64"/>
      <c r="O8687" s="60"/>
      <c r="P8687" s="67"/>
      <c r="T8687" s="53"/>
      <c r="U8687" s="64"/>
      <c r="Y8687" s="53"/>
      <c r="Z8687" s="64"/>
      <c r="AD8687" s="53"/>
    </row>
    <row r="8688" spans="1:30" s="13" customFormat="1" x14ac:dyDescent="0.25">
      <c r="A8688"/>
      <c r="B8688" s="32"/>
      <c r="C8688" s="34"/>
      <c r="D8688" s="10"/>
      <c r="J8688" s="53"/>
      <c r="K8688" s="64"/>
      <c r="O8688" s="60"/>
      <c r="P8688" s="67"/>
      <c r="T8688" s="53"/>
      <c r="U8688" s="64"/>
      <c r="Y8688" s="53"/>
      <c r="Z8688" s="64"/>
      <c r="AD8688" s="53"/>
    </row>
    <row r="8689" spans="1:30" s="13" customFormat="1" x14ac:dyDescent="0.25">
      <c r="A8689"/>
      <c r="B8689" s="32"/>
      <c r="C8689" s="34"/>
      <c r="D8689" s="10"/>
      <c r="J8689" s="53"/>
      <c r="K8689" s="64"/>
      <c r="O8689" s="60"/>
      <c r="P8689" s="67"/>
      <c r="T8689" s="53"/>
      <c r="U8689" s="64"/>
      <c r="Y8689" s="53"/>
      <c r="Z8689" s="64"/>
      <c r="AD8689" s="53"/>
    </row>
    <row r="8690" spans="1:30" s="13" customFormat="1" x14ac:dyDescent="0.25">
      <c r="A8690"/>
      <c r="B8690" s="32"/>
      <c r="C8690" s="34"/>
      <c r="D8690" s="10"/>
      <c r="J8690" s="53"/>
      <c r="K8690" s="64"/>
      <c r="O8690" s="60"/>
      <c r="P8690" s="67"/>
      <c r="T8690" s="53"/>
      <c r="U8690" s="64"/>
      <c r="Y8690" s="53"/>
      <c r="Z8690" s="64"/>
      <c r="AD8690" s="53"/>
    </row>
    <row r="8691" spans="1:30" s="13" customFormat="1" x14ac:dyDescent="0.25">
      <c r="A8691"/>
      <c r="B8691" s="32"/>
      <c r="C8691" s="34"/>
      <c r="D8691" s="10"/>
      <c r="J8691" s="53"/>
      <c r="K8691" s="64"/>
      <c r="O8691" s="60"/>
      <c r="P8691" s="67"/>
      <c r="T8691" s="53"/>
      <c r="U8691" s="64"/>
      <c r="Y8691" s="53"/>
      <c r="Z8691" s="64"/>
      <c r="AD8691" s="53"/>
    </row>
    <row r="8692" spans="1:30" s="13" customFormat="1" x14ac:dyDescent="0.25">
      <c r="A8692"/>
      <c r="B8692" s="32"/>
      <c r="C8692" s="34"/>
      <c r="D8692" s="10"/>
      <c r="J8692" s="53"/>
      <c r="K8692" s="64"/>
      <c r="O8692" s="60"/>
      <c r="P8692" s="67"/>
      <c r="T8692" s="53"/>
      <c r="U8692" s="64"/>
      <c r="Y8692" s="53"/>
      <c r="Z8692" s="64"/>
      <c r="AD8692" s="53"/>
    </row>
    <row r="8693" spans="1:30" s="13" customFormat="1" x14ac:dyDescent="0.25">
      <c r="A8693"/>
      <c r="B8693" s="32"/>
      <c r="C8693" s="34"/>
      <c r="D8693" s="10"/>
      <c r="J8693" s="53"/>
      <c r="K8693" s="64"/>
      <c r="O8693" s="60"/>
      <c r="P8693" s="67"/>
      <c r="T8693" s="53"/>
      <c r="U8693" s="64"/>
      <c r="Y8693" s="53"/>
      <c r="Z8693" s="64"/>
      <c r="AD8693" s="53"/>
    </row>
    <row r="8694" spans="1:30" s="13" customFormat="1" x14ac:dyDescent="0.25">
      <c r="A8694"/>
      <c r="B8694" s="32"/>
      <c r="C8694" s="34"/>
      <c r="D8694" s="10"/>
      <c r="J8694" s="53"/>
      <c r="K8694" s="64"/>
      <c r="O8694" s="60"/>
      <c r="P8694" s="67"/>
      <c r="T8694" s="53"/>
      <c r="U8694" s="64"/>
      <c r="Y8694" s="53"/>
      <c r="Z8694" s="64"/>
      <c r="AD8694" s="53"/>
    </row>
    <row r="8695" spans="1:30" s="13" customFormat="1" x14ac:dyDescent="0.25">
      <c r="A8695"/>
      <c r="B8695" s="32"/>
      <c r="C8695" s="34"/>
      <c r="D8695" s="10"/>
      <c r="J8695" s="53"/>
      <c r="K8695" s="64"/>
      <c r="O8695" s="60"/>
      <c r="P8695" s="67"/>
      <c r="T8695" s="53"/>
      <c r="U8695" s="64"/>
      <c r="Y8695" s="53"/>
      <c r="Z8695" s="64"/>
      <c r="AD8695" s="53"/>
    </row>
    <row r="8696" spans="1:30" s="13" customFormat="1" x14ac:dyDescent="0.25">
      <c r="A8696"/>
      <c r="B8696" s="32"/>
      <c r="C8696" s="34"/>
      <c r="D8696" s="10"/>
      <c r="J8696" s="53"/>
      <c r="K8696" s="64"/>
      <c r="O8696" s="60"/>
      <c r="P8696" s="67"/>
      <c r="T8696" s="53"/>
      <c r="U8696" s="64"/>
      <c r="Y8696" s="53"/>
      <c r="Z8696" s="64"/>
      <c r="AD8696" s="53"/>
    </row>
    <row r="8697" spans="1:30" s="13" customFormat="1" x14ac:dyDescent="0.25">
      <c r="A8697"/>
      <c r="B8697" s="32"/>
      <c r="C8697" s="34"/>
      <c r="D8697" s="10"/>
      <c r="J8697" s="53"/>
      <c r="K8697" s="64"/>
      <c r="O8697" s="60"/>
      <c r="P8697" s="67"/>
      <c r="T8697" s="53"/>
      <c r="U8697" s="64"/>
      <c r="Y8697" s="53"/>
      <c r="Z8697" s="64"/>
      <c r="AD8697" s="53"/>
    </row>
    <row r="8698" spans="1:30" s="13" customFormat="1" x14ac:dyDescent="0.25">
      <c r="A8698"/>
      <c r="B8698" s="32"/>
      <c r="C8698" s="34"/>
      <c r="D8698" s="10"/>
      <c r="J8698" s="53"/>
      <c r="K8698" s="64"/>
      <c r="O8698" s="60"/>
      <c r="P8698" s="67"/>
      <c r="T8698" s="53"/>
      <c r="U8698" s="64"/>
      <c r="Y8698" s="53"/>
      <c r="Z8698" s="64"/>
      <c r="AD8698" s="53"/>
    </row>
    <row r="8699" spans="1:30" s="13" customFormat="1" x14ac:dyDescent="0.25">
      <c r="A8699"/>
      <c r="B8699" s="32"/>
      <c r="C8699" s="34"/>
      <c r="D8699" s="10"/>
      <c r="J8699" s="53"/>
      <c r="K8699" s="64"/>
      <c r="O8699" s="60"/>
      <c r="P8699" s="67"/>
      <c r="T8699" s="53"/>
      <c r="U8699" s="64"/>
      <c r="Y8699" s="53"/>
      <c r="Z8699" s="64"/>
      <c r="AD8699" s="53"/>
    </row>
    <row r="8700" spans="1:30" s="13" customFormat="1" x14ac:dyDescent="0.25">
      <c r="A8700"/>
      <c r="B8700" s="32"/>
      <c r="C8700" s="34"/>
      <c r="D8700" s="10"/>
      <c r="J8700" s="53"/>
      <c r="K8700" s="64"/>
      <c r="O8700" s="60"/>
      <c r="P8700" s="67"/>
      <c r="T8700" s="53"/>
      <c r="U8700" s="64"/>
      <c r="Y8700" s="53"/>
      <c r="Z8700" s="64"/>
      <c r="AD8700" s="53"/>
    </row>
    <row r="8701" spans="1:30" s="13" customFormat="1" x14ac:dyDescent="0.25">
      <c r="A8701"/>
      <c r="B8701" s="32"/>
      <c r="C8701" s="34"/>
      <c r="D8701" s="10"/>
      <c r="J8701" s="53"/>
      <c r="K8701" s="64"/>
      <c r="O8701" s="60"/>
      <c r="P8701" s="67"/>
      <c r="T8701" s="53"/>
      <c r="U8701" s="64"/>
      <c r="Y8701" s="53"/>
      <c r="Z8701" s="64"/>
      <c r="AD8701" s="53"/>
    </row>
    <row r="8702" spans="1:30" s="13" customFormat="1" x14ac:dyDescent="0.25">
      <c r="A8702"/>
      <c r="B8702" s="32"/>
      <c r="C8702" s="34"/>
      <c r="D8702" s="10"/>
      <c r="J8702" s="53"/>
      <c r="K8702" s="64"/>
      <c r="O8702" s="60"/>
      <c r="P8702" s="67"/>
      <c r="T8702" s="53"/>
      <c r="U8702" s="64"/>
      <c r="Y8702" s="53"/>
      <c r="Z8702" s="64"/>
      <c r="AD8702" s="53"/>
    </row>
    <row r="8703" spans="1:30" s="13" customFormat="1" x14ac:dyDescent="0.25">
      <c r="A8703"/>
      <c r="B8703" s="32"/>
      <c r="C8703" s="34"/>
      <c r="D8703" s="10"/>
      <c r="J8703" s="53"/>
      <c r="K8703" s="64"/>
      <c r="O8703" s="60"/>
      <c r="P8703" s="67"/>
      <c r="T8703" s="53"/>
      <c r="U8703" s="64"/>
      <c r="Y8703" s="53"/>
      <c r="Z8703" s="64"/>
      <c r="AD8703" s="53"/>
    </row>
    <row r="8704" spans="1:30" s="13" customFormat="1" x14ac:dyDescent="0.25">
      <c r="A8704"/>
      <c r="B8704" s="32"/>
      <c r="C8704" s="34"/>
      <c r="D8704" s="10"/>
      <c r="J8704" s="53"/>
      <c r="K8704" s="64"/>
      <c r="O8704" s="60"/>
      <c r="P8704" s="67"/>
      <c r="T8704" s="53"/>
      <c r="U8704" s="64"/>
      <c r="Y8704" s="53"/>
      <c r="Z8704" s="64"/>
      <c r="AD8704" s="53"/>
    </row>
    <row r="8705" spans="1:30" s="13" customFormat="1" x14ac:dyDescent="0.25">
      <c r="A8705"/>
      <c r="B8705" s="32"/>
      <c r="C8705" s="34"/>
      <c r="D8705" s="10"/>
      <c r="J8705" s="53"/>
      <c r="K8705" s="64"/>
      <c r="O8705" s="60"/>
      <c r="P8705" s="67"/>
      <c r="T8705" s="53"/>
      <c r="U8705" s="64"/>
      <c r="Y8705" s="53"/>
      <c r="Z8705" s="64"/>
      <c r="AD8705" s="53"/>
    </row>
    <row r="8706" spans="1:30" s="13" customFormat="1" x14ac:dyDescent="0.25">
      <c r="A8706"/>
      <c r="B8706" s="32"/>
      <c r="C8706" s="34"/>
      <c r="D8706" s="10"/>
      <c r="J8706" s="53"/>
      <c r="K8706" s="64"/>
      <c r="O8706" s="60"/>
      <c r="P8706" s="67"/>
      <c r="T8706" s="53"/>
      <c r="U8706" s="64"/>
      <c r="Y8706" s="53"/>
      <c r="Z8706" s="64"/>
      <c r="AD8706" s="53"/>
    </row>
    <row r="8707" spans="1:30" s="13" customFormat="1" x14ac:dyDescent="0.25">
      <c r="A8707"/>
      <c r="B8707" s="32"/>
      <c r="C8707" s="34"/>
      <c r="D8707" s="10"/>
      <c r="J8707" s="53"/>
      <c r="K8707" s="64"/>
      <c r="O8707" s="60"/>
      <c r="P8707" s="67"/>
      <c r="T8707" s="53"/>
      <c r="U8707" s="64"/>
      <c r="Y8707" s="53"/>
      <c r="Z8707" s="64"/>
      <c r="AD8707" s="53"/>
    </row>
    <row r="8708" spans="1:30" s="13" customFormat="1" x14ac:dyDescent="0.25">
      <c r="A8708"/>
      <c r="B8708" s="32"/>
      <c r="C8708" s="34"/>
      <c r="D8708" s="10"/>
      <c r="J8708" s="53"/>
      <c r="K8708" s="64"/>
      <c r="O8708" s="60"/>
      <c r="P8708" s="67"/>
      <c r="T8708" s="53"/>
      <c r="U8708" s="64"/>
      <c r="Y8708" s="53"/>
      <c r="Z8708" s="64"/>
      <c r="AD8708" s="53"/>
    </row>
    <row r="8709" spans="1:30" s="13" customFormat="1" x14ac:dyDescent="0.25">
      <c r="A8709"/>
      <c r="B8709" s="32"/>
      <c r="C8709" s="34"/>
      <c r="D8709" s="10"/>
      <c r="J8709" s="53"/>
      <c r="K8709" s="64"/>
      <c r="O8709" s="60"/>
      <c r="P8709" s="67"/>
      <c r="T8709" s="53"/>
      <c r="U8709" s="64"/>
      <c r="Y8709" s="53"/>
      <c r="Z8709" s="64"/>
      <c r="AD8709" s="53"/>
    </row>
    <row r="8710" spans="1:30" s="13" customFormat="1" x14ac:dyDescent="0.25">
      <c r="A8710"/>
      <c r="B8710" s="32"/>
      <c r="C8710" s="34"/>
      <c r="D8710" s="10"/>
      <c r="J8710" s="53"/>
      <c r="K8710" s="64"/>
      <c r="O8710" s="60"/>
      <c r="P8710" s="67"/>
      <c r="T8710" s="53"/>
      <c r="U8710" s="64"/>
      <c r="Y8710" s="53"/>
      <c r="Z8710" s="64"/>
      <c r="AD8710" s="53"/>
    </row>
    <row r="8711" spans="1:30" s="13" customFormat="1" x14ac:dyDescent="0.25">
      <c r="A8711"/>
      <c r="B8711" s="32"/>
      <c r="C8711" s="34"/>
      <c r="D8711" s="10"/>
      <c r="J8711" s="53"/>
      <c r="K8711" s="64"/>
      <c r="O8711" s="60"/>
      <c r="P8711" s="67"/>
      <c r="T8711" s="53"/>
      <c r="U8711" s="64"/>
      <c r="Y8711" s="53"/>
      <c r="Z8711" s="64"/>
      <c r="AD8711" s="53"/>
    </row>
    <row r="8712" spans="1:30" s="13" customFormat="1" x14ac:dyDescent="0.25">
      <c r="A8712"/>
      <c r="B8712" s="32"/>
      <c r="C8712" s="34"/>
      <c r="D8712" s="10"/>
      <c r="J8712" s="53"/>
      <c r="K8712" s="64"/>
      <c r="O8712" s="60"/>
      <c r="P8712" s="67"/>
      <c r="T8712" s="53"/>
      <c r="U8712" s="64"/>
      <c r="Y8712" s="53"/>
      <c r="Z8712" s="64"/>
      <c r="AD8712" s="53"/>
    </row>
    <row r="8713" spans="1:30" s="13" customFormat="1" x14ac:dyDescent="0.25">
      <c r="A8713"/>
      <c r="B8713" s="32"/>
      <c r="C8713" s="34"/>
      <c r="D8713" s="10"/>
      <c r="J8713" s="53"/>
      <c r="K8713" s="64"/>
      <c r="O8713" s="60"/>
      <c r="P8713" s="67"/>
      <c r="T8713" s="53"/>
      <c r="U8713" s="64"/>
      <c r="Y8713" s="53"/>
      <c r="Z8713" s="64"/>
      <c r="AD8713" s="53"/>
    </row>
    <row r="8714" spans="1:30" s="13" customFormat="1" x14ac:dyDescent="0.25">
      <c r="A8714"/>
      <c r="B8714" s="32"/>
      <c r="C8714" s="34"/>
      <c r="D8714" s="10"/>
      <c r="J8714" s="53"/>
      <c r="K8714" s="64"/>
      <c r="O8714" s="60"/>
      <c r="P8714" s="67"/>
      <c r="T8714" s="53"/>
      <c r="U8714" s="64"/>
      <c r="Y8714" s="53"/>
      <c r="Z8714" s="64"/>
      <c r="AD8714" s="53"/>
    </row>
    <row r="8715" spans="1:30" s="13" customFormat="1" x14ac:dyDescent="0.25">
      <c r="A8715"/>
      <c r="B8715" s="32"/>
      <c r="C8715" s="34"/>
      <c r="D8715" s="10"/>
      <c r="J8715" s="53"/>
      <c r="K8715" s="64"/>
      <c r="O8715" s="60"/>
      <c r="P8715" s="67"/>
      <c r="T8715" s="53"/>
      <c r="U8715" s="64"/>
      <c r="Y8715" s="53"/>
      <c r="Z8715" s="64"/>
      <c r="AD8715" s="53"/>
    </row>
    <row r="8716" spans="1:30" s="13" customFormat="1" x14ac:dyDescent="0.25">
      <c r="A8716"/>
      <c r="B8716" s="32"/>
      <c r="C8716" s="34"/>
      <c r="D8716" s="10"/>
      <c r="J8716" s="53"/>
      <c r="K8716" s="64"/>
      <c r="O8716" s="60"/>
      <c r="P8716" s="67"/>
      <c r="T8716" s="53"/>
      <c r="U8716" s="64"/>
      <c r="Y8716" s="53"/>
      <c r="Z8716" s="64"/>
      <c r="AD8716" s="53"/>
    </row>
    <row r="8717" spans="1:30" s="13" customFormat="1" x14ac:dyDescent="0.25">
      <c r="A8717"/>
      <c r="B8717" s="32"/>
      <c r="C8717" s="34"/>
      <c r="D8717" s="10"/>
      <c r="J8717" s="53"/>
      <c r="K8717" s="64"/>
      <c r="O8717" s="60"/>
      <c r="P8717" s="67"/>
      <c r="T8717" s="53"/>
      <c r="U8717" s="64"/>
      <c r="Y8717" s="53"/>
      <c r="Z8717" s="64"/>
      <c r="AD8717" s="53"/>
    </row>
    <row r="8718" spans="1:30" s="13" customFormat="1" x14ac:dyDescent="0.25">
      <c r="A8718"/>
      <c r="B8718" s="32"/>
      <c r="C8718" s="34"/>
      <c r="D8718" s="10"/>
      <c r="J8718" s="53"/>
      <c r="K8718" s="64"/>
      <c r="O8718" s="60"/>
      <c r="P8718" s="67"/>
      <c r="T8718" s="53"/>
      <c r="U8718" s="64"/>
      <c r="Y8718" s="53"/>
      <c r="Z8718" s="64"/>
      <c r="AD8718" s="53"/>
    </row>
    <row r="8719" spans="1:30" s="13" customFormat="1" x14ac:dyDescent="0.25">
      <c r="A8719"/>
      <c r="B8719" s="32"/>
      <c r="C8719" s="34"/>
      <c r="D8719" s="10"/>
      <c r="J8719" s="53"/>
      <c r="K8719" s="64"/>
      <c r="O8719" s="60"/>
      <c r="P8719" s="67"/>
      <c r="T8719" s="53"/>
      <c r="U8719" s="64"/>
      <c r="Y8719" s="53"/>
      <c r="Z8719" s="64"/>
      <c r="AD8719" s="53"/>
    </row>
    <row r="8720" spans="1:30" s="13" customFormat="1" x14ac:dyDescent="0.25">
      <c r="A8720"/>
      <c r="B8720" s="32"/>
      <c r="C8720" s="34"/>
      <c r="D8720" s="10"/>
      <c r="J8720" s="53"/>
      <c r="K8720" s="64"/>
      <c r="O8720" s="60"/>
      <c r="P8720" s="67"/>
      <c r="T8720" s="53"/>
      <c r="U8720" s="64"/>
      <c r="Y8720" s="53"/>
      <c r="Z8720" s="64"/>
      <c r="AD8720" s="53"/>
    </row>
    <row r="8721" spans="1:30" s="13" customFormat="1" x14ac:dyDescent="0.25">
      <c r="A8721"/>
      <c r="B8721" s="32"/>
      <c r="C8721" s="34"/>
      <c r="D8721" s="10"/>
      <c r="J8721" s="53"/>
      <c r="K8721" s="64"/>
      <c r="O8721" s="60"/>
      <c r="P8721" s="67"/>
      <c r="T8721" s="53"/>
      <c r="U8721" s="64"/>
      <c r="Y8721" s="53"/>
      <c r="Z8721" s="64"/>
      <c r="AD8721" s="53"/>
    </row>
    <row r="8722" spans="1:30" s="13" customFormat="1" x14ac:dyDescent="0.25">
      <c r="A8722"/>
      <c r="B8722" s="32"/>
      <c r="C8722" s="34"/>
      <c r="D8722" s="10"/>
      <c r="J8722" s="53"/>
      <c r="K8722" s="64"/>
      <c r="O8722" s="60"/>
      <c r="P8722" s="67"/>
      <c r="T8722" s="53"/>
      <c r="U8722" s="64"/>
      <c r="Y8722" s="53"/>
      <c r="Z8722" s="64"/>
      <c r="AD8722" s="53"/>
    </row>
    <row r="8723" spans="1:30" s="13" customFormat="1" x14ac:dyDescent="0.25">
      <c r="A8723"/>
      <c r="B8723" s="32"/>
      <c r="C8723" s="34"/>
      <c r="D8723" s="10"/>
      <c r="J8723" s="53"/>
      <c r="K8723" s="64"/>
      <c r="O8723" s="60"/>
      <c r="P8723" s="67"/>
      <c r="T8723" s="53"/>
      <c r="U8723" s="64"/>
      <c r="Y8723" s="53"/>
      <c r="Z8723" s="64"/>
      <c r="AD8723" s="53"/>
    </row>
    <row r="8724" spans="1:30" s="13" customFormat="1" x14ac:dyDescent="0.25">
      <c r="A8724"/>
      <c r="B8724" s="32"/>
      <c r="C8724" s="34"/>
      <c r="D8724" s="10"/>
      <c r="J8724" s="53"/>
      <c r="K8724" s="64"/>
      <c r="O8724" s="60"/>
      <c r="P8724" s="67"/>
      <c r="T8724" s="53"/>
      <c r="U8724" s="64"/>
      <c r="Y8724" s="53"/>
      <c r="Z8724" s="64"/>
      <c r="AD8724" s="53"/>
    </row>
    <row r="8725" spans="1:30" s="13" customFormat="1" x14ac:dyDescent="0.25">
      <c r="A8725"/>
      <c r="B8725" s="32"/>
      <c r="C8725" s="34"/>
      <c r="D8725" s="10"/>
      <c r="J8725" s="53"/>
      <c r="K8725" s="64"/>
      <c r="O8725" s="60"/>
      <c r="P8725" s="67"/>
      <c r="T8725" s="53"/>
      <c r="U8725" s="64"/>
      <c r="Y8725" s="53"/>
      <c r="Z8725" s="64"/>
      <c r="AD8725" s="53"/>
    </row>
    <row r="8726" spans="1:30" s="13" customFormat="1" x14ac:dyDescent="0.25">
      <c r="A8726"/>
      <c r="B8726" s="32"/>
      <c r="C8726" s="34"/>
      <c r="D8726" s="10"/>
      <c r="J8726" s="53"/>
      <c r="K8726" s="64"/>
      <c r="O8726" s="60"/>
      <c r="P8726" s="67"/>
      <c r="T8726" s="53"/>
      <c r="U8726" s="64"/>
      <c r="Y8726" s="53"/>
      <c r="Z8726" s="64"/>
      <c r="AD8726" s="53"/>
    </row>
    <row r="8727" spans="1:30" s="13" customFormat="1" x14ac:dyDescent="0.25">
      <c r="A8727"/>
      <c r="B8727" s="32"/>
      <c r="C8727" s="34"/>
      <c r="D8727" s="10"/>
      <c r="J8727" s="53"/>
      <c r="K8727" s="64"/>
      <c r="O8727" s="60"/>
      <c r="P8727" s="67"/>
      <c r="T8727" s="53"/>
      <c r="U8727" s="64"/>
      <c r="Y8727" s="53"/>
      <c r="Z8727" s="64"/>
      <c r="AD8727" s="53"/>
    </row>
    <row r="8728" spans="1:30" s="13" customFormat="1" x14ac:dyDescent="0.25">
      <c r="A8728"/>
      <c r="B8728" s="32"/>
      <c r="C8728" s="34"/>
      <c r="D8728" s="10"/>
      <c r="J8728" s="53"/>
      <c r="K8728" s="64"/>
      <c r="O8728" s="60"/>
      <c r="P8728" s="67"/>
      <c r="T8728" s="53"/>
      <c r="U8728" s="64"/>
      <c r="Y8728" s="53"/>
      <c r="Z8728" s="64"/>
      <c r="AD8728" s="53"/>
    </row>
    <row r="8729" spans="1:30" s="13" customFormat="1" x14ac:dyDescent="0.25">
      <c r="A8729"/>
      <c r="B8729" s="32"/>
      <c r="C8729" s="34"/>
      <c r="D8729" s="10"/>
      <c r="J8729" s="53"/>
      <c r="K8729" s="64"/>
      <c r="O8729" s="60"/>
      <c r="P8729" s="67"/>
      <c r="T8729" s="53"/>
      <c r="U8729" s="64"/>
      <c r="Y8729" s="53"/>
      <c r="Z8729" s="64"/>
      <c r="AD8729" s="53"/>
    </row>
    <row r="8730" spans="1:30" s="13" customFormat="1" x14ac:dyDescent="0.25">
      <c r="A8730"/>
      <c r="B8730" s="32"/>
      <c r="C8730" s="34"/>
      <c r="D8730" s="10"/>
      <c r="J8730" s="53"/>
      <c r="K8730" s="64"/>
      <c r="O8730" s="60"/>
      <c r="P8730" s="67"/>
      <c r="T8730" s="53"/>
      <c r="U8730" s="64"/>
      <c r="Y8730" s="53"/>
      <c r="Z8730" s="64"/>
      <c r="AD8730" s="53"/>
    </row>
    <row r="8731" spans="1:30" s="13" customFormat="1" x14ac:dyDescent="0.25">
      <c r="A8731"/>
      <c r="B8731" s="32"/>
      <c r="C8731" s="34"/>
      <c r="D8731" s="10"/>
      <c r="J8731" s="53"/>
      <c r="K8731" s="64"/>
      <c r="O8731" s="60"/>
      <c r="P8731" s="67"/>
      <c r="T8731" s="53"/>
      <c r="U8731" s="64"/>
      <c r="Y8731" s="53"/>
      <c r="Z8731" s="64"/>
      <c r="AD8731" s="53"/>
    </row>
    <row r="8732" spans="1:30" s="13" customFormat="1" x14ac:dyDescent="0.25">
      <c r="A8732"/>
      <c r="B8732" s="32"/>
      <c r="C8732" s="34"/>
      <c r="D8732" s="10"/>
      <c r="J8732" s="53"/>
      <c r="K8732" s="64"/>
      <c r="O8732" s="60"/>
      <c r="P8732" s="67"/>
      <c r="T8732" s="53"/>
      <c r="U8732" s="64"/>
      <c r="Y8732" s="53"/>
      <c r="Z8732" s="64"/>
      <c r="AD8732" s="53"/>
    </row>
    <row r="8733" spans="1:30" s="13" customFormat="1" x14ac:dyDescent="0.25">
      <c r="A8733"/>
      <c r="B8733" s="32"/>
      <c r="C8733" s="34"/>
      <c r="D8733" s="10"/>
      <c r="J8733" s="53"/>
      <c r="K8733" s="64"/>
      <c r="O8733" s="60"/>
      <c r="P8733" s="67"/>
      <c r="T8733" s="53"/>
      <c r="U8733" s="64"/>
      <c r="Y8733" s="53"/>
      <c r="Z8733" s="64"/>
      <c r="AD8733" s="53"/>
    </row>
    <row r="8734" spans="1:30" s="13" customFormat="1" x14ac:dyDescent="0.25">
      <c r="A8734"/>
      <c r="B8734" s="32"/>
      <c r="C8734" s="34"/>
      <c r="D8734" s="10"/>
      <c r="J8734" s="53"/>
      <c r="K8734" s="64"/>
      <c r="O8734" s="60"/>
      <c r="P8734" s="67"/>
      <c r="T8734" s="53"/>
      <c r="U8734" s="64"/>
      <c r="Y8734" s="53"/>
      <c r="Z8734" s="64"/>
      <c r="AD8734" s="53"/>
    </row>
    <row r="8735" spans="1:30" s="13" customFormat="1" x14ac:dyDescent="0.25">
      <c r="A8735"/>
      <c r="B8735" s="32"/>
      <c r="C8735" s="34"/>
      <c r="D8735" s="10"/>
      <c r="J8735" s="53"/>
      <c r="K8735" s="64"/>
      <c r="O8735" s="60"/>
      <c r="P8735" s="67"/>
      <c r="T8735" s="53"/>
      <c r="U8735" s="64"/>
      <c r="Y8735" s="53"/>
      <c r="Z8735" s="64"/>
      <c r="AD8735" s="53"/>
    </row>
    <row r="8736" spans="1:30" s="13" customFormat="1" x14ac:dyDescent="0.25">
      <c r="A8736"/>
      <c r="B8736" s="32"/>
      <c r="C8736" s="34"/>
      <c r="D8736" s="10"/>
      <c r="J8736" s="53"/>
      <c r="K8736" s="64"/>
      <c r="O8736" s="60"/>
      <c r="P8736" s="67"/>
      <c r="T8736" s="53"/>
      <c r="U8736" s="64"/>
      <c r="Y8736" s="53"/>
      <c r="Z8736" s="64"/>
      <c r="AD8736" s="53"/>
    </row>
    <row r="8737" spans="1:30" s="13" customFormat="1" x14ac:dyDescent="0.25">
      <c r="A8737"/>
      <c r="B8737" s="32"/>
      <c r="C8737" s="34"/>
      <c r="D8737" s="10"/>
      <c r="J8737" s="53"/>
      <c r="K8737" s="64"/>
      <c r="O8737" s="60"/>
      <c r="P8737" s="67"/>
      <c r="T8737" s="53"/>
      <c r="U8737" s="64"/>
      <c r="Y8737" s="53"/>
      <c r="Z8737" s="64"/>
      <c r="AD8737" s="53"/>
    </row>
    <row r="8738" spans="1:30" s="13" customFormat="1" x14ac:dyDescent="0.25">
      <c r="A8738"/>
      <c r="B8738" s="32"/>
      <c r="C8738" s="34"/>
      <c r="D8738" s="10"/>
      <c r="J8738" s="53"/>
      <c r="K8738" s="64"/>
      <c r="O8738" s="60"/>
      <c r="P8738" s="67"/>
      <c r="T8738" s="53"/>
      <c r="U8738" s="64"/>
      <c r="Y8738" s="53"/>
      <c r="Z8738" s="64"/>
      <c r="AD8738" s="53"/>
    </row>
    <row r="8739" spans="1:30" s="13" customFormat="1" x14ac:dyDescent="0.25">
      <c r="A8739"/>
      <c r="B8739" s="32"/>
      <c r="C8739" s="34"/>
      <c r="D8739" s="10"/>
      <c r="J8739" s="53"/>
      <c r="K8739" s="64"/>
      <c r="O8739" s="60"/>
      <c r="P8739" s="67"/>
      <c r="T8739" s="53"/>
      <c r="U8739" s="64"/>
      <c r="Y8739" s="53"/>
      <c r="Z8739" s="64"/>
      <c r="AD8739" s="53"/>
    </row>
    <row r="8740" spans="1:30" s="13" customFormat="1" x14ac:dyDescent="0.25">
      <c r="A8740"/>
      <c r="B8740" s="32"/>
      <c r="C8740" s="34"/>
      <c r="D8740" s="10"/>
      <c r="J8740" s="53"/>
      <c r="K8740" s="64"/>
      <c r="O8740" s="60"/>
      <c r="P8740" s="67"/>
      <c r="T8740" s="53"/>
      <c r="U8740" s="64"/>
      <c r="Y8740" s="53"/>
      <c r="Z8740" s="64"/>
      <c r="AD8740" s="53"/>
    </row>
    <row r="8741" spans="1:30" s="13" customFormat="1" x14ac:dyDescent="0.25">
      <c r="A8741"/>
      <c r="B8741" s="32"/>
      <c r="C8741" s="34"/>
      <c r="D8741" s="10"/>
      <c r="J8741" s="53"/>
      <c r="K8741" s="64"/>
      <c r="O8741" s="60"/>
      <c r="P8741" s="67"/>
      <c r="T8741" s="53"/>
      <c r="U8741" s="64"/>
      <c r="Y8741" s="53"/>
      <c r="Z8741" s="64"/>
      <c r="AD8741" s="53"/>
    </row>
    <row r="8742" spans="1:30" s="13" customFormat="1" x14ac:dyDescent="0.25">
      <c r="A8742"/>
      <c r="B8742" s="32"/>
      <c r="C8742" s="34"/>
      <c r="D8742" s="10"/>
      <c r="J8742" s="53"/>
      <c r="K8742" s="64"/>
      <c r="O8742" s="60"/>
      <c r="P8742" s="67"/>
      <c r="T8742" s="53"/>
      <c r="U8742" s="64"/>
      <c r="Y8742" s="53"/>
      <c r="Z8742" s="64"/>
      <c r="AD8742" s="53"/>
    </row>
    <row r="8743" spans="1:30" s="13" customFormat="1" x14ac:dyDescent="0.25">
      <c r="A8743"/>
      <c r="B8743" s="32"/>
      <c r="C8743" s="34"/>
      <c r="D8743" s="10"/>
      <c r="J8743" s="53"/>
      <c r="K8743" s="64"/>
      <c r="O8743" s="60"/>
      <c r="P8743" s="67"/>
      <c r="T8743" s="53"/>
      <c r="U8743" s="64"/>
      <c r="Y8743" s="53"/>
      <c r="Z8743" s="64"/>
      <c r="AD8743" s="53"/>
    </row>
    <row r="8744" spans="1:30" s="13" customFormat="1" x14ac:dyDescent="0.25">
      <c r="A8744"/>
      <c r="B8744" s="32"/>
      <c r="C8744" s="34"/>
      <c r="D8744" s="10"/>
      <c r="J8744" s="53"/>
      <c r="K8744" s="64"/>
      <c r="O8744" s="60"/>
      <c r="P8744" s="67"/>
      <c r="T8744" s="53"/>
      <c r="U8744" s="64"/>
      <c r="Y8744" s="53"/>
      <c r="Z8744" s="64"/>
      <c r="AD8744" s="53"/>
    </row>
    <row r="8745" spans="1:30" s="13" customFormat="1" x14ac:dyDescent="0.25">
      <c r="A8745"/>
      <c r="B8745" s="32"/>
      <c r="C8745" s="34"/>
      <c r="D8745" s="10"/>
      <c r="J8745" s="53"/>
      <c r="K8745" s="64"/>
      <c r="O8745" s="60"/>
      <c r="P8745" s="67"/>
      <c r="T8745" s="53"/>
      <c r="U8745" s="64"/>
      <c r="Y8745" s="53"/>
      <c r="Z8745" s="64"/>
      <c r="AD8745" s="53"/>
    </row>
    <row r="8746" spans="1:30" s="13" customFormat="1" x14ac:dyDescent="0.25">
      <c r="A8746"/>
      <c r="B8746" s="32"/>
      <c r="C8746" s="34"/>
      <c r="D8746" s="10"/>
      <c r="J8746" s="53"/>
      <c r="K8746" s="64"/>
      <c r="O8746" s="60"/>
      <c r="P8746" s="67"/>
      <c r="T8746" s="53"/>
      <c r="U8746" s="64"/>
      <c r="Y8746" s="53"/>
      <c r="Z8746" s="64"/>
      <c r="AD8746" s="53"/>
    </row>
    <row r="8747" spans="1:30" s="13" customFormat="1" x14ac:dyDescent="0.25">
      <c r="A8747"/>
      <c r="B8747" s="32"/>
      <c r="C8747" s="34"/>
      <c r="D8747" s="10"/>
      <c r="J8747" s="53"/>
      <c r="K8747" s="64"/>
      <c r="O8747" s="60"/>
      <c r="P8747" s="67"/>
      <c r="T8747" s="53"/>
      <c r="U8747" s="64"/>
      <c r="Y8747" s="53"/>
      <c r="Z8747" s="64"/>
      <c r="AD8747" s="53"/>
    </row>
    <row r="8748" spans="1:30" s="13" customFormat="1" x14ac:dyDescent="0.25">
      <c r="A8748"/>
      <c r="B8748" s="32"/>
      <c r="C8748" s="34"/>
      <c r="D8748" s="10"/>
      <c r="J8748" s="53"/>
      <c r="K8748" s="64"/>
      <c r="O8748" s="60"/>
      <c r="P8748" s="67"/>
      <c r="T8748" s="53"/>
      <c r="U8748" s="64"/>
      <c r="Y8748" s="53"/>
      <c r="Z8748" s="64"/>
      <c r="AD8748" s="53"/>
    </row>
    <row r="8749" spans="1:30" s="13" customFormat="1" x14ac:dyDescent="0.25">
      <c r="A8749"/>
      <c r="B8749" s="32"/>
      <c r="C8749" s="34"/>
      <c r="D8749" s="10"/>
      <c r="J8749" s="53"/>
      <c r="K8749" s="64"/>
      <c r="O8749" s="60"/>
      <c r="P8749" s="67"/>
      <c r="T8749" s="53"/>
      <c r="U8749" s="64"/>
      <c r="Y8749" s="53"/>
      <c r="Z8749" s="64"/>
      <c r="AD8749" s="53"/>
    </row>
    <row r="8750" spans="1:30" s="13" customFormat="1" x14ac:dyDescent="0.25">
      <c r="A8750"/>
      <c r="B8750" s="32"/>
      <c r="C8750" s="34"/>
      <c r="D8750" s="10"/>
      <c r="J8750" s="53"/>
      <c r="K8750" s="64"/>
      <c r="O8750" s="60"/>
      <c r="P8750" s="67"/>
      <c r="T8750" s="53"/>
      <c r="U8750" s="64"/>
      <c r="Y8750" s="53"/>
      <c r="Z8750" s="64"/>
      <c r="AD8750" s="53"/>
    </row>
    <row r="8751" spans="1:30" s="13" customFormat="1" x14ac:dyDescent="0.25">
      <c r="A8751"/>
      <c r="B8751" s="32"/>
      <c r="C8751" s="34"/>
      <c r="D8751" s="10"/>
      <c r="J8751" s="53"/>
      <c r="K8751" s="64"/>
      <c r="O8751" s="60"/>
      <c r="P8751" s="67"/>
      <c r="T8751" s="53"/>
      <c r="U8751" s="64"/>
      <c r="Y8751" s="53"/>
      <c r="Z8751" s="64"/>
      <c r="AD8751" s="53"/>
    </row>
    <row r="8752" spans="1:30" s="13" customFormat="1" x14ac:dyDescent="0.25">
      <c r="A8752"/>
      <c r="B8752" s="32"/>
      <c r="C8752" s="34"/>
      <c r="D8752" s="10"/>
      <c r="J8752" s="53"/>
      <c r="K8752" s="64"/>
      <c r="O8752" s="60"/>
      <c r="P8752" s="67"/>
      <c r="T8752" s="53"/>
      <c r="U8752" s="64"/>
      <c r="Y8752" s="53"/>
      <c r="Z8752" s="64"/>
      <c r="AD8752" s="53"/>
    </row>
    <row r="8753" spans="1:30" s="13" customFormat="1" x14ac:dyDescent="0.25">
      <c r="A8753"/>
      <c r="B8753" s="32"/>
      <c r="C8753" s="34"/>
      <c r="D8753" s="10"/>
      <c r="J8753" s="53"/>
      <c r="K8753" s="64"/>
      <c r="O8753" s="60"/>
      <c r="P8753" s="67"/>
      <c r="T8753" s="53"/>
      <c r="U8753" s="64"/>
      <c r="Y8753" s="53"/>
      <c r="Z8753" s="64"/>
      <c r="AD8753" s="53"/>
    </row>
    <row r="8754" spans="1:30" s="13" customFormat="1" x14ac:dyDescent="0.25">
      <c r="A8754"/>
      <c r="B8754" s="32"/>
      <c r="C8754" s="34"/>
      <c r="D8754" s="10"/>
      <c r="J8754" s="53"/>
      <c r="K8754" s="64"/>
      <c r="O8754" s="60"/>
      <c r="P8754" s="67"/>
      <c r="T8754" s="53"/>
      <c r="U8754" s="64"/>
      <c r="Y8754" s="53"/>
      <c r="Z8754" s="64"/>
      <c r="AD8754" s="53"/>
    </row>
    <row r="8755" spans="1:30" s="13" customFormat="1" x14ac:dyDescent="0.25">
      <c r="A8755"/>
      <c r="B8755" s="32"/>
      <c r="C8755" s="34"/>
      <c r="D8755" s="10"/>
      <c r="J8755" s="53"/>
      <c r="K8755" s="64"/>
      <c r="O8755" s="60"/>
      <c r="P8755" s="67"/>
      <c r="T8755" s="53"/>
      <c r="U8755" s="64"/>
      <c r="Y8755" s="53"/>
      <c r="Z8755" s="64"/>
      <c r="AD8755" s="53"/>
    </row>
    <row r="8756" spans="1:30" s="13" customFormat="1" x14ac:dyDescent="0.25">
      <c r="A8756"/>
      <c r="B8756" s="32"/>
      <c r="C8756" s="34"/>
      <c r="D8756" s="10"/>
      <c r="J8756" s="53"/>
      <c r="K8756" s="64"/>
      <c r="O8756" s="60"/>
      <c r="P8756" s="67"/>
      <c r="T8756" s="53"/>
      <c r="U8756" s="64"/>
      <c r="Y8756" s="53"/>
      <c r="Z8756" s="64"/>
      <c r="AD8756" s="53"/>
    </row>
    <row r="8757" spans="1:30" s="13" customFormat="1" x14ac:dyDescent="0.25">
      <c r="A8757"/>
      <c r="B8757" s="32"/>
      <c r="C8757" s="34"/>
      <c r="D8757" s="10"/>
      <c r="J8757" s="53"/>
      <c r="K8757" s="64"/>
      <c r="O8757" s="60"/>
      <c r="P8757" s="67"/>
      <c r="T8757" s="53"/>
      <c r="U8757" s="64"/>
      <c r="Y8757" s="53"/>
      <c r="Z8757" s="64"/>
      <c r="AD8757" s="53"/>
    </row>
    <row r="8758" spans="1:30" s="13" customFormat="1" x14ac:dyDescent="0.25">
      <c r="A8758"/>
      <c r="B8758" s="32"/>
      <c r="C8758" s="34"/>
      <c r="D8758" s="10"/>
      <c r="J8758" s="53"/>
      <c r="K8758" s="64"/>
      <c r="O8758" s="60"/>
      <c r="P8758" s="67"/>
      <c r="T8758" s="53"/>
      <c r="U8758" s="64"/>
      <c r="Y8758" s="53"/>
      <c r="Z8758" s="64"/>
      <c r="AD8758" s="53"/>
    </row>
    <row r="8759" spans="1:30" s="13" customFormat="1" x14ac:dyDescent="0.25">
      <c r="A8759"/>
      <c r="B8759" s="32"/>
      <c r="C8759" s="34"/>
      <c r="D8759" s="10"/>
      <c r="J8759" s="53"/>
      <c r="K8759" s="64"/>
      <c r="O8759" s="60"/>
      <c r="P8759" s="67"/>
      <c r="T8759" s="53"/>
      <c r="U8759" s="64"/>
      <c r="Y8759" s="53"/>
      <c r="Z8759" s="64"/>
      <c r="AD8759" s="53"/>
    </row>
    <row r="8760" spans="1:30" s="13" customFormat="1" x14ac:dyDescent="0.25">
      <c r="A8760"/>
      <c r="B8760" s="32"/>
      <c r="C8760" s="34"/>
      <c r="D8760" s="10"/>
      <c r="J8760" s="53"/>
      <c r="K8760" s="64"/>
      <c r="O8760" s="60"/>
      <c r="P8760" s="67"/>
      <c r="T8760" s="53"/>
      <c r="U8760" s="64"/>
      <c r="Y8760" s="53"/>
      <c r="Z8760" s="64"/>
      <c r="AD8760" s="53"/>
    </row>
    <row r="8761" spans="1:30" s="13" customFormat="1" x14ac:dyDescent="0.25">
      <c r="A8761"/>
      <c r="B8761" s="32"/>
      <c r="C8761" s="34"/>
      <c r="D8761" s="10"/>
      <c r="J8761" s="53"/>
      <c r="K8761" s="64"/>
      <c r="O8761" s="60"/>
      <c r="P8761" s="67"/>
      <c r="T8761" s="53"/>
      <c r="U8761" s="64"/>
      <c r="Y8761" s="53"/>
      <c r="Z8761" s="64"/>
      <c r="AD8761" s="53"/>
    </row>
    <row r="8762" spans="1:30" s="13" customFormat="1" x14ac:dyDescent="0.25">
      <c r="A8762"/>
      <c r="B8762" s="32"/>
      <c r="C8762" s="34"/>
      <c r="D8762" s="10"/>
      <c r="J8762" s="53"/>
      <c r="K8762" s="64"/>
      <c r="O8762" s="60"/>
      <c r="P8762" s="67"/>
      <c r="T8762" s="53"/>
      <c r="U8762" s="64"/>
      <c r="Y8762" s="53"/>
      <c r="Z8762" s="64"/>
      <c r="AD8762" s="53"/>
    </row>
    <row r="8763" spans="1:30" s="13" customFormat="1" x14ac:dyDescent="0.25">
      <c r="A8763"/>
      <c r="B8763" s="32"/>
      <c r="C8763" s="34"/>
      <c r="D8763" s="10"/>
      <c r="J8763" s="53"/>
      <c r="K8763" s="64"/>
      <c r="O8763" s="60"/>
      <c r="P8763" s="67"/>
      <c r="T8763" s="53"/>
      <c r="U8763" s="64"/>
      <c r="Y8763" s="53"/>
      <c r="Z8763" s="64"/>
      <c r="AD8763" s="53"/>
    </row>
    <row r="8764" spans="1:30" s="13" customFormat="1" x14ac:dyDescent="0.25">
      <c r="A8764"/>
      <c r="B8764" s="32"/>
      <c r="C8764" s="34"/>
      <c r="D8764" s="10"/>
      <c r="J8764" s="53"/>
      <c r="K8764" s="64"/>
      <c r="O8764" s="60"/>
      <c r="P8764" s="67"/>
      <c r="T8764" s="53"/>
      <c r="U8764" s="64"/>
      <c r="Y8764" s="53"/>
      <c r="Z8764" s="64"/>
      <c r="AD8764" s="53"/>
    </row>
    <row r="8765" spans="1:30" s="13" customFormat="1" x14ac:dyDescent="0.25">
      <c r="A8765"/>
      <c r="B8765" s="32"/>
      <c r="C8765" s="34"/>
      <c r="D8765" s="10"/>
      <c r="J8765" s="53"/>
      <c r="K8765" s="64"/>
      <c r="O8765" s="60"/>
      <c r="P8765" s="67"/>
      <c r="T8765" s="53"/>
      <c r="U8765" s="64"/>
      <c r="Y8765" s="53"/>
      <c r="Z8765" s="64"/>
      <c r="AD8765" s="53"/>
    </row>
    <row r="8766" spans="1:30" s="13" customFormat="1" x14ac:dyDescent="0.25">
      <c r="A8766"/>
      <c r="B8766" s="32"/>
      <c r="C8766" s="34"/>
      <c r="D8766" s="10"/>
      <c r="J8766" s="53"/>
      <c r="K8766" s="64"/>
      <c r="O8766" s="60"/>
      <c r="P8766" s="67"/>
      <c r="T8766" s="53"/>
      <c r="U8766" s="64"/>
      <c r="Y8766" s="53"/>
      <c r="Z8766" s="64"/>
      <c r="AD8766" s="53"/>
    </row>
    <row r="8767" spans="1:30" s="13" customFormat="1" x14ac:dyDescent="0.25">
      <c r="A8767"/>
      <c r="B8767" s="32"/>
      <c r="C8767" s="34"/>
      <c r="D8767" s="10"/>
      <c r="J8767" s="53"/>
      <c r="K8767" s="64"/>
      <c r="O8767" s="60"/>
      <c r="P8767" s="67"/>
      <c r="T8767" s="53"/>
      <c r="U8767" s="64"/>
      <c r="Y8767" s="53"/>
      <c r="Z8767" s="64"/>
      <c r="AD8767" s="53"/>
    </row>
    <row r="8768" spans="1:30" s="13" customFormat="1" x14ac:dyDescent="0.25">
      <c r="A8768"/>
      <c r="B8768" s="32"/>
      <c r="C8768" s="34"/>
      <c r="D8768" s="10"/>
      <c r="J8768" s="53"/>
      <c r="K8768" s="64"/>
      <c r="O8768" s="60"/>
      <c r="P8768" s="67"/>
      <c r="T8768" s="53"/>
      <c r="U8768" s="64"/>
      <c r="Y8768" s="53"/>
      <c r="Z8768" s="64"/>
      <c r="AD8768" s="53"/>
    </row>
    <row r="8769" spans="1:30" s="13" customFormat="1" x14ac:dyDescent="0.25">
      <c r="A8769"/>
      <c r="B8769" s="32"/>
      <c r="C8769" s="34"/>
      <c r="D8769" s="10"/>
      <c r="J8769" s="53"/>
      <c r="K8769" s="64"/>
      <c r="O8769" s="60"/>
      <c r="P8769" s="67"/>
      <c r="T8769" s="53"/>
      <c r="U8769" s="64"/>
      <c r="Y8769" s="53"/>
      <c r="Z8769" s="64"/>
      <c r="AD8769" s="53"/>
    </row>
    <row r="8770" spans="1:30" s="13" customFormat="1" x14ac:dyDescent="0.25">
      <c r="A8770"/>
      <c r="B8770" s="32"/>
      <c r="C8770" s="34"/>
      <c r="D8770" s="10"/>
      <c r="J8770" s="53"/>
      <c r="K8770" s="64"/>
      <c r="O8770" s="60"/>
      <c r="P8770" s="67"/>
      <c r="T8770" s="53"/>
      <c r="U8770" s="64"/>
      <c r="Y8770" s="53"/>
      <c r="Z8770" s="64"/>
      <c r="AD8770" s="53"/>
    </row>
    <row r="8771" spans="1:30" s="13" customFormat="1" x14ac:dyDescent="0.25">
      <c r="A8771"/>
      <c r="B8771" s="32"/>
      <c r="C8771" s="34"/>
      <c r="D8771" s="10"/>
      <c r="J8771" s="53"/>
      <c r="K8771" s="64"/>
      <c r="O8771" s="60"/>
      <c r="P8771" s="67"/>
      <c r="T8771" s="53"/>
      <c r="U8771" s="64"/>
      <c r="Y8771" s="53"/>
      <c r="Z8771" s="64"/>
      <c r="AD8771" s="53"/>
    </row>
    <row r="8772" spans="1:30" s="13" customFormat="1" x14ac:dyDescent="0.25">
      <c r="A8772"/>
      <c r="B8772" s="32"/>
      <c r="C8772" s="34"/>
      <c r="D8772" s="10"/>
      <c r="J8772" s="53"/>
      <c r="K8772" s="64"/>
      <c r="O8772" s="60"/>
      <c r="P8772" s="67"/>
      <c r="T8772" s="53"/>
      <c r="U8772" s="64"/>
      <c r="Y8772" s="53"/>
      <c r="Z8772" s="64"/>
      <c r="AD8772" s="53"/>
    </row>
    <row r="8773" spans="1:30" s="13" customFormat="1" x14ac:dyDescent="0.25">
      <c r="A8773"/>
      <c r="B8773" s="32"/>
      <c r="C8773" s="34"/>
      <c r="D8773" s="10"/>
      <c r="J8773" s="53"/>
      <c r="K8773" s="64"/>
      <c r="O8773" s="60"/>
      <c r="P8773" s="67"/>
      <c r="T8773" s="53"/>
      <c r="U8773" s="64"/>
      <c r="Y8773" s="53"/>
      <c r="Z8773" s="64"/>
      <c r="AD8773" s="53"/>
    </row>
    <row r="8774" spans="1:30" s="13" customFormat="1" x14ac:dyDescent="0.25">
      <c r="A8774"/>
      <c r="B8774" s="32"/>
      <c r="C8774" s="34"/>
      <c r="D8774" s="10"/>
      <c r="J8774" s="53"/>
      <c r="K8774" s="64"/>
      <c r="O8774" s="60"/>
      <c r="P8774" s="67"/>
      <c r="T8774" s="53"/>
      <c r="U8774" s="64"/>
      <c r="Y8774" s="53"/>
      <c r="Z8774" s="64"/>
      <c r="AD8774" s="53"/>
    </row>
    <row r="8775" spans="1:30" s="13" customFormat="1" x14ac:dyDescent="0.25">
      <c r="A8775"/>
      <c r="B8775" s="32"/>
      <c r="C8775" s="34"/>
      <c r="D8775" s="10"/>
      <c r="J8775" s="53"/>
      <c r="K8775" s="64"/>
      <c r="O8775" s="60"/>
      <c r="P8775" s="67"/>
      <c r="T8775" s="53"/>
      <c r="U8775" s="64"/>
      <c r="Y8775" s="53"/>
      <c r="Z8775" s="64"/>
      <c r="AD8775" s="53"/>
    </row>
    <row r="8776" spans="1:30" s="13" customFormat="1" x14ac:dyDescent="0.25">
      <c r="A8776"/>
      <c r="B8776" s="32"/>
      <c r="C8776" s="34"/>
      <c r="D8776" s="10"/>
      <c r="J8776" s="53"/>
      <c r="K8776" s="64"/>
      <c r="O8776" s="60"/>
      <c r="P8776" s="67"/>
      <c r="T8776" s="53"/>
      <c r="U8776" s="64"/>
      <c r="Y8776" s="53"/>
      <c r="Z8776" s="64"/>
      <c r="AD8776" s="53"/>
    </row>
    <row r="8777" spans="1:30" s="13" customFormat="1" x14ac:dyDescent="0.25">
      <c r="A8777"/>
      <c r="B8777" s="32"/>
      <c r="C8777" s="34"/>
      <c r="D8777" s="10"/>
      <c r="J8777" s="53"/>
      <c r="K8777" s="64"/>
      <c r="O8777" s="60"/>
      <c r="P8777" s="67"/>
      <c r="T8777" s="53"/>
      <c r="U8777" s="64"/>
      <c r="Y8777" s="53"/>
      <c r="Z8777" s="64"/>
      <c r="AD8777" s="53"/>
    </row>
    <row r="8778" spans="1:30" s="13" customFormat="1" x14ac:dyDescent="0.25">
      <c r="A8778"/>
      <c r="B8778" s="32"/>
      <c r="C8778" s="34"/>
      <c r="D8778" s="10"/>
      <c r="J8778" s="53"/>
      <c r="K8778" s="64"/>
      <c r="O8778" s="60"/>
      <c r="P8778" s="67"/>
      <c r="T8778" s="53"/>
      <c r="U8778" s="64"/>
      <c r="Y8778" s="53"/>
      <c r="Z8778" s="64"/>
      <c r="AD8778" s="53"/>
    </row>
    <row r="8779" spans="1:30" s="13" customFormat="1" x14ac:dyDescent="0.25">
      <c r="A8779"/>
      <c r="B8779" s="32"/>
      <c r="C8779" s="34"/>
      <c r="D8779" s="10"/>
      <c r="J8779" s="53"/>
      <c r="K8779" s="64"/>
      <c r="O8779" s="60"/>
      <c r="P8779" s="67"/>
      <c r="T8779" s="53"/>
      <c r="U8779" s="64"/>
      <c r="Y8779" s="53"/>
      <c r="Z8779" s="64"/>
      <c r="AD8779" s="53"/>
    </row>
    <row r="8780" spans="1:30" s="13" customFormat="1" x14ac:dyDescent="0.25">
      <c r="A8780"/>
      <c r="B8780" s="32"/>
      <c r="C8780" s="34"/>
      <c r="D8780" s="10"/>
      <c r="J8780" s="53"/>
      <c r="K8780" s="64"/>
      <c r="O8780" s="60"/>
      <c r="P8780" s="67"/>
      <c r="T8780" s="53"/>
      <c r="U8780" s="64"/>
      <c r="Y8780" s="53"/>
      <c r="Z8780" s="64"/>
      <c r="AD8780" s="53"/>
    </row>
    <row r="8781" spans="1:30" s="13" customFormat="1" x14ac:dyDescent="0.25">
      <c r="A8781"/>
      <c r="B8781" s="32"/>
      <c r="C8781" s="34"/>
      <c r="D8781" s="10"/>
      <c r="J8781" s="53"/>
      <c r="K8781" s="64"/>
      <c r="O8781" s="60"/>
      <c r="P8781" s="67"/>
      <c r="T8781" s="53"/>
      <c r="U8781" s="64"/>
      <c r="Y8781" s="53"/>
      <c r="Z8781" s="64"/>
      <c r="AD8781" s="53"/>
    </row>
    <row r="8782" spans="1:30" s="13" customFormat="1" x14ac:dyDescent="0.25">
      <c r="A8782"/>
      <c r="B8782" s="32"/>
      <c r="C8782" s="34"/>
      <c r="D8782" s="10"/>
      <c r="J8782" s="53"/>
      <c r="K8782" s="64"/>
      <c r="O8782" s="60"/>
      <c r="P8782" s="67"/>
      <c r="T8782" s="53"/>
      <c r="U8782" s="64"/>
      <c r="Y8782" s="53"/>
      <c r="Z8782" s="64"/>
      <c r="AD8782" s="53"/>
    </row>
    <row r="8783" spans="1:30" s="13" customFormat="1" x14ac:dyDescent="0.25">
      <c r="A8783"/>
      <c r="B8783" s="32"/>
      <c r="C8783" s="34"/>
      <c r="D8783" s="10"/>
      <c r="J8783" s="53"/>
      <c r="K8783" s="64"/>
      <c r="O8783" s="60"/>
      <c r="P8783" s="67"/>
      <c r="T8783" s="53"/>
      <c r="U8783" s="64"/>
      <c r="Y8783" s="53"/>
      <c r="Z8783" s="64"/>
      <c r="AD8783" s="53"/>
    </row>
    <row r="8784" spans="1:30" s="13" customFormat="1" x14ac:dyDescent="0.25">
      <c r="A8784"/>
      <c r="B8784" s="32"/>
      <c r="C8784" s="34"/>
      <c r="D8784" s="10"/>
      <c r="J8784" s="53"/>
      <c r="K8784" s="64"/>
      <c r="O8784" s="60"/>
      <c r="P8784" s="67"/>
      <c r="T8784" s="53"/>
      <c r="U8784" s="64"/>
      <c r="Y8784" s="53"/>
      <c r="Z8784" s="64"/>
      <c r="AD8784" s="53"/>
    </row>
    <row r="8785" spans="1:30" s="13" customFormat="1" x14ac:dyDescent="0.25">
      <c r="A8785"/>
      <c r="B8785" s="32"/>
      <c r="C8785" s="34"/>
      <c r="D8785" s="10"/>
      <c r="J8785" s="53"/>
      <c r="K8785" s="64"/>
      <c r="O8785" s="60"/>
      <c r="P8785" s="67"/>
      <c r="T8785" s="53"/>
      <c r="U8785" s="64"/>
      <c r="Y8785" s="53"/>
      <c r="Z8785" s="64"/>
      <c r="AD8785" s="53"/>
    </row>
    <row r="8786" spans="1:30" s="13" customFormat="1" x14ac:dyDescent="0.25">
      <c r="A8786"/>
      <c r="B8786" s="32"/>
      <c r="C8786" s="34"/>
      <c r="D8786" s="10"/>
      <c r="J8786" s="53"/>
      <c r="K8786" s="64"/>
      <c r="O8786" s="60"/>
      <c r="P8786" s="67"/>
      <c r="T8786" s="53"/>
      <c r="U8786" s="64"/>
      <c r="Y8786" s="53"/>
      <c r="Z8786" s="64"/>
      <c r="AD8786" s="53"/>
    </row>
    <row r="8787" spans="1:30" s="13" customFormat="1" x14ac:dyDescent="0.25">
      <c r="A8787"/>
      <c r="B8787" s="32"/>
      <c r="C8787" s="34"/>
      <c r="D8787" s="10"/>
      <c r="J8787" s="53"/>
      <c r="K8787" s="64"/>
      <c r="O8787" s="60"/>
      <c r="P8787" s="67"/>
      <c r="T8787" s="53"/>
      <c r="U8787" s="64"/>
      <c r="Y8787" s="53"/>
      <c r="Z8787" s="64"/>
      <c r="AD8787" s="53"/>
    </row>
    <row r="8788" spans="1:30" s="13" customFormat="1" x14ac:dyDescent="0.25">
      <c r="A8788"/>
      <c r="B8788" s="32"/>
      <c r="C8788" s="34"/>
      <c r="D8788" s="10"/>
      <c r="J8788" s="53"/>
      <c r="K8788" s="64"/>
      <c r="O8788" s="60"/>
      <c r="P8788" s="67"/>
      <c r="T8788" s="53"/>
      <c r="U8788" s="64"/>
      <c r="Y8788" s="53"/>
      <c r="Z8788" s="64"/>
      <c r="AD8788" s="53"/>
    </row>
    <row r="8789" spans="1:30" s="13" customFormat="1" x14ac:dyDescent="0.25">
      <c r="A8789"/>
      <c r="B8789" s="32"/>
      <c r="C8789" s="34"/>
      <c r="D8789" s="10"/>
      <c r="J8789" s="53"/>
      <c r="K8789" s="64"/>
      <c r="O8789" s="60"/>
      <c r="P8789" s="67"/>
      <c r="T8789" s="53"/>
      <c r="U8789" s="64"/>
      <c r="Y8789" s="53"/>
      <c r="Z8789" s="64"/>
      <c r="AD8789" s="53"/>
    </row>
    <row r="8790" spans="1:30" s="13" customFormat="1" x14ac:dyDescent="0.25">
      <c r="A8790"/>
      <c r="B8790" s="32"/>
      <c r="C8790" s="34"/>
      <c r="D8790" s="10"/>
      <c r="J8790" s="53"/>
      <c r="K8790" s="64"/>
      <c r="O8790" s="60"/>
      <c r="P8790" s="67"/>
      <c r="T8790" s="53"/>
      <c r="U8790" s="64"/>
      <c r="Y8790" s="53"/>
      <c r="Z8790" s="64"/>
      <c r="AD8790" s="53"/>
    </row>
    <row r="8791" spans="1:30" s="13" customFormat="1" x14ac:dyDescent="0.25">
      <c r="A8791"/>
      <c r="B8791" s="32"/>
      <c r="C8791" s="34"/>
      <c r="D8791" s="10"/>
      <c r="J8791" s="53"/>
      <c r="K8791" s="64"/>
      <c r="O8791" s="60"/>
      <c r="P8791" s="67"/>
      <c r="T8791" s="53"/>
      <c r="U8791" s="64"/>
      <c r="Y8791" s="53"/>
      <c r="Z8791" s="64"/>
      <c r="AD8791" s="53"/>
    </row>
    <row r="8792" spans="1:30" s="13" customFormat="1" x14ac:dyDescent="0.25">
      <c r="A8792"/>
      <c r="B8792" s="32"/>
      <c r="C8792" s="34"/>
      <c r="D8792" s="10"/>
      <c r="J8792" s="53"/>
      <c r="K8792" s="64"/>
      <c r="O8792" s="60"/>
      <c r="P8792" s="67"/>
      <c r="T8792" s="53"/>
      <c r="U8792" s="64"/>
      <c r="Y8792" s="53"/>
      <c r="Z8792" s="64"/>
      <c r="AD8792" s="53"/>
    </row>
    <row r="8793" spans="1:30" s="13" customFormat="1" x14ac:dyDescent="0.25">
      <c r="A8793"/>
      <c r="B8793" s="32"/>
      <c r="C8793" s="34"/>
      <c r="D8793" s="10"/>
      <c r="J8793" s="53"/>
      <c r="K8793" s="64"/>
      <c r="O8793" s="60"/>
      <c r="P8793" s="67"/>
      <c r="T8793" s="53"/>
      <c r="U8793" s="64"/>
      <c r="Y8793" s="53"/>
      <c r="Z8793" s="64"/>
      <c r="AD8793" s="53"/>
    </row>
    <row r="8794" spans="1:30" s="13" customFormat="1" x14ac:dyDescent="0.25">
      <c r="A8794"/>
      <c r="B8794" s="32"/>
      <c r="C8794" s="34"/>
      <c r="D8794" s="10"/>
      <c r="J8794" s="53"/>
      <c r="K8794" s="64"/>
      <c r="O8794" s="60"/>
      <c r="P8794" s="67"/>
      <c r="T8794" s="53"/>
      <c r="U8794" s="64"/>
      <c r="Y8794" s="53"/>
      <c r="Z8794" s="64"/>
      <c r="AD8794" s="53"/>
    </row>
    <row r="8795" spans="1:30" s="13" customFormat="1" x14ac:dyDescent="0.25">
      <c r="A8795"/>
      <c r="B8795" s="32"/>
      <c r="C8795" s="34"/>
      <c r="D8795" s="10"/>
      <c r="J8795" s="53"/>
      <c r="K8795" s="64"/>
      <c r="O8795" s="60"/>
      <c r="P8795" s="67"/>
      <c r="T8795" s="53"/>
      <c r="U8795" s="64"/>
      <c r="Y8795" s="53"/>
      <c r="Z8795" s="64"/>
      <c r="AD8795" s="53"/>
    </row>
    <row r="8796" spans="1:30" s="13" customFormat="1" x14ac:dyDescent="0.25">
      <c r="A8796"/>
      <c r="B8796" s="32"/>
      <c r="C8796" s="34"/>
      <c r="D8796" s="10"/>
      <c r="J8796" s="53"/>
      <c r="K8796" s="64"/>
      <c r="O8796" s="60"/>
      <c r="P8796" s="67"/>
      <c r="T8796" s="53"/>
      <c r="U8796" s="64"/>
      <c r="Y8796" s="53"/>
      <c r="Z8796" s="64"/>
      <c r="AD8796" s="53"/>
    </row>
    <row r="8797" spans="1:30" s="13" customFormat="1" x14ac:dyDescent="0.25">
      <c r="A8797"/>
      <c r="B8797" s="32"/>
      <c r="C8797" s="34"/>
      <c r="D8797" s="10"/>
      <c r="J8797" s="53"/>
      <c r="K8797" s="64"/>
      <c r="O8797" s="60"/>
      <c r="P8797" s="67"/>
      <c r="T8797" s="53"/>
      <c r="U8797" s="64"/>
      <c r="Y8797" s="53"/>
      <c r="Z8797" s="64"/>
      <c r="AD8797" s="53"/>
    </row>
    <row r="8798" spans="1:30" s="13" customFormat="1" x14ac:dyDescent="0.25">
      <c r="A8798"/>
      <c r="B8798" s="32"/>
      <c r="C8798" s="34"/>
      <c r="D8798" s="10"/>
      <c r="J8798" s="53"/>
      <c r="K8798" s="64"/>
      <c r="O8798" s="60"/>
      <c r="P8798" s="67"/>
      <c r="T8798" s="53"/>
      <c r="U8798" s="64"/>
      <c r="Y8798" s="53"/>
      <c r="Z8798" s="64"/>
      <c r="AD8798" s="53"/>
    </row>
    <row r="8799" spans="1:30" s="13" customFormat="1" x14ac:dyDescent="0.25">
      <c r="A8799"/>
      <c r="B8799" s="32"/>
      <c r="C8799" s="34"/>
      <c r="D8799" s="10"/>
      <c r="J8799" s="53"/>
      <c r="K8799" s="64"/>
      <c r="O8799" s="60"/>
      <c r="P8799" s="67"/>
      <c r="T8799" s="53"/>
      <c r="U8799" s="64"/>
      <c r="Y8799" s="53"/>
      <c r="Z8799" s="64"/>
      <c r="AD8799" s="53"/>
    </row>
    <row r="8800" spans="1:30" s="13" customFormat="1" x14ac:dyDescent="0.25">
      <c r="A8800"/>
      <c r="B8800" s="32"/>
      <c r="C8800" s="34"/>
      <c r="D8800" s="10"/>
      <c r="J8800" s="53"/>
      <c r="K8800" s="64"/>
      <c r="O8800" s="60"/>
      <c r="P8800" s="67"/>
      <c r="T8800" s="53"/>
      <c r="U8800" s="64"/>
      <c r="Y8800" s="53"/>
      <c r="Z8800" s="64"/>
      <c r="AD8800" s="53"/>
    </row>
    <row r="8801" spans="1:30" s="13" customFormat="1" x14ac:dyDescent="0.25">
      <c r="A8801"/>
      <c r="B8801" s="32"/>
      <c r="C8801" s="34"/>
      <c r="D8801" s="10"/>
      <c r="J8801" s="53"/>
      <c r="K8801" s="64"/>
      <c r="O8801" s="60"/>
      <c r="P8801" s="67"/>
      <c r="T8801" s="53"/>
      <c r="U8801" s="64"/>
      <c r="Y8801" s="53"/>
      <c r="Z8801" s="64"/>
      <c r="AD8801" s="53"/>
    </row>
    <row r="8802" spans="1:30" s="13" customFormat="1" x14ac:dyDescent="0.25">
      <c r="A8802"/>
      <c r="B8802" s="32"/>
      <c r="C8802" s="34"/>
      <c r="D8802" s="10"/>
      <c r="J8802" s="53"/>
      <c r="K8802" s="64"/>
      <c r="O8802" s="60"/>
      <c r="P8802" s="67"/>
      <c r="T8802" s="53"/>
      <c r="U8802" s="64"/>
      <c r="Y8802" s="53"/>
      <c r="Z8802" s="64"/>
      <c r="AD8802" s="53"/>
    </row>
    <row r="8803" spans="1:30" s="13" customFormat="1" x14ac:dyDescent="0.25">
      <c r="A8803"/>
      <c r="B8803" s="32"/>
      <c r="C8803" s="34"/>
      <c r="D8803" s="10"/>
      <c r="J8803" s="53"/>
      <c r="K8803" s="64"/>
      <c r="O8803" s="60"/>
      <c r="P8803" s="67"/>
      <c r="T8803" s="53"/>
      <c r="U8803" s="64"/>
      <c r="Y8803" s="53"/>
      <c r="Z8803" s="64"/>
      <c r="AD8803" s="53"/>
    </row>
    <row r="8804" spans="1:30" s="13" customFormat="1" x14ac:dyDescent="0.25">
      <c r="A8804"/>
      <c r="B8804" s="32"/>
      <c r="C8804" s="34"/>
      <c r="D8804" s="10"/>
      <c r="J8804" s="53"/>
      <c r="K8804" s="64"/>
      <c r="O8804" s="60"/>
      <c r="P8804" s="67"/>
      <c r="T8804" s="53"/>
      <c r="U8804" s="64"/>
      <c r="Y8804" s="53"/>
      <c r="Z8804" s="64"/>
      <c r="AD8804" s="53"/>
    </row>
    <row r="8805" spans="1:30" s="13" customFormat="1" x14ac:dyDescent="0.25">
      <c r="A8805"/>
      <c r="B8805" s="32"/>
      <c r="C8805" s="34"/>
      <c r="D8805" s="10"/>
      <c r="J8805" s="53"/>
      <c r="K8805" s="64"/>
      <c r="O8805" s="60"/>
      <c r="P8805" s="67"/>
      <c r="T8805" s="53"/>
      <c r="U8805" s="64"/>
      <c r="Y8805" s="53"/>
      <c r="Z8805" s="64"/>
      <c r="AD8805" s="53"/>
    </row>
    <row r="8806" spans="1:30" s="13" customFormat="1" x14ac:dyDescent="0.25">
      <c r="A8806"/>
      <c r="B8806" s="32"/>
      <c r="C8806" s="34"/>
      <c r="D8806" s="10"/>
      <c r="J8806" s="53"/>
      <c r="K8806" s="64"/>
      <c r="O8806" s="60"/>
      <c r="P8806" s="67"/>
      <c r="T8806" s="53"/>
      <c r="U8806" s="64"/>
      <c r="Y8806" s="53"/>
      <c r="Z8806" s="64"/>
      <c r="AD8806" s="53"/>
    </row>
    <row r="8807" spans="1:30" s="13" customFormat="1" x14ac:dyDescent="0.25">
      <c r="A8807"/>
      <c r="B8807" s="32"/>
      <c r="C8807" s="34"/>
      <c r="D8807" s="10"/>
      <c r="J8807" s="53"/>
      <c r="K8807" s="64"/>
      <c r="O8807" s="60"/>
      <c r="P8807" s="67"/>
      <c r="T8807" s="53"/>
      <c r="U8807" s="64"/>
      <c r="Y8807" s="53"/>
      <c r="Z8807" s="64"/>
      <c r="AD8807" s="53"/>
    </row>
    <row r="8808" spans="1:30" s="13" customFormat="1" x14ac:dyDescent="0.25">
      <c r="A8808"/>
      <c r="B8808" s="32"/>
      <c r="C8808" s="34"/>
      <c r="D8808" s="10"/>
      <c r="J8808" s="53"/>
      <c r="K8808" s="64"/>
      <c r="O8808" s="60"/>
      <c r="P8808" s="67"/>
      <c r="T8808" s="53"/>
      <c r="U8808" s="64"/>
      <c r="Y8808" s="53"/>
      <c r="Z8808" s="64"/>
      <c r="AD8808" s="53"/>
    </row>
    <row r="8809" spans="1:30" s="13" customFormat="1" x14ac:dyDescent="0.25">
      <c r="A8809"/>
      <c r="B8809" s="32"/>
      <c r="C8809" s="34"/>
      <c r="D8809" s="10"/>
      <c r="J8809" s="53"/>
      <c r="K8809" s="64"/>
      <c r="O8809" s="60"/>
      <c r="P8809" s="67"/>
      <c r="T8809" s="53"/>
      <c r="U8809" s="64"/>
      <c r="Y8809" s="53"/>
      <c r="Z8809" s="64"/>
      <c r="AD8809" s="53"/>
    </row>
    <row r="8810" spans="1:30" s="13" customFormat="1" x14ac:dyDescent="0.25">
      <c r="A8810"/>
      <c r="B8810" s="32"/>
      <c r="C8810" s="34"/>
      <c r="D8810" s="10"/>
      <c r="J8810" s="53"/>
      <c r="K8810" s="64"/>
      <c r="O8810" s="60"/>
      <c r="P8810" s="67"/>
      <c r="T8810" s="53"/>
      <c r="U8810" s="64"/>
      <c r="Y8810" s="53"/>
      <c r="Z8810" s="64"/>
      <c r="AD8810" s="53"/>
    </row>
    <row r="8811" spans="1:30" s="13" customFormat="1" x14ac:dyDescent="0.25">
      <c r="A8811"/>
      <c r="B8811" s="32"/>
      <c r="C8811" s="34"/>
      <c r="D8811" s="10"/>
      <c r="J8811" s="53"/>
      <c r="K8811" s="64"/>
      <c r="O8811" s="60"/>
      <c r="P8811" s="67"/>
      <c r="T8811" s="53"/>
      <c r="U8811" s="64"/>
      <c r="Y8811" s="53"/>
      <c r="Z8811" s="64"/>
      <c r="AD8811" s="53"/>
    </row>
    <row r="8812" spans="1:30" s="13" customFormat="1" x14ac:dyDescent="0.25">
      <c r="A8812"/>
      <c r="B8812" s="32"/>
      <c r="C8812" s="34"/>
      <c r="D8812" s="10"/>
      <c r="J8812" s="53"/>
      <c r="K8812" s="64"/>
      <c r="O8812" s="60"/>
      <c r="P8812" s="67"/>
      <c r="T8812" s="53"/>
      <c r="U8812" s="64"/>
      <c r="Y8812" s="53"/>
      <c r="Z8812" s="64"/>
      <c r="AD8812" s="53"/>
    </row>
    <row r="8813" spans="1:30" s="13" customFormat="1" x14ac:dyDescent="0.25">
      <c r="A8813"/>
      <c r="B8813" s="32"/>
      <c r="C8813" s="34"/>
      <c r="D8813" s="10"/>
      <c r="J8813" s="53"/>
      <c r="K8813" s="64"/>
      <c r="O8813" s="60"/>
      <c r="P8813" s="67"/>
      <c r="T8813" s="53"/>
      <c r="U8813" s="64"/>
      <c r="Y8813" s="53"/>
      <c r="Z8813" s="64"/>
      <c r="AD8813" s="53"/>
    </row>
    <row r="8814" spans="1:30" s="13" customFormat="1" x14ac:dyDescent="0.25">
      <c r="A8814"/>
      <c r="B8814" s="32"/>
      <c r="C8814" s="34"/>
      <c r="D8814" s="10"/>
      <c r="J8814" s="53"/>
      <c r="K8814" s="64"/>
      <c r="O8814" s="60"/>
      <c r="P8814" s="67"/>
      <c r="T8814" s="53"/>
      <c r="U8814" s="64"/>
      <c r="Y8814" s="53"/>
      <c r="Z8814" s="64"/>
      <c r="AD8814" s="53"/>
    </row>
    <row r="8815" spans="1:30" s="13" customFormat="1" x14ac:dyDescent="0.25">
      <c r="A8815"/>
      <c r="B8815" s="32"/>
      <c r="C8815" s="34"/>
      <c r="D8815" s="10"/>
      <c r="J8815" s="53"/>
      <c r="K8815" s="64"/>
      <c r="O8815" s="60"/>
      <c r="P8815" s="67"/>
      <c r="T8815" s="53"/>
      <c r="U8815" s="64"/>
      <c r="Y8815" s="53"/>
      <c r="Z8815" s="64"/>
      <c r="AD8815" s="53"/>
    </row>
    <row r="8816" spans="1:30" s="13" customFormat="1" x14ac:dyDescent="0.25">
      <c r="A8816"/>
      <c r="B8816" s="32"/>
      <c r="C8816" s="34"/>
      <c r="D8816" s="10"/>
      <c r="J8816" s="53"/>
      <c r="K8816" s="64"/>
      <c r="O8816" s="60"/>
      <c r="P8816" s="67"/>
      <c r="T8816" s="53"/>
      <c r="U8816" s="64"/>
      <c r="Y8816" s="53"/>
      <c r="Z8816" s="64"/>
      <c r="AD8816" s="53"/>
    </row>
    <row r="8817" spans="1:30" s="13" customFormat="1" x14ac:dyDescent="0.25">
      <c r="A8817"/>
      <c r="B8817" s="32"/>
      <c r="C8817" s="34"/>
      <c r="D8817" s="10"/>
      <c r="J8817" s="53"/>
      <c r="K8817" s="64"/>
      <c r="O8817" s="60"/>
      <c r="P8817" s="67"/>
      <c r="T8817" s="53"/>
      <c r="U8817" s="64"/>
      <c r="Y8817" s="53"/>
      <c r="Z8817" s="64"/>
      <c r="AD8817" s="53"/>
    </row>
    <row r="8818" spans="1:30" s="13" customFormat="1" x14ac:dyDescent="0.25">
      <c r="A8818"/>
      <c r="B8818" s="32"/>
      <c r="C8818" s="34"/>
      <c r="D8818" s="10"/>
      <c r="J8818" s="53"/>
      <c r="K8818" s="64"/>
      <c r="O8818" s="60"/>
      <c r="P8818" s="67"/>
      <c r="T8818" s="53"/>
      <c r="U8818" s="64"/>
      <c r="Y8818" s="53"/>
      <c r="Z8818" s="64"/>
      <c r="AD8818" s="53"/>
    </row>
    <row r="8819" spans="1:30" s="13" customFormat="1" x14ac:dyDescent="0.25">
      <c r="A8819"/>
      <c r="B8819" s="32"/>
      <c r="C8819" s="34"/>
      <c r="D8819" s="10"/>
      <c r="J8819" s="53"/>
      <c r="K8819" s="64"/>
      <c r="O8819" s="60"/>
      <c r="P8819" s="67"/>
      <c r="T8819" s="53"/>
      <c r="U8819" s="64"/>
      <c r="Y8819" s="53"/>
      <c r="Z8819" s="64"/>
      <c r="AD8819" s="53"/>
    </row>
    <row r="8820" spans="1:30" s="13" customFormat="1" x14ac:dyDescent="0.25">
      <c r="A8820"/>
      <c r="B8820" s="32"/>
      <c r="C8820" s="34"/>
      <c r="D8820" s="10"/>
      <c r="J8820" s="53"/>
      <c r="K8820" s="64"/>
      <c r="O8820" s="60"/>
      <c r="P8820" s="67"/>
      <c r="T8820" s="53"/>
      <c r="U8820" s="64"/>
      <c r="Y8820" s="53"/>
      <c r="Z8820" s="64"/>
      <c r="AD8820" s="53"/>
    </row>
    <row r="8821" spans="1:30" s="13" customFormat="1" x14ac:dyDescent="0.25">
      <c r="A8821"/>
      <c r="B8821" s="32"/>
      <c r="C8821" s="34"/>
      <c r="D8821" s="10"/>
      <c r="J8821" s="53"/>
      <c r="K8821" s="64"/>
      <c r="O8821" s="60"/>
      <c r="P8821" s="67"/>
      <c r="T8821" s="53"/>
      <c r="U8821" s="64"/>
      <c r="Y8821" s="53"/>
      <c r="Z8821" s="64"/>
      <c r="AD8821" s="53"/>
    </row>
    <row r="8822" spans="1:30" s="13" customFormat="1" x14ac:dyDescent="0.25">
      <c r="A8822"/>
      <c r="B8822" s="32"/>
      <c r="C8822" s="34"/>
      <c r="D8822" s="10"/>
      <c r="J8822" s="53"/>
      <c r="K8822" s="64"/>
      <c r="O8822" s="60"/>
      <c r="P8822" s="67"/>
      <c r="T8822" s="53"/>
      <c r="U8822" s="64"/>
      <c r="Y8822" s="53"/>
      <c r="Z8822" s="64"/>
      <c r="AD8822" s="53"/>
    </row>
    <row r="8823" spans="1:30" s="13" customFormat="1" x14ac:dyDescent="0.25">
      <c r="A8823"/>
      <c r="B8823" s="32"/>
      <c r="C8823" s="34"/>
      <c r="D8823" s="10"/>
      <c r="J8823" s="53"/>
      <c r="K8823" s="64"/>
      <c r="O8823" s="60"/>
      <c r="P8823" s="67"/>
      <c r="T8823" s="53"/>
      <c r="U8823" s="64"/>
      <c r="Y8823" s="53"/>
      <c r="Z8823" s="64"/>
      <c r="AD8823" s="53"/>
    </row>
    <row r="8824" spans="1:30" s="13" customFormat="1" x14ac:dyDescent="0.25">
      <c r="A8824"/>
      <c r="B8824" s="32"/>
      <c r="C8824" s="34"/>
      <c r="D8824" s="10"/>
      <c r="J8824" s="53"/>
      <c r="K8824" s="64"/>
      <c r="O8824" s="60"/>
      <c r="P8824" s="67"/>
      <c r="T8824" s="53"/>
      <c r="U8824" s="64"/>
      <c r="Y8824" s="53"/>
      <c r="Z8824" s="64"/>
      <c r="AD8824" s="53"/>
    </row>
    <row r="8825" spans="1:30" s="13" customFormat="1" x14ac:dyDescent="0.25">
      <c r="A8825"/>
      <c r="B8825" s="32"/>
      <c r="C8825" s="34"/>
      <c r="D8825" s="10"/>
      <c r="J8825" s="53"/>
      <c r="K8825" s="64"/>
      <c r="O8825" s="60"/>
      <c r="P8825" s="67"/>
      <c r="T8825" s="53"/>
      <c r="U8825" s="64"/>
      <c r="Y8825" s="53"/>
      <c r="Z8825" s="64"/>
      <c r="AD8825" s="53"/>
    </row>
    <row r="8826" spans="1:30" s="13" customFormat="1" x14ac:dyDescent="0.25">
      <c r="A8826"/>
      <c r="B8826" s="32"/>
      <c r="C8826" s="34"/>
      <c r="D8826" s="10"/>
      <c r="J8826" s="53"/>
      <c r="K8826" s="64"/>
      <c r="O8826" s="60"/>
      <c r="P8826" s="67"/>
      <c r="T8826" s="53"/>
      <c r="U8826" s="64"/>
      <c r="Y8826" s="53"/>
      <c r="Z8826" s="64"/>
      <c r="AD8826" s="53"/>
    </row>
    <row r="8827" spans="1:30" s="13" customFormat="1" x14ac:dyDescent="0.25">
      <c r="A8827"/>
      <c r="B8827" s="32"/>
      <c r="C8827" s="34"/>
      <c r="D8827" s="10"/>
      <c r="J8827" s="53"/>
      <c r="K8827" s="64"/>
      <c r="O8827" s="60"/>
      <c r="P8827" s="67"/>
      <c r="T8827" s="53"/>
      <c r="U8827" s="64"/>
      <c r="Y8827" s="53"/>
      <c r="Z8827" s="64"/>
      <c r="AD8827" s="53"/>
    </row>
    <row r="8828" spans="1:30" s="13" customFormat="1" x14ac:dyDescent="0.25">
      <c r="A8828"/>
      <c r="B8828" s="32"/>
      <c r="C8828" s="34"/>
      <c r="D8828" s="10"/>
      <c r="J8828" s="53"/>
      <c r="K8828" s="64"/>
      <c r="O8828" s="60"/>
      <c r="P8828" s="67"/>
      <c r="T8828" s="53"/>
      <c r="U8828" s="64"/>
      <c r="Y8828" s="53"/>
      <c r="Z8828" s="64"/>
      <c r="AD8828" s="53"/>
    </row>
    <row r="8829" spans="1:30" s="13" customFormat="1" x14ac:dyDescent="0.25">
      <c r="A8829"/>
      <c r="B8829" s="32"/>
      <c r="C8829" s="34"/>
      <c r="D8829" s="10"/>
      <c r="J8829" s="53"/>
      <c r="K8829" s="64"/>
      <c r="O8829" s="60"/>
      <c r="P8829" s="67"/>
      <c r="T8829" s="53"/>
      <c r="U8829" s="64"/>
      <c r="Y8829" s="53"/>
      <c r="Z8829" s="64"/>
      <c r="AD8829" s="53"/>
    </row>
    <row r="8830" spans="1:30" s="13" customFormat="1" x14ac:dyDescent="0.25">
      <c r="A8830"/>
      <c r="B8830" s="32"/>
      <c r="C8830" s="34"/>
      <c r="D8830" s="10"/>
      <c r="J8830" s="53"/>
      <c r="K8830" s="64"/>
      <c r="O8830" s="60"/>
      <c r="P8830" s="67"/>
      <c r="T8830" s="53"/>
      <c r="U8830" s="64"/>
      <c r="Y8830" s="53"/>
      <c r="Z8830" s="64"/>
      <c r="AD8830" s="53"/>
    </row>
    <row r="8831" spans="1:30" s="13" customFormat="1" x14ac:dyDescent="0.25">
      <c r="A8831"/>
      <c r="B8831" s="32"/>
      <c r="C8831" s="34"/>
      <c r="D8831" s="10"/>
      <c r="J8831" s="53"/>
      <c r="K8831" s="64"/>
      <c r="O8831" s="60"/>
      <c r="P8831" s="67"/>
      <c r="T8831" s="53"/>
      <c r="U8831" s="64"/>
      <c r="Y8831" s="53"/>
      <c r="Z8831" s="64"/>
      <c r="AD8831" s="53"/>
    </row>
    <row r="8832" spans="1:30" s="13" customFormat="1" x14ac:dyDescent="0.25">
      <c r="A8832"/>
      <c r="B8832" s="32"/>
      <c r="C8832" s="34"/>
      <c r="D8832" s="10"/>
      <c r="J8832" s="53"/>
      <c r="K8832" s="64"/>
      <c r="O8832" s="60"/>
      <c r="P8832" s="67"/>
      <c r="T8832" s="53"/>
      <c r="U8832" s="64"/>
      <c r="Y8832" s="53"/>
      <c r="Z8832" s="64"/>
      <c r="AD8832" s="53"/>
    </row>
    <row r="8833" spans="1:30" s="13" customFormat="1" x14ac:dyDescent="0.25">
      <c r="A8833"/>
      <c r="B8833" s="32"/>
      <c r="C8833" s="34"/>
      <c r="D8833" s="10"/>
      <c r="J8833" s="53"/>
      <c r="K8833" s="64"/>
      <c r="O8833" s="60"/>
      <c r="P8833" s="67"/>
      <c r="T8833" s="53"/>
      <c r="U8833" s="64"/>
      <c r="Y8833" s="53"/>
      <c r="Z8833" s="64"/>
      <c r="AD8833" s="53"/>
    </row>
    <row r="8834" spans="1:30" s="13" customFormat="1" x14ac:dyDescent="0.25">
      <c r="A8834"/>
      <c r="B8834" s="32"/>
      <c r="C8834" s="34"/>
      <c r="D8834" s="10"/>
      <c r="J8834" s="53"/>
      <c r="K8834" s="64"/>
      <c r="O8834" s="60"/>
      <c r="P8834" s="67"/>
      <c r="T8834" s="53"/>
      <c r="U8834" s="64"/>
      <c r="Y8834" s="53"/>
      <c r="Z8834" s="64"/>
      <c r="AD8834" s="53"/>
    </row>
    <row r="8835" spans="1:30" s="13" customFormat="1" x14ac:dyDescent="0.25">
      <c r="A8835"/>
      <c r="B8835" s="32"/>
      <c r="C8835" s="34"/>
      <c r="D8835" s="10"/>
      <c r="J8835" s="53"/>
      <c r="K8835" s="64"/>
      <c r="O8835" s="60"/>
      <c r="P8835" s="67"/>
      <c r="T8835" s="53"/>
      <c r="U8835" s="64"/>
      <c r="Y8835" s="53"/>
      <c r="Z8835" s="64"/>
      <c r="AD8835" s="53"/>
    </row>
    <row r="8836" spans="1:30" s="13" customFormat="1" x14ac:dyDescent="0.25">
      <c r="A8836"/>
      <c r="B8836" s="32"/>
      <c r="C8836" s="34"/>
      <c r="D8836" s="10"/>
      <c r="J8836" s="53"/>
      <c r="K8836" s="64"/>
      <c r="O8836" s="60"/>
      <c r="P8836" s="67"/>
      <c r="T8836" s="53"/>
      <c r="U8836" s="64"/>
      <c r="Y8836" s="53"/>
      <c r="Z8836" s="64"/>
      <c r="AD8836" s="53"/>
    </row>
    <row r="8837" spans="1:30" s="13" customFormat="1" x14ac:dyDescent="0.25">
      <c r="A8837"/>
      <c r="B8837" s="32"/>
      <c r="C8837" s="34"/>
      <c r="D8837" s="10"/>
      <c r="J8837" s="53"/>
      <c r="K8837" s="64"/>
      <c r="O8837" s="60"/>
      <c r="P8837" s="67"/>
      <c r="T8837" s="53"/>
      <c r="U8837" s="64"/>
      <c r="Y8837" s="53"/>
      <c r="Z8837" s="64"/>
      <c r="AD8837" s="53"/>
    </row>
    <row r="8838" spans="1:30" s="13" customFormat="1" x14ac:dyDescent="0.25">
      <c r="A8838"/>
      <c r="B8838" s="32"/>
      <c r="C8838" s="34"/>
      <c r="D8838" s="10"/>
      <c r="J8838" s="53"/>
      <c r="K8838" s="64"/>
      <c r="O8838" s="60"/>
      <c r="P8838" s="67"/>
      <c r="T8838" s="53"/>
      <c r="U8838" s="64"/>
      <c r="Y8838" s="53"/>
      <c r="Z8838" s="64"/>
      <c r="AD8838" s="53"/>
    </row>
    <row r="8839" spans="1:30" s="13" customFormat="1" x14ac:dyDescent="0.25">
      <c r="A8839"/>
      <c r="B8839" s="32"/>
      <c r="C8839" s="34"/>
      <c r="D8839" s="10"/>
      <c r="J8839" s="53"/>
      <c r="K8839" s="64"/>
      <c r="O8839" s="60"/>
      <c r="P8839" s="67"/>
      <c r="T8839" s="53"/>
      <c r="U8839" s="64"/>
      <c r="Y8839" s="53"/>
      <c r="Z8839" s="64"/>
      <c r="AD8839" s="53"/>
    </row>
    <row r="8840" spans="1:30" s="13" customFormat="1" x14ac:dyDescent="0.25">
      <c r="A8840"/>
      <c r="B8840" s="32"/>
      <c r="C8840" s="34"/>
      <c r="D8840" s="10"/>
      <c r="J8840" s="53"/>
      <c r="K8840" s="64"/>
      <c r="O8840" s="60"/>
      <c r="P8840" s="67"/>
      <c r="T8840" s="53"/>
      <c r="U8840" s="64"/>
      <c r="Y8840" s="53"/>
      <c r="Z8840" s="64"/>
      <c r="AD8840" s="53"/>
    </row>
    <row r="8841" spans="1:30" s="13" customFormat="1" x14ac:dyDescent="0.25">
      <c r="A8841"/>
      <c r="B8841" s="32"/>
      <c r="C8841" s="34"/>
      <c r="D8841" s="10"/>
      <c r="J8841" s="53"/>
      <c r="K8841" s="64"/>
      <c r="O8841" s="60"/>
      <c r="P8841" s="67"/>
      <c r="T8841" s="53"/>
      <c r="U8841" s="64"/>
      <c r="Y8841" s="53"/>
      <c r="Z8841" s="64"/>
      <c r="AD8841" s="53"/>
    </row>
    <row r="8842" spans="1:30" s="13" customFormat="1" x14ac:dyDescent="0.25">
      <c r="A8842"/>
      <c r="B8842" s="32"/>
      <c r="C8842" s="34"/>
      <c r="D8842" s="10"/>
      <c r="J8842" s="53"/>
      <c r="K8842" s="64"/>
      <c r="O8842" s="60"/>
      <c r="P8842" s="67"/>
      <c r="T8842" s="53"/>
      <c r="U8842" s="64"/>
      <c r="Y8842" s="53"/>
      <c r="Z8842" s="64"/>
      <c r="AD8842" s="53"/>
    </row>
    <row r="8843" spans="1:30" s="13" customFormat="1" x14ac:dyDescent="0.25">
      <c r="A8843"/>
      <c r="B8843" s="32"/>
      <c r="C8843" s="34"/>
      <c r="D8843" s="10"/>
      <c r="J8843" s="53"/>
      <c r="K8843" s="64"/>
      <c r="O8843" s="60"/>
      <c r="P8843" s="67"/>
      <c r="T8843" s="53"/>
      <c r="U8843" s="64"/>
      <c r="Y8843" s="53"/>
      <c r="Z8843" s="64"/>
      <c r="AD8843" s="53"/>
    </row>
    <row r="8844" spans="1:30" s="13" customFormat="1" x14ac:dyDescent="0.25">
      <c r="A8844"/>
      <c r="B8844" s="32"/>
      <c r="C8844" s="34"/>
      <c r="D8844" s="10"/>
      <c r="J8844" s="53"/>
      <c r="K8844" s="64"/>
      <c r="O8844" s="60"/>
      <c r="P8844" s="67"/>
      <c r="T8844" s="53"/>
      <c r="U8844" s="64"/>
      <c r="Y8844" s="53"/>
      <c r="Z8844" s="64"/>
      <c r="AD8844" s="53"/>
    </row>
    <row r="8845" spans="1:30" s="13" customFormat="1" x14ac:dyDescent="0.25">
      <c r="A8845"/>
      <c r="B8845" s="32"/>
      <c r="C8845" s="34"/>
      <c r="D8845" s="10"/>
      <c r="J8845" s="53"/>
      <c r="K8845" s="64"/>
      <c r="O8845" s="60"/>
      <c r="P8845" s="67"/>
      <c r="T8845" s="53"/>
      <c r="U8845" s="64"/>
      <c r="Y8845" s="53"/>
      <c r="Z8845" s="64"/>
      <c r="AD8845" s="53"/>
    </row>
    <row r="8846" spans="1:30" s="13" customFormat="1" x14ac:dyDescent="0.25">
      <c r="A8846"/>
      <c r="B8846" s="32"/>
      <c r="C8846" s="34"/>
      <c r="D8846" s="10"/>
      <c r="J8846" s="53"/>
      <c r="K8846" s="64"/>
      <c r="O8846" s="60"/>
      <c r="P8846" s="67"/>
      <c r="T8846" s="53"/>
      <c r="U8846" s="64"/>
      <c r="Y8846" s="53"/>
      <c r="Z8846" s="64"/>
      <c r="AD8846" s="53"/>
    </row>
    <row r="8847" spans="1:30" s="13" customFormat="1" x14ac:dyDescent="0.25">
      <c r="A8847"/>
      <c r="B8847" s="32"/>
      <c r="C8847" s="34"/>
      <c r="D8847" s="10"/>
      <c r="J8847" s="53"/>
      <c r="K8847" s="64"/>
      <c r="O8847" s="60"/>
      <c r="P8847" s="67"/>
      <c r="T8847" s="53"/>
      <c r="U8847" s="64"/>
      <c r="Y8847" s="53"/>
      <c r="Z8847" s="64"/>
      <c r="AD8847" s="53"/>
    </row>
    <row r="8848" spans="1:30" s="13" customFormat="1" x14ac:dyDescent="0.25">
      <c r="A8848"/>
      <c r="B8848" s="32"/>
      <c r="C8848" s="34"/>
      <c r="D8848" s="10"/>
      <c r="J8848" s="53"/>
      <c r="K8848" s="64"/>
      <c r="O8848" s="60"/>
      <c r="P8848" s="67"/>
      <c r="T8848" s="53"/>
      <c r="U8848" s="64"/>
      <c r="Y8848" s="53"/>
      <c r="Z8848" s="64"/>
      <c r="AD8848" s="53"/>
    </row>
    <row r="8849" spans="1:30" s="13" customFormat="1" x14ac:dyDescent="0.25">
      <c r="A8849"/>
      <c r="B8849" s="32"/>
      <c r="C8849" s="34"/>
      <c r="D8849" s="10"/>
      <c r="J8849" s="53"/>
      <c r="K8849" s="64"/>
      <c r="O8849" s="60"/>
      <c r="P8849" s="67"/>
      <c r="T8849" s="53"/>
      <c r="U8849" s="64"/>
      <c r="Y8849" s="53"/>
      <c r="Z8849" s="64"/>
      <c r="AD8849" s="53"/>
    </row>
    <row r="8850" spans="1:30" s="13" customFormat="1" x14ac:dyDescent="0.25">
      <c r="A8850"/>
      <c r="B8850" s="32"/>
      <c r="C8850" s="34"/>
      <c r="D8850" s="10"/>
      <c r="J8850" s="53"/>
      <c r="K8850" s="64"/>
      <c r="O8850" s="60"/>
      <c r="P8850" s="67"/>
      <c r="T8850" s="53"/>
      <c r="U8850" s="64"/>
      <c r="Y8850" s="53"/>
      <c r="Z8850" s="64"/>
      <c r="AD8850" s="53"/>
    </row>
    <row r="8851" spans="1:30" s="13" customFormat="1" x14ac:dyDescent="0.25">
      <c r="A8851"/>
      <c r="B8851" s="32"/>
      <c r="C8851" s="34"/>
      <c r="D8851" s="10"/>
      <c r="J8851" s="53"/>
      <c r="K8851" s="64"/>
      <c r="O8851" s="60"/>
      <c r="P8851" s="67"/>
      <c r="T8851" s="53"/>
      <c r="U8851" s="64"/>
      <c r="Y8851" s="53"/>
      <c r="Z8851" s="64"/>
      <c r="AD8851" s="53"/>
    </row>
    <row r="8852" spans="1:30" s="13" customFormat="1" x14ac:dyDescent="0.25">
      <c r="A8852"/>
      <c r="B8852" s="32"/>
      <c r="C8852" s="34"/>
      <c r="D8852" s="10"/>
      <c r="J8852" s="53"/>
      <c r="K8852" s="64"/>
      <c r="O8852" s="60"/>
      <c r="P8852" s="67"/>
      <c r="T8852" s="53"/>
      <c r="U8852" s="64"/>
      <c r="Y8852" s="53"/>
      <c r="Z8852" s="64"/>
      <c r="AD8852" s="53"/>
    </row>
    <row r="8853" spans="1:30" s="13" customFormat="1" x14ac:dyDescent="0.25">
      <c r="A8853"/>
      <c r="B8853" s="32"/>
      <c r="C8853" s="34"/>
      <c r="D8853" s="10"/>
      <c r="J8853" s="53"/>
      <c r="K8853" s="64"/>
      <c r="O8853" s="60"/>
      <c r="P8853" s="67"/>
      <c r="T8853" s="53"/>
      <c r="U8853" s="64"/>
      <c r="Y8853" s="53"/>
      <c r="Z8853" s="64"/>
      <c r="AD8853" s="53"/>
    </row>
    <row r="8854" spans="1:30" s="13" customFormat="1" x14ac:dyDescent="0.25">
      <c r="A8854"/>
      <c r="B8854" s="32"/>
      <c r="C8854" s="34"/>
      <c r="D8854" s="10"/>
      <c r="J8854" s="53"/>
      <c r="K8854" s="64"/>
      <c r="O8854" s="60"/>
      <c r="P8854" s="67"/>
      <c r="T8854" s="53"/>
      <c r="U8854" s="64"/>
      <c r="Y8854" s="53"/>
      <c r="Z8854" s="64"/>
      <c r="AD8854" s="53"/>
    </row>
    <row r="8855" spans="1:30" s="13" customFormat="1" x14ac:dyDescent="0.25">
      <c r="A8855"/>
      <c r="B8855" s="32"/>
      <c r="C8855" s="34"/>
      <c r="D8855" s="10"/>
      <c r="J8855" s="53"/>
      <c r="K8855" s="64"/>
      <c r="O8855" s="60"/>
      <c r="P8855" s="67"/>
      <c r="T8855" s="53"/>
      <c r="U8855" s="64"/>
      <c r="Y8855" s="53"/>
      <c r="Z8855" s="64"/>
      <c r="AD8855" s="53"/>
    </row>
    <row r="8856" spans="1:30" s="13" customFormat="1" x14ac:dyDescent="0.25">
      <c r="A8856"/>
      <c r="B8856" s="32"/>
      <c r="C8856" s="34"/>
      <c r="D8856" s="10"/>
      <c r="J8856" s="53"/>
      <c r="K8856" s="64"/>
      <c r="O8856" s="60"/>
      <c r="P8856" s="67"/>
      <c r="T8856" s="53"/>
      <c r="U8856" s="64"/>
      <c r="Y8856" s="53"/>
      <c r="Z8856" s="64"/>
      <c r="AD8856" s="53"/>
    </row>
    <row r="8857" spans="1:30" s="13" customFormat="1" x14ac:dyDescent="0.25">
      <c r="A8857"/>
      <c r="B8857" s="32"/>
      <c r="C8857" s="34"/>
      <c r="D8857" s="10"/>
      <c r="J8857" s="53"/>
      <c r="K8857" s="64"/>
      <c r="O8857" s="60"/>
      <c r="P8857" s="67"/>
      <c r="T8857" s="53"/>
      <c r="U8857" s="64"/>
      <c r="Y8857" s="53"/>
      <c r="Z8857" s="64"/>
      <c r="AD8857" s="53"/>
    </row>
    <row r="8858" spans="1:30" s="13" customFormat="1" x14ac:dyDescent="0.25">
      <c r="A8858"/>
      <c r="B8858" s="32"/>
      <c r="C8858" s="34"/>
      <c r="D8858" s="10"/>
      <c r="J8858" s="53"/>
      <c r="K8858" s="64"/>
      <c r="O8858" s="60"/>
      <c r="P8858" s="67"/>
      <c r="T8858" s="53"/>
      <c r="U8858" s="64"/>
      <c r="Y8858" s="53"/>
      <c r="Z8858" s="64"/>
      <c r="AD8858" s="53"/>
    </row>
    <row r="8859" spans="1:30" s="13" customFormat="1" x14ac:dyDescent="0.25">
      <c r="A8859"/>
      <c r="B8859" s="32"/>
      <c r="C8859" s="34"/>
      <c r="D8859" s="10"/>
      <c r="J8859" s="53"/>
      <c r="K8859" s="64"/>
      <c r="O8859" s="60"/>
      <c r="P8859" s="67"/>
      <c r="T8859" s="53"/>
      <c r="U8859" s="64"/>
      <c r="Y8859" s="53"/>
      <c r="Z8859" s="64"/>
      <c r="AD8859" s="53"/>
    </row>
    <row r="8860" spans="1:30" s="13" customFormat="1" x14ac:dyDescent="0.25">
      <c r="A8860"/>
      <c r="B8860" s="32"/>
      <c r="C8860" s="34"/>
      <c r="D8860" s="10"/>
      <c r="J8860" s="53"/>
      <c r="K8860" s="64"/>
      <c r="O8860" s="60"/>
      <c r="P8860" s="67"/>
      <c r="T8860" s="53"/>
      <c r="U8860" s="64"/>
      <c r="Y8860" s="53"/>
      <c r="Z8860" s="64"/>
      <c r="AD8860" s="53"/>
    </row>
    <row r="8861" spans="1:30" s="13" customFormat="1" x14ac:dyDescent="0.25">
      <c r="A8861"/>
      <c r="B8861" s="32"/>
      <c r="C8861" s="34"/>
      <c r="D8861" s="10"/>
      <c r="J8861" s="53"/>
      <c r="K8861" s="64"/>
      <c r="O8861" s="60"/>
      <c r="P8861" s="67"/>
      <c r="T8861" s="53"/>
      <c r="U8861" s="64"/>
      <c r="Y8861" s="53"/>
      <c r="Z8861" s="64"/>
      <c r="AD8861" s="53"/>
    </row>
    <row r="8862" spans="1:30" s="13" customFormat="1" x14ac:dyDescent="0.25">
      <c r="A8862"/>
      <c r="B8862" s="32"/>
      <c r="C8862" s="34"/>
      <c r="D8862" s="10"/>
      <c r="J8862" s="53"/>
      <c r="K8862" s="64"/>
      <c r="O8862" s="60"/>
      <c r="P8862" s="67"/>
      <c r="T8862" s="53"/>
      <c r="U8862" s="64"/>
      <c r="Y8862" s="53"/>
      <c r="Z8862" s="64"/>
      <c r="AD8862" s="53"/>
    </row>
    <row r="8863" spans="1:30" s="13" customFormat="1" x14ac:dyDescent="0.25">
      <c r="A8863"/>
      <c r="B8863" s="32"/>
      <c r="C8863" s="34"/>
      <c r="D8863" s="10"/>
      <c r="J8863" s="53"/>
      <c r="K8863" s="64"/>
      <c r="O8863" s="60"/>
      <c r="P8863" s="67"/>
      <c r="T8863" s="53"/>
      <c r="U8863" s="64"/>
      <c r="Y8863" s="53"/>
      <c r="Z8863" s="64"/>
      <c r="AD8863" s="53"/>
    </row>
    <row r="8864" spans="1:30" s="13" customFormat="1" x14ac:dyDescent="0.25">
      <c r="A8864"/>
      <c r="B8864" s="32"/>
      <c r="C8864" s="34"/>
      <c r="D8864" s="10"/>
      <c r="J8864" s="53"/>
      <c r="K8864" s="64"/>
      <c r="O8864" s="60"/>
      <c r="P8864" s="67"/>
      <c r="T8864" s="53"/>
      <c r="U8864" s="64"/>
      <c r="Y8864" s="53"/>
      <c r="Z8864" s="64"/>
      <c r="AD8864" s="53"/>
    </row>
    <row r="8865" spans="1:30" s="13" customFormat="1" x14ac:dyDescent="0.25">
      <c r="A8865"/>
      <c r="B8865" s="32"/>
      <c r="C8865" s="34"/>
      <c r="D8865" s="10"/>
      <c r="J8865" s="53"/>
      <c r="K8865" s="64"/>
      <c r="O8865" s="60"/>
      <c r="P8865" s="67"/>
      <c r="T8865" s="53"/>
      <c r="U8865" s="64"/>
      <c r="Y8865" s="53"/>
      <c r="Z8865" s="64"/>
      <c r="AD8865" s="53"/>
    </row>
    <row r="8866" spans="1:30" s="13" customFormat="1" x14ac:dyDescent="0.25">
      <c r="A8866"/>
      <c r="B8866" s="32"/>
      <c r="C8866" s="34"/>
      <c r="D8866" s="10"/>
      <c r="J8866" s="53"/>
      <c r="K8866" s="64"/>
      <c r="O8866" s="60"/>
      <c r="P8866" s="67"/>
      <c r="T8866" s="53"/>
      <c r="U8866" s="64"/>
      <c r="Y8866" s="53"/>
      <c r="Z8866" s="64"/>
      <c r="AD8866" s="53"/>
    </row>
    <row r="8867" spans="1:30" s="13" customFormat="1" x14ac:dyDescent="0.25">
      <c r="A8867"/>
      <c r="B8867" s="32"/>
      <c r="C8867" s="34"/>
      <c r="D8867" s="10"/>
      <c r="J8867" s="53"/>
      <c r="K8867" s="64"/>
      <c r="O8867" s="60"/>
      <c r="P8867" s="67"/>
      <c r="T8867" s="53"/>
      <c r="U8867" s="64"/>
      <c r="Y8867" s="53"/>
      <c r="Z8867" s="64"/>
      <c r="AD8867" s="53"/>
    </row>
    <row r="8868" spans="1:30" s="13" customFormat="1" x14ac:dyDescent="0.25">
      <c r="A8868"/>
      <c r="B8868" s="32"/>
      <c r="C8868" s="34"/>
      <c r="D8868" s="10"/>
      <c r="J8868" s="53"/>
      <c r="K8868" s="64"/>
      <c r="O8868" s="60"/>
      <c r="P8868" s="67"/>
      <c r="T8868" s="53"/>
      <c r="U8868" s="64"/>
      <c r="Y8868" s="53"/>
      <c r="Z8868" s="64"/>
      <c r="AD8868" s="53"/>
    </row>
    <row r="8869" spans="1:30" s="13" customFormat="1" x14ac:dyDescent="0.25">
      <c r="A8869"/>
      <c r="B8869" s="32"/>
      <c r="C8869" s="34"/>
      <c r="D8869" s="10"/>
      <c r="J8869" s="53"/>
      <c r="K8869" s="64"/>
      <c r="O8869" s="60"/>
      <c r="P8869" s="67"/>
      <c r="T8869" s="53"/>
      <c r="U8869" s="64"/>
      <c r="Y8869" s="53"/>
      <c r="Z8869" s="64"/>
      <c r="AD8869" s="53"/>
    </row>
    <row r="8870" spans="1:30" s="13" customFormat="1" x14ac:dyDescent="0.25">
      <c r="A8870"/>
      <c r="B8870" s="32"/>
      <c r="C8870" s="34"/>
      <c r="D8870" s="10"/>
      <c r="J8870" s="53"/>
      <c r="K8870" s="64"/>
      <c r="O8870" s="60"/>
      <c r="P8870" s="67"/>
      <c r="T8870" s="53"/>
      <c r="U8870" s="64"/>
      <c r="Y8870" s="53"/>
      <c r="Z8870" s="64"/>
      <c r="AD8870" s="53"/>
    </row>
    <row r="8871" spans="1:30" s="13" customFormat="1" x14ac:dyDescent="0.25">
      <c r="A8871"/>
      <c r="B8871" s="32"/>
      <c r="C8871" s="34"/>
      <c r="D8871" s="10"/>
      <c r="J8871" s="53"/>
      <c r="K8871" s="64"/>
      <c r="O8871" s="60"/>
      <c r="P8871" s="67"/>
      <c r="T8871" s="53"/>
      <c r="U8871" s="64"/>
      <c r="Y8871" s="53"/>
      <c r="Z8871" s="64"/>
      <c r="AD8871" s="53"/>
    </row>
    <row r="8872" spans="1:30" s="13" customFormat="1" x14ac:dyDescent="0.25">
      <c r="A8872"/>
      <c r="B8872" s="32"/>
      <c r="C8872" s="34"/>
      <c r="D8872" s="10"/>
      <c r="J8872" s="53"/>
      <c r="K8872" s="64"/>
      <c r="O8872" s="60"/>
      <c r="P8872" s="67"/>
      <c r="T8872" s="53"/>
      <c r="U8872" s="64"/>
      <c r="Y8872" s="53"/>
      <c r="Z8872" s="64"/>
      <c r="AD8872" s="53"/>
    </row>
    <row r="8873" spans="1:30" s="13" customFormat="1" x14ac:dyDescent="0.25">
      <c r="A8873"/>
      <c r="B8873" s="32"/>
      <c r="C8873" s="34"/>
      <c r="D8873" s="10"/>
      <c r="J8873" s="53"/>
      <c r="K8873" s="64"/>
      <c r="O8873" s="60"/>
      <c r="P8873" s="67"/>
      <c r="T8873" s="53"/>
      <c r="U8873" s="64"/>
      <c r="Y8873" s="53"/>
      <c r="Z8873" s="64"/>
      <c r="AD8873" s="53"/>
    </row>
    <row r="8874" spans="1:30" s="13" customFormat="1" x14ac:dyDescent="0.25">
      <c r="A8874"/>
      <c r="B8874" s="32"/>
      <c r="C8874" s="34"/>
      <c r="D8874" s="10"/>
      <c r="J8874" s="53"/>
      <c r="K8874" s="64"/>
      <c r="O8874" s="60"/>
      <c r="P8874" s="67"/>
      <c r="T8874" s="53"/>
      <c r="U8874" s="64"/>
      <c r="Y8874" s="53"/>
      <c r="Z8874" s="64"/>
      <c r="AD8874" s="53"/>
    </row>
    <row r="8875" spans="1:30" s="13" customFormat="1" x14ac:dyDescent="0.25">
      <c r="A8875"/>
      <c r="B8875" s="32"/>
      <c r="C8875" s="34"/>
      <c r="D8875" s="10"/>
      <c r="J8875" s="53"/>
      <c r="K8875" s="64"/>
      <c r="O8875" s="60"/>
      <c r="P8875" s="67"/>
      <c r="T8875" s="53"/>
      <c r="U8875" s="64"/>
      <c r="Y8875" s="53"/>
      <c r="Z8875" s="64"/>
      <c r="AD8875" s="53"/>
    </row>
    <row r="8876" spans="1:30" s="13" customFormat="1" x14ac:dyDescent="0.25">
      <c r="A8876"/>
      <c r="B8876" s="32"/>
      <c r="C8876" s="34"/>
      <c r="D8876" s="10"/>
      <c r="J8876" s="53"/>
      <c r="K8876" s="64"/>
      <c r="O8876" s="60"/>
      <c r="P8876" s="67"/>
      <c r="T8876" s="53"/>
      <c r="U8876" s="64"/>
      <c r="Y8876" s="53"/>
      <c r="Z8876" s="64"/>
      <c r="AD8876" s="53"/>
    </row>
    <row r="8877" spans="1:30" s="13" customFormat="1" x14ac:dyDescent="0.25">
      <c r="A8877"/>
      <c r="B8877" s="32"/>
      <c r="C8877" s="34"/>
      <c r="D8877" s="10"/>
      <c r="J8877" s="53"/>
      <c r="K8877" s="64"/>
      <c r="O8877" s="60"/>
      <c r="P8877" s="67"/>
      <c r="T8877" s="53"/>
      <c r="U8877" s="64"/>
      <c r="Y8877" s="53"/>
      <c r="Z8877" s="64"/>
      <c r="AD8877" s="53"/>
    </row>
    <row r="8878" spans="1:30" s="13" customFormat="1" x14ac:dyDescent="0.25">
      <c r="A8878"/>
      <c r="B8878" s="32"/>
      <c r="C8878" s="34"/>
      <c r="D8878" s="10"/>
      <c r="J8878" s="53"/>
      <c r="K8878" s="64"/>
      <c r="O8878" s="60"/>
      <c r="P8878" s="67"/>
      <c r="T8878" s="53"/>
      <c r="U8878" s="64"/>
      <c r="Y8878" s="53"/>
      <c r="Z8878" s="64"/>
      <c r="AD8878" s="53"/>
    </row>
    <row r="8879" spans="1:30" s="13" customFormat="1" x14ac:dyDescent="0.25">
      <c r="A8879"/>
      <c r="B8879" s="32"/>
      <c r="C8879" s="34"/>
      <c r="D8879" s="10"/>
      <c r="J8879" s="53"/>
      <c r="K8879" s="64"/>
      <c r="O8879" s="60"/>
      <c r="P8879" s="67"/>
      <c r="T8879" s="53"/>
      <c r="U8879" s="64"/>
      <c r="Y8879" s="53"/>
      <c r="Z8879" s="64"/>
      <c r="AD8879" s="53"/>
    </row>
    <row r="8880" spans="1:30" s="13" customFormat="1" x14ac:dyDescent="0.25">
      <c r="A8880"/>
      <c r="B8880" s="32"/>
      <c r="C8880" s="34"/>
      <c r="D8880" s="10"/>
      <c r="J8880" s="53"/>
      <c r="K8880" s="64"/>
      <c r="O8880" s="60"/>
      <c r="P8880" s="67"/>
      <c r="T8880" s="53"/>
      <c r="U8880" s="64"/>
      <c r="Y8880" s="53"/>
      <c r="Z8880" s="64"/>
      <c r="AD8880" s="53"/>
    </row>
    <row r="8881" spans="1:30" s="13" customFormat="1" x14ac:dyDescent="0.25">
      <c r="A8881"/>
      <c r="B8881" s="32"/>
      <c r="C8881" s="34"/>
      <c r="D8881" s="10"/>
      <c r="J8881" s="53"/>
      <c r="K8881" s="64"/>
      <c r="O8881" s="60"/>
      <c r="P8881" s="67"/>
      <c r="T8881" s="53"/>
      <c r="U8881" s="64"/>
      <c r="Y8881" s="53"/>
      <c r="Z8881" s="64"/>
      <c r="AD8881" s="53"/>
    </row>
    <row r="8882" spans="1:30" s="13" customFormat="1" x14ac:dyDescent="0.25">
      <c r="A8882"/>
      <c r="B8882" s="32"/>
      <c r="C8882" s="34"/>
      <c r="D8882" s="10"/>
      <c r="J8882" s="53"/>
      <c r="K8882" s="64"/>
      <c r="O8882" s="60"/>
      <c r="P8882" s="67"/>
      <c r="T8882" s="53"/>
      <c r="U8882" s="64"/>
      <c r="Y8882" s="53"/>
      <c r="Z8882" s="64"/>
      <c r="AD8882" s="53"/>
    </row>
    <row r="8883" spans="1:30" s="13" customFormat="1" x14ac:dyDescent="0.25">
      <c r="A8883"/>
      <c r="B8883" s="32"/>
      <c r="C8883" s="34"/>
      <c r="D8883" s="10"/>
      <c r="J8883" s="53"/>
      <c r="K8883" s="64"/>
      <c r="O8883" s="60"/>
      <c r="P8883" s="67"/>
      <c r="T8883" s="53"/>
      <c r="U8883" s="64"/>
      <c r="Y8883" s="53"/>
      <c r="Z8883" s="64"/>
      <c r="AD8883" s="53"/>
    </row>
    <row r="8884" spans="1:30" s="13" customFormat="1" x14ac:dyDescent="0.25">
      <c r="A8884"/>
      <c r="B8884" s="32"/>
      <c r="C8884" s="34"/>
      <c r="D8884" s="10"/>
      <c r="J8884" s="53"/>
      <c r="K8884" s="64"/>
      <c r="O8884" s="60"/>
      <c r="P8884" s="67"/>
      <c r="T8884" s="53"/>
      <c r="U8884" s="64"/>
      <c r="Y8884" s="53"/>
      <c r="Z8884" s="64"/>
      <c r="AD8884" s="53"/>
    </row>
    <row r="8885" spans="1:30" s="13" customFormat="1" x14ac:dyDescent="0.25">
      <c r="A8885"/>
      <c r="B8885" s="32"/>
      <c r="C8885" s="34"/>
      <c r="D8885" s="10"/>
      <c r="J8885" s="53"/>
      <c r="K8885" s="64"/>
      <c r="O8885" s="60"/>
      <c r="P8885" s="67"/>
      <c r="T8885" s="53"/>
      <c r="U8885" s="64"/>
      <c r="Y8885" s="53"/>
      <c r="Z8885" s="64"/>
      <c r="AD8885" s="53"/>
    </row>
    <row r="8886" spans="1:30" s="13" customFormat="1" x14ac:dyDescent="0.25">
      <c r="A8886"/>
      <c r="B8886" s="32"/>
      <c r="C8886" s="34"/>
      <c r="D8886" s="10"/>
      <c r="J8886" s="53"/>
      <c r="K8886" s="64"/>
      <c r="O8886" s="60"/>
      <c r="P8886" s="67"/>
      <c r="T8886" s="53"/>
      <c r="U8886" s="64"/>
      <c r="Y8886" s="53"/>
      <c r="Z8886" s="64"/>
      <c r="AD8886" s="53"/>
    </row>
    <row r="8887" spans="1:30" s="13" customFormat="1" x14ac:dyDescent="0.25">
      <c r="A8887"/>
      <c r="B8887" s="32"/>
      <c r="C8887" s="34"/>
      <c r="D8887" s="10"/>
      <c r="J8887" s="53"/>
      <c r="K8887" s="64"/>
      <c r="O8887" s="60"/>
      <c r="P8887" s="67"/>
      <c r="T8887" s="53"/>
      <c r="U8887" s="64"/>
      <c r="Y8887" s="53"/>
      <c r="Z8887" s="64"/>
      <c r="AD8887" s="53"/>
    </row>
    <row r="8888" spans="1:30" s="13" customFormat="1" x14ac:dyDescent="0.25">
      <c r="A8888"/>
      <c r="B8888" s="32"/>
      <c r="C8888" s="34"/>
      <c r="D8888" s="10"/>
      <c r="J8888" s="53"/>
      <c r="K8888" s="64"/>
      <c r="O8888" s="60"/>
      <c r="P8888" s="67"/>
      <c r="T8888" s="53"/>
      <c r="U8888" s="64"/>
      <c r="Y8888" s="53"/>
      <c r="Z8888" s="64"/>
      <c r="AD8888" s="53"/>
    </row>
    <row r="8889" spans="1:30" s="13" customFormat="1" x14ac:dyDescent="0.25">
      <c r="A8889"/>
      <c r="B8889" s="32"/>
      <c r="C8889" s="34"/>
      <c r="D8889" s="10"/>
      <c r="J8889" s="53"/>
      <c r="K8889" s="64"/>
      <c r="O8889" s="60"/>
      <c r="P8889" s="67"/>
      <c r="T8889" s="53"/>
      <c r="U8889" s="64"/>
      <c r="Y8889" s="53"/>
      <c r="Z8889" s="64"/>
      <c r="AD8889" s="53"/>
    </row>
    <row r="8890" spans="1:30" s="13" customFormat="1" x14ac:dyDescent="0.25">
      <c r="A8890"/>
      <c r="B8890" s="32"/>
      <c r="C8890" s="34"/>
      <c r="D8890" s="10"/>
      <c r="J8890" s="53"/>
      <c r="K8890" s="64"/>
      <c r="O8890" s="60"/>
      <c r="P8890" s="67"/>
      <c r="T8890" s="53"/>
      <c r="U8890" s="64"/>
      <c r="Y8890" s="53"/>
      <c r="Z8890" s="64"/>
      <c r="AD8890" s="53"/>
    </row>
    <row r="8891" spans="1:30" s="13" customFormat="1" x14ac:dyDescent="0.25">
      <c r="A8891"/>
      <c r="B8891" s="32"/>
      <c r="C8891" s="34"/>
      <c r="D8891" s="10"/>
      <c r="J8891" s="53"/>
      <c r="K8891" s="64"/>
      <c r="O8891" s="60"/>
      <c r="P8891" s="67"/>
      <c r="T8891" s="53"/>
      <c r="U8891" s="64"/>
      <c r="Y8891" s="53"/>
      <c r="Z8891" s="64"/>
      <c r="AD8891" s="53"/>
    </row>
    <row r="8892" spans="1:30" s="13" customFormat="1" x14ac:dyDescent="0.25">
      <c r="A8892"/>
      <c r="B8892" s="32"/>
      <c r="C8892" s="34"/>
      <c r="D8892" s="10"/>
      <c r="J8892" s="53"/>
      <c r="K8892" s="64"/>
      <c r="O8892" s="60"/>
      <c r="P8892" s="67"/>
      <c r="T8892" s="53"/>
      <c r="U8892" s="64"/>
      <c r="Y8892" s="53"/>
      <c r="Z8892" s="64"/>
      <c r="AD8892" s="53"/>
    </row>
    <row r="8893" spans="1:30" s="13" customFormat="1" x14ac:dyDescent="0.25">
      <c r="A8893"/>
      <c r="B8893" s="32"/>
      <c r="C8893" s="34"/>
      <c r="D8893" s="10"/>
      <c r="J8893" s="53"/>
      <c r="K8893" s="64"/>
      <c r="O8893" s="60"/>
      <c r="P8893" s="67"/>
      <c r="T8893" s="53"/>
      <c r="U8893" s="64"/>
      <c r="Y8893" s="53"/>
      <c r="Z8893" s="64"/>
      <c r="AD8893" s="53"/>
    </row>
    <row r="8894" spans="1:30" s="13" customFormat="1" x14ac:dyDescent="0.25">
      <c r="A8894"/>
      <c r="B8894" s="32"/>
      <c r="C8894" s="34"/>
      <c r="D8894" s="10"/>
      <c r="J8894" s="53"/>
      <c r="K8894" s="64"/>
      <c r="O8894" s="60"/>
      <c r="P8894" s="67"/>
      <c r="T8894" s="53"/>
      <c r="U8894" s="64"/>
      <c r="Y8894" s="53"/>
      <c r="Z8894" s="64"/>
      <c r="AD8894" s="53"/>
    </row>
    <row r="8895" spans="1:30" s="13" customFormat="1" x14ac:dyDescent="0.25">
      <c r="A8895"/>
      <c r="B8895" s="32"/>
      <c r="C8895" s="34"/>
      <c r="D8895" s="10"/>
      <c r="J8895" s="53"/>
      <c r="K8895" s="64"/>
      <c r="O8895" s="60"/>
      <c r="P8895" s="67"/>
      <c r="T8895" s="53"/>
      <c r="U8895" s="64"/>
      <c r="Y8895" s="53"/>
      <c r="Z8895" s="64"/>
      <c r="AD8895" s="53"/>
    </row>
    <row r="8896" spans="1:30" s="13" customFormat="1" x14ac:dyDescent="0.25">
      <c r="A8896"/>
      <c r="B8896" s="32"/>
      <c r="C8896" s="34"/>
      <c r="D8896" s="10"/>
      <c r="J8896" s="53"/>
      <c r="K8896" s="64"/>
      <c r="O8896" s="60"/>
      <c r="P8896" s="67"/>
      <c r="T8896" s="53"/>
      <c r="U8896" s="64"/>
      <c r="Y8896" s="53"/>
      <c r="Z8896" s="64"/>
      <c r="AD8896" s="53"/>
    </row>
    <row r="8897" spans="1:30" s="13" customFormat="1" x14ac:dyDescent="0.25">
      <c r="A8897"/>
      <c r="B8897" s="32"/>
      <c r="C8897" s="34"/>
      <c r="D8897" s="10"/>
      <c r="J8897" s="53"/>
      <c r="K8897" s="64"/>
      <c r="O8897" s="60"/>
      <c r="P8897" s="67"/>
      <c r="T8897" s="53"/>
      <c r="U8897" s="64"/>
      <c r="Y8897" s="53"/>
      <c r="Z8897" s="64"/>
      <c r="AD8897" s="53"/>
    </row>
    <row r="8898" spans="1:30" s="13" customFormat="1" x14ac:dyDescent="0.25">
      <c r="A8898"/>
      <c r="B8898" s="32"/>
      <c r="C8898" s="34"/>
      <c r="D8898" s="10"/>
      <c r="J8898" s="53"/>
      <c r="K8898" s="64"/>
      <c r="O8898" s="60"/>
      <c r="P8898" s="67"/>
      <c r="T8898" s="53"/>
      <c r="U8898" s="64"/>
      <c r="Y8898" s="53"/>
      <c r="Z8898" s="64"/>
      <c r="AD8898" s="53"/>
    </row>
    <row r="8899" spans="1:30" s="13" customFormat="1" x14ac:dyDescent="0.25">
      <c r="A8899"/>
      <c r="B8899" s="32"/>
      <c r="C8899" s="34"/>
      <c r="D8899" s="10"/>
      <c r="J8899" s="53"/>
      <c r="K8899" s="64"/>
      <c r="O8899" s="60"/>
      <c r="P8899" s="67"/>
      <c r="T8899" s="53"/>
      <c r="U8899" s="64"/>
      <c r="Y8899" s="53"/>
      <c r="Z8899" s="64"/>
      <c r="AD8899" s="53"/>
    </row>
    <row r="8900" spans="1:30" s="13" customFormat="1" x14ac:dyDescent="0.25">
      <c r="A8900"/>
      <c r="B8900" s="32"/>
      <c r="C8900" s="34"/>
      <c r="D8900" s="10"/>
      <c r="J8900" s="53"/>
      <c r="K8900" s="64"/>
      <c r="O8900" s="60"/>
      <c r="P8900" s="67"/>
      <c r="T8900" s="53"/>
      <c r="U8900" s="64"/>
      <c r="Y8900" s="53"/>
      <c r="Z8900" s="64"/>
      <c r="AD8900" s="53"/>
    </row>
    <row r="8901" spans="1:30" s="13" customFormat="1" x14ac:dyDescent="0.25">
      <c r="A8901"/>
      <c r="B8901" s="32"/>
      <c r="C8901" s="34"/>
      <c r="D8901" s="10"/>
      <c r="J8901" s="53"/>
      <c r="K8901" s="64"/>
      <c r="O8901" s="60"/>
      <c r="P8901" s="67"/>
      <c r="T8901" s="53"/>
      <c r="U8901" s="64"/>
      <c r="Y8901" s="53"/>
      <c r="Z8901" s="64"/>
      <c r="AD8901" s="53"/>
    </row>
    <row r="8902" spans="1:30" s="13" customFormat="1" x14ac:dyDescent="0.25">
      <c r="A8902"/>
      <c r="B8902" s="32"/>
      <c r="C8902" s="34"/>
      <c r="D8902" s="10"/>
      <c r="J8902" s="53"/>
      <c r="K8902" s="64"/>
      <c r="O8902" s="60"/>
      <c r="P8902" s="67"/>
      <c r="T8902" s="53"/>
      <c r="U8902" s="64"/>
      <c r="Y8902" s="53"/>
      <c r="Z8902" s="64"/>
      <c r="AD8902" s="53"/>
    </row>
    <row r="8903" spans="1:30" s="13" customFormat="1" x14ac:dyDescent="0.25">
      <c r="A8903"/>
      <c r="B8903" s="32"/>
      <c r="C8903" s="34"/>
      <c r="D8903" s="10"/>
      <c r="J8903" s="53"/>
      <c r="K8903" s="64"/>
      <c r="O8903" s="60"/>
      <c r="P8903" s="67"/>
      <c r="T8903" s="53"/>
      <c r="U8903" s="64"/>
      <c r="Y8903" s="53"/>
      <c r="Z8903" s="64"/>
      <c r="AD8903" s="53"/>
    </row>
    <row r="8904" spans="1:30" s="13" customFormat="1" x14ac:dyDescent="0.25">
      <c r="A8904"/>
      <c r="B8904" s="32"/>
      <c r="C8904" s="34"/>
      <c r="D8904" s="10"/>
      <c r="J8904" s="53"/>
      <c r="K8904" s="64"/>
      <c r="O8904" s="60"/>
      <c r="P8904" s="67"/>
      <c r="T8904" s="53"/>
      <c r="U8904" s="64"/>
      <c r="Y8904" s="53"/>
      <c r="Z8904" s="64"/>
      <c r="AD8904" s="53"/>
    </row>
    <row r="8905" spans="1:30" s="13" customFormat="1" x14ac:dyDescent="0.25">
      <c r="A8905"/>
      <c r="B8905" s="32"/>
      <c r="C8905" s="34"/>
      <c r="D8905" s="10"/>
      <c r="J8905" s="53"/>
      <c r="K8905" s="64"/>
      <c r="O8905" s="60"/>
      <c r="P8905" s="67"/>
      <c r="T8905" s="53"/>
      <c r="U8905" s="64"/>
      <c r="Y8905" s="53"/>
      <c r="Z8905" s="64"/>
      <c r="AD8905" s="53"/>
    </row>
    <row r="8906" spans="1:30" s="13" customFormat="1" x14ac:dyDescent="0.25">
      <c r="A8906"/>
      <c r="B8906" s="32"/>
      <c r="C8906" s="34"/>
      <c r="D8906" s="10"/>
      <c r="J8906" s="53"/>
      <c r="K8906" s="64"/>
      <c r="O8906" s="60"/>
      <c r="P8906" s="67"/>
      <c r="T8906" s="53"/>
      <c r="U8906" s="64"/>
      <c r="Y8906" s="53"/>
      <c r="Z8906" s="64"/>
      <c r="AD8906" s="53"/>
    </row>
    <row r="8907" spans="1:30" s="13" customFormat="1" x14ac:dyDescent="0.25">
      <c r="A8907"/>
      <c r="B8907" s="32"/>
      <c r="C8907" s="34"/>
      <c r="D8907" s="10"/>
      <c r="J8907" s="53"/>
      <c r="K8907" s="64"/>
      <c r="O8907" s="60"/>
      <c r="P8907" s="67"/>
      <c r="T8907" s="53"/>
      <c r="U8907" s="64"/>
      <c r="Y8907" s="53"/>
      <c r="Z8907" s="64"/>
      <c r="AD8907" s="53"/>
    </row>
    <row r="8908" spans="1:30" s="13" customFormat="1" x14ac:dyDescent="0.25">
      <c r="A8908"/>
      <c r="B8908" s="32"/>
      <c r="C8908" s="34"/>
      <c r="D8908" s="10"/>
      <c r="J8908" s="53"/>
      <c r="K8908" s="64"/>
      <c r="O8908" s="60"/>
      <c r="P8908" s="67"/>
      <c r="T8908" s="53"/>
      <c r="U8908" s="64"/>
      <c r="Y8908" s="53"/>
      <c r="Z8908" s="64"/>
      <c r="AD8908" s="53"/>
    </row>
    <row r="8909" spans="1:30" s="13" customFormat="1" x14ac:dyDescent="0.25">
      <c r="A8909"/>
      <c r="B8909" s="32"/>
      <c r="C8909" s="34"/>
      <c r="D8909" s="10"/>
      <c r="J8909" s="53"/>
      <c r="K8909" s="64"/>
      <c r="O8909" s="60"/>
      <c r="P8909" s="67"/>
      <c r="T8909" s="53"/>
      <c r="U8909" s="64"/>
      <c r="Y8909" s="53"/>
      <c r="Z8909" s="64"/>
      <c r="AD8909" s="53"/>
    </row>
    <row r="8910" spans="1:30" s="13" customFormat="1" x14ac:dyDescent="0.25">
      <c r="A8910"/>
      <c r="B8910" s="32"/>
      <c r="C8910" s="34"/>
      <c r="D8910" s="10"/>
      <c r="J8910" s="53"/>
      <c r="K8910" s="64"/>
      <c r="O8910" s="60"/>
      <c r="P8910" s="67"/>
      <c r="T8910" s="53"/>
      <c r="U8910" s="64"/>
      <c r="Y8910" s="53"/>
      <c r="Z8910" s="64"/>
      <c r="AD8910" s="53"/>
    </row>
    <row r="8911" spans="1:30" s="13" customFormat="1" x14ac:dyDescent="0.25">
      <c r="A8911"/>
      <c r="B8911" s="32"/>
      <c r="C8911" s="34"/>
      <c r="D8911" s="10"/>
      <c r="J8911" s="53"/>
      <c r="K8911" s="64"/>
      <c r="O8911" s="60"/>
      <c r="P8911" s="67"/>
      <c r="T8911" s="53"/>
      <c r="U8911" s="64"/>
      <c r="Y8911" s="53"/>
      <c r="Z8911" s="64"/>
      <c r="AD8911" s="53"/>
    </row>
    <row r="8912" spans="1:30" s="13" customFormat="1" x14ac:dyDescent="0.25">
      <c r="A8912"/>
      <c r="B8912" s="32"/>
      <c r="C8912" s="34"/>
      <c r="D8912" s="10"/>
      <c r="J8912" s="53"/>
      <c r="K8912" s="64"/>
      <c r="O8912" s="60"/>
      <c r="P8912" s="67"/>
      <c r="T8912" s="53"/>
      <c r="U8912" s="64"/>
      <c r="Y8912" s="53"/>
      <c r="Z8912" s="64"/>
      <c r="AD8912" s="53"/>
    </row>
    <row r="8913" spans="1:30" s="13" customFormat="1" x14ac:dyDescent="0.25">
      <c r="A8913"/>
      <c r="B8913" s="32"/>
      <c r="C8913" s="34"/>
      <c r="D8913" s="10"/>
      <c r="J8913" s="53"/>
      <c r="K8913" s="64"/>
      <c r="O8913" s="60"/>
      <c r="P8913" s="67"/>
      <c r="T8913" s="53"/>
      <c r="U8913" s="64"/>
      <c r="Y8913" s="53"/>
      <c r="Z8913" s="64"/>
      <c r="AD8913" s="53"/>
    </row>
    <row r="8914" spans="1:30" s="13" customFormat="1" x14ac:dyDescent="0.25">
      <c r="A8914"/>
      <c r="B8914" s="32"/>
      <c r="C8914" s="34"/>
      <c r="D8914" s="10"/>
      <c r="J8914" s="53"/>
      <c r="K8914" s="64"/>
      <c r="O8914" s="60"/>
      <c r="P8914" s="67"/>
      <c r="T8914" s="53"/>
      <c r="U8914" s="64"/>
      <c r="Y8914" s="53"/>
      <c r="Z8914" s="64"/>
      <c r="AD8914" s="53"/>
    </row>
    <row r="8915" spans="1:30" s="13" customFormat="1" x14ac:dyDescent="0.25">
      <c r="A8915"/>
      <c r="B8915" s="32"/>
      <c r="C8915" s="34"/>
      <c r="D8915" s="10"/>
      <c r="J8915" s="53"/>
      <c r="K8915" s="64"/>
      <c r="O8915" s="60"/>
      <c r="P8915" s="67"/>
      <c r="T8915" s="53"/>
      <c r="U8915" s="64"/>
      <c r="Y8915" s="53"/>
      <c r="Z8915" s="64"/>
      <c r="AD8915" s="53"/>
    </row>
    <row r="8916" spans="1:30" s="13" customFormat="1" x14ac:dyDescent="0.25">
      <c r="A8916"/>
      <c r="B8916" s="32"/>
      <c r="C8916" s="34"/>
      <c r="D8916" s="10"/>
      <c r="J8916" s="53"/>
      <c r="K8916" s="64"/>
      <c r="O8916" s="60"/>
      <c r="P8916" s="67"/>
      <c r="T8916" s="53"/>
      <c r="U8916" s="64"/>
      <c r="Y8916" s="53"/>
      <c r="Z8916" s="64"/>
      <c r="AD8916" s="53"/>
    </row>
    <row r="8917" spans="1:30" s="13" customFormat="1" x14ac:dyDescent="0.25">
      <c r="A8917"/>
      <c r="B8917" s="32"/>
      <c r="C8917" s="34"/>
      <c r="D8917" s="10"/>
      <c r="J8917" s="53"/>
      <c r="K8917" s="64"/>
      <c r="O8917" s="60"/>
      <c r="P8917" s="67"/>
      <c r="T8917" s="53"/>
      <c r="U8917" s="64"/>
      <c r="Y8917" s="53"/>
      <c r="Z8917" s="64"/>
      <c r="AD8917" s="53"/>
    </row>
    <row r="8918" spans="1:30" s="13" customFormat="1" x14ac:dyDescent="0.25">
      <c r="A8918"/>
      <c r="B8918" s="32"/>
      <c r="C8918" s="34"/>
      <c r="D8918" s="10"/>
      <c r="J8918" s="53"/>
      <c r="K8918" s="64"/>
      <c r="O8918" s="60"/>
      <c r="P8918" s="67"/>
      <c r="T8918" s="53"/>
      <c r="U8918" s="64"/>
      <c r="Y8918" s="53"/>
      <c r="Z8918" s="64"/>
      <c r="AD8918" s="53"/>
    </row>
    <row r="8919" spans="1:30" s="13" customFormat="1" x14ac:dyDescent="0.25">
      <c r="A8919"/>
      <c r="B8919" s="32"/>
      <c r="C8919" s="34"/>
      <c r="D8919" s="10"/>
      <c r="J8919" s="53"/>
      <c r="K8919" s="64"/>
      <c r="O8919" s="60"/>
      <c r="P8919" s="67"/>
      <c r="T8919" s="53"/>
      <c r="U8919" s="64"/>
      <c r="Y8919" s="53"/>
      <c r="Z8919" s="64"/>
      <c r="AD8919" s="53"/>
    </row>
    <row r="8920" spans="1:30" s="13" customFormat="1" x14ac:dyDescent="0.25">
      <c r="A8920"/>
      <c r="B8920" s="32"/>
      <c r="C8920" s="34"/>
      <c r="D8920" s="10"/>
      <c r="J8920" s="53"/>
      <c r="K8920" s="64"/>
      <c r="O8920" s="60"/>
      <c r="P8920" s="67"/>
      <c r="T8920" s="53"/>
      <c r="U8920" s="64"/>
      <c r="Y8920" s="53"/>
      <c r="Z8920" s="64"/>
      <c r="AD8920" s="53"/>
    </row>
    <row r="8921" spans="1:30" s="13" customFormat="1" x14ac:dyDescent="0.25">
      <c r="A8921"/>
      <c r="B8921" s="32"/>
      <c r="C8921" s="34"/>
      <c r="D8921" s="10"/>
      <c r="J8921" s="53"/>
      <c r="K8921" s="64"/>
      <c r="O8921" s="60"/>
      <c r="P8921" s="67"/>
      <c r="T8921" s="53"/>
      <c r="U8921" s="64"/>
      <c r="Y8921" s="53"/>
      <c r="Z8921" s="64"/>
      <c r="AD8921" s="53"/>
    </row>
    <row r="8922" spans="1:30" s="13" customFormat="1" x14ac:dyDescent="0.25">
      <c r="A8922"/>
      <c r="B8922" s="32"/>
      <c r="C8922" s="34"/>
      <c r="D8922" s="10"/>
      <c r="J8922" s="53"/>
      <c r="K8922" s="64"/>
      <c r="O8922" s="60"/>
      <c r="P8922" s="67"/>
      <c r="T8922" s="53"/>
      <c r="U8922" s="64"/>
      <c r="Y8922" s="53"/>
      <c r="Z8922" s="64"/>
      <c r="AD8922" s="53"/>
    </row>
    <row r="8923" spans="1:30" s="13" customFormat="1" x14ac:dyDescent="0.25">
      <c r="A8923"/>
      <c r="B8923" s="32"/>
      <c r="C8923" s="34"/>
      <c r="D8923" s="10"/>
      <c r="J8923" s="53"/>
      <c r="K8923" s="64"/>
      <c r="O8923" s="60"/>
      <c r="P8923" s="67"/>
      <c r="T8923" s="53"/>
      <c r="U8923" s="64"/>
      <c r="Y8923" s="53"/>
      <c r="Z8923" s="64"/>
      <c r="AD8923" s="53"/>
    </row>
    <row r="8924" spans="1:30" s="13" customFormat="1" x14ac:dyDescent="0.25">
      <c r="A8924"/>
      <c r="B8924" s="32"/>
      <c r="C8924" s="34"/>
      <c r="D8924" s="10"/>
      <c r="J8924" s="53"/>
      <c r="K8924" s="64"/>
      <c r="O8924" s="60"/>
      <c r="P8924" s="67"/>
      <c r="T8924" s="53"/>
      <c r="U8924" s="64"/>
      <c r="Y8924" s="53"/>
      <c r="Z8924" s="64"/>
      <c r="AD8924" s="53"/>
    </row>
    <row r="8925" spans="1:30" s="13" customFormat="1" x14ac:dyDescent="0.25">
      <c r="A8925"/>
      <c r="B8925" s="32"/>
      <c r="C8925" s="34"/>
      <c r="D8925" s="10"/>
      <c r="J8925" s="53"/>
      <c r="K8925" s="64"/>
      <c r="O8925" s="60"/>
      <c r="P8925" s="67"/>
      <c r="T8925" s="53"/>
      <c r="U8925" s="64"/>
      <c r="Y8925" s="53"/>
      <c r="Z8925" s="64"/>
      <c r="AD8925" s="53"/>
    </row>
    <row r="8926" spans="1:30" s="13" customFormat="1" x14ac:dyDescent="0.25">
      <c r="A8926"/>
      <c r="B8926" s="32"/>
      <c r="C8926" s="34"/>
      <c r="D8926" s="10"/>
      <c r="J8926" s="53"/>
      <c r="K8926" s="64"/>
      <c r="O8926" s="60"/>
      <c r="P8926" s="67"/>
      <c r="T8926" s="53"/>
      <c r="U8926" s="64"/>
      <c r="Y8926" s="53"/>
      <c r="Z8926" s="64"/>
      <c r="AD8926" s="53"/>
    </row>
    <row r="8927" spans="1:30" s="13" customFormat="1" x14ac:dyDescent="0.25">
      <c r="A8927"/>
      <c r="B8927" s="32"/>
      <c r="C8927" s="34"/>
      <c r="D8927" s="10"/>
      <c r="J8927" s="53"/>
      <c r="K8927" s="64"/>
      <c r="O8927" s="60"/>
      <c r="P8927" s="67"/>
      <c r="T8927" s="53"/>
      <c r="U8927" s="64"/>
      <c r="Y8927" s="53"/>
      <c r="Z8927" s="64"/>
      <c r="AD8927" s="53"/>
    </row>
    <row r="8928" spans="1:30" s="13" customFormat="1" x14ac:dyDescent="0.25">
      <c r="A8928"/>
      <c r="B8928" s="32"/>
      <c r="C8928" s="34"/>
      <c r="D8928" s="10"/>
      <c r="J8928" s="53"/>
      <c r="K8928" s="64"/>
      <c r="O8928" s="60"/>
      <c r="P8928" s="67"/>
      <c r="T8928" s="53"/>
      <c r="U8928" s="64"/>
      <c r="Y8928" s="53"/>
      <c r="Z8928" s="64"/>
      <c r="AD8928" s="53"/>
    </row>
    <row r="8929" spans="1:30" s="13" customFormat="1" x14ac:dyDescent="0.25">
      <c r="A8929"/>
      <c r="B8929" s="32"/>
      <c r="C8929" s="34"/>
      <c r="D8929" s="10"/>
      <c r="J8929" s="53"/>
      <c r="K8929" s="64"/>
      <c r="O8929" s="60"/>
      <c r="P8929" s="67"/>
      <c r="T8929" s="53"/>
      <c r="U8929" s="64"/>
      <c r="Y8929" s="53"/>
      <c r="Z8929" s="64"/>
      <c r="AD8929" s="53"/>
    </row>
    <row r="8930" spans="1:30" s="13" customFormat="1" x14ac:dyDescent="0.25">
      <c r="A8930"/>
      <c r="B8930" s="32"/>
      <c r="C8930" s="34"/>
      <c r="D8930" s="10"/>
      <c r="J8930" s="53"/>
      <c r="K8930" s="64"/>
      <c r="O8930" s="60"/>
      <c r="P8930" s="67"/>
      <c r="T8930" s="53"/>
      <c r="U8930" s="64"/>
      <c r="Y8930" s="53"/>
      <c r="Z8930" s="64"/>
      <c r="AD8930" s="53"/>
    </row>
    <row r="8931" spans="1:30" s="13" customFormat="1" x14ac:dyDescent="0.25">
      <c r="A8931"/>
      <c r="B8931" s="32"/>
      <c r="C8931" s="34"/>
      <c r="D8931" s="10"/>
      <c r="J8931" s="53"/>
      <c r="K8931" s="64"/>
      <c r="O8931" s="60"/>
      <c r="P8931" s="67"/>
      <c r="T8931" s="53"/>
      <c r="U8931" s="64"/>
      <c r="Y8931" s="53"/>
      <c r="Z8931" s="64"/>
      <c r="AD8931" s="53"/>
    </row>
    <row r="8932" spans="1:30" s="13" customFormat="1" x14ac:dyDescent="0.25">
      <c r="A8932"/>
      <c r="B8932" s="32"/>
      <c r="C8932" s="34"/>
      <c r="D8932" s="10"/>
      <c r="J8932" s="53"/>
      <c r="K8932" s="64"/>
      <c r="O8932" s="60"/>
      <c r="P8932" s="67"/>
      <c r="T8932" s="53"/>
      <c r="U8932" s="64"/>
      <c r="Y8932" s="53"/>
      <c r="Z8932" s="64"/>
      <c r="AD8932" s="53"/>
    </row>
    <row r="8933" spans="1:30" s="13" customFormat="1" x14ac:dyDescent="0.25">
      <c r="A8933"/>
      <c r="B8933" s="32"/>
      <c r="C8933" s="34"/>
      <c r="D8933" s="10"/>
      <c r="J8933" s="53"/>
      <c r="K8933" s="64"/>
      <c r="O8933" s="60"/>
      <c r="P8933" s="67"/>
      <c r="T8933" s="53"/>
      <c r="U8933" s="64"/>
      <c r="Y8933" s="53"/>
      <c r="Z8933" s="64"/>
      <c r="AD8933" s="53"/>
    </row>
    <row r="8934" spans="1:30" s="13" customFormat="1" x14ac:dyDescent="0.25">
      <c r="A8934"/>
      <c r="B8934" s="32"/>
      <c r="C8934" s="34"/>
      <c r="D8934" s="10"/>
      <c r="J8934" s="53"/>
      <c r="K8934" s="64"/>
      <c r="O8934" s="60"/>
      <c r="P8934" s="67"/>
      <c r="T8934" s="53"/>
      <c r="U8934" s="64"/>
      <c r="Y8934" s="53"/>
      <c r="Z8934" s="64"/>
      <c r="AD8934" s="53"/>
    </row>
    <row r="8935" spans="1:30" s="13" customFormat="1" x14ac:dyDescent="0.25">
      <c r="A8935"/>
      <c r="B8935" s="32"/>
      <c r="C8935" s="34"/>
      <c r="D8935" s="10"/>
      <c r="J8935" s="53"/>
      <c r="K8935" s="64"/>
      <c r="O8935" s="60"/>
      <c r="P8935" s="67"/>
      <c r="T8935" s="53"/>
      <c r="U8935" s="64"/>
      <c r="Y8935" s="53"/>
      <c r="Z8935" s="64"/>
      <c r="AD8935" s="53"/>
    </row>
    <row r="8936" spans="1:30" s="13" customFormat="1" x14ac:dyDescent="0.25">
      <c r="A8936"/>
      <c r="B8936" s="32"/>
      <c r="C8936" s="34"/>
      <c r="D8936" s="10"/>
      <c r="J8936" s="53"/>
      <c r="K8936" s="64"/>
      <c r="O8936" s="60"/>
      <c r="P8936" s="67"/>
      <c r="T8936" s="53"/>
      <c r="U8936" s="64"/>
      <c r="Y8936" s="53"/>
      <c r="Z8936" s="64"/>
      <c r="AD8936" s="53"/>
    </row>
    <row r="8937" spans="1:30" s="13" customFormat="1" x14ac:dyDescent="0.25">
      <c r="A8937"/>
      <c r="B8937" s="32"/>
      <c r="C8937" s="34"/>
      <c r="D8937" s="10"/>
      <c r="J8937" s="53"/>
      <c r="K8937" s="64"/>
      <c r="O8937" s="60"/>
      <c r="P8937" s="67"/>
      <c r="T8937" s="53"/>
      <c r="U8937" s="64"/>
      <c r="Y8937" s="53"/>
      <c r="Z8937" s="64"/>
      <c r="AD8937" s="53"/>
    </row>
    <row r="8938" spans="1:30" s="13" customFormat="1" x14ac:dyDescent="0.25">
      <c r="A8938"/>
      <c r="B8938" s="32"/>
      <c r="C8938" s="34"/>
      <c r="D8938" s="10"/>
      <c r="J8938" s="53"/>
      <c r="K8938" s="64"/>
      <c r="O8938" s="60"/>
      <c r="P8938" s="67"/>
      <c r="T8938" s="53"/>
      <c r="U8938" s="64"/>
      <c r="Y8938" s="53"/>
      <c r="Z8938" s="64"/>
      <c r="AD8938" s="53"/>
    </row>
    <row r="8939" spans="1:30" s="13" customFormat="1" x14ac:dyDescent="0.25">
      <c r="A8939"/>
      <c r="B8939" s="32"/>
      <c r="C8939" s="34"/>
      <c r="D8939" s="10"/>
      <c r="J8939" s="53"/>
      <c r="K8939" s="64"/>
      <c r="O8939" s="60"/>
      <c r="P8939" s="67"/>
      <c r="T8939" s="53"/>
      <c r="U8939" s="64"/>
      <c r="Y8939" s="53"/>
      <c r="Z8939" s="64"/>
      <c r="AD8939" s="53"/>
    </row>
    <row r="8940" spans="1:30" s="13" customFormat="1" x14ac:dyDescent="0.25">
      <c r="A8940"/>
      <c r="B8940" s="32"/>
      <c r="C8940" s="34"/>
      <c r="D8940" s="10"/>
      <c r="J8940" s="53"/>
      <c r="K8940" s="64"/>
      <c r="O8940" s="60"/>
      <c r="P8940" s="67"/>
      <c r="T8940" s="53"/>
      <c r="U8940" s="64"/>
      <c r="Y8940" s="53"/>
      <c r="Z8940" s="64"/>
      <c r="AD8940" s="53"/>
    </row>
    <row r="8941" spans="1:30" s="13" customFormat="1" x14ac:dyDescent="0.25">
      <c r="A8941"/>
      <c r="B8941" s="32"/>
      <c r="C8941" s="34"/>
      <c r="D8941" s="10"/>
      <c r="J8941" s="53"/>
      <c r="K8941" s="64"/>
      <c r="O8941" s="60"/>
      <c r="P8941" s="67"/>
      <c r="T8941" s="53"/>
      <c r="U8941" s="64"/>
      <c r="Y8941" s="53"/>
      <c r="Z8941" s="64"/>
      <c r="AD8941" s="53"/>
    </row>
    <row r="8942" spans="1:30" s="13" customFormat="1" x14ac:dyDescent="0.25">
      <c r="A8942"/>
      <c r="B8942" s="32"/>
      <c r="C8942" s="34"/>
      <c r="D8942" s="10"/>
      <c r="J8942" s="53"/>
      <c r="K8942" s="64"/>
      <c r="O8942" s="60"/>
      <c r="P8942" s="67"/>
      <c r="T8942" s="53"/>
      <c r="U8942" s="64"/>
      <c r="Y8942" s="53"/>
      <c r="Z8942" s="64"/>
      <c r="AD8942" s="53"/>
    </row>
    <row r="8943" spans="1:30" s="13" customFormat="1" x14ac:dyDescent="0.25">
      <c r="A8943"/>
      <c r="B8943" s="32"/>
      <c r="C8943" s="34"/>
      <c r="D8943" s="10"/>
      <c r="J8943" s="53"/>
      <c r="K8943" s="64"/>
      <c r="O8943" s="60"/>
      <c r="P8943" s="67"/>
      <c r="T8943" s="53"/>
      <c r="U8943" s="64"/>
      <c r="Y8943" s="53"/>
      <c r="Z8943" s="64"/>
      <c r="AD8943" s="53"/>
    </row>
    <row r="8944" spans="1:30" s="13" customFormat="1" x14ac:dyDescent="0.25">
      <c r="A8944"/>
      <c r="B8944" s="32"/>
      <c r="C8944" s="34"/>
      <c r="D8944" s="10"/>
      <c r="J8944" s="53"/>
      <c r="K8944" s="64"/>
      <c r="O8944" s="60"/>
      <c r="P8944" s="67"/>
      <c r="T8944" s="53"/>
      <c r="U8944" s="64"/>
      <c r="Y8944" s="53"/>
      <c r="Z8944" s="64"/>
      <c r="AD8944" s="53"/>
    </row>
    <row r="8945" spans="1:30" s="13" customFormat="1" x14ac:dyDescent="0.25">
      <c r="A8945"/>
      <c r="B8945" s="32"/>
      <c r="C8945" s="34"/>
      <c r="D8945" s="10"/>
      <c r="J8945" s="53"/>
      <c r="K8945" s="64"/>
      <c r="O8945" s="60"/>
      <c r="P8945" s="67"/>
      <c r="T8945" s="53"/>
      <c r="U8945" s="64"/>
      <c r="Y8945" s="53"/>
      <c r="Z8945" s="64"/>
      <c r="AD8945" s="53"/>
    </row>
    <row r="8946" spans="1:30" s="13" customFormat="1" x14ac:dyDescent="0.25">
      <c r="A8946"/>
      <c r="B8946" s="32"/>
      <c r="C8946" s="34"/>
      <c r="D8946" s="10"/>
      <c r="J8946" s="53"/>
      <c r="K8946" s="64"/>
      <c r="O8946" s="60"/>
      <c r="P8946" s="67"/>
      <c r="T8946" s="53"/>
      <c r="U8946" s="64"/>
      <c r="Y8946" s="53"/>
      <c r="Z8946" s="64"/>
      <c r="AD8946" s="53"/>
    </row>
    <row r="8947" spans="1:30" s="13" customFormat="1" x14ac:dyDescent="0.25">
      <c r="A8947"/>
      <c r="B8947" s="32"/>
      <c r="C8947" s="34"/>
      <c r="D8947" s="10"/>
      <c r="J8947" s="53"/>
      <c r="K8947" s="64"/>
      <c r="O8947" s="60"/>
      <c r="P8947" s="67"/>
      <c r="T8947" s="53"/>
      <c r="U8947" s="64"/>
      <c r="Y8947" s="53"/>
      <c r="Z8947" s="64"/>
      <c r="AD8947" s="53"/>
    </row>
    <row r="8948" spans="1:30" s="13" customFormat="1" x14ac:dyDescent="0.25">
      <c r="A8948"/>
      <c r="B8948" s="32"/>
      <c r="C8948" s="34"/>
      <c r="D8948" s="10"/>
      <c r="J8948" s="53"/>
      <c r="K8948" s="64"/>
      <c r="O8948" s="60"/>
      <c r="P8948" s="67"/>
      <c r="T8948" s="53"/>
      <c r="U8948" s="64"/>
      <c r="Y8948" s="53"/>
      <c r="Z8948" s="64"/>
      <c r="AD8948" s="53"/>
    </row>
    <row r="8949" spans="1:30" s="13" customFormat="1" x14ac:dyDescent="0.25">
      <c r="A8949"/>
      <c r="B8949" s="32"/>
      <c r="C8949" s="34"/>
      <c r="D8949" s="10"/>
      <c r="J8949" s="53"/>
      <c r="K8949" s="64"/>
      <c r="O8949" s="60"/>
      <c r="P8949" s="67"/>
      <c r="T8949" s="53"/>
      <c r="U8949" s="64"/>
      <c r="Y8949" s="53"/>
      <c r="Z8949" s="64"/>
      <c r="AD8949" s="53"/>
    </row>
    <row r="8950" spans="1:30" s="13" customFormat="1" x14ac:dyDescent="0.25">
      <c r="A8950"/>
      <c r="B8950" s="32"/>
      <c r="C8950" s="34"/>
      <c r="D8950" s="10"/>
      <c r="J8950" s="53"/>
      <c r="K8950" s="64"/>
      <c r="O8950" s="60"/>
      <c r="P8950" s="67"/>
      <c r="T8950" s="53"/>
      <c r="U8950" s="64"/>
      <c r="Y8950" s="53"/>
      <c r="Z8950" s="64"/>
      <c r="AD8950" s="53"/>
    </row>
    <row r="8951" spans="1:30" s="13" customFormat="1" x14ac:dyDescent="0.25">
      <c r="A8951"/>
      <c r="B8951" s="32"/>
      <c r="C8951" s="34"/>
      <c r="D8951" s="10"/>
      <c r="J8951" s="53"/>
      <c r="K8951" s="64"/>
      <c r="O8951" s="60"/>
      <c r="P8951" s="67"/>
      <c r="T8951" s="53"/>
      <c r="U8951" s="64"/>
      <c r="Y8951" s="53"/>
      <c r="Z8951" s="64"/>
      <c r="AD8951" s="53"/>
    </row>
    <row r="8952" spans="1:30" s="13" customFormat="1" x14ac:dyDescent="0.25">
      <c r="A8952"/>
      <c r="B8952" s="32"/>
      <c r="C8952" s="34"/>
      <c r="D8952" s="10"/>
      <c r="J8952" s="53"/>
      <c r="K8952" s="64"/>
      <c r="O8952" s="60"/>
      <c r="P8952" s="67"/>
      <c r="T8952" s="53"/>
      <c r="U8952" s="64"/>
      <c r="Y8952" s="53"/>
      <c r="Z8952" s="64"/>
      <c r="AD8952" s="53"/>
    </row>
    <row r="8953" spans="1:30" s="13" customFormat="1" x14ac:dyDescent="0.25">
      <c r="A8953"/>
      <c r="B8953" s="32"/>
      <c r="C8953" s="34"/>
      <c r="D8953" s="10"/>
      <c r="J8953" s="53"/>
      <c r="K8953" s="64"/>
      <c r="O8953" s="60"/>
      <c r="P8953" s="67"/>
      <c r="T8953" s="53"/>
      <c r="U8953" s="64"/>
      <c r="Y8953" s="53"/>
      <c r="Z8953" s="64"/>
      <c r="AD8953" s="53"/>
    </row>
    <row r="8954" spans="1:30" s="13" customFormat="1" x14ac:dyDescent="0.25">
      <c r="A8954"/>
      <c r="B8954" s="32"/>
      <c r="C8954" s="34"/>
      <c r="D8954" s="10"/>
      <c r="J8954" s="53"/>
      <c r="K8954" s="64"/>
      <c r="O8954" s="60"/>
      <c r="P8954" s="67"/>
      <c r="T8954" s="53"/>
      <c r="U8954" s="64"/>
      <c r="Y8954" s="53"/>
      <c r="Z8954" s="64"/>
      <c r="AD8954" s="53"/>
    </row>
    <row r="8955" spans="1:30" s="13" customFormat="1" x14ac:dyDescent="0.25">
      <c r="A8955"/>
      <c r="B8955" s="32"/>
      <c r="C8955" s="34"/>
      <c r="D8955" s="10"/>
      <c r="J8955" s="53"/>
      <c r="K8955" s="64"/>
      <c r="O8955" s="60"/>
      <c r="P8955" s="67"/>
      <c r="T8955" s="53"/>
      <c r="U8955" s="64"/>
      <c r="Y8955" s="53"/>
      <c r="Z8955" s="64"/>
      <c r="AD8955" s="53"/>
    </row>
    <row r="8956" spans="1:30" s="13" customFormat="1" x14ac:dyDescent="0.25">
      <c r="A8956"/>
      <c r="B8956" s="32"/>
      <c r="C8956" s="34"/>
      <c r="D8956" s="10"/>
      <c r="J8956" s="53"/>
      <c r="K8956" s="64"/>
      <c r="O8956" s="60"/>
      <c r="P8956" s="67"/>
      <c r="T8956" s="53"/>
      <c r="U8956" s="64"/>
      <c r="Y8956" s="53"/>
      <c r="Z8956" s="64"/>
      <c r="AD8956" s="53"/>
    </row>
    <row r="8957" spans="1:30" s="13" customFormat="1" x14ac:dyDescent="0.25">
      <c r="A8957"/>
      <c r="B8957" s="32"/>
      <c r="C8957" s="34"/>
      <c r="D8957" s="10"/>
      <c r="J8957" s="53"/>
      <c r="K8957" s="64"/>
      <c r="O8957" s="60"/>
      <c r="P8957" s="67"/>
      <c r="T8957" s="53"/>
      <c r="U8957" s="64"/>
      <c r="Y8957" s="53"/>
      <c r="Z8957" s="64"/>
      <c r="AD8957" s="53"/>
    </row>
    <row r="8958" spans="1:30" s="13" customFormat="1" x14ac:dyDescent="0.25">
      <c r="A8958"/>
      <c r="B8958" s="32"/>
      <c r="C8958" s="34"/>
      <c r="D8958" s="10"/>
      <c r="J8958" s="53"/>
      <c r="K8958" s="64"/>
      <c r="O8958" s="60"/>
      <c r="P8958" s="67"/>
      <c r="T8958" s="53"/>
      <c r="U8958" s="64"/>
      <c r="Y8958" s="53"/>
      <c r="Z8958" s="64"/>
      <c r="AD8958" s="53"/>
    </row>
    <row r="8959" spans="1:30" s="13" customFormat="1" x14ac:dyDescent="0.25">
      <c r="A8959"/>
      <c r="B8959" s="32"/>
      <c r="C8959" s="34"/>
      <c r="D8959" s="10"/>
      <c r="J8959" s="53"/>
      <c r="K8959" s="64"/>
      <c r="O8959" s="60"/>
      <c r="P8959" s="67"/>
      <c r="T8959" s="53"/>
      <c r="U8959" s="64"/>
      <c r="Y8959" s="53"/>
      <c r="Z8959" s="64"/>
      <c r="AD8959" s="53"/>
    </row>
    <row r="8960" spans="1:30" s="13" customFormat="1" x14ac:dyDescent="0.25">
      <c r="A8960"/>
      <c r="B8960" s="32"/>
      <c r="C8960" s="34"/>
      <c r="D8960" s="10"/>
      <c r="J8960" s="53"/>
      <c r="K8960" s="64"/>
      <c r="O8960" s="60"/>
      <c r="P8960" s="67"/>
      <c r="T8960" s="53"/>
      <c r="U8960" s="64"/>
      <c r="Y8960" s="53"/>
      <c r="Z8960" s="64"/>
      <c r="AD8960" s="53"/>
    </row>
    <row r="8961" spans="1:30" s="13" customFormat="1" x14ac:dyDescent="0.25">
      <c r="A8961"/>
      <c r="B8961" s="32"/>
      <c r="C8961" s="34"/>
      <c r="D8961" s="10"/>
      <c r="J8961" s="53"/>
      <c r="K8961" s="64"/>
      <c r="O8961" s="60"/>
      <c r="P8961" s="67"/>
      <c r="T8961" s="53"/>
      <c r="U8961" s="64"/>
      <c r="Y8961" s="53"/>
      <c r="Z8961" s="64"/>
      <c r="AD8961" s="53"/>
    </row>
    <row r="8962" spans="1:30" s="13" customFormat="1" x14ac:dyDescent="0.25">
      <c r="A8962"/>
      <c r="B8962" s="32"/>
      <c r="C8962" s="34"/>
      <c r="D8962" s="10"/>
      <c r="J8962" s="53"/>
      <c r="K8962" s="64"/>
      <c r="O8962" s="60"/>
      <c r="P8962" s="67"/>
      <c r="T8962" s="53"/>
      <c r="U8962" s="64"/>
      <c r="Y8962" s="53"/>
      <c r="Z8962" s="64"/>
      <c r="AD8962" s="53"/>
    </row>
    <row r="8963" spans="1:30" s="13" customFormat="1" x14ac:dyDescent="0.25">
      <c r="A8963"/>
      <c r="B8963" s="32"/>
      <c r="C8963" s="34"/>
      <c r="D8963" s="10"/>
      <c r="J8963" s="53"/>
      <c r="K8963" s="64"/>
      <c r="O8963" s="60"/>
      <c r="P8963" s="67"/>
      <c r="T8963" s="53"/>
      <c r="U8963" s="64"/>
      <c r="Y8963" s="53"/>
      <c r="Z8963" s="64"/>
      <c r="AD8963" s="53"/>
    </row>
    <row r="8964" spans="1:30" s="13" customFormat="1" x14ac:dyDescent="0.25">
      <c r="A8964"/>
      <c r="B8964" s="32"/>
      <c r="C8964" s="34"/>
      <c r="D8964" s="10"/>
      <c r="J8964" s="53"/>
      <c r="K8964" s="64"/>
      <c r="O8964" s="60"/>
      <c r="P8964" s="67"/>
      <c r="T8964" s="53"/>
      <c r="U8964" s="64"/>
      <c r="Y8964" s="53"/>
      <c r="Z8964" s="64"/>
      <c r="AD8964" s="53"/>
    </row>
    <row r="8965" spans="1:30" s="13" customFormat="1" x14ac:dyDescent="0.25">
      <c r="A8965"/>
      <c r="B8965" s="32"/>
      <c r="C8965" s="34"/>
      <c r="D8965" s="10"/>
      <c r="J8965" s="53"/>
      <c r="K8965" s="64"/>
      <c r="O8965" s="60"/>
      <c r="P8965" s="67"/>
      <c r="T8965" s="53"/>
      <c r="U8965" s="64"/>
      <c r="Y8965" s="53"/>
      <c r="Z8965" s="64"/>
      <c r="AD8965" s="53"/>
    </row>
    <row r="8966" spans="1:30" s="13" customFormat="1" x14ac:dyDescent="0.25">
      <c r="A8966"/>
      <c r="B8966" s="32"/>
      <c r="C8966" s="34"/>
      <c r="D8966" s="10"/>
      <c r="J8966" s="53"/>
      <c r="K8966" s="64"/>
      <c r="O8966" s="60"/>
      <c r="P8966" s="67"/>
      <c r="T8966" s="53"/>
      <c r="U8966" s="64"/>
      <c r="Y8966" s="53"/>
      <c r="Z8966" s="64"/>
      <c r="AD8966" s="53"/>
    </row>
    <row r="8967" spans="1:30" s="13" customFormat="1" x14ac:dyDescent="0.25">
      <c r="A8967"/>
      <c r="B8967" s="32"/>
      <c r="C8967" s="34"/>
      <c r="D8967" s="10"/>
      <c r="J8967" s="53"/>
      <c r="K8967" s="64"/>
      <c r="O8967" s="60"/>
      <c r="P8967" s="67"/>
      <c r="T8967" s="53"/>
      <c r="U8967" s="64"/>
      <c r="Y8967" s="53"/>
      <c r="Z8967" s="64"/>
      <c r="AD8967" s="53"/>
    </row>
    <row r="8968" spans="1:30" s="13" customFormat="1" x14ac:dyDescent="0.25">
      <c r="A8968"/>
      <c r="B8968" s="32"/>
      <c r="C8968" s="34"/>
      <c r="D8968" s="10"/>
      <c r="J8968" s="53"/>
      <c r="K8968" s="64"/>
      <c r="O8968" s="60"/>
      <c r="P8968" s="67"/>
      <c r="T8968" s="53"/>
      <c r="U8968" s="64"/>
      <c r="Y8968" s="53"/>
      <c r="Z8968" s="64"/>
      <c r="AD8968" s="53"/>
    </row>
    <row r="8969" spans="1:30" s="13" customFormat="1" x14ac:dyDescent="0.25">
      <c r="A8969"/>
      <c r="B8969" s="32"/>
      <c r="C8969" s="34"/>
      <c r="D8969" s="10"/>
      <c r="J8969" s="53"/>
      <c r="K8969" s="64"/>
      <c r="O8969" s="60"/>
      <c r="P8969" s="67"/>
      <c r="T8969" s="53"/>
      <c r="U8969" s="64"/>
      <c r="Y8969" s="53"/>
      <c r="Z8969" s="64"/>
      <c r="AD8969" s="53"/>
    </row>
    <row r="8970" spans="1:30" s="13" customFormat="1" x14ac:dyDescent="0.25">
      <c r="A8970"/>
      <c r="B8970" s="32"/>
      <c r="C8970" s="34"/>
      <c r="D8970" s="10"/>
      <c r="J8970" s="53"/>
      <c r="K8970" s="64"/>
      <c r="O8970" s="60"/>
      <c r="P8970" s="67"/>
      <c r="T8970" s="53"/>
      <c r="U8970" s="64"/>
      <c r="Y8970" s="53"/>
      <c r="Z8970" s="64"/>
      <c r="AD8970" s="53"/>
    </row>
    <row r="8971" spans="1:30" s="13" customFormat="1" x14ac:dyDescent="0.25">
      <c r="A8971"/>
      <c r="B8971" s="32"/>
      <c r="C8971" s="34"/>
      <c r="D8971" s="10"/>
      <c r="J8971" s="53"/>
      <c r="K8971" s="64"/>
      <c r="O8971" s="60"/>
      <c r="P8971" s="67"/>
      <c r="T8971" s="53"/>
      <c r="U8971" s="64"/>
      <c r="Y8971" s="53"/>
      <c r="Z8971" s="64"/>
      <c r="AD8971" s="53"/>
    </row>
    <row r="8972" spans="1:30" s="13" customFormat="1" x14ac:dyDescent="0.25">
      <c r="A8972"/>
      <c r="B8972" s="32"/>
      <c r="C8972" s="34"/>
      <c r="D8972" s="10"/>
      <c r="J8972" s="53"/>
      <c r="K8972" s="64"/>
      <c r="O8972" s="60"/>
      <c r="P8972" s="67"/>
      <c r="T8972" s="53"/>
      <c r="U8972" s="64"/>
      <c r="Y8972" s="53"/>
      <c r="Z8972" s="64"/>
      <c r="AD8972" s="53"/>
    </row>
    <row r="8973" spans="1:30" s="13" customFormat="1" x14ac:dyDescent="0.25">
      <c r="A8973"/>
      <c r="B8973" s="32"/>
      <c r="C8973" s="34"/>
      <c r="D8973" s="10"/>
      <c r="J8973" s="53"/>
      <c r="K8973" s="64"/>
      <c r="O8973" s="60"/>
      <c r="P8973" s="67"/>
      <c r="T8973" s="53"/>
      <c r="U8973" s="64"/>
      <c r="Y8973" s="53"/>
      <c r="Z8973" s="64"/>
      <c r="AD8973" s="53"/>
    </row>
    <row r="8974" spans="1:30" s="13" customFormat="1" x14ac:dyDescent="0.25">
      <c r="A8974"/>
      <c r="B8974" s="32"/>
      <c r="C8974" s="34"/>
      <c r="D8974" s="10"/>
      <c r="J8974" s="53"/>
      <c r="K8974" s="64"/>
      <c r="O8974" s="60"/>
      <c r="P8974" s="67"/>
      <c r="T8974" s="53"/>
      <c r="U8974" s="64"/>
      <c r="Y8974" s="53"/>
      <c r="Z8974" s="64"/>
      <c r="AD8974" s="53"/>
    </row>
    <row r="8975" spans="1:30" s="13" customFormat="1" x14ac:dyDescent="0.25">
      <c r="A8975"/>
      <c r="B8975" s="32"/>
      <c r="C8975" s="34"/>
      <c r="D8975" s="10"/>
      <c r="J8975" s="53"/>
      <c r="K8975" s="64"/>
      <c r="O8975" s="60"/>
      <c r="P8975" s="67"/>
      <c r="T8975" s="53"/>
      <c r="U8975" s="64"/>
      <c r="Y8975" s="53"/>
      <c r="Z8975" s="64"/>
      <c r="AD8975" s="53"/>
    </row>
    <row r="8976" spans="1:30" s="13" customFormat="1" x14ac:dyDescent="0.25">
      <c r="A8976"/>
      <c r="B8976" s="32"/>
      <c r="C8976" s="34"/>
      <c r="D8976" s="10"/>
      <c r="J8976" s="53"/>
      <c r="K8976" s="64"/>
      <c r="O8976" s="60"/>
      <c r="P8976" s="67"/>
      <c r="T8976" s="53"/>
      <c r="U8976" s="64"/>
      <c r="Y8976" s="53"/>
      <c r="Z8976" s="64"/>
      <c r="AD8976" s="53"/>
    </row>
    <row r="8977" spans="1:30" s="13" customFormat="1" x14ac:dyDescent="0.25">
      <c r="A8977"/>
      <c r="B8977" s="32"/>
      <c r="C8977" s="34"/>
      <c r="D8977" s="10"/>
      <c r="J8977" s="53"/>
      <c r="K8977" s="64"/>
      <c r="O8977" s="60"/>
      <c r="P8977" s="67"/>
      <c r="T8977" s="53"/>
      <c r="U8977" s="64"/>
      <c r="Y8977" s="53"/>
      <c r="Z8977" s="64"/>
      <c r="AD8977" s="53"/>
    </row>
    <row r="8978" spans="1:30" s="13" customFormat="1" x14ac:dyDescent="0.25">
      <c r="A8978"/>
      <c r="B8978" s="32"/>
      <c r="C8978" s="34"/>
      <c r="D8978" s="10"/>
      <c r="J8978" s="53"/>
      <c r="K8978" s="64"/>
      <c r="O8978" s="60"/>
      <c r="P8978" s="67"/>
      <c r="T8978" s="53"/>
      <c r="U8978" s="64"/>
      <c r="Y8978" s="53"/>
      <c r="Z8978" s="64"/>
      <c r="AD8978" s="53"/>
    </row>
    <row r="8979" spans="1:30" s="13" customFormat="1" x14ac:dyDescent="0.25">
      <c r="A8979"/>
      <c r="B8979" s="32"/>
      <c r="C8979" s="34"/>
      <c r="D8979" s="10"/>
      <c r="J8979" s="53"/>
      <c r="K8979" s="64"/>
      <c r="O8979" s="60"/>
      <c r="P8979" s="67"/>
      <c r="T8979" s="53"/>
      <c r="U8979" s="64"/>
      <c r="Y8979" s="53"/>
      <c r="Z8979" s="64"/>
      <c r="AD8979" s="53"/>
    </row>
    <row r="8980" spans="1:30" s="13" customFormat="1" x14ac:dyDescent="0.25">
      <c r="A8980"/>
      <c r="B8980" s="32"/>
      <c r="C8980" s="34"/>
      <c r="D8980" s="10"/>
      <c r="J8980" s="53"/>
      <c r="K8980" s="64"/>
      <c r="O8980" s="60"/>
      <c r="P8980" s="67"/>
      <c r="T8980" s="53"/>
      <c r="U8980" s="64"/>
      <c r="Y8980" s="53"/>
      <c r="Z8980" s="64"/>
      <c r="AD8980" s="53"/>
    </row>
    <row r="8981" spans="1:30" s="13" customFormat="1" x14ac:dyDescent="0.25">
      <c r="A8981"/>
      <c r="B8981" s="32"/>
      <c r="C8981" s="34"/>
      <c r="D8981" s="10"/>
      <c r="J8981" s="53"/>
      <c r="K8981" s="64"/>
      <c r="O8981" s="60"/>
      <c r="P8981" s="67"/>
      <c r="T8981" s="53"/>
      <c r="U8981" s="64"/>
      <c r="Y8981" s="53"/>
      <c r="Z8981" s="64"/>
      <c r="AD8981" s="53"/>
    </row>
    <row r="8982" spans="1:30" s="13" customFormat="1" x14ac:dyDescent="0.25">
      <c r="A8982"/>
      <c r="B8982" s="32"/>
      <c r="C8982" s="34"/>
      <c r="D8982" s="10"/>
      <c r="J8982" s="53"/>
      <c r="K8982" s="64"/>
      <c r="O8982" s="60"/>
      <c r="P8982" s="67"/>
      <c r="T8982" s="53"/>
      <c r="U8982" s="64"/>
      <c r="Y8982" s="53"/>
      <c r="Z8982" s="64"/>
      <c r="AD8982" s="53"/>
    </row>
    <row r="8983" spans="1:30" s="13" customFormat="1" x14ac:dyDescent="0.25">
      <c r="A8983"/>
      <c r="B8983" s="32"/>
      <c r="C8983" s="34"/>
      <c r="D8983" s="10"/>
      <c r="J8983" s="53"/>
      <c r="K8983" s="64"/>
      <c r="O8983" s="60"/>
      <c r="P8983" s="67"/>
      <c r="T8983" s="53"/>
      <c r="U8983" s="64"/>
      <c r="Y8983" s="53"/>
      <c r="Z8983" s="64"/>
      <c r="AD8983" s="53"/>
    </row>
    <row r="8984" spans="1:30" s="13" customFormat="1" x14ac:dyDescent="0.25">
      <c r="A8984"/>
      <c r="B8984" s="32"/>
      <c r="C8984" s="34"/>
      <c r="D8984" s="10"/>
      <c r="J8984" s="53"/>
      <c r="K8984" s="64"/>
      <c r="O8984" s="60"/>
      <c r="P8984" s="67"/>
      <c r="T8984" s="53"/>
      <c r="U8984" s="64"/>
      <c r="Y8984" s="53"/>
      <c r="Z8984" s="64"/>
      <c r="AD8984" s="53"/>
    </row>
    <row r="8985" spans="1:30" s="13" customFormat="1" x14ac:dyDescent="0.25">
      <c r="A8985"/>
      <c r="B8985" s="32"/>
      <c r="C8985" s="34"/>
      <c r="D8985" s="10"/>
      <c r="J8985" s="53"/>
      <c r="K8985" s="64"/>
      <c r="O8985" s="60"/>
      <c r="P8985" s="67"/>
      <c r="T8985" s="53"/>
      <c r="U8985" s="64"/>
      <c r="Y8985" s="53"/>
      <c r="Z8985" s="64"/>
      <c r="AD8985" s="53"/>
    </row>
    <row r="8986" spans="1:30" s="13" customFormat="1" x14ac:dyDescent="0.25">
      <c r="A8986"/>
      <c r="B8986" s="32"/>
      <c r="C8986" s="34"/>
      <c r="D8986" s="10"/>
      <c r="J8986" s="53"/>
      <c r="K8986" s="64"/>
      <c r="O8986" s="60"/>
      <c r="P8986" s="67"/>
      <c r="T8986" s="53"/>
      <c r="U8986" s="64"/>
      <c r="Y8986" s="53"/>
      <c r="Z8986" s="64"/>
      <c r="AD8986" s="53"/>
    </row>
    <row r="8987" spans="1:30" s="13" customFormat="1" x14ac:dyDescent="0.25">
      <c r="A8987"/>
      <c r="B8987" s="32"/>
      <c r="C8987" s="34"/>
      <c r="D8987" s="10"/>
      <c r="J8987" s="53"/>
      <c r="K8987" s="64"/>
      <c r="O8987" s="60"/>
      <c r="P8987" s="67"/>
      <c r="T8987" s="53"/>
      <c r="U8987" s="64"/>
      <c r="Y8987" s="53"/>
      <c r="Z8987" s="64"/>
      <c r="AD8987" s="53"/>
    </row>
    <row r="8988" spans="1:30" s="13" customFormat="1" x14ac:dyDescent="0.25">
      <c r="A8988"/>
      <c r="B8988" s="32"/>
      <c r="C8988" s="34"/>
      <c r="D8988" s="10"/>
      <c r="J8988" s="53"/>
      <c r="K8988" s="64"/>
      <c r="O8988" s="60"/>
      <c r="P8988" s="67"/>
      <c r="T8988" s="53"/>
      <c r="U8988" s="64"/>
      <c r="Y8988" s="53"/>
      <c r="Z8988" s="64"/>
      <c r="AD8988" s="53"/>
    </row>
    <row r="8989" spans="1:30" s="13" customFormat="1" x14ac:dyDescent="0.25">
      <c r="A8989"/>
      <c r="B8989" s="32"/>
      <c r="C8989" s="34"/>
      <c r="D8989" s="10"/>
      <c r="J8989" s="53"/>
      <c r="K8989" s="64"/>
      <c r="O8989" s="60"/>
      <c r="P8989" s="67"/>
      <c r="T8989" s="53"/>
      <c r="U8989" s="64"/>
      <c r="Y8989" s="53"/>
      <c r="Z8989" s="64"/>
      <c r="AD8989" s="53"/>
    </row>
    <row r="8990" spans="1:30" s="13" customFormat="1" x14ac:dyDescent="0.25">
      <c r="A8990"/>
      <c r="B8990" s="32"/>
      <c r="C8990" s="34"/>
      <c r="D8990" s="10"/>
      <c r="J8990" s="53"/>
      <c r="K8990" s="64"/>
      <c r="O8990" s="60"/>
      <c r="P8990" s="67"/>
      <c r="T8990" s="53"/>
      <c r="U8990" s="64"/>
      <c r="Y8990" s="53"/>
      <c r="Z8990" s="64"/>
      <c r="AD8990" s="53"/>
    </row>
    <row r="8991" spans="1:30" s="13" customFormat="1" x14ac:dyDescent="0.25">
      <c r="A8991"/>
      <c r="B8991" s="32"/>
      <c r="C8991" s="34"/>
      <c r="D8991" s="10"/>
      <c r="J8991" s="53"/>
      <c r="K8991" s="64"/>
      <c r="O8991" s="60"/>
      <c r="P8991" s="67"/>
      <c r="T8991" s="53"/>
      <c r="U8991" s="64"/>
      <c r="Y8991" s="53"/>
      <c r="Z8991" s="64"/>
      <c r="AD8991" s="53"/>
    </row>
    <row r="8992" spans="1:30" s="13" customFormat="1" x14ac:dyDescent="0.25">
      <c r="A8992"/>
      <c r="B8992" s="32"/>
      <c r="C8992" s="34"/>
      <c r="D8992" s="10"/>
      <c r="J8992" s="53"/>
      <c r="K8992" s="64"/>
      <c r="O8992" s="60"/>
      <c r="P8992" s="67"/>
      <c r="T8992" s="53"/>
      <c r="U8992" s="64"/>
      <c r="Y8992" s="53"/>
      <c r="Z8992" s="64"/>
      <c r="AD8992" s="53"/>
    </row>
    <row r="8993" spans="1:30" s="13" customFormat="1" x14ac:dyDescent="0.25">
      <c r="A8993"/>
      <c r="B8993" s="32"/>
      <c r="C8993" s="34"/>
      <c r="D8993" s="10"/>
      <c r="J8993" s="53"/>
      <c r="K8993" s="64"/>
      <c r="O8993" s="60"/>
      <c r="P8993" s="67"/>
      <c r="T8993" s="53"/>
      <c r="U8993" s="64"/>
      <c r="Y8993" s="53"/>
      <c r="Z8993" s="64"/>
      <c r="AD8993" s="53"/>
    </row>
    <row r="8994" spans="1:30" s="13" customFormat="1" x14ac:dyDescent="0.25">
      <c r="A8994"/>
      <c r="B8994" s="32"/>
      <c r="C8994" s="34"/>
      <c r="D8994" s="10"/>
      <c r="J8994" s="53"/>
      <c r="K8994" s="64"/>
      <c r="O8994" s="60"/>
      <c r="P8994" s="67"/>
      <c r="T8994" s="53"/>
      <c r="U8994" s="64"/>
      <c r="Y8994" s="53"/>
      <c r="Z8994" s="64"/>
      <c r="AD8994" s="53"/>
    </row>
    <row r="8995" spans="1:30" s="13" customFormat="1" x14ac:dyDescent="0.25">
      <c r="A8995"/>
      <c r="B8995" s="32"/>
      <c r="C8995" s="34"/>
      <c r="D8995" s="10"/>
      <c r="J8995" s="53"/>
      <c r="K8995" s="64"/>
      <c r="O8995" s="60"/>
      <c r="P8995" s="67"/>
      <c r="T8995" s="53"/>
      <c r="U8995" s="64"/>
      <c r="Y8995" s="53"/>
      <c r="Z8995" s="64"/>
      <c r="AD8995" s="53"/>
    </row>
    <row r="8996" spans="1:30" s="13" customFormat="1" x14ac:dyDescent="0.25">
      <c r="A8996"/>
      <c r="B8996" s="32"/>
      <c r="C8996" s="34"/>
      <c r="D8996" s="10"/>
      <c r="J8996" s="53"/>
      <c r="K8996" s="64"/>
      <c r="O8996" s="60"/>
      <c r="P8996" s="67"/>
      <c r="T8996" s="53"/>
      <c r="U8996" s="64"/>
      <c r="Y8996" s="53"/>
      <c r="Z8996" s="64"/>
      <c r="AD8996" s="53"/>
    </row>
    <row r="8997" spans="1:30" s="13" customFormat="1" x14ac:dyDescent="0.25">
      <c r="A8997"/>
      <c r="B8997" s="32"/>
      <c r="C8997" s="34"/>
      <c r="D8997" s="10"/>
      <c r="J8997" s="53"/>
      <c r="K8997" s="64"/>
      <c r="O8997" s="60"/>
      <c r="P8997" s="67"/>
      <c r="T8997" s="53"/>
      <c r="U8997" s="64"/>
      <c r="Y8997" s="53"/>
      <c r="Z8997" s="64"/>
      <c r="AD8997" s="53"/>
    </row>
    <row r="8998" spans="1:30" s="13" customFormat="1" x14ac:dyDescent="0.25">
      <c r="A8998"/>
      <c r="B8998" s="32"/>
      <c r="C8998" s="34"/>
      <c r="D8998" s="10"/>
      <c r="J8998" s="53"/>
      <c r="K8998" s="64"/>
      <c r="O8998" s="60"/>
      <c r="P8998" s="67"/>
      <c r="T8998" s="53"/>
      <c r="U8998" s="64"/>
      <c r="Y8998" s="53"/>
      <c r="Z8998" s="64"/>
      <c r="AD8998" s="53"/>
    </row>
    <row r="8999" spans="1:30" s="13" customFormat="1" x14ac:dyDescent="0.25">
      <c r="A8999"/>
      <c r="B8999" s="32"/>
      <c r="C8999" s="34"/>
      <c r="D8999" s="10"/>
      <c r="J8999" s="53"/>
      <c r="K8999" s="64"/>
      <c r="O8999" s="60"/>
      <c r="P8999" s="67"/>
      <c r="T8999" s="53"/>
      <c r="U8999" s="64"/>
      <c r="Y8999" s="53"/>
      <c r="Z8999" s="64"/>
      <c r="AD8999" s="53"/>
    </row>
    <row r="9000" spans="1:30" s="13" customFormat="1" x14ac:dyDescent="0.25">
      <c r="A9000"/>
      <c r="B9000" s="32"/>
      <c r="C9000" s="34"/>
      <c r="D9000" s="10"/>
      <c r="J9000" s="53"/>
      <c r="K9000" s="64"/>
      <c r="O9000" s="60"/>
      <c r="P9000" s="67"/>
      <c r="T9000" s="53"/>
      <c r="U9000" s="64"/>
      <c r="Y9000" s="53"/>
      <c r="Z9000" s="64"/>
      <c r="AD9000" s="53"/>
    </row>
    <row r="9001" spans="1:30" s="13" customFormat="1" x14ac:dyDescent="0.25">
      <c r="A9001"/>
      <c r="B9001" s="32"/>
      <c r="C9001" s="34"/>
      <c r="D9001" s="10"/>
      <c r="J9001" s="53"/>
      <c r="K9001" s="64"/>
      <c r="O9001" s="60"/>
      <c r="P9001" s="67"/>
      <c r="T9001" s="53"/>
      <c r="U9001" s="64"/>
      <c r="Y9001" s="53"/>
      <c r="Z9001" s="64"/>
      <c r="AD9001" s="53"/>
    </row>
    <row r="9002" spans="1:30" s="13" customFormat="1" x14ac:dyDescent="0.25">
      <c r="A9002"/>
      <c r="B9002" s="32"/>
      <c r="C9002" s="34"/>
      <c r="D9002" s="10"/>
      <c r="J9002" s="53"/>
      <c r="K9002" s="64"/>
      <c r="O9002" s="60"/>
      <c r="P9002" s="67"/>
      <c r="T9002" s="53"/>
      <c r="U9002" s="64"/>
      <c r="Y9002" s="53"/>
      <c r="Z9002" s="64"/>
      <c r="AD9002" s="53"/>
    </row>
    <row r="9003" spans="1:30" s="13" customFormat="1" x14ac:dyDescent="0.25">
      <c r="A9003"/>
      <c r="B9003" s="32"/>
      <c r="C9003" s="34"/>
      <c r="D9003" s="10"/>
      <c r="J9003" s="53"/>
      <c r="K9003" s="64"/>
      <c r="O9003" s="60"/>
      <c r="P9003" s="67"/>
      <c r="T9003" s="53"/>
      <c r="U9003" s="64"/>
      <c r="Y9003" s="53"/>
      <c r="Z9003" s="64"/>
      <c r="AD9003" s="53"/>
    </row>
    <row r="9004" spans="1:30" s="13" customFormat="1" x14ac:dyDescent="0.25">
      <c r="A9004"/>
      <c r="B9004" s="32"/>
      <c r="C9004" s="34"/>
      <c r="D9004" s="10"/>
      <c r="J9004" s="53"/>
      <c r="K9004" s="64"/>
      <c r="O9004" s="60"/>
      <c r="P9004" s="67"/>
      <c r="T9004" s="53"/>
      <c r="U9004" s="64"/>
      <c r="Y9004" s="53"/>
      <c r="Z9004" s="64"/>
      <c r="AD9004" s="53"/>
    </row>
    <row r="9005" spans="1:30" s="13" customFormat="1" x14ac:dyDescent="0.25">
      <c r="A9005"/>
      <c r="B9005" s="32"/>
      <c r="C9005" s="34"/>
      <c r="D9005" s="10"/>
      <c r="J9005" s="53"/>
      <c r="K9005" s="64"/>
      <c r="O9005" s="60"/>
      <c r="P9005" s="67"/>
      <c r="T9005" s="53"/>
      <c r="U9005" s="64"/>
      <c r="Y9005" s="53"/>
      <c r="Z9005" s="64"/>
      <c r="AD9005" s="53"/>
    </row>
    <row r="9006" spans="1:30" s="13" customFormat="1" x14ac:dyDescent="0.25">
      <c r="A9006"/>
      <c r="B9006" s="32"/>
      <c r="C9006" s="34"/>
      <c r="D9006" s="10"/>
      <c r="J9006" s="53"/>
      <c r="K9006" s="64"/>
      <c r="O9006" s="60"/>
      <c r="P9006" s="67"/>
      <c r="T9006" s="53"/>
      <c r="U9006" s="64"/>
      <c r="Y9006" s="53"/>
      <c r="Z9006" s="64"/>
      <c r="AD9006" s="53"/>
    </row>
    <row r="9007" spans="1:30" s="13" customFormat="1" x14ac:dyDescent="0.25">
      <c r="A9007"/>
      <c r="B9007" s="32"/>
      <c r="C9007" s="34"/>
      <c r="D9007" s="10"/>
      <c r="J9007" s="53"/>
      <c r="K9007" s="64"/>
      <c r="O9007" s="60"/>
      <c r="P9007" s="67"/>
      <c r="T9007" s="53"/>
      <c r="U9007" s="64"/>
      <c r="Y9007" s="53"/>
      <c r="Z9007" s="64"/>
      <c r="AD9007" s="53"/>
    </row>
    <row r="9008" spans="1:30" s="13" customFormat="1" x14ac:dyDescent="0.25">
      <c r="A9008"/>
      <c r="B9008" s="32"/>
      <c r="C9008" s="34"/>
      <c r="D9008" s="10"/>
      <c r="J9008" s="53"/>
      <c r="K9008" s="64"/>
      <c r="O9008" s="60"/>
      <c r="P9008" s="67"/>
      <c r="T9008" s="53"/>
      <c r="U9008" s="64"/>
      <c r="Y9008" s="53"/>
      <c r="Z9008" s="64"/>
      <c r="AD9008" s="53"/>
    </row>
    <row r="9009" spans="1:30" s="13" customFormat="1" x14ac:dyDescent="0.25">
      <c r="A9009"/>
      <c r="B9009" s="32"/>
      <c r="C9009" s="34"/>
      <c r="D9009" s="10"/>
      <c r="J9009" s="53"/>
      <c r="K9009" s="64"/>
      <c r="O9009" s="60"/>
      <c r="P9009" s="67"/>
      <c r="T9009" s="53"/>
      <c r="U9009" s="64"/>
      <c r="Y9009" s="53"/>
      <c r="Z9009" s="64"/>
      <c r="AD9009" s="53"/>
    </row>
    <row r="9010" spans="1:30" s="13" customFormat="1" x14ac:dyDescent="0.25">
      <c r="A9010"/>
      <c r="B9010" s="32"/>
      <c r="C9010" s="34"/>
      <c r="D9010" s="10"/>
      <c r="J9010" s="53"/>
      <c r="K9010" s="64"/>
      <c r="O9010" s="60"/>
      <c r="P9010" s="67"/>
      <c r="T9010" s="53"/>
      <c r="U9010" s="64"/>
      <c r="Y9010" s="53"/>
      <c r="Z9010" s="64"/>
      <c r="AD9010" s="53"/>
    </row>
    <row r="9011" spans="1:30" s="13" customFormat="1" x14ac:dyDescent="0.25">
      <c r="A9011"/>
      <c r="B9011" s="32"/>
      <c r="C9011" s="34"/>
      <c r="D9011" s="10"/>
      <c r="J9011" s="53"/>
      <c r="K9011" s="64"/>
      <c r="O9011" s="60"/>
      <c r="P9011" s="67"/>
      <c r="T9011" s="53"/>
      <c r="U9011" s="64"/>
      <c r="Y9011" s="53"/>
      <c r="Z9011" s="64"/>
      <c r="AD9011" s="53"/>
    </row>
    <row r="9012" spans="1:30" s="13" customFormat="1" x14ac:dyDescent="0.25">
      <c r="A9012"/>
      <c r="B9012" s="32"/>
      <c r="C9012" s="34"/>
      <c r="D9012" s="10"/>
      <c r="J9012" s="53"/>
      <c r="K9012" s="64"/>
      <c r="O9012" s="60"/>
      <c r="P9012" s="67"/>
      <c r="T9012" s="53"/>
      <c r="U9012" s="64"/>
      <c r="Y9012" s="53"/>
      <c r="Z9012" s="64"/>
      <c r="AD9012" s="53"/>
    </row>
    <row r="9013" spans="1:30" s="13" customFormat="1" x14ac:dyDescent="0.25">
      <c r="A9013"/>
      <c r="B9013" s="32"/>
      <c r="C9013" s="34"/>
      <c r="D9013" s="10"/>
      <c r="J9013" s="53"/>
      <c r="K9013" s="64"/>
      <c r="O9013" s="60"/>
      <c r="P9013" s="67"/>
      <c r="T9013" s="53"/>
      <c r="U9013" s="64"/>
      <c r="Y9013" s="53"/>
      <c r="Z9013" s="64"/>
      <c r="AD9013" s="53"/>
    </row>
    <row r="9014" spans="1:30" s="13" customFormat="1" x14ac:dyDescent="0.25">
      <c r="A9014"/>
      <c r="B9014" s="32"/>
      <c r="C9014" s="34"/>
      <c r="D9014" s="10"/>
      <c r="J9014" s="53"/>
      <c r="K9014" s="64"/>
      <c r="O9014" s="60"/>
      <c r="P9014" s="67"/>
      <c r="T9014" s="53"/>
      <c r="U9014" s="64"/>
      <c r="Y9014" s="53"/>
      <c r="Z9014" s="64"/>
      <c r="AD9014" s="53"/>
    </row>
    <row r="9015" spans="1:30" s="13" customFormat="1" x14ac:dyDescent="0.25">
      <c r="A9015"/>
      <c r="B9015" s="32"/>
      <c r="C9015" s="34"/>
      <c r="D9015" s="10"/>
      <c r="J9015" s="53"/>
      <c r="K9015" s="64"/>
      <c r="O9015" s="60"/>
      <c r="P9015" s="67"/>
      <c r="T9015" s="53"/>
      <c r="U9015" s="64"/>
      <c r="Y9015" s="53"/>
      <c r="Z9015" s="64"/>
      <c r="AD9015" s="53"/>
    </row>
    <row r="9016" spans="1:30" s="13" customFormat="1" x14ac:dyDescent="0.25">
      <c r="A9016"/>
      <c r="B9016" s="32"/>
      <c r="C9016" s="34"/>
      <c r="D9016" s="10"/>
      <c r="J9016" s="53"/>
      <c r="K9016" s="64"/>
      <c r="O9016" s="60"/>
      <c r="P9016" s="67"/>
      <c r="T9016" s="53"/>
      <c r="U9016" s="64"/>
      <c r="Y9016" s="53"/>
      <c r="Z9016" s="64"/>
      <c r="AD9016" s="53"/>
    </row>
    <row r="9017" spans="1:30" s="13" customFormat="1" x14ac:dyDescent="0.25">
      <c r="A9017"/>
      <c r="B9017" s="32"/>
      <c r="C9017" s="34"/>
      <c r="D9017" s="10"/>
      <c r="J9017" s="53"/>
      <c r="K9017" s="64"/>
      <c r="O9017" s="60"/>
      <c r="P9017" s="67"/>
      <c r="T9017" s="53"/>
      <c r="U9017" s="64"/>
      <c r="Y9017" s="53"/>
      <c r="Z9017" s="64"/>
      <c r="AD9017" s="53"/>
    </row>
    <row r="9018" spans="1:30" s="13" customFormat="1" x14ac:dyDescent="0.25">
      <c r="A9018"/>
      <c r="B9018" s="32"/>
      <c r="C9018" s="34"/>
      <c r="D9018" s="10"/>
      <c r="J9018" s="53"/>
      <c r="K9018" s="64"/>
      <c r="O9018" s="60"/>
      <c r="P9018" s="67"/>
      <c r="T9018" s="53"/>
      <c r="U9018" s="64"/>
      <c r="Y9018" s="53"/>
      <c r="Z9018" s="64"/>
      <c r="AD9018" s="53"/>
    </row>
    <row r="9019" spans="1:30" s="13" customFormat="1" x14ac:dyDescent="0.25">
      <c r="A9019"/>
      <c r="B9019" s="32"/>
      <c r="C9019" s="34"/>
      <c r="D9019" s="10"/>
      <c r="J9019" s="53"/>
      <c r="K9019" s="64"/>
      <c r="O9019" s="60"/>
      <c r="P9019" s="67"/>
      <c r="T9019" s="53"/>
      <c r="U9019" s="64"/>
      <c r="Y9019" s="53"/>
      <c r="Z9019" s="64"/>
      <c r="AD9019" s="53"/>
    </row>
    <row r="9020" spans="1:30" s="13" customFormat="1" x14ac:dyDescent="0.25">
      <c r="A9020"/>
      <c r="B9020" s="32"/>
      <c r="C9020" s="34"/>
      <c r="D9020" s="10"/>
      <c r="J9020" s="53"/>
      <c r="K9020" s="64"/>
      <c r="O9020" s="60"/>
      <c r="P9020" s="67"/>
      <c r="T9020" s="53"/>
      <c r="U9020" s="64"/>
      <c r="Y9020" s="53"/>
      <c r="Z9020" s="64"/>
      <c r="AD9020" s="53"/>
    </row>
    <row r="9021" spans="1:30" s="13" customFormat="1" x14ac:dyDescent="0.25">
      <c r="A9021"/>
      <c r="B9021" s="32"/>
      <c r="C9021" s="34"/>
      <c r="D9021" s="10"/>
      <c r="J9021" s="53"/>
      <c r="K9021" s="64"/>
      <c r="O9021" s="60"/>
      <c r="P9021" s="67"/>
      <c r="T9021" s="53"/>
      <c r="U9021" s="64"/>
      <c r="Y9021" s="53"/>
      <c r="Z9021" s="64"/>
      <c r="AD9021" s="53"/>
    </row>
    <row r="9022" spans="1:30" s="13" customFormat="1" x14ac:dyDescent="0.25">
      <c r="A9022"/>
      <c r="B9022" s="32"/>
      <c r="C9022" s="34"/>
      <c r="D9022" s="10"/>
      <c r="J9022" s="53"/>
      <c r="K9022" s="64"/>
      <c r="O9022" s="60"/>
      <c r="P9022" s="67"/>
      <c r="T9022" s="53"/>
      <c r="U9022" s="64"/>
      <c r="Y9022" s="53"/>
      <c r="Z9022" s="64"/>
      <c r="AD9022" s="53"/>
    </row>
    <row r="9023" spans="1:30" s="13" customFormat="1" x14ac:dyDescent="0.25">
      <c r="A9023"/>
      <c r="B9023" s="32"/>
      <c r="C9023" s="34"/>
      <c r="D9023" s="10"/>
      <c r="J9023" s="53"/>
      <c r="K9023" s="64"/>
      <c r="O9023" s="60"/>
      <c r="P9023" s="67"/>
      <c r="T9023" s="53"/>
      <c r="U9023" s="64"/>
      <c r="Y9023" s="53"/>
      <c r="Z9023" s="64"/>
      <c r="AD9023" s="53"/>
    </row>
    <row r="9024" spans="1:30" s="13" customFormat="1" x14ac:dyDescent="0.25">
      <c r="A9024"/>
      <c r="B9024" s="32"/>
      <c r="C9024" s="34"/>
      <c r="D9024" s="10"/>
      <c r="J9024" s="53"/>
      <c r="K9024" s="64"/>
      <c r="O9024" s="60"/>
      <c r="P9024" s="67"/>
      <c r="T9024" s="53"/>
      <c r="U9024" s="64"/>
      <c r="Y9024" s="53"/>
      <c r="Z9024" s="64"/>
      <c r="AD9024" s="53"/>
    </row>
    <row r="9025" spans="1:30" s="13" customFormat="1" x14ac:dyDescent="0.25">
      <c r="A9025"/>
      <c r="B9025" s="32"/>
      <c r="C9025" s="34"/>
      <c r="D9025" s="10"/>
      <c r="J9025" s="53"/>
      <c r="K9025" s="64"/>
      <c r="O9025" s="60"/>
      <c r="P9025" s="67"/>
      <c r="T9025" s="53"/>
      <c r="U9025" s="64"/>
      <c r="Y9025" s="53"/>
      <c r="Z9025" s="64"/>
      <c r="AD9025" s="53"/>
    </row>
    <row r="9026" spans="1:30" s="13" customFormat="1" x14ac:dyDescent="0.25">
      <c r="A9026"/>
      <c r="B9026" s="32"/>
      <c r="C9026" s="34"/>
      <c r="D9026" s="10"/>
      <c r="J9026" s="53"/>
      <c r="K9026" s="64"/>
      <c r="O9026" s="60"/>
      <c r="P9026" s="67"/>
      <c r="T9026" s="53"/>
      <c r="U9026" s="64"/>
      <c r="Y9026" s="53"/>
      <c r="Z9026" s="64"/>
      <c r="AD9026" s="53"/>
    </row>
    <row r="9027" spans="1:30" s="13" customFormat="1" x14ac:dyDescent="0.25">
      <c r="A9027"/>
      <c r="B9027" s="32"/>
      <c r="C9027" s="34"/>
      <c r="D9027" s="10"/>
      <c r="J9027" s="53"/>
      <c r="K9027" s="64"/>
      <c r="O9027" s="60"/>
      <c r="P9027" s="67"/>
      <c r="T9027" s="53"/>
      <c r="U9027" s="64"/>
      <c r="Y9027" s="53"/>
      <c r="Z9027" s="64"/>
      <c r="AD9027" s="53"/>
    </row>
    <row r="9028" spans="1:30" s="13" customFormat="1" x14ac:dyDescent="0.25">
      <c r="A9028"/>
      <c r="B9028" s="32"/>
      <c r="C9028" s="34"/>
      <c r="D9028" s="10"/>
      <c r="J9028" s="53"/>
      <c r="K9028" s="64"/>
      <c r="O9028" s="60"/>
      <c r="P9028" s="67"/>
      <c r="T9028" s="53"/>
      <c r="U9028" s="64"/>
      <c r="Y9028" s="53"/>
      <c r="Z9028" s="64"/>
      <c r="AD9028" s="53"/>
    </row>
    <row r="9029" spans="1:30" s="13" customFormat="1" x14ac:dyDescent="0.25">
      <c r="A9029"/>
      <c r="B9029" s="32"/>
      <c r="C9029" s="34"/>
      <c r="D9029" s="10"/>
      <c r="J9029" s="53"/>
      <c r="K9029" s="64"/>
      <c r="O9029" s="60"/>
      <c r="P9029" s="67"/>
      <c r="T9029" s="53"/>
      <c r="U9029" s="64"/>
      <c r="Y9029" s="53"/>
      <c r="Z9029" s="64"/>
      <c r="AD9029" s="53"/>
    </row>
    <row r="9030" spans="1:30" s="13" customFormat="1" x14ac:dyDescent="0.25">
      <c r="A9030"/>
      <c r="B9030" s="32"/>
      <c r="C9030" s="34"/>
      <c r="D9030" s="10"/>
      <c r="J9030" s="53"/>
      <c r="K9030" s="64"/>
      <c r="O9030" s="60"/>
      <c r="P9030" s="67"/>
      <c r="T9030" s="53"/>
      <c r="U9030" s="64"/>
      <c r="Y9030" s="53"/>
      <c r="Z9030" s="64"/>
      <c r="AD9030" s="53"/>
    </row>
    <row r="9031" spans="1:30" s="13" customFormat="1" x14ac:dyDescent="0.25">
      <c r="A9031"/>
      <c r="B9031" s="32"/>
      <c r="C9031" s="34"/>
      <c r="D9031" s="10"/>
      <c r="J9031" s="53"/>
      <c r="K9031" s="64"/>
      <c r="O9031" s="60"/>
      <c r="P9031" s="67"/>
      <c r="T9031" s="53"/>
      <c r="U9031" s="64"/>
      <c r="Y9031" s="53"/>
      <c r="Z9031" s="64"/>
      <c r="AD9031" s="53"/>
    </row>
    <row r="9032" spans="1:30" s="13" customFormat="1" x14ac:dyDescent="0.25">
      <c r="A9032"/>
      <c r="B9032" s="32"/>
      <c r="C9032" s="34"/>
      <c r="D9032" s="10"/>
      <c r="J9032" s="53"/>
      <c r="K9032" s="64"/>
      <c r="O9032" s="60"/>
      <c r="P9032" s="67"/>
      <c r="T9032" s="53"/>
      <c r="U9032" s="64"/>
      <c r="Y9032" s="53"/>
      <c r="Z9032" s="64"/>
      <c r="AD9032" s="53"/>
    </row>
    <row r="9033" spans="1:30" s="13" customFormat="1" x14ac:dyDescent="0.25">
      <c r="A9033"/>
      <c r="B9033" s="32"/>
      <c r="C9033" s="34"/>
      <c r="D9033" s="10"/>
      <c r="J9033" s="53"/>
      <c r="K9033" s="64"/>
      <c r="O9033" s="60"/>
      <c r="P9033" s="67"/>
      <c r="T9033" s="53"/>
      <c r="U9033" s="64"/>
      <c r="Y9033" s="53"/>
      <c r="Z9033" s="64"/>
      <c r="AD9033" s="53"/>
    </row>
    <row r="9034" spans="1:30" s="13" customFormat="1" x14ac:dyDescent="0.25">
      <c r="A9034"/>
      <c r="B9034" s="32"/>
      <c r="C9034" s="34"/>
      <c r="D9034" s="10"/>
      <c r="J9034" s="53"/>
      <c r="K9034" s="64"/>
      <c r="O9034" s="60"/>
      <c r="P9034" s="67"/>
      <c r="T9034" s="53"/>
      <c r="U9034" s="64"/>
      <c r="Y9034" s="53"/>
      <c r="Z9034" s="64"/>
      <c r="AD9034" s="53"/>
    </row>
    <row r="9035" spans="1:30" s="13" customFormat="1" x14ac:dyDescent="0.25">
      <c r="A9035"/>
      <c r="B9035" s="32"/>
      <c r="C9035" s="34"/>
      <c r="D9035" s="10"/>
      <c r="J9035" s="53"/>
      <c r="K9035" s="64"/>
      <c r="O9035" s="60"/>
      <c r="P9035" s="67"/>
      <c r="T9035" s="53"/>
      <c r="U9035" s="64"/>
      <c r="Y9035" s="53"/>
      <c r="Z9035" s="64"/>
      <c r="AD9035" s="53"/>
    </row>
    <row r="9036" spans="1:30" s="13" customFormat="1" x14ac:dyDescent="0.25">
      <c r="A9036"/>
      <c r="B9036" s="32"/>
      <c r="C9036" s="34"/>
      <c r="D9036" s="10"/>
      <c r="J9036" s="53"/>
      <c r="K9036" s="64"/>
      <c r="O9036" s="60"/>
      <c r="P9036" s="67"/>
      <c r="T9036" s="53"/>
      <c r="U9036" s="64"/>
      <c r="Y9036" s="53"/>
      <c r="Z9036" s="64"/>
      <c r="AD9036" s="53"/>
    </row>
    <row r="9037" spans="1:30" s="13" customFormat="1" x14ac:dyDescent="0.25">
      <c r="A9037"/>
      <c r="B9037" s="32"/>
      <c r="C9037" s="34"/>
      <c r="D9037" s="10"/>
      <c r="J9037" s="53"/>
      <c r="K9037" s="64"/>
      <c r="O9037" s="60"/>
      <c r="P9037" s="67"/>
      <c r="T9037" s="53"/>
      <c r="U9037" s="64"/>
      <c r="Y9037" s="53"/>
      <c r="Z9037" s="64"/>
      <c r="AD9037" s="53"/>
    </row>
    <row r="9038" spans="1:30" s="13" customFormat="1" x14ac:dyDescent="0.25">
      <c r="A9038"/>
      <c r="B9038" s="32"/>
      <c r="C9038" s="34"/>
      <c r="D9038" s="10"/>
      <c r="J9038" s="53"/>
      <c r="K9038" s="64"/>
      <c r="O9038" s="60"/>
      <c r="P9038" s="67"/>
      <c r="T9038" s="53"/>
      <c r="U9038" s="64"/>
      <c r="Y9038" s="53"/>
      <c r="Z9038" s="64"/>
      <c r="AD9038" s="53"/>
    </row>
    <row r="9039" spans="1:30" s="13" customFormat="1" x14ac:dyDescent="0.25">
      <c r="A9039"/>
      <c r="B9039" s="32"/>
      <c r="C9039" s="34"/>
      <c r="D9039" s="10"/>
      <c r="J9039" s="53"/>
      <c r="K9039" s="64"/>
      <c r="O9039" s="60"/>
      <c r="P9039" s="67"/>
      <c r="T9039" s="53"/>
      <c r="U9039" s="64"/>
      <c r="Y9039" s="53"/>
      <c r="Z9039" s="64"/>
      <c r="AD9039" s="53"/>
    </row>
    <row r="9040" spans="1:30" s="13" customFormat="1" x14ac:dyDescent="0.25">
      <c r="A9040"/>
      <c r="B9040" s="32"/>
      <c r="C9040" s="34"/>
      <c r="D9040" s="10"/>
      <c r="J9040" s="53"/>
      <c r="K9040" s="64"/>
      <c r="O9040" s="60"/>
      <c r="P9040" s="67"/>
      <c r="T9040" s="53"/>
      <c r="U9040" s="64"/>
      <c r="Y9040" s="53"/>
      <c r="Z9040" s="64"/>
      <c r="AD9040" s="53"/>
    </row>
    <row r="9041" spans="1:30" s="13" customFormat="1" x14ac:dyDescent="0.25">
      <c r="A9041"/>
      <c r="B9041" s="32"/>
      <c r="C9041" s="34"/>
      <c r="D9041" s="10"/>
      <c r="J9041" s="53"/>
      <c r="K9041" s="64"/>
      <c r="O9041" s="60"/>
      <c r="P9041" s="67"/>
      <c r="T9041" s="53"/>
      <c r="U9041" s="64"/>
      <c r="Y9041" s="53"/>
      <c r="Z9041" s="64"/>
      <c r="AD9041" s="53"/>
    </row>
    <row r="9042" spans="1:30" s="13" customFormat="1" x14ac:dyDescent="0.25">
      <c r="A9042"/>
      <c r="B9042" s="32"/>
      <c r="C9042" s="34"/>
      <c r="D9042" s="10"/>
      <c r="J9042" s="53"/>
      <c r="K9042" s="64"/>
      <c r="O9042" s="60"/>
      <c r="P9042" s="67"/>
      <c r="T9042" s="53"/>
      <c r="U9042" s="64"/>
      <c r="Y9042" s="53"/>
      <c r="Z9042" s="64"/>
      <c r="AD9042" s="53"/>
    </row>
    <row r="9043" spans="1:30" s="13" customFormat="1" x14ac:dyDescent="0.25">
      <c r="A9043"/>
      <c r="B9043" s="32"/>
      <c r="C9043" s="34"/>
      <c r="D9043" s="10"/>
      <c r="J9043" s="53"/>
      <c r="K9043" s="64"/>
      <c r="O9043" s="60"/>
      <c r="P9043" s="67"/>
      <c r="T9043" s="53"/>
      <c r="U9043" s="64"/>
      <c r="Y9043" s="53"/>
      <c r="Z9043" s="64"/>
      <c r="AD9043" s="53"/>
    </row>
    <row r="9044" spans="1:30" s="13" customFormat="1" x14ac:dyDescent="0.25">
      <c r="A9044"/>
      <c r="B9044" s="32"/>
      <c r="C9044" s="34"/>
      <c r="D9044" s="10"/>
      <c r="J9044" s="53"/>
      <c r="K9044" s="64"/>
      <c r="O9044" s="60"/>
      <c r="P9044" s="67"/>
      <c r="T9044" s="53"/>
      <c r="U9044" s="64"/>
      <c r="Y9044" s="53"/>
      <c r="Z9044" s="64"/>
      <c r="AD9044" s="53"/>
    </row>
    <row r="9045" spans="1:30" s="13" customFormat="1" x14ac:dyDescent="0.25">
      <c r="A9045"/>
      <c r="B9045" s="32"/>
      <c r="C9045" s="34"/>
      <c r="D9045" s="10"/>
      <c r="J9045" s="53"/>
      <c r="K9045" s="64"/>
      <c r="O9045" s="60"/>
      <c r="P9045" s="67"/>
      <c r="T9045" s="53"/>
      <c r="U9045" s="64"/>
      <c r="Y9045" s="53"/>
      <c r="Z9045" s="64"/>
      <c r="AD9045" s="53"/>
    </row>
    <row r="9046" spans="1:30" s="13" customFormat="1" x14ac:dyDescent="0.25">
      <c r="A9046"/>
      <c r="B9046" s="32"/>
      <c r="C9046" s="34"/>
      <c r="D9046" s="10"/>
      <c r="J9046" s="53"/>
      <c r="K9046" s="64"/>
      <c r="O9046" s="60"/>
      <c r="P9046" s="67"/>
      <c r="T9046" s="53"/>
      <c r="U9046" s="64"/>
      <c r="Y9046" s="53"/>
      <c r="Z9046" s="64"/>
      <c r="AD9046" s="53"/>
    </row>
    <row r="9047" spans="1:30" s="13" customFormat="1" x14ac:dyDescent="0.25">
      <c r="A9047"/>
      <c r="B9047" s="32"/>
      <c r="C9047" s="34"/>
      <c r="D9047" s="10"/>
      <c r="J9047" s="53"/>
      <c r="K9047" s="64"/>
      <c r="O9047" s="60"/>
      <c r="P9047" s="67"/>
      <c r="T9047" s="53"/>
      <c r="U9047" s="64"/>
      <c r="Y9047" s="53"/>
      <c r="Z9047" s="64"/>
      <c r="AD9047" s="53"/>
    </row>
    <row r="9048" spans="1:30" s="13" customFormat="1" x14ac:dyDescent="0.25">
      <c r="A9048"/>
      <c r="B9048" s="32"/>
      <c r="C9048" s="34"/>
      <c r="D9048" s="10"/>
      <c r="J9048" s="53"/>
      <c r="K9048" s="64"/>
      <c r="O9048" s="60"/>
      <c r="P9048" s="67"/>
      <c r="T9048" s="53"/>
      <c r="U9048" s="64"/>
      <c r="Y9048" s="53"/>
      <c r="Z9048" s="64"/>
      <c r="AD9048" s="53"/>
    </row>
    <row r="9049" spans="1:30" s="13" customFormat="1" x14ac:dyDescent="0.25">
      <c r="A9049"/>
      <c r="B9049" s="32"/>
      <c r="C9049" s="34"/>
      <c r="D9049" s="10"/>
      <c r="J9049" s="53"/>
      <c r="K9049" s="64"/>
      <c r="O9049" s="60"/>
      <c r="P9049" s="67"/>
      <c r="T9049" s="53"/>
      <c r="U9049" s="64"/>
      <c r="Y9049" s="53"/>
      <c r="Z9049" s="64"/>
      <c r="AD9049" s="53"/>
    </row>
    <row r="9050" spans="1:30" s="13" customFormat="1" x14ac:dyDescent="0.25">
      <c r="A9050"/>
      <c r="B9050" s="32"/>
      <c r="C9050" s="34"/>
      <c r="D9050" s="10"/>
      <c r="J9050" s="53"/>
      <c r="K9050" s="64"/>
      <c r="O9050" s="60"/>
      <c r="P9050" s="67"/>
      <c r="T9050" s="53"/>
      <c r="U9050" s="64"/>
      <c r="Y9050" s="53"/>
      <c r="Z9050" s="64"/>
      <c r="AD9050" s="53"/>
    </row>
    <row r="9051" spans="1:30" s="13" customFormat="1" x14ac:dyDescent="0.25">
      <c r="A9051"/>
      <c r="B9051" s="32"/>
      <c r="C9051" s="34"/>
      <c r="D9051" s="10"/>
      <c r="J9051" s="53"/>
      <c r="K9051" s="64"/>
      <c r="O9051" s="60"/>
      <c r="P9051" s="67"/>
      <c r="T9051" s="53"/>
      <c r="U9051" s="64"/>
      <c r="Y9051" s="53"/>
      <c r="Z9051" s="64"/>
      <c r="AD9051" s="53"/>
    </row>
    <row r="9052" spans="1:30" s="13" customFormat="1" x14ac:dyDescent="0.25">
      <c r="A9052"/>
      <c r="B9052" s="32"/>
      <c r="C9052" s="34"/>
      <c r="D9052" s="10"/>
      <c r="J9052" s="53"/>
      <c r="K9052" s="64"/>
      <c r="O9052" s="60"/>
      <c r="P9052" s="67"/>
      <c r="T9052" s="53"/>
      <c r="U9052" s="64"/>
      <c r="Y9052" s="53"/>
      <c r="Z9052" s="64"/>
      <c r="AD9052" s="53"/>
    </row>
    <row r="9053" spans="1:30" s="13" customFormat="1" x14ac:dyDescent="0.25">
      <c r="A9053"/>
      <c r="B9053" s="32"/>
      <c r="C9053" s="34"/>
      <c r="D9053" s="10"/>
      <c r="J9053" s="53"/>
      <c r="K9053" s="64"/>
      <c r="O9053" s="60"/>
      <c r="P9053" s="67"/>
      <c r="T9053" s="53"/>
      <c r="U9053" s="64"/>
      <c r="Y9053" s="53"/>
      <c r="Z9053" s="64"/>
      <c r="AD9053" s="53"/>
    </row>
    <row r="9054" spans="1:30" s="13" customFormat="1" x14ac:dyDescent="0.25">
      <c r="A9054"/>
      <c r="B9054" s="32"/>
      <c r="C9054" s="34"/>
      <c r="D9054" s="10"/>
      <c r="J9054" s="53"/>
      <c r="K9054" s="64"/>
      <c r="O9054" s="60"/>
      <c r="P9054" s="67"/>
      <c r="T9054" s="53"/>
      <c r="U9054" s="64"/>
      <c r="Y9054" s="53"/>
      <c r="Z9054" s="64"/>
      <c r="AD9054" s="53"/>
    </row>
    <row r="9055" spans="1:30" s="13" customFormat="1" x14ac:dyDescent="0.25">
      <c r="A9055"/>
      <c r="B9055" s="32"/>
      <c r="C9055" s="34"/>
      <c r="D9055" s="10"/>
      <c r="J9055" s="53"/>
      <c r="K9055" s="64"/>
      <c r="O9055" s="60"/>
      <c r="P9055" s="67"/>
      <c r="T9055" s="53"/>
      <c r="U9055" s="64"/>
      <c r="Y9055" s="53"/>
      <c r="Z9055" s="64"/>
      <c r="AD9055" s="53"/>
    </row>
    <row r="9056" spans="1:30" s="13" customFormat="1" x14ac:dyDescent="0.25">
      <c r="A9056"/>
      <c r="B9056" s="32"/>
      <c r="C9056" s="34"/>
      <c r="D9056" s="10"/>
      <c r="J9056" s="53"/>
      <c r="K9056" s="64"/>
      <c r="O9056" s="60"/>
      <c r="P9056" s="67"/>
      <c r="T9056" s="53"/>
      <c r="U9056" s="64"/>
      <c r="Y9056" s="53"/>
      <c r="Z9056" s="64"/>
      <c r="AD9056" s="53"/>
    </row>
    <row r="9057" spans="1:30" s="13" customFormat="1" x14ac:dyDescent="0.25">
      <c r="A9057"/>
      <c r="B9057" s="32"/>
      <c r="C9057" s="34"/>
      <c r="D9057" s="10"/>
      <c r="J9057" s="53"/>
      <c r="K9057" s="64"/>
      <c r="O9057" s="60"/>
      <c r="P9057" s="67"/>
      <c r="T9057" s="53"/>
      <c r="U9057" s="64"/>
      <c r="Y9057" s="53"/>
      <c r="Z9057" s="64"/>
      <c r="AD9057" s="53"/>
    </row>
    <row r="9058" spans="1:30" s="13" customFormat="1" x14ac:dyDescent="0.25">
      <c r="A9058"/>
      <c r="B9058" s="32"/>
      <c r="C9058" s="34"/>
      <c r="D9058" s="10"/>
      <c r="J9058" s="53"/>
      <c r="K9058" s="64"/>
      <c r="O9058" s="60"/>
      <c r="P9058" s="67"/>
      <c r="T9058" s="53"/>
      <c r="U9058" s="64"/>
      <c r="Y9058" s="53"/>
      <c r="Z9058" s="64"/>
      <c r="AD9058" s="53"/>
    </row>
    <row r="9059" spans="1:30" s="13" customFormat="1" x14ac:dyDescent="0.25">
      <c r="A9059"/>
      <c r="B9059" s="32"/>
      <c r="C9059" s="34"/>
      <c r="D9059" s="10"/>
      <c r="J9059" s="53"/>
      <c r="K9059" s="64"/>
      <c r="O9059" s="60"/>
      <c r="P9059" s="67"/>
      <c r="T9059" s="53"/>
      <c r="U9059" s="64"/>
      <c r="Y9059" s="53"/>
      <c r="Z9059" s="64"/>
      <c r="AD9059" s="53"/>
    </row>
    <row r="9060" spans="1:30" s="13" customFormat="1" x14ac:dyDescent="0.25">
      <c r="A9060"/>
      <c r="B9060" s="32"/>
      <c r="C9060" s="34"/>
      <c r="D9060" s="10"/>
      <c r="J9060" s="53"/>
      <c r="K9060" s="64"/>
      <c r="O9060" s="60"/>
      <c r="P9060" s="67"/>
      <c r="T9060" s="53"/>
      <c r="U9060" s="64"/>
      <c r="Y9060" s="53"/>
      <c r="Z9060" s="64"/>
      <c r="AD9060" s="53"/>
    </row>
    <row r="9061" spans="1:30" s="13" customFormat="1" x14ac:dyDescent="0.25">
      <c r="A9061"/>
      <c r="B9061" s="32"/>
      <c r="C9061" s="34"/>
      <c r="D9061" s="10"/>
      <c r="J9061" s="53"/>
      <c r="K9061" s="64"/>
      <c r="O9061" s="60"/>
      <c r="P9061" s="67"/>
      <c r="T9061" s="53"/>
      <c r="U9061" s="64"/>
      <c r="Y9061" s="53"/>
      <c r="Z9061" s="64"/>
      <c r="AD9061" s="53"/>
    </row>
    <row r="9062" spans="1:30" s="13" customFormat="1" x14ac:dyDescent="0.25">
      <c r="A9062"/>
      <c r="B9062" s="32"/>
      <c r="C9062" s="34"/>
      <c r="D9062" s="10"/>
      <c r="J9062" s="53"/>
      <c r="K9062" s="64"/>
      <c r="O9062" s="60"/>
      <c r="P9062" s="67"/>
      <c r="T9062" s="53"/>
      <c r="U9062" s="64"/>
      <c r="Y9062" s="53"/>
      <c r="Z9062" s="64"/>
      <c r="AD9062" s="53"/>
    </row>
    <row r="9063" spans="1:30" s="13" customFormat="1" x14ac:dyDescent="0.25">
      <c r="A9063"/>
      <c r="B9063" s="32"/>
      <c r="C9063" s="34"/>
      <c r="D9063" s="10"/>
      <c r="J9063" s="53"/>
      <c r="K9063" s="64"/>
      <c r="O9063" s="60"/>
      <c r="P9063" s="67"/>
      <c r="T9063" s="53"/>
      <c r="U9063" s="64"/>
      <c r="Y9063" s="53"/>
      <c r="Z9063" s="64"/>
      <c r="AD9063" s="53"/>
    </row>
    <row r="9064" spans="1:30" s="13" customFormat="1" x14ac:dyDescent="0.25">
      <c r="A9064"/>
      <c r="B9064" s="32"/>
      <c r="C9064" s="34"/>
      <c r="D9064" s="10"/>
      <c r="J9064" s="53"/>
      <c r="K9064" s="64"/>
      <c r="O9064" s="60"/>
      <c r="P9064" s="67"/>
      <c r="T9064" s="53"/>
      <c r="U9064" s="64"/>
      <c r="Y9064" s="53"/>
      <c r="Z9064" s="64"/>
      <c r="AD9064" s="53"/>
    </row>
    <row r="9065" spans="1:30" s="13" customFormat="1" x14ac:dyDescent="0.25">
      <c r="A9065"/>
      <c r="B9065" s="32"/>
      <c r="C9065" s="34"/>
      <c r="D9065" s="10"/>
      <c r="J9065" s="53"/>
      <c r="K9065" s="64"/>
      <c r="O9065" s="60"/>
      <c r="P9065" s="67"/>
      <c r="T9065" s="53"/>
      <c r="U9065" s="64"/>
      <c r="Y9065" s="53"/>
      <c r="Z9065" s="64"/>
      <c r="AD9065" s="53"/>
    </row>
    <row r="9066" spans="1:30" s="13" customFormat="1" x14ac:dyDescent="0.25">
      <c r="A9066"/>
      <c r="B9066" s="32"/>
      <c r="C9066" s="34"/>
      <c r="D9066" s="10"/>
      <c r="J9066" s="53"/>
      <c r="K9066" s="64"/>
      <c r="O9066" s="60"/>
      <c r="P9066" s="67"/>
      <c r="T9066" s="53"/>
      <c r="U9066" s="64"/>
      <c r="Y9066" s="53"/>
      <c r="Z9066" s="64"/>
      <c r="AD9066" s="53"/>
    </row>
    <row r="9067" spans="1:30" s="13" customFormat="1" x14ac:dyDescent="0.25">
      <c r="A9067"/>
      <c r="B9067" s="32"/>
      <c r="C9067" s="34"/>
      <c r="D9067" s="10"/>
      <c r="J9067" s="53"/>
      <c r="K9067" s="64"/>
      <c r="O9067" s="60"/>
      <c r="P9067" s="67"/>
      <c r="T9067" s="53"/>
      <c r="U9067" s="64"/>
      <c r="Y9067" s="53"/>
      <c r="Z9067" s="64"/>
      <c r="AD9067" s="53"/>
    </row>
    <row r="9068" spans="1:30" s="13" customFormat="1" x14ac:dyDescent="0.25">
      <c r="A9068"/>
      <c r="B9068" s="32"/>
      <c r="C9068" s="34"/>
      <c r="D9068" s="10"/>
      <c r="J9068" s="53"/>
      <c r="K9068" s="64"/>
      <c r="O9068" s="60"/>
      <c r="P9068" s="67"/>
      <c r="T9068" s="53"/>
      <c r="U9068" s="64"/>
      <c r="Y9068" s="53"/>
      <c r="Z9068" s="64"/>
      <c r="AD9068" s="53"/>
    </row>
    <row r="9069" spans="1:30" s="13" customFormat="1" x14ac:dyDescent="0.25">
      <c r="A9069"/>
      <c r="B9069" s="32"/>
      <c r="C9069" s="34"/>
      <c r="D9069" s="10"/>
      <c r="J9069" s="53"/>
      <c r="K9069" s="64"/>
      <c r="O9069" s="60"/>
      <c r="P9069" s="67"/>
      <c r="T9069" s="53"/>
      <c r="U9069" s="64"/>
      <c r="Y9069" s="53"/>
      <c r="Z9069" s="64"/>
      <c r="AD9069" s="53"/>
    </row>
    <row r="9070" spans="1:30" s="13" customFormat="1" x14ac:dyDescent="0.25">
      <c r="A9070"/>
      <c r="B9070" s="32"/>
      <c r="C9070" s="34"/>
      <c r="D9070" s="10"/>
      <c r="J9070" s="53"/>
      <c r="K9070" s="64"/>
      <c r="O9070" s="60"/>
      <c r="P9070" s="67"/>
      <c r="T9070" s="53"/>
      <c r="U9070" s="64"/>
      <c r="Y9070" s="53"/>
      <c r="Z9070" s="64"/>
      <c r="AD9070" s="53"/>
    </row>
    <row r="9071" spans="1:30" s="13" customFormat="1" x14ac:dyDescent="0.25">
      <c r="A9071"/>
      <c r="B9071" s="32"/>
      <c r="C9071" s="34"/>
      <c r="D9071" s="10"/>
      <c r="J9071" s="53"/>
      <c r="K9071" s="64"/>
      <c r="O9071" s="60"/>
      <c r="P9071" s="67"/>
      <c r="T9071" s="53"/>
      <c r="U9071" s="64"/>
      <c r="Y9071" s="53"/>
      <c r="Z9071" s="64"/>
      <c r="AD9071" s="53"/>
    </row>
    <row r="9072" spans="1:30" s="13" customFormat="1" x14ac:dyDescent="0.25">
      <c r="A9072"/>
      <c r="B9072" s="32"/>
      <c r="C9072" s="34"/>
      <c r="D9072" s="10"/>
      <c r="J9072" s="53"/>
      <c r="K9072" s="64"/>
      <c r="O9072" s="60"/>
      <c r="P9072" s="67"/>
      <c r="T9072" s="53"/>
      <c r="U9072" s="64"/>
      <c r="Y9072" s="53"/>
      <c r="Z9072" s="64"/>
      <c r="AD9072" s="53"/>
    </row>
    <row r="9073" spans="1:30" s="13" customFormat="1" x14ac:dyDescent="0.25">
      <c r="A9073"/>
      <c r="B9073" s="32"/>
      <c r="C9073" s="34"/>
      <c r="D9073" s="10"/>
      <c r="J9073" s="53"/>
      <c r="K9073" s="64"/>
      <c r="O9073" s="60"/>
      <c r="P9073" s="67"/>
      <c r="T9073" s="53"/>
      <c r="U9073" s="64"/>
      <c r="Y9073" s="53"/>
      <c r="Z9073" s="64"/>
      <c r="AD9073" s="53"/>
    </row>
    <row r="9074" spans="1:30" s="13" customFormat="1" x14ac:dyDescent="0.25">
      <c r="A9074"/>
      <c r="B9074" s="32"/>
      <c r="C9074" s="34"/>
      <c r="D9074" s="10"/>
      <c r="J9074" s="53"/>
      <c r="K9074" s="64"/>
      <c r="O9074" s="60"/>
      <c r="P9074" s="67"/>
      <c r="T9074" s="53"/>
      <c r="U9074" s="64"/>
      <c r="Y9074" s="53"/>
      <c r="Z9074" s="64"/>
      <c r="AD9074" s="53"/>
    </row>
    <row r="9075" spans="1:30" s="13" customFormat="1" x14ac:dyDescent="0.25">
      <c r="A9075"/>
      <c r="B9075" s="32"/>
      <c r="C9075" s="34"/>
      <c r="D9075" s="10"/>
      <c r="J9075" s="53"/>
      <c r="K9075" s="64"/>
      <c r="O9075" s="60"/>
      <c r="P9075" s="67"/>
      <c r="T9075" s="53"/>
      <c r="U9075" s="64"/>
      <c r="Y9075" s="53"/>
      <c r="Z9075" s="64"/>
      <c r="AD9075" s="53"/>
    </row>
    <row r="9076" spans="1:30" s="13" customFormat="1" x14ac:dyDescent="0.25">
      <c r="A9076"/>
      <c r="B9076" s="32"/>
      <c r="C9076" s="34"/>
      <c r="D9076" s="10"/>
      <c r="J9076" s="53"/>
      <c r="K9076" s="64"/>
      <c r="O9076" s="60"/>
      <c r="P9076" s="67"/>
      <c r="T9076" s="53"/>
      <c r="U9076" s="64"/>
      <c r="Y9076" s="53"/>
      <c r="Z9076" s="64"/>
      <c r="AD9076" s="53"/>
    </row>
    <row r="9077" spans="1:30" s="13" customFormat="1" x14ac:dyDescent="0.25">
      <c r="A9077"/>
      <c r="B9077" s="32"/>
      <c r="C9077" s="34"/>
      <c r="D9077" s="10"/>
      <c r="J9077" s="53"/>
      <c r="K9077" s="64"/>
      <c r="O9077" s="60"/>
      <c r="P9077" s="67"/>
      <c r="T9077" s="53"/>
      <c r="U9077" s="64"/>
      <c r="Y9077" s="53"/>
      <c r="Z9077" s="64"/>
      <c r="AD9077" s="53"/>
    </row>
    <row r="9078" spans="1:30" s="13" customFormat="1" x14ac:dyDescent="0.25">
      <c r="A9078"/>
      <c r="B9078" s="32"/>
      <c r="C9078" s="34"/>
      <c r="D9078" s="10"/>
      <c r="J9078" s="53"/>
      <c r="K9078" s="64"/>
      <c r="O9078" s="60"/>
      <c r="P9078" s="67"/>
      <c r="T9078" s="53"/>
      <c r="U9078" s="64"/>
      <c r="Y9078" s="53"/>
      <c r="Z9078" s="64"/>
      <c r="AD9078" s="53"/>
    </row>
    <row r="9079" spans="1:30" s="13" customFormat="1" x14ac:dyDescent="0.25">
      <c r="A9079"/>
      <c r="B9079" s="32"/>
      <c r="C9079" s="34"/>
      <c r="D9079" s="10"/>
      <c r="J9079" s="53"/>
      <c r="K9079" s="64"/>
      <c r="O9079" s="60"/>
      <c r="P9079" s="67"/>
      <c r="T9079" s="53"/>
      <c r="U9079" s="64"/>
      <c r="Y9079" s="53"/>
      <c r="Z9079" s="64"/>
      <c r="AD9079" s="53"/>
    </row>
    <row r="9080" spans="1:30" s="13" customFormat="1" x14ac:dyDescent="0.25">
      <c r="A9080"/>
      <c r="B9080" s="32"/>
      <c r="C9080" s="34"/>
      <c r="D9080" s="10"/>
      <c r="J9080" s="53"/>
      <c r="K9080" s="64"/>
      <c r="O9080" s="60"/>
      <c r="P9080" s="67"/>
      <c r="T9080" s="53"/>
      <c r="U9080" s="64"/>
      <c r="Y9080" s="53"/>
      <c r="Z9080" s="64"/>
      <c r="AD9080" s="53"/>
    </row>
    <row r="9081" spans="1:30" s="13" customFormat="1" x14ac:dyDescent="0.25">
      <c r="A9081"/>
      <c r="B9081" s="32"/>
      <c r="C9081" s="34"/>
      <c r="D9081" s="10"/>
      <c r="J9081" s="53"/>
      <c r="K9081" s="64"/>
      <c r="O9081" s="60"/>
      <c r="P9081" s="67"/>
      <c r="T9081" s="53"/>
      <c r="U9081" s="64"/>
      <c r="Y9081" s="53"/>
      <c r="Z9081" s="64"/>
      <c r="AD9081" s="53"/>
    </row>
    <row r="9082" spans="1:30" s="13" customFormat="1" x14ac:dyDescent="0.25">
      <c r="A9082"/>
      <c r="B9082" s="32"/>
      <c r="C9082" s="34"/>
      <c r="D9082" s="10"/>
      <c r="J9082" s="53"/>
      <c r="K9082" s="64"/>
      <c r="O9082" s="60"/>
      <c r="P9082" s="67"/>
      <c r="T9082" s="53"/>
      <c r="U9082" s="64"/>
      <c r="Y9082" s="53"/>
      <c r="Z9082" s="64"/>
      <c r="AD9082" s="53"/>
    </row>
    <row r="9083" spans="1:30" s="13" customFormat="1" x14ac:dyDescent="0.25">
      <c r="A9083"/>
      <c r="B9083" s="32"/>
      <c r="C9083" s="34"/>
      <c r="D9083" s="10"/>
      <c r="J9083" s="53"/>
      <c r="K9083" s="64"/>
      <c r="O9083" s="60"/>
      <c r="P9083" s="67"/>
      <c r="T9083" s="53"/>
      <c r="U9083" s="64"/>
      <c r="Y9083" s="53"/>
      <c r="Z9083" s="64"/>
      <c r="AD9083" s="53"/>
    </row>
    <row r="9084" spans="1:30" s="13" customFormat="1" x14ac:dyDescent="0.25">
      <c r="A9084"/>
      <c r="B9084" s="32"/>
      <c r="C9084" s="34"/>
      <c r="D9084" s="10"/>
      <c r="J9084" s="53"/>
      <c r="K9084" s="64"/>
      <c r="O9084" s="60"/>
      <c r="P9084" s="67"/>
      <c r="T9084" s="53"/>
      <c r="U9084" s="64"/>
      <c r="Y9084" s="53"/>
      <c r="Z9084" s="64"/>
      <c r="AD9084" s="53"/>
    </row>
    <row r="9085" spans="1:30" s="13" customFormat="1" x14ac:dyDescent="0.25">
      <c r="A9085"/>
      <c r="B9085" s="32"/>
      <c r="C9085" s="34"/>
      <c r="D9085" s="10"/>
      <c r="J9085" s="53"/>
      <c r="K9085" s="64"/>
      <c r="O9085" s="60"/>
      <c r="P9085" s="67"/>
      <c r="T9085" s="53"/>
      <c r="U9085" s="64"/>
      <c r="Y9085" s="53"/>
      <c r="Z9085" s="64"/>
      <c r="AD9085" s="53"/>
    </row>
    <row r="9086" spans="1:30" s="13" customFormat="1" x14ac:dyDescent="0.25">
      <c r="A9086"/>
      <c r="B9086" s="32"/>
      <c r="C9086" s="34"/>
      <c r="D9086" s="10"/>
      <c r="J9086" s="53"/>
      <c r="K9086" s="64"/>
      <c r="O9086" s="60"/>
      <c r="P9086" s="67"/>
      <c r="T9086" s="53"/>
      <c r="U9086" s="64"/>
      <c r="Y9086" s="53"/>
      <c r="Z9086" s="64"/>
      <c r="AD9086" s="53"/>
    </row>
    <row r="9087" spans="1:30" s="13" customFormat="1" x14ac:dyDescent="0.25">
      <c r="A9087"/>
      <c r="B9087" s="32"/>
      <c r="C9087" s="34"/>
      <c r="D9087" s="10"/>
      <c r="J9087" s="53"/>
      <c r="K9087" s="64"/>
      <c r="O9087" s="60"/>
      <c r="P9087" s="67"/>
      <c r="T9087" s="53"/>
      <c r="U9087" s="64"/>
      <c r="Y9087" s="53"/>
      <c r="Z9087" s="64"/>
      <c r="AD9087" s="53"/>
    </row>
    <row r="9088" spans="1:30" s="13" customFormat="1" x14ac:dyDescent="0.25">
      <c r="A9088"/>
      <c r="B9088" s="32"/>
      <c r="C9088" s="34"/>
      <c r="D9088" s="10"/>
      <c r="J9088" s="53"/>
      <c r="K9088" s="64"/>
      <c r="O9088" s="60"/>
      <c r="P9088" s="67"/>
      <c r="T9088" s="53"/>
      <c r="U9088" s="64"/>
      <c r="Y9088" s="53"/>
      <c r="Z9088" s="64"/>
      <c r="AD9088" s="53"/>
    </row>
    <row r="9089" spans="1:30" s="13" customFormat="1" x14ac:dyDescent="0.25">
      <c r="A9089"/>
      <c r="B9089" s="32"/>
      <c r="C9089" s="34"/>
      <c r="D9089" s="10"/>
      <c r="J9089" s="53"/>
      <c r="K9089" s="64"/>
      <c r="O9089" s="60"/>
      <c r="P9089" s="67"/>
      <c r="T9089" s="53"/>
      <c r="U9089" s="64"/>
      <c r="Y9089" s="53"/>
      <c r="Z9089" s="64"/>
      <c r="AD9089" s="53"/>
    </row>
    <row r="9090" spans="1:30" s="13" customFormat="1" x14ac:dyDescent="0.25">
      <c r="A9090"/>
      <c r="B9090" s="32"/>
      <c r="C9090" s="34"/>
      <c r="D9090" s="10"/>
      <c r="J9090" s="53"/>
      <c r="K9090" s="64"/>
      <c r="O9090" s="60"/>
      <c r="P9090" s="67"/>
      <c r="T9090" s="53"/>
      <c r="U9090" s="64"/>
      <c r="Y9090" s="53"/>
      <c r="Z9090" s="64"/>
      <c r="AD9090" s="53"/>
    </row>
    <row r="9091" spans="1:30" s="13" customFormat="1" x14ac:dyDescent="0.25">
      <c r="A9091"/>
      <c r="B9091" s="32"/>
      <c r="C9091" s="34"/>
      <c r="D9091" s="10"/>
      <c r="J9091" s="53"/>
      <c r="K9091" s="64"/>
      <c r="O9091" s="60"/>
      <c r="P9091" s="67"/>
      <c r="T9091" s="53"/>
      <c r="U9091" s="64"/>
      <c r="Y9091" s="53"/>
      <c r="Z9091" s="64"/>
      <c r="AD9091" s="53"/>
    </row>
    <row r="9092" spans="1:30" s="13" customFormat="1" x14ac:dyDescent="0.25">
      <c r="A9092"/>
      <c r="B9092" s="32"/>
      <c r="C9092" s="34"/>
      <c r="D9092" s="10"/>
      <c r="J9092" s="53"/>
      <c r="K9092" s="64"/>
      <c r="O9092" s="60"/>
      <c r="P9092" s="67"/>
      <c r="T9092" s="53"/>
      <c r="U9092" s="64"/>
      <c r="Y9092" s="53"/>
      <c r="Z9092" s="64"/>
      <c r="AD9092" s="53"/>
    </row>
    <row r="9093" spans="1:30" s="13" customFormat="1" x14ac:dyDescent="0.25">
      <c r="A9093"/>
      <c r="B9093" s="32"/>
      <c r="C9093" s="34"/>
      <c r="D9093" s="10"/>
      <c r="J9093" s="53"/>
      <c r="K9093" s="64"/>
      <c r="O9093" s="60"/>
      <c r="P9093" s="67"/>
      <c r="T9093" s="53"/>
      <c r="U9093" s="64"/>
      <c r="Y9093" s="53"/>
      <c r="Z9093" s="64"/>
      <c r="AD9093" s="53"/>
    </row>
    <row r="9094" spans="1:30" s="13" customFormat="1" x14ac:dyDescent="0.25">
      <c r="A9094"/>
      <c r="B9094" s="32"/>
      <c r="C9094" s="34"/>
      <c r="D9094" s="10"/>
      <c r="J9094" s="53"/>
      <c r="K9094" s="64"/>
      <c r="O9094" s="60"/>
      <c r="P9094" s="67"/>
      <c r="T9094" s="53"/>
      <c r="U9094" s="64"/>
      <c r="Y9094" s="53"/>
      <c r="Z9094" s="64"/>
      <c r="AD9094" s="53"/>
    </row>
    <row r="9095" spans="1:30" s="13" customFormat="1" x14ac:dyDescent="0.25">
      <c r="A9095"/>
      <c r="B9095" s="32"/>
      <c r="C9095" s="34"/>
      <c r="D9095" s="10"/>
      <c r="J9095" s="53"/>
      <c r="K9095" s="64"/>
      <c r="O9095" s="60"/>
      <c r="P9095" s="67"/>
      <c r="T9095" s="53"/>
      <c r="U9095" s="64"/>
      <c r="Y9095" s="53"/>
      <c r="Z9095" s="64"/>
      <c r="AD9095" s="53"/>
    </row>
    <row r="9096" spans="1:30" s="13" customFormat="1" x14ac:dyDescent="0.25">
      <c r="A9096"/>
      <c r="B9096" s="32"/>
      <c r="C9096" s="34"/>
      <c r="D9096" s="10"/>
      <c r="J9096" s="53"/>
      <c r="K9096" s="64"/>
      <c r="O9096" s="60"/>
      <c r="P9096" s="67"/>
      <c r="T9096" s="53"/>
      <c r="U9096" s="64"/>
      <c r="Y9096" s="53"/>
      <c r="Z9096" s="64"/>
      <c r="AD9096" s="53"/>
    </row>
    <row r="9097" spans="1:30" s="13" customFormat="1" x14ac:dyDescent="0.25">
      <c r="A9097"/>
      <c r="B9097" s="32"/>
      <c r="C9097" s="34"/>
      <c r="D9097" s="10"/>
      <c r="J9097" s="53"/>
      <c r="K9097" s="64"/>
      <c r="O9097" s="60"/>
      <c r="P9097" s="67"/>
      <c r="T9097" s="53"/>
      <c r="U9097" s="64"/>
      <c r="Y9097" s="53"/>
      <c r="Z9097" s="64"/>
      <c r="AD9097" s="53"/>
    </row>
    <row r="9098" spans="1:30" s="13" customFormat="1" x14ac:dyDescent="0.25">
      <c r="A9098"/>
      <c r="B9098" s="32"/>
      <c r="C9098" s="34"/>
      <c r="D9098" s="10"/>
      <c r="J9098" s="53"/>
      <c r="K9098" s="64"/>
      <c r="O9098" s="60"/>
      <c r="P9098" s="67"/>
      <c r="T9098" s="53"/>
      <c r="U9098" s="64"/>
      <c r="Y9098" s="53"/>
      <c r="Z9098" s="64"/>
      <c r="AD9098" s="53"/>
    </row>
    <row r="9099" spans="1:30" s="13" customFormat="1" x14ac:dyDescent="0.25">
      <c r="A9099"/>
      <c r="B9099" s="32"/>
      <c r="C9099" s="34"/>
      <c r="D9099" s="10"/>
      <c r="J9099" s="53"/>
      <c r="K9099" s="64"/>
      <c r="O9099" s="60"/>
      <c r="P9099" s="67"/>
      <c r="T9099" s="53"/>
      <c r="U9099" s="64"/>
      <c r="Y9099" s="53"/>
      <c r="Z9099" s="64"/>
      <c r="AD9099" s="53"/>
    </row>
    <row r="9100" spans="1:30" s="13" customFormat="1" x14ac:dyDescent="0.25">
      <c r="A9100"/>
      <c r="B9100" s="32"/>
      <c r="C9100" s="34"/>
      <c r="D9100" s="10"/>
      <c r="J9100" s="53"/>
      <c r="K9100" s="64"/>
      <c r="O9100" s="60"/>
      <c r="P9100" s="67"/>
      <c r="T9100" s="53"/>
      <c r="U9100" s="64"/>
      <c r="Y9100" s="53"/>
      <c r="Z9100" s="64"/>
      <c r="AD9100" s="53"/>
    </row>
    <row r="9101" spans="1:30" s="13" customFormat="1" x14ac:dyDescent="0.25">
      <c r="A9101"/>
      <c r="B9101" s="32"/>
      <c r="C9101" s="34"/>
      <c r="D9101" s="10"/>
      <c r="J9101" s="53"/>
      <c r="K9101" s="64"/>
      <c r="O9101" s="60"/>
      <c r="P9101" s="67"/>
      <c r="T9101" s="53"/>
      <c r="U9101" s="64"/>
      <c r="Y9101" s="53"/>
      <c r="Z9101" s="64"/>
      <c r="AD9101" s="53"/>
    </row>
    <row r="9102" spans="1:30" s="13" customFormat="1" x14ac:dyDescent="0.25">
      <c r="A9102"/>
      <c r="B9102" s="32"/>
      <c r="C9102" s="34"/>
      <c r="D9102" s="10"/>
      <c r="J9102" s="53"/>
      <c r="K9102" s="64"/>
      <c r="O9102" s="60"/>
      <c r="P9102" s="67"/>
      <c r="T9102" s="53"/>
      <c r="U9102" s="64"/>
      <c r="Y9102" s="53"/>
      <c r="Z9102" s="64"/>
      <c r="AD9102" s="53"/>
    </row>
    <row r="9103" spans="1:30" s="13" customFormat="1" x14ac:dyDescent="0.25">
      <c r="A9103"/>
      <c r="B9103" s="32"/>
      <c r="C9103" s="34"/>
      <c r="D9103" s="10"/>
      <c r="J9103" s="53"/>
      <c r="K9103" s="64"/>
      <c r="O9103" s="60"/>
      <c r="P9103" s="67"/>
      <c r="T9103" s="53"/>
      <c r="U9103" s="64"/>
      <c r="Y9103" s="53"/>
      <c r="Z9103" s="64"/>
      <c r="AD9103" s="53"/>
    </row>
    <row r="9104" spans="1:30" s="13" customFormat="1" x14ac:dyDescent="0.25">
      <c r="A9104"/>
      <c r="B9104" s="32"/>
      <c r="C9104" s="34"/>
      <c r="D9104" s="10"/>
      <c r="J9104" s="53"/>
      <c r="K9104" s="64"/>
      <c r="O9104" s="60"/>
      <c r="P9104" s="67"/>
      <c r="T9104" s="53"/>
      <c r="U9104" s="64"/>
      <c r="Y9104" s="53"/>
      <c r="Z9104" s="64"/>
      <c r="AD9104" s="53"/>
    </row>
    <row r="9105" spans="1:30" s="13" customFormat="1" x14ac:dyDescent="0.25">
      <c r="A9105"/>
      <c r="B9105" s="32"/>
      <c r="C9105" s="34"/>
      <c r="D9105" s="10"/>
      <c r="J9105" s="53"/>
      <c r="K9105" s="64"/>
      <c r="O9105" s="60"/>
      <c r="P9105" s="67"/>
      <c r="T9105" s="53"/>
      <c r="U9105" s="64"/>
      <c r="Y9105" s="53"/>
      <c r="Z9105" s="64"/>
      <c r="AD9105" s="53"/>
    </row>
    <row r="9106" spans="1:30" s="13" customFormat="1" x14ac:dyDescent="0.25">
      <c r="A9106"/>
      <c r="B9106" s="32"/>
      <c r="C9106" s="34"/>
      <c r="D9106" s="10"/>
      <c r="J9106" s="53"/>
      <c r="K9106" s="64"/>
      <c r="O9106" s="60"/>
      <c r="P9106" s="67"/>
      <c r="T9106" s="53"/>
      <c r="U9106" s="64"/>
      <c r="Y9106" s="53"/>
      <c r="Z9106" s="64"/>
      <c r="AD9106" s="53"/>
    </row>
    <row r="9107" spans="1:30" s="13" customFormat="1" x14ac:dyDescent="0.25">
      <c r="A9107"/>
      <c r="B9107" s="32"/>
      <c r="C9107" s="34"/>
      <c r="D9107" s="10"/>
      <c r="J9107" s="53"/>
      <c r="K9107" s="64"/>
      <c r="O9107" s="60"/>
      <c r="P9107" s="67"/>
      <c r="T9107" s="53"/>
      <c r="U9107" s="64"/>
      <c r="Y9107" s="53"/>
      <c r="Z9107" s="64"/>
      <c r="AD9107" s="53"/>
    </row>
    <row r="9108" spans="1:30" s="13" customFormat="1" x14ac:dyDescent="0.25">
      <c r="A9108"/>
      <c r="B9108" s="32"/>
      <c r="C9108" s="34"/>
      <c r="D9108" s="10"/>
      <c r="J9108" s="53"/>
      <c r="K9108" s="64"/>
      <c r="O9108" s="60"/>
      <c r="P9108" s="67"/>
      <c r="T9108" s="53"/>
      <c r="U9108" s="64"/>
      <c r="Y9108" s="53"/>
      <c r="Z9108" s="64"/>
      <c r="AD9108" s="53"/>
    </row>
    <row r="9109" spans="1:30" s="13" customFormat="1" x14ac:dyDescent="0.25">
      <c r="A9109"/>
      <c r="B9109" s="32"/>
      <c r="C9109" s="34"/>
      <c r="D9109" s="10"/>
      <c r="J9109" s="53"/>
      <c r="K9109" s="64"/>
      <c r="O9109" s="60"/>
      <c r="P9109" s="67"/>
      <c r="T9109" s="53"/>
      <c r="U9109" s="64"/>
      <c r="Y9109" s="53"/>
      <c r="Z9109" s="64"/>
      <c r="AD9109" s="53"/>
    </row>
    <row r="9110" spans="1:30" s="13" customFormat="1" x14ac:dyDescent="0.25">
      <c r="A9110"/>
      <c r="B9110" s="32"/>
      <c r="C9110" s="34"/>
      <c r="D9110" s="10"/>
      <c r="J9110" s="53"/>
      <c r="K9110" s="64"/>
      <c r="O9110" s="60"/>
      <c r="P9110" s="67"/>
      <c r="T9110" s="53"/>
      <c r="U9110" s="64"/>
      <c r="Y9110" s="53"/>
      <c r="Z9110" s="64"/>
      <c r="AD9110" s="53"/>
    </row>
    <row r="9111" spans="1:30" s="13" customFormat="1" x14ac:dyDescent="0.25">
      <c r="A9111"/>
      <c r="B9111" s="32"/>
      <c r="C9111" s="34"/>
      <c r="D9111" s="10"/>
      <c r="J9111" s="53"/>
      <c r="K9111" s="64"/>
      <c r="O9111" s="60"/>
      <c r="P9111" s="67"/>
      <c r="T9111" s="53"/>
      <c r="U9111" s="64"/>
      <c r="Y9111" s="53"/>
      <c r="Z9111" s="64"/>
      <c r="AD9111" s="53"/>
    </row>
    <row r="9112" spans="1:30" s="13" customFormat="1" x14ac:dyDescent="0.25">
      <c r="A9112"/>
      <c r="B9112" s="32"/>
      <c r="C9112" s="34"/>
      <c r="D9112" s="10"/>
      <c r="J9112" s="53"/>
      <c r="K9112" s="64"/>
      <c r="O9112" s="60"/>
      <c r="P9112" s="67"/>
      <c r="T9112" s="53"/>
      <c r="U9112" s="64"/>
      <c r="Y9112" s="53"/>
      <c r="Z9112" s="64"/>
      <c r="AD9112" s="53"/>
    </row>
    <row r="9113" spans="1:30" s="13" customFormat="1" x14ac:dyDescent="0.25">
      <c r="A9113"/>
      <c r="B9113" s="32"/>
      <c r="C9113" s="34"/>
      <c r="D9113" s="10"/>
      <c r="J9113" s="53"/>
      <c r="K9113" s="64"/>
      <c r="O9113" s="60"/>
      <c r="P9113" s="67"/>
      <c r="T9113" s="53"/>
      <c r="U9113" s="64"/>
      <c r="Y9113" s="53"/>
      <c r="Z9113" s="64"/>
      <c r="AD9113" s="53"/>
    </row>
    <row r="9114" spans="1:30" s="13" customFormat="1" x14ac:dyDescent="0.25">
      <c r="A9114"/>
      <c r="B9114" s="32"/>
      <c r="C9114" s="34"/>
      <c r="D9114" s="10"/>
      <c r="J9114" s="53"/>
      <c r="K9114" s="64"/>
      <c r="O9114" s="60"/>
      <c r="P9114" s="67"/>
      <c r="T9114" s="53"/>
      <c r="U9114" s="64"/>
      <c r="Y9114" s="53"/>
      <c r="Z9114" s="64"/>
      <c r="AD9114" s="53"/>
    </row>
    <row r="9115" spans="1:30" s="13" customFormat="1" x14ac:dyDescent="0.25">
      <c r="A9115"/>
      <c r="B9115" s="32"/>
      <c r="C9115" s="34"/>
      <c r="D9115" s="10"/>
      <c r="J9115" s="53"/>
      <c r="K9115" s="64"/>
      <c r="O9115" s="60"/>
      <c r="P9115" s="67"/>
      <c r="T9115" s="53"/>
      <c r="U9115" s="64"/>
      <c r="Y9115" s="53"/>
      <c r="Z9115" s="64"/>
      <c r="AD9115" s="53"/>
    </row>
    <row r="9116" spans="1:30" s="13" customFormat="1" x14ac:dyDescent="0.25">
      <c r="A9116"/>
      <c r="B9116" s="32"/>
      <c r="C9116" s="34"/>
      <c r="D9116" s="10"/>
      <c r="J9116" s="53"/>
      <c r="K9116" s="64"/>
      <c r="O9116" s="60"/>
      <c r="P9116" s="67"/>
      <c r="T9116" s="53"/>
      <c r="U9116" s="64"/>
      <c r="Y9116" s="53"/>
      <c r="Z9116" s="64"/>
      <c r="AD9116" s="53"/>
    </row>
    <row r="9117" spans="1:30" s="13" customFormat="1" x14ac:dyDescent="0.25">
      <c r="A9117"/>
      <c r="B9117" s="32"/>
      <c r="C9117" s="34"/>
      <c r="D9117" s="10"/>
      <c r="J9117" s="53"/>
      <c r="K9117" s="64"/>
      <c r="O9117" s="60"/>
      <c r="P9117" s="67"/>
      <c r="T9117" s="53"/>
      <c r="U9117" s="64"/>
      <c r="Y9117" s="53"/>
      <c r="Z9117" s="64"/>
      <c r="AD9117" s="53"/>
    </row>
    <row r="9118" spans="1:30" s="13" customFormat="1" x14ac:dyDescent="0.25">
      <c r="A9118"/>
      <c r="B9118" s="32"/>
      <c r="C9118" s="34"/>
      <c r="D9118" s="10"/>
      <c r="J9118" s="53"/>
      <c r="K9118" s="64"/>
      <c r="O9118" s="60"/>
      <c r="P9118" s="67"/>
      <c r="T9118" s="53"/>
      <c r="U9118" s="64"/>
      <c r="Y9118" s="53"/>
      <c r="Z9118" s="64"/>
      <c r="AD9118" s="53"/>
    </row>
    <row r="9119" spans="1:30" s="13" customFormat="1" x14ac:dyDescent="0.25">
      <c r="A9119"/>
      <c r="B9119" s="32"/>
      <c r="C9119" s="34"/>
      <c r="D9119" s="10"/>
      <c r="J9119" s="53"/>
      <c r="K9119" s="64"/>
      <c r="O9119" s="60"/>
      <c r="P9119" s="67"/>
      <c r="T9119" s="53"/>
      <c r="U9119" s="64"/>
      <c r="Y9119" s="53"/>
      <c r="Z9119" s="64"/>
      <c r="AD9119" s="53"/>
    </row>
    <row r="9120" spans="1:30" s="13" customFormat="1" x14ac:dyDescent="0.25">
      <c r="A9120"/>
      <c r="B9120" s="32"/>
      <c r="C9120" s="34"/>
      <c r="D9120" s="10"/>
      <c r="J9120" s="53"/>
      <c r="K9120" s="64"/>
      <c r="O9120" s="60"/>
      <c r="P9120" s="67"/>
      <c r="T9120" s="53"/>
      <c r="U9120" s="64"/>
      <c r="Y9120" s="53"/>
      <c r="Z9120" s="64"/>
      <c r="AD9120" s="53"/>
    </row>
    <row r="9121" spans="1:30" s="13" customFormat="1" x14ac:dyDescent="0.25">
      <c r="A9121"/>
      <c r="B9121" s="32"/>
      <c r="C9121" s="34"/>
      <c r="D9121" s="10"/>
      <c r="J9121" s="53"/>
      <c r="K9121" s="64"/>
      <c r="O9121" s="60"/>
      <c r="P9121" s="67"/>
      <c r="T9121" s="53"/>
      <c r="U9121" s="64"/>
      <c r="Y9121" s="53"/>
      <c r="Z9121" s="64"/>
      <c r="AD9121" s="53"/>
    </row>
    <row r="9122" spans="1:30" s="13" customFormat="1" x14ac:dyDescent="0.25">
      <c r="A9122"/>
      <c r="B9122" s="32"/>
      <c r="C9122" s="34"/>
      <c r="D9122" s="10"/>
      <c r="J9122" s="53"/>
      <c r="K9122" s="64"/>
      <c r="O9122" s="60"/>
      <c r="P9122" s="67"/>
      <c r="T9122" s="53"/>
      <c r="U9122" s="64"/>
      <c r="Y9122" s="53"/>
      <c r="Z9122" s="64"/>
      <c r="AD9122" s="53"/>
    </row>
    <row r="9123" spans="1:30" s="13" customFormat="1" x14ac:dyDescent="0.25">
      <c r="A9123"/>
      <c r="B9123" s="32"/>
      <c r="C9123" s="34"/>
      <c r="D9123" s="10"/>
      <c r="J9123" s="53"/>
      <c r="K9123" s="64"/>
      <c r="O9123" s="60"/>
      <c r="P9123" s="67"/>
      <c r="T9123" s="53"/>
      <c r="U9123" s="64"/>
      <c r="Y9123" s="53"/>
      <c r="Z9123" s="64"/>
      <c r="AD9123" s="53"/>
    </row>
    <row r="9124" spans="1:30" s="13" customFormat="1" x14ac:dyDescent="0.25">
      <c r="A9124"/>
      <c r="B9124" s="32"/>
      <c r="C9124" s="34"/>
      <c r="D9124" s="10"/>
      <c r="J9124" s="53"/>
      <c r="K9124" s="64"/>
      <c r="O9124" s="60"/>
      <c r="P9124" s="67"/>
      <c r="T9124" s="53"/>
      <c r="U9124" s="64"/>
      <c r="Y9124" s="53"/>
      <c r="Z9124" s="64"/>
      <c r="AD9124" s="53"/>
    </row>
    <row r="9125" spans="1:30" s="13" customFormat="1" x14ac:dyDescent="0.25">
      <c r="A9125"/>
      <c r="B9125" s="32"/>
      <c r="C9125" s="34"/>
      <c r="D9125" s="10"/>
      <c r="J9125" s="53"/>
      <c r="K9125" s="64"/>
      <c r="O9125" s="60"/>
      <c r="P9125" s="67"/>
      <c r="T9125" s="53"/>
      <c r="U9125" s="64"/>
      <c r="Y9125" s="53"/>
      <c r="Z9125" s="64"/>
      <c r="AD9125" s="53"/>
    </row>
    <row r="9126" spans="1:30" s="13" customFormat="1" x14ac:dyDescent="0.25">
      <c r="A9126"/>
      <c r="B9126" s="32"/>
      <c r="C9126" s="34"/>
      <c r="D9126" s="10"/>
      <c r="J9126" s="53"/>
      <c r="K9126" s="64"/>
      <c r="O9126" s="60"/>
      <c r="P9126" s="67"/>
      <c r="T9126" s="53"/>
      <c r="U9126" s="64"/>
      <c r="Y9126" s="53"/>
      <c r="Z9126" s="64"/>
      <c r="AD9126" s="53"/>
    </row>
    <row r="9127" spans="1:30" s="13" customFormat="1" x14ac:dyDescent="0.25">
      <c r="A9127"/>
      <c r="B9127" s="32"/>
      <c r="C9127" s="34"/>
      <c r="D9127" s="10"/>
      <c r="J9127" s="53"/>
      <c r="K9127" s="64"/>
      <c r="O9127" s="60"/>
      <c r="P9127" s="67"/>
      <c r="T9127" s="53"/>
      <c r="U9127" s="64"/>
      <c r="Y9127" s="53"/>
      <c r="Z9127" s="64"/>
      <c r="AD9127" s="53"/>
    </row>
    <row r="9128" spans="1:30" s="13" customFormat="1" x14ac:dyDescent="0.25">
      <c r="A9128"/>
      <c r="B9128" s="32"/>
      <c r="C9128" s="34"/>
      <c r="D9128" s="10"/>
      <c r="J9128" s="53"/>
      <c r="K9128" s="64"/>
      <c r="O9128" s="60"/>
      <c r="P9128" s="67"/>
      <c r="T9128" s="53"/>
      <c r="U9128" s="64"/>
      <c r="Y9128" s="53"/>
      <c r="Z9128" s="64"/>
      <c r="AD9128" s="53"/>
    </row>
    <row r="9129" spans="1:30" s="13" customFormat="1" x14ac:dyDescent="0.25">
      <c r="A9129"/>
      <c r="B9129" s="32"/>
      <c r="C9129" s="34"/>
      <c r="D9129" s="10"/>
      <c r="J9129" s="53"/>
      <c r="K9129" s="64"/>
      <c r="O9129" s="60"/>
      <c r="P9129" s="67"/>
      <c r="T9129" s="53"/>
      <c r="U9129" s="64"/>
      <c r="Y9129" s="53"/>
      <c r="Z9129" s="64"/>
      <c r="AD9129" s="53"/>
    </row>
    <row r="9130" spans="1:30" s="13" customFormat="1" x14ac:dyDescent="0.25">
      <c r="A9130"/>
      <c r="B9130" s="32"/>
      <c r="C9130" s="34"/>
      <c r="D9130" s="10"/>
      <c r="J9130" s="53"/>
      <c r="K9130" s="64"/>
      <c r="O9130" s="60"/>
      <c r="P9130" s="67"/>
      <c r="T9130" s="53"/>
      <c r="U9130" s="64"/>
      <c r="Y9130" s="53"/>
      <c r="Z9130" s="64"/>
      <c r="AD9130" s="53"/>
    </row>
    <row r="9131" spans="1:30" s="13" customFormat="1" x14ac:dyDescent="0.25">
      <c r="A9131"/>
      <c r="B9131" s="32"/>
      <c r="C9131" s="34"/>
      <c r="D9131" s="10"/>
      <c r="J9131" s="53"/>
      <c r="K9131" s="64"/>
      <c r="O9131" s="60"/>
      <c r="P9131" s="67"/>
      <c r="T9131" s="53"/>
      <c r="U9131" s="64"/>
      <c r="Y9131" s="53"/>
      <c r="Z9131" s="64"/>
      <c r="AD9131" s="53"/>
    </row>
    <row r="9132" spans="1:30" s="13" customFormat="1" x14ac:dyDescent="0.25">
      <c r="A9132"/>
      <c r="B9132" s="32"/>
      <c r="C9132" s="34"/>
      <c r="D9132" s="10"/>
      <c r="J9132" s="53"/>
      <c r="K9132" s="64"/>
      <c r="O9132" s="60"/>
      <c r="P9132" s="67"/>
      <c r="T9132" s="53"/>
      <c r="U9132" s="64"/>
      <c r="Y9132" s="53"/>
      <c r="Z9132" s="64"/>
      <c r="AD9132" s="53"/>
    </row>
    <row r="9133" spans="1:30" s="13" customFormat="1" x14ac:dyDescent="0.25">
      <c r="A9133"/>
      <c r="B9133" s="32"/>
      <c r="C9133" s="34"/>
      <c r="D9133" s="10"/>
      <c r="J9133" s="53"/>
      <c r="K9133" s="64"/>
      <c r="O9133" s="60"/>
      <c r="P9133" s="67"/>
      <c r="T9133" s="53"/>
      <c r="U9133" s="64"/>
      <c r="Y9133" s="53"/>
      <c r="Z9133" s="64"/>
      <c r="AD9133" s="53"/>
    </row>
    <row r="9134" spans="1:30" s="13" customFormat="1" x14ac:dyDescent="0.25">
      <c r="A9134"/>
      <c r="B9134" s="32"/>
      <c r="C9134" s="34"/>
      <c r="D9134" s="10"/>
      <c r="J9134" s="53"/>
      <c r="K9134" s="64"/>
      <c r="O9134" s="60"/>
      <c r="P9134" s="67"/>
      <c r="T9134" s="53"/>
      <c r="U9134" s="64"/>
      <c r="Y9134" s="53"/>
      <c r="Z9134" s="64"/>
      <c r="AD9134" s="53"/>
    </row>
    <row r="9135" spans="1:30" s="13" customFormat="1" x14ac:dyDescent="0.25">
      <c r="A9135"/>
      <c r="B9135" s="32"/>
      <c r="C9135" s="34"/>
      <c r="D9135" s="10"/>
      <c r="J9135" s="53"/>
      <c r="K9135" s="64"/>
      <c r="O9135" s="60"/>
      <c r="P9135" s="67"/>
      <c r="T9135" s="53"/>
      <c r="U9135" s="64"/>
      <c r="Y9135" s="53"/>
      <c r="Z9135" s="64"/>
      <c r="AD9135" s="53"/>
    </row>
    <row r="9136" spans="1:30" s="13" customFormat="1" x14ac:dyDescent="0.25">
      <c r="A9136"/>
      <c r="B9136" s="32"/>
      <c r="C9136" s="34"/>
      <c r="D9136" s="10"/>
      <c r="J9136" s="53"/>
      <c r="K9136" s="64"/>
      <c r="O9136" s="60"/>
      <c r="P9136" s="67"/>
      <c r="T9136" s="53"/>
      <c r="U9136" s="64"/>
      <c r="Y9136" s="53"/>
      <c r="Z9136" s="64"/>
      <c r="AD9136" s="53"/>
    </row>
    <row r="9137" spans="1:30" s="13" customFormat="1" x14ac:dyDescent="0.25">
      <c r="A9137"/>
      <c r="B9137" s="32"/>
      <c r="C9137" s="34"/>
      <c r="D9137" s="10"/>
      <c r="J9137" s="53"/>
      <c r="K9137" s="64"/>
      <c r="O9137" s="60"/>
      <c r="P9137" s="67"/>
      <c r="T9137" s="53"/>
      <c r="U9137" s="64"/>
      <c r="Y9137" s="53"/>
      <c r="Z9137" s="64"/>
      <c r="AD9137" s="53"/>
    </row>
    <row r="9138" spans="1:30" s="13" customFormat="1" x14ac:dyDescent="0.25">
      <c r="A9138"/>
      <c r="B9138" s="32"/>
      <c r="C9138" s="34"/>
      <c r="D9138" s="10"/>
      <c r="J9138" s="53"/>
      <c r="K9138" s="64"/>
      <c r="O9138" s="60"/>
      <c r="P9138" s="67"/>
      <c r="T9138" s="53"/>
      <c r="U9138" s="64"/>
      <c r="Y9138" s="53"/>
      <c r="Z9138" s="64"/>
      <c r="AD9138" s="53"/>
    </row>
    <row r="9139" spans="1:30" s="13" customFormat="1" x14ac:dyDescent="0.25">
      <c r="A9139"/>
      <c r="B9139" s="32"/>
      <c r="C9139" s="34"/>
      <c r="D9139" s="10"/>
      <c r="J9139" s="53"/>
      <c r="K9139" s="64"/>
      <c r="O9139" s="60"/>
      <c r="P9139" s="67"/>
      <c r="T9139" s="53"/>
      <c r="U9139" s="64"/>
      <c r="Y9139" s="53"/>
      <c r="Z9139" s="64"/>
      <c r="AD9139" s="53"/>
    </row>
    <row r="9140" spans="1:30" s="13" customFormat="1" x14ac:dyDescent="0.25">
      <c r="A9140"/>
      <c r="B9140" s="32"/>
      <c r="C9140" s="34"/>
      <c r="D9140" s="10"/>
      <c r="J9140" s="53"/>
      <c r="K9140" s="64"/>
      <c r="O9140" s="60"/>
      <c r="P9140" s="67"/>
      <c r="T9140" s="53"/>
      <c r="U9140" s="64"/>
      <c r="Y9140" s="53"/>
      <c r="Z9140" s="64"/>
      <c r="AD9140" s="53"/>
    </row>
    <row r="9141" spans="1:30" s="13" customFormat="1" x14ac:dyDescent="0.25">
      <c r="A9141"/>
      <c r="B9141" s="32"/>
      <c r="C9141" s="34"/>
      <c r="D9141" s="10"/>
      <c r="J9141" s="53"/>
      <c r="K9141" s="64"/>
      <c r="O9141" s="60"/>
      <c r="P9141" s="67"/>
      <c r="T9141" s="53"/>
      <c r="U9141" s="64"/>
      <c r="Y9141" s="53"/>
      <c r="Z9141" s="64"/>
      <c r="AD9141" s="53"/>
    </row>
    <row r="9142" spans="1:30" s="13" customFormat="1" x14ac:dyDescent="0.25">
      <c r="A9142"/>
      <c r="B9142" s="32"/>
      <c r="C9142" s="34"/>
      <c r="D9142" s="10"/>
      <c r="J9142" s="53"/>
      <c r="K9142" s="64"/>
      <c r="O9142" s="60"/>
      <c r="P9142" s="67"/>
      <c r="T9142" s="53"/>
      <c r="U9142" s="64"/>
      <c r="Y9142" s="53"/>
      <c r="Z9142" s="64"/>
      <c r="AD9142" s="53"/>
    </row>
    <row r="9143" spans="1:30" s="13" customFormat="1" x14ac:dyDescent="0.25">
      <c r="A9143"/>
      <c r="B9143" s="32"/>
      <c r="C9143" s="34"/>
      <c r="D9143" s="10"/>
      <c r="J9143" s="53"/>
      <c r="K9143" s="64"/>
      <c r="O9143" s="60"/>
      <c r="P9143" s="67"/>
      <c r="T9143" s="53"/>
      <c r="U9143" s="64"/>
      <c r="Y9143" s="53"/>
      <c r="Z9143" s="64"/>
      <c r="AD9143" s="53"/>
    </row>
    <row r="9144" spans="1:30" s="13" customFormat="1" x14ac:dyDescent="0.25">
      <c r="A9144"/>
      <c r="B9144" s="32"/>
      <c r="C9144" s="34"/>
      <c r="D9144" s="10"/>
      <c r="J9144" s="53"/>
      <c r="K9144" s="64"/>
      <c r="O9144" s="60"/>
      <c r="P9144" s="67"/>
      <c r="T9144" s="53"/>
      <c r="U9144" s="64"/>
      <c r="Y9144" s="53"/>
      <c r="Z9144" s="64"/>
      <c r="AD9144" s="53"/>
    </row>
    <row r="9145" spans="1:30" s="13" customFormat="1" x14ac:dyDescent="0.25">
      <c r="A9145"/>
      <c r="B9145" s="32"/>
      <c r="C9145" s="34"/>
      <c r="D9145" s="10"/>
      <c r="J9145" s="53"/>
      <c r="K9145" s="64"/>
      <c r="O9145" s="60"/>
      <c r="P9145" s="67"/>
      <c r="T9145" s="53"/>
      <c r="U9145" s="64"/>
      <c r="Y9145" s="53"/>
      <c r="Z9145" s="64"/>
      <c r="AD9145" s="53"/>
    </row>
    <row r="9146" spans="1:30" s="13" customFormat="1" x14ac:dyDescent="0.25">
      <c r="A9146"/>
      <c r="B9146" s="32"/>
      <c r="C9146" s="34"/>
      <c r="D9146" s="10"/>
      <c r="J9146" s="53"/>
      <c r="K9146" s="64"/>
      <c r="O9146" s="60"/>
      <c r="P9146" s="67"/>
      <c r="T9146" s="53"/>
      <c r="U9146" s="64"/>
      <c r="Y9146" s="53"/>
      <c r="Z9146" s="64"/>
      <c r="AD9146" s="53"/>
    </row>
    <row r="9147" spans="1:30" s="13" customFormat="1" x14ac:dyDescent="0.25">
      <c r="A9147"/>
      <c r="B9147" s="32"/>
      <c r="C9147" s="34"/>
      <c r="D9147" s="10"/>
      <c r="J9147" s="53"/>
      <c r="K9147" s="64"/>
      <c r="O9147" s="60"/>
      <c r="P9147" s="67"/>
      <c r="T9147" s="53"/>
      <c r="U9147" s="64"/>
      <c r="Y9147" s="53"/>
      <c r="Z9147" s="64"/>
      <c r="AD9147" s="53"/>
    </row>
    <row r="9148" spans="1:30" s="13" customFormat="1" x14ac:dyDescent="0.25">
      <c r="A9148"/>
      <c r="B9148" s="32"/>
      <c r="C9148" s="34"/>
      <c r="D9148" s="10"/>
      <c r="J9148" s="53"/>
      <c r="K9148" s="64"/>
      <c r="O9148" s="60"/>
      <c r="P9148" s="67"/>
      <c r="T9148" s="53"/>
      <c r="U9148" s="64"/>
      <c r="Y9148" s="53"/>
      <c r="Z9148" s="64"/>
      <c r="AD9148" s="53"/>
    </row>
    <row r="9149" spans="1:30" s="13" customFormat="1" x14ac:dyDescent="0.25">
      <c r="A9149"/>
      <c r="B9149" s="32"/>
      <c r="C9149" s="34"/>
      <c r="D9149" s="10"/>
      <c r="J9149" s="53"/>
      <c r="K9149" s="64"/>
      <c r="O9149" s="60"/>
      <c r="P9149" s="67"/>
      <c r="T9149" s="53"/>
      <c r="U9149" s="64"/>
      <c r="Y9149" s="53"/>
      <c r="Z9149" s="64"/>
      <c r="AD9149" s="53"/>
    </row>
    <row r="9150" spans="1:30" s="13" customFormat="1" x14ac:dyDescent="0.25">
      <c r="A9150"/>
      <c r="B9150" s="32"/>
      <c r="C9150" s="34"/>
      <c r="D9150" s="10"/>
      <c r="J9150" s="53"/>
      <c r="K9150" s="64"/>
      <c r="O9150" s="60"/>
      <c r="P9150" s="67"/>
      <c r="T9150" s="53"/>
      <c r="U9150" s="64"/>
      <c r="Y9150" s="53"/>
      <c r="Z9150" s="64"/>
      <c r="AD9150" s="53"/>
    </row>
    <row r="9151" spans="1:30" s="13" customFormat="1" x14ac:dyDescent="0.25">
      <c r="A9151"/>
      <c r="B9151" s="32"/>
      <c r="C9151" s="34"/>
      <c r="D9151" s="10"/>
      <c r="J9151" s="53"/>
      <c r="K9151" s="64"/>
      <c r="O9151" s="60"/>
      <c r="P9151" s="67"/>
      <c r="T9151" s="53"/>
      <c r="U9151" s="64"/>
      <c r="Y9151" s="53"/>
      <c r="Z9151" s="64"/>
      <c r="AD9151" s="53"/>
    </row>
    <row r="9152" spans="1:30" s="13" customFormat="1" x14ac:dyDescent="0.25">
      <c r="A9152"/>
      <c r="B9152" s="32"/>
      <c r="C9152" s="34"/>
      <c r="D9152" s="10"/>
      <c r="J9152" s="53"/>
      <c r="K9152" s="64"/>
      <c r="O9152" s="60"/>
      <c r="P9152" s="67"/>
      <c r="T9152" s="53"/>
      <c r="U9152" s="64"/>
      <c r="Y9152" s="53"/>
      <c r="Z9152" s="64"/>
      <c r="AD9152" s="53"/>
    </row>
    <row r="9153" spans="1:30" s="13" customFormat="1" x14ac:dyDescent="0.25">
      <c r="A9153"/>
      <c r="B9153" s="32"/>
      <c r="C9153" s="34"/>
      <c r="D9153" s="10"/>
      <c r="J9153" s="53"/>
      <c r="K9153" s="64"/>
      <c r="O9153" s="60"/>
      <c r="P9153" s="67"/>
      <c r="T9153" s="53"/>
      <c r="U9153" s="64"/>
      <c r="Y9153" s="53"/>
      <c r="Z9153" s="64"/>
      <c r="AD9153" s="53"/>
    </row>
    <row r="9154" spans="1:30" s="13" customFormat="1" x14ac:dyDescent="0.25">
      <c r="A9154"/>
      <c r="B9154" s="32"/>
      <c r="C9154" s="34"/>
      <c r="D9154" s="10"/>
      <c r="J9154" s="53"/>
      <c r="K9154" s="64"/>
      <c r="O9154" s="60"/>
      <c r="P9154" s="67"/>
      <c r="T9154" s="53"/>
      <c r="U9154" s="64"/>
      <c r="Y9154" s="53"/>
      <c r="Z9154" s="64"/>
      <c r="AD9154" s="53"/>
    </row>
    <row r="9155" spans="1:30" s="13" customFormat="1" x14ac:dyDescent="0.25">
      <c r="A9155"/>
      <c r="B9155" s="32"/>
      <c r="C9155" s="34"/>
      <c r="D9155" s="10"/>
      <c r="J9155" s="53"/>
      <c r="K9155" s="64"/>
      <c r="O9155" s="60"/>
      <c r="P9155" s="67"/>
      <c r="T9155" s="53"/>
      <c r="U9155" s="64"/>
      <c r="Y9155" s="53"/>
      <c r="Z9155" s="64"/>
      <c r="AD9155" s="53"/>
    </row>
    <row r="9156" spans="1:30" s="13" customFormat="1" x14ac:dyDescent="0.25">
      <c r="A9156"/>
      <c r="B9156" s="32"/>
      <c r="C9156" s="34"/>
      <c r="D9156" s="10"/>
      <c r="J9156" s="53"/>
      <c r="K9156" s="64"/>
      <c r="O9156" s="60"/>
      <c r="P9156" s="67"/>
      <c r="T9156" s="53"/>
      <c r="U9156" s="64"/>
      <c r="Y9156" s="53"/>
      <c r="Z9156" s="64"/>
      <c r="AD9156" s="53"/>
    </row>
    <row r="9157" spans="1:30" s="13" customFormat="1" x14ac:dyDescent="0.25">
      <c r="A9157"/>
      <c r="B9157" s="32"/>
      <c r="C9157" s="34"/>
      <c r="D9157" s="10"/>
      <c r="J9157" s="53"/>
      <c r="K9157" s="64"/>
      <c r="O9157" s="60"/>
      <c r="P9157" s="67"/>
      <c r="T9157" s="53"/>
      <c r="U9157" s="64"/>
      <c r="Y9157" s="53"/>
      <c r="Z9157" s="64"/>
      <c r="AD9157" s="53"/>
    </row>
    <row r="9158" spans="1:30" s="13" customFormat="1" x14ac:dyDescent="0.25">
      <c r="A9158"/>
      <c r="B9158" s="32"/>
      <c r="C9158" s="34"/>
      <c r="D9158" s="10"/>
      <c r="J9158" s="53"/>
      <c r="K9158" s="64"/>
      <c r="O9158" s="60"/>
      <c r="P9158" s="67"/>
      <c r="T9158" s="53"/>
      <c r="U9158" s="64"/>
      <c r="Y9158" s="53"/>
      <c r="Z9158" s="64"/>
      <c r="AD9158" s="53"/>
    </row>
    <row r="9159" spans="1:30" s="13" customFormat="1" x14ac:dyDescent="0.25">
      <c r="A9159"/>
      <c r="B9159" s="32"/>
      <c r="C9159" s="34"/>
      <c r="D9159" s="10"/>
      <c r="J9159" s="53"/>
      <c r="K9159" s="64"/>
      <c r="O9159" s="60"/>
      <c r="P9159" s="67"/>
      <c r="T9159" s="53"/>
      <c r="U9159" s="64"/>
      <c r="Y9159" s="53"/>
      <c r="Z9159" s="64"/>
      <c r="AD9159" s="53"/>
    </row>
    <row r="9160" spans="1:30" s="13" customFormat="1" x14ac:dyDescent="0.25">
      <c r="A9160"/>
      <c r="B9160" s="32"/>
      <c r="C9160" s="34"/>
      <c r="D9160" s="10"/>
      <c r="J9160" s="53"/>
      <c r="K9160" s="64"/>
      <c r="O9160" s="60"/>
      <c r="P9160" s="67"/>
      <c r="T9160" s="53"/>
      <c r="U9160" s="64"/>
      <c r="Y9160" s="53"/>
      <c r="Z9160" s="64"/>
      <c r="AD9160" s="53"/>
    </row>
    <row r="9161" spans="1:30" s="13" customFormat="1" x14ac:dyDescent="0.25">
      <c r="A9161"/>
      <c r="B9161" s="32"/>
      <c r="C9161" s="34"/>
      <c r="D9161" s="10"/>
      <c r="J9161" s="53"/>
      <c r="K9161" s="64"/>
      <c r="O9161" s="60"/>
      <c r="P9161" s="67"/>
      <c r="T9161" s="53"/>
      <c r="U9161" s="64"/>
      <c r="Y9161" s="53"/>
      <c r="Z9161" s="64"/>
      <c r="AD9161" s="53"/>
    </row>
    <row r="9162" spans="1:30" s="13" customFormat="1" x14ac:dyDescent="0.25">
      <c r="A9162"/>
      <c r="B9162" s="32"/>
      <c r="C9162" s="34"/>
      <c r="D9162" s="10"/>
      <c r="J9162" s="53"/>
      <c r="K9162" s="64"/>
      <c r="O9162" s="60"/>
      <c r="P9162" s="67"/>
      <c r="T9162" s="53"/>
      <c r="U9162" s="64"/>
      <c r="Y9162" s="53"/>
      <c r="Z9162" s="64"/>
      <c r="AD9162" s="53"/>
    </row>
    <row r="9163" spans="1:30" s="13" customFormat="1" x14ac:dyDescent="0.25">
      <c r="A9163"/>
      <c r="B9163" s="32"/>
      <c r="C9163" s="34"/>
      <c r="D9163" s="10"/>
      <c r="J9163" s="53"/>
      <c r="K9163" s="64"/>
      <c r="O9163" s="60"/>
      <c r="P9163" s="67"/>
      <c r="T9163" s="53"/>
      <c r="U9163" s="64"/>
      <c r="Y9163" s="53"/>
      <c r="Z9163" s="64"/>
      <c r="AD9163" s="53"/>
    </row>
    <row r="9164" spans="1:30" s="13" customFormat="1" x14ac:dyDescent="0.25">
      <c r="A9164"/>
      <c r="B9164" s="32"/>
      <c r="C9164" s="34"/>
      <c r="D9164" s="10"/>
      <c r="J9164" s="53"/>
      <c r="K9164" s="64"/>
      <c r="O9164" s="60"/>
      <c r="P9164" s="67"/>
      <c r="T9164" s="53"/>
      <c r="U9164" s="64"/>
      <c r="Y9164" s="53"/>
      <c r="Z9164" s="64"/>
      <c r="AD9164" s="53"/>
    </row>
    <row r="9165" spans="1:30" s="13" customFormat="1" x14ac:dyDescent="0.25">
      <c r="A9165"/>
      <c r="B9165" s="32"/>
      <c r="C9165" s="34"/>
      <c r="D9165" s="10"/>
      <c r="J9165" s="53"/>
      <c r="K9165" s="64"/>
      <c r="O9165" s="60"/>
      <c r="P9165" s="67"/>
      <c r="T9165" s="53"/>
      <c r="U9165" s="64"/>
      <c r="Y9165" s="53"/>
      <c r="Z9165" s="64"/>
      <c r="AD9165" s="53"/>
    </row>
    <row r="9166" spans="1:30" s="13" customFormat="1" x14ac:dyDescent="0.25">
      <c r="A9166"/>
      <c r="B9166" s="32"/>
      <c r="C9166" s="34"/>
      <c r="D9166" s="10"/>
      <c r="J9166" s="53"/>
      <c r="K9166" s="64"/>
      <c r="O9166" s="60"/>
      <c r="P9166" s="67"/>
      <c r="T9166" s="53"/>
      <c r="U9166" s="64"/>
      <c r="Y9166" s="53"/>
      <c r="Z9166" s="64"/>
      <c r="AD9166" s="53"/>
    </row>
    <row r="9167" spans="1:30" s="13" customFormat="1" x14ac:dyDescent="0.25">
      <c r="A9167"/>
      <c r="B9167" s="32"/>
      <c r="C9167" s="34"/>
      <c r="D9167" s="10"/>
      <c r="J9167" s="53"/>
      <c r="K9167" s="64"/>
      <c r="O9167" s="60"/>
      <c r="P9167" s="67"/>
      <c r="T9167" s="53"/>
      <c r="U9167" s="64"/>
      <c r="Y9167" s="53"/>
      <c r="Z9167" s="64"/>
      <c r="AD9167" s="53"/>
    </row>
    <row r="9168" spans="1:30" s="13" customFormat="1" x14ac:dyDescent="0.25">
      <c r="A9168"/>
      <c r="B9168" s="32"/>
      <c r="C9168" s="34"/>
      <c r="D9168" s="10"/>
      <c r="J9168" s="53"/>
      <c r="K9168" s="64"/>
      <c r="O9168" s="60"/>
      <c r="P9168" s="67"/>
      <c r="T9168" s="53"/>
      <c r="U9168" s="64"/>
      <c r="Y9168" s="53"/>
      <c r="Z9168" s="64"/>
      <c r="AD9168" s="53"/>
    </row>
    <row r="9169" spans="1:30" s="13" customFormat="1" x14ac:dyDescent="0.25">
      <c r="A9169"/>
      <c r="B9169" s="32"/>
      <c r="C9169" s="34"/>
      <c r="D9169" s="10"/>
      <c r="J9169" s="53"/>
      <c r="K9169" s="64"/>
      <c r="O9169" s="60"/>
      <c r="P9169" s="67"/>
      <c r="T9169" s="53"/>
      <c r="U9169" s="64"/>
      <c r="Y9169" s="53"/>
      <c r="Z9169" s="64"/>
      <c r="AD9169" s="53"/>
    </row>
    <row r="9170" spans="1:30" s="13" customFormat="1" x14ac:dyDescent="0.25">
      <c r="A9170"/>
      <c r="B9170" s="32"/>
      <c r="C9170" s="34"/>
      <c r="D9170" s="10"/>
      <c r="J9170" s="53"/>
      <c r="K9170" s="64"/>
      <c r="O9170" s="60"/>
      <c r="P9170" s="67"/>
      <c r="T9170" s="53"/>
      <c r="U9170" s="64"/>
      <c r="Y9170" s="53"/>
      <c r="Z9170" s="64"/>
      <c r="AD9170" s="53"/>
    </row>
    <row r="9171" spans="1:30" s="13" customFormat="1" x14ac:dyDescent="0.25">
      <c r="A9171"/>
      <c r="B9171" s="32"/>
      <c r="C9171" s="34"/>
      <c r="D9171" s="10"/>
      <c r="J9171" s="53"/>
      <c r="K9171" s="64"/>
      <c r="O9171" s="60"/>
      <c r="P9171" s="67"/>
      <c r="T9171" s="53"/>
      <c r="U9171" s="64"/>
      <c r="Y9171" s="53"/>
      <c r="Z9171" s="64"/>
      <c r="AD9171" s="53"/>
    </row>
    <row r="9172" spans="1:30" s="13" customFormat="1" x14ac:dyDescent="0.25">
      <c r="A9172"/>
      <c r="B9172" s="32"/>
      <c r="C9172" s="34"/>
      <c r="D9172" s="10"/>
      <c r="J9172" s="53"/>
      <c r="K9172" s="64"/>
      <c r="O9172" s="60"/>
      <c r="P9172" s="67"/>
      <c r="T9172" s="53"/>
      <c r="U9172" s="64"/>
      <c r="Y9172" s="53"/>
      <c r="Z9172" s="64"/>
      <c r="AD9172" s="53"/>
    </row>
    <row r="9173" spans="1:30" s="13" customFormat="1" x14ac:dyDescent="0.25">
      <c r="A9173"/>
      <c r="B9173" s="32"/>
      <c r="C9173" s="34"/>
      <c r="D9173" s="10"/>
      <c r="J9173" s="53"/>
      <c r="K9173" s="64"/>
      <c r="O9173" s="60"/>
      <c r="P9173" s="67"/>
      <c r="T9173" s="53"/>
      <c r="U9173" s="64"/>
      <c r="Y9173" s="53"/>
      <c r="Z9173" s="64"/>
      <c r="AD9173" s="53"/>
    </row>
    <row r="9174" spans="1:30" s="13" customFormat="1" x14ac:dyDescent="0.25">
      <c r="A9174"/>
      <c r="B9174" s="32"/>
      <c r="C9174" s="34"/>
      <c r="D9174" s="10"/>
      <c r="J9174" s="53"/>
      <c r="K9174" s="64"/>
      <c r="O9174" s="60"/>
      <c r="P9174" s="67"/>
      <c r="T9174" s="53"/>
      <c r="U9174" s="64"/>
      <c r="Y9174" s="53"/>
      <c r="Z9174" s="64"/>
      <c r="AD9174" s="53"/>
    </row>
    <row r="9175" spans="1:30" s="13" customFormat="1" x14ac:dyDescent="0.25">
      <c r="A9175"/>
      <c r="B9175" s="32"/>
      <c r="C9175" s="34"/>
      <c r="D9175" s="10"/>
      <c r="J9175" s="53"/>
      <c r="K9175" s="64"/>
      <c r="O9175" s="60"/>
      <c r="P9175" s="67"/>
      <c r="T9175" s="53"/>
      <c r="U9175" s="64"/>
      <c r="Y9175" s="53"/>
      <c r="Z9175" s="64"/>
      <c r="AD9175" s="53"/>
    </row>
    <row r="9176" spans="1:30" s="13" customFormat="1" x14ac:dyDescent="0.25">
      <c r="A9176"/>
      <c r="B9176" s="32"/>
      <c r="C9176" s="34"/>
      <c r="D9176" s="10"/>
      <c r="J9176" s="53"/>
      <c r="K9176" s="64"/>
      <c r="O9176" s="60"/>
      <c r="P9176" s="67"/>
      <c r="T9176" s="53"/>
      <c r="U9176" s="64"/>
      <c r="Y9176" s="53"/>
      <c r="Z9176" s="64"/>
      <c r="AD9176" s="53"/>
    </row>
    <row r="9177" spans="1:30" s="13" customFormat="1" x14ac:dyDescent="0.25">
      <c r="A9177"/>
      <c r="B9177" s="32"/>
      <c r="C9177" s="34"/>
      <c r="D9177" s="10"/>
      <c r="J9177" s="53"/>
      <c r="K9177" s="64"/>
      <c r="O9177" s="60"/>
      <c r="P9177" s="67"/>
      <c r="T9177" s="53"/>
      <c r="U9177" s="64"/>
      <c r="Y9177" s="53"/>
      <c r="Z9177" s="64"/>
      <c r="AD9177" s="53"/>
    </row>
    <row r="9178" spans="1:30" s="13" customFormat="1" x14ac:dyDescent="0.25">
      <c r="A9178"/>
      <c r="B9178" s="32"/>
      <c r="C9178" s="34"/>
      <c r="D9178" s="10"/>
      <c r="J9178" s="53"/>
      <c r="K9178" s="64"/>
      <c r="O9178" s="60"/>
      <c r="P9178" s="67"/>
      <c r="T9178" s="53"/>
      <c r="U9178" s="64"/>
      <c r="Y9178" s="53"/>
      <c r="Z9178" s="64"/>
      <c r="AD9178" s="53"/>
    </row>
    <row r="9179" spans="1:30" s="13" customFormat="1" x14ac:dyDescent="0.25">
      <c r="A9179"/>
      <c r="B9179" s="32"/>
      <c r="C9179" s="34"/>
      <c r="D9179" s="10"/>
      <c r="J9179" s="53"/>
      <c r="K9179" s="64"/>
      <c r="O9179" s="60"/>
      <c r="P9179" s="67"/>
      <c r="T9179" s="53"/>
      <c r="U9179" s="64"/>
      <c r="Y9179" s="53"/>
      <c r="Z9179" s="64"/>
      <c r="AD9179" s="53"/>
    </row>
    <row r="9180" spans="1:30" s="13" customFormat="1" x14ac:dyDescent="0.25">
      <c r="A9180"/>
      <c r="B9180" s="32"/>
      <c r="C9180" s="34"/>
      <c r="D9180" s="10"/>
      <c r="J9180" s="53"/>
      <c r="K9180" s="64"/>
      <c r="O9180" s="60"/>
      <c r="P9180" s="67"/>
      <c r="T9180" s="53"/>
      <c r="U9180" s="64"/>
      <c r="Y9180" s="53"/>
      <c r="Z9180" s="64"/>
      <c r="AD9180" s="53"/>
    </row>
    <row r="9181" spans="1:30" s="13" customFormat="1" x14ac:dyDescent="0.25">
      <c r="A9181"/>
      <c r="B9181" s="32"/>
      <c r="C9181" s="34"/>
      <c r="D9181" s="10"/>
      <c r="J9181" s="53"/>
      <c r="K9181" s="64"/>
      <c r="O9181" s="60"/>
      <c r="P9181" s="67"/>
      <c r="T9181" s="53"/>
      <c r="U9181" s="64"/>
      <c r="Y9181" s="53"/>
      <c r="Z9181" s="64"/>
      <c r="AD9181" s="53"/>
    </row>
    <row r="9182" spans="1:30" s="13" customFormat="1" x14ac:dyDescent="0.25">
      <c r="A9182"/>
      <c r="B9182" s="32"/>
      <c r="C9182" s="34"/>
      <c r="D9182" s="10"/>
      <c r="J9182" s="53"/>
      <c r="K9182" s="64"/>
      <c r="O9182" s="60"/>
      <c r="P9182" s="67"/>
      <c r="T9182" s="53"/>
      <c r="U9182" s="64"/>
      <c r="Y9182" s="53"/>
      <c r="Z9182" s="64"/>
      <c r="AD9182" s="53"/>
    </row>
    <row r="9183" spans="1:30" s="13" customFormat="1" x14ac:dyDescent="0.25">
      <c r="A9183"/>
      <c r="B9183" s="32"/>
      <c r="C9183" s="34"/>
      <c r="D9183" s="10"/>
      <c r="J9183" s="53"/>
      <c r="K9183" s="64"/>
      <c r="O9183" s="60"/>
      <c r="P9183" s="67"/>
      <c r="T9183" s="53"/>
      <c r="U9183" s="64"/>
      <c r="Y9183" s="53"/>
      <c r="Z9183" s="64"/>
      <c r="AD9183" s="53"/>
    </row>
    <row r="9184" spans="1:30" s="13" customFormat="1" x14ac:dyDescent="0.25">
      <c r="A9184"/>
      <c r="B9184" s="32"/>
      <c r="C9184" s="34"/>
      <c r="D9184" s="10"/>
      <c r="J9184" s="53"/>
      <c r="K9184" s="64"/>
      <c r="O9184" s="60"/>
      <c r="P9184" s="67"/>
      <c r="T9184" s="53"/>
      <c r="U9184" s="64"/>
      <c r="Y9184" s="53"/>
      <c r="Z9184" s="64"/>
      <c r="AD9184" s="53"/>
    </row>
    <row r="9185" spans="1:30" s="13" customFormat="1" x14ac:dyDescent="0.25">
      <c r="A9185"/>
      <c r="B9185" s="32"/>
      <c r="C9185" s="34"/>
      <c r="D9185" s="10"/>
      <c r="J9185" s="53"/>
      <c r="K9185" s="64"/>
      <c r="O9185" s="60"/>
      <c r="P9185" s="67"/>
      <c r="T9185" s="53"/>
      <c r="U9185" s="64"/>
      <c r="Y9185" s="53"/>
      <c r="Z9185" s="64"/>
      <c r="AD9185" s="53"/>
    </row>
    <row r="9186" spans="1:30" s="13" customFormat="1" x14ac:dyDescent="0.25">
      <c r="A9186"/>
      <c r="B9186" s="32"/>
      <c r="C9186" s="34"/>
      <c r="D9186" s="10"/>
      <c r="J9186" s="53"/>
      <c r="K9186" s="64"/>
      <c r="O9186" s="60"/>
      <c r="P9186" s="67"/>
      <c r="T9186" s="53"/>
      <c r="U9186" s="64"/>
      <c r="Y9186" s="53"/>
      <c r="Z9186" s="64"/>
      <c r="AD9186" s="53"/>
    </row>
    <row r="9187" spans="1:30" s="13" customFormat="1" x14ac:dyDescent="0.25">
      <c r="A9187"/>
      <c r="B9187" s="32"/>
      <c r="C9187" s="34"/>
      <c r="D9187" s="10"/>
      <c r="J9187" s="53"/>
      <c r="K9187" s="64"/>
      <c r="O9187" s="60"/>
      <c r="P9187" s="67"/>
      <c r="T9187" s="53"/>
      <c r="U9187" s="64"/>
      <c r="Y9187" s="53"/>
      <c r="Z9187" s="64"/>
      <c r="AD9187" s="53"/>
    </row>
    <row r="9188" spans="1:30" s="13" customFormat="1" x14ac:dyDescent="0.25">
      <c r="A9188"/>
      <c r="B9188" s="32"/>
      <c r="C9188" s="34"/>
      <c r="D9188" s="10"/>
      <c r="J9188" s="53"/>
      <c r="K9188" s="64"/>
      <c r="O9188" s="60"/>
      <c r="P9188" s="67"/>
      <c r="T9188" s="53"/>
      <c r="U9188" s="64"/>
      <c r="Y9188" s="53"/>
      <c r="Z9188" s="64"/>
      <c r="AD9188" s="53"/>
    </row>
    <row r="9189" spans="1:30" s="13" customFormat="1" x14ac:dyDescent="0.25">
      <c r="A9189"/>
      <c r="B9189" s="32"/>
      <c r="C9189" s="34"/>
      <c r="D9189" s="10"/>
      <c r="J9189" s="53"/>
      <c r="K9189" s="64"/>
      <c r="O9189" s="60"/>
      <c r="P9189" s="67"/>
      <c r="T9189" s="53"/>
      <c r="U9189" s="64"/>
      <c r="Y9189" s="53"/>
      <c r="Z9189" s="64"/>
      <c r="AD9189" s="53"/>
    </row>
    <row r="9190" spans="1:30" s="13" customFormat="1" x14ac:dyDescent="0.25">
      <c r="A9190"/>
      <c r="B9190" s="32"/>
      <c r="C9190" s="34"/>
      <c r="D9190" s="10"/>
      <c r="J9190" s="53"/>
      <c r="K9190" s="64"/>
      <c r="O9190" s="60"/>
      <c r="P9190" s="67"/>
      <c r="T9190" s="53"/>
      <c r="U9190" s="64"/>
      <c r="Y9190" s="53"/>
      <c r="Z9190" s="64"/>
      <c r="AD9190" s="53"/>
    </row>
    <row r="9191" spans="1:30" s="13" customFormat="1" x14ac:dyDescent="0.25">
      <c r="A9191"/>
      <c r="B9191" s="32"/>
      <c r="C9191" s="34"/>
      <c r="D9191" s="10"/>
      <c r="J9191" s="53"/>
      <c r="K9191" s="64"/>
      <c r="O9191" s="60"/>
      <c r="P9191" s="67"/>
      <c r="T9191" s="53"/>
      <c r="U9191" s="64"/>
      <c r="Y9191" s="53"/>
      <c r="Z9191" s="64"/>
      <c r="AD9191" s="53"/>
    </row>
    <row r="9192" spans="1:30" s="13" customFormat="1" x14ac:dyDescent="0.25">
      <c r="A9192"/>
      <c r="B9192" s="32"/>
      <c r="C9192" s="34"/>
      <c r="D9192" s="10"/>
      <c r="J9192" s="53"/>
      <c r="K9192" s="64"/>
      <c r="O9192" s="60"/>
      <c r="P9192" s="67"/>
      <c r="T9192" s="53"/>
      <c r="U9192" s="64"/>
      <c r="Y9192" s="53"/>
      <c r="Z9192" s="64"/>
      <c r="AD9192" s="53"/>
    </row>
    <row r="9193" spans="1:30" s="13" customFormat="1" x14ac:dyDescent="0.25">
      <c r="A9193"/>
      <c r="B9193" s="32"/>
      <c r="C9193" s="34"/>
      <c r="D9193" s="10"/>
      <c r="J9193" s="53"/>
      <c r="K9193" s="64"/>
      <c r="O9193" s="60"/>
      <c r="P9193" s="67"/>
      <c r="T9193" s="53"/>
      <c r="U9193" s="64"/>
      <c r="Y9193" s="53"/>
      <c r="Z9193" s="64"/>
      <c r="AD9193" s="53"/>
    </row>
    <row r="9194" spans="1:30" s="13" customFormat="1" x14ac:dyDescent="0.25">
      <c r="A9194"/>
      <c r="B9194" s="32"/>
      <c r="C9194" s="34"/>
      <c r="D9194" s="10"/>
      <c r="J9194" s="53"/>
      <c r="K9194" s="64"/>
      <c r="O9194" s="60"/>
      <c r="P9194" s="67"/>
      <c r="T9194" s="53"/>
      <c r="U9194" s="64"/>
      <c r="Y9194" s="53"/>
      <c r="Z9194" s="64"/>
      <c r="AD9194" s="53"/>
    </row>
    <row r="9195" spans="1:30" s="13" customFormat="1" x14ac:dyDescent="0.25">
      <c r="A9195"/>
      <c r="B9195" s="32"/>
      <c r="C9195" s="34"/>
      <c r="D9195" s="10"/>
      <c r="J9195" s="53"/>
      <c r="K9195" s="64"/>
      <c r="O9195" s="60"/>
      <c r="P9195" s="67"/>
      <c r="T9195" s="53"/>
      <c r="U9195" s="64"/>
      <c r="Y9195" s="53"/>
      <c r="Z9195" s="64"/>
      <c r="AD9195" s="53"/>
    </row>
    <row r="9196" spans="1:30" s="13" customFormat="1" x14ac:dyDescent="0.25">
      <c r="A9196"/>
      <c r="B9196" s="32"/>
      <c r="C9196" s="34"/>
      <c r="D9196" s="10"/>
      <c r="J9196" s="53"/>
      <c r="K9196" s="64"/>
      <c r="O9196" s="60"/>
      <c r="P9196" s="67"/>
      <c r="T9196" s="53"/>
      <c r="U9196" s="64"/>
      <c r="Y9196" s="53"/>
      <c r="Z9196" s="64"/>
      <c r="AD9196" s="53"/>
    </row>
    <row r="9197" spans="1:30" s="13" customFormat="1" x14ac:dyDescent="0.25">
      <c r="A9197"/>
      <c r="B9197" s="32"/>
      <c r="C9197" s="34"/>
      <c r="D9197" s="10"/>
      <c r="J9197" s="53"/>
      <c r="K9197" s="64"/>
      <c r="O9197" s="60"/>
      <c r="P9197" s="67"/>
      <c r="T9197" s="53"/>
      <c r="U9197" s="64"/>
      <c r="Y9197" s="53"/>
      <c r="Z9197" s="64"/>
      <c r="AD9197" s="53"/>
    </row>
    <row r="9198" spans="1:30" s="13" customFormat="1" x14ac:dyDescent="0.25">
      <c r="A9198"/>
      <c r="B9198" s="32"/>
      <c r="C9198" s="34"/>
      <c r="D9198" s="10"/>
      <c r="J9198" s="53"/>
      <c r="K9198" s="64"/>
      <c r="O9198" s="60"/>
      <c r="P9198" s="67"/>
      <c r="T9198" s="53"/>
      <c r="U9198" s="64"/>
      <c r="Y9198" s="53"/>
      <c r="Z9198" s="64"/>
      <c r="AD9198" s="53"/>
    </row>
    <row r="9199" spans="1:30" s="13" customFormat="1" x14ac:dyDescent="0.25">
      <c r="A9199"/>
      <c r="B9199" s="32"/>
      <c r="C9199" s="34"/>
      <c r="D9199" s="10"/>
      <c r="J9199" s="53"/>
      <c r="K9199" s="64"/>
      <c r="O9199" s="60"/>
      <c r="P9199" s="67"/>
      <c r="T9199" s="53"/>
      <c r="U9199" s="64"/>
      <c r="Y9199" s="53"/>
      <c r="Z9199" s="64"/>
      <c r="AD9199" s="53"/>
    </row>
    <row r="9200" spans="1:30" s="13" customFormat="1" x14ac:dyDescent="0.25">
      <c r="A9200"/>
      <c r="B9200" s="32"/>
      <c r="C9200" s="34"/>
      <c r="D9200" s="10"/>
      <c r="J9200" s="53"/>
      <c r="K9200" s="64"/>
      <c r="O9200" s="60"/>
      <c r="P9200" s="67"/>
      <c r="T9200" s="53"/>
      <c r="U9200" s="64"/>
      <c r="Y9200" s="53"/>
      <c r="Z9200" s="64"/>
      <c r="AD9200" s="53"/>
    </row>
    <row r="9201" spans="1:30" s="13" customFormat="1" x14ac:dyDescent="0.25">
      <c r="A9201"/>
      <c r="B9201" s="32"/>
      <c r="C9201" s="34"/>
      <c r="D9201" s="10"/>
      <c r="J9201" s="53"/>
      <c r="K9201" s="64"/>
      <c r="O9201" s="60"/>
      <c r="P9201" s="67"/>
      <c r="T9201" s="53"/>
      <c r="U9201" s="64"/>
      <c r="Y9201" s="53"/>
      <c r="Z9201" s="64"/>
      <c r="AD9201" s="53"/>
    </row>
    <row r="9202" spans="1:30" s="13" customFormat="1" x14ac:dyDescent="0.25">
      <c r="A9202"/>
      <c r="B9202" s="32"/>
      <c r="C9202" s="34"/>
      <c r="D9202" s="10"/>
      <c r="J9202" s="53"/>
      <c r="K9202" s="64"/>
      <c r="O9202" s="60"/>
      <c r="P9202" s="67"/>
      <c r="T9202" s="53"/>
      <c r="U9202" s="64"/>
      <c r="Y9202" s="53"/>
      <c r="Z9202" s="64"/>
      <c r="AD9202" s="53"/>
    </row>
    <row r="9203" spans="1:30" s="13" customFormat="1" x14ac:dyDescent="0.25">
      <c r="A9203"/>
      <c r="B9203" s="32"/>
      <c r="C9203" s="34"/>
      <c r="D9203" s="10"/>
      <c r="J9203" s="53"/>
      <c r="K9203" s="64"/>
      <c r="O9203" s="60"/>
      <c r="P9203" s="67"/>
      <c r="T9203" s="53"/>
      <c r="U9203" s="64"/>
      <c r="Y9203" s="53"/>
      <c r="Z9203" s="64"/>
      <c r="AD9203" s="53"/>
    </row>
    <row r="9204" spans="1:30" s="13" customFormat="1" x14ac:dyDescent="0.25">
      <c r="A9204"/>
      <c r="B9204" s="32"/>
      <c r="C9204" s="34"/>
      <c r="D9204" s="10"/>
      <c r="J9204" s="53"/>
      <c r="K9204" s="64"/>
      <c r="O9204" s="60"/>
      <c r="P9204" s="67"/>
      <c r="T9204" s="53"/>
      <c r="U9204" s="64"/>
      <c r="Y9204" s="53"/>
      <c r="Z9204" s="64"/>
      <c r="AD9204" s="53"/>
    </row>
    <row r="9205" spans="1:30" s="13" customFormat="1" x14ac:dyDescent="0.25">
      <c r="A9205"/>
      <c r="B9205" s="32"/>
      <c r="C9205" s="34"/>
      <c r="D9205" s="10"/>
      <c r="J9205" s="53"/>
      <c r="K9205" s="64"/>
      <c r="O9205" s="60"/>
      <c r="P9205" s="67"/>
      <c r="T9205" s="53"/>
      <c r="U9205" s="64"/>
      <c r="Y9205" s="53"/>
      <c r="Z9205" s="64"/>
      <c r="AD9205" s="53"/>
    </row>
    <row r="9206" spans="1:30" s="13" customFormat="1" x14ac:dyDescent="0.25">
      <c r="A9206"/>
      <c r="B9206" s="32"/>
      <c r="C9206" s="34"/>
      <c r="D9206" s="10"/>
      <c r="J9206" s="53"/>
      <c r="K9206" s="64"/>
      <c r="O9206" s="60"/>
      <c r="P9206" s="67"/>
      <c r="T9206" s="53"/>
      <c r="U9206" s="64"/>
      <c r="Y9206" s="53"/>
      <c r="Z9206" s="64"/>
      <c r="AD9206" s="53"/>
    </row>
    <row r="9207" spans="1:30" s="13" customFormat="1" x14ac:dyDescent="0.25">
      <c r="A9207"/>
      <c r="B9207" s="32"/>
      <c r="C9207" s="34"/>
      <c r="D9207" s="10"/>
      <c r="J9207" s="53"/>
      <c r="K9207" s="64"/>
      <c r="O9207" s="60"/>
      <c r="P9207" s="67"/>
      <c r="T9207" s="53"/>
      <c r="U9207" s="64"/>
      <c r="Y9207" s="53"/>
      <c r="Z9207" s="64"/>
      <c r="AD9207" s="53"/>
    </row>
    <row r="9208" spans="1:30" s="13" customFormat="1" x14ac:dyDescent="0.25">
      <c r="A9208"/>
      <c r="B9208" s="32"/>
      <c r="C9208" s="34"/>
      <c r="D9208" s="10"/>
      <c r="J9208" s="53"/>
      <c r="K9208" s="64"/>
      <c r="O9208" s="60"/>
      <c r="P9208" s="67"/>
      <c r="T9208" s="53"/>
      <c r="U9208" s="64"/>
      <c r="Y9208" s="53"/>
      <c r="Z9208" s="64"/>
      <c r="AD9208" s="53"/>
    </row>
    <row r="9209" spans="1:30" s="13" customFormat="1" x14ac:dyDescent="0.25">
      <c r="A9209"/>
      <c r="B9209" s="32"/>
      <c r="C9209" s="34"/>
      <c r="D9209" s="10"/>
      <c r="J9209" s="53"/>
      <c r="K9209" s="64"/>
      <c r="O9209" s="60"/>
      <c r="P9209" s="67"/>
      <c r="T9209" s="53"/>
      <c r="U9209" s="64"/>
      <c r="Y9209" s="53"/>
      <c r="Z9209" s="64"/>
      <c r="AD9209" s="53"/>
    </row>
    <row r="9210" spans="1:30" s="13" customFormat="1" x14ac:dyDescent="0.25">
      <c r="A9210"/>
      <c r="B9210" s="32"/>
      <c r="C9210" s="34"/>
      <c r="D9210" s="10"/>
      <c r="J9210" s="53"/>
      <c r="K9210" s="64"/>
      <c r="O9210" s="60"/>
      <c r="P9210" s="67"/>
      <c r="T9210" s="53"/>
      <c r="U9210" s="64"/>
      <c r="Y9210" s="53"/>
      <c r="Z9210" s="64"/>
      <c r="AD9210" s="53"/>
    </row>
    <row r="9211" spans="1:30" s="13" customFormat="1" x14ac:dyDescent="0.25">
      <c r="A9211"/>
      <c r="B9211" s="32"/>
      <c r="C9211" s="34"/>
      <c r="D9211" s="10"/>
      <c r="J9211" s="53"/>
      <c r="K9211" s="64"/>
      <c r="O9211" s="60"/>
      <c r="P9211" s="67"/>
      <c r="T9211" s="53"/>
      <c r="U9211" s="64"/>
      <c r="Y9211" s="53"/>
      <c r="Z9211" s="64"/>
      <c r="AD9211" s="53"/>
    </row>
    <row r="9212" spans="1:30" s="13" customFormat="1" x14ac:dyDescent="0.25">
      <c r="A9212"/>
      <c r="B9212" s="32"/>
      <c r="C9212" s="34"/>
      <c r="D9212" s="10"/>
      <c r="J9212" s="53"/>
      <c r="K9212" s="64"/>
      <c r="O9212" s="60"/>
      <c r="P9212" s="67"/>
      <c r="T9212" s="53"/>
      <c r="U9212" s="64"/>
      <c r="Y9212" s="53"/>
      <c r="Z9212" s="64"/>
      <c r="AD9212" s="53"/>
    </row>
    <row r="9213" spans="1:30" s="13" customFormat="1" x14ac:dyDescent="0.25">
      <c r="A9213"/>
      <c r="B9213" s="32"/>
      <c r="C9213" s="34"/>
      <c r="D9213" s="10"/>
      <c r="J9213" s="53"/>
      <c r="K9213" s="64"/>
      <c r="O9213" s="60"/>
      <c r="P9213" s="67"/>
      <c r="T9213" s="53"/>
      <c r="U9213" s="64"/>
      <c r="Y9213" s="53"/>
      <c r="Z9213" s="64"/>
      <c r="AD9213" s="53"/>
    </row>
    <row r="9214" spans="1:30" s="13" customFormat="1" x14ac:dyDescent="0.25">
      <c r="A9214"/>
      <c r="B9214" s="32"/>
      <c r="C9214" s="34"/>
      <c r="D9214" s="10"/>
      <c r="J9214" s="53"/>
      <c r="K9214" s="64"/>
      <c r="O9214" s="60"/>
      <c r="P9214" s="67"/>
      <c r="T9214" s="53"/>
      <c r="U9214" s="64"/>
      <c r="Y9214" s="53"/>
      <c r="Z9214" s="64"/>
      <c r="AD9214" s="53"/>
    </row>
    <row r="9215" spans="1:30" s="13" customFormat="1" x14ac:dyDescent="0.25">
      <c r="A9215"/>
      <c r="B9215" s="32"/>
      <c r="C9215" s="34"/>
      <c r="D9215" s="10"/>
      <c r="J9215" s="53"/>
      <c r="K9215" s="64"/>
      <c r="O9215" s="60"/>
      <c r="P9215" s="67"/>
      <c r="T9215" s="53"/>
      <c r="U9215" s="64"/>
      <c r="Y9215" s="53"/>
      <c r="Z9215" s="64"/>
      <c r="AD9215" s="53"/>
    </row>
    <row r="9216" spans="1:30" s="13" customFormat="1" x14ac:dyDescent="0.25">
      <c r="A9216"/>
      <c r="B9216" s="32"/>
      <c r="C9216" s="34"/>
      <c r="D9216" s="10"/>
      <c r="J9216" s="53"/>
      <c r="K9216" s="64"/>
      <c r="O9216" s="60"/>
      <c r="P9216" s="67"/>
      <c r="T9216" s="53"/>
      <c r="U9216" s="64"/>
      <c r="Y9216" s="53"/>
      <c r="Z9216" s="64"/>
      <c r="AD9216" s="53"/>
    </row>
    <row r="9217" spans="1:30" s="13" customFormat="1" x14ac:dyDescent="0.25">
      <c r="A9217"/>
      <c r="B9217" s="32"/>
      <c r="C9217" s="34"/>
      <c r="D9217" s="10"/>
      <c r="J9217" s="53"/>
      <c r="K9217" s="64"/>
      <c r="O9217" s="60"/>
      <c r="P9217" s="67"/>
      <c r="T9217" s="53"/>
      <c r="U9217" s="64"/>
      <c r="Y9217" s="53"/>
      <c r="Z9217" s="64"/>
      <c r="AD9217" s="53"/>
    </row>
    <row r="9218" spans="1:30" s="13" customFormat="1" x14ac:dyDescent="0.25">
      <c r="A9218"/>
      <c r="B9218" s="32"/>
      <c r="C9218" s="34"/>
      <c r="D9218" s="10"/>
      <c r="J9218" s="53"/>
      <c r="K9218" s="64"/>
      <c r="O9218" s="60"/>
      <c r="P9218" s="67"/>
      <c r="T9218" s="53"/>
      <c r="U9218" s="64"/>
      <c r="Y9218" s="53"/>
      <c r="Z9218" s="64"/>
      <c r="AD9218" s="53"/>
    </row>
    <row r="9219" spans="1:30" s="13" customFormat="1" x14ac:dyDescent="0.25">
      <c r="A9219"/>
      <c r="B9219" s="32"/>
      <c r="C9219" s="34"/>
      <c r="D9219" s="10"/>
      <c r="J9219" s="53"/>
      <c r="K9219" s="64"/>
      <c r="O9219" s="60"/>
      <c r="P9219" s="67"/>
      <c r="T9219" s="53"/>
      <c r="U9219" s="64"/>
      <c r="Y9219" s="53"/>
      <c r="Z9219" s="64"/>
      <c r="AD9219" s="53"/>
    </row>
    <row r="9220" spans="1:30" s="13" customFormat="1" x14ac:dyDescent="0.25">
      <c r="A9220"/>
      <c r="B9220" s="32"/>
      <c r="C9220" s="34"/>
      <c r="D9220" s="10"/>
      <c r="J9220" s="53"/>
      <c r="K9220" s="64"/>
      <c r="O9220" s="60"/>
      <c r="P9220" s="67"/>
      <c r="T9220" s="53"/>
      <c r="U9220" s="64"/>
      <c r="Y9220" s="53"/>
      <c r="Z9220" s="64"/>
      <c r="AD9220" s="53"/>
    </row>
    <row r="9221" spans="1:30" s="13" customFormat="1" x14ac:dyDescent="0.25">
      <c r="A9221"/>
      <c r="B9221" s="32"/>
      <c r="C9221" s="34"/>
      <c r="D9221" s="10"/>
      <c r="J9221" s="53"/>
      <c r="K9221" s="64"/>
      <c r="O9221" s="60"/>
      <c r="P9221" s="67"/>
      <c r="T9221" s="53"/>
      <c r="U9221" s="64"/>
      <c r="Y9221" s="53"/>
      <c r="Z9221" s="64"/>
      <c r="AD9221" s="53"/>
    </row>
    <row r="9222" spans="1:30" s="13" customFormat="1" x14ac:dyDescent="0.25">
      <c r="A9222"/>
      <c r="B9222" s="32"/>
      <c r="C9222" s="34"/>
      <c r="D9222" s="10"/>
      <c r="J9222" s="53"/>
      <c r="K9222" s="64"/>
      <c r="O9222" s="60"/>
      <c r="P9222" s="67"/>
      <c r="T9222" s="53"/>
      <c r="U9222" s="64"/>
      <c r="Y9222" s="53"/>
      <c r="Z9222" s="64"/>
      <c r="AD9222" s="53"/>
    </row>
    <row r="9223" spans="1:30" s="13" customFormat="1" x14ac:dyDescent="0.25">
      <c r="A9223"/>
      <c r="B9223" s="32"/>
      <c r="C9223" s="34"/>
      <c r="D9223" s="10"/>
      <c r="J9223" s="53"/>
      <c r="K9223" s="64"/>
      <c r="O9223" s="60"/>
      <c r="P9223" s="67"/>
      <c r="T9223" s="53"/>
      <c r="U9223" s="64"/>
      <c r="Y9223" s="53"/>
      <c r="Z9223" s="64"/>
      <c r="AD9223" s="53"/>
    </row>
    <row r="9224" spans="1:30" s="13" customFormat="1" x14ac:dyDescent="0.25">
      <c r="A9224"/>
      <c r="B9224" s="32"/>
      <c r="C9224" s="34"/>
      <c r="D9224" s="10"/>
      <c r="J9224" s="53"/>
      <c r="K9224" s="64"/>
      <c r="O9224" s="60"/>
      <c r="P9224" s="67"/>
      <c r="T9224" s="53"/>
      <c r="U9224" s="64"/>
      <c r="Y9224" s="53"/>
      <c r="Z9224" s="64"/>
      <c r="AD9224" s="53"/>
    </row>
    <row r="9225" spans="1:30" s="13" customFormat="1" x14ac:dyDescent="0.25">
      <c r="A9225"/>
      <c r="B9225" s="32"/>
      <c r="C9225" s="34"/>
      <c r="D9225" s="10"/>
      <c r="J9225" s="53"/>
      <c r="K9225" s="64"/>
      <c r="O9225" s="60"/>
      <c r="P9225" s="67"/>
      <c r="T9225" s="53"/>
      <c r="U9225" s="64"/>
      <c r="Y9225" s="53"/>
      <c r="Z9225" s="64"/>
      <c r="AD9225" s="53"/>
    </row>
    <row r="9226" spans="1:30" s="13" customFormat="1" x14ac:dyDescent="0.25">
      <c r="A9226"/>
      <c r="B9226" s="32"/>
      <c r="C9226" s="34"/>
      <c r="D9226" s="10"/>
      <c r="J9226" s="53"/>
      <c r="K9226" s="64"/>
      <c r="O9226" s="60"/>
      <c r="P9226" s="67"/>
      <c r="T9226" s="53"/>
      <c r="U9226" s="64"/>
      <c r="Y9226" s="53"/>
      <c r="Z9226" s="64"/>
      <c r="AD9226" s="53"/>
    </row>
    <row r="9227" spans="1:30" s="13" customFormat="1" x14ac:dyDescent="0.25">
      <c r="A9227"/>
      <c r="B9227" s="32"/>
      <c r="C9227" s="34"/>
      <c r="D9227" s="10"/>
      <c r="J9227" s="53"/>
      <c r="K9227" s="64"/>
      <c r="O9227" s="60"/>
      <c r="P9227" s="67"/>
      <c r="T9227" s="53"/>
      <c r="U9227" s="64"/>
      <c r="Y9227" s="53"/>
      <c r="Z9227" s="64"/>
      <c r="AD9227" s="53"/>
    </row>
    <row r="9228" spans="1:30" s="13" customFormat="1" x14ac:dyDescent="0.25">
      <c r="A9228"/>
      <c r="B9228" s="32"/>
      <c r="C9228" s="34"/>
      <c r="D9228" s="10"/>
      <c r="J9228" s="53"/>
      <c r="K9228" s="64"/>
      <c r="O9228" s="60"/>
      <c r="P9228" s="67"/>
      <c r="T9228" s="53"/>
      <c r="U9228" s="64"/>
      <c r="Y9228" s="53"/>
      <c r="Z9228" s="64"/>
      <c r="AD9228" s="53"/>
    </row>
    <row r="9229" spans="1:30" s="13" customFormat="1" x14ac:dyDescent="0.25">
      <c r="A9229"/>
      <c r="B9229" s="32"/>
      <c r="C9229" s="34"/>
      <c r="D9229" s="10"/>
      <c r="J9229" s="53"/>
      <c r="K9229" s="64"/>
      <c r="O9229" s="60"/>
      <c r="P9229" s="67"/>
      <c r="T9229" s="53"/>
      <c r="U9229" s="64"/>
      <c r="Y9229" s="53"/>
      <c r="Z9229" s="64"/>
      <c r="AD9229" s="53"/>
    </row>
    <row r="9230" spans="1:30" s="13" customFormat="1" x14ac:dyDescent="0.25">
      <c r="A9230"/>
      <c r="B9230" s="32"/>
      <c r="C9230" s="34"/>
      <c r="D9230" s="10"/>
      <c r="J9230" s="53"/>
      <c r="K9230" s="64"/>
      <c r="O9230" s="60"/>
      <c r="P9230" s="67"/>
      <c r="T9230" s="53"/>
      <c r="U9230" s="64"/>
      <c r="Y9230" s="53"/>
      <c r="Z9230" s="64"/>
      <c r="AD9230" s="53"/>
    </row>
    <row r="9231" spans="1:30" s="13" customFormat="1" x14ac:dyDescent="0.25">
      <c r="A9231"/>
      <c r="B9231" s="32"/>
      <c r="C9231" s="34"/>
      <c r="D9231" s="10"/>
      <c r="J9231" s="53"/>
      <c r="K9231" s="64"/>
      <c r="O9231" s="60"/>
      <c r="P9231" s="67"/>
      <c r="T9231" s="53"/>
      <c r="U9231" s="64"/>
      <c r="Y9231" s="53"/>
      <c r="Z9231" s="64"/>
      <c r="AD9231" s="53"/>
    </row>
    <row r="9232" spans="1:30" s="13" customFormat="1" x14ac:dyDescent="0.25">
      <c r="A9232"/>
      <c r="B9232" s="32"/>
      <c r="C9232" s="34"/>
      <c r="D9232" s="10"/>
      <c r="J9232" s="53"/>
      <c r="K9232" s="64"/>
      <c r="O9232" s="60"/>
      <c r="P9232" s="67"/>
      <c r="T9232" s="53"/>
      <c r="U9232" s="64"/>
      <c r="Y9232" s="53"/>
      <c r="Z9232" s="64"/>
      <c r="AD9232" s="53"/>
    </row>
    <row r="9233" spans="1:30" s="13" customFormat="1" x14ac:dyDescent="0.25">
      <c r="A9233"/>
      <c r="B9233" s="32"/>
      <c r="C9233" s="34"/>
      <c r="D9233" s="10"/>
      <c r="J9233" s="53"/>
      <c r="K9233" s="64"/>
      <c r="O9233" s="60"/>
      <c r="P9233" s="67"/>
      <c r="T9233" s="53"/>
      <c r="U9233" s="64"/>
      <c r="Y9233" s="53"/>
      <c r="Z9233" s="64"/>
      <c r="AD9233" s="53"/>
    </row>
    <row r="9234" spans="1:30" s="13" customFormat="1" x14ac:dyDescent="0.25">
      <c r="A9234"/>
      <c r="B9234" s="32"/>
      <c r="C9234" s="34"/>
      <c r="D9234" s="10"/>
      <c r="J9234" s="53"/>
      <c r="K9234" s="64"/>
      <c r="O9234" s="60"/>
      <c r="P9234" s="67"/>
      <c r="T9234" s="53"/>
      <c r="U9234" s="64"/>
      <c r="Y9234" s="53"/>
      <c r="Z9234" s="64"/>
      <c r="AD9234" s="53"/>
    </row>
    <row r="9235" spans="1:30" s="13" customFormat="1" x14ac:dyDescent="0.25">
      <c r="A9235"/>
      <c r="B9235" s="32"/>
      <c r="C9235" s="34"/>
      <c r="D9235" s="10"/>
      <c r="J9235" s="53"/>
      <c r="K9235" s="64"/>
      <c r="O9235" s="60"/>
      <c r="P9235" s="67"/>
      <c r="T9235" s="53"/>
      <c r="U9235" s="64"/>
      <c r="Y9235" s="53"/>
      <c r="Z9235" s="64"/>
      <c r="AD9235" s="53"/>
    </row>
    <row r="9236" spans="1:30" s="13" customFormat="1" x14ac:dyDescent="0.25">
      <c r="A9236"/>
      <c r="B9236" s="32"/>
      <c r="C9236" s="34"/>
      <c r="D9236" s="10"/>
      <c r="J9236" s="53"/>
      <c r="K9236" s="64"/>
      <c r="O9236" s="60"/>
      <c r="P9236" s="67"/>
      <c r="T9236" s="53"/>
      <c r="U9236" s="64"/>
      <c r="Y9236" s="53"/>
      <c r="Z9236" s="64"/>
      <c r="AD9236" s="53"/>
    </row>
    <row r="9237" spans="1:30" s="13" customFormat="1" x14ac:dyDescent="0.25">
      <c r="A9237"/>
      <c r="B9237" s="32"/>
      <c r="C9237" s="34"/>
      <c r="D9237" s="10"/>
      <c r="J9237" s="53"/>
      <c r="K9237" s="64"/>
      <c r="O9237" s="60"/>
      <c r="P9237" s="67"/>
      <c r="T9237" s="53"/>
      <c r="U9237" s="64"/>
      <c r="Y9237" s="53"/>
      <c r="Z9237" s="64"/>
      <c r="AD9237" s="53"/>
    </row>
    <row r="9238" spans="1:30" s="13" customFormat="1" x14ac:dyDescent="0.25">
      <c r="A9238"/>
      <c r="B9238" s="32"/>
      <c r="C9238" s="34"/>
      <c r="D9238" s="10"/>
      <c r="J9238" s="53"/>
      <c r="K9238" s="64"/>
      <c r="O9238" s="60"/>
      <c r="P9238" s="67"/>
      <c r="T9238" s="53"/>
      <c r="U9238" s="64"/>
      <c r="Y9238" s="53"/>
      <c r="Z9238" s="64"/>
      <c r="AD9238" s="53"/>
    </row>
    <row r="9239" spans="1:30" s="13" customFormat="1" x14ac:dyDescent="0.25">
      <c r="A9239"/>
      <c r="B9239" s="32"/>
      <c r="C9239" s="34"/>
      <c r="D9239" s="10"/>
      <c r="J9239" s="53"/>
      <c r="K9239" s="64"/>
      <c r="O9239" s="60"/>
      <c r="P9239" s="67"/>
      <c r="T9239" s="53"/>
      <c r="U9239" s="64"/>
      <c r="Y9239" s="53"/>
      <c r="Z9239" s="64"/>
      <c r="AD9239" s="53"/>
    </row>
    <row r="9240" spans="1:30" s="13" customFormat="1" x14ac:dyDescent="0.25">
      <c r="A9240"/>
      <c r="B9240" s="32"/>
      <c r="C9240" s="34"/>
      <c r="D9240" s="10"/>
      <c r="J9240" s="53"/>
      <c r="K9240" s="64"/>
      <c r="O9240" s="60"/>
      <c r="P9240" s="67"/>
      <c r="T9240" s="53"/>
      <c r="U9240" s="64"/>
      <c r="Y9240" s="53"/>
      <c r="Z9240" s="64"/>
      <c r="AD9240" s="53"/>
    </row>
    <row r="9241" spans="1:30" s="13" customFormat="1" x14ac:dyDescent="0.25">
      <c r="A9241"/>
      <c r="B9241" s="32"/>
      <c r="C9241" s="34"/>
      <c r="D9241" s="10"/>
      <c r="J9241" s="53"/>
      <c r="K9241" s="64"/>
      <c r="O9241" s="60"/>
      <c r="P9241" s="67"/>
      <c r="T9241" s="53"/>
      <c r="U9241" s="64"/>
      <c r="Y9241" s="53"/>
      <c r="Z9241" s="64"/>
      <c r="AD9241" s="53"/>
    </row>
    <row r="9242" spans="1:30" s="13" customFormat="1" x14ac:dyDescent="0.25">
      <c r="A9242"/>
      <c r="B9242" s="32"/>
      <c r="C9242" s="34"/>
      <c r="D9242" s="10"/>
      <c r="J9242" s="53"/>
      <c r="K9242" s="64"/>
      <c r="O9242" s="60"/>
      <c r="P9242" s="67"/>
      <c r="T9242" s="53"/>
      <c r="U9242" s="64"/>
      <c r="Y9242" s="53"/>
      <c r="Z9242" s="64"/>
      <c r="AD9242" s="53"/>
    </row>
    <row r="9243" spans="1:30" s="13" customFormat="1" x14ac:dyDescent="0.25">
      <c r="A9243"/>
      <c r="B9243" s="32"/>
      <c r="C9243" s="34"/>
      <c r="D9243" s="10"/>
      <c r="J9243" s="53"/>
      <c r="K9243" s="64"/>
      <c r="O9243" s="60"/>
      <c r="P9243" s="67"/>
      <c r="T9243" s="53"/>
      <c r="U9243" s="64"/>
      <c r="Y9243" s="53"/>
      <c r="Z9243" s="64"/>
      <c r="AD9243" s="53"/>
    </row>
    <row r="9244" spans="1:30" s="13" customFormat="1" x14ac:dyDescent="0.25">
      <c r="A9244"/>
      <c r="B9244" s="32"/>
      <c r="C9244" s="34"/>
      <c r="D9244" s="10"/>
      <c r="J9244" s="53"/>
      <c r="K9244" s="64"/>
      <c r="O9244" s="60"/>
      <c r="P9244" s="67"/>
      <c r="T9244" s="53"/>
      <c r="U9244" s="64"/>
      <c r="Y9244" s="53"/>
      <c r="Z9244" s="64"/>
      <c r="AD9244" s="53"/>
    </row>
    <row r="9245" spans="1:30" s="13" customFormat="1" x14ac:dyDescent="0.25">
      <c r="A9245"/>
      <c r="B9245" s="32"/>
      <c r="C9245" s="34"/>
      <c r="D9245" s="10"/>
      <c r="J9245" s="53"/>
      <c r="K9245" s="64"/>
      <c r="O9245" s="60"/>
      <c r="P9245" s="67"/>
      <c r="T9245" s="53"/>
      <c r="U9245" s="64"/>
      <c r="Y9245" s="53"/>
      <c r="Z9245" s="64"/>
      <c r="AD9245" s="53"/>
    </row>
    <row r="9246" spans="1:30" s="13" customFormat="1" x14ac:dyDescent="0.25">
      <c r="A9246"/>
      <c r="B9246" s="32"/>
      <c r="C9246" s="34"/>
      <c r="D9246" s="10"/>
      <c r="J9246" s="53"/>
      <c r="K9246" s="64"/>
      <c r="O9246" s="60"/>
      <c r="P9246" s="67"/>
      <c r="T9246" s="53"/>
      <c r="U9246" s="64"/>
      <c r="Y9246" s="53"/>
      <c r="Z9246" s="64"/>
      <c r="AD9246" s="53"/>
    </row>
    <row r="9247" spans="1:30" s="13" customFormat="1" x14ac:dyDescent="0.25">
      <c r="A9247"/>
      <c r="B9247" s="32"/>
      <c r="C9247" s="34"/>
      <c r="D9247" s="10"/>
      <c r="J9247" s="53"/>
      <c r="K9247" s="64"/>
      <c r="O9247" s="60"/>
      <c r="P9247" s="67"/>
      <c r="T9247" s="53"/>
      <c r="U9247" s="64"/>
      <c r="Y9247" s="53"/>
      <c r="Z9247" s="64"/>
      <c r="AD9247" s="53"/>
    </row>
    <row r="9248" spans="1:30" s="13" customFormat="1" x14ac:dyDescent="0.25">
      <c r="A9248"/>
      <c r="B9248" s="32"/>
      <c r="C9248" s="34"/>
      <c r="D9248" s="10"/>
      <c r="J9248" s="53"/>
      <c r="K9248" s="64"/>
      <c r="O9248" s="60"/>
      <c r="P9248" s="67"/>
      <c r="T9248" s="53"/>
      <c r="U9248" s="64"/>
      <c r="Y9248" s="53"/>
      <c r="Z9248" s="64"/>
      <c r="AD9248" s="53"/>
    </row>
    <row r="9249" spans="1:30" s="13" customFormat="1" x14ac:dyDescent="0.25">
      <c r="A9249"/>
      <c r="B9249" s="32"/>
      <c r="C9249" s="34"/>
      <c r="D9249" s="10"/>
      <c r="J9249" s="53"/>
      <c r="K9249" s="64"/>
      <c r="O9249" s="60"/>
      <c r="P9249" s="67"/>
      <c r="T9249" s="53"/>
      <c r="U9249" s="64"/>
      <c r="Y9249" s="53"/>
      <c r="Z9249" s="64"/>
      <c r="AD9249" s="53"/>
    </row>
    <row r="9250" spans="1:30" s="13" customFormat="1" x14ac:dyDescent="0.25">
      <c r="A9250"/>
      <c r="B9250" s="32"/>
      <c r="C9250" s="34"/>
      <c r="D9250" s="10"/>
      <c r="J9250" s="53"/>
      <c r="K9250" s="64"/>
      <c r="O9250" s="60"/>
      <c r="P9250" s="67"/>
      <c r="T9250" s="53"/>
      <c r="U9250" s="64"/>
      <c r="Y9250" s="53"/>
      <c r="Z9250" s="64"/>
      <c r="AD9250" s="53"/>
    </row>
    <row r="9251" spans="1:30" s="13" customFormat="1" x14ac:dyDescent="0.25">
      <c r="A9251"/>
      <c r="B9251" s="32"/>
      <c r="C9251" s="34"/>
      <c r="D9251" s="10"/>
      <c r="J9251" s="53"/>
      <c r="K9251" s="64"/>
      <c r="O9251" s="60"/>
      <c r="P9251" s="67"/>
      <c r="T9251" s="53"/>
      <c r="U9251" s="64"/>
      <c r="Y9251" s="53"/>
      <c r="Z9251" s="64"/>
      <c r="AD9251" s="53"/>
    </row>
    <row r="9252" spans="1:30" s="13" customFormat="1" x14ac:dyDescent="0.25">
      <c r="A9252"/>
      <c r="B9252" s="32"/>
      <c r="C9252" s="34"/>
      <c r="D9252" s="10"/>
      <c r="J9252" s="53"/>
      <c r="K9252" s="64"/>
      <c r="O9252" s="60"/>
      <c r="P9252" s="67"/>
      <c r="T9252" s="53"/>
      <c r="U9252" s="64"/>
      <c r="Y9252" s="53"/>
      <c r="Z9252" s="64"/>
      <c r="AD9252" s="53"/>
    </row>
    <row r="9253" spans="1:30" s="13" customFormat="1" x14ac:dyDescent="0.25">
      <c r="A9253"/>
      <c r="B9253" s="32"/>
      <c r="C9253" s="34"/>
      <c r="D9253" s="10"/>
      <c r="J9253" s="53"/>
      <c r="K9253" s="64"/>
      <c r="O9253" s="60"/>
      <c r="P9253" s="67"/>
      <c r="T9253" s="53"/>
      <c r="U9253" s="64"/>
      <c r="Y9253" s="53"/>
      <c r="Z9253" s="64"/>
      <c r="AD9253" s="53"/>
    </row>
    <row r="9254" spans="1:30" s="13" customFormat="1" x14ac:dyDescent="0.25">
      <c r="A9254"/>
      <c r="B9254" s="32"/>
      <c r="C9254" s="34"/>
      <c r="D9254" s="10"/>
      <c r="J9254" s="53"/>
      <c r="K9254" s="64"/>
      <c r="O9254" s="60"/>
      <c r="P9254" s="67"/>
      <c r="T9254" s="53"/>
      <c r="U9254" s="64"/>
      <c r="Y9254" s="53"/>
      <c r="Z9254" s="64"/>
      <c r="AD9254" s="53"/>
    </row>
    <row r="9255" spans="1:30" s="13" customFormat="1" x14ac:dyDescent="0.25">
      <c r="A9255"/>
      <c r="B9255" s="32"/>
      <c r="C9255" s="34"/>
      <c r="D9255" s="10"/>
      <c r="J9255" s="53"/>
      <c r="K9255" s="64"/>
      <c r="O9255" s="60"/>
      <c r="P9255" s="67"/>
      <c r="T9255" s="53"/>
      <c r="U9255" s="64"/>
      <c r="Y9255" s="53"/>
      <c r="Z9255" s="64"/>
      <c r="AD9255" s="53"/>
    </row>
    <row r="9256" spans="1:30" s="13" customFormat="1" x14ac:dyDescent="0.25">
      <c r="A9256"/>
      <c r="B9256" s="32"/>
      <c r="C9256" s="34"/>
      <c r="D9256" s="10"/>
      <c r="J9256" s="53"/>
      <c r="K9256" s="64"/>
      <c r="O9256" s="60"/>
      <c r="P9256" s="67"/>
      <c r="T9256" s="53"/>
      <c r="U9256" s="64"/>
      <c r="Y9256" s="53"/>
      <c r="Z9256" s="64"/>
      <c r="AD9256" s="53"/>
    </row>
    <row r="9257" spans="1:30" s="13" customFormat="1" x14ac:dyDescent="0.25">
      <c r="A9257"/>
      <c r="B9257" s="32"/>
      <c r="C9257" s="34"/>
      <c r="D9257" s="10"/>
      <c r="J9257" s="53"/>
      <c r="K9257" s="64"/>
      <c r="O9257" s="60"/>
      <c r="P9257" s="67"/>
      <c r="T9257" s="53"/>
      <c r="U9257" s="64"/>
      <c r="Y9257" s="53"/>
      <c r="Z9257" s="64"/>
      <c r="AD9257" s="53"/>
    </row>
    <row r="9258" spans="1:30" s="13" customFormat="1" x14ac:dyDescent="0.25">
      <c r="A9258"/>
      <c r="B9258" s="32"/>
      <c r="C9258" s="34"/>
      <c r="D9258" s="10"/>
      <c r="J9258" s="53"/>
      <c r="K9258" s="64"/>
      <c r="O9258" s="60"/>
      <c r="P9258" s="67"/>
      <c r="T9258" s="53"/>
      <c r="U9258" s="64"/>
      <c r="Y9258" s="53"/>
      <c r="Z9258" s="64"/>
      <c r="AD9258" s="53"/>
    </row>
    <row r="9259" spans="1:30" s="13" customFormat="1" x14ac:dyDescent="0.25">
      <c r="A9259"/>
      <c r="B9259" s="32"/>
      <c r="C9259" s="34"/>
      <c r="D9259" s="10"/>
      <c r="J9259" s="53"/>
      <c r="K9259" s="64"/>
      <c r="O9259" s="60"/>
      <c r="P9259" s="67"/>
      <c r="T9259" s="53"/>
      <c r="U9259" s="64"/>
      <c r="Y9259" s="53"/>
      <c r="Z9259" s="64"/>
      <c r="AD9259" s="53"/>
    </row>
    <row r="9260" spans="1:30" s="13" customFormat="1" x14ac:dyDescent="0.25">
      <c r="A9260"/>
      <c r="B9260" s="32"/>
      <c r="C9260" s="34"/>
      <c r="D9260" s="10"/>
      <c r="J9260" s="53"/>
      <c r="K9260" s="64"/>
      <c r="O9260" s="60"/>
      <c r="P9260" s="67"/>
      <c r="T9260" s="53"/>
      <c r="U9260" s="64"/>
      <c r="Y9260" s="53"/>
      <c r="Z9260" s="64"/>
      <c r="AD9260" s="53"/>
    </row>
    <row r="9261" spans="1:30" s="13" customFormat="1" x14ac:dyDescent="0.25">
      <c r="A9261"/>
      <c r="B9261" s="32"/>
      <c r="C9261" s="34"/>
      <c r="D9261" s="10"/>
      <c r="J9261" s="53"/>
      <c r="K9261" s="64"/>
      <c r="O9261" s="60"/>
      <c r="P9261" s="67"/>
      <c r="T9261" s="53"/>
      <c r="U9261" s="64"/>
      <c r="Y9261" s="53"/>
      <c r="Z9261" s="64"/>
      <c r="AD9261" s="53"/>
    </row>
    <row r="9262" spans="1:30" s="13" customFormat="1" x14ac:dyDescent="0.25">
      <c r="A9262"/>
      <c r="B9262" s="32"/>
      <c r="C9262" s="34"/>
      <c r="D9262" s="10"/>
      <c r="J9262" s="53"/>
      <c r="K9262" s="64"/>
      <c r="O9262" s="60"/>
      <c r="P9262" s="67"/>
      <c r="T9262" s="53"/>
      <c r="U9262" s="64"/>
      <c r="Y9262" s="53"/>
      <c r="Z9262" s="64"/>
      <c r="AD9262" s="53"/>
    </row>
    <row r="9263" spans="1:30" s="13" customFormat="1" x14ac:dyDescent="0.25">
      <c r="A9263"/>
      <c r="B9263" s="32"/>
      <c r="C9263" s="34"/>
      <c r="D9263" s="10"/>
      <c r="J9263" s="53"/>
      <c r="K9263" s="64"/>
      <c r="O9263" s="60"/>
      <c r="P9263" s="67"/>
      <c r="T9263" s="53"/>
      <c r="U9263" s="64"/>
      <c r="Y9263" s="53"/>
      <c r="Z9263" s="64"/>
      <c r="AD9263" s="53"/>
    </row>
    <row r="9264" spans="1:30" s="13" customFormat="1" x14ac:dyDescent="0.25">
      <c r="A9264"/>
      <c r="B9264" s="32"/>
      <c r="C9264" s="34"/>
      <c r="D9264" s="10"/>
      <c r="J9264" s="53"/>
      <c r="K9264" s="64"/>
      <c r="O9264" s="60"/>
      <c r="P9264" s="67"/>
      <c r="T9264" s="53"/>
      <c r="U9264" s="64"/>
      <c r="Y9264" s="53"/>
      <c r="Z9264" s="64"/>
      <c r="AD9264" s="53"/>
    </row>
    <row r="9265" spans="1:30" s="13" customFormat="1" x14ac:dyDescent="0.25">
      <c r="A9265"/>
      <c r="B9265" s="32"/>
      <c r="C9265" s="34"/>
      <c r="D9265" s="10"/>
      <c r="J9265" s="53"/>
      <c r="K9265" s="64"/>
      <c r="O9265" s="60"/>
      <c r="P9265" s="67"/>
      <c r="T9265" s="53"/>
      <c r="U9265" s="64"/>
      <c r="Y9265" s="53"/>
      <c r="Z9265" s="64"/>
      <c r="AD9265" s="53"/>
    </row>
    <row r="9266" spans="1:30" s="13" customFormat="1" x14ac:dyDescent="0.25">
      <c r="A9266"/>
      <c r="B9266" s="32"/>
      <c r="C9266" s="34"/>
      <c r="D9266" s="10"/>
      <c r="J9266" s="53"/>
      <c r="K9266" s="64"/>
      <c r="O9266" s="60"/>
      <c r="P9266" s="67"/>
      <c r="T9266" s="53"/>
      <c r="U9266" s="64"/>
      <c r="Y9266" s="53"/>
      <c r="Z9266" s="64"/>
      <c r="AD9266" s="53"/>
    </row>
    <row r="9267" spans="1:30" s="13" customFormat="1" x14ac:dyDescent="0.25">
      <c r="A9267"/>
      <c r="B9267" s="32"/>
      <c r="C9267" s="34"/>
      <c r="D9267" s="10"/>
      <c r="J9267" s="53"/>
      <c r="K9267" s="64"/>
      <c r="O9267" s="60"/>
      <c r="P9267" s="67"/>
      <c r="T9267" s="53"/>
      <c r="U9267" s="64"/>
      <c r="Y9267" s="53"/>
      <c r="Z9267" s="64"/>
      <c r="AD9267" s="53"/>
    </row>
    <row r="9268" spans="1:30" s="13" customFormat="1" x14ac:dyDescent="0.25">
      <c r="A9268"/>
      <c r="B9268" s="32"/>
      <c r="C9268" s="34"/>
      <c r="D9268" s="10"/>
      <c r="J9268" s="53"/>
      <c r="K9268" s="64"/>
      <c r="O9268" s="60"/>
      <c r="P9268" s="67"/>
      <c r="T9268" s="53"/>
      <c r="U9268" s="64"/>
      <c r="Y9268" s="53"/>
      <c r="Z9268" s="64"/>
      <c r="AD9268" s="53"/>
    </row>
    <row r="9269" spans="1:30" s="13" customFormat="1" x14ac:dyDescent="0.25">
      <c r="A9269"/>
      <c r="B9269" s="32"/>
      <c r="C9269" s="34"/>
      <c r="D9269" s="10"/>
      <c r="J9269" s="53"/>
      <c r="K9269" s="64"/>
      <c r="O9269" s="60"/>
      <c r="P9269" s="67"/>
      <c r="T9269" s="53"/>
      <c r="U9269" s="64"/>
      <c r="Y9269" s="53"/>
      <c r="Z9269" s="64"/>
      <c r="AD9269" s="53"/>
    </row>
    <row r="9270" spans="1:30" s="13" customFormat="1" x14ac:dyDescent="0.25">
      <c r="A9270"/>
      <c r="B9270" s="32"/>
      <c r="C9270" s="34"/>
      <c r="D9270" s="10"/>
      <c r="J9270" s="53"/>
      <c r="K9270" s="64"/>
      <c r="O9270" s="60"/>
      <c r="P9270" s="67"/>
      <c r="T9270" s="53"/>
      <c r="U9270" s="64"/>
      <c r="Y9270" s="53"/>
      <c r="Z9270" s="64"/>
      <c r="AD9270" s="53"/>
    </row>
    <row r="9271" spans="1:30" s="13" customFormat="1" x14ac:dyDescent="0.25">
      <c r="A9271"/>
      <c r="B9271" s="32"/>
      <c r="C9271" s="34"/>
      <c r="D9271" s="10"/>
      <c r="J9271" s="53"/>
      <c r="K9271" s="64"/>
      <c r="O9271" s="60"/>
      <c r="P9271" s="67"/>
      <c r="T9271" s="53"/>
      <c r="U9271" s="64"/>
      <c r="Y9271" s="53"/>
      <c r="Z9271" s="64"/>
      <c r="AD9271" s="53"/>
    </row>
    <row r="9272" spans="1:30" s="13" customFormat="1" x14ac:dyDescent="0.25">
      <c r="A9272"/>
      <c r="B9272" s="32"/>
      <c r="C9272" s="34"/>
      <c r="D9272" s="10"/>
      <c r="J9272" s="53"/>
      <c r="K9272" s="64"/>
      <c r="O9272" s="60"/>
      <c r="P9272" s="67"/>
      <c r="T9272" s="53"/>
      <c r="U9272" s="64"/>
      <c r="Y9272" s="53"/>
      <c r="Z9272" s="64"/>
      <c r="AD9272" s="53"/>
    </row>
    <row r="9273" spans="1:30" s="13" customFormat="1" x14ac:dyDescent="0.25">
      <c r="A9273"/>
      <c r="B9273" s="32"/>
      <c r="C9273" s="34"/>
      <c r="D9273" s="10"/>
      <c r="J9273" s="53"/>
      <c r="K9273" s="64"/>
      <c r="O9273" s="60"/>
      <c r="P9273" s="67"/>
      <c r="T9273" s="53"/>
      <c r="U9273" s="64"/>
      <c r="Y9273" s="53"/>
      <c r="Z9273" s="64"/>
      <c r="AD9273" s="53"/>
    </row>
    <row r="9274" spans="1:30" s="13" customFormat="1" x14ac:dyDescent="0.25">
      <c r="A9274"/>
      <c r="B9274" s="32"/>
      <c r="C9274" s="34"/>
      <c r="D9274" s="10"/>
      <c r="J9274" s="53"/>
      <c r="K9274" s="64"/>
      <c r="O9274" s="60"/>
      <c r="P9274" s="67"/>
      <c r="T9274" s="53"/>
      <c r="U9274" s="64"/>
      <c r="Y9274" s="53"/>
      <c r="Z9274" s="64"/>
      <c r="AD9274" s="53"/>
    </row>
    <row r="9275" spans="1:30" s="13" customFormat="1" x14ac:dyDescent="0.25">
      <c r="A9275"/>
      <c r="B9275" s="32"/>
      <c r="C9275" s="34"/>
      <c r="D9275" s="10"/>
      <c r="J9275" s="53"/>
      <c r="K9275" s="64"/>
      <c r="O9275" s="60"/>
      <c r="P9275" s="67"/>
      <c r="T9275" s="53"/>
      <c r="U9275" s="64"/>
      <c r="Y9275" s="53"/>
      <c r="Z9275" s="64"/>
      <c r="AD9275" s="53"/>
    </row>
    <row r="9276" spans="1:30" s="13" customFormat="1" x14ac:dyDescent="0.25">
      <c r="A9276"/>
      <c r="B9276" s="32"/>
      <c r="C9276" s="34"/>
      <c r="D9276" s="10"/>
      <c r="J9276" s="53"/>
      <c r="K9276" s="64"/>
      <c r="O9276" s="60"/>
      <c r="P9276" s="67"/>
      <c r="T9276" s="53"/>
      <c r="U9276" s="64"/>
      <c r="Y9276" s="53"/>
      <c r="Z9276" s="64"/>
      <c r="AD9276" s="53"/>
    </row>
    <row r="9277" spans="1:30" s="13" customFormat="1" x14ac:dyDescent="0.25">
      <c r="A9277"/>
      <c r="B9277" s="32"/>
      <c r="C9277" s="34"/>
      <c r="D9277" s="10"/>
      <c r="J9277" s="53"/>
      <c r="K9277" s="64"/>
      <c r="O9277" s="60"/>
      <c r="P9277" s="67"/>
      <c r="T9277" s="53"/>
      <c r="U9277" s="64"/>
      <c r="Y9277" s="53"/>
      <c r="Z9277" s="64"/>
      <c r="AD9277" s="53"/>
    </row>
    <row r="9278" spans="1:30" s="13" customFormat="1" x14ac:dyDescent="0.25">
      <c r="A9278"/>
      <c r="B9278" s="32"/>
      <c r="C9278" s="34"/>
      <c r="D9278" s="10"/>
      <c r="J9278" s="53"/>
      <c r="K9278" s="64"/>
      <c r="O9278" s="60"/>
      <c r="P9278" s="67"/>
      <c r="T9278" s="53"/>
      <c r="U9278" s="64"/>
      <c r="Y9278" s="53"/>
      <c r="Z9278" s="64"/>
      <c r="AD9278" s="53"/>
    </row>
    <row r="9279" spans="1:30" s="13" customFormat="1" x14ac:dyDescent="0.25">
      <c r="A9279"/>
      <c r="B9279" s="32"/>
      <c r="C9279" s="34"/>
      <c r="D9279" s="10"/>
      <c r="J9279" s="53"/>
      <c r="K9279" s="64"/>
      <c r="O9279" s="60"/>
      <c r="P9279" s="67"/>
      <c r="T9279" s="53"/>
      <c r="U9279" s="64"/>
      <c r="Y9279" s="53"/>
      <c r="Z9279" s="64"/>
      <c r="AD9279" s="53"/>
    </row>
    <row r="9280" spans="1:30" s="13" customFormat="1" x14ac:dyDescent="0.25">
      <c r="A9280"/>
      <c r="B9280" s="32"/>
      <c r="C9280" s="34"/>
      <c r="D9280" s="10"/>
      <c r="J9280" s="53"/>
      <c r="K9280" s="64"/>
      <c r="O9280" s="60"/>
      <c r="P9280" s="67"/>
      <c r="T9280" s="53"/>
      <c r="U9280" s="64"/>
      <c r="Y9280" s="53"/>
      <c r="Z9280" s="64"/>
      <c r="AD9280" s="53"/>
    </row>
    <row r="9281" spans="1:30" s="13" customFormat="1" x14ac:dyDescent="0.25">
      <c r="A9281"/>
      <c r="B9281" s="32"/>
      <c r="C9281" s="34"/>
      <c r="D9281" s="10"/>
      <c r="J9281" s="53"/>
      <c r="K9281" s="64"/>
      <c r="O9281" s="60"/>
      <c r="P9281" s="67"/>
      <c r="T9281" s="53"/>
      <c r="U9281" s="64"/>
      <c r="Y9281" s="53"/>
      <c r="Z9281" s="64"/>
      <c r="AD9281" s="53"/>
    </row>
    <row r="9282" spans="1:30" s="13" customFormat="1" x14ac:dyDescent="0.25">
      <c r="A9282"/>
      <c r="B9282" s="32"/>
      <c r="C9282" s="34"/>
      <c r="D9282" s="10"/>
      <c r="J9282" s="53"/>
      <c r="K9282" s="64"/>
      <c r="O9282" s="60"/>
      <c r="P9282" s="67"/>
      <c r="T9282" s="53"/>
      <c r="U9282" s="64"/>
      <c r="Y9282" s="53"/>
      <c r="Z9282" s="64"/>
      <c r="AD9282" s="53"/>
    </row>
    <row r="9283" spans="1:30" s="13" customFormat="1" x14ac:dyDescent="0.25">
      <c r="A9283"/>
      <c r="B9283" s="32"/>
      <c r="C9283" s="34"/>
      <c r="D9283" s="10"/>
      <c r="J9283" s="53"/>
      <c r="K9283" s="64"/>
      <c r="O9283" s="60"/>
      <c r="P9283" s="67"/>
      <c r="T9283" s="53"/>
      <c r="U9283" s="64"/>
      <c r="Y9283" s="53"/>
      <c r="Z9283" s="64"/>
      <c r="AD9283" s="53"/>
    </row>
    <row r="9284" spans="1:30" s="13" customFormat="1" x14ac:dyDescent="0.25">
      <c r="A9284"/>
      <c r="B9284" s="32"/>
      <c r="C9284" s="34"/>
      <c r="D9284" s="10"/>
      <c r="J9284" s="53"/>
      <c r="K9284" s="64"/>
      <c r="O9284" s="60"/>
      <c r="P9284" s="67"/>
      <c r="T9284" s="53"/>
      <c r="U9284" s="64"/>
      <c r="Y9284" s="53"/>
      <c r="Z9284" s="64"/>
      <c r="AD9284" s="53"/>
    </row>
    <row r="9285" spans="1:30" s="13" customFormat="1" x14ac:dyDescent="0.25">
      <c r="A9285"/>
      <c r="B9285" s="32"/>
      <c r="C9285" s="34"/>
      <c r="D9285" s="10"/>
      <c r="J9285" s="53"/>
      <c r="K9285" s="64"/>
      <c r="O9285" s="60"/>
      <c r="P9285" s="67"/>
      <c r="T9285" s="53"/>
      <c r="U9285" s="64"/>
      <c r="Y9285" s="53"/>
      <c r="Z9285" s="64"/>
      <c r="AD9285" s="53"/>
    </row>
    <row r="9286" spans="1:30" s="13" customFormat="1" x14ac:dyDescent="0.25">
      <c r="A9286"/>
      <c r="B9286" s="32"/>
      <c r="C9286" s="34"/>
      <c r="D9286" s="10"/>
      <c r="J9286" s="53"/>
      <c r="K9286" s="64"/>
      <c r="O9286" s="60"/>
      <c r="P9286" s="67"/>
      <c r="T9286" s="53"/>
      <c r="U9286" s="64"/>
      <c r="Y9286" s="53"/>
      <c r="Z9286" s="64"/>
      <c r="AD9286" s="53"/>
    </row>
    <row r="9287" spans="1:30" s="13" customFormat="1" x14ac:dyDescent="0.25">
      <c r="A9287"/>
      <c r="B9287" s="32"/>
      <c r="C9287" s="34"/>
      <c r="D9287" s="10"/>
      <c r="J9287" s="53"/>
      <c r="K9287" s="64"/>
      <c r="O9287" s="60"/>
      <c r="P9287" s="67"/>
      <c r="T9287" s="53"/>
      <c r="U9287" s="64"/>
      <c r="Y9287" s="53"/>
      <c r="Z9287" s="64"/>
      <c r="AD9287" s="53"/>
    </row>
    <row r="9288" spans="1:30" s="13" customFormat="1" x14ac:dyDescent="0.25">
      <c r="A9288"/>
      <c r="B9288" s="32"/>
      <c r="C9288" s="34"/>
      <c r="D9288" s="10"/>
      <c r="J9288" s="53"/>
      <c r="K9288" s="64"/>
      <c r="O9288" s="60"/>
      <c r="P9288" s="67"/>
      <c r="T9288" s="53"/>
      <c r="U9288" s="64"/>
      <c r="Y9288" s="53"/>
      <c r="Z9288" s="64"/>
      <c r="AD9288" s="53"/>
    </row>
    <row r="9289" spans="1:30" s="13" customFormat="1" x14ac:dyDescent="0.25">
      <c r="A9289"/>
      <c r="B9289" s="32"/>
      <c r="C9289" s="34"/>
      <c r="D9289" s="10"/>
      <c r="J9289" s="53"/>
      <c r="K9289" s="64"/>
      <c r="O9289" s="60"/>
      <c r="P9289" s="67"/>
      <c r="T9289" s="53"/>
      <c r="U9289" s="64"/>
      <c r="Y9289" s="53"/>
      <c r="Z9289" s="64"/>
      <c r="AD9289" s="53"/>
    </row>
    <row r="9290" spans="1:30" s="13" customFormat="1" x14ac:dyDescent="0.25">
      <c r="A9290"/>
      <c r="B9290" s="32"/>
      <c r="C9290" s="34"/>
      <c r="D9290" s="10"/>
      <c r="J9290" s="53"/>
      <c r="K9290" s="64"/>
      <c r="O9290" s="60"/>
      <c r="P9290" s="67"/>
      <c r="T9290" s="53"/>
      <c r="U9290" s="64"/>
      <c r="Y9290" s="53"/>
      <c r="Z9290" s="64"/>
      <c r="AD9290" s="53"/>
    </row>
    <row r="9291" spans="1:30" s="13" customFormat="1" x14ac:dyDescent="0.25">
      <c r="A9291"/>
      <c r="B9291" s="32"/>
      <c r="C9291" s="34"/>
      <c r="D9291" s="10"/>
      <c r="J9291" s="53"/>
      <c r="K9291" s="64"/>
      <c r="O9291" s="60"/>
      <c r="P9291" s="67"/>
      <c r="T9291" s="53"/>
      <c r="U9291" s="64"/>
      <c r="Y9291" s="53"/>
      <c r="Z9291" s="64"/>
      <c r="AD9291" s="53"/>
    </row>
    <row r="9292" spans="1:30" s="13" customFormat="1" x14ac:dyDescent="0.25">
      <c r="A9292"/>
      <c r="B9292" s="32"/>
      <c r="C9292" s="34"/>
      <c r="D9292" s="10"/>
      <c r="J9292" s="53"/>
      <c r="K9292" s="64"/>
      <c r="O9292" s="60"/>
      <c r="P9292" s="67"/>
      <c r="T9292" s="53"/>
      <c r="U9292" s="64"/>
      <c r="Y9292" s="53"/>
      <c r="Z9292" s="64"/>
      <c r="AD9292" s="53"/>
    </row>
    <row r="9293" spans="1:30" s="13" customFormat="1" x14ac:dyDescent="0.25">
      <c r="A9293"/>
      <c r="B9293" s="32"/>
      <c r="C9293" s="34"/>
      <c r="D9293" s="10"/>
      <c r="J9293" s="53"/>
      <c r="K9293" s="64"/>
      <c r="O9293" s="60"/>
      <c r="P9293" s="67"/>
      <c r="T9293" s="53"/>
      <c r="U9293" s="64"/>
      <c r="Y9293" s="53"/>
      <c r="Z9293" s="64"/>
      <c r="AD9293" s="53"/>
    </row>
    <row r="9294" spans="1:30" s="13" customFormat="1" x14ac:dyDescent="0.25">
      <c r="A9294"/>
      <c r="B9294" s="32"/>
      <c r="C9294" s="34"/>
      <c r="D9294" s="10"/>
      <c r="J9294" s="53"/>
      <c r="K9294" s="64"/>
      <c r="O9294" s="60"/>
      <c r="P9294" s="67"/>
      <c r="T9294" s="53"/>
      <c r="U9294" s="64"/>
      <c r="Y9294" s="53"/>
      <c r="Z9294" s="64"/>
      <c r="AD9294" s="53"/>
    </row>
    <row r="9295" spans="1:30" s="13" customFormat="1" x14ac:dyDescent="0.25">
      <c r="A9295"/>
      <c r="B9295" s="32"/>
      <c r="C9295" s="34"/>
      <c r="D9295" s="10"/>
      <c r="J9295" s="53"/>
      <c r="K9295" s="64"/>
      <c r="O9295" s="60"/>
      <c r="P9295" s="67"/>
      <c r="T9295" s="53"/>
      <c r="U9295" s="64"/>
      <c r="Y9295" s="53"/>
      <c r="Z9295" s="64"/>
      <c r="AD9295" s="53"/>
    </row>
    <row r="9296" spans="1:30" s="13" customFormat="1" x14ac:dyDescent="0.25">
      <c r="A9296"/>
      <c r="B9296" s="32"/>
      <c r="C9296" s="34"/>
      <c r="D9296" s="10"/>
      <c r="J9296" s="53"/>
      <c r="K9296" s="64"/>
      <c r="O9296" s="60"/>
      <c r="P9296" s="67"/>
      <c r="T9296" s="53"/>
      <c r="U9296" s="64"/>
      <c r="Y9296" s="53"/>
      <c r="Z9296" s="64"/>
      <c r="AD9296" s="53"/>
    </row>
    <row r="9297" spans="1:30" s="13" customFormat="1" x14ac:dyDescent="0.25">
      <c r="A9297"/>
      <c r="B9297" s="32"/>
      <c r="C9297" s="34"/>
      <c r="D9297" s="10"/>
      <c r="J9297" s="53"/>
      <c r="K9297" s="64"/>
      <c r="O9297" s="60"/>
      <c r="P9297" s="67"/>
      <c r="T9297" s="53"/>
      <c r="U9297" s="64"/>
      <c r="Y9297" s="53"/>
      <c r="Z9297" s="64"/>
      <c r="AD9297" s="53"/>
    </row>
    <row r="9298" spans="1:30" s="13" customFormat="1" x14ac:dyDescent="0.25">
      <c r="A9298"/>
      <c r="B9298" s="32"/>
      <c r="C9298" s="34"/>
      <c r="D9298" s="10"/>
      <c r="J9298" s="53"/>
      <c r="K9298" s="64"/>
      <c r="O9298" s="60"/>
      <c r="P9298" s="67"/>
      <c r="T9298" s="53"/>
      <c r="U9298" s="64"/>
      <c r="Y9298" s="53"/>
      <c r="Z9298" s="64"/>
      <c r="AD9298" s="53"/>
    </row>
    <row r="9299" spans="1:30" s="13" customFormat="1" x14ac:dyDescent="0.25">
      <c r="A9299"/>
      <c r="B9299" s="32"/>
      <c r="C9299" s="34"/>
      <c r="D9299" s="10"/>
      <c r="J9299" s="53"/>
      <c r="K9299" s="64"/>
      <c r="O9299" s="60"/>
      <c r="P9299" s="67"/>
      <c r="T9299" s="53"/>
      <c r="U9299" s="64"/>
      <c r="Y9299" s="53"/>
      <c r="Z9299" s="64"/>
      <c r="AD9299" s="53"/>
    </row>
    <row r="9300" spans="1:30" s="13" customFormat="1" x14ac:dyDescent="0.25">
      <c r="A9300"/>
      <c r="B9300" s="32"/>
      <c r="C9300" s="34"/>
      <c r="D9300" s="10"/>
      <c r="J9300" s="53"/>
      <c r="K9300" s="64"/>
      <c r="O9300" s="60"/>
      <c r="P9300" s="67"/>
      <c r="T9300" s="53"/>
      <c r="U9300" s="64"/>
      <c r="Y9300" s="53"/>
      <c r="Z9300" s="64"/>
      <c r="AD9300" s="53"/>
    </row>
    <row r="9301" spans="1:30" s="13" customFormat="1" x14ac:dyDescent="0.25">
      <c r="A9301"/>
      <c r="B9301" s="32"/>
      <c r="C9301" s="34"/>
      <c r="D9301" s="10"/>
      <c r="J9301" s="53"/>
      <c r="K9301" s="64"/>
      <c r="O9301" s="60"/>
      <c r="P9301" s="67"/>
      <c r="T9301" s="53"/>
      <c r="U9301" s="64"/>
      <c r="Y9301" s="53"/>
      <c r="Z9301" s="64"/>
      <c r="AD9301" s="53"/>
    </row>
    <row r="9302" spans="1:30" s="13" customFormat="1" x14ac:dyDescent="0.25">
      <c r="A9302"/>
      <c r="B9302" s="32"/>
      <c r="C9302" s="34"/>
      <c r="D9302" s="10"/>
      <c r="J9302" s="53"/>
      <c r="K9302" s="64"/>
      <c r="O9302" s="60"/>
      <c r="P9302" s="67"/>
      <c r="T9302" s="53"/>
      <c r="U9302" s="64"/>
      <c r="Y9302" s="53"/>
      <c r="Z9302" s="64"/>
      <c r="AD9302" s="53"/>
    </row>
    <row r="9303" spans="1:30" s="13" customFormat="1" x14ac:dyDescent="0.25">
      <c r="A9303"/>
      <c r="B9303" s="32"/>
      <c r="C9303" s="34"/>
      <c r="D9303" s="10"/>
      <c r="J9303" s="53"/>
      <c r="K9303" s="64"/>
      <c r="O9303" s="60"/>
      <c r="P9303" s="67"/>
      <c r="T9303" s="53"/>
      <c r="U9303" s="64"/>
      <c r="Y9303" s="53"/>
      <c r="Z9303" s="64"/>
      <c r="AD9303" s="53"/>
    </row>
    <row r="9304" spans="1:30" s="13" customFormat="1" x14ac:dyDescent="0.25">
      <c r="A9304"/>
      <c r="B9304" s="32"/>
      <c r="C9304" s="34"/>
      <c r="D9304" s="10"/>
      <c r="J9304" s="53"/>
      <c r="K9304" s="64"/>
      <c r="O9304" s="60"/>
      <c r="P9304" s="67"/>
      <c r="T9304" s="53"/>
      <c r="U9304" s="64"/>
      <c r="Y9304" s="53"/>
      <c r="Z9304" s="64"/>
      <c r="AD9304" s="53"/>
    </row>
    <row r="9305" spans="1:30" s="13" customFormat="1" x14ac:dyDescent="0.25">
      <c r="A9305"/>
      <c r="B9305" s="32"/>
      <c r="C9305" s="34"/>
      <c r="D9305" s="10"/>
      <c r="J9305" s="53"/>
      <c r="K9305" s="64"/>
      <c r="O9305" s="60"/>
      <c r="P9305" s="67"/>
      <c r="T9305" s="53"/>
      <c r="U9305" s="64"/>
      <c r="Y9305" s="53"/>
      <c r="Z9305" s="64"/>
      <c r="AD9305" s="53"/>
    </row>
    <row r="9306" spans="1:30" s="13" customFormat="1" x14ac:dyDescent="0.25">
      <c r="A9306"/>
      <c r="B9306" s="32"/>
      <c r="C9306" s="34"/>
      <c r="D9306" s="10"/>
      <c r="J9306" s="53"/>
      <c r="K9306" s="64"/>
      <c r="O9306" s="60"/>
      <c r="P9306" s="67"/>
      <c r="T9306" s="53"/>
      <c r="U9306" s="64"/>
      <c r="Y9306" s="53"/>
      <c r="Z9306" s="64"/>
      <c r="AD9306" s="53"/>
    </row>
    <row r="9307" spans="1:30" s="13" customFormat="1" x14ac:dyDescent="0.25">
      <c r="A9307"/>
      <c r="B9307" s="32"/>
      <c r="C9307" s="34"/>
      <c r="D9307" s="10"/>
      <c r="J9307" s="53"/>
      <c r="K9307" s="64"/>
      <c r="O9307" s="60"/>
      <c r="P9307" s="67"/>
      <c r="T9307" s="53"/>
      <c r="U9307" s="64"/>
      <c r="Y9307" s="53"/>
      <c r="Z9307" s="64"/>
      <c r="AD9307" s="53"/>
    </row>
    <row r="9308" spans="1:30" s="13" customFormat="1" x14ac:dyDescent="0.25">
      <c r="A9308"/>
      <c r="B9308" s="32"/>
      <c r="C9308" s="34"/>
      <c r="D9308" s="10"/>
      <c r="J9308" s="53"/>
      <c r="K9308" s="64"/>
      <c r="O9308" s="60"/>
      <c r="P9308" s="67"/>
      <c r="T9308" s="53"/>
      <c r="U9308" s="64"/>
      <c r="Y9308" s="53"/>
      <c r="Z9308" s="64"/>
      <c r="AD9308" s="53"/>
    </row>
    <row r="9309" spans="1:30" s="13" customFormat="1" x14ac:dyDescent="0.25">
      <c r="A9309"/>
      <c r="B9309" s="32"/>
      <c r="C9309" s="34"/>
      <c r="D9309" s="10"/>
      <c r="J9309" s="53"/>
      <c r="K9309" s="64"/>
      <c r="O9309" s="60"/>
      <c r="P9309" s="67"/>
      <c r="T9309" s="53"/>
      <c r="U9309" s="64"/>
      <c r="Y9309" s="53"/>
      <c r="Z9309" s="64"/>
      <c r="AD9309" s="53"/>
    </row>
    <row r="9310" spans="1:30" s="13" customFormat="1" x14ac:dyDescent="0.25">
      <c r="A9310"/>
      <c r="B9310" s="32"/>
      <c r="C9310" s="34"/>
      <c r="D9310" s="10"/>
      <c r="J9310" s="53"/>
      <c r="K9310" s="64"/>
      <c r="O9310" s="60"/>
      <c r="P9310" s="67"/>
      <c r="T9310" s="53"/>
      <c r="U9310" s="64"/>
      <c r="Y9310" s="53"/>
      <c r="Z9310" s="64"/>
      <c r="AD9310" s="53"/>
    </row>
    <row r="9311" spans="1:30" s="13" customFormat="1" x14ac:dyDescent="0.25">
      <c r="A9311"/>
      <c r="B9311" s="32"/>
      <c r="C9311" s="34"/>
      <c r="D9311" s="10"/>
      <c r="J9311" s="53"/>
      <c r="K9311" s="64"/>
      <c r="O9311" s="60"/>
      <c r="P9311" s="67"/>
      <c r="T9311" s="53"/>
      <c r="U9311" s="64"/>
      <c r="Y9311" s="53"/>
      <c r="Z9311" s="64"/>
      <c r="AD9311" s="53"/>
    </row>
    <row r="9312" spans="1:30" s="13" customFormat="1" x14ac:dyDescent="0.25">
      <c r="A9312"/>
      <c r="B9312" s="32"/>
      <c r="C9312" s="34"/>
      <c r="D9312" s="10"/>
      <c r="J9312" s="53"/>
      <c r="K9312" s="64"/>
      <c r="O9312" s="60"/>
      <c r="P9312" s="67"/>
      <c r="T9312" s="53"/>
      <c r="U9312" s="64"/>
      <c r="Y9312" s="53"/>
      <c r="Z9312" s="64"/>
      <c r="AD9312" s="53"/>
    </row>
    <row r="9313" spans="1:30" s="13" customFormat="1" x14ac:dyDescent="0.25">
      <c r="A9313"/>
      <c r="B9313" s="32"/>
      <c r="C9313" s="34"/>
      <c r="D9313" s="10"/>
      <c r="J9313" s="53"/>
      <c r="K9313" s="64"/>
      <c r="O9313" s="60"/>
      <c r="P9313" s="67"/>
      <c r="T9313" s="53"/>
      <c r="U9313" s="64"/>
      <c r="Y9313" s="53"/>
      <c r="Z9313" s="64"/>
      <c r="AD9313" s="53"/>
    </row>
    <row r="9314" spans="1:30" s="13" customFormat="1" x14ac:dyDescent="0.25">
      <c r="A9314"/>
      <c r="B9314" s="32"/>
      <c r="C9314" s="34"/>
      <c r="D9314" s="10"/>
      <c r="J9314" s="53"/>
      <c r="K9314" s="64"/>
      <c r="O9314" s="60"/>
      <c r="P9314" s="67"/>
      <c r="T9314" s="53"/>
      <c r="U9314" s="64"/>
      <c r="Y9314" s="53"/>
      <c r="Z9314" s="64"/>
      <c r="AD9314" s="53"/>
    </row>
    <row r="9315" spans="1:30" s="13" customFormat="1" x14ac:dyDescent="0.25">
      <c r="A9315"/>
      <c r="B9315" s="32"/>
      <c r="C9315" s="34"/>
      <c r="D9315" s="10"/>
      <c r="J9315" s="53"/>
      <c r="K9315" s="64"/>
      <c r="O9315" s="60"/>
      <c r="P9315" s="67"/>
      <c r="T9315" s="53"/>
      <c r="U9315" s="64"/>
      <c r="Y9315" s="53"/>
      <c r="Z9315" s="64"/>
      <c r="AD9315" s="53"/>
    </row>
    <row r="9316" spans="1:30" s="13" customFormat="1" x14ac:dyDescent="0.25">
      <c r="A9316"/>
      <c r="B9316" s="32"/>
      <c r="C9316" s="34"/>
      <c r="D9316" s="10"/>
      <c r="J9316" s="53"/>
      <c r="K9316" s="64"/>
      <c r="O9316" s="60"/>
      <c r="P9316" s="67"/>
      <c r="T9316" s="53"/>
      <c r="U9316" s="64"/>
      <c r="Y9316" s="53"/>
      <c r="Z9316" s="64"/>
      <c r="AD9316" s="53"/>
    </row>
    <row r="9317" spans="1:30" s="13" customFormat="1" x14ac:dyDescent="0.25">
      <c r="A9317"/>
      <c r="B9317" s="32"/>
      <c r="C9317" s="34"/>
      <c r="D9317" s="10"/>
      <c r="J9317" s="53"/>
      <c r="K9317" s="64"/>
      <c r="O9317" s="60"/>
      <c r="P9317" s="67"/>
      <c r="T9317" s="53"/>
      <c r="U9317" s="64"/>
      <c r="Y9317" s="53"/>
      <c r="Z9317" s="64"/>
      <c r="AD9317" s="53"/>
    </row>
    <row r="9318" spans="1:30" s="13" customFormat="1" x14ac:dyDescent="0.25">
      <c r="A9318"/>
      <c r="B9318" s="32"/>
      <c r="C9318" s="34"/>
      <c r="D9318" s="10"/>
      <c r="J9318" s="53"/>
      <c r="K9318" s="64"/>
      <c r="O9318" s="60"/>
      <c r="P9318" s="67"/>
      <c r="T9318" s="53"/>
      <c r="U9318" s="64"/>
      <c r="Y9318" s="53"/>
      <c r="Z9318" s="64"/>
      <c r="AD9318" s="53"/>
    </row>
    <row r="9319" spans="1:30" s="13" customFormat="1" x14ac:dyDescent="0.25">
      <c r="A9319"/>
      <c r="B9319" s="32"/>
      <c r="C9319" s="34"/>
      <c r="D9319" s="10"/>
      <c r="J9319" s="53"/>
      <c r="K9319" s="64"/>
      <c r="O9319" s="60"/>
      <c r="P9319" s="67"/>
      <c r="T9319" s="53"/>
      <c r="U9319" s="64"/>
      <c r="Y9319" s="53"/>
      <c r="Z9319" s="64"/>
      <c r="AD9319" s="53"/>
    </row>
    <row r="9320" spans="1:30" s="13" customFormat="1" x14ac:dyDescent="0.25">
      <c r="A9320"/>
      <c r="B9320" s="32"/>
      <c r="C9320" s="34"/>
      <c r="D9320" s="10"/>
      <c r="J9320" s="53"/>
      <c r="K9320" s="64"/>
      <c r="O9320" s="60"/>
      <c r="P9320" s="67"/>
      <c r="T9320" s="53"/>
      <c r="U9320" s="64"/>
      <c r="Y9320" s="53"/>
      <c r="Z9320" s="64"/>
      <c r="AD9320" s="53"/>
    </row>
    <row r="9321" spans="1:30" s="13" customFormat="1" x14ac:dyDescent="0.25">
      <c r="A9321"/>
      <c r="B9321" s="32"/>
      <c r="C9321" s="34"/>
      <c r="D9321" s="10"/>
      <c r="J9321" s="53"/>
      <c r="K9321" s="64"/>
      <c r="O9321" s="60"/>
      <c r="P9321" s="67"/>
      <c r="T9321" s="53"/>
      <c r="U9321" s="64"/>
      <c r="Y9321" s="53"/>
      <c r="Z9321" s="64"/>
      <c r="AD9321" s="53"/>
    </row>
    <row r="9322" spans="1:30" s="13" customFormat="1" x14ac:dyDescent="0.25">
      <c r="A9322"/>
      <c r="B9322" s="32"/>
      <c r="C9322" s="34"/>
      <c r="D9322" s="10"/>
      <c r="J9322" s="53"/>
      <c r="K9322" s="64"/>
      <c r="O9322" s="60"/>
      <c r="P9322" s="67"/>
      <c r="T9322" s="53"/>
      <c r="U9322" s="64"/>
      <c r="Y9322" s="53"/>
      <c r="Z9322" s="64"/>
      <c r="AD9322" s="53"/>
    </row>
    <row r="9323" spans="1:30" s="13" customFormat="1" x14ac:dyDescent="0.25">
      <c r="A9323"/>
      <c r="B9323" s="32"/>
      <c r="C9323" s="34"/>
      <c r="D9323" s="10"/>
      <c r="J9323" s="53"/>
      <c r="K9323" s="64"/>
      <c r="O9323" s="60"/>
      <c r="P9323" s="67"/>
      <c r="T9323" s="53"/>
      <c r="U9323" s="64"/>
      <c r="Y9323" s="53"/>
      <c r="Z9323" s="64"/>
      <c r="AD9323" s="53"/>
    </row>
    <row r="9324" spans="1:30" s="13" customFormat="1" x14ac:dyDescent="0.25">
      <c r="A9324"/>
      <c r="B9324" s="32"/>
      <c r="C9324" s="34"/>
      <c r="D9324" s="10"/>
      <c r="J9324" s="53"/>
      <c r="K9324" s="64"/>
      <c r="O9324" s="60"/>
      <c r="P9324" s="67"/>
      <c r="T9324" s="53"/>
      <c r="U9324" s="64"/>
      <c r="Y9324" s="53"/>
      <c r="Z9324" s="64"/>
      <c r="AD9324" s="53"/>
    </row>
    <row r="9325" spans="1:30" s="13" customFormat="1" x14ac:dyDescent="0.25">
      <c r="A9325"/>
      <c r="B9325" s="32"/>
      <c r="C9325" s="34"/>
      <c r="D9325" s="10"/>
      <c r="J9325" s="53"/>
      <c r="K9325" s="64"/>
      <c r="O9325" s="60"/>
      <c r="P9325" s="67"/>
      <c r="T9325" s="53"/>
      <c r="U9325" s="64"/>
      <c r="Y9325" s="53"/>
      <c r="Z9325" s="64"/>
      <c r="AD9325" s="53"/>
    </row>
    <row r="9326" spans="1:30" s="13" customFormat="1" x14ac:dyDescent="0.25">
      <c r="A9326"/>
      <c r="B9326" s="32"/>
      <c r="C9326" s="34"/>
      <c r="D9326" s="10"/>
      <c r="J9326" s="53"/>
      <c r="K9326" s="64"/>
      <c r="O9326" s="60"/>
      <c r="P9326" s="67"/>
      <c r="T9326" s="53"/>
      <c r="U9326" s="64"/>
      <c r="Y9326" s="53"/>
      <c r="Z9326" s="64"/>
      <c r="AD9326" s="53"/>
    </row>
    <row r="9327" spans="1:30" s="13" customFormat="1" x14ac:dyDescent="0.25">
      <c r="A9327"/>
      <c r="B9327" s="32"/>
      <c r="C9327" s="34"/>
      <c r="D9327" s="10"/>
      <c r="J9327" s="53"/>
      <c r="K9327" s="64"/>
      <c r="O9327" s="60"/>
      <c r="P9327" s="67"/>
      <c r="T9327" s="53"/>
      <c r="U9327" s="64"/>
      <c r="Y9327" s="53"/>
      <c r="Z9327" s="64"/>
      <c r="AD9327" s="53"/>
    </row>
    <row r="9328" spans="1:30" s="13" customFormat="1" x14ac:dyDescent="0.25">
      <c r="A9328"/>
      <c r="B9328" s="32"/>
      <c r="C9328" s="34"/>
      <c r="D9328" s="10"/>
      <c r="J9328" s="53"/>
      <c r="K9328" s="64"/>
      <c r="O9328" s="60"/>
      <c r="P9328" s="67"/>
      <c r="T9328" s="53"/>
      <c r="U9328" s="64"/>
      <c r="Y9328" s="53"/>
      <c r="Z9328" s="64"/>
      <c r="AD9328" s="53"/>
    </row>
    <row r="9329" spans="1:30" s="13" customFormat="1" x14ac:dyDescent="0.25">
      <c r="A9329"/>
      <c r="B9329" s="32"/>
      <c r="C9329" s="34"/>
      <c r="D9329" s="10"/>
      <c r="J9329" s="53"/>
      <c r="K9329" s="64"/>
      <c r="O9329" s="60"/>
      <c r="P9329" s="67"/>
      <c r="T9329" s="53"/>
      <c r="U9329" s="64"/>
      <c r="Y9329" s="53"/>
      <c r="Z9329" s="64"/>
      <c r="AD9329" s="53"/>
    </row>
    <row r="9330" spans="1:30" s="13" customFormat="1" x14ac:dyDescent="0.25">
      <c r="A9330"/>
      <c r="B9330" s="32"/>
      <c r="C9330" s="34"/>
      <c r="D9330" s="10"/>
      <c r="J9330" s="53"/>
      <c r="K9330" s="64"/>
      <c r="O9330" s="60"/>
      <c r="P9330" s="67"/>
      <c r="T9330" s="53"/>
      <c r="U9330" s="64"/>
      <c r="Y9330" s="53"/>
      <c r="Z9330" s="64"/>
      <c r="AD9330" s="53"/>
    </row>
    <row r="9331" spans="1:30" s="13" customFormat="1" x14ac:dyDescent="0.25">
      <c r="A9331"/>
      <c r="B9331" s="32"/>
      <c r="C9331" s="34"/>
      <c r="D9331" s="10"/>
      <c r="J9331" s="53"/>
      <c r="K9331" s="64"/>
      <c r="O9331" s="60"/>
      <c r="P9331" s="67"/>
      <c r="T9331" s="53"/>
      <c r="U9331" s="64"/>
      <c r="Y9331" s="53"/>
      <c r="Z9331" s="64"/>
      <c r="AD9331" s="53"/>
    </row>
    <row r="9332" spans="1:30" s="13" customFormat="1" x14ac:dyDescent="0.25">
      <c r="A9332"/>
      <c r="B9332" s="32"/>
      <c r="C9332" s="34"/>
      <c r="D9332" s="10"/>
      <c r="J9332" s="53"/>
      <c r="K9332" s="64"/>
      <c r="O9332" s="60"/>
      <c r="P9332" s="67"/>
      <c r="T9332" s="53"/>
      <c r="U9332" s="64"/>
      <c r="Y9332" s="53"/>
      <c r="Z9332" s="64"/>
      <c r="AD9332" s="53"/>
    </row>
    <row r="9333" spans="1:30" s="13" customFormat="1" x14ac:dyDescent="0.25">
      <c r="A9333"/>
      <c r="B9333" s="32"/>
      <c r="C9333" s="34"/>
      <c r="D9333" s="10"/>
      <c r="J9333" s="53"/>
      <c r="K9333" s="64"/>
      <c r="O9333" s="60"/>
      <c r="P9333" s="67"/>
      <c r="T9333" s="53"/>
      <c r="U9333" s="64"/>
      <c r="Y9333" s="53"/>
      <c r="Z9333" s="64"/>
      <c r="AD9333" s="53"/>
    </row>
    <row r="9334" spans="1:30" s="13" customFormat="1" x14ac:dyDescent="0.25">
      <c r="A9334"/>
      <c r="B9334" s="32"/>
      <c r="C9334" s="34"/>
      <c r="D9334" s="10"/>
      <c r="J9334" s="53"/>
      <c r="K9334" s="64"/>
      <c r="O9334" s="60"/>
      <c r="P9334" s="67"/>
      <c r="T9334" s="53"/>
      <c r="U9334" s="64"/>
      <c r="Y9334" s="53"/>
      <c r="Z9334" s="64"/>
      <c r="AD9334" s="53"/>
    </row>
    <row r="9335" spans="1:30" s="13" customFormat="1" x14ac:dyDescent="0.25">
      <c r="A9335"/>
      <c r="B9335" s="32"/>
      <c r="C9335" s="34"/>
      <c r="D9335" s="10"/>
      <c r="J9335" s="53"/>
      <c r="K9335" s="64"/>
      <c r="O9335" s="60"/>
      <c r="P9335" s="67"/>
      <c r="T9335" s="53"/>
      <c r="U9335" s="64"/>
      <c r="Y9335" s="53"/>
      <c r="Z9335" s="64"/>
      <c r="AD9335" s="53"/>
    </row>
    <row r="9336" spans="1:30" s="13" customFormat="1" x14ac:dyDescent="0.25">
      <c r="A9336"/>
      <c r="B9336" s="32"/>
      <c r="C9336" s="34"/>
      <c r="D9336" s="10"/>
      <c r="J9336" s="53"/>
      <c r="K9336" s="64"/>
      <c r="O9336" s="60"/>
      <c r="P9336" s="67"/>
      <c r="T9336" s="53"/>
      <c r="U9336" s="64"/>
      <c r="Y9336" s="53"/>
      <c r="Z9336" s="64"/>
      <c r="AD9336" s="53"/>
    </row>
    <row r="9337" spans="1:30" s="13" customFormat="1" x14ac:dyDescent="0.25">
      <c r="A9337"/>
      <c r="B9337" s="32"/>
      <c r="C9337" s="34"/>
      <c r="D9337" s="10"/>
      <c r="J9337" s="53"/>
      <c r="K9337" s="64"/>
      <c r="O9337" s="60"/>
      <c r="P9337" s="67"/>
      <c r="T9337" s="53"/>
      <c r="U9337" s="64"/>
      <c r="Y9337" s="53"/>
      <c r="Z9337" s="64"/>
      <c r="AD9337" s="53"/>
    </row>
    <row r="9338" spans="1:30" s="13" customFormat="1" x14ac:dyDescent="0.25">
      <c r="A9338"/>
      <c r="B9338" s="32"/>
      <c r="C9338" s="34"/>
      <c r="D9338" s="10"/>
      <c r="J9338" s="53"/>
      <c r="K9338" s="64"/>
      <c r="O9338" s="60"/>
      <c r="P9338" s="67"/>
      <c r="T9338" s="53"/>
      <c r="U9338" s="64"/>
      <c r="Y9338" s="53"/>
      <c r="Z9338" s="64"/>
      <c r="AD9338" s="53"/>
    </row>
    <row r="9339" spans="1:30" s="13" customFormat="1" x14ac:dyDescent="0.25">
      <c r="A9339"/>
      <c r="B9339" s="32"/>
      <c r="C9339" s="34"/>
      <c r="D9339" s="10"/>
      <c r="J9339" s="53"/>
      <c r="K9339" s="64"/>
      <c r="O9339" s="60"/>
      <c r="P9339" s="67"/>
      <c r="T9339" s="53"/>
      <c r="U9339" s="64"/>
      <c r="Y9339" s="53"/>
      <c r="Z9339" s="64"/>
      <c r="AD9339" s="53"/>
    </row>
    <row r="9340" spans="1:30" s="13" customFormat="1" x14ac:dyDescent="0.25">
      <c r="A9340"/>
      <c r="B9340" s="32"/>
      <c r="C9340" s="34"/>
      <c r="D9340" s="10"/>
      <c r="J9340" s="53"/>
      <c r="K9340" s="64"/>
      <c r="O9340" s="60"/>
      <c r="P9340" s="67"/>
      <c r="T9340" s="53"/>
      <c r="U9340" s="64"/>
      <c r="Y9340" s="53"/>
      <c r="Z9340" s="64"/>
      <c r="AD9340" s="53"/>
    </row>
    <row r="9341" spans="1:30" s="13" customFormat="1" x14ac:dyDescent="0.25">
      <c r="A9341"/>
      <c r="B9341" s="32"/>
      <c r="C9341" s="34"/>
      <c r="D9341" s="10"/>
      <c r="J9341" s="53"/>
      <c r="K9341" s="64"/>
      <c r="O9341" s="60"/>
      <c r="P9341" s="67"/>
      <c r="T9341" s="53"/>
      <c r="U9341" s="64"/>
      <c r="Y9341" s="53"/>
      <c r="Z9341" s="64"/>
      <c r="AD9341" s="53"/>
    </row>
    <row r="9342" spans="1:30" s="13" customFormat="1" x14ac:dyDescent="0.25">
      <c r="A9342"/>
      <c r="B9342" s="32"/>
      <c r="C9342" s="34"/>
      <c r="D9342" s="10"/>
      <c r="J9342" s="53"/>
      <c r="K9342" s="64"/>
      <c r="O9342" s="60"/>
      <c r="P9342" s="67"/>
      <c r="T9342" s="53"/>
      <c r="U9342" s="64"/>
      <c r="Y9342" s="53"/>
      <c r="Z9342" s="64"/>
      <c r="AD9342" s="53"/>
    </row>
    <row r="9343" spans="1:30" s="13" customFormat="1" x14ac:dyDescent="0.25">
      <c r="A9343"/>
      <c r="B9343" s="32"/>
      <c r="C9343" s="34"/>
      <c r="D9343" s="10"/>
      <c r="J9343" s="53"/>
      <c r="K9343" s="64"/>
      <c r="O9343" s="60"/>
      <c r="P9343" s="67"/>
      <c r="T9343" s="53"/>
      <c r="U9343" s="64"/>
      <c r="Y9343" s="53"/>
      <c r="Z9343" s="64"/>
      <c r="AD9343" s="53"/>
    </row>
    <row r="9344" spans="1:30" s="13" customFormat="1" x14ac:dyDescent="0.25">
      <c r="A9344"/>
      <c r="B9344" s="32"/>
      <c r="C9344" s="34"/>
      <c r="D9344" s="10"/>
      <c r="J9344" s="53"/>
      <c r="K9344" s="64"/>
      <c r="O9344" s="60"/>
      <c r="P9344" s="67"/>
      <c r="T9344" s="53"/>
      <c r="U9344" s="64"/>
      <c r="Y9344" s="53"/>
      <c r="Z9344" s="64"/>
      <c r="AD9344" s="53"/>
    </row>
    <row r="9345" spans="1:30" s="13" customFormat="1" x14ac:dyDescent="0.25">
      <c r="A9345"/>
      <c r="B9345" s="32"/>
      <c r="C9345" s="34"/>
      <c r="D9345" s="10"/>
      <c r="J9345" s="53"/>
      <c r="K9345" s="64"/>
      <c r="O9345" s="60"/>
      <c r="P9345" s="67"/>
      <c r="T9345" s="53"/>
      <c r="U9345" s="64"/>
      <c r="Y9345" s="53"/>
      <c r="Z9345" s="64"/>
      <c r="AD9345" s="53"/>
    </row>
    <row r="9346" spans="1:30" s="13" customFormat="1" x14ac:dyDescent="0.25">
      <c r="A9346"/>
      <c r="B9346" s="32"/>
      <c r="C9346" s="34"/>
      <c r="D9346" s="10"/>
      <c r="J9346" s="53"/>
      <c r="K9346" s="64"/>
      <c r="O9346" s="60"/>
      <c r="P9346" s="67"/>
      <c r="T9346" s="53"/>
      <c r="U9346" s="64"/>
      <c r="Y9346" s="53"/>
      <c r="Z9346" s="64"/>
      <c r="AD9346" s="53"/>
    </row>
    <row r="9347" spans="1:30" s="13" customFormat="1" x14ac:dyDescent="0.25">
      <c r="A9347"/>
      <c r="B9347" s="32"/>
      <c r="C9347" s="34"/>
      <c r="D9347" s="10"/>
      <c r="J9347" s="53"/>
      <c r="K9347" s="64"/>
      <c r="O9347" s="60"/>
      <c r="P9347" s="67"/>
      <c r="T9347" s="53"/>
      <c r="U9347" s="64"/>
      <c r="Y9347" s="53"/>
      <c r="Z9347" s="64"/>
      <c r="AD9347" s="53"/>
    </row>
    <row r="9348" spans="1:30" s="13" customFormat="1" x14ac:dyDescent="0.25">
      <c r="A9348"/>
      <c r="B9348" s="32"/>
      <c r="C9348" s="34"/>
      <c r="D9348" s="10"/>
      <c r="J9348" s="53"/>
      <c r="K9348" s="64"/>
      <c r="O9348" s="60"/>
      <c r="P9348" s="67"/>
      <c r="T9348" s="53"/>
      <c r="U9348" s="64"/>
      <c r="Y9348" s="53"/>
      <c r="Z9348" s="64"/>
      <c r="AD9348" s="53"/>
    </row>
    <row r="9349" spans="1:30" s="13" customFormat="1" x14ac:dyDescent="0.25">
      <c r="A9349"/>
      <c r="B9349" s="32"/>
      <c r="C9349" s="34"/>
      <c r="D9349" s="10"/>
      <c r="J9349" s="53"/>
      <c r="K9349" s="64"/>
      <c r="O9349" s="60"/>
      <c r="P9349" s="67"/>
      <c r="T9349" s="53"/>
      <c r="U9349" s="64"/>
      <c r="Y9349" s="53"/>
      <c r="Z9349" s="64"/>
      <c r="AD9349" s="53"/>
    </row>
    <row r="9350" spans="1:30" s="13" customFormat="1" x14ac:dyDescent="0.25">
      <c r="A9350"/>
      <c r="B9350" s="32"/>
      <c r="C9350" s="34"/>
      <c r="D9350" s="10"/>
      <c r="J9350" s="53"/>
      <c r="K9350" s="64"/>
      <c r="O9350" s="60"/>
      <c r="P9350" s="67"/>
      <c r="T9350" s="53"/>
      <c r="U9350" s="64"/>
      <c r="Y9350" s="53"/>
      <c r="Z9350" s="64"/>
      <c r="AD9350" s="53"/>
    </row>
    <row r="9351" spans="1:30" s="13" customFormat="1" x14ac:dyDescent="0.25">
      <c r="A9351"/>
      <c r="B9351" s="32"/>
      <c r="C9351" s="34"/>
      <c r="D9351" s="10"/>
      <c r="J9351" s="53"/>
      <c r="K9351" s="64"/>
      <c r="O9351" s="60"/>
      <c r="P9351" s="67"/>
      <c r="T9351" s="53"/>
      <c r="U9351" s="64"/>
      <c r="Y9351" s="53"/>
      <c r="Z9351" s="64"/>
      <c r="AD9351" s="53"/>
    </row>
    <row r="9352" spans="1:30" s="13" customFormat="1" x14ac:dyDescent="0.25">
      <c r="A9352"/>
      <c r="B9352" s="32"/>
      <c r="C9352" s="34"/>
      <c r="D9352" s="10"/>
      <c r="J9352" s="53"/>
      <c r="K9352" s="64"/>
      <c r="O9352" s="60"/>
      <c r="P9352" s="67"/>
      <c r="T9352" s="53"/>
      <c r="U9352" s="64"/>
      <c r="Y9352" s="53"/>
      <c r="Z9352" s="64"/>
      <c r="AD9352" s="53"/>
    </row>
    <row r="9353" spans="1:30" s="13" customFormat="1" x14ac:dyDescent="0.25">
      <c r="A9353"/>
      <c r="B9353" s="32"/>
      <c r="C9353" s="34"/>
      <c r="D9353" s="10"/>
      <c r="J9353" s="53"/>
      <c r="K9353" s="64"/>
      <c r="O9353" s="60"/>
      <c r="P9353" s="67"/>
      <c r="T9353" s="53"/>
      <c r="U9353" s="64"/>
      <c r="Y9353" s="53"/>
      <c r="Z9353" s="64"/>
      <c r="AD9353" s="53"/>
    </row>
    <row r="9354" spans="1:30" s="13" customFormat="1" x14ac:dyDescent="0.25">
      <c r="A9354"/>
      <c r="B9354" s="32"/>
      <c r="C9354" s="34"/>
      <c r="D9354" s="10"/>
      <c r="J9354" s="53"/>
      <c r="K9354" s="64"/>
      <c r="O9354" s="60"/>
      <c r="P9354" s="67"/>
      <c r="T9354" s="53"/>
      <c r="U9354" s="64"/>
      <c r="Y9354" s="53"/>
      <c r="Z9354" s="64"/>
      <c r="AD9354" s="53"/>
    </row>
    <row r="9355" spans="1:30" s="13" customFormat="1" x14ac:dyDescent="0.25">
      <c r="A9355"/>
      <c r="B9355" s="32"/>
      <c r="C9355" s="34"/>
      <c r="D9355" s="10"/>
      <c r="J9355" s="53"/>
      <c r="K9355" s="64"/>
      <c r="O9355" s="60"/>
      <c r="P9355" s="67"/>
      <c r="T9355" s="53"/>
      <c r="U9355" s="64"/>
      <c r="Y9355" s="53"/>
      <c r="Z9355" s="64"/>
      <c r="AD9355" s="53"/>
    </row>
    <row r="9356" spans="1:30" s="13" customFormat="1" x14ac:dyDescent="0.25">
      <c r="A9356"/>
      <c r="B9356" s="32"/>
      <c r="C9356" s="34"/>
      <c r="D9356" s="10"/>
      <c r="J9356" s="53"/>
      <c r="K9356" s="64"/>
      <c r="O9356" s="60"/>
      <c r="P9356" s="67"/>
      <c r="T9356" s="53"/>
      <c r="U9356" s="64"/>
      <c r="Y9356" s="53"/>
      <c r="Z9356" s="64"/>
      <c r="AD9356" s="53"/>
    </row>
    <row r="9357" spans="1:30" s="13" customFormat="1" x14ac:dyDescent="0.25">
      <c r="A9357"/>
      <c r="B9357" s="32"/>
      <c r="C9357" s="34"/>
      <c r="D9357" s="10"/>
      <c r="J9357" s="53"/>
      <c r="K9357" s="64"/>
      <c r="O9357" s="60"/>
      <c r="P9357" s="67"/>
      <c r="T9357" s="53"/>
      <c r="U9357" s="64"/>
      <c r="Y9357" s="53"/>
      <c r="Z9357" s="64"/>
      <c r="AD9357" s="53"/>
    </row>
    <row r="9358" spans="1:30" s="13" customFormat="1" x14ac:dyDescent="0.25">
      <c r="A9358"/>
      <c r="B9358" s="32"/>
      <c r="C9358" s="34"/>
      <c r="D9358" s="10"/>
      <c r="J9358" s="53"/>
      <c r="K9358" s="64"/>
      <c r="O9358" s="60"/>
      <c r="P9358" s="67"/>
      <c r="T9358" s="53"/>
      <c r="U9358" s="64"/>
      <c r="Y9358" s="53"/>
      <c r="Z9358" s="64"/>
      <c r="AD9358" s="53"/>
    </row>
    <row r="9359" spans="1:30" s="13" customFormat="1" x14ac:dyDescent="0.25">
      <c r="A9359"/>
      <c r="B9359" s="32"/>
      <c r="C9359" s="34"/>
      <c r="D9359" s="10"/>
      <c r="J9359" s="53"/>
      <c r="K9359" s="64"/>
      <c r="O9359" s="60"/>
      <c r="P9359" s="67"/>
      <c r="T9359" s="53"/>
      <c r="U9359" s="64"/>
      <c r="Y9359" s="53"/>
      <c r="Z9359" s="64"/>
      <c r="AD9359" s="53"/>
    </row>
    <row r="9360" spans="1:30" s="13" customFormat="1" x14ac:dyDescent="0.25">
      <c r="A9360"/>
      <c r="B9360" s="32"/>
      <c r="C9360" s="34"/>
      <c r="D9360" s="10"/>
      <c r="J9360" s="53"/>
      <c r="K9360" s="64"/>
      <c r="O9360" s="60"/>
      <c r="P9360" s="67"/>
      <c r="T9360" s="53"/>
      <c r="U9360" s="64"/>
      <c r="Y9360" s="53"/>
      <c r="Z9360" s="64"/>
      <c r="AD9360" s="53"/>
    </row>
    <row r="9361" spans="1:30" s="13" customFormat="1" x14ac:dyDescent="0.25">
      <c r="A9361"/>
      <c r="B9361" s="32"/>
      <c r="C9361" s="34"/>
      <c r="D9361" s="10"/>
      <c r="J9361" s="53"/>
      <c r="K9361" s="64"/>
      <c r="O9361" s="60"/>
      <c r="P9361" s="67"/>
      <c r="T9361" s="53"/>
      <c r="U9361" s="64"/>
      <c r="Y9361" s="53"/>
      <c r="Z9361" s="64"/>
      <c r="AD9361" s="53"/>
    </row>
    <row r="9362" spans="1:30" s="13" customFormat="1" x14ac:dyDescent="0.25">
      <c r="A9362"/>
      <c r="B9362" s="32"/>
      <c r="C9362" s="34"/>
      <c r="D9362" s="10"/>
      <c r="J9362" s="53"/>
      <c r="K9362" s="64"/>
      <c r="O9362" s="60"/>
      <c r="P9362" s="67"/>
      <c r="T9362" s="53"/>
      <c r="U9362" s="64"/>
      <c r="Y9362" s="53"/>
      <c r="Z9362" s="64"/>
      <c r="AD9362" s="53"/>
    </row>
    <row r="9363" spans="1:30" s="13" customFormat="1" x14ac:dyDescent="0.25">
      <c r="A9363"/>
      <c r="B9363" s="32"/>
      <c r="C9363" s="34"/>
      <c r="D9363" s="10"/>
      <c r="J9363" s="53"/>
      <c r="K9363" s="64"/>
      <c r="O9363" s="60"/>
      <c r="P9363" s="67"/>
      <c r="T9363" s="53"/>
      <c r="U9363" s="64"/>
      <c r="Y9363" s="53"/>
      <c r="Z9363" s="64"/>
      <c r="AD9363" s="53"/>
    </row>
    <row r="9364" spans="1:30" s="13" customFormat="1" x14ac:dyDescent="0.25">
      <c r="A9364"/>
      <c r="B9364" s="32"/>
      <c r="C9364" s="34"/>
      <c r="D9364" s="10"/>
      <c r="J9364" s="53"/>
      <c r="K9364" s="64"/>
      <c r="O9364" s="60"/>
      <c r="P9364" s="67"/>
      <c r="T9364" s="53"/>
      <c r="U9364" s="64"/>
      <c r="Y9364" s="53"/>
      <c r="Z9364" s="64"/>
      <c r="AD9364" s="53"/>
    </row>
    <row r="9365" spans="1:30" s="13" customFormat="1" x14ac:dyDescent="0.25">
      <c r="A9365"/>
      <c r="B9365" s="32"/>
      <c r="C9365" s="34"/>
      <c r="D9365" s="10"/>
      <c r="J9365" s="53"/>
      <c r="K9365" s="64"/>
      <c r="O9365" s="60"/>
      <c r="P9365" s="67"/>
      <c r="T9365" s="53"/>
      <c r="U9365" s="64"/>
      <c r="Y9365" s="53"/>
      <c r="Z9365" s="64"/>
      <c r="AD9365" s="53"/>
    </row>
    <row r="9366" spans="1:30" s="13" customFormat="1" x14ac:dyDescent="0.25">
      <c r="A9366"/>
      <c r="B9366" s="32"/>
      <c r="C9366" s="34"/>
      <c r="D9366" s="10"/>
      <c r="J9366" s="53"/>
      <c r="K9366" s="64"/>
      <c r="O9366" s="60"/>
      <c r="P9366" s="67"/>
      <c r="T9366" s="53"/>
      <c r="U9366" s="64"/>
      <c r="Y9366" s="53"/>
      <c r="Z9366" s="64"/>
      <c r="AD9366" s="53"/>
    </row>
    <row r="9367" spans="1:30" s="13" customFormat="1" x14ac:dyDescent="0.25">
      <c r="A9367"/>
      <c r="B9367" s="32"/>
      <c r="C9367" s="34"/>
      <c r="D9367" s="10"/>
      <c r="J9367" s="53"/>
      <c r="K9367" s="64"/>
      <c r="O9367" s="60"/>
      <c r="P9367" s="67"/>
      <c r="T9367" s="53"/>
      <c r="U9367" s="64"/>
      <c r="Y9367" s="53"/>
      <c r="Z9367" s="64"/>
      <c r="AD9367" s="53"/>
    </row>
    <row r="9368" spans="1:30" s="13" customFormat="1" x14ac:dyDescent="0.25">
      <c r="A9368"/>
      <c r="B9368" s="32"/>
      <c r="C9368" s="34"/>
      <c r="D9368" s="10"/>
      <c r="J9368" s="53"/>
      <c r="K9368" s="64"/>
      <c r="O9368" s="60"/>
      <c r="P9368" s="67"/>
      <c r="T9368" s="53"/>
      <c r="U9368" s="64"/>
      <c r="Y9368" s="53"/>
      <c r="Z9368" s="64"/>
      <c r="AD9368" s="53"/>
    </row>
    <row r="9369" spans="1:30" s="13" customFormat="1" x14ac:dyDescent="0.25">
      <c r="A9369"/>
      <c r="B9369" s="32"/>
      <c r="C9369" s="34"/>
      <c r="D9369" s="10"/>
      <c r="J9369" s="53"/>
      <c r="K9369" s="64"/>
      <c r="O9369" s="60"/>
      <c r="P9369" s="67"/>
      <c r="T9369" s="53"/>
      <c r="U9369" s="64"/>
      <c r="Y9369" s="53"/>
      <c r="Z9369" s="64"/>
      <c r="AD9369" s="53"/>
    </row>
    <row r="9370" spans="1:30" s="13" customFormat="1" x14ac:dyDescent="0.25">
      <c r="A9370"/>
      <c r="B9370" s="32"/>
      <c r="C9370" s="34"/>
      <c r="D9370" s="10"/>
      <c r="J9370" s="53"/>
      <c r="K9370" s="64"/>
      <c r="O9370" s="60"/>
      <c r="P9370" s="67"/>
      <c r="T9370" s="53"/>
      <c r="U9370" s="64"/>
      <c r="Y9370" s="53"/>
      <c r="Z9370" s="64"/>
      <c r="AD9370" s="53"/>
    </row>
    <row r="9371" spans="1:30" s="13" customFormat="1" x14ac:dyDescent="0.25">
      <c r="A9371"/>
      <c r="B9371" s="32"/>
      <c r="C9371" s="34"/>
      <c r="D9371" s="10"/>
      <c r="J9371" s="53"/>
      <c r="K9371" s="64"/>
      <c r="O9371" s="60"/>
      <c r="P9371" s="67"/>
      <c r="T9371" s="53"/>
      <c r="U9371" s="64"/>
      <c r="Y9371" s="53"/>
      <c r="Z9371" s="64"/>
      <c r="AD9371" s="53"/>
    </row>
    <row r="9372" spans="1:30" s="13" customFormat="1" x14ac:dyDescent="0.25">
      <c r="A9372"/>
      <c r="B9372" s="32"/>
      <c r="C9372" s="34"/>
      <c r="D9372" s="10"/>
      <c r="J9372" s="53"/>
      <c r="K9372" s="64"/>
      <c r="O9372" s="60"/>
      <c r="P9372" s="67"/>
      <c r="T9372" s="53"/>
      <c r="U9372" s="64"/>
      <c r="Y9372" s="53"/>
      <c r="Z9372" s="64"/>
      <c r="AD9372" s="53"/>
    </row>
    <row r="9373" spans="1:30" s="13" customFormat="1" x14ac:dyDescent="0.25">
      <c r="A9373"/>
      <c r="B9373" s="32"/>
      <c r="C9373" s="34"/>
      <c r="D9373" s="10"/>
      <c r="J9373" s="53"/>
      <c r="K9373" s="64"/>
      <c r="O9373" s="60"/>
      <c r="P9373" s="67"/>
      <c r="T9373" s="53"/>
      <c r="U9373" s="64"/>
      <c r="Y9373" s="53"/>
      <c r="Z9373" s="64"/>
      <c r="AD9373" s="53"/>
    </row>
    <row r="9374" spans="1:30" s="13" customFormat="1" x14ac:dyDescent="0.25">
      <c r="A9374"/>
      <c r="B9374" s="32"/>
      <c r="C9374" s="34"/>
      <c r="D9374" s="10"/>
      <c r="J9374" s="53"/>
      <c r="K9374" s="64"/>
      <c r="O9374" s="60"/>
      <c r="P9374" s="67"/>
      <c r="T9374" s="53"/>
      <c r="U9374" s="64"/>
      <c r="Y9374" s="53"/>
      <c r="Z9374" s="64"/>
      <c r="AD9374" s="53"/>
    </row>
    <row r="9375" spans="1:30" s="13" customFormat="1" x14ac:dyDescent="0.25">
      <c r="A9375"/>
      <c r="B9375" s="32"/>
      <c r="C9375" s="34"/>
      <c r="D9375" s="10"/>
      <c r="J9375" s="53"/>
      <c r="K9375" s="64"/>
      <c r="O9375" s="60"/>
      <c r="P9375" s="67"/>
      <c r="T9375" s="53"/>
      <c r="U9375" s="64"/>
      <c r="Y9375" s="53"/>
      <c r="Z9375" s="64"/>
      <c r="AD9375" s="53"/>
    </row>
    <row r="9376" spans="1:30" s="13" customFormat="1" x14ac:dyDescent="0.25">
      <c r="A9376"/>
      <c r="B9376" s="32"/>
      <c r="C9376" s="34"/>
      <c r="D9376" s="10"/>
      <c r="J9376" s="53"/>
      <c r="K9376" s="64"/>
      <c r="O9376" s="60"/>
      <c r="P9376" s="67"/>
      <c r="T9376" s="53"/>
      <c r="U9376" s="64"/>
      <c r="Y9376" s="53"/>
      <c r="Z9376" s="64"/>
      <c r="AD9376" s="53"/>
    </row>
    <row r="9377" spans="1:30" s="13" customFormat="1" x14ac:dyDescent="0.25">
      <c r="A9377"/>
      <c r="B9377" s="32"/>
      <c r="C9377" s="34"/>
      <c r="D9377" s="10"/>
      <c r="J9377" s="53"/>
      <c r="K9377" s="64"/>
      <c r="O9377" s="60"/>
      <c r="P9377" s="67"/>
      <c r="T9377" s="53"/>
      <c r="U9377" s="64"/>
      <c r="Y9377" s="53"/>
      <c r="Z9377" s="64"/>
      <c r="AD9377" s="53"/>
    </row>
    <row r="9378" spans="1:30" s="13" customFormat="1" x14ac:dyDescent="0.25">
      <c r="A9378"/>
      <c r="B9378" s="32"/>
      <c r="C9378" s="34"/>
      <c r="D9378" s="10"/>
      <c r="J9378" s="53"/>
      <c r="K9378" s="64"/>
      <c r="O9378" s="60"/>
      <c r="P9378" s="67"/>
      <c r="T9378" s="53"/>
      <c r="U9378" s="64"/>
      <c r="Y9378" s="53"/>
      <c r="Z9378" s="64"/>
      <c r="AD9378" s="53"/>
    </row>
    <row r="9379" spans="1:30" s="13" customFormat="1" x14ac:dyDescent="0.25">
      <c r="A9379"/>
      <c r="B9379" s="32"/>
      <c r="C9379" s="34"/>
      <c r="D9379" s="10"/>
      <c r="J9379" s="53"/>
      <c r="K9379" s="64"/>
      <c r="O9379" s="60"/>
      <c r="P9379" s="67"/>
      <c r="T9379" s="53"/>
      <c r="U9379" s="64"/>
      <c r="Y9379" s="53"/>
      <c r="Z9379" s="64"/>
      <c r="AD9379" s="53"/>
    </row>
    <row r="9380" spans="1:30" s="13" customFormat="1" x14ac:dyDescent="0.25">
      <c r="A9380"/>
      <c r="B9380" s="32"/>
      <c r="C9380" s="34"/>
      <c r="D9380" s="10"/>
      <c r="J9380" s="53"/>
      <c r="K9380" s="64"/>
      <c r="O9380" s="60"/>
      <c r="P9380" s="67"/>
      <c r="T9380" s="53"/>
      <c r="U9380" s="64"/>
      <c r="Y9380" s="53"/>
      <c r="Z9380" s="64"/>
      <c r="AD9380" s="53"/>
    </row>
    <row r="9381" spans="1:30" s="13" customFormat="1" x14ac:dyDescent="0.25">
      <c r="A9381"/>
      <c r="B9381" s="32"/>
      <c r="C9381" s="34"/>
      <c r="D9381" s="10"/>
      <c r="J9381" s="53"/>
      <c r="K9381" s="64"/>
      <c r="O9381" s="60"/>
      <c r="P9381" s="67"/>
      <c r="T9381" s="53"/>
      <c r="U9381" s="64"/>
      <c r="Y9381" s="53"/>
      <c r="Z9381" s="64"/>
      <c r="AD9381" s="53"/>
    </row>
    <row r="9382" spans="1:30" s="13" customFormat="1" x14ac:dyDescent="0.25">
      <c r="A9382"/>
      <c r="B9382" s="32"/>
      <c r="C9382" s="34"/>
      <c r="D9382" s="10"/>
      <c r="J9382" s="53"/>
      <c r="K9382" s="64"/>
      <c r="O9382" s="60"/>
      <c r="P9382" s="67"/>
      <c r="T9382" s="53"/>
      <c r="U9382" s="64"/>
      <c r="Y9382" s="53"/>
      <c r="Z9382" s="64"/>
      <c r="AD9382" s="53"/>
    </row>
    <row r="9383" spans="1:30" s="13" customFormat="1" x14ac:dyDescent="0.25">
      <c r="A9383"/>
      <c r="B9383" s="32"/>
      <c r="C9383" s="34"/>
      <c r="D9383" s="10"/>
      <c r="J9383" s="53"/>
      <c r="K9383" s="64"/>
      <c r="O9383" s="60"/>
      <c r="P9383" s="67"/>
      <c r="T9383" s="53"/>
      <c r="U9383" s="64"/>
      <c r="Y9383" s="53"/>
      <c r="Z9383" s="64"/>
      <c r="AD9383" s="53"/>
    </row>
    <row r="9384" spans="1:30" s="13" customFormat="1" x14ac:dyDescent="0.25">
      <c r="A9384"/>
      <c r="B9384" s="32"/>
      <c r="C9384" s="34"/>
      <c r="D9384" s="10"/>
      <c r="J9384" s="53"/>
      <c r="K9384" s="64"/>
      <c r="O9384" s="60"/>
      <c r="P9384" s="67"/>
      <c r="T9384" s="53"/>
      <c r="U9384" s="64"/>
      <c r="Y9384" s="53"/>
      <c r="Z9384" s="64"/>
      <c r="AD9384" s="53"/>
    </row>
    <row r="9385" spans="1:30" s="13" customFormat="1" x14ac:dyDescent="0.25">
      <c r="A9385"/>
      <c r="B9385" s="32"/>
      <c r="C9385" s="34"/>
      <c r="D9385" s="10"/>
      <c r="J9385" s="53"/>
      <c r="K9385" s="64"/>
      <c r="O9385" s="60"/>
      <c r="P9385" s="67"/>
      <c r="T9385" s="53"/>
      <c r="U9385" s="64"/>
      <c r="Y9385" s="53"/>
      <c r="Z9385" s="64"/>
      <c r="AD9385" s="53"/>
    </row>
    <row r="9386" spans="1:30" s="13" customFormat="1" x14ac:dyDescent="0.25">
      <c r="A9386"/>
      <c r="B9386" s="32"/>
      <c r="C9386" s="34"/>
      <c r="D9386" s="10"/>
      <c r="J9386" s="53"/>
      <c r="K9386" s="64"/>
      <c r="O9386" s="60"/>
      <c r="P9386" s="67"/>
      <c r="T9386" s="53"/>
      <c r="U9386" s="64"/>
      <c r="Y9386" s="53"/>
      <c r="Z9386" s="64"/>
      <c r="AD9386" s="53"/>
    </row>
    <row r="9387" spans="1:30" s="13" customFormat="1" x14ac:dyDescent="0.25">
      <c r="A9387"/>
      <c r="B9387" s="32"/>
      <c r="C9387" s="34"/>
      <c r="D9387" s="10"/>
      <c r="J9387" s="53"/>
      <c r="K9387" s="64"/>
      <c r="O9387" s="60"/>
      <c r="P9387" s="67"/>
      <c r="T9387" s="53"/>
      <c r="U9387" s="64"/>
      <c r="Y9387" s="53"/>
      <c r="Z9387" s="64"/>
      <c r="AD9387" s="53"/>
    </row>
    <row r="9388" spans="1:30" s="13" customFormat="1" x14ac:dyDescent="0.25">
      <c r="A9388"/>
      <c r="B9388" s="32"/>
      <c r="C9388" s="34"/>
      <c r="D9388" s="10"/>
      <c r="J9388" s="53"/>
      <c r="K9388" s="64"/>
      <c r="O9388" s="60"/>
      <c r="P9388" s="67"/>
      <c r="T9388" s="53"/>
      <c r="U9388" s="64"/>
      <c r="Y9388" s="53"/>
      <c r="Z9388" s="64"/>
      <c r="AD9388" s="53"/>
    </row>
    <row r="9389" spans="1:30" s="13" customFormat="1" x14ac:dyDescent="0.25">
      <c r="A9389"/>
      <c r="B9389" s="32"/>
      <c r="C9389" s="34"/>
      <c r="D9389" s="10"/>
      <c r="J9389" s="53"/>
      <c r="K9389" s="64"/>
      <c r="O9389" s="60"/>
      <c r="P9389" s="67"/>
      <c r="T9389" s="53"/>
      <c r="U9389" s="64"/>
      <c r="Y9389" s="53"/>
      <c r="Z9389" s="64"/>
      <c r="AD9389" s="53"/>
    </row>
    <row r="9390" spans="1:30" s="13" customFormat="1" x14ac:dyDescent="0.25">
      <c r="A9390"/>
      <c r="B9390" s="32"/>
      <c r="C9390" s="34"/>
      <c r="D9390" s="10"/>
      <c r="J9390" s="53"/>
      <c r="K9390" s="64"/>
      <c r="O9390" s="60"/>
      <c r="P9390" s="67"/>
      <c r="T9390" s="53"/>
      <c r="U9390" s="64"/>
      <c r="Y9390" s="53"/>
      <c r="Z9390" s="64"/>
      <c r="AD9390" s="53"/>
    </row>
    <row r="9391" spans="1:30" s="13" customFormat="1" x14ac:dyDescent="0.25">
      <c r="A9391"/>
      <c r="B9391" s="32"/>
      <c r="C9391" s="34"/>
      <c r="D9391" s="10"/>
      <c r="J9391" s="53"/>
      <c r="K9391" s="64"/>
      <c r="O9391" s="60"/>
      <c r="P9391" s="67"/>
      <c r="T9391" s="53"/>
      <c r="U9391" s="64"/>
      <c r="Y9391" s="53"/>
      <c r="Z9391" s="64"/>
      <c r="AD9391" s="53"/>
    </row>
    <row r="9392" spans="1:30" s="13" customFormat="1" x14ac:dyDescent="0.25">
      <c r="A9392"/>
      <c r="B9392" s="32"/>
      <c r="C9392" s="34"/>
      <c r="D9392" s="10"/>
      <c r="J9392" s="53"/>
      <c r="K9392" s="64"/>
      <c r="O9392" s="60"/>
      <c r="P9392" s="67"/>
      <c r="T9392" s="53"/>
      <c r="U9392" s="64"/>
      <c r="Y9392" s="53"/>
      <c r="Z9392" s="64"/>
      <c r="AD9392" s="53"/>
    </row>
    <row r="9393" spans="1:30" s="13" customFormat="1" x14ac:dyDescent="0.25">
      <c r="A9393"/>
      <c r="B9393" s="32"/>
      <c r="C9393" s="34"/>
      <c r="D9393" s="10"/>
      <c r="J9393" s="53"/>
      <c r="K9393" s="64"/>
      <c r="O9393" s="60"/>
      <c r="P9393" s="67"/>
      <c r="T9393" s="53"/>
      <c r="U9393" s="64"/>
      <c r="Y9393" s="53"/>
      <c r="Z9393" s="64"/>
      <c r="AD9393" s="53"/>
    </row>
    <row r="9394" spans="1:30" s="13" customFormat="1" x14ac:dyDescent="0.25">
      <c r="A9394"/>
      <c r="B9394" s="32"/>
      <c r="C9394" s="34"/>
      <c r="D9394" s="10"/>
      <c r="J9394" s="53"/>
      <c r="K9394" s="64"/>
      <c r="O9394" s="60"/>
      <c r="P9394" s="67"/>
      <c r="T9394" s="53"/>
      <c r="U9394" s="64"/>
      <c r="Y9394" s="53"/>
      <c r="Z9394" s="64"/>
      <c r="AD9394" s="53"/>
    </row>
    <row r="9395" spans="1:30" s="13" customFormat="1" x14ac:dyDescent="0.25">
      <c r="A9395"/>
      <c r="B9395" s="32"/>
      <c r="C9395" s="34"/>
      <c r="D9395" s="10"/>
      <c r="J9395" s="53"/>
      <c r="K9395" s="64"/>
      <c r="O9395" s="60"/>
      <c r="P9395" s="67"/>
      <c r="T9395" s="53"/>
      <c r="U9395" s="64"/>
      <c r="Y9395" s="53"/>
      <c r="Z9395" s="64"/>
      <c r="AD9395" s="53"/>
    </row>
    <row r="9396" spans="1:30" s="13" customFormat="1" x14ac:dyDescent="0.25">
      <c r="A9396"/>
      <c r="B9396" s="32"/>
      <c r="C9396" s="34"/>
      <c r="D9396" s="10"/>
      <c r="J9396" s="53"/>
      <c r="K9396" s="64"/>
      <c r="O9396" s="60"/>
      <c r="P9396" s="67"/>
      <c r="T9396" s="53"/>
      <c r="U9396" s="64"/>
      <c r="Y9396" s="53"/>
      <c r="Z9396" s="64"/>
      <c r="AD9396" s="53"/>
    </row>
    <row r="9397" spans="1:30" s="13" customFormat="1" x14ac:dyDescent="0.25">
      <c r="A9397"/>
      <c r="B9397" s="32"/>
      <c r="C9397" s="34"/>
      <c r="D9397" s="10"/>
      <c r="J9397" s="53"/>
      <c r="K9397" s="64"/>
      <c r="O9397" s="60"/>
      <c r="P9397" s="67"/>
      <c r="T9397" s="53"/>
      <c r="U9397" s="64"/>
      <c r="Y9397" s="53"/>
      <c r="Z9397" s="64"/>
      <c r="AD9397" s="53"/>
    </row>
    <row r="9398" spans="1:30" s="13" customFormat="1" x14ac:dyDescent="0.25">
      <c r="A9398"/>
      <c r="B9398" s="32"/>
      <c r="C9398" s="34"/>
      <c r="D9398" s="10"/>
      <c r="J9398" s="53"/>
      <c r="K9398" s="64"/>
      <c r="O9398" s="60"/>
      <c r="P9398" s="67"/>
      <c r="T9398" s="53"/>
      <c r="U9398" s="64"/>
      <c r="Y9398" s="53"/>
      <c r="Z9398" s="64"/>
      <c r="AD9398" s="53"/>
    </row>
    <row r="9399" spans="1:30" s="13" customFormat="1" x14ac:dyDescent="0.25">
      <c r="A9399"/>
      <c r="B9399" s="32"/>
      <c r="C9399" s="34"/>
      <c r="D9399" s="10"/>
      <c r="J9399" s="53"/>
      <c r="K9399" s="64"/>
      <c r="O9399" s="60"/>
      <c r="P9399" s="67"/>
      <c r="T9399" s="53"/>
      <c r="U9399" s="64"/>
      <c r="Y9399" s="53"/>
      <c r="Z9399" s="64"/>
      <c r="AD9399" s="53"/>
    </row>
    <row r="9400" spans="1:30" s="13" customFormat="1" x14ac:dyDescent="0.25">
      <c r="A9400"/>
      <c r="B9400" s="32"/>
      <c r="C9400" s="34"/>
      <c r="D9400" s="10"/>
      <c r="J9400" s="53"/>
      <c r="K9400" s="64"/>
      <c r="O9400" s="60"/>
      <c r="P9400" s="67"/>
      <c r="T9400" s="53"/>
      <c r="U9400" s="64"/>
      <c r="Y9400" s="53"/>
      <c r="Z9400" s="64"/>
      <c r="AD9400" s="53"/>
    </row>
    <row r="9401" spans="1:30" s="13" customFormat="1" x14ac:dyDescent="0.25">
      <c r="A9401"/>
      <c r="B9401" s="32"/>
      <c r="C9401" s="34"/>
      <c r="D9401" s="10"/>
      <c r="J9401" s="53"/>
      <c r="K9401" s="64"/>
      <c r="O9401" s="60"/>
      <c r="P9401" s="67"/>
      <c r="T9401" s="53"/>
      <c r="U9401" s="64"/>
      <c r="Y9401" s="53"/>
      <c r="Z9401" s="64"/>
      <c r="AD9401" s="53"/>
    </row>
    <row r="9402" spans="1:30" s="13" customFormat="1" x14ac:dyDescent="0.25">
      <c r="A9402"/>
      <c r="B9402" s="32"/>
      <c r="C9402" s="34"/>
      <c r="D9402" s="10"/>
      <c r="J9402" s="53"/>
      <c r="K9402" s="64"/>
      <c r="O9402" s="60"/>
      <c r="P9402" s="67"/>
      <c r="T9402" s="53"/>
      <c r="U9402" s="64"/>
      <c r="Y9402" s="53"/>
      <c r="Z9402" s="64"/>
      <c r="AD9402" s="53"/>
    </row>
    <row r="9403" spans="1:30" s="13" customFormat="1" x14ac:dyDescent="0.25">
      <c r="A9403"/>
      <c r="B9403" s="32"/>
      <c r="C9403" s="34"/>
      <c r="D9403" s="10"/>
      <c r="J9403" s="53"/>
      <c r="K9403" s="64"/>
      <c r="O9403" s="60"/>
      <c r="P9403" s="67"/>
      <c r="T9403" s="53"/>
      <c r="U9403" s="64"/>
      <c r="Y9403" s="53"/>
      <c r="Z9403" s="64"/>
      <c r="AD9403" s="53"/>
    </row>
    <row r="9404" spans="1:30" s="13" customFormat="1" x14ac:dyDescent="0.25">
      <c r="A9404"/>
      <c r="B9404" s="32"/>
      <c r="C9404" s="34"/>
      <c r="D9404" s="10"/>
      <c r="J9404" s="53"/>
      <c r="K9404" s="64"/>
      <c r="O9404" s="60"/>
      <c r="P9404" s="67"/>
      <c r="T9404" s="53"/>
      <c r="U9404" s="64"/>
      <c r="Y9404" s="53"/>
      <c r="Z9404" s="64"/>
      <c r="AD9404" s="53"/>
    </row>
    <row r="9405" spans="1:30" s="13" customFormat="1" x14ac:dyDescent="0.25">
      <c r="A9405"/>
      <c r="B9405" s="32"/>
      <c r="C9405" s="34"/>
      <c r="D9405" s="10"/>
      <c r="J9405" s="53"/>
      <c r="K9405" s="64"/>
      <c r="O9405" s="60"/>
      <c r="P9405" s="67"/>
      <c r="T9405" s="53"/>
      <c r="U9405" s="64"/>
      <c r="Y9405" s="53"/>
      <c r="Z9405" s="64"/>
      <c r="AD9405" s="53"/>
    </row>
    <row r="9406" spans="1:30" s="13" customFormat="1" x14ac:dyDescent="0.25">
      <c r="A9406"/>
      <c r="B9406" s="32"/>
      <c r="C9406" s="34"/>
      <c r="D9406" s="10"/>
      <c r="J9406" s="53"/>
      <c r="K9406" s="64"/>
      <c r="O9406" s="60"/>
      <c r="P9406" s="67"/>
      <c r="T9406" s="53"/>
      <c r="U9406" s="64"/>
      <c r="Y9406" s="53"/>
      <c r="Z9406" s="64"/>
      <c r="AD9406" s="53"/>
    </row>
    <row r="9407" spans="1:30" s="13" customFormat="1" x14ac:dyDescent="0.25">
      <c r="A9407"/>
      <c r="B9407" s="32"/>
      <c r="C9407" s="34"/>
      <c r="D9407" s="10"/>
      <c r="J9407" s="53"/>
      <c r="K9407" s="64"/>
      <c r="O9407" s="60"/>
      <c r="P9407" s="67"/>
      <c r="T9407" s="53"/>
      <c r="U9407" s="64"/>
      <c r="Y9407" s="53"/>
      <c r="Z9407" s="64"/>
      <c r="AD9407" s="53"/>
    </row>
    <row r="9408" spans="1:30" s="13" customFormat="1" x14ac:dyDescent="0.25">
      <c r="A9408"/>
      <c r="B9408" s="32"/>
      <c r="C9408" s="34"/>
      <c r="D9408" s="10"/>
      <c r="J9408" s="53"/>
      <c r="K9408" s="64"/>
      <c r="O9408" s="60"/>
      <c r="P9408" s="67"/>
      <c r="T9408" s="53"/>
      <c r="U9408" s="64"/>
      <c r="Y9408" s="53"/>
      <c r="Z9408" s="64"/>
      <c r="AD9408" s="53"/>
    </row>
    <row r="9409" spans="1:30" s="13" customFormat="1" x14ac:dyDescent="0.25">
      <c r="A9409"/>
      <c r="B9409" s="32"/>
      <c r="C9409" s="34"/>
      <c r="D9409" s="10"/>
      <c r="J9409" s="53"/>
      <c r="K9409" s="64"/>
      <c r="O9409" s="60"/>
      <c r="P9409" s="67"/>
      <c r="T9409" s="53"/>
      <c r="U9409" s="64"/>
      <c r="Y9409" s="53"/>
      <c r="Z9409" s="64"/>
      <c r="AD9409" s="53"/>
    </row>
    <row r="9410" spans="1:30" s="13" customFormat="1" x14ac:dyDescent="0.25">
      <c r="A9410"/>
      <c r="B9410" s="32"/>
      <c r="C9410" s="34"/>
      <c r="D9410" s="10"/>
      <c r="J9410" s="53"/>
      <c r="K9410" s="64"/>
      <c r="O9410" s="60"/>
      <c r="P9410" s="67"/>
      <c r="T9410" s="53"/>
      <c r="U9410" s="64"/>
      <c r="Y9410" s="53"/>
      <c r="Z9410" s="64"/>
      <c r="AD9410" s="53"/>
    </row>
    <row r="9411" spans="1:30" s="13" customFormat="1" x14ac:dyDescent="0.25">
      <c r="A9411"/>
      <c r="B9411" s="32"/>
      <c r="C9411" s="34"/>
      <c r="D9411" s="10"/>
      <c r="J9411" s="53"/>
      <c r="K9411" s="64"/>
      <c r="O9411" s="60"/>
      <c r="P9411" s="67"/>
      <c r="T9411" s="53"/>
      <c r="U9411" s="64"/>
      <c r="Y9411" s="53"/>
      <c r="Z9411" s="64"/>
      <c r="AD9411" s="53"/>
    </row>
    <row r="9412" spans="1:30" s="13" customFormat="1" x14ac:dyDescent="0.25">
      <c r="A9412"/>
      <c r="B9412" s="32"/>
      <c r="C9412" s="34"/>
      <c r="D9412" s="10"/>
      <c r="J9412" s="53"/>
      <c r="K9412" s="64"/>
      <c r="O9412" s="60"/>
      <c r="P9412" s="67"/>
      <c r="T9412" s="53"/>
      <c r="U9412" s="64"/>
      <c r="Y9412" s="53"/>
      <c r="Z9412" s="64"/>
      <c r="AD9412" s="53"/>
    </row>
    <row r="9413" spans="1:30" s="13" customFormat="1" x14ac:dyDescent="0.25">
      <c r="A9413"/>
      <c r="B9413" s="32"/>
      <c r="C9413" s="34"/>
      <c r="D9413" s="10"/>
      <c r="J9413" s="53"/>
      <c r="K9413" s="64"/>
      <c r="O9413" s="60"/>
      <c r="P9413" s="67"/>
      <c r="T9413" s="53"/>
      <c r="U9413" s="64"/>
      <c r="Y9413" s="53"/>
      <c r="Z9413" s="64"/>
      <c r="AD9413" s="53"/>
    </row>
    <row r="9414" spans="1:30" s="13" customFormat="1" x14ac:dyDescent="0.25">
      <c r="A9414"/>
      <c r="B9414" s="32"/>
      <c r="C9414" s="34"/>
      <c r="D9414" s="10"/>
      <c r="J9414" s="53"/>
      <c r="K9414" s="64"/>
      <c r="O9414" s="60"/>
      <c r="P9414" s="67"/>
      <c r="T9414" s="53"/>
      <c r="U9414" s="64"/>
      <c r="Y9414" s="53"/>
      <c r="Z9414" s="64"/>
      <c r="AD9414" s="53"/>
    </row>
    <row r="9415" spans="1:30" s="13" customFormat="1" x14ac:dyDescent="0.25">
      <c r="A9415"/>
      <c r="B9415" s="32"/>
      <c r="C9415" s="34"/>
      <c r="D9415" s="10"/>
      <c r="J9415" s="53"/>
      <c r="K9415" s="64"/>
      <c r="O9415" s="60"/>
      <c r="P9415" s="67"/>
      <c r="T9415" s="53"/>
      <c r="U9415" s="64"/>
      <c r="Y9415" s="53"/>
      <c r="Z9415" s="64"/>
      <c r="AD9415" s="53"/>
    </row>
    <row r="9416" spans="1:30" s="13" customFormat="1" x14ac:dyDescent="0.25">
      <c r="A9416"/>
      <c r="B9416" s="32"/>
      <c r="C9416" s="34"/>
      <c r="D9416" s="10"/>
      <c r="J9416" s="53"/>
      <c r="K9416" s="64"/>
      <c r="O9416" s="60"/>
      <c r="P9416" s="67"/>
      <c r="T9416" s="53"/>
      <c r="U9416" s="64"/>
      <c r="Y9416" s="53"/>
      <c r="Z9416" s="64"/>
      <c r="AD9416" s="53"/>
    </row>
    <row r="9417" spans="1:30" s="13" customFormat="1" x14ac:dyDescent="0.25">
      <c r="A9417"/>
      <c r="B9417" s="32"/>
      <c r="C9417" s="34"/>
      <c r="D9417" s="10"/>
      <c r="J9417" s="53"/>
      <c r="K9417" s="64"/>
      <c r="O9417" s="60"/>
      <c r="P9417" s="67"/>
      <c r="T9417" s="53"/>
      <c r="U9417" s="64"/>
      <c r="Y9417" s="53"/>
      <c r="Z9417" s="64"/>
      <c r="AD9417" s="53"/>
    </row>
    <row r="9418" spans="1:30" s="13" customFormat="1" x14ac:dyDescent="0.25">
      <c r="A9418"/>
      <c r="B9418" s="32"/>
      <c r="C9418" s="34"/>
      <c r="D9418" s="10"/>
      <c r="J9418" s="53"/>
      <c r="K9418" s="64"/>
      <c r="O9418" s="60"/>
      <c r="P9418" s="67"/>
      <c r="T9418" s="53"/>
      <c r="U9418" s="64"/>
      <c r="Y9418" s="53"/>
      <c r="Z9418" s="64"/>
      <c r="AD9418" s="53"/>
    </row>
    <row r="9419" spans="1:30" s="13" customFormat="1" x14ac:dyDescent="0.25">
      <c r="A9419"/>
      <c r="B9419" s="32"/>
      <c r="C9419" s="34"/>
      <c r="D9419" s="10"/>
      <c r="J9419" s="53"/>
      <c r="K9419" s="64"/>
      <c r="O9419" s="60"/>
      <c r="P9419" s="67"/>
      <c r="T9419" s="53"/>
      <c r="U9419" s="64"/>
      <c r="Y9419" s="53"/>
      <c r="Z9419" s="64"/>
      <c r="AD9419" s="53"/>
    </row>
    <row r="9420" spans="1:30" s="13" customFormat="1" x14ac:dyDescent="0.25">
      <c r="A9420"/>
      <c r="B9420" s="32"/>
      <c r="C9420" s="34"/>
      <c r="D9420" s="10"/>
      <c r="J9420" s="53"/>
      <c r="K9420" s="64"/>
      <c r="O9420" s="60"/>
      <c r="P9420" s="67"/>
      <c r="T9420" s="53"/>
      <c r="U9420" s="64"/>
      <c r="Y9420" s="53"/>
      <c r="Z9420" s="64"/>
      <c r="AD9420" s="53"/>
    </row>
    <row r="9421" spans="1:30" s="13" customFormat="1" x14ac:dyDescent="0.25">
      <c r="A9421"/>
      <c r="B9421" s="32"/>
      <c r="C9421" s="34"/>
      <c r="D9421" s="10"/>
      <c r="J9421" s="53"/>
      <c r="K9421" s="64"/>
      <c r="O9421" s="60"/>
      <c r="P9421" s="67"/>
      <c r="T9421" s="53"/>
      <c r="U9421" s="64"/>
      <c r="Y9421" s="53"/>
      <c r="Z9421" s="64"/>
      <c r="AD9421" s="53"/>
    </row>
    <row r="9422" spans="1:30" s="13" customFormat="1" x14ac:dyDescent="0.25">
      <c r="A9422"/>
      <c r="B9422" s="32"/>
      <c r="C9422" s="34"/>
      <c r="D9422" s="10"/>
      <c r="J9422" s="53"/>
      <c r="K9422" s="64"/>
      <c r="O9422" s="60"/>
      <c r="P9422" s="67"/>
      <c r="T9422" s="53"/>
      <c r="U9422" s="64"/>
      <c r="Y9422" s="53"/>
      <c r="Z9422" s="64"/>
      <c r="AD9422" s="53"/>
    </row>
    <row r="9423" spans="1:30" s="13" customFormat="1" x14ac:dyDescent="0.25">
      <c r="A9423"/>
      <c r="B9423" s="32"/>
      <c r="C9423" s="34"/>
      <c r="D9423" s="10"/>
      <c r="J9423" s="53"/>
      <c r="K9423" s="64"/>
      <c r="O9423" s="60"/>
      <c r="P9423" s="67"/>
      <c r="T9423" s="53"/>
      <c r="U9423" s="64"/>
      <c r="Y9423" s="53"/>
      <c r="Z9423" s="64"/>
      <c r="AD9423" s="53"/>
    </row>
    <row r="9424" spans="1:30" s="13" customFormat="1" x14ac:dyDescent="0.25">
      <c r="A9424"/>
      <c r="B9424" s="32"/>
      <c r="C9424" s="34"/>
      <c r="D9424" s="10"/>
      <c r="J9424" s="53"/>
      <c r="K9424" s="64"/>
      <c r="O9424" s="60"/>
      <c r="P9424" s="67"/>
      <c r="T9424" s="53"/>
      <c r="U9424" s="64"/>
      <c r="Y9424" s="53"/>
      <c r="Z9424" s="64"/>
      <c r="AD9424" s="53"/>
    </row>
    <row r="9425" spans="1:30" s="13" customFormat="1" x14ac:dyDescent="0.25">
      <c r="A9425"/>
      <c r="B9425" s="32"/>
      <c r="C9425" s="34"/>
      <c r="D9425" s="10"/>
      <c r="J9425" s="53"/>
      <c r="K9425" s="64"/>
      <c r="O9425" s="60"/>
      <c r="P9425" s="67"/>
      <c r="T9425" s="53"/>
      <c r="U9425" s="64"/>
      <c r="Y9425" s="53"/>
      <c r="Z9425" s="64"/>
      <c r="AD9425" s="53"/>
    </row>
    <row r="9426" spans="1:30" s="13" customFormat="1" x14ac:dyDescent="0.25">
      <c r="A9426"/>
      <c r="B9426" s="32"/>
      <c r="C9426" s="34"/>
      <c r="D9426" s="10"/>
      <c r="J9426" s="53"/>
      <c r="K9426" s="64"/>
      <c r="O9426" s="60"/>
      <c r="P9426" s="67"/>
      <c r="T9426" s="53"/>
      <c r="U9426" s="64"/>
      <c r="Y9426" s="53"/>
      <c r="Z9426" s="64"/>
      <c r="AD9426" s="53"/>
    </row>
    <row r="9427" spans="1:30" s="13" customFormat="1" x14ac:dyDescent="0.25">
      <c r="A9427"/>
      <c r="B9427" s="32"/>
      <c r="C9427" s="34"/>
      <c r="D9427" s="10"/>
      <c r="J9427" s="53"/>
      <c r="K9427" s="64"/>
      <c r="O9427" s="60"/>
      <c r="P9427" s="67"/>
      <c r="T9427" s="53"/>
      <c r="U9427" s="64"/>
      <c r="Y9427" s="53"/>
      <c r="Z9427" s="64"/>
      <c r="AD9427" s="53"/>
    </row>
    <row r="9428" spans="1:30" s="13" customFormat="1" x14ac:dyDescent="0.25">
      <c r="A9428"/>
      <c r="B9428" s="32"/>
      <c r="C9428" s="34"/>
      <c r="D9428" s="10"/>
      <c r="J9428" s="53"/>
      <c r="K9428" s="64"/>
      <c r="O9428" s="60"/>
      <c r="P9428" s="67"/>
      <c r="T9428" s="53"/>
      <c r="U9428" s="64"/>
      <c r="Y9428" s="53"/>
      <c r="Z9428" s="64"/>
      <c r="AD9428" s="53"/>
    </row>
    <row r="9429" spans="1:30" s="13" customFormat="1" x14ac:dyDescent="0.25">
      <c r="A9429"/>
      <c r="B9429" s="32"/>
      <c r="C9429" s="34"/>
      <c r="D9429" s="10"/>
      <c r="J9429" s="53"/>
      <c r="K9429" s="64"/>
      <c r="O9429" s="60"/>
      <c r="P9429" s="67"/>
      <c r="T9429" s="53"/>
      <c r="U9429" s="64"/>
      <c r="Y9429" s="53"/>
      <c r="Z9429" s="64"/>
      <c r="AD9429" s="53"/>
    </row>
    <row r="9430" spans="1:30" s="13" customFormat="1" x14ac:dyDescent="0.25">
      <c r="A9430"/>
      <c r="B9430" s="32"/>
      <c r="C9430" s="34"/>
      <c r="D9430" s="10"/>
      <c r="J9430" s="53"/>
      <c r="K9430" s="64"/>
      <c r="O9430" s="60"/>
      <c r="P9430" s="67"/>
      <c r="T9430" s="53"/>
      <c r="U9430" s="64"/>
      <c r="Y9430" s="53"/>
      <c r="Z9430" s="64"/>
      <c r="AD9430" s="53"/>
    </row>
    <row r="9431" spans="1:30" s="13" customFormat="1" x14ac:dyDescent="0.25">
      <c r="A9431"/>
      <c r="B9431" s="32"/>
      <c r="C9431" s="34"/>
      <c r="D9431" s="10"/>
      <c r="J9431" s="53"/>
      <c r="K9431" s="64"/>
      <c r="O9431" s="60"/>
      <c r="P9431" s="67"/>
      <c r="T9431" s="53"/>
      <c r="U9431" s="64"/>
      <c r="Y9431" s="53"/>
      <c r="Z9431" s="64"/>
      <c r="AD9431" s="53"/>
    </row>
    <row r="9432" spans="1:30" s="13" customFormat="1" x14ac:dyDescent="0.25">
      <c r="A9432"/>
      <c r="B9432" s="32"/>
      <c r="C9432" s="34"/>
      <c r="D9432" s="10"/>
      <c r="J9432" s="53"/>
      <c r="K9432" s="64"/>
      <c r="O9432" s="60"/>
      <c r="P9432" s="67"/>
      <c r="T9432" s="53"/>
      <c r="U9432" s="64"/>
      <c r="Y9432" s="53"/>
      <c r="Z9432" s="64"/>
      <c r="AD9432" s="53"/>
    </row>
    <row r="9433" spans="1:30" s="13" customFormat="1" x14ac:dyDescent="0.25">
      <c r="A9433"/>
      <c r="B9433" s="32"/>
      <c r="C9433" s="34"/>
      <c r="D9433" s="10"/>
      <c r="J9433" s="53"/>
      <c r="K9433" s="64"/>
      <c r="O9433" s="60"/>
      <c r="P9433" s="67"/>
      <c r="T9433" s="53"/>
      <c r="U9433" s="64"/>
      <c r="Y9433" s="53"/>
      <c r="Z9433" s="64"/>
      <c r="AD9433" s="53"/>
    </row>
    <row r="9434" spans="1:30" s="13" customFormat="1" x14ac:dyDescent="0.25">
      <c r="A9434"/>
      <c r="B9434" s="32"/>
      <c r="C9434" s="34"/>
      <c r="D9434" s="10"/>
      <c r="J9434" s="53"/>
      <c r="K9434" s="64"/>
      <c r="O9434" s="60"/>
      <c r="P9434" s="67"/>
      <c r="T9434" s="53"/>
      <c r="U9434" s="64"/>
      <c r="Y9434" s="53"/>
      <c r="Z9434" s="64"/>
      <c r="AD9434" s="53"/>
    </row>
    <row r="9435" spans="1:30" s="13" customFormat="1" x14ac:dyDescent="0.25">
      <c r="A9435"/>
      <c r="B9435" s="32"/>
      <c r="C9435" s="34"/>
      <c r="D9435" s="10"/>
      <c r="J9435" s="53"/>
      <c r="K9435" s="64"/>
      <c r="O9435" s="60"/>
      <c r="P9435" s="67"/>
      <c r="T9435" s="53"/>
      <c r="U9435" s="64"/>
      <c r="Y9435" s="53"/>
      <c r="Z9435" s="64"/>
      <c r="AD9435" s="53"/>
    </row>
    <row r="9436" spans="1:30" s="13" customFormat="1" x14ac:dyDescent="0.25">
      <c r="A9436"/>
      <c r="B9436" s="32"/>
      <c r="C9436" s="34"/>
      <c r="D9436" s="10"/>
      <c r="J9436" s="53"/>
      <c r="K9436" s="64"/>
      <c r="O9436" s="60"/>
      <c r="P9436" s="67"/>
      <c r="T9436" s="53"/>
      <c r="U9436" s="64"/>
      <c r="Y9436" s="53"/>
      <c r="Z9436" s="64"/>
      <c r="AD9436" s="53"/>
    </row>
    <row r="9437" spans="1:30" s="13" customFormat="1" x14ac:dyDescent="0.25">
      <c r="A9437"/>
      <c r="B9437" s="32"/>
      <c r="C9437" s="34"/>
      <c r="D9437" s="10"/>
      <c r="J9437" s="53"/>
      <c r="K9437" s="64"/>
      <c r="O9437" s="60"/>
      <c r="P9437" s="67"/>
      <c r="T9437" s="53"/>
      <c r="U9437" s="64"/>
      <c r="Y9437" s="53"/>
      <c r="Z9437" s="64"/>
      <c r="AD9437" s="53"/>
    </row>
    <row r="9438" spans="1:30" s="13" customFormat="1" x14ac:dyDescent="0.25">
      <c r="A9438"/>
      <c r="B9438" s="32"/>
      <c r="C9438" s="34"/>
      <c r="D9438" s="10"/>
      <c r="J9438" s="53"/>
      <c r="K9438" s="64"/>
      <c r="O9438" s="60"/>
      <c r="P9438" s="67"/>
      <c r="T9438" s="53"/>
      <c r="U9438" s="64"/>
      <c r="Y9438" s="53"/>
      <c r="Z9438" s="64"/>
      <c r="AD9438" s="53"/>
    </row>
    <row r="9439" spans="1:30" s="13" customFormat="1" x14ac:dyDescent="0.25">
      <c r="A9439"/>
      <c r="B9439" s="32"/>
      <c r="C9439" s="34"/>
      <c r="D9439" s="10"/>
      <c r="J9439" s="53"/>
      <c r="K9439" s="64"/>
      <c r="O9439" s="60"/>
      <c r="P9439" s="67"/>
      <c r="T9439" s="53"/>
      <c r="U9439" s="64"/>
      <c r="Y9439" s="53"/>
      <c r="Z9439" s="64"/>
      <c r="AD9439" s="53"/>
    </row>
    <row r="9440" spans="1:30" s="13" customFormat="1" x14ac:dyDescent="0.25">
      <c r="A9440"/>
      <c r="B9440" s="32"/>
      <c r="C9440" s="34"/>
      <c r="D9440" s="10"/>
      <c r="J9440" s="53"/>
      <c r="K9440" s="64"/>
      <c r="O9440" s="60"/>
      <c r="P9440" s="67"/>
      <c r="T9440" s="53"/>
      <c r="U9440" s="64"/>
      <c r="Y9440" s="53"/>
      <c r="Z9440" s="64"/>
      <c r="AD9440" s="53"/>
    </row>
    <row r="9441" spans="1:30" s="13" customFormat="1" x14ac:dyDescent="0.25">
      <c r="A9441"/>
      <c r="B9441" s="32"/>
      <c r="C9441" s="34"/>
      <c r="D9441" s="10"/>
      <c r="J9441" s="53"/>
      <c r="K9441" s="64"/>
      <c r="O9441" s="60"/>
      <c r="P9441" s="67"/>
      <c r="T9441" s="53"/>
      <c r="U9441" s="64"/>
      <c r="Y9441" s="53"/>
      <c r="Z9441" s="64"/>
      <c r="AD9441" s="53"/>
    </row>
    <row r="9442" spans="1:30" s="13" customFormat="1" x14ac:dyDescent="0.25">
      <c r="A9442"/>
      <c r="B9442" s="32"/>
      <c r="C9442" s="34"/>
      <c r="D9442" s="10"/>
      <c r="J9442" s="53"/>
      <c r="K9442" s="64"/>
      <c r="O9442" s="60"/>
      <c r="P9442" s="67"/>
      <c r="T9442" s="53"/>
      <c r="U9442" s="64"/>
      <c r="Y9442" s="53"/>
      <c r="Z9442" s="64"/>
      <c r="AD9442" s="53"/>
    </row>
    <row r="9443" spans="1:30" s="13" customFormat="1" x14ac:dyDescent="0.25">
      <c r="A9443"/>
      <c r="B9443" s="32"/>
      <c r="C9443" s="34"/>
      <c r="D9443" s="10"/>
      <c r="J9443" s="53"/>
      <c r="K9443" s="64"/>
      <c r="O9443" s="60"/>
      <c r="P9443" s="67"/>
      <c r="T9443" s="53"/>
      <c r="U9443" s="64"/>
      <c r="Y9443" s="53"/>
      <c r="Z9443" s="64"/>
      <c r="AD9443" s="53"/>
    </row>
    <row r="9444" spans="1:30" s="13" customFormat="1" x14ac:dyDescent="0.25">
      <c r="A9444"/>
      <c r="B9444" s="32"/>
      <c r="C9444" s="34"/>
      <c r="D9444" s="10"/>
      <c r="J9444" s="53"/>
      <c r="K9444" s="64"/>
      <c r="O9444" s="60"/>
      <c r="P9444" s="67"/>
      <c r="T9444" s="53"/>
      <c r="U9444" s="64"/>
      <c r="Y9444" s="53"/>
      <c r="Z9444" s="64"/>
      <c r="AD9444" s="53"/>
    </row>
    <row r="9445" spans="1:30" s="13" customFormat="1" x14ac:dyDescent="0.25">
      <c r="A9445"/>
      <c r="B9445" s="32"/>
      <c r="C9445" s="34"/>
      <c r="D9445" s="10"/>
      <c r="J9445" s="53"/>
      <c r="K9445" s="64"/>
      <c r="O9445" s="60"/>
      <c r="P9445" s="67"/>
      <c r="T9445" s="53"/>
      <c r="U9445" s="64"/>
      <c r="Y9445" s="53"/>
      <c r="Z9445" s="64"/>
      <c r="AD9445" s="53"/>
    </row>
    <row r="9446" spans="1:30" s="13" customFormat="1" x14ac:dyDescent="0.25">
      <c r="A9446"/>
      <c r="B9446" s="32"/>
      <c r="C9446" s="34"/>
      <c r="D9446" s="10"/>
      <c r="J9446" s="53"/>
      <c r="K9446" s="64"/>
      <c r="O9446" s="60"/>
      <c r="P9446" s="67"/>
      <c r="T9446" s="53"/>
      <c r="U9446" s="64"/>
      <c r="Y9446" s="53"/>
      <c r="Z9446" s="64"/>
      <c r="AD9446" s="53"/>
    </row>
    <row r="9447" spans="1:30" s="13" customFormat="1" x14ac:dyDescent="0.25">
      <c r="A9447"/>
      <c r="B9447" s="32"/>
      <c r="C9447" s="34"/>
      <c r="D9447" s="10"/>
      <c r="J9447" s="53"/>
      <c r="K9447" s="64"/>
      <c r="O9447" s="60"/>
      <c r="P9447" s="67"/>
      <c r="T9447" s="53"/>
      <c r="U9447" s="64"/>
      <c r="Y9447" s="53"/>
      <c r="Z9447" s="64"/>
      <c r="AD9447" s="53"/>
    </row>
    <row r="9448" spans="1:30" s="13" customFormat="1" x14ac:dyDescent="0.25">
      <c r="A9448"/>
      <c r="B9448" s="32"/>
      <c r="C9448" s="34"/>
      <c r="D9448" s="10"/>
      <c r="J9448" s="53"/>
      <c r="K9448" s="64"/>
      <c r="O9448" s="60"/>
      <c r="P9448" s="67"/>
      <c r="T9448" s="53"/>
      <c r="U9448" s="64"/>
      <c r="Y9448" s="53"/>
      <c r="Z9448" s="64"/>
      <c r="AD9448" s="53"/>
    </row>
    <row r="9449" spans="1:30" s="13" customFormat="1" x14ac:dyDescent="0.25">
      <c r="A9449"/>
      <c r="B9449" s="32"/>
      <c r="C9449" s="34"/>
      <c r="D9449" s="10"/>
      <c r="J9449" s="53"/>
      <c r="K9449" s="64"/>
      <c r="O9449" s="60"/>
      <c r="P9449" s="67"/>
      <c r="T9449" s="53"/>
      <c r="U9449" s="64"/>
      <c r="Y9449" s="53"/>
      <c r="Z9449" s="64"/>
      <c r="AD9449" s="53"/>
    </row>
    <row r="9450" spans="1:30" s="13" customFormat="1" x14ac:dyDescent="0.25">
      <c r="A9450"/>
      <c r="B9450" s="32"/>
      <c r="C9450" s="34"/>
      <c r="D9450" s="10"/>
      <c r="J9450" s="53"/>
      <c r="K9450" s="64"/>
      <c r="O9450" s="60"/>
      <c r="P9450" s="67"/>
      <c r="T9450" s="53"/>
      <c r="U9450" s="64"/>
      <c r="Y9450" s="53"/>
      <c r="Z9450" s="64"/>
      <c r="AD9450" s="53"/>
    </row>
    <row r="9451" spans="1:30" s="13" customFormat="1" x14ac:dyDescent="0.25">
      <c r="A9451"/>
      <c r="B9451" s="32"/>
      <c r="C9451" s="34"/>
      <c r="D9451" s="10"/>
      <c r="J9451" s="53"/>
      <c r="K9451" s="64"/>
      <c r="O9451" s="60"/>
      <c r="P9451" s="67"/>
      <c r="T9451" s="53"/>
      <c r="U9451" s="64"/>
      <c r="Y9451" s="53"/>
      <c r="Z9451" s="64"/>
      <c r="AD9451" s="53"/>
    </row>
    <row r="9452" spans="1:30" s="13" customFormat="1" x14ac:dyDescent="0.25">
      <c r="A9452"/>
      <c r="B9452" s="32"/>
      <c r="C9452" s="34"/>
      <c r="D9452" s="10"/>
      <c r="J9452" s="53"/>
      <c r="K9452" s="64"/>
      <c r="O9452" s="60"/>
      <c r="P9452" s="67"/>
      <c r="T9452" s="53"/>
      <c r="U9452" s="64"/>
      <c r="Y9452" s="53"/>
      <c r="Z9452" s="64"/>
      <c r="AD9452" s="53"/>
    </row>
    <row r="9453" spans="1:30" s="13" customFormat="1" x14ac:dyDescent="0.25">
      <c r="A9453"/>
      <c r="B9453" s="32"/>
      <c r="C9453" s="34"/>
      <c r="D9453" s="10"/>
      <c r="J9453" s="53"/>
      <c r="K9453" s="64"/>
      <c r="O9453" s="60"/>
      <c r="P9453" s="67"/>
      <c r="T9453" s="53"/>
      <c r="U9453" s="64"/>
      <c r="Y9453" s="53"/>
      <c r="Z9453" s="64"/>
      <c r="AD9453" s="53"/>
    </row>
    <row r="9454" spans="1:30" s="13" customFormat="1" x14ac:dyDescent="0.25">
      <c r="A9454"/>
      <c r="B9454" s="32"/>
      <c r="C9454" s="34"/>
      <c r="D9454" s="10"/>
      <c r="J9454" s="53"/>
      <c r="K9454" s="64"/>
      <c r="O9454" s="60"/>
      <c r="P9454" s="67"/>
      <c r="T9454" s="53"/>
      <c r="U9454" s="64"/>
      <c r="Y9454" s="53"/>
      <c r="Z9454" s="64"/>
      <c r="AD9454" s="53"/>
    </row>
    <row r="9455" spans="1:30" s="13" customFormat="1" x14ac:dyDescent="0.25">
      <c r="A9455"/>
      <c r="B9455" s="32"/>
      <c r="C9455" s="34"/>
      <c r="D9455" s="10"/>
      <c r="J9455" s="53"/>
      <c r="K9455" s="64"/>
      <c r="O9455" s="60"/>
      <c r="P9455" s="67"/>
      <c r="T9455" s="53"/>
      <c r="U9455" s="64"/>
      <c r="Y9455" s="53"/>
      <c r="Z9455" s="64"/>
      <c r="AD9455" s="53"/>
    </row>
    <row r="9456" spans="1:30" s="13" customFormat="1" x14ac:dyDescent="0.25">
      <c r="A9456"/>
      <c r="B9456" s="32"/>
      <c r="C9456" s="34"/>
      <c r="D9456" s="10"/>
      <c r="J9456" s="53"/>
      <c r="K9456" s="64"/>
      <c r="O9456" s="60"/>
      <c r="P9456" s="67"/>
      <c r="T9456" s="53"/>
      <c r="U9456" s="64"/>
      <c r="Y9456" s="53"/>
      <c r="Z9456" s="64"/>
      <c r="AD9456" s="53"/>
    </row>
    <row r="9457" spans="1:30" s="13" customFormat="1" x14ac:dyDescent="0.25">
      <c r="A9457"/>
      <c r="B9457" s="32"/>
      <c r="C9457" s="34"/>
      <c r="D9457" s="10"/>
      <c r="J9457" s="53"/>
      <c r="K9457" s="64"/>
      <c r="O9457" s="60"/>
      <c r="P9457" s="67"/>
      <c r="T9457" s="53"/>
      <c r="U9457" s="64"/>
      <c r="Y9457" s="53"/>
      <c r="Z9457" s="64"/>
      <c r="AD9457" s="53"/>
    </row>
    <row r="9458" spans="1:30" s="13" customFormat="1" x14ac:dyDescent="0.25">
      <c r="A9458"/>
      <c r="B9458" s="32"/>
      <c r="C9458" s="34"/>
      <c r="D9458" s="10"/>
      <c r="J9458" s="53"/>
      <c r="K9458" s="64"/>
      <c r="O9458" s="60"/>
      <c r="P9458" s="67"/>
      <c r="T9458" s="53"/>
      <c r="U9458" s="64"/>
      <c r="Y9458" s="53"/>
      <c r="Z9458" s="64"/>
      <c r="AD9458" s="53"/>
    </row>
    <row r="9459" spans="1:30" s="13" customFormat="1" x14ac:dyDescent="0.25">
      <c r="A9459"/>
      <c r="B9459" s="32"/>
      <c r="C9459" s="34"/>
      <c r="D9459" s="10"/>
      <c r="J9459" s="53"/>
      <c r="K9459" s="64"/>
      <c r="O9459" s="60"/>
      <c r="P9459" s="67"/>
      <c r="T9459" s="53"/>
      <c r="U9459" s="64"/>
      <c r="Y9459" s="53"/>
      <c r="Z9459" s="64"/>
      <c r="AD9459" s="53"/>
    </row>
    <row r="9460" spans="1:30" s="13" customFormat="1" x14ac:dyDescent="0.25">
      <c r="A9460"/>
      <c r="B9460" s="32"/>
      <c r="C9460" s="34"/>
      <c r="D9460" s="10"/>
      <c r="J9460" s="53"/>
      <c r="K9460" s="64"/>
      <c r="O9460" s="60"/>
      <c r="P9460" s="67"/>
      <c r="T9460" s="53"/>
      <c r="U9460" s="64"/>
      <c r="Y9460" s="53"/>
      <c r="Z9460" s="64"/>
      <c r="AD9460" s="53"/>
    </row>
    <row r="9461" spans="1:30" s="13" customFormat="1" x14ac:dyDescent="0.25">
      <c r="A9461"/>
      <c r="B9461" s="32"/>
      <c r="C9461" s="34"/>
      <c r="D9461" s="10"/>
      <c r="J9461" s="53"/>
      <c r="K9461" s="64"/>
      <c r="O9461" s="60"/>
      <c r="P9461" s="67"/>
      <c r="T9461" s="53"/>
      <c r="U9461" s="64"/>
      <c r="Y9461" s="53"/>
      <c r="Z9461" s="64"/>
      <c r="AD9461" s="53"/>
    </row>
    <row r="9462" spans="1:30" s="13" customFormat="1" x14ac:dyDescent="0.25">
      <c r="A9462"/>
      <c r="B9462" s="32"/>
      <c r="C9462" s="34"/>
      <c r="D9462" s="10"/>
      <c r="J9462" s="53"/>
      <c r="K9462" s="64"/>
      <c r="O9462" s="60"/>
      <c r="P9462" s="67"/>
      <c r="T9462" s="53"/>
      <c r="U9462" s="64"/>
      <c r="Y9462" s="53"/>
      <c r="Z9462" s="64"/>
      <c r="AD9462" s="53"/>
    </row>
    <row r="9463" spans="1:30" s="13" customFormat="1" x14ac:dyDescent="0.25">
      <c r="A9463"/>
      <c r="B9463" s="32"/>
      <c r="C9463" s="34"/>
      <c r="D9463" s="10"/>
      <c r="J9463" s="53"/>
      <c r="K9463" s="64"/>
      <c r="O9463" s="60"/>
      <c r="P9463" s="67"/>
      <c r="T9463" s="53"/>
      <c r="U9463" s="64"/>
      <c r="Y9463" s="53"/>
      <c r="Z9463" s="64"/>
      <c r="AD9463" s="53"/>
    </row>
    <row r="9464" spans="1:30" s="13" customFormat="1" x14ac:dyDescent="0.25">
      <c r="A9464"/>
      <c r="B9464" s="32"/>
      <c r="C9464" s="34"/>
      <c r="D9464" s="10"/>
      <c r="J9464" s="53"/>
      <c r="K9464" s="64"/>
      <c r="O9464" s="60"/>
      <c r="P9464" s="67"/>
      <c r="T9464" s="53"/>
      <c r="U9464" s="64"/>
      <c r="Y9464" s="53"/>
      <c r="Z9464" s="64"/>
      <c r="AD9464" s="53"/>
    </row>
    <row r="9465" spans="1:30" s="13" customFormat="1" x14ac:dyDescent="0.25">
      <c r="A9465"/>
      <c r="B9465" s="32"/>
      <c r="C9465" s="34"/>
      <c r="D9465" s="10"/>
      <c r="J9465" s="53"/>
      <c r="K9465" s="64"/>
      <c r="O9465" s="60"/>
      <c r="P9465" s="67"/>
      <c r="T9465" s="53"/>
      <c r="U9465" s="64"/>
      <c r="Y9465" s="53"/>
      <c r="Z9465" s="64"/>
      <c r="AD9465" s="53"/>
    </row>
    <row r="9466" spans="1:30" s="13" customFormat="1" x14ac:dyDescent="0.25">
      <c r="A9466"/>
      <c r="B9466" s="32"/>
      <c r="C9466" s="34"/>
      <c r="D9466" s="10"/>
      <c r="J9466" s="53"/>
      <c r="K9466" s="64"/>
      <c r="O9466" s="60"/>
      <c r="P9466" s="67"/>
      <c r="T9466" s="53"/>
      <c r="U9466" s="64"/>
      <c r="Y9466" s="53"/>
      <c r="Z9466" s="64"/>
      <c r="AD9466" s="53"/>
    </row>
    <row r="9467" spans="1:30" s="13" customFormat="1" x14ac:dyDescent="0.25">
      <c r="A9467"/>
      <c r="B9467" s="32"/>
      <c r="C9467" s="34"/>
      <c r="D9467" s="10"/>
      <c r="J9467" s="53"/>
      <c r="K9467" s="64"/>
      <c r="O9467" s="60"/>
      <c r="P9467" s="67"/>
      <c r="T9467" s="53"/>
      <c r="U9467" s="64"/>
      <c r="Y9467" s="53"/>
      <c r="Z9467" s="64"/>
      <c r="AD9467" s="53"/>
    </row>
    <row r="9468" spans="1:30" s="13" customFormat="1" x14ac:dyDescent="0.25">
      <c r="A9468"/>
      <c r="B9468" s="32"/>
      <c r="C9468" s="34"/>
      <c r="D9468" s="10"/>
      <c r="J9468" s="53"/>
      <c r="K9468" s="64"/>
      <c r="O9468" s="60"/>
      <c r="P9468" s="67"/>
      <c r="T9468" s="53"/>
      <c r="U9468" s="64"/>
      <c r="Y9468" s="53"/>
      <c r="Z9468" s="64"/>
      <c r="AD9468" s="53"/>
    </row>
    <row r="9469" spans="1:30" s="13" customFormat="1" x14ac:dyDescent="0.25">
      <c r="A9469"/>
      <c r="B9469" s="32"/>
      <c r="C9469" s="34"/>
      <c r="D9469" s="10"/>
      <c r="J9469" s="53"/>
      <c r="K9469" s="64"/>
      <c r="O9469" s="60"/>
      <c r="P9469" s="67"/>
      <c r="T9469" s="53"/>
      <c r="U9469" s="64"/>
      <c r="Y9469" s="53"/>
      <c r="Z9469" s="64"/>
      <c r="AD9469" s="53"/>
    </row>
    <row r="9470" spans="1:30" s="13" customFormat="1" x14ac:dyDescent="0.25">
      <c r="A9470"/>
      <c r="B9470" s="32"/>
      <c r="C9470" s="34"/>
      <c r="D9470" s="10"/>
      <c r="J9470" s="53"/>
      <c r="K9470" s="64"/>
      <c r="O9470" s="60"/>
      <c r="P9470" s="67"/>
      <c r="T9470" s="53"/>
      <c r="U9470" s="64"/>
      <c r="Y9470" s="53"/>
      <c r="Z9470" s="64"/>
      <c r="AD9470" s="53"/>
    </row>
    <row r="9471" spans="1:30" s="13" customFormat="1" x14ac:dyDescent="0.25">
      <c r="A9471"/>
      <c r="B9471" s="32"/>
      <c r="C9471" s="34"/>
      <c r="D9471" s="10"/>
      <c r="J9471" s="53"/>
      <c r="K9471" s="64"/>
      <c r="O9471" s="60"/>
      <c r="P9471" s="67"/>
      <c r="T9471" s="53"/>
      <c r="U9471" s="64"/>
      <c r="Y9471" s="53"/>
      <c r="Z9471" s="64"/>
      <c r="AD9471" s="53"/>
    </row>
    <row r="9472" spans="1:30" s="13" customFormat="1" x14ac:dyDescent="0.25">
      <c r="A9472"/>
      <c r="B9472" s="32"/>
      <c r="C9472" s="34"/>
      <c r="D9472" s="10"/>
      <c r="J9472" s="53"/>
      <c r="K9472" s="64"/>
      <c r="O9472" s="60"/>
      <c r="P9472" s="67"/>
      <c r="T9472" s="53"/>
      <c r="U9472" s="64"/>
      <c r="Y9472" s="53"/>
      <c r="Z9472" s="64"/>
      <c r="AD9472" s="53"/>
    </row>
    <row r="9473" spans="1:30" s="13" customFormat="1" x14ac:dyDescent="0.25">
      <c r="A9473"/>
      <c r="B9473" s="32"/>
      <c r="C9473" s="34"/>
      <c r="D9473" s="10"/>
      <c r="J9473" s="53"/>
      <c r="K9473" s="64"/>
      <c r="O9473" s="60"/>
      <c r="P9473" s="67"/>
      <c r="T9473" s="53"/>
      <c r="U9473" s="64"/>
      <c r="Y9473" s="53"/>
      <c r="Z9473" s="64"/>
      <c r="AD9473" s="53"/>
    </row>
    <row r="9474" spans="1:30" s="13" customFormat="1" x14ac:dyDescent="0.25">
      <c r="A9474"/>
      <c r="B9474" s="32"/>
      <c r="C9474" s="34"/>
      <c r="D9474" s="10"/>
      <c r="J9474" s="53"/>
      <c r="K9474" s="64"/>
      <c r="O9474" s="60"/>
      <c r="P9474" s="67"/>
      <c r="T9474" s="53"/>
      <c r="U9474" s="64"/>
      <c r="Y9474" s="53"/>
      <c r="Z9474" s="64"/>
      <c r="AD9474" s="53"/>
    </row>
    <row r="9475" spans="1:30" s="13" customFormat="1" x14ac:dyDescent="0.25">
      <c r="A9475"/>
      <c r="B9475" s="32"/>
      <c r="C9475" s="34"/>
      <c r="D9475" s="10"/>
      <c r="J9475" s="53"/>
      <c r="K9475" s="64"/>
      <c r="O9475" s="60"/>
      <c r="P9475" s="67"/>
      <c r="T9475" s="53"/>
      <c r="U9475" s="64"/>
      <c r="Y9475" s="53"/>
      <c r="Z9475" s="64"/>
      <c r="AD9475" s="53"/>
    </row>
    <row r="9476" spans="1:30" s="13" customFormat="1" x14ac:dyDescent="0.25">
      <c r="A9476"/>
      <c r="B9476" s="32"/>
      <c r="C9476" s="34"/>
      <c r="D9476" s="10"/>
      <c r="J9476" s="53"/>
      <c r="K9476" s="64"/>
      <c r="O9476" s="60"/>
      <c r="P9476" s="67"/>
      <c r="T9476" s="53"/>
      <c r="U9476" s="64"/>
      <c r="Y9476" s="53"/>
      <c r="Z9476" s="64"/>
      <c r="AD9476" s="53"/>
    </row>
    <row r="9477" spans="1:30" s="13" customFormat="1" x14ac:dyDescent="0.25">
      <c r="A9477"/>
      <c r="B9477" s="32"/>
      <c r="C9477" s="34"/>
      <c r="D9477" s="10"/>
      <c r="J9477" s="53"/>
      <c r="K9477" s="64"/>
      <c r="O9477" s="60"/>
      <c r="P9477" s="67"/>
      <c r="T9477" s="53"/>
      <c r="U9477" s="64"/>
      <c r="Y9477" s="53"/>
      <c r="Z9477" s="64"/>
      <c r="AD9477" s="53"/>
    </row>
    <row r="9478" spans="1:30" s="13" customFormat="1" x14ac:dyDescent="0.25">
      <c r="A9478"/>
      <c r="B9478" s="32"/>
      <c r="C9478" s="34"/>
      <c r="D9478" s="10"/>
      <c r="J9478" s="53"/>
      <c r="K9478" s="64"/>
      <c r="O9478" s="60"/>
      <c r="P9478" s="67"/>
      <c r="T9478" s="53"/>
      <c r="U9478" s="64"/>
      <c r="Y9478" s="53"/>
      <c r="Z9478" s="64"/>
      <c r="AD9478" s="53"/>
    </row>
    <row r="9479" spans="1:30" s="13" customFormat="1" x14ac:dyDescent="0.25">
      <c r="A9479"/>
      <c r="B9479" s="32"/>
      <c r="C9479" s="34"/>
      <c r="D9479" s="10"/>
      <c r="J9479" s="53"/>
      <c r="K9479" s="64"/>
      <c r="O9479" s="60"/>
      <c r="P9479" s="67"/>
      <c r="T9479" s="53"/>
      <c r="U9479" s="64"/>
      <c r="Y9479" s="53"/>
      <c r="Z9479" s="64"/>
      <c r="AD9479" s="53"/>
    </row>
    <row r="9480" spans="1:30" s="13" customFormat="1" x14ac:dyDescent="0.25">
      <c r="A9480"/>
      <c r="B9480" s="32"/>
      <c r="C9480" s="34"/>
      <c r="D9480" s="10"/>
      <c r="J9480" s="53"/>
      <c r="K9480" s="64"/>
      <c r="O9480" s="60"/>
      <c r="P9480" s="67"/>
      <c r="T9480" s="53"/>
      <c r="U9480" s="64"/>
      <c r="Y9480" s="53"/>
      <c r="Z9480" s="64"/>
      <c r="AD9480" s="53"/>
    </row>
    <row r="9481" spans="1:30" s="13" customFormat="1" x14ac:dyDescent="0.25">
      <c r="A9481"/>
      <c r="B9481" s="32"/>
      <c r="C9481" s="34"/>
      <c r="D9481" s="10"/>
      <c r="J9481" s="53"/>
      <c r="K9481" s="64"/>
      <c r="O9481" s="60"/>
      <c r="P9481" s="67"/>
      <c r="T9481" s="53"/>
      <c r="U9481" s="64"/>
      <c r="Y9481" s="53"/>
      <c r="Z9481" s="64"/>
      <c r="AD9481" s="53"/>
    </row>
    <row r="9482" spans="1:30" s="13" customFormat="1" x14ac:dyDescent="0.25">
      <c r="A9482"/>
      <c r="B9482" s="32"/>
      <c r="C9482" s="34"/>
      <c r="D9482" s="10"/>
      <c r="J9482" s="53"/>
      <c r="K9482" s="64"/>
      <c r="O9482" s="60"/>
      <c r="P9482" s="67"/>
      <c r="T9482" s="53"/>
      <c r="U9482" s="64"/>
      <c r="Y9482" s="53"/>
      <c r="Z9482" s="64"/>
      <c r="AD9482" s="53"/>
    </row>
    <row r="9483" spans="1:30" s="13" customFormat="1" x14ac:dyDescent="0.25">
      <c r="A9483"/>
      <c r="B9483" s="32"/>
      <c r="C9483" s="34"/>
      <c r="D9483" s="10"/>
      <c r="J9483" s="53"/>
      <c r="K9483" s="64"/>
      <c r="O9483" s="60"/>
      <c r="P9483" s="67"/>
      <c r="T9483" s="53"/>
      <c r="U9483" s="64"/>
      <c r="Y9483" s="53"/>
      <c r="Z9483" s="64"/>
      <c r="AD9483" s="53"/>
    </row>
    <row r="9484" spans="1:30" s="13" customFormat="1" x14ac:dyDescent="0.25">
      <c r="A9484"/>
      <c r="B9484" s="32"/>
      <c r="C9484" s="34"/>
      <c r="D9484" s="10"/>
      <c r="J9484" s="53"/>
      <c r="K9484" s="64"/>
      <c r="O9484" s="60"/>
      <c r="P9484" s="67"/>
      <c r="T9484" s="53"/>
      <c r="U9484" s="64"/>
      <c r="Y9484" s="53"/>
      <c r="Z9484" s="64"/>
      <c r="AD9484" s="53"/>
    </row>
    <row r="9485" spans="1:30" s="13" customFormat="1" x14ac:dyDescent="0.25">
      <c r="A9485"/>
      <c r="B9485" s="32"/>
      <c r="C9485" s="34"/>
      <c r="D9485" s="10"/>
      <c r="J9485" s="53"/>
      <c r="K9485" s="64"/>
      <c r="O9485" s="60"/>
      <c r="P9485" s="67"/>
      <c r="T9485" s="53"/>
      <c r="U9485" s="64"/>
      <c r="Y9485" s="53"/>
      <c r="Z9485" s="64"/>
      <c r="AD9485" s="53"/>
    </row>
    <row r="9486" spans="1:30" s="13" customFormat="1" x14ac:dyDescent="0.25">
      <c r="A9486"/>
      <c r="B9486" s="32"/>
      <c r="C9486" s="34"/>
      <c r="D9486" s="10"/>
      <c r="J9486" s="53"/>
      <c r="K9486" s="64"/>
      <c r="O9486" s="60"/>
      <c r="P9486" s="67"/>
      <c r="T9486" s="53"/>
      <c r="U9486" s="64"/>
      <c r="Y9486" s="53"/>
      <c r="Z9486" s="64"/>
      <c r="AD9486" s="53"/>
    </row>
    <row r="9487" spans="1:30" s="13" customFormat="1" x14ac:dyDescent="0.25">
      <c r="A9487"/>
      <c r="B9487" s="32"/>
      <c r="C9487" s="34"/>
      <c r="D9487" s="10"/>
      <c r="J9487" s="53"/>
      <c r="K9487" s="64"/>
      <c r="O9487" s="60"/>
      <c r="P9487" s="67"/>
      <c r="T9487" s="53"/>
      <c r="U9487" s="64"/>
      <c r="Y9487" s="53"/>
      <c r="Z9487" s="64"/>
      <c r="AD9487" s="53"/>
    </row>
    <row r="9488" spans="1:30" s="13" customFormat="1" x14ac:dyDescent="0.25">
      <c r="A9488"/>
      <c r="B9488" s="32"/>
      <c r="C9488" s="34"/>
      <c r="D9488" s="10"/>
      <c r="J9488" s="53"/>
      <c r="K9488" s="64"/>
      <c r="O9488" s="60"/>
      <c r="P9488" s="67"/>
      <c r="T9488" s="53"/>
      <c r="U9488" s="64"/>
      <c r="Y9488" s="53"/>
      <c r="Z9488" s="64"/>
      <c r="AD9488" s="53"/>
    </row>
    <row r="9489" spans="1:30" s="13" customFormat="1" x14ac:dyDescent="0.25">
      <c r="A9489"/>
      <c r="B9489" s="32"/>
      <c r="C9489" s="34"/>
      <c r="D9489" s="10"/>
      <c r="J9489" s="53"/>
      <c r="K9489" s="64"/>
      <c r="O9489" s="60"/>
      <c r="P9489" s="67"/>
      <c r="T9489" s="53"/>
      <c r="U9489" s="64"/>
      <c r="Y9489" s="53"/>
      <c r="Z9489" s="64"/>
      <c r="AD9489" s="53"/>
    </row>
    <row r="9490" spans="1:30" s="13" customFormat="1" x14ac:dyDescent="0.25">
      <c r="A9490"/>
      <c r="B9490" s="32"/>
      <c r="C9490" s="34"/>
      <c r="D9490" s="10"/>
      <c r="J9490" s="53"/>
      <c r="K9490" s="64"/>
      <c r="O9490" s="60"/>
      <c r="P9490" s="67"/>
      <c r="T9490" s="53"/>
      <c r="U9490" s="64"/>
      <c r="Y9490" s="53"/>
      <c r="Z9490" s="64"/>
      <c r="AD9490" s="53"/>
    </row>
    <row r="9491" spans="1:30" s="13" customFormat="1" x14ac:dyDescent="0.25">
      <c r="A9491"/>
      <c r="B9491" s="32"/>
      <c r="C9491" s="34"/>
      <c r="D9491" s="10"/>
      <c r="J9491" s="53"/>
      <c r="K9491" s="64"/>
      <c r="O9491" s="60"/>
      <c r="P9491" s="67"/>
      <c r="T9491" s="53"/>
      <c r="U9491" s="64"/>
      <c r="Y9491" s="53"/>
      <c r="Z9491" s="64"/>
      <c r="AD9491" s="53"/>
    </row>
    <row r="9492" spans="1:30" s="13" customFormat="1" x14ac:dyDescent="0.25">
      <c r="A9492"/>
      <c r="B9492" s="32"/>
      <c r="C9492" s="34"/>
      <c r="D9492" s="10"/>
      <c r="J9492" s="53"/>
      <c r="K9492" s="64"/>
      <c r="O9492" s="60"/>
      <c r="P9492" s="67"/>
      <c r="T9492" s="53"/>
      <c r="U9492" s="64"/>
      <c r="Y9492" s="53"/>
      <c r="Z9492" s="64"/>
      <c r="AD9492" s="53"/>
    </row>
    <row r="9493" spans="1:30" s="13" customFormat="1" x14ac:dyDescent="0.25">
      <c r="A9493"/>
      <c r="B9493" s="32"/>
      <c r="C9493" s="34"/>
      <c r="D9493" s="10"/>
      <c r="J9493" s="53"/>
      <c r="K9493" s="64"/>
      <c r="O9493" s="60"/>
      <c r="P9493" s="67"/>
      <c r="T9493" s="53"/>
      <c r="U9493" s="64"/>
      <c r="Y9493" s="53"/>
      <c r="Z9493" s="64"/>
      <c r="AD9493" s="53"/>
    </row>
    <row r="9494" spans="1:30" s="13" customFormat="1" x14ac:dyDescent="0.25">
      <c r="A9494"/>
      <c r="B9494" s="32"/>
      <c r="C9494" s="34"/>
      <c r="D9494" s="10"/>
      <c r="J9494" s="53"/>
      <c r="K9494" s="64"/>
      <c r="O9494" s="60"/>
      <c r="P9494" s="67"/>
      <c r="T9494" s="53"/>
      <c r="U9494" s="64"/>
      <c r="Y9494" s="53"/>
      <c r="Z9494" s="64"/>
      <c r="AD9494" s="53"/>
    </row>
    <row r="9495" spans="1:30" s="13" customFormat="1" x14ac:dyDescent="0.25">
      <c r="A9495"/>
      <c r="B9495" s="32"/>
      <c r="C9495" s="34"/>
      <c r="D9495" s="10"/>
      <c r="J9495" s="53"/>
      <c r="K9495" s="64"/>
      <c r="O9495" s="60"/>
      <c r="P9495" s="67"/>
      <c r="T9495" s="53"/>
      <c r="U9495" s="64"/>
      <c r="Y9495" s="53"/>
      <c r="Z9495" s="64"/>
      <c r="AD9495" s="53"/>
    </row>
    <row r="9496" spans="1:30" s="13" customFormat="1" x14ac:dyDescent="0.25">
      <c r="A9496"/>
      <c r="B9496" s="32"/>
      <c r="C9496" s="34"/>
      <c r="D9496" s="10"/>
      <c r="J9496" s="53"/>
      <c r="K9496" s="64"/>
      <c r="O9496" s="60"/>
      <c r="P9496" s="67"/>
      <c r="T9496" s="53"/>
      <c r="U9496" s="64"/>
      <c r="Y9496" s="53"/>
      <c r="Z9496" s="64"/>
      <c r="AD9496" s="53"/>
    </row>
    <row r="9497" spans="1:30" s="13" customFormat="1" x14ac:dyDescent="0.25">
      <c r="A9497"/>
      <c r="B9497" s="32"/>
      <c r="C9497" s="34"/>
      <c r="D9497" s="10"/>
      <c r="J9497" s="53"/>
      <c r="K9497" s="64"/>
      <c r="O9497" s="60"/>
      <c r="P9497" s="67"/>
      <c r="T9497" s="53"/>
      <c r="U9497" s="64"/>
      <c r="Y9497" s="53"/>
      <c r="Z9497" s="64"/>
      <c r="AD9497" s="53"/>
    </row>
    <row r="9498" spans="1:30" s="13" customFormat="1" x14ac:dyDescent="0.25">
      <c r="A9498"/>
      <c r="B9498" s="32"/>
      <c r="C9498" s="34"/>
      <c r="D9498" s="10"/>
      <c r="J9498" s="53"/>
      <c r="K9498" s="64"/>
      <c r="O9498" s="60"/>
      <c r="P9498" s="67"/>
      <c r="T9498" s="53"/>
      <c r="U9498" s="64"/>
      <c r="Y9498" s="53"/>
      <c r="Z9498" s="64"/>
      <c r="AD9498" s="53"/>
    </row>
    <row r="9499" spans="1:30" s="13" customFormat="1" x14ac:dyDescent="0.25">
      <c r="A9499"/>
      <c r="B9499" s="32"/>
      <c r="C9499" s="34"/>
      <c r="D9499" s="10"/>
      <c r="J9499" s="53"/>
      <c r="K9499" s="64"/>
      <c r="O9499" s="60"/>
      <c r="P9499" s="67"/>
      <c r="T9499" s="53"/>
      <c r="U9499" s="64"/>
      <c r="Y9499" s="53"/>
      <c r="Z9499" s="64"/>
      <c r="AD9499" s="53"/>
    </row>
    <row r="9500" spans="1:30" s="13" customFormat="1" x14ac:dyDescent="0.25">
      <c r="A9500"/>
      <c r="B9500" s="32"/>
      <c r="C9500" s="34"/>
      <c r="D9500" s="10"/>
      <c r="J9500" s="53"/>
      <c r="K9500" s="64"/>
      <c r="O9500" s="60"/>
      <c r="P9500" s="67"/>
      <c r="T9500" s="53"/>
      <c r="U9500" s="64"/>
      <c r="Y9500" s="53"/>
      <c r="Z9500" s="64"/>
      <c r="AD9500" s="53"/>
    </row>
    <row r="9501" spans="1:30" s="13" customFormat="1" x14ac:dyDescent="0.25">
      <c r="A9501"/>
      <c r="B9501" s="32"/>
      <c r="C9501" s="34"/>
      <c r="D9501" s="10"/>
      <c r="J9501" s="53"/>
      <c r="K9501" s="64"/>
      <c r="O9501" s="60"/>
      <c r="P9501" s="67"/>
      <c r="T9501" s="53"/>
      <c r="U9501" s="64"/>
      <c r="Y9501" s="53"/>
      <c r="Z9501" s="64"/>
      <c r="AD9501" s="53"/>
    </row>
    <row r="9502" spans="1:30" s="13" customFormat="1" x14ac:dyDescent="0.25">
      <c r="A9502"/>
      <c r="B9502" s="32"/>
      <c r="C9502" s="34"/>
      <c r="D9502" s="10"/>
      <c r="J9502" s="53"/>
      <c r="K9502" s="64"/>
      <c r="O9502" s="60"/>
      <c r="P9502" s="67"/>
      <c r="T9502" s="53"/>
      <c r="U9502" s="64"/>
      <c r="Y9502" s="53"/>
      <c r="Z9502" s="64"/>
      <c r="AD9502" s="53"/>
    </row>
    <row r="9503" spans="1:30" s="13" customFormat="1" x14ac:dyDescent="0.25">
      <c r="A9503"/>
      <c r="B9503" s="32"/>
      <c r="C9503" s="34"/>
      <c r="D9503" s="10"/>
      <c r="J9503" s="53"/>
      <c r="K9503" s="64"/>
      <c r="O9503" s="60"/>
      <c r="P9503" s="67"/>
      <c r="T9503" s="53"/>
      <c r="U9503" s="64"/>
      <c r="Y9503" s="53"/>
      <c r="Z9503" s="64"/>
      <c r="AD9503" s="53"/>
    </row>
    <row r="9504" spans="1:30" s="13" customFormat="1" x14ac:dyDescent="0.25">
      <c r="A9504"/>
      <c r="B9504" s="32"/>
      <c r="C9504" s="34"/>
      <c r="D9504" s="10"/>
      <c r="J9504" s="53"/>
      <c r="K9504" s="64"/>
      <c r="O9504" s="60"/>
      <c r="P9504" s="67"/>
      <c r="T9504" s="53"/>
      <c r="U9504" s="64"/>
      <c r="Y9504" s="53"/>
      <c r="Z9504" s="64"/>
      <c r="AD9504" s="53"/>
    </row>
    <row r="9505" spans="1:30" s="13" customFormat="1" x14ac:dyDescent="0.25">
      <c r="A9505"/>
      <c r="B9505" s="32"/>
      <c r="C9505" s="34"/>
      <c r="D9505" s="10"/>
      <c r="J9505" s="53"/>
      <c r="K9505" s="64"/>
      <c r="O9505" s="60"/>
      <c r="P9505" s="67"/>
      <c r="T9505" s="53"/>
      <c r="U9505" s="64"/>
      <c r="Y9505" s="53"/>
      <c r="Z9505" s="64"/>
      <c r="AD9505" s="53"/>
    </row>
    <row r="9506" spans="1:30" s="13" customFormat="1" x14ac:dyDescent="0.25">
      <c r="A9506"/>
      <c r="B9506" s="32"/>
      <c r="C9506" s="34"/>
      <c r="D9506" s="10"/>
      <c r="J9506" s="53"/>
      <c r="K9506" s="64"/>
      <c r="O9506" s="60"/>
      <c r="P9506" s="67"/>
      <c r="T9506" s="53"/>
      <c r="U9506" s="64"/>
      <c r="Y9506" s="53"/>
      <c r="Z9506" s="64"/>
      <c r="AD9506" s="53"/>
    </row>
    <row r="9507" spans="1:30" s="13" customFormat="1" x14ac:dyDescent="0.25">
      <c r="A9507"/>
      <c r="B9507" s="32"/>
      <c r="C9507" s="34"/>
      <c r="D9507" s="10"/>
      <c r="J9507" s="53"/>
      <c r="K9507" s="64"/>
      <c r="O9507" s="60"/>
      <c r="P9507" s="67"/>
      <c r="T9507" s="53"/>
      <c r="U9507" s="64"/>
      <c r="Y9507" s="53"/>
      <c r="Z9507" s="64"/>
      <c r="AD9507" s="53"/>
    </row>
    <row r="9508" spans="1:30" s="13" customFormat="1" x14ac:dyDescent="0.25">
      <c r="A9508"/>
      <c r="B9508" s="32"/>
      <c r="C9508" s="34"/>
      <c r="D9508" s="10"/>
      <c r="J9508" s="53"/>
      <c r="K9508" s="64"/>
      <c r="O9508" s="60"/>
      <c r="P9508" s="67"/>
      <c r="T9508" s="53"/>
      <c r="U9508" s="64"/>
      <c r="Y9508" s="53"/>
      <c r="Z9508" s="64"/>
      <c r="AD9508" s="53"/>
    </row>
    <row r="9509" spans="1:30" s="13" customFormat="1" x14ac:dyDescent="0.25">
      <c r="A9509"/>
      <c r="B9509" s="32"/>
      <c r="C9509" s="34"/>
      <c r="D9509" s="10"/>
      <c r="J9509" s="53"/>
      <c r="K9509" s="64"/>
      <c r="O9509" s="60"/>
      <c r="P9509" s="67"/>
      <c r="T9509" s="53"/>
      <c r="U9509" s="64"/>
      <c r="Y9509" s="53"/>
      <c r="Z9509" s="64"/>
      <c r="AD9509" s="53"/>
    </row>
    <row r="9510" spans="1:30" s="13" customFormat="1" x14ac:dyDescent="0.25">
      <c r="A9510"/>
      <c r="B9510" s="32"/>
      <c r="C9510" s="34"/>
      <c r="D9510" s="10"/>
      <c r="J9510" s="53"/>
      <c r="K9510" s="64"/>
      <c r="O9510" s="60"/>
      <c r="P9510" s="67"/>
      <c r="T9510" s="53"/>
      <c r="U9510" s="64"/>
      <c r="Y9510" s="53"/>
      <c r="Z9510" s="64"/>
      <c r="AD9510" s="53"/>
    </row>
    <row r="9511" spans="1:30" s="13" customFormat="1" x14ac:dyDescent="0.25">
      <c r="A9511"/>
      <c r="B9511" s="32"/>
      <c r="C9511" s="34"/>
      <c r="D9511" s="10"/>
      <c r="J9511" s="53"/>
      <c r="K9511" s="64"/>
      <c r="O9511" s="60"/>
      <c r="P9511" s="67"/>
      <c r="T9511" s="53"/>
      <c r="U9511" s="64"/>
      <c r="Y9511" s="53"/>
      <c r="Z9511" s="64"/>
      <c r="AD9511" s="53"/>
    </row>
    <row r="9512" spans="1:30" s="13" customFormat="1" x14ac:dyDescent="0.25">
      <c r="A9512"/>
      <c r="B9512" s="32"/>
      <c r="C9512" s="34"/>
      <c r="D9512" s="10"/>
      <c r="J9512" s="53"/>
      <c r="K9512" s="64"/>
      <c r="O9512" s="60"/>
      <c r="P9512" s="67"/>
      <c r="T9512" s="53"/>
      <c r="U9512" s="64"/>
      <c r="Y9512" s="53"/>
      <c r="Z9512" s="64"/>
      <c r="AD9512" s="53"/>
    </row>
    <row r="9513" spans="1:30" s="13" customFormat="1" x14ac:dyDescent="0.25">
      <c r="A9513"/>
      <c r="B9513" s="32"/>
      <c r="C9513" s="34"/>
      <c r="D9513" s="10"/>
      <c r="J9513" s="53"/>
      <c r="K9513" s="64"/>
      <c r="O9513" s="60"/>
      <c r="P9513" s="67"/>
      <c r="T9513" s="53"/>
      <c r="U9513" s="64"/>
      <c r="Y9513" s="53"/>
      <c r="Z9513" s="64"/>
      <c r="AD9513" s="53"/>
    </row>
    <row r="9514" spans="1:30" s="13" customFormat="1" x14ac:dyDescent="0.25">
      <c r="A9514"/>
      <c r="B9514" s="32"/>
      <c r="C9514" s="34"/>
      <c r="D9514" s="10"/>
      <c r="J9514" s="53"/>
      <c r="K9514" s="64"/>
      <c r="O9514" s="60"/>
      <c r="P9514" s="67"/>
      <c r="T9514" s="53"/>
      <c r="U9514" s="64"/>
      <c r="Y9514" s="53"/>
      <c r="Z9514" s="64"/>
      <c r="AD9514" s="53"/>
    </row>
    <row r="9515" spans="1:30" s="13" customFormat="1" x14ac:dyDescent="0.25">
      <c r="A9515"/>
      <c r="B9515" s="32"/>
      <c r="C9515" s="34"/>
      <c r="D9515" s="10"/>
      <c r="J9515" s="53"/>
      <c r="K9515" s="64"/>
      <c r="O9515" s="60"/>
      <c r="P9515" s="67"/>
      <c r="T9515" s="53"/>
      <c r="U9515" s="64"/>
      <c r="Y9515" s="53"/>
      <c r="Z9515" s="64"/>
      <c r="AD9515" s="53"/>
    </row>
    <row r="9516" spans="1:30" s="13" customFormat="1" x14ac:dyDescent="0.25">
      <c r="A9516"/>
      <c r="B9516" s="32"/>
      <c r="C9516" s="34"/>
      <c r="D9516" s="10"/>
      <c r="J9516" s="53"/>
      <c r="K9516" s="64"/>
      <c r="O9516" s="60"/>
      <c r="P9516" s="67"/>
      <c r="T9516" s="53"/>
      <c r="U9516" s="64"/>
      <c r="Y9516" s="53"/>
      <c r="Z9516" s="64"/>
      <c r="AD9516" s="53"/>
    </row>
    <row r="9517" spans="1:30" s="13" customFormat="1" x14ac:dyDescent="0.25">
      <c r="A9517"/>
      <c r="B9517" s="32"/>
      <c r="C9517" s="34"/>
      <c r="D9517" s="10"/>
      <c r="J9517" s="53"/>
      <c r="K9517" s="64"/>
      <c r="O9517" s="60"/>
      <c r="P9517" s="67"/>
      <c r="T9517" s="53"/>
      <c r="U9517" s="64"/>
      <c r="Y9517" s="53"/>
      <c r="Z9517" s="64"/>
      <c r="AD9517" s="53"/>
    </row>
    <row r="9518" spans="1:30" s="13" customFormat="1" x14ac:dyDescent="0.25">
      <c r="A9518"/>
      <c r="B9518" s="32"/>
      <c r="C9518" s="34"/>
      <c r="D9518" s="10"/>
      <c r="J9518" s="53"/>
      <c r="K9518" s="64"/>
      <c r="O9518" s="60"/>
      <c r="P9518" s="67"/>
      <c r="T9518" s="53"/>
      <c r="U9518" s="64"/>
      <c r="Y9518" s="53"/>
      <c r="Z9518" s="64"/>
      <c r="AD9518" s="53"/>
    </row>
    <row r="9519" spans="1:30" s="13" customFormat="1" x14ac:dyDescent="0.25">
      <c r="A9519"/>
      <c r="B9519" s="32"/>
      <c r="C9519" s="34"/>
      <c r="D9519" s="10"/>
      <c r="J9519" s="53"/>
      <c r="K9519" s="64"/>
      <c r="O9519" s="60"/>
      <c r="P9519" s="67"/>
      <c r="T9519" s="53"/>
      <c r="U9519" s="64"/>
      <c r="Y9519" s="53"/>
      <c r="Z9519" s="64"/>
      <c r="AD9519" s="53"/>
    </row>
    <row r="9520" spans="1:30" s="13" customFormat="1" x14ac:dyDescent="0.25">
      <c r="A9520"/>
      <c r="B9520" s="32"/>
      <c r="C9520" s="34"/>
      <c r="D9520" s="10"/>
      <c r="J9520" s="53"/>
      <c r="K9520" s="64"/>
      <c r="O9520" s="60"/>
      <c r="P9520" s="67"/>
      <c r="T9520" s="53"/>
      <c r="U9520" s="64"/>
      <c r="Y9520" s="53"/>
      <c r="Z9520" s="64"/>
      <c r="AD9520" s="53"/>
    </row>
    <row r="9521" spans="1:30" s="13" customFormat="1" x14ac:dyDescent="0.25">
      <c r="A9521"/>
      <c r="B9521" s="32"/>
      <c r="C9521" s="34"/>
      <c r="D9521" s="10"/>
      <c r="J9521" s="53"/>
      <c r="K9521" s="64"/>
      <c r="O9521" s="60"/>
      <c r="P9521" s="67"/>
      <c r="T9521" s="53"/>
      <c r="U9521" s="64"/>
      <c r="Y9521" s="53"/>
      <c r="Z9521" s="64"/>
      <c r="AD9521" s="53"/>
    </row>
    <row r="9522" spans="1:30" s="13" customFormat="1" x14ac:dyDescent="0.25">
      <c r="A9522"/>
      <c r="B9522" s="32"/>
      <c r="C9522" s="34"/>
      <c r="D9522" s="10"/>
      <c r="J9522" s="53"/>
      <c r="K9522" s="64"/>
      <c r="O9522" s="60"/>
      <c r="P9522" s="67"/>
      <c r="T9522" s="53"/>
      <c r="U9522" s="64"/>
      <c r="Y9522" s="53"/>
      <c r="Z9522" s="64"/>
      <c r="AD9522" s="53"/>
    </row>
    <row r="9523" spans="1:30" s="13" customFormat="1" x14ac:dyDescent="0.25">
      <c r="A9523"/>
      <c r="B9523" s="32"/>
      <c r="C9523" s="34"/>
      <c r="D9523" s="10"/>
      <c r="J9523" s="53"/>
      <c r="K9523" s="64"/>
      <c r="O9523" s="60"/>
      <c r="P9523" s="67"/>
      <c r="T9523" s="53"/>
      <c r="U9523" s="64"/>
      <c r="Y9523" s="53"/>
      <c r="Z9523" s="64"/>
      <c r="AD9523" s="53"/>
    </row>
    <row r="9524" spans="1:30" s="13" customFormat="1" x14ac:dyDescent="0.25">
      <c r="A9524"/>
      <c r="B9524" s="32"/>
      <c r="C9524" s="34"/>
      <c r="D9524" s="10"/>
      <c r="J9524" s="53"/>
      <c r="K9524" s="64"/>
      <c r="O9524" s="60"/>
      <c r="P9524" s="67"/>
      <c r="T9524" s="53"/>
      <c r="U9524" s="64"/>
      <c r="Y9524" s="53"/>
      <c r="Z9524" s="64"/>
      <c r="AD9524" s="53"/>
    </row>
    <row r="9525" spans="1:30" s="13" customFormat="1" x14ac:dyDescent="0.25">
      <c r="A9525"/>
      <c r="B9525" s="32"/>
      <c r="C9525" s="34"/>
      <c r="D9525" s="10"/>
      <c r="J9525" s="53"/>
      <c r="K9525" s="64"/>
      <c r="O9525" s="60"/>
      <c r="P9525" s="67"/>
      <c r="T9525" s="53"/>
      <c r="U9525" s="64"/>
      <c r="Y9525" s="53"/>
      <c r="Z9525" s="64"/>
      <c r="AD9525" s="53"/>
    </row>
    <row r="9526" spans="1:30" s="13" customFormat="1" x14ac:dyDescent="0.25">
      <c r="A9526"/>
      <c r="B9526" s="32"/>
      <c r="C9526" s="34"/>
      <c r="D9526" s="10"/>
      <c r="J9526" s="53"/>
      <c r="K9526" s="64"/>
      <c r="O9526" s="60"/>
      <c r="P9526" s="67"/>
      <c r="T9526" s="53"/>
      <c r="U9526" s="64"/>
      <c r="Y9526" s="53"/>
      <c r="Z9526" s="64"/>
      <c r="AD9526" s="53"/>
    </row>
    <row r="9527" spans="1:30" s="13" customFormat="1" x14ac:dyDescent="0.25">
      <c r="A9527"/>
      <c r="B9527" s="32"/>
      <c r="C9527" s="34"/>
      <c r="D9527" s="10"/>
      <c r="J9527" s="53"/>
      <c r="K9527" s="64"/>
      <c r="O9527" s="60"/>
      <c r="P9527" s="67"/>
      <c r="T9527" s="53"/>
      <c r="U9527" s="64"/>
      <c r="Y9527" s="53"/>
      <c r="Z9527" s="64"/>
      <c r="AD9527" s="53"/>
    </row>
    <row r="9528" spans="1:30" s="13" customFormat="1" x14ac:dyDescent="0.25">
      <c r="A9528"/>
      <c r="B9528" s="32"/>
      <c r="C9528" s="34"/>
      <c r="D9528" s="10"/>
      <c r="J9528" s="53"/>
      <c r="K9528" s="64"/>
      <c r="O9528" s="60"/>
      <c r="P9528" s="67"/>
      <c r="T9528" s="53"/>
      <c r="U9528" s="64"/>
      <c r="Y9528" s="53"/>
      <c r="Z9528" s="64"/>
      <c r="AD9528" s="53"/>
    </row>
    <row r="9529" spans="1:30" s="13" customFormat="1" x14ac:dyDescent="0.25">
      <c r="A9529"/>
      <c r="B9529" s="32"/>
      <c r="C9529" s="34"/>
      <c r="D9529" s="10"/>
      <c r="J9529" s="53"/>
      <c r="K9529" s="64"/>
      <c r="O9529" s="60"/>
      <c r="P9529" s="67"/>
      <c r="T9529" s="53"/>
      <c r="U9529" s="64"/>
      <c r="Y9529" s="53"/>
      <c r="Z9529" s="64"/>
      <c r="AD9529" s="53"/>
    </row>
    <row r="9530" spans="1:30" s="13" customFormat="1" x14ac:dyDescent="0.25">
      <c r="A9530"/>
      <c r="B9530" s="32"/>
      <c r="C9530" s="34"/>
      <c r="D9530" s="10"/>
      <c r="J9530" s="53"/>
      <c r="K9530" s="64"/>
      <c r="O9530" s="60"/>
      <c r="P9530" s="67"/>
      <c r="T9530" s="53"/>
      <c r="U9530" s="64"/>
      <c r="Y9530" s="53"/>
      <c r="Z9530" s="64"/>
      <c r="AD9530" s="53"/>
    </row>
    <row r="9531" spans="1:30" s="13" customFormat="1" x14ac:dyDescent="0.25">
      <c r="A9531"/>
      <c r="B9531" s="32"/>
      <c r="C9531" s="34"/>
      <c r="D9531" s="10"/>
      <c r="J9531" s="53"/>
      <c r="K9531" s="64"/>
      <c r="O9531" s="60"/>
      <c r="P9531" s="67"/>
      <c r="T9531" s="53"/>
      <c r="U9531" s="64"/>
      <c r="Y9531" s="53"/>
      <c r="Z9531" s="64"/>
      <c r="AD9531" s="53"/>
    </row>
    <row r="9532" spans="1:30" s="13" customFormat="1" x14ac:dyDescent="0.25">
      <c r="A9532"/>
      <c r="B9532" s="32"/>
      <c r="C9532" s="34"/>
      <c r="D9532" s="10"/>
      <c r="J9532" s="53"/>
      <c r="K9532" s="64"/>
      <c r="O9532" s="60"/>
      <c r="P9532" s="67"/>
      <c r="T9532" s="53"/>
      <c r="U9532" s="64"/>
      <c r="Y9532" s="53"/>
      <c r="Z9532" s="64"/>
      <c r="AD9532" s="53"/>
    </row>
    <row r="9533" spans="1:30" s="13" customFormat="1" x14ac:dyDescent="0.25">
      <c r="A9533"/>
      <c r="B9533" s="32"/>
      <c r="C9533" s="34"/>
      <c r="D9533" s="10"/>
      <c r="J9533" s="53"/>
      <c r="K9533" s="64"/>
      <c r="O9533" s="60"/>
      <c r="P9533" s="67"/>
      <c r="T9533" s="53"/>
      <c r="U9533" s="64"/>
      <c r="Y9533" s="53"/>
      <c r="Z9533" s="64"/>
      <c r="AD9533" s="53"/>
    </row>
    <row r="9534" spans="1:30" s="13" customFormat="1" x14ac:dyDescent="0.25">
      <c r="A9534"/>
      <c r="B9534" s="32"/>
      <c r="C9534" s="34"/>
      <c r="D9534" s="10"/>
      <c r="J9534" s="53"/>
      <c r="K9534" s="64"/>
      <c r="O9534" s="60"/>
      <c r="P9534" s="67"/>
      <c r="T9534" s="53"/>
      <c r="U9534" s="64"/>
      <c r="Y9534" s="53"/>
      <c r="Z9534" s="64"/>
      <c r="AD9534" s="53"/>
    </row>
    <row r="9535" spans="1:30" s="13" customFormat="1" x14ac:dyDescent="0.25">
      <c r="A9535"/>
      <c r="B9535" s="32"/>
      <c r="C9535" s="34"/>
      <c r="D9535" s="10"/>
      <c r="J9535" s="53"/>
      <c r="K9535" s="64"/>
      <c r="O9535" s="60"/>
      <c r="P9535" s="67"/>
      <c r="T9535" s="53"/>
      <c r="U9535" s="64"/>
      <c r="Y9535" s="53"/>
      <c r="Z9535" s="64"/>
      <c r="AD9535" s="53"/>
    </row>
    <row r="9536" spans="1:30" s="13" customFormat="1" x14ac:dyDescent="0.25">
      <c r="A9536"/>
      <c r="B9536" s="32"/>
      <c r="C9536" s="34"/>
      <c r="D9536" s="10"/>
      <c r="J9536" s="53"/>
      <c r="K9536" s="64"/>
      <c r="O9536" s="60"/>
      <c r="P9536" s="67"/>
      <c r="T9536" s="53"/>
      <c r="U9536" s="64"/>
      <c r="Y9536" s="53"/>
      <c r="Z9536" s="64"/>
      <c r="AD9536" s="53"/>
    </row>
    <row r="9537" spans="1:30" s="13" customFormat="1" x14ac:dyDescent="0.25">
      <c r="A9537"/>
      <c r="B9537" s="32"/>
      <c r="C9537" s="34"/>
      <c r="D9537" s="10"/>
      <c r="J9537" s="53"/>
      <c r="K9537" s="64"/>
      <c r="O9537" s="60"/>
      <c r="P9537" s="67"/>
      <c r="T9537" s="53"/>
      <c r="U9537" s="64"/>
      <c r="Y9537" s="53"/>
      <c r="Z9537" s="64"/>
      <c r="AD9537" s="53"/>
    </row>
    <row r="9538" spans="1:30" s="13" customFormat="1" x14ac:dyDescent="0.25">
      <c r="A9538"/>
      <c r="B9538" s="32"/>
      <c r="C9538" s="34"/>
      <c r="D9538" s="10"/>
      <c r="J9538" s="53"/>
      <c r="K9538" s="64"/>
      <c r="O9538" s="60"/>
      <c r="P9538" s="67"/>
      <c r="T9538" s="53"/>
      <c r="U9538" s="64"/>
      <c r="Y9538" s="53"/>
      <c r="Z9538" s="64"/>
      <c r="AD9538" s="53"/>
    </row>
    <row r="9539" spans="1:30" s="13" customFormat="1" x14ac:dyDescent="0.25">
      <c r="A9539"/>
      <c r="B9539" s="32"/>
      <c r="C9539" s="34"/>
      <c r="D9539" s="10"/>
      <c r="J9539" s="53"/>
      <c r="K9539" s="64"/>
      <c r="O9539" s="60"/>
      <c r="P9539" s="67"/>
      <c r="T9539" s="53"/>
      <c r="U9539" s="64"/>
      <c r="Y9539" s="53"/>
      <c r="Z9539" s="64"/>
      <c r="AD9539" s="53"/>
    </row>
    <row r="9540" spans="1:30" s="13" customFormat="1" x14ac:dyDescent="0.25">
      <c r="A9540"/>
      <c r="B9540" s="32"/>
      <c r="C9540" s="34"/>
      <c r="D9540" s="10"/>
      <c r="J9540" s="53"/>
      <c r="K9540" s="64"/>
      <c r="O9540" s="60"/>
      <c r="P9540" s="67"/>
      <c r="T9540" s="53"/>
      <c r="U9540" s="64"/>
      <c r="Y9540" s="53"/>
      <c r="Z9540" s="64"/>
      <c r="AD9540" s="53"/>
    </row>
    <row r="9541" spans="1:30" s="13" customFormat="1" x14ac:dyDescent="0.25">
      <c r="A9541"/>
      <c r="B9541" s="32"/>
      <c r="C9541" s="34"/>
      <c r="D9541" s="10"/>
      <c r="J9541" s="53"/>
      <c r="K9541" s="64"/>
      <c r="O9541" s="60"/>
      <c r="P9541" s="67"/>
      <c r="T9541" s="53"/>
      <c r="U9541" s="64"/>
      <c r="Y9541" s="53"/>
      <c r="Z9541" s="64"/>
      <c r="AD9541" s="53"/>
    </row>
    <row r="9542" spans="1:30" s="13" customFormat="1" x14ac:dyDescent="0.25">
      <c r="A9542"/>
      <c r="B9542" s="32"/>
      <c r="C9542" s="34"/>
      <c r="D9542" s="10"/>
      <c r="J9542" s="53"/>
      <c r="K9542" s="64"/>
      <c r="O9542" s="60"/>
      <c r="P9542" s="67"/>
      <c r="T9542" s="53"/>
      <c r="U9542" s="64"/>
      <c r="Y9542" s="53"/>
      <c r="Z9542" s="64"/>
      <c r="AD9542" s="53"/>
    </row>
    <row r="9543" spans="1:30" s="13" customFormat="1" x14ac:dyDescent="0.25">
      <c r="A9543"/>
      <c r="B9543" s="32"/>
      <c r="C9543" s="34"/>
      <c r="D9543" s="10"/>
      <c r="J9543" s="53"/>
      <c r="K9543" s="64"/>
      <c r="O9543" s="60"/>
      <c r="P9543" s="67"/>
      <c r="T9543" s="53"/>
      <c r="U9543" s="64"/>
      <c r="Y9543" s="53"/>
      <c r="Z9543" s="64"/>
      <c r="AD9543" s="53"/>
    </row>
    <row r="9544" spans="1:30" s="13" customFormat="1" x14ac:dyDescent="0.25">
      <c r="A9544"/>
      <c r="B9544" s="32"/>
      <c r="C9544" s="34"/>
      <c r="D9544" s="10"/>
      <c r="J9544" s="53"/>
      <c r="K9544" s="64"/>
      <c r="O9544" s="60"/>
      <c r="P9544" s="67"/>
      <c r="T9544" s="53"/>
      <c r="U9544" s="64"/>
      <c r="Y9544" s="53"/>
      <c r="Z9544" s="64"/>
      <c r="AD9544" s="53"/>
    </row>
    <row r="9545" spans="1:30" s="13" customFormat="1" x14ac:dyDescent="0.25">
      <c r="A9545"/>
      <c r="B9545" s="32"/>
      <c r="C9545" s="34"/>
      <c r="D9545" s="10"/>
      <c r="J9545" s="53"/>
      <c r="K9545" s="64"/>
      <c r="O9545" s="60"/>
      <c r="P9545" s="67"/>
      <c r="T9545" s="53"/>
      <c r="U9545" s="64"/>
      <c r="Y9545" s="53"/>
      <c r="Z9545" s="64"/>
      <c r="AD9545" s="53"/>
    </row>
    <row r="9546" spans="1:30" s="13" customFormat="1" x14ac:dyDescent="0.25">
      <c r="A9546"/>
      <c r="B9546" s="32"/>
      <c r="C9546" s="34"/>
      <c r="D9546" s="10"/>
      <c r="J9546" s="53"/>
      <c r="K9546" s="64"/>
      <c r="O9546" s="60"/>
      <c r="P9546" s="67"/>
      <c r="T9546" s="53"/>
      <c r="U9546" s="64"/>
      <c r="Y9546" s="53"/>
      <c r="Z9546" s="64"/>
      <c r="AD9546" s="53"/>
    </row>
    <row r="9547" spans="1:30" s="13" customFormat="1" x14ac:dyDescent="0.25">
      <c r="A9547"/>
      <c r="B9547" s="32"/>
      <c r="C9547" s="34"/>
      <c r="D9547" s="10"/>
      <c r="J9547" s="53"/>
      <c r="K9547" s="64"/>
      <c r="O9547" s="60"/>
      <c r="P9547" s="67"/>
      <c r="T9547" s="53"/>
      <c r="U9547" s="64"/>
      <c r="Y9547" s="53"/>
      <c r="Z9547" s="64"/>
      <c r="AD9547" s="53"/>
    </row>
    <row r="9548" spans="1:30" s="13" customFormat="1" x14ac:dyDescent="0.25">
      <c r="A9548"/>
      <c r="B9548" s="32"/>
      <c r="C9548" s="34"/>
      <c r="D9548" s="10"/>
      <c r="J9548" s="53"/>
      <c r="K9548" s="64"/>
      <c r="O9548" s="60"/>
      <c r="P9548" s="67"/>
      <c r="T9548" s="53"/>
      <c r="U9548" s="64"/>
      <c r="Y9548" s="53"/>
      <c r="Z9548" s="64"/>
      <c r="AD9548" s="53"/>
    </row>
    <row r="9549" spans="1:30" s="13" customFormat="1" x14ac:dyDescent="0.25">
      <c r="A9549"/>
      <c r="B9549" s="32"/>
      <c r="C9549" s="34"/>
      <c r="D9549" s="10"/>
      <c r="J9549" s="53"/>
      <c r="K9549" s="64"/>
      <c r="O9549" s="60"/>
      <c r="P9549" s="67"/>
      <c r="T9549" s="53"/>
      <c r="U9549" s="64"/>
      <c r="Y9549" s="53"/>
      <c r="Z9549" s="64"/>
      <c r="AD9549" s="53"/>
    </row>
    <row r="9550" spans="1:30" s="13" customFormat="1" x14ac:dyDescent="0.25">
      <c r="A9550"/>
      <c r="B9550" s="32"/>
      <c r="C9550" s="34"/>
      <c r="D9550" s="10"/>
      <c r="J9550" s="53"/>
      <c r="K9550" s="64"/>
      <c r="O9550" s="60"/>
      <c r="P9550" s="67"/>
      <c r="T9550" s="53"/>
      <c r="U9550" s="64"/>
      <c r="Y9550" s="53"/>
      <c r="Z9550" s="64"/>
      <c r="AD9550" s="53"/>
    </row>
    <row r="9551" spans="1:30" s="13" customFormat="1" x14ac:dyDescent="0.25">
      <c r="A9551"/>
      <c r="B9551" s="32"/>
      <c r="C9551" s="34"/>
      <c r="D9551" s="10"/>
      <c r="J9551" s="53"/>
      <c r="K9551" s="64"/>
      <c r="O9551" s="60"/>
      <c r="P9551" s="67"/>
      <c r="T9551" s="53"/>
      <c r="U9551" s="64"/>
      <c r="Y9551" s="53"/>
      <c r="Z9551" s="64"/>
      <c r="AD9551" s="53"/>
    </row>
    <row r="9552" spans="1:30" s="13" customFormat="1" x14ac:dyDescent="0.25">
      <c r="A9552"/>
      <c r="B9552" s="32"/>
      <c r="C9552" s="34"/>
      <c r="D9552" s="10"/>
      <c r="J9552" s="53"/>
      <c r="K9552" s="64"/>
      <c r="O9552" s="60"/>
      <c r="P9552" s="67"/>
      <c r="T9552" s="53"/>
      <c r="U9552" s="64"/>
      <c r="Y9552" s="53"/>
      <c r="Z9552" s="64"/>
      <c r="AD9552" s="53"/>
    </row>
    <row r="9553" spans="1:30" s="13" customFormat="1" x14ac:dyDescent="0.25">
      <c r="A9553"/>
      <c r="B9553" s="32"/>
      <c r="C9553" s="34"/>
      <c r="D9553" s="10"/>
      <c r="J9553" s="53"/>
      <c r="K9553" s="64"/>
      <c r="O9553" s="60"/>
      <c r="P9553" s="67"/>
      <c r="T9553" s="53"/>
      <c r="U9553" s="64"/>
      <c r="Y9553" s="53"/>
      <c r="Z9553" s="64"/>
      <c r="AD9553" s="53"/>
    </row>
    <row r="9554" spans="1:30" s="13" customFormat="1" x14ac:dyDescent="0.25">
      <c r="A9554"/>
      <c r="B9554" s="32"/>
      <c r="C9554" s="34"/>
      <c r="D9554" s="10"/>
      <c r="J9554" s="53"/>
      <c r="K9554" s="64"/>
      <c r="O9554" s="60"/>
      <c r="P9554" s="67"/>
      <c r="T9554" s="53"/>
      <c r="U9554" s="64"/>
      <c r="Y9554" s="53"/>
      <c r="Z9554" s="64"/>
      <c r="AD9554" s="53"/>
    </row>
    <row r="9555" spans="1:30" s="13" customFormat="1" x14ac:dyDescent="0.25">
      <c r="A9555"/>
      <c r="B9555" s="32"/>
      <c r="C9555" s="34"/>
      <c r="D9555" s="10"/>
      <c r="J9555" s="53"/>
      <c r="K9555" s="64"/>
      <c r="O9555" s="60"/>
      <c r="P9555" s="67"/>
      <c r="T9555" s="53"/>
      <c r="U9555" s="64"/>
      <c r="Y9555" s="53"/>
      <c r="Z9555" s="64"/>
      <c r="AD9555" s="53"/>
    </row>
    <row r="9556" spans="1:30" s="13" customFormat="1" x14ac:dyDescent="0.25">
      <c r="A9556"/>
      <c r="B9556" s="32"/>
      <c r="C9556" s="34"/>
      <c r="D9556" s="10"/>
      <c r="J9556" s="53"/>
      <c r="K9556" s="64"/>
      <c r="O9556" s="60"/>
      <c r="P9556" s="67"/>
      <c r="T9556" s="53"/>
      <c r="U9556" s="64"/>
      <c r="Y9556" s="53"/>
      <c r="Z9556" s="64"/>
      <c r="AD9556" s="53"/>
    </row>
    <row r="9557" spans="1:30" s="13" customFormat="1" x14ac:dyDescent="0.25">
      <c r="A9557"/>
      <c r="B9557" s="32"/>
      <c r="C9557" s="34"/>
      <c r="D9557" s="10"/>
      <c r="J9557" s="53"/>
      <c r="K9557" s="64"/>
      <c r="O9557" s="60"/>
      <c r="P9557" s="67"/>
      <c r="T9557" s="53"/>
      <c r="U9557" s="64"/>
      <c r="Y9557" s="53"/>
      <c r="Z9557" s="64"/>
      <c r="AD9557" s="53"/>
    </row>
    <row r="9558" spans="1:30" s="13" customFormat="1" x14ac:dyDescent="0.25">
      <c r="A9558"/>
      <c r="B9558" s="32"/>
      <c r="C9558" s="34"/>
      <c r="D9558" s="10"/>
      <c r="J9558" s="53"/>
      <c r="K9558" s="64"/>
      <c r="O9558" s="60"/>
      <c r="P9558" s="67"/>
      <c r="T9558" s="53"/>
      <c r="U9558" s="64"/>
      <c r="Y9558" s="53"/>
      <c r="Z9558" s="64"/>
      <c r="AD9558" s="53"/>
    </row>
    <row r="9559" spans="1:30" s="13" customFormat="1" x14ac:dyDescent="0.25">
      <c r="A9559"/>
      <c r="B9559" s="32"/>
      <c r="C9559" s="34"/>
      <c r="D9559" s="10"/>
      <c r="J9559" s="53"/>
      <c r="K9559" s="64"/>
      <c r="O9559" s="60"/>
      <c r="P9559" s="67"/>
      <c r="T9559" s="53"/>
      <c r="U9559" s="64"/>
      <c r="Y9559" s="53"/>
      <c r="Z9559" s="64"/>
      <c r="AD9559" s="53"/>
    </row>
    <row r="9560" spans="1:30" s="13" customFormat="1" x14ac:dyDescent="0.25">
      <c r="A9560"/>
      <c r="B9560" s="32"/>
      <c r="C9560" s="34"/>
      <c r="D9560" s="10"/>
      <c r="J9560" s="53"/>
      <c r="K9560" s="64"/>
      <c r="O9560" s="60"/>
      <c r="P9560" s="67"/>
      <c r="T9560" s="53"/>
      <c r="U9560" s="64"/>
      <c r="Y9560" s="53"/>
      <c r="Z9560" s="64"/>
      <c r="AD9560" s="53"/>
    </row>
    <row r="9561" spans="1:30" s="13" customFormat="1" x14ac:dyDescent="0.25">
      <c r="A9561"/>
      <c r="B9561" s="32"/>
      <c r="C9561" s="34"/>
      <c r="D9561" s="10"/>
      <c r="J9561" s="53"/>
      <c r="K9561" s="64"/>
      <c r="O9561" s="60"/>
      <c r="P9561" s="67"/>
      <c r="T9561" s="53"/>
      <c r="U9561" s="64"/>
      <c r="Y9561" s="53"/>
      <c r="Z9561" s="64"/>
      <c r="AD9561" s="53"/>
    </row>
    <row r="9562" spans="1:30" s="13" customFormat="1" x14ac:dyDescent="0.25">
      <c r="A9562"/>
      <c r="B9562" s="32"/>
      <c r="C9562" s="34"/>
      <c r="D9562" s="10"/>
      <c r="J9562" s="53"/>
      <c r="K9562" s="64"/>
      <c r="O9562" s="60"/>
      <c r="P9562" s="67"/>
      <c r="T9562" s="53"/>
      <c r="U9562" s="64"/>
      <c r="Y9562" s="53"/>
      <c r="Z9562" s="64"/>
      <c r="AD9562" s="53"/>
    </row>
    <row r="9563" spans="1:30" s="13" customFormat="1" x14ac:dyDescent="0.25">
      <c r="A9563"/>
      <c r="B9563" s="32"/>
      <c r="C9563" s="34"/>
      <c r="D9563" s="10"/>
      <c r="J9563" s="53"/>
      <c r="K9563" s="64"/>
      <c r="O9563" s="60"/>
      <c r="P9563" s="67"/>
      <c r="T9563" s="53"/>
      <c r="U9563" s="64"/>
      <c r="Y9563" s="53"/>
      <c r="Z9563" s="64"/>
      <c r="AD9563" s="53"/>
    </row>
    <row r="9564" spans="1:30" s="13" customFormat="1" x14ac:dyDescent="0.25">
      <c r="A9564"/>
      <c r="B9564" s="32"/>
      <c r="C9564" s="34"/>
      <c r="D9564" s="10"/>
      <c r="J9564" s="53"/>
      <c r="K9564" s="64"/>
      <c r="O9564" s="60"/>
      <c r="P9564" s="67"/>
      <c r="T9564" s="53"/>
      <c r="U9564" s="64"/>
      <c r="Y9564" s="53"/>
      <c r="Z9564" s="64"/>
      <c r="AD9564" s="53"/>
    </row>
    <row r="9565" spans="1:30" s="13" customFormat="1" x14ac:dyDescent="0.25">
      <c r="A9565"/>
      <c r="B9565" s="32"/>
      <c r="C9565" s="34"/>
      <c r="D9565" s="10"/>
      <c r="J9565" s="53"/>
      <c r="K9565" s="64"/>
      <c r="O9565" s="60"/>
      <c r="P9565" s="67"/>
      <c r="T9565" s="53"/>
      <c r="U9565" s="64"/>
      <c r="Y9565" s="53"/>
      <c r="Z9565" s="64"/>
      <c r="AD9565" s="53"/>
    </row>
    <row r="9566" spans="1:30" s="13" customFormat="1" x14ac:dyDescent="0.25">
      <c r="A9566"/>
      <c r="B9566" s="32"/>
      <c r="C9566" s="34"/>
      <c r="D9566" s="10"/>
      <c r="J9566" s="53"/>
      <c r="K9566" s="64"/>
      <c r="O9566" s="60"/>
      <c r="P9566" s="67"/>
      <c r="T9566" s="53"/>
      <c r="U9566" s="64"/>
      <c r="Y9566" s="53"/>
      <c r="Z9566" s="64"/>
      <c r="AD9566" s="53"/>
    </row>
    <row r="9567" spans="1:30" s="13" customFormat="1" x14ac:dyDescent="0.25">
      <c r="A9567"/>
      <c r="B9567" s="32"/>
      <c r="C9567" s="34"/>
      <c r="D9567" s="10"/>
      <c r="J9567" s="53"/>
      <c r="K9567" s="64"/>
      <c r="O9567" s="60"/>
      <c r="P9567" s="67"/>
      <c r="T9567" s="53"/>
      <c r="U9567" s="64"/>
      <c r="Y9567" s="53"/>
      <c r="Z9567" s="64"/>
      <c r="AD9567" s="53"/>
    </row>
    <row r="9568" spans="1:30" s="13" customFormat="1" x14ac:dyDescent="0.25">
      <c r="A9568"/>
      <c r="B9568" s="32"/>
      <c r="C9568" s="34"/>
      <c r="D9568" s="10"/>
      <c r="J9568" s="53"/>
      <c r="K9568" s="64"/>
      <c r="O9568" s="60"/>
      <c r="P9568" s="67"/>
      <c r="T9568" s="53"/>
      <c r="U9568" s="64"/>
      <c r="Y9568" s="53"/>
      <c r="Z9568" s="64"/>
      <c r="AD9568" s="53"/>
    </row>
    <row r="9569" spans="1:30" s="13" customFormat="1" x14ac:dyDescent="0.25">
      <c r="A9569"/>
      <c r="B9569" s="32"/>
      <c r="C9569" s="34"/>
      <c r="D9569" s="10"/>
      <c r="J9569" s="53"/>
      <c r="K9569" s="64"/>
      <c r="O9569" s="60"/>
      <c r="P9569" s="67"/>
      <c r="T9569" s="53"/>
      <c r="U9569" s="64"/>
      <c r="Y9569" s="53"/>
      <c r="Z9569" s="64"/>
      <c r="AD9569" s="53"/>
    </row>
    <row r="9570" spans="1:30" s="13" customFormat="1" x14ac:dyDescent="0.25">
      <c r="A9570"/>
      <c r="B9570" s="32"/>
      <c r="C9570" s="34"/>
      <c r="D9570" s="10"/>
      <c r="J9570" s="53"/>
      <c r="K9570" s="64"/>
      <c r="O9570" s="60"/>
      <c r="P9570" s="67"/>
      <c r="T9570" s="53"/>
      <c r="U9570" s="64"/>
      <c r="Y9570" s="53"/>
      <c r="Z9570" s="64"/>
      <c r="AD9570" s="53"/>
    </row>
    <row r="9571" spans="1:30" s="13" customFormat="1" x14ac:dyDescent="0.25">
      <c r="A9571"/>
      <c r="B9571" s="32"/>
      <c r="C9571" s="34"/>
      <c r="D9571" s="10"/>
      <c r="J9571" s="53"/>
      <c r="K9571" s="64"/>
      <c r="O9571" s="60"/>
      <c r="P9571" s="67"/>
      <c r="T9571" s="53"/>
      <c r="U9571" s="64"/>
      <c r="Y9571" s="53"/>
      <c r="Z9571" s="64"/>
      <c r="AD9571" s="53"/>
    </row>
    <row r="9572" spans="1:30" s="13" customFormat="1" x14ac:dyDescent="0.25">
      <c r="A9572"/>
      <c r="B9572" s="32"/>
      <c r="C9572" s="34"/>
      <c r="D9572" s="10"/>
      <c r="J9572" s="53"/>
      <c r="K9572" s="64"/>
      <c r="O9572" s="60"/>
      <c r="P9572" s="67"/>
      <c r="T9572" s="53"/>
      <c r="U9572" s="64"/>
      <c r="Y9572" s="53"/>
      <c r="Z9572" s="64"/>
      <c r="AD9572" s="53"/>
    </row>
    <row r="9573" spans="1:30" s="13" customFormat="1" x14ac:dyDescent="0.25">
      <c r="A9573"/>
      <c r="B9573" s="32"/>
      <c r="C9573" s="34"/>
      <c r="D9573" s="10"/>
      <c r="J9573" s="53"/>
      <c r="K9573" s="64"/>
      <c r="O9573" s="60"/>
      <c r="P9573" s="67"/>
      <c r="T9573" s="53"/>
      <c r="U9573" s="64"/>
      <c r="Y9573" s="53"/>
      <c r="Z9573" s="64"/>
      <c r="AD9573" s="53"/>
    </row>
    <row r="9574" spans="1:30" s="13" customFormat="1" x14ac:dyDescent="0.25">
      <c r="A9574"/>
      <c r="B9574" s="32"/>
      <c r="C9574" s="34"/>
      <c r="D9574" s="10"/>
      <c r="J9574" s="53"/>
      <c r="K9574" s="64"/>
      <c r="O9574" s="60"/>
      <c r="P9574" s="67"/>
      <c r="T9574" s="53"/>
      <c r="U9574" s="64"/>
      <c r="Y9574" s="53"/>
      <c r="Z9574" s="64"/>
      <c r="AD9574" s="53"/>
    </row>
    <row r="9575" spans="1:30" s="13" customFormat="1" x14ac:dyDescent="0.25">
      <c r="A9575"/>
      <c r="B9575" s="32"/>
      <c r="C9575" s="34"/>
      <c r="D9575" s="10"/>
      <c r="J9575" s="53"/>
      <c r="K9575" s="64"/>
      <c r="O9575" s="60"/>
      <c r="P9575" s="67"/>
      <c r="T9575" s="53"/>
      <c r="U9575" s="64"/>
      <c r="Y9575" s="53"/>
      <c r="Z9575" s="64"/>
      <c r="AD9575" s="53"/>
    </row>
    <row r="9576" spans="1:30" s="13" customFormat="1" x14ac:dyDescent="0.25">
      <c r="A9576"/>
      <c r="B9576" s="32"/>
      <c r="C9576" s="34"/>
      <c r="D9576" s="10"/>
      <c r="J9576" s="53"/>
      <c r="K9576" s="64"/>
      <c r="O9576" s="60"/>
      <c r="P9576" s="67"/>
      <c r="T9576" s="53"/>
      <c r="U9576" s="64"/>
      <c r="Y9576" s="53"/>
      <c r="Z9576" s="64"/>
      <c r="AD9576" s="53"/>
    </row>
    <row r="9577" spans="1:30" s="13" customFormat="1" x14ac:dyDescent="0.25">
      <c r="A9577"/>
      <c r="B9577" s="32"/>
      <c r="C9577" s="34"/>
      <c r="D9577" s="10"/>
      <c r="J9577" s="53"/>
      <c r="K9577" s="64"/>
      <c r="O9577" s="60"/>
      <c r="P9577" s="67"/>
      <c r="T9577" s="53"/>
      <c r="U9577" s="64"/>
      <c r="Y9577" s="53"/>
      <c r="Z9577" s="64"/>
      <c r="AD9577" s="53"/>
    </row>
    <row r="9578" spans="1:30" s="13" customFormat="1" x14ac:dyDescent="0.25">
      <c r="A9578"/>
      <c r="B9578" s="32"/>
      <c r="C9578" s="34"/>
      <c r="D9578" s="10"/>
      <c r="J9578" s="53"/>
      <c r="K9578" s="64"/>
      <c r="O9578" s="60"/>
      <c r="P9578" s="67"/>
      <c r="T9578" s="53"/>
      <c r="U9578" s="64"/>
      <c r="Y9578" s="53"/>
      <c r="Z9578" s="64"/>
      <c r="AD9578" s="53"/>
    </row>
    <row r="9579" spans="1:30" s="13" customFormat="1" x14ac:dyDescent="0.25">
      <c r="A9579"/>
      <c r="B9579" s="32"/>
      <c r="C9579" s="34"/>
      <c r="D9579" s="10"/>
      <c r="J9579" s="53"/>
      <c r="K9579" s="64"/>
      <c r="O9579" s="60"/>
      <c r="P9579" s="67"/>
      <c r="T9579" s="53"/>
      <c r="U9579" s="64"/>
      <c r="Y9579" s="53"/>
      <c r="Z9579" s="64"/>
      <c r="AD9579" s="53"/>
    </row>
    <row r="9580" spans="1:30" s="13" customFormat="1" x14ac:dyDescent="0.25">
      <c r="A9580"/>
      <c r="B9580" s="32"/>
      <c r="C9580" s="34"/>
      <c r="D9580" s="10"/>
      <c r="J9580" s="53"/>
      <c r="K9580" s="64"/>
      <c r="O9580" s="60"/>
      <c r="P9580" s="67"/>
      <c r="T9580" s="53"/>
      <c r="U9580" s="64"/>
      <c r="Y9580" s="53"/>
      <c r="Z9580" s="64"/>
      <c r="AD9580" s="53"/>
    </row>
    <row r="9581" spans="1:30" s="13" customFormat="1" x14ac:dyDescent="0.25">
      <c r="A9581"/>
      <c r="B9581" s="32"/>
      <c r="C9581" s="34"/>
      <c r="D9581" s="10"/>
      <c r="J9581" s="53"/>
      <c r="K9581" s="64"/>
      <c r="O9581" s="60"/>
      <c r="P9581" s="67"/>
      <c r="T9581" s="53"/>
      <c r="U9581" s="64"/>
      <c r="Y9581" s="53"/>
      <c r="Z9581" s="64"/>
      <c r="AD9581" s="53"/>
    </row>
    <row r="9582" spans="1:30" s="13" customFormat="1" x14ac:dyDescent="0.25">
      <c r="A9582"/>
      <c r="B9582" s="32"/>
      <c r="C9582" s="34"/>
      <c r="D9582" s="10"/>
      <c r="J9582" s="53"/>
      <c r="K9582" s="64"/>
      <c r="O9582" s="60"/>
      <c r="P9582" s="67"/>
      <c r="T9582" s="53"/>
      <c r="U9582" s="64"/>
      <c r="Y9582" s="53"/>
      <c r="Z9582" s="64"/>
      <c r="AD9582" s="53"/>
    </row>
    <row r="9583" spans="1:30" s="13" customFormat="1" x14ac:dyDescent="0.25">
      <c r="A9583"/>
      <c r="B9583" s="32"/>
      <c r="C9583" s="34"/>
      <c r="D9583" s="10"/>
      <c r="J9583" s="53"/>
      <c r="K9583" s="64"/>
      <c r="O9583" s="60"/>
      <c r="P9583" s="67"/>
      <c r="T9583" s="53"/>
      <c r="U9583" s="64"/>
      <c r="Y9583" s="53"/>
      <c r="Z9583" s="64"/>
      <c r="AD9583" s="53"/>
    </row>
    <row r="9584" spans="1:30" s="13" customFormat="1" x14ac:dyDescent="0.25">
      <c r="A9584"/>
      <c r="B9584" s="32"/>
      <c r="C9584" s="34"/>
      <c r="D9584" s="10"/>
      <c r="J9584" s="53"/>
      <c r="K9584" s="64"/>
      <c r="O9584" s="60"/>
      <c r="P9584" s="67"/>
      <c r="T9584" s="53"/>
      <c r="U9584" s="64"/>
      <c r="Y9584" s="53"/>
      <c r="Z9584" s="64"/>
      <c r="AD9584" s="53"/>
    </row>
    <row r="9585" spans="1:30" s="13" customFormat="1" x14ac:dyDescent="0.25">
      <c r="A9585"/>
      <c r="B9585" s="32"/>
      <c r="C9585" s="34"/>
      <c r="D9585" s="10"/>
      <c r="J9585" s="53"/>
      <c r="K9585" s="64"/>
      <c r="O9585" s="60"/>
      <c r="P9585" s="67"/>
      <c r="T9585" s="53"/>
      <c r="U9585" s="64"/>
      <c r="Y9585" s="53"/>
      <c r="Z9585" s="64"/>
      <c r="AD9585" s="53"/>
    </row>
    <row r="9586" spans="1:30" s="13" customFormat="1" x14ac:dyDescent="0.25">
      <c r="A9586"/>
      <c r="B9586" s="32"/>
      <c r="C9586" s="34"/>
      <c r="D9586" s="10"/>
      <c r="J9586" s="53"/>
      <c r="K9586" s="64"/>
      <c r="O9586" s="60"/>
      <c r="P9586" s="67"/>
      <c r="T9586" s="53"/>
      <c r="U9586" s="64"/>
      <c r="Y9586" s="53"/>
      <c r="Z9586" s="64"/>
      <c r="AD9586" s="53"/>
    </row>
    <row r="9587" spans="1:30" s="13" customFormat="1" x14ac:dyDescent="0.25">
      <c r="A9587"/>
      <c r="B9587" s="32"/>
      <c r="C9587" s="34"/>
      <c r="D9587" s="10"/>
      <c r="J9587" s="53"/>
      <c r="K9587" s="64"/>
      <c r="O9587" s="60"/>
      <c r="P9587" s="67"/>
      <c r="T9587" s="53"/>
      <c r="U9587" s="64"/>
      <c r="Y9587" s="53"/>
      <c r="Z9587" s="64"/>
      <c r="AD9587" s="53"/>
    </row>
    <row r="9588" spans="1:30" s="13" customFormat="1" x14ac:dyDescent="0.25">
      <c r="A9588"/>
      <c r="B9588" s="32"/>
      <c r="C9588" s="34"/>
      <c r="D9588" s="10"/>
      <c r="J9588" s="53"/>
      <c r="K9588" s="64"/>
      <c r="O9588" s="60"/>
      <c r="P9588" s="67"/>
      <c r="T9588" s="53"/>
      <c r="U9588" s="64"/>
      <c r="Y9588" s="53"/>
      <c r="Z9588" s="64"/>
      <c r="AD9588" s="53"/>
    </row>
    <row r="9589" spans="1:30" s="13" customFormat="1" x14ac:dyDescent="0.25">
      <c r="A9589"/>
      <c r="B9589" s="32"/>
      <c r="C9589" s="34"/>
      <c r="D9589" s="10"/>
      <c r="J9589" s="53"/>
      <c r="K9589" s="64"/>
      <c r="O9589" s="60"/>
      <c r="P9589" s="67"/>
      <c r="T9589" s="53"/>
      <c r="U9589" s="64"/>
      <c r="Y9589" s="53"/>
      <c r="Z9589" s="64"/>
      <c r="AD9589" s="53"/>
    </row>
    <row r="9590" spans="1:30" s="13" customFormat="1" x14ac:dyDescent="0.25">
      <c r="A9590"/>
      <c r="B9590" s="32"/>
      <c r="C9590" s="34"/>
      <c r="D9590" s="10"/>
      <c r="J9590" s="53"/>
      <c r="K9590" s="64"/>
      <c r="O9590" s="60"/>
      <c r="P9590" s="67"/>
      <c r="T9590" s="53"/>
      <c r="U9590" s="64"/>
      <c r="Y9590" s="53"/>
      <c r="Z9590" s="64"/>
      <c r="AD9590" s="53"/>
    </row>
    <row r="9591" spans="1:30" s="13" customFormat="1" x14ac:dyDescent="0.25">
      <c r="A9591"/>
      <c r="B9591" s="32"/>
      <c r="C9591" s="34"/>
      <c r="D9591" s="10"/>
      <c r="J9591" s="53"/>
      <c r="K9591" s="64"/>
      <c r="O9591" s="60"/>
      <c r="P9591" s="67"/>
      <c r="T9591" s="53"/>
      <c r="U9591" s="64"/>
      <c r="Y9591" s="53"/>
      <c r="Z9591" s="64"/>
      <c r="AD9591" s="53"/>
    </row>
    <row r="9592" spans="1:30" s="13" customFormat="1" x14ac:dyDescent="0.25">
      <c r="A9592"/>
      <c r="B9592" s="32"/>
      <c r="C9592" s="34"/>
      <c r="D9592" s="10"/>
      <c r="J9592" s="53"/>
      <c r="K9592" s="64"/>
      <c r="O9592" s="60"/>
      <c r="P9592" s="67"/>
      <c r="T9592" s="53"/>
      <c r="U9592" s="64"/>
      <c r="Y9592" s="53"/>
      <c r="Z9592" s="64"/>
      <c r="AD9592" s="53"/>
    </row>
    <row r="9593" spans="1:30" s="13" customFormat="1" x14ac:dyDescent="0.25">
      <c r="A9593"/>
      <c r="B9593" s="32"/>
      <c r="C9593" s="34"/>
      <c r="D9593" s="10"/>
      <c r="J9593" s="53"/>
      <c r="K9593" s="64"/>
      <c r="O9593" s="60"/>
      <c r="P9593" s="67"/>
      <c r="T9593" s="53"/>
      <c r="U9593" s="64"/>
      <c r="Y9593" s="53"/>
      <c r="Z9593" s="64"/>
      <c r="AD9593" s="53"/>
    </row>
    <row r="9594" spans="1:30" s="13" customFormat="1" x14ac:dyDescent="0.25">
      <c r="A9594"/>
      <c r="B9594" s="32"/>
      <c r="C9594" s="34"/>
      <c r="D9594" s="10"/>
      <c r="J9594" s="53"/>
      <c r="K9594" s="64"/>
      <c r="O9594" s="60"/>
      <c r="P9594" s="67"/>
      <c r="T9594" s="53"/>
      <c r="U9594" s="64"/>
      <c r="Y9594" s="53"/>
      <c r="Z9594" s="64"/>
      <c r="AD9594" s="53"/>
    </row>
    <row r="9595" spans="1:30" s="13" customFormat="1" x14ac:dyDescent="0.25">
      <c r="A9595"/>
      <c r="B9595" s="32"/>
      <c r="C9595" s="34"/>
      <c r="D9595" s="10"/>
      <c r="J9595" s="53"/>
      <c r="K9595" s="64"/>
      <c r="O9595" s="60"/>
      <c r="P9595" s="67"/>
      <c r="T9595" s="53"/>
      <c r="U9595" s="64"/>
      <c r="Y9595" s="53"/>
      <c r="Z9595" s="64"/>
      <c r="AD9595" s="53"/>
    </row>
    <row r="9596" spans="1:30" s="13" customFormat="1" x14ac:dyDescent="0.25">
      <c r="A9596"/>
      <c r="B9596" s="32"/>
      <c r="C9596" s="34"/>
      <c r="D9596" s="10"/>
      <c r="J9596" s="53"/>
      <c r="K9596" s="64"/>
      <c r="O9596" s="60"/>
      <c r="P9596" s="67"/>
      <c r="T9596" s="53"/>
      <c r="U9596" s="64"/>
      <c r="Y9596" s="53"/>
      <c r="Z9596" s="64"/>
      <c r="AD9596" s="53"/>
    </row>
    <row r="9597" spans="1:30" s="13" customFormat="1" x14ac:dyDescent="0.25">
      <c r="A9597"/>
      <c r="B9597" s="32"/>
      <c r="C9597" s="34"/>
      <c r="D9597" s="10"/>
      <c r="J9597" s="53"/>
      <c r="K9597" s="64"/>
      <c r="O9597" s="60"/>
      <c r="P9597" s="67"/>
      <c r="T9597" s="53"/>
      <c r="U9597" s="64"/>
      <c r="Y9597" s="53"/>
      <c r="Z9597" s="64"/>
      <c r="AD9597" s="53"/>
    </row>
    <row r="9598" spans="1:30" s="13" customFormat="1" x14ac:dyDescent="0.25">
      <c r="A9598"/>
      <c r="B9598" s="32"/>
      <c r="C9598" s="34"/>
      <c r="D9598" s="10"/>
      <c r="J9598" s="53"/>
      <c r="K9598" s="64"/>
      <c r="O9598" s="60"/>
      <c r="P9598" s="67"/>
      <c r="T9598" s="53"/>
      <c r="U9598" s="64"/>
      <c r="Y9598" s="53"/>
      <c r="Z9598" s="64"/>
      <c r="AD9598" s="53"/>
    </row>
    <row r="9599" spans="1:30" s="13" customFormat="1" x14ac:dyDescent="0.25">
      <c r="A9599"/>
      <c r="B9599" s="32"/>
      <c r="C9599" s="34"/>
      <c r="D9599" s="10"/>
      <c r="J9599" s="53"/>
      <c r="K9599" s="64"/>
      <c r="O9599" s="60"/>
      <c r="P9599" s="67"/>
      <c r="T9599" s="53"/>
      <c r="U9599" s="64"/>
      <c r="Y9599" s="53"/>
      <c r="Z9599" s="64"/>
      <c r="AD9599" s="53"/>
    </row>
    <row r="9600" spans="1:30" s="13" customFormat="1" x14ac:dyDescent="0.25">
      <c r="A9600"/>
      <c r="B9600" s="32"/>
      <c r="C9600" s="34"/>
      <c r="D9600" s="10"/>
      <c r="J9600" s="53"/>
      <c r="K9600" s="64"/>
      <c r="O9600" s="60"/>
      <c r="P9600" s="67"/>
      <c r="T9600" s="53"/>
      <c r="U9600" s="64"/>
      <c r="Y9600" s="53"/>
      <c r="Z9600" s="64"/>
      <c r="AD9600" s="53"/>
    </row>
    <row r="9601" spans="1:30" s="13" customFormat="1" x14ac:dyDescent="0.25">
      <c r="A9601"/>
      <c r="B9601" s="32"/>
      <c r="C9601" s="34"/>
      <c r="D9601" s="10"/>
      <c r="J9601" s="53"/>
      <c r="K9601" s="64"/>
      <c r="O9601" s="60"/>
      <c r="P9601" s="67"/>
      <c r="T9601" s="53"/>
      <c r="U9601" s="64"/>
      <c r="Y9601" s="53"/>
      <c r="Z9601" s="64"/>
      <c r="AD9601" s="53"/>
    </row>
    <row r="9602" spans="1:30" s="13" customFormat="1" x14ac:dyDescent="0.25">
      <c r="A9602"/>
      <c r="B9602" s="32"/>
      <c r="C9602" s="34"/>
      <c r="D9602" s="10"/>
      <c r="J9602" s="53"/>
      <c r="K9602" s="64"/>
      <c r="O9602" s="60"/>
      <c r="P9602" s="67"/>
      <c r="T9602" s="53"/>
      <c r="U9602" s="64"/>
      <c r="Y9602" s="53"/>
      <c r="Z9602" s="64"/>
      <c r="AD9602" s="53"/>
    </row>
    <row r="9603" spans="1:30" s="13" customFormat="1" x14ac:dyDescent="0.25">
      <c r="A9603"/>
      <c r="B9603" s="32"/>
      <c r="C9603" s="34"/>
      <c r="D9603" s="10"/>
      <c r="J9603" s="53"/>
      <c r="K9603" s="64"/>
      <c r="O9603" s="60"/>
      <c r="P9603" s="67"/>
      <c r="T9603" s="53"/>
      <c r="U9603" s="64"/>
      <c r="Y9603" s="53"/>
      <c r="Z9603" s="64"/>
      <c r="AD9603" s="53"/>
    </row>
    <row r="9604" spans="1:30" s="13" customFormat="1" x14ac:dyDescent="0.25">
      <c r="A9604"/>
      <c r="B9604" s="32"/>
      <c r="C9604" s="34"/>
      <c r="D9604" s="10"/>
      <c r="J9604" s="53"/>
      <c r="K9604" s="64"/>
      <c r="O9604" s="60"/>
      <c r="P9604" s="67"/>
      <c r="T9604" s="53"/>
      <c r="U9604" s="64"/>
      <c r="Y9604" s="53"/>
      <c r="Z9604" s="64"/>
      <c r="AD9604" s="53"/>
    </row>
    <row r="9605" spans="1:30" s="13" customFormat="1" x14ac:dyDescent="0.25">
      <c r="A9605"/>
      <c r="B9605" s="32"/>
      <c r="C9605" s="34"/>
      <c r="D9605" s="10"/>
      <c r="J9605" s="53"/>
      <c r="K9605" s="64"/>
      <c r="O9605" s="60"/>
      <c r="P9605" s="67"/>
      <c r="T9605" s="53"/>
      <c r="U9605" s="64"/>
      <c r="Y9605" s="53"/>
      <c r="Z9605" s="64"/>
      <c r="AD9605" s="53"/>
    </row>
    <row r="9606" spans="1:30" s="13" customFormat="1" x14ac:dyDescent="0.25">
      <c r="A9606"/>
      <c r="B9606" s="32"/>
      <c r="C9606" s="34"/>
      <c r="D9606" s="10"/>
      <c r="J9606" s="53"/>
      <c r="K9606" s="64"/>
      <c r="O9606" s="60"/>
      <c r="P9606" s="67"/>
      <c r="T9606" s="53"/>
      <c r="U9606" s="64"/>
      <c r="Y9606" s="53"/>
      <c r="Z9606" s="64"/>
      <c r="AD9606" s="53"/>
    </row>
    <row r="9607" spans="1:30" s="13" customFormat="1" x14ac:dyDescent="0.25">
      <c r="A9607"/>
      <c r="B9607" s="32"/>
      <c r="C9607" s="34"/>
      <c r="D9607" s="10"/>
      <c r="J9607" s="53"/>
      <c r="K9607" s="64"/>
      <c r="O9607" s="60"/>
      <c r="P9607" s="67"/>
      <c r="T9607" s="53"/>
      <c r="U9607" s="64"/>
      <c r="Y9607" s="53"/>
      <c r="Z9607" s="64"/>
      <c r="AD9607" s="53"/>
    </row>
    <row r="9608" spans="1:30" s="13" customFormat="1" x14ac:dyDescent="0.25">
      <c r="A9608"/>
      <c r="B9608" s="32"/>
      <c r="C9608" s="34"/>
      <c r="D9608" s="10"/>
      <c r="J9608" s="53"/>
      <c r="K9608" s="64"/>
      <c r="O9608" s="60"/>
      <c r="P9608" s="67"/>
      <c r="T9608" s="53"/>
      <c r="U9608" s="64"/>
      <c r="Y9608" s="53"/>
      <c r="Z9608" s="64"/>
      <c r="AD9608" s="53"/>
    </row>
    <row r="9609" spans="1:30" s="13" customFormat="1" x14ac:dyDescent="0.25">
      <c r="A9609"/>
      <c r="B9609" s="32"/>
      <c r="C9609" s="34"/>
      <c r="D9609" s="10"/>
      <c r="J9609" s="53"/>
      <c r="K9609" s="64"/>
      <c r="O9609" s="60"/>
      <c r="P9609" s="67"/>
      <c r="T9609" s="53"/>
      <c r="U9609" s="64"/>
      <c r="Y9609" s="53"/>
      <c r="Z9609" s="64"/>
      <c r="AD9609" s="53"/>
    </row>
    <row r="9610" spans="1:30" s="13" customFormat="1" x14ac:dyDescent="0.25">
      <c r="A9610"/>
      <c r="B9610" s="32"/>
      <c r="C9610" s="34"/>
      <c r="D9610" s="10"/>
      <c r="J9610" s="53"/>
      <c r="K9610" s="64"/>
      <c r="O9610" s="60"/>
      <c r="P9610" s="67"/>
      <c r="T9610" s="53"/>
      <c r="U9610" s="64"/>
      <c r="Y9610" s="53"/>
      <c r="Z9610" s="64"/>
      <c r="AD9610" s="53"/>
    </row>
    <row r="9611" spans="1:30" s="13" customFormat="1" x14ac:dyDescent="0.25">
      <c r="A9611"/>
      <c r="B9611" s="32"/>
      <c r="C9611" s="34"/>
      <c r="D9611" s="10"/>
      <c r="J9611" s="53"/>
      <c r="K9611" s="64"/>
      <c r="O9611" s="60"/>
      <c r="P9611" s="67"/>
      <c r="T9611" s="53"/>
      <c r="U9611" s="64"/>
      <c r="Y9611" s="53"/>
      <c r="Z9611" s="64"/>
      <c r="AD9611" s="53"/>
    </row>
    <row r="9612" spans="1:30" s="13" customFormat="1" x14ac:dyDescent="0.25">
      <c r="A9612"/>
      <c r="B9612" s="32"/>
      <c r="C9612" s="34"/>
      <c r="D9612" s="10"/>
      <c r="J9612" s="53"/>
      <c r="K9612" s="64"/>
      <c r="O9612" s="60"/>
      <c r="P9612" s="67"/>
      <c r="T9612" s="53"/>
      <c r="U9612" s="64"/>
      <c r="Y9612" s="53"/>
      <c r="Z9612" s="64"/>
      <c r="AD9612" s="53"/>
    </row>
    <row r="9613" spans="1:30" s="13" customFormat="1" x14ac:dyDescent="0.25">
      <c r="A9613"/>
      <c r="B9613" s="32"/>
      <c r="C9613" s="34"/>
      <c r="D9613" s="10"/>
      <c r="J9613" s="53"/>
      <c r="K9613" s="64"/>
      <c r="O9613" s="60"/>
      <c r="P9613" s="67"/>
      <c r="T9613" s="53"/>
      <c r="U9613" s="64"/>
      <c r="Y9613" s="53"/>
      <c r="Z9613" s="64"/>
      <c r="AD9613" s="53"/>
    </row>
    <row r="9614" spans="1:30" s="13" customFormat="1" x14ac:dyDescent="0.25">
      <c r="A9614"/>
      <c r="B9614" s="32"/>
      <c r="C9614" s="34"/>
      <c r="D9614" s="10"/>
      <c r="J9614" s="53"/>
      <c r="K9614" s="64"/>
      <c r="O9614" s="60"/>
      <c r="P9614" s="67"/>
      <c r="T9614" s="53"/>
      <c r="U9614" s="64"/>
      <c r="Y9614" s="53"/>
      <c r="Z9614" s="64"/>
      <c r="AD9614" s="53"/>
    </row>
    <row r="9615" spans="1:30" s="13" customFormat="1" x14ac:dyDescent="0.25">
      <c r="A9615"/>
      <c r="B9615" s="32"/>
      <c r="C9615" s="34"/>
      <c r="D9615" s="10"/>
      <c r="J9615" s="53"/>
      <c r="K9615" s="64"/>
      <c r="O9615" s="60"/>
      <c r="P9615" s="67"/>
      <c r="T9615" s="53"/>
      <c r="U9615" s="64"/>
      <c r="Y9615" s="53"/>
      <c r="Z9615" s="64"/>
      <c r="AD9615" s="53"/>
    </row>
    <row r="9616" spans="1:30" s="13" customFormat="1" x14ac:dyDescent="0.25">
      <c r="A9616"/>
      <c r="B9616" s="32"/>
      <c r="C9616" s="34"/>
      <c r="D9616" s="10"/>
      <c r="J9616" s="53"/>
      <c r="K9616" s="64"/>
      <c r="O9616" s="60"/>
      <c r="P9616" s="67"/>
      <c r="T9616" s="53"/>
      <c r="U9616" s="64"/>
      <c r="Y9616" s="53"/>
      <c r="Z9616" s="64"/>
      <c r="AD9616" s="53"/>
    </row>
    <row r="9617" spans="1:30" s="13" customFormat="1" x14ac:dyDescent="0.25">
      <c r="A9617"/>
      <c r="B9617" s="32"/>
      <c r="C9617" s="34"/>
      <c r="D9617" s="10"/>
      <c r="J9617" s="53"/>
      <c r="K9617" s="64"/>
      <c r="O9617" s="60"/>
      <c r="P9617" s="67"/>
      <c r="T9617" s="53"/>
      <c r="U9617" s="64"/>
      <c r="Y9617" s="53"/>
      <c r="Z9617" s="64"/>
      <c r="AD9617" s="53"/>
    </row>
    <row r="9618" spans="1:30" s="13" customFormat="1" x14ac:dyDescent="0.25">
      <c r="A9618"/>
      <c r="B9618" s="32"/>
      <c r="C9618" s="34"/>
      <c r="D9618" s="10"/>
      <c r="J9618" s="53"/>
      <c r="K9618" s="64"/>
      <c r="O9618" s="60"/>
      <c r="P9618" s="67"/>
      <c r="T9618" s="53"/>
      <c r="U9618" s="64"/>
      <c r="Y9618" s="53"/>
      <c r="Z9618" s="64"/>
      <c r="AD9618" s="53"/>
    </row>
    <row r="9619" spans="1:30" s="13" customFormat="1" x14ac:dyDescent="0.25">
      <c r="A9619"/>
      <c r="B9619" s="32"/>
      <c r="C9619" s="34"/>
      <c r="D9619" s="10"/>
      <c r="J9619" s="53"/>
      <c r="K9619" s="64"/>
      <c r="O9619" s="60"/>
      <c r="P9619" s="67"/>
      <c r="T9619" s="53"/>
      <c r="U9619" s="64"/>
      <c r="Y9619" s="53"/>
      <c r="Z9619" s="64"/>
      <c r="AD9619" s="53"/>
    </row>
    <row r="9620" spans="1:30" s="13" customFormat="1" x14ac:dyDescent="0.25">
      <c r="A9620"/>
      <c r="B9620" s="32"/>
      <c r="C9620" s="34"/>
      <c r="D9620" s="10"/>
      <c r="J9620" s="53"/>
      <c r="K9620" s="64"/>
      <c r="O9620" s="60"/>
      <c r="P9620" s="67"/>
      <c r="T9620" s="53"/>
      <c r="U9620" s="64"/>
      <c r="Y9620" s="53"/>
      <c r="Z9620" s="64"/>
      <c r="AD9620" s="53"/>
    </row>
    <row r="9621" spans="1:30" s="13" customFormat="1" x14ac:dyDescent="0.25">
      <c r="A9621"/>
      <c r="B9621" s="32"/>
      <c r="C9621" s="34"/>
      <c r="D9621" s="10"/>
      <c r="J9621" s="53"/>
      <c r="K9621" s="64"/>
      <c r="O9621" s="60"/>
      <c r="P9621" s="67"/>
      <c r="T9621" s="53"/>
      <c r="U9621" s="64"/>
      <c r="Y9621" s="53"/>
      <c r="Z9621" s="64"/>
      <c r="AD9621" s="53"/>
    </row>
    <row r="9622" spans="1:30" s="13" customFormat="1" x14ac:dyDescent="0.25">
      <c r="A9622"/>
      <c r="B9622" s="32"/>
      <c r="C9622" s="34"/>
      <c r="D9622" s="10"/>
      <c r="J9622" s="53"/>
      <c r="K9622" s="64"/>
      <c r="O9622" s="60"/>
      <c r="P9622" s="67"/>
      <c r="T9622" s="53"/>
      <c r="U9622" s="64"/>
      <c r="Y9622" s="53"/>
      <c r="Z9622" s="64"/>
      <c r="AD9622" s="53"/>
    </row>
    <row r="9623" spans="1:30" s="13" customFormat="1" x14ac:dyDescent="0.25">
      <c r="A9623"/>
      <c r="B9623" s="32"/>
      <c r="C9623" s="34"/>
      <c r="D9623" s="10"/>
      <c r="J9623" s="53"/>
      <c r="K9623" s="64"/>
      <c r="O9623" s="60"/>
      <c r="P9623" s="67"/>
      <c r="T9623" s="53"/>
      <c r="U9623" s="64"/>
      <c r="Y9623" s="53"/>
      <c r="Z9623" s="64"/>
      <c r="AD9623" s="53"/>
    </row>
    <row r="9624" spans="1:30" s="13" customFormat="1" x14ac:dyDescent="0.25">
      <c r="A9624"/>
      <c r="B9624" s="32"/>
      <c r="C9624" s="34"/>
      <c r="D9624" s="10"/>
      <c r="J9624" s="53"/>
      <c r="K9624" s="64"/>
      <c r="O9624" s="60"/>
      <c r="P9624" s="67"/>
      <c r="T9624" s="53"/>
      <c r="U9624" s="64"/>
      <c r="Y9624" s="53"/>
      <c r="Z9624" s="64"/>
      <c r="AD9624" s="53"/>
    </row>
    <row r="9625" spans="1:30" s="13" customFormat="1" x14ac:dyDescent="0.25">
      <c r="A9625"/>
      <c r="B9625" s="32"/>
      <c r="C9625" s="34"/>
      <c r="D9625" s="10"/>
      <c r="J9625" s="53"/>
      <c r="K9625" s="64"/>
      <c r="O9625" s="60"/>
      <c r="P9625" s="67"/>
      <c r="T9625" s="53"/>
      <c r="U9625" s="64"/>
      <c r="Y9625" s="53"/>
      <c r="Z9625" s="64"/>
      <c r="AD9625" s="53"/>
    </row>
    <row r="9626" spans="1:30" s="13" customFormat="1" x14ac:dyDescent="0.25">
      <c r="A9626"/>
      <c r="B9626" s="32"/>
      <c r="C9626" s="34"/>
      <c r="D9626" s="10"/>
      <c r="J9626" s="53"/>
      <c r="K9626" s="64"/>
      <c r="O9626" s="60"/>
      <c r="P9626" s="67"/>
      <c r="T9626" s="53"/>
      <c r="U9626" s="64"/>
      <c r="Y9626" s="53"/>
      <c r="Z9626" s="64"/>
      <c r="AD9626" s="53"/>
    </row>
    <row r="9627" spans="1:30" s="13" customFormat="1" x14ac:dyDescent="0.25">
      <c r="A9627"/>
      <c r="B9627" s="32"/>
      <c r="C9627" s="34"/>
      <c r="D9627" s="10"/>
      <c r="J9627" s="53"/>
      <c r="K9627" s="64"/>
      <c r="O9627" s="60"/>
      <c r="P9627" s="67"/>
      <c r="T9627" s="53"/>
      <c r="U9627" s="64"/>
      <c r="Y9627" s="53"/>
      <c r="Z9627" s="64"/>
      <c r="AD9627" s="53"/>
    </row>
    <row r="9628" spans="1:30" s="13" customFormat="1" x14ac:dyDescent="0.25">
      <c r="A9628"/>
      <c r="B9628" s="32"/>
      <c r="C9628" s="34"/>
      <c r="D9628" s="10"/>
      <c r="J9628" s="53"/>
      <c r="K9628" s="64"/>
      <c r="O9628" s="60"/>
      <c r="P9628" s="67"/>
      <c r="T9628" s="53"/>
      <c r="U9628" s="64"/>
      <c r="Y9628" s="53"/>
      <c r="Z9628" s="64"/>
      <c r="AD9628" s="53"/>
    </row>
    <row r="9629" spans="1:30" s="13" customFormat="1" x14ac:dyDescent="0.25">
      <c r="A9629"/>
      <c r="B9629" s="32"/>
      <c r="C9629" s="34"/>
      <c r="D9629" s="10"/>
      <c r="J9629" s="53"/>
      <c r="K9629" s="64"/>
      <c r="O9629" s="60"/>
      <c r="P9629" s="67"/>
      <c r="T9629" s="53"/>
      <c r="U9629" s="64"/>
      <c r="Y9629" s="53"/>
      <c r="Z9629" s="64"/>
      <c r="AD9629" s="53"/>
    </row>
    <row r="9630" spans="1:30" s="13" customFormat="1" x14ac:dyDescent="0.25">
      <c r="A9630"/>
      <c r="B9630" s="32"/>
      <c r="C9630" s="34"/>
      <c r="D9630" s="10"/>
      <c r="J9630" s="53"/>
      <c r="K9630" s="64"/>
      <c r="O9630" s="60"/>
      <c r="P9630" s="67"/>
      <c r="T9630" s="53"/>
      <c r="U9630" s="64"/>
      <c r="Y9630" s="53"/>
      <c r="Z9630" s="64"/>
      <c r="AD9630" s="53"/>
    </row>
    <row r="9631" spans="1:30" s="13" customFormat="1" x14ac:dyDescent="0.25">
      <c r="A9631"/>
      <c r="B9631" s="32"/>
      <c r="C9631" s="34"/>
      <c r="D9631" s="10"/>
      <c r="J9631" s="53"/>
      <c r="K9631" s="64"/>
      <c r="O9631" s="60"/>
      <c r="P9631" s="67"/>
      <c r="T9631" s="53"/>
      <c r="U9631" s="64"/>
      <c r="Y9631" s="53"/>
      <c r="Z9631" s="64"/>
      <c r="AD9631" s="53"/>
    </row>
    <row r="9632" spans="1:30" s="13" customFormat="1" x14ac:dyDescent="0.25">
      <c r="A9632"/>
      <c r="B9632" s="32"/>
      <c r="C9632" s="34"/>
      <c r="D9632" s="10"/>
      <c r="J9632" s="53"/>
      <c r="K9632" s="64"/>
      <c r="O9632" s="60"/>
      <c r="P9632" s="67"/>
      <c r="T9632" s="53"/>
      <c r="U9632" s="64"/>
      <c r="Y9632" s="53"/>
      <c r="Z9632" s="64"/>
      <c r="AD9632" s="53"/>
    </row>
    <row r="9633" spans="1:30" s="13" customFormat="1" x14ac:dyDescent="0.25">
      <c r="A9633"/>
      <c r="B9633" s="32"/>
      <c r="C9633" s="34"/>
      <c r="D9633" s="10"/>
      <c r="J9633" s="53"/>
      <c r="K9633" s="64"/>
      <c r="O9633" s="60"/>
      <c r="P9633" s="67"/>
      <c r="T9633" s="53"/>
      <c r="U9633" s="64"/>
      <c r="Y9633" s="53"/>
      <c r="Z9633" s="64"/>
      <c r="AD9633" s="53"/>
    </row>
    <row r="9634" spans="1:30" s="13" customFormat="1" x14ac:dyDescent="0.25">
      <c r="A9634"/>
      <c r="B9634" s="32"/>
      <c r="C9634" s="34"/>
      <c r="D9634" s="10"/>
      <c r="J9634" s="53"/>
      <c r="K9634" s="64"/>
      <c r="O9634" s="60"/>
      <c r="P9634" s="67"/>
      <c r="T9634" s="53"/>
      <c r="U9634" s="64"/>
      <c r="Y9634" s="53"/>
      <c r="Z9634" s="64"/>
      <c r="AD9634" s="53"/>
    </row>
    <row r="9635" spans="1:30" s="13" customFormat="1" x14ac:dyDescent="0.25">
      <c r="A9635"/>
      <c r="B9635" s="32"/>
      <c r="C9635" s="34"/>
      <c r="D9635" s="10"/>
      <c r="J9635" s="53"/>
      <c r="K9635" s="64"/>
      <c r="O9635" s="60"/>
      <c r="P9635" s="67"/>
      <c r="T9635" s="53"/>
      <c r="U9635" s="64"/>
      <c r="Y9635" s="53"/>
      <c r="Z9635" s="64"/>
      <c r="AD9635" s="53"/>
    </row>
    <row r="9636" spans="1:30" s="13" customFormat="1" x14ac:dyDescent="0.25">
      <c r="A9636"/>
      <c r="B9636" s="32"/>
      <c r="C9636" s="34"/>
      <c r="D9636" s="10"/>
      <c r="J9636" s="53"/>
      <c r="K9636" s="64"/>
      <c r="O9636" s="60"/>
      <c r="P9636" s="67"/>
      <c r="T9636" s="53"/>
      <c r="U9636" s="64"/>
      <c r="Y9636" s="53"/>
      <c r="Z9636" s="64"/>
      <c r="AD9636" s="53"/>
    </row>
    <row r="9637" spans="1:30" s="13" customFormat="1" x14ac:dyDescent="0.25">
      <c r="A9637"/>
      <c r="B9637" s="32"/>
      <c r="C9637" s="34"/>
      <c r="D9637" s="10"/>
      <c r="J9637" s="53"/>
      <c r="K9637" s="64"/>
      <c r="O9637" s="60"/>
      <c r="P9637" s="67"/>
      <c r="T9637" s="53"/>
      <c r="U9637" s="64"/>
      <c r="Y9637" s="53"/>
      <c r="Z9637" s="64"/>
      <c r="AD9637" s="53"/>
    </row>
    <row r="9638" spans="1:30" s="13" customFormat="1" x14ac:dyDescent="0.25">
      <c r="A9638"/>
      <c r="B9638" s="32"/>
      <c r="C9638" s="34"/>
      <c r="D9638" s="10"/>
      <c r="J9638" s="53"/>
      <c r="K9638" s="64"/>
      <c r="O9638" s="60"/>
      <c r="P9638" s="67"/>
      <c r="T9638" s="53"/>
      <c r="U9638" s="64"/>
      <c r="Y9638" s="53"/>
      <c r="Z9638" s="64"/>
      <c r="AD9638" s="53"/>
    </row>
    <row r="9639" spans="1:30" s="13" customFormat="1" x14ac:dyDescent="0.25">
      <c r="A9639"/>
      <c r="B9639" s="32"/>
      <c r="C9639" s="34"/>
      <c r="D9639" s="10"/>
      <c r="J9639" s="53"/>
      <c r="K9639" s="64"/>
      <c r="O9639" s="60"/>
      <c r="P9639" s="67"/>
      <c r="T9639" s="53"/>
      <c r="U9639" s="64"/>
      <c r="Y9639" s="53"/>
      <c r="Z9639" s="64"/>
      <c r="AD9639" s="53"/>
    </row>
    <row r="9640" spans="1:30" s="13" customFormat="1" x14ac:dyDescent="0.25">
      <c r="A9640"/>
      <c r="B9640" s="32"/>
      <c r="C9640" s="34"/>
      <c r="D9640" s="10"/>
      <c r="J9640" s="53"/>
      <c r="K9640" s="64"/>
      <c r="O9640" s="60"/>
      <c r="P9640" s="67"/>
      <c r="T9640" s="53"/>
      <c r="U9640" s="64"/>
      <c r="Y9640" s="53"/>
      <c r="Z9640" s="64"/>
      <c r="AD9640" s="53"/>
    </row>
    <row r="9641" spans="1:30" s="13" customFormat="1" x14ac:dyDescent="0.25">
      <c r="A9641"/>
      <c r="B9641" s="32"/>
      <c r="C9641" s="34"/>
      <c r="D9641" s="10"/>
      <c r="J9641" s="53"/>
      <c r="K9641" s="64"/>
      <c r="O9641" s="60"/>
      <c r="P9641" s="67"/>
      <c r="T9641" s="53"/>
      <c r="U9641" s="64"/>
      <c r="Y9641" s="53"/>
      <c r="Z9641" s="64"/>
      <c r="AD9641" s="53"/>
    </row>
    <row r="9642" spans="1:30" s="13" customFormat="1" x14ac:dyDescent="0.25">
      <c r="A9642"/>
      <c r="B9642" s="32"/>
      <c r="C9642" s="34"/>
      <c r="D9642" s="10"/>
      <c r="J9642" s="53"/>
      <c r="K9642" s="64"/>
      <c r="O9642" s="60"/>
      <c r="P9642" s="67"/>
      <c r="T9642" s="53"/>
      <c r="U9642" s="64"/>
      <c r="Y9642" s="53"/>
      <c r="Z9642" s="64"/>
      <c r="AD9642" s="53"/>
    </row>
    <row r="9643" spans="1:30" s="13" customFormat="1" x14ac:dyDescent="0.25">
      <c r="A9643"/>
      <c r="B9643" s="32"/>
      <c r="C9643" s="34"/>
      <c r="D9643" s="10"/>
      <c r="J9643" s="53"/>
      <c r="K9643" s="64"/>
      <c r="O9643" s="60"/>
      <c r="P9643" s="67"/>
      <c r="T9643" s="53"/>
      <c r="U9643" s="64"/>
      <c r="Y9643" s="53"/>
      <c r="Z9643" s="64"/>
      <c r="AD9643" s="53"/>
    </row>
    <row r="9644" spans="1:30" s="13" customFormat="1" x14ac:dyDescent="0.25">
      <c r="A9644"/>
      <c r="B9644" s="32"/>
      <c r="C9644" s="34"/>
      <c r="D9644" s="10"/>
      <c r="J9644" s="53"/>
      <c r="K9644" s="64"/>
      <c r="O9644" s="60"/>
      <c r="P9644" s="67"/>
      <c r="T9644" s="53"/>
      <c r="U9644" s="64"/>
      <c r="Y9644" s="53"/>
      <c r="Z9644" s="64"/>
      <c r="AD9644" s="53"/>
    </row>
    <row r="9645" spans="1:30" s="13" customFormat="1" x14ac:dyDescent="0.25">
      <c r="A9645"/>
      <c r="B9645" s="32"/>
      <c r="C9645" s="34"/>
      <c r="D9645" s="10"/>
      <c r="J9645" s="53"/>
      <c r="K9645" s="64"/>
      <c r="O9645" s="60"/>
      <c r="P9645" s="67"/>
      <c r="T9645" s="53"/>
      <c r="U9645" s="64"/>
      <c r="Y9645" s="53"/>
      <c r="Z9645" s="64"/>
      <c r="AD9645" s="53"/>
    </row>
    <row r="9646" spans="1:30" s="13" customFormat="1" x14ac:dyDescent="0.25">
      <c r="A9646"/>
      <c r="B9646" s="32"/>
      <c r="C9646" s="34"/>
      <c r="D9646" s="10"/>
      <c r="J9646" s="53"/>
      <c r="K9646" s="64"/>
      <c r="O9646" s="60"/>
      <c r="P9646" s="67"/>
      <c r="T9646" s="53"/>
      <c r="U9646" s="64"/>
      <c r="Y9646" s="53"/>
      <c r="Z9646" s="64"/>
      <c r="AD9646" s="53"/>
    </row>
    <row r="9647" spans="1:30" s="13" customFormat="1" x14ac:dyDescent="0.25">
      <c r="A9647"/>
      <c r="B9647" s="32"/>
      <c r="C9647" s="34"/>
      <c r="D9647" s="10"/>
      <c r="J9647" s="53"/>
      <c r="K9647" s="64"/>
      <c r="O9647" s="60"/>
      <c r="P9647" s="67"/>
      <c r="T9647" s="53"/>
      <c r="U9647" s="64"/>
      <c r="Y9647" s="53"/>
      <c r="Z9647" s="64"/>
      <c r="AD9647" s="53"/>
    </row>
    <row r="9648" spans="1:30" s="13" customFormat="1" x14ac:dyDescent="0.25">
      <c r="A9648"/>
      <c r="B9648" s="32"/>
      <c r="C9648" s="34"/>
      <c r="D9648" s="10"/>
      <c r="J9648" s="53"/>
      <c r="K9648" s="64"/>
      <c r="O9648" s="60"/>
      <c r="P9648" s="67"/>
      <c r="T9648" s="53"/>
      <c r="U9648" s="64"/>
      <c r="Y9648" s="53"/>
      <c r="Z9648" s="64"/>
      <c r="AD9648" s="53"/>
    </row>
    <row r="9649" spans="1:30" s="13" customFormat="1" x14ac:dyDescent="0.25">
      <c r="A9649"/>
      <c r="B9649" s="32"/>
      <c r="C9649" s="34"/>
      <c r="D9649" s="10"/>
      <c r="J9649" s="53"/>
      <c r="K9649" s="64"/>
      <c r="O9649" s="60"/>
      <c r="P9649" s="67"/>
      <c r="T9649" s="53"/>
      <c r="U9649" s="64"/>
      <c r="Y9649" s="53"/>
      <c r="Z9649" s="64"/>
      <c r="AD9649" s="53"/>
    </row>
    <row r="9650" spans="1:30" s="13" customFormat="1" x14ac:dyDescent="0.25">
      <c r="A9650"/>
      <c r="B9650" s="32"/>
      <c r="C9650" s="34"/>
      <c r="D9650" s="10"/>
      <c r="J9650" s="53"/>
      <c r="K9650" s="64"/>
      <c r="O9650" s="60"/>
      <c r="P9650" s="67"/>
      <c r="T9650" s="53"/>
      <c r="U9650" s="64"/>
      <c r="Y9650" s="53"/>
      <c r="Z9650" s="64"/>
      <c r="AD9650" s="53"/>
    </row>
    <row r="9651" spans="1:30" s="13" customFormat="1" x14ac:dyDescent="0.25">
      <c r="A9651"/>
      <c r="B9651" s="32"/>
      <c r="C9651" s="34"/>
      <c r="D9651" s="10"/>
      <c r="J9651" s="53"/>
      <c r="K9651" s="64"/>
      <c r="O9651" s="60"/>
      <c r="P9651" s="67"/>
      <c r="T9651" s="53"/>
      <c r="U9651" s="64"/>
      <c r="Y9651" s="53"/>
      <c r="Z9651" s="64"/>
      <c r="AD9651" s="53"/>
    </row>
    <row r="9652" spans="1:30" s="13" customFormat="1" x14ac:dyDescent="0.25">
      <c r="A9652"/>
      <c r="B9652" s="32"/>
      <c r="C9652" s="34"/>
      <c r="D9652" s="10"/>
      <c r="J9652" s="53"/>
      <c r="K9652" s="64"/>
      <c r="O9652" s="60"/>
      <c r="P9652" s="67"/>
      <c r="T9652" s="53"/>
      <c r="U9652" s="64"/>
      <c r="Y9652" s="53"/>
      <c r="Z9652" s="64"/>
      <c r="AD9652" s="53"/>
    </row>
    <row r="9653" spans="1:30" s="13" customFormat="1" x14ac:dyDescent="0.25">
      <c r="A9653"/>
      <c r="B9653" s="32"/>
      <c r="C9653" s="34"/>
      <c r="D9653" s="10"/>
      <c r="J9653" s="53"/>
      <c r="K9653" s="64"/>
      <c r="O9653" s="60"/>
      <c r="P9653" s="67"/>
      <c r="T9653" s="53"/>
      <c r="U9653" s="64"/>
      <c r="Y9653" s="53"/>
      <c r="Z9653" s="64"/>
      <c r="AD9653" s="53"/>
    </row>
    <row r="9654" spans="1:30" s="13" customFormat="1" x14ac:dyDescent="0.25">
      <c r="A9654"/>
      <c r="B9654" s="32"/>
      <c r="C9654" s="34"/>
      <c r="D9654" s="10"/>
      <c r="J9654" s="53"/>
      <c r="K9654" s="64"/>
      <c r="O9654" s="60"/>
      <c r="P9654" s="67"/>
      <c r="T9654" s="53"/>
      <c r="U9654" s="64"/>
      <c r="Y9654" s="53"/>
      <c r="Z9654" s="64"/>
      <c r="AD9654" s="53"/>
    </row>
    <row r="9655" spans="1:30" s="13" customFormat="1" x14ac:dyDescent="0.25">
      <c r="A9655"/>
      <c r="B9655" s="32"/>
      <c r="C9655" s="34"/>
      <c r="D9655" s="10"/>
      <c r="J9655" s="53"/>
      <c r="K9655" s="64"/>
      <c r="O9655" s="60"/>
      <c r="P9655" s="67"/>
      <c r="T9655" s="53"/>
      <c r="U9655" s="64"/>
      <c r="Y9655" s="53"/>
      <c r="Z9655" s="64"/>
      <c r="AD9655" s="53"/>
    </row>
    <row r="9656" spans="1:30" s="13" customFormat="1" x14ac:dyDescent="0.25">
      <c r="A9656"/>
      <c r="B9656" s="32"/>
      <c r="C9656" s="34"/>
      <c r="D9656" s="10"/>
      <c r="J9656" s="53"/>
      <c r="K9656" s="64"/>
      <c r="O9656" s="60"/>
      <c r="P9656" s="67"/>
      <c r="T9656" s="53"/>
      <c r="U9656" s="64"/>
      <c r="Y9656" s="53"/>
      <c r="Z9656" s="64"/>
      <c r="AD9656" s="53"/>
    </row>
    <row r="9657" spans="1:30" s="13" customFormat="1" x14ac:dyDescent="0.25">
      <c r="A9657"/>
      <c r="B9657" s="32"/>
      <c r="C9657" s="34"/>
      <c r="D9657" s="10"/>
      <c r="J9657" s="53"/>
      <c r="K9657" s="64"/>
      <c r="O9657" s="60"/>
      <c r="P9657" s="67"/>
      <c r="T9657" s="53"/>
      <c r="U9657" s="64"/>
      <c r="Y9657" s="53"/>
      <c r="Z9657" s="64"/>
      <c r="AD9657" s="53"/>
    </row>
    <row r="9658" spans="1:30" s="13" customFormat="1" x14ac:dyDescent="0.25">
      <c r="A9658"/>
      <c r="B9658" s="32"/>
      <c r="C9658" s="34"/>
      <c r="D9658" s="10"/>
      <c r="J9658" s="53"/>
      <c r="K9658" s="64"/>
      <c r="O9658" s="60"/>
      <c r="P9658" s="67"/>
      <c r="T9658" s="53"/>
      <c r="U9658" s="64"/>
      <c r="Y9658" s="53"/>
      <c r="Z9658" s="64"/>
      <c r="AD9658" s="53"/>
    </row>
    <row r="9659" spans="1:30" s="13" customFormat="1" x14ac:dyDescent="0.25">
      <c r="A9659"/>
      <c r="B9659" s="32"/>
      <c r="C9659" s="34"/>
      <c r="D9659" s="10"/>
      <c r="J9659" s="53"/>
      <c r="K9659" s="64"/>
      <c r="O9659" s="60"/>
      <c r="P9659" s="67"/>
      <c r="T9659" s="53"/>
      <c r="U9659" s="64"/>
      <c r="Y9659" s="53"/>
      <c r="Z9659" s="64"/>
      <c r="AD9659" s="53"/>
    </row>
    <row r="9660" spans="1:30" s="13" customFormat="1" x14ac:dyDescent="0.25">
      <c r="A9660"/>
      <c r="B9660" s="32"/>
      <c r="C9660" s="34"/>
      <c r="D9660" s="10"/>
      <c r="J9660" s="53"/>
      <c r="K9660" s="64"/>
      <c r="O9660" s="60"/>
      <c r="P9660" s="67"/>
      <c r="T9660" s="53"/>
      <c r="U9660" s="64"/>
      <c r="Y9660" s="53"/>
      <c r="Z9660" s="64"/>
      <c r="AD9660" s="53"/>
    </row>
    <row r="9661" spans="1:30" s="13" customFormat="1" x14ac:dyDescent="0.25">
      <c r="A9661"/>
      <c r="B9661" s="32"/>
      <c r="C9661" s="34"/>
      <c r="D9661" s="10"/>
      <c r="J9661" s="53"/>
      <c r="K9661" s="64"/>
      <c r="O9661" s="60"/>
      <c r="P9661" s="67"/>
      <c r="T9661" s="53"/>
      <c r="U9661" s="64"/>
      <c r="Y9661" s="53"/>
      <c r="Z9661" s="64"/>
      <c r="AD9661" s="53"/>
    </row>
    <row r="9662" spans="1:30" s="13" customFormat="1" x14ac:dyDescent="0.25">
      <c r="A9662"/>
      <c r="B9662" s="32"/>
      <c r="C9662" s="34"/>
      <c r="D9662" s="10"/>
      <c r="J9662" s="53"/>
      <c r="K9662" s="64"/>
      <c r="O9662" s="60"/>
      <c r="P9662" s="67"/>
      <c r="T9662" s="53"/>
      <c r="U9662" s="64"/>
      <c r="Y9662" s="53"/>
      <c r="Z9662" s="64"/>
      <c r="AD9662" s="53"/>
    </row>
    <row r="9663" spans="1:30" s="13" customFormat="1" x14ac:dyDescent="0.25">
      <c r="A9663"/>
      <c r="B9663" s="32"/>
      <c r="C9663" s="34"/>
      <c r="D9663" s="10"/>
      <c r="J9663" s="53"/>
      <c r="K9663" s="64"/>
      <c r="O9663" s="60"/>
      <c r="P9663" s="67"/>
      <c r="T9663" s="53"/>
      <c r="U9663" s="64"/>
      <c r="Y9663" s="53"/>
      <c r="Z9663" s="64"/>
      <c r="AD9663" s="53"/>
    </row>
    <row r="9664" spans="1:30" s="13" customFormat="1" x14ac:dyDescent="0.25">
      <c r="A9664"/>
      <c r="B9664" s="32"/>
      <c r="C9664" s="34"/>
      <c r="D9664" s="10"/>
      <c r="J9664" s="53"/>
      <c r="K9664" s="64"/>
      <c r="O9664" s="60"/>
      <c r="P9664" s="67"/>
      <c r="T9664" s="53"/>
      <c r="U9664" s="64"/>
      <c r="Y9664" s="53"/>
      <c r="Z9664" s="64"/>
      <c r="AD9664" s="53"/>
    </row>
    <row r="9665" spans="1:30" s="13" customFormat="1" x14ac:dyDescent="0.25">
      <c r="A9665"/>
      <c r="B9665" s="32"/>
      <c r="C9665" s="34"/>
      <c r="D9665" s="10"/>
      <c r="J9665" s="53"/>
      <c r="K9665" s="64"/>
      <c r="O9665" s="60"/>
      <c r="P9665" s="67"/>
      <c r="T9665" s="53"/>
      <c r="U9665" s="64"/>
      <c r="Y9665" s="53"/>
      <c r="Z9665" s="64"/>
      <c r="AD9665" s="53"/>
    </row>
    <row r="9666" spans="1:30" s="13" customFormat="1" x14ac:dyDescent="0.25">
      <c r="A9666"/>
      <c r="B9666" s="32"/>
      <c r="C9666" s="34"/>
      <c r="D9666" s="10"/>
      <c r="J9666" s="53"/>
      <c r="K9666" s="64"/>
      <c r="O9666" s="60"/>
      <c r="P9666" s="67"/>
      <c r="T9666" s="53"/>
      <c r="U9666" s="64"/>
      <c r="Y9666" s="53"/>
      <c r="Z9666" s="64"/>
      <c r="AD9666" s="53"/>
    </row>
    <row r="9667" spans="1:30" s="13" customFormat="1" x14ac:dyDescent="0.25">
      <c r="A9667"/>
      <c r="B9667" s="32"/>
      <c r="C9667" s="34"/>
      <c r="D9667" s="10"/>
      <c r="J9667" s="53"/>
      <c r="K9667" s="64"/>
      <c r="O9667" s="60"/>
      <c r="P9667" s="67"/>
      <c r="T9667" s="53"/>
      <c r="U9667" s="64"/>
      <c r="Y9667" s="53"/>
      <c r="Z9667" s="64"/>
      <c r="AD9667" s="53"/>
    </row>
    <row r="9668" spans="1:30" s="13" customFormat="1" x14ac:dyDescent="0.25">
      <c r="A9668"/>
      <c r="B9668" s="32"/>
      <c r="C9668" s="34"/>
      <c r="D9668" s="10"/>
      <c r="J9668" s="53"/>
      <c r="K9668" s="64"/>
      <c r="O9668" s="60"/>
      <c r="P9668" s="67"/>
      <c r="T9668" s="53"/>
      <c r="U9668" s="64"/>
      <c r="Y9668" s="53"/>
      <c r="Z9668" s="64"/>
      <c r="AD9668" s="53"/>
    </row>
    <row r="9669" spans="1:30" s="13" customFormat="1" x14ac:dyDescent="0.25">
      <c r="A9669"/>
      <c r="B9669" s="32"/>
      <c r="C9669" s="34"/>
      <c r="D9669" s="10"/>
      <c r="J9669" s="53"/>
      <c r="K9669" s="64"/>
      <c r="O9669" s="60"/>
      <c r="P9669" s="67"/>
      <c r="T9669" s="53"/>
      <c r="U9669" s="64"/>
      <c r="Y9669" s="53"/>
      <c r="Z9669" s="64"/>
      <c r="AD9669" s="53"/>
    </row>
    <row r="9670" spans="1:30" s="13" customFormat="1" x14ac:dyDescent="0.25">
      <c r="A9670"/>
      <c r="B9670" s="32"/>
      <c r="C9670" s="34"/>
      <c r="D9670" s="10"/>
      <c r="J9670" s="53"/>
      <c r="K9670" s="64"/>
      <c r="O9670" s="60"/>
      <c r="P9670" s="67"/>
      <c r="T9670" s="53"/>
      <c r="U9670" s="64"/>
      <c r="Y9670" s="53"/>
      <c r="Z9670" s="64"/>
      <c r="AD9670" s="53"/>
    </row>
    <row r="9671" spans="1:30" s="13" customFormat="1" x14ac:dyDescent="0.25">
      <c r="A9671"/>
      <c r="B9671" s="32"/>
      <c r="C9671" s="34"/>
      <c r="D9671" s="10"/>
      <c r="J9671" s="53"/>
      <c r="K9671" s="64"/>
      <c r="O9671" s="60"/>
      <c r="P9671" s="67"/>
      <c r="T9671" s="53"/>
      <c r="U9671" s="64"/>
      <c r="Y9671" s="53"/>
      <c r="Z9671" s="64"/>
      <c r="AD9671" s="53"/>
    </row>
    <row r="9672" spans="1:30" s="13" customFormat="1" x14ac:dyDescent="0.25">
      <c r="A9672"/>
      <c r="B9672" s="32"/>
      <c r="C9672" s="34"/>
      <c r="D9672" s="10"/>
      <c r="J9672" s="53"/>
      <c r="K9672" s="64"/>
      <c r="O9672" s="60"/>
      <c r="P9672" s="67"/>
      <c r="T9672" s="53"/>
      <c r="U9672" s="64"/>
      <c r="Y9672" s="53"/>
      <c r="Z9672" s="64"/>
      <c r="AD9672" s="53"/>
    </row>
    <row r="9673" spans="1:30" s="13" customFormat="1" x14ac:dyDescent="0.25">
      <c r="A9673"/>
      <c r="B9673" s="32"/>
      <c r="C9673" s="34"/>
      <c r="D9673" s="10"/>
      <c r="J9673" s="53"/>
      <c r="K9673" s="64"/>
      <c r="O9673" s="60"/>
      <c r="P9673" s="67"/>
      <c r="T9673" s="53"/>
      <c r="U9673" s="64"/>
      <c r="Y9673" s="53"/>
      <c r="Z9673" s="64"/>
      <c r="AD9673" s="53"/>
    </row>
    <row r="9674" spans="1:30" s="13" customFormat="1" x14ac:dyDescent="0.25">
      <c r="A9674"/>
      <c r="B9674" s="32"/>
      <c r="C9674" s="34"/>
      <c r="D9674" s="10"/>
      <c r="J9674" s="53"/>
      <c r="K9674" s="64"/>
      <c r="O9674" s="60"/>
      <c r="P9674" s="67"/>
      <c r="T9674" s="53"/>
      <c r="U9674" s="64"/>
      <c r="Y9674" s="53"/>
      <c r="Z9674" s="64"/>
      <c r="AD9674" s="53"/>
    </row>
    <row r="9675" spans="1:30" s="13" customFormat="1" x14ac:dyDescent="0.25">
      <c r="A9675"/>
      <c r="B9675" s="32"/>
      <c r="C9675" s="34"/>
      <c r="D9675" s="10"/>
      <c r="J9675" s="53"/>
      <c r="K9675" s="64"/>
      <c r="O9675" s="60"/>
      <c r="P9675" s="67"/>
      <c r="T9675" s="53"/>
      <c r="U9675" s="64"/>
      <c r="Y9675" s="53"/>
      <c r="Z9675" s="64"/>
      <c r="AD9675" s="53"/>
    </row>
    <row r="9676" spans="1:30" s="13" customFormat="1" x14ac:dyDescent="0.25">
      <c r="A9676"/>
      <c r="B9676" s="32"/>
      <c r="C9676" s="34"/>
      <c r="D9676" s="10"/>
      <c r="J9676" s="53"/>
      <c r="K9676" s="64"/>
      <c r="O9676" s="60"/>
      <c r="P9676" s="67"/>
      <c r="T9676" s="53"/>
      <c r="U9676" s="64"/>
      <c r="Y9676" s="53"/>
      <c r="Z9676" s="64"/>
      <c r="AD9676" s="53"/>
    </row>
    <row r="9677" spans="1:30" s="13" customFormat="1" x14ac:dyDescent="0.25">
      <c r="A9677"/>
      <c r="B9677" s="32"/>
      <c r="C9677" s="34"/>
      <c r="D9677" s="10"/>
      <c r="J9677" s="53"/>
      <c r="K9677" s="64"/>
      <c r="O9677" s="60"/>
      <c r="P9677" s="67"/>
      <c r="T9677" s="53"/>
      <c r="U9677" s="64"/>
      <c r="Y9677" s="53"/>
      <c r="Z9677" s="64"/>
      <c r="AD9677" s="53"/>
    </row>
    <row r="9678" spans="1:30" s="13" customFormat="1" x14ac:dyDescent="0.25">
      <c r="A9678"/>
      <c r="B9678" s="32"/>
      <c r="C9678" s="34"/>
      <c r="D9678" s="10"/>
      <c r="J9678" s="53"/>
      <c r="K9678" s="64"/>
      <c r="O9678" s="60"/>
      <c r="P9678" s="67"/>
      <c r="T9678" s="53"/>
      <c r="U9678" s="64"/>
      <c r="Y9678" s="53"/>
      <c r="Z9678" s="64"/>
      <c r="AD9678" s="53"/>
    </row>
    <row r="9679" spans="1:30" s="13" customFormat="1" x14ac:dyDescent="0.25">
      <c r="A9679"/>
      <c r="B9679" s="32"/>
      <c r="C9679" s="34"/>
      <c r="D9679" s="10"/>
      <c r="J9679" s="53"/>
      <c r="K9679" s="64"/>
      <c r="O9679" s="60"/>
      <c r="P9679" s="67"/>
      <c r="T9679" s="53"/>
      <c r="U9679" s="64"/>
      <c r="Y9679" s="53"/>
      <c r="Z9679" s="64"/>
      <c r="AD9679" s="53"/>
    </row>
    <row r="9680" spans="1:30" s="13" customFormat="1" x14ac:dyDescent="0.25">
      <c r="A9680"/>
      <c r="B9680" s="32"/>
      <c r="C9680" s="34"/>
      <c r="D9680" s="10"/>
      <c r="J9680" s="53"/>
      <c r="K9680" s="64"/>
      <c r="O9680" s="60"/>
      <c r="P9680" s="67"/>
      <c r="T9680" s="53"/>
      <c r="U9680" s="64"/>
      <c r="Y9680" s="53"/>
      <c r="Z9680" s="64"/>
      <c r="AD9680" s="53"/>
    </row>
    <row r="9681" spans="1:30" s="13" customFormat="1" x14ac:dyDescent="0.25">
      <c r="A9681"/>
      <c r="B9681" s="32"/>
      <c r="C9681" s="34"/>
      <c r="D9681" s="10"/>
      <c r="J9681" s="53"/>
      <c r="K9681" s="64"/>
      <c r="O9681" s="60"/>
      <c r="P9681" s="67"/>
      <c r="T9681" s="53"/>
      <c r="U9681" s="64"/>
      <c r="Y9681" s="53"/>
      <c r="Z9681" s="64"/>
      <c r="AD9681" s="53"/>
    </row>
    <row r="9682" spans="1:30" s="13" customFormat="1" x14ac:dyDescent="0.25">
      <c r="A9682"/>
      <c r="B9682" s="32"/>
      <c r="C9682" s="34"/>
      <c r="D9682" s="10"/>
      <c r="J9682" s="53"/>
      <c r="K9682" s="64"/>
      <c r="O9682" s="60"/>
      <c r="P9682" s="67"/>
      <c r="T9682" s="53"/>
      <c r="U9682" s="64"/>
      <c r="Y9682" s="53"/>
      <c r="Z9682" s="64"/>
      <c r="AD9682" s="53"/>
    </row>
    <row r="9683" spans="1:30" s="13" customFormat="1" x14ac:dyDescent="0.25">
      <c r="A9683"/>
      <c r="B9683" s="32"/>
      <c r="C9683" s="34"/>
      <c r="D9683" s="10"/>
      <c r="J9683" s="53"/>
      <c r="K9683" s="64"/>
      <c r="O9683" s="60"/>
      <c r="P9683" s="67"/>
      <c r="T9683" s="53"/>
      <c r="U9683" s="64"/>
      <c r="Y9683" s="53"/>
      <c r="Z9683" s="64"/>
      <c r="AD9683" s="53"/>
    </row>
    <row r="9684" spans="1:30" s="13" customFormat="1" x14ac:dyDescent="0.25">
      <c r="A9684"/>
      <c r="B9684" s="32"/>
      <c r="C9684" s="34"/>
      <c r="D9684" s="10"/>
      <c r="J9684" s="53"/>
      <c r="K9684" s="64"/>
      <c r="O9684" s="60"/>
      <c r="P9684" s="67"/>
      <c r="T9684" s="53"/>
      <c r="U9684" s="64"/>
      <c r="Y9684" s="53"/>
      <c r="Z9684" s="64"/>
      <c r="AD9684" s="53"/>
    </row>
    <row r="9685" spans="1:30" s="13" customFormat="1" x14ac:dyDescent="0.25">
      <c r="A9685"/>
      <c r="B9685" s="32"/>
      <c r="C9685" s="34"/>
      <c r="D9685" s="10"/>
      <c r="J9685" s="53"/>
      <c r="K9685" s="64"/>
      <c r="O9685" s="60"/>
      <c r="P9685" s="67"/>
      <c r="T9685" s="53"/>
      <c r="U9685" s="64"/>
      <c r="Y9685" s="53"/>
      <c r="Z9685" s="64"/>
      <c r="AD9685" s="53"/>
    </row>
    <row r="9686" spans="1:30" s="13" customFormat="1" x14ac:dyDescent="0.25">
      <c r="A9686"/>
      <c r="B9686" s="32"/>
      <c r="C9686" s="34"/>
      <c r="D9686" s="10"/>
      <c r="J9686" s="53"/>
      <c r="K9686" s="64"/>
      <c r="O9686" s="60"/>
      <c r="P9686" s="67"/>
      <c r="T9686" s="53"/>
      <c r="U9686" s="64"/>
      <c r="Y9686" s="53"/>
      <c r="Z9686" s="64"/>
      <c r="AD9686" s="53"/>
    </row>
    <row r="9687" spans="1:30" s="13" customFormat="1" x14ac:dyDescent="0.25">
      <c r="A9687"/>
      <c r="B9687" s="32"/>
      <c r="C9687" s="34"/>
      <c r="D9687" s="10"/>
      <c r="J9687" s="53"/>
      <c r="K9687" s="64"/>
      <c r="O9687" s="60"/>
      <c r="P9687" s="67"/>
      <c r="T9687" s="53"/>
      <c r="U9687" s="64"/>
      <c r="Y9687" s="53"/>
      <c r="Z9687" s="64"/>
      <c r="AD9687" s="53"/>
    </row>
    <row r="9688" spans="1:30" s="13" customFormat="1" x14ac:dyDescent="0.25">
      <c r="A9688"/>
      <c r="B9688" s="32"/>
      <c r="C9688" s="34"/>
      <c r="D9688" s="10"/>
      <c r="J9688" s="53"/>
      <c r="K9688" s="64"/>
      <c r="O9688" s="60"/>
      <c r="P9688" s="67"/>
      <c r="T9688" s="53"/>
      <c r="U9688" s="64"/>
      <c r="Y9688" s="53"/>
      <c r="Z9688" s="64"/>
      <c r="AD9688" s="53"/>
    </row>
    <row r="9689" spans="1:30" s="13" customFormat="1" x14ac:dyDescent="0.25">
      <c r="A9689"/>
      <c r="B9689" s="32"/>
      <c r="C9689" s="34"/>
      <c r="D9689" s="10"/>
      <c r="J9689" s="53"/>
      <c r="K9689" s="64"/>
      <c r="O9689" s="60"/>
      <c r="P9689" s="67"/>
      <c r="T9689" s="53"/>
      <c r="U9689" s="64"/>
      <c r="Y9689" s="53"/>
      <c r="Z9689" s="64"/>
      <c r="AD9689" s="53"/>
    </row>
    <row r="9690" spans="1:30" s="13" customFormat="1" x14ac:dyDescent="0.25">
      <c r="A9690"/>
      <c r="B9690" s="32"/>
      <c r="C9690" s="34"/>
      <c r="D9690" s="10"/>
      <c r="J9690" s="53"/>
      <c r="K9690" s="64"/>
      <c r="O9690" s="60"/>
      <c r="P9690" s="67"/>
      <c r="T9690" s="53"/>
      <c r="U9690" s="64"/>
      <c r="Y9690" s="53"/>
      <c r="Z9690" s="64"/>
      <c r="AD9690" s="53"/>
    </row>
    <row r="9691" spans="1:30" s="13" customFormat="1" x14ac:dyDescent="0.25">
      <c r="A9691"/>
      <c r="B9691" s="32"/>
      <c r="C9691" s="34"/>
      <c r="D9691" s="10"/>
      <c r="J9691" s="53"/>
      <c r="K9691" s="64"/>
      <c r="O9691" s="60"/>
      <c r="P9691" s="67"/>
      <c r="T9691" s="53"/>
      <c r="U9691" s="64"/>
      <c r="Y9691" s="53"/>
      <c r="Z9691" s="64"/>
      <c r="AD9691" s="53"/>
    </row>
    <row r="9692" spans="1:30" s="13" customFormat="1" x14ac:dyDescent="0.25">
      <c r="A9692"/>
      <c r="B9692" s="32"/>
      <c r="C9692" s="34"/>
      <c r="D9692" s="10"/>
      <c r="J9692" s="53"/>
      <c r="K9692" s="64"/>
      <c r="O9692" s="60"/>
      <c r="P9692" s="67"/>
      <c r="T9692" s="53"/>
      <c r="U9692" s="64"/>
      <c r="Y9692" s="53"/>
      <c r="Z9692" s="64"/>
      <c r="AD9692" s="53"/>
    </row>
    <row r="9693" spans="1:30" s="13" customFormat="1" x14ac:dyDescent="0.25">
      <c r="A9693"/>
      <c r="B9693" s="32"/>
      <c r="C9693" s="34"/>
      <c r="D9693" s="10"/>
      <c r="J9693" s="53"/>
      <c r="K9693" s="64"/>
      <c r="O9693" s="60"/>
      <c r="P9693" s="67"/>
      <c r="T9693" s="53"/>
      <c r="U9693" s="64"/>
      <c r="Y9693" s="53"/>
      <c r="Z9693" s="64"/>
      <c r="AD9693" s="53"/>
    </row>
    <row r="9694" spans="1:30" s="13" customFormat="1" x14ac:dyDescent="0.25">
      <c r="A9694"/>
      <c r="B9694" s="32"/>
      <c r="C9694" s="34"/>
      <c r="D9694" s="10"/>
      <c r="J9694" s="53"/>
      <c r="K9694" s="64"/>
      <c r="O9694" s="60"/>
      <c r="P9694" s="67"/>
      <c r="T9694" s="53"/>
      <c r="U9694" s="64"/>
      <c r="Y9694" s="53"/>
      <c r="Z9694" s="64"/>
      <c r="AD9694" s="53"/>
    </row>
    <row r="9695" spans="1:30" s="13" customFormat="1" x14ac:dyDescent="0.25">
      <c r="A9695"/>
      <c r="B9695" s="32"/>
      <c r="C9695" s="34"/>
      <c r="D9695" s="10"/>
      <c r="J9695" s="53"/>
      <c r="K9695" s="64"/>
      <c r="O9695" s="60"/>
      <c r="P9695" s="67"/>
      <c r="T9695" s="53"/>
      <c r="U9695" s="64"/>
      <c r="Y9695" s="53"/>
      <c r="Z9695" s="64"/>
      <c r="AD9695" s="53"/>
    </row>
    <row r="9696" spans="1:30" s="13" customFormat="1" x14ac:dyDescent="0.25">
      <c r="A9696"/>
      <c r="B9696" s="32"/>
      <c r="C9696" s="34"/>
      <c r="D9696" s="10"/>
      <c r="J9696" s="53"/>
      <c r="K9696" s="64"/>
      <c r="O9696" s="60"/>
      <c r="P9696" s="67"/>
      <c r="T9696" s="53"/>
      <c r="U9696" s="64"/>
      <c r="Y9696" s="53"/>
      <c r="Z9696" s="64"/>
      <c r="AD9696" s="53"/>
    </row>
    <row r="9697" spans="1:30" s="13" customFormat="1" x14ac:dyDescent="0.25">
      <c r="A9697"/>
      <c r="B9697" s="32"/>
      <c r="C9697" s="34"/>
      <c r="D9697" s="10"/>
      <c r="J9697" s="53"/>
      <c r="K9697" s="64"/>
      <c r="O9697" s="60"/>
      <c r="P9697" s="67"/>
      <c r="T9697" s="53"/>
      <c r="U9697" s="64"/>
      <c r="Y9697" s="53"/>
      <c r="Z9697" s="64"/>
      <c r="AD9697" s="53"/>
    </row>
    <row r="9698" spans="1:30" s="13" customFormat="1" x14ac:dyDescent="0.25">
      <c r="A9698"/>
      <c r="B9698" s="32"/>
      <c r="C9698" s="34"/>
      <c r="D9698" s="10"/>
      <c r="J9698" s="53"/>
      <c r="K9698" s="64"/>
      <c r="O9698" s="60"/>
      <c r="P9698" s="67"/>
      <c r="T9698" s="53"/>
      <c r="U9698" s="64"/>
      <c r="Y9698" s="53"/>
      <c r="Z9698" s="64"/>
      <c r="AD9698" s="53"/>
    </row>
    <row r="9699" spans="1:30" s="13" customFormat="1" x14ac:dyDescent="0.25">
      <c r="A9699"/>
      <c r="B9699" s="32"/>
      <c r="C9699" s="34"/>
      <c r="D9699" s="10"/>
      <c r="J9699" s="53"/>
      <c r="K9699" s="64"/>
      <c r="O9699" s="60"/>
      <c r="P9699" s="67"/>
      <c r="T9699" s="53"/>
      <c r="U9699" s="64"/>
      <c r="Y9699" s="53"/>
      <c r="Z9699" s="64"/>
      <c r="AD9699" s="53"/>
    </row>
    <row r="9700" spans="1:30" s="13" customFormat="1" x14ac:dyDescent="0.25">
      <c r="A9700"/>
      <c r="B9700" s="32"/>
      <c r="C9700" s="34"/>
      <c r="D9700" s="10"/>
      <c r="J9700" s="53"/>
      <c r="K9700" s="64"/>
      <c r="O9700" s="60"/>
      <c r="P9700" s="67"/>
      <c r="T9700" s="53"/>
      <c r="U9700" s="64"/>
      <c r="Y9700" s="53"/>
      <c r="Z9700" s="64"/>
      <c r="AD9700" s="53"/>
    </row>
    <row r="9701" spans="1:30" s="13" customFormat="1" x14ac:dyDescent="0.25">
      <c r="A9701"/>
      <c r="B9701" s="32"/>
      <c r="C9701" s="34"/>
      <c r="D9701" s="10"/>
      <c r="J9701" s="53"/>
      <c r="K9701" s="64"/>
      <c r="O9701" s="60"/>
      <c r="P9701" s="67"/>
      <c r="T9701" s="53"/>
      <c r="U9701" s="64"/>
      <c r="Y9701" s="53"/>
      <c r="Z9701" s="64"/>
      <c r="AD9701" s="53"/>
    </row>
    <row r="9702" spans="1:30" s="13" customFormat="1" x14ac:dyDescent="0.25">
      <c r="A9702"/>
      <c r="B9702" s="32"/>
      <c r="C9702" s="34"/>
      <c r="D9702" s="10"/>
      <c r="J9702" s="53"/>
      <c r="K9702" s="64"/>
      <c r="O9702" s="60"/>
      <c r="P9702" s="67"/>
      <c r="T9702" s="53"/>
      <c r="U9702" s="64"/>
      <c r="Y9702" s="53"/>
      <c r="Z9702" s="64"/>
      <c r="AD9702" s="53"/>
    </row>
    <row r="9703" spans="1:30" s="13" customFormat="1" x14ac:dyDescent="0.25">
      <c r="A9703"/>
      <c r="B9703" s="32"/>
      <c r="C9703" s="34"/>
      <c r="D9703" s="10"/>
      <c r="J9703" s="53"/>
      <c r="K9703" s="64"/>
      <c r="O9703" s="60"/>
      <c r="P9703" s="67"/>
      <c r="T9703" s="53"/>
      <c r="U9703" s="64"/>
      <c r="Y9703" s="53"/>
      <c r="Z9703" s="64"/>
      <c r="AD9703" s="53"/>
    </row>
    <row r="9704" spans="1:30" s="13" customFormat="1" x14ac:dyDescent="0.25">
      <c r="A9704"/>
      <c r="B9704" s="32"/>
      <c r="C9704" s="34"/>
      <c r="D9704" s="10"/>
      <c r="J9704" s="53"/>
      <c r="K9704" s="64"/>
      <c r="O9704" s="60"/>
      <c r="P9704" s="67"/>
      <c r="T9704" s="53"/>
      <c r="U9704" s="64"/>
      <c r="Y9704" s="53"/>
      <c r="Z9704" s="64"/>
      <c r="AD9704" s="53"/>
    </row>
    <row r="9705" spans="1:30" s="13" customFormat="1" x14ac:dyDescent="0.25">
      <c r="A9705"/>
      <c r="B9705" s="32"/>
      <c r="C9705" s="34"/>
      <c r="D9705" s="10"/>
      <c r="J9705" s="53"/>
      <c r="K9705" s="64"/>
      <c r="O9705" s="60"/>
      <c r="P9705" s="67"/>
      <c r="T9705" s="53"/>
      <c r="U9705" s="64"/>
      <c r="Y9705" s="53"/>
      <c r="Z9705" s="64"/>
      <c r="AD9705" s="53"/>
    </row>
    <row r="9706" spans="1:30" s="13" customFormat="1" x14ac:dyDescent="0.25">
      <c r="A9706"/>
      <c r="B9706" s="32"/>
      <c r="C9706" s="34"/>
      <c r="D9706" s="10"/>
      <c r="J9706" s="53"/>
      <c r="K9706" s="64"/>
      <c r="O9706" s="60"/>
      <c r="P9706" s="67"/>
      <c r="T9706" s="53"/>
      <c r="U9706" s="64"/>
      <c r="Y9706" s="53"/>
      <c r="Z9706" s="64"/>
      <c r="AD9706" s="53"/>
    </row>
    <row r="9707" spans="1:30" s="13" customFormat="1" x14ac:dyDescent="0.25">
      <c r="A9707"/>
      <c r="B9707" s="32"/>
      <c r="C9707" s="34"/>
      <c r="D9707" s="10"/>
      <c r="J9707" s="53"/>
      <c r="K9707" s="64"/>
      <c r="O9707" s="60"/>
      <c r="P9707" s="67"/>
      <c r="T9707" s="53"/>
      <c r="U9707" s="64"/>
      <c r="Y9707" s="53"/>
      <c r="Z9707" s="64"/>
      <c r="AD9707" s="53"/>
    </row>
    <row r="9708" spans="1:30" s="13" customFormat="1" x14ac:dyDescent="0.25">
      <c r="A9708"/>
      <c r="B9708" s="32"/>
      <c r="C9708" s="34"/>
      <c r="D9708" s="10"/>
      <c r="J9708" s="53"/>
      <c r="K9708" s="64"/>
      <c r="O9708" s="60"/>
      <c r="P9708" s="67"/>
      <c r="T9708" s="53"/>
      <c r="U9708" s="64"/>
      <c r="Y9708" s="53"/>
      <c r="Z9708" s="64"/>
      <c r="AD9708" s="53"/>
    </row>
    <row r="9709" spans="1:30" s="13" customFormat="1" x14ac:dyDescent="0.25">
      <c r="A9709"/>
      <c r="B9709" s="32"/>
      <c r="C9709" s="34"/>
      <c r="D9709" s="10"/>
      <c r="J9709" s="53"/>
      <c r="K9709" s="64"/>
      <c r="O9709" s="60"/>
      <c r="P9709" s="67"/>
      <c r="T9709" s="53"/>
      <c r="U9709" s="64"/>
      <c r="Y9709" s="53"/>
      <c r="Z9709" s="64"/>
      <c r="AD9709" s="53"/>
    </row>
    <row r="9710" spans="1:30" s="13" customFormat="1" x14ac:dyDescent="0.25">
      <c r="A9710"/>
      <c r="B9710" s="32"/>
      <c r="C9710" s="34"/>
      <c r="D9710" s="10"/>
      <c r="J9710" s="53"/>
      <c r="K9710" s="64"/>
      <c r="O9710" s="60"/>
      <c r="P9710" s="67"/>
      <c r="T9710" s="53"/>
      <c r="U9710" s="64"/>
      <c r="Y9710" s="53"/>
      <c r="Z9710" s="64"/>
      <c r="AD9710" s="53"/>
    </row>
    <row r="9711" spans="1:30" s="13" customFormat="1" x14ac:dyDescent="0.25">
      <c r="A9711"/>
      <c r="B9711" s="32"/>
      <c r="C9711" s="34"/>
      <c r="D9711" s="10"/>
      <c r="J9711" s="53"/>
      <c r="K9711" s="64"/>
      <c r="O9711" s="60"/>
      <c r="P9711" s="67"/>
      <c r="T9711" s="53"/>
      <c r="U9711" s="64"/>
      <c r="Y9711" s="53"/>
      <c r="Z9711" s="64"/>
      <c r="AD9711" s="53"/>
    </row>
    <row r="9712" spans="1:30" s="13" customFormat="1" x14ac:dyDescent="0.25">
      <c r="A9712"/>
      <c r="B9712" s="32"/>
      <c r="C9712" s="34"/>
      <c r="D9712" s="10"/>
      <c r="J9712" s="53"/>
      <c r="K9712" s="64"/>
      <c r="O9712" s="60"/>
      <c r="P9712" s="67"/>
      <c r="T9712" s="53"/>
      <c r="U9712" s="64"/>
      <c r="Y9712" s="53"/>
      <c r="Z9712" s="64"/>
      <c r="AD9712" s="53"/>
    </row>
    <row r="9713" spans="1:30" s="13" customFormat="1" x14ac:dyDescent="0.25">
      <c r="A9713"/>
      <c r="B9713" s="32"/>
      <c r="C9713" s="34"/>
      <c r="D9713" s="10"/>
      <c r="J9713" s="53"/>
      <c r="K9713" s="64"/>
      <c r="O9713" s="60"/>
      <c r="P9713" s="67"/>
      <c r="T9713" s="53"/>
      <c r="U9713" s="64"/>
      <c r="Y9713" s="53"/>
      <c r="Z9713" s="64"/>
      <c r="AD9713" s="53"/>
    </row>
    <row r="9714" spans="1:30" s="13" customFormat="1" x14ac:dyDescent="0.25">
      <c r="A9714"/>
      <c r="B9714" s="32"/>
      <c r="C9714" s="34"/>
      <c r="D9714" s="10"/>
      <c r="J9714" s="53"/>
      <c r="K9714" s="64"/>
      <c r="O9714" s="60"/>
      <c r="P9714" s="67"/>
      <c r="T9714" s="53"/>
      <c r="U9714" s="64"/>
      <c r="Y9714" s="53"/>
      <c r="Z9714" s="64"/>
      <c r="AD9714" s="53"/>
    </row>
    <row r="9715" spans="1:30" s="13" customFormat="1" x14ac:dyDescent="0.25">
      <c r="A9715"/>
      <c r="B9715" s="32"/>
      <c r="C9715" s="34"/>
      <c r="D9715" s="10"/>
      <c r="J9715" s="53"/>
      <c r="K9715" s="64"/>
      <c r="O9715" s="60"/>
      <c r="P9715" s="67"/>
      <c r="T9715" s="53"/>
      <c r="U9715" s="64"/>
      <c r="Y9715" s="53"/>
      <c r="Z9715" s="64"/>
      <c r="AD9715" s="53"/>
    </row>
    <row r="9716" spans="1:30" s="13" customFormat="1" x14ac:dyDescent="0.25">
      <c r="A9716"/>
      <c r="B9716" s="32"/>
      <c r="C9716" s="34"/>
      <c r="D9716" s="10"/>
      <c r="J9716" s="53"/>
      <c r="K9716" s="64"/>
      <c r="O9716" s="60"/>
      <c r="P9716" s="67"/>
      <c r="T9716" s="53"/>
      <c r="U9716" s="64"/>
      <c r="Y9716" s="53"/>
      <c r="Z9716" s="64"/>
      <c r="AD9716" s="53"/>
    </row>
    <row r="9717" spans="1:30" s="13" customFormat="1" x14ac:dyDescent="0.25">
      <c r="A9717"/>
      <c r="B9717" s="32"/>
      <c r="C9717" s="34"/>
      <c r="D9717" s="10"/>
      <c r="J9717" s="53"/>
      <c r="K9717" s="64"/>
      <c r="O9717" s="60"/>
      <c r="P9717" s="67"/>
      <c r="T9717" s="53"/>
      <c r="U9717" s="64"/>
      <c r="Y9717" s="53"/>
      <c r="Z9717" s="64"/>
      <c r="AD9717" s="53"/>
    </row>
    <row r="9718" spans="1:30" s="13" customFormat="1" x14ac:dyDescent="0.25">
      <c r="A9718"/>
      <c r="B9718" s="32"/>
      <c r="C9718" s="34"/>
      <c r="D9718" s="10"/>
      <c r="J9718" s="53"/>
      <c r="K9718" s="64"/>
      <c r="O9718" s="60"/>
      <c r="P9718" s="67"/>
      <c r="T9718" s="53"/>
      <c r="U9718" s="64"/>
      <c r="Y9718" s="53"/>
      <c r="Z9718" s="64"/>
      <c r="AD9718" s="53"/>
    </row>
    <row r="9719" spans="1:30" s="13" customFormat="1" x14ac:dyDescent="0.25">
      <c r="A9719"/>
      <c r="B9719" s="32"/>
      <c r="C9719" s="34"/>
      <c r="D9719" s="10"/>
      <c r="J9719" s="53"/>
      <c r="K9719" s="64"/>
      <c r="O9719" s="60"/>
      <c r="P9719" s="67"/>
      <c r="T9719" s="53"/>
      <c r="U9719" s="64"/>
      <c r="Y9719" s="53"/>
      <c r="Z9719" s="64"/>
      <c r="AD9719" s="53"/>
    </row>
    <row r="9720" spans="1:30" s="13" customFormat="1" x14ac:dyDescent="0.25">
      <c r="A9720"/>
      <c r="B9720" s="32"/>
      <c r="C9720" s="34"/>
      <c r="D9720" s="10"/>
      <c r="J9720" s="53"/>
      <c r="K9720" s="64"/>
      <c r="O9720" s="60"/>
      <c r="P9720" s="67"/>
      <c r="T9720" s="53"/>
      <c r="U9720" s="64"/>
      <c r="Y9720" s="53"/>
      <c r="Z9720" s="64"/>
      <c r="AD9720" s="53"/>
    </row>
    <row r="9721" spans="1:30" s="13" customFormat="1" x14ac:dyDescent="0.25">
      <c r="A9721"/>
      <c r="B9721" s="32"/>
      <c r="C9721" s="34"/>
      <c r="D9721" s="10"/>
      <c r="J9721" s="53"/>
      <c r="K9721" s="64"/>
      <c r="O9721" s="60"/>
      <c r="P9721" s="67"/>
      <c r="T9721" s="53"/>
      <c r="U9721" s="64"/>
      <c r="Y9721" s="53"/>
      <c r="Z9721" s="64"/>
      <c r="AD9721" s="53"/>
    </row>
    <row r="9722" spans="1:30" s="13" customFormat="1" x14ac:dyDescent="0.25">
      <c r="A9722"/>
      <c r="B9722" s="32"/>
      <c r="C9722" s="34"/>
      <c r="D9722" s="10"/>
      <c r="J9722" s="53"/>
      <c r="K9722" s="64"/>
      <c r="O9722" s="60"/>
      <c r="P9722" s="67"/>
      <c r="T9722" s="53"/>
      <c r="U9722" s="64"/>
      <c r="Y9722" s="53"/>
      <c r="Z9722" s="64"/>
      <c r="AD9722" s="53"/>
    </row>
    <row r="9723" spans="1:30" s="13" customFormat="1" x14ac:dyDescent="0.25">
      <c r="A9723"/>
      <c r="B9723" s="32"/>
      <c r="C9723" s="34"/>
      <c r="D9723" s="10"/>
      <c r="J9723" s="53"/>
      <c r="K9723" s="64"/>
      <c r="O9723" s="60"/>
      <c r="P9723" s="67"/>
      <c r="T9723" s="53"/>
      <c r="U9723" s="64"/>
      <c r="Y9723" s="53"/>
      <c r="Z9723" s="64"/>
      <c r="AD9723" s="53"/>
    </row>
    <row r="9724" spans="1:30" s="13" customFormat="1" x14ac:dyDescent="0.25">
      <c r="A9724"/>
      <c r="B9724" s="32"/>
      <c r="C9724" s="34"/>
      <c r="D9724" s="10"/>
      <c r="J9724" s="53"/>
      <c r="K9724" s="64"/>
      <c r="O9724" s="60"/>
      <c r="P9724" s="67"/>
      <c r="T9724" s="53"/>
      <c r="U9724" s="64"/>
      <c r="Y9724" s="53"/>
      <c r="Z9724" s="64"/>
      <c r="AD9724" s="53"/>
    </row>
    <row r="9725" spans="1:30" s="13" customFormat="1" x14ac:dyDescent="0.25">
      <c r="A9725"/>
      <c r="B9725" s="32"/>
      <c r="C9725" s="34"/>
      <c r="D9725" s="10"/>
      <c r="J9725" s="53"/>
      <c r="K9725" s="64"/>
      <c r="O9725" s="60"/>
      <c r="P9725" s="67"/>
      <c r="T9725" s="53"/>
      <c r="U9725" s="64"/>
      <c r="Y9725" s="53"/>
      <c r="Z9725" s="64"/>
      <c r="AD9725" s="53"/>
    </row>
    <row r="9726" spans="1:30" s="13" customFormat="1" x14ac:dyDescent="0.25">
      <c r="A9726"/>
      <c r="B9726" s="32"/>
      <c r="C9726" s="34"/>
      <c r="D9726" s="10"/>
      <c r="J9726" s="53"/>
      <c r="K9726" s="64"/>
      <c r="O9726" s="60"/>
      <c r="P9726" s="67"/>
      <c r="T9726" s="53"/>
      <c r="U9726" s="64"/>
      <c r="Y9726" s="53"/>
      <c r="Z9726" s="64"/>
      <c r="AD9726" s="53"/>
    </row>
    <row r="9727" spans="1:30" s="13" customFormat="1" x14ac:dyDescent="0.25">
      <c r="A9727"/>
      <c r="B9727" s="32"/>
      <c r="C9727" s="34"/>
      <c r="D9727" s="10"/>
      <c r="J9727" s="53"/>
      <c r="K9727" s="64"/>
      <c r="O9727" s="60"/>
      <c r="P9727" s="67"/>
      <c r="T9727" s="53"/>
      <c r="U9727" s="64"/>
      <c r="Y9727" s="53"/>
      <c r="Z9727" s="64"/>
      <c r="AD9727" s="53"/>
    </row>
    <row r="9728" spans="1:30" s="13" customFormat="1" x14ac:dyDescent="0.25">
      <c r="A9728"/>
      <c r="B9728" s="32"/>
      <c r="C9728" s="34"/>
      <c r="D9728" s="10"/>
      <c r="J9728" s="53"/>
      <c r="K9728" s="64"/>
      <c r="O9728" s="60"/>
      <c r="P9728" s="67"/>
      <c r="T9728" s="53"/>
      <c r="U9728" s="64"/>
      <c r="Y9728" s="53"/>
      <c r="Z9728" s="64"/>
      <c r="AD9728" s="53"/>
    </row>
    <row r="9729" spans="1:30" s="13" customFormat="1" x14ac:dyDescent="0.25">
      <c r="A9729"/>
      <c r="B9729" s="32"/>
      <c r="C9729" s="34"/>
      <c r="D9729" s="10"/>
      <c r="J9729" s="53"/>
      <c r="K9729" s="64"/>
      <c r="O9729" s="60"/>
      <c r="P9729" s="67"/>
      <c r="T9729" s="53"/>
      <c r="U9729" s="64"/>
      <c r="Y9729" s="53"/>
      <c r="Z9729" s="64"/>
      <c r="AD9729" s="53"/>
    </row>
    <row r="9730" spans="1:30" s="13" customFormat="1" x14ac:dyDescent="0.25">
      <c r="A9730"/>
      <c r="B9730" s="32"/>
      <c r="C9730" s="34"/>
      <c r="D9730" s="10"/>
      <c r="J9730" s="53"/>
      <c r="K9730" s="64"/>
      <c r="O9730" s="60"/>
      <c r="P9730" s="67"/>
      <c r="T9730" s="53"/>
      <c r="U9730" s="64"/>
      <c r="Y9730" s="53"/>
      <c r="Z9730" s="64"/>
      <c r="AD9730" s="53"/>
    </row>
    <row r="9731" spans="1:30" s="13" customFormat="1" x14ac:dyDescent="0.25">
      <c r="A9731"/>
      <c r="B9731" s="32"/>
      <c r="C9731" s="34"/>
      <c r="D9731" s="10"/>
      <c r="J9731" s="53"/>
      <c r="K9731" s="64"/>
      <c r="O9731" s="60"/>
      <c r="P9731" s="67"/>
      <c r="T9731" s="53"/>
      <c r="U9731" s="64"/>
      <c r="Y9731" s="53"/>
      <c r="Z9731" s="64"/>
      <c r="AD9731" s="53"/>
    </row>
    <row r="9732" spans="1:30" s="13" customFormat="1" x14ac:dyDescent="0.25">
      <c r="A9732"/>
      <c r="B9732" s="32"/>
      <c r="C9732" s="34"/>
      <c r="D9732" s="10"/>
      <c r="J9732" s="53"/>
      <c r="K9732" s="64"/>
      <c r="O9732" s="60"/>
      <c r="P9732" s="67"/>
      <c r="T9732" s="53"/>
      <c r="U9732" s="64"/>
      <c r="Y9732" s="53"/>
      <c r="Z9732" s="64"/>
      <c r="AD9732" s="53"/>
    </row>
    <row r="9733" spans="1:30" s="13" customFormat="1" x14ac:dyDescent="0.25">
      <c r="A9733"/>
      <c r="B9733" s="32"/>
      <c r="C9733" s="34"/>
      <c r="D9733" s="10"/>
      <c r="J9733" s="53"/>
      <c r="K9733" s="64"/>
      <c r="O9733" s="60"/>
      <c r="P9733" s="67"/>
      <c r="T9733" s="53"/>
      <c r="U9733" s="64"/>
      <c r="Y9733" s="53"/>
      <c r="Z9733" s="64"/>
      <c r="AD9733" s="53"/>
    </row>
    <row r="9734" spans="1:30" s="13" customFormat="1" x14ac:dyDescent="0.25">
      <c r="A9734"/>
      <c r="B9734" s="32"/>
      <c r="C9734" s="34"/>
      <c r="D9734" s="10"/>
      <c r="J9734" s="53"/>
      <c r="K9734" s="64"/>
      <c r="O9734" s="60"/>
      <c r="P9734" s="67"/>
      <c r="T9734" s="53"/>
      <c r="U9734" s="64"/>
      <c r="Y9734" s="53"/>
      <c r="Z9734" s="64"/>
      <c r="AD9734" s="53"/>
    </row>
    <row r="9735" spans="1:30" s="13" customFormat="1" x14ac:dyDescent="0.25">
      <c r="A9735"/>
      <c r="B9735" s="32"/>
      <c r="C9735" s="34"/>
      <c r="D9735" s="10"/>
      <c r="J9735" s="53"/>
      <c r="K9735" s="64"/>
      <c r="O9735" s="60"/>
      <c r="P9735" s="67"/>
      <c r="T9735" s="53"/>
      <c r="U9735" s="64"/>
      <c r="Y9735" s="53"/>
      <c r="Z9735" s="64"/>
      <c r="AD9735" s="53"/>
    </row>
    <row r="9736" spans="1:30" s="13" customFormat="1" x14ac:dyDescent="0.25">
      <c r="A9736"/>
      <c r="B9736" s="32"/>
      <c r="C9736" s="34"/>
      <c r="D9736" s="10"/>
      <c r="J9736" s="53"/>
      <c r="K9736" s="64"/>
      <c r="O9736" s="60"/>
      <c r="P9736" s="67"/>
      <c r="T9736" s="53"/>
      <c r="U9736" s="64"/>
      <c r="Y9736" s="53"/>
      <c r="Z9736" s="64"/>
      <c r="AD9736" s="53"/>
    </row>
    <row r="9737" spans="1:30" s="13" customFormat="1" x14ac:dyDescent="0.25">
      <c r="A9737"/>
      <c r="B9737" s="32"/>
      <c r="C9737" s="34"/>
      <c r="D9737" s="10"/>
      <c r="J9737" s="53"/>
      <c r="K9737" s="64"/>
      <c r="O9737" s="60"/>
      <c r="P9737" s="67"/>
      <c r="T9737" s="53"/>
      <c r="U9737" s="64"/>
      <c r="Y9737" s="53"/>
      <c r="Z9737" s="64"/>
      <c r="AD9737" s="53"/>
    </row>
    <row r="9738" spans="1:30" s="13" customFormat="1" x14ac:dyDescent="0.25">
      <c r="A9738"/>
      <c r="B9738" s="32"/>
      <c r="C9738" s="34"/>
      <c r="D9738" s="10"/>
      <c r="J9738" s="53"/>
      <c r="K9738" s="64"/>
      <c r="O9738" s="60"/>
      <c r="P9738" s="67"/>
      <c r="T9738" s="53"/>
      <c r="U9738" s="64"/>
      <c r="Y9738" s="53"/>
      <c r="Z9738" s="64"/>
      <c r="AD9738" s="53"/>
    </row>
    <row r="9739" spans="1:30" s="13" customFormat="1" x14ac:dyDescent="0.25">
      <c r="A9739"/>
      <c r="B9739" s="32"/>
      <c r="C9739" s="34"/>
      <c r="D9739" s="10"/>
      <c r="J9739" s="53"/>
      <c r="K9739" s="64"/>
      <c r="O9739" s="60"/>
      <c r="P9739" s="67"/>
      <c r="T9739" s="53"/>
      <c r="U9739" s="64"/>
      <c r="Y9739" s="53"/>
      <c r="Z9739" s="64"/>
      <c r="AD9739" s="53"/>
    </row>
    <row r="9740" spans="1:30" s="13" customFormat="1" x14ac:dyDescent="0.25">
      <c r="A9740"/>
      <c r="B9740" s="32"/>
      <c r="C9740" s="34"/>
      <c r="D9740" s="10"/>
      <c r="J9740" s="53"/>
      <c r="K9740" s="64"/>
      <c r="O9740" s="60"/>
      <c r="P9740" s="67"/>
      <c r="T9740" s="53"/>
      <c r="U9740" s="64"/>
      <c r="Y9740" s="53"/>
      <c r="Z9740" s="64"/>
      <c r="AD9740" s="53"/>
    </row>
    <row r="9741" spans="1:30" s="13" customFormat="1" x14ac:dyDescent="0.25">
      <c r="A9741"/>
      <c r="B9741" s="32"/>
      <c r="C9741" s="34"/>
      <c r="D9741" s="10"/>
      <c r="J9741" s="53"/>
      <c r="K9741" s="64"/>
      <c r="O9741" s="60"/>
      <c r="P9741" s="67"/>
      <c r="T9741" s="53"/>
      <c r="U9741" s="64"/>
      <c r="Y9741" s="53"/>
      <c r="Z9741" s="64"/>
      <c r="AD9741" s="53"/>
    </row>
    <row r="9742" spans="1:30" s="13" customFormat="1" x14ac:dyDescent="0.25">
      <c r="A9742"/>
      <c r="B9742" s="32"/>
      <c r="C9742" s="34"/>
      <c r="D9742" s="10"/>
      <c r="J9742" s="53"/>
      <c r="K9742" s="64"/>
      <c r="O9742" s="60"/>
      <c r="P9742" s="67"/>
      <c r="T9742" s="53"/>
      <c r="U9742" s="64"/>
      <c r="Y9742" s="53"/>
      <c r="Z9742" s="64"/>
      <c r="AD9742" s="53"/>
    </row>
    <row r="9743" spans="1:30" s="13" customFormat="1" x14ac:dyDescent="0.25">
      <c r="A9743"/>
      <c r="B9743" s="32"/>
      <c r="C9743" s="34"/>
      <c r="D9743" s="10"/>
      <c r="J9743" s="53"/>
      <c r="K9743" s="64"/>
      <c r="O9743" s="60"/>
      <c r="P9743" s="67"/>
      <c r="T9743" s="53"/>
      <c r="U9743" s="64"/>
      <c r="Y9743" s="53"/>
      <c r="Z9743" s="64"/>
      <c r="AD9743" s="53"/>
    </row>
    <row r="9744" spans="1:30" s="13" customFormat="1" x14ac:dyDescent="0.25">
      <c r="A9744"/>
      <c r="B9744" s="32"/>
      <c r="C9744" s="34"/>
      <c r="D9744" s="10"/>
      <c r="J9744" s="53"/>
      <c r="K9744" s="64"/>
      <c r="O9744" s="60"/>
      <c r="P9744" s="67"/>
      <c r="T9744" s="53"/>
      <c r="U9744" s="64"/>
      <c r="Y9744" s="53"/>
      <c r="Z9744" s="64"/>
      <c r="AD9744" s="53"/>
    </row>
    <row r="9745" spans="1:30" s="13" customFormat="1" x14ac:dyDescent="0.25">
      <c r="A9745"/>
      <c r="B9745" s="32"/>
      <c r="C9745" s="34"/>
      <c r="D9745" s="10"/>
      <c r="J9745" s="53"/>
      <c r="K9745" s="64"/>
      <c r="O9745" s="60"/>
      <c r="P9745" s="67"/>
      <c r="T9745" s="53"/>
      <c r="U9745" s="64"/>
      <c r="Y9745" s="53"/>
      <c r="Z9745" s="64"/>
      <c r="AD9745" s="53"/>
    </row>
    <row r="9746" spans="1:30" s="13" customFormat="1" x14ac:dyDescent="0.25">
      <c r="A9746"/>
      <c r="B9746" s="32"/>
      <c r="C9746" s="34"/>
      <c r="D9746" s="10"/>
      <c r="J9746" s="53"/>
      <c r="K9746" s="64"/>
      <c r="O9746" s="60"/>
      <c r="P9746" s="67"/>
      <c r="T9746" s="53"/>
      <c r="U9746" s="64"/>
      <c r="Y9746" s="53"/>
      <c r="Z9746" s="64"/>
      <c r="AD9746" s="53"/>
    </row>
    <row r="9747" spans="1:30" s="13" customFormat="1" x14ac:dyDescent="0.25">
      <c r="A9747"/>
      <c r="B9747" s="32"/>
      <c r="C9747" s="34"/>
      <c r="D9747" s="10"/>
      <c r="J9747" s="53"/>
      <c r="K9747" s="64"/>
      <c r="O9747" s="60"/>
      <c r="P9747" s="67"/>
      <c r="T9747" s="53"/>
      <c r="U9747" s="64"/>
      <c r="Y9747" s="53"/>
      <c r="Z9747" s="64"/>
      <c r="AD9747" s="53"/>
    </row>
    <row r="9748" spans="1:30" s="13" customFormat="1" x14ac:dyDescent="0.25">
      <c r="A9748"/>
      <c r="B9748" s="32"/>
      <c r="C9748" s="34"/>
      <c r="D9748" s="10"/>
      <c r="J9748" s="53"/>
      <c r="K9748" s="64"/>
      <c r="O9748" s="60"/>
      <c r="P9748" s="67"/>
      <c r="T9748" s="53"/>
      <c r="U9748" s="64"/>
      <c r="Y9748" s="53"/>
      <c r="Z9748" s="64"/>
      <c r="AD9748" s="53"/>
    </row>
    <row r="9749" spans="1:30" s="13" customFormat="1" x14ac:dyDescent="0.25">
      <c r="A9749"/>
      <c r="B9749" s="32"/>
      <c r="C9749" s="34"/>
      <c r="D9749" s="10"/>
      <c r="J9749" s="53"/>
      <c r="K9749" s="64"/>
      <c r="O9749" s="60"/>
      <c r="P9749" s="67"/>
      <c r="T9749" s="53"/>
      <c r="U9749" s="64"/>
      <c r="Y9749" s="53"/>
      <c r="Z9749" s="64"/>
      <c r="AD9749" s="53"/>
    </row>
    <row r="9750" spans="1:30" s="13" customFormat="1" x14ac:dyDescent="0.25">
      <c r="A9750"/>
      <c r="B9750" s="32"/>
      <c r="C9750" s="34"/>
      <c r="D9750" s="10"/>
      <c r="J9750" s="53"/>
      <c r="K9750" s="64"/>
      <c r="O9750" s="60"/>
      <c r="P9750" s="67"/>
      <c r="T9750" s="53"/>
      <c r="U9750" s="64"/>
      <c r="Y9750" s="53"/>
      <c r="Z9750" s="64"/>
      <c r="AD9750" s="53"/>
    </row>
    <row r="9751" spans="1:30" s="13" customFormat="1" x14ac:dyDescent="0.25">
      <c r="A9751"/>
      <c r="B9751" s="32"/>
      <c r="C9751" s="34"/>
      <c r="D9751" s="10"/>
      <c r="J9751" s="53"/>
      <c r="K9751" s="64"/>
      <c r="O9751" s="60"/>
      <c r="P9751" s="67"/>
      <c r="T9751" s="53"/>
      <c r="U9751" s="64"/>
      <c r="Y9751" s="53"/>
      <c r="Z9751" s="64"/>
      <c r="AD9751" s="53"/>
    </row>
    <row r="9752" spans="1:30" s="13" customFormat="1" x14ac:dyDescent="0.25">
      <c r="A9752"/>
      <c r="B9752" s="32"/>
      <c r="C9752" s="34"/>
      <c r="D9752" s="10"/>
      <c r="J9752" s="53"/>
      <c r="K9752" s="64"/>
      <c r="O9752" s="60"/>
      <c r="P9752" s="67"/>
      <c r="T9752" s="53"/>
      <c r="U9752" s="64"/>
      <c r="Y9752" s="53"/>
      <c r="Z9752" s="64"/>
      <c r="AD9752" s="53"/>
    </row>
    <row r="9753" spans="1:30" s="13" customFormat="1" x14ac:dyDescent="0.25">
      <c r="A9753"/>
      <c r="B9753" s="32"/>
      <c r="C9753" s="34"/>
      <c r="D9753" s="10"/>
      <c r="J9753" s="53"/>
      <c r="K9753" s="64"/>
      <c r="O9753" s="60"/>
      <c r="P9753" s="67"/>
      <c r="T9753" s="53"/>
      <c r="U9753" s="64"/>
      <c r="Y9753" s="53"/>
      <c r="Z9753" s="64"/>
      <c r="AD9753" s="53"/>
    </row>
    <row r="9754" spans="1:30" s="13" customFormat="1" x14ac:dyDescent="0.25">
      <c r="A9754"/>
      <c r="B9754" s="32"/>
      <c r="C9754" s="34"/>
      <c r="D9754" s="10"/>
      <c r="J9754" s="53"/>
      <c r="K9754" s="64"/>
      <c r="O9754" s="60"/>
      <c r="P9754" s="67"/>
      <c r="T9754" s="53"/>
      <c r="U9754" s="64"/>
      <c r="Y9754" s="53"/>
      <c r="Z9754" s="64"/>
      <c r="AD9754" s="53"/>
    </row>
    <row r="9755" spans="1:30" s="13" customFormat="1" x14ac:dyDescent="0.25">
      <c r="A9755"/>
      <c r="B9755" s="32"/>
      <c r="C9755" s="34"/>
      <c r="D9755" s="10"/>
      <c r="J9755" s="53"/>
      <c r="K9755" s="64"/>
      <c r="O9755" s="60"/>
      <c r="P9755" s="67"/>
      <c r="T9755" s="53"/>
      <c r="U9755" s="64"/>
      <c r="Y9755" s="53"/>
      <c r="Z9755" s="64"/>
      <c r="AD9755" s="53"/>
    </row>
    <row r="9756" spans="1:30" s="13" customFormat="1" x14ac:dyDescent="0.25">
      <c r="A9756"/>
      <c r="B9756" s="32"/>
      <c r="C9756" s="34"/>
      <c r="D9756" s="10"/>
      <c r="J9756" s="53"/>
      <c r="K9756" s="64"/>
      <c r="O9756" s="60"/>
      <c r="P9756" s="67"/>
      <c r="T9756" s="53"/>
      <c r="U9756" s="64"/>
      <c r="Y9756" s="53"/>
      <c r="Z9756" s="64"/>
      <c r="AD9756" s="53"/>
    </row>
    <row r="9757" spans="1:30" s="13" customFormat="1" x14ac:dyDescent="0.25">
      <c r="A9757"/>
      <c r="B9757" s="32"/>
      <c r="C9757" s="34"/>
      <c r="D9757" s="10"/>
      <c r="J9757" s="53"/>
      <c r="K9757" s="64"/>
      <c r="O9757" s="60"/>
      <c r="P9757" s="67"/>
      <c r="T9757" s="53"/>
      <c r="U9757" s="64"/>
      <c r="Y9757" s="53"/>
      <c r="Z9757" s="64"/>
      <c r="AD9757" s="53"/>
    </row>
    <row r="9758" spans="1:30" s="13" customFormat="1" x14ac:dyDescent="0.25">
      <c r="A9758"/>
      <c r="B9758" s="32"/>
      <c r="C9758" s="34"/>
      <c r="D9758" s="10"/>
      <c r="J9758" s="53"/>
      <c r="K9758" s="64"/>
      <c r="O9758" s="60"/>
      <c r="P9758" s="67"/>
      <c r="T9758" s="53"/>
      <c r="U9758" s="64"/>
      <c r="Y9758" s="53"/>
      <c r="Z9758" s="64"/>
      <c r="AD9758" s="53"/>
    </row>
    <row r="9759" spans="1:30" s="13" customFormat="1" x14ac:dyDescent="0.25">
      <c r="A9759"/>
      <c r="B9759" s="32"/>
      <c r="C9759" s="34"/>
      <c r="D9759" s="10"/>
      <c r="J9759" s="53"/>
      <c r="K9759" s="64"/>
      <c r="O9759" s="60"/>
      <c r="P9759" s="67"/>
      <c r="T9759" s="53"/>
      <c r="U9759" s="64"/>
      <c r="Y9759" s="53"/>
      <c r="Z9759" s="64"/>
      <c r="AD9759" s="53"/>
    </row>
    <row r="9760" spans="1:30" s="13" customFormat="1" x14ac:dyDescent="0.25">
      <c r="A9760"/>
      <c r="B9760" s="32"/>
      <c r="C9760" s="34"/>
      <c r="D9760" s="10"/>
      <c r="J9760" s="53"/>
      <c r="K9760" s="64"/>
      <c r="O9760" s="60"/>
      <c r="P9760" s="67"/>
      <c r="T9760" s="53"/>
      <c r="U9760" s="64"/>
      <c r="Y9760" s="53"/>
      <c r="Z9760" s="64"/>
      <c r="AD9760" s="53"/>
    </row>
    <row r="9761" spans="1:30" s="13" customFormat="1" x14ac:dyDescent="0.25">
      <c r="A9761"/>
      <c r="B9761" s="32"/>
      <c r="C9761" s="34"/>
      <c r="D9761" s="10"/>
      <c r="J9761" s="53"/>
      <c r="K9761" s="64"/>
      <c r="O9761" s="60"/>
      <c r="P9761" s="67"/>
      <c r="T9761" s="53"/>
      <c r="U9761" s="64"/>
      <c r="Y9761" s="53"/>
      <c r="Z9761" s="64"/>
      <c r="AD9761" s="53"/>
    </row>
    <row r="9762" spans="1:30" s="13" customFormat="1" x14ac:dyDescent="0.25">
      <c r="A9762"/>
      <c r="B9762" s="32"/>
      <c r="C9762" s="34"/>
      <c r="D9762" s="10"/>
      <c r="J9762" s="53"/>
      <c r="K9762" s="64"/>
      <c r="O9762" s="60"/>
      <c r="P9762" s="67"/>
      <c r="T9762" s="53"/>
      <c r="U9762" s="64"/>
      <c r="Y9762" s="53"/>
      <c r="Z9762" s="64"/>
      <c r="AD9762" s="53"/>
    </row>
    <row r="9763" spans="1:30" s="13" customFormat="1" x14ac:dyDescent="0.25">
      <c r="A9763"/>
      <c r="B9763" s="32"/>
      <c r="C9763" s="34"/>
      <c r="D9763" s="10"/>
      <c r="J9763" s="53"/>
      <c r="K9763" s="64"/>
      <c r="O9763" s="60"/>
      <c r="P9763" s="67"/>
      <c r="T9763" s="53"/>
      <c r="U9763" s="64"/>
      <c r="Y9763" s="53"/>
      <c r="Z9763" s="64"/>
      <c r="AD9763" s="53"/>
    </row>
    <row r="9764" spans="1:30" s="13" customFormat="1" x14ac:dyDescent="0.25">
      <c r="A9764"/>
      <c r="B9764" s="32"/>
      <c r="C9764" s="34"/>
      <c r="D9764" s="10"/>
      <c r="J9764" s="53"/>
      <c r="K9764" s="64"/>
      <c r="O9764" s="60"/>
      <c r="P9764" s="67"/>
      <c r="T9764" s="53"/>
      <c r="U9764" s="64"/>
      <c r="Y9764" s="53"/>
      <c r="Z9764" s="64"/>
      <c r="AD9764" s="53"/>
    </row>
    <row r="9765" spans="1:30" s="13" customFormat="1" x14ac:dyDescent="0.25">
      <c r="A9765"/>
      <c r="B9765" s="32"/>
      <c r="C9765" s="34"/>
      <c r="D9765" s="10"/>
      <c r="J9765" s="53"/>
      <c r="K9765" s="64"/>
      <c r="O9765" s="60"/>
      <c r="P9765" s="67"/>
      <c r="T9765" s="53"/>
      <c r="U9765" s="64"/>
      <c r="Y9765" s="53"/>
      <c r="Z9765" s="64"/>
      <c r="AD9765" s="53"/>
    </row>
    <row r="9766" spans="1:30" s="13" customFormat="1" x14ac:dyDescent="0.25">
      <c r="A9766"/>
      <c r="B9766" s="32"/>
      <c r="C9766" s="34"/>
      <c r="D9766" s="10"/>
      <c r="J9766" s="53"/>
      <c r="K9766" s="64"/>
      <c r="O9766" s="60"/>
      <c r="P9766" s="67"/>
      <c r="T9766" s="53"/>
      <c r="U9766" s="64"/>
      <c r="Y9766" s="53"/>
      <c r="Z9766" s="64"/>
      <c r="AD9766" s="53"/>
    </row>
    <row r="9767" spans="1:30" s="13" customFormat="1" x14ac:dyDescent="0.25">
      <c r="A9767"/>
      <c r="B9767" s="32"/>
      <c r="C9767" s="34"/>
      <c r="D9767" s="10"/>
      <c r="J9767" s="53"/>
      <c r="K9767" s="64"/>
      <c r="O9767" s="60"/>
      <c r="P9767" s="67"/>
      <c r="T9767" s="53"/>
      <c r="U9767" s="64"/>
      <c r="Y9767" s="53"/>
      <c r="Z9767" s="64"/>
      <c r="AD9767" s="53"/>
    </row>
    <row r="9768" spans="1:30" s="13" customFormat="1" x14ac:dyDescent="0.25">
      <c r="A9768"/>
      <c r="B9768" s="32"/>
      <c r="C9768" s="34"/>
      <c r="D9768" s="10"/>
      <c r="J9768" s="53"/>
      <c r="K9768" s="64"/>
      <c r="O9768" s="60"/>
      <c r="P9768" s="67"/>
      <c r="T9768" s="53"/>
      <c r="U9768" s="64"/>
      <c r="Y9768" s="53"/>
      <c r="Z9768" s="64"/>
      <c r="AD9768" s="53"/>
    </row>
    <row r="9769" spans="1:30" s="13" customFormat="1" x14ac:dyDescent="0.25">
      <c r="A9769"/>
      <c r="B9769" s="32"/>
      <c r="C9769" s="34"/>
      <c r="D9769" s="10"/>
      <c r="J9769" s="53"/>
      <c r="K9769" s="64"/>
      <c r="O9769" s="60"/>
      <c r="P9769" s="67"/>
      <c r="T9769" s="53"/>
      <c r="U9769" s="64"/>
      <c r="Y9769" s="53"/>
      <c r="Z9769" s="64"/>
      <c r="AD9769" s="53"/>
    </row>
    <row r="9770" spans="1:30" s="13" customFormat="1" x14ac:dyDescent="0.25">
      <c r="A9770"/>
      <c r="B9770" s="32"/>
      <c r="C9770" s="34"/>
      <c r="D9770" s="10"/>
      <c r="J9770" s="53"/>
      <c r="K9770" s="64"/>
      <c r="O9770" s="60"/>
      <c r="P9770" s="67"/>
      <c r="T9770" s="53"/>
      <c r="U9770" s="64"/>
      <c r="Y9770" s="53"/>
      <c r="Z9770" s="64"/>
      <c r="AD9770" s="53"/>
    </row>
    <row r="9771" spans="1:30" s="13" customFormat="1" x14ac:dyDescent="0.25">
      <c r="A9771"/>
      <c r="B9771" s="32"/>
      <c r="C9771" s="34"/>
      <c r="D9771" s="10"/>
      <c r="J9771" s="53"/>
      <c r="K9771" s="64"/>
      <c r="O9771" s="60"/>
      <c r="P9771" s="67"/>
      <c r="T9771" s="53"/>
      <c r="U9771" s="64"/>
      <c r="Y9771" s="53"/>
      <c r="Z9771" s="64"/>
      <c r="AD9771" s="53"/>
    </row>
    <row r="9772" spans="1:30" s="13" customFormat="1" x14ac:dyDescent="0.25">
      <c r="A9772"/>
      <c r="B9772" s="32"/>
      <c r="C9772" s="34"/>
      <c r="D9772" s="10"/>
      <c r="J9772" s="53"/>
      <c r="K9772" s="64"/>
      <c r="O9772" s="60"/>
      <c r="P9772" s="67"/>
      <c r="T9772" s="53"/>
      <c r="U9772" s="64"/>
      <c r="Y9772" s="53"/>
      <c r="Z9772" s="64"/>
      <c r="AD9772" s="53"/>
    </row>
    <row r="9773" spans="1:30" s="13" customFormat="1" x14ac:dyDescent="0.25">
      <c r="A9773"/>
      <c r="B9773" s="32"/>
      <c r="C9773" s="34"/>
      <c r="D9773" s="10"/>
      <c r="J9773" s="53"/>
      <c r="K9773" s="64"/>
      <c r="O9773" s="60"/>
      <c r="P9773" s="67"/>
      <c r="T9773" s="53"/>
      <c r="U9773" s="64"/>
      <c r="Y9773" s="53"/>
      <c r="Z9773" s="64"/>
      <c r="AD9773" s="53"/>
    </row>
    <row r="9774" spans="1:30" s="13" customFormat="1" x14ac:dyDescent="0.25">
      <c r="A9774"/>
      <c r="B9774" s="32"/>
      <c r="C9774" s="34"/>
      <c r="D9774" s="10"/>
      <c r="J9774" s="53"/>
      <c r="K9774" s="64"/>
      <c r="O9774" s="60"/>
      <c r="P9774" s="67"/>
      <c r="T9774" s="53"/>
      <c r="U9774" s="64"/>
      <c r="Y9774" s="53"/>
      <c r="Z9774" s="64"/>
      <c r="AD9774" s="53"/>
    </row>
    <row r="9775" spans="1:30" s="13" customFormat="1" x14ac:dyDescent="0.25">
      <c r="A9775"/>
      <c r="B9775" s="32"/>
      <c r="C9775" s="34"/>
      <c r="D9775" s="10"/>
      <c r="J9775" s="53"/>
      <c r="K9775" s="64"/>
      <c r="O9775" s="60"/>
      <c r="P9775" s="67"/>
      <c r="T9775" s="53"/>
      <c r="U9775" s="64"/>
      <c r="Y9775" s="53"/>
      <c r="Z9775" s="64"/>
      <c r="AD9775" s="53"/>
    </row>
    <row r="9776" spans="1:30" s="13" customFormat="1" x14ac:dyDescent="0.25">
      <c r="A9776"/>
      <c r="B9776" s="32"/>
      <c r="C9776" s="34"/>
      <c r="D9776" s="10"/>
      <c r="J9776" s="53"/>
      <c r="K9776" s="64"/>
      <c r="O9776" s="60"/>
      <c r="P9776" s="67"/>
      <c r="T9776" s="53"/>
      <c r="U9776" s="64"/>
      <c r="Y9776" s="53"/>
      <c r="Z9776" s="64"/>
      <c r="AD9776" s="53"/>
    </row>
    <row r="9777" spans="1:30" s="13" customFormat="1" x14ac:dyDescent="0.25">
      <c r="A9777"/>
      <c r="B9777" s="32"/>
      <c r="C9777" s="34"/>
      <c r="D9777" s="10"/>
      <c r="J9777" s="53"/>
      <c r="K9777" s="64"/>
      <c r="O9777" s="60"/>
      <c r="P9777" s="67"/>
      <c r="T9777" s="53"/>
      <c r="U9777" s="64"/>
      <c r="Y9777" s="53"/>
      <c r="Z9777" s="64"/>
      <c r="AD9777" s="53"/>
    </row>
    <row r="9778" spans="1:30" s="13" customFormat="1" x14ac:dyDescent="0.25">
      <c r="A9778"/>
      <c r="B9778" s="32"/>
      <c r="C9778" s="34"/>
      <c r="D9778" s="10"/>
      <c r="J9778" s="53"/>
      <c r="K9778" s="64"/>
      <c r="O9778" s="60"/>
      <c r="P9778" s="67"/>
      <c r="T9778" s="53"/>
      <c r="U9778" s="64"/>
      <c r="Y9778" s="53"/>
      <c r="Z9778" s="64"/>
      <c r="AD9778" s="53"/>
    </row>
    <row r="9779" spans="1:30" s="13" customFormat="1" x14ac:dyDescent="0.25">
      <c r="A9779"/>
      <c r="B9779" s="32"/>
      <c r="C9779" s="34"/>
      <c r="D9779" s="10"/>
      <c r="J9779" s="53"/>
      <c r="K9779" s="64"/>
      <c r="O9779" s="60"/>
      <c r="P9779" s="67"/>
      <c r="T9779" s="53"/>
      <c r="U9779" s="64"/>
      <c r="Y9779" s="53"/>
      <c r="Z9779" s="64"/>
      <c r="AD9779" s="53"/>
    </row>
    <row r="9780" spans="1:30" s="13" customFormat="1" x14ac:dyDescent="0.25">
      <c r="A9780"/>
      <c r="B9780" s="32"/>
      <c r="C9780" s="34"/>
      <c r="D9780" s="10"/>
      <c r="J9780" s="53"/>
      <c r="K9780" s="64"/>
      <c r="O9780" s="60"/>
      <c r="P9780" s="67"/>
      <c r="T9780" s="53"/>
      <c r="U9780" s="64"/>
      <c r="Y9780" s="53"/>
      <c r="Z9780" s="64"/>
      <c r="AD9780" s="53"/>
    </row>
    <row r="9781" spans="1:30" s="13" customFormat="1" x14ac:dyDescent="0.25">
      <c r="A9781"/>
      <c r="B9781" s="32"/>
      <c r="C9781" s="34"/>
      <c r="D9781" s="10"/>
      <c r="J9781" s="53"/>
      <c r="K9781" s="64"/>
      <c r="O9781" s="60"/>
      <c r="P9781" s="67"/>
      <c r="T9781" s="53"/>
      <c r="U9781" s="64"/>
      <c r="Y9781" s="53"/>
      <c r="Z9781" s="64"/>
      <c r="AD9781" s="53"/>
    </row>
    <row r="9782" spans="1:30" s="13" customFormat="1" x14ac:dyDescent="0.25">
      <c r="A9782"/>
      <c r="B9782" s="32"/>
      <c r="C9782" s="34"/>
      <c r="D9782" s="10"/>
      <c r="J9782" s="53"/>
      <c r="K9782" s="64"/>
      <c r="O9782" s="60"/>
      <c r="P9782" s="67"/>
      <c r="T9782" s="53"/>
      <c r="U9782" s="64"/>
      <c r="Y9782" s="53"/>
      <c r="Z9782" s="64"/>
      <c r="AD9782" s="53"/>
    </row>
    <row r="9783" spans="1:30" s="13" customFormat="1" x14ac:dyDescent="0.25">
      <c r="A9783"/>
      <c r="B9783" s="32"/>
      <c r="C9783" s="34"/>
      <c r="D9783" s="10"/>
      <c r="J9783" s="53"/>
      <c r="K9783" s="64"/>
      <c r="O9783" s="60"/>
      <c r="P9783" s="67"/>
      <c r="T9783" s="53"/>
      <c r="U9783" s="64"/>
      <c r="Y9783" s="53"/>
      <c r="Z9783" s="64"/>
      <c r="AD9783" s="53"/>
    </row>
    <row r="9784" spans="1:30" s="13" customFormat="1" x14ac:dyDescent="0.25">
      <c r="A9784"/>
      <c r="B9784" s="32"/>
      <c r="C9784" s="34"/>
      <c r="D9784" s="10"/>
      <c r="J9784" s="53"/>
      <c r="K9784" s="64"/>
      <c r="O9784" s="60"/>
      <c r="P9784" s="67"/>
      <c r="T9784" s="53"/>
      <c r="U9784" s="64"/>
      <c r="Y9784" s="53"/>
      <c r="Z9784" s="64"/>
      <c r="AD9784" s="53"/>
    </row>
    <row r="9785" spans="1:30" s="13" customFormat="1" x14ac:dyDescent="0.25">
      <c r="A9785"/>
      <c r="B9785" s="32"/>
      <c r="C9785" s="34"/>
      <c r="D9785" s="10"/>
      <c r="J9785" s="53"/>
      <c r="K9785" s="64"/>
      <c r="O9785" s="60"/>
      <c r="P9785" s="67"/>
      <c r="T9785" s="53"/>
      <c r="U9785" s="64"/>
      <c r="Y9785" s="53"/>
      <c r="Z9785" s="64"/>
      <c r="AD9785" s="53"/>
    </row>
    <row r="9786" spans="1:30" s="13" customFormat="1" x14ac:dyDescent="0.25">
      <c r="A9786"/>
      <c r="B9786" s="32"/>
      <c r="C9786" s="34"/>
      <c r="D9786" s="10"/>
      <c r="J9786" s="53"/>
      <c r="K9786" s="64"/>
      <c r="O9786" s="60"/>
      <c r="P9786" s="67"/>
      <c r="T9786" s="53"/>
      <c r="U9786" s="64"/>
      <c r="Y9786" s="53"/>
      <c r="Z9786" s="64"/>
      <c r="AD9786" s="53"/>
    </row>
    <row r="9787" spans="1:30" s="13" customFormat="1" x14ac:dyDescent="0.25">
      <c r="A9787"/>
      <c r="B9787" s="32"/>
      <c r="C9787" s="34"/>
      <c r="D9787" s="10"/>
      <c r="J9787" s="53"/>
      <c r="K9787" s="64"/>
      <c r="O9787" s="60"/>
      <c r="P9787" s="67"/>
      <c r="T9787" s="53"/>
      <c r="U9787" s="64"/>
      <c r="Y9787" s="53"/>
      <c r="Z9787" s="64"/>
      <c r="AD9787" s="53"/>
    </row>
    <row r="9788" spans="1:30" s="13" customFormat="1" x14ac:dyDescent="0.25">
      <c r="A9788"/>
      <c r="B9788" s="32"/>
      <c r="C9788" s="34"/>
      <c r="D9788" s="10"/>
      <c r="J9788" s="53"/>
      <c r="K9788" s="64"/>
      <c r="O9788" s="60"/>
      <c r="P9788" s="67"/>
      <c r="T9788" s="53"/>
      <c r="U9788" s="64"/>
      <c r="Y9788" s="53"/>
      <c r="Z9788" s="64"/>
      <c r="AD9788" s="53"/>
    </row>
    <row r="9789" spans="1:30" s="13" customFormat="1" x14ac:dyDescent="0.25">
      <c r="A9789"/>
      <c r="B9789" s="32"/>
      <c r="C9789" s="34"/>
      <c r="D9789" s="10"/>
      <c r="J9789" s="53"/>
      <c r="K9789" s="64"/>
      <c r="O9789" s="60"/>
      <c r="P9789" s="67"/>
      <c r="T9789" s="53"/>
      <c r="U9789" s="64"/>
      <c r="Y9789" s="53"/>
      <c r="Z9789" s="64"/>
      <c r="AD9789" s="53"/>
    </row>
    <row r="9790" spans="1:30" s="13" customFormat="1" x14ac:dyDescent="0.25">
      <c r="A9790"/>
      <c r="B9790" s="32"/>
      <c r="C9790" s="34"/>
      <c r="D9790" s="10"/>
      <c r="J9790" s="53"/>
      <c r="K9790" s="64"/>
      <c r="O9790" s="60"/>
      <c r="P9790" s="67"/>
      <c r="T9790" s="53"/>
      <c r="U9790" s="64"/>
      <c r="Y9790" s="53"/>
      <c r="Z9790" s="64"/>
      <c r="AD9790" s="53"/>
    </row>
    <row r="9791" spans="1:30" s="13" customFormat="1" x14ac:dyDescent="0.25">
      <c r="A9791"/>
      <c r="B9791" s="32"/>
      <c r="C9791" s="34"/>
      <c r="D9791" s="10"/>
      <c r="J9791" s="53"/>
      <c r="K9791" s="64"/>
      <c r="O9791" s="60"/>
      <c r="P9791" s="67"/>
      <c r="T9791" s="53"/>
      <c r="U9791" s="64"/>
      <c r="Y9791" s="53"/>
      <c r="Z9791" s="64"/>
      <c r="AD9791" s="53"/>
    </row>
    <row r="9792" spans="1:30" s="13" customFormat="1" x14ac:dyDescent="0.25">
      <c r="A9792"/>
      <c r="B9792" s="32"/>
      <c r="C9792" s="34"/>
      <c r="D9792" s="10"/>
      <c r="J9792" s="53"/>
      <c r="K9792" s="64"/>
      <c r="O9792" s="60"/>
      <c r="P9792" s="67"/>
      <c r="T9792" s="53"/>
      <c r="U9792" s="64"/>
      <c r="Y9792" s="53"/>
      <c r="Z9792" s="64"/>
      <c r="AD9792" s="53"/>
    </row>
    <row r="9793" spans="1:30" s="13" customFormat="1" x14ac:dyDescent="0.25">
      <c r="A9793"/>
      <c r="B9793" s="32"/>
      <c r="C9793" s="34"/>
      <c r="D9793" s="10"/>
      <c r="J9793" s="53"/>
      <c r="K9793" s="64"/>
      <c r="O9793" s="60"/>
      <c r="P9793" s="67"/>
      <c r="T9793" s="53"/>
      <c r="U9793" s="64"/>
      <c r="Y9793" s="53"/>
      <c r="Z9793" s="64"/>
      <c r="AD9793" s="53"/>
    </row>
    <row r="9794" spans="1:30" s="13" customFormat="1" x14ac:dyDescent="0.25">
      <c r="A9794"/>
      <c r="B9794" s="32"/>
      <c r="C9794" s="34"/>
      <c r="D9794" s="10"/>
      <c r="J9794" s="53"/>
      <c r="K9794" s="64"/>
      <c r="O9794" s="60"/>
      <c r="P9794" s="67"/>
      <c r="T9794" s="53"/>
      <c r="U9794" s="64"/>
      <c r="Y9794" s="53"/>
      <c r="Z9794" s="64"/>
      <c r="AD9794" s="53"/>
    </row>
    <row r="9795" spans="1:30" s="13" customFormat="1" x14ac:dyDescent="0.25">
      <c r="A9795"/>
      <c r="B9795" s="32"/>
      <c r="C9795" s="34"/>
      <c r="D9795" s="10"/>
      <c r="J9795" s="53"/>
      <c r="K9795" s="64"/>
      <c r="O9795" s="60"/>
      <c r="P9795" s="67"/>
      <c r="T9795" s="53"/>
      <c r="U9795" s="64"/>
      <c r="Y9795" s="53"/>
      <c r="Z9795" s="64"/>
      <c r="AD9795" s="53"/>
    </row>
    <row r="9796" spans="1:30" s="13" customFormat="1" x14ac:dyDescent="0.25">
      <c r="A9796"/>
      <c r="B9796" s="32"/>
      <c r="C9796" s="34"/>
      <c r="D9796" s="10"/>
      <c r="J9796" s="53"/>
      <c r="K9796" s="64"/>
      <c r="O9796" s="60"/>
      <c r="P9796" s="67"/>
      <c r="T9796" s="53"/>
      <c r="U9796" s="64"/>
      <c r="Y9796" s="53"/>
      <c r="Z9796" s="64"/>
      <c r="AD9796" s="53"/>
    </row>
    <row r="9797" spans="1:30" s="13" customFormat="1" x14ac:dyDescent="0.25">
      <c r="A9797"/>
      <c r="B9797" s="32"/>
      <c r="C9797" s="34"/>
      <c r="D9797" s="10"/>
      <c r="J9797" s="53"/>
      <c r="K9797" s="64"/>
      <c r="O9797" s="60"/>
      <c r="P9797" s="67"/>
      <c r="T9797" s="53"/>
      <c r="U9797" s="64"/>
      <c r="Y9797" s="53"/>
      <c r="Z9797" s="64"/>
      <c r="AD9797" s="53"/>
    </row>
    <row r="9798" spans="1:30" s="13" customFormat="1" x14ac:dyDescent="0.25">
      <c r="A9798"/>
      <c r="B9798" s="32"/>
      <c r="C9798" s="34"/>
      <c r="D9798" s="10"/>
      <c r="J9798" s="53"/>
      <c r="K9798" s="64"/>
      <c r="O9798" s="60"/>
      <c r="P9798" s="67"/>
      <c r="T9798" s="53"/>
      <c r="U9798" s="64"/>
      <c r="Y9798" s="53"/>
      <c r="Z9798" s="64"/>
      <c r="AD9798" s="53"/>
    </row>
    <row r="9799" spans="1:30" s="13" customFormat="1" x14ac:dyDescent="0.25">
      <c r="A9799"/>
      <c r="B9799" s="32"/>
      <c r="C9799" s="34"/>
      <c r="D9799" s="10"/>
      <c r="J9799" s="53"/>
      <c r="K9799" s="64"/>
      <c r="O9799" s="60"/>
      <c r="P9799" s="67"/>
      <c r="T9799" s="53"/>
      <c r="U9799" s="64"/>
      <c r="Y9799" s="53"/>
      <c r="Z9799" s="64"/>
      <c r="AD9799" s="53"/>
    </row>
    <row r="9800" spans="1:30" s="13" customFormat="1" x14ac:dyDescent="0.25">
      <c r="A9800"/>
      <c r="B9800" s="32"/>
      <c r="C9800" s="34"/>
      <c r="D9800" s="10"/>
      <c r="J9800" s="53"/>
      <c r="K9800" s="64"/>
      <c r="O9800" s="60"/>
      <c r="P9800" s="67"/>
      <c r="T9800" s="53"/>
      <c r="U9800" s="64"/>
      <c r="Y9800" s="53"/>
      <c r="Z9800" s="64"/>
      <c r="AD9800" s="53"/>
    </row>
    <row r="9801" spans="1:30" s="13" customFormat="1" x14ac:dyDescent="0.25">
      <c r="A9801"/>
      <c r="B9801" s="32"/>
      <c r="C9801" s="34"/>
      <c r="D9801" s="10"/>
      <c r="J9801" s="53"/>
      <c r="K9801" s="64"/>
      <c r="O9801" s="60"/>
      <c r="P9801" s="67"/>
      <c r="T9801" s="53"/>
      <c r="U9801" s="64"/>
      <c r="Y9801" s="53"/>
      <c r="Z9801" s="64"/>
      <c r="AD9801" s="53"/>
    </row>
    <row r="9802" spans="1:30" s="13" customFormat="1" x14ac:dyDescent="0.25">
      <c r="A9802"/>
      <c r="B9802" s="32"/>
      <c r="C9802" s="34"/>
      <c r="D9802" s="10"/>
      <c r="J9802" s="53"/>
      <c r="K9802" s="64"/>
      <c r="O9802" s="60"/>
      <c r="P9802" s="67"/>
      <c r="T9802" s="53"/>
      <c r="U9802" s="64"/>
      <c r="Y9802" s="53"/>
      <c r="Z9802" s="64"/>
      <c r="AD9802" s="53"/>
    </row>
    <row r="9803" spans="1:30" s="13" customFormat="1" x14ac:dyDescent="0.25">
      <c r="A9803"/>
      <c r="B9803" s="32"/>
      <c r="C9803" s="34"/>
      <c r="D9803" s="10"/>
      <c r="J9803" s="53"/>
      <c r="K9803" s="64"/>
      <c r="O9803" s="60"/>
      <c r="P9803" s="67"/>
      <c r="T9803" s="53"/>
      <c r="U9803" s="64"/>
      <c r="Y9803" s="53"/>
      <c r="Z9803" s="64"/>
      <c r="AD9803" s="53"/>
    </row>
    <row r="9804" spans="1:30" s="13" customFormat="1" x14ac:dyDescent="0.25">
      <c r="A9804"/>
      <c r="B9804" s="32"/>
      <c r="C9804" s="34"/>
      <c r="D9804" s="10"/>
      <c r="J9804" s="53"/>
      <c r="K9804" s="64"/>
      <c r="O9804" s="60"/>
      <c r="P9804" s="67"/>
      <c r="T9804" s="53"/>
      <c r="U9804" s="64"/>
      <c r="Y9804" s="53"/>
      <c r="Z9804" s="64"/>
      <c r="AD9804" s="53"/>
    </row>
    <row r="9805" spans="1:30" s="13" customFormat="1" x14ac:dyDescent="0.25">
      <c r="A9805"/>
      <c r="B9805" s="32"/>
      <c r="C9805" s="34"/>
      <c r="D9805" s="10"/>
      <c r="J9805" s="53"/>
      <c r="K9805" s="64"/>
      <c r="O9805" s="60"/>
      <c r="P9805" s="67"/>
      <c r="T9805" s="53"/>
      <c r="U9805" s="64"/>
      <c r="Y9805" s="53"/>
      <c r="Z9805" s="64"/>
      <c r="AD9805" s="53"/>
    </row>
    <row r="9806" spans="1:30" s="13" customFormat="1" x14ac:dyDescent="0.25">
      <c r="A9806"/>
      <c r="B9806" s="32"/>
      <c r="C9806" s="34"/>
      <c r="D9806" s="10"/>
      <c r="J9806" s="53"/>
      <c r="K9806" s="64"/>
      <c r="O9806" s="60"/>
      <c r="P9806" s="67"/>
      <c r="T9806" s="53"/>
      <c r="U9806" s="64"/>
      <c r="Y9806" s="53"/>
      <c r="Z9806" s="64"/>
      <c r="AD9806" s="53"/>
    </row>
    <row r="9807" spans="1:30" s="13" customFormat="1" x14ac:dyDescent="0.25">
      <c r="A9807"/>
      <c r="B9807" s="32"/>
      <c r="C9807" s="34"/>
      <c r="D9807" s="10"/>
      <c r="J9807" s="53"/>
      <c r="K9807" s="64"/>
      <c r="O9807" s="60"/>
      <c r="P9807" s="67"/>
      <c r="T9807" s="53"/>
      <c r="U9807" s="64"/>
      <c r="Y9807" s="53"/>
      <c r="Z9807" s="64"/>
      <c r="AD9807" s="53"/>
    </row>
    <row r="9808" spans="1:30" s="13" customFormat="1" x14ac:dyDescent="0.25">
      <c r="A9808"/>
      <c r="B9808" s="32"/>
      <c r="C9808" s="34"/>
      <c r="D9808" s="10"/>
      <c r="J9808" s="53"/>
      <c r="K9808" s="64"/>
      <c r="O9808" s="60"/>
      <c r="P9808" s="67"/>
      <c r="T9808" s="53"/>
      <c r="U9808" s="64"/>
      <c r="Y9808" s="53"/>
      <c r="Z9808" s="64"/>
      <c r="AD9808" s="53"/>
    </row>
    <row r="9809" spans="1:30" s="13" customFormat="1" x14ac:dyDescent="0.25">
      <c r="A9809"/>
      <c r="B9809" s="32"/>
      <c r="C9809" s="34"/>
      <c r="D9809" s="10"/>
      <c r="J9809" s="53"/>
      <c r="K9809" s="64"/>
      <c r="O9809" s="60"/>
      <c r="P9809" s="67"/>
      <c r="T9809" s="53"/>
      <c r="U9809" s="64"/>
      <c r="Y9809" s="53"/>
      <c r="Z9809" s="64"/>
      <c r="AD9809" s="53"/>
    </row>
    <row r="9810" spans="1:30" s="13" customFormat="1" x14ac:dyDescent="0.25">
      <c r="A9810"/>
      <c r="B9810" s="32"/>
      <c r="C9810" s="34"/>
      <c r="D9810" s="10"/>
      <c r="J9810" s="53"/>
      <c r="K9810" s="64"/>
      <c r="O9810" s="60"/>
      <c r="P9810" s="67"/>
      <c r="T9810" s="53"/>
      <c r="U9810" s="64"/>
      <c r="Y9810" s="53"/>
      <c r="Z9810" s="64"/>
      <c r="AD9810" s="53"/>
    </row>
    <row r="9811" spans="1:30" s="13" customFormat="1" x14ac:dyDescent="0.25">
      <c r="A9811"/>
      <c r="B9811" s="32"/>
      <c r="C9811" s="34"/>
      <c r="D9811" s="10"/>
      <c r="J9811" s="53"/>
      <c r="K9811" s="64"/>
      <c r="O9811" s="60"/>
      <c r="P9811" s="67"/>
      <c r="T9811" s="53"/>
      <c r="U9811" s="64"/>
      <c r="Y9811" s="53"/>
      <c r="Z9811" s="64"/>
      <c r="AD9811" s="53"/>
    </row>
    <row r="9812" spans="1:30" s="13" customFormat="1" x14ac:dyDescent="0.25">
      <c r="A9812"/>
      <c r="B9812" s="32"/>
      <c r="C9812" s="34"/>
      <c r="D9812" s="10"/>
      <c r="J9812" s="53"/>
      <c r="K9812" s="64"/>
      <c r="O9812" s="60"/>
      <c r="P9812" s="67"/>
      <c r="T9812" s="53"/>
      <c r="U9812" s="64"/>
      <c r="Y9812" s="53"/>
      <c r="Z9812" s="64"/>
      <c r="AD9812" s="53"/>
    </row>
    <row r="9813" spans="1:30" s="13" customFormat="1" x14ac:dyDescent="0.25">
      <c r="A9813"/>
      <c r="B9813" s="32"/>
      <c r="C9813" s="34"/>
      <c r="D9813" s="10"/>
      <c r="J9813" s="53"/>
      <c r="K9813" s="64"/>
      <c r="O9813" s="60"/>
      <c r="P9813" s="67"/>
      <c r="T9813" s="53"/>
      <c r="U9813" s="64"/>
      <c r="Y9813" s="53"/>
      <c r="Z9813" s="64"/>
      <c r="AD9813" s="53"/>
    </row>
    <row r="9814" spans="1:30" s="13" customFormat="1" x14ac:dyDescent="0.25">
      <c r="A9814"/>
      <c r="B9814" s="32"/>
      <c r="C9814" s="34"/>
      <c r="D9814" s="10"/>
      <c r="J9814" s="53"/>
      <c r="K9814" s="64"/>
      <c r="O9814" s="60"/>
      <c r="P9814" s="67"/>
      <c r="T9814" s="53"/>
      <c r="U9814" s="64"/>
      <c r="Y9814" s="53"/>
      <c r="Z9814" s="64"/>
      <c r="AD9814" s="53"/>
    </row>
    <row r="9815" spans="1:30" s="13" customFormat="1" x14ac:dyDescent="0.25">
      <c r="A9815"/>
      <c r="B9815" s="32"/>
      <c r="C9815" s="34"/>
      <c r="D9815" s="10"/>
      <c r="J9815" s="53"/>
      <c r="K9815" s="64"/>
      <c r="O9815" s="60"/>
      <c r="P9815" s="67"/>
      <c r="T9815" s="53"/>
      <c r="U9815" s="64"/>
      <c r="Y9815" s="53"/>
      <c r="Z9815" s="64"/>
      <c r="AD9815" s="53"/>
    </row>
    <row r="9816" spans="1:30" s="13" customFormat="1" x14ac:dyDescent="0.25">
      <c r="A9816"/>
      <c r="B9816" s="32"/>
      <c r="C9816" s="34"/>
      <c r="D9816" s="10"/>
      <c r="J9816" s="53"/>
      <c r="K9816" s="64"/>
      <c r="O9816" s="60"/>
      <c r="P9816" s="67"/>
      <c r="T9816" s="53"/>
      <c r="U9816" s="64"/>
      <c r="Y9816" s="53"/>
      <c r="Z9816" s="64"/>
      <c r="AD9816" s="53"/>
    </row>
    <row r="9817" spans="1:30" s="13" customFormat="1" x14ac:dyDescent="0.25">
      <c r="A9817"/>
      <c r="B9817" s="32"/>
      <c r="C9817" s="34"/>
      <c r="D9817" s="10"/>
      <c r="J9817" s="53"/>
      <c r="K9817" s="64"/>
      <c r="O9817" s="60"/>
      <c r="P9817" s="67"/>
      <c r="T9817" s="53"/>
      <c r="U9817" s="64"/>
      <c r="Y9817" s="53"/>
      <c r="Z9817" s="64"/>
      <c r="AD9817" s="53"/>
    </row>
    <row r="9818" spans="1:30" s="13" customFormat="1" x14ac:dyDescent="0.25">
      <c r="A9818"/>
      <c r="B9818" s="32"/>
      <c r="C9818" s="34"/>
      <c r="D9818" s="10"/>
      <c r="J9818" s="53"/>
      <c r="K9818" s="64"/>
      <c r="O9818" s="60"/>
      <c r="P9818" s="67"/>
      <c r="T9818" s="53"/>
      <c r="U9818" s="64"/>
      <c r="Y9818" s="53"/>
      <c r="Z9818" s="64"/>
      <c r="AD9818" s="53"/>
    </row>
    <row r="9819" spans="1:30" s="13" customFormat="1" x14ac:dyDescent="0.25">
      <c r="A9819"/>
      <c r="B9819" s="32"/>
      <c r="C9819" s="34"/>
      <c r="D9819" s="10"/>
      <c r="J9819" s="53"/>
      <c r="K9819" s="64"/>
      <c r="O9819" s="60"/>
      <c r="P9819" s="67"/>
      <c r="T9819" s="53"/>
      <c r="U9819" s="64"/>
      <c r="Y9819" s="53"/>
      <c r="Z9819" s="64"/>
      <c r="AD9819" s="53"/>
    </row>
    <row r="9820" spans="1:30" s="13" customFormat="1" x14ac:dyDescent="0.25">
      <c r="A9820"/>
      <c r="B9820" s="32"/>
      <c r="C9820" s="34"/>
      <c r="D9820" s="10"/>
      <c r="J9820" s="53"/>
      <c r="K9820" s="64"/>
      <c r="O9820" s="60"/>
      <c r="P9820" s="67"/>
      <c r="T9820" s="53"/>
      <c r="U9820" s="64"/>
      <c r="Y9820" s="53"/>
      <c r="Z9820" s="64"/>
      <c r="AD9820" s="53"/>
    </row>
    <row r="9821" spans="1:30" s="13" customFormat="1" x14ac:dyDescent="0.25">
      <c r="A9821"/>
      <c r="B9821" s="32"/>
      <c r="C9821" s="34"/>
      <c r="D9821" s="10"/>
      <c r="J9821" s="53"/>
      <c r="K9821" s="64"/>
      <c r="O9821" s="60"/>
      <c r="P9821" s="67"/>
      <c r="T9821" s="53"/>
      <c r="U9821" s="64"/>
      <c r="Y9821" s="53"/>
      <c r="Z9821" s="64"/>
      <c r="AD9821" s="53"/>
    </row>
    <row r="9822" spans="1:30" s="13" customFormat="1" x14ac:dyDescent="0.25">
      <c r="A9822"/>
      <c r="B9822" s="32"/>
      <c r="C9822" s="34"/>
      <c r="D9822" s="10"/>
      <c r="J9822" s="53"/>
      <c r="K9822" s="64"/>
      <c r="O9822" s="60"/>
      <c r="P9822" s="67"/>
      <c r="T9822" s="53"/>
      <c r="U9822" s="64"/>
      <c r="Y9822" s="53"/>
      <c r="Z9822" s="64"/>
      <c r="AD9822" s="53"/>
    </row>
    <row r="9823" spans="1:30" s="13" customFormat="1" x14ac:dyDescent="0.25">
      <c r="A9823"/>
      <c r="B9823" s="32"/>
      <c r="C9823" s="34"/>
      <c r="D9823" s="10"/>
      <c r="J9823" s="53"/>
      <c r="K9823" s="64"/>
      <c r="O9823" s="60"/>
      <c r="P9823" s="67"/>
      <c r="T9823" s="53"/>
      <c r="U9823" s="64"/>
      <c r="Y9823" s="53"/>
      <c r="Z9823" s="64"/>
      <c r="AD9823" s="53"/>
    </row>
    <row r="9824" spans="1:30" s="13" customFormat="1" x14ac:dyDescent="0.25">
      <c r="A9824"/>
      <c r="B9824" s="32"/>
      <c r="C9824" s="34"/>
      <c r="D9824" s="10"/>
      <c r="J9824" s="53"/>
      <c r="K9824" s="64"/>
      <c r="O9824" s="60"/>
      <c r="P9824" s="67"/>
      <c r="T9824" s="53"/>
      <c r="U9824" s="64"/>
      <c r="Y9824" s="53"/>
      <c r="Z9824" s="64"/>
      <c r="AD9824" s="53"/>
    </row>
    <row r="9825" spans="1:30" s="13" customFormat="1" x14ac:dyDescent="0.25">
      <c r="A9825"/>
      <c r="B9825" s="32"/>
      <c r="C9825" s="34"/>
      <c r="D9825" s="10"/>
      <c r="J9825" s="53"/>
      <c r="K9825" s="64"/>
      <c r="O9825" s="60"/>
      <c r="P9825" s="67"/>
      <c r="T9825" s="53"/>
      <c r="U9825" s="64"/>
      <c r="Y9825" s="53"/>
      <c r="Z9825" s="64"/>
      <c r="AD9825" s="53"/>
    </row>
    <row r="9826" spans="1:30" s="13" customFormat="1" x14ac:dyDescent="0.25">
      <c r="A9826"/>
      <c r="B9826" s="32"/>
      <c r="C9826" s="34"/>
      <c r="D9826" s="10"/>
      <c r="J9826" s="53"/>
      <c r="K9826" s="64"/>
      <c r="O9826" s="60"/>
      <c r="P9826" s="67"/>
      <c r="T9826" s="53"/>
      <c r="U9826" s="64"/>
      <c r="Y9826" s="53"/>
      <c r="Z9826" s="64"/>
      <c r="AD9826" s="53"/>
    </row>
    <row r="9827" spans="1:30" s="13" customFormat="1" x14ac:dyDescent="0.25">
      <c r="A9827"/>
      <c r="B9827" s="32"/>
      <c r="C9827" s="34"/>
      <c r="D9827" s="10"/>
      <c r="J9827" s="53"/>
      <c r="K9827" s="64"/>
      <c r="O9827" s="60"/>
      <c r="P9827" s="67"/>
      <c r="T9827" s="53"/>
      <c r="U9827" s="64"/>
      <c r="Y9827" s="53"/>
      <c r="Z9827" s="64"/>
      <c r="AD9827" s="53"/>
    </row>
    <row r="9828" spans="1:30" s="13" customFormat="1" x14ac:dyDescent="0.25">
      <c r="A9828"/>
      <c r="B9828" s="32"/>
      <c r="C9828" s="34"/>
      <c r="D9828" s="10"/>
      <c r="J9828" s="53"/>
      <c r="K9828" s="64"/>
      <c r="O9828" s="60"/>
      <c r="P9828" s="67"/>
      <c r="T9828" s="53"/>
      <c r="U9828" s="64"/>
      <c r="Y9828" s="53"/>
      <c r="Z9828" s="64"/>
      <c r="AD9828" s="53"/>
    </row>
    <row r="9829" spans="1:30" s="13" customFormat="1" x14ac:dyDescent="0.25">
      <c r="A9829"/>
      <c r="B9829" s="32"/>
      <c r="C9829" s="34"/>
      <c r="D9829" s="10"/>
      <c r="J9829" s="53"/>
      <c r="K9829" s="64"/>
      <c r="O9829" s="60"/>
      <c r="P9829" s="67"/>
      <c r="T9829" s="53"/>
      <c r="U9829" s="64"/>
      <c r="Y9829" s="53"/>
      <c r="Z9829" s="64"/>
      <c r="AD9829" s="53"/>
    </row>
    <row r="9830" spans="1:30" s="13" customFormat="1" x14ac:dyDescent="0.25">
      <c r="A9830"/>
      <c r="B9830" s="32"/>
      <c r="C9830" s="34"/>
      <c r="D9830" s="10"/>
      <c r="J9830" s="53"/>
      <c r="K9830" s="64"/>
      <c r="O9830" s="60"/>
      <c r="P9830" s="67"/>
      <c r="T9830" s="53"/>
      <c r="U9830" s="64"/>
      <c r="Y9830" s="53"/>
      <c r="Z9830" s="64"/>
      <c r="AD9830" s="53"/>
    </row>
    <row r="9831" spans="1:30" s="13" customFormat="1" x14ac:dyDescent="0.25">
      <c r="A9831"/>
      <c r="B9831" s="32"/>
      <c r="C9831" s="34"/>
      <c r="D9831" s="10"/>
      <c r="J9831" s="53"/>
      <c r="K9831" s="64"/>
      <c r="O9831" s="60"/>
      <c r="P9831" s="67"/>
      <c r="T9831" s="53"/>
      <c r="U9831" s="64"/>
      <c r="Y9831" s="53"/>
      <c r="Z9831" s="64"/>
      <c r="AD9831" s="53"/>
    </row>
    <row r="9832" spans="1:30" s="13" customFormat="1" x14ac:dyDescent="0.25">
      <c r="A9832"/>
      <c r="B9832" s="32"/>
      <c r="C9832" s="34"/>
      <c r="D9832" s="10"/>
      <c r="J9832" s="53"/>
      <c r="K9832" s="64"/>
      <c r="O9832" s="60"/>
      <c r="P9832" s="67"/>
      <c r="T9832" s="53"/>
      <c r="U9832" s="64"/>
      <c r="Y9832" s="53"/>
      <c r="Z9832" s="64"/>
      <c r="AD9832" s="53"/>
    </row>
    <row r="9833" spans="1:30" s="13" customFormat="1" x14ac:dyDescent="0.25">
      <c r="A9833"/>
      <c r="B9833" s="32"/>
      <c r="C9833" s="34"/>
      <c r="D9833" s="10"/>
      <c r="J9833" s="53"/>
      <c r="K9833" s="64"/>
      <c r="O9833" s="60"/>
      <c r="P9833" s="67"/>
      <c r="T9833" s="53"/>
      <c r="U9833" s="64"/>
      <c r="Y9833" s="53"/>
      <c r="Z9833" s="64"/>
      <c r="AD9833" s="53"/>
    </row>
    <row r="9834" spans="1:30" s="13" customFormat="1" x14ac:dyDescent="0.25">
      <c r="A9834"/>
      <c r="B9834" s="32"/>
      <c r="C9834" s="34"/>
      <c r="D9834" s="10"/>
      <c r="J9834" s="53"/>
      <c r="K9834" s="64"/>
      <c r="O9834" s="60"/>
      <c r="P9834" s="67"/>
      <c r="T9834" s="53"/>
      <c r="U9834" s="64"/>
      <c r="Y9834" s="53"/>
      <c r="Z9834" s="64"/>
      <c r="AD9834" s="53"/>
    </row>
    <row r="9835" spans="1:30" s="13" customFormat="1" x14ac:dyDescent="0.25">
      <c r="A9835"/>
      <c r="B9835" s="32"/>
      <c r="C9835" s="34"/>
      <c r="D9835" s="10"/>
      <c r="J9835" s="53"/>
      <c r="K9835" s="64"/>
      <c r="O9835" s="60"/>
      <c r="P9835" s="67"/>
      <c r="T9835" s="53"/>
      <c r="U9835" s="64"/>
      <c r="Y9835" s="53"/>
      <c r="Z9835" s="64"/>
      <c r="AD9835" s="53"/>
    </row>
    <row r="9836" spans="1:30" s="13" customFormat="1" x14ac:dyDescent="0.25">
      <c r="A9836"/>
      <c r="B9836" s="32"/>
      <c r="C9836" s="34"/>
      <c r="D9836" s="10"/>
      <c r="J9836" s="53"/>
      <c r="K9836" s="64"/>
      <c r="O9836" s="60"/>
      <c r="P9836" s="67"/>
      <c r="T9836" s="53"/>
      <c r="U9836" s="64"/>
      <c r="Y9836" s="53"/>
      <c r="Z9836" s="64"/>
      <c r="AD9836" s="53"/>
    </row>
    <row r="9837" spans="1:30" s="13" customFormat="1" x14ac:dyDescent="0.25">
      <c r="A9837"/>
      <c r="B9837" s="32"/>
      <c r="C9837" s="34"/>
      <c r="D9837" s="10"/>
      <c r="J9837" s="53"/>
      <c r="K9837" s="64"/>
      <c r="O9837" s="60"/>
      <c r="P9837" s="67"/>
      <c r="T9837" s="53"/>
      <c r="U9837" s="64"/>
      <c r="Y9837" s="53"/>
      <c r="Z9837" s="64"/>
      <c r="AD9837" s="53"/>
    </row>
    <row r="9838" spans="1:30" s="13" customFormat="1" x14ac:dyDescent="0.25">
      <c r="A9838"/>
      <c r="B9838" s="32"/>
      <c r="C9838" s="34"/>
      <c r="D9838" s="10"/>
      <c r="J9838" s="53"/>
      <c r="K9838" s="64"/>
      <c r="O9838" s="60"/>
      <c r="P9838" s="67"/>
      <c r="T9838" s="53"/>
      <c r="U9838" s="64"/>
      <c r="Y9838" s="53"/>
      <c r="Z9838" s="64"/>
      <c r="AD9838" s="53"/>
    </row>
    <row r="9839" spans="1:30" s="13" customFormat="1" x14ac:dyDescent="0.25">
      <c r="A9839"/>
      <c r="B9839" s="32"/>
      <c r="C9839" s="34"/>
      <c r="D9839" s="10"/>
      <c r="J9839" s="53"/>
      <c r="K9839" s="64"/>
      <c r="O9839" s="60"/>
      <c r="P9839" s="67"/>
      <c r="T9839" s="53"/>
      <c r="U9839" s="64"/>
      <c r="Y9839" s="53"/>
      <c r="Z9839" s="64"/>
      <c r="AD9839" s="53"/>
    </row>
    <row r="9840" spans="1:30" s="13" customFormat="1" x14ac:dyDescent="0.25">
      <c r="A9840"/>
      <c r="B9840" s="32"/>
      <c r="C9840" s="34"/>
      <c r="D9840" s="10"/>
      <c r="J9840" s="53"/>
      <c r="K9840" s="64"/>
      <c r="O9840" s="60"/>
      <c r="P9840" s="67"/>
      <c r="T9840" s="53"/>
      <c r="U9840" s="64"/>
      <c r="Y9840" s="53"/>
      <c r="Z9840" s="64"/>
      <c r="AD9840" s="53"/>
    </row>
    <row r="9841" spans="1:30" s="13" customFormat="1" x14ac:dyDescent="0.25">
      <c r="A9841"/>
      <c r="B9841" s="32"/>
      <c r="C9841" s="34"/>
      <c r="D9841" s="10"/>
      <c r="J9841" s="53"/>
      <c r="K9841" s="64"/>
      <c r="O9841" s="60"/>
      <c r="P9841" s="67"/>
      <c r="T9841" s="53"/>
      <c r="U9841" s="64"/>
      <c r="Y9841" s="53"/>
      <c r="Z9841" s="64"/>
      <c r="AD9841" s="53"/>
    </row>
    <row r="9842" spans="1:30" s="13" customFormat="1" x14ac:dyDescent="0.25">
      <c r="A9842"/>
      <c r="B9842" s="32"/>
      <c r="C9842" s="34"/>
      <c r="D9842" s="10"/>
      <c r="J9842" s="53"/>
      <c r="K9842" s="64"/>
      <c r="O9842" s="60"/>
      <c r="P9842" s="67"/>
      <c r="T9842" s="53"/>
      <c r="U9842" s="64"/>
      <c r="Y9842" s="53"/>
      <c r="Z9842" s="64"/>
      <c r="AD9842" s="53"/>
    </row>
    <row r="9843" spans="1:30" s="13" customFormat="1" x14ac:dyDescent="0.25">
      <c r="A9843"/>
      <c r="B9843" s="32"/>
      <c r="C9843" s="34"/>
      <c r="D9843" s="10"/>
      <c r="J9843" s="53"/>
      <c r="K9843" s="64"/>
      <c r="O9843" s="60"/>
      <c r="P9843" s="67"/>
      <c r="T9843" s="53"/>
      <c r="U9843" s="64"/>
      <c r="Y9843" s="53"/>
      <c r="Z9843" s="64"/>
      <c r="AD9843" s="53"/>
    </row>
    <row r="9844" spans="1:30" s="13" customFormat="1" x14ac:dyDescent="0.25">
      <c r="A9844"/>
      <c r="B9844" s="32"/>
      <c r="C9844" s="34"/>
      <c r="D9844" s="10"/>
      <c r="J9844" s="53"/>
      <c r="K9844" s="64"/>
      <c r="O9844" s="60"/>
      <c r="P9844" s="67"/>
      <c r="T9844" s="53"/>
      <c r="U9844" s="64"/>
      <c r="Y9844" s="53"/>
      <c r="Z9844" s="64"/>
      <c r="AD9844" s="53"/>
    </row>
    <row r="9845" spans="1:30" s="13" customFormat="1" x14ac:dyDescent="0.25">
      <c r="A9845"/>
      <c r="B9845" s="32"/>
      <c r="C9845" s="34"/>
      <c r="D9845" s="10"/>
      <c r="J9845" s="53"/>
      <c r="K9845" s="64"/>
      <c r="O9845" s="60"/>
      <c r="P9845" s="67"/>
      <c r="T9845" s="53"/>
      <c r="U9845" s="64"/>
      <c r="Y9845" s="53"/>
      <c r="Z9845" s="64"/>
      <c r="AD9845" s="53"/>
    </row>
    <row r="9846" spans="1:30" s="13" customFormat="1" x14ac:dyDescent="0.25">
      <c r="A9846"/>
      <c r="B9846" s="32"/>
      <c r="C9846" s="34"/>
      <c r="D9846" s="10"/>
      <c r="J9846" s="53"/>
      <c r="K9846" s="64"/>
      <c r="O9846" s="60"/>
      <c r="P9846" s="67"/>
      <c r="T9846" s="53"/>
      <c r="U9846" s="64"/>
      <c r="Y9846" s="53"/>
      <c r="Z9846" s="64"/>
      <c r="AD9846" s="53"/>
    </row>
    <row r="9847" spans="1:30" s="13" customFormat="1" x14ac:dyDescent="0.25">
      <c r="A9847"/>
      <c r="B9847" s="32"/>
      <c r="C9847" s="34"/>
      <c r="D9847" s="10"/>
      <c r="J9847" s="53"/>
      <c r="K9847" s="64"/>
      <c r="O9847" s="60"/>
      <c r="P9847" s="67"/>
      <c r="T9847" s="53"/>
      <c r="U9847" s="64"/>
      <c r="Y9847" s="53"/>
      <c r="Z9847" s="64"/>
      <c r="AD9847" s="53"/>
    </row>
    <row r="9848" spans="1:30" s="13" customFormat="1" x14ac:dyDescent="0.25">
      <c r="A9848"/>
      <c r="B9848" s="32"/>
      <c r="C9848" s="34"/>
      <c r="D9848" s="10"/>
      <c r="J9848" s="53"/>
      <c r="K9848" s="64"/>
      <c r="O9848" s="60"/>
      <c r="P9848" s="67"/>
      <c r="T9848" s="53"/>
      <c r="U9848" s="64"/>
      <c r="Y9848" s="53"/>
      <c r="Z9848" s="64"/>
      <c r="AD9848" s="53"/>
    </row>
    <row r="9849" spans="1:30" s="13" customFormat="1" x14ac:dyDescent="0.25">
      <c r="A9849"/>
      <c r="B9849" s="32"/>
      <c r="C9849" s="34"/>
      <c r="D9849" s="10"/>
      <c r="J9849" s="53"/>
      <c r="K9849" s="64"/>
      <c r="O9849" s="60"/>
      <c r="P9849" s="67"/>
      <c r="T9849" s="53"/>
      <c r="U9849" s="64"/>
      <c r="Y9849" s="53"/>
      <c r="Z9849" s="64"/>
      <c r="AD9849" s="53"/>
    </row>
    <row r="9850" spans="1:30" s="13" customFormat="1" x14ac:dyDescent="0.25">
      <c r="A9850"/>
      <c r="B9850" s="32"/>
      <c r="C9850" s="34"/>
      <c r="D9850" s="10"/>
      <c r="J9850" s="53"/>
      <c r="K9850" s="64"/>
      <c r="O9850" s="60"/>
      <c r="P9850" s="67"/>
      <c r="T9850" s="53"/>
      <c r="U9850" s="64"/>
      <c r="Y9850" s="53"/>
      <c r="Z9850" s="64"/>
      <c r="AD9850" s="53"/>
    </row>
    <row r="9851" spans="1:30" s="13" customFormat="1" x14ac:dyDescent="0.25">
      <c r="A9851"/>
      <c r="B9851" s="32"/>
      <c r="C9851" s="34"/>
      <c r="D9851" s="10"/>
      <c r="J9851" s="53"/>
      <c r="K9851" s="64"/>
      <c r="O9851" s="60"/>
      <c r="P9851" s="67"/>
      <c r="T9851" s="53"/>
      <c r="U9851" s="64"/>
      <c r="Y9851" s="53"/>
      <c r="Z9851" s="64"/>
      <c r="AD9851" s="53"/>
    </row>
    <row r="9852" spans="1:30" s="13" customFormat="1" x14ac:dyDescent="0.25">
      <c r="A9852"/>
      <c r="B9852" s="32"/>
      <c r="C9852" s="34"/>
      <c r="D9852" s="10"/>
      <c r="J9852" s="53"/>
      <c r="K9852" s="64"/>
      <c r="O9852" s="60"/>
      <c r="P9852" s="67"/>
      <c r="T9852" s="53"/>
      <c r="U9852" s="64"/>
      <c r="Y9852" s="53"/>
      <c r="Z9852" s="64"/>
      <c r="AD9852" s="53"/>
    </row>
    <row r="9853" spans="1:30" s="13" customFormat="1" x14ac:dyDescent="0.25">
      <c r="A9853"/>
      <c r="B9853" s="32"/>
      <c r="C9853" s="34"/>
      <c r="D9853" s="10"/>
      <c r="J9853" s="53"/>
      <c r="K9853" s="64"/>
      <c r="O9853" s="60"/>
      <c r="P9853" s="67"/>
      <c r="T9853" s="53"/>
      <c r="U9853" s="64"/>
      <c r="Y9853" s="53"/>
      <c r="Z9853" s="64"/>
      <c r="AD9853" s="53"/>
    </row>
    <row r="9854" spans="1:30" s="13" customFormat="1" x14ac:dyDescent="0.25">
      <c r="A9854"/>
      <c r="B9854" s="32"/>
      <c r="C9854" s="34"/>
      <c r="D9854" s="10"/>
      <c r="J9854" s="53"/>
      <c r="K9854" s="64"/>
      <c r="O9854" s="60"/>
      <c r="P9854" s="67"/>
      <c r="T9854" s="53"/>
      <c r="U9854" s="64"/>
      <c r="Y9854" s="53"/>
      <c r="Z9854" s="64"/>
      <c r="AD9854" s="53"/>
    </row>
    <row r="9855" spans="1:30" s="13" customFormat="1" x14ac:dyDescent="0.25">
      <c r="A9855"/>
      <c r="B9855" s="32"/>
      <c r="C9855" s="34"/>
      <c r="D9855" s="10"/>
      <c r="J9855" s="53"/>
      <c r="K9855" s="64"/>
      <c r="O9855" s="60"/>
      <c r="P9855" s="67"/>
      <c r="T9855" s="53"/>
      <c r="U9855" s="64"/>
      <c r="Y9855" s="53"/>
      <c r="Z9855" s="64"/>
      <c r="AD9855" s="53"/>
    </row>
    <row r="9856" spans="1:30" s="13" customFormat="1" x14ac:dyDescent="0.25">
      <c r="A9856"/>
      <c r="B9856" s="32"/>
      <c r="C9856" s="34"/>
      <c r="D9856" s="10"/>
      <c r="J9856" s="53"/>
      <c r="K9856" s="64"/>
      <c r="O9856" s="60"/>
      <c r="P9856" s="67"/>
      <c r="T9856" s="53"/>
      <c r="U9856" s="64"/>
      <c r="Y9856" s="53"/>
      <c r="Z9856" s="64"/>
      <c r="AD9856" s="53"/>
    </row>
    <row r="9857" spans="1:30" s="13" customFormat="1" x14ac:dyDescent="0.25">
      <c r="A9857"/>
      <c r="B9857" s="32"/>
      <c r="C9857" s="34"/>
      <c r="D9857" s="10"/>
      <c r="J9857" s="53"/>
      <c r="K9857" s="64"/>
      <c r="O9857" s="60"/>
      <c r="P9857" s="67"/>
      <c r="T9857" s="53"/>
      <c r="U9857" s="64"/>
      <c r="Y9857" s="53"/>
      <c r="Z9857" s="64"/>
      <c r="AD9857" s="53"/>
    </row>
    <row r="9858" spans="1:30" s="13" customFormat="1" x14ac:dyDescent="0.25">
      <c r="A9858"/>
      <c r="B9858" s="32"/>
      <c r="C9858" s="34"/>
      <c r="D9858" s="10"/>
      <c r="J9858" s="53"/>
      <c r="K9858" s="64"/>
      <c r="O9858" s="60"/>
      <c r="P9858" s="67"/>
      <c r="T9858" s="53"/>
      <c r="U9858" s="64"/>
      <c r="Y9858" s="53"/>
      <c r="Z9858" s="64"/>
      <c r="AD9858" s="53"/>
    </row>
    <row r="9859" spans="1:30" s="13" customFormat="1" x14ac:dyDescent="0.25">
      <c r="A9859"/>
      <c r="B9859" s="32"/>
      <c r="C9859" s="34"/>
      <c r="D9859" s="10"/>
      <c r="J9859" s="53"/>
      <c r="K9859" s="64"/>
      <c r="O9859" s="60"/>
      <c r="P9859" s="67"/>
      <c r="T9859" s="53"/>
      <c r="U9859" s="64"/>
      <c r="Y9859" s="53"/>
      <c r="Z9859" s="64"/>
      <c r="AD9859" s="53"/>
    </row>
    <row r="9860" spans="1:30" s="13" customFormat="1" x14ac:dyDescent="0.25">
      <c r="A9860"/>
      <c r="B9860" s="32"/>
      <c r="C9860" s="34"/>
      <c r="D9860" s="10"/>
      <c r="J9860" s="53"/>
      <c r="K9860" s="64"/>
      <c r="O9860" s="60"/>
      <c r="P9860" s="67"/>
      <c r="T9860" s="53"/>
      <c r="U9860" s="64"/>
      <c r="Y9860" s="53"/>
      <c r="Z9860" s="64"/>
      <c r="AD9860" s="53"/>
    </row>
    <row r="9861" spans="1:30" s="13" customFormat="1" x14ac:dyDescent="0.25">
      <c r="A9861"/>
      <c r="B9861" s="32"/>
      <c r="C9861" s="34"/>
      <c r="D9861" s="10"/>
      <c r="J9861" s="53"/>
      <c r="K9861" s="64"/>
      <c r="O9861" s="60"/>
      <c r="P9861" s="67"/>
      <c r="T9861" s="53"/>
      <c r="U9861" s="64"/>
      <c r="Y9861" s="53"/>
      <c r="Z9861" s="64"/>
      <c r="AD9861" s="53"/>
    </row>
    <row r="9862" spans="1:30" s="13" customFormat="1" x14ac:dyDescent="0.25">
      <c r="A9862"/>
      <c r="B9862" s="32"/>
      <c r="C9862" s="34"/>
      <c r="D9862" s="10"/>
      <c r="J9862" s="53"/>
      <c r="K9862" s="64"/>
      <c r="O9862" s="60"/>
      <c r="P9862" s="67"/>
      <c r="T9862" s="53"/>
      <c r="U9862" s="64"/>
      <c r="Y9862" s="53"/>
      <c r="Z9862" s="64"/>
      <c r="AD9862" s="53"/>
    </row>
    <row r="9863" spans="1:30" s="13" customFormat="1" x14ac:dyDescent="0.25">
      <c r="A9863"/>
      <c r="B9863" s="32"/>
      <c r="C9863" s="34"/>
      <c r="D9863" s="10"/>
      <c r="J9863" s="53"/>
      <c r="K9863" s="64"/>
      <c r="O9863" s="60"/>
      <c r="P9863" s="67"/>
      <c r="T9863" s="53"/>
      <c r="U9863" s="64"/>
      <c r="Y9863" s="53"/>
      <c r="Z9863" s="64"/>
      <c r="AD9863" s="53"/>
    </row>
    <row r="9864" spans="1:30" s="13" customFormat="1" x14ac:dyDescent="0.25">
      <c r="A9864"/>
      <c r="B9864" s="32"/>
      <c r="C9864" s="34"/>
      <c r="D9864" s="10"/>
      <c r="J9864" s="53"/>
      <c r="K9864" s="64"/>
      <c r="O9864" s="60"/>
      <c r="P9864" s="67"/>
      <c r="T9864" s="53"/>
      <c r="U9864" s="64"/>
      <c r="Y9864" s="53"/>
      <c r="Z9864" s="64"/>
      <c r="AD9864" s="53"/>
    </row>
    <row r="9865" spans="1:30" s="13" customFormat="1" x14ac:dyDescent="0.25">
      <c r="A9865"/>
      <c r="B9865" s="32"/>
      <c r="C9865" s="34"/>
      <c r="D9865" s="10"/>
      <c r="J9865" s="53"/>
      <c r="K9865" s="64"/>
      <c r="O9865" s="60"/>
      <c r="P9865" s="67"/>
      <c r="T9865" s="53"/>
      <c r="U9865" s="64"/>
      <c r="Y9865" s="53"/>
      <c r="Z9865" s="64"/>
      <c r="AD9865" s="53"/>
    </row>
    <row r="9866" spans="1:30" s="13" customFormat="1" x14ac:dyDescent="0.25">
      <c r="A9866"/>
      <c r="B9866" s="32"/>
      <c r="C9866" s="34"/>
      <c r="D9866" s="10"/>
      <c r="J9866" s="53"/>
      <c r="K9866" s="64"/>
      <c r="O9866" s="60"/>
      <c r="P9866" s="67"/>
      <c r="T9866" s="53"/>
      <c r="U9866" s="64"/>
      <c r="Y9866" s="53"/>
      <c r="Z9866" s="64"/>
      <c r="AD9866" s="53"/>
    </row>
    <row r="9867" spans="1:30" s="13" customFormat="1" x14ac:dyDescent="0.25">
      <c r="A9867"/>
      <c r="B9867" s="32"/>
      <c r="C9867" s="34"/>
      <c r="D9867" s="10"/>
      <c r="J9867" s="53"/>
      <c r="K9867" s="64"/>
      <c r="O9867" s="60"/>
      <c r="P9867" s="67"/>
      <c r="T9867" s="53"/>
      <c r="U9867" s="64"/>
      <c r="Y9867" s="53"/>
      <c r="Z9867" s="64"/>
      <c r="AD9867" s="53"/>
    </row>
    <row r="9868" spans="1:30" s="13" customFormat="1" x14ac:dyDescent="0.25">
      <c r="A9868"/>
      <c r="B9868" s="32"/>
      <c r="C9868" s="34"/>
      <c r="D9868" s="10"/>
      <c r="J9868" s="53"/>
      <c r="K9868" s="64"/>
      <c r="O9868" s="60"/>
      <c r="P9868" s="67"/>
      <c r="T9868" s="53"/>
      <c r="U9868" s="64"/>
      <c r="Y9868" s="53"/>
      <c r="Z9868" s="64"/>
      <c r="AD9868" s="53"/>
    </row>
    <row r="9869" spans="1:30" s="13" customFormat="1" x14ac:dyDescent="0.25">
      <c r="A9869"/>
      <c r="B9869" s="32"/>
      <c r="C9869" s="34"/>
      <c r="D9869" s="10"/>
      <c r="J9869" s="53"/>
      <c r="K9869" s="64"/>
      <c r="O9869" s="60"/>
      <c r="P9869" s="67"/>
      <c r="T9869" s="53"/>
      <c r="U9869" s="64"/>
      <c r="Y9869" s="53"/>
      <c r="Z9869" s="64"/>
      <c r="AD9869" s="53"/>
    </row>
    <row r="9870" spans="1:30" s="13" customFormat="1" x14ac:dyDescent="0.25">
      <c r="A9870"/>
      <c r="B9870" s="32"/>
      <c r="C9870" s="34"/>
      <c r="D9870" s="10"/>
      <c r="J9870" s="53"/>
      <c r="K9870" s="64"/>
      <c r="O9870" s="60"/>
      <c r="P9870" s="67"/>
      <c r="T9870" s="53"/>
      <c r="U9870" s="64"/>
      <c r="Y9870" s="53"/>
      <c r="Z9870" s="64"/>
      <c r="AD9870" s="53"/>
    </row>
    <row r="9871" spans="1:30" s="13" customFormat="1" x14ac:dyDescent="0.25">
      <c r="A9871"/>
      <c r="B9871" s="32"/>
      <c r="C9871" s="34"/>
      <c r="D9871" s="10"/>
      <c r="J9871" s="53"/>
      <c r="K9871" s="64"/>
      <c r="O9871" s="60"/>
      <c r="P9871" s="67"/>
      <c r="T9871" s="53"/>
      <c r="U9871" s="64"/>
      <c r="Y9871" s="53"/>
      <c r="Z9871" s="64"/>
      <c r="AD9871" s="53"/>
    </row>
    <row r="9872" spans="1:30" s="13" customFormat="1" x14ac:dyDescent="0.25">
      <c r="A9872"/>
      <c r="B9872" s="32"/>
      <c r="C9872" s="34"/>
      <c r="D9872" s="10"/>
      <c r="J9872" s="53"/>
      <c r="K9872" s="64"/>
      <c r="O9872" s="60"/>
      <c r="P9872" s="67"/>
      <c r="T9872" s="53"/>
      <c r="U9872" s="64"/>
      <c r="Y9872" s="53"/>
      <c r="Z9872" s="64"/>
      <c r="AD9872" s="53"/>
    </row>
    <row r="9873" spans="1:30" s="13" customFormat="1" x14ac:dyDescent="0.25">
      <c r="A9873"/>
      <c r="B9873" s="32"/>
      <c r="C9873" s="34"/>
      <c r="D9873" s="10"/>
      <c r="J9873" s="53"/>
      <c r="K9873" s="64"/>
      <c r="O9873" s="60"/>
      <c r="P9873" s="67"/>
      <c r="T9873" s="53"/>
      <c r="U9873" s="64"/>
      <c r="Y9873" s="53"/>
      <c r="Z9873" s="64"/>
      <c r="AD9873" s="53"/>
    </row>
    <row r="9874" spans="1:30" s="13" customFormat="1" x14ac:dyDescent="0.25">
      <c r="A9874"/>
      <c r="B9874" s="32"/>
      <c r="C9874" s="34"/>
      <c r="D9874" s="10"/>
      <c r="J9874" s="53"/>
      <c r="K9874" s="64"/>
      <c r="O9874" s="60"/>
      <c r="P9874" s="67"/>
      <c r="T9874" s="53"/>
      <c r="U9874" s="64"/>
      <c r="Y9874" s="53"/>
      <c r="Z9874" s="64"/>
      <c r="AD9874" s="53"/>
    </row>
    <row r="9875" spans="1:30" s="13" customFormat="1" x14ac:dyDescent="0.25">
      <c r="A9875"/>
      <c r="B9875" s="32"/>
      <c r="C9875" s="34"/>
      <c r="D9875" s="10"/>
      <c r="J9875" s="53"/>
      <c r="K9875" s="64"/>
      <c r="O9875" s="60"/>
      <c r="P9875" s="67"/>
      <c r="T9875" s="53"/>
      <c r="U9875" s="64"/>
      <c r="Y9875" s="53"/>
      <c r="Z9875" s="64"/>
      <c r="AD9875" s="53"/>
    </row>
    <row r="9876" spans="1:30" s="13" customFormat="1" x14ac:dyDescent="0.25">
      <c r="A9876"/>
      <c r="B9876" s="32"/>
      <c r="C9876" s="34"/>
      <c r="D9876" s="10"/>
      <c r="J9876" s="53"/>
      <c r="K9876" s="64"/>
      <c r="O9876" s="60"/>
      <c r="P9876" s="67"/>
      <c r="T9876" s="53"/>
      <c r="U9876" s="64"/>
      <c r="Y9876" s="53"/>
      <c r="Z9876" s="64"/>
      <c r="AD9876" s="53"/>
    </row>
    <row r="9877" spans="1:30" s="13" customFormat="1" x14ac:dyDescent="0.25">
      <c r="A9877"/>
      <c r="B9877" s="32"/>
      <c r="C9877" s="34"/>
      <c r="D9877" s="10"/>
      <c r="J9877" s="53"/>
      <c r="K9877" s="64"/>
      <c r="O9877" s="60"/>
      <c r="P9877" s="67"/>
      <c r="T9877" s="53"/>
      <c r="U9877" s="64"/>
      <c r="Y9877" s="53"/>
      <c r="Z9877" s="64"/>
      <c r="AD9877" s="53"/>
    </row>
    <row r="9878" spans="1:30" s="13" customFormat="1" x14ac:dyDescent="0.25">
      <c r="A9878"/>
      <c r="B9878" s="32"/>
      <c r="C9878" s="34"/>
      <c r="D9878" s="10"/>
      <c r="J9878" s="53"/>
      <c r="K9878" s="64"/>
      <c r="O9878" s="60"/>
      <c r="P9878" s="67"/>
      <c r="T9878" s="53"/>
      <c r="U9878" s="64"/>
      <c r="Y9878" s="53"/>
      <c r="Z9878" s="64"/>
      <c r="AD9878" s="53"/>
    </row>
    <row r="9879" spans="1:30" s="13" customFormat="1" x14ac:dyDescent="0.25">
      <c r="A9879"/>
      <c r="B9879" s="32"/>
      <c r="C9879" s="34"/>
      <c r="D9879" s="10"/>
      <c r="J9879" s="53"/>
      <c r="K9879" s="64"/>
      <c r="O9879" s="60"/>
      <c r="P9879" s="67"/>
      <c r="T9879" s="53"/>
      <c r="U9879" s="64"/>
      <c r="Y9879" s="53"/>
      <c r="Z9879" s="64"/>
      <c r="AD9879" s="53"/>
    </row>
    <row r="9880" spans="1:30" s="13" customFormat="1" x14ac:dyDescent="0.25">
      <c r="A9880"/>
      <c r="B9880" s="32"/>
      <c r="C9880" s="34"/>
      <c r="D9880" s="10"/>
      <c r="J9880" s="53"/>
      <c r="K9880" s="64"/>
      <c r="O9880" s="60"/>
      <c r="P9880" s="67"/>
      <c r="T9880" s="53"/>
      <c r="U9880" s="64"/>
      <c r="Y9880" s="53"/>
      <c r="Z9880" s="64"/>
      <c r="AD9880" s="53"/>
    </row>
    <row r="9881" spans="1:30" s="13" customFormat="1" x14ac:dyDescent="0.25">
      <c r="A9881"/>
      <c r="B9881" s="32"/>
      <c r="C9881" s="34"/>
      <c r="D9881" s="10"/>
      <c r="J9881" s="53"/>
      <c r="K9881" s="64"/>
      <c r="O9881" s="60"/>
      <c r="P9881" s="67"/>
      <c r="T9881" s="53"/>
      <c r="U9881" s="64"/>
      <c r="Y9881" s="53"/>
      <c r="Z9881" s="64"/>
      <c r="AD9881" s="53"/>
    </row>
    <row r="9882" spans="1:30" s="13" customFormat="1" x14ac:dyDescent="0.25">
      <c r="A9882"/>
      <c r="B9882" s="32"/>
      <c r="C9882" s="34"/>
      <c r="D9882" s="10"/>
      <c r="J9882" s="53"/>
      <c r="K9882" s="64"/>
      <c r="O9882" s="60"/>
      <c r="P9882" s="67"/>
      <c r="T9882" s="53"/>
      <c r="U9882" s="64"/>
      <c r="Y9882" s="53"/>
      <c r="Z9882" s="64"/>
      <c r="AD9882" s="53"/>
    </row>
    <row r="9883" spans="1:30" s="13" customFormat="1" x14ac:dyDescent="0.25">
      <c r="A9883"/>
      <c r="B9883" s="32"/>
      <c r="C9883" s="34"/>
      <c r="D9883" s="10"/>
      <c r="J9883" s="53"/>
      <c r="K9883" s="64"/>
      <c r="O9883" s="60"/>
      <c r="P9883" s="67"/>
      <c r="T9883" s="53"/>
      <c r="U9883" s="64"/>
      <c r="Y9883" s="53"/>
      <c r="Z9883" s="64"/>
      <c r="AD9883" s="53"/>
    </row>
    <row r="9884" spans="1:30" s="13" customFormat="1" x14ac:dyDescent="0.25">
      <c r="A9884"/>
      <c r="B9884" s="32"/>
      <c r="C9884" s="34"/>
      <c r="D9884" s="10"/>
      <c r="J9884" s="53"/>
      <c r="K9884" s="64"/>
      <c r="O9884" s="60"/>
      <c r="P9884" s="67"/>
      <c r="T9884" s="53"/>
      <c r="U9884" s="64"/>
      <c r="Y9884" s="53"/>
      <c r="Z9884" s="64"/>
      <c r="AD9884" s="53"/>
    </row>
    <row r="9885" spans="1:30" s="13" customFormat="1" x14ac:dyDescent="0.25">
      <c r="A9885"/>
      <c r="B9885" s="32"/>
      <c r="C9885" s="34"/>
      <c r="D9885" s="10"/>
      <c r="J9885" s="53"/>
      <c r="K9885" s="64"/>
      <c r="O9885" s="60"/>
      <c r="P9885" s="67"/>
      <c r="T9885" s="53"/>
      <c r="U9885" s="64"/>
      <c r="Y9885" s="53"/>
      <c r="Z9885" s="64"/>
      <c r="AD9885" s="53"/>
    </row>
    <row r="9886" spans="1:30" s="13" customFormat="1" x14ac:dyDescent="0.25">
      <c r="A9886"/>
      <c r="B9886" s="32"/>
      <c r="C9886" s="34"/>
      <c r="D9886" s="10"/>
      <c r="J9886" s="53"/>
      <c r="K9886" s="64"/>
      <c r="O9886" s="60"/>
      <c r="P9886" s="67"/>
      <c r="T9886" s="53"/>
      <c r="U9886" s="64"/>
      <c r="Y9886" s="53"/>
      <c r="Z9886" s="64"/>
      <c r="AD9886" s="53"/>
    </row>
    <row r="9887" spans="1:30" s="13" customFormat="1" x14ac:dyDescent="0.25">
      <c r="A9887"/>
      <c r="B9887" s="32"/>
      <c r="C9887" s="34"/>
      <c r="D9887" s="10"/>
      <c r="J9887" s="53"/>
      <c r="K9887" s="64"/>
      <c r="O9887" s="60"/>
      <c r="P9887" s="67"/>
      <c r="T9887" s="53"/>
      <c r="U9887" s="64"/>
      <c r="Y9887" s="53"/>
      <c r="Z9887" s="64"/>
      <c r="AD9887" s="53"/>
    </row>
    <row r="9888" spans="1:30" s="13" customFormat="1" x14ac:dyDescent="0.25">
      <c r="A9888"/>
      <c r="B9888" s="32"/>
      <c r="C9888" s="34"/>
      <c r="D9888" s="10"/>
      <c r="J9888" s="53"/>
      <c r="K9888" s="64"/>
      <c r="O9888" s="60"/>
      <c r="P9888" s="67"/>
      <c r="T9888" s="53"/>
      <c r="U9888" s="64"/>
      <c r="Y9888" s="53"/>
      <c r="Z9888" s="64"/>
      <c r="AD9888" s="53"/>
    </row>
    <row r="9889" spans="1:30" s="13" customFormat="1" x14ac:dyDescent="0.25">
      <c r="A9889"/>
      <c r="B9889" s="32"/>
      <c r="C9889" s="34"/>
      <c r="D9889" s="10"/>
      <c r="J9889" s="53"/>
      <c r="K9889" s="64"/>
      <c r="O9889" s="60"/>
      <c r="P9889" s="67"/>
      <c r="T9889" s="53"/>
      <c r="U9889" s="64"/>
      <c r="Y9889" s="53"/>
      <c r="Z9889" s="64"/>
      <c r="AD9889" s="53"/>
    </row>
    <row r="9890" spans="1:30" s="13" customFormat="1" x14ac:dyDescent="0.25">
      <c r="A9890"/>
      <c r="B9890" s="32"/>
      <c r="C9890" s="34"/>
      <c r="D9890" s="10"/>
      <c r="J9890" s="53"/>
      <c r="K9890" s="64"/>
      <c r="O9890" s="60"/>
      <c r="P9890" s="67"/>
      <c r="T9890" s="53"/>
      <c r="U9890" s="64"/>
      <c r="Y9890" s="53"/>
      <c r="Z9890" s="64"/>
      <c r="AD9890" s="53"/>
    </row>
    <row r="9891" spans="1:30" s="13" customFormat="1" x14ac:dyDescent="0.25">
      <c r="A9891"/>
      <c r="B9891" s="32"/>
      <c r="C9891" s="34"/>
      <c r="D9891" s="10"/>
      <c r="J9891" s="53"/>
      <c r="K9891" s="64"/>
      <c r="O9891" s="60"/>
      <c r="P9891" s="67"/>
      <c r="T9891" s="53"/>
      <c r="U9891" s="64"/>
      <c r="Y9891" s="53"/>
      <c r="Z9891" s="64"/>
      <c r="AD9891" s="53"/>
    </row>
    <row r="9892" spans="1:30" s="13" customFormat="1" x14ac:dyDescent="0.25">
      <c r="A9892"/>
      <c r="B9892" s="32"/>
      <c r="C9892" s="34"/>
      <c r="D9892" s="10"/>
      <c r="J9892" s="53"/>
      <c r="K9892" s="64"/>
      <c r="O9892" s="60"/>
      <c r="P9892" s="67"/>
      <c r="T9892" s="53"/>
      <c r="U9892" s="64"/>
      <c r="Y9892" s="53"/>
      <c r="Z9892" s="64"/>
      <c r="AD9892" s="53"/>
    </row>
    <row r="9893" spans="1:30" s="13" customFormat="1" x14ac:dyDescent="0.25">
      <c r="A9893"/>
      <c r="B9893" s="32"/>
      <c r="C9893" s="34"/>
      <c r="D9893" s="10"/>
      <c r="J9893" s="53"/>
      <c r="K9893" s="64"/>
      <c r="O9893" s="60"/>
      <c r="P9893" s="67"/>
      <c r="T9893" s="53"/>
      <c r="U9893" s="64"/>
      <c r="Y9893" s="53"/>
      <c r="Z9893" s="64"/>
      <c r="AD9893" s="53"/>
    </row>
    <row r="9894" spans="1:30" s="13" customFormat="1" x14ac:dyDescent="0.25">
      <c r="A9894"/>
      <c r="B9894" s="32"/>
      <c r="C9894" s="34"/>
      <c r="D9894" s="10"/>
      <c r="J9894" s="53"/>
      <c r="K9894" s="64"/>
      <c r="O9894" s="60"/>
      <c r="P9894" s="67"/>
      <c r="T9894" s="53"/>
      <c r="U9894" s="64"/>
      <c r="Y9894" s="53"/>
      <c r="Z9894" s="64"/>
      <c r="AD9894" s="53"/>
    </row>
    <row r="9895" spans="1:30" s="13" customFormat="1" x14ac:dyDescent="0.25">
      <c r="A9895"/>
      <c r="B9895" s="32"/>
      <c r="C9895" s="34"/>
      <c r="D9895" s="10"/>
      <c r="J9895" s="53"/>
      <c r="K9895" s="64"/>
      <c r="O9895" s="60"/>
      <c r="P9895" s="67"/>
      <c r="T9895" s="53"/>
      <c r="U9895" s="64"/>
      <c r="Y9895" s="53"/>
      <c r="Z9895" s="64"/>
      <c r="AD9895" s="53"/>
    </row>
    <row r="9896" spans="1:30" s="13" customFormat="1" x14ac:dyDescent="0.25">
      <c r="A9896"/>
      <c r="B9896" s="32"/>
      <c r="C9896" s="34"/>
      <c r="D9896" s="10"/>
      <c r="J9896" s="53"/>
      <c r="K9896" s="64"/>
      <c r="O9896" s="60"/>
      <c r="P9896" s="67"/>
      <c r="T9896" s="53"/>
      <c r="U9896" s="64"/>
      <c r="Y9896" s="53"/>
      <c r="Z9896" s="64"/>
      <c r="AD9896" s="53"/>
    </row>
    <row r="9897" spans="1:30" s="13" customFormat="1" x14ac:dyDescent="0.25">
      <c r="A9897"/>
      <c r="B9897" s="32"/>
      <c r="C9897" s="34"/>
      <c r="D9897" s="10"/>
      <c r="J9897" s="53"/>
      <c r="K9897" s="64"/>
      <c r="O9897" s="60"/>
      <c r="P9897" s="67"/>
      <c r="T9897" s="53"/>
      <c r="U9897" s="64"/>
      <c r="Y9897" s="53"/>
      <c r="Z9897" s="64"/>
      <c r="AD9897" s="53"/>
    </row>
    <row r="9898" spans="1:30" s="13" customFormat="1" x14ac:dyDescent="0.25">
      <c r="A9898"/>
      <c r="B9898" s="32"/>
      <c r="C9898" s="34"/>
      <c r="D9898" s="10"/>
      <c r="J9898" s="53"/>
      <c r="K9898" s="64"/>
      <c r="O9898" s="60"/>
      <c r="P9898" s="67"/>
      <c r="T9898" s="53"/>
      <c r="U9898" s="64"/>
      <c r="Y9898" s="53"/>
      <c r="Z9898" s="64"/>
      <c r="AD9898" s="53"/>
    </row>
    <row r="9899" spans="1:30" s="13" customFormat="1" x14ac:dyDescent="0.25">
      <c r="A9899"/>
      <c r="B9899" s="32"/>
      <c r="C9899" s="34"/>
      <c r="D9899" s="10"/>
      <c r="J9899" s="53"/>
      <c r="K9899" s="64"/>
      <c r="O9899" s="60"/>
      <c r="P9899" s="67"/>
      <c r="T9899" s="53"/>
      <c r="U9899" s="64"/>
      <c r="Y9899" s="53"/>
      <c r="Z9899" s="64"/>
      <c r="AD9899" s="53"/>
    </row>
    <row r="9900" spans="1:30" s="13" customFormat="1" x14ac:dyDescent="0.25">
      <c r="A9900"/>
      <c r="B9900" s="32"/>
      <c r="C9900" s="34"/>
      <c r="D9900" s="10"/>
      <c r="J9900" s="53"/>
      <c r="K9900" s="64"/>
      <c r="O9900" s="60"/>
      <c r="P9900" s="67"/>
      <c r="T9900" s="53"/>
      <c r="U9900" s="64"/>
      <c r="Y9900" s="53"/>
      <c r="Z9900" s="64"/>
      <c r="AD9900" s="53"/>
    </row>
    <row r="9901" spans="1:30" s="13" customFormat="1" x14ac:dyDescent="0.25">
      <c r="A9901"/>
      <c r="B9901" s="32"/>
      <c r="C9901" s="34"/>
      <c r="D9901" s="10"/>
      <c r="J9901" s="53"/>
      <c r="K9901" s="64"/>
      <c r="O9901" s="60"/>
      <c r="P9901" s="67"/>
      <c r="T9901" s="53"/>
      <c r="U9901" s="64"/>
      <c r="Y9901" s="53"/>
      <c r="Z9901" s="64"/>
      <c r="AD9901" s="53"/>
    </row>
    <row r="9902" spans="1:30" s="13" customFormat="1" x14ac:dyDescent="0.25">
      <c r="A9902"/>
      <c r="B9902" s="32"/>
      <c r="C9902" s="34"/>
      <c r="D9902" s="10"/>
      <c r="J9902" s="53"/>
      <c r="K9902" s="64"/>
      <c r="O9902" s="60"/>
      <c r="P9902" s="67"/>
      <c r="T9902" s="53"/>
      <c r="U9902" s="64"/>
      <c r="Y9902" s="53"/>
      <c r="Z9902" s="64"/>
      <c r="AD9902" s="53"/>
    </row>
    <row r="9903" spans="1:30" s="13" customFormat="1" x14ac:dyDescent="0.25">
      <c r="A9903"/>
      <c r="B9903" s="32"/>
      <c r="C9903" s="34"/>
      <c r="D9903" s="10"/>
      <c r="J9903" s="53"/>
      <c r="K9903" s="64"/>
      <c r="O9903" s="60"/>
      <c r="P9903" s="67"/>
      <c r="T9903" s="53"/>
      <c r="U9903" s="64"/>
      <c r="Y9903" s="53"/>
      <c r="Z9903" s="64"/>
      <c r="AD9903" s="53"/>
    </row>
    <row r="9904" spans="1:30" s="13" customFormat="1" x14ac:dyDescent="0.25">
      <c r="A9904"/>
      <c r="B9904" s="32"/>
      <c r="C9904" s="34"/>
      <c r="D9904" s="10"/>
      <c r="J9904" s="53"/>
      <c r="K9904" s="64"/>
      <c r="O9904" s="60"/>
      <c r="P9904" s="67"/>
      <c r="T9904" s="53"/>
      <c r="U9904" s="64"/>
      <c r="Y9904" s="53"/>
      <c r="Z9904" s="64"/>
      <c r="AD9904" s="53"/>
    </row>
    <row r="9905" spans="1:30" s="13" customFormat="1" x14ac:dyDescent="0.25">
      <c r="A9905"/>
      <c r="B9905" s="32"/>
      <c r="C9905" s="34"/>
      <c r="D9905" s="10"/>
      <c r="J9905" s="53"/>
      <c r="K9905" s="64"/>
      <c r="O9905" s="60"/>
      <c r="P9905" s="67"/>
      <c r="T9905" s="53"/>
      <c r="U9905" s="64"/>
      <c r="Y9905" s="53"/>
      <c r="Z9905" s="64"/>
      <c r="AD9905" s="53"/>
    </row>
    <row r="9906" spans="1:30" s="13" customFormat="1" x14ac:dyDescent="0.25">
      <c r="A9906"/>
      <c r="B9906" s="32"/>
      <c r="C9906" s="34"/>
      <c r="D9906" s="10"/>
      <c r="J9906" s="53"/>
      <c r="K9906" s="64"/>
      <c r="O9906" s="60"/>
      <c r="P9906" s="67"/>
      <c r="T9906" s="53"/>
      <c r="U9906" s="64"/>
      <c r="Y9906" s="53"/>
      <c r="Z9906" s="64"/>
      <c r="AD9906" s="53"/>
    </row>
    <row r="9907" spans="1:30" s="13" customFormat="1" x14ac:dyDescent="0.25">
      <c r="A9907"/>
      <c r="B9907" s="32"/>
      <c r="C9907" s="34"/>
      <c r="D9907" s="10"/>
      <c r="J9907" s="53"/>
      <c r="K9907" s="64"/>
      <c r="O9907" s="60"/>
      <c r="P9907" s="67"/>
      <c r="T9907" s="53"/>
      <c r="U9907" s="64"/>
      <c r="Y9907" s="53"/>
      <c r="Z9907" s="64"/>
      <c r="AD9907" s="53"/>
    </row>
    <row r="9908" spans="1:30" s="13" customFormat="1" x14ac:dyDescent="0.25">
      <c r="A9908"/>
      <c r="B9908" s="32"/>
      <c r="C9908" s="34"/>
      <c r="D9908" s="10"/>
      <c r="J9908" s="53"/>
      <c r="K9908" s="64"/>
      <c r="O9908" s="60"/>
      <c r="P9908" s="67"/>
      <c r="T9908" s="53"/>
      <c r="U9908" s="64"/>
      <c r="Y9908" s="53"/>
      <c r="Z9908" s="64"/>
      <c r="AD9908" s="53"/>
    </row>
    <row r="9909" spans="1:30" s="13" customFormat="1" x14ac:dyDescent="0.25">
      <c r="A9909"/>
      <c r="B9909" s="32"/>
      <c r="C9909" s="34"/>
      <c r="D9909" s="10"/>
      <c r="J9909" s="53"/>
      <c r="K9909" s="64"/>
      <c r="O9909" s="60"/>
      <c r="P9909" s="67"/>
      <c r="T9909" s="53"/>
      <c r="U9909" s="64"/>
      <c r="Y9909" s="53"/>
      <c r="Z9909" s="64"/>
      <c r="AD9909" s="53"/>
    </row>
    <row r="9910" spans="1:30" s="13" customFormat="1" x14ac:dyDescent="0.25">
      <c r="A9910"/>
      <c r="B9910" s="32"/>
      <c r="C9910" s="34"/>
      <c r="D9910" s="10"/>
      <c r="J9910" s="53"/>
      <c r="K9910" s="64"/>
      <c r="O9910" s="60"/>
      <c r="P9910" s="67"/>
      <c r="T9910" s="53"/>
      <c r="U9910" s="64"/>
      <c r="Y9910" s="53"/>
      <c r="Z9910" s="64"/>
      <c r="AD9910" s="53"/>
    </row>
    <row r="9911" spans="1:30" s="13" customFormat="1" x14ac:dyDescent="0.25">
      <c r="A9911"/>
      <c r="B9911" s="32"/>
      <c r="C9911" s="34"/>
      <c r="D9911" s="10"/>
      <c r="J9911" s="53"/>
      <c r="K9911" s="64"/>
      <c r="O9911" s="60"/>
      <c r="P9911" s="67"/>
      <c r="T9911" s="53"/>
      <c r="U9911" s="64"/>
      <c r="Y9911" s="53"/>
      <c r="Z9911" s="64"/>
      <c r="AD9911" s="53"/>
    </row>
    <row r="9912" spans="1:30" s="13" customFormat="1" x14ac:dyDescent="0.25">
      <c r="A9912"/>
      <c r="B9912" s="32"/>
      <c r="C9912" s="34"/>
      <c r="D9912" s="10"/>
      <c r="J9912" s="53"/>
      <c r="K9912" s="64"/>
      <c r="O9912" s="60"/>
      <c r="P9912" s="67"/>
      <c r="T9912" s="53"/>
      <c r="U9912" s="64"/>
      <c r="Y9912" s="53"/>
      <c r="Z9912" s="64"/>
      <c r="AD9912" s="53"/>
    </row>
    <row r="9913" spans="1:30" s="13" customFormat="1" x14ac:dyDescent="0.25">
      <c r="A9913"/>
      <c r="B9913" s="32"/>
      <c r="C9913" s="34"/>
      <c r="D9913" s="10"/>
      <c r="J9913" s="53"/>
      <c r="K9913" s="64"/>
      <c r="O9913" s="60"/>
      <c r="P9913" s="67"/>
      <c r="T9913" s="53"/>
      <c r="U9913" s="64"/>
      <c r="Y9913" s="53"/>
      <c r="Z9913" s="64"/>
      <c r="AD9913" s="53"/>
    </row>
    <row r="9914" spans="1:30" s="13" customFormat="1" x14ac:dyDescent="0.25">
      <c r="A9914"/>
      <c r="B9914" s="32"/>
      <c r="C9914" s="34"/>
      <c r="D9914" s="10"/>
      <c r="J9914" s="53"/>
      <c r="K9914" s="64"/>
      <c r="O9914" s="60"/>
      <c r="P9914" s="67"/>
      <c r="T9914" s="53"/>
      <c r="U9914" s="64"/>
      <c r="Y9914" s="53"/>
      <c r="Z9914" s="64"/>
      <c r="AD9914" s="53"/>
    </row>
    <row r="9915" spans="1:30" s="13" customFormat="1" x14ac:dyDescent="0.25">
      <c r="A9915"/>
      <c r="B9915" s="32"/>
      <c r="C9915" s="34"/>
      <c r="D9915" s="10"/>
      <c r="J9915" s="53"/>
      <c r="K9915" s="64"/>
      <c r="O9915" s="60"/>
      <c r="P9915" s="67"/>
      <c r="T9915" s="53"/>
      <c r="U9915" s="64"/>
      <c r="Y9915" s="53"/>
      <c r="Z9915" s="64"/>
      <c r="AD9915" s="53"/>
    </row>
    <row r="9916" spans="1:30" s="13" customFormat="1" x14ac:dyDescent="0.25">
      <c r="A9916"/>
      <c r="B9916" s="32"/>
      <c r="C9916" s="34"/>
      <c r="D9916" s="10"/>
      <c r="J9916" s="53"/>
      <c r="K9916" s="64"/>
      <c r="O9916" s="60"/>
      <c r="P9916" s="67"/>
      <c r="T9916" s="53"/>
      <c r="U9916" s="64"/>
      <c r="Y9916" s="53"/>
      <c r="Z9916" s="64"/>
      <c r="AD9916" s="53"/>
    </row>
    <row r="9917" spans="1:30" s="13" customFormat="1" x14ac:dyDescent="0.25">
      <c r="A9917"/>
      <c r="B9917" s="32"/>
      <c r="C9917" s="34"/>
      <c r="D9917" s="10"/>
      <c r="J9917" s="53"/>
      <c r="K9917" s="64"/>
      <c r="O9917" s="60"/>
      <c r="P9917" s="67"/>
      <c r="T9917" s="53"/>
      <c r="U9917" s="64"/>
      <c r="Y9917" s="53"/>
      <c r="Z9917" s="64"/>
      <c r="AD9917" s="53"/>
    </row>
    <row r="9918" spans="1:30" s="13" customFormat="1" x14ac:dyDescent="0.25">
      <c r="A9918"/>
      <c r="B9918" s="32"/>
      <c r="C9918" s="34"/>
      <c r="D9918" s="10"/>
      <c r="J9918" s="53"/>
      <c r="K9918" s="64"/>
      <c r="O9918" s="60"/>
      <c r="P9918" s="67"/>
      <c r="T9918" s="53"/>
      <c r="U9918" s="64"/>
      <c r="Y9918" s="53"/>
      <c r="Z9918" s="64"/>
      <c r="AD9918" s="53"/>
    </row>
    <row r="9919" spans="1:30" s="13" customFormat="1" x14ac:dyDescent="0.25">
      <c r="A9919"/>
      <c r="B9919" s="32"/>
      <c r="C9919" s="34"/>
      <c r="D9919" s="10"/>
      <c r="J9919" s="53"/>
      <c r="K9919" s="64"/>
      <c r="O9919" s="60"/>
      <c r="P9919" s="67"/>
      <c r="T9919" s="53"/>
      <c r="U9919" s="64"/>
      <c r="Y9919" s="53"/>
      <c r="Z9919" s="64"/>
      <c r="AD9919" s="53"/>
    </row>
    <row r="9920" spans="1:30" s="13" customFormat="1" x14ac:dyDescent="0.25">
      <c r="A9920"/>
      <c r="B9920" s="32"/>
      <c r="C9920" s="34"/>
      <c r="D9920" s="10"/>
      <c r="J9920" s="53"/>
      <c r="K9920" s="64"/>
      <c r="O9920" s="60"/>
      <c r="P9920" s="67"/>
      <c r="T9920" s="53"/>
      <c r="U9920" s="64"/>
      <c r="Y9920" s="53"/>
      <c r="Z9920" s="64"/>
      <c r="AD9920" s="53"/>
    </row>
    <row r="9921" spans="1:30" s="13" customFormat="1" x14ac:dyDescent="0.25">
      <c r="A9921"/>
      <c r="B9921" s="32"/>
      <c r="C9921" s="34"/>
      <c r="D9921" s="10"/>
      <c r="J9921" s="53"/>
      <c r="K9921" s="64"/>
      <c r="O9921" s="60"/>
      <c r="P9921" s="67"/>
      <c r="T9921" s="53"/>
      <c r="U9921" s="64"/>
      <c r="Y9921" s="53"/>
      <c r="Z9921" s="64"/>
      <c r="AD9921" s="53"/>
    </row>
    <row r="9922" spans="1:30" s="13" customFormat="1" x14ac:dyDescent="0.25">
      <c r="A9922"/>
      <c r="B9922" s="32"/>
      <c r="C9922" s="34"/>
      <c r="D9922" s="10"/>
      <c r="J9922" s="53"/>
      <c r="K9922" s="64"/>
      <c r="O9922" s="60"/>
      <c r="P9922" s="67"/>
      <c r="T9922" s="53"/>
      <c r="U9922" s="64"/>
      <c r="Y9922" s="53"/>
      <c r="Z9922" s="64"/>
      <c r="AD9922" s="53"/>
    </row>
    <row r="9923" spans="1:30" s="13" customFormat="1" x14ac:dyDescent="0.25">
      <c r="A9923"/>
      <c r="B9923" s="32"/>
      <c r="C9923" s="34"/>
      <c r="D9923" s="10"/>
      <c r="J9923" s="53"/>
      <c r="K9923" s="64"/>
      <c r="O9923" s="60"/>
      <c r="P9923" s="67"/>
      <c r="T9923" s="53"/>
      <c r="U9923" s="64"/>
      <c r="Y9923" s="53"/>
      <c r="Z9923" s="64"/>
      <c r="AD9923" s="53"/>
    </row>
    <row r="9924" spans="1:30" s="13" customFormat="1" x14ac:dyDescent="0.25">
      <c r="A9924"/>
      <c r="B9924" s="32"/>
      <c r="C9924" s="34"/>
      <c r="D9924" s="10"/>
      <c r="J9924" s="53"/>
      <c r="K9924" s="64"/>
      <c r="O9924" s="60"/>
      <c r="P9924" s="67"/>
      <c r="T9924" s="53"/>
      <c r="U9924" s="64"/>
      <c r="Y9924" s="53"/>
      <c r="Z9924" s="64"/>
      <c r="AD9924" s="53"/>
    </row>
    <row r="9925" spans="1:30" s="13" customFormat="1" x14ac:dyDescent="0.25">
      <c r="A9925"/>
      <c r="B9925" s="32"/>
      <c r="C9925" s="34"/>
      <c r="D9925" s="10"/>
      <c r="J9925" s="53"/>
      <c r="K9925" s="64"/>
      <c r="O9925" s="60"/>
      <c r="P9925" s="67"/>
      <c r="T9925" s="53"/>
      <c r="U9925" s="64"/>
      <c r="Y9925" s="53"/>
      <c r="Z9925" s="64"/>
      <c r="AD9925" s="53"/>
    </row>
    <row r="9926" spans="1:30" s="13" customFormat="1" x14ac:dyDescent="0.25">
      <c r="A9926"/>
      <c r="B9926" s="32"/>
      <c r="C9926" s="34"/>
      <c r="D9926" s="10"/>
      <c r="J9926" s="53"/>
      <c r="K9926" s="64"/>
      <c r="O9926" s="60"/>
      <c r="P9926" s="67"/>
      <c r="T9926" s="53"/>
      <c r="U9926" s="64"/>
      <c r="Y9926" s="53"/>
      <c r="Z9926" s="64"/>
      <c r="AD9926" s="53"/>
    </row>
    <row r="9927" spans="1:30" s="13" customFormat="1" x14ac:dyDescent="0.25">
      <c r="A9927"/>
      <c r="B9927" s="32"/>
      <c r="C9927" s="34"/>
      <c r="D9927" s="10"/>
      <c r="J9927" s="53"/>
      <c r="K9927" s="64"/>
      <c r="O9927" s="60"/>
      <c r="P9927" s="67"/>
      <c r="T9927" s="53"/>
      <c r="U9927" s="64"/>
      <c r="Y9927" s="53"/>
      <c r="Z9927" s="64"/>
      <c r="AD9927" s="53"/>
    </row>
    <row r="9928" spans="1:30" s="13" customFormat="1" x14ac:dyDescent="0.25">
      <c r="A9928"/>
      <c r="B9928" s="32"/>
      <c r="C9928" s="34"/>
      <c r="D9928" s="10"/>
      <c r="J9928" s="53"/>
      <c r="K9928" s="64"/>
      <c r="O9928" s="60"/>
      <c r="P9928" s="67"/>
      <c r="T9928" s="53"/>
      <c r="U9928" s="64"/>
      <c r="Y9928" s="53"/>
      <c r="Z9928" s="64"/>
      <c r="AD9928" s="53"/>
    </row>
    <row r="9929" spans="1:30" s="13" customFormat="1" x14ac:dyDescent="0.25">
      <c r="A9929"/>
      <c r="B9929" s="32"/>
      <c r="C9929" s="34"/>
      <c r="D9929" s="10"/>
      <c r="J9929" s="53"/>
      <c r="K9929" s="64"/>
      <c r="O9929" s="60"/>
      <c r="P9929" s="67"/>
      <c r="T9929" s="53"/>
      <c r="U9929" s="64"/>
      <c r="Y9929" s="53"/>
      <c r="Z9929" s="64"/>
      <c r="AD9929" s="53"/>
    </row>
    <row r="9930" spans="1:30" s="13" customFormat="1" x14ac:dyDescent="0.25">
      <c r="A9930"/>
      <c r="B9930" s="32"/>
      <c r="C9930" s="34"/>
      <c r="D9930" s="10"/>
      <c r="J9930" s="53"/>
      <c r="K9930" s="64"/>
      <c r="O9930" s="60"/>
      <c r="P9930" s="67"/>
      <c r="T9930" s="53"/>
      <c r="U9930" s="64"/>
      <c r="Y9930" s="53"/>
      <c r="Z9930" s="64"/>
      <c r="AD9930" s="53"/>
    </row>
    <row r="9931" spans="1:30" s="13" customFormat="1" x14ac:dyDescent="0.25">
      <c r="A9931"/>
      <c r="B9931" s="32"/>
      <c r="C9931" s="34"/>
      <c r="D9931" s="10"/>
      <c r="J9931" s="53"/>
      <c r="K9931" s="64"/>
      <c r="O9931" s="60"/>
      <c r="P9931" s="67"/>
      <c r="T9931" s="53"/>
      <c r="U9931" s="64"/>
      <c r="Y9931" s="53"/>
      <c r="Z9931" s="64"/>
      <c r="AD9931" s="53"/>
    </row>
    <row r="9932" spans="1:30" s="13" customFormat="1" x14ac:dyDescent="0.25">
      <c r="A9932"/>
      <c r="B9932" s="32"/>
      <c r="C9932" s="34"/>
      <c r="D9932" s="10"/>
      <c r="J9932" s="53"/>
      <c r="K9932" s="64"/>
      <c r="O9932" s="60"/>
      <c r="P9932" s="67"/>
      <c r="T9932" s="53"/>
      <c r="U9932" s="64"/>
      <c r="Y9932" s="53"/>
      <c r="Z9932" s="64"/>
      <c r="AD9932" s="53"/>
    </row>
    <row r="9933" spans="1:30" s="13" customFormat="1" x14ac:dyDescent="0.25">
      <c r="A9933"/>
      <c r="B9933" s="32"/>
      <c r="C9933" s="34"/>
      <c r="D9933" s="10"/>
      <c r="J9933" s="53"/>
      <c r="K9933" s="64"/>
      <c r="O9933" s="60"/>
      <c r="P9933" s="67"/>
      <c r="T9933" s="53"/>
      <c r="U9933" s="64"/>
      <c r="Y9933" s="53"/>
      <c r="Z9933" s="64"/>
      <c r="AD9933" s="53"/>
    </row>
    <row r="9934" spans="1:30" s="13" customFormat="1" x14ac:dyDescent="0.25">
      <c r="A9934"/>
      <c r="B9934" s="32"/>
      <c r="C9934" s="34"/>
      <c r="D9934" s="10"/>
      <c r="J9934" s="53"/>
      <c r="K9934" s="64"/>
      <c r="O9934" s="60"/>
      <c r="P9934" s="67"/>
      <c r="T9934" s="53"/>
      <c r="U9934" s="64"/>
      <c r="Y9934" s="53"/>
      <c r="Z9934" s="64"/>
      <c r="AD9934" s="53"/>
    </row>
    <row r="9935" spans="1:30" s="13" customFormat="1" x14ac:dyDescent="0.25">
      <c r="A9935"/>
      <c r="B9935" s="32"/>
      <c r="C9935" s="34"/>
      <c r="D9935" s="10"/>
      <c r="J9935" s="53"/>
      <c r="K9935" s="64"/>
      <c r="O9935" s="60"/>
      <c r="P9935" s="67"/>
      <c r="T9935" s="53"/>
      <c r="U9935" s="64"/>
      <c r="Y9935" s="53"/>
      <c r="Z9935" s="64"/>
      <c r="AD9935" s="53"/>
    </row>
    <row r="9936" spans="1:30" s="13" customFormat="1" x14ac:dyDescent="0.25">
      <c r="A9936"/>
      <c r="B9936" s="32"/>
      <c r="C9936" s="34"/>
      <c r="D9936" s="10"/>
      <c r="J9936" s="53"/>
      <c r="K9936" s="64"/>
      <c r="O9936" s="60"/>
      <c r="P9936" s="67"/>
      <c r="T9936" s="53"/>
      <c r="U9936" s="64"/>
      <c r="Y9936" s="53"/>
      <c r="Z9936" s="64"/>
      <c r="AD9936" s="53"/>
    </row>
    <row r="9937" spans="1:30" s="13" customFormat="1" x14ac:dyDescent="0.25">
      <c r="A9937"/>
      <c r="B9937" s="32"/>
      <c r="C9937" s="34"/>
      <c r="D9937" s="10"/>
      <c r="J9937" s="53"/>
      <c r="K9937" s="64"/>
      <c r="O9937" s="60"/>
      <c r="P9937" s="67"/>
      <c r="T9937" s="53"/>
      <c r="U9937" s="64"/>
      <c r="Y9937" s="53"/>
      <c r="Z9937" s="64"/>
      <c r="AD9937" s="53"/>
    </row>
    <row r="9938" spans="1:30" s="13" customFormat="1" x14ac:dyDescent="0.25">
      <c r="A9938"/>
      <c r="B9938" s="32"/>
      <c r="C9938" s="34"/>
      <c r="D9938" s="10"/>
      <c r="J9938" s="53"/>
      <c r="K9938" s="64"/>
      <c r="O9938" s="60"/>
      <c r="P9938" s="67"/>
      <c r="T9938" s="53"/>
      <c r="U9938" s="64"/>
      <c r="Y9938" s="53"/>
      <c r="Z9938" s="64"/>
      <c r="AD9938" s="53"/>
    </row>
    <row r="9939" spans="1:30" s="13" customFormat="1" x14ac:dyDescent="0.25">
      <c r="A9939"/>
      <c r="B9939" s="32"/>
      <c r="C9939" s="34"/>
      <c r="D9939" s="10"/>
      <c r="J9939" s="53"/>
      <c r="K9939" s="64"/>
      <c r="O9939" s="60"/>
      <c r="P9939" s="67"/>
      <c r="T9939" s="53"/>
      <c r="U9939" s="64"/>
      <c r="Y9939" s="53"/>
      <c r="Z9939" s="64"/>
      <c r="AD9939" s="53"/>
    </row>
    <row r="9940" spans="1:30" s="13" customFormat="1" x14ac:dyDescent="0.25">
      <c r="A9940"/>
      <c r="B9940" s="32"/>
      <c r="C9940" s="34"/>
      <c r="D9940" s="10"/>
      <c r="J9940" s="53"/>
      <c r="K9940" s="64"/>
      <c r="O9940" s="60"/>
      <c r="P9940" s="67"/>
      <c r="T9940" s="53"/>
      <c r="U9940" s="64"/>
      <c r="Y9940" s="53"/>
      <c r="Z9940" s="64"/>
      <c r="AD9940" s="53"/>
    </row>
    <row r="9941" spans="1:30" s="13" customFormat="1" x14ac:dyDescent="0.25">
      <c r="A9941"/>
      <c r="B9941" s="32"/>
      <c r="C9941" s="34"/>
      <c r="D9941" s="10"/>
      <c r="J9941" s="53"/>
      <c r="K9941" s="64"/>
      <c r="O9941" s="60"/>
      <c r="P9941" s="67"/>
      <c r="T9941" s="53"/>
      <c r="U9941" s="64"/>
      <c r="Y9941" s="53"/>
      <c r="Z9941" s="64"/>
      <c r="AD9941" s="53"/>
    </row>
    <row r="9942" spans="1:30" s="13" customFormat="1" x14ac:dyDescent="0.25">
      <c r="A9942"/>
      <c r="B9942" s="32"/>
      <c r="C9942" s="34"/>
      <c r="D9942" s="10"/>
      <c r="J9942" s="53"/>
      <c r="K9942" s="64"/>
      <c r="O9942" s="60"/>
      <c r="P9942" s="67"/>
      <c r="T9942" s="53"/>
      <c r="U9942" s="64"/>
      <c r="Y9942" s="53"/>
      <c r="Z9942" s="64"/>
      <c r="AD9942" s="53"/>
    </row>
    <row r="9943" spans="1:30" s="13" customFormat="1" x14ac:dyDescent="0.25">
      <c r="A9943"/>
      <c r="B9943" s="32"/>
      <c r="C9943" s="34"/>
      <c r="D9943" s="10"/>
      <c r="J9943" s="53"/>
      <c r="K9943" s="64"/>
      <c r="O9943" s="60"/>
      <c r="P9943" s="67"/>
      <c r="T9943" s="53"/>
      <c r="U9943" s="64"/>
      <c r="Y9943" s="53"/>
      <c r="Z9943" s="64"/>
      <c r="AD9943" s="53"/>
    </row>
    <row r="9944" spans="1:30" s="13" customFormat="1" x14ac:dyDescent="0.25">
      <c r="A9944"/>
      <c r="B9944" s="32"/>
      <c r="C9944" s="34"/>
      <c r="D9944" s="10"/>
      <c r="J9944" s="53"/>
      <c r="K9944" s="64"/>
      <c r="O9944" s="60"/>
      <c r="P9944" s="67"/>
      <c r="T9944" s="53"/>
      <c r="U9944" s="64"/>
      <c r="Y9944" s="53"/>
      <c r="Z9944" s="64"/>
      <c r="AD9944" s="53"/>
    </row>
    <row r="9945" spans="1:30" s="13" customFormat="1" x14ac:dyDescent="0.25">
      <c r="A9945"/>
      <c r="B9945" s="32"/>
      <c r="C9945" s="34"/>
      <c r="D9945" s="10"/>
      <c r="J9945" s="53"/>
      <c r="K9945" s="64"/>
      <c r="O9945" s="60"/>
      <c r="P9945" s="67"/>
      <c r="T9945" s="53"/>
      <c r="U9945" s="64"/>
      <c r="Y9945" s="53"/>
      <c r="Z9945" s="64"/>
      <c r="AD9945" s="53"/>
    </row>
    <row r="9946" spans="1:30" s="13" customFormat="1" x14ac:dyDescent="0.25">
      <c r="A9946"/>
      <c r="B9946" s="32"/>
      <c r="C9946" s="34"/>
      <c r="D9946" s="10"/>
      <c r="J9946" s="53"/>
      <c r="K9946" s="64"/>
      <c r="O9946" s="60"/>
      <c r="P9946" s="67"/>
      <c r="T9946" s="53"/>
      <c r="U9946" s="64"/>
      <c r="Y9946" s="53"/>
      <c r="Z9946" s="64"/>
      <c r="AD9946" s="53"/>
    </row>
    <row r="9947" spans="1:30" s="13" customFormat="1" x14ac:dyDescent="0.25">
      <c r="A9947"/>
      <c r="B9947" s="32"/>
      <c r="C9947" s="34"/>
      <c r="D9947" s="10"/>
      <c r="J9947" s="53"/>
      <c r="K9947" s="64"/>
      <c r="O9947" s="60"/>
      <c r="P9947" s="67"/>
      <c r="T9947" s="53"/>
      <c r="U9947" s="64"/>
      <c r="Y9947" s="53"/>
      <c r="Z9947" s="64"/>
      <c r="AD9947" s="53"/>
    </row>
    <row r="9948" spans="1:30" s="13" customFormat="1" x14ac:dyDescent="0.25">
      <c r="A9948"/>
      <c r="B9948" s="32"/>
      <c r="C9948" s="34"/>
      <c r="D9948" s="10"/>
      <c r="J9948" s="53"/>
      <c r="K9948" s="64"/>
      <c r="O9948" s="60"/>
      <c r="P9948" s="67"/>
      <c r="T9948" s="53"/>
      <c r="U9948" s="64"/>
      <c r="Y9948" s="53"/>
      <c r="Z9948" s="64"/>
      <c r="AD9948" s="53"/>
    </row>
    <row r="9949" spans="1:30" s="13" customFormat="1" x14ac:dyDescent="0.25">
      <c r="A9949"/>
      <c r="B9949" s="32"/>
      <c r="C9949" s="34"/>
      <c r="D9949" s="10"/>
      <c r="J9949" s="53"/>
      <c r="K9949" s="64"/>
      <c r="O9949" s="60"/>
      <c r="P9949" s="67"/>
      <c r="T9949" s="53"/>
      <c r="U9949" s="64"/>
      <c r="Y9949" s="53"/>
      <c r="Z9949" s="64"/>
      <c r="AD9949" s="53"/>
    </row>
    <row r="9950" spans="1:30" s="13" customFormat="1" x14ac:dyDescent="0.25">
      <c r="A9950"/>
      <c r="B9950" s="32"/>
      <c r="C9950" s="34"/>
      <c r="D9950" s="10"/>
      <c r="J9950" s="53"/>
      <c r="K9950" s="64"/>
      <c r="O9950" s="60"/>
      <c r="P9950" s="67"/>
      <c r="T9950" s="53"/>
      <c r="U9950" s="64"/>
      <c r="Y9950" s="53"/>
      <c r="Z9950" s="64"/>
      <c r="AD9950" s="53"/>
    </row>
    <row r="9951" spans="1:30" s="13" customFormat="1" x14ac:dyDescent="0.25">
      <c r="A9951"/>
      <c r="B9951" s="32"/>
      <c r="C9951" s="34"/>
      <c r="D9951" s="10"/>
      <c r="J9951" s="53"/>
      <c r="K9951" s="64"/>
      <c r="O9951" s="60"/>
      <c r="P9951" s="67"/>
      <c r="T9951" s="53"/>
      <c r="U9951" s="64"/>
      <c r="Y9951" s="53"/>
      <c r="Z9951" s="64"/>
      <c r="AD9951" s="53"/>
    </row>
    <row r="9952" spans="1:30" s="13" customFormat="1" x14ac:dyDescent="0.25">
      <c r="A9952"/>
      <c r="B9952" s="32"/>
      <c r="C9952" s="34"/>
      <c r="D9952" s="10"/>
      <c r="J9952" s="53"/>
      <c r="K9952" s="64"/>
      <c r="O9952" s="60"/>
      <c r="P9952" s="67"/>
      <c r="T9952" s="53"/>
      <c r="U9952" s="64"/>
      <c r="Y9952" s="53"/>
      <c r="Z9952" s="64"/>
      <c r="AD9952" s="53"/>
    </row>
    <row r="9953" spans="1:30" s="13" customFormat="1" x14ac:dyDescent="0.25">
      <c r="A9953"/>
      <c r="B9953" s="32"/>
      <c r="C9953" s="34"/>
      <c r="D9953" s="10"/>
      <c r="J9953" s="53"/>
      <c r="K9953" s="64"/>
      <c r="O9953" s="60"/>
      <c r="P9953" s="67"/>
      <c r="T9953" s="53"/>
      <c r="U9953" s="64"/>
      <c r="Y9953" s="53"/>
      <c r="Z9953" s="64"/>
      <c r="AD9953" s="53"/>
    </row>
    <row r="9954" spans="1:30" s="13" customFormat="1" x14ac:dyDescent="0.25">
      <c r="A9954"/>
      <c r="B9954" s="32"/>
      <c r="C9954" s="34"/>
      <c r="D9954" s="10"/>
      <c r="J9954" s="53"/>
      <c r="K9954" s="64"/>
      <c r="O9954" s="60"/>
      <c r="P9954" s="67"/>
      <c r="T9954" s="53"/>
      <c r="U9954" s="64"/>
      <c r="Y9954" s="53"/>
      <c r="Z9954" s="64"/>
      <c r="AD9954" s="53"/>
    </row>
    <row r="9955" spans="1:30" s="13" customFormat="1" x14ac:dyDescent="0.25">
      <c r="A9955"/>
      <c r="B9955" s="32"/>
      <c r="C9955" s="34"/>
      <c r="D9955" s="10"/>
      <c r="J9955" s="53"/>
      <c r="K9955" s="64"/>
      <c r="O9955" s="60"/>
      <c r="P9955" s="67"/>
      <c r="T9955" s="53"/>
      <c r="U9955" s="64"/>
      <c r="Y9955" s="53"/>
      <c r="Z9955" s="64"/>
      <c r="AD9955" s="53"/>
    </row>
    <row r="9956" spans="1:30" s="13" customFormat="1" x14ac:dyDescent="0.25">
      <c r="A9956"/>
      <c r="B9956" s="32"/>
      <c r="C9956" s="34"/>
      <c r="D9956" s="10"/>
      <c r="J9956" s="53"/>
      <c r="K9956" s="64"/>
      <c r="O9956" s="60"/>
      <c r="P9956" s="67"/>
      <c r="T9956" s="53"/>
      <c r="U9956" s="64"/>
      <c r="Y9956" s="53"/>
      <c r="Z9956" s="64"/>
      <c r="AD9956" s="53"/>
    </row>
    <row r="9957" spans="1:30" s="13" customFormat="1" x14ac:dyDescent="0.25">
      <c r="A9957"/>
      <c r="B9957" s="32"/>
      <c r="C9957" s="34"/>
      <c r="D9957" s="10"/>
      <c r="J9957" s="53"/>
      <c r="K9957" s="64"/>
      <c r="O9957" s="60"/>
      <c r="P9957" s="67"/>
      <c r="T9957" s="53"/>
      <c r="U9957" s="64"/>
      <c r="Y9957" s="53"/>
      <c r="Z9957" s="64"/>
      <c r="AD9957" s="53"/>
    </row>
    <row r="9958" spans="1:30" s="13" customFormat="1" x14ac:dyDescent="0.25">
      <c r="A9958"/>
      <c r="B9958" s="32"/>
      <c r="C9958" s="34"/>
      <c r="D9958" s="10"/>
      <c r="J9958" s="53"/>
      <c r="K9958" s="64"/>
      <c r="O9958" s="60"/>
      <c r="P9958" s="67"/>
      <c r="T9958" s="53"/>
      <c r="U9958" s="64"/>
      <c r="Y9958" s="53"/>
      <c r="Z9958" s="64"/>
      <c r="AD9958" s="53"/>
    </row>
    <row r="9959" spans="1:30" s="13" customFormat="1" x14ac:dyDescent="0.25">
      <c r="A9959"/>
      <c r="B9959" s="32"/>
      <c r="C9959" s="34"/>
      <c r="D9959" s="10"/>
      <c r="J9959" s="53"/>
      <c r="K9959" s="64"/>
      <c r="O9959" s="60"/>
      <c r="P9959" s="67"/>
      <c r="T9959" s="53"/>
      <c r="U9959" s="64"/>
      <c r="Y9959" s="53"/>
      <c r="Z9959" s="64"/>
      <c r="AD9959" s="53"/>
    </row>
    <row r="9960" spans="1:30" s="13" customFormat="1" x14ac:dyDescent="0.25">
      <c r="A9960"/>
      <c r="B9960" s="32"/>
      <c r="C9960" s="34"/>
      <c r="D9960" s="10"/>
      <c r="J9960" s="53"/>
      <c r="K9960" s="64"/>
      <c r="O9960" s="60"/>
      <c r="P9960" s="67"/>
      <c r="T9960" s="53"/>
      <c r="U9960" s="64"/>
      <c r="Y9960" s="53"/>
      <c r="Z9960" s="64"/>
      <c r="AD9960" s="53"/>
    </row>
    <row r="9961" spans="1:30" s="13" customFormat="1" x14ac:dyDescent="0.25">
      <c r="A9961"/>
      <c r="B9961" s="32"/>
      <c r="C9961" s="34"/>
      <c r="D9961" s="10"/>
      <c r="J9961" s="53"/>
      <c r="K9961" s="64"/>
      <c r="O9961" s="60"/>
      <c r="P9961" s="67"/>
      <c r="T9961" s="53"/>
      <c r="U9961" s="64"/>
      <c r="Y9961" s="53"/>
      <c r="Z9961" s="64"/>
      <c r="AD9961" s="53"/>
    </row>
    <row r="9962" spans="1:30" s="13" customFormat="1" x14ac:dyDescent="0.25">
      <c r="A9962"/>
      <c r="B9962" s="32"/>
      <c r="C9962" s="34"/>
      <c r="D9962" s="10"/>
      <c r="J9962" s="53"/>
      <c r="K9962" s="64"/>
      <c r="O9962" s="60"/>
      <c r="P9962" s="67"/>
      <c r="T9962" s="53"/>
      <c r="U9962" s="64"/>
      <c r="Y9962" s="53"/>
      <c r="Z9962" s="64"/>
      <c r="AD9962" s="53"/>
    </row>
    <row r="9963" spans="1:30" s="13" customFormat="1" x14ac:dyDescent="0.25">
      <c r="A9963"/>
      <c r="B9963" s="32"/>
      <c r="C9963" s="34"/>
      <c r="D9963" s="10"/>
      <c r="J9963" s="53"/>
      <c r="K9963" s="64"/>
      <c r="O9963" s="60"/>
      <c r="P9963" s="67"/>
      <c r="T9963" s="53"/>
      <c r="U9963" s="64"/>
      <c r="Y9963" s="53"/>
      <c r="Z9963" s="64"/>
      <c r="AD9963" s="53"/>
    </row>
    <row r="9964" spans="1:30" s="13" customFormat="1" x14ac:dyDescent="0.25">
      <c r="A9964"/>
      <c r="B9964" s="32"/>
      <c r="C9964" s="34"/>
      <c r="D9964" s="10"/>
      <c r="J9964" s="53"/>
      <c r="K9964" s="64"/>
      <c r="O9964" s="60"/>
      <c r="P9964" s="67"/>
      <c r="T9964" s="53"/>
      <c r="U9964" s="64"/>
      <c r="Y9964" s="53"/>
      <c r="Z9964" s="64"/>
      <c r="AD9964" s="53"/>
    </row>
    <row r="9965" spans="1:30" s="13" customFormat="1" x14ac:dyDescent="0.25">
      <c r="A9965"/>
      <c r="B9965" s="32"/>
      <c r="C9965" s="34"/>
      <c r="D9965" s="10"/>
      <c r="J9965" s="53"/>
      <c r="K9965" s="64"/>
      <c r="O9965" s="60"/>
      <c r="P9965" s="67"/>
      <c r="T9965" s="53"/>
      <c r="U9965" s="64"/>
      <c r="Y9965" s="53"/>
      <c r="Z9965" s="64"/>
      <c r="AD9965" s="53"/>
    </row>
    <row r="9966" spans="1:30" s="13" customFormat="1" x14ac:dyDescent="0.25">
      <c r="A9966"/>
      <c r="B9966" s="32"/>
      <c r="C9966" s="34"/>
      <c r="D9966" s="10"/>
      <c r="J9966" s="53"/>
      <c r="K9966" s="64"/>
      <c r="O9966" s="60"/>
      <c r="P9966" s="67"/>
      <c r="T9966" s="53"/>
      <c r="U9966" s="64"/>
      <c r="Y9966" s="53"/>
      <c r="Z9966" s="64"/>
      <c r="AD9966" s="53"/>
    </row>
    <row r="9967" spans="1:30" s="13" customFormat="1" x14ac:dyDescent="0.25">
      <c r="A9967"/>
      <c r="B9967" s="32"/>
      <c r="C9967" s="34"/>
      <c r="D9967" s="10"/>
      <c r="J9967" s="53"/>
      <c r="K9967" s="64"/>
      <c r="O9967" s="60"/>
      <c r="P9967" s="67"/>
      <c r="T9967" s="53"/>
      <c r="U9967" s="64"/>
      <c r="Y9967" s="53"/>
      <c r="Z9967" s="64"/>
      <c r="AD9967" s="53"/>
    </row>
    <row r="9968" spans="1:30" s="13" customFormat="1" x14ac:dyDescent="0.25">
      <c r="A9968"/>
      <c r="B9968" s="32"/>
      <c r="C9968" s="34"/>
      <c r="D9968" s="10"/>
      <c r="J9968" s="53"/>
      <c r="K9968" s="64"/>
      <c r="O9968" s="60"/>
      <c r="P9968" s="67"/>
      <c r="T9968" s="53"/>
      <c r="U9968" s="64"/>
      <c r="Y9968" s="53"/>
      <c r="Z9968" s="64"/>
      <c r="AD9968" s="53"/>
    </row>
    <row r="9969" spans="1:30" s="13" customFormat="1" x14ac:dyDescent="0.25">
      <c r="A9969"/>
      <c r="B9969" s="32"/>
      <c r="C9969" s="34"/>
      <c r="D9969" s="10"/>
      <c r="J9969" s="53"/>
      <c r="K9969" s="64"/>
      <c r="O9969" s="60"/>
      <c r="P9969" s="67"/>
      <c r="T9969" s="53"/>
      <c r="U9969" s="64"/>
      <c r="Y9969" s="53"/>
      <c r="Z9969" s="64"/>
      <c r="AD9969" s="53"/>
    </row>
    <row r="9970" spans="1:30" s="13" customFormat="1" x14ac:dyDescent="0.25">
      <c r="A9970"/>
      <c r="B9970" s="32"/>
      <c r="C9970" s="34"/>
      <c r="D9970" s="10"/>
      <c r="J9970" s="53"/>
      <c r="K9970" s="64"/>
      <c r="O9970" s="60"/>
      <c r="P9970" s="67"/>
      <c r="T9970" s="53"/>
      <c r="U9970" s="64"/>
      <c r="Y9970" s="53"/>
      <c r="Z9970" s="64"/>
      <c r="AD9970" s="53"/>
    </row>
    <row r="9971" spans="1:30" s="13" customFormat="1" x14ac:dyDescent="0.25">
      <c r="A9971"/>
      <c r="B9971" s="32"/>
      <c r="C9971" s="34"/>
      <c r="D9971" s="10"/>
      <c r="J9971" s="53"/>
      <c r="K9971" s="64"/>
      <c r="O9971" s="60"/>
      <c r="P9971" s="67"/>
      <c r="T9971" s="53"/>
      <c r="U9971" s="64"/>
      <c r="Y9971" s="53"/>
      <c r="Z9971" s="64"/>
      <c r="AD9971" s="53"/>
    </row>
    <row r="9972" spans="1:30" s="13" customFormat="1" x14ac:dyDescent="0.25">
      <c r="A9972"/>
      <c r="B9972" s="32"/>
      <c r="C9972" s="34"/>
      <c r="D9972" s="10"/>
      <c r="J9972" s="53"/>
      <c r="K9972" s="64"/>
      <c r="O9972" s="60"/>
      <c r="P9972" s="67"/>
      <c r="T9972" s="53"/>
      <c r="U9972" s="64"/>
      <c r="Y9972" s="53"/>
      <c r="Z9972" s="64"/>
      <c r="AD9972" s="53"/>
    </row>
    <row r="9973" spans="1:30" s="13" customFormat="1" x14ac:dyDescent="0.25">
      <c r="A9973"/>
      <c r="B9973" s="32"/>
      <c r="C9973" s="34"/>
      <c r="D9973" s="10"/>
      <c r="J9973" s="53"/>
      <c r="K9973" s="64"/>
      <c r="O9973" s="60"/>
      <c r="P9973" s="67"/>
      <c r="T9973" s="53"/>
      <c r="U9973" s="64"/>
      <c r="Y9973" s="53"/>
      <c r="Z9973" s="64"/>
      <c r="AD9973" s="53"/>
    </row>
    <row r="9974" spans="1:30" s="13" customFormat="1" x14ac:dyDescent="0.25">
      <c r="A9974"/>
      <c r="B9974" s="32"/>
      <c r="C9974" s="34"/>
      <c r="D9974" s="10"/>
      <c r="J9974" s="53"/>
      <c r="K9974" s="64"/>
      <c r="O9974" s="60"/>
      <c r="P9974" s="67"/>
      <c r="T9974" s="53"/>
      <c r="U9974" s="64"/>
      <c r="Y9974" s="53"/>
      <c r="Z9974" s="64"/>
      <c r="AD9974" s="53"/>
    </row>
    <row r="9975" spans="1:30" s="13" customFormat="1" x14ac:dyDescent="0.25">
      <c r="A9975"/>
      <c r="B9975" s="32"/>
      <c r="C9975" s="34"/>
      <c r="D9975" s="10"/>
      <c r="J9975" s="53"/>
      <c r="K9975" s="64"/>
      <c r="O9975" s="60"/>
      <c r="P9975" s="67"/>
      <c r="T9975" s="53"/>
      <c r="U9975" s="64"/>
      <c r="Y9975" s="53"/>
      <c r="Z9975" s="64"/>
      <c r="AD9975" s="53"/>
    </row>
    <row r="9976" spans="1:30" s="13" customFormat="1" x14ac:dyDescent="0.25">
      <c r="A9976"/>
      <c r="B9976" s="32"/>
      <c r="C9976" s="34"/>
      <c r="D9976" s="10"/>
      <c r="J9976" s="53"/>
      <c r="K9976" s="64"/>
      <c r="O9976" s="60"/>
      <c r="P9976" s="67"/>
      <c r="T9976" s="53"/>
      <c r="U9976" s="64"/>
      <c r="Y9976" s="53"/>
      <c r="Z9976" s="64"/>
      <c r="AD9976" s="53"/>
    </row>
    <row r="9977" spans="1:30" s="13" customFormat="1" x14ac:dyDescent="0.25">
      <c r="A9977"/>
      <c r="B9977" s="32"/>
      <c r="C9977" s="34"/>
      <c r="D9977" s="10"/>
      <c r="J9977" s="53"/>
      <c r="K9977" s="64"/>
      <c r="O9977" s="60"/>
      <c r="P9977" s="67"/>
      <c r="T9977" s="53"/>
      <c r="U9977" s="64"/>
      <c r="Y9977" s="53"/>
      <c r="Z9977" s="64"/>
      <c r="AD9977" s="53"/>
    </row>
    <row r="9978" spans="1:30" s="13" customFormat="1" x14ac:dyDescent="0.25">
      <c r="A9978"/>
      <c r="B9978" s="32"/>
      <c r="C9978" s="34"/>
      <c r="D9978" s="10"/>
      <c r="J9978" s="53"/>
      <c r="K9978" s="64"/>
      <c r="O9978" s="60"/>
      <c r="P9978" s="67"/>
      <c r="T9978" s="53"/>
      <c r="U9978" s="64"/>
      <c r="Y9978" s="53"/>
      <c r="Z9978" s="64"/>
      <c r="AD9978" s="53"/>
    </row>
    <row r="9979" spans="1:30" s="13" customFormat="1" x14ac:dyDescent="0.25">
      <c r="A9979"/>
      <c r="B9979" s="32"/>
      <c r="C9979" s="34"/>
      <c r="D9979" s="10"/>
      <c r="J9979" s="53"/>
      <c r="K9979" s="64"/>
      <c r="O9979" s="60"/>
      <c r="P9979" s="67"/>
      <c r="T9979" s="53"/>
      <c r="U9979" s="64"/>
      <c r="Y9979" s="53"/>
      <c r="Z9979" s="64"/>
      <c r="AD9979" s="53"/>
    </row>
    <row r="9980" spans="1:30" s="13" customFormat="1" x14ac:dyDescent="0.25">
      <c r="A9980"/>
      <c r="B9980" s="32"/>
      <c r="C9980" s="34"/>
      <c r="D9980" s="10"/>
      <c r="J9980" s="53"/>
      <c r="K9980" s="64"/>
      <c r="O9980" s="60"/>
      <c r="P9980" s="67"/>
      <c r="T9980" s="53"/>
      <c r="U9980" s="64"/>
      <c r="Y9980" s="53"/>
      <c r="Z9980" s="64"/>
      <c r="AD9980" s="53"/>
    </row>
    <row r="9981" spans="1:30" s="13" customFormat="1" x14ac:dyDescent="0.25">
      <c r="A9981"/>
      <c r="B9981" s="32"/>
      <c r="C9981" s="34"/>
      <c r="D9981" s="10"/>
      <c r="J9981" s="53"/>
      <c r="K9981" s="64"/>
      <c r="O9981" s="60"/>
      <c r="P9981" s="67"/>
      <c r="T9981" s="53"/>
      <c r="U9981" s="64"/>
      <c r="Y9981" s="53"/>
      <c r="Z9981" s="64"/>
      <c r="AD9981" s="53"/>
    </row>
    <row r="9982" spans="1:30" s="13" customFormat="1" x14ac:dyDescent="0.25">
      <c r="A9982"/>
      <c r="B9982" s="32"/>
      <c r="C9982" s="34"/>
      <c r="D9982" s="10"/>
      <c r="J9982" s="53"/>
      <c r="K9982" s="64"/>
      <c r="O9982" s="60"/>
      <c r="P9982" s="67"/>
      <c r="T9982" s="53"/>
      <c r="U9982" s="64"/>
      <c r="Y9982" s="53"/>
      <c r="Z9982" s="64"/>
      <c r="AD9982" s="53"/>
    </row>
    <row r="9983" spans="1:30" s="13" customFormat="1" x14ac:dyDescent="0.25">
      <c r="A9983"/>
      <c r="B9983" s="32"/>
      <c r="C9983" s="34"/>
      <c r="D9983" s="10"/>
      <c r="J9983" s="53"/>
      <c r="K9983" s="64"/>
      <c r="O9983" s="60"/>
      <c r="P9983" s="67"/>
      <c r="T9983" s="53"/>
      <c r="U9983" s="64"/>
      <c r="Y9983" s="53"/>
      <c r="Z9983" s="64"/>
      <c r="AD9983" s="53"/>
    </row>
    <row r="9984" spans="1:30" s="13" customFormat="1" x14ac:dyDescent="0.25">
      <c r="A9984"/>
      <c r="B9984" s="32"/>
      <c r="C9984" s="34"/>
      <c r="D9984" s="10"/>
      <c r="J9984" s="53"/>
      <c r="K9984" s="64"/>
      <c r="O9984" s="60"/>
      <c r="P9984" s="67"/>
      <c r="T9984" s="53"/>
      <c r="U9984" s="64"/>
      <c r="Y9984" s="53"/>
      <c r="Z9984" s="64"/>
      <c r="AD9984" s="53"/>
    </row>
    <row r="9985" spans="1:30" s="13" customFormat="1" x14ac:dyDescent="0.25">
      <c r="A9985"/>
      <c r="B9985" s="32"/>
      <c r="C9985" s="34"/>
      <c r="D9985" s="10"/>
      <c r="J9985" s="53"/>
      <c r="K9985" s="64"/>
      <c r="O9985" s="60"/>
      <c r="P9985" s="67"/>
      <c r="T9985" s="53"/>
      <c r="U9985" s="64"/>
      <c r="Y9985" s="53"/>
      <c r="Z9985" s="64"/>
      <c r="AD9985" s="53"/>
    </row>
    <row r="9986" spans="1:30" s="13" customFormat="1" x14ac:dyDescent="0.25">
      <c r="A9986"/>
      <c r="B9986" s="32"/>
      <c r="C9986" s="34"/>
      <c r="D9986" s="10"/>
      <c r="J9986" s="53"/>
      <c r="K9986" s="64"/>
      <c r="O9986" s="60"/>
      <c r="P9986" s="67"/>
      <c r="T9986" s="53"/>
      <c r="U9986" s="64"/>
      <c r="Y9986" s="53"/>
      <c r="Z9986" s="64"/>
      <c r="AD9986" s="53"/>
    </row>
    <row r="9987" spans="1:30" s="13" customFormat="1" x14ac:dyDescent="0.25">
      <c r="A9987"/>
      <c r="B9987" s="32"/>
      <c r="C9987" s="34"/>
      <c r="D9987" s="10"/>
      <c r="J9987" s="53"/>
      <c r="K9987" s="64"/>
      <c r="O9987" s="60"/>
      <c r="P9987" s="67"/>
      <c r="T9987" s="53"/>
      <c r="U9987" s="64"/>
      <c r="Y9987" s="53"/>
      <c r="Z9987" s="64"/>
      <c r="AD9987" s="53"/>
    </row>
    <row r="9988" spans="1:30" s="13" customFormat="1" x14ac:dyDescent="0.25">
      <c r="A9988"/>
      <c r="B9988" s="32"/>
      <c r="C9988" s="34"/>
      <c r="D9988" s="10"/>
      <c r="J9988" s="53"/>
      <c r="K9988" s="64"/>
      <c r="O9988" s="60"/>
      <c r="P9988" s="67"/>
      <c r="T9988" s="53"/>
      <c r="U9988" s="64"/>
      <c r="Y9988" s="53"/>
      <c r="Z9988" s="64"/>
      <c r="AD9988" s="53"/>
    </row>
    <row r="9989" spans="1:30" s="13" customFormat="1" x14ac:dyDescent="0.25">
      <c r="A9989"/>
      <c r="B9989" s="32"/>
      <c r="C9989" s="34"/>
      <c r="D9989" s="10"/>
      <c r="J9989" s="53"/>
      <c r="K9989" s="64"/>
      <c r="O9989" s="60"/>
      <c r="P9989" s="67"/>
      <c r="T9989" s="53"/>
      <c r="U9989" s="64"/>
      <c r="Y9989" s="53"/>
      <c r="Z9989" s="64"/>
      <c r="AD9989" s="53"/>
    </row>
    <row r="9990" spans="1:30" s="13" customFormat="1" x14ac:dyDescent="0.25">
      <c r="A9990"/>
      <c r="B9990" s="32"/>
      <c r="C9990" s="34"/>
      <c r="D9990" s="10"/>
      <c r="J9990" s="53"/>
      <c r="K9990" s="64"/>
      <c r="O9990" s="60"/>
      <c r="P9990" s="67"/>
      <c r="T9990" s="53"/>
      <c r="U9990" s="64"/>
      <c r="Y9990" s="53"/>
      <c r="Z9990" s="64"/>
      <c r="AD9990" s="53"/>
    </row>
    <row r="9991" spans="1:30" s="13" customFormat="1" x14ac:dyDescent="0.25">
      <c r="A9991"/>
      <c r="B9991" s="32"/>
      <c r="C9991" s="34"/>
      <c r="D9991" s="10"/>
      <c r="J9991" s="53"/>
      <c r="K9991" s="64"/>
      <c r="O9991" s="60"/>
      <c r="P9991" s="67"/>
      <c r="T9991" s="53"/>
      <c r="U9991" s="64"/>
      <c r="Y9991" s="53"/>
      <c r="Z9991" s="64"/>
      <c r="AD9991" s="53"/>
    </row>
    <row r="9992" spans="1:30" s="13" customFormat="1" x14ac:dyDescent="0.25">
      <c r="A9992"/>
      <c r="B9992" s="32"/>
      <c r="C9992" s="34"/>
      <c r="D9992" s="10"/>
      <c r="J9992" s="53"/>
      <c r="K9992" s="64"/>
      <c r="O9992" s="60"/>
      <c r="P9992" s="67"/>
      <c r="T9992" s="53"/>
      <c r="U9992" s="64"/>
      <c r="Y9992" s="53"/>
      <c r="Z9992" s="64"/>
      <c r="AD9992" s="53"/>
    </row>
    <row r="9993" spans="1:30" s="13" customFormat="1" x14ac:dyDescent="0.25">
      <c r="A9993"/>
      <c r="B9993" s="32"/>
      <c r="C9993" s="34"/>
      <c r="D9993" s="10"/>
      <c r="J9993" s="53"/>
      <c r="K9993" s="64"/>
      <c r="O9993" s="60"/>
      <c r="P9993" s="67"/>
      <c r="T9993" s="53"/>
      <c r="U9993" s="64"/>
      <c r="Y9993" s="53"/>
      <c r="Z9993" s="64"/>
      <c r="AD9993" s="53"/>
    </row>
    <row r="9994" spans="1:30" s="13" customFormat="1" x14ac:dyDescent="0.25">
      <c r="A9994"/>
      <c r="B9994" s="32"/>
      <c r="C9994" s="34"/>
      <c r="D9994" s="10"/>
      <c r="J9994" s="53"/>
      <c r="K9994" s="64"/>
      <c r="O9994" s="60"/>
      <c r="P9994" s="67"/>
      <c r="T9994" s="53"/>
      <c r="U9994" s="64"/>
      <c r="Y9994" s="53"/>
      <c r="Z9994" s="64"/>
      <c r="AD9994" s="53"/>
    </row>
    <row r="9995" spans="1:30" s="13" customFormat="1" x14ac:dyDescent="0.25">
      <c r="A9995"/>
      <c r="B9995" s="32"/>
      <c r="C9995" s="34"/>
      <c r="D9995" s="10"/>
      <c r="J9995" s="53"/>
      <c r="K9995" s="64"/>
      <c r="O9995" s="60"/>
      <c r="P9995" s="67"/>
      <c r="T9995" s="53"/>
      <c r="U9995" s="64"/>
      <c r="Y9995" s="53"/>
      <c r="Z9995" s="64"/>
      <c r="AD9995" s="53"/>
    </row>
    <row r="9996" spans="1:30" s="13" customFormat="1" x14ac:dyDescent="0.25">
      <c r="A9996"/>
      <c r="B9996" s="32"/>
      <c r="C9996" s="34"/>
      <c r="D9996" s="10"/>
      <c r="J9996" s="53"/>
      <c r="K9996" s="64"/>
      <c r="O9996" s="60"/>
      <c r="P9996" s="67"/>
      <c r="T9996" s="53"/>
      <c r="U9996" s="64"/>
      <c r="Y9996" s="53"/>
      <c r="Z9996" s="64"/>
      <c r="AD9996" s="53"/>
    </row>
    <row r="9997" spans="1:30" s="13" customFormat="1" x14ac:dyDescent="0.25">
      <c r="A9997"/>
      <c r="B9997" s="32"/>
      <c r="C9997" s="34"/>
      <c r="D9997" s="10"/>
      <c r="J9997" s="53"/>
      <c r="K9997" s="64"/>
      <c r="O9997" s="60"/>
      <c r="P9997" s="67"/>
      <c r="T9997" s="53"/>
      <c r="U9997" s="64"/>
      <c r="Y9997" s="53"/>
      <c r="Z9997" s="64"/>
      <c r="AD9997" s="53"/>
    </row>
    <row r="9998" spans="1:30" s="13" customFormat="1" x14ac:dyDescent="0.25">
      <c r="A9998"/>
      <c r="B9998" s="32"/>
      <c r="C9998" s="34"/>
      <c r="D9998" s="10"/>
      <c r="J9998" s="53"/>
      <c r="K9998" s="64"/>
      <c r="O9998" s="60"/>
      <c r="P9998" s="67"/>
      <c r="T9998" s="53"/>
      <c r="U9998" s="64"/>
      <c r="Y9998" s="53"/>
      <c r="Z9998" s="64"/>
      <c r="AD9998" s="53"/>
    </row>
    <row r="9999" spans="1:30" s="13" customFormat="1" x14ac:dyDescent="0.25">
      <c r="A9999"/>
      <c r="B9999" s="32"/>
      <c r="C9999" s="34"/>
      <c r="D9999" s="10"/>
      <c r="J9999" s="53"/>
      <c r="K9999" s="64"/>
      <c r="O9999" s="60"/>
      <c r="P9999" s="67"/>
      <c r="T9999" s="53"/>
      <c r="U9999" s="64"/>
      <c r="Y9999" s="53"/>
      <c r="Z9999" s="64"/>
      <c r="AD9999" s="53"/>
    </row>
    <row r="10000" spans="1:30" s="13" customFormat="1" x14ac:dyDescent="0.25">
      <c r="A10000"/>
      <c r="B10000" s="32"/>
      <c r="C10000" s="34"/>
      <c r="D10000" s="10"/>
      <c r="J10000" s="53"/>
      <c r="K10000" s="64"/>
      <c r="O10000" s="60"/>
      <c r="P10000" s="67"/>
      <c r="T10000" s="53"/>
      <c r="U10000" s="64"/>
      <c r="Y10000" s="53"/>
      <c r="Z10000" s="64"/>
      <c r="AD10000" s="53"/>
    </row>
    <row r="10001" spans="1:30" s="13" customFormat="1" x14ac:dyDescent="0.25">
      <c r="A10001"/>
      <c r="B10001" s="32"/>
      <c r="C10001" s="34"/>
      <c r="D10001" s="10"/>
      <c r="J10001" s="53"/>
      <c r="K10001" s="64"/>
      <c r="O10001" s="60"/>
      <c r="P10001" s="67"/>
      <c r="T10001" s="53"/>
      <c r="U10001" s="64"/>
      <c r="Y10001" s="53"/>
      <c r="Z10001" s="64"/>
      <c r="AD10001" s="53"/>
    </row>
    <row r="10002" spans="1:30" s="13" customFormat="1" x14ac:dyDescent="0.25">
      <c r="A10002"/>
      <c r="B10002" s="32"/>
      <c r="C10002" s="34"/>
      <c r="D10002" s="10"/>
      <c r="J10002" s="53"/>
      <c r="K10002" s="64"/>
      <c r="O10002" s="60"/>
      <c r="P10002" s="67"/>
      <c r="T10002" s="53"/>
      <c r="U10002" s="64"/>
      <c r="Y10002" s="53"/>
      <c r="Z10002" s="64"/>
      <c r="AD10002" s="53"/>
    </row>
    <row r="10003" spans="1:30" s="13" customFormat="1" x14ac:dyDescent="0.25">
      <c r="A10003"/>
      <c r="B10003" s="32"/>
      <c r="C10003" s="34"/>
      <c r="D10003" s="10"/>
      <c r="J10003" s="53"/>
      <c r="K10003" s="64"/>
      <c r="O10003" s="60"/>
      <c r="P10003" s="67"/>
      <c r="T10003" s="53"/>
      <c r="U10003" s="64"/>
      <c r="Y10003" s="53"/>
      <c r="Z10003" s="64"/>
      <c r="AD10003" s="53"/>
    </row>
    <row r="10004" spans="1:30" s="13" customFormat="1" x14ac:dyDescent="0.25">
      <c r="A10004"/>
      <c r="B10004" s="32"/>
      <c r="C10004" s="34"/>
      <c r="D10004" s="10"/>
      <c r="J10004" s="53"/>
      <c r="K10004" s="64"/>
      <c r="O10004" s="60"/>
      <c r="P10004" s="67"/>
      <c r="T10004" s="53"/>
      <c r="U10004" s="64"/>
      <c r="Y10004" s="53"/>
      <c r="Z10004" s="64"/>
      <c r="AD10004" s="53"/>
    </row>
    <row r="10005" spans="1:30" s="13" customFormat="1" x14ac:dyDescent="0.25">
      <c r="A10005"/>
      <c r="B10005" s="32"/>
      <c r="C10005" s="34"/>
      <c r="D10005" s="10"/>
      <c r="J10005" s="53"/>
      <c r="K10005" s="64"/>
      <c r="O10005" s="60"/>
      <c r="P10005" s="67"/>
      <c r="T10005" s="53"/>
      <c r="U10005" s="64"/>
      <c r="Y10005" s="53"/>
      <c r="Z10005" s="64"/>
      <c r="AD10005" s="53"/>
    </row>
    <row r="10006" spans="1:30" s="13" customFormat="1" x14ac:dyDescent="0.25">
      <c r="A10006"/>
      <c r="B10006" s="32"/>
      <c r="C10006" s="34"/>
      <c r="D10006" s="10"/>
      <c r="J10006" s="53"/>
      <c r="K10006" s="64"/>
      <c r="O10006" s="60"/>
      <c r="P10006" s="67"/>
      <c r="T10006" s="53"/>
      <c r="U10006" s="64"/>
      <c r="Y10006" s="53"/>
      <c r="Z10006" s="64"/>
      <c r="AD10006" s="53"/>
    </row>
    <row r="10007" spans="1:30" s="13" customFormat="1" x14ac:dyDescent="0.25">
      <c r="A10007"/>
      <c r="B10007" s="32"/>
      <c r="C10007" s="34"/>
      <c r="D10007" s="10"/>
      <c r="J10007" s="53"/>
      <c r="K10007" s="64"/>
      <c r="O10007" s="60"/>
      <c r="P10007" s="67"/>
      <c r="T10007" s="53"/>
      <c r="U10007" s="64"/>
      <c r="Y10007" s="53"/>
      <c r="Z10007" s="64"/>
      <c r="AD10007" s="53"/>
    </row>
    <row r="10008" spans="1:30" s="13" customFormat="1" x14ac:dyDescent="0.25">
      <c r="A10008"/>
      <c r="B10008" s="32"/>
      <c r="C10008" s="34"/>
      <c r="D10008" s="10"/>
      <c r="J10008" s="53"/>
      <c r="K10008" s="64"/>
      <c r="O10008" s="60"/>
      <c r="P10008" s="67"/>
      <c r="T10008" s="53"/>
      <c r="U10008" s="64"/>
      <c r="Y10008" s="53"/>
      <c r="Z10008" s="64"/>
      <c r="AD10008" s="53"/>
    </row>
    <row r="10009" spans="1:30" s="13" customFormat="1" x14ac:dyDescent="0.25">
      <c r="A10009"/>
      <c r="B10009" s="32"/>
      <c r="C10009" s="34"/>
      <c r="D10009" s="10"/>
      <c r="J10009" s="53"/>
      <c r="K10009" s="64"/>
      <c r="O10009" s="60"/>
      <c r="P10009" s="67"/>
      <c r="T10009" s="53"/>
      <c r="U10009" s="64"/>
      <c r="Y10009" s="53"/>
      <c r="Z10009" s="64"/>
      <c r="AD10009" s="53"/>
    </row>
    <row r="10010" spans="1:30" s="13" customFormat="1" x14ac:dyDescent="0.25">
      <c r="A10010"/>
      <c r="B10010" s="32"/>
      <c r="C10010" s="34"/>
      <c r="D10010" s="10"/>
      <c r="J10010" s="53"/>
      <c r="K10010" s="64"/>
      <c r="O10010" s="60"/>
      <c r="P10010" s="67"/>
      <c r="T10010" s="53"/>
      <c r="U10010" s="64"/>
      <c r="Y10010" s="53"/>
      <c r="Z10010" s="64"/>
      <c r="AD10010" s="53"/>
    </row>
    <row r="10011" spans="1:30" s="13" customFormat="1" x14ac:dyDescent="0.25">
      <c r="A10011"/>
      <c r="B10011" s="32"/>
      <c r="C10011" s="34"/>
      <c r="D10011" s="10"/>
      <c r="J10011" s="53"/>
      <c r="K10011" s="64"/>
      <c r="O10011" s="60"/>
      <c r="P10011" s="67"/>
      <c r="T10011" s="53"/>
      <c r="U10011" s="64"/>
      <c r="Y10011" s="53"/>
      <c r="Z10011" s="64"/>
      <c r="AD10011" s="53"/>
    </row>
    <row r="10012" spans="1:30" s="13" customFormat="1" x14ac:dyDescent="0.25">
      <c r="A10012"/>
      <c r="B10012" s="32"/>
      <c r="C10012" s="34"/>
      <c r="D10012" s="10"/>
      <c r="J10012" s="53"/>
      <c r="K10012" s="64"/>
      <c r="O10012" s="60"/>
      <c r="P10012" s="67"/>
      <c r="T10012" s="53"/>
      <c r="U10012" s="64"/>
      <c r="Y10012" s="53"/>
      <c r="Z10012" s="64"/>
      <c r="AD10012" s="53"/>
    </row>
    <row r="10013" spans="1:30" s="13" customFormat="1" x14ac:dyDescent="0.25">
      <c r="A10013"/>
      <c r="B10013" s="32"/>
      <c r="C10013" s="34"/>
      <c r="D10013" s="10"/>
      <c r="J10013" s="53"/>
      <c r="K10013" s="64"/>
      <c r="O10013" s="60"/>
      <c r="P10013" s="67"/>
      <c r="T10013" s="53"/>
      <c r="U10013" s="64"/>
      <c r="Y10013" s="53"/>
      <c r="Z10013" s="64"/>
      <c r="AD10013" s="53"/>
    </row>
    <row r="10014" spans="1:30" s="13" customFormat="1" x14ac:dyDescent="0.25">
      <c r="A10014"/>
      <c r="B10014" s="32"/>
      <c r="C10014" s="34"/>
      <c r="D10014" s="10"/>
      <c r="J10014" s="53"/>
      <c r="K10014" s="64"/>
      <c r="O10014" s="60"/>
      <c r="P10014" s="67"/>
      <c r="T10014" s="53"/>
      <c r="U10014" s="64"/>
      <c r="Y10014" s="53"/>
      <c r="Z10014" s="64"/>
      <c r="AD10014" s="53"/>
    </row>
    <row r="10015" spans="1:30" s="13" customFormat="1" x14ac:dyDescent="0.25">
      <c r="A10015"/>
      <c r="B10015" s="32"/>
      <c r="C10015" s="34"/>
      <c r="D10015" s="10"/>
      <c r="J10015" s="53"/>
      <c r="K10015" s="64"/>
      <c r="O10015" s="60"/>
      <c r="P10015" s="67"/>
      <c r="T10015" s="53"/>
      <c r="U10015" s="64"/>
      <c r="Y10015" s="53"/>
      <c r="Z10015" s="64"/>
      <c r="AD10015" s="53"/>
    </row>
    <row r="10016" spans="1:30" s="13" customFormat="1" x14ac:dyDescent="0.25">
      <c r="A10016"/>
      <c r="B10016" s="32"/>
      <c r="C10016" s="34"/>
      <c r="D10016" s="10"/>
      <c r="J10016" s="53"/>
      <c r="K10016" s="64"/>
      <c r="O10016" s="60"/>
      <c r="P10016" s="67"/>
      <c r="T10016" s="53"/>
      <c r="U10016" s="64"/>
      <c r="Y10016" s="53"/>
      <c r="Z10016" s="64"/>
      <c r="AD10016" s="53"/>
    </row>
    <row r="10017" spans="1:30" s="13" customFormat="1" x14ac:dyDescent="0.25">
      <c r="A10017"/>
      <c r="B10017" s="32"/>
      <c r="C10017" s="34"/>
      <c r="D10017" s="10"/>
      <c r="J10017" s="53"/>
      <c r="K10017" s="64"/>
      <c r="O10017" s="60"/>
      <c r="P10017" s="67"/>
      <c r="T10017" s="53"/>
      <c r="U10017" s="64"/>
      <c r="Y10017" s="53"/>
      <c r="Z10017" s="64"/>
      <c r="AD10017" s="53"/>
    </row>
    <row r="10018" spans="1:30" s="13" customFormat="1" x14ac:dyDescent="0.25">
      <c r="A10018"/>
      <c r="B10018" s="32"/>
      <c r="C10018" s="34"/>
      <c r="D10018" s="10"/>
      <c r="J10018" s="53"/>
      <c r="K10018" s="64"/>
      <c r="O10018" s="60"/>
      <c r="P10018" s="67"/>
      <c r="T10018" s="53"/>
      <c r="U10018" s="64"/>
      <c r="Y10018" s="53"/>
      <c r="Z10018" s="64"/>
      <c r="AD10018" s="53"/>
    </row>
    <row r="10019" spans="1:30" s="13" customFormat="1" x14ac:dyDescent="0.25">
      <c r="A10019"/>
      <c r="B10019" s="32"/>
      <c r="C10019" s="34"/>
      <c r="D10019" s="10"/>
      <c r="J10019" s="53"/>
      <c r="K10019" s="64"/>
      <c r="O10019" s="60"/>
      <c r="P10019" s="67"/>
      <c r="T10019" s="53"/>
      <c r="U10019" s="64"/>
      <c r="Y10019" s="53"/>
      <c r="Z10019" s="64"/>
      <c r="AD10019" s="53"/>
    </row>
    <row r="10020" spans="1:30" s="13" customFormat="1" x14ac:dyDescent="0.25">
      <c r="A10020"/>
      <c r="B10020" s="32"/>
      <c r="C10020" s="34"/>
      <c r="D10020" s="10"/>
      <c r="J10020" s="53"/>
      <c r="K10020" s="64"/>
      <c r="O10020" s="60"/>
      <c r="P10020" s="67"/>
      <c r="T10020" s="53"/>
      <c r="U10020" s="64"/>
      <c r="Y10020" s="53"/>
      <c r="Z10020" s="64"/>
      <c r="AD10020" s="53"/>
    </row>
    <row r="10021" spans="1:30" s="13" customFormat="1" x14ac:dyDescent="0.25">
      <c r="A10021"/>
      <c r="B10021" s="32"/>
      <c r="C10021" s="34"/>
      <c r="D10021" s="10"/>
      <c r="J10021" s="53"/>
      <c r="K10021" s="64"/>
      <c r="O10021" s="60"/>
      <c r="P10021" s="67"/>
      <c r="T10021" s="53"/>
      <c r="U10021" s="64"/>
      <c r="Y10021" s="53"/>
      <c r="Z10021" s="64"/>
      <c r="AD10021" s="53"/>
    </row>
    <row r="10022" spans="1:30" s="13" customFormat="1" x14ac:dyDescent="0.25">
      <c r="A10022"/>
      <c r="B10022" s="32"/>
      <c r="C10022" s="34"/>
      <c r="D10022" s="10"/>
      <c r="J10022" s="53"/>
      <c r="K10022" s="64"/>
      <c r="O10022" s="60"/>
      <c r="P10022" s="67"/>
      <c r="T10022" s="53"/>
      <c r="U10022" s="64"/>
      <c r="Y10022" s="53"/>
      <c r="Z10022" s="64"/>
      <c r="AD10022" s="53"/>
    </row>
    <row r="10023" spans="1:30" s="13" customFormat="1" x14ac:dyDescent="0.25">
      <c r="A10023"/>
      <c r="B10023" s="32"/>
      <c r="C10023" s="34"/>
      <c r="D10023" s="10"/>
      <c r="J10023" s="53"/>
      <c r="K10023" s="64"/>
      <c r="O10023" s="60"/>
      <c r="P10023" s="67"/>
      <c r="T10023" s="53"/>
      <c r="U10023" s="64"/>
      <c r="Y10023" s="53"/>
      <c r="Z10023" s="64"/>
      <c r="AD10023" s="53"/>
    </row>
    <row r="10024" spans="1:30" s="13" customFormat="1" x14ac:dyDescent="0.25">
      <c r="A10024"/>
      <c r="B10024" s="32"/>
      <c r="C10024" s="34"/>
      <c r="D10024" s="10"/>
      <c r="J10024" s="53"/>
      <c r="K10024" s="64"/>
      <c r="O10024" s="60"/>
      <c r="P10024" s="67"/>
      <c r="T10024" s="53"/>
      <c r="U10024" s="64"/>
      <c r="Y10024" s="53"/>
      <c r="Z10024" s="64"/>
      <c r="AD10024" s="53"/>
    </row>
    <row r="10025" spans="1:30" s="13" customFormat="1" x14ac:dyDescent="0.25">
      <c r="A10025"/>
      <c r="B10025" s="32"/>
      <c r="C10025" s="34"/>
      <c r="D10025" s="10"/>
      <c r="J10025" s="53"/>
      <c r="K10025" s="64"/>
      <c r="O10025" s="60"/>
      <c r="P10025" s="67"/>
      <c r="T10025" s="53"/>
      <c r="U10025" s="64"/>
      <c r="Y10025" s="53"/>
      <c r="Z10025" s="64"/>
      <c r="AD10025" s="53"/>
    </row>
    <row r="10026" spans="1:30" s="13" customFormat="1" x14ac:dyDescent="0.25">
      <c r="A10026"/>
      <c r="B10026" s="32"/>
      <c r="C10026" s="34"/>
      <c r="D10026" s="10"/>
      <c r="J10026" s="53"/>
      <c r="K10026" s="64"/>
      <c r="O10026" s="60"/>
      <c r="P10026" s="67"/>
      <c r="T10026" s="53"/>
      <c r="U10026" s="64"/>
      <c r="Y10026" s="53"/>
      <c r="Z10026" s="64"/>
      <c r="AD10026" s="53"/>
    </row>
    <row r="10027" spans="1:30" s="13" customFormat="1" x14ac:dyDescent="0.25">
      <c r="A10027"/>
      <c r="B10027" s="32"/>
      <c r="C10027" s="34"/>
      <c r="D10027" s="10"/>
      <c r="J10027" s="53"/>
      <c r="K10027" s="64"/>
      <c r="O10027" s="60"/>
      <c r="P10027" s="67"/>
      <c r="T10027" s="53"/>
      <c r="U10027" s="64"/>
      <c r="Y10027" s="53"/>
      <c r="Z10027" s="64"/>
      <c r="AD10027" s="53"/>
    </row>
    <row r="10028" spans="1:30" s="13" customFormat="1" x14ac:dyDescent="0.25">
      <c r="A10028"/>
      <c r="B10028" s="32"/>
      <c r="C10028" s="34"/>
      <c r="D10028" s="10"/>
      <c r="J10028" s="53"/>
      <c r="K10028" s="64"/>
      <c r="O10028" s="60"/>
      <c r="P10028" s="67"/>
      <c r="T10028" s="53"/>
      <c r="U10028" s="64"/>
      <c r="Y10028" s="53"/>
      <c r="Z10028" s="64"/>
      <c r="AD10028" s="53"/>
    </row>
    <row r="10029" spans="1:30" s="13" customFormat="1" x14ac:dyDescent="0.25">
      <c r="A10029"/>
      <c r="B10029" s="32"/>
      <c r="C10029" s="34"/>
      <c r="D10029" s="10"/>
      <c r="J10029" s="53"/>
      <c r="K10029" s="64"/>
      <c r="O10029" s="60"/>
      <c r="P10029" s="67"/>
      <c r="T10029" s="53"/>
      <c r="U10029" s="64"/>
      <c r="Y10029" s="53"/>
      <c r="Z10029" s="64"/>
      <c r="AD10029" s="53"/>
    </row>
    <row r="10030" spans="1:30" s="13" customFormat="1" x14ac:dyDescent="0.25">
      <c r="A10030"/>
      <c r="B10030" s="32"/>
      <c r="C10030" s="34"/>
      <c r="D10030" s="10"/>
      <c r="J10030" s="53"/>
      <c r="K10030" s="64"/>
      <c r="O10030" s="60"/>
      <c r="P10030" s="67"/>
      <c r="T10030" s="53"/>
      <c r="U10030" s="64"/>
      <c r="Y10030" s="53"/>
      <c r="Z10030" s="64"/>
      <c r="AD10030" s="53"/>
    </row>
    <row r="10031" spans="1:30" s="13" customFormat="1" x14ac:dyDescent="0.25">
      <c r="A10031"/>
      <c r="B10031" s="32"/>
      <c r="C10031" s="34"/>
      <c r="D10031" s="10"/>
      <c r="J10031" s="53"/>
      <c r="K10031" s="64"/>
      <c r="O10031" s="60"/>
      <c r="P10031" s="67"/>
      <c r="T10031" s="53"/>
      <c r="U10031" s="64"/>
      <c r="Y10031" s="53"/>
      <c r="Z10031" s="64"/>
      <c r="AD10031" s="53"/>
    </row>
    <row r="10032" spans="1:30" s="13" customFormat="1" x14ac:dyDescent="0.25">
      <c r="A10032"/>
      <c r="B10032" s="32"/>
      <c r="C10032" s="34"/>
      <c r="D10032" s="10"/>
      <c r="J10032" s="53"/>
      <c r="K10032" s="64"/>
      <c r="O10032" s="60"/>
      <c r="P10032" s="67"/>
      <c r="T10032" s="53"/>
      <c r="U10032" s="64"/>
      <c r="Y10032" s="53"/>
      <c r="Z10032" s="64"/>
      <c r="AD10032" s="53"/>
    </row>
    <row r="10033" spans="1:30" s="13" customFormat="1" x14ac:dyDescent="0.25">
      <c r="A10033"/>
      <c r="B10033" s="32"/>
      <c r="C10033" s="34"/>
      <c r="D10033" s="10"/>
      <c r="J10033" s="53"/>
      <c r="K10033" s="64"/>
      <c r="O10033" s="60"/>
      <c r="P10033" s="67"/>
      <c r="T10033" s="53"/>
      <c r="U10033" s="64"/>
      <c r="Y10033" s="53"/>
      <c r="Z10033" s="64"/>
      <c r="AD10033" s="53"/>
    </row>
    <row r="10034" spans="1:30" s="13" customFormat="1" x14ac:dyDescent="0.25">
      <c r="A10034"/>
      <c r="B10034" s="32"/>
      <c r="C10034" s="34"/>
      <c r="D10034" s="10"/>
      <c r="J10034" s="53"/>
      <c r="K10034" s="64"/>
      <c r="O10034" s="60"/>
      <c r="P10034" s="67"/>
      <c r="T10034" s="53"/>
      <c r="U10034" s="64"/>
      <c r="Y10034" s="53"/>
      <c r="Z10034" s="64"/>
      <c r="AD10034" s="53"/>
    </row>
    <row r="10035" spans="1:30" s="13" customFormat="1" x14ac:dyDescent="0.25">
      <c r="A10035"/>
      <c r="B10035" s="32"/>
      <c r="C10035" s="34"/>
      <c r="D10035" s="10"/>
      <c r="J10035" s="53"/>
      <c r="K10035" s="64"/>
      <c r="O10035" s="60"/>
      <c r="P10035" s="67"/>
      <c r="T10035" s="53"/>
      <c r="U10035" s="64"/>
      <c r="Y10035" s="53"/>
      <c r="Z10035" s="64"/>
      <c r="AD10035" s="53"/>
    </row>
    <row r="10036" spans="1:30" s="13" customFormat="1" x14ac:dyDescent="0.25">
      <c r="A10036"/>
      <c r="B10036" s="32"/>
      <c r="C10036" s="34"/>
      <c r="D10036" s="10"/>
      <c r="J10036" s="53"/>
      <c r="K10036" s="64"/>
      <c r="O10036" s="60"/>
      <c r="P10036" s="67"/>
      <c r="T10036" s="53"/>
      <c r="U10036" s="64"/>
      <c r="Y10036" s="53"/>
      <c r="Z10036" s="64"/>
      <c r="AD10036" s="53"/>
    </row>
    <row r="10037" spans="1:30" s="13" customFormat="1" x14ac:dyDescent="0.25">
      <c r="A10037"/>
      <c r="B10037" s="32"/>
      <c r="C10037" s="34"/>
      <c r="D10037" s="10"/>
      <c r="J10037" s="53"/>
      <c r="K10037" s="64"/>
      <c r="O10037" s="60"/>
      <c r="P10037" s="67"/>
      <c r="T10037" s="53"/>
      <c r="U10037" s="64"/>
      <c r="Y10037" s="53"/>
      <c r="Z10037" s="64"/>
      <c r="AD10037" s="53"/>
    </row>
    <row r="10038" spans="1:30" s="13" customFormat="1" x14ac:dyDescent="0.25">
      <c r="A10038"/>
      <c r="B10038" s="32"/>
      <c r="C10038" s="34"/>
      <c r="D10038" s="10"/>
      <c r="J10038" s="53"/>
      <c r="K10038" s="64"/>
      <c r="O10038" s="60"/>
      <c r="P10038" s="67"/>
      <c r="T10038" s="53"/>
      <c r="U10038" s="64"/>
      <c r="Y10038" s="53"/>
      <c r="Z10038" s="64"/>
      <c r="AD10038" s="53"/>
    </row>
    <row r="10039" spans="1:30" s="13" customFormat="1" x14ac:dyDescent="0.25">
      <c r="A10039"/>
      <c r="B10039" s="32"/>
      <c r="C10039" s="34"/>
      <c r="D10039" s="10"/>
      <c r="J10039" s="53"/>
      <c r="K10039" s="64"/>
      <c r="O10039" s="60"/>
      <c r="P10039" s="67"/>
      <c r="T10039" s="53"/>
      <c r="U10039" s="64"/>
      <c r="Y10039" s="53"/>
      <c r="Z10039" s="64"/>
      <c r="AD10039" s="53"/>
    </row>
    <row r="10040" spans="1:30" s="13" customFormat="1" x14ac:dyDescent="0.25">
      <c r="A10040"/>
      <c r="B10040" s="32"/>
      <c r="C10040" s="34"/>
      <c r="D10040" s="10"/>
      <c r="J10040" s="53"/>
      <c r="K10040" s="64"/>
      <c r="O10040" s="60"/>
      <c r="P10040" s="67"/>
      <c r="T10040" s="53"/>
      <c r="U10040" s="64"/>
      <c r="Y10040" s="53"/>
      <c r="Z10040" s="64"/>
      <c r="AD10040" s="53"/>
    </row>
    <row r="10041" spans="1:30" s="13" customFormat="1" x14ac:dyDescent="0.25">
      <c r="A10041"/>
      <c r="B10041" s="32"/>
      <c r="C10041" s="34"/>
      <c r="D10041" s="10"/>
      <c r="J10041" s="53"/>
      <c r="K10041" s="64"/>
      <c r="O10041" s="60"/>
      <c r="P10041" s="67"/>
      <c r="T10041" s="53"/>
      <c r="U10041" s="64"/>
      <c r="Y10041" s="53"/>
      <c r="Z10041" s="64"/>
      <c r="AD10041" s="53"/>
    </row>
    <row r="10042" spans="1:30" s="13" customFormat="1" x14ac:dyDescent="0.25">
      <c r="A10042"/>
      <c r="B10042" s="32"/>
      <c r="C10042" s="34"/>
      <c r="D10042" s="10"/>
      <c r="J10042" s="53"/>
      <c r="K10042" s="64"/>
      <c r="O10042" s="60"/>
      <c r="P10042" s="67"/>
      <c r="T10042" s="53"/>
      <c r="U10042" s="64"/>
      <c r="Y10042" s="53"/>
      <c r="Z10042" s="64"/>
      <c r="AD10042" s="53"/>
    </row>
    <row r="10043" spans="1:30" s="13" customFormat="1" x14ac:dyDescent="0.25">
      <c r="A10043"/>
      <c r="B10043" s="32"/>
      <c r="C10043" s="34"/>
      <c r="D10043" s="10"/>
      <c r="J10043" s="53"/>
      <c r="K10043" s="64"/>
      <c r="O10043" s="60"/>
      <c r="P10043" s="67"/>
      <c r="T10043" s="53"/>
      <c r="U10043" s="64"/>
      <c r="Y10043" s="53"/>
      <c r="Z10043" s="64"/>
      <c r="AD10043" s="53"/>
    </row>
    <row r="10044" spans="1:30" s="13" customFormat="1" x14ac:dyDescent="0.25">
      <c r="A10044"/>
      <c r="B10044" s="32"/>
      <c r="C10044" s="34"/>
      <c r="D10044" s="10"/>
      <c r="J10044" s="53"/>
      <c r="K10044" s="64"/>
      <c r="O10044" s="60"/>
      <c r="P10044" s="67"/>
      <c r="T10044" s="53"/>
      <c r="U10044" s="64"/>
      <c r="Y10044" s="53"/>
      <c r="Z10044" s="64"/>
      <c r="AD10044" s="53"/>
    </row>
    <row r="10045" spans="1:30" s="13" customFormat="1" x14ac:dyDescent="0.25">
      <c r="A10045"/>
      <c r="B10045" s="32"/>
      <c r="C10045" s="34"/>
      <c r="D10045" s="10"/>
      <c r="J10045" s="53"/>
      <c r="K10045" s="64"/>
      <c r="O10045" s="60"/>
      <c r="P10045" s="67"/>
      <c r="T10045" s="53"/>
      <c r="U10045" s="64"/>
      <c r="Y10045" s="53"/>
      <c r="Z10045" s="64"/>
      <c r="AD10045" s="53"/>
    </row>
    <row r="10046" spans="1:30" s="13" customFormat="1" x14ac:dyDescent="0.25">
      <c r="A10046"/>
      <c r="B10046" s="32"/>
      <c r="C10046" s="34"/>
      <c r="D10046" s="10"/>
      <c r="J10046" s="53"/>
      <c r="K10046" s="64"/>
      <c r="O10046" s="60"/>
      <c r="P10046" s="67"/>
      <c r="T10046" s="53"/>
      <c r="U10046" s="64"/>
      <c r="Y10046" s="53"/>
      <c r="Z10046" s="64"/>
      <c r="AD10046" s="53"/>
    </row>
    <row r="10047" spans="1:30" s="13" customFormat="1" x14ac:dyDescent="0.25">
      <c r="A10047"/>
      <c r="B10047" s="32"/>
      <c r="C10047" s="34"/>
      <c r="D10047" s="10"/>
      <c r="J10047" s="53"/>
      <c r="K10047" s="64"/>
      <c r="O10047" s="60"/>
      <c r="P10047" s="67"/>
      <c r="T10047" s="53"/>
      <c r="U10047" s="64"/>
      <c r="Y10047" s="53"/>
      <c r="Z10047" s="64"/>
      <c r="AD10047" s="53"/>
    </row>
    <row r="10048" spans="1:30" s="13" customFormat="1" x14ac:dyDescent="0.25">
      <c r="A10048"/>
      <c r="B10048" s="32"/>
      <c r="C10048" s="34"/>
      <c r="D10048" s="10"/>
      <c r="J10048" s="53"/>
      <c r="K10048" s="64"/>
      <c r="O10048" s="60"/>
      <c r="P10048" s="67"/>
      <c r="T10048" s="53"/>
      <c r="U10048" s="64"/>
      <c r="Y10048" s="53"/>
      <c r="Z10048" s="64"/>
      <c r="AD10048" s="53"/>
    </row>
    <row r="10049" spans="1:30" s="13" customFormat="1" x14ac:dyDescent="0.25">
      <c r="A10049"/>
      <c r="B10049" s="32"/>
      <c r="C10049" s="34"/>
      <c r="D10049" s="10"/>
      <c r="J10049" s="53"/>
      <c r="K10049" s="64"/>
      <c r="O10049" s="60"/>
      <c r="P10049" s="67"/>
      <c r="T10049" s="53"/>
      <c r="U10049" s="64"/>
      <c r="Y10049" s="53"/>
      <c r="Z10049" s="64"/>
      <c r="AD10049" s="53"/>
    </row>
    <row r="10050" spans="1:30" s="13" customFormat="1" x14ac:dyDescent="0.25">
      <c r="A10050"/>
      <c r="B10050" s="32"/>
      <c r="C10050" s="34"/>
      <c r="D10050" s="10"/>
      <c r="J10050" s="53"/>
      <c r="K10050" s="64"/>
      <c r="O10050" s="60"/>
      <c r="P10050" s="67"/>
      <c r="T10050" s="53"/>
      <c r="U10050" s="64"/>
      <c r="Y10050" s="53"/>
      <c r="Z10050" s="64"/>
      <c r="AD10050" s="53"/>
    </row>
    <row r="10051" spans="1:30" s="13" customFormat="1" x14ac:dyDescent="0.25">
      <c r="A10051"/>
      <c r="B10051" s="32"/>
      <c r="C10051" s="34"/>
      <c r="D10051" s="10"/>
      <c r="J10051" s="53"/>
      <c r="K10051" s="64"/>
      <c r="O10051" s="60"/>
      <c r="P10051" s="67"/>
      <c r="T10051" s="53"/>
      <c r="U10051" s="64"/>
      <c r="Y10051" s="53"/>
      <c r="Z10051" s="64"/>
      <c r="AD10051" s="53"/>
    </row>
    <row r="10052" spans="1:30" s="13" customFormat="1" x14ac:dyDescent="0.25">
      <c r="A10052"/>
      <c r="B10052" s="32"/>
      <c r="C10052" s="34"/>
      <c r="D10052" s="10"/>
      <c r="J10052" s="53"/>
      <c r="K10052" s="64"/>
      <c r="O10052" s="60"/>
      <c r="P10052" s="67"/>
      <c r="T10052" s="53"/>
      <c r="U10052" s="64"/>
      <c r="Y10052" s="53"/>
      <c r="Z10052" s="64"/>
      <c r="AD10052" s="53"/>
    </row>
    <row r="10053" spans="1:30" s="13" customFormat="1" x14ac:dyDescent="0.25">
      <c r="A10053"/>
      <c r="B10053" s="32"/>
      <c r="C10053" s="34"/>
      <c r="D10053" s="10"/>
      <c r="J10053" s="53"/>
      <c r="K10053" s="64"/>
      <c r="O10053" s="60"/>
      <c r="P10053" s="67"/>
      <c r="T10053" s="53"/>
      <c r="U10053" s="64"/>
      <c r="Y10053" s="53"/>
      <c r="Z10053" s="64"/>
      <c r="AD10053" s="53"/>
    </row>
    <row r="10054" spans="1:30" s="13" customFormat="1" x14ac:dyDescent="0.25">
      <c r="A10054"/>
      <c r="B10054" s="32"/>
      <c r="C10054" s="34"/>
      <c r="D10054" s="10"/>
      <c r="J10054" s="53"/>
      <c r="K10054" s="64"/>
      <c r="O10054" s="60"/>
      <c r="P10054" s="67"/>
      <c r="T10054" s="53"/>
      <c r="U10054" s="64"/>
      <c r="Y10054" s="53"/>
      <c r="Z10054" s="64"/>
      <c r="AD10054" s="53"/>
    </row>
    <row r="10055" spans="1:30" s="13" customFormat="1" x14ac:dyDescent="0.25">
      <c r="A10055"/>
      <c r="B10055" s="32"/>
      <c r="C10055" s="34"/>
      <c r="D10055" s="10"/>
      <c r="J10055" s="53"/>
      <c r="K10055" s="64"/>
      <c r="O10055" s="60"/>
      <c r="P10055" s="67"/>
      <c r="T10055" s="53"/>
      <c r="U10055" s="64"/>
      <c r="Y10055" s="53"/>
      <c r="Z10055" s="64"/>
      <c r="AD10055" s="53"/>
    </row>
    <row r="10056" spans="1:30" s="13" customFormat="1" x14ac:dyDescent="0.25">
      <c r="A10056"/>
      <c r="B10056" s="32"/>
      <c r="C10056" s="34"/>
      <c r="D10056" s="10"/>
      <c r="J10056" s="53"/>
      <c r="K10056" s="64"/>
      <c r="O10056" s="60"/>
      <c r="P10056" s="67"/>
      <c r="T10056" s="53"/>
      <c r="U10056" s="64"/>
      <c r="Y10056" s="53"/>
      <c r="Z10056" s="64"/>
      <c r="AD10056" s="53"/>
    </row>
    <row r="10057" spans="1:30" s="13" customFormat="1" x14ac:dyDescent="0.25">
      <c r="A10057"/>
      <c r="B10057" s="32"/>
      <c r="C10057" s="34"/>
      <c r="D10057" s="10"/>
      <c r="J10057" s="53"/>
      <c r="K10057" s="64"/>
      <c r="O10057" s="60"/>
      <c r="P10057" s="67"/>
      <c r="T10057" s="53"/>
      <c r="U10057" s="64"/>
      <c r="Y10057" s="53"/>
      <c r="Z10057" s="64"/>
      <c r="AD10057" s="53"/>
    </row>
    <row r="10058" spans="1:30" s="13" customFormat="1" x14ac:dyDescent="0.25">
      <c r="A10058"/>
      <c r="B10058" s="32"/>
      <c r="C10058" s="34"/>
      <c r="D10058" s="10"/>
      <c r="J10058" s="53"/>
      <c r="K10058" s="64"/>
      <c r="O10058" s="60"/>
      <c r="P10058" s="67"/>
      <c r="T10058" s="53"/>
      <c r="U10058" s="64"/>
      <c r="Y10058" s="53"/>
      <c r="Z10058" s="64"/>
      <c r="AD10058" s="53"/>
    </row>
    <row r="10059" spans="1:30" s="13" customFormat="1" x14ac:dyDescent="0.25">
      <c r="A10059"/>
      <c r="B10059" s="32"/>
      <c r="C10059" s="34"/>
      <c r="D10059" s="10"/>
      <c r="J10059" s="53"/>
      <c r="K10059" s="64"/>
      <c r="O10059" s="60"/>
      <c r="P10059" s="67"/>
      <c r="T10059" s="53"/>
      <c r="U10059" s="64"/>
      <c r="Y10059" s="53"/>
      <c r="Z10059" s="64"/>
      <c r="AD10059" s="53"/>
    </row>
    <row r="10060" spans="1:30" s="13" customFormat="1" x14ac:dyDescent="0.25">
      <c r="A10060"/>
      <c r="B10060" s="32"/>
      <c r="C10060" s="34"/>
      <c r="D10060" s="10"/>
      <c r="J10060" s="53"/>
      <c r="K10060" s="64"/>
      <c r="O10060" s="60"/>
      <c r="P10060" s="67"/>
      <c r="T10060" s="53"/>
      <c r="U10060" s="64"/>
      <c r="Y10060" s="53"/>
      <c r="Z10060" s="64"/>
      <c r="AD10060" s="53"/>
    </row>
    <row r="10061" spans="1:30" s="13" customFormat="1" x14ac:dyDescent="0.25">
      <c r="A10061"/>
      <c r="B10061" s="32"/>
      <c r="C10061" s="34"/>
      <c r="D10061" s="10"/>
      <c r="J10061" s="53"/>
      <c r="K10061" s="64"/>
      <c r="O10061" s="60"/>
      <c r="P10061" s="67"/>
      <c r="T10061" s="53"/>
      <c r="U10061" s="64"/>
      <c r="Y10061" s="53"/>
      <c r="Z10061" s="64"/>
      <c r="AD10061" s="53"/>
    </row>
    <row r="10062" spans="1:30" s="13" customFormat="1" x14ac:dyDescent="0.25">
      <c r="A10062"/>
      <c r="B10062" s="32"/>
      <c r="C10062" s="34"/>
      <c r="D10062" s="10"/>
      <c r="J10062" s="53"/>
      <c r="K10062" s="64"/>
      <c r="O10062" s="60"/>
      <c r="P10062" s="67"/>
      <c r="T10062" s="53"/>
      <c r="U10062" s="64"/>
      <c r="Y10062" s="53"/>
      <c r="Z10062" s="64"/>
      <c r="AD10062" s="53"/>
    </row>
    <row r="10063" spans="1:30" s="13" customFormat="1" x14ac:dyDescent="0.25">
      <c r="A10063"/>
      <c r="B10063" s="32"/>
      <c r="C10063" s="34"/>
      <c r="D10063" s="10"/>
      <c r="J10063" s="53"/>
      <c r="K10063" s="64"/>
      <c r="O10063" s="60"/>
      <c r="P10063" s="67"/>
      <c r="T10063" s="53"/>
      <c r="U10063" s="64"/>
      <c r="Y10063" s="53"/>
      <c r="Z10063" s="64"/>
      <c r="AD10063" s="53"/>
    </row>
    <row r="10064" spans="1:30" s="13" customFormat="1" x14ac:dyDescent="0.25">
      <c r="A10064"/>
      <c r="B10064" s="32"/>
      <c r="C10064" s="34"/>
      <c r="D10064" s="10"/>
      <c r="J10064" s="53"/>
      <c r="K10064" s="64"/>
      <c r="O10064" s="60"/>
      <c r="P10064" s="67"/>
      <c r="T10064" s="53"/>
      <c r="U10064" s="64"/>
      <c r="Y10064" s="53"/>
      <c r="Z10064" s="64"/>
      <c r="AD10064" s="53"/>
    </row>
    <row r="10065" spans="1:30" s="13" customFormat="1" x14ac:dyDescent="0.25">
      <c r="A10065"/>
      <c r="B10065" s="32"/>
      <c r="C10065" s="34"/>
      <c r="D10065" s="10"/>
      <c r="J10065" s="53"/>
      <c r="K10065" s="64"/>
      <c r="O10065" s="60"/>
      <c r="P10065" s="67"/>
      <c r="T10065" s="53"/>
      <c r="U10065" s="64"/>
      <c r="Y10065" s="53"/>
      <c r="Z10065" s="64"/>
      <c r="AD10065" s="53"/>
    </row>
    <row r="10066" spans="1:30" s="13" customFormat="1" x14ac:dyDescent="0.25">
      <c r="A10066"/>
      <c r="B10066" s="32"/>
      <c r="C10066" s="34"/>
      <c r="D10066" s="10"/>
      <c r="J10066" s="53"/>
      <c r="K10066" s="64"/>
      <c r="O10066" s="60"/>
      <c r="P10066" s="67"/>
      <c r="T10066" s="53"/>
      <c r="U10066" s="64"/>
      <c r="Y10066" s="53"/>
      <c r="Z10066" s="64"/>
      <c r="AD10066" s="53"/>
    </row>
    <row r="10067" spans="1:30" s="13" customFormat="1" x14ac:dyDescent="0.25">
      <c r="A10067"/>
      <c r="B10067" s="32"/>
      <c r="C10067" s="34"/>
      <c r="D10067" s="10"/>
      <c r="J10067" s="53"/>
      <c r="K10067" s="64"/>
      <c r="O10067" s="60"/>
      <c r="P10067" s="67"/>
      <c r="T10067" s="53"/>
      <c r="U10067" s="64"/>
      <c r="Y10067" s="53"/>
      <c r="Z10067" s="64"/>
      <c r="AD10067" s="53"/>
    </row>
    <row r="10068" spans="1:30" s="13" customFormat="1" x14ac:dyDescent="0.25">
      <c r="A10068"/>
      <c r="B10068" s="32"/>
      <c r="C10068" s="34"/>
      <c r="D10068" s="10"/>
      <c r="J10068" s="53"/>
      <c r="K10068" s="64"/>
      <c r="O10068" s="60"/>
      <c r="P10068" s="67"/>
      <c r="T10068" s="53"/>
      <c r="U10068" s="64"/>
      <c r="Y10068" s="53"/>
      <c r="Z10068" s="64"/>
      <c r="AD10068" s="53"/>
    </row>
    <row r="10069" spans="1:30" s="13" customFormat="1" x14ac:dyDescent="0.25">
      <c r="A10069"/>
      <c r="B10069" s="32"/>
      <c r="C10069" s="34"/>
      <c r="D10069" s="10"/>
      <c r="J10069" s="53"/>
      <c r="K10069" s="64"/>
      <c r="O10069" s="60"/>
      <c r="P10069" s="67"/>
      <c r="T10069" s="53"/>
      <c r="U10069" s="64"/>
      <c r="Y10069" s="53"/>
      <c r="Z10069" s="64"/>
      <c r="AD10069" s="53"/>
    </row>
    <row r="10070" spans="1:30" s="13" customFormat="1" x14ac:dyDescent="0.25">
      <c r="A10070"/>
      <c r="B10070" s="32"/>
      <c r="C10070" s="34"/>
      <c r="D10070" s="10"/>
      <c r="J10070" s="53"/>
      <c r="K10070" s="64"/>
      <c r="O10070" s="60"/>
      <c r="P10070" s="67"/>
      <c r="T10070" s="53"/>
      <c r="U10070" s="64"/>
      <c r="Y10070" s="53"/>
      <c r="Z10070" s="64"/>
      <c r="AD10070" s="53"/>
    </row>
    <row r="10071" spans="1:30" s="13" customFormat="1" x14ac:dyDescent="0.25">
      <c r="A10071"/>
      <c r="B10071" s="32"/>
      <c r="C10071" s="34"/>
      <c r="D10071" s="10"/>
      <c r="J10071" s="53"/>
      <c r="K10071" s="64"/>
      <c r="O10071" s="60"/>
      <c r="P10071" s="67"/>
      <c r="T10071" s="53"/>
      <c r="U10071" s="64"/>
      <c r="Y10071" s="53"/>
      <c r="Z10071" s="64"/>
      <c r="AD10071" s="53"/>
    </row>
    <row r="10072" spans="1:30" s="13" customFormat="1" x14ac:dyDescent="0.25">
      <c r="A10072"/>
      <c r="B10072" s="32"/>
      <c r="C10072" s="34"/>
      <c r="D10072" s="10"/>
      <c r="J10072" s="53"/>
      <c r="K10072" s="64"/>
      <c r="O10072" s="60"/>
      <c r="P10072" s="67"/>
      <c r="T10072" s="53"/>
      <c r="U10072" s="64"/>
      <c r="Y10072" s="53"/>
      <c r="Z10072" s="64"/>
      <c r="AD10072" s="53"/>
    </row>
    <row r="10073" spans="1:30" s="13" customFormat="1" x14ac:dyDescent="0.25">
      <c r="A10073"/>
      <c r="B10073" s="32"/>
      <c r="C10073" s="34"/>
      <c r="D10073" s="10"/>
      <c r="J10073" s="53"/>
      <c r="K10073" s="64"/>
      <c r="O10073" s="60"/>
      <c r="P10073" s="67"/>
      <c r="T10073" s="53"/>
      <c r="U10073" s="64"/>
      <c r="Y10073" s="53"/>
      <c r="Z10073" s="64"/>
      <c r="AD10073" s="53"/>
    </row>
    <row r="10074" spans="1:30" s="13" customFormat="1" x14ac:dyDescent="0.25">
      <c r="A10074"/>
      <c r="B10074" s="32"/>
      <c r="C10074" s="34"/>
      <c r="D10074" s="10"/>
      <c r="J10074" s="53"/>
      <c r="K10074" s="64"/>
      <c r="O10074" s="60"/>
      <c r="P10074" s="67"/>
      <c r="T10074" s="53"/>
      <c r="U10074" s="64"/>
      <c r="Y10074" s="53"/>
      <c r="Z10074" s="64"/>
      <c r="AD10074" s="53"/>
    </row>
    <row r="10075" spans="1:30" s="13" customFormat="1" x14ac:dyDescent="0.25">
      <c r="A10075"/>
      <c r="B10075" s="32"/>
      <c r="C10075" s="34"/>
      <c r="D10075" s="10"/>
      <c r="J10075" s="53"/>
      <c r="K10075" s="64"/>
      <c r="O10075" s="60"/>
      <c r="P10075" s="67"/>
      <c r="T10075" s="53"/>
      <c r="U10075" s="64"/>
      <c r="Y10075" s="53"/>
      <c r="Z10075" s="64"/>
      <c r="AD10075" s="53"/>
    </row>
    <row r="10076" spans="1:30" s="13" customFormat="1" x14ac:dyDescent="0.25">
      <c r="A10076"/>
      <c r="B10076" s="32"/>
      <c r="C10076" s="34"/>
      <c r="D10076" s="10"/>
      <c r="J10076" s="53"/>
      <c r="K10076" s="64"/>
      <c r="O10076" s="60"/>
      <c r="P10076" s="67"/>
      <c r="T10076" s="53"/>
      <c r="U10076" s="64"/>
      <c r="Y10076" s="53"/>
      <c r="Z10076" s="64"/>
      <c r="AD10076" s="53"/>
    </row>
    <row r="10077" spans="1:30" s="13" customFormat="1" x14ac:dyDescent="0.25">
      <c r="A10077"/>
      <c r="B10077" s="32"/>
      <c r="C10077" s="34"/>
      <c r="D10077" s="10"/>
      <c r="J10077" s="53"/>
      <c r="K10077" s="64"/>
      <c r="O10077" s="60"/>
      <c r="P10077" s="67"/>
      <c r="T10077" s="53"/>
      <c r="U10077" s="64"/>
      <c r="Y10077" s="53"/>
      <c r="Z10077" s="64"/>
      <c r="AD10077" s="53"/>
    </row>
    <row r="10078" spans="1:30" s="13" customFormat="1" x14ac:dyDescent="0.25">
      <c r="A10078"/>
      <c r="B10078" s="32"/>
      <c r="C10078" s="34"/>
      <c r="D10078" s="10"/>
      <c r="J10078" s="53"/>
      <c r="K10078" s="64"/>
      <c r="O10078" s="60"/>
      <c r="P10078" s="67"/>
      <c r="T10078" s="53"/>
      <c r="U10078" s="64"/>
      <c r="Y10078" s="53"/>
      <c r="Z10078" s="64"/>
      <c r="AD10078" s="53"/>
    </row>
    <row r="10079" spans="1:30" s="13" customFormat="1" x14ac:dyDescent="0.25">
      <c r="A10079"/>
      <c r="B10079" s="32"/>
      <c r="C10079" s="34"/>
      <c r="D10079" s="10"/>
      <c r="J10079" s="53"/>
      <c r="K10079" s="64"/>
      <c r="O10079" s="60"/>
      <c r="P10079" s="67"/>
      <c r="T10079" s="53"/>
      <c r="U10079" s="64"/>
      <c r="Y10079" s="53"/>
      <c r="Z10079" s="64"/>
      <c r="AD10079" s="53"/>
    </row>
    <row r="10080" spans="1:30" s="13" customFormat="1" x14ac:dyDescent="0.25">
      <c r="A10080"/>
      <c r="B10080" s="32"/>
      <c r="C10080" s="34"/>
      <c r="D10080" s="10"/>
      <c r="J10080" s="53"/>
      <c r="K10080" s="64"/>
      <c r="O10080" s="60"/>
      <c r="P10080" s="67"/>
      <c r="T10080" s="53"/>
      <c r="U10080" s="64"/>
      <c r="Y10080" s="53"/>
      <c r="Z10080" s="64"/>
      <c r="AD10080" s="53"/>
    </row>
    <row r="10081" spans="1:30" s="13" customFormat="1" x14ac:dyDescent="0.25">
      <c r="A10081"/>
      <c r="B10081" s="32"/>
      <c r="C10081" s="34"/>
      <c r="D10081" s="10"/>
      <c r="J10081" s="53"/>
      <c r="K10081" s="64"/>
      <c r="O10081" s="60"/>
      <c r="P10081" s="67"/>
      <c r="T10081" s="53"/>
      <c r="U10081" s="64"/>
      <c r="Y10081" s="53"/>
      <c r="Z10081" s="64"/>
      <c r="AD10081" s="53"/>
    </row>
    <row r="10082" spans="1:30" s="13" customFormat="1" x14ac:dyDescent="0.25">
      <c r="A10082"/>
      <c r="B10082" s="32"/>
      <c r="C10082" s="34"/>
      <c r="D10082" s="10"/>
      <c r="J10082" s="53"/>
      <c r="K10082" s="64"/>
      <c r="O10082" s="60"/>
      <c r="P10082" s="67"/>
      <c r="T10082" s="53"/>
      <c r="U10082" s="64"/>
      <c r="Y10082" s="53"/>
      <c r="Z10082" s="64"/>
      <c r="AD10082" s="53"/>
    </row>
    <row r="10083" spans="1:30" s="13" customFormat="1" x14ac:dyDescent="0.25">
      <c r="A10083"/>
      <c r="B10083" s="32"/>
      <c r="C10083" s="34"/>
      <c r="D10083" s="10"/>
      <c r="J10083" s="53"/>
      <c r="K10083" s="64"/>
      <c r="O10083" s="60"/>
      <c r="P10083" s="67"/>
      <c r="T10083" s="53"/>
      <c r="U10083" s="64"/>
      <c r="Y10083" s="53"/>
      <c r="Z10083" s="64"/>
      <c r="AD10083" s="53"/>
    </row>
    <row r="10084" spans="1:30" s="13" customFormat="1" x14ac:dyDescent="0.25">
      <c r="A10084"/>
      <c r="B10084" s="32"/>
      <c r="C10084" s="34"/>
      <c r="D10084" s="10"/>
      <c r="J10084" s="53"/>
      <c r="K10084" s="64"/>
      <c r="O10084" s="60"/>
      <c r="P10084" s="67"/>
      <c r="T10084" s="53"/>
      <c r="U10084" s="64"/>
      <c r="Y10084" s="53"/>
      <c r="Z10084" s="64"/>
      <c r="AD10084" s="53"/>
    </row>
    <row r="10085" spans="1:30" s="13" customFormat="1" x14ac:dyDescent="0.25">
      <c r="A10085"/>
      <c r="B10085" s="32"/>
      <c r="C10085" s="34"/>
      <c r="D10085" s="10"/>
      <c r="J10085" s="53"/>
      <c r="K10085" s="64"/>
      <c r="O10085" s="60"/>
      <c r="P10085" s="67"/>
      <c r="T10085" s="53"/>
      <c r="U10085" s="64"/>
      <c r="Y10085" s="53"/>
      <c r="Z10085" s="64"/>
      <c r="AD10085" s="53"/>
    </row>
    <row r="10086" spans="1:30" s="13" customFormat="1" x14ac:dyDescent="0.25">
      <c r="A10086"/>
      <c r="B10086" s="32"/>
      <c r="C10086" s="34"/>
      <c r="D10086" s="10"/>
      <c r="J10086" s="53"/>
      <c r="K10086" s="64"/>
      <c r="O10086" s="60"/>
      <c r="P10086" s="67"/>
      <c r="T10086" s="53"/>
      <c r="U10086" s="64"/>
      <c r="Y10086" s="53"/>
      <c r="Z10086" s="64"/>
      <c r="AD10086" s="53"/>
    </row>
    <row r="10087" spans="1:30" s="13" customFormat="1" x14ac:dyDescent="0.25">
      <c r="A10087"/>
      <c r="B10087" s="32"/>
      <c r="C10087" s="34"/>
      <c r="D10087" s="10"/>
      <c r="J10087" s="53"/>
      <c r="K10087" s="64"/>
      <c r="O10087" s="60"/>
      <c r="P10087" s="67"/>
      <c r="T10087" s="53"/>
      <c r="U10087" s="64"/>
      <c r="Y10087" s="53"/>
      <c r="Z10087" s="64"/>
      <c r="AD10087" s="53"/>
    </row>
    <row r="10088" spans="1:30" s="13" customFormat="1" x14ac:dyDescent="0.25">
      <c r="A10088"/>
      <c r="B10088" s="32"/>
      <c r="C10088" s="34"/>
      <c r="D10088" s="10"/>
      <c r="J10088" s="53"/>
      <c r="K10088" s="64"/>
      <c r="O10088" s="60"/>
      <c r="P10088" s="67"/>
      <c r="T10088" s="53"/>
      <c r="U10088" s="64"/>
      <c r="Y10088" s="53"/>
      <c r="Z10088" s="64"/>
      <c r="AD10088" s="53"/>
    </row>
    <row r="10089" spans="1:30" s="13" customFormat="1" x14ac:dyDescent="0.25">
      <c r="A10089"/>
      <c r="B10089" s="32"/>
      <c r="C10089" s="34"/>
      <c r="D10089" s="10"/>
      <c r="J10089" s="53"/>
      <c r="K10089" s="64"/>
      <c r="O10089" s="60"/>
      <c r="P10089" s="67"/>
      <c r="T10089" s="53"/>
      <c r="U10089" s="64"/>
      <c r="Y10089" s="53"/>
      <c r="Z10089" s="64"/>
      <c r="AD10089" s="53"/>
    </row>
    <row r="10090" spans="1:30" s="13" customFormat="1" x14ac:dyDescent="0.25">
      <c r="A10090"/>
      <c r="B10090" s="32"/>
      <c r="C10090" s="34"/>
      <c r="D10090" s="10"/>
      <c r="J10090" s="53"/>
      <c r="K10090" s="64"/>
      <c r="O10090" s="60"/>
      <c r="P10090" s="67"/>
      <c r="T10090" s="53"/>
      <c r="U10090" s="64"/>
      <c r="Y10090" s="53"/>
      <c r="Z10090" s="64"/>
      <c r="AD10090" s="53"/>
    </row>
    <row r="10091" spans="1:30" s="13" customFormat="1" x14ac:dyDescent="0.25">
      <c r="A10091"/>
      <c r="B10091" s="32"/>
      <c r="C10091" s="34"/>
      <c r="D10091" s="10"/>
      <c r="J10091" s="53"/>
      <c r="K10091" s="64"/>
      <c r="O10091" s="60"/>
      <c r="P10091" s="67"/>
      <c r="T10091" s="53"/>
      <c r="U10091" s="64"/>
      <c r="Y10091" s="53"/>
      <c r="Z10091" s="64"/>
      <c r="AD10091" s="53"/>
    </row>
    <row r="10092" spans="1:30" s="13" customFormat="1" x14ac:dyDescent="0.25">
      <c r="A10092"/>
      <c r="B10092" s="32"/>
      <c r="C10092" s="34"/>
      <c r="D10092" s="10"/>
      <c r="J10092" s="53"/>
      <c r="K10092" s="64"/>
      <c r="O10092" s="60"/>
      <c r="P10092" s="67"/>
      <c r="T10092" s="53"/>
      <c r="U10092" s="64"/>
      <c r="Y10092" s="53"/>
      <c r="Z10092" s="64"/>
      <c r="AD10092" s="53"/>
    </row>
    <row r="10093" spans="1:30" s="13" customFormat="1" x14ac:dyDescent="0.25">
      <c r="A10093"/>
      <c r="B10093" s="32"/>
      <c r="C10093" s="34"/>
      <c r="D10093" s="10"/>
      <c r="J10093" s="53"/>
      <c r="K10093" s="64"/>
      <c r="O10093" s="60"/>
      <c r="P10093" s="67"/>
      <c r="T10093" s="53"/>
      <c r="U10093" s="64"/>
      <c r="Y10093" s="53"/>
      <c r="Z10093" s="64"/>
      <c r="AD10093" s="53"/>
    </row>
    <row r="10094" spans="1:30" s="13" customFormat="1" x14ac:dyDescent="0.25">
      <c r="A10094"/>
      <c r="B10094" s="32"/>
      <c r="C10094" s="34"/>
      <c r="D10094" s="10"/>
      <c r="J10094" s="53"/>
      <c r="K10094" s="64"/>
      <c r="O10094" s="60"/>
      <c r="P10094" s="67"/>
      <c r="T10094" s="53"/>
      <c r="U10094" s="64"/>
      <c r="Y10094" s="53"/>
      <c r="Z10094" s="64"/>
      <c r="AD10094" s="53"/>
    </row>
    <row r="10095" spans="1:30" s="13" customFormat="1" x14ac:dyDescent="0.25">
      <c r="A10095"/>
      <c r="B10095" s="32"/>
      <c r="C10095" s="34"/>
      <c r="D10095" s="10"/>
      <c r="J10095" s="53"/>
      <c r="K10095" s="64"/>
      <c r="O10095" s="60"/>
      <c r="P10095" s="67"/>
      <c r="T10095" s="53"/>
      <c r="U10095" s="64"/>
      <c r="Y10095" s="53"/>
      <c r="Z10095" s="64"/>
      <c r="AD10095" s="53"/>
    </row>
    <row r="10096" spans="1:30" s="13" customFormat="1" x14ac:dyDescent="0.25">
      <c r="A10096"/>
      <c r="B10096" s="32"/>
      <c r="C10096" s="34"/>
      <c r="D10096" s="10"/>
      <c r="J10096" s="53"/>
      <c r="K10096" s="64"/>
      <c r="O10096" s="60"/>
      <c r="P10096" s="67"/>
      <c r="T10096" s="53"/>
      <c r="U10096" s="64"/>
      <c r="Y10096" s="53"/>
      <c r="Z10096" s="64"/>
      <c r="AD10096" s="53"/>
    </row>
    <row r="10097" spans="1:30" s="13" customFormat="1" x14ac:dyDescent="0.25">
      <c r="A10097"/>
      <c r="B10097" s="32"/>
      <c r="C10097" s="34"/>
      <c r="D10097" s="10"/>
      <c r="J10097" s="53"/>
      <c r="K10097" s="64"/>
      <c r="O10097" s="60"/>
      <c r="P10097" s="67"/>
      <c r="T10097" s="53"/>
      <c r="U10097" s="64"/>
      <c r="Y10097" s="53"/>
      <c r="Z10097" s="64"/>
      <c r="AD10097" s="53"/>
    </row>
    <row r="10098" spans="1:30" s="13" customFormat="1" x14ac:dyDescent="0.25">
      <c r="A10098"/>
      <c r="B10098" s="32"/>
      <c r="C10098" s="34"/>
      <c r="D10098" s="10"/>
      <c r="J10098" s="53"/>
      <c r="K10098" s="64"/>
      <c r="O10098" s="60"/>
      <c r="P10098" s="67"/>
      <c r="T10098" s="53"/>
      <c r="U10098" s="64"/>
      <c r="Y10098" s="53"/>
      <c r="Z10098" s="64"/>
      <c r="AD10098" s="53"/>
    </row>
    <row r="10099" spans="1:30" s="13" customFormat="1" x14ac:dyDescent="0.25">
      <c r="A10099"/>
      <c r="B10099" s="32"/>
      <c r="C10099" s="34"/>
      <c r="D10099" s="10"/>
      <c r="J10099" s="53"/>
      <c r="K10099" s="64"/>
      <c r="O10099" s="60"/>
      <c r="P10099" s="67"/>
      <c r="T10099" s="53"/>
      <c r="U10099" s="64"/>
      <c r="Y10099" s="53"/>
      <c r="Z10099" s="64"/>
      <c r="AD10099" s="53"/>
    </row>
    <row r="10100" spans="1:30" s="13" customFormat="1" x14ac:dyDescent="0.25">
      <c r="A10100"/>
      <c r="B10100" s="32"/>
      <c r="C10100" s="34"/>
      <c r="D10100" s="10"/>
      <c r="J10100" s="53"/>
      <c r="K10100" s="64"/>
      <c r="O10100" s="60"/>
      <c r="P10100" s="67"/>
      <c r="T10100" s="53"/>
      <c r="U10100" s="64"/>
      <c r="Y10100" s="53"/>
      <c r="Z10100" s="64"/>
      <c r="AD10100" s="53"/>
    </row>
    <row r="10101" spans="1:30" s="13" customFormat="1" x14ac:dyDescent="0.25">
      <c r="A10101"/>
      <c r="B10101" s="32"/>
      <c r="C10101" s="34"/>
      <c r="D10101" s="10"/>
      <c r="J10101" s="53"/>
      <c r="K10101" s="64"/>
      <c r="O10101" s="60"/>
      <c r="P10101" s="67"/>
      <c r="T10101" s="53"/>
      <c r="U10101" s="64"/>
      <c r="Y10101" s="53"/>
      <c r="Z10101" s="64"/>
      <c r="AD10101" s="53"/>
    </row>
    <row r="10102" spans="1:30" s="13" customFormat="1" x14ac:dyDescent="0.25">
      <c r="A10102"/>
      <c r="B10102" s="32"/>
      <c r="C10102" s="34"/>
      <c r="D10102" s="10"/>
      <c r="J10102" s="53"/>
      <c r="K10102" s="64"/>
      <c r="O10102" s="60"/>
      <c r="P10102" s="67"/>
      <c r="T10102" s="53"/>
      <c r="U10102" s="64"/>
      <c r="Y10102" s="53"/>
      <c r="Z10102" s="64"/>
      <c r="AD10102" s="53"/>
    </row>
    <row r="10103" spans="1:30" s="13" customFormat="1" x14ac:dyDescent="0.25">
      <c r="A10103"/>
      <c r="B10103" s="32"/>
      <c r="C10103" s="34"/>
      <c r="D10103" s="10"/>
      <c r="J10103" s="53"/>
      <c r="K10103" s="64"/>
      <c r="O10103" s="60"/>
      <c r="P10103" s="67"/>
      <c r="T10103" s="53"/>
      <c r="U10103" s="64"/>
      <c r="Y10103" s="53"/>
      <c r="Z10103" s="64"/>
      <c r="AD10103" s="53"/>
    </row>
    <row r="10104" spans="1:30" s="13" customFormat="1" x14ac:dyDescent="0.25">
      <c r="A10104"/>
      <c r="B10104" s="32"/>
      <c r="C10104" s="34"/>
      <c r="D10104" s="10"/>
      <c r="J10104" s="53"/>
      <c r="K10104" s="64"/>
      <c r="O10104" s="60"/>
      <c r="P10104" s="67"/>
      <c r="T10104" s="53"/>
      <c r="U10104" s="64"/>
      <c r="Y10104" s="53"/>
      <c r="Z10104" s="64"/>
      <c r="AD10104" s="53"/>
    </row>
    <row r="10105" spans="1:30" s="13" customFormat="1" x14ac:dyDescent="0.25">
      <c r="A10105"/>
      <c r="B10105" s="32"/>
      <c r="C10105" s="34"/>
      <c r="D10105" s="10"/>
      <c r="J10105" s="53"/>
      <c r="K10105" s="64"/>
      <c r="O10105" s="60"/>
      <c r="P10105" s="67"/>
      <c r="T10105" s="53"/>
      <c r="U10105" s="64"/>
      <c r="Y10105" s="53"/>
      <c r="Z10105" s="64"/>
      <c r="AD10105" s="53"/>
    </row>
    <row r="10106" spans="1:30" s="13" customFormat="1" x14ac:dyDescent="0.25">
      <c r="A10106"/>
      <c r="B10106" s="32"/>
      <c r="C10106" s="34"/>
      <c r="D10106" s="10"/>
      <c r="J10106" s="53"/>
      <c r="K10106" s="64"/>
      <c r="O10106" s="60"/>
      <c r="P10106" s="67"/>
      <c r="T10106" s="53"/>
      <c r="U10106" s="64"/>
      <c r="Y10106" s="53"/>
      <c r="Z10106" s="64"/>
      <c r="AD10106" s="53"/>
    </row>
    <row r="10107" spans="1:30" s="13" customFormat="1" x14ac:dyDescent="0.25">
      <c r="A10107"/>
      <c r="B10107" s="32"/>
      <c r="C10107" s="34"/>
      <c r="D10107" s="10"/>
      <c r="J10107" s="53"/>
      <c r="K10107" s="64"/>
      <c r="O10107" s="60"/>
      <c r="P10107" s="67"/>
      <c r="T10107" s="53"/>
      <c r="U10107" s="64"/>
      <c r="Y10107" s="53"/>
      <c r="Z10107" s="64"/>
      <c r="AD10107" s="53"/>
    </row>
    <row r="10108" spans="1:30" s="13" customFormat="1" x14ac:dyDescent="0.25">
      <c r="A10108"/>
      <c r="B10108" s="32"/>
      <c r="C10108" s="34"/>
      <c r="D10108" s="10"/>
      <c r="J10108" s="53"/>
      <c r="K10108" s="64"/>
      <c r="O10108" s="60"/>
      <c r="P10108" s="67"/>
      <c r="T10108" s="53"/>
      <c r="U10108" s="64"/>
      <c r="Y10108" s="53"/>
      <c r="Z10108" s="64"/>
      <c r="AD10108" s="53"/>
    </row>
    <row r="10109" spans="1:30" s="13" customFormat="1" x14ac:dyDescent="0.25">
      <c r="A10109"/>
      <c r="B10109" s="32"/>
      <c r="C10109" s="34"/>
      <c r="D10109" s="10"/>
      <c r="J10109" s="53"/>
      <c r="K10109" s="64"/>
      <c r="O10109" s="60"/>
      <c r="P10109" s="67"/>
      <c r="T10109" s="53"/>
      <c r="U10109" s="64"/>
      <c r="Y10109" s="53"/>
      <c r="Z10109" s="64"/>
      <c r="AD10109" s="53"/>
    </row>
    <row r="10110" spans="1:30" s="13" customFormat="1" x14ac:dyDescent="0.25">
      <c r="A10110"/>
      <c r="B10110" s="32"/>
      <c r="C10110" s="34"/>
      <c r="D10110" s="10"/>
      <c r="J10110" s="53"/>
      <c r="K10110" s="64"/>
      <c r="O10110" s="60"/>
      <c r="P10110" s="67"/>
      <c r="T10110" s="53"/>
      <c r="U10110" s="64"/>
      <c r="Y10110" s="53"/>
      <c r="Z10110" s="64"/>
      <c r="AD10110" s="53"/>
    </row>
    <row r="10111" spans="1:30" s="13" customFormat="1" x14ac:dyDescent="0.25">
      <c r="A10111"/>
      <c r="B10111" s="32"/>
      <c r="C10111" s="34"/>
      <c r="D10111" s="10"/>
      <c r="J10111" s="53"/>
      <c r="K10111" s="64"/>
      <c r="O10111" s="60"/>
      <c r="P10111" s="67"/>
      <c r="T10111" s="53"/>
      <c r="U10111" s="64"/>
      <c r="Y10111" s="53"/>
      <c r="Z10111" s="64"/>
      <c r="AD10111" s="53"/>
    </row>
    <row r="10112" spans="1:30" s="13" customFormat="1" x14ac:dyDescent="0.25">
      <c r="A10112"/>
      <c r="B10112" s="32"/>
      <c r="C10112" s="34"/>
      <c r="D10112" s="10"/>
      <c r="J10112" s="53"/>
      <c r="K10112" s="64"/>
      <c r="O10112" s="60"/>
      <c r="P10112" s="67"/>
      <c r="T10112" s="53"/>
      <c r="U10112" s="64"/>
      <c r="Y10112" s="53"/>
      <c r="Z10112" s="64"/>
      <c r="AD10112" s="53"/>
    </row>
    <row r="10113" spans="1:30" s="13" customFormat="1" x14ac:dyDescent="0.25">
      <c r="A10113"/>
      <c r="B10113" s="32"/>
      <c r="C10113" s="34"/>
      <c r="D10113" s="10"/>
      <c r="J10113" s="53"/>
      <c r="K10113" s="64"/>
      <c r="O10113" s="60"/>
      <c r="P10113" s="67"/>
      <c r="T10113" s="53"/>
      <c r="U10113" s="64"/>
      <c r="Y10113" s="53"/>
      <c r="Z10113" s="64"/>
      <c r="AD10113" s="53"/>
    </row>
    <row r="10114" spans="1:30" s="13" customFormat="1" x14ac:dyDescent="0.25">
      <c r="A10114"/>
      <c r="B10114" s="32"/>
      <c r="C10114" s="34"/>
      <c r="D10114" s="10"/>
      <c r="J10114" s="53"/>
      <c r="K10114" s="64"/>
      <c r="O10114" s="60"/>
      <c r="P10114" s="67"/>
      <c r="T10114" s="53"/>
      <c r="U10114" s="64"/>
      <c r="Y10114" s="53"/>
      <c r="Z10114" s="64"/>
      <c r="AD10114" s="53"/>
    </row>
    <row r="10115" spans="1:30" s="13" customFormat="1" x14ac:dyDescent="0.25">
      <c r="A10115"/>
      <c r="B10115" s="32"/>
      <c r="C10115" s="34"/>
      <c r="D10115" s="10"/>
      <c r="J10115" s="53"/>
      <c r="K10115" s="64"/>
      <c r="O10115" s="60"/>
      <c r="P10115" s="67"/>
      <c r="T10115" s="53"/>
      <c r="U10115" s="64"/>
      <c r="Y10115" s="53"/>
      <c r="Z10115" s="64"/>
      <c r="AD10115" s="53"/>
    </row>
    <row r="10116" spans="1:30" s="13" customFormat="1" x14ac:dyDescent="0.25">
      <c r="A10116"/>
      <c r="B10116" s="32"/>
      <c r="C10116" s="34"/>
      <c r="D10116" s="10"/>
      <c r="J10116" s="53"/>
      <c r="K10116" s="64"/>
      <c r="O10116" s="60"/>
      <c r="P10116" s="67"/>
      <c r="T10116" s="53"/>
      <c r="U10116" s="64"/>
      <c r="Y10116" s="53"/>
      <c r="Z10116" s="64"/>
      <c r="AD10116" s="53"/>
    </row>
    <row r="10117" spans="1:30" s="13" customFormat="1" x14ac:dyDescent="0.25">
      <c r="A10117"/>
      <c r="B10117" s="32"/>
      <c r="C10117" s="34"/>
      <c r="D10117" s="10"/>
      <c r="J10117" s="53"/>
      <c r="K10117" s="64"/>
      <c r="O10117" s="60"/>
      <c r="P10117" s="67"/>
      <c r="T10117" s="53"/>
      <c r="U10117" s="64"/>
      <c r="Y10117" s="53"/>
      <c r="Z10117" s="64"/>
      <c r="AD10117" s="53"/>
    </row>
    <row r="10118" spans="1:30" s="13" customFormat="1" x14ac:dyDescent="0.25">
      <c r="A10118"/>
      <c r="B10118" s="32"/>
      <c r="C10118" s="34"/>
      <c r="D10118" s="10"/>
      <c r="J10118" s="53"/>
      <c r="K10118" s="64"/>
      <c r="O10118" s="60"/>
      <c r="P10118" s="67"/>
      <c r="T10118" s="53"/>
      <c r="U10118" s="64"/>
      <c r="Y10118" s="53"/>
      <c r="Z10118" s="64"/>
      <c r="AD10118" s="53"/>
    </row>
    <row r="10119" spans="1:30" s="13" customFormat="1" x14ac:dyDescent="0.25">
      <c r="A10119"/>
      <c r="B10119" s="32"/>
      <c r="C10119" s="34"/>
      <c r="D10119" s="10"/>
      <c r="J10119" s="53"/>
      <c r="K10119" s="64"/>
      <c r="O10119" s="60"/>
      <c r="P10119" s="67"/>
      <c r="T10119" s="53"/>
      <c r="U10119" s="64"/>
      <c r="Y10119" s="53"/>
      <c r="Z10119" s="64"/>
      <c r="AD10119" s="53"/>
    </row>
    <row r="10120" spans="1:30" s="13" customFormat="1" x14ac:dyDescent="0.25">
      <c r="A10120"/>
      <c r="B10120" s="32"/>
      <c r="C10120" s="34"/>
      <c r="D10120" s="10"/>
      <c r="J10120" s="53"/>
      <c r="K10120" s="64"/>
      <c r="O10120" s="60"/>
      <c r="P10120" s="67"/>
      <c r="T10120" s="53"/>
      <c r="U10120" s="64"/>
      <c r="Y10120" s="53"/>
      <c r="Z10120" s="64"/>
      <c r="AD10120" s="53"/>
    </row>
    <row r="10121" spans="1:30" s="13" customFormat="1" x14ac:dyDescent="0.25">
      <c r="A10121"/>
      <c r="B10121" s="32"/>
      <c r="C10121" s="34"/>
      <c r="D10121" s="10"/>
      <c r="J10121" s="53"/>
      <c r="K10121" s="64"/>
      <c r="O10121" s="60"/>
      <c r="P10121" s="67"/>
      <c r="T10121" s="53"/>
      <c r="U10121" s="64"/>
      <c r="Y10121" s="53"/>
      <c r="Z10121" s="64"/>
      <c r="AD10121" s="53"/>
    </row>
    <row r="10122" spans="1:30" s="13" customFormat="1" x14ac:dyDescent="0.25">
      <c r="A10122"/>
      <c r="B10122" s="32"/>
      <c r="C10122" s="34"/>
      <c r="D10122" s="10"/>
      <c r="J10122" s="53"/>
      <c r="K10122" s="64"/>
      <c r="O10122" s="60"/>
      <c r="P10122" s="67"/>
      <c r="T10122" s="53"/>
      <c r="U10122" s="64"/>
      <c r="Y10122" s="53"/>
      <c r="Z10122" s="64"/>
      <c r="AD10122" s="53"/>
    </row>
    <row r="10123" spans="1:30" s="13" customFormat="1" x14ac:dyDescent="0.25">
      <c r="A10123"/>
      <c r="B10123" s="32"/>
      <c r="C10123" s="34"/>
      <c r="D10123" s="10"/>
      <c r="J10123" s="53"/>
      <c r="K10123" s="64"/>
      <c r="O10123" s="60"/>
      <c r="P10123" s="67"/>
      <c r="T10123" s="53"/>
      <c r="U10123" s="64"/>
      <c r="Y10123" s="53"/>
      <c r="Z10123" s="64"/>
      <c r="AD10123" s="53"/>
    </row>
    <row r="10124" spans="1:30" s="13" customFormat="1" x14ac:dyDescent="0.25">
      <c r="A10124"/>
      <c r="B10124" s="32"/>
      <c r="C10124" s="34"/>
      <c r="D10124" s="10"/>
      <c r="J10124" s="53"/>
      <c r="K10124" s="64"/>
      <c r="O10124" s="60"/>
      <c r="P10124" s="67"/>
      <c r="T10124" s="53"/>
      <c r="U10124" s="64"/>
      <c r="Y10124" s="53"/>
      <c r="Z10124" s="64"/>
      <c r="AD10124" s="53"/>
    </row>
    <row r="10125" spans="1:30" s="13" customFormat="1" x14ac:dyDescent="0.25">
      <c r="A10125"/>
      <c r="B10125" s="32"/>
      <c r="C10125" s="34"/>
      <c r="D10125" s="10"/>
      <c r="J10125" s="53"/>
      <c r="K10125" s="64"/>
      <c r="O10125" s="60"/>
      <c r="P10125" s="67"/>
      <c r="T10125" s="53"/>
      <c r="U10125" s="64"/>
      <c r="Y10125" s="53"/>
      <c r="Z10125" s="64"/>
      <c r="AD10125" s="53"/>
    </row>
    <row r="10126" spans="1:30" s="13" customFormat="1" x14ac:dyDescent="0.25">
      <c r="A10126"/>
      <c r="B10126" s="32"/>
      <c r="C10126" s="34"/>
      <c r="D10126" s="10"/>
      <c r="J10126" s="53"/>
      <c r="K10126" s="64"/>
      <c r="O10126" s="60"/>
      <c r="P10126" s="67"/>
      <c r="T10126" s="53"/>
      <c r="U10126" s="64"/>
      <c r="Y10126" s="53"/>
      <c r="Z10126" s="64"/>
      <c r="AD10126" s="53"/>
    </row>
    <row r="10127" spans="1:30" s="13" customFormat="1" x14ac:dyDescent="0.25">
      <c r="A10127"/>
      <c r="B10127" s="32"/>
      <c r="C10127" s="34"/>
      <c r="D10127" s="10"/>
      <c r="J10127" s="53"/>
      <c r="K10127" s="64"/>
      <c r="O10127" s="60"/>
      <c r="P10127" s="67"/>
      <c r="T10127" s="53"/>
      <c r="U10127" s="64"/>
      <c r="Y10127" s="53"/>
      <c r="Z10127" s="64"/>
      <c r="AD10127" s="53"/>
    </row>
    <row r="10128" spans="1:30" s="13" customFormat="1" x14ac:dyDescent="0.25">
      <c r="A10128"/>
      <c r="B10128" s="32"/>
      <c r="C10128" s="34"/>
      <c r="D10128" s="10"/>
      <c r="J10128" s="53"/>
      <c r="K10128" s="64"/>
      <c r="O10128" s="60"/>
      <c r="P10128" s="67"/>
      <c r="T10128" s="53"/>
      <c r="U10128" s="64"/>
      <c r="Y10128" s="53"/>
      <c r="Z10128" s="64"/>
      <c r="AD10128" s="53"/>
    </row>
    <row r="10129" spans="1:30" s="13" customFormat="1" x14ac:dyDescent="0.25">
      <c r="A10129"/>
      <c r="B10129" s="32"/>
      <c r="C10129" s="34"/>
      <c r="D10129" s="10"/>
      <c r="J10129" s="53"/>
      <c r="K10129" s="64"/>
      <c r="O10129" s="60"/>
      <c r="P10129" s="67"/>
      <c r="T10129" s="53"/>
      <c r="U10129" s="64"/>
      <c r="Y10129" s="53"/>
      <c r="Z10129" s="64"/>
      <c r="AD10129" s="53"/>
    </row>
    <row r="10130" spans="1:30" s="13" customFormat="1" x14ac:dyDescent="0.25">
      <c r="A10130"/>
      <c r="B10130" s="32"/>
      <c r="C10130" s="34"/>
      <c r="D10130" s="10"/>
      <c r="J10130" s="53"/>
      <c r="K10130" s="64"/>
      <c r="O10130" s="60"/>
      <c r="P10130" s="67"/>
      <c r="T10130" s="53"/>
      <c r="U10130" s="64"/>
      <c r="Y10130" s="53"/>
      <c r="Z10130" s="64"/>
      <c r="AD10130" s="53"/>
    </row>
    <row r="10131" spans="1:30" s="13" customFormat="1" x14ac:dyDescent="0.25">
      <c r="A10131"/>
      <c r="B10131" s="32"/>
      <c r="C10131" s="34"/>
      <c r="D10131" s="10"/>
      <c r="J10131" s="53"/>
      <c r="K10131" s="64"/>
      <c r="O10131" s="60"/>
      <c r="P10131" s="67"/>
      <c r="T10131" s="53"/>
      <c r="U10131" s="64"/>
      <c r="Y10131" s="53"/>
      <c r="Z10131" s="64"/>
      <c r="AD10131" s="53"/>
    </row>
    <row r="10132" spans="1:30" s="13" customFormat="1" x14ac:dyDescent="0.25">
      <c r="A10132"/>
      <c r="B10132" s="32"/>
      <c r="C10132" s="34"/>
      <c r="D10132" s="10"/>
      <c r="J10132" s="53"/>
      <c r="K10132" s="64"/>
      <c r="O10132" s="60"/>
      <c r="P10132" s="67"/>
      <c r="T10132" s="53"/>
      <c r="U10132" s="64"/>
      <c r="Y10132" s="53"/>
      <c r="Z10132" s="64"/>
      <c r="AD10132" s="53"/>
    </row>
    <row r="10133" spans="1:30" s="13" customFormat="1" x14ac:dyDescent="0.25">
      <c r="A10133"/>
      <c r="B10133" s="32"/>
      <c r="C10133" s="34"/>
      <c r="D10133" s="10"/>
      <c r="J10133" s="53"/>
      <c r="K10133" s="64"/>
      <c r="O10133" s="60"/>
      <c r="P10133" s="67"/>
      <c r="T10133" s="53"/>
      <c r="U10133" s="64"/>
      <c r="Y10133" s="53"/>
      <c r="Z10133" s="64"/>
      <c r="AD10133" s="53"/>
    </row>
    <row r="10134" spans="1:30" s="13" customFormat="1" x14ac:dyDescent="0.25">
      <c r="A10134"/>
      <c r="B10134" s="32"/>
      <c r="C10134" s="34"/>
      <c r="D10134" s="10"/>
      <c r="J10134" s="53"/>
      <c r="K10134" s="64"/>
      <c r="O10134" s="60"/>
      <c r="P10134" s="67"/>
      <c r="T10134" s="53"/>
      <c r="U10134" s="64"/>
      <c r="Y10134" s="53"/>
      <c r="Z10134" s="64"/>
      <c r="AD10134" s="53"/>
    </row>
    <row r="10135" spans="1:30" s="13" customFormat="1" x14ac:dyDescent="0.25">
      <c r="A10135"/>
      <c r="B10135" s="32"/>
      <c r="C10135" s="34"/>
      <c r="D10135" s="10"/>
      <c r="J10135" s="53"/>
      <c r="K10135" s="64"/>
      <c r="O10135" s="60"/>
      <c r="P10135" s="67"/>
      <c r="T10135" s="53"/>
      <c r="U10135" s="64"/>
      <c r="Y10135" s="53"/>
      <c r="Z10135" s="64"/>
      <c r="AD10135" s="53"/>
    </row>
    <row r="10136" spans="1:30" s="13" customFormat="1" x14ac:dyDescent="0.25">
      <c r="A10136"/>
      <c r="B10136" s="32"/>
      <c r="C10136" s="34"/>
      <c r="D10136" s="10"/>
      <c r="J10136" s="53"/>
      <c r="K10136" s="64"/>
      <c r="O10136" s="60"/>
      <c r="P10136" s="67"/>
      <c r="T10136" s="53"/>
      <c r="U10136" s="64"/>
      <c r="Y10136" s="53"/>
      <c r="Z10136" s="64"/>
      <c r="AD10136" s="53"/>
    </row>
    <row r="10137" spans="1:30" s="13" customFormat="1" x14ac:dyDescent="0.25">
      <c r="A10137"/>
      <c r="B10137" s="32"/>
      <c r="C10137" s="34"/>
      <c r="D10137" s="10"/>
      <c r="J10137" s="53"/>
      <c r="K10137" s="64"/>
      <c r="O10137" s="60"/>
      <c r="P10137" s="67"/>
      <c r="T10137" s="53"/>
      <c r="U10137" s="64"/>
      <c r="Y10137" s="53"/>
      <c r="Z10137" s="64"/>
      <c r="AD10137" s="53"/>
    </row>
    <row r="10138" spans="1:30" s="13" customFormat="1" x14ac:dyDescent="0.25">
      <c r="A10138"/>
      <c r="B10138" s="32"/>
      <c r="C10138" s="34"/>
      <c r="D10138" s="10"/>
      <c r="J10138" s="53"/>
      <c r="K10138" s="64"/>
      <c r="O10138" s="60"/>
      <c r="P10138" s="67"/>
      <c r="T10138" s="53"/>
      <c r="U10138" s="64"/>
      <c r="Y10138" s="53"/>
      <c r="Z10138" s="64"/>
      <c r="AD10138" s="53"/>
    </row>
    <row r="10139" spans="1:30" s="13" customFormat="1" x14ac:dyDescent="0.25">
      <c r="A10139"/>
      <c r="B10139" s="32"/>
      <c r="C10139" s="34"/>
      <c r="D10139" s="10"/>
      <c r="J10139" s="53"/>
      <c r="K10139" s="64"/>
      <c r="O10139" s="60"/>
      <c r="P10139" s="67"/>
      <c r="T10139" s="53"/>
      <c r="U10139" s="64"/>
      <c r="Y10139" s="53"/>
      <c r="Z10139" s="64"/>
      <c r="AD10139" s="53"/>
    </row>
    <row r="10140" spans="1:30" s="13" customFormat="1" x14ac:dyDescent="0.25">
      <c r="A10140"/>
      <c r="B10140" s="32"/>
      <c r="C10140" s="34"/>
      <c r="D10140" s="10"/>
      <c r="J10140" s="53"/>
      <c r="K10140" s="64"/>
      <c r="O10140" s="60"/>
      <c r="P10140" s="67"/>
      <c r="T10140" s="53"/>
      <c r="U10140" s="64"/>
      <c r="Y10140" s="53"/>
      <c r="Z10140" s="64"/>
      <c r="AD10140" s="53"/>
    </row>
    <row r="10141" spans="1:30" s="13" customFormat="1" x14ac:dyDescent="0.25">
      <c r="A10141"/>
      <c r="B10141" s="32"/>
      <c r="C10141" s="34"/>
      <c r="D10141" s="10"/>
      <c r="J10141" s="53"/>
      <c r="K10141" s="64"/>
      <c r="O10141" s="60"/>
      <c r="P10141" s="67"/>
      <c r="T10141" s="53"/>
      <c r="U10141" s="64"/>
      <c r="Y10141" s="53"/>
      <c r="Z10141" s="64"/>
      <c r="AD10141" s="53"/>
    </row>
    <row r="10142" spans="1:30" s="13" customFormat="1" x14ac:dyDescent="0.25">
      <c r="A10142"/>
      <c r="B10142" s="32"/>
      <c r="C10142" s="34"/>
      <c r="D10142" s="10"/>
      <c r="J10142" s="53"/>
      <c r="K10142" s="64"/>
      <c r="O10142" s="60"/>
      <c r="P10142" s="67"/>
      <c r="T10142" s="53"/>
      <c r="U10142" s="64"/>
      <c r="Y10142" s="53"/>
      <c r="Z10142" s="64"/>
      <c r="AD10142" s="53"/>
    </row>
    <row r="10143" spans="1:30" s="13" customFormat="1" x14ac:dyDescent="0.25">
      <c r="A10143"/>
      <c r="B10143" s="32"/>
      <c r="C10143" s="34"/>
      <c r="D10143" s="10"/>
      <c r="J10143" s="53"/>
      <c r="K10143" s="64"/>
      <c r="O10143" s="60"/>
      <c r="P10143" s="67"/>
      <c r="T10143" s="53"/>
      <c r="U10143" s="64"/>
      <c r="Y10143" s="53"/>
      <c r="Z10143" s="64"/>
      <c r="AD10143" s="53"/>
    </row>
    <row r="10144" spans="1:30" s="13" customFormat="1" x14ac:dyDescent="0.25">
      <c r="A10144"/>
      <c r="B10144" s="32"/>
      <c r="C10144" s="34"/>
      <c r="D10144" s="10"/>
      <c r="J10144" s="53"/>
      <c r="K10144" s="64"/>
      <c r="O10144" s="60"/>
      <c r="P10144" s="67"/>
      <c r="T10144" s="53"/>
      <c r="U10144" s="64"/>
      <c r="Y10144" s="53"/>
      <c r="Z10144" s="64"/>
      <c r="AD10144" s="53"/>
    </row>
    <row r="10145" spans="1:30" s="13" customFormat="1" x14ac:dyDescent="0.25">
      <c r="A10145"/>
      <c r="B10145" s="32"/>
      <c r="C10145" s="34"/>
      <c r="D10145" s="10"/>
      <c r="J10145" s="53"/>
      <c r="K10145" s="64"/>
      <c r="O10145" s="60"/>
      <c r="P10145" s="67"/>
      <c r="T10145" s="53"/>
      <c r="U10145" s="64"/>
      <c r="Y10145" s="53"/>
      <c r="Z10145" s="64"/>
      <c r="AD10145" s="53"/>
    </row>
    <row r="10146" spans="1:30" s="13" customFormat="1" x14ac:dyDescent="0.25">
      <c r="A10146"/>
      <c r="B10146" s="32"/>
      <c r="C10146" s="34"/>
      <c r="D10146" s="10"/>
      <c r="J10146" s="53"/>
      <c r="K10146" s="64"/>
      <c r="O10146" s="60"/>
      <c r="P10146" s="67"/>
      <c r="T10146" s="53"/>
      <c r="U10146" s="64"/>
      <c r="Y10146" s="53"/>
      <c r="Z10146" s="64"/>
      <c r="AD10146" s="53"/>
    </row>
    <row r="10147" spans="1:30" s="13" customFormat="1" x14ac:dyDescent="0.25">
      <c r="A10147"/>
      <c r="B10147" s="32"/>
      <c r="C10147" s="34"/>
      <c r="D10147" s="10"/>
      <c r="J10147" s="53"/>
      <c r="K10147" s="64"/>
      <c r="O10147" s="60"/>
      <c r="P10147" s="67"/>
      <c r="T10147" s="53"/>
      <c r="U10147" s="64"/>
      <c r="Y10147" s="53"/>
      <c r="Z10147" s="64"/>
      <c r="AD10147" s="53"/>
    </row>
    <row r="10148" spans="1:30" s="13" customFormat="1" x14ac:dyDescent="0.25">
      <c r="A10148"/>
      <c r="B10148" s="32"/>
      <c r="C10148" s="34"/>
      <c r="D10148" s="10"/>
      <c r="J10148" s="53"/>
      <c r="K10148" s="64"/>
      <c r="O10148" s="60"/>
      <c r="P10148" s="67"/>
      <c r="T10148" s="53"/>
      <c r="U10148" s="64"/>
      <c r="Y10148" s="53"/>
      <c r="Z10148" s="64"/>
      <c r="AD10148" s="53"/>
    </row>
    <row r="10149" spans="1:30" s="13" customFormat="1" x14ac:dyDescent="0.25">
      <c r="A10149"/>
      <c r="B10149" s="32"/>
      <c r="C10149" s="34"/>
      <c r="D10149" s="10"/>
      <c r="J10149" s="53"/>
      <c r="K10149" s="64"/>
      <c r="O10149" s="60"/>
      <c r="P10149" s="67"/>
      <c r="T10149" s="53"/>
      <c r="U10149" s="64"/>
      <c r="Y10149" s="53"/>
      <c r="Z10149" s="64"/>
      <c r="AD10149" s="53"/>
    </row>
    <row r="10150" spans="1:30" s="13" customFormat="1" x14ac:dyDescent="0.25">
      <c r="A10150"/>
      <c r="B10150" s="32"/>
      <c r="C10150" s="34"/>
      <c r="D10150" s="10"/>
      <c r="J10150" s="53"/>
      <c r="K10150" s="64"/>
      <c r="O10150" s="60"/>
      <c r="P10150" s="67"/>
      <c r="T10150" s="53"/>
      <c r="U10150" s="64"/>
      <c r="Y10150" s="53"/>
      <c r="Z10150" s="64"/>
      <c r="AD10150" s="53"/>
    </row>
    <row r="10151" spans="1:30" s="13" customFormat="1" x14ac:dyDescent="0.25">
      <c r="A10151"/>
      <c r="B10151" s="32"/>
      <c r="C10151" s="34"/>
      <c r="D10151" s="10"/>
      <c r="J10151" s="53"/>
      <c r="K10151" s="64"/>
      <c r="O10151" s="60"/>
      <c r="P10151" s="67"/>
      <c r="T10151" s="53"/>
      <c r="U10151" s="64"/>
      <c r="Y10151" s="53"/>
      <c r="Z10151" s="64"/>
      <c r="AD10151" s="53"/>
    </row>
    <row r="10152" spans="1:30" s="13" customFormat="1" x14ac:dyDescent="0.25">
      <c r="A10152"/>
      <c r="B10152" s="32"/>
      <c r="C10152" s="34"/>
      <c r="D10152" s="10"/>
      <c r="J10152" s="53"/>
      <c r="K10152" s="64"/>
      <c r="O10152" s="60"/>
      <c r="P10152" s="67"/>
      <c r="T10152" s="53"/>
      <c r="U10152" s="64"/>
      <c r="Y10152" s="53"/>
      <c r="Z10152" s="64"/>
      <c r="AD10152" s="53"/>
    </row>
    <row r="10153" spans="1:30" s="13" customFormat="1" x14ac:dyDescent="0.25">
      <c r="A10153"/>
      <c r="B10153" s="32"/>
      <c r="C10153" s="34"/>
      <c r="D10153" s="10"/>
      <c r="J10153" s="53"/>
      <c r="K10153" s="64"/>
      <c r="O10153" s="60"/>
      <c r="P10153" s="67"/>
      <c r="T10153" s="53"/>
      <c r="U10153" s="64"/>
      <c r="Y10153" s="53"/>
      <c r="Z10153" s="64"/>
      <c r="AD10153" s="53"/>
    </row>
    <row r="10154" spans="1:30" s="13" customFormat="1" x14ac:dyDescent="0.25">
      <c r="A10154"/>
      <c r="B10154" s="32"/>
      <c r="C10154" s="34"/>
      <c r="D10154" s="10"/>
      <c r="J10154" s="53"/>
      <c r="K10154" s="64"/>
      <c r="O10154" s="60"/>
      <c r="P10154" s="67"/>
      <c r="T10154" s="53"/>
      <c r="U10154" s="64"/>
      <c r="Y10154" s="53"/>
      <c r="Z10154" s="64"/>
      <c r="AD10154" s="53"/>
    </row>
    <row r="10155" spans="1:30" s="13" customFormat="1" x14ac:dyDescent="0.25">
      <c r="A10155"/>
      <c r="B10155" s="32"/>
      <c r="C10155" s="34"/>
      <c r="D10155" s="10"/>
      <c r="J10155" s="53"/>
      <c r="K10155" s="64"/>
      <c r="O10155" s="60"/>
      <c r="P10155" s="67"/>
      <c r="T10155" s="53"/>
      <c r="U10155" s="64"/>
      <c r="Y10155" s="53"/>
      <c r="Z10155" s="64"/>
      <c r="AD10155" s="53"/>
    </row>
    <row r="10156" spans="1:30" s="13" customFormat="1" x14ac:dyDescent="0.25">
      <c r="A10156"/>
      <c r="B10156" s="32"/>
      <c r="C10156" s="34"/>
      <c r="D10156" s="10"/>
      <c r="J10156" s="53"/>
      <c r="K10156" s="64"/>
      <c r="O10156" s="60"/>
      <c r="P10156" s="67"/>
      <c r="T10156" s="53"/>
      <c r="U10156" s="64"/>
      <c r="Y10156" s="53"/>
      <c r="Z10156" s="64"/>
      <c r="AD10156" s="53"/>
    </row>
    <row r="10157" spans="1:30" s="13" customFormat="1" x14ac:dyDescent="0.25">
      <c r="A10157"/>
      <c r="B10157" s="32"/>
      <c r="C10157" s="34"/>
      <c r="D10157" s="10"/>
      <c r="J10157" s="53"/>
      <c r="K10157" s="64"/>
      <c r="O10157" s="60"/>
      <c r="P10157" s="67"/>
      <c r="T10157" s="53"/>
      <c r="U10157" s="64"/>
      <c r="Y10157" s="53"/>
      <c r="Z10157" s="64"/>
      <c r="AD10157" s="53"/>
    </row>
    <row r="10158" spans="1:30" s="13" customFormat="1" x14ac:dyDescent="0.25">
      <c r="A10158"/>
      <c r="B10158" s="32"/>
      <c r="C10158" s="34"/>
      <c r="D10158" s="10"/>
      <c r="J10158" s="53"/>
      <c r="K10158" s="64"/>
      <c r="O10158" s="60"/>
      <c r="P10158" s="67"/>
      <c r="T10158" s="53"/>
      <c r="U10158" s="64"/>
      <c r="Y10158" s="53"/>
      <c r="Z10158" s="64"/>
      <c r="AD10158" s="53"/>
    </row>
    <row r="10159" spans="1:30" s="13" customFormat="1" x14ac:dyDescent="0.25">
      <c r="A10159"/>
      <c r="B10159" s="32"/>
      <c r="C10159" s="34"/>
      <c r="D10159" s="10"/>
      <c r="J10159" s="53"/>
      <c r="K10159" s="64"/>
      <c r="O10159" s="60"/>
      <c r="P10159" s="67"/>
      <c r="T10159" s="53"/>
      <c r="U10159" s="64"/>
      <c r="Y10159" s="53"/>
      <c r="Z10159" s="64"/>
      <c r="AD10159" s="53"/>
    </row>
    <row r="10160" spans="1:30" s="13" customFormat="1" x14ac:dyDescent="0.25">
      <c r="A10160"/>
      <c r="B10160" s="32"/>
      <c r="C10160" s="34"/>
      <c r="D10160" s="10"/>
      <c r="J10160" s="53"/>
      <c r="K10160" s="64"/>
      <c r="O10160" s="60"/>
      <c r="P10160" s="67"/>
      <c r="T10160" s="53"/>
      <c r="U10160" s="64"/>
      <c r="Y10160" s="53"/>
      <c r="Z10160" s="64"/>
      <c r="AD10160" s="53"/>
    </row>
    <row r="10161" spans="1:30" s="13" customFormat="1" x14ac:dyDescent="0.25">
      <c r="A10161"/>
      <c r="B10161" s="32"/>
      <c r="C10161" s="34"/>
      <c r="D10161" s="10"/>
      <c r="J10161" s="53"/>
      <c r="K10161" s="64"/>
      <c r="O10161" s="60"/>
      <c r="P10161" s="67"/>
      <c r="T10161" s="53"/>
      <c r="U10161" s="64"/>
      <c r="Y10161" s="53"/>
      <c r="Z10161" s="64"/>
      <c r="AD10161" s="53"/>
    </row>
    <row r="10162" spans="1:30" s="13" customFormat="1" x14ac:dyDescent="0.25">
      <c r="A10162"/>
      <c r="B10162" s="32"/>
      <c r="C10162" s="34"/>
      <c r="D10162" s="10"/>
      <c r="J10162" s="53"/>
      <c r="K10162" s="64"/>
      <c r="O10162" s="60"/>
      <c r="P10162" s="67"/>
      <c r="T10162" s="53"/>
      <c r="U10162" s="64"/>
      <c r="Y10162" s="53"/>
      <c r="Z10162" s="64"/>
      <c r="AD10162" s="53"/>
    </row>
    <row r="10163" spans="1:30" s="13" customFormat="1" x14ac:dyDescent="0.25">
      <c r="A10163"/>
      <c r="B10163" s="32"/>
      <c r="C10163" s="34"/>
      <c r="D10163" s="10"/>
      <c r="J10163" s="53"/>
      <c r="K10163" s="64"/>
      <c r="O10163" s="60"/>
      <c r="P10163" s="67"/>
      <c r="T10163" s="53"/>
      <c r="U10163" s="64"/>
      <c r="Y10163" s="53"/>
      <c r="Z10163" s="64"/>
      <c r="AD10163" s="53"/>
    </row>
    <row r="10164" spans="1:30" s="13" customFormat="1" x14ac:dyDescent="0.25">
      <c r="A10164"/>
      <c r="B10164" s="32"/>
      <c r="C10164" s="34"/>
      <c r="D10164" s="10"/>
      <c r="J10164" s="53"/>
      <c r="K10164" s="64"/>
      <c r="O10164" s="60"/>
      <c r="P10164" s="67"/>
      <c r="T10164" s="53"/>
      <c r="U10164" s="64"/>
      <c r="Y10164" s="53"/>
      <c r="Z10164" s="64"/>
      <c r="AD10164" s="53"/>
    </row>
    <row r="10165" spans="1:30" s="13" customFormat="1" x14ac:dyDescent="0.25">
      <c r="A10165"/>
      <c r="B10165" s="32"/>
      <c r="C10165" s="34"/>
      <c r="D10165" s="10"/>
      <c r="J10165" s="53"/>
      <c r="K10165" s="64"/>
      <c r="O10165" s="60"/>
      <c r="P10165" s="67"/>
      <c r="T10165" s="53"/>
      <c r="U10165" s="64"/>
      <c r="Y10165" s="53"/>
      <c r="Z10165" s="64"/>
      <c r="AD10165" s="53"/>
    </row>
    <row r="10166" spans="1:30" s="13" customFormat="1" x14ac:dyDescent="0.25">
      <c r="A10166"/>
      <c r="B10166" s="32"/>
      <c r="C10166" s="34"/>
      <c r="D10166" s="10"/>
      <c r="J10166" s="53"/>
      <c r="K10166" s="64"/>
      <c r="O10166" s="60"/>
      <c r="P10166" s="67"/>
      <c r="T10166" s="53"/>
      <c r="U10166" s="64"/>
      <c r="Y10166" s="53"/>
      <c r="Z10166" s="64"/>
      <c r="AD10166" s="53"/>
    </row>
    <row r="10167" spans="1:30" s="13" customFormat="1" x14ac:dyDescent="0.25">
      <c r="A10167"/>
      <c r="B10167" s="32"/>
      <c r="C10167" s="34"/>
      <c r="D10167" s="10"/>
      <c r="J10167" s="53"/>
      <c r="K10167" s="64"/>
      <c r="O10167" s="60"/>
      <c r="P10167" s="67"/>
      <c r="T10167" s="53"/>
      <c r="U10167" s="64"/>
      <c r="Y10167" s="53"/>
      <c r="Z10167" s="64"/>
      <c r="AD10167" s="53"/>
    </row>
    <row r="10168" spans="1:30" s="13" customFormat="1" x14ac:dyDescent="0.25">
      <c r="A10168"/>
      <c r="B10168" s="32"/>
      <c r="C10168" s="34"/>
      <c r="D10168" s="10"/>
      <c r="J10168" s="53"/>
      <c r="K10168" s="64"/>
      <c r="O10168" s="60"/>
      <c r="P10168" s="67"/>
      <c r="T10168" s="53"/>
      <c r="U10168" s="64"/>
      <c r="Y10168" s="53"/>
      <c r="Z10168" s="64"/>
      <c r="AD10168" s="53"/>
    </row>
    <row r="10169" spans="1:30" s="13" customFormat="1" x14ac:dyDescent="0.25">
      <c r="A10169"/>
      <c r="B10169" s="32"/>
      <c r="C10169" s="34"/>
      <c r="D10169" s="10"/>
      <c r="J10169" s="53"/>
      <c r="K10169" s="64"/>
      <c r="O10169" s="60"/>
      <c r="P10169" s="67"/>
      <c r="T10169" s="53"/>
      <c r="U10169" s="64"/>
      <c r="Y10169" s="53"/>
      <c r="Z10169" s="64"/>
      <c r="AD10169" s="53"/>
    </row>
    <row r="10170" spans="1:30" s="13" customFormat="1" x14ac:dyDescent="0.25">
      <c r="A10170"/>
      <c r="B10170" s="32"/>
      <c r="C10170" s="34"/>
      <c r="D10170" s="10"/>
      <c r="J10170" s="53"/>
      <c r="K10170" s="64"/>
      <c r="O10170" s="60"/>
      <c r="P10170" s="67"/>
      <c r="T10170" s="53"/>
      <c r="U10170" s="64"/>
      <c r="Y10170" s="53"/>
      <c r="Z10170" s="64"/>
      <c r="AD10170" s="53"/>
    </row>
    <row r="10171" spans="1:30" s="13" customFormat="1" x14ac:dyDescent="0.25">
      <c r="A10171"/>
      <c r="B10171" s="32"/>
      <c r="C10171" s="34"/>
      <c r="D10171" s="10"/>
      <c r="J10171" s="53"/>
      <c r="K10171" s="64"/>
      <c r="O10171" s="60"/>
      <c r="P10171" s="67"/>
      <c r="T10171" s="53"/>
      <c r="U10171" s="64"/>
      <c r="Y10171" s="53"/>
      <c r="Z10171" s="64"/>
      <c r="AD10171" s="53"/>
    </row>
    <row r="10172" spans="1:30" s="13" customFormat="1" x14ac:dyDescent="0.25">
      <c r="A10172"/>
      <c r="B10172" s="32"/>
      <c r="C10172" s="34"/>
      <c r="D10172" s="10"/>
      <c r="J10172" s="53"/>
      <c r="K10172" s="64"/>
      <c r="O10172" s="60"/>
      <c r="P10172" s="67"/>
      <c r="T10172" s="53"/>
      <c r="U10172" s="64"/>
      <c r="Y10172" s="53"/>
      <c r="Z10172" s="64"/>
      <c r="AD10172" s="53"/>
    </row>
    <row r="10173" spans="1:30" s="13" customFormat="1" x14ac:dyDescent="0.25">
      <c r="A10173"/>
      <c r="B10173" s="32"/>
      <c r="C10173" s="34"/>
      <c r="D10173" s="10"/>
      <c r="J10173" s="53"/>
      <c r="K10173" s="64"/>
      <c r="O10173" s="60"/>
      <c r="P10173" s="67"/>
      <c r="T10173" s="53"/>
      <c r="U10173" s="64"/>
      <c r="Y10173" s="53"/>
      <c r="Z10173" s="64"/>
      <c r="AD10173" s="53"/>
    </row>
    <row r="10174" spans="1:30" s="13" customFormat="1" x14ac:dyDescent="0.25">
      <c r="A10174"/>
      <c r="B10174" s="32"/>
      <c r="C10174" s="34"/>
      <c r="D10174" s="10"/>
      <c r="J10174" s="53"/>
      <c r="K10174" s="64"/>
      <c r="O10174" s="60"/>
      <c r="P10174" s="67"/>
      <c r="T10174" s="53"/>
      <c r="U10174" s="64"/>
      <c r="Y10174" s="53"/>
      <c r="Z10174" s="64"/>
      <c r="AD10174" s="53"/>
    </row>
    <row r="10175" spans="1:30" s="13" customFormat="1" x14ac:dyDescent="0.25">
      <c r="A10175"/>
      <c r="B10175" s="32"/>
      <c r="C10175" s="34"/>
      <c r="D10175" s="10"/>
      <c r="J10175" s="53"/>
      <c r="K10175" s="64"/>
      <c r="O10175" s="60"/>
      <c r="P10175" s="67"/>
      <c r="T10175" s="53"/>
      <c r="U10175" s="64"/>
      <c r="Y10175" s="53"/>
      <c r="Z10175" s="64"/>
      <c r="AD10175" s="53"/>
    </row>
    <row r="10176" spans="1:30" s="13" customFormat="1" x14ac:dyDescent="0.25">
      <c r="A10176"/>
      <c r="B10176" s="32"/>
      <c r="C10176" s="34"/>
      <c r="D10176" s="10"/>
      <c r="J10176" s="53"/>
      <c r="K10176" s="64"/>
      <c r="O10176" s="60"/>
      <c r="P10176" s="67"/>
      <c r="T10176" s="53"/>
      <c r="U10176" s="64"/>
      <c r="Y10176" s="53"/>
      <c r="Z10176" s="64"/>
      <c r="AD10176" s="53"/>
    </row>
    <row r="10177" spans="1:30" s="13" customFormat="1" x14ac:dyDescent="0.25">
      <c r="A10177"/>
      <c r="B10177" s="32"/>
      <c r="C10177" s="34"/>
      <c r="D10177" s="10"/>
      <c r="J10177" s="53"/>
      <c r="K10177" s="64"/>
      <c r="O10177" s="60"/>
      <c r="P10177" s="67"/>
      <c r="T10177" s="53"/>
      <c r="U10177" s="64"/>
      <c r="Y10177" s="53"/>
      <c r="Z10177" s="64"/>
      <c r="AD10177" s="53"/>
    </row>
    <row r="10178" spans="1:30" s="13" customFormat="1" x14ac:dyDescent="0.25">
      <c r="A10178"/>
      <c r="B10178" s="32"/>
      <c r="C10178" s="34"/>
      <c r="D10178" s="10"/>
      <c r="J10178" s="53"/>
      <c r="K10178" s="64"/>
      <c r="O10178" s="60"/>
      <c r="P10178" s="67"/>
      <c r="T10178" s="53"/>
      <c r="U10178" s="64"/>
      <c r="Y10178" s="53"/>
      <c r="Z10178" s="64"/>
      <c r="AD10178" s="53"/>
    </row>
    <row r="10179" spans="1:30" s="13" customFormat="1" x14ac:dyDescent="0.25">
      <c r="A10179"/>
      <c r="B10179" s="32"/>
      <c r="C10179" s="34"/>
      <c r="D10179" s="10"/>
      <c r="J10179" s="53"/>
      <c r="K10179" s="64"/>
      <c r="O10179" s="60"/>
      <c r="P10179" s="67"/>
      <c r="T10179" s="53"/>
      <c r="U10179" s="64"/>
      <c r="Y10179" s="53"/>
      <c r="Z10179" s="64"/>
      <c r="AD10179" s="53"/>
    </row>
    <row r="10180" spans="1:30" s="13" customFormat="1" x14ac:dyDescent="0.25">
      <c r="A10180"/>
      <c r="B10180" s="32"/>
      <c r="C10180" s="34"/>
      <c r="D10180" s="10"/>
      <c r="J10180" s="53"/>
      <c r="K10180" s="64"/>
      <c r="O10180" s="60"/>
      <c r="P10180" s="67"/>
      <c r="T10180" s="53"/>
      <c r="U10180" s="64"/>
      <c r="Y10180" s="53"/>
      <c r="Z10180" s="64"/>
      <c r="AD10180" s="53"/>
    </row>
    <row r="10181" spans="1:30" s="13" customFormat="1" x14ac:dyDescent="0.25">
      <c r="A10181"/>
      <c r="B10181" s="32"/>
      <c r="C10181" s="34"/>
      <c r="D10181" s="10"/>
      <c r="J10181" s="53"/>
      <c r="K10181" s="64"/>
      <c r="O10181" s="60"/>
      <c r="P10181" s="67"/>
      <c r="T10181" s="53"/>
      <c r="U10181" s="64"/>
      <c r="Y10181" s="53"/>
      <c r="Z10181" s="64"/>
      <c r="AD10181" s="53"/>
    </row>
    <row r="10182" spans="1:30" s="13" customFormat="1" x14ac:dyDescent="0.25">
      <c r="A10182"/>
      <c r="B10182" s="32"/>
      <c r="C10182" s="34"/>
      <c r="D10182" s="10"/>
      <c r="J10182" s="53"/>
      <c r="K10182" s="64"/>
      <c r="O10182" s="60"/>
      <c r="P10182" s="67"/>
      <c r="T10182" s="53"/>
      <c r="U10182" s="64"/>
      <c r="Y10182" s="53"/>
      <c r="Z10182" s="64"/>
      <c r="AD10182" s="53"/>
    </row>
    <row r="10183" spans="1:30" s="13" customFormat="1" x14ac:dyDescent="0.25">
      <c r="A10183"/>
      <c r="B10183" s="32"/>
      <c r="C10183" s="34"/>
      <c r="D10183" s="10"/>
      <c r="J10183" s="53"/>
      <c r="K10183" s="64"/>
      <c r="O10183" s="60"/>
      <c r="P10183" s="67"/>
      <c r="T10183" s="53"/>
      <c r="U10183" s="64"/>
      <c r="Y10183" s="53"/>
      <c r="Z10183" s="64"/>
      <c r="AD10183" s="53"/>
    </row>
    <row r="10184" spans="1:30" s="13" customFormat="1" x14ac:dyDescent="0.25">
      <c r="A10184"/>
      <c r="B10184" s="32"/>
      <c r="C10184" s="34"/>
      <c r="D10184" s="10"/>
      <c r="J10184" s="53"/>
      <c r="K10184" s="64"/>
      <c r="O10184" s="60"/>
      <c r="P10184" s="67"/>
      <c r="T10184" s="53"/>
      <c r="U10184" s="64"/>
      <c r="Y10184" s="53"/>
      <c r="Z10184" s="64"/>
      <c r="AD10184" s="53"/>
    </row>
    <row r="10185" spans="1:30" s="13" customFormat="1" x14ac:dyDescent="0.25">
      <c r="A10185"/>
      <c r="B10185" s="32"/>
      <c r="C10185" s="34"/>
      <c r="D10185" s="10"/>
      <c r="J10185" s="53"/>
      <c r="K10185" s="64"/>
      <c r="O10185" s="60"/>
      <c r="P10185" s="67"/>
      <c r="T10185" s="53"/>
      <c r="U10185" s="64"/>
      <c r="Y10185" s="53"/>
      <c r="Z10185" s="64"/>
      <c r="AD10185" s="53"/>
    </row>
    <row r="10186" spans="1:30" s="13" customFormat="1" x14ac:dyDescent="0.25">
      <c r="A10186"/>
      <c r="B10186" s="32"/>
      <c r="C10186" s="34"/>
      <c r="D10186" s="10"/>
      <c r="J10186" s="53"/>
      <c r="K10186" s="64"/>
      <c r="O10186" s="60"/>
      <c r="P10186" s="67"/>
      <c r="T10186" s="53"/>
      <c r="U10186" s="64"/>
      <c r="Y10186" s="53"/>
      <c r="Z10186" s="64"/>
      <c r="AD10186" s="53"/>
    </row>
    <row r="10187" spans="1:30" s="13" customFormat="1" x14ac:dyDescent="0.25">
      <c r="A10187"/>
      <c r="B10187" s="32"/>
      <c r="C10187" s="34"/>
      <c r="D10187" s="10"/>
      <c r="J10187" s="53"/>
      <c r="K10187" s="64"/>
      <c r="O10187" s="60"/>
      <c r="P10187" s="67"/>
      <c r="T10187" s="53"/>
      <c r="U10187" s="64"/>
      <c r="Y10187" s="53"/>
      <c r="Z10187" s="64"/>
      <c r="AD10187" s="53"/>
    </row>
    <row r="10188" spans="1:30" s="13" customFormat="1" x14ac:dyDescent="0.25">
      <c r="A10188"/>
      <c r="B10188" s="32"/>
      <c r="C10188" s="34"/>
      <c r="D10188" s="10"/>
      <c r="J10188" s="53"/>
      <c r="K10188" s="64"/>
      <c r="O10188" s="60"/>
      <c r="P10188" s="67"/>
      <c r="T10188" s="53"/>
      <c r="U10188" s="64"/>
      <c r="Y10188" s="53"/>
      <c r="Z10188" s="64"/>
      <c r="AD10188" s="53"/>
    </row>
    <row r="10189" spans="1:30" s="13" customFormat="1" x14ac:dyDescent="0.25">
      <c r="A10189"/>
      <c r="B10189" s="32"/>
      <c r="C10189" s="34"/>
      <c r="D10189" s="10"/>
      <c r="J10189" s="53"/>
      <c r="K10189" s="64"/>
      <c r="O10189" s="60"/>
      <c r="P10189" s="67"/>
      <c r="T10189" s="53"/>
      <c r="U10189" s="64"/>
      <c r="Y10189" s="53"/>
      <c r="Z10189" s="64"/>
      <c r="AD10189" s="53"/>
    </row>
    <row r="10190" spans="1:30" s="13" customFormat="1" x14ac:dyDescent="0.25">
      <c r="A10190"/>
      <c r="B10190" s="32"/>
      <c r="C10190" s="34"/>
      <c r="D10190" s="10"/>
      <c r="J10190" s="53"/>
      <c r="K10190" s="64"/>
      <c r="O10190" s="60"/>
      <c r="P10190" s="67"/>
      <c r="T10190" s="53"/>
      <c r="U10190" s="64"/>
      <c r="Y10190" s="53"/>
      <c r="Z10190" s="64"/>
      <c r="AD10190" s="53"/>
    </row>
    <row r="10191" spans="1:30" s="13" customFormat="1" x14ac:dyDescent="0.25">
      <c r="A10191"/>
      <c r="B10191" s="32"/>
      <c r="C10191" s="34"/>
      <c r="D10191" s="10"/>
      <c r="J10191" s="53"/>
      <c r="K10191" s="64"/>
      <c r="O10191" s="60"/>
      <c r="P10191" s="67"/>
      <c r="T10191" s="53"/>
      <c r="U10191" s="64"/>
      <c r="Y10191" s="53"/>
      <c r="Z10191" s="64"/>
      <c r="AD10191" s="53"/>
    </row>
    <row r="10192" spans="1:30" s="13" customFormat="1" x14ac:dyDescent="0.25">
      <c r="A10192"/>
      <c r="B10192" s="32"/>
      <c r="C10192" s="34"/>
      <c r="D10192" s="10"/>
      <c r="J10192" s="53"/>
      <c r="K10192" s="64"/>
      <c r="O10192" s="60"/>
      <c r="P10192" s="67"/>
      <c r="T10192" s="53"/>
      <c r="U10192" s="64"/>
      <c r="Y10192" s="53"/>
      <c r="Z10192" s="64"/>
      <c r="AD10192" s="53"/>
    </row>
    <row r="10193" spans="1:30" s="13" customFormat="1" x14ac:dyDescent="0.25">
      <c r="A10193"/>
      <c r="B10193" s="32"/>
      <c r="C10193" s="34"/>
      <c r="D10193" s="10"/>
      <c r="J10193" s="53"/>
      <c r="K10193" s="64"/>
      <c r="O10193" s="60"/>
      <c r="P10193" s="67"/>
      <c r="T10193" s="53"/>
      <c r="U10193" s="64"/>
      <c r="Y10193" s="53"/>
      <c r="Z10193" s="64"/>
      <c r="AD10193" s="53"/>
    </row>
    <row r="10194" spans="1:30" s="13" customFormat="1" x14ac:dyDescent="0.25">
      <c r="A10194"/>
      <c r="B10194" s="32"/>
      <c r="C10194" s="34"/>
      <c r="D10194" s="10"/>
      <c r="J10194" s="53"/>
      <c r="K10194" s="64"/>
      <c r="O10194" s="60"/>
      <c r="P10194" s="67"/>
      <c r="T10194" s="53"/>
      <c r="U10194" s="64"/>
      <c r="Y10194" s="53"/>
      <c r="Z10194" s="64"/>
      <c r="AD10194" s="53"/>
    </row>
    <row r="10195" spans="1:30" s="13" customFormat="1" x14ac:dyDescent="0.25">
      <c r="A10195"/>
      <c r="B10195" s="32"/>
      <c r="C10195" s="34"/>
      <c r="D10195" s="10"/>
      <c r="J10195" s="53"/>
      <c r="K10195" s="64"/>
      <c r="O10195" s="60"/>
      <c r="P10195" s="67"/>
      <c r="T10195" s="53"/>
      <c r="U10195" s="64"/>
      <c r="Y10195" s="53"/>
      <c r="Z10195" s="64"/>
      <c r="AD10195" s="53"/>
    </row>
    <row r="10196" spans="1:30" s="13" customFormat="1" x14ac:dyDescent="0.25">
      <c r="A10196"/>
      <c r="B10196" s="32"/>
      <c r="C10196" s="34"/>
      <c r="D10196" s="10"/>
      <c r="J10196" s="53"/>
      <c r="K10196" s="64"/>
      <c r="O10196" s="60"/>
      <c r="P10196" s="67"/>
      <c r="T10196" s="53"/>
      <c r="U10196" s="64"/>
      <c r="Y10196" s="53"/>
      <c r="Z10196" s="64"/>
      <c r="AD10196" s="53"/>
    </row>
    <row r="10197" spans="1:30" s="13" customFormat="1" x14ac:dyDescent="0.25">
      <c r="A10197"/>
      <c r="B10197" s="32"/>
      <c r="C10197" s="34"/>
      <c r="D10197" s="10"/>
      <c r="J10197" s="53"/>
      <c r="K10197" s="64"/>
      <c r="O10197" s="60"/>
      <c r="P10197" s="67"/>
      <c r="T10197" s="53"/>
      <c r="U10197" s="64"/>
      <c r="Y10197" s="53"/>
      <c r="Z10197" s="64"/>
      <c r="AD10197" s="53"/>
    </row>
    <row r="10198" spans="1:30" s="13" customFormat="1" x14ac:dyDescent="0.25">
      <c r="A10198"/>
      <c r="B10198" s="32"/>
      <c r="C10198" s="34"/>
      <c r="D10198" s="10"/>
      <c r="J10198" s="53"/>
      <c r="K10198" s="64"/>
      <c r="O10198" s="60"/>
      <c r="P10198" s="67"/>
      <c r="T10198" s="53"/>
      <c r="U10198" s="64"/>
      <c r="Y10198" s="53"/>
      <c r="Z10198" s="64"/>
      <c r="AD10198" s="53"/>
    </row>
    <row r="10199" spans="1:30" s="13" customFormat="1" x14ac:dyDescent="0.25">
      <c r="A10199"/>
      <c r="B10199" s="32"/>
      <c r="C10199" s="34"/>
      <c r="D10199" s="10"/>
      <c r="J10199" s="53"/>
      <c r="K10199" s="64"/>
      <c r="O10199" s="60"/>
      <c r="P10199" s="67"/>
      <c r="T10199" s="53"/>
      <c r="U10199" s="64"/>
      <c r="Y10199" s="53"/>
      <c r="Z10199" s="64"/>
      <c r="AD10199" s="53"/>
    </row>
    <row r="10200" spans="1:30" s="13" customFormat="1" x14ac:dyDescent="0.25">
      <c r="A10200"/>
      <c r="B10200" s="32"/>
      <c r="C10200" s="34"/>
      <c r="D10200" s="10"/>
      <c r="J10200" s="53"/>
      <c r="K10200" s="64"/>
      <c r="O10200" s="60"/>
      <c r="P10200" s="67"/>
      <c r="T10200" s="53"/>
      <c r="U10200" s="64"/>
      <c r="Y10200" s="53"/>
      <c r="Z10200" s="64"/>
      <c r="AD10200" s="53"/>
    </row>
    <row r="10201" spans="1:30" s="13" customFormat="1" x14ac:dyDescent="0.25">
      <c r="A10201"/>
      <c r="B10201" s="32"/>
      <c r="C10201" s="34"/>
      <c r="D10201" s="10"/>
      <c r="J10201" s="53"/>
      <c r="K10201" s="64"/>
      <c r="O10201" s="60"/>
      <c r="P10201" s="67"/>
      <c r="T10201" s="53"/>
      <c r="U10201" s="64"/>
      <c r="Y10201" s="53"/>
      <c r="Z10201" s="64"/>
      <c r="AD10201" s="53"/>
    </row>
    <row r="10202" spans="1:30" s="13" customFormat="1" x14ac:dyDescent="0.25">
      <c r="A10202"/>
      <c r="B10202" s="32"/>
      <c r="C10202" s="34"/>
      <c r="D10202" s="10"/>
      <c r="J10202" s="53"/>
      <c r="K10202" s="64"/>
      <c r="O10202" s="60"/>
      <c r="P10202" s="67"/>
      <c r="T10202" s="53"/>
      <c r="U10202" s="64"/>
      <c r="Y10202" s="53"/>
      <c r="Z10202" s="64"/>
      <c r="AD10202" s="53"/>
    </row>
    <row r="10203" spans="1:30" s="13" customFormat="1" x14ac:dyDescent="0.25">
      <c r="A10203"/>
      <c r="B10203" s="32"/>
      <c r="C10203" s="34"/>
      <c r="D10203" s="10"/>
      <c r="J10203" s="53"/>
      <c r="K10203" s="64"/>
      <c r="O10203" s="60"/>
      <c r="P10203" s="67"/>
      <c r="T10203" s="53"/>
      <c r="U10203" s="64"/>
      <c r="Y10203" s="53"/>
      <c r="Z10203" s="64"/>
      <c r="AD10203" s="53"/>
    </row>
    <row r="10204" spans="1:30" s="13" customFormat="1" x14ac:dyDescent="0.25">
      <c r="A10204"/>
      <c r="B10204" s="32"/>
      <c r="C10204" s="34"/>
      <c r="D10204" s="10"/>
      <c r="J10204" s="53"/>
      <c r="K10204" s="64"/>
      <c r="O10204" s="60"/>
      <c r="P10204" s="67"/>
      <c r="T10204" s="53"/>
      <c r="U10204" s="64"/>
      <c r="Y10204" s="53"/>
      <c r="Z10204" s="64"/>
      <c r="AD10204" s="53"/>
    </row>
    <row r="10205" spans="1:30" s="13" customFormat="1" x14ac:dyDescent="0.25">
      <c r="A10205"/>
      <c r="B10205" s="32"/>
      <c r="C10205" s="34"/>
      <c r="D10205" s="10"/>
      <c r="J10205" s="53"/>
      <c r="K10205" s="64"/>
      <c r="O10205" s="60"/>
      <c r="P10205" s="67"/>
      <c r="T10205" s="53"/>
      <c r="U10205" s="64"/>
      <c r="Y10205" s="53"/>
      <c r="Z10205" s="64"/>
      <c r="AD10205" s="53"/>
    </row>
    <row r="10206" spans="1:30" s="13" customFormat="1" x14ac:dyDescent="0.25">
      <c r="A10206"/>
      <c r="B10206" s="32"/>
      <c r="C10206" s="34"/>
      <c r="D10206" s="10"/>
      <c r="J10206" s="53"/>
      <c r="K10206" s="64"/>
      <c r="O10206" s="60"/>
      <c r="P10206" s="67"/>
      <c r="T10206" s="53"/>
      <c r="U10206" s="64"/>
      <c r="Y10206" s="53"/>
      <c r="Z10206" s="64"/>
      <c r="AD10206" s="53"/>
    </row>
    <row r="10207" spans="1:30" s="13" customFormat="1" x14ac:dyDescent="0.25">
      <c r="A10207"/>
      <c r="B10207" s="32"/>
      <c r="C10207" s="34"/>
      <c r="D10207" s="10"/>
      <c r="J10207" s="53"/>
      <c r="K10207" s="64"/>
      <c r="O10207" s="60"/>
      <c r="P10207" s="67"/>
      <c r="T10207" s="53"/>
      <c r="U10207" s="64"/>
      <c r="Y10207" s="53"/>
      <c r="Z10207" s="64"/>
      <c r="AD10207" s="53"/>
    </row>
    <row r="10208" spans="1:30" s="13" customFormat="1" x14ac:dyDescent="0.25">
      <c r="A10208"/>
      <c r="B10208" s="32"/>
      <c r="C10208" s="34"/>
      <c r="D10208" s="10"/>
      <c r="J10208" s="53"/>
      <c r="K10208" s="64"/>
      <c r="O10208" s="60"/>
      <c r="P10208" s="67"/>
      <c r="T10208" s="53"/>
      <c r="U10208" s="64"/>
      <c r="Y10208" s="53"/>
      <c r="Z10208" s="64"/>
      <c r="AD10208" s="53"/>
    </row>
    <row r="10209" spans="1:30" s="13" customFormat="1" x14ac:dyDescent="0.25">
      <c r="A10209"/>
      <c r="B10209" s="32"/>
      <c r="C10209" s="34"/>
      <c r="D10209" s="10"/>
      <c r="J10209" s="53"/>
      <c r="K10209" s="64"/>
      <c r="O10209" s="60"/>
      <c r="P10209" s="67"/>
      <c r="T10209" s="53"/>
      <c r="U10209" s="64"/>
      <c r="Y10209" s="53"/>
      <c r="Z10209" s="64"/>
      <c r="AD10209" s="53"/>
    </row>
    <row r="10210" spans="1:30" s="13" customFormat="1" x14ac:dyDescent="0.25">
      <c r="A10210"/>
      <c r="B10210" s="32"/>
      <c r="C10210" s="34"/>
      <c r="D10210" s="10"/>
      <c r="J10210" s="53"/>
      <c r="K10210" s="64"/>
      <c r="O10210" s="60"/>
      <c r="P10210" s="67"/>
      <c r="T10210" s="53"/>
      <c r="U10210" s="64"/>
      <c r="Y10210" s="53"/>
      <c r="Z10210" s="64"/>
      <c r="AD10210" s="53"/>
    </row>
    <row r="10211" spans="1:30" s="13" customFormat="1" x14ac:dyDescent="0.25">
      <c r="A10211"/>
      <c r="B10211" s="32"/>
      <c r="C10211" s="34"/>
      <c r="D10211" s="10"/>
      <c r="J10211" s="53"/>
      <c r="K10211" s="64"/>
      <c r="O10211" s="60"/>
      <c r="P10211" s="67"/>
      <c r="T10211" s="53"/>
      <c r="U10211" s="64"/>
      <c r="Y10211" s="53"/>
      <c r="Z10211" s="64"/>
      <c r="AD10211" s="53"/>
    </row>
    <row r="10212" spans="1:30" s="13" customFormat="1" x14ac:dyDescent="0.25">
      <c r="A10212"/>
      <c r="B10212" s="32"/>
      <c r="C10212" s="34"/>
      <c r="D10212" s="10"/>
      <c r="J10212" s="53"/>
      <c r="K10212" s="64"/>
      <c r="O10212" s="60"/>
      <c r="P10212" s="67"/>
      <c r="T10212" s="53"/>
      <c r="U10212" s="64"/>
      <c r="Y10212" s="53"/>
      <c r="Z10212" s="64"/>
      <c r="AD10212" s="53"/>
    </row>
    <row r="10213" spans="1:30" s="13" customFormat="1" x14ac:dyDescent="0.25">
      <c r="A10213"/>
      <c r="B10213" s="32"/>
      <c r="C10213" s="34"/>
      <c r="D10213" s="10"/>
      <c r="J10213" s="53"/>
      <c r="K10213" s="64"/>
      <c r="O10213" s="60"/>
      <c r="P10213" s="67"/>
      <c r="T10213" s="53"/>
      <c r="U10213" s="64"/>
      <c r="Y10213" s="53"/>
      <c r="Z10213" s="64"/>
      <c r="AD10213" s="53"/>
    </row>
    <row r="10214" spans="1:30" s="13" customFormat="1" x14ac:dyDescent="0.25">
      <c r="A10214"/>
      <c r="B10214" s="32"/>
      <c r="C10214" s="34"/>
      <c r="D10214" s="10"/>
      <c r="J10214" s="53"/>
      <c r="K10214" s="64"/>
      <c r="O10214" s="60"/>
      <c r="P10214" s="67"/>
      <c r="T10214" s="53"/>
      <c r="U10214" s="64"/>
      <c r="Y10214" s="53"/>
      <c r="Z10214" s="64"/>
      <c r="AD10214" s="53"/>
    </row>
    <row r="10215" spans="1:30" s="13" customFormat="1" x14ac:dyDescent="0.25">
      <c r="A10215"/>
      <c r="B10215" s="32"/>
      <c r="C10215" s="34"/>
      <c r="D10215" s="10"/>
      <c r="J10215" s="53"/>
      <c r="K10215" s="64"/>
      <c r="O10215" s="60"/>
      <c r="P10215" s="67"/>
      <c r="T10215" s="53"/>
      <c r="U10215" s="64"/>
      <c r="Y10215" s="53"/>
      <c r="Z10215" s="64"/>
      <c r="AD10215" s="53"/>
    </row>
    <row r="10216" spans="1:30" s="13" customFormat="1" x14ac:dyDescent="0.25">
      <c r="A10216"/>
      <c r="B10216" s="32"/>
      <c r="C10216" s="34"/>
      <c r="D10216" s="10"/>
      <c r="J10216" s="53"/>
      <c r="K10216" s="64"/>
      <c r="O10216" s="60"/>
      <c r="P10216" s="67"/>
      <c r="T10216" s="53"/>
      <c r="U10216" s="64"/>
      <c r="Y10216" s="53"/>
      <c r="Z10216" s="64"/>
      <c r="AD10216" s="53"/>
    </row>
    <row r="10217" spans="1:30" s="13" customFormat="1" x14ac:dyDescent="0.25">
      <c r="A10217"/>
      <c r="B10217" s="32"/>
      <c r="C10217" s="34"/>
      <c r="D10217" s="10"/>
      <c r="J10217" s="53"/>
      <c r="K10217" s="64"/>
      <c r="O10217" s="60"/>
      <c r="P10217" s="67"/>
      <c r="T10217" s="53"/>
      <c r="U10217" s="64"/>
      <c r="Y10217" s="53"/>
      <c r="Z10217" s="64"/>
      <c r="AD10217" s="53"/>
    </row>
    <row r="10218" spans="1:30" s="13" customFormat="1" x14ac:dyDescent="0.25">
      <c r="A10218"/>
      <c r="B10218" s="32"/>
      <c r="C10218" s="34"/>
      <c r="D10218" s="10"/>
      <c r="J10218" s="53"/>
      <c r="K10218" s="64"/>
      <c r="O10218" s="60"/>
      <c r="P10218" s="67"/>
      <c r="T10218" s="53"/>
      <c r="U10218" s="64"/>
      <c r="Y10218" s="53"/>
      <c r="Z10218" s="64"/>
      <c r="AD10218" s="53"/>
    </row>
    <row r="10219" spans="1:30" s="13" customFormat="1" x14ac:dyDescent="0.25">
      <c r="A10219"/>
      <c r="B10219" s="32"/>
      <c r="C10219" s="34"/>
      <c r="D10219" s="10"/>
      <c r="J10219" s="53"/>
      <c r="K10219" s="64"/>
      <c r="O10219" s="60"/>
      <c r="P10219" s="67"/>
      <c r="T10219" s="53"/>
      <c r="U10219" s="64"/>
      <c r="Y10219" s="53"/>
      <c r="Z10219" s="64"/>
      <c r="AD10219" s="53"/>
    </row>
    <row r="10220" spans="1:30" s="13" customFormat="1" x14ac:dyDescent="0.25">
      <c r="A10220"/>
      <c r="B10220" s="32"/>
      <c r="C10220" s="34"/>
      <c r="D10220" s="10"/>
      <c r="J10220" s="53"/>
      <c r="K10220" s="64"/>
      <c r="O10220" s="60"/>
      <c r="P10220" s="67"/>
      <c r="T10220" s="53"/>
      <c r="U10220" s="64"/>
      <c r="Y10220" s="53"/>
      <c r="Z10220" s="64"/>
      <c r="AD10220" s="53"/>
    </row>
    <row r="10221" spans="1:30" s="13" customFormat="1" x14ac:dyDescent="0.25">
      <c r="A10221"/>
      <c r="B10221" s="32"/>
      <c r="C10221" s="34"/>
      <c r="D10221" s="10"/>
      <c r="J10221" s="53"/>
      <c r="K10221" s="64"/>
      <c r="O10221" s="60"/>
      <c r="P10221" s="67"/>
      <c r="T10221" s="53"/>
      <c r="U10221" s="64"/>
      <c r="Y10221" s="53"/>
      <c r="Z10221" s="64"/>
      <c r="AD10221" s="53"/>
    </row>
    <row r="10222" spans="1:30" s="13" customFormat="1" x14ac:dyDescent="0.25">
      <c r="A10222"/>
      <c r="B10222" s="32"/>
      <c r="C10222" s="34"/>
      <c r="D10222" s="10"/>
      <c r="J10222" s="53"/>
      <c r="K10222" s="64"/>
      <c r="O10222" s="60"/>
      <c r="P10222" s="67"/>
      <c r="T10222" s="53"/>
      <c r="U10222" s="64"/>
      <c r="Y10222" s="53"/>
      <c r="Z10222" s="64"/>
      <c r="AD10222" s="53"/>
    </row>
    <row r="10223" spans="1:30" s="13" customFormat="1" x14ac:dyDescent="0.25">
      <c r="A10223"/>
      <c r="B10223" s="32"/>
      <c r="C10223" s="34"/>
      <c r="D10223" s="10"/>
      <c r="J10223" s="53"/>
      <c r="K10223" s="64"/>
      <c r="O10223" s="60"/>
      <c r="P10223" s="67"/>
      <c r="T10223" s="53"/>
      <c r="U10223" s="64"/>
      <c r="Y10223" s="53"/>
      <c r="Z10223" s="64"/>
      <c r="AD10223" s="53"/>
    </row>
    <row r="10224" spans="1:30" s="13" customFormat="1" x14ac:dyDescent="0.25">
      <c r="A10224"/>
      <c r="B10224" s="32"/>
      <c r="C10224" s="34"/>
      <c r="D10224" s="10"/>
      <c r="J10224" s="53"/>
      <c r="K10224" s="64"/>
      <c r="O10224" s="60"/>
      <c r="P10224" s="67"/>
      <c r="T10224" s="53"/>
      <c r="U10224" s="64"/>
      <c r="Y10224" s="53"/>
      <c r="Z10224" s="64"/>
      <c r="AD10224" s="53"/>
    </row>
    <row r="10225" spans="1:30" s="13" customFormat="1" x14ac:dyDescent="0.25">
      <c r="A10225"/>
      <c r="B10225" s="32"/>
      <c r="C10225" s="34"/>
      <c r="D10225" s="10"/>
      <c r="J10225" s="53"/>
      <c r="K10225" s="64"/>
      <c r="O10225" s="60"/>
      <c r="P10225" s="67"/>
      <c r="T10225" s="53"/>
      <c r="U10225" s="64"/>
      <c r="Y10225" s="53"/>
      <c r="Z10225" s="64"/>
      <c r="AD10225" s="53"/>
    </row>
    <row r="10226" spans="1:30" s="13" customFormat="1" x14ac:dyDescent="0.25">
      <c r="A10226"/>
      <c r="B10226" s="32"/>
      <c r="C10226" s="34"/>
      <c r="D10226" s="10"/>
      <c r="J10226" s="53"/>
      <c r="K10226" s="64"/>
      <c r="O10226" s="60"/>
      <c r="P10226" s="67"/>
      <c r="T10226" s="53"/>
      <c r="U10226" s="64"/>
      <c r="Y10226" s="53"/>
      <c r="Z10226" s="64"/>
      <c r="AD10226" s="53"/>
    </row>
    <row r="10227" spans="1:30" s="13" customFormat="1" x14ac:dyDescent="0.25">
      <c r="A10227"/>
      <c r="B10227" s="32"/>
      <c r="C10227" s="34"/>
      <c r="D10227" s="10"/>
      <c r="J10227" s="53"/>
      <c r="K10227" s="64"/>
      <c r="O10227" s="60"/>
      <c r="P10227" s="67"/>
      <c r="T10227" s="53"/>
      <c r="U10227" s="64"/>
      <c r="Y10227" s="53"/>
      <c r="Z10227" s="64"/>
      <c r="AD10227" s="53"/>
    </row>
    <row r="10228" spans="1:30" s="13" customFormat="1" x14ac:dyDescent="0.25">
      <c r="A10228"/>
      <c r="B10228" s="32"/>
      <c r="C10228" s="34"/>
      <c r="D10228" s="10"/>
      <c r="J10228" s="53"/>
      <c r="K10228" s="64"/>
      <c r="O10228" s="60"/>
      <c r="P10228" s="67"/>
      <c r="T10228" s="53"/>
      <c r="U10228" s="64"/>
      <c r="Y10228" s="53"/>
      <c r="Z10228" s="64"/>
      <c r="AD10228" s="53"/>
    </row>
    <row r="10229" spans="1:30" s="13" customFormat="1" x14ac:dyDescent="0.25">
      <c r="A10229"/>
      <c r="B10229" s="32"/>
      <c r="C10229" s="34"/>
      <c r="D10229" s="10"/>
      <c r="J10229" s="53"/>
      <c r="K10229" s="64"/>
      <c r="O10229" s="60"/>
      <c r="P10229" s="67"/>
      <c r="T10229" s="53"/>
      <c r="U10229" s="64"/>
      <c r="Y10229" s="53"/>
      <c r="Z10229" s="64"/>
      <c r="AD10229" s="53"/>
    </row>
    <row r="10230" spans="1:30" s="13" customFormat="1" x14ac:dyDescent="0.25">
      <c r="A10230"/>
      <c r="B10230" s="32"/>
      <c r="C10230" s="34"/>
      <c r="D10230" s="10"/>
      <c r="J10230" s="53"/>
      <c r="K10230" s="64"/>
      <c r="O10230" s="60"/>
      <c r="P10230" s="67"/>
      <c r="T10230" s="53"/>
      <c r="U10230" s="64"/>
      <c r="Y10230" s="53"/>
      <c r="Z10230" s="64"/>
      <c r="AD10230" s="53"/>
    </row>
    <row r="10231" spans="1:30" s="13" customFormat="1" x14ac:dyDescent="0.25">
      <c r="A10231"/>
      <c r="B10231" s="32"/>
      <c r="C10231" s="34"/>
      <c r="D10231" s="10"/>
      <c r="J10231" s="53"/>
      <c r="K10231" s="64"/>
      <c r="O10231" s="60"/>
      <c r="P10231" s="67"/>
      <c r="T10231" s="53"/>
      <c r="U10231" s="64"/>
      <c r="Y10231" s="53"/>
      <c r="Z10231" s="64"/>
      <c r="AD10231" s="53"/>
    </row>
    <row r="10232" spans="1:30" s="13" customFormat="1" x14ac:dyDescent="0.25">
      <c r="A10232"/>
      <c r="B10232" s="32"/>
      <c r="C10232" s="34"/>
      <c r="D10232" s="10"/>
      <c r="J10232" s="53"/>
      <c r="K10232" s="64"/>
      <c r="O10232" s="60"/>
      <c r="P10232" s="67"/>
      <c r="T10232" s="53"/>
      <c r="U10232" s="64"/>
      <c r="Y10232" s="53"/>
      <c r="Z10232" s="64"/>
      <c r="AD10232" s="53"/>
    </row>
    <row r="10233" spans="1:30" s="13" customFormat="1" x14ac:dyDescent="0.25">
      <c r="A10233"/>
      <c r="B10233" s="32"/>
      <c r="C10233" s="34"/>
      <c r="D10233" s="10"/>
      <c r="J10233" s="53"/>
      <c r="K10233" s="64"/>
      <c r="O10233" s="60"/>
      <c r="P10233" s="67"/>
      <c r="T10233" s="53"/>
      <c r="U10233" s="64"/>
      <c r="Y10233" s="53"/>
      <c r="Z10233" s="64"/>
      <c r="AD10233" s="53"/>
    </row>
    <row r="10234" spans="1:30" s="13" customFormat="1" x14ac:dyDescent="0.25">
      <c r="A10234"/>
      <c r="B10234" s="32"/>
      <c r="C10234" s="34"/>
      <c r="D10234" s="10"/>
      <c r="J10234" s="53"/>
      <c r="K10234" s="64"/>
      <c r="O10234" s="60"/>
      <c r="P10234" s="67"/>
      <c r="T10234" s="53"/>
      <c r="U10234" s="64"/>
      <c r="Y10234" s="53"/>
      <c r="Z10234" s="64"/>
      <c r="AD10234" s="53"/>
    </row>
    <row r="10235" spans="1:30" s="13" customFormat="1" x14ac:dyDescent="0.25">
      <c r="A10235"/>
      <c r="B10235" s="32"/>
      <c r="C10235" s="34"/>
      <c r="D10235" s="10"/>
      <c r="J10235" s="53"/>
      <c r="K10235" s="64"/>
      <c r="O10235" s="60"/>
      <c r="P10235" s="67"/>
      <c r="T10235" s="53"/>
      <c r="U10235" s="64"/>
      <c r="Y10235" s="53"/>
      <c r="Z10235" s="64"/>
      <c r="AD10235" s="53"/>
    </row>
    <row r="10236" spans="1:30" s="13" customFormat="1" x14ac:dyDescent="0.25">
      <c r="A10236"/>
      <c r="B10236" s="32"/>
      <c r="C10236" s="34"/>
      <c r="D10236" s="10"/>
      <c r="J10236" s="53"/>
      <c r="K10236" s="64"/>
      <c r="O10236" s="60"/>
      <c r="P10236" s="67"/>
      <c r="T10236" s="53"/>
      <c r="U10236" s="64"/>
      <c r="Y10236" s="53"/>
      <c r="Z10236" s="64"/>
      <c r="AD10236" s="53"/>
    </row>
    <row r="10237" spans="1:30" s="13" customFormat="1" x14ac:dyDescent="0.25">
      <c r="A10237"/>
      <c r="B10237" s="32"/>
      <c r="C10237" s="34"/>
      <c r="D10237" s="10"/>
      <c r="J10237" s="53"/>
      <c r="K10237" s="64"/>
      <c r="O10237" s="60"/>
      <c r="P10237" s="67"/>
      <c r="T10237" s="53"/>
      <c r="U10237" s="64"/>
      <c r="Y10237" s="53"/>
      <c r="Z10237" s="64"/>
      <c r="AD10237" s="53"/>
    </row>
    <row r="10238" spans="1:30" s="13" customFormat="1" x14ac:dyDescent="0.25">
      <c r="A10238"/>
      <c r="B10238" s="32"/>
      <c r="C10238" s="34"/>
      <c r="D10238" s="10"/>
      <c r="J10238" s="53"/>
      <c r="K10238" s="64"/>
      <c r="O10238" s="60"/>
      <c r="P10238" s="67"/>
      <c r="T10238" s="53"/>
      <c r="U10238" s="64"/>
      <c r="Y10238" s="53"/>
      <c r="Z10238" s="64"/>
      <c r="AD10238" s="53"/>
    </row>
    <row r="10239" spans="1:30" s="13" customFormat="1" x14ac:dyDescent="0.25">
      <c r="A10239"/>
      <c r="B10239" s="32"/>
      <c r="C10239" s="34"/>
      <c r="D10239" s="10"/>
      <c r="J10239" s="53"/>
      <c r="K10239" s="64"/>
      <c r="O10239" s="60"/>
      <c r="P10239" s="67"/>
      <c r="T10239" s="53"/>
      <c r="U10239" s="64"/>
      <c r="Y10239" s="53"/>
      <c r="Z10239" s="64"/>
      <c r="AD10239" s="53"/>
    </row>
    <row r="10240" spans="1:30" s="13" customFormat="1" x14ac:dyDescent="0.25">
      <c r="A10240"/>
      <c r="B10240" s="32"/>
      <c r="C10240" s="34"/>
      <c r="D10240" s="10"/>
      <c r="J10240" s="53"/>
      <c r="K10240" s="64"/>
      <c r="O10240" s="60"/>
      <c r="P10240" s="67"/>
      <c r="T10240" s="53"/>
      <c r="U10240" s="64"/>
      <c r="Y10240" s="53"/>
      <c r="Z10240" s="64"/>
      <c r="AD10240" s="53"/>
    </row>
    <row r="10241" spans="1:30" s="13" customFormat="1" x14ac:dyDescent="0.25">
      <c r="A10241"/>
      <c r="B10241" s="32"/>
      <c r="C10241" s="34"/>
      <c r="D10241" s="10"/>
      <c r="J10241" s="53"/>
      <c r="K10241" s="64"/>
      <c r="O10241" s="60"/>
      <c r="P10241" s="67"/>
      <c r="T10241" s="53"/>
      <c r="U10241" s="64"/>
      <c r="Y10241" s="53"/>
      <c r="Z10241" s="64"/>
      <c r="AD10241" s="53"/>
    </row>
    <row r="10242" spans="1:30" s="13" customFormat="1" x14ac:dyDescent="0.25">
      <c r="A10242"/>
      <c r="B10242" s="32"/>
      <c r="C10242" s="34"/>
      <c r="D10242" s="10"/>
      <c r="J10242" s="53"/>
      <c r="K10242" s="64"/>
      <c r="O10242" s="60"/>
      <c r="P10242" s="67"/>
      <c r="T10242" s="53"/>
      <c r="U10242" s="64"/>
      <c r="Y10242" s="53"/>
      <c r="Z10242" s="64"/>
      <c r="AD10242" s="53"/>
    </row>
    <row r="10243" spans="1:30" s="13" customFormat="1" x14ac:dyDescent="0.25">
      <c r="A10243"/>
      <c r="B10243" s="32"/>
      <c r="C10243" s="34"/>
      <c r="D10243" s="10"/>
      <c r="J10243" s="53"/>
      <c r="K10243" s="64"/>
      <c r="O10243" s="60"/>
      <c r="P10243" s="67"/>
      <c r="T10243" s="53"/>
      <c r="U10243" s="64"/>
      <c r="Y10243" s="53"/>
      <c r="Z10243" s="64"/>
      <c r="AD10243" s="53"/>
    </row>
    <row r="10244" spans="1:30" s="13" customFormat="1" x14ac:dyDescent="0.25">
      <c r="A10244"/>
      <c r="B10244" s="32"/>
      <c r="C10244" s="34"/>
      <c r="D10244" s="10"/>
      <c r="J10244" s="53"/>
      <c r="K10244" s="64"/>
      <c r="O10244" s="60"/>
      <c r="P10244" s="67"/>
      <c r="T10244" s="53"/>
      <c r="U10244" s="64"/>
      <c r="Y10244" s="53"/>
      <c r="Z10244" s="64"/>
      <c r="AD10244" s="53"/>
    </row>
    <row r="10245" spans="1:30" s="13" customFormat="1" x14ac:dyDescent="0.25">
      <c r="A10245"/>
      <c r="B10245" s="32"/>
      <c r="C10245" s="34"/>
      <c r="D10245" s="10"/>
      <c r="J10245" s="53"/>
      <c r="K10245" s="64"/>
      <c r="O10245" s="60"/>
      <c r="P10245" s="67"/>
      <c r="T10245" s="53"/>
      <c r="U10245" s="64"/>
      <c r="Y10245" s="53"/>
      <c r="Z10245" s="64"/>
      <c r="AD10245" s="53"/>
    </row>
    <row r="10246" spans="1:30" s="13" customFormat="1" x14ac:dyDescent="0.25">
      <c r="A10246"/>
      <c r="B10246" s="32"/>
      <c r="C10246" s="34"/>
      <c r="D10246" s="10"/>
      <c r="J10246" s="53"/>
      <c r="K10246" s="64"/>
      <c r="O10246" s="60"/>
      <c r="P10246" s="67"/>
      <c r="T10246" s="53"/>
      <c r="U10246" s="64"/>
      <c r="Y10246" s="53"/>
      <c r="Z10246" s="64"/>
      <c r="AD10246" s="53"/>
    </row>
    <row r="10247" spans="1:30" s="13" customFormat="1" x14ac:dyDescent="0.25">
      <c r="A10247"/>
      <c r="B10247" s="32"/>
      <c r="C10247" s="34"/>
      <c r="D10247" s="10"/>
      <c r="J10247" s="53"/>
      <c r="K10247" s="64"/>
      <c r="O10247" s="60"/>
      <c r="P10247" s="67"/>
      <c r="T10247" s="53"/>
      <c r="U10247" s="64"/>
      <c r="Y10247" s="53"/>
      <c r="Z10247" s="64"/>
      <c r="AD10247" s="53"/>
    </row>
    <row r="10248" spans="1:30" s="13" customFormat="1" x14ac:dyDescent="0.25">
      <c r="A10248"/>
      <c r="B10248" s="32"/>
      <c r="C10248" s="34"/>
      <c r="D10248" s="10"/>
      <c r="J10248" s="53"/>
      <c r="K10248" s="64"/>
      <c r="O10248" s="60"/>
      <c r="P10248" s="67"/>
      <c r="T10248" s="53"/>
      <c r="U10248" s="64"/>
      <c r="Y10248" s="53"/>
      <c r="Z10248" s="64"/>
      <c r="AD10248" s="53"/>
    </row>
    <row r="10249" spans="1:30" s="13" customFormat="1" x14ac:dyDescent="0.25">
      <c r="A10249"/>
      <c r="B10249" s="32"/>
      <c r="C10249" s="34"/>
      <c r="D10249" s="10"/>
      <c r="J10249" s="53"/>
      <c r="K10249" s="64"/>
      <c r="O10249" s="60"/>
      <c r="P10249" s="67"/>
      <c r="T10249" s="53"/>
      <c r="U10249" s="64"/>
      <c r="Y10249" s="53"/>
      <c r="Z10249" s="64"/>
      <c r="AD10249" s="53"/>
    </row>
    <row r="10250" spans="1:30" s="13" customFormat="1" x14ac:dyDescent="0.25">
      <c r="A10250"/>
      <c r="B10250" s="32"/>
      <c r="C10250" s="34"/>
      <c r="D10250" s="10"/>
      <c r="J10250" s="53"/>
      <c r="K10250" s="64"/>
      <c r="O10250" s="60"/>
      <c r="P10250" s="67"/>
      <c r="T10250" s="53"/>
      <c r="U10250" s="64"/>
      <c r="Y10250" s="53"/>
      <c r="Z10250" s="64"/>
      <c r="AD10250" s="53"/>
    </row>
    <row r="10251" spans="1:30" s="13" customFormat="1" x14ac:dyDescent="0.25">
      <c r="A10251"/>
      <c r="B10251" s="32"/>
      <c r="C10251" s="34"/>
      <c r="D10251" s="10"/>
      <c r="J10251" s="53"/>
      <c r="K10251" s="64"/>
      <c r="O10251" s="60"/>
      <c r="P10251" s="67"/>
      <c r="T10251" s="53"/>
      <c r="U10251" s="64"/>
      <c r="Y10251" s="53"/>
      <c r="Z10251" s="64"/>
      <c r="AD10251" s="53"/>
    </row>
    <row r="10252" spans="1:30" s="13" customFormat="1" x14ac:dyDescent="0.25">
      <c r="A10252"/>
      <c r="B10252" s="32"/>
      <c r="C10252" s="34"/>
      <c r="D10252" s="10"/>
      <c r="J10252" s="53"/>
      <c r="K10252" s="64"/>
      <c r="O10252" s="60"/>
      <c r="P10252" s="67"/>
      <c r="T10252" s="53"/>
      <c r="U10252" s="64"/>
      <c r="Y10252" s="53"/>
      <c r="Z10252" s="64"/>
      <c r="AD10252" s="53"/>
    </row>
    <row r="10253" spans="1:30" s="13" customFormat="1" x14ac:dyDescent="0.25">
      <c r="A10253"/>
      <c r="B10253" s="32"/>
      <c r="C10253" s="34"/>
      <c r="D10253" s="10"/>
      <c r="J10253" s="53"/>
      <c r="K10253" s="64"/>
      <c r="O10253" s="60"/>
      <c r="P10253" s="67"/>
      <c r="T10253" s="53"/>
      <c r="U10253" s="64"/>
      <c r="Y10253" s="53"/>
      <c r="Z10253" s="64"/>
      <c r="AD10253" s="53"/>
    </row>
    <row r="10254" spans="1:30" s="13" customFormat="1" x14ac:dyDescent="0.25">
      <c r="A10254"/>
      <c r="B10254" s="32"/>
      <c r="C10254" s="34"/>
      <c r="D10254" s="10"/>
      <c r="J10254" s="53"/>
      <c r="K10254" s="64"/>
      <c r="O10254" s="60"/>
      <c r="P10254" s="67"/>
      <c r="T10254" s="53"/>
      <c r="U10254" s="64"/>
      <c r="Y10254" s="53"/>
      <c r="Z10254" s="64"/>
      <c r="AD10254" s="53"/>
    </row>
    <row r="10255" spans="1:30" s="13" customFormat="1" x14ac:dyDescent="0.25">
      <c r="A10255"/>
      <c r="B10255" s="32"/>
      <c r="C10255" s="34"/>
      <c r="D10255" s="10"/>
      <c r="J10255" s="53"/>
      <c r="K10255" s="64"/>
      <c r="O10255" s="60"/>
      <c r="P10255" s="67"/>
      <c r="T10255" s="53"/>
      <c r="U10255" s="64"/>
      <c r="Y10255" s="53"/>
      <c r="Z10255" s="64"/>
      <c r="AD10255" s="53"/>
    </row>
    <row r="10256" spans="1:30" s="13" customFormat="1" x14ac:dyDescent="0.25">
      <c r="A10256"/>
      <c r="B10256" s="32"/>
      <c r="C10256" s="34"/>
      <c r="D10256" s="10"/>
      <c r="J10256" s="53"/>
      <c r="K10256" s="64"/>
      <c r="O10256" s="60"/>
      <c r="P10256" s="67"/>
      <c r="T10256" s="53"/>
      <c r="U10256" s="64"/>
      <c r="Y10256" s="53"/>
      <c r="Z10256" s="64"/>
      <c r="AD10256" s="53"/>
    </row>
    <row r="10257" spans="1:30" s="13" customFormat="1" x14ac:dyDescent="0.25">
      <c r="A10257"/>
      <c r="B10257" s="32"/>
      <c r="C10257" s="34"/>
      <c r="D10257" s="10"/>
      <c r="J10257" s="53"/>
      <c r="K10257" s="64"/>
      <c r="O10257" s="60"/>
      <c r="P10257" s="67"/>
      <c r="T10257" s="53"/>
      <c r="U10257" s="64"/>
      <c r="Y10257" s="53"/>
      <c r="Z10257" s="64"/>
      <c r="AD10257" s="53"/>
    </row>
    <row r="10258" spans="1:30" s="13" customFormat="1" x14ac:dyDescent="0.25">
      <c r="A10258"/>
      <c r="B10258" s="32"/>
      <c r="C10258" s="34"/>
      <c r="D10258" s="10"/>
      <c r="J10258" s="53"/>
      <c r="K10258" s="64"/>
      <c r="O10258" s="60"/>
      <c r="P10258" s="67"/>
      <c r="T10258" s="53"/>
      <c r="U10258" s="64"/>
      <c r="Y10258" s="53"/>
      <c r="Z10258" s="64"/>
      <c r="AD10258" s="53"/>
    </row>
    <row r="10259" spans="1:30" s="13" customFormat="1" x14ac:dyDescent="0.25">
      <c r="A10259"/>
      <c r="B10259" s="32"/>
      <c r="C10259" s="34"/>
      <c r="D10259" s="10"/>
      <c r="J10259" s="53"/>
      <c r="K10259" s="64"/>
      <c r="O10259" s="60"/>
      <c r="P10259" s="67"/>
      <c r="T10259" s="53"/>
      <c r="U10259" s="64"/>
      <c r="Y10259" s="53"/>
      <c r="Z10259" s="64"/>
      <c r="AD10259" s="53"/>
    </row>
    <row r="10260" spans="1:30" s="13" customFormat="1" x14ac:dyDescent="0.25">
      <c r="A10260"/>
      <c r="B10260" s="32"/>
      <c r="C10260" s="34"/>
      <c r="D10260" s="10"/>
      <c r="J10260" s="53"/>
      <c r="K10260" s="64"/>
      <c r="O10260" s="60"/>
      <c r="P10260" s="67"/>
      <c r="T10260" s="53"/>
      <c r="U10260" s="64"/>
      <c r="Y10260" s="53"/>
      <c r="Z10260" s="64"/>
      <c r="AD10260" s="53"/>
    </row>
    <row r="10261" spans="1:30" s="13" customFormat="1" x14ac:dyDescent="0.25">
      <c r="A10261"/>
      <c r="B10261" s="32"/>
      <c r="C10261" s="34"/>
      <c r="D10261" s="10"/>
      <c r="J10261" s="53"/>
      <c r="K10261" s="64"/>
      <c r="O10261" s="60"/>
      <c r="P10261" s="67"/>
      <c r="T10261" s="53"/>
      <c r="U10261" s="64"/>
      <c r="Y10261" s="53"/>
      <c r="Z10261" s="64"/>
      <c r="AD10261" s="53"/>
    </row>
    <row r="10262" spans="1:30" s="13" customFormat="1" x14ac:dyDescent="0.25">
      <c r="A10262"/>
      <c r="B10262" s="32"/>
      <c r="C10262" s="34"/>
      <c r="D10262" s="10"/>
      <c r="J10262" s="53"/>
      <c r="K10262" s="64"/>
      <c r="O10262" s="60"/>
      <c r="P10262" s="67"/>
      <c r="T10262" s="53"/>
      <c r="U10262" s="64"/>
      <c r="Y10262" s="53"/>
      <c r="Z10262" s="64"/>
      <c r="AD10262" s="53"/>
    </row>
    <row r="10263" spans="1:30" s="13" customFormat="1" x14ac:dyDescent="0.25">
      <c r="A10263"/>
      <c r="B10263" s="32"/>
      <c r="C10263" s="34"/>
      <c r="D10263" s="10"/>
      <c r="J10263" s="53"/>
      <c r="K10263" s="64"/>
      <c r="O10263" s="60"/>
      <c r="P10263" s="67"/>
      <c r="T10263" s="53"/>
      <c r="U10263" s="64"/>
      <c r="Y10263" s="53"/>
      <c r="Z10263" s="64"/>
      <c r="AD10263" s="53"/>
    </row>
    <row r="10264" spans="1:30" s="13" customFormat="1" x14ac:dyDescent="0.25">
      <c r="A10264"/>
      <c r="B10264" s="32"/>
      <c r="C10264" s="34"/>
      <c r="D10264" s="10"/>
      <c r="J10264" s="53"/>
      <c r="K10264" s="64"/>
      <c r="O10264" s="60"/>
      <c r="P10264" s="67"/>
      <c r="T10264" s="53"/>
      <c r="U10264" s="64"/>
      <c r="Y10264" s="53"/>
      <c r="Z10264" s="64"/>
      <c r="AD10264" s="53"/>
    </row>
    <row r="10265" spans="1:30" s="13" customFormat="1" x14ac:dyDescent="0.25">
      <c r="A10265"/>
      <c r="B10265" s="32"/>
      <c r="C10265" s="34"/>
      <c r="D10265" s="10"/>
      <c r="J10265" s="53"/>
      <c r="K10265" s="64"/>
      <c r="O10265" s="60"/>
      <c r="P10265" s="67"/>
      <c r="T10265" s="53"/>
      <c r="U10265" s="64"/>
      <c r="Y10265" s="53"/>
      <c r="Z10265" s="64"/>
      <c r="AD10265" s="53"/>
    </row>
    <row r="10266" spans="1:30" s="13" customFormat="1" x14ac:dyDescent="0.25">
      <c r="A10266"/>
      <c r="B10266" s="32"/>
      <c r="C10266" s="34"/>
      <c r="D10266" s="10"/>
      <c r="J10266" s="53"/>
      <c r="K10266" s="64"/>
      <c r="O10266" s="60"/>
      <c r="P10266" s="67"/>
      <c r="T10266" s="53"/>
      <c r="U10266" s="64"/>
      <c r="Y10266" s="53"/>
      <c r="Z10266" s="64"/>
      <c r="AD10266" s="53"/>
    </row>
    <row r="10267" spans="1:30" s="13" customFormat="1" x14ac:dyDescent="0.25">
      <c r="A10267"/>
      <c r="B10267" s="32"/>
      <c r="C10267" s="34"/>
      <c r="D10267" s="10"/>
      <c r="J10267" s="53"/>
      <c r="K10267" s="64"/>
      <c r="O10267" s="60"/>
      <c r="P10267" s="67"/>
      <c r="T10267" s="53"/>
      <c r="U10267" s="64"/>
      <c r="Y10267" s="53"/>
      <c r="Z10267" s="64"/>
      <c r="AD10267" s="53"/>
    </row>
    <row r="10268" spans="1:30" s="13" customFormat="1" x14ac:dyDescent="0.25">
      <c r="A10268"/>
      <c r="B10268" s="32"/>
      <c r="C10268" s="34"/>
      <c r="D10268" s="10"/>
      <c r="J10268" s="53"/>
      <c r="K10268" s="64"/>
      <c r="O10268" s="60"/>
      <c r="P10268" s="67"/>
      <c r="T10268" s="53"/>
      <c r="U10268" s="64"/>
      <c r="Y10268" s="53"/>
      <c r="Z10268" s="64"/>
      <c r="AD10268" s="53"/>
    </row>
    <row r="10269" spans="1:30" s="13" customFormat="1" x14ac:dyDescent="0.25">
      <c r="A10269"/>
      <c r="B10269" s="32"/>
      <c r="C10269" s="34"/>
      <c r="D10269" s="10"/>
      <c r="J10269" s="53"/>
      <c r="K10269" s="64"/>
      <c r="O10269" s="60"/>
      <c r="P10269" s="67"/>
      <c r="T10269" s="53"/>
      <c r="U10269" s="64"/>
      <c r="Y10269" s="53"/>
      <c r="Z10269" s="64"/>
      <c r="AD10269" s="53"/>
    </row>
    <row r="10270" spans="1:30" s="13" customFormat="1" x14ac:dyDescent="0.25">
      <c r="A10270"/>
      <c r="B10270" s="32"/>
      <c r="C10270" s="34"/>
      <c r="D10270" s="10"/>
      <c r="J10270" s="53"/>
      <c r="K10270" s="64"/>
      <c r="O10270" s="60"/>
      <c r="P10270" s="67"/>
      <c r="T10270" s="53"/>
      <c r="U10270" s="64"/>
      <c r="Y10270" s="53"/>
      <c r="Z10270" s="64"/>
      <c r="AD10270" s="53"/>
    </row>
    <row r="10271" spans="1:30" s="13" customFormat="1" x14ac:dyDescent="0.25">
      <c r="A10271"/>
      <c r="B10271" s="32"/>
      <c r="C10271" s="34"/>
      <c r="D10271" s="10"/>
      <c r="J10271" s="53"/>
      <c r="K10271" s="64"/>
      <c r="O10271" s="60"/>
      <c r="P10271" s="67"/>
      <c r="T10271" s="53"/>
      <c r="U10271" s="64"/>
      <c r="Y10271" s="53"/>
      <c r="Z10271" s="64"/>
      <c r="AD10271" s="53"/>
    </row>
    <row r="10272" spans="1:30" s="13" customFormat="1" x14ac:dyDescent="0.25">
      <c r="A10272"/>
      <c r="B10272" s="32"/>
      <c r="C10272" s="34"/>
      <c r="D10272" s="10"/>
      <c r="J10272" s="53"/>
      <c r="K10272" s="64"/>
      <c r="O10272" s="60"/>
      <c r="P10272" s="67"/>
      <c r="T10272" s="53"/>
      <c r="U10272" s="64"/>
      <c r="Y10272" s="53"/>
      <c r="Z10272" s="64"/>
      <c r="AD10272" s="53"/>
    </row>
    <row r="10273" spans="1:30" s="13" customFormat="1" x14ac:dyDescent="0.25">
      <c r="A10273"/>
      <c r="B10273" s="32"/>
      <c r="C10273" s="34"/>
      <c r="D10273" s="10"/>
      <c r="J10273" s="53"/>
      <c r="K10273" s="64"/>
      <c r="O10273" s="60"/>
      <c r="P10273" s="67"/>
      <c r="T10273" s="53"/>
      <c r="U10273" s="64"/>
      <c r="Y10273" s="53"/>
      <c r="Z10273" s="64"/>
      <c r="AD10273" s="53"/>
    </row>
    <row r="10274" spans="1:30" s="13" customFormat="1" x14ac:dyDescent="0.25">
      <c r="A10274"/>
      <c r="B10274" s="32"/>
      <c r="C10274" s="34"/>
      <c r="D10274" s="10"/>
      <c r="J10274" s="53"/>
      <c r="K10274" s="64"/>
      <c r="O10274" s="60"/>
      <c r="P10274" s="67"/>
      <c r="T10274" s="53"/>
      <c r="U10274" s="64"/>
      <c r="Y10274" s="53"/>
      <c r="Z10274" s="64"/>
      <c r="AD10274" s="53"/>
    </row>
    <row r="10275" spans="1:30" s="13" customFormat="1" x14ac:dyDescent="0.25">
      <c r="A10275"/>
      <c r="B10275" s="32"/>
      <c r="C10275" s="34"/>
      <c r="D10275" s="10"/>
      <c r="J10275" s="53"/>
      <c r="K10275" s="64"/>
      <c r="O10275" s="60"/>
      <c r="P10275" s="67"/>
      <c r="T10275" s="53"/>
      <c r="U10275" s="64"/>
      <c r="Y10275" s="53"/>
      <c r="Z10275" s="64"/>
      <c r="AD10275" s="53"/>
    </row>
    <row r="10276" spans="1:30" s="13" customFormat="1" x14ac:dyDescent="0.25">
      <c r="A10276"/>
      <c r="B10276" s="32"/>
      <c r="C10276" s="34"/>
      <c r="D10276" s="10"/>
      <c r="J10276" s="53"/>
      <c r="K10276" s="64"/>
      <c r="O10276" s="60"/>
      <c r="P10276" s="67"/>
      <c r="T10276" s="53"/>
      <c r="U10276" s="64"/>
      <c r="Y10276" s="53"/>
      <c r="Z10276" s="64"/>
      <c r="AD10276" s="53"/>
    </row>
    <row r="10277" spans="1:30" s="13" customFormat="1" x14ac:dyDescent="0.25">
      <c r="A10277"/>
      <c r="B10277" s="32"/>
      <c r="C10277" s="34"/>
      <c r="D10277" s="10"/>
      <c r="J10277" s="53"/>
      <c r="K10277" s="64"/>
      <c r="O10277" s="60"/>
      <c r="P10277" s="67"/>
      <c r="T10277" s="53"/>
      <c r="U10277" s="64"/>
      <c r="Y10277" s="53"/>
      <c r="Z10277" s="64"/>
      <c r="AD10277" s="53"/>
    </row>
    <row r="10278" spans="1:30" s="13" customFormat="1" x14ac:dyDescent="0.25">
      <c r="A10278"/>
      <c r="B10278" s="32"/>
      <c r="C10278" s="34"/>
      <c r="D10278" s="10"/>
      <c r="J10278" s="53"/>
      <c r="K10278" s="64"/>
      <c r="O10278" s="60"/>
      <c r="P10278" s="67"/>
      <c r="T10278" s="53"/>
      <c r="U10278" s="64"/>
      <c r="Y10278" s="53"/>
      <c r="Z10278" s="64"/>
      <c r="AD10278" s="53"/>
    </row>
    <row r="10279" spans="1:30" s="13" customFormat="1" x14ac:dyDescent="0.25">
      <c r="A10279"/>
      <c r="B10279" s="32"/>
      <c r="C10279" s="34"/>
      <c r="D10279" s="10"/>
      <c r="J10279" s="53"/>
      <c r="K10279" s="64"/>
      <c r="O10279" s="60"/>
      <c r="P10279" s="67"/>
      <c r="T10279" s="53"/>
      <c r="U10279" s="64"/>
      <c r="Y10279" s="53"/>
      <c r="Z10279" s="64"/>
      <c r="AD10279" s="53"/>
    </row>
    <row r="10280" spans="1:30" s="13" customFormat="1" x14ac:dyDescent="0.25">
      <c r="A10280"/>
      <c r="B10280" s="32"/>
      <c r="C10280" s="34"/>
      <c r="D10280" s="10"/>
      <c r="J10280" s="53"/>
      <c r="K10280" s="64"/>
      <c r="O10280" s="60"/>
      <c r="P10280" s="67"/>
      <c r="T10280" s="53"/>
      <c r="U10280" s="64"/>
      <c r="Y10280" s="53"/>
      <c r="Z10280" s="64"/>
      <c r="AD10280" s="53"/>
    </row>
    <row r="10281" spans="1:30" s="13" customFormat="1" x14ac:dyDescent="0.25">
      <c r="A10281"/>
      <c r="B10281" s="32"/>
      <c r="C10281" s="34"/>
      <c r="D10281" s="10"/>
      <c r="J10281" s="53"/>
      <c r="K10281" s="64"/>
      <c r="O10281" s="60"/>
      <c r="P10281" s="67"/>
      <c r="T10281" s="53"/>
      <c r="U10281" s="64"/>
      <c r="Y10281" s="53"/>
      <c r="Z10281" s="64"/>
      <c r="AD10281" s="53"/>
    </row>
    <row r="10282" spans="1:30" s="13" customFormat="1" x14ac:dyDescent="0.25">
      <c r="A10282"/>
      <c r="B10282" s="32"/>
      <c r="C10282" s="34"/>
      <c r="D10282" s="10"/>
      <c r="J10282" s="53"/>
      <c r="K10282" s="64"/>
      <c r="O10282" s="60"/>
      <c r="P10282" s="67"/>
      <c r="T10282" s="53"/>
      <c r="U10282" s="64"/>
      <c r="Y10282" s="53"/>
      <c r="Z10282" s="64"/>
      <c r="AD10282" s="53"/>
    </row>
    <row r="10283" spans="1:30" s="13" customFormat="1" x14ac:dyDescent="0.25">
      <c r="A10283"/>
      <c r="B10283" s="32"/>
      <c r="C10283" s="34"/>
      <c r="D10283" s="10"/>
      <c r="J10283" s="53"/>
      <c r="K10283" s="64"/>
      <c r="O10283" s="60"/>
      <c r="P10283" s="67"/>
      <c r="T10283" s="53"/>
      <c r="U10283" s="64"/>
      <c r="Y10283" s="53"/>
      <c r="Z10283" s="64"/>
      <c r="AD10283" s="53"/>
    </row>
    <row r="10284" spans="1:30" s="13" customFormat="1" x14ac:dyDescent="0.25">
      <c r="A10284"/>
      <c r="B10284" s="32"/>
      <c r="C10284" s="34"/>
      <c r="D10284" s="10"/>
      <c r="J10284" s="53"/>
      <c r="K10284" s="64"/>
      <c r="O10284" s="60"/>
      <c r="P10284" s="67"/>
      <c r="T10284" s="53"/>
      <c r="U10284" s="64"/>
      <c r="Y10284" s="53"/>
      <c r="Z10284" s="64"/>
      <c r="AD10284" s="53"/>
    </row>
    <row r="10285" spans="1:30" s="13" customFormat="1" x14ac:dyDescent="0.25">
      <c r="A10285"/>
      <c r="B10285" s="32"/>
      <c r="C10285" s="34"/>
      <c r="D10285" s="10"/>
      <c r="J10285" s="53"/>
      <c r="K10285" s="64"/>
      <c r="O10285" s="60"/>
      <c r="P10285" s="67"/>
      <c r="T10285" s="53"/>
      <c r="U10285" s="64"/>
      <c r="Y10285" s="53"/>
      <c r="Z10285" s="64"/>
      <c r="AD10285" s="53"/>
    </row>
    <row r="10286" spans="1:30" s="13" customFormat="1" x14ac:dyDescent="0.25">
      <c r="A10286"/>
      <c r="B10286" s="32"/>
      <c r="C10286" s="34"/>
      <c r="D10286" s="10"/>
      <c r="J10286" s="53"/>
      <c r="K10286" s="64"/>
      <c r="O10286" s="60"/>
      <c r="P10286" s="67"/>
      <c r="T10286" s="53"/>
      <c r="U10286" s="64"/>
      <c r="Y10286" s="53"/>
      <c r="Z10286" s="64"/>
      <c r="AD10286" s="53"/>
    </row>
    <row r="10287" spans="1:30" s="13" customFormat="1" x14ac:dyDescent="0.25">
      <c r="A10287"/>
      <c r="B10287" s="32"/>
      <c r="C10287" s="34"/>
      <c r="D10287" s="10"/>
      <c r="J10287" s="53"/>
      <c r="K10287" s="64"/>
      <c r="O10287" s="60"/>
      <c r="P10287" s="67"/>
      <c r="T10287" s="53"/>
      <c r="U10287" s="64"/>
      <c r="Y10287" s="53"/>
      <c r="Z10287" s="64"/>
      <c r="AD10287" s="53"/>
    </row>
    <row r="10288" spans="1:30" s="13" customFormat="1" x14ac:dyDescent="0.25">
      <c r="A10288"/>
      <c r="B10288" s="32"/>
      <c r="C10288" s="34"/>
      <c r="D10288" s="10"/>
      <c r="J10288" s="53"/>
      <c r="K10288" s="64"/>
      <c r="O10288" s="60"/>
      <c r="P10288" s="67"/>
      <c r="T10288" s="53"/>
      <c r="U10288" s="64"/>
      <c r="Y10288" s="53"/>
      <c r="Z10288" s="64"/>
      <c r="AD10288" s="53"/>
    </row>
    <row r="10289" spans="1:30" s="13" customFormat="1" x14ac:dyDescent="0.25">
      <c r="A10289"/>
      <c r="B10289" s="32"/>
      <c r="C10289" s="34"/>
      <c r="D10289" s="10"/>
      <c r="J10289" s="53"/>
      <c r="K10289" s="64"/>
      <c r="O10289" s="60"/>
      <c r="P10289" s="67"/>
      <c r="T10289" s="53"/>
      <c r="U10289" s="64"/>
      <c r="Y10289" s="53"/>
      <c r="Z10289" s="64"/>
      <c r="AD10289" s="53"/>
    </row>
    <row r="10290" spans="1:30" s="13" customFormat="1" x14ac:dyDescent="0.25">
      <c r="A10290"/>
      <c r="B10290" s="32"/>
      <c r="C10290" s="34"/>
      <c r="D10290" s="10"/>
      <c r="J10290" s="53"/>
      <c r="K10290" s="64"/>
      <c r="O10290" s="60"/>
      <c r="P10290" s="67"/>
      <c r="T10290" s="53"/>
      <c r="U10290" s="64"/>
      <c r="Y10290" s="53"/>
      <c r="Z10290" s="64"/>
      <c r="AD10290" s="53"/>
    </row>
    <row r="10291" spans="1:30" s="13" customFormat="1" x14ac:dyDescent="0.25">
      <c r="A10291"/>
      <c r="B10291" s="32"/>
      <c r="C10291" s="34"/>
      <c r="D10291" s="10"/>
      <c r="J10291" s="53"/>
      <c r="K10291" s="64"/>
      <c r="O10291" s="60"/>
      <c r="P10291" s="67"/>
      <c r="T10291" s="53"/>
      <c r="U10291" s="64"/>
      <c r="Y10291" s="53"/>
      <c r="Z10291" s="64"/>
      <c r="AD10291" s="53"/>
    </row>
    <row r="10292" spans="1:30" s="13" customFormat="1" x14ac:dyDescent="0.25">
      <c r="A10292"/>
      <c r="B10292" s="32"/>
      <c r="C10292" s="34"/>
      <c r="D10292" s="10"/>
      <c r="J10292" s="53"/>
      <c r="K10292" s="64"/>
      <c r="O10292" s="60"/>
      <c r="P10292" s="67"/>
      <c r="T10292" s="53"/>
      <c r="U10292" s="64"/>
      <c r="Y10292" s="53"/>
      <c r="Z10292" s="64"/>
      <c r="AD10292" s="53"/>
    </row>
    <row r="10293" spans="1:30" s="13" customFormat="1" x14ac:dyDescent="0.25">
      <c r="A10293"/>
      <c r="B10293" s="32"/>
      <c r="C10293" s="34"/>
      <c r="D10293" s="10"/>
      <c r="J10293" s="53"/>
      <c r="K10293" s="64"/>
      <c r="O10293" s="60"/>
      <c r="P10293" s="67"/>
      <c r="T10293" s="53"/>
      <c r="U10293" s="64"/>
      <c r="Y10293" s="53"/>
      <c r="Z10293" s="64"/>
      <c r="AD10293" s="53"/>
    </row>
    <row r="10294" spans="1:30" s="13" customFormat="1" x14ac:dyDescent="0.25">
      <c r="A10294"/>
      <c r="B10294" s="32"/>
      <c r="C10294" s="34"/>
      <c r="D10294" s="10"/>
      <c r="J10294" s="53"/>
      <c r="K10294" s="64"/>
      <c r="O10294" s="60"/>
      <c r="P10294" s="67"/>
      <c r="T10294" s="53"/>
      <c r="U10294" s="64"/>
      <c r="Y10294" s="53"/>
      <c r="Z10294" s="64"/>
      <c r="AD10294" s="53"/>
    </row>
    <row r="10295" spans="1:30" s="13" customFormat="1" x14ac:dyDescent="0.25">
      <c r="A10295"/>
      <c r="B10295" s="32"/>
      <c r="C10295" s="34"/>
      <c r="D10295" s="10"/>
      <c r="J10295" s="53"/>
      <c r="K10295" s="64"/>
      <c r="O10295" s="60"/>
      <c r="P10295" s="67"/>
      <c r="T10295" s="53"/>
      <c r="U10295" s="64"/>
      <c r="Y10295" s="53"/>
      <c r="Z10295" s="64"/>
      <c r="AD10295" s="53"/>
    </row>
    <row r="10296" spans="1:30" s="13" customFormat="1" x14ac:dyDescent="0.25">
      <c r="A10296"/>
      <c r="B10296" s="32"/>
      <c r="C10296" s="34"/>
      <c r="D10296" s="10"/>
      <c r="J10296" s="53"/>
      <c r="K10296" s="64"/>
      <c r="O10296" s="60"/>
      <c r="P10296" s="67"/>
      <c r="T10296" s="53"/>
      <c r="U10296" s="64"/>
      <c r="Y10296" s="53"/>
      <c r="Z10296" s="64"/>
      <c r="AD10296" s="53"/>
    </row>
    <row r="10297" spans="1:30" s="13" customFormat="1" x14ac:dyDescent="0.25">
      <c r="A10297"/>
      <c r="B10297" s="32"/>
      <c r="C10297" s="34"/>
      <c r="D10297" s="10"/>
      <c r="J10297" s="53"/>
      <c r="K10297" s="64"/>
      <c r="O10297" s="60"/>
      <c r="P10297" s="67"/>
      <c r="T10297" s="53"/>
      <c r="U10297" s="64"/>
      <c r="Y10297" s="53"/>
      <c r="Z10297" s="64"/>
      <c r="AD10297" s="53"/>
    </row>
    <row r="10298" spans="1:30" s="13" customFormat="1" x14ac:dyDescent="0.25">
      <c r="A10298"/>
      <c r="B10298" s="32"/>
      <c r="C10298" s="34"/>
      <c r="D10298" s="10"/>
      <c r="J10298" s="53"/>
      <c r="K10298" s="64"/>
      <c r="O10298" s="60"/>
      <c r="P10298" s="67"/>
      <c r="T10298" s="53"/>
      <c r="U10298" s="64"/>
      <c r="Y10298" s="53"/>
      <c r="Z10298" s="64"/>
      <c r="AD10298" s="53"/>
    </row>
    <row r="10299" spans="1:30" s="13" customFormat="1" x14ac:dyDescent="0.25">
      <c r="A10299"/>
      <c r="B10299" s="32"/>
      <c r="C10299" s="34"/>
      <c r="D10299" s="10"/>
      <c r="J10299" s="53"/>
      <c r="K10299" s="64"/>
      <c r="O10299" s="60"/>
      <c r="P10299" s="67"/>
      <c r="T10299" s="53"/>
      <c r="U10299" s="64"/>
      <c r="Y10299" s="53"/>
      <c r="Z10299" s="64"/>
      <c r="AD10299" s="53"/>
    </row>
    <row r="10300" spans="1:30" s="13" customFormat="1" x14ac:dyDescent="0.25">
      <c r="A10300"/>
      <c r="B10300" s="32"/>
      <c r="C10300" s="34"/>
      <c r="D10300" s="10"/>
      <c r="J10300" s="53"/>
      <c r="K10300" s="64"/>
      <c r="O10300" s="60"/>
      <c r="P10300" s="67"/>
      <c r="T10300" s="53"/>
      <c r="U10300" s="64"/>
      <c r="Y10300" s="53"/>
      <c r="Z10300" s="64"/>
      <c r="AD10300" s="53"/>
    </row>
    <row r="10301" spans="1:30" s="13" customFormat="1" x14ac:dyDescent="0.25">
      <c r="A10301"/>
      <c r="B10301" s="32"/>
      <c r="C10301" s="34"/>
      <c r="D10301" s="10"/>
      <c r="J10301" s="53"/>
      <c r="K10301" s="64"/>
      <c r="O10301" s="60"/>
      <c r="P10301" s="67"/>
      <c r="T10301" s="53"/>
      <c r="U10301" s="64"/>
      <c r="Y10301" s="53"/>
      <c r="Z10301" s="64"/>
      <c r="AD10301" s="53"/>
    </row>
    <row r="10302" spans="1:30" s="13" customFormat="1" x14ac:dyDescent="0.25">
      <c r="A10302"/>
      <c r="B10302" s="32"/>
      <c r="C10302" s="34"/>
      <c r="D10302" s="10"/>
      <c r="J10302" s="53"/>
      <c r="K10302" s="64"/>
      <c r="O10302" s="60"/>
      <c r="P10302" s="67"/>
      <c r="T10302" s="53"/>
      <c r="U10302" s="64"/>
      <c r="Y10302" s="53"/>
      <c r="Z10302" s="64"/>
      <c r="AD10302" s="53"/>
    </row>
    <row r="10303" spans="1:30" s="13" customFormat="1" x14ac:dyDescent="0.25">
      <c r="A10303"/>
      <c r="B10303" s="32"/>
      <c r="C10303" s="34"/>
      <c r="D10303" s="10"/>
      <c r="J10303" s="53"/>
      <c r="K10303" s="64"/>
      <c r="O10303" s="60"/>
      <c r="P10303" s="67"/>
      <c r="T10303" s="53"/>
      <c r="U10303" s="64"/>
      <c r="Y10303" s="53"/>
      <c r="Z10303" s="64"/>
      <c r="AD10303" s="53"/>
    </row>
    <row r="10304" spans="1:30" s="13" customFormat="1" x14ac:dyDescent="0.25">
      <c r="A10304"/>
      <c r="B10304" s="32"/>
      <c r="C10304" s="34"/>
      <c r="D10304" s="10"/>
      <c r="J10304" s="53"/>
      <c r="K10304" s="64"/>
      <c r="O10304" s="60"/>
      <c r="P10304" s="67"/>
      <c r="T10304" s="53"/>
      <c r="U10304" s="64"/>
      <c r="Y10304" s="53"/>
      <c r="Z10304" s="64"/>
      <c r="AD10304" s="53"/>
    </row>
    <row r="10305" spans="1:30" s="13" customFormat="1" x14ac:dyDescent="0.25">
      <c r="A10305"/>
      <c r="B10305" s="32"/>
      <c r="C10305" s="34"/>
      <c r="D10305" s="10"/>
      <c r="J10305" s="53"/>
      <c r="K10305" s="64"/>
      <c r="O10305" s="60"/>
      <c r="P10305" s="67"/>
      <c r="T10305" s="53"/>
      <c r="U10305" s="64"/>
      <c r="Y10305" s="53"/>
      <c r="Z10305" s="64"/>
      <c r="AD10305" s="53"/>
    </row>
    <row r="10306" spans="1:30" s="13" customFormat="1" x14ac:dyDescent="0.25">
      <c r="A10306"/>
      <c r="B10306" s="32"/>
      <c r="C10306" s="34"/>
      <c r="D10306" s="10"/>
      <c r="J10306" s="53"/>
      <c r="K10306" s="64"/>
      <c r="O10306" s="60"/>
      <c r="P10306" s="67"/>
      <c r="T10306" s="53"/>
      <c r="U10306" s="64"/>
      <c r="Y10306" s="53"/>
      <c r="Z10306" s="64"/>
      <c r="AD10306" s="53"/>
    </row>
    <row r="10307" spans="1:30" s="13" customFormat="1" x14ac:dyDescent="0.25">
      <c r="A10307"/>
      <c r="B10307" s="32"/>
      <c r="C10307" s="34"/>
      <c r="D10307" s="10"/>
      <c r="J10307" s="53"/>
      <c r="K10307" s="64"/>
      <c r="O10307" s="60"/>
      <c r="P10307" s="67"/>
      <c r="T10307" s="53"/>
      <c r="U10307" s="64"/>
      <c r="Y10307" s="53"/>
      <c r="Z10307" s="64"/>
      <c r="AD10307" s="53"/>
    </row>
    <row r="10308" spans="1:30" s="13" customFormat="1" x14ac:dyDescent="0.25">
      <c r="A10308"/>
      <c r="B10308" s="32"/>
      <c r="C10308" s="34"/>
      <c r="D10308" s="10"/>
      <c r="J10308" s="53"/>
      <c r="K10308" s="64"/>
      <c r="O10308" s="60"/>
      <c r="P10308" s="67"/>
      <c r="T10308" s="53"/>
      <c r="U10308" s="64"/>
      <c r="Y10308" s="53"/>
      <c r="Z10308" s="64"/>
      <c r="AD10308" s="53"/>
    </row>
    <row r="10309" spans="1:30" s="13" customFormat="1" x14ac:dyDescent="0.25">
      <c r="A10309"/>
      <c r="B10309" s="32"/>
      <c r="C10309" s="34"/>
      <c r="D10309" s="10"/>
      <c r="J10309" s="53"/>
      <c r="K10309" s="64"/>
      <c r="O10309" s="60"/>
      <c r="P10309" s="67"/>
      <c r="T10309" s="53"/>
      <c r="U10309" s="64"/>
      <c r="Y10309" s="53"/>
      <c r="Z10309" s="64"/>
      <c r="AD10309" s="53"/>
    </row>
    <row r="10310" spans="1:30" s="13" customFormat="1" x14ac:dyDescent="0.25">
      <c r="A10310"/>
      <c r="B10310" s="32"/>
      <c r="C10310" s="34"/>
      <c r="D10310" s="10"/>
      <c r="J10310" s="53"/>
      <c r="K10310" s="64"/>
      <c r="O10310" s="60"/>
      <c r="P10310" s="67"/>
      <c r="T10310" s="53"/>
      <c r="U10310" s="64"/>
      <c r="Y10310" s="53"/>
      <c r="Z10310" s="64"/>
      <c r="AD10310" s="53"/>
    </row>
    <row r="10311" spans="1:30" s="13" customFormat="1" x14ac:dyDescent="0.25">
      <c r="A10311"/>
      <c r="B10311" s="32"/>
      <c r="C10311" s="34"/>
      <c r="D10311" s="10"/>
      <c r="J10311" s="53"/>
      <c r="K10311" s="64"/>
      <c r="O10311" s="60"/>
      <c r="P10311" s="67"/>
      <c r="T10311" s="53"/>
      <c r="U10311" s="64"/>
      <c r="Y10311" s="53"/>
      <c r="Z10311" s="64"/>
      <c r="AD10311" s="53"/>
    </row>
    <row r="10312" spans="1:30" s="13" customFormat="1" x14ac:dyDescent="0.25">
      <c r="A10312"/>
      <c r="B10312" s="32"/>
      <c r="C10312" s="34"/>
      <c r="D10312" s="10"/>
      <c r="J10312" s="53"/>
      <c r="K10312" s="64"/>
      <c r="O10312" s="60"/>
      <c r="P10312" s="67"/>
      <c r="T10312" s="53"/>
      <c r="U10312" s="64"/>
      <c r="Y10312" s="53"/>
      <c r="Z10312" s="64"/>
      <c r="AD10312" s="53"/>
    </row>
    <row r="10313" spans="1:30" s="13" customFormat="1" x14ac:dyDescent="0.25">
      <c r="A10313"/>
      <c r="B10313" s="32"/>
      <c r="C10313" s="34"/>
      <c r="D10313" s="10"/>
      <c r="J10313" s="53"/>
      <c r="K10313" s="64"/>
      <c r="O10313" s="60"/>
      <c r="P10313" s="67"/>
      <c r="T10313" s="53"/>
      <c r="U10313" s="64"/>
      <c r="Y10313" s="53"/>
      <c r="Z10313" s="64"/>
      <c r="AD10313" s="53"/>
    </row>
    <row r="10314" spans="1:30" s="13" customFormat="1" x14ac:dyDescent="0.25">
      <c r="A10314"/>
      <c r="B10314" s="32"/>
      <c r="C10314" s="34"/>
      <c r="D10314" s="10"/>
      <c r="J10314" s="53"/>
      <c r="K10314" s="64"/>
      <c r="O10314" s="60"/>
      <c r="P10314" s="67"/>
      <c r="T10314" s="53"/>
      <c r="U10314" s="64"/>
      <c r="Y10314" s="53"/>
      <c r="Z10314" s="64"/>
      <c r="AD10314" s="53"/>
    </row>
    <row r="10315" spans="1:30" s="13" customFormat="1" x14ac:dyDescent="0.25">
      <c r="A10315"/>
      <c r="B10315" s="32"/>
      <c r="C10315" s="34"/>
      <c r="D10315" s="10"/>
      <c r="J10315" s="53"/>
      <c r="K10315" s="64"/>
      <c r="O10315" s="60"/>
      <c r="P10315" s="67"/>
      <c r="T10315" s="53"/>
      <c r="U10315" s="64"/>
      <c r="Y10315" s="53"/>
      <c r="Z10315" s="64"/>
      <c r="AD10315" s="53"/>
    </row>
    <row r="10316" spans="1:30" s="13" customFormat="1" x14ac:dyDescent="0.25">
      <c r="A10316"/>
      <c r="B10316" s="32"/>
      <c r="C10316" s="34"/>
      <c r="D10316" s="10"/>
      <c r="J10316" s="53"/>
      <c r="K10316" s="64"/>
      <c r="O10316" s="60"/>
      <c r="P10316" s="67"/>
      <c r="T10316" s="53"/>
      <c r="U10316" s="64"/>
      <c r="Y10316" s="53"/>
      <c r="Z10316" s="64"/>
      <c r="AD10316" s="53"/>
    </row>
    <row r="10317" spans="1:30" s="13" customFormat="1" x14ac:dyDescent="0.25">
      <c r="A10317"/>
      <c r="B10317" s="32"/>
      <c r="C10317" s="34"/>
      <c r="D10317" s="10"/>
      <c r="J10317" s="53"/>
      <c r="K10317" s="64"/>
      <c r="O10317" s="60"/>
      <c r="P10317" s="67"/>
      <c r="T10317" s="53"/>
      <c r="U10317" s="64"/>
      <c r="Y10317" s="53"/>
      <c r="Z10317" s="64"/>
      <c r="AD10317" s="53"/>
    </row>
    <row r="10318" spans="1:30" s="13" customFormat="1" x14ac:dyDescent="0.25">
      <c r="A10318"/>
      <c r="B10318" s="32"/>
      <c r="C10318" s="34"/>
      <c r="D10318" s="10"/>
      <c r="J10318" s="53"/>
      <c r="K10318" s="64"/>
      <c r="O10318" s="60"/>
      <c r="P10318" s="67"/>
      <c r="T10318" s="53"/>
      <c r="U10318" s="64"/>
      <c r="Y10318" s="53"/>
      <c r="Z10318" s="64"/>
      <c r="AD10318" s="53"/>
    </row>
    <row r="10319" spans="1:30" s="13" customFormat="1" x14ac:dyDescent="0.25">
      <c r="A10319"/>
      <c r="B10319" s="32"/>
      <c r="C10319" s="34"/>
      <c r="D10319" s="10"/>
      <c r="J10319" s="53"/>
      <c r="K10319" s="64"/>
      <c r="O10319" s="60"/>
      <c r="P10319" s="67"/>
      <c r="T10319" s="53"/>
      <c r="U10319" s="64"/>
      <c r="Y10319" s="53"/>
      <c r="Z10319" s="64"/>
      <c r="AD10319" s="53"/>
    </row>
    <row r="10320" spans="1:30" s="13" customFormat="1" x14ac:dyDescent="0.25">
      <c r="A10320"/>
      <c r="B10320" s="32"/>
      <c r="C10320" s="34"/>
      <c r="D10320" s="10"/>
      <c r="J10320" s="53"/>
      <c r="K10320" s="64"/>
      <c r="O10320" s="60"/>
      <c r="P10320" s="67"/>
      <c r="T10320" s="53"/>
      <c r="U10320" s="64"/>
      <c r="Y10320" s="53"/>
      <c r="Z10320" s="64"/>
      <c r="AD10320" s="53"/>
    </row>
    <row r="10321" spans="1:30" s="13" customFormat="1" x14ac:dyDescent="0.25">
      <c r="A10321"/>
      <c r="B10321" s="32"/>
      <c r="C10321" s="34"/>
      <c r="D10321" s="10"/>
      <c r="J10321" s="53"/>
      <c r="K10321" s="64"/>
      <c r="O10321" s="60"/>
      <c r="P10321" s="67"/>
      <c r="T10321" s="53"/>
      <c r="U10321" s="64"/>
      <c r="Y10321" s="53"/>
      <c r="Z10321" s="64"/>
      <c r="AD10321" s="53"/>
    </row>
    <row r="10322" spans="1:30" s="13" customFormat="1" x14ac:dyDescent="0.25">
      <c r="A10322"/>
      <c r="B10322" s="32"/>
      <c r="C10322" s="34"/>
      <c r="D10322" s="10"/>
      <c r="J10322" s="53"/>
      <c r="K10322" s="64"/>
      <c r="O10322" s="60"/>
      <c r="P10322" s="67"/>
      <c r="T10322" s="53"/>
      <c r="U10322" s="64"/>
      <c r="Y10322" s="53"/>
      <c r="Z10322" s="64"/>
      <c r="AD10322" s="53"/>
    </row>
    <row r="10323" spans="1:30" s="13" customFormat="1" x14ac:dyDescent="0.25">
      <c r="A10323"/>
      <c r="B10323" s="32"/>
      <c r="C10323" s="34"/>
      <c r="D10323" s="10"/>
      <c r="J10323" s="53"/>
      <c r="K10323" s="64"/>
      <c r="O10323" s="60"/>
      <c r="P10323" s="67"/>
      <c r="T10323" s="53"/>
      <c r="U10323" s="64"/>
      <c r="Y10323" s="53"/>
      <c r="Z10323" s="64"/>
      <c r="AD10323" s="53"/>
    </row>
    <row r="10324" spans="1:30" s="13" customFormat="1" x14ac:dyDescent="0.25">
      <c r="A10324"/>
      <c r="B10324" s="32"/>
      <c r="C10324" s="34"/>
      <c r="D10324" s="10"/>
      <c r="J10324" s="53"/>
      <c r="K10324" s="64"/>
      <c r="O10324" s="60"/>
      <c r="P10324" s="67"/>
      <c r="T10324" s="53"/>
      <c r="U10324" s="64"/>
      <c r="Y10324" s="53"/>
      <c r="Z10324" s="64"/>
      <c r="AD10324" s="53"/>
    </row>
    <row r="10325" spans="1:30" s="13" customFormat="1" x14ac:dyDescent="0.25">
      <c r="A10325"/>
      <c r="B10325" s="32"/>
      <c r="C10325" s="34"/>
      <c r="D10325" s="10"/>
      <c r="J10325" s="53"/>
      <c r="K10325" s="64"/>
      <c r="O10325" s="60"/>
      <c r="P10325" s="67"/>
      <c r="T10325" s="53"/>
      <c r="U10325" s="64"/>
      <c r="Y10325" s="53"/>
      <c r="Z10325" s="64"/>
      <c r="AD10325" s="53"/>
    </row>
    <row r="10326" spans="1:30" s="13" customFormat="1" x14ac:dyDescent="0.25">
      <c r="A10326"/>
      <c r="B10326" s="32"/>
      <c r="C10326" s="34"/>
      <c r="D10326" s="10"/>
      <c r="J10326" s="53"/>
      <c r="K10326" s="64"/>
      <c r="O10326" s="60"/>
      <c r="P10326" s="67"/>
      <c r="T10326" s="53"/>
      <c r="U10326" s="64"/>
      <c r="Y10326" s="53"/>
      <c r="Z10326" s="64"/>
      <c r="AD10326" s="53"/>
    </row>
    <row r="10327" spans="1:30" s="13" customFormat="1" x14ac:dyDescent="0.25">
      <c r="A10327"/>
      <c r="B10327" s="32"/>
      <c r="C10327" s="34"/>
      <c r="D10327" s="10"/>
      <c r="J10327" s="53"/>
      <c r="K10327" s="64"/>
      <c r="O10327" s="60"/>
      <c r="P10327" s="67"/>
      <c r="T10327" s="53"/>
      <c r="U10327" s="64"/>
      <c r="Y10327" s="53"/>
      <c r="Z10327" s="64"/>
      <c r="AD10327" s="53"/>
    </row>
    <row r="10328" spans="1:30" s="13" customFormat="1" x14ac:dyDescent="0.25">
      <c r="A10328"/>
      <c r="B10328" s="32"/>
      <c r="C10328" s="34"/>
      <c r="D10328" s="10"/>
      <c r="J10328" s="53"/>
      <c r="K10328" s="64"/>
      <c r="O10328" s="60"/>
      <c r="P10328" s="67"/>
      <c r="T10328" s="53"/>
      <c r="U10328" s="64"/>
      <c r="Y10328" s="53"/>
      <c r="Z10328" s="64"/>
      <c r="AD10328" s="53"/>
    </row>
    <row r="10329" spans="1:30" s="13" customFormat="1" x14ac:dyDescent="0.25">
      <c r="A10329"/>
      <c r="B10329" s="32"/>
      <c r="C10329" s="34"/>
      <c r="D10329" s="10"/>
      <c r="J10329" s="53"/>
      <c r="K10329" s="64"/>
      <c r="O10329" s="60"/>
      <c r="P10329" s="67"/>
      <c r="T10329" s="53"/>
      <c r="U10329" s="64"/>
      <c r="Y10329" s="53"/>
      <c r="Z10329" s="64"/>
      <c r="AD10329" s="53"/>
    </row>
    <row r="10330" spans="1:30" s="13" customFormat="1" x14ac:dyDescent="0.25">
      <c r="A10330"/>
      <c r="B10330" s="32"/>
      <c r="C10330" s="34"/>
      <c r="D10330" s="10"/>
      <c r="J10330" s="53"/>
      <c r="K10330" s="64"/>
      <c r="O10330" s="60"/>
      <c r="P10330" s="67"/>
      <c r="T10330" s="53"/>
      <c r="U10330" s="64"/>
      <c r="Y10330" s="53"/>
      <c r="Z10330" s="64"/>
      <c r="AD10330" s="53"/>
    </row>
    <row r="10331" spans="1:30" s="13" customFormat="1" x14ac:dyDescent="0.25">
      <c r="A10331"/>
      <c r="B10331" s="32"/>
      <c r="C10331" s="34"/>
      <c r="D10331" s="10"/>
      <c r="J10331" s="53"/>
      <c r="K10331" s="64"/>
      <c r="O10331" s="60"/>
      <c r="P10331" s="67"/>
      <c r="T10331" s="53"/>
      <c r="U10331" s="64"/>
      <c r="Y10331" s="53"/>
      <c r="Z10331" s="64"/>
      <c r="AD10331" s="53"/>
    </row>
    <row r="10332" spans="1:30" s="13" customFormat="1" x14ac:dyDescent="0.25">
      <c r="A10332"/>
      <c r="B10332" s="32"/>
      <c r="C10332" s="34"/>
      <c r="D10332" s="10"/>
      <c r="J10332" s="53"/>
      <c r="K10332" s="64"/>
      <c r="O10332" s="60"/>
      <c r="P10332" s="67"/>
      <c r="T10332" s="53"/>
      <c r="U10332" s="64"/>
      <c r="Y10332" s="53"/>
      <c r="Z10332" s="64"/>
      <c r="AD10332" s="53"/>
    </row>
    <row r="10333" spans="1:30" s="13" customFormat="1" x14ac:dyDescent="0.25">
      <c r="A10333"/>
      <c r="B10333" s="32"/>
      <c r="C10333" s="34"/>
      <c r="D10333" s="10"/>
      <c r="J10333" s="53"/>
      <c r="K10333" s="64"/>
      <c r="O10333" s="60"/>
      <c r="P10333" s="67"/>
      <c r="T10333" s="53"/>
      <c r="U10333" s="64"/>
      <c r="Y10333" s="53"/>
      <c r="Z10333" s="64"/>
      <c r="AD10333" s="53"/>
    </row>
    <row r="10334" spans="1:30" s="13" customFormat="1" x14ac:dyDescent="0.25">
      <c r="A10334"/>
      <c r="B10334" s="32"/>
      <c r="C10334" s="34"/>
      <c r="D10334" s="10"/>
      <c r="J10334" s="53"/>
      <c r="K10334" s="64"/>
      <c r="O10334" s="60"/>
      <c r="P10334" s="67"/>
      <c r="T10334" s="53"/>
      <c r="U10334" s="64"/>
      <c r="Y10334" s="53"/>
      <c r="Z10334" s="64"/>
      <c r="AD10334" s="53"/>
    </row>
    <row r="10335" spans="1:30" s="13" customFormat="1" x14ac:dyDescent="0.25">
      <c r="A10335"/>
      <c r="B10335" s="32"/>
      <c r="C10335" s="34"/>
      <c r="D10335" s="10"/>
      <c r="J10335" s="53"/>
      <c r="K10335" s="64"/>
      <c r="O10335" s="60"/>
      <c r="P10335" s="67"/>
      <c r="T10335" s="53"/>
      <c r="U10335" s="64"/>
      <c r="Y10335" s="53"/>
      <c r="Z10335" s="64"/>
      <c r="AD10335" s="53"/>
    </row>
    <row r="10336" spans="1:30" s="13" customFormat="1" x14ac:dyDescent="0.25">
      <c r="A10336"/>
      <c r="B10336" s="32"/>
      <c r="C10336" s="34"/>
      <c r="D10336" s="10"/>
      <c r="J10336" s="53"/>
      <c r="K10336" s="64"/>
      <c r="O10336" s="60"/>
      <c r="P10336" s="67"/>
      <c r="T10336" s="53"/>
      <c r="U10336" s="64"/>
      <c r="Y10336" s="53"/>
      <c r="Z10336" s="64"/>
      <c r="AD10336" s="53"/>
    </row>
    <row r="10337" spans="1:30" s="13" customFormat="1" x14ac:dyDescent="0.25">
      <c r="A10337"/>
      <c r="B10337" s="32"/>
      <c r="C10337" s="34"/>
      <c r="D10337" s="10"/>
      <c r="J10337" s="53"/>
      <c r="K10337" s="64"/>
      <c r="O10337" s="60"/>
      <c r="P10337" s="67"/>
      <c r="T10337" s="53"/>
      <c r="U10337" s="64"/>
      <c r="Y10337" s="53"/>
      <c r="Z10337" s="64"/>
      <c r="AD10337" s="53"/>
    </row>
    <row r="10338" spans="1:30" s="13" customFormat="1" x14ac:dyDescent="0.25">
      <c r="A10338"/>
      <c r="B10338" s="32"/>
      <c r="C10338" s="34"/>
      <c r="D10338" s="10"/>
      <c r="J10338" s="53"/>
      <c r="K10338" s="64"/>
      <c r="O10338" s="60"/>
      <c r="P10338" s="67"/>
      <c r="T10338" s="53"/>
      <c r="U10338" s="64"/>
      <c r="Y10338" s="53"/>
      <c r="Z10338" s="64"/>
      <c r="AD10338" s="53"/>
    </row>
    <row r="10339" spans="1:30" s="13" customFormat="1" x14ac:dyDescent="0.25">
      <c r="A10339"/>
      <c r="B10339" s="32"/>
      <c r="C10339" s="34"/>
      <c r="D10339" s="10"/>
      <c r="J10339" s="53"/>
      <c r="K10339" s="64"/>
      <c r="O10339" s="60"/>
      <c r="P10339" s="67"/>
      <c r="T10339" s="53"/>
      <c r="U10339" s="64"/>
      <c r="Y10339" s="53"/>
      <c r="Z10339" s="64"/>
      <c r="AD10339" s="53"/>
    </row>
    <row r="10340" spans="1:30" s="13" customFormat="1" x14ac:dyDescent="0.25">
      <c r="A10340"/>
      <c r="B10340" s="32"/>
      <c r="C10340" s="34"/>
      <c r="D10340" s="10"/>
      <c r="J10340" s="53"/>
      <c r="K10340" s="64"/>
      <c r="O10340" s="60"/>
      <c r="P10340" s="67"/>
      <c r="T10340" s="53"/>
      <c r="U10340" s="64"/>
      <c r="Y10340" s="53"/>
      <c r="Z10340" s="64"/>
      <c r="AD10340" s="53"/>
    </row>
    <row r="10341" spans="1:30" s="13" customFormat="1" x14ac:dyDescent="0.25">
      <c r="A10341"/>
      <c r="B10341" s="32"/>
      <c r="C10341" s="34"/>
      <c r="D10341" s="10"/>
      <c r="J10341" s="53"/>
      <c r="K10341" s="64"/>
      <c r="O10341" s="60"/>
      <c r="P10341" s="67"/>
      <c r="T10341" s="53"/>
      <c r="U10341" s="64"/>
      <c r="Y10341" s="53"/>
      <c r="Z10341" s="64"/>
      <c r="AD10341" s="53"/>
    </row>
    <row r="10342" spans="1:30" s="13" customFormat="1" x14ac:dyDescent="0.25">
      <c r="A10342"/>
      <c r="B10342" s="32"/>
      <c r="C10342" s="34"/>
      <c r="D10342" s="10"/>
      <c r="J10342" s="53"/>
      <c r="K10342" s="64"/>
      <c r="O10342" s="60"/>
      <c r="P10342" s="67"/>
      <c r="T10342" s="53"/>
      <c r="U10342" s="64"/>
      <c r="Y10342" s="53"/>
      <c r="Z10342" s="64"/>
      <c r="AD10342" s="53"/>
    </row>
    <row r="10343" spans="1:30" s="13" customFormat="1" x14ac:dyDescent="0.25">
      <c r="A10343"/>
      <c r="B10343" s="32"/>
      <c r="C10343" s="34"/>
      <c r="D10343" s="10"/>
      <c r="J10343" s="53"/>
      <c r="K10343" s="64"/>
      <c r="O10343" s="60"/>
      <c r="P10343" s="67"/>
      <c r="T10343" s="53"/>
      <c r="U10343" s="64"/>
      <c r="Y10343" s="53"/>
      <c r="Z10343" s="64"/>
      <c r="AD10343" s="53"/>
    </row>
    <row r="10344" spans="1:30" s="13" customFormat="1" x14ac:dyDescent="0.25">
      <c r="A10344"/>
      <c r="B10344" s="32"/>
      <c r="C10344" s="34"/>
      <c r="D10344" s="10"/>
      <c r="J10344" s="53"/>
      <c r="K10344" s="64"/>
      <c r="O10344" s="60"/>
      <c r="P10344" s="67"/>
      <c r="T10344" s="53"/>
      <c r="U10344" s="64"/>
      <c r="Y10344" s="53"/>
      <c r="Z10344" s="64"/>
      <c r="AD10344" s="53"/>
    </row>
    <row r="10345" spans="1:30" s="13" customFormat="1" x14ac:dyDescent="0.25">
      <c r="A10345"/>
      <c r="B10345" s="32"/>
      <c r="C10345" s="34"/>
      <c r="D10345" s="10"/>
      <c r="J10345" s="53"/>
      <c r="K10345" s="64"/>
      <c r="O10345" s="60"/>
      <c r="P10345" s="67"/>
      <c r="T10345" s="53"/>
      <c r="U10345" s="64"/>
      <c r="Y10345" s="53"/>
      <c r="Z10345" s="64"/>
      <c r="AD10345" s="53"/>
    </row>
    <row r="10346" spans="1:30" s="13" customFormat="1" x14ac:dyDescent="0.25">
      <c r="A10346"/>
      <c r="B10346" s="32"/>
      <c r="C10346" s="34"/>
      <c r="D10346" s="10"/>
      <c r="J10346" s="53"/>
      <c r="K10346" s="64"/>
      <c r="O10346" s="60"/>
      <c r="P10346" s="67"/>
      <c r="T10346" s="53"/>
      <c r="U10346" s="64"/>
      <c r="Y10346" s="53"/>
      <c r="Z10346" s="64"/>
      <c r="AD10346" s="53"/>
    </row>
    <row r="10347" spans="1:30" s="13" customFormat="1" x14ac:dyDescent="0.25">
      <c r="A10347"/>
      <c r="B10347" s="32"/>
      <c r="C10347" s="34"/>
      <c r="D10347" s="10"/>
      <c r="J10347" s="53"/>
      <c r="K10347" s="64"/>
      <c r="O10347" s="60"/>
      <c r="P10347" s="67"/>
      <c r="T10347" s="53"/>
      <c r="U10347" s="64"/>
      <c r="Y10347" s="53"/>
      <c r="Z10347" s="64"/>
      <c r="AD10347" s="53"/>
    </row>
    <row r="10348" spans="1:30" s="13" customFormat="1" x14ac:dyDescent="0.25">
      <c r="A10348"/>
      <c r="B10348" s="32"/>
      <c r="C10348" s="34"/>
      <c r="D10348" s="10"/>
      <c r="J10348" s="53"/>
      <c r="K10348" s="64"/>
      <c r="O10348" s="60"/>
      <c r="P10348" s="67"/>
      <c r="T10348" s="53"/>
      <c r="U10348" s="64"/>
      <c r="Y10348" s="53"/>
      <c r="Z10348" s="64"/>
      <c r="AD10348" s="53"/>
    </row>
    <row r="10349" spans="1:30" s="13" customFormat="1" x14ac:dyDescent="0.25">
      <c r="A10349"/>
      <c r="B10349" s="32"/>
      <c r="C10349" s="34"/>
      <c r="D10349" s="10"/>
      <c r="J10349" s="53"/>
      <c r="K10349" s="64"/>
      <c r="O10349" s="60"/>
      <c r="P10349" s="67"/>
      <c r="T10349" s="53"/>
      <c r="U10349" s="64"/>
      <c r="Y10349" s="53"/>
      <c r="Z10349" s="64"/>
      <c r="AD10349" s="53"/>
    </row>
    <row r="10350" spans="1:30" s="13" customFormat="1" x14ac:dyDescent="0.25">
      <c r="A10350"/>
      <c r="B10350" s="32"/>
      <c r="C10350" s="34"/>
      <c r="D10350" s="10"/>
      <c r="J10350" s="53"/>
      <c r="K10350" s="64"/>
      <c r="O10350" s="60"/>
      <c r="P10350" s="67"/>
      <c r="T10350" s="53"/>
      <c r="U10350" s="64"/>
      <c r="Y10350" s="53"/>
      <c r="Z10350" s="64"/>
      <c r="AD10350" s="53"/>
    </row>
    <row r="10351" spans="1:30" s="13" customFormat="1" x14ac:dyDescent="0.25">
      <c r="A10351"/>
      <c r="B10351" s="32"/>
      <c r="C10351" s="34"/>
      <c r="D10351" s="10"/>
      <c r="J10351" s="53"/>
      <c r="K10351" s="64"/>
      <c r="O10351" s="60"/>
      <c r="P10351" s="67"/>
      <c r="T10351" s="53"/>
      <c r="U10351" s="64"/>
      <c r="Y10351" s="53"/>
      <c r="Z10351" s="64"/>
      <c r="AD10351" s="53"/>
    </row>
    <row r="10352" spans="1:30" s="13" customFormat="1" x14ac:dyDescent="0.25">
      <c r="A10352"/>
      <c r="B10352" s="32"/>
      <c r="C10352" s="34"/>
      <c r="D10352" s="10"/>
      <c r="J10352" s="53"/>
      <c r="K10352" s="64"/>
      <c r="O10352" s="60"/>
      <c r="P10352" s="67"/>
      <c r="T10352" s="53"/>
      <c r="U10352" s="64"/>
      <c r="Y10352" s="53"/>
      <c r="Z10352" s="64"/>
      <c r="AD10352" s="53"/>
    </row>
    <row r="10353" spans="1:30" s="13" customFormat="1" x14ac:dyDescent="0.25">
      <c r="A10353"/>
      <c r="B10353" s="32"/>
      <c r="C10353" s="34"/>
      <c r="D10353" s="10"/>
      <c r="J10353" s="53"/>
      <c r="K10353" s="64"/>
      <c r="O10353" s="60"/>
      <c r="P10353" s="67"/>
      <c r="T10353" s="53"/>
      <c r="U10353" s="64"/>
      <c r="Y10353" s="53"/>
      <c r="Z10353" s="64"/>
      <c r="AD10353" s="53"/>
    </row>
    <row r="10354" spans="1:30" s="13" customFormat="1" x14ac:dyDescent="0.25">
      <c r="A10354"/>
      <c r="B10354" s="32"/>
      <c r="C10354" s="34"/>
      <c r="D10354" s="10"/>
      <c r="J10354" s="53"/>
      <c r="K10354" s="64"/>
      <c r="O10354" s="60"/>
      <c r="P10354" s="67"/>
      <c r="T10354" s="53"/>
      <c r="U10354" s="64"/>
      <c r="Y10354" s="53"/>
      <c r="Z10354" s="64"/>
      <c r="AD10354" s="53"/>
    </row>
    <row r="10355" spans="1:30" s="13" customFormat="1" x14ac:dyDescent="0.25">
      <c r="A10355"/>
      <c r="B10355" s="32"/>
      <c r="C10355" s="34"/>
      <c r="D10355" s="10"/>
      <c r="J10355" s="53"/>
      <c r="K10355" s="64"/>
      <c r="O10355" s="60"/>
      <c r="P10355" s="67"/>
      <c r="T10355" s="53"/>
      <c r="U10355" s="64"/>
      <c r="Y10355" s="53"/>
      <c r="Z10355" s="64"/>
      <c r="AD10355" s="53"/>
    </row>
    <row r="10356" spans="1:30" s="13" customFormat="1" x14ac:dyDescent="0.25">
      <c r="A10356"/>
      <c r="B10356" s="32"/>
      <c r="C10356" s="34"/>
      <c r="D10356" s="10"/>
      <c r="J10356" s="53"/>
      <c r="K10356" s="64"/>
      <c r="O10356" s="60"/>
      <c r="P10356" s="67"/>
      <c r="T10356" s="53"/>
      <c r="U10356" s="64"/>
      <c r="Y10356" s="53"/>
      <c r="Z10356" s="64"/>
      <c r="AD10356" s="53"/>
    </row>
    <row r="10357" spans="1:30" s="13" customFormat="1" x14ac:dyDescent="0.25">
      <c r="A10357"/>
      <c r="B10357" s="32"/>
      <c r="C10357" s="34"/>
      <c r="D10357" s="10"/>
      <c r="J10357" s="53"/>
      <c r="K10357" s="64"/>
      <c r="O10357" s="60"/>
      <c r="P10357" s="67"/>
      <c r="T10357" s="53"/>
      <c r="U10357" s="64"/>
      <c r="Y10357" s="53"/>
      <c r="Z10357" s="64"/>
      <c r="AD10357" s="53"/>
    </row>
    <row r="10358" spans="1:30" s="13" customFormat="1" x14ac:dyDescent="0.25">
      <c r="A10358"/>
      <c r="B10358" s="32"/>
      <c r="C10358" s="34"/>
      <c r="D10358" s="10"/>
      <c r="J10358" s="53"/>
      <c r="K10358" s="64"/>
      <c r="O10358" s="60"/>
      <c r="P10358" s="67"/>
      <c r="T10358" s="53"/>
      <c r="U10358" s="64"/>
      <c r="Y10358" s="53"/>
      <c r="Z10358" s="64"/>
      <c r="AD10358" s="53"/>
    </row>
    <row r="10359" spans="1:30" s="13" customFormat="1" x14ac:dyDescent="0.25">
      <c r="A10359"/>
      <c r="B10359" s="32"/>
      <c r="C10359" s="34"/>
      <c r="D10359" s="10"/>
      <c r="J10359" s="53"/>
      <c r="K10359" s="64"/>
      <c r="O10359" s="60"/>
      <c r="P10359" s="67"/>
      <c r="T10359" s="53"/>
      <c r="U10359" s="64"/>
      <c r="Y10359" s="53"/>
      <c r="Z10359" s="64"/>
      <c r="AD10359" s="53"/>
    </row>
    <row r="10360" spans="1:30" s="13" customFormat="1" x14ac:dyDescent="0.25">
      <c r="A10360"/>
      <c r="B10360" s="32"/>
      <c r="C10360" s="34"/>
      <c r="D10360" s="10"/>
      <c r="J10360" s="53"/>
      <c r="K10360" s="64"/>
      <c r="O10360" s="60"/>
      <c r="P10360" s="67"/>
      <c r="T10360" s="53"/>
      <c r="U10360" s="64"/>
      <c r="Y10360" s="53"/>
      <c r="Z10360" s="64"/>
      <c r="AD10360" s="53"/>
    </row>
    <row r="10361" spans="1:30" s="13" customFormat="1" x14ac:dyDescent="0.25">
      <c r="A10361"/>
      <c r="B10361" s="32"/>
      <c r="C10361" s="34"/>
      <c r="D10361" s="10"/>
      <c r="J10361" s="53"/>
      <c r="K10361" s="64"/>
      <c r="O10361" s="60"/>
      <c r="P10361" s="67"/>
      <c r="T10361" s="53"/>
      <c r="U10361" s="64"/>
      <c r="Y10361" s="53"/>
      <c r="Z10361" s="64"/>
      <c r="AD10361" s="53"/>
    </row>
    <row r="10362" spans="1:30" s="13" customFormat="1" x14ac:dyDescent="0.25">
      <c r="A10362"/>
      <c r="B10362" s="32"/>
      <c r="C10362" s="34"/>
      <c r="D10362" s="10"/>
      <c r="J10362" s="53"/>
      <c r="K10362" s="64"/>
      <c r="O10362" s="60"/>
      <c r="P10362" s="67"/>
      <c r="T10362" s="53"/>
      <c r="U10362" s="64"/>
      <c r="Y10362" s="53"/>
      <c r="Z10362" s="64"/>
      <c r="AD10362" s="53"/>
    </row>
    <row r="10363" spans="1:30" s="13" customFormat="1" x14ac:dyDescent="0.25">
      <c r="A10363"/>
      <c r="B10363" s="32"/>
      <c r="C10363" s="34"/>
      <c r="D10363" s="10"/>
      <c r="J10363" s="53"/>
      <c r="K10363" s="64"/>
      <c r="O10363" s="60"/>
      <c r="P10363" s="67"/>
      <c r="T10363" s="53"/>
      <c r="U10363" s="64"/>
      <c r="Y10363" s="53"/>
      <c r="Z10363" s="64"/>
      <c r="AD10363" s="53"/>
    </row>
    <row r="10364" spans="1:30" s="13" customFormat="1" x14ac:dyDescent="0.25">
      <c r="A10364"/>
      <c r="B10364" s="32"/>
      <c r="C10364" s="34"/>
      <c r="D10364" s="10"/>
      <c r="J10364" s="53"/>
      <c r="K10364" s="64"/>
      <c r="O10364" s="60"/>
      <c r="P10364" s="67"/>
      <c r="T10364" s="53"/>
      <c r="U10364" s="64"/>
      <c r="Y10364" s="53"/>
      <c r="Z10364" s="64"/>
      <c r="AD10364" s="53"/>
    </row>
    <row r="10365" spans="1:30" s="13" customFormat="1" x14ac:dyDescent="0.25">
      <c r="A10365"/>
      <c r="B10365" s="32"/>
      <c r="C10365" s="34"/>
      <c r="D10365" s="10"/>
      <c r="J10365" s="53"/>
      <c r="K10365" s="64"/>
      <c r="O10365" s="60"/>
      <c r="P10365" s="67"/>
      <c r="T10365" s="53"/>
      <c r="U10365" s="64"/>
      <c r="Y10365" s="53"/>
      <c r="Z10365" s="64"/>
      <c r="AD10365" s="53"/>
    </row>
    <row r="10366" spans="1:30" s="13" customFormat="1" x14ac:dyDescent="0.25">
      <c r="A10366"/>
      <c r="B10366" s="32"/>
      <c r="C10366" s="34"/>
      <c r="D10366" s="10"/>
      <c r="J10366" s="53"/>
      <c r="K10366" s="64"/>
      <c r="O10366" s="60"/>
      <c r="P10366" s="67"/>
      <c r="T10366" s="53"/>
      <c r="U10366" s="64"/>
      <c r="Y10366" s="53"/>
      <c r="Z10366" s="64"/>
      <c r="AD10366" s="53"/>
    </row>
    <row r="10367" spans="1:30" s="13" customFormat="1" x14ac:dyDescent="0.25">
      <c r="A10367"/>
      <c r="B10367" s="32"/>
      <c r="C10367" s="34"/>
      <c r="D10367" s="10"/>
      <c r="J10367" s="53"/>
      <c r="K10367" s="64"/>
      <c r="O10367" s="60"/>
      <c r="P10367" s="67"/>
      <c r="T10367" s="53"/>
      <c r="U10367" s="64"/>
      <c r="Y10367" s="53"/>
      <c r="Z10367" s="64"/>
      <c r="AD10367" s="53"/>
    </row>
    <row r="10368" spans="1:30" s="13" customFormat="1" x14ac:dyDescent="0.25">
      <c r="A10368"/>
      <c r="B10368" s="32"/>
      <c r="C10368" s="34"/>
      <c r="D10368" s="10"/>
      <c r="J10368" s="53"/>
      <c r="K10368" s="64"/>
      <c r="O10368" s="60"/>
      <c r="P10368" s="67"/>
      <c r="T10368" s="53"/>
      <c r="U10368" s="64"/>
      <c r="Y10368" s="53"/>
      <c r="Z10368" s="64"/>
      <c r="AD10368" s="53"/>
    </row>
    <row r="10369" spans="1:30" s="13" customFormat="1" x14ac:dyDescent="0.25">
      <c r="A10369"/>
      <c r="B10369" s="32"/>
      <c r="C10369" s="34"/>
      <c r="D10369" s="10"/>
      <c r="J10369" s="53"/>
      <c r="K10369" s="64"/>
      <c r="O10369" s="60"/>
      <c r="P10369" s="67"/>
      <c r="T10369" s="53"/>
      <c r="U10369" s="64"/>
      <c r="Y10369" s="53"/>
      <c r="Z10369" s="64"/>
      <c r="AD10369" s="53"/>
    </row>
    <row r="10370" spans="1:30" s="13" customFormat="1" x14ac:dyDescent="0.25">
      <c r="A10370"/>
      <c r="B10370" s="32"/>
      <c r="C10370" s="34"/>
      <c r="D10370" s="10"/>
      <c r="J10370" s="53"/>
      <c r="K10370" s="64"/>
      <c r="O10370" s="60"/>
      <c r="P10370" s="67"/>
      <c r="T10370" s="53"/>
      <c r="U10370" s="64"/>
      <c r="Y10370" s="53"/>
      <c r="Z10370" s="64"/>
      <c r="AD10370" s="53"/>
    </row>
    <row r="10371" spans="1:30" s="13" customFormat="1" x14ac:dyDescent="0.25">
      <c r="A10371"/>
      <c r="B10371" s="32"/>
      <c r="C10371" s="34"/>
      <c r="D10371" s="10"/>
      <c r="J10371" s="53"/>
      <c r="K10371" s="64"/>
      <c r="O10371" s="60"/>
      <c r="P10371" s="67"/>
      <c r="T10371" s="53"/>
      <c r="U10371" s="64"/>
      <c r="Y10371" s="53"/>
      <c r="Z10371" s="64"/>
      <c r="AD10371" s="53"/>
    </row>
    <row r="10372" spans="1:30" s="13" customFormat="1" x14ac:dyDescent="0.25">
      <c r="A10372"/>
      <c r="B10372" s="32"/>
      <c r="C10372" s="34"/>
      <c r="D10372" s="10"/>
      <c r="J10372" s="53"/>
      <c r="K10372" s="64"/>
      <c r="O10372" s="60"/>
      <c r="P10372" s="67"/>
      <c r="T10372" s="53"/>
      <c r="U10372" s="64"/>
      <c r="Y10372" s="53"/>
      <c r="Z10372" s="64"/>
      <c r="AD10372" s="53"/>
    </row>
    <row r="10373" spans="1:30" s="13" customFormat="1" x14ac:dyDescent="0.25">
      <c r="A10373"/>
      <c r="B10373" s="32"/>
      <c r="C10373" s="34"/>
      <c r="D10373" s="10"/>
      <c r="J10373" s="53"/>
      <c r="K10373" s="64"/>
      <c r="O10373" s="60"/>
      <c r="P10373" s="67"/>
      <c r="T10373" s="53"/>
      <c r="U10373" s="64"/>
      <c r="Y10373" s="53"/>
      <c r="Z10373" s="64"/>
      <c r="AD10373" s="53"/>
    </row>
    <row r="10374" spans="1:30" s="13" customFormat="1" x14ac:dyDescent="0.25">
      <c r="A10374"/>
      <c r="B10374" s="32"/>
      <c r="C10374" s="34"/>
      <c r="D10374" s="10"/>
      <c r="J10374" s="53"/>
      <c r="K10374" s="64"/>
      <c r="O10374" s="60"/>
      <c r="P10374" s="67"/>
      <c r="T10374" s="53"/>
      <c r="U10374" s="64"/>
      <c r="Y10374" s="53"/>
      <c r="Z10374" s="64"/>
      <c r="AD10374" s="53"/>
    </row>
    <row r="10375" spans="1:30" s="13" customFormat="1" x14ac:dyDescent="0.25">
      <c r="A10375"/>
      <c r="B10375" s="32"/>
      <c r="C10375" s="34"/>
      <c r="D10375" s="10"/>
      <c r="J10375" s="53"/>
      <c r="K10375" s="64"/>
      <c r="O10375" s="60"/>
      <c r="P10375" s="67"/>
      <c r="T10375" s="53"/>
      <c r="U10375" s="64"/>
      <c r="Y10375" s="53"/>
      <c r="Z10375" s="64"/>
      <c r="AD10375" s="53"/>
    </row>
    <row r="10376" spans="1:30" s="13" customFormat="1" x14ac:dyDescent="0.25">
      <c r="A10376"/>
      <c r="B10376" s="32"/>
      <c r="C10376" s="34"/>
      <c r="D10376" s="10"/>
      <c r="J10376" s="53"/>
      <c r="K10376" s="64"/>
      <c r="O10376" s="60"/>
      <c r="P10376" s="67"/>
      <c r="T10376" s="53"/>
      <c r="U10376" s="64"/>
      <c r="Y10376" s="53"/>
      <c r="Z10376" s="64"/>
      <c r="AD10376" s="53"/>
    </row>
    <row r="10377" spans="1:30" s="13" customFormat="1" x14ac:dyDescent="0.25">
      <c r="A10377"/>
      <c r="B10377" s="32"/>
      <c r="C10377" s="34"/>
      <c r="D10377" s="10"/>
      <c r="J10377" s="53"/>
      <c r="K10377" s="64"/>
      <c r="O10377" s="60"/>
      <c r="P10377" s="67"/>
      <c r="T10377" s="53"/>
      <c r="U10377" s="64"/>
      <c r="Y10377" s="53"/>
      <c r="Z10377" s="64"/>
      <c r="AD10377" s="53"/>
    </row>
    <row r="10378" spans="1:30" s="13" customFormat="1" x14ac:dyDescent="0.25">
      <c r="A10378"/>
      <c r="B10378" s="32"/>
      <c r="C10378" s="34"/>
      <c r="D10378" s="10"/>
      <c r="J10378" s="53"/>
      <c r="K10378" s="64"/>
      <c r="O10378" s="60"/>
      <c r="P10378" s="67"/>
      <c r="T10378" s="53"/>
      <c r="U10378" s="64"/>
      <c r="Y10378" s="53"/>
      <c r="Z10378" s="64"/>
      <c r="AD10378" s="53"/>
    </row>
    <row r="10379" spans="1:30" s="13" customFormat="1" x14ac:dyDescent="0.25">
      <c r="A10379"/>
      <c r="B10379" s="32"/>
      <c r="C10379" s="34"/>
      <c r="D10379" s="10"/>
      <c r="J10379" s="53"/>
      <c r="K10379" s="64"/>
      <c r="O10379" s="60"/>
      <c r="P10379" s="67"/>
      <c r="T10379" s="53"/>
      <c r="U10379" s="64"/>
      <c r="Y10379" s="53"/>
      <c r="Z10379" s="64"/>
      <c r="AD10379" s="53"/>
    </row>
    <row r="10380" spans="1:30" s="13" customFormat="1" x14ac:dyDescent="0.25">
      <c r="A10380"/>
      <c r="B10380" s="32"/>
      <c r="C10380" s="34"/>
      <c r="D10380" s="10"/>
      <c r="J10380" s="53"/>
      <c r="K10380" s="64"/>
      <c r="O10380" s="60"/>
      <c r="P10380" s="67"/>
      <c r="T10380" s="53"/>
      <c r="U10380" s="64"/>
      <c r="Y10380" s="53"/>
      <c r="Z10380" s="64"/>
      <c r="AD10380" s="53"/>
    </row>
    <row r="10381" spans="1:30" s="13" customFormat="1" x14ac:dyDescent="0.25">
      <c r="A10381"/>
      <c r="B10381" s="32"/>
      <c r="C10381" s="34"/>
      <c r="D10381" s="10"/>
      <c r="J10381" s="53"/>
      <c r="K10381" s="64"/>
      <c r="O10381" s="60"/>
      <c r="P10381" s="67"/>
      <c r="T10381" s="53"/>
      <c r="U10381" s="64"/>
      <c r="Y10381" s="53"/>
      <c r="Z10381" s="64"/>
      <c r="AD10381" s="53"/>
    </row>
    <row r="10382" spans="1:30" s="13" customFormat="1" x14ac:dyDescent="0.25">
      <c r="A10382"/>
      <c r="B10382" s="32"/>
      <c r="C10382" s="34"/>
      <c r="D10382" s="10"/>
      <c r="J10382" s="53"/>
      <c r="K10382" s="64"/>
      <c r="O10382" s="60"/>
      <c r="P10382" s="67"/>
      <c r="T10382" s="53"/>
      <c r="U10382" s="64"/>
      <c r="Y10382" s="53"/>
      <c r="Z10382" s="64"/>
      <c r="AD10382" s="53"/>
    </row>
    <row r="10383" spans="1:30" s="13" customFormat="1" x14ac:dyDescent="0.25">
      <c r="A10383"/>
      <c r="B10383" s="32"/>
      <c r="C10383" s="34"/>
      <c r="D10383" s="10"/>
      <c r="J10383" s="53"/>
      <c r="K10383" s="64"/>
      <c r="O10383" s="60"/>
      <c r="P10383" s="67"/>
      <c r="T10383" s="53"/>
      <c r="U10383" s="64"/>
      <c r="Y10383" s="53"/>
      <c r="Z10383" s="64"/>
      <c r="AD10383" s="53"/>
    </row>
    <row r="10384" spans="1:30" s="13" customFormat="1" x14ac:dyDescent="0.25">
      <c r="A10384"/>
      <c r="B10384" s="32"/>
      <c r="C10384" s="34"/>
      <c r="D10384" s="10"/>
      <c r="J10384" s="53"/>
      <c r="K10384" s="64"/>
      <c r="O10384" s="60"/>
      <c r="P10384" s="67"/>
      <c r="T10384" s="53"/>
      <c r="U10384" s="64"/>
      <c r="Y10384" s="53"/>
      <c r="Z10384" s="64"/>
      <c r="AD10384" s="53"/>
    </row>
    <row r="10385" spans="1:30" s="13" customFormat="1" x14ac:dyDescent="0.25">
      <c r="A10385"/>
      <c r="B10385" s="32"/>
      <c r="C10385" s="34"/>
      <c r="D10385" s="10"/>
      <c r="J10385" s="53"/>
      <c r="K10385" s="64"/>
      <c r="O10385" s="60"/>
      <c r="P10385" s="67"/>
      <c r="T10385" s="53"/>
      <c r="U10385" s="64"/>
      <c r="Y10385" s="53"/>
      <c r="Z10385" s="64"/>
      <c r="AD10385" s="53"/>
    </row>
    <row r="10386" spans="1:30" s="13" customFormat="1" x14ac:dyDescent="0.25">
      <c r="A10386"/>
      <c r="B10386" s="32"/>
      <c r="C10386" s="34"/>
      <c r="D10386" s="10"/>
      <c r="J10386" s="53"/>
      <c r="K10386" s="64"/>
      <c r="O10386" s="60"/>
      <c r="P10386" s="67"/>
      <c r="T10386" s="53"/>
      <c r="U10386" s="64"/>
      <c r="Y10386" s="53"/>
      <c r="Z10386" s="64"/>
      <c r="AD10386" s="53"/>
    </row>
    <row r="10387" spans="1:30" s="13" customFormat="1" x14ac:dyDescent="0.25">
      <c r="A10387"/>
      <c r="B10387" s="32"/>
      <c r="C10387" s="34"/>
      <c r="D10387" s="10"/>
      <c r="J10387" s="53"/>
      <c r="K10387" s="64"/>
      <c r="O10387" s="60"/>
      <c r="P10387" s="67"/>
      <c r="T10387" s="53"/>
      <c r="U10387" s="64"/>
      <c r="Y10387" s="53"/>
      <c r="Z10387" s="64"/>
      <c r="AD10387" s="53"/>
    </row>
    <row r="10388" spans="1:30" s="13" customFormat="1" x14ac:dyDescent="0.25">
      <c r="A10388"/>
      <c r="B10388" s="32"/>
      <c r="C10388" s="34"/>
      <c r="D10388" s="10"/>
      <c r="J10388" s="53"/>
      <c r="K10388" s="64"/>
      <c r="O10388" s="60"/>
      <c r="P10388" s="67"/>
      <c r="T10388" s="53"/>
      <c r="U10388" s="64"/>
      <c r="Y10388" s="53"/>
      <c r="Z10388" s="64"/>
      <c r="AD10388" s="53"/>
    </row>
    <row r="10389" spans="1:30" s="13" customFormat="1" x14ac:dyDescent="0.25">
      <c r="A10389"/>
      <c r="B10389" s="32"/>
      <c r="C10389" s="34"/>
      <c r="D10389" s="10"/>
      <c r="J10389" s="53"/>
      <c r="K10389" s="64"/>
      <c r="O10389" s="60"/>
      <c r="P10389" s="67"/>
      <c r="T10389" s="53"/>
      <c r="U10389" s="64"/>
      <c r="Y10389" s="53"/>
      <c r="Z10389" s="64"/>
      <c r="AD10389" s="53"/>
    </row>
    <row r="10390" spans="1:30" s="13" customFormat="1" x14ac:dyDescent="0.25">
      <c r="A10390"/>
      <c r="B10390" s="32"/>
      <c r="C10390" s="34"/>
      <c r="D10390" s="10"/>
      <c r="J10390" s="53"/>
      <c r="K10390" s="64"/>
      <c r="O10390" s="60"/>
      <c r="P10390" s="67"/>
      <c r="T10390" s="53"/>
      <c r="U10390" s="64"/>
      <c r="Y10390" s="53"/>
      <c r="Z10390" s="64"/>
      <c r="AD10390" s="53"/>
    </row>
    <row r="10391" spans="1:30" s="13" customFormat="1" x14ac:dyDescent="0.25">
      <c r="A10391"/>
      <c r="B10391" s="32"/>
      <c r="C10391" s="34"/>
      <c r="D10391" s="10"/>
      <c r="J10391" s="53"/>
      <c r="K10391" s="64"/>
      <c r="O10391" s="60"/>
      <c r="P10391" s="67"/>
      <c r="T10391" s="53"/>
      <c r="U10391" s="64"/>
      <c r="Y10391" s="53"/>
      <c r="Z10391" s="64"/>
      <c r="AD10391" s="53"/>
    </row>
    <row r="10392" spans="1:30" s="13" customFormat="1" x14ac:dyDescent="0.25">
      <c r="A10392"/>
      <c r="B10392" s="32"/>
      <c r="C10392" s="34"/>
      <c r="D10392" s="10"/>
      <c r="J10392" s="53"/>
      <c r="K10392" s="64"/>
      <c r="O10392" s="60"/>
      <c r="P10392" s="67"/>
      <c r="T10392" s="53"/>
      <c r="U10392" s="64"/>
      <c r="Y10392" s="53"/>
      <c r="Z10392" s="64"/>
      <c r="AD10392" s="53"/>
    </row>
    <row r="10393" spans="1:30" s="13" customFormat="1" x14ac:dyDescent="0.25">
      <c r="A10393"/>
      <c r="B10393" s="32"/>
      <c r="C10393" s="34"/>
      <c r="D10393" s="10"/>
      <c r="J10393" s="53"/>
      <c r="K10393" s="64"/>
      <c r="O10393" s="60"/>
      <c r="P10393" s="67"/>
      <c r="T10393" s="53"/>
      <c r="U10393" s="64"/>
      <c r="Y10393" s="53"/>
      <c r="Z10393" s="64"/>
      <c r="AD10393" s="53"/>
    </row>
    <row r="10394" spans="1:30" s="13" customFormat="1" x14ac:dyDescent="0.25">
      <c r="A10394"/>
      <c r="B10394" s="32"/>
      <c r="C10394" s="34"/>
      <c r="D10394" s="10"/>
      <c r="J10394" s="53"/>
      <c r="K10394" s="64"/>
      <c r="O10394" s="60"/>
      <c r="P10394" s="67"/>
      <c r="T10394" s="53"/>
      <c r="U10394" s="64"/>
      <c r="Y10394" s="53"/>
      <c r="Z10394" s="64"/>
      <c r="AD10394" s="53"/>
    </row>
    <row r="10395" spans="1:30" s="13" customFormat="1" x14ac:dyDescent="0.25">
      <c r="A10395"/>
      <c r="B10395" s="32"/>
      <c r="C10395" s="34"/>
      <c r="D10395" s="10"/>
      <c r="J10395" s="53"/>
      <c r="K10395" s="64"/>
      <c r="O10395" s="60"/>
      <c r="P10395" s="67"/>
      <c r="T10395" s="53"/>
      <c r="U10395" s="64"/>
      <c r="Y10395" s="53"/>
      <c r="Z10395" s="64"/>
      <c r="AD10395" s="53"/>
    </row>
    <row r="10396" spans="1:30" s="13" customFormat="1" x14ac:dyDescent="0.25">
      <c r="A10396"/>
      <c r="B10396" s="32"/>
      <c r="C10396" s="34"/>
      <c r="D10396" s="10"/>
      <c r="J10396" s="53"/>
      <c r="K10396" s="64"/>
      <c r="O10396" s="60"/>
      <c r="P10396" s="67"/>
      <c r="T10396" s="53"/>
      <c r="U10396" s="64"/>
      <c r="Y10396" s="53"/>
      <c r="Z10396" s="64"/>
      <c r="AD10396" s="53"/>
    </row>
    <row r="10397" spans="1:30" s="13" customFormat="1" x14ac:dyDescent="0.25">
      <c r="A10397"/>
      <c r="B10397" s="32"/>
      <c r="C10397" s="34"/>
      <c r="D10397" s="10"/>
      <c r="J10397" s="53"/>
      <c r="K10397" s="64"/>
      <c r="O10397" s="60"/>
      <c r="P10397" s="67"/>
      <c r="T10397" s="53"/>
      <c r="U10397" s="64"/>
      <c r="Y10397" s="53"/>
      <c r="Z10397" s="64"/>
      <c r="AD10397" s="53"/>
    </row>
    <row r="10398" spans="1:30" s="13" customFormat="1" x14ac:dyDescent="0.25">
      <c r="A10398"/>
      <c r="B10398" s="32"/>
      <c r="C10398" s="34"/>
      <c r="D10398" s="10"/>
      <c r="J10398" s="53"/>
      <c r="K10398" s="64"/>
      <c r="O10398" s="60"/>
      <c r="P10398" s="67"/>
      <c r="T10398" s="53"/>
      <c r="U10398" s="64"/>
      <c r="Y10398" s="53"/>
      <c r="Z10398" s="64"/>
      <c r="AD10398" s="53"/>
    </row>
    <row r="10399" spans="1:30" s="13" customFormat="1" x14ac:dyDescent="0.25">
      <c r="A10399"/>
      <c r="B10399" s="32"/>
      <c r="C10399" s="34"/>
      <c r="D10399" s="10"/>
      <c r="J10399" s="53"/>
      <c r="K10399" s="64"/>
      <c r="O10399" s="60"/>
      <c r="P10399" s="67"/>
      <c r="T10399" s="53"/>
      <c r="U10399" s="64"/>
      <c r="Y10399" s="53"/>
      <c r="Z10399" s="64"/>
      <c r="AD10399" s="53"/>
    </row>
    <row r="10400" spans="1:30" s="13" customFormat="1" x14ac:dyDescent="0.25">
      <c r="A10400"/>
      <c r="B10400" s="32"/>
      <c r="C10400" s="34"/>
      <c r="D10400" s="10"/>
      <c r="J10400" s="53"/>
      <c r="K10400" s="64"/>
      <c r="O10400" s="60"/>
      <c r="P10400" s="67"/>
      <c r="T10400" s="53"/>
      <c r="U10400" s="64"/>
      <c r="Y10400" s="53"/>
      <c r="Z10400" s="64"/>
      <c r="AD10400" s="53"/>
    </row>
    <row r="10401" spans="1:30" s="13" customFormat="1" x14ac:dyDescent="0.25">
      <c r="A10401"/>
      <c r="B10401" s="32"/>
      <c r="C10401" s="34"/>
      <c r="D10401" s="10"/>
      <c r="J10401" s="53"/>
      <c r="K10401" s="64"/>
      <c r="O10401" s="60"/>
      <c r="P10401" s="67"/>
      <c r="T10401" s="53"/>
      <c r="U10401" s="64"/>
      <c r="Y10401" s="53"/>
      <c r="Z10401" s="64"/>
      <c r="AD10401" s="53"/>
    </row>
    <row r="10402" spans="1:30" s="13" customFormat="1" x14ac:dyDescent="0.25">
      <c r="A10402"/>
      <c r="B10402" s="32"/>
      <c r="C10402" s="34"/>
      <c r="D10402" s="10"/>
      <c r="J10402" s="53"/>
      <c r="K10402" s="64"/>
      <c r="O10402" s="60"/>
      <c r="P10402" s="67"/>
      <c r="T10402" s="53"/>
      <c r="U10402" s="64"/>
      <c r="Y10402" s="53"/>
      <c r="Z10402" s="64"/>
      <c r="AD10402" s="53"/>
    </row>
    <row r="10403" spans="1:30" s="13" customFormat="1" x14ac:dyDescent="0.25">
      <c r="A10403"/>
      <c r="B10403" s="32"/>
      <c r="C10403" s="34"/>
      <c r="D10403" s="10"/>
      <c r="J10403" s="53"/>
      <c r="K10403" s="64"/>
      <c r="O10403" s="60"/>
      <c r="P10403" s="67"/>
      <c r="T10403" s="53"/>
      <c r="U10403" s="64"/>
      <c r="Y10403" s="53"/>
      <c r="Z10403" s="64"/>
      <c r="AD10403" s="53"/>
    </row>
    <row r="10404" spans="1:30" s="13" customFormat="1" x14ac:dyDescent="0.25">
      <c r="A10404"/>
      <c r="B10404" s="32"/>
      <c r="C10404" s="34"/>
      <c r="D10404" s="10"/>
      <c r="J10404" s="53"/>
      <c r="K10404" s="64"/>
      <c r="O10404" s="60"/>
      <c r="P10404" s="67"/>
      <c r="T10404" s="53"/>
      <c r="U10404" s="64"/>
      <c r="Y10404" s="53"/>
      <c r="Z10404" s="64"/>
      <c r="AD10404" s="53"/>
    </row>
    <row r="10405" spans="1:30" s="13" customFormat="1" x14ac:dyDescent="0.25">
      <c r="A10405"/>
      <c r="B10405" s="32"/>
      <c r="C10405" s="34"/>
      <c r="D10405" s="10"/>
      <c r="J10405" s="53"/>
      <c r="K10405" s="64"/>
      <c r="O10405" s="60"/>
      <c r="P10405" s="67"/>
      <c r="T10405" s="53"/>
      <c r="U10405" s="64"/>
      <c r="Y10405" s="53"/>
      <c r="Z10405" s="64"/>
      <c r="AD10405" s="53"/>
    </row>
    <row r="10406" spans="1:30" s="13" customFormat="1" x14ac:dyDescent="0.25">
      <c r="A10406"/>
      <c r="B10406" s="32"/>
      <c r="C10406" s="34"/>
      <c r="D10406" s="10"/>
      <c r="J10406" s="53"/>
      <c r="K10406" s="64"/>
      <c r="O10406" s="60"/>
      <c r="P10406" s="67"/>
      <c r="T10406" s="53"/>
      <c r="U10406" s="64"/>
      <c r="Y10406" s="53"/>
      <c r="Z10406" s="64"/>
      <c r="AD10406" s="53"/>
    </row>
    <row r="10407" spans="1:30" s="13" customFormat="1" x14ac:dyDescent="0.25">
      <c r="A10407"/>
      <c r="B10407" s="32"/>
      <c r="C10407" s="34"/>
      <c r="D10407" s="10"/>
      <c r="J10407" s="53"/>
      <c r="K10407" s="64"/>
      <c r="O10407" s="60"/>
      <c r="P10407" s="67"/>
      <c r="T10407" s="53"/>
      <c r="U10407" s="64"/>
      <c r="Y10407" s="53"/>
      <c r="Z10407" s="64"/>
      <c r="AD10407" s="53"/>
    </row>
    <row r="10408" spans="1:30" s="13" customFormat="1" x14ac:dyDescent="0.25">
      <c r="A10408"/>
      <c r="B10408" s="32"/>
      <c r="C10408" s="34"/>
      <c r="D10408" s="10"/>
      <c r="J10408" s="53"/>
      <c r="K10408" s="64"/>
      <c r="O10408" s="60"/>
      <c r="P10408" s="67"/>
      <c r="T10408" s="53"/>
      <c r="U10408" s="64"/>
      <c r="Y10408" s="53"/>
      <c r="Z10408" s="64"/>
      <c r="AD10408" s="53"/>
    </row>
    <row r="10409" spans="1:30" s="13" customFormat="1" x14ac:dyDescent="0.25">
      <c r="A10409"/>
      <c r="B10409" s="32"/>
      <c r="C10409" s="34"/>
      <c r="D10409" s="10"/>
      <c r="J10409" s="53"/>
      <c r="K10409" s="64"/>
      <c r="O10409" s="60"/>
      <c r="P10409" s="67"/>
      <c r="T10409" s="53"/>
      <c r="U10409" s="64"/>
      <c r="Y10409" s="53"/>
      <c r="Z10409" s="64"/>
      <c r="AD10409" s="53"/>
    </row>
    <row r="10410" spans="1:30" s="13" customFormat="1" x14ac:dyDescent="0.25">
      <c r="A10410"/>
      <c r="B10410" s="32"/>
      <c r="C10410" s="34"/>
      <c r="D10410" s="10"/>
      <c r="J10410" s="53"/>
      <c r="K10410" s="64"/>
      <c r="O10410" s="60"/>
      <c r="P10410" s="67"/>
      <c r="T10410" s="53"/>
      <c r="U10410" s="64"/>
      <c r="Y10410" s="53"/>
      <c r="Z10410" s="64"/>
      <c r="AD10410" s="53"/>
    </row>
    <row r="10411" spans="1:30" s="13" customFormat="1" x14ac:dyDescent="0.25">
      <c r="A10411"/>
      <c r="B10411" s="32"/>
      <c r="C10411" s="34"/>
      <c r="D10411" s="10"/>
      <c r="J10411" s="53"/>
      <c r="K10411" s="64"/>
      <c r="O10411" s="60"/>
      <c r="P10411" s="67"/>
      <c r="T10411" s="53"/>
      <c r="U10411" s="64"/>
      <c r="Y10411" s="53"/>
      <c r="Z10411" s="64"/>
      <c r="AD10411" s="53"/>
    </row>
    <row r="10412" spans="1:30" s="13" customFormat="1" x14ac:dyDescent="0.25">
      <c r="A10412"/>
      <c r="B10412" s="32"/>
      <c r="C10412" s="34"/>
      <c r="D10412" s="10"/>
      <c r="J10412" s="53"/>
      <c r="K10412" s="64"/>
      <c r="O10412" s="60"/>
      <c r="P10412" s="67"/>
      <c r="T10412" s="53"/>
      <c r="U10412" s="64"/>
      <c r="Y10412" s="53"/>
      <c r="Z10412" s="64"/>
      <c r="AD10412" s="53"/>
    </row>
    <row r="10413" spans="1:30" s="13" customFormat="1" x14ac:dyDescent="0.25">
      <c r="A10413"/>
      <c r="B10413" s="32"/>
      <c r="C10413" s="34"/>
      <c r="D10413" s="10"/>
      <c r="J10413" s="53"/>
      <c r="K10413" s="64"/>
      <c r="O10413" s="60"/>
      <c r="P10413" s="67"/>
      <c r="T10413" s="53"/>
      <c r="U10413" s="64"/>
      <c r="Y10413" s="53"/>
      <c r="Z10413" s="64"/>
      <c r="AD10413" s="53"/>
    </row>
    <row r="10414" spans="1:30" s="13" customFormat="1" x14ac:dyDescent="0.25">
      <c r="A10414"/>
      <c r="B10414" s="32"/>
      <c r="C10414" s="34"/>
      <c r="D10414" s="10"/>
      <c r="J10414" s="53"/>
      <c r="K10414" s="64"/>
      <c r="O10414" s="60"/>
      <c r="P10414" s="67"/>
      <c r="T10414" s="53"/>
      <c r="U10414" s="64"/>
      <c r="Y10414" s="53"/>
      <c r="Z10414" s="64"/>
      <c r="AD10414" s="53"/>
    </row>
    <row r="10415" spans="1:30" s="13" customFormat="1" x14ac:dyDescent="0.25">
      <c r="A10415"/>
      <c r="B10415" s="32"/>
      <c r="C10415" s="34"/>
      <c r="D10415" s="10"/>
      <c r="J10415" s="53"/>
      <c r="K10415" s="64"/>
      <c r="O10415" s="60"/>
      <c r="P10415" s="67"/>
      <c r="T10415" s="53"/>
      <c r="U10415" s="64"/>
      <c r="Y10415" s="53"/>
      <c r="Z10415" s="64"/>
      <c r="AD10415" s="53"/>
    </row>
    <row r="10416" spans="1:30" s="13" customFormat="1" x14ac:dyDescent="0.25">
      <c r="A10416"/>
      <c r="B10416" s="32"/>
      <c r="C10416" s="34"/>
      <c r="D10416" s="10"/>
      <c r="J10416" s="53"/>
      <c r="K10416" s="64"/>
      <c r="O10416" s="60"/>
      <c r="P10416" s="67"/>
      <c r="T10416" s="53"/>
      <c r="U10416" s="64"/>
      <c r="Y10416" s="53"/>
      <c r="Z10416" s="64"/>
      <c r="AD10416" s="53"/>
    </row>
    <row r="10417" spans="1:30" s="13" customFormat="1" x14ac:dyDescent="0.25">
      <c r="A10417"/>
      <c r="B10417" s="32"/>
      <c r="C10417" s="34"/>
      <c r="D10417" s="10"/>
      <c r="J10417" s="53"/>
      <c r="K10417" s="64"/>
      <c r="O10417" s="60"/>
      <c r="P10417" s="67"/>
      <c r="T10417" s="53"/>
      <c r="U10417" s="64"/>
      <c r="Y10417" s="53"/>
      <c r="Z10417" s="64"/>
      <c r="AD10417" s="53"/>
    </row>
    <row r="10418" spans="1:30" s="13" customFormat="1" x14ac:dyDescent="0.25">
      <c r="A10418"/>
      <c r="B10418" s="32"/>
      <c r="C10418" s="34"/>
      <c r="D10418" s="10"/>
      <c r="J10418" s="53"/>
      <c r="K10418" s="64"/>
      <c r="O10418" s="60"/>
      <c r="P10418" s="67"/>
      <c r="T10418" s="53"/>
      <c r="U10418" s="64"/>
      <c r="Y10418" s="53"/>
      <c r="Z10418" s="64"/>
      <c r="AD10418" s="53"/>
    </row>
    <row r="10419" spans="1:30" s="13" customFormat="1" x14ac:dyDescent="0.25">
      <c r="A10419"/>
      <c r="B10419" s="32"/>
      <c r="C10419" s="34"/>
      <c r="D10419" s="10"/>
      <c r="J10419" s="53"/>
      <c r="K10419" s="64"/>
      <c r="O10419" s="60"/>
      <c r="P10419" s="67"/>
      <c r="T10419" s="53"/>
      <c r="U10419" s="64"/>
      <c r="Y10419" s="53"/>
      <c r="Z10419" s="64"/>
      <c r="AD10419" s="53"/>
    </row>
    <row r="10420" spans="1:30" s="13" customFormat="1" x14ac:dyDescent="0.25">
      <c r="A10420"/>
      <c r="B10420" s="32"/>
      <c r="C10420" s="34"/>
      <c r="D10420" s="10"/>
      <c r="J10420" s="53"/>
      <c r="K10420" s="64"/>
      <c r="O10420" s="60"/>
      <c r="P10420" s="67"/>
      <c r="T10420" s="53"/>
      <c r="U10420" s="64"/>
      <c r="Y10420" s="53"/>
      <c r="Z10420" s="64"/>
      <c r="AD10420" s="53"/>
    </row>
    <row r="10421" spans="1:30" s="13" customFormat="1" x14ac:dyDescent="0.25">
      <c r="A10421"/>
      <c r="B10421" s="32"/>
      <c r="C10421" s="34"/>
      <c r="D10421" s="10"/>
      <c r="J10421" s="53"/>
      <c r="K10421" s="64"/>
      <c r="O10421" s="60"/>
      <c r="P10421" s="67"/>
      <c r="T10421" s="53"/>
      <c r="U10421" s="64"/>
      <c r="Y10421" s="53"/>
      <c r="Z10421" s="64"/>
      <c r="AD10421" s="53"/>
    </row>
    <row r="10422" spans="1:30" s="13" customFormat="1" x14ac:dyDescent="0.25">
      <c r="A10422"/>
      <c r="B10422" s="32"/>
      <c r="C10422" s="34"/>
      <c r="D10422" s="10"/>
      <c r="J10422" s="53"/>
      <c r="K10422" s="64"/>
      <c r="O10422" s="60"/>
      <c r="P10422" s="67"/>
      <c r="T10422" s="53"/>
      <c r="U10422" s="64"/>
      <c r="Y10422" s="53"/>
      <c r="Z10422" s="64"/>
      <c r="AD10422" s="53"/>
    </row>
    <row r="10423" spans="1:30" s="13" customFormat="1" x14ac:dyDescent="0.25">
      <c r="A10423"/>
      <c r="B10423" s="32"/>
      <c r="C10423" s="34"/>
      <c r="D10423" s="10"/>
      <c r="J10423" s="53"/>
      <c r="K10423" s="64"/>
      <c r="O10423" s="60"/>
      <c r="P10423" s="67"/>
      <c r="T10423" s="53"/>
      <c r="U10423" s="64"/>
      <c r="Y10423" s="53"/>
      <c r="Z10423" s="64"/>
      <c r="AD10423" s="53"/>
    </row>
    <row r="10424" spans="1:30" s="13" customFormat="1" x14ac:dyDescent="0.25">
      <c r="A10424"/>
      <c r="B10424" s="32"/>
      <c r="C10424" s="34"/>
      <c r="D10424" s="10"/>
      <c r="J10424" s="53"/>
      <c r="K10424" s="64"/>
      <c r="O10424" s="60"/>
      <c r="P10424" s="67"/>
      <c r="T10424" s="53"/>
      <c r="U10424" s="64"/>
      <c r="Y10424" s="53"/>
      <c r="Z10424" s="64"/>
      <c r="AD10424" s="53"/>
    </row>
    <row r="10425" spans="1:30" s="13" customFormat="1" x14ac:dyDescent="0.25">
      <c r="A10425"/>
      <c r="B10425" s="32"/>
      <c r="C10425" s="34"/>
      <c r="D10425" s="10"/>
      <c r="J10425" s="53"/>
      <c r="K10425" s="64"/>
      <c r="O10425" s="60"/>
      <c r="P10425" s="67"/>
      <c r="T10425" s="53"/>
      <c r="U10425" s="64"/>
      <c r="Y10425" s="53"/>
      <c r="Z10425" s="64"/>
      <c r="AD10425" s="53"/>
    </row>
    <row r="10426" spans="1:30" s="13" customFormat="1" x14ac:dyDescent="0.25">
      <c r="A10426"/>
      <c r="B10426" s="32"/>
      <c r="C10426" s="34"/>
      <c r="D10426" s="10"/>
      <c r="J10426" s="53"/>
      <c r="K10426" s="64"/>
      <c r="O10426" s="60"/>
      <c r="P10426" s="67"/>
      <c r="T10426" s="53"/>
      <c r="U10426" s="64"/>
      <c r="Y10426" s="53"/>
      <c r="Z10426" s="64"/>
      <c r="AD10426" s="53"/>
    </row>
    <row r="10427" spans="1:30" s="13" customFormat="1" x14ac:dyDescent="0.25">
      <c r="A10427"/>
      <c r="B10427" s="32"/>
      <c r="C10427" s="34"/>
      <c r="D10427" s="10"/>
      <c r="J10427" s="53"/>
      <c r="K10427" s="64"/>
      <c r="O10427" s="60"/>
      <c r="P10427" s="67"/>
      <c r="T10427" s="53"/>
      <c r="U10427" s="64"/>
      <c r="Y10427" s="53"/>
      <c r="Z10427" s="64"/>
      <c r="AD10427" s="53"/>
    </row>
    <row r="10428" spans="1:30" s="13" customFormat="1" x14ac:dyDescent="0.25">
      <c r="A10428"/>
      <c r="B10428" s="32"/>
      <c r="C10428" s="34"/>
      <c r="D10428" s="10"/>
      <c r="J10428" s="53"/>
      <c r="K10428" s="64"/>
      <c r="O10428" s="60"/>
      <c r="P10428" s="67"/>
      <c r="T10428" s="53"/>
      <c r="U10428" s="64"/>
      <c r="Y10428" s="53"/>
      <c r="Z10428" s="64"/>
      <c r="AD10428" s="53"/>
    </row>
    <row r="10429" spans="1:30" s="13" customFormat="1" x14ac:dyDescent="0.25">
      <c r="A10429"/>
      <c r="B10429" s="32"/>
      <c r="C10429" s="34"/>
      <c r="D10429" s="10"/>
      <c r="J10429" s="53"/>
      <c r="K10429" s="64"/>
      <c r="O10429" s="60"/>
      <c r="P10429" s="67"/>
      <c r="T10429" s="53"/>
      <c r="U10429" s="64"/>
      <c r="Y10429" s="53"/>
      <c r="Z10429" s="64"/>
      <c r="AD10429" s="53"/>
    </row>
    <row r="10430" spans="1:30" s="13" customFormat="1" x14ac:dyDescent="0.25">
      <c r="A10430"/>
      <c r="B10430" s="32"/>
      <c r="C10430" s="34"/>
      <c r="D10430" s="10"/>
      <c r="J10430" s="53"/>
      <c r="K10430" s="64"/>
      <c r="O10430" s="60"/>
      <c r="P10430" s="67"/>
      <c r="T10430" s="53"/>
      <c r="U10430" s="64"/>
      <c r="Y10430" s="53"/>
      <c r="Z10430" s="64"/>
      <c r="AD10430" s="53"/>
    </row>
    <row r="10431" spans="1:30" s="13" customFormat="1" x14ac:dyDescent="0.25">
      <c r="A10431"/>
      <c r="B10431" s="32"/>
      <c r="C10431" s="34"/>
      <c r="D10431" s="10"/>
      <c r="J10431" s="53"/>
      <c r="K10431" s="64"/>
      <c r="O10431" s="60"/>
      <c r="P10431" s="67"/>
      <c r="T10431" s="53"/>
      <c r="U10431" s="64"/>
      <c r="Y10431" s="53"/>
      <c r="Z10431" s="64"/>
      <c r="AD10431" s="53"/>
    </row>
    <row r="10432" spans="1:30" s="13" customFormat="1" x14ac:dyDescent="0.25">
      <c r="A10432"/>
      <c r="B10432" s="32"/>
      <c r="C10432" s="34"/>
      <c r="D10432" s="10"/>
      <c r="J10432" s="53"/>
      <c r="K10432" s="64"/>
      <c r="O10432" s="60"/>
      <c r="P10432" s="67"/>
      <c r="T10432" s="53"/>
      <c r="U10432" s="64"/>
      <c r="Y10432" s="53"/>
      <c r="Z10432" s="64"/>
      <c r="AD10432" s="53"/>
    </row>
    <row r="10433" spans="1:30" s="13" customFormat="1" x14ac:dyDescent="0.25">
      <c r="A10433"/>
      <c r="B10433" s="32"/>
      <c r="C10433" s="34"/>
      <c r="D10433" s="10"/>
      <c r="J10433" s="53"/>
      <c r="K10433" s="64"/>
      <c r="O10433" s="60"/>
      <c r="P10433" s="67"/>
      <c r="T10433" s="53"/>
      <c r="U10433" s="64"/>
      <c r="Y10433" s="53"/>
      <c r="Z10433" s="64"/>
      <c r="AD10433" s="53"/>
    </row>
    <row r="10434" spans="1:30" s="13" customFormat="1" x14ac:dyDescent="0.25">
      <c r="A10434"/>
      <c r="B10434" s="32"/>
      <c r="C10434" s="34"/>
      <c r="D10434" s="10"/>
      <c r="J10434" s="53"/>
      <c r="K10434" s="64"/>
      <c r="O10434" s="60"/>
      <c r="P10434" s="67"/>
      <c r="T10434" s="53"/>
      <c r="U10434" s="64"/>
      <c r="Y10434" s="53"/>
      <c r="Z10434" s="64"/>
      <c r="AD10434" s="53"/>
    </row>
    <row r="10435" spans="1:30" s="13" customFormat="1" x14ac:dyDescent="0.25">
      <c r="A10435"/>
      <c r="B10435" s="32"/>
      <c r="C10435" s="34"/>
      <c r="D10435" s="10"/>
      <c r="J10435" s="53"/>
      <c r="K10435" s="64"/>
      <c r="O10435" s="60"/>
      <c r="P10435" s="67"/>
      <c r="T10435" s="53"/>
      <c r="U10435" s="64"/>
      <c r="Y10435" s="53"/>
      <c r="Z10435" s="64"/>
      <c r="AD10435" s="53"/>
    </row>
    <row r="10436" spans="1:30" s="13" customFormat="1" x14ac:dyDescent="0.25">
      <c r="A10436"/>
      <c r="B10436" s="32"/>
      <c r="C10436" s="34"/>
      <c r="D10436" s="10"/>
      <c r="J10436" s="53"/>
      <c r="K10436" s="64"/>
      <c r="O10436" s="60"/>
      <c r="P10436" s="67"/>
      <c r="T10436" s="53"/>
      <c r="U10436" s="64"/>
      <c r="Y10436" s="53"/>
      <c r="Z10436" s="64"/>
      <c r="AD10436" s="53"/>
    </row>
    <row r="10437" spans="1:30" s="13" customFormat="1" x14ac:dyDescent="0.25">
      <c r="A10437"/>
      <c r="B10437" s="32"/>
      <c r="C10437" s="34"/>
      <c r="D10437" s="10"/>
      <c r="J10437" s="53"/>
      <c r="K10437" s="64"/>
      <c r="O10437" s="60"/>
      <c r="P10437" s="67"/>
      <c r="T10437" s="53"/>
      <c r="U10437" s="64"/>
      <c r="Y10437" s="53"/>
      <c r="Z10437" s="64"/>
      <c r="AD10437" s="53"/>
    </row>
    <row r="10438" spans="1:30" s="13" customFormat="1" x14ac:dyDescent="0.25">
      <c r="A10438"/>
      <c r="B10438" s="32"/>
      <c r="C10438" s="34"/>
      <c r="D10438" s="10"/>
      <c r="J10438" s="53"/>
      <c r="K10438" s="64"/>
      <c r="O10438" s="60"/>
      <c r="P10438" s="67"/>
      <c r="T10438" s="53"/>
      <c r="U10438" s="64"/>
      <c r="Y10438" s="53"/>
      <c r="Z10438" s="64"/>
      <c r="AD10438" s="53"/>
    </row>
    <row r="10439" spans="1:30" s="13" customFormat="1" x14ac:dyDescent="0.25">
      <c r="A10439"/>
      <c r="B10439" s="32"/>
      <c r="C10439" s="34"/>
      <c r="D10439" s="10"/>
      <c r="J10439" s="53"/>
      <c r="K10439" s="64"/>
      <c r="O10439" s="60"/>
      <c r="P10439" s="67"/>
      <c r="T10439" s="53"/>
      <c r="U10439" s="64"/>
      <c r="Y10439" s="53"/>
      <c r="Z10439" s="64"/>
      <c r="AD10439" s="53"/>
    </row>
    <row r="10440" spans="1:30" s="13" customFormat="1" x14ac:dyDescent="0.25">
      <c r="A10440"/>
      <c r="B10440" s="32"/>
      <c r="C10440" s="34"/>
      <c r="D10440" s="10"/>
      <c r="J10440" s="53"/>
      <c r="K10440" s="64"/>
      <c r="O10440" s="60"/>
      <c r="P10440" s="67"/>
      <c r="T10440" s="53"/>
      <c r="U10440" s="64"/>
      <c r="Y10440" s="53"/>
      <c r="Z10440" s="64"/>
      <c r="AD10440" s="53"/>
    </row>
    <row r="10441" spans="1:30" s="13" customFormat="1" x14ac:dyDescent="0.25">
      <c r="A10441"/>
      <c r="B10441" s="32"/>
      <c r="C10441" s="34"/>
      <c r="D10441" s="10"/>
      <c r="J10441" s="53"/>
      <c r="K10441" s="64"/>
      <c r="O10441" s="60"/>
      <c r="P10441" s="67"/>
      <c r="T10441" s="53"/>
      <c r="U10441" s="64"/>
      <c r="Y10441" s="53"/>
      <c r="Z10441" s="64"/>
      <c r="AD10441" s="53"/>
    </row>
    <row r="10442" spans="1:30" s="13" customFormat="1" x14ac:dyDescent="0.25">
      <c r="A10442"/>
      <c r="B10442" s="32"/>
      <c r="C10442" s="34"/>
      <c r="D10442" s="10"/>
      <c r="J10442" s="53"/>
      <c r="K10442" s="64"/>
      <c r="O10442" s="60"/>
      <c r="P10442" s="67"/>
      <c r="T10442" s="53"/>
      <c r="U10442" s="64"/>
      <c r="Y10442" s="53"/>
      <c r="Z10442" s="64"/>
      <c r="AD10442" s="53"/>
    </row>
    <row r="10443" spans="1:30" s="13" customFormat="1" x14ac:dyDescent="0.25">
      <c r="A10443"/>
      <c r="B10443" s="32"/>
      <c r="C10443" s="34"/>
      <c r="D10443" s="10"/>
      <c r="J10443" s="53"/>
      <c r="K10443" s="64"/>
      <c r="O10443" s="60"/>
      <c r="P10443" s="67"/>
      <c r="T10443" s="53"/>
      <c r="U10443" s="64"/>
      <c r="Y10443" s="53"/>
      <c r="Z10443" s="64"/>
      <c r="AD10443" s="53"/>
    </row>
    <row r="10444" spans="1:30" s="13" customFormat="1" x14ac:dyDescent="0.25">
      <c r="A10444"/>
      <c r="B10444" s="32"/>
      <c r="C10444" s="34"/>
      <c r="D10444" s="10"/>
      <c r="J10444" s="53"/>
      <c r="K10444" s="64"/>
      <c r="O10444" s="60"/>
      <c r="P10444" s="67"/>
      <c r="T10444" s="53"/>
      <c r="U10444" s="64"/>
      <c r="Y10444" s="53"/>
      <c r="Z10444" s="64"/>
      <c r="AD10444" s="53"/>
    </row>
    <row r="10445" spans="1:30" s="13" customFormat="1" x14ac:dyDescent="0.25">
      <c r="A10445"/>
      <c r="B10445" s="32"/>
      <c r="C10445" s="34"/>
      <c r="D10445" s="10"/>
      <c r="J10445" s="53"/>
      <c r="K10445" s="64"/>
      <c r="O10445" s="60"/>
      <c r="P10445" s="67"/>
      <c r="T10445" s="53"/>
      <c r="U10445" s="64"/>
      <c r="Y10445" s="53"/>
      <c r="Z10445" s="64"/>
      <c r="AD10445" s="53"/>
    </row>
    <row r="10446" spans="1:30" s="13" customFormat="1" x14ac:dyDescent="0.25">
      <c r="A10446"/>
      <c r="B10446" s="32"/>
      <c r="C10446" s="34"/>
      <c r="D10446" s="10"/>
      <c r="J10446" s="53"/>
      <c r="K10446" s="64"/>
      <c r="O10446" s="60"/>
      <c r="P10446" s="67"/>
      <c r="T10446" s="53"/>
      <c r="U10446" s="64"/>
      <c r="Y10446" s="53"/>
      <c r="Z10446" s="64"/>
      <c r="AD10446" s="53"/>
    </row>
    <row r="10447" spans="1:30" s="13" customFormat="1" x14ac:dyDescent="0.25">
      <c r="A10447"/>
      <c r="B10447" s="32"/>
      <c r="C10447" s="34"/>
      <c r="D10447" s="10"/>
      <c r="J10447" s="53"/>
      <c r="K10447" s="64"/>
      <c r="O10447" s="60"/>
      <c r="P10447" s="67"/>
      <c r="T10447" s="53"/>
      <c r="U10447" s="64"/>
      <c r="Y10447" s="53"/>
      <c r="Z10447" s="64"/>
      <c r="AD10447" s="53"/>
    </row>
    <row r="10448" spans="1:30" s="13" customFormat="1" x14ac:dyDescent="0.25">
      <c r="A10448"/>
      <c r="B10448" s="32"/>
      <c r="C10448" s="34"/>
      <c r="D10448" s="10"/>
      <c r="J10448" s="53"/>
      <c r="K10448" s="64"/>
      <c r="O10448" s="60"/>
      <c r="P10448" s="67"/>
      <c r="T10448" s="53"/>
      <c r="U10448" s="64"/>
      <c r="Y10448" s="53"/>
      <c r="Z10448" s="64"/>
      <c r="AD10448" s="53"/>
    </row>
    <row r="10449" spans="1:30" s="13" customFormat="1" x14ac:dyDescent="0.25">
      <c r="A10449"/>
      <c r="B10449" s="32"/>
      <c r="C10449" s="34"/>
      <c r="D10449" s="10"/>
      <c r="J10449" s="53"/>
      <c r="K10449" s="64"/>
      <c r="O10449" s="60"/>
      <c r="P10449" s="67"/>
      <c r="T10449" s="53"/>
      <c r="U10449" s="64"/>
      <c r="Y10449" s="53"/>
      <c r="Z10449" s="64"/>
      <c r="AD10449" s="53"/>
    </row>
    <row r="10450" spans="1:30" s="13" customFormat="1" x14ac:dyDescent="0.25">
      <c r="A10450"/>
      <c r="B10450" s="32"/>
      <c r="C10450" s="34"/>
      <c r="D10450" s="10"/>
      <c r="J10450" s="53"/>
      <c r="K10450" s="64"/>
      <c r="O10450" s="60"/>
      <c r="P10450" s="67"/>
      <c r="T10450" s="53"/>
      <c r="U10450" s="64"/>
      <c r="Y10450" s="53"/>
      <c r="Z10450" s="64"/>
      <c r="AD10450" s="53"/>
    </row>
    <row r="10451" spans="1:30" s="13" customFormat="1" x14ac:dyDescent="0.25">
      <c r="A10451"/>
      <c r="B10451" s="32"/>
      <c r="C10451" s="34"/>
      <c r="D10451" s="10"/>
      <c r="J10451" s="53"/>
      <c r="K10451" s="64"/>
      <c r="O10451" s="60"/>
      <c r="P10451" s="67"/>
      <c r="T10451" s="53"/>
      <c r="U10451" s="64"/>
      <c r="Y10451" s="53"/>
      <c r="Z10451" s="64"/>
      <c r="AD10451" s="53"/>
    </row>
    <row r="10452" spans="1:30" s="13" customFormat="1" x14ac:dyDescent="0.25">
      <c r="A10452"/>
      <c r="B10452" s="32"/>
      <c r="C10452" s="34"/>
      <c r="D10452" s="10"/>
      <c r="J10452" s="53"/>
      <c r="K10452" s="64"/>
      <c r="O10452" s="60"/>
      <c r="P10452" s="67"/>
      <c r="T10452" s="53"/>
      <c r="U10452" s="64"/>
      <c r="Y10452" s="53"/>
      <c r="Z10452" s="64"/>
      <c r="AD10452" s="53"/>
    </row>
    <row r="10453" spans="1:30" s="13" customFormat="1" x14ac:dyDescent="0.25">
      <c r="A10453"/>
      <c r="B10453" s="32"/>
      <c r="C10453" s="34"/>
      <c r="D10453" s="10"/>
      <c r="J10453" s="53"/>
      <c r="K10453" s="64"/>
      <c r="O10453" s="60"/>
      <c r="P10453" s="67"/>
      <c r="T10453" s="53"/>
      <c r="U10453" s="64"/>
      <c r="Y10453" s="53"/>
      <c r="Z10453" s="64"/>
      <c r="AD10453" s="53"/>
    </row>
    <row r="10454" spans="1:30" s="13" customFormat="1" x14ac:dyDescent="0.25">
      <c r="A10454"/>
      <c r="B10454" s="32"/>
      <c r="C10454" s="34"/>
      <c r="D10454" s="10"/>
      <c r="J10454" s="53"/>
      <c r="K10454" s="64"/>
      <c r="O10454" s="60"/>
      <c r="P10454" s="67"/>
      <c r="T10454" s="53"/>
      <c r="U10454" s="64"/>
      <c r="Y10454" s="53"/>
      <c r="Z10454" s="64"/>
      <c r="AD10454" s="53"/>
    </row>
    <row r="10455" spans="1:30" s="13" customFormat="1" x14ac:dyDescent="0.25">
      <c r="A10455"/>
      <c r="B10455" s="32"/>
      <c r="C10455" s="34"/>
      <c r="D10455" s="10"/>
      <c r="J10455" s="53"/>
      <c r="K10455" s="64"/>
      <c r="O10455" s="60"/>
      <c r="P10455" s="67"/>
      <c r="T10455" s="53"/>
      <c r="U10455" s="64"/>
      <c r="Y10455" s="53"/>
      <c r="Z10455" s="64"/>
      <c r="AD10455" s="53"/>
    </row>
    <row r="10456" spans="1:30" s="13" customFormat="1" x14ac:dyDescent="0.25">
      <c r="A10456"/>
      <c r="B10456" s="32"/>
      <c r="C10456" s="34"/>
      <c r="D10456" s="10"/>
      <c r="J10456" s="53"/>
      <c r="K10456" s="64"/>
      <c r="O10456" s="60"/>
      <c r="P10456" s="67"/>
      <c r="T10456" s="53"/>
      <c r="U10456" s="64"/>
      <c r="Y10456" s="53"/>
      <c r="Z10456" s="64"/>
      <c r="AD10456" s="53"/>
    </row>
    <row r="10457" spans="1:30" s="13" customFormat="1" x14ac:dyDescent="0.25">
      <c r="A10457"/>
      <c r="B10457" s="32"/>
      <c r="C10457" s="34"/>
      <c r="D10457" s="10"/>
      <c r="J10457" s="53"/>
      <c r="K10457" s="64"/>
      <c r="O10457" s="60"/>
      <c r="P10457" s="67"/>
      <c r="T10457" s="53"/>
      <c r="U10457" s="64"/>
      <c r="Y10457" s="53"/>
      <c r="Z10457" s="64"/>
      <c r="AD10457" s="53"/>
    </row>
    <row r="10458" spans="1:30" s="13" customFormat="1" x14ac:dyDescent="0.25">
      <c r="A10458"/>
      <c r="B10458" s="32"/>
      <c r="C10458" s="34"/>
      <c r="D10458" s="10"/>
      <c r="J10458" s="53"/>
      <c r="K10458" s="64"/>
      <c r="O10458" s="60"/>
      <c r="P10458" s="67"/>
      <c r="T10458" s="53"/>
      <c r="U10458" s="64"/>
      <c r="Y10458" s="53"/>
      <c r="Z10458" s="64"/>
      <c r="AD10458" s="53"/>
    </row>
    <row r="10459" spans="1:30" s="13" customFormat="1" x14ac:dyDescent="0.25">
      <c r="A10459"/>
      <c r="B10459" s="32"/>
      <c r="C10459" s="34"/>
      <c r="D10459" s="10"/>
      <c r="J10459" s="53"/>
      <c r="K10459" s="64"/>
      <c r="O10459" s="60"/>
      <c r="P10459" s="67"/>
      <c r="T10459" s="53"/>
      <c r="U10459" s="64"/>
      <c r="Y10459" s="53"/>
      <c r="Z10459" s="64"/>
      <c r="AD10459" s="53"/>
    </row>
    <row r="10460" spans="1:30" s="13" customFormat="1" x14ac:dyDescent="0.25">
      <c r="A10460"/>
      <c r="B10460" s="32"/>
      <c r="C10460" s="34"/>
      <c r="D10460" s="10"/>
      <c r="J10460" s="53"/>
      <c r="K10460" s="64"/>
      <c r="O10460" s="60"/>
      <c r="P10460" s="67"/>
      <c r="T10460" s="53"/>
      <c r="U10460" s="64"/>
      <c r="Y10460" s="53"/>
      <c r="Z10460" s="64"/>
      <c r="AD10460" s="53"/>
    </row>
    <row r="10461" spans="1:30" s="13" customFormat="1" x14ac:dyDescent="0.25">
      <c r="A10461"/>
      <c r="B10461" s="32"/>
      <c r="C10461" s="34"/>
      <c r="D10461" s="10"/>
      <c r="J10461" s="53"/>
      <c r="K10461" s="64"/>
      <c r="O10461" s="60"/>
      <c r="P10461" s="67"/>
      <c r="T10461" s="53"/>
      <c r="U10461" s="64"/>
      <c r="Y10461" s="53"/>
      <c r="Z10461" s="64"/>
      <c r="AD10461" s="53"/>
    </row>
    <row r="10462" spans="1:30" s="13" customFormat="1" x14ac:dyDescent="0.25">
      <c r="A10462"/>
      <c r="B10462" s="32"/>
      <c r="C10462" s="34"/>
      <c r="D10462" s="10"/>
      <c r="J10462" s="53"/>
      <c r="K10462" s="64"/>
      <c r="O10462" s="60"/>
      <c r="P10462" s="67"/>
      <c r="T10462" s="53"/>
      <c r="U10462" s="64"/>
      <c r="Y10462" s="53"/>
      <c r="Z10462" s="64"/>
      <c r="AD10462" s="53"/>
    </row>
    <row r="10463" spans="1:30" s="13" customFormat="1" x14ac:dyDescent="0.25">
      <c r="A10463"/>
      <c r="B10463" s="32"/>
      <c r="C10463" s="34"/>
      <c r="D10463" s="10"/>
      <c r="J10463" s="53"/>
      <c r="K10463" s="64"/>
      <c r="O10463" s="60"/>
      <c r="P10463" s="67"/>
      <c r="T10463" s="53"/>
      <c r="U10463" s="64"/>
      <c r="Y10463" s="53"/>
      <c r="Z10463" s="64"/>
      <c r="AD10463" s="53"/>
    </row>
    <row r="10464" spans="1:30" s="13" customFormat="1" x14ac:dyDescent="0.25">
      <c r="A10464"/>
      <c r="B10464" s="32"/>
      <c r="C10464" s="34"/>
      <c r="D10464" s="10"/>
      <c r="J10464" s="53"/>
      <c r="K10464" s="64"/>
      <c r="O10464" s="60"/>
      <c r="P10464" s="67"/>
      <c r="T10464" s="53"/>
      <c r="U10464" s="64"/>
      <c r="Y10464" s="53"/>
      <c r="Z10464" s="64"/>
      <c r="AD10464" s="53"/>
    </row>
    <row r="10465" spans="1:30" s="13" customFormat="1" x14ac:dyDescent="0.25">
      <c r="A10465"/>
      <c r="B10465" s="32"/>
      <c r="C10465" s="34"/>
      <c r="D10465" s="10"/>
      <c r="J10465" s="53"/>
      <c r="K10465" s="64"/>
      <c r="O10465" s="60"/>
      <c r="P10465" s="67"/>
      <c r="T10465" s="53"/>
      <c r="U10465" s="64"/>
      <c r="Y10465" s="53"/>
      <c r="Z10465" s="64"/>
      <c r="AD10465" s="53"/>
    </row>
    <row r="10466" spans="1:30" s="13" customFormat="1" x14ac:dyDescent="0.25">
      <c r="A10466"/>
      <c r="B10466" s="32"/>
      <c r="C10466" s="34"/>
      <c r="D10466" s="10"/>
      <c r="J10466" s="53"/>
      <c r="K10466" s="64"/>
      <c r="O10466" s="60"/>
      <c r="P10466" s="67"/>
      <c r="T10466" s="53"/>
      <c r="U10466" s="64"/>
      <c r="Y10466" s="53"/>
      <c r="Z10466" s="64"/>
      <c r="AD10466" s="53"/>
    </row>
    <row r="10467" spans="1:30" s="13" customFormat="1" x14ac:dyDescent="0.25">
      <c r="A10467"/>
      <c r="B10467" s="32"/>
      <c r="C10467" s="34"/>
      <c r="D10467" s="10"/>
      <c r="J10467" s="53"/>
      <c r="K10467" s="64"/>
      <c r="O10467" s="60"/>
      <c r="P10467" s="67"/>
      <c r="T10467" s="53"/>
      <c r="U10467" s="64"/>
      <c r="Y10467" s="53"/>
      <c r="Z10467" s="64"/>
      <c r="AD10467" s="53"/>
    </row>
    <row r="10468" spans="1:30" s="13" customFormat="1" x14ac:dyDescent="0.25">
      <c r="A10468"/>
      <c r="B10468" s="32"/>
      <c r="C10468" s="34"/>
      <c r="D10468" s="10"/>
      <c r="J10468" s="53"/>
      <c r="K10468" s="64"/>
      <c r="O10468" s="60"/>
      <c r="P10468" s="67"/>
      <c r="T10468" s="53"/>
      <c r="U10468" s="64"/>
      <c r="Y10468" s="53"/>
      <c r="Z10468" s="64"/>
      <c r="AD10468" s="53"/>
    </row>
    <row r="10469" spans="1:30" s="13" customFormat="1" x14ac:dyDescent="0.25">
      <c r="A10469"/>
      <c r="B10469" s="32"/>
      <c r="C10469" s="34"/>
      <c r="D10469" s="10"/>
      <c r="J10469" s="53"/>
      <c r="K10469" s="64"/>
      <c r="O10469" s="60"/>
      <c r="P10469" s="67"/>
      <c r="T10469" s="53"/>
      <c r="U10469" s="64"/>
      <c r="Y10469" s="53"/>
      <c r="Z10469" s="64"/>
      <c r="AD10469" s="53"/>
    </row>
    <row r="10470" spans="1:30" s="13" customFormat="1" x14ac:dyDescent="0.25">
      <c r="A10470"/>
      <c r="B10470" s="32"/>
      <c r="C10470" s="34"/>
      <c r="D10470" s="10"/>
      <c r="J10470" s="53"/>
      <c r="K10470" s="64"/>
      <c r="O10470" s="60"/>
      <c r="P10470" s="67"/>
      <c r="T10470" s="53"/>
      <c r="U10470" s="64"/>
      <c r="Y10470" s="53"/>
      <c r="Z10470" s="64"/>
      <c r="AD10470" s="53"/>
    </row>
    <row r="10471" spans="1:30" s="13" customFormat="1" x14ac:dyDescent="0.25">
      <c r="A10471"/>
      <c r="B10471" s="32"/>
      <c r="C10471" s="34"/>
      <c r="D10471" s="10"/>
      <c r="J10471" s="53"/>
      <c r="K10471" s="64"/>
      <c r="O10471" s="60"/>
      <c r="P10471" s="67"/>
      <c r="T10471" s="53"/>
      <c r="U10471" s="64"/>
      <c r="Y10471" s="53"/>
      <c r="Z10471" s="64"/>
      <c r="AD10471" s="53"/>
    </row>
    <row r="10472" spans="1:30" s="13" customFormat="1" x14ac:dyDescent="0.25">
      <c r="A10472"/>
      <c r="B10472" s="32"/>
      <c r="C10472" s="34"/>
      <c r="D10472" s="10"/>
      <c r="J10472" s="53"/>
      <c r="K10472" s="64"/>
      <c r="O10472" s="60"/>
      <c r="P10472" s="67"/>
      <c r="T10472" s="53"/>
      <c r="U10472" s="64"/>
      <c r="Y10472" s="53"/>
      <c r="Z10472" s="64"/>
      <c r="AD10472" s="53"/>
    </row>
    <row r="10473" spans="1:30" s="13" customFormat="1" x14ac:dyDescent="0.25">
      <c r="A10473"/>
      <c r="B10473" s="32"/>
      <c r="C10473" s="34"/>
      <c r="D10473" s="10"/>
      <c r="J10473" s="53"/>
      <c r="K10473" s="64"/>
      <c r="O10473" s="60"/>
      <c r="P10473" s="67"/>
      <c r="T10473" s="53"/>
      <c r="U10473" s="64"/>
      <c r="Y10473" s="53"/>
      <c r="Z10473" s="64"/>
      <c r="AD10473" s="53"/>
    </row>
    <row r="10474" spans="1:30" s="13" customFormat="1" x14ac:dyDescent="0.25">
      <c r="A10474"/>
      <c r="B10474" s="32"/>
      <c r="C10474" s="34"/>
      <c r="D10474" s="10"/>
      <c r="J10474" s="53"/>
      <c r="K10474" s="64"/>
      <c r="O10474" s="60"/>
      <c r="P10474" s="67"/>
      <c r="T10474" s="53"/>
      <c r="U10474" s="64"/>
      <c r="Y10474" s="53"/>
      <c r="Z10474" s="64"/>
      <c r="AD10474" s="53"/>
    </row>
    <row r="10475" spans="1:30" s="13" customFormat="1" x14ac:dyDescent="0.25">
      <c r="A10475"/>
      <c r="B10475" s="32"/>
      <c r="C10475" s="34"/>
      <c r="D10475" s="10"/>
      <c r="J10475" s="53"/>
      <c r="K10475" s="64"/>
      <c r="O10475" s="60"/>
      <c r="P10475" s="67"/>
      <c r="T10475" s="53"/>
      <c r="U10475" s="64"/>
      <c r="Y10475" s="53"/>
      <c r="Z10475" s="64"/>
      <c r="AD10475" s="53"/>
    </row>
    <row r="10476" spans="1:30" s="13" customFormat="1" x14ac:dyDescent="0.25">
      <c r="A10476"/>
      <c r="B10476" s="32"/>
      <c r="C10476" s="34"/>
      <c r="D10476" s="10"/>
      <c r="J10476" s="53"/>
      <c r="K10476" s="64"/>
      <c r="O10476" s="60"/>
      <c r="P10476" s="67"/>
      <c r="T10476" s="53"/>
      <c r="U10476" s="64"/>
      <c r="Y10476" s="53"/>
      <c r="Z10476" s="64"/>
      <c r="AD10476" s="53"/>
    </row>
    <row r="10477" spans="1:30" s="13" customFormat="1" x14ac:dyDescent="0.25">
      <c r="A10477"/>
      <c r="B10477" s="32"/>
      <c r="C10477" s="34"/>
      <c r="D10477" s="10"/>
      <c r="J10477" s="53"/>
      <c r="K10477" s="64"/>
      <c r="O10477" s="60"/>
      <c r="P10477" s="67"/>
      <c r="T10477" s="53"/>
      <c r="U10477" s="64"/>
      <c r="Y10477" s="53"/>
      <c r="Z10477" s="64"/>
      <c r="AD10477" s="53"/>
    </row>
    <row r="10478" spans="1:30" s="13" customFormat="1" x14ac:dyDescent="0.25">
      <c r="A10478"/>
      <c r="B10478" s="32"/>
      <c r="C10478" s="34"/>
      <c r="D10478" s="10"/>
      <c r="J10478" s="53"/>
      <c r="K10478" s="64"/>
      <c r="O10478" s="60"/>
      <c r="P10478" s="67"/>
      <c r="T10478" s="53"/>
      <c r="U10478" s="64"/>
      <c r="Y10478" s="53"/>
      <c r="Z10478" s="64"/>
      <c r="AD10478" s="53"/>
    </row>
    <row r="10479" spans="1:30" s="13" customFormat="1" x14ac:dyDescent="0.25">
      <c r="A10479"/>
      <c r="B10479" s="32"/>
      <c r="C10479" s="34"/>
      <c r="D10479" s="10"/>
      <c r="J10479" s="53"/>
      <c r="K10479" s="64"/>
      <c r="O10479" s="60"/>
      <c r="P10479" s="67"/>
      <c r="T10479" s="53"/>
      <c r="U10479" s="64"/>
      <c r="Y10479" s="53"/>
      <c r="Z10479" s="64"/>
      <c r="AD10479" s="53"/>
    </row>
    <row r="10480" spans="1:30" s="13" customFormat="1" x14ac:dyDescent="0.25">
      <c r="A10480"/>
      <c r="B10480" s="32"/>
      <c r="C10480" s="34"/>
      <c r="D10480" s="10"/>
      <c r="J10480" s="53"/>
      <c r="K10480" s="64"/>
      <c r="O10480" s="60"/>
      <c r="P10480" s="67"/>
      <c r="T10480" s="53"/>
      <c r="U10480" s="64"/>
      <c r="Y10480" s="53"/>
      <c r="Z10480" s="64"/>
      <c r="AD10480" s="53"/>
    </row>
    <row r="10481" spans="1:30" s="13" customFormat="1" x14ac:dyDescent="0.25">
      <c r="A10481"/>
      <c r="B10481" s="32"/>
      <c r="C10481" s="34"/>
      <c r="D10481" s="10"/>
      <c r="J10481" s="53"/>
      <c r="K10481" s="64"/>
      <c r="O10481" s="60"/>
      <c r="P10481" s="67"/>
      <c r="T10481" s="53"/>
      <c r="U10481" s="64"/>
      <c r="Y10481" s="53"/>
      <c r="Z10481" s="64"/>
      <c r="AD10481" s="53"/>
    </row>
    <row r="10482" spans="1:30" s="13" customFormat="1" x14ac:dyDescent="0.25">
      <c r="A10482"/>
      <c r="B10482" s="32"/>
      <c r="C10482" s="34"/>
      <c r="D10482" s="10"/>
      <c r="J10482" s="53"/>
      <c r="K10482" s="64"/>
      <c r="O10482" s="60"/>
      <c r="P10482" s="67"/>
      <c r="T10482" s="53"/>
      <c r="U10482" s="64"/>
      <c r="Y10482" s="53"/>
      <c r="Z10482" s="64"/>
      <c r="AD10482" s="53"/>
    </row>
    <row r="10483" spans="1:30" s="13" customFormat="1" x14ac:dyDescent="0.25">
      <c r="A10483"/>
      <c r="B10483" s="32"/>
      <c r="C10483" s="34"/>
      <c r="D10483" s="10"/>
      <c r="J10483" s="53"/>
      <c r="K10483" s="64"/>
      <c r="O10483" s="60"/>
      <c r="P10483" s="67"/>
      <c r="T10483" s="53"/>
      <c r="U10483" s="64"/>
      <c r="Y10483" s="53"/>
      <c r="Z10483" s="64"/>
      <c r="AD10483" s="53"/>
    </row>
    <row r="10484" spans="1:30" s="13" customFormat="1" x14ac:dyDescent="0.25">
      <c r="A10484"/>
      <c r="B10484" s="32"/>
      <c r="C10484" s="34"/>
      <c r="D10484" s="10"/>
      <c r="J10484" s="53"/>
      <c r="K10484" s="64"/>
      <c r="O10484" s="60"/>
      <c r="P10484" s="67"/>
      <c r="T10484" s="53"/>
      <c r="U10484" s="64"/>
      <c r="Y10484" s="53"/>
      <c r="Z10484" s="64"/>
      <c r="AD10484" s="53"/>
    </row>
    <row r="10485" spans="1:30" s="13" customFormat="1" x14ac:dyDescent="0.25">
      <c r="A10485"/>
      <c r="B10485" s="32"/>
      <c r="C10485" s="34"/>
      <c r="D10485" s="10"/>
      <c r="J10485" s="53"/>
      <c r="K10485" s="64"/>
      <c r="O10485" s="60"/>
      <c r="P10485" s="67"/>
      <c r="T10485" s="53"/>
      <c r="U10485" s="64"/>
      <c r="Y10485" s="53"/>
      <c r="Z10485" s="64"/>
      <c r="AD10485" s="53"/>
    </row>
    <row r="10486" spans="1:30" s="13" customFormat="1" x14ac:dyDescent="0.25">
      <c r="A10486"/>
      <c r="B10486" s="32"/>
      <c r="C10486" s="34"/>
      <c r="D10486" s="10"/>
      <c r="J10486" s="53"/>
      <c r="K10486" s="64"/>
      <c r="O10486" s="60"/>
      <c r="P10486" s="67"/>
      <c r="T10486" s="53"/>
      <c r="U10486" s="64"/>
      <c r="Y10486" s="53"/>
      <c r="Z10486" s="64"/>
      <c r="AD10486" s="53"/>
    </row>
    <row r="10487" spans="1:30" s="13" customFormat="1" x14ac:dyDescent="0.25">
      <c r="A10487"/>
      <c r="B10487" s="32"/>
      <c r="C10487" s="34"/>
      <c r="D10487" s="10"/>
      <c r="J10487" s="53"/>
      <c r="K10487" s="64"/>
      <c r="O10487" s="60"/>
      <c r="P10487" s="67"/>
      <c r="T10487" s="53"/>
      <c r="U10487" s="64"/>
      <c r="Y10487" s="53"/>
      <c r="Z10487" s="64"/>
      <c r="AD10487" s="53"/>
    </row>
    <row r="10488" spans="1:30" s="13" customFormat="1" x14ac:dyDescent="0.25">
      <c r="A10488"/>
      <c r="B10488" s="32"/>
      <c r="C10488" s="34"/>
      <c r="D10488" s="10"/>
      <c r="J10488" s="53"/>
      <c r="K10488" s="64"/>
      <c r="O10488" s="60"/>
      <c r="P10488" s="67"/>
      <c r="T10488" s="53"/>
      <c r="U10488" s="64"/>
      <c r="Y10488" s="53"/>
      <c r="Z10488" s="64"/>
      <c r="AD10488" s="53"/>
    </row>
    <row r="10489" spans="1:30" s="13" customFormat="1" x14ac:dyDescent="0.25">
      <c r="A10489"/>
      <c r="B10489" s="32"/>
      <c r="C10489" s="34"/>
      <c r="D10489" s="10"/>
      <c r="J10489" s="53"/>
      <c r="K10489" s="64"/>
      <c r="O10489" s="60"/>
      <c r="P10489" s="67"/>
      <c r="T10489" s="53"/>
      <c r="U10489" s="64"/>
      <c r="Y10489" s="53"/>
      <c r="Z10489" s="64"/>
      <c r="AD10489" s="53"/>
    </row>
    <row r="10490" spans="1:30" s="13" customFormat="1" x14ac:dyDescent="0.25">
      <c r="A10490"/>
      <c r="B10490" s="32"/>
      <c r="C10490" s="34"/>
      <c r="D10490" s="10"/>
      <c r="J10490" s="53"/>
      <c r="K10490" s="64"/>
      <c r="O10490" s="60"/>
      <c r="P10490" s="67"/>
      <c r="T10490" s="53"/>
      <c r="U10490" s="64"/>
      <c r="Y10490" s="53"/>
      <c r="Z10490" s="64"/>
      <c r="AD10490" s="53"/>
    </row>
    <row r="10491" spans="1:30" s="13" customFormat="1" x14ac:dyDescent="0.25">
      <c r="A10491"/>
      <c r="B10491" s="32"/>
      <c r="C10491" s="34"/>
      <c r="D10491" s="10"/>
      <c r="J10491" s="53"/>
      <c r="K10491" s="64"/>
      <c r="O10491" s="60"/>
      <c r="P10491" s="67"/>
      <c r="T10491" s="53"/>
      <c r="U10491" s="64"/>
      <c r="Y10491" s="53"/>
      <c r="Z10491" s="64"/>
      <c r="AD10491" s="53"/>
    </row>
    <row r="10492" spans="1:30" s="13" customFormat="1" x14ac:dyDescent="0.25">
      <c r="A10492"/>
      <c r="B10492" s="32"/>
      <c r="C10492" s="34"/>
      <c r="D10492" s="10"/>
      <c r="J10492" s="53"/>
      <c r="K10492" s="64"/>
      <c r="O10492" s="60"/>
      <c r="P10492" s="67"/>
      <c r="T10492" s="53"/>
      <c r="U10492" s="64"/>
      <c r="Y10492" s="53"/>
      <c r="Z10492" s="64"/>
      <c r="AD10492" s="53"/>
    </row>
    <row r="10493" spans="1:30" s="13" customFormat="1" x14ac:dyDescent="0.25">
      <c r="A10493"/>
      <c r="B10493" s="32"/>
      <c r="C10493" s="34"/>
      <c r="D10493" s="10"/>
      <c r="J10493" s="53"/>
      <c r="K10493" s="64"/>
      <c r="O10493" s="60"/>
      <c r="P10493" s="67"/>
      <c r="T10493" s="53"/>
      <c r="U10493" s="64"/>
      <c r="Y10493" s="53"/>
      <c r="Z10493" s="64"/>
      <c r="AD10493" s="53"/>
    </row>
    <row r="10494" spans="1:30" s="13" customFormat="1" x14ac:dyDescent="0.25">
      <c r="A10494"/>
      <c r="B10494" s="32"/>
      <c r="C10494" s="34"/>
      <c r="D10494" s="10"/>
      <c r="J10494" s="53"/>
      <c r="K10494" s="64"/>
      <c r="O10494" s="60"/>
      <c r="P10494" s="67"/>
      <c r="T10494" s="53"/>
      <c r="U10494" s="64"/>
      <c r="Y10494" s="53"/>
      <c r="Z10494" s="64"/>
      <c r="AD10494" s="53"/>
    </row>
    <row r="10495" spans="1:30" s="13" customFormat="1" x14ac:dyDescent="0.25">
      <c r="A10495"/>
      <c r="B10495" s="32"/>
      <c r="C10495" s="34"/>
      <c r="D10495" s="10"/>
      <c r="J10495" s="53"/>
      <c r="K10495" s="64"/>
      <c r="O10495" s="60"/>
      <c r="P10495" s="67"/>
      <c r="T10495" s="53"/>
      <c r="U10495" s="64"/>
      <c r="Y10495" s="53"/>
      <c r="Z10495" s="64"/>
      <c r="AD10495" s="53"/>
    </row>
    <row r="10496" spans="1:30" s="13" customFormat="1" x14ac:dyDescent="0.25">
      <c r="A10496"/>
      <c r="B10496" s="32"/>
      <c r="C10496" s="34"/>
      <c r="D10496" s="10"/>
      <c r="J10496" s="53"/>
      <c r="K10496" s="64"/>
      <c r="O10496" s="60"/>
      <c r="P10496" s="67"/>
      <c r="T10496" s="53"/>
      <c r="U10496" s="64"/>
      <c r="Y10496" s="53"/>
      <c r="Z10496" s="64"/>
      <c r="AD10496" s="53"/>
    </row>
    <row r="10497" spans="1:30" s="13" customFormat="1" x14ac:dyDescent="0.25">
      <c r="A10497"/>
      <c r="B10497" s="32"/>
      <c r="C10497" s="34"/>
      <c r="D10497" s="10"/>
      <c r="J10497" s="53"/>
      <c r="K10497" s="64"/>
      <c r="O10497" s="60"/>
      <c r="P10497" s="67"/>
      <c r="T10497" s="53"/>
      <c r="U10497" s="64"/>
      <c r="Y10497" s="53"/>
      <c r="Z10497" s="64"/>
      <c r="AD10497" s="53"/>
    </row>
    <row r="10498" spans="1:30" s="13" customFormat="1" x14ac:dyDescent="0.25">
      <c r="A10498"/>
      <c r="B10498" s="32"/>
      <c r="C10498" s="34"/>
      <c r="D10498" s="10"/>
      <c r="J10498" s="53"/>
      <c r="K10498" s="64"/>
      <c r="O10498" s="60"/>
      <c r="P10498" s="67"/>
      <c r="T10498" s="53"/>
      <c r="U10498" s="64"/>
      <c r="Y10498" s="53"/>
      <c r="Z10498" s="64"/>
      <c r="AD10498" s="53"/>
    </row>
    <row r="10499" spans="1:30" s="13" customFormat="1" x14ac:dyDescent="0.25">
      <c r="A10499"/>
      <c r="B10499" s="32"/>
      <c r="C10499" s="34"/>
      <c r="D10499" s="10"/>
      <c r="J10499" s="53"/>
      <c r="K10499" s="64"/>
      <c r="O10499" s="60"/>
      <c r="P10499" s="67"/>
      <c r="T10499" s="53"/>
      <c r="U10499" s="64"/>
      <c r="Y10499" s="53"/>
      <c r="Z10499" s="64"/>
      <c r="AD10499" s="53"/>
    </row>
    <row r="10500" spans="1:30" s="13" customFormat="1" x14ac:dyDescent="0.25">
      <c r="A10500"/>
      <c r="B10500" s="32"/>
      <c r="C10500" s="34"/>
      <c r="D10500" s="10"/>
      <c r="J10500" s="53"/>
      <c r="K10500" s="64"/>
      <c r="O10500" s="60"/>
      <c r="P10500" s="67"/>
      <c r="T10500" s="53"/>
      <c r="U10500" s="64"/>
      <c r="Y10500" s="53"/>
      <c r="Z10500" s="64"/>
      <c r="AD10500" s="53"/>
    </row>
    <row r="10501" spans="1:30" s="13" customFormat="1" x14ac:dyDescent="0.25">
      <c r="A10501"/>
      <c r="B10501" s="32"/>
      <c r="C10501" s="34"/>
      <c r="D10501" s="10"/>
      <c r="J10501" s="53"/>
      <c r="K10501" s="64"/>
      <c r="O10501" s="60"/>
      <c r="P10501" s="67"/>
      <c r="T10501" s="53"/>
      <c r="U10501" s="64"/>
      <c r="Y10501" s="53"/>
      <c r="Z10501" s="64"/>
      <c r="AD10501" s="53"/>
    </row>
    <row r="10502" spans="1:30" s="13" customFormat="1" x14ac:dyDescent="0.25">
      <c r="A10502"/>
      <c r="B10502" s="32"/>
      <c r="C10502" s="34"/>
      <c r="D10502" s="10"/>
      <c r="J10502" s="53"/>
      <c r="K10502" s="64"/>
      <c r="O10502" s="60"/>
      <c r="P10502" s="67"/>
      <c r="T10502" s="53"/>
      <c r="U10502" s="64"/>
      <c r="Y10502" s="53"/>
      <c r="Z10502" s="64"/>
      <c r="AD10502" s="53"/>
    </row>
    <row r="10503" spans="1:30" s="13" customFormat="1" x14ac:dyDescent="0.25">
      <c r="A10503"/>
      <c r="B10503" s="32"/>
      <c r="C10503" s="34"/>
      <c r="D10503" s="10"/>
      <c r="J10503" s="53"/>
      <c r="K10503" s="64"/>
      <c r="O10503" s="60"/>
      <c r="P10503" s="67"/>
      <c r="T10503" s="53"/>
      <c r="U10503" s="64"/>
      <c r="Y10503" s="53"/>
      <c r="Z10503" s="64"/>
      <c r="AD10503" s="53"/>
    </row>
    <row r="10504" spans="1:30" s="13" customFormat="1" x14ac:dyDescent="0.25">
      <c r="A10504"/>
      <c r="B10504" s="32"/>
      <c r="C10504" s="34"/>
      <c r="D10504" s="10"/>
      <c r="J10504" s="53"/>
      <c r="K10504" s="64"/>
      <c r="O10504" s="60"/>
      <c r="P10504" s="67"/>
      <c r="T10504" s="53"/>
      <c r="U10504" s="64"/>
      <c r="Y10504" s="53"/>
      <c r="Z10504" s="64"/>
      <c r="AD10504" s="53"/>
    </row>
    <row r="10505" spans="1:30" s="13" customFormat="1" x14ac:dyDescent="0.25">
      <c r="A10505"/>
      <c r="B10505" s="32"/>
      <c r="C10505" s="34"/>
      <c r="D10505" s="10"/>
      <c r="J10505" s="53"/>
      <c r="K10505" s="64"/>
      <c r="O10505" s="60"/>
      <c r="P10505" s="67"/>
      <c r="T10505" s="53"/>
      <c r="U10505" s="64"/>
      <c r="Y10505" s="53"/>
      <c r="Z10505" s="64"/>
      <c r="AD10505" s="53"/>
    </row>
    <row r="10506" spans="1:30" s="13" customFormat="1" x14ac:dyDescent="0.25">
      <c r="A10506"/>
      <c r="B10506" s="32"/>
      <c r="C10506" s="34"/>
      <c r="D10506" s="10"/>
      <c r="J10506" s="53"/>
      <c r="K10506" s="64"/>
      <c r="O10506" s="60"/>
      <c r="P10506" s="67"/>
      <c r="T10506" s="53"/>
      <c r="U10506" s="64"/>
      <c r="Y10506" s="53"/>
      <c r="Z10506" s="64"/>
      <c r="AD10506" s="53"/>
    </row>
    <row r="10507" spans="1:30" s="13" customFormat="1" x14ac:dyDescent="0.25">
      <c r="A10507"/>
      <c r="B10507" s="32"/>
      <c r="C10507" s="34"/>
      <c r="D10507" s="10"/>
      <c r="J10507" s="53"/>
      <c r="K10507" s="64"/>
      <c r="O10507" s="60"/>
      <c r="P10507" s="67"/>
      <c r="T10507" s="53"/>
      <c r="U10507" s="64"/>
      <c r="Y10507" s="53"/>
      <c r="Z10507" s="64"/>
      <c r="AD10507" s="53"/>
    </row>
    <row r="10508" spans="1:30" s="13" customFormat="1" x14ac:dyDescent="0.25">
      <c r="A10508"/>
      <c r="B10508" s="32"/>
      <c r="C10508" s="34"/>
      <c r="D10508" s="10"/>
      <c r="J10508" s="53"/>
      <c r="K10508" s="64"/>
      <c r="O10508" s="60"/>
      <c r="P10508" s="67"/>
      <c r="T10508" s="53"/>
      <c r="U10508" s="64"/>
      <c r="Y10508" s="53"/>
      <c r="Z10508" s="64"/>
      <c r="AD10508" s="53"/>
    </row>
    <row r="10509" spans="1:30" s="13" customFormat="1" x14ac:dyDescent="0.25">
      <c r="A10509"/>
      <c r="B10509" s="32"/>
      <c r="C10509" s="34"/>
      <c r="D10509" s="10"/>
      <c r="J10509" s="53"/>
      <c r="K10509" s="64"/>
      <c r="O10509" s="60"/>
      <c r="P10509" s="67"/>
      <c r="T10509" s="53"/>
      <c r="U10509" s="64"/>
      <c r="Y10509" s="53"/>
      <c r="Z10509" s="64"/>
      <c r="AD10509" s="53"/>
    </row>
    <row r="10510" spans="1:30" s="13" customFormat="1" x14ac:dyDescent="0.25">
      <c r="A10510"/>
      <c r="B10510" s="32"/>
      <c r="C10510" s="34"/>
      <c r="D10510" s="10"/>
      <c r="J10510" s="53"/>
      <c r="K10510" s="64"/>
      <c r="O10510" s="60"/>
      <c r="P10510" s="67"/>
      <c r="T10510" s="53"/>
      <c r="U10510" s="64"/>
      <c r="Y10510" s="53"/>
      <c r="Z10510" s="64"/>
      <c r="AD10510" s="53"/>
    </row>
    <row r="10511" spans="1:30" s="13" customFormat="1" x14ac:dyDescent="0.25">
      <c r="A10511"/>
      <c r="B10511" s="32"/>
      <c r="C10511" s="34"/>
      <c r="D10511" s="10"/>
      <c r="J10511" s="53"/>
      <c r="K10511" s="64"/>
      <c r="O10511" s="60"/>
      <c r="P10511" s="67"/>
      <c r="T10511" s="53"/>
      <c r="U10511" s="64"/>
      <c r="Y10511" s="53"/>
      <c r="Z10511" s="64"/>
      <c r="AD10511" s="53"/>
    </row>
    <row r="10512" spans="1:30" s="13" customFormat="1" x14ac:dyDescent="0.25">
      <c r="A10512"/>
      <c r="B10512" s="32"/>
      <c r="C10512" s="34"/>
      <c r="D10512" s="10"/>
      <c r="J10512" s="53"/>
      <c r="K10512" s="64"/>
      <c r="O10512" s="60"/>
      <c r="P10512" s="67"/>
      <c r="T10512" s="53"/>
      <c r="U10512" s="64"/>
      <c r="Y10512" s="53"/>
      <c r="Z10512" s="64"/>
      <c r="AD10512" s="53"/>
    </row>
    <row r="10513" spans="1:30" s="13" customFormat="1" x14ac:dyDescent="0.25">
      <c r="A10513"/>
      <c r="B10513" s="32"/>
      <c r="C10513" s="34"/>
      <c r="D10513" s="10"/>
      <c r="J10513" s="53"/>
      <c r="K10513" s="64"/>
      <c r="O10513" s="60"/>
      <c r="P10513" s="67"/>
      <c r="T10513" s="53"/>
      <c r="U10513" s="64"/>
      <c r="Y10513" s="53"/>
      <c r="Z10513" s="64"/>
      <c r="AD10513" s="53"/>
    </row>
    <row r="10514" spans="1:30" s="13" customFormat="1" x14ac:dyDescent="0.25">
      <c r="A10514"/>
      <c r="B10514" s="32"/>
      <c r="C10514" s="34"/>
      <c r="D10514" s="10"/>
      <c r="J10514" s="53"/>
      <c r="K10514" s="64"/>
      <c r="O10514" s="60"/>
      <c r="P10514" s="67"/>
      <c r="T10514" s="53"/>
      <c r="U10514" s="64"/>
      <c r="Y10514" s="53"/>
      <c r="Z10514" s="64"/>
      <c r="AD10514" s="53"/>
    </row>
    <row r="10515" spans="1:30" s="13" customFormat="1" x14ac:dyDescent="0.25">
      <c r="A10515"/>
      <c r="B10515" s="32"/>
      <c r="C10515" s="34"/>
      <c r="D10515" s="10"/>
      <c r="J10515" s="53"/>
      <c r="K10515" s="64"/>
      <c r="O10515" s="60"/>
      <c r="P10515" s="67"/>
      <c r="T10515" s="53"/>
      <c r="U10515" s="64"/>
      <c r="Y10515" s="53"/>
      <c r="Z10515" s="64"/>
      <c r="AD10515" s="53"/>
    </row>
    <row r="10516" spans="1:30" s="13" customFormat="1" x14ac:dyDescent="0.25">
      <c r="A10516"/>
      <c r="B10516" s="32"/>
      <c r="C10516" s="34"/>
      <c r="D10516" s="10"/>
      <c r="J10516" s="53"/>
      <c r="K10516" s="64"/>
      <c r="O10516" s="60"/>
      <c r="P10516" s="67"/>
      <c r="T10516" s="53"/>
      <c r="U10516" s="64"/>
      <c r="Y10516" s="53"/>
      <c r="Z10516" s="64"/>
      <c r="AD10516" s="53"/>
    </row>
    <row r="10517" spans="1:30" s="13" customFormat="1" x14ac:dyDescent="0.25">
      <c r="A10517"/>
      <c r="B10517" s="32"/>
      <c r="C10517" s="34"/>
      <c r="D10517" s="10"/>
      <c r="J10517" s="53"/>
      <c r="K10517" s="64"/>
      <c r="O10517" s="60"/>
      <c r="P10517" s="67"/>
      <c r="T10517" s="53"/>
      <c r="U10517" s="64"/>
      <c r="Y10517" s="53"/>
      <c r="Z10517" s="64"/>
      <c r="AD10517" s="53"/>
    </row>
    <row r="10518" spans="1:30" s="13" customFormat="1" x14ac:dyDescent="0.25">
      <c r="A10518"/>
      <c r="B10518" s="32"/>
      <c r="C10518" s="34"/>
      <c r="D10518" s="10"/>
      <c r="J10518" s="53"/>
      <c r="K10518" s="64"/>
      <c r="O10518" s="60"/>
      <c r="P10518" s="67"/>
      <c r="T10518" s="53"/>
      <c r="U10518" s="64"/>
      <c r="Y10518" s="53"/>
      <c r="Z10518" s="64"/>
      <c r="AD10518" s="53"/>
    </row>
    <row r="10519" spans="1:30" s="13" customFormat="1" x14ac:dyDescent="0.25">
      <c r="A10519"/>
      <c r="B10519" s="32"/>
      <c r="C10519" s="34"/>
      <c r="D10519" s="10"/>
      <c r="J10519" s="53"/>
      <c r="K10519" s="64"/>
      <c r="O10519" s="60"/>
      <c r="P10519" s="67"/>
      <c r="T10519" s="53"/>
      <c r="U10519" s="64"/>
      <c r="Y10519" s="53"/>
      <c r="Z10519" s="64"/>
      <c r="AD10519" s="53"/>
    </row>
    <row r="10520" spans="1:30" s="13" customFormat="1" x14ac:dyDescent="0.25">
      <c r="A10520"/>
      <c r="B10520" s="32"/>
      <c r="C10520" s="34"/>
      <c r="D10520" s="10"/>
      <c r="J10520" s="53"/>
      <c r="K10520" s="64"/>
      <c r="O10520" s="60"/>
      <c r="P10520" s="67"/>
      <c r="T10520" s="53"/>
      <c r="U10520" s="64"/>
      <c r="Y10520" s="53"/>
      <c r="Z10520" s="64"/>
      <c r="AD10520" s="53"/>
    </row>
    <row r="10521" spans="1:30" s="13" customFormat="1" x14ac:dyDescent="0.25">
      <c r="A10521"/>
      <c r="B10521" s="32"/>
      <c r="C10521" s="34"/>
      <c r="D10521" s="10"/>
      <c r="J10521" s="53"/>
      <c r="K10521" s="64"/>
      <c r="O10521" s="60"/>
      <c r="P10521" s="67"/>
      <c r="T10521" s="53"/>
      <c r="U10521" s="64"/>
      <c r="Y10521" s="53"/>
      <c r="Z10521" s="64"/>
      <c r="AD10521" s="53"/>
    </row>
    <row r="10522" spans="1:30" s="13" customFormat="1" x14ac:dyDescent="0.25">
      <c r="A10522"/>
      <c r="B10522" s="32"/>
      <c r="C10522" s="34"/>
      <c r="D10522" s="10"/>
      <c r="J10522" s="53"/>
      <c r="K10522" s="64"/>
      <c r="O10522" s="60"/>
      <c r="P10522" s="67"/>
      <c r="T10522" s="53"/>
      <c r="U10522" s="64"/>
      <c r="Y10522" s="53"/>
      <c r="Z10522" s="64"/>
      <c r="AD10522" s="53"/>
    </row>
    <row r="10523" spans="1:30" s="13" customFormat="1" x14ac:dyDescent="0.25">
      <c r="A10523"/>
      <c r="B10523" s="32"/>
      <c r="C10523" s="34"/>
      <c r="D10523" s="10"/>
      <c r="J10523" s="53"/>
      <c r="K10523" s="64"/>
      <c r="O10523" s="60"/>
      <c r="P10523" s="67"/>
      <c r="T10523" s="53"/>
      <c r="U10523" s="64"/>
      <c r="Y10523" s="53"/>
      <c r="Z10523" s="64"/>
      <c r="AD10523" s="53"/>
    </row>
    <row r="10524" spans="1:30" s="13" customFormat="1" x14ac:dyDescent="0.25">
      <c r="A10524"/>
      <c r="B10524" s="32"/>
      <c r="C10524" s="34"/>
      <c r="D10524" s="10"/>
      <c r="J10524" s="53"/>
      <c r="K10524" s="64"/>
      <c r="O10524" s="60"/>
      <c r="P10524" s="67"/>
      <c r="T10524" s="53"/>
      <c r="U10524" s="64"/>
      <c r="Y10524" s="53"/>
      <c r="Z10524" s="64"/>
      <c r="AD10524" s="53"/>
    </row>
    <row r="10525" spans="1:30" s="13" customFormat="1" x14ac:dyDescent="0.25">
      <c r="A10525"/>
      <c r="B10525" s="32"/>
      <c r="C10525" s="34"/>
      <c r="D10525" s="10"/>
      <c r="J10525" s="53"/>
      <c r="K10525" s="64"/>
      <c r="O10525" s="60"/>
      <c r="P10525" s="67"/>
      <c r="T10525" s="53"/>
      <c r="U10525" s="64"/>
      <c r="Y10525" s="53"/>
      <c r="Z10525" s="64"/>
      <c r="AD10525" s="53"/>
    </row>
    <row r="10526" spans="1:30" s="13" customFormat="1" x14ac:dyDescent="0.25">
      <c r="A10526"/>
      <c r="B10526" s="32"/>
      <c r="C10526" s="34"/>
      <c r="D10526" s="10"/>
      <c r="J10526" s="53"/>
      <c r="K10526" s="64"/>
      <c r="O10526" s="60"/>
      <c r="P10526" s="67"/>
      <c r="T10526" s="53"/>
      <c r="U10526" s="64"/>
      <c r="Y10526" s="53"/>
      <c r="Z10526" s="64"/>
      <c r="AD10526" s="53"/>
    </row>
    <row r="10527" spans="1:30" s="13" customFormat="1" x14ac:dyDescent="0.25">
      <c r="A10527"/>
      <c r="B10527" s="32"/>
      <c r="C10527" s="34"/>
      <c r="D10527" s="10"/>
      <c r="J10527" s="53"/>
      <c r="K10527" s="64"/>
      <c r="O10527" s="60"/>
      <c r="P10527" s="67"/>
      <c r="T10527" s="53"/>
      <c r="U10527" s="64"/>
      <c r="Y10527" s="53"/>
      <c r="Z10527" s="64"/>
      <c r="AD10527" s="53"/>
    </row>
    <row r="10528" spans="1:30" s="13" customFormat="1" x14ac:dyDescent="0.25">
      <c r="A10528"/>
      <c r="B10528" s="32"/>
      <c r="C10528" s="34"/>
      <c r="D10528" s="10"/>
      <c r="J10528" s="53"/>
      <c r="K10528" s="64"/>
      <c r="O10528" s="60"/>
      <c r="P10528" s="67"/>
      <c r="T10528" s="53"/>
      <c r="U10528" s="64"/>
      <c r="Y10528" s="53"/>
      <c r="Z10528" s="64"/>
      <c r="AD10528" s="53"/>
    </row>
    <row r="10529" spans="1:30" s="13" customFormat="1" x14ac:dyDescent="0.25">
      <c r="A10529"/>
      <c r="B10529" s="32"/>
      <c r="C10529" s="34"/>
      <c r="D10529" s="10"/>
      <c r="J10529" s="53"/>
      <c r="K10529" s="64"/>
      <c r="O10529" s="60"/>
      <c r="P10529" s="67"/>
      <c r="T10529" s="53"/>
      <c r="U10529" s="64"/>
      <c r="Y10529" s="53"/>
      <c r="Z10529" s="64"/>
      <c r="AD10529" s="53"/>
    </row>
    <row r="10530" spans="1:30" s="13" customFormat="1" x14ac:dyDescent="0.25">
      <c r="A10530"/>
      <c r="B10530" s="32"/>
      <c r="C10530" s="34"/>
      <c r="D10530" s="10"/>
      <c r="J10530" s="53"/>
      <c r="K10530" s="64"/>
      <c r="O10530" s="60"/>
      <c r="P10530" s="67"/>
      <c r="T10530" s="53"/>
      <c r="U10530" s="64"/>
      <c r="Y10530" s="53"/>
      <c r="Z10530" s="64"/>
      <c r="AD10530" s="53"/>
    </row>
    <row r="10531" spans="1:30" s="13" customFormat="1" x14ac:dyDescent="0.25">
      <c r="A10531"/>
      <c r="B10531" s="32"/>
      <c r="C10531" s="34"/>
      <c r="D10531" s="10"/>
      <c r="J10531" s="53"/>
      <c r="K10531" s="64"/>
      <c r="O10531" s="60"/>
      <c r="P10531" s="67"/>
      <c r="T10531" s="53"/>
      <c r="U10531" s="64"/>
      <c r="Y10531" s="53"/>
      <c r="Z10531" s="64"/>
      <c r="AD10531" s="53"/>
    </row>
    <row r="10532" spans="1:30" s="13" customFormat="1" x14ac:dyDescent="0.25">
      <c r="A10532"/>
      <c r="B10532" s="32"/>
      <c r="C10532" s="34"/>
      <c r="D10532" s="10"/>
      <c r="J10532" s="53"/>
      <c r="K10532" s="64"/>
      <c r="O10532" s="60"/>
      <c r="P10532" s="67"/>
      <c r="T10532" s="53"/>
      <c r="U10532" s="64"/>
      <c r="Y10532" s="53"/>
      <c r="Z10532" s="64"/>
      <c r="AD10532" s="53"/>
    </row>
    <row r="10533" spans="1:30" s="13" customFormat="1" x14ac:dyDescent="0.25">
      <c r="A10533"/>
      <c r="B10533" s="32"/>
      <c r="C10533" s="34"/>
      <c r="D10533" s="10"/>
      <c r="J10533" s="53"/>
      <c r="K10533" s="64"/>
      <c r="O10533" s="60"/>
      <c r="P10533" s="67"/>
      <c r="T10533" s="53"/>
      <c r="U10533" s="64"/>
      <c r="Y10533" s="53"/>
      <c r="Z10533" s="64"/>
      <c r="AD10533" s="53"/>
    </row>
    <row r="10534" spans="1:30" s="13" customFormat="1" x14ac:dyDescent="0.25">
      <c r="A10534"/>
      <c r="B10534" s="32"/>
      <c r="C10534" s="34"/>
      <c r="D10534" s="10"/>
      <c r="J10534" s="53"/>
      <c r="K10534" s="64"/>
      <c r="O10534" s="60"/>
      <c r="P10534" s="67"/>
      <c r="T10534" s="53"/>
      <c r="U10534" s="64"/>
      <c r="Y10534" s="53"/>
      <c r="Z10534" s="64"/>
      <c r="AD10534" s="53"/>
    </row>
    <row r="10535" spans="1:30" s="13" customFormat="1" x14ac:dyDescent="0.25">
      <c r="A10535"/>
      <c r="B10535" s="32"/>
      <c r="C10535" s="34"/>
      <c r="D10535" s="10"/>
      <c r="J10535" s="53"/>
      <c r="K10535" s="64"/>
      <c r="O10535" s="60"/>
      <c r="P10535" s="67"/>
      <c r="T10535" s="53"/>
      <c r="U10535" s="64"/>
      <c r="Y10535" s="53"/>
      <c r="Z10535" s="64"/>
      <c r="AD10535" s="53"/>
    </row>
    <row r="10536" spans="1:30" s="13" customFormat="1" x14ac:dyDescent="0.25">
      <c r="A10536"/>
      <c r="B10536" s="32"/>
      <c r="C10536" s="34"/>
      <c r="D10536" s="10"/>
      <c r="J10536" s="53"/>
      <c r="K10536" s="64"/>
      <c r="O10536" s="60"/>
      <c r="P10536" s="67"/>
      <c r="T10536" s="53"/>
      <c r="U10536" s="64"/>
      <c r="Y10536" s="53"/>
      <c r="Z10536" s="64"/>
      <c r="AD10536" s="53"/>
    </row>
    <row r="10537" spans="1:30" s="13" customFormat="1" x14ac:dyDescent="0.25">
      <c r="A10537"/>
      <c r="B10537" s="32"/>
      <c r="C10537" s="34"/>
      <c r="D10537" s="10"/>
      <c r="J10537" s="53"/>
      <c r="K10537" s="64"/>
      <c r="O10537" s="60"/>
      <c r="P10537" s="67"/>
      <c r="T10537" s="53"/>
      <c r="U10537" s="64"/>
      <c r="Y10537" s="53"/>
      <c r="Z10537" s="64"/>
      <c r="AD10537" s="53"/>
    </row>
    <row r="10538" spans="1:30" s="13" customFormat="1" x14ac:dyDescent="0.25">
      <c r="A10538"/>
      <c r="B10538" s="32"/>
      <c r="C10538" s="34"/>
      <c r="D10538" s="10"/>
      <c r="J10538" s="53"/>
      <c r="K10538" s="64"/>
      <c r="O10538" s="60"/>
      <c r="P10538" s="67"/>
      <c r="T10538" s="53"/>
      <c r="U10538" s="64"/>
      <c r="Y10538" s="53"/>
      <c r="Z10538" s="64"/>
      <c r="AD10538" s="53"/>
    </row>
    <row r="10539" spans="1:30" s="13" customFormat="1" x14ac:dyDescent="0.25">
      <c r="A10539"/>
      <c r="B10539" s="32"/>
      <c r="C10539" s="34"/>
      <c r="D10539" s="10"/>
      <c r="J10539" s="53"/>
      <c r="K10539" s="64"/>
      <c r="O10539" s="60"/>
      <c r="P10539" s="67"/>
      <c r="T10539" s="53"/>
      <c r="U10539" s="64"/>
      <c r="Y10539" s="53"/>
      <c r="Z10539" s="64"/>
      <c r="AD10539" s="53"/>
    </row>
    <row r="10540" spans="1:30" s="13" customFormat="1" x14ac:dyDescent="0.25">
      <c r="A10540"/>
      <c r="B10540" s="32"/>
      <c r="C10540" s="34"/>
      <c r="D10540" s="10"/>
      <c r="J10540" s="53"/>
      <c r="K10540" s="64"/>
      <c r="O10540" s="60"/>
      <c r="P10540" s="67"/>
      <c r="T10540" s="53"/>
      <c r="U10540" s="64"/>
      <c r="Y10540" s="53"/>
      <c r="Z10540" s="64"/>
      <c r="AD10540" s="53"/>
    </row>
    <row r="10541" spans="1:30" s="13" customFormat="1" x14ac:dyDescent="0.25">
      <c r="A10541"/>
      <c r="B10541" s="32"/>
      <c r="C10541" s="34"/>
      <c r="D10541" s="10"/>
      <c r="J10541" s="53"/>
      <c r="K10541" s="64"/>
      <c r="O10541" s="60"/>
      <c r="P10541" s="67"/>
      <c r="T10541" s="53"/>
      <c r="U10541" s="64"/>
      <c r="Y10541" s="53"/>
      <c r="Z10541" s="64"/>
      <c r="AD10541" s="53"/>
    </row>
    <row r="10542" spans="1:30" s="13" customFormat="1" x14ac:dyDescent="0.25">
      <c r="A10542"/>
      <c r="B10542" s="32"/>
      <c r="C10542" s="34"/>
      <c r="D10542" s="10"/>
      <c r="J10542" s="53"/>
      <c r="K10542" s="64"/>
      <c r="O10542" s="60"/>
      <c r="P10542" s="67"/>
      <c r="T10542" s="53"/>
      <c r="U10542" s="64"/>
      <c r="Y10542" s="53"/>
      <c r="Z10542" s="64"/>
      <c r="AD10542" s="53"/>
    </row>
    <row r="10543" spans="1:30" s="13" customFormat="1" x14ac:dyDescent="0.25">
      <c r="A10543"/>
      <c r="B10543" s="32"/>
      <c r="C10543" s="34"/>
      <c r="D10543" s="10"/>
      <c r="J10543" s="53"/>
      <c r="K10543" s="64"/>
      <c r="O10543" s="60"/>
      <c r="P10543" s="67"/>
      <c r="T10543" s="53"/>
      <c r="U10543" s="64"/>
      <c r="Y10543" s="53"/>
      <c r="Z10543" s="64"/>
      <c r="AD10543" s="53"/>
    </row>
    <row r="10544" spans="1:30" s="13" customFormat="1" x14ac:dyDescent="0.25">
      <c r="A10544"/>
      <c r="B10544" s="32"/>
      <c r="C10544" s="34"/>
      <c r="D10544" s="10"/>
      <c r="J10544" s="53"/>
      <c r="K10544" s="64"/>
      <c r="O10544" s="60"/>
      <c r="P10544" s="67"/>
      <c r="T10544" s="53"/>
      <c r="U10544" s="64"/>
      <c r="Y10544" s="53"/>
      <c r="Z10544" s="64"/>
      <c r="AD10544" s="53"/>
    </row>
    <row r="10545" spans="1:30" s="13" customFormat="1" x14ac:dyDescent="0.25">
      <c r="A10545"/>
      <c r="B10545" s="32"/>
      <c r="C10545" s="34"/>
      <c r="D10545" s="10"/>
      <c r="J10545" s="53"/>
      <c r="K10545" s="64"/>
      <c r="O10545" s="60"/>
      <c r="P10545" s="67"/>
      <c r="T10545" s="53"/>
      <c r="U10545" s="64"/>
      <c r="Y10545" s="53"/>
      <c r="Z10545" s="64"/>
      <c r="AD10545" s="53"/>
    </row>
    <row r="10546" spans="1:30" s="13" customFormat="1" x14ac:dyDescent="0.25">
      <c r="A10546"/>
      <c r="B10546" s="32"/>
      <c r="C10546" s="34"/>
      <c r="D10546" s="10"/>
      <c r="J10546" s="53"/>
      <c r="K10546" s="64"/>
      <c r="O10546" s="60"/>
      <c r="P10546" s="67"/>
      <c r="T10546" s="53"/>
      <c r="U10546" s="64"/>
      <c r="Y10546" s="53"/>
      <c r="Z10546" s="64"/>
      <c r="AD10546" s="53"/>
    </row>
    <row r="10547" spans="1:30" s="13" customFormat="1" x14ac:dyDescent="0.25">
      <c r="A10547"/>
      <c r="B10547" s="32"/>
      <c r="C10547" s="34"/>
      <c r="D10547" s="10"/>
      <c r="J10547" s="53"/>
      <c r="K10547" s="64"/>
      <c r="O10547" s="60"/>
      <c r="P10547" s="67"/>
      <c r="T10547" s="53"/>
      <c r="U10547" s="64"/>
      <c r="Y10547" s="53"/>
      <c r="Z10547" s="64"/>
      <c r="AD10547" s="53"/>
    </row>
    <row r="10548" spans="1:30" s="13" customFormat="1" x14ac:dyDescent="0.25">
      <c r="A10548"/>
      <c r="B10548" s="32"/>
      <c r="C10548" s="34"/>
      <c r="D10548" s="10"/>
      <c r="J10548" s="53"/>
      <c r="K10548" s="64"/>
      <c r="O10548" s="60"/>
      <c r="P10548" s="67"/>
      <c r="T10548" s="53"/>
      <c r="U10548" s="64"/>
      <c r="Y10548" s="53"/>
      <c r="Z10548" s="64"/>
      <c r="AD10548" s="53"/>
    </row>
    <row r="10549" spans="1:30" s="13" customFormat="1" x14ac:dyDescent="0.25">
      <c r="A10549"/>
      <c r="B10549" s="32"/>
      <c r="C10549" s="34"/>
      <c r="D10549" s="10"/>
      <c r="J10549" s="53"/>
      <c r="K10549" s="64"/>
      <c r="O10549" s="60"/>
      <c r="P10549" s="67"/>
      <c r="T10549" s="53"/>
      <c r="U10549" s="64"/>
      <c r="Y10549" s="53"/>
      <c r="Z10549" s="64"/>
      <c r="AD10549" s="53"/>
    </row>
    <row r="10550" spans="1:30" s="13" customFormat="1" x14ac:dyDescent="0.25">
      <c r="A10550"/>
      <c r="B10550" s="32"/>
      <c r="C10550" s="34"/>
      <c r="D10550" s="10"/>
      <c r="J10550" s="53"/>
      <c r="K10550" s="64"/>
      <c r="O10550" s="60"/>
      <c r="P10550" s="67"/>
      <c r="T10550" s="53"/>
      <c r="U10550" s="64"/>
      <c r="Y10550" s="53"/>
      <c r="Z10550" s="64"/>
      <c r="AD10550" s="53"/>
    </row>
    <row r="10551" spans="1:30" s="13" customFormat="1" x14ac:dyDescent="0.25">
      <c r="A10551"/>
      <c r="B10551" s="32"/>
      <c r="C10551" s="34"/>
      <c r="D10551" s="10"/>
      <c r="J10551" s="53"/>
      <c r="K10551" s="64"/>
      <c r="O10551" s="60"/>
      <c r="P10551" s="67"/>
      <c r="T10551" s="53"/>
      <c r="U10551" s="64"/>
      <c r="Y10551" s="53"/>
      <c r="Z10551" s="64"/>
      <c r="AD10551" s="53"/>
    </row>
    <row r="10552" spans="1:30" s="13" customFormat="1" x14ac:dyDescent="0.25">
      <c r="A10552"/>
      <c r="B10552" s="32"/>
      <c r="C10552" s="34"/>
      <c r="D10552" s="10"/>
      <c r="J10552" s="53"/>
      <c r="K10552" s="64"/>
      <c r="O10552" s="60"/>
      <c r="P10552" s="67"/>
      <c r="T10552" s="53"/>
      <c r="U10552" s="64"/>
      <c r="Y10552" s="53"/>
      <c r="Z10552" s="64"/>
      <c r="AD10552" s="53"/>
    </row>
    <row r="10553" spans="1:30" s="13" customFormat="1" x14ac:dyDescent="0.25">
      <c r="A10553"/>
      <c r="B10553" s="32"/>
      <c r="C10553" s="34"/>
      <c r="D10553" s="10"/>
      <c r="J10553" s="53"/>
      <c r="K10553" s="64"/>
      <c r="O10553" s="60"/>
      <c r="P10553" s="67"/>
      <c r="T10553" s="53"/>
      <c r="U10553" s="64"/>
      <c r="Y10553" s="53"/>
      <c r="Z10553" s="64"/>
      <c r="AD10553" s="53"/>
    </row>
    <row r="10554" spans="1:30" s="13" customFormat="1" x14ac:dyDescent="0.25">
      <c r="A10554"/>
      <c r="B10554" s="32"/>
      <c r="C10554" s="34"/>
      <c r="D10554" s="10"/>
      <c r="J10554" s="53"/>
      <c r="K10554" s="64"/>
      <c r="O10554" s="60"/>
      <c r="P10554" s="67"/>
      <c r="T10554" s="53"/>
      <c r="U10554" s="64"/>
      <c r="Y10554" s="53"/>
      <c r="Z10554" s="64"/>
      <c r="AD10554" s="53"/>
    </row>
    <row r="10555" spans="1:30" s="13" customFormat="1" x14ac:dyDescent="0.25">
      <c r="A10555"/>
      <c r="B10555" s="32"/>
      <c r="C10555" s="34"/>
      <c r="D10555" s="10"/>
      <c r="J10555" s="53"/>
      <c r="K10555" s="64"/>
      <c r="O10555" s="60"/>
      <c r="P10555" s="67"/>
      <c r="T10555" s="53"/>
      <c r="U10555" s="64"/>
      <c r="Y10555" s="53"/>
      <c r="Z10555" s="64"/>
      <c r="AD10555" s="53"/>
    </row>
    <row r="10556" spans="1:30" s="13" customFormat="1" x14ac:dyDescent="0.25">
      <c r="A10556"/>
      <c r="B10556" s="32"/>
      <c r="C10556" s="34"/>
      <c r="D10556" s="10"/>
      <c r="J10556" s="53"/>
      <c r="K10556" s="64"/>
      <c r="O10556" s="60"/>
      <c r="P10556" s="67"/>
      <c r="T10556" s="53"/>
      <c r="U10556" s="64"/>
      <c r="Y10556" s="53"/>
      <c r="Z10556" s="64"/>
      <c r="AD10556" s="53"/>
    </row>
    <row r="10557" spans="1:30" s="13" customFormat="1" x14ac:dyDescent="0.25">
      <c r="A10557"/>
      <c r="B10557" s="32"/>
      <c r="C10557" s="34"/>
      <c r="D10557" s="10"/>
      <c r="J10557" s="53"/>
      <c r="K10557" s="64"/>
      <c r="O10557" s="60"/>
      <c r="P10557" s="67"/>
      <c r="T10557" s="53"/>
      <c r="U10557" s="64"/>
      <c r="Y10557" s="53"/>
      <c r="Z10557" s="64"/>
      <c r="AD10557" s="53"/>
    </row>
    <row r="10558" spans="1:30" s="13" customFormat="1" x14ac:dyDescent="0.25">
      <c r="A10558"/>
      <c r="B10558" s="32"/>
      <c r="C10558" s="34"/>
      <c r="D10558" s="10"/>
      <c r="J10558" s="53"/>
      <c r="K10558" s="64"/>
      <c r="O10558" s="60"/>
      <c r="P10558" s="67"/>
      <c r="T10558" s="53"/>
      <c r="U10558" s="64"/>
      <c r="Y10558" s="53"/>
      <c r="Z10558" s="64"/>
      <c r="AD10558" s="53"/>
    </row>
    <row r="10559" spans="1:30" s="13" customFormat="1" x14ac:dyDescent="0.25">
      <c r="A10559"/>
      <c r="B10559" s="32"/>
      <c r="C10559" s="34"/>
      <c r="D10559" s="10"/>
      <c r="J10559" s="53"/>
      <c r="K10559" s="64"/>
      <c r="O10559" s="60"/>
      <c r="P10559" s="67"/>
      <c r="T10559" s="53"/>
      <c r="U10559" s="64"/>
      <c r="Y10559" s="53"/>
      <c r="Z10559" s="64"/>
      <c r="AD10559" s="53"/>
    </row>
    <row r="10560" spans="1:30" s="13" customFormat="1" x14ac:dyDescent="0.25">
      <c r="A10560"/>
      <c r="B10560" s="32"/>
      <c r="C10560" s="34"/>
      <c r="D10560" s="10"/>
      <c r="J10560" s="53"/>
      <c r="K10560" s="64"/>
      <c r="O10560" s="60"/>
      <c r="P10560" s="67"/>
      <c r="T10560" s="53"/>
      <c r="U10560" s="64"/>
      <c r="Y10560" s="53"/>
      <c r="Z10560" s="64"/>
      <c r="AD10560" s="53"/>
    </row>
    <row r="10561" spans="1:30" s="13" customFormat="1" x14ac:dyDescent="0.25">
      <c r="A10561"/>
      <c r="B10561" s="32"/>
      <c r="C10561" s="34"/>
      <c r="D10561" s="10"/>
      <c r="J10561" s="53"/>
      <c r="K10561" s="64"/>
      <c r="O10561" s="60"/>
      <c r="P10561" s="67"/>
      <c r="T10561" s="53"/>
      <c r="U10561" s="64"/>
      <c r="Y10561" s="53"/>
      <c r="Z10561" s="64"/>
      <c r="AD10561" s="53"/>
    </row>
    <row r="10562" spans="1:30" s="13" customFormat="1" x14ac:dyDescent="0.25">
      <c r="A10562"/>
      <c r="B10562" s="32"/>
      <c r="C10562" s="34"/>
      <c r="D10562" s="10"/>
      <c r="J10562" s="53"/>
      <c r="K10562" s="64"/>
      <c r="O10562" s="60"/>
      <c r="P10562" s="67"/>
      <c r="T10562" s="53"/>
      <c r="U10562" s="64"/>
      <c r="Y10562" s="53"/>
      <c r="Z10562" s="64"/>
      <c r="AD10562" s="53"/>
    </row>
    <row r="10563" spans="1:30" s="13" customFormat="1" x14ac:dyDescent="0.25">
      <c r="A10563"/>
      <c r="B10563" s="32"/>
      <c r="C10563" s="34"/>
      <c r="D10563" s="10"/>
      <c r="J10563" s="53"/>
      <c r="K10563" s="64"/>
      <c r="O10563" s="60"/>
      <c r="P10563" s="67"/>
      <c r="T10563" s="53"/>
      <c r="U10563" s="64"/>
      <c r="Y10563" s="53"/>
      <c r="Z10563" s="64"/>
      <c r="AD10563" s="53"/>
    </row>
    <row r="10564" spans="1:30" s="13" customFormat="1" x14ac:dyDescent="0.25">
      <c r="A10564"/>
      <c r="B10564" s="32"/>
      <c r="C10564" s="34"/>
      <c r="D10564" s="10"/>
      <c r="J10564" s="53"/>
      <c r="K10564" s="64"/>
      <c r="O10564" s="60"/>
      <c r="P10564" s="67"/>
      <c r="T10564" s="53"/>
      <c r="U10564" s="64"/>
      <c r="Y10564" s="53"/>
      <c r="Z10564" s="64"/>
      <c r="AD10564" s="53"/>
    </row>
    <row r="10565" spans="1:30" s="13" customFormat="1" x14ac:dyDescent="0.25">
      <c r="A10565"/>
      <c r="B10565" s="32"/>
      <c r="C10565" s="34"/>
      <c r="D10565" s="10"/>
      <c r="J10565" s="53"/>
      <c r="K10565" s="64"/>
      <c r="O10565" s="60"/>
      <c r="P10565" s="67"/>
      <c r="T10565" s="53"/>
      <c r="U10565" s="64"/>
      <c r="Y10565" s="53"/>
      <c r="Z10565" s="64"/>
      <c r="AD10565" s="53"/>
    </row>
    <row r="10566" spans="1:30" s="13" customFormat="1" x14ac:dyDescent="0.25">
      <c r="A10566"/>
      <c r="B10566" s="32"/>
      <c r="C10566" s="34"/>
      <c r="D10566" s="10"/>
      <c r="J10566" s="53"/>
      <c r="K10566" s="64"/>
      <c r="O10566" s="60"/>
      <c r="P10566" s="67"/>
      <c r="T10566" s="53"/>
      <c r="U10566" s="64"/>
      <c r="Y10566" s="53"/>
      <c r="Z10566" s="64"/>
      <c r="AD10566" s="53"/>
    </row>
    <row r="10567" spans="1:30" s="13" customFormat="1" x14ac:dyDescent="0.25">
      <c r="A10567"/>
      <c r="B10567" s="32"/>
      <c r="C10567" s="34"/>
      <c r="D10567" s="10"/>
      <c r="J10567" s="53"/>
      <c r="K10567" s="64"/>
      <c r="O10567" s="60"/>
      <c r="P10567" s="67"/>
      <c r="T10567" s="53"/>
      <c r="U10567" s="64"/>
      <c r="Y10567" s="53"/>
      <c r="Z10567" s="64"/>
      <c r="AD10567" s="53"/>
    </row>
    <row r="10568" spans="1:30" s="13" customFormat="1" x14ac:dyDescent="0.25">
      <c r="A10568"/>
      <c r="B10568" s="32"/>
      <c r="C10568" s="34"/>
      <c r="D10568" s="10"/>
      <c r="J10568" s="53"/>
      <c r="K10568" s="64"/>
      <c r="O10568" s="60"/>
      <c r="P10568" s="67"/>
      <c r="T10568" s="53"/>
      <c r="U10568" s="64"/>
      <c r="Y10568" s="53"/>
      <c r="Z10568" s="64"/>
      <c r="AD10568" s="53"/>
    </row>
    <row r="10569" spans="1:30" s="13" customFormat="1" x14ac:dyDescent="0.25">
      <c r="A10569"/>
      <c r="B10569" s="32"/>
      <c r="C10569" s="34"/>
      <c r="D10569" s="10"/>
      <c r="J10569" s="53"/>
      <c r="K10569" s="64"/>
      <c r="O10569" s="60"/>
      <c r="P10569" s="67"/>
      <c r="T10569" s="53"/>
      <c r="U10569" s="64"/>
      <c r="Y10569" s="53"/>
      <c r="Z10569" s="64"/>
      <c r="AD10569" s="53"/>
    </row>
    <row r="10570" spans="1:30" s="13" customFormat="1" x14ac:dyDescent="0.25">
      <c r="A10570"/>
      <c r="B10570" s="32"/>
      <c r="C10570" s="34"/>
      <c r="D10570" s="10"/>
      <c r="J10570" s="53"/>
      <c r="K10570" s="64"/>
      <c r="O10570" s="60"/>
      <c r="P10570" s="67"/>
      <c r="T10570" s="53"/>
      <c r="U10570" s="64"/>
      <c r="Y10570" s="53"/>
      <c r="Z10570" s="64"/>
      <c r="AD10570" s="53"/>
    </row>
    <row r="10571" spans="1:30" s="13" customFormat="1" x14ac:dyDescent="0.25">
      <c r="A10571"/>
      <c r="B10571" s="32"/>
      <c r="C10571" s="34"/>
      <c r="D10571" s="10"/>
      <c r="J10571" s="53"/>
      <c r="K10571" s="64"/>
      <c r="O10571" s="60"/>
      <c r="P10571" s="67"/>
      <c r="T10571" s="53"/>
      <c r="U10571" s="64"/>
      <c r="Y10571" s="53"/>
      <c r="Z10571" s="64"/>
      <c r="AD10571" s="53"/>
    </row>
    <row r="10572" spans="1:30" s="13" customFormat="1" x14ac:dyDescent="0.25">
      <c r="A10572"/>
      <c r="B10572" s="32"/>
      <c r="C10572" s="34"/>
      <c r="D10572" s="10"/>
      <c r="J10572" s="53"/>
      <c r="K10572" s="64"/>
      <c r="O10572" s="60"/>
      <c r="P10572" s="67"/>
      <c r="T10572" s="53"/>
      <c r="U10572" s="64"/>
      <c r="Y10572" s="53"/>
      <c r="Z10572" s="64"/>
      <c r="AD10572" s="53"/>
    </row>
    <row r="10573" spans="1:30" s="13" customFormat="1" x14ac:dyDescent="0.25">
      <c r="A10573"/>
      <c r="B10573" s="32"/>
      <c r="C10573" s="34"/>
      <c r="D10573" s="10"/>
      <c r="J10573" s="53"/>
      <c r="K10573" s="64"/>
      <c r="O10573" s="60"/>
      <c r="P10573" s="67"/>
      <c r="T10573" s="53"/>
      <c r="U10573" s="64"/>
      <c r="Y10573" s="53"/>
      <c r="Z10573" s="64"/>
      <c r="AD10573" s="53"/>
    </row>
    <row r="10574" spans="1:30" s="13" customFormat="1" x14ac:dyDescent="0.25">
      <c r="A10574"/>
      <c r="B10574" s="32"/>
      <c r="C10574" s="34"/>
      <c r="D10574" s="10"/>
      <c r="J10574" s="53"/>
      <c r="K10574" s="64"/>
      <c r="O10574" s="60"/>
      <c r="P10574" s="67"/>
      <c r="T10574" s="53"/>
      <c r="U10574" s="64"/>
      <c r="Y10574" s="53"/>
      <c r="Z10574" s="64"/>
      <c r="AD10574" s="53"/>
    </row>
    <row r="10575" spans="1:30" s="13" customFormat="1" x14ac:dyDescent="0.25">
      <c r="A10575"/>
      <c r="B10575" s="32"/>
      <c r="C10575" s="34"/>
      <c r="D10575" s="10"/>
      <c r="J10575" s="53"/>
      <c r="K10575" s="64"/>
      <c r="O10575" s="60"/>
      <c r="P10575" s="67"/>
      <c r="T10575" s="53"/>
      <c r="U10575" s="64"/>
      <c r="Y10575" s="53"/>
      <c r="Z10575" s="64"/>
      <c r="AD10575" s="53"/>
    </row>
    <row r="10576" spans="1:30" s="13" customFormat="1" x14ac:dyDescent="0.25">
      <c r="A10576"/>
      <c r="B10576" s="32"/>
      <c r="C10576" s="34"/>
      <c r="D10576" s="10"/>
      <c r="J10576" s="53"/>
      <c r="K10576" s="64"/>
      <c r="O10576" s="60"/>
      <c r="P10576" s="67"/>
      <c r="T10576" s="53"/>
      <c r="U10576" s="64"/>
      <c r="Y10576" s="53"/>
      <c r="Z10576" s="64"/>
      <c r="AD10576" s="53"/>
    </row>
    <row r="10577" spans="1:30" s="13" customFormat="1" x14ac:dyDescent="0.25">
      <c r="A10577"/>
      <c r="B10577" s="32"/>
      <c r="C10577" s="34"/>
      <c r="D10577" s="10"/>
      <c r="J10577" s="53"/>
      <c r="K10577" s="64"/>
      <c r="O10577" s="60"/>
      <c r="P10577" s="67"/>
      <c r="T10577" s="53"/>
      <c r="U10577" s="64"/>
      <c r="Y10577" s="53"/>
      <c r="Z10577" s="64"/>
      <c r="AD10577" s="53"/>
    </row>
    <row r="10578" spans="1:30" s="13" customFormat="1" x14ac:dyDescent="0.25">
      <c r="A10578"/>
      <c r="B10578" s="32"/>
      <c r="C10578" s="34"/>
      <c r="D10578" s="10"/>
      <c r="J10578" s="53"/>
      <c r="K10578" s="64"/>
      <c r="O10578" s="60"/>
      <c r="P10578" s="67"/>
      <c r="T10578" s="53"/>
      <c r="U10578" s="64"/>
      <c r="Y10578" s="53"/>
      <c r="Z10578" s="64"/>
      <c r="AD10578" s="53"/>
    </row>
    <row r="10579" spans="1:30" s="13" customFormat="1" x14ac:dyDescent="0.25">
      <c r="A10579"/>
      <c r="B10579" s="32"/>
      <c r="C10579" s="34"/>
      <c r="D10579" s="10"/>
      <c r="J10579" s="53"/>
      <c r="K10579" s="64"/>
      <c r="O10579" s="60"/>
      <c r="P10579" s="67"/>
      <c r="T10579" s="53"/>
      <c r="U10579" s="64"/>
      <c r="Y10579" s="53"/>
      <c r="Z10579" s="64"/>
      <c r="AD10579" s="53"/>
    </row>
    <row r="10580" spans="1:30" s="13" customFormat="1" x14ac:dyDescent="0.25">
      <c r="A10580"/>
      <c r="B10580" s="32"/>
      <c r="C10580" s="34"/>
      <c r="D10580" s="10"/>
      <c r="J10580" s="53"/>
      <c r="K10580" s="64"/>
      <c r="O10580" s="60"/>
      <c r="P10580" s="67"/>
      <c r="T10580" s="53"/>
      <c r="U10580" s="64"/>
      <c r="Y10580" s="53"/>
      <c r="Z10580" s="64"/>
      <c r="AD10580" s="53"/>
    </row>
    <row r="10581" spans="1:30" s="13" customFormat="1" x14ac:dyDescent="0.25">
      <c r="A10581"/>
      <c r="B10581" s="32"/>
      <c r="C10581" s="34"/>
      <c r="D10581" s="10"/>
      <c r="J10581" s="53"/>
      <c r="K10581" s="64"/>
      <c r="O10581" s="60"/>
      <c r="P10581" s="67"/>
      <c r="T10581" s="53"/>
      <c r="U10581" s="64"/>
      <c r="Y10581" s="53"/>
      <c r="Z10581" s="64"/>
      <c r="AD10581" s="53"/>
    </row>
    <row r="10582" spans="1:30" s="13" customFormat="1" x14ac:dyDescent="0.25">
      <c r="A10582"/>
      <c r="B10582" s="32"/>
      <c r="C10582" s="34"/>
      <c r="D10582" s="10"/>
      <c r="J10582" s="53"/>
      <c r="K10582" s="64"/>
      <c r="O10582" s="60"/>
      <c r="P10582" s="67"/>
      <c r="T10582" s="53"/>
      <c r="U10582" s="64"/>
      <c r="Y10582" s="53"/>
      <c r="Z10582" s="64"/>
      <c r="AD10582" s="53"/>
    </row>
    <row r="10583" spans="1:30" s="13" customFormat="1" x14ac:dyDescent="0.25">
      <c r="A10583"/>
      <c r="B10583" s="32"/>
      <c r="C10583" s="34"/>
      <c r="D10583" s="10"/>
      <c r="J10583" s="53"/>
      <c r="K10583" s="64"/>
      <c r="O10583" s="60"/>
      <c r="P10583" s="67"/>
      <c r="T10583" s="53"/>
      <c r="U10583" s="64"/>
      <c r="Y10583" s="53"/>
      <c r="Z10583" s="64"/>
      <c r="AD10583" s="53"/>
    </row>
    <row r="10584" spans="1:30" s="13" customFormat="1" x14ac:dyDescent="0.25">
      <c r="A10584"/>
      <c r="B10584" s="32"/>
      <c r="C10584" s="34"/>
      <c r="D10584" s="10"/>
      <c r="J10584" s="53"/>
      <c r="K10584" s="64"/>
      <c r="O10584" s="60"/>
      <c r="P10584" s="67"/>
      <c r="T10584" s="53"/>
      <c r="U10584" s="64"/>
      <c r="Y10584" s="53"/>
      <c r="Z10584" s="64"/>
      <c r="AD10584" s="53"/>
    </row>
    <row r="10585" spans="1:30" s="13" customFormat="1" x14ac:dyDescent="0.25">
      <c r="A10585"/>
      <c r="B10585" s="32"/>
      <c r="C10585" s="34"/>
      <c r="D10585" s="10"/>
      <c r="J10585" s="53"/>
      <c r="K10585" s="64"/>
      <c r="O10585" s="60"/>
      <c r="P10585" s="67"/>
      <c r="T10585" s="53"/>
      <c r="U10585" s="64"/>
      <c r="Y10585" s="53"/>
      <c r="Z10585" s="64"/>
      <c r="AD10585" s="53"/>
    </row>
    <row r="10586" spans="1:30" s="13" customFormat="1" x14ac:dyDescent="0.25">
      <c r="A10586"/>
      <c r="B10586" s="32"/>
      <c r="C10586" s="34"/>
      <c r="D10586" s="10"/>
      <c r="J10586" s="53"/>
      <c r="K10586" s="64"/>
      <c r="O10586" s="60"/>
      <c r="P10586" s="67"/>
      <c r="T10586" s="53"/>
      <c r="U10586" s="64"/>
      <c r="Y10586" s="53"/>
      <c r="Z10586" s="64"/>
      <c r="AD10586" s="53"/>
    </row>
    <row r="10587" spans="1:30" s="13" customFormat="1" x14ac:dyDescent="0.25">
      <c r="A10587"/>
      <c r="B10587" s="32"/>
      <c r="C10587" s="34"/>
      <c r="D10587" s="10"/>
      <c r="J10587" s="53"/>
      <c r="K10587" s="64"/>
      <c r="O10587" s="60"/>
      <c r="P10587" s="67"/>
      <c r="T10587" s="53"/>
      <c r="U10587" s="64"/>
      <c r="Y10587" s="53"/>
      <c r="Z10587" s="64"/>
      <c r="AD10587" s="53"/>
    </row>
    <row r="10588" spans="1:30" s="13" customFormat="1" x14ac:dyDescent="0.25">
      <c r="A10588"/>
      <c r="B10588" s="32"/>
      <c r="C10588" s="34"/>
      <c r="D10588" s="10"/>
      <c r="J10588" s="53"/>
      <c r="K10588" s="64"/>
      <c r="O10588" s="60"/>
      <c r="P10588" s="67"/>
      <c r="T10588" s="53"/>
      <c r="U10588" s="64"/>
      <c r="Y10588" s="53"/>
      <c r="Z10588" s="64"/>
      <c r="AD10588" s="53"/>
    </row>
    <row r="10589" spans="1:30" s="13" customFormat="1" x14ac:dyDescent="0.25">
      <c r="A10589"/>
      <c r="B10589" s="32"/>
      <c r="C10589" s="34"/>
      <c r="D10589" s="10"/>
      <c r="J10589" s="53"/>
      <c r="K10589" s="64"/>
      <c r="O10589" s="60"/>
      <c r="P10589" s="67"/>
      <c r="T10589" s="53"/>
      <c r="U10589" s="64"/>
      <c r="Y10589" s="53"/>
      <c r="Z10589" s="64"/>
      <c r="AD10589" s="53"/>
    </row>
    <row r="10590" spans="1:30" s="13" customFormat="1" x14ac:dyDescent="0.25">
      <c r="A10590"/>
      <c r="B10590" s="32"/>
      <c r="C10590" s="34"/>
      <c r="D10590" s="10"/>
      <c r="J10590" s="53"/>
      <c r="K10590" s="64"/>
      <c r="O10590" s="60"/>
      <c r="P10590" s="67"/>
      <c r="T10590" s="53"/>
      <c r="U10590" s="64"/>
      <c r="Y10590" s="53"/>
      <c r="Z10590" s="64"/>
      <c r="AD10590" s="53"/>
    </row>
    <row r="10591" spans="1:30" s="13" customFormat="1" x14ac:dyDescent="0.25">
      <c r="A10591"/>
      <c r="B10591" s="32"/>
      <c r="C10591" s="34"/>
      <c r="D10591" s="10"/>
      <c r="J10591" s="53"/>
      <c r="K10591" s="64"/>
      <c r="O10591" s="60"/>
      <c r="P10591" s="67"/>
      <c r="T10591" s="53"/>
      <c r="U10591" s="64"/>
      <c r="Y10591" s="53"/>
      <c r="Z10591" s="64"/>
      <c r="AD10591" s="53"/>
    </row>
    <row r="10592" spans="1:30" s="13" customFormat="1" x14ac:dyDescent="0.25">
      <c r="A10592"/>
      <c r="B10592" s="32"/>
      <c r="C10592" s="34"/>
      <c r="D10592" s="10"/>
      <c r="J10592" s="53"/>
      <c r="K10592" s="64"/>
      <c r="O10592" s="60"/>
      <c r="P10592" s="67"/>
      <c r="T10592" s="53"/>
      <c r="U10592" s="64"/>
      <c r="Y10592" s="53"/>
      <c r="Z10592" s="64"/>
      <c r="AD10592" s="53"/>
    </row>
    <row r="10593" spans="1:30" s="13" customFormat="1" x14ac:dyDescent="0.25">
      <c r="A10593"/>
      <c r="B10593" s="32"/>
      <c r="C10593" s="34"/>
      <c r="D10593" s="10"/>
      <c r="J10593" s="53"/>
      <c r="K10593" s="64"/>
      <c r="O10593" s="60"/>
      <c r="P10593" s="67"/>
      <c r="T10593" s="53"/>
      <c r="U10593" s="64"/>
      <c r="Y10593" s="53"/>
      <c r="Z10593" s="64"/>
      <c r="AD10593" s="53"/>
    </row>
    <row r="10594" spans="1:30" s="13" customFormat="1" x14ac:dyDescent="0.25">
      <c r="A10594"/>
      <c r="B10594" s="32"/>
      <c r="C10594" s="34"/>
      <c r="D10594" s="10"/>
      <c r="J10594" s="53"/>
      <c r="K10594" s="64"/>
      <c r="O10594" s="60"/>
      <c r="P10594" s="67"/>
      <c r="T10594" s="53"/>
      <c r="U10594" s="64"/>
      <c r="Y10594" s="53"/>
      <c r="Z10594" s="64"/>
      <c r="AD10594" s="53"/>
    </row>
    <row r="10595" spans="1:30" s="13" customFormat="1" x14ac:dyDescent="0.25">
      <c r="A10595"/>
      <c r="B10595" s="32"/>
      <c r="C10595" s="34"/>
      <c r="D10595" s="10"/>
      <c r="J10595" s="53"/>
      <c r="K10595" s="64"/>
      <c r="O10595" s="60"/>
      <c r="P10595" s="67"/>
      <c r="T10595" s="53"/>
      <c r="U10595" s="64"/>
      <c r="Y10595" s="53"/>
      <c r="Z10595" s="64"/>
      <c r="AD10595" s="53"/>
    </row>
    <row r="10596" spans="1:30" s="13" customFormat="1" x14ac:dyDescent="0.25">
      <c r="A10596"/>
      <c r="B10596" s="32"/>
      <c r="C10596" s="34"/>
      <c r="D10596" s="10"/>
      <c r="J10596" s="53"/>
      <c r="K10596" s="64"/>
      <c r="O10596" s="60"/>
      <c r="P10596" s="67"/>
      <c r="T10596" s="53"/>
      <c r="U10596" s="64"/>
      <c r="Y10596" s="53"/>
      <c r="Z10596" s="64"/>
      <c r="AD10596" s="53"/>
    </row>
    <row r="10597" spans="1:30" s="13" customFormat="1" x14ac:dyDescent="0.25">
      <c r="A10597"/>
      <c r="B10597" s="32"/>
      <c r="C10597" s="34"/>
      <c r="D10597" s="10"/>
      <c r="J10597" s="53"/>
      <c r="K10597" s="64"/>
      <c r="O10597" s="60"/>
      <c r="P10597" s="67"/>
      <c r="T10597" s="53"/>
      <c r="U10597" s="64"/>
      <c r="Y10597" s="53"/>
      <c r="Z10597" s="64"/>
      <c r="AD10597" s="53"/>
    </row>
    <row r="10598" spans="1:30" s="13" customFormat="1" x14ac:dyDescent="0.25">
      <c r="A10598"/>
      <c r="B10598" s="32"/>
      <c r="C10598" s="34"/>
      <c r="D10598" s="10"/>
      <c r="J10598" s="53"/>
      <c r="K10598" s="64"/>
      <c r="O10598" s="60"/>
      <c r="P10598" s="67"/>
      <c r="T10598" s="53"/>
      <c r="U10598" s="64"/>
      <c r="Y10598" s="53"/>
      <c r="Z10598" s="64"/>
      <c r="AD10598" s="53"/>
    </row>
    <row r="10599" spans="1:30" s="13" customFormat="1" x14ac:dyDescent="0.25">
      <c r="A10599"/>
      <c r="B10599" s="32"/>
      <c r="C10599" s="34"/>
      <c r="D10599" s="10"/>
      <c r="J10599" s="53"/>
      <c r="K10599" s="64"/>
      <c r="O10599" s="60"/>
      <c r="P10599" s="67"/>
      <c r="T10599" s="53"/>
      <c r="U10599" s="64"/>
      <c r="Y10599" s="53"/>
      <c r="Z10599" s="64"/>
      <c r="AD10599" s="53"/>
    </row>
    <row r="10600" spans="1:30" s="13" customFormat="1" x14ac:dyDescent="0.25">
      <c r="A10600"/>
      <c r="B10600" s="32"/>
      <c r="C10600" s="34"/>
      <c r="D10600" s="10"/>
      <c r="J10600" s="53"/>
      <c r="K10600" s="64"/>
      <c r="O10600" s="60"/>
      <c r="P10600" s="67"/>
      <c r="T10600" s="53"/>
      <c r="U10600" s="64"/>
      <c r="Y10600" s="53"/>
      <c r="Z10600" s="64"/>
      <c r="AD10600" s="53"/>
    </row>
    <row r="10601" spans="1:30" s="13" customFormat="1" x14ac:dyDescent="0.25">
      <c r="A10601"/>
      <c r="B10601" s="32"/>
      <c r="C10601" s="34"/>
      <c r="D10601" s="10"/>
      <c r="J10601" s="53"/>
      <c r="K10601" s="64"/>
      <c r="O10601" s="60"/>
      <c r="P10601" s="67"/>
      <c r="T10601" s="53"/>
      <c r="U10601" s="64"/>
      <c r="Y10601" s="53"/>
      <c r="Z10601" s="64"/>
      <c r="AD10601" s="53"/>
    </row>
    <row r="10602" spans="1:30" s="13" customFormat="1" x14ac:dyDescent="0.25">
      <c r="A10602"/>
      <c r="B10602" s="32"/>
      <c r="C10602" s="34"/>
      <c r="D10602" s="10"/>
      <c r="J10602" s="53"/>
      <c r="K10602" s="64"/>
      <c r="O10602" s="60"/>
      <c r="P10602" s="67"/>
      <c r="T10602" s="53"/>
      <c r="U10602" s="64"/>
      <c r="Y10602" s="53"/>
      <c r="Z10602" s="64"/>
      <c r="AD10602" s="53"/>
    </row>
    <row r="10603" spans="1:30" s="13" customFormat="1" x14ac:dyDescent="0.25">
      <c r="A10603"/>
      <c r="B10603" s="32"/>
      <c r="C10603" s="34"/>
      <c r="D10603" s="10"/>
      <c r="J10603" s="53"/>
      <c r="K10603" s="64"/>
      <c r="O10603" s="60"/>
      <c r="P10603" s="67"/>
      <c r="T10603" s="53"/>
      <c r="U10603" s="64"/>
      <c r="Y10603" s="53"/>
      <c r="Z10603" s="64"/>
      <c r="AD10603" s="53"/>
    </row>
    <row r="10604" spans="1:30" s="13" customFormat="1" x14ac:dyDescent="0.25">
      <c r="A10604"/>
      <c r="B10604" s="32"/>
      <c r="C10604" s="34"/>
      <c r="D10604" s="10"/>
      <c r="J10604" s="53"/>
      <c r="K10604" s="64"/>
      <c r="O10604" s="60"/>
      <c r="P10604" s="67"/>
      <c r="T10604" s="53"/>
      <c r="U10604" s="64"/>
      <c r="Y10604" s="53"/>
      <c r="Z10604" s="64"/>
      <c r="AD10604" s="53"/>
    </row>
    <row r="10605" spans="1:30" s="13" customFormat="1" x14ac:dyDescent="0.25">
      <c r="A10605"/>
      <c r="B10605" s="32"/>
      <c r="C10605" s="34"/>
      <c r="D10605" s="10"/>
      <c r="J10605" s="53"/>
      <c r="K10605" s="64"/>
      <c r="O10605" s="60"/>
      <c r="P10605" s="67"/>
      <c r="T10605" s="53"/>
      <c r="U10605" s="64"/>
      <c r="Y10605" s="53"/>
      <c r="Z10605" s="64"/>
      <c r="AD10605" s="53"/>
    </row>
    <row r="10606" spans="1:30" s="13" customFormat="1" x14ac:dyDescent="0.25">
      <c r="A10606"/>
      <c r="B10606" s="32"/>
      <c r="C10606" s="34"/>
      <c r="D10606" s="10"/>
      <c r="J10606" s="53"/>
      <c r="K10606" s="64"/>
      <c r="O10606" s="60"/>
      <c r="P10606" s="67"/>
      <c r="T10606" s="53"/>
      <c r="U10606" s="64"/>
      <c r="Y10606" s="53"/>
      <c r="Z10606" s="64"/>
      <c r="AD10606" s="53"/>
    </row>
    <row r="10607" spans="1:30" s="13" customFormat="1" x14ac:dyDescent="0.25">
      <c r="A10607"/>
      <c r="B10607" s="32"/>
      <c r="C10607" s="34"/>
      <c r="D10607" s="10"/>
      <c r="J10607" s="53"/>
      <c r="K10607" s="64"/>
      <c r="O10607" s="60"/>
      <c r="P10607" s="67"/>
      <c r="T10607" s="53"/>
      <c r="U10607" s="64"/>
      <c r="Y10607" s="53"/>
      <c r="Z10607" s="64"/>
      <c r="AD10607" s="53"/>
    </row>
    <row r="10608" spans="1:30" s="13" customFormat="1" x14ac:dyDescent="0.25">
      <c r="A10608"/>
      <c r="B10608" s="32"/>
      <c r="C10608" s="34"/>
      <c r="D10608" s="10"/>
      <c r="J10608" s="53"/>
      <c r="K10608" s="64"/>
      <c r="O10608" s="60"/>
      <c r="P10608" s="67"/>
      <c r="T10608" s="53"/>
      <c r="U10608" s="64"/>
      <c r="Y10608" s="53"/>
      <c r="Z10608" s="64"/>
      <c r="AD10608" s="53"/>
    </row>
    <row r="10609" spans="1:30" s="13" customFormat="1" x14ac:dyDescent="0.25">
      <c r="A10609"/>
      <c r="B10609" s="32"/>
      <c r="C10609" s="34"/>
      <c r="D10609" s="10"/>
      <c r="J10609" s="53"/>
      <c r="K10609" s="64"/>
      <c r="O10609" s="60"/>
      <c r="P10609" s="67"/>
      <c r="T10609" s="53"/>
      <c r="U10609" s="64"/>
      <c r="Y10609" s="53"/>
      <c r="Z10609" s="64"/>
      <c r="AD10609" s="53"/>
    </row>
    <row r="10610" spans="1:30" s="13" customFormat="1" x14ac:dyDescent="0.25">
      <c r="A10610"/>
      <c r="B10610" s="32"/>
      <c r="C10610" s="34"/>
      <c r="D10610" s="10"/>
      <c r="J10610" s="53"/>
      <c r="K10610" s="64"/>
      <c r="O10610" s="60"/>
      <c r="P10610" s="67"/>
      <c r="T10610" s="53"/>
      <c r="U10610" s="64"/>
      <c r="Y10610" s="53"/>
      <c r="Z10610" s="64"/>
      <c r="AD10610" s="53"/>
    </row>
    <row r="10611" spans="1:30" s="13" customFormat="1" x14ac:dyDescent="0.25">
      <c r="A10611"/>
      <c r="B10611" s="32"/>
      <c r="C10611" s="34"/>
      <c r="D10611" s="10"/>
      <c r="J10611" s="53"/>
      <c r="K10611" s="64"/>
      <c r="O10611" s="60"/>
      <c r="P10611" s="67"/>
      <c r="T10611" s="53"/>
      <c r="U10611" s="64"/>
      <c r="Y10611" s="53"/>
      <c r="Z10611" s="64"/>
      <c r="AD10611" s="53"/>
    </row>
    <row r="10612" spans="1:30" s="13" customFormat="1" x14ac:dyDescent="0.25">
      <c r="A10612"/>
      <c r="B10612" s="32"/>
      <c r="C10612" s="34"/>
      <c r="D10612" s="10"/>
      <c r="J10612" s="53"/>
      <c r="K10612" s="64"/>
      <c r="O10612" s="60"/>
      <c r="P10612" s="67"/>
      <c r="T10612" s="53"/>
      <c r="U10612" s="64"/>
      <c r="Y10612" s="53"/>
      <c r="Z10612" s="64"/>
      <c r="AD10612" s="53"/>
    </row>
    <row r="10613" spans="1:30" s="13" customFormat="1" x14ac:dyDescent="0.25">
      <c r="A10613"/>
      <c r="B10613" s="32"/>
      <c r="C10613" s="34"/>
      <c r="D10613" s="10"/>
      <c r="J10613" s="53"/>
      <c r="K10613" s="64"/>
      <c r="O10613" s="60"/>
      <c r="P10613" s="67"/>
      <c r="T10613" s="53"/>
      <c r="U10613" s="64"/>
      <c r="Y10613" s="53"/>
      <c r="Z10613" s="64"/>
      <c r="AD10613" s="53"/>
    </row>
    <row r="10614" spans="1:30" s="13" customFormat="1" x14ac:dyDescent="0.25">
      <c r="A10614"/>
      <c r="B10614" s="32"/>
      <c r="C10614" s="34"/>
      <c r="D10614" s="10"/>
      <c r="J10614" s="53"/>
      <c r="K10614" s="64"/>
      <c r="O10614" s="60"/>
      <c r="P10614" s="67"/>
      <c r="T10614" s="53"/>
      <c r="U10614" s="64"/>
      <c r="Y10614" s="53"/>
      <c r="Z10614" s="64"/>
      <c r="AD10614" s="53"/>
    </row>
    <row r="10615" spans="1:30" s="13" customFormat="1" x14ac:dyDescent="0.25">
      <c r="A10615"/>
      <c r="B10615" s="32"/>
      <c r="C10615" s="34"/>
      <c r="D10615" s="10"/>
      <c r="J10615" s="53"/>
      <c r="K10615" s="64"/>
      <c r="O10615" s="60"/>
      <c r="P10615" s="67"/>
      <c r="T10615" s="53"/>
      <c r="U10615" s="64"/>
      <c r="Y10615" s="53"/>
      <c r="Z10615" s="64"/>
      <c r="AD10615" s="53"/>
    </row>
    <row r="10616" spans="1:30" s="13" customFormat="1" x14ac:dyDescent="0.25">
      <c r="A10616"/>
      <c r="B10616" s="32"/>
      <c r="C10616" s="34"/>
      <c r="D10616" s="10"/>
      <c r="J10616" s="53"/>
      <c r="K10616" s="64"/>
      <c r="O10616" s="60"/>
      <c r="P10616" s="67"/>
      <c r="T10616" s="53"/>
      <c r="U10616" s="64"/>
      <c r="Y10616" s="53"/>
      <c r="Z10616" s="64"/>
      <c r="AD10616" s="53"/>
    </row>
    <row r="10617" spans="1:30" s="13" customFormat="1" x14ac:dyDescent="0.25">
      <c r="A10617"/>
      <c r="B10617" s="32"/>
      <c r="C10617" s="34"/>
      <c r="D10617" s="10"/>
      <c r="J10617" s="53"/>
      <c r="K10617" s="64"/>
      <c r="O10617" s="60"/>
      <c r="P10617" s="67"/>
      <c r="T10617" s="53"/>
      <c r="U10617" s="64"/>
      <c r="Y10617" s="53"/>
      <c r="Z10617" s="64"/>
      <c r="AD10617" s="53"/>
    </row>
    <row r="10618" spans="1:30" s="13" customFormat="1" x14ac:dyDescent="0.25">
      <c r="A10618"/>
      <c r="B10618" s="32"/>
      <c r="C10618" s="34"/>
      <c r="D10618" s="10"/>
      <c r="J10618" s="53"/>
      <c r="K10618" s="64"/>
      <c r="O10618" s="60"/>
      <c r="P10618" s="67"/>
      <c r="T10618" s="53"/>
      <c r="U10618" s="64"/>
      <c r="Y10618" s="53"/>
      <c r="Z10618" s="64"/>
      <c r="AD10618" s="53"/>
    </row>
    <row r="10619" spans="1:30" s="13" customFormat="1" x14ac:dyDescent="0.25">
      <c r="A10619"/>
      <c r="B10619" s="32"/>
      <c r="C10619" s="34"/>
      <c r="D10619" s="10"/>
      <c r="J10619" s="53"/>
      <c r="K10619" s="64"/>
      <c r="O10619" s="60"/>
      <c r="P10619" s="67"/>
      <c r="T10619" s="53"/>
      <c r="U10619" s="64"/>
      <c r="Y10619" s="53"/>
      <c r="Z10619" s="64"/>
      <c r="AD10619" s="53"/>
    </row>
    <row r="10620" spans="1:30" s="13" customFormat="1" x14ac:dyDescent="0.25">
      <c r="A10620"/>
      <c r="B10620" s="32"/>
      <c r="C10620" s="34"/>
      <c r="D10620" s="10"/>
      <c r="J10620" s="53"/>
      <c r="K10620" s="64"/>
      <c r="O10620" s="60"/>
      <c r="P10620" s="67"/>
      <c r="T10620" s="53"/>
      <c r="U10620" s="64"/>
      <c r="Y10620" s="53"/>
      <c r="Z10620" s="64"/>
      <c r="AD10620" s="53"/>
    </row>
    <row r="10621" spans="1:30" s="13" customFormat="1" x14ac:dyDescent="0.25">
      <c r="A10621"/>
      <c r="B10621" s="32"/>
      <c r="C10621" s="34"/>
      <c r="D10621" s="10"/>
      <c r="J10621" s="53"/>
      <c r="K10621" s="64"/>
      <c r="O10621" s="60"/>
      <c r="P10621" s="67"/>
      <c r="T10621" s="53"/>
      <c r="U10621" s="64"/>
      <c r="Y10621" s="53"/>
      <c r="Z10621" s="64"/>
      <c r="AD10621" s="53"/>
    </row>
    <row r="10622" spans="1:30" s="13" customFormat="1" x14ac:dyDescent="0.25">
      <c r="A10622"/>
      <c r="B10622" s="32"/>
      <c r="C10622" s="34"/>
      <c r="D10622" s="10"/>
      <c r="J10622" s="53"/>
      <c r="K10622" s="64"/>
      <c r="O10622" s="60"/>
      <c r="P10622" s="67"/>
      <c r="T10622" s="53"/>
      <c r="U10622" s="64"/>
      <c r="Y10622" s="53"/>
      <c r="Z10622" s="64"/>
      <c r="AD10622" s="53"/>
    </row>
    <row r="10623" spans="1:30" s="13" customFormat="1" x14ac:dyDescent="0.25">
      <c r="A10623"/>
      <c r="B10623" s="32"/>
      <c r="C10623" s="34"/>
      <c r="D10623" s="10"/>
      <c r="J10623" s="53"/>
      <c r="K10623" s="64"/>
      <c r="O10623" s="60"/>
      <c r="P10623" s="67"/>
      <c r="T10623" s="53"/>
      <c r="U10623" s="64"/>
      <c r="Y10623" s="53"/>
      <c r="Z10623" s="64"/>
      <c r="AD10623" s="53"/>
    </row>
    <row r="10624" spans="1:30" s="13" customFormat="1" x14ac:dyDescent="0.25">
      <c r="A10624"/>
      <c r="B10624" s="32"/>
      <c r="C10624" s="34"/>
      <c r="D10624" s="10"/>
      <c r="J10624" s="53"/>
      <c r="K10624" s="64"/>
      <c r="O10624" s="60"/>
      <c r="P10624" s="67"/>
      <c r="T10624" s="53"/>
      <c r="U10624" s="64"/>
      <c r="Y10624" s="53"/>
      <c r="Z10624" s="64"/>
      <c r="AD10624" s="53"/>
    </row>
    <row r="10625" spans="1:30" s="13" customFormat="1" x14ac:dyDescent="0.25">
      <c r="A10625"/>
      <c r="B10625" s="32"/>
      <c r="C10625" s="34"/>
      <c r="D10625" s="10"/>
      <c r="J10625" s="53"/>
      <c r="K10625" s="64"/>
      <c r="O10625" s="60"/>
      <c r="P10625" s="67"/>
      <c r="T10625" s="53"/>
      <c r="U10625" s="64"/>
      <c r="Y10625" s="53"/>
      <c r="Z10625" s="64"/>
      <c r="AD10625" s="53"/>
    </row>
    <row r="10626" spans="1:30" s="13" customFormat="1" x14ac:dyDescent="0.25">
      <c r="A10626"/>
      <c r="B10626" s="32"/>
      <c r="C10626" s="34"/>
      <c r="D10626" s="10"/>
      <c r="J10626" s="53"/>
      <c r="K10626" s="64"/>
      <c r="O10626" s="60"/>
      <c r="P10626" s="67"/>
      <c r="T10626" s="53"/>
      <c r="U10626" s="64"/>
      <c r="Y10626" s="53"/>
      <c r="Z10626" s="64"/>
      <c r="AD10626" s="53"/>
    </row>
    <row r="10627" spans="1:30" s="13" customFormat="1" x14ac:dyDescent="0.25">
      <c r="A10627"/>
      <c r="B10627" s="32"/>
      <c r="C10627" s="34"/>
      <c r="D10627" s="10"/>
      <c r="J10627" s="53"/>
      <c r="K10627" s="64"/>
      <c r="O10627" s="60"/>
      <c r="P10627" s="67"/>
      <c r="T10627" s="53"/>
      <c r="U10627" s="64"/>
      <c r="Y10627" s="53"/>
      <c r="Z10627" s="64"/>
      <c r="AD10627" s="53"/>
    </row>
    <row r="10628" spans="1:30" s="13" customFormat="1" x14ac:dyDescent="0.25">
      <c r="A10628"/>
      <c r="B10628" s="32"/>
      <c r="C10628" s="34"/>
      <c r="D10628" s="10"/>
      <c r="J10628" s="53"/>
      <c r="K10628" s="64"/>
      <c r="O10628" s="60"/>
      <c r="P10628" s="67"/>
      <c r="T10628" s="53"/>
      <c r="U10628" s="64"/>
      <c r="Y10628" s="53"/>
      <c r="Z10628" s="64"/>
      <c r="AD10628" s="53"/>
    </row>
    <row r="10629" spans="1:30" s="13" customFormat="1" x14ac:dyDescent="0.25">
      <c r="A10629"/>
      <c r="B10629" s="32"/>
      <c r="C10629" s="34"/>
      <c r="D10629" s="10"/>
      <c r="J10629" s="53"/>
      <c r="K10629" s="64"/>
      <c r="O10629" s="60"/>
      <c r="P10629" s="67"/>
      <c r="T10629" s="53"/>
      <c r="U10629" s="64"/>
      <c r="Y10629" s="53"/>
      <c r="Z10629" s="64"/>
      <c r="AD10629" s="53"/>
    </row>
    <row r="10630" spans="1:30" s="13" customFormat="1" x14ac:dyDescent="0.25">
      <c r="A10630"/>
      <c r="B10630" s="32"/>
      <c r="C10630" s="34"/>
      <c r="D10630" s="10"/>
      <c r="J10630" s="53"/>
      <c r="K10630" s="64"/>
      <c r="O10630" s="60"/>
      <c r="P10630" s="67"/>
      <c r="T10630" s="53"/>
      <c r="U10630" s="64"/>
      <c r="Y10630" s="53"/>
      <c r="Z10630" s="64"/>
      <c r="AD10630" s="53"/>
    </row>
    <row r="10631" spans="1:30" s="13" customFormat="1" x14ac:dyDescent="0.25">
      <c r="A10631"/>
      <c r="B10631" s="32"/>
      <c r="C10631" s="34"/>
      <c r="D10631" s="10"/>
      <c r="J10631" s="53"/>
      <c r="K10631" s="64"/>
      <c r="O10631" s="60"/>
      <c r="P10631" s="67"/>
      <c r="T10631" s="53"/>
      <c r="U10631" s="64"/>
      <c r="Y10631" s="53"/>
      <c r="Z10631" s="64"/>
      <c r="AD10631" s="53"/>
    </row>
    <row r="10632" spans="1:30" s="13" customFormat="1" x14ac:dyDescent="0.25">
      <c r="A10632"/>
      <c r="B10632" s="32"/>
      <c r="C10632" s="34"/>
      <c r="D10632" s="10"/>
      <c r="J10632" s="53"/>
      <c r="K10632" s="64"/>
      <c r="O10632" s="60"/>
      <c r="P10632" s="67"/>
      <c r="T10632" s="53"/>
      <c r="U10632" s="64"/>
      <c r="Y10632" s="53"/>
      <c r="Z10632" s="64"/>
      <c r="AD10632" s="53"/>
    </row>
    <row r="10633" spans="1:30" s="13" customFormat="1" x14ac:dyDescent="0.25">
      <c r="A10633"/>
      <c r="B10633" s="32"/>
      <c r="C10633" s="34"/>
      <c r="D10633" s="10"/>
      <c r="J10633" s="53"/>
      <c r="K10633" s="64"/>
      <c r="O10633" s="60"/>
      <c r="P10633" s="67"/>
      <c r="T10633" s="53"/>
      <c r="U10633" s="64"/>
      <c r="Y10633" s="53"/>
      <c r="Z10633" s="64"/>
      <c r="AD10633" s="53"/>
    </row>
    <row r="10634" spans="1:30" s="13" customFormat="1" x14ac:dyDescent="0.25">
      <c r="A10634"/>
      <c r="B10634" s="32"/>
      <c r="C10634" s="34"/>
      <c r="D10634" s="10"/>
      <c r="J10634" s="53"/>
      <c r="K10634" s="64"/>
      <c r="O10634" s="60"/>
      <c r="P10634" s="67"/>
      <c r="T10634" s="53"/>
      <c r="U10634" s="64"/>
      <c r="Y10634" s="53"/>
      <c r="Z10634" s="64"/>
      <c r="AD10634" s="53"/>
    </row>
    <row r="10635" spans="1:30" s="13" customFormat="1" x14ac:dyDescent="0.25">
      <c r="A10635"/>
      <c r="B10635" s="32"/>
      <c r="C10635" s="34"/>
      <c r="D10635" s="10"/>
      <c r="J10635" s="53"/>
      <c r="K10635" s="64"/>
      <c r="O10635" s="60"/>
      <c r="P10635" s="67"/>
      <c r="T10635" s="53"/>
      <c r="U10635" s="64"/>
      <c r="Y10635" s="53"/>
      <c r="Z10635" s="64"/>
      <c r="AD10635" s="53"/>
    </row>
    <row r="10636" spans="1:30" s="13" customFormat="1" x14ac:dyDescent="0.25">
      <c r="A10636"/>
      <c r="B10636" s="32"/>
      <c r="C10636" s="34"/>
      <c r="D10636" s="10"/>
      <c r="J10636" s="53"/>
      <c r="K10636" s="64"/>
      <c r="O10636" s="60"/>
      <c r="P10636" s="67"/>
      <c r="T10636" s="53"/>
      <c r="U10636" s="64"/>
      <c r="Y10636" s="53"/>
      <c r="Z10636" s="64"/>
      <c r="AD10636" s="53"/>
    </row>
    <row r="10637" spans="1:30" s="13" customFormat="1" x14ac:dyDescent="0.25">
      <c r="A10637"/>
      <c r="B10637" s="32"/>
      <c r="C10637" s="34"/>
      <c r="D10637" s="10"/>
      <c r="J10637" s="53"/>
      <c r="K10637" s="64"/>
      <c r="O10637" s="60"/>
      <c r="P10637" s="67"/>
      <c r="T10637" s="53"/>
      <c r="U10637" s="64"/>
      <c r="Y10637" s="53"/>
      <c r="Z10637" s="64"/>
      <c r="AD10637" s="53"/>
    </row>
    <row r="10638" spans="1:30" s="13" customFormat="1" x14ac:dyDescent="0.25">
      <c r="A10638"/>
      <c r="B10638" s="32"/>
      <c r="C10638" s="34"/>
      <c r="D10638" s="10"/>
      <c r="J10638" s="53"/>
      <c r="K10638" s="64"/>
      <c r="O10638" s="60"/>
      <c r="P10638" s="67"/>
      <c r="T10638" s="53"/>
      <c r="U10638" s="64"/>
      <c r="Y10638" s="53"/>
      <c r="Z10638" s="64"/>
      <c r="AD10638" s="53"/>
    </row>
    <row r="10639" spans="1:30" s="13" customFormat="1" x14ac:dyDescent="0.25">
      <c r="A10639"/>
      <c r="B10639" s="32"/>
      <c r="C10639" s="34"/>
      <c r="D10639" s="10"/>
      <c r="J10639" s="53"/>
      <c r="K10639" s="64"/>
      <c r="O10639" s="60"/>
      <c r="P10639" s="67"/>
      <c r="T10639" s="53"/>
      <c r="U10639" s="64"/>
      <c r="Y10639" s="53"/>
      <c r="Z10639" s="64"/>
      <c r="AD10639" s="53"/>
    </row>
    <row r="10640" spans="1:30" s="13" customFormat="1" x14ac:dyDescent="0.25">
      <c r="A10640"/>
      <c r="B10640" s="32"/>
      <c r="C10640" s="34"/>
      <c r="D10640" s="10"/>
      <c r="J10640" s="53"/>
      <c r="K10640" s="64"/>
      <c r="O10640" s="60"/>
      <c r="P10640" s="67"/>
      <c r="T10640" s="53"/>
      <c r="U10640" s="64"/>
      <c r="Y10640" s="53"/>
      <c r="Z10640" s="64"/>
      <c r="AD10640" s="53"/>
    </row>
    <row r="10641" spans="1:30" s="13" customFormat="1" x14ac:dyDescent="0.25">
      <c r="A10641"/>
      <c r="B10641" s="32"/>
      <c r="C10641" s="34"/>
      <c r="D10641" s="10"/>
      <c r="J10641" s="53"/>
      <c r="K10641" s="64"/>
      <c r="O10641" s="60"/>
      <c r="P10641" s="67"/>
      <c r="T10641" s="53"/>
      <c r="U10641" s="64"/>
      <c r="Y10641" s="53"/>
      <c r="Z10641" s="64"/>
      <c r="AD10641" s="53"/>
    </row>
    <row r="10642" spans="1:30" s="13" customFormat="1" x14ac:dyDescent="0.25">
      <c r="A10642"/>
      <c r="B10642" s="32"/>
      <c r="C10642" s="34"/>
      <c r="D10642" s="10"/>
      <c r="J10642" s="53"/>
      <c r="K10642" s="64"/>
      <c r="O10642" s="60"/>
      <c r="P10642" s="67"/>
      <c r="T10642" s="53"/>
      <c r="U10642" s="64"/>
      <c r="Y10642" s="53"/>
      <c r="Z10642" s="64"/>
      <c r="AD10642" s="53"/>
    </row>
    <row r="10643" spans="1:30" s="13" customFormat="1" x14ac:dyDescent="0.25">
      <c r="A10643"/>
      <c r="B10643" s="32"/>
      <c r="C10643" s="34"/>
      <c r="D10643" s="10"/>
      <c r="J10643" s="53"/>
      <c r="K10643" s="64"/>
      <c r="O10643" s="60"/>
      <c r="P10643" s="67"/>
      <c r="T10643" s="53"/>
      <c r="U10643" s="64"/>
      <c r="Y10643" s="53"/>
      <c r="Z10643" s="64"/>
      <c r="AD10643" s="53"/>
    </row>
    <row r="10644" spans="1:30" s="13" customFormat="1" x14ac:dyDescent="0.25">
      <c r="A10644"/>
      <c r="B10644" s="32"/>
      <c r="C10644" s="34"/>
      <c r="D10644" s="10"/>
      <c r="J10644" s="53"/>
      <c r="K10644" s="64"/>
      <c r="O10644" s="60"/>
      <c r="P10644" s="67"/>
      <c r="T10644" s="53"/>
      <c r="U10644" s="64"/>
      <c r="Y10644" s="53"/>
      <c r="Z10644" s="64"/>
      <c r="AD10644" s="53"/>
    </row>
    <row r="10645" spans="1:30" s="13" customFormat="1" x14ac:dyDescent="0.25">
      <c r="A10645"/>
      <c r="B10645" s="32"/>
      <c r="C10645" s="34"/>
      <c r="D10645" s="10"/>
      <c r="J10645" s="53"/>
      <c r="K10645" s="64"/>
      <c r="O10645" s="60"/>
      <c r="P10645" s="67"/>
      <c r="T10645" s="53"/>
      <c r="U10645" s="64"/>
      <c r="Y10645" s="53"/>
      <c r="Z10645" s="64"/>
      <c r="AD10645" s="53"/>
    </row>
    <row r="10646" spans="1:30" s="13" customFormat="1" x14ac:dyDescent="0.25">
      <c r="A10646"/>
      <c r="B10646" s="32"/>
      <c r="C10646" s="34"/>
      <c r="D10646" s="10"/>
      <c r="J10646" s="53"/>
      <c r="K10646" s="64"/>
      <c r="O10646" s="60"/>
      <c r="P10646" s="67"/>
      <c r="T10646" s="53"/>
      <c r="U10646" s="64"/>
      <c r="Y10646" s="53"/>
      <c r="Z10646" s="64"/>
      <c r="AD10646" s="53"/>
    </row>
    <row r="10647" spans="1:30" s="13" customFormat="1" x14ac:dyDescent="0.25">
      <c r="A10647"/>
      <c r="B10647" s="32"/>
      <c r="C10647" s="34"/>
      <c r="D10647" s="10"/>
      <c r="J10647" s="53"/>
      <c r="K10647" s="64"/>
      <c r="O10647" s="60"/>
      <c r="P10647" s="67"/>
      <c r="T10647" s="53"/>
      <c r="U10647" s="64"/>
      <c r="Y10647" s="53"/>
      <c r="Z10647" s="64"/>
      <c r="AD10647" s="53"/>
    </row>
    <row r="10648" spans="1:30" s="13" customFormat="1" x14ac:dyDescent="0.25">
      <c r="A10648"/>
      <c r="B10648" s="32"/>
      <c r="C10648" s="34"/>
      <c r="D10648" s="10"/>
      <c r="J10648" s="53"/>
      <c r="K10648" s="64"/>
      <c r="O10648" s="60"/>
      <c r="P10648" s="67"/>
      <c r="T10648" s="53"/>
      <c r="U10648" s="64"/>
      <c r="Y10648" s="53"/>
      <c r="Z10648" s="64"/>
      <c r="AD10648" s="53"/>
    </row>
    <row r="10649" spans="1:30" s="13" customFormat="1" x14ac:dyDescent="0.25">
      <c r="A10649"/>
      <c r="B10649" s="32"/>
      <c r="C10649" s="34"/>
      <c r="D10649" s="10"/>
      <c r="J10649" s="53"/>
      <c r="K10649" s="64"/>
      <c r="O10649" s="60"/>
      <c r="P10649" s="67"/>
      <c r="T10649" s="53"/>
      <c r="U10649" s="64"/>
      <c r="Y10649" s="53"/>
      <c r="Z10649" s="64"/>
      <c r="AD10649" s="53"/>
    </row>
    <row r="10650" spans="1:30" s="13" customFormat="1" x14ac:dyDescent="0.25">
      <c r="A10650"/>
      <c r="B10650" s="32"/>
      <c r="C10650" s="34"/>
      <c r="D10650" s="10"/>
      <c r="J10650" s="53"/>
      <c r="K10650" s="64"/>
      <c r="O10650" s="60"/>
      <c r="P10650" s="67"/>
      <c r="T10650" s="53"/>
      <c r="U10650" s="64"/>
      <c r="Y10650" s="53"/>
      <c r="Z10650" s="64"/>
      <c r="AD10650" s="53"/>
    </row>
    <row r="10651" spans="1:30" s="13" customFormat="1" x14ac:dyDescent="0.25">
      <c r="A10651"/>
      <c r="B10651" s="32"/>
      <c r="C10651" s="34"/>
      <c r="D10651" s="10"/>
      <c r="J10651" s="53"/>
      <c r="K10651" s="64"/>
      <c r="O10651" s="60"/>
      <c r="P10651" s="67"/>
      <c r="T10651" s="53"/>
      <c r="U10651" s="64"/>
      <c r="Y10651" s="53"/>
      <c r="Z10651" s="64"/>
      <c r="AD10651" s="53"/>
    </row>
    <row r="10652" spans="1:30" s="13" customFormat="1" x14ac:dyDescent="0.25">
      <c r="A10652"/>
      <c r="B10652" s="32"/>
      <c r="C10652" s="34"/>
      <c r="D10652" s="10"/>
      <c r="J10652" s="53"/>
      <c r="K10652" s="64"/>
      <c r="O10652" s="60"/>
      <c r="P10652" s="67"/>
      <c r="T10652" s="53"/>
      <c r="U10652" s="64"/>
      <c r="Y10652" s="53"/>
      <c r="Z10652" s="64"/>
      <c r="AD10652" s="53"/>
    </row>
    <row r="10653" spans="1:30" s="13" customFormat="1" x14ac:dyDescent="0.25">
      <c r="A10653"/>
      <c r="B10653" s="32"/>
      <c r="C10653" s="34"/>
      <c r="D10653" s="10"/>
      <c r="J10653" s="53"/>
      <c r="K10653" s="64"/>
      <c r="O10653" s="60"/>
      <c r="P10653" s="67"/>
      <c r="T10653" s="53"/>
      <c r="U10653" s="64"/>
      <c r="Y10653" s="53"/>
      <c r="Z10653" s="64"/>
      <c r="AD10653" s="53"/>
    </row>
    <row r="10654" spans="1:30" s="13" customFormat="1" x14ac:dyDescent="0.25">
      <c r="A10654"/>
      <c r="B10654" s="32"/>
      <c r="C10654" s="34"/>
      <c r="D10654" s="10"/>
      <c r="J10654" s="53"/>
      <c r="K10654" s="64"/>
      <c r="O10654" s="60"/>
      <c r="P10654" s="67"/>
      <c r="T10654" s="53"/>
      <c r="U10654" s="64"/>
      <c r="Y10654" s="53"/>
      <c r="Z10654" s="64"/>
      <c r="AD10654" s="53"/>
    </row>
    <row r="10655" spans="1:30" s="13" customFormat="1" x14ac:dyDescent="0.25">
      <c r="A10655"/>
      <c r="B10655" s="32"/>
      <c r="C10655" s="34"/>
      <c r="D10655" s="10"/>
      <c r="J10655" s="53"/>
      <c r="K10655" s="64"/>
      <c r="O10655" s="60"/>
      <c r="P10655" s="67"/>
      <c r="T10655" s="53"/>
      <c r="U10655" s="64"/>
      <c r="Y10655" s="53"/>
      <c r="Z10655" s="64"/>
      <c r="AD10655" s="53"/>
    </row>
    <row r="10656" spans="1:30" s="13" customFormat="1" x14ac:dyDescent="0.25">
      <c r="A10656"/>
      <c r="B10656" s="32"/>
      <c r="C10656" s="34"/>
      <c r="D10656" s="10"/>
      <c r="J10656" s="53"/>
      <c r="K10656" s="64"/>
      <c r="O10656" s="60"/>
      <c r="P10656" s="67"/>
      <c r="T10656" s="53"/>
      <c r="U10656" s="64"/>
      <c r="Y10656" s="53"/>
      <c r="Z10656" s="64"/>
      <c r="AD10656" s="53"/>
    </row>
    <row r="10657" spans="1:30" s="13" customFormat="1" x14ac:dyDescent="0.25">
      <c r="A10657"/>
      <c r="B10657" s="32"/>
      <c r="C10657" s="34"/>
      <c r="D10657" s="10"/>
      <c r="J10657" s="53"/>
      <c r="K10657" s="64"/>
      <c r="O10657" s="60"/>
      <c r="P10657" s="67"/>
      <c r="T10657" s="53"/>
      <c r="U10657" s="64"/>
      <c r="Y10657" s="53"/>
      <c r="Z10657" s="64"/>
      <c r="AD10657" s="53"/>
    </row>
    <row r="10658" spans="1:30" s="13" customFormat="1" x14ac:dyDescent="0.25">
      <c r="A10658"/>
      <c r="B10658" s="32"/>
      <c r="C10658" s="34"/>
      <c r="D10658" s="10"/>
      <c r="J10658" s="53"/>
      <c r="K10658" s="64"/>
      <c r="O10658" s="60"/>
      <c r="P10658" s="67"/>
      <c r="T10658" s="53"/>
      <c r="U10658" s="64"/>
      <c r="Y10658" s="53"/>
      <c r="Z10658" s="64"/>
      <c r="AD10658" s="53"/>
    </row>
    <row r="10659" spans="1:30" s="13" customFormat="1" x14ac:dyDescent="0.25">
      <c r="A10659"/>
      <c r="B10659" s="32"/>
      <c r="C10659" s="34"/>
      <c r="D10659" s="10"/>
      <c r="J10659" s="53"/>
      <c r="K10659" s="64"/>
      <c r="O10659" s="60"/>
      <c r="P10659" s="67"/>
      <c r="T10659" s="53"/>
      <c r="U10659" s="64"/>
      <c r="Y10659" s="53"/>
      <c r="Z10659" s="64"/>
      <c r="AD10659" s="53"/>
    </row>
    <row r="10660" spans="1:30" s="13" customFormat="1" x14ac:dyDescent="0.25">
      <c r="A10660"/>
      <c r="B10660" s="32"/>
      <c r="C10660" s="34"/>
      <c r="D10660" s="10"/>
      <c r="J10660" s="53"/>
      <c r="K10660" s="64"/>
      <c r="O10660" s="60"/>
      <c r="P10660" s="67"/>
      <c r="T10660" s="53"/>
      <c r="U10660" s="64"/>
      <c r="Y10660" s="53"/>
      <c r="Z10660" s="64"/>
      <c r="AD10660" s="53"/>
    </row>
    <row r="10661" spans="1:30" s="13" customFormat="1" x14ac:dyDescent="0.25">
      <c r="A10661"/>
      <c r="B10661" s="32"/>
      <c r="C10661" s="34"/>
      <c r="D10661" s="10"/>
      <c r="J10661" s="53"/>
      <c r="K10661" s="64"/>
      <c r="O10661" s="60"/>
      <c r="P10661" s="67"/>
      <c r="T10661" s="53"/>
      <c r="U10661" s="64"/>
      <c r="Y10661" s="53"/>
      <c r="Z10661" s="64"/>
      <c r="AD10661" s="53"/>
    </row>
    <row r="10662" spans="1:30" s="13" customFormat="1" x14ac:dyDescent="0.25">
      <c r="A10662"/>
      <c r="B10662" s="32"/>
      <c r="C10662" s="34"/>
      <c r="D10662" s="10"/>
      <c r="J10662" s="53"/>
      <c r="K10662" s="64"/>
      <c r="O10662" s="60"/>
      <c r="P10662" s="67"/>
      <c r="T10662" s="53"/>
      <c r="U10662" s="64"/>
      <c r="Y10662" s="53"/>
      <c r="Z10662" s="64"/>
      <c r="AD10662" s="53"/>
    </row>
    <row r="10663" spans="1:30" s="13" customFormat="1" x14ac:dyDescent="0.25">
      <c r="A10663"/>
      <c r="B10663" s="32"/>
      <c r="C10663" s="34"/>
      <c r="D10663" s="10"/>
      <c r="J10663" s="53"/>
      <c r="K10663" s="64"/>
      <c r="O10663" s="60"/>
      <c r="P10663" s="67"/>
      <c r="T10663" s="53"/>
      <c r="U10663" s="64"/>
      <c r="Y10663" s="53"/>
      <c r="Z10663" s="64"/>
      <c r="AD10663" s="53"/>
    </row>
    <row r="10664" spans="1:30" s="13" customFormat="1" x14ac:dyDescent="0.25">
      <c r="A10664"/>
      <c r="B10664" s="32"/>
      <c r="C10664" s="34"/>
      <c r="D10664" s="10"/>
      <c r="J10664" s="53"/>
      <c r="K10664" s="64"/>
      <c r="O10664" s="60"/>
      <c r="P10664" s="67"/>
      <c r="T10664" s="53"/>
      <c r="U10664" s="64"/>
      <c r="Y10664" s="53"/>
      <c r="Z10664" s="64"/>
      <c r="AD10664" s="53"/>
    </row>
    <row r="10665" spans="1:30" s="13" customFormat="1" x14ac:dyDescent="0.25">
      <c r="A10665"/>
      <c r="B10665" s="32"/>
      <c r="C10665" s="34"/>
      <c r="D10665" s="10"/>
      <c r="J10665" s="53"/>
      <c r="K10665" s="64"/>
      <c r="O10665" s="60"/>
      <c r="P10665" s="67"/>
      <c r="T10665" s="53"/>
      <c r="U10665" s="64"/>
      <c r="Y10665" s="53"/>
      <c r="Z10665" s="64"/>
      <c r="AD10665" s="53"/>
    </row>
    <row r="10666" spans="1:30" s="13" customFormat="1" x14ac:dyDescent="0.25">
      <c r="A10666"/>
      <c r="B10666" s="32"/>
      <c r="C10666" s="34"/>
      <c r="D10666" s="10"/>
      <c r="J10666" s="53"/>
      <c r="K10666" s="64"/>
      <c r="O10666" s="60"/>
      <c r="P10666" s="67"/>
      <c r="T10666" s="53"/>
      <c r="U10666" s="64"/>
      <c r="Y10666" s="53"/>
      <c r="Z10666" s="64"/>
      <c r="AD10666" s="53"/>
    </row>
    <row r="10667" spans="1:30" s="13" customFormat="1" x14ac:dyDescent="0.25">
      <c r="A10667"/>
      <c r="B10667" s="32"/>
      <c r="C10667" s="34"/>
      <c r="D10667" s="10"/>
      <c r="J10667" s="53"/>
      <c r="K10667" s="64"/>
      <c r="O10667" s="60"/>
      <c r="P10667" s="67"/>
      <c r="T10667" s="53"/>
      <c r="U10667" s="64"/>
      <c r="Y10667" s="53"/>
      <c r="Z10667" s="64"/>
      <c r="AD10667" s="53"/>
    </row>
    <row r="10668" spans="1:30" s="13" customFormat="1" x14ac:dyDescent="0.25">
      <c r="A10668"/>
      <c r="B10668" s="32"/>
      <c r="C10668" s="34"/>
      <c r="D10668" s="10"/>
      <c r="J10668" s="53"/>
      <c r="K10668" s="64"/>
      <c r="O10668" s="60"/>
      <c r="P10668" s="67"/>
      <c r="T10668" s="53"/>
      <c r="U10668" s="64"/>
      <c r="Y10668" s="53"/>
      <c r="Z10668" s="64"/>
      <c r="AD10668" s="53"/>
    </row>
    <row r="10669" spans="1:30" s="13" customFormat="1" x14ac:dyDescent="0.25">
      <c r="A10669"/>
      <c r="B10669" s="32"/>
      <c r="C10669" s="34"/>
      <c r="D10669" s="10"/>
      <c r="J10669" s="53"/>
      <c r="K10669" s="64"/>
      <c r="O10669" s="60"/>
      <c r="P10669" s="67"/>
      <c r="T10669" s="53"/>
      <c r="U10669" s="64"/>
      <c r="Y10669" s="53"/>
      <c r="Z10669" s="64"/>
      <c r="AD10669" s="53"/>
    </row>
    <row r="10670" spans="1:30" s="13" customFormat="1" x14ac:dyDescent="0.25">
      <c r="A10670"/>
      <c r="B10670" s="32"/>
      <c r="C10670" s="34"/>
      <c r="D10670" s="10"/>
      <c r="J10670" s="53"/>
      <c r="K10670" s="64"/>
      <c r="O10670" s="60"/>
      <c r="P10670" s="67"/>
      <c r="T10670" s="53"/>
      <c r="U10670" s="64"/>
      <c r="Y10670" s="53"/>
      <c r="Z10670" s="64"/>
      <c r="AD10670" s="53"/>
    </row>
    <row r="10671" spans="1:30" s="13" customFormat="1" x14ac:dyDescent="0.25">
      <c r="A10671"/>
      <c r="B10671" s="32"/>
      <c r="C10671" s="34"/>
      <c r="D10671" s="10"/>
      <c r="J10671" s="53"/>
      <c r="K10671" s="64"/>
      <c r="O10671" s="60"/>
      <c r="P10671" s="67"/>
      <c r="T10671" s="53"/>
      <c r="U10671" s="64"/>
      <c r="Y10671" s="53"/>
      <c r="Z10671" s="64"/>
      <c r="AD10671" s="53"/>
    </row>
    <row r="10672" spans="1:30" s="13" customFormat="1" x14ac:dyDescent="0.25">
      <c r="A10672"/>
      <c r="B10672" s="32"/>
      <c r="C10672" s="34"/>
      <c r="D10672" s="10"/>
      <c r="J10672" s="53"/>
      <c r="K10672" s="64"/>
      <c r="O10672" s="60"/>
      <c r="P10672" s="67"/>
      <c r="T10672" s="53"/>
      <c r="U10672" s="64"/>
      <c r="Y10672" s="53"/>
      <c r="Z10672" s="64"/>
      <c r="AD10672" s="53"/>
    </row>
    <row r="10673" spans="1:30" s="13" customFormat="1" x14ac:dyDescent="0.25">
      <c r="A10673"/>
      <c r="B10673" s="32"/>
      <c r="C10673" s="34"/>
      <c r="D10673" s="10"/>
      <c r="J10673" s="53"/>
      <c r="K10673" s="64"/>
      <c r="O10673" s="60"/>
      <c r="P10673" s="67"/>
      <c r="T10673" s="53"/>
      <c r="U10673" s="64"/>
      <c r="Y10673" s="53"/>
      <c r="Z10673" s="64"/>
      <c r="AD10673" s="53"/>
    </row>
    <row r="10674" spans="1:30" s="13" customFormat="1" x14ac:dyDescent="0.25">
      <c r="A10674"/>
      <c r="B10674" s="32"/>
      <c r="C10674" s="34"/>
      <c r="D10674" s="10"/>
      <c r="J10674" s="53"/>
      <c r="K10674" s="64"/>
      <c r="O10674" s="60"/>
      <c r="P10674" s="67"/>
      <c r="T10674" s="53"/>
      <c r="U10674" s="64"/>
      <c r="Y10674" s="53"/>
      <c r="Z10674" s="64"/>
      <c r="AD10674" s="53"/>
    </row>
    <row r="10675" spans="1:30" s="13" customFormat="1" x14ac:dyDescent="0.25">
      <c r="A10675"/>
      <c r="B10675" s="32"/>
      <c r="C10675" s="34"/>
      <c r="D10675" s="10"/>
      <c r="J10675" s="53"/>
      <c r="K10675" s="64"/>
      <c r="O10675" s="60"/>
      <c r="P10675" s="67"/>
      <c r="T10675" s="53"/>
      <c r="U10675" s="64"/>
      <c r="Y10675" s="53"/>
      <c r="Z10675" s="64"/>
      <c r="AD10675" s="53"/>
    </row>
    <row r="10676" spans="1:30" s="13" customFormat="1" x14ac:dyDescent="0.25">
      <c r="A10676"/>
      <c r="B10676" s="32"/>
      <c r="C10676" s="34"/>
      <c r="D10676" s="10"/>
      <c r="J10676" s="53"/>
      <c r="K10676" s="64"/>
      <c r="O10676" s="60"/>
      <c r="P10676" s="67"/>
      <c r="T10676" s="53"/>
      <c r="U10676" s="64"/>
      <c r="Y10676" s="53"/>
      <c r="Z10676" s="64"/>
      <c r="AD10676" s="53"/>
    </row>
    <row r="10677" spans="1:30" s="13" customFormat="1" x14ac:dyDescent="0.25">
      <c r="A10677"/>
      <c r="B10677" s="32"/>
      <c r="C10677" s="34"/>
      <c r="D10677" s="10"/>
      <c r="J10677" s="53"/>
      <c r="K10677" s="64"/>
      <c r="O10677" s="60"/>
      <c r="P10677" s="67"/>
      <c r="T10677" s="53"/>
      <c r="U10677" s="64"/>
      <c r="Y10677" s="53"/>
      <c r="Z10677" s="64"/>
      <c r="AD10677" s="53"/>
    </row>
    <row r="10678" spans="1:30" s="13" customFormat="1" x14ac:dyDescent="0.25">
      <c r="A10678"/>
      <c r="B10678" s="32"/>
      <c r="C10678" s="34"/>
      <c r="D10678" s="10"/>
      <c r="J10678" s="53"/>
      <c r="K10678" s="64"/>
      <c r="O10678" s="60"/>
      <c r="P10678" s="67"/>
      <c r="T10678" s="53"/>
      <c r="U10678" s="64"/>
      <c r="Y10678" s="53"/>
      <c r="Z10678" s="64"/>
      <c r="AD10678" s="53"/>
    </row>
    <row r="10679" spans="1:30" s="13" customFormat="1" x14ac:dyDescent="0.25">
      <c r="A10679"/>
      <c r="B10679" s="32"/>
      <c r="C10679" s="34"/>
      <c r="D10679" s="10"/>
      <c r="J10679" s="53"/>
      <c r="K10679" s="64"/>
      <c r="O10679" s="60"/>
      <c r="P10679" s="67"/>
      <c r="T10679" s="53"/>
      <c r="U10679" s="64"/>
      <c r="Y10679" s="53"/>
      <c r="Z10679" s="64"/>
      <c r="AD10679" s="53"/>
    </row>
    <row r="10680" spans="1:30" s="13" customFormat="1" x14ac:dyDescent="0.25">
      <c r="A10680"/>
      <c r="B10680" s="32"/>
      <c r="C10680" s="34"/>
      <c r="D10680" s="10"/>
      <c r="J10680" s="53"/>
      <c r="K10680" s="64"/>
      <c r="O10680" s="60"/>
      <c r="P10680" s="67"/>
      <c r="T10680" s="53"/>
      <c r="U10680" s="64"/>
      <c r="Y10680" s="53"/>
      <c r="Z10680" s="64"/>
      <c r="AD10680" s="53"/>
    </row>
    <row r="10681" spans="1:30" s="13" customFormat="1" x14ac:dyDescent="0.25">
      <c r="A10681"/>
      <c r="B10681" s="32"/>
      <c r="C10681" s="34"/>
      <c r="D10681" s="10"/>
      <c r="J10681" s="53"/>
      <c r="K10681" s="64"/>
      <c r="O10681" s="60"/>
      <c r="P10681" s="67"/>
      <c r="T10681" s="53"/>
      <c r="U10681" s="64"/>
      <c r="Y10681" s="53"/>
      <c r="Z10681" s="64"/>
      <c r="AD10681" s="53"/>
    </row>
    <row r="10682" spans="1:30" s="13" customFormat="1" x14ac:dyDescent="0.25">
      <c r="A10682"/>
      <c r="B10682" s="32"/>
      <c r="C10682" s="34"/>
      <c r="D10682" s="10"/>
      <c r="J10682" s="53"/>
      <c r="K10682" s="64"/>
      <c r="O10682" s="60"/>
      <c r="P10682" s="67"/>
      <c r="T10682" s="53"/>
      <c r="U10682" s="64"/>
      <c r="Y10682" s="53"/>
      <c r="Z10682" s="64"/>
      <c r="AD10682" s="53"/>
    </row>
    <row r="10683" spans="1:30" s="13" customFormat="1" x14ac:dyDescent="0.25">
      <c r="A10683"/>
      <c r="B10683" s="32"/>
      <c r="C10683" s="34"/>
      <c r="D10683" s="10"/>
      <c r="J10683" s="53"/>
      <c r="K10683" s="64"/>
      <c r="O10683" s="60"/>
      <c r="P10683" s="67"/>
      <c r="T10683" s="53"/>
      <c r="U10683" s="64"/>
      <c r="Y10683" s="53"/>
      <c r="Z10683" s="64"/>
      <c r="AD10683" s="53"/>
    </row>
    <row r="10684" spans="1:30" s="13" customFormat="1" x14ac:dyDescent="0.25">
      <c r="A10684"/>
      <c r="B10684" s="32"/>
      <c r="C10684" s="34"/>
      <c r="D10684" s="10"/>
      <c r="J10684" s="53"/>
      <c r="K10684" s="64"/>
      <c r="O10684" s="60"/>
      <c r="P10684" s="67"/>
      <c r="T10684" s="53"/>
      <c r="U10684" s="64"/>
      <c r="Y10684" s="53"/>
      <c r="Z10684" s="64"/>
      <c r="AD10684" s="53"/>
    </row>
    <row r="10685" spans="1:30" s="13" customFormat="1" x14ac:dyDescent="0.25">
      <c r="A10685"/>
      <c r="B10685" s="32"/>
      <c r="C10685" s="34"/>
      <c r="D10685" s="10"/>
      <c r="J10685" s="53"/>
      <c r="K10685" s="64"/>
      <c r="O10685" s="60"/>
      <c r="P10685" s="67"/>
      <c r="T10685" s="53"/>
      <c r="U10685" s="64"/>
      <c r="Y10685" s="53"/>
      <c r="Z10685" s="64"/>
      <c r="AD10685" s="53"/>
    </row>
    <row r="10686" spans="1:30" s="13" customFormat="1" x14ac:dyDescent="0.25">
      <c r="A10686"/>
      <c r="B10686" s="32"/>
      <c r="C10686" s="34"/>
      <c r="D10686" s="10"/>
      <c r="J10686" s="53"/>
      <c r="K10686" s="64"/>
      <c r="O10686" s="60"/>
      <c r="P10686" s="67"/>
      <c r="T10686" s="53"/>
      <c r="U10686" s="64"/>
      <c r="Y10686" s="53"/>
      <c r="Z10686" s="64"/>
      <c r="AD10686" s="53"/>
    </row>
    <row r="10687" spans="1:30" s="13" customFormat="1" x14ac:dyDescent="0.25">
      <c r="A10687"/>
      <c r="B10687" s="32"/>
      <c r="C10687" s="34"/>
      <c r="D10687" s="10"/>
      <c r="J10687" s="53"/>
      <c r="K10687" s="64"/>
      <c r="O10687" s="60"/>
      <c r="P10687" s="67"/>
      <c r="T10687" s="53"/>
      <c r="U10687" s="64"/>
      <c r="Y10687" s="53"/>
      <c r="Z10687" s="64"/>
      <c r="AD10687" s="53"/>
    </row>
    <row r="10688" spans="1:30" s="13" customFormat="1" x14ac:dyDescent="0.25">
      <c r="A10688"/>
      <c r="B10688" s="32"/>
      <c r="C10688" s="34"/>
      <c r="D10688" s="10"/>
      <c r="J10688" s="53"/>
      <c r="K10688" s="64"/>
      <c r="O10688" s="60"/>
      <c r="P10688" s="67"/>
      <c r="T10688" s="53"/>
      <c r="U10688" s="64"/>
      <c r="Y10688" s="53"/>
      <c r="Z10688" s="64"/>
      <c r="AD10688" s="53"/>
    </row>
    <row r="10689" spans="1:30" s="13" customFormat="1" x14ac:dyDescent="0.25">
      <c r="A10689"/>
      <c r="B10689" s="32"/>
      <c r="C10689" s="34"/>
      <c r="D10689" s="10"/>
      <c r="J10689" s="53"/>
      <c r="K10689" s="64"/>
      <c r="O10689" s="60"/>
      <c r="P10689" s="67"/>
      <c r="T10689" s="53"/>
      <c r="U10689" s="64"/>
      <c r="Y10689" s="53"/>
      <c r="Z10689" s="64"/>
      <c r="AD10689" s="53"/>
    </row>
    <row r="10690" spans="1:30" s="13" customFormat="1" x14ac:dyDescent="0.25">
      <c r="A10690"/>
      <c r="B10690" s="32"/>
      <c r="C10690" s="34"/>
      <c r="D10690" s="10"/>
      <c r="J10690" s="53"/>
      <c r="K10690" s="64"/>
      <c r="O10690" s="60"/>
      <c r="P10690" s="67"/>
      <c r="T10690" s="53"/>
      <c r="U10690" s="64"/>
      <c r="Y10690" s="53"/>
      <c r="Z10690" s="64"/>
      <c r="AD10690" s="53"/>
    </row>
    <row r="10691" spans="1:30" s="13" customFormat="1" x14ac:dyDescent="0.25">
      <c r="A10691"/>
      <c r="B10691" s="32"/>
      <c r="C10691" s="34"/>
      <c r="D10691" s="10"/>
      <c r="J10691" s="53"/>
      <c r="K10691" s="64"/>
      <c r="O10691" s="60"/>
      <c r="P10691" s="67"/>
      <c r="T10691" s="53"/>
      <c r="U10691" s="64"/>
      <c r="Y10691" s="53"/>
      <c r="Z10691" s="64"/>
      <c r="AD10691" s="53"/>
    </row>
    <row r="10692" spans="1:30" s="13" customFormat="1" x14ac:dyDescent="0.25">
      <c r="A10692"/>
      <c r="B10692" s="32"/>
      <c r="C10692" s="34"/>
      <c r="D10692" s="10"/>
      <c r="J10692" s="53"/>
      <c r="K10692" s="64"/>
      <c r="O10692" s="60"/>
      <c r="P10692" s="67"/>
      <c r="T10692" s="53"/>
      <c r="U10692" s="64"/>
      <c r="Y10692" s="53"/>
      <c r="Z10692" s="64"/>
      <c r="AD10692" s="53"/>
    </row>
    <row r="10693" spans="1:30" s="13" customFormat="1" x14ac:dyDescent="0.25">
      <c r="A10693"/>
      <c r="B10693" s="32"/>
      <c r="C10693" s="34"/>
      <c r="D10693" s="10"/>
      <c r="J10693" s="53"/>
      <c r="K10693" s="64"/>
      <c r="O10693" s="60"/>
      <c r="P10693" s="67"/>
      <c r="T10693" s="53"/>
      <c r="U10693" s="64"/>
      <c r="Y10693" s="53"/>
      <c r="Z10693" s="64"/>
      <c r="AD10693" s="53"/>
    </row>
    <row r="10694" spans="1:30" s="13" customFormat="1" x14ac:dyDescent="0.25">
      <c r="A10694"/>
      <c r="B10694" s="32"/>
      <c r="C10694" s="34"/>
      <c r="D10694" s="10"/>
      <c r="J10694" s="53"/>
      <c r="K10694" s="64"/>
      <c r="O10694" s="60"/>
      <c r="P10694" s="67"/>
      <c r="T10694" s="53"/>
      <c r="U10694" s="64"/>
      <c r="Y10694" s="53"/>
      <c r="Z10694" s="64"/>
      <c r="AD10694" s="53"/>
    </row>
    <row r="10695" spans="1:30" s="13" customFormat="1" x14ac:dyDescent="0.25">
      <c r="A10695"/>
      <c r="B10695" s="32"/>
      <c r="C10695" s="34"/>
      <c r="D10695" s="10"/>
      <c r="J10695" s="53"/>
      <c r="K10695" s="64"/>
      <c r="O10695" s="60"/>
      <c r="P10695" s="67"/>
      <c r="T10695" s="53"/>
      <c r="U10695" s="64"/>
      <c r="Y10695" s="53"/>
      <c r="Z10695" s="64"/>
      <c r="AD10695" s="53"/>
    </row>
    <row r="10696" spans="1:30" s="13" customFormat="1" x14ac:dyDescent="0.25">
      <c r="A10696"/>
      <c r="B10696" s="32"/>
      <c r="C10696" s="34"/>
      <c r="D10696" s="10"/>
      <c r="J10696" s="53"/>
      <c r="K10696" s="64"/>
      <c r="O10696" s="60"/>
      <c r="P10696" s="67"/>
      <c r="T10696" s="53"/>
      <c r="U10696" s="64"/>
      <c r="Y10696" s="53"/>
      <c r="Z10696" s="64"/>
      <c r="AD10696" s="53"/>
    </row>
    <row r="10697" spans="1:30" s="13" customFormat="1" x14ac:dyDescent="0.25">
      <c r="A10697"/>
      <c r="B10697" s="32"/>
      <c r="C10697" s="34"/>
      <c r="D10697" s="10"/>
      <c r="J10697" s="53"/>
      <c r="K10697" s="64"/>
      <c r="O10697" s="60"/>
      <c r="P10697" s="67"/>
      <c r="T10697" s="53"/>
      <c r="U10697" s="64"/>
      <c r="Y10697" s="53"/>
      <c r="Z10697" s="64"/>
      <c r="AD10697" s="53"/>
    </row>
    <row r="10698" spans="1:30" s="13" customFormat="1" x14ac:dyDescent="0.25">
      <c r="A10698"/>
      <c r="B10698" s="32"/>
      <c r="C10698" s="34"/>
      <c r="D10698" s="10"/>
      <c r="J10698" s="53"/>
      <c r="K10698" s="64"/>
      <c r="O10698" s="60"/>
      <c r="P10698" s="67"/>
      <c r="T10698" s="53"/>
      <c r="U10698" s="64"/>
      <c r="Y10698" s="53"/>
      <c r="Z10698" s="64"/>
      <c r="AD10698" s="53"/>
    </row>
    <row r="10699" spans="1:30" s="13" customFormat="1" x14ac:dyDescent="0.25">
      <c r="A10699"/>
      <c r="B10699" s="32"/>
      <c r="C10699" s="34"/>
      <c r="D10699" s="10"/>
      <c r="J10699" s="53"/>
      <c r="K10699" s="64"/>
      <c r="O10699" s="60"/>
      <c r="P10699" s="67"/>
      <c r="T10699" s="53"/>
      <c r="U10699" s="64"/>
      <c r="Y10699" s="53"/>
      <c r="Z10699" s="64"/>
      <c r="AD10699" s="53"/>
    </row>
    <row r="10700" spans="1:30" s="13" customFormat="1" x14ac:dyDescent="0.25">
      <c r="A10700"/>
      <c r="B10700" s="32"/>
      <c r="C10700" s="34"/>
      <c r="D10700" s="10"/>
      <c r="J10700" s="53"/>
      <c r="K10700" s="64"/>
      <c r="O10700" s="60"/>
      <c r="P10700" s="67"/>
      <c r="T10700" s="53"/>
      <c r="U10700" s="64"/>
      <c r="Y10700" s="53"/>
      <c r="Z10700" s="64"/>
      <c r="AD10700" s="53"/>
    </row>
    <row r="10701" spans="1:30" s="13" customFormat="1" x14ac:dyDescent="0.25">
      <c r="A10701"/>
      <c r="B10701" s="32"/>
      <c r="C10701" s="34"/>
      <c r="D10701" s="10"/>
      <c r="J10701" s="53"/>
      <c r="K10701" s="64"/>
      <c r="O10701" s="60"/>
      <c r="P10701" s="67"/>
      <c r="T10701" s="53"/>
      <c r="U10701" s="64"/>
      <c r="Y10701" s="53"/>
      <c r="Z10701" s="64"/>
      <c r="AD10701" s="53"/>
    </row>
    <row r="10702" spans="1:30" s="13" customFormat="1" x14ac:dyDescent="0.25">
      <c r="A10702"/>
      <c r="B10702" s="32"/>
      <c r="C10702" s="34"/>
      <c r="D10702" s="10"/>
      <c r="J10702" s="53"/>
      <c r="K10702" s="64"/>
      <c r="O10702" s="60"/>
      <c r="P10702" s="67"/>
      <c r="T10702" s="53"/>
      <c r="U10702" s="64"/>
      <c r="Y10702" s="53"/>
      <c r="Z10702" s="64"/>
      <c r="AD10702" s="53"/>
    </row>
    <row r="10703" spans="1:30" s="13" customFormat="1" x14ac:dyDescent="0.25">
      <c r="A10703"/>
      <c r="B10703" s="32"/>
      <c r="C10703" s="34"/>
      <c r="D10703" s="10"/>
      <c r="J10703" s="53"/>
      <c r="K10703" s="64"/>
      <c r="O10703" s="60"/>
      <c r="P10703" s="67"/>
      <c r="T10703" s="53"/>
      <c r="U10703" s="64"/>
      <c r="Y10703" s="53"/>
      <c r="Z10703" s="64"/>
      <c r="AD10703" s="53"/>
    </row>
    <row r="10704" spans="1:30" s="13" customFormat="1" x14ac:dyDescent="0.25">
      <c r="A10704"/>
      <c r="B10704" s="32"/>
      <c r="C10704" s="34"/>
      <c r="D10704" s="10"/>
      <c r="J10704" s="53"/>
      <c r="K10704" s="64"/>
      <c r="O10704" s="60"/>
      <c r="P10704" s="67"/>
      <c r="T10704" s="53"/>
      <c r="U10704" s="64"/>
      <c r="Y10704" s="53"/>
      <c r="Z10704" s="64"/>
      <c r="AD10704" s="53"/>
    </row>
    <row r="10705" spans="1:30" s="13" customFormat="1" x14ac:dyDescent="0.25">
      <c r="A10705"/>
      <c r="B10705" s="32"/>
      <c r="C10705" s="34"/>
      <c r="D10705" s="10"/>
      <c r="J10705" s="53"/>
      <c r="K10705" s="64"/>
      <c r="O10705" s="60"/>
      <c r="P10705" s="67"/>
      <c r="T10705" s="53"/>
      <c r="U10705" s="64"/>
      <c r="Y10705" s="53"/>
      <c r="Z10705" s="64"/>
      <c r="AD10705" s="53"/>
    </row>
    <row r="10706" spans="1:30" s="13" customFormat="1" x14ac:dyDescent="0.25">
      <c r="A10706"/>
      <c r="B10706" s="32"/>
      <c r="C10706" s="34"/>
      <c r="D10706" s="10"/>
      <c r="J10706" s="53"/>
      <c r="K10706" s="64"/>
      <c r="O10706" s="60"/>
      <c r="P10706" s="67"/>
      <c r="T10706" s="53"/>
      <c r="U10706" s="64"/>
      <c r="Y10706" s="53"/>
      <c r="Z10706" s="64"/>
      <c r="AD10706" s="53"/>
    </row>
    <row r="10707" spans="1:30" s="13" customFormat="1" x14ac:dyDescent="0.25">
      <c r="A10707"/>
      <c r="B10707" s="32"/>
      <c r="C10707" s="34"/>
      <c r="D10707" s="10"/>
      <c r="J10707" s="53"/>
      <c r="K10707" s="64"/>
      <c r="O10707" s="60"/>
      <c r="P10707" s="67"/>
      <c r="T10707" s="53"/>
      <c r="U10707" s="64"/>
      <c r="Y10707" s="53"/>
      <c r="Z10707" s="64"/>
      <c r="AD10707" s="53"/>
    </row>
    <row r="10708" spans="1:30" s="13" customFormat="1" x14ac:dyDescent="0.25">
      <c r="A10708"/>
      <c r="B10708" s="32"/>
      <c r="C10708" s="34"/>
      <c r="D10708" s="10"/>
      <c r="J10708" s="53"/>
      <c r="K10708" s="64"/>
      <c r="O10708" s="60"/>
      <c r="P10708" s="67"/>
      <c r="T10708" s="53"/>
      <c r="U10708" s="64"/>
      <c r="Y10708" s="53"/>
      <c r="Z10708" s="64"/>
      <c r="AD10708" s="53"/>
    </row>
    <row r="10709" spans="1:30" s="13" customFormat="1" x14ac:dyDescent="0.25">
      <c r="A10709"/>
      <c r="B10709" s="32"/>
      <c r="C10709" s="34"/>
      <c r="D10709" s="10"/>
      <c r="J10709" s="53"/>
      <c r="K10709" s="64"/>
      <c r="O10709" s="60"/>
      <c r="P10709" s="67"/>
      <c r="T10709" s="53"/>
      <c r="U10709" s="64"/>
      <c r="Y10709" s="53"/>
      <c r="Z10709" s="64"/>
      <c r="AD10709" s="53"/>
    </row>
    <row r="10710" spans="1:30" s="13" customFormat="1" x14ac:dyDescent="0.25">
      <c r="A10710"/>
      <c r="B10710" s="32"/>
      <c r="C10710" s="34"/>
      <c r="D10710" s="10"/>
      <c r="J10710" s="53"/>
      <c r="K10710" s="64"/>
      <c r="O10710" s="60"/>
      <c r="P10710" s="67"/>
      <c r="T10710" s="53"/>
      <c r="U10710" s="64"/>
      <c r="Y10710" s="53"/>
      <c r="Z10710" s="64"/>
      <c r="AD10710" s="53"/>
    </row>
    <row r="10711" spans="1:30" s="13" customFormat="1" x14ac:dyDescent="0.25">
      <c r="A10711"/>
      <c r="B10711" s="32"/>
      <c r="C10711" s="34"/>
      <c r="D10711" s="10"/>
      <c r="J10711" s="53"/>
      <c r="K10711" s="64"/>
      <c r="O10711" s="60"/>
      <c r="P10711" s="67"/>
      <c r="T10711" s="53"/>
      <c r="U10711" s="64"/>
      <c r="Y10711" s="53"/>
      <c r="Z10711" s="64"/>
      <c r="AD10711" s="53"/>
    </row>
    <row r="10712" spans="1:30" s="13" customFormat="1" x14ac:dyDescent="0.25">
      <c r="A10712"/>
      <c r="B10712" s="32"/>
      <c r="C10712" s="34"/>
      <c r="D10712" s="10"/>
      <c r="J10712" s="53"/>
      <c r="K10712" s="64"/>
      <c r="O10712" s="60"/>
      <c r="P10712" s="67"/>
      <c r="T10712" s="53"/>
      <c r="U10712" s="64"/>
      <c r="Y10712" s="53"/>
      <c r="Z10712" s="64"/>
      <c r="AD10712" s="53"/>
    </row>
    <row r="10713" spans="1:30" s="13" customFormat="1" x14ac:dyDescent="0.25">
      <c r="A10713"/>
      <c r="B10713" s="32"/>
      <c r="C10713" s="34"/>
      <c r="D10713" s="10"/>
      <c r="J10713" s="53"/>
      <c r="K10713" s="64"/>
      <c r="O10713" s="60"/>
      <c r="P10713" s="67"/>
      <c r="T10713" s="53"/>
      <c r="U10713" s="64"/>
      <c r="Y10713" s="53"/>
      <c r="Z10713" s="64"/>
      <c r="AD10713" s="53"/>
    </row>
    <row r="10714" spans="1:30" s="13" customFormat="1" x14ac:dyDescent="0.25">
      <c r="A10714"/>
      <c r="B10714" s="32"/>
      <c r="C10714" s="34"/>
      <c r="D10714" s="10"/>
      <c r="J10714" s="53"/>
      <c r="K10714" s="64"/>
      <c r="O10714" s="60"/>
      <c r="P10714" s="67"/>
      <c r="T10714" s="53"/>
      <c r="U10714" s="64"/>
      <c r="Y10714" s="53"/>
      <c r="Z10714" s="64"/>
      <c r="AD10714" s="53"/>
    </row>
    <row r="10715" spans="1:30" s="13" customFormat="1" x14ac:dyDescent="0.25">
      <c r="A10715"/>
      <c r="B10715" s="32"/>
      <c r="C10715" s="34"/>
      <c r="D10715" s="10"/>
      <c r="J10715" s="53"/>
      <c r="K10715" s="64"/>
      <c r="O10715" s="60"/>
      <c r="P10715" s="67"/>
      <c r="T10715" s="53"/>
      <c r="U10715" s="64"/>
      <c r="Y10715" s="53"/>
      <c r="Z10715" s="64"/>
      <c r="AD10715" s="53"/>
    </row>
    <row r="10716" spans="1:30" s="13" customFormat="1" x14ac:dyDescent="0.25">
      <c r="A10716"/>
      <c r="B10716" s="32"/>
      <c r="C10716" s="34"/>
      <c r="D10716" s="10"/>
      <c r="J10716" s="53"/>
      <c r="K10716" s="64"/>
      <c r="O10716" s="60"/>
      <c r="P10716" s="67"/>
      <c r="T10716" s="53"/>
      <c r="U10716" s="64"/>
      <c r="Y10716" s="53"/>
      <c r="Z10716" s="64"/>
      <c r="AD10716" s="53"/>
    </row>
    <row r="10717" spans="1:30" s="13" customFormat="1" x14ac:dyDescent="0.25">
      <c r="A10717"/>
      <c r="B10717" s="32"/>
      <c r="C10717" s="34"/>
      <c r="D10717" s="10"/>
      <c r="J10717" s="53"/>
      <c r="K10717" s="64"/>
      <c r="O10717" s="60"/>
      <c r="P10717" s="67"/>
      <c r="T10717" s="53"/>
      <c r="U10717" s="64"/>
      <c r="Y10717" s="53"/>
      <c r="Z10717" s="64"/>
      <c r="AD10717" s="53"/>
    </row>
    <row r="10718" spans="1:30" s="13" customFormat="1" x14ac:dyDescent="0.25">
      <c r="A10718"/>
      <c r="B10718" s="32"/>
      <c r="C10718" s="34"/>
      <c r="D10718" s="10"/>
      <c r="J10718" s="53"/>
      <c r="K10718" s="64"/>
      <c r="O10718" s="60"/>
      <c r="P10718" s="67"/>
      <c r="T10718" s="53"/>
      <c r="U10718" s="64"/>
      <c r="Y10718" s="53"/>
      <c r="Z10718" s="64"/>
      <c r="AD10718" s="53"/>
    </row>
    <row r="10719" spans="1:30" s="13" customFormat="1" x14ac:dyDescent="0.25">
      <c r="A10719"/>
      <c r="B10719" s="32"/>
      <c r="C10719" s="34"/>
      <c r="D10719" s="10"/>
      <c r="J10719" s="53"/>
      <c r="K10719" s="64"/>
      <c r="O10719" s="60"/>
      <c r="P10719" s="67"/>
      <c r="T10719" s="53"/>
      <c r="U10719" s="64"/>
      <c r="Y10719" s="53"/>
      <c r="Z10719" s="64"/>
      <c r="AD10719" s="53"/>
    </row>
    <row r="10720" spans="1:30" s="13" customFormat="1" x14ac:dyDescent="0.25">
      <c r="A10720"/>
      <c r="B10720" s="32"/>
      <c r="C10720" s="34"/>
      <c r="D10720" s="10"/>
      <c r="J10720" s="53"/>
      <c r="K10720" s="64"/>
      <c r="O10720" s="60"/>
      <c r="P10720" s="67"/>
      <c r="T10720" s="53"/>
      <c r="U10720" s="64"/>
      <c r="Y10720" s="53"/>
      <c r="Z10720" s="64"/>
      <c r="AD10720" s="53"/>
    </row>
    <row r="10721" spans="1:30" s="13" customFormat="1" x14ac:dyDescent="0.25">
      <c r="A10721"/>
      <c r="B10721" s="32"/>
      <c r="C10721" s="34"/>
      <c r="D10721" s="10"/>
      <c r="J10721" s="53"/>
      <c r="K10721" s="64"/>
      <c r="O10721" s="60"/>
      <c r="P10721" s="67"/>
      <c r="T10721" s="53"/>
      <c r="U10721" s="64"/>
      <c r="Y10721" s="53"/>
      <c r="Z10721" s="64"/>
      <c r="AD10721" s="53"/>
    </row>
    <row r="10722" spans="1:30" s="13" customFormat="1" x14ac:dyDescent="0.25">
      <c r="A10722"/>
      <c r="B10722" s="32"/>
      <c r="C10722" s="34"/>
      <c r="D10722" s="10"/>
      <c r="J10722" s="53"/>
      <c r="K10722" s="64"/>
      <c r="O10722" s="60"/>
      <c r="P10722" s="67"/>
      <c r="T10722" s="53"/>
      <c r="U10722" s="64"/>
      <c r="Y10722" s="53"/>
      <c r="Z10722" s="64"/>
      <c r="AD10722" s="53"/>
    </row>
    <row r="10723" spans="1:30" s="13" customFormat="1" x14ac:dyDescent="0.25">
      <c r="A10723"/>
      <c r="B10723" s="32"/>
      <c r="C10723" s="34"/>
      <c r="D10723" s="10"/>
      <c r="J10723" s="53"/>
      <c r="K10723" s="64"/>
      <c r="O10723" s="60"/>
      <c r="P10723" s="67"/>
      <c r="T10723" s="53"/>
      <c r="U10723" s="64"/>
      <c r="Y10723" s="53"/>
      <c r="Z10723" s="64"/>
      <c r="AD10723" s="53"/>
    </row>
    <row r="10724" spans="1:30" s="13" customFormat="1" x14ac:dyDescent="0.25">
      <c r="A10724"/>
      <c r="B10724" s="32"/>
      <c r="C10724" s="34"/>
      <c r="D10724" s="10"/>
      <c r="J10724" s="53"/>
      <c r="K10724" s="64"/>
      <c r="O10724" s="60"/>
      <c r="P10724" s="67"/>
      <c r="T10724" s="53"/>
      <c r="U10724" s="64"/>
      <c r="Y10724" s="53"/>
      <c r="Z10724" s="64"/>
      <c r="AD10724" s="53"/>
    </row>
    <row r="10725" spans="1:30" s="13" customFormat="1" x14ac:dyDescent="0.25">
      <c r="A10725"/>
      <c r="B10725" s="32"/>
      <c r="C10725" s="34"/>
      <c r="D10725" s="10"/>
      <c r="J10725" s="53"/>
      <c r="K10725" s="64"/>
      <c r="O10725" s="60"/>
      <c r="P10725" s="67"/>
      <c r="T10725" s="53"/>
      <c r="U10725" s="64"/>
      <c r="Y10725" s="53"/>
      <c r="Z10725" s="64"/>
      <c r="AD10725" s="53"/>
    </row>
    <row r="10726" spans="1:30" s="13" customFormat="1" x14ac:dyDescent="0.25">
      <c r="A10726"/>
      <c r="B10726" s="32"/>
      <c r="C10726" s="34"/>
      <c r="D10726" s="10"/>
      <c r="J10726" s="53"/>
      <c r="K10726" s="64"/>
      <c r="O10726" s="60"/>
      <c r="P10726" s="67"/>
      <c r="T10726" s="53"/>
      <c r="U10726" s="64"/>
      <c r="Y10726" s="53"/>
      <c r="Z10726" s="64"/>
      <c r="AD10726" s="53"/>
    </row>
    <row r="10727" spans="1:30" s="13" customFormat="1" x14ac:dyDescent="0.25">
      <c r="A10727"/>
      <c r="B10727" s="32"/>
      <c r="C10727" s="34"/>
      <c r="D10727" s="10"/>
      <c r="J10727" s="53"/>
      <c r="K10727" s="64"/>
      <c r="O10727" s="60"/>
      <c r="P10727" s="67"/>
      <c r="T10727" s="53"/>
      <c r="U10727" s="64"/>
      <c r="Y10727" s="53"/>
      <c r="Z10727" s="64"/>
      <c r="AD10727" s="53"/>
    </row>
    <row r="10728" spans="1:30" s="13" customFormat="1" x14ac:dyDescent="0.25">
      <c r="A10728"/>
      <c r="B10728" s="32"/>
      <c r="C10728" s="34"/>
      <c r="D10728" s="10"/>
      <c r="J10728" s="53"/>
      <c r="K10728" s="64"/>
      <c r="O10728" s="60"/>
      <c r="P10728" s="67"/>
      <c r="T10728" s="53"/>
      <c r="U10728" s="64"/>
      <c r="Y10728" s="53"/>
      <c r="Z10728" s="64"/>
      <c r="AD10728" s="53"/>
    </row>
    <row r="10729" spans="1:30" s="13" customFormat="1" x14ac:dyDescent="0.25">
      <c r="A10729"/>
      <c r="B10729" s="32"/>
      <c r="C10729" s="34"/>
      <c r="D10729" s="10"/>
      <c r="J10729" s="53"/>
      <c r="K10729" s="64"/>
      <c r="O10729" s="60"/>
      <c r="P10729" s="67"/>
      <c r="T10729" s="53"/>
      <c r="U10729" s="64"/>
      <c r="Y10729" s="53"/>
      <c r="Z10729" s="64"/>
      <c r="AD10729" s="53"/>
    </row>
    <row r="10730" spans="1:30" s="13" customFormat="1" x14ac:dyDescent="0.25">
      <c r="A10730"/>
      <c r="B10730" s="32"/>
      <c r="C10730" s="34"/>
      <c r="D10730" s="10"/>
      <c r="J10730" s="53"/>
      <c r="K10730" s="64"/>
      <c r="O10730" s="60"/>
      <c r="P10730" s="67"/>
      <c r="T10730" s="53"/>
      <c r="U10730" s="64"/>
      <c r="Y10730" s="53"/>
      <c r="Z10730" s="64"/>
      <c r="AD10730" s="53"/>
    </row>
    <row r="10731" spans="1:30" s="13" customFormat="1" x14ac:dyDescent="0.25">
      <c r="A10731"/>
      <c r="B10731" s="32"/>
      <c r="C10731" s="34"/>
      <c r="D10731" s="10"/>
      <c r="J10731" s="53"/>
      <c r="K10731" s="64"/>
      <c r="O10731" s="60"/>
      <c r="P10731" s="67"/>
      <c r="T10731" s="53"/>
      <c r="U10731" s="64"/>
      <c r="Y10731" s="53"/>
      <c r="Z10731" s="64"/>
      <c r="AD10731" s="53"/>
    </row>
    <row r="10732" spans="1:30" s="13" customFormat="1" x14ac:dyDescent="0.25">
      <c r="A10732"/>
      <c r="B10732" s="32"/>
      <c r="C10732" s="34"/>
      <c r="D10732" s="10"/>
      <c r="J10732" s="53"/>
      <c r="K10732" s="64"/>
      <c r="O10732" s="60"/>
      <c r="P10732" s="67"/>
      <c r="T10732" s="53"/>
      <c r="U10732" s="64"/>
      <c r="Y10732" s="53"/>
      <c r="Z10732" s="64"/>
      <c r="AD10732" s="53"/>
    </row>
    <row r="10733" spans="1:30" s="13" customFormat="1" x14ac:dyDescent="0.25">
      <c r="A10733"/>
      <c r="B10733" s="32"/>
      <c r="C10733" s="34"/>
      <c r="D10733" s="10"/>
      <c r="J10733" s="53"/>
      <c r="K10733" s="64"/>
      <c r="O10733" s="60"/>
      <c r="P10733" s="67"/>
      <c r="T10733" s="53"/>
      <c r="U10733" s="64"/>
      <c r="Y10733" s="53"/>
      <c r="Z10733" s="64"/>
      <c r="AD10733" s="53"/>
    </row>
    <row r="10734" spans="1:30" s="13" customFormat="1" x14ac:dyDescent="0.25">
      <c r="A10734"/>
      <c r="B10734" s="32"/>
      <c r="C10734" s="34"/>
      <c r="D10734" s="10"/>
      <c r="J10734" s="53"/>
      <c r="K10734" s="64"/>
      <c r="O10734" s="60"/>
      <c r="P10734" s="67"/>
      <c r="T10734" s="53"/>
      <c r="U10734" s="64"/>
      <c r="Y10734" s="53"/>
      <c r="Z10734" s="64"/>
      <c r="AD10734" s="53"/>
    </row>
    <row r="10735" spans="1:30" s="13" customFormat="1" x14ac:dyDescent="0.25">
      <c r="A10735"/>
      <c r="B10735" s="32"/>
      <c r="C10735" s="34"/>
      <c r="D10735" s="10"/>
      <c r="J10735" s="53"/>
      <c r="K10735" s="64"/>
      <c r="O10735" s="60"/>
      <c r="P10735" s="67"/>
      <c r="T10735" s="53"/>
      <c r="U10735" s="64"/>
      <c r="Y10735" s="53"/>
      <c r="Z10735" s="64"/>
      <c r="AD10735" s="53"/>
    </row>
    <row r="10736" spans="1:30" s="13" customFormat="1" x14ac:dyDescent="0.25">
      <c r="A10736"/>
      <c r="B10736" s="32"/>
      <c r="C10736" s="34"/>
      <c r="D10736" s="10"/>
      <c r="J10736" s="53"/>
      <c r="K10736" s="64"/>
      <c r="O10736" s="60"/>
      <c r="P10736" s="67"/>
      <c r="T10736" s="53"/>
      <c r="U10736" s="64"/>
      <c r="Y10736" s="53"/>
      <c r="Z10736" s="64"/>
      <c r="AD10736" s="53"/>
    </row>
    <row r="10737" spans="1:30" s="13" customFormat="1" x14ac:dyDescent="0.25">
      <c r="A10737"/>
      <c r="B10737" s="32"/>
      <c r="C10737" s="34"/>
      <c r="D10737" s="10"/>
      <c r="J10737" s="53"/>
      <c r="K10737" s="64"/>
      <c r="O10737" s="60"/>
      <c r="P10737" s="67"/>
      <c r="T10737" s="53"/>
      <c r="U10737" s="64"/>
      <c r="Y10737" s="53"/>
      <c r="Z10737" s="64"/>
      <c r="AD10737" s="53"/>
    </row>
    <row r="10738" spans="1:30" s="13" customFormat="1" x14ac:dyDescent="0.25">
      <c r="A10738"/>
      <c r="B10738" s="32"/>
      <c r="C10738" s="34"/>
      <c r="D10738" s="10"/>
      <c r="J10738" s="53"/>
      <c r="K10738" s="64"/>
      <c r="O10738" s="60"/>
      <c r="P10738" s="67"/>
      <c r="T10738" s="53"/>
      <c r="U10738" s="64"/>
      <c r="Y10738" s="53"/>
      <c r="Z10738" s="64"/>
      <c r="AD10738" s="53"/>
    </row>
    <row r="10739" spans="1:30" s="13" customFormat="1" x14ac:dyDescent="0.25">
      <c r="A10739"/>
      <c r="B10739" s="32"/>
      <c r="C10739" s="34"/>
      <c r="D10739" s="10"/>
      <c r="J10739" s="53"/>
      <c r="K10739" s="64"/>
      <c r="O10739" s="60"/>
      <c r="P10739" s="67"/>
      <c r="T10739" s="53"/>
      <c r="U10739" s="64"/>
      <c r="Y10739" s="53"/>
      <c r="Z10739" s="64"/>
      <c r="AD10739" s="53"/>
    </row>
    <row r="10740" spans="1:30" s="13" customFormat="1" x14ac:dyDescent="0.25">
      <c r="A10740"/>
      <c r="B10740" s="32"/>
      <c r="C10740" s="34"/>
      <c r="D10740" s="10"/>
      <c r="J10740" s="53"/>
      <c r="K10740" s="64"/>
      <c r="O10740" s="60"/>
      <c r="P10740" s="67"/>
      <c r="T10740" s="53"/>
      <c r="U10740" s="64"/>
      <c r="Y10740" s="53"/>
      <c r="Z10740" s="64"/>
      <c r="AD10740" s="53"/>
    </row>
    <row r="10741" spans="1:30" s="13" customFormat="1" x14ac:dyDescent="0.25">
      <c r="A10741"/>
      <c r="B10741" s="32"/>
      <c r="C10741" s="34"/>
      <c r="D10741" s="10"/>
      <c r="J10741" s="53"/>
      <c r="K10741" s="64"/>
      <c r="O10741" s="60"/>
      <c r="P10741" s="67"/>
      <c r="T10741" s="53"/>
      <c r="U10741" s="64"/>
      <c r="Y10741" s="53"/>
      <c r="Z10741" s="64"/>
      <c r="AD10741" s="53"/>
    </row>
    <row r="10742" spans="1:30" s="13" customFormat="1" x14ac:dyDescent="0.25">
      <c r="A10742"/>
      <c r="B10742" s="32"/>
      <c r="C10742" s="34"/>
      <c r="D10742" s="10"/>
      <c r="J10742" s="53"/>
      <c r="K10742" s="64"/>
      <c r="O10742" s="60"/>
      <c r="P10742" s="67"/>
      <c r="T10742" s="53"/>
      <c r="U10742" s="64"/>
      <c r="Y10742" s="53"/>
      <c r="Z10742" s="64"/>
      <c r="AD10742" s="53"/>
    </row>
    <row r="10743" spans="1:30" s="13" customFormat="1" x14ac:dyDescent="0.25">
      <c r="A10743"/>
      <c r="B10743" s="32"/>
      <c r="C10743" s="34"/>
      <c r="D10743" s="10"/>
      <c r="J10743" s="53"/>
      <c r="K10743" s="64"/>
      <c r="O10743" s="60"/>
      <c r="P10743" s="67"/>
      <c r="T10743" s="53"/>
      <c r="U10743" s="64"/>
      <c r="Y10743" s="53"/>
      <c r="Z10743" s="64"/>
      <c r="AD10743" s="53"/>
    </row>
    <row r="10744" spans="1:30" s="13" customFormat="1" x14ac:dyDescent="0.25">
      <c r="A10744"/>
      <c r="B10744" s="32"/>
      <c r="C10744" s="34"/>
      <c r="D10744" s="10"/>
      <c r="J10744" s="53"/>
      <c r="K10744" s="64"/>
      <c r="O10744" s="60"/>
      <c r="P10744" s="67"/>
      <c r="T10744" s="53"/>
      <c r="U10744" s="64"/>
      <c r="Y10744" s="53"/>
      <c r="Z10744" s="64"/>
      <c r="AD10744" s="53"/>
    </row>
    <row r="10745" spans="1:30" s="13" customFormat="1" x14ac:dyDescent="0.25">
      <c r="A10745"/>
      <c r="B10745" s="32"/>
      <c r="C10745" s="34"/>
      <c r="D10745" s="10"/>
      <c r="J10745" s="53"/>
      <c r="K10745" s="64"/>
      <c r="O10745" s="60"/>
      <c r="P10745" s="67"/>
      <c r="T10745" s="53"/>
      <c r="U10745" s="64"/>
      <c r="Y10745" s="53"/>
      <c r="Z10745" s="64"/>
      <c r="AD10745" s="53"/>
    </row>
    <row r="10746" spans="1:30" s="13" customFormat="1" x14ac:dyDescent="0.25">
      <c r="A10746"/>
      <c r="B10746" s="32"/>
      <c r="C10746" s="34"/>
      <c r="D10746" s="10"/>
      <c r="J10746" s="53"/>
      <c r="K10746" s="64"/>
      <c r="O10746" s="60"/>
      <c r="P10746" s="67"/>
      <c r="T10746" s="53"/>
      <c r="U10746" s="64"/>
      <c r="Y10746" s="53"/>
      <c r="Z10746" s="64"/>
      <c r="AD10746" s="53"/>
    </row>
    <row r="10747" spans="1:30" s="13" customFormat="1" x14ac:dyDescent="0.25">
      <c r="A10747"/>
      <c r="B10747" s="32"/>
      <c r="C10747" s="34"/>
      <c r="D10747" s="10"/>
      <c r="J10747" s="53"/>
      <c r="K10747" s="64"/>
      <c r="O10747" s="60"/>
      <c r="P10747" s="67"/>
      <c r="T10747" s="53"/>
      <c r="U10747" s="64"/>
      <c r="Y10747" s="53"/>
      <c r="Z10747" s="64"/>
      <c r="AD10747" s="53"/>
    </row>
    <row r="10748" spans="1:30" s="13" customFormat="1" x14ac:dyDescent="0.25">
      <c r="A10748"/>
      <c r="B10748" s="32"/>
      <c r="C10748" s="34"/>
      <c r="D10748" s="10"/>
      <c r="J10748" s="53"/>
      <c r="K10748" s="64"/>
      <c r="O10748" s="60"/>
      <c r="P10748" s="67"/>
      <c r="T10748" s="53"/>
      <c r="U10748" s="64"/>
      <c r="Y10748" s="53"/>
      <c r="Z10748" s="64"/>
      <c r="AD10748" s="53"/>
    </row>
    <row r="10749" spans="1:30" s="13" customFormat="1" x14ac:dyDescent="0.25">
      <c r="A10749"/>
      <c r="B10749" s="32"/>
      <c r="C10749" s="34"/>
      <c r="D10749" s="10"/>
      <c r="J10749" s="53"/>
      <c r="K10749" s="64"/>
      <c r="O10749" s="60"/>
      <c r="P10749" s="67"/>
      <c r="T10749" s="53"/>
      <c r="U10749" s="64"/>
      <c r="Y10749" s="53"/>
      <c r="Z10749" s="64"/>
      <c r="AD10749" s="53"/>
    </row>
    <row r="10750" spans="1:30" s="13" customFormat="1" x14ac:dyDescent="0.25">
      <c r="A10750"/>
      <c r="B10750" s="32"/>
      <c r="C10750" s="34"/>
      <c r="D10750" s="10"/>
      <c r="J10750" s="53"/>
      <c r="K10750" s="64"/>
      <c r="O10750" s="60"/>
      <c r="P10750" s="67"/>
      <c r="T10750" s="53"/>
      <c r="U10750" s="64"/>
      <c r="Y10750" s="53"/>
      <c r="Z10750" s="64"/>
      <c r="AD10750" s="53"/>
    </row>
    <row r="10751" spans="1:30" s="13" customFormat="1" x14ac:dyDescent="0.25">
      <c r="A10751"/>
      <c r="B10751" s="32"/>
      <c r="C10751" s="34"/>
      <c r="D10751" s="10"/>
      <c r="J10751" s="53"/>
      <c r="K10751" s="64"/>
      <c r="O10751" s="60"/>
      <c r="P10751" s="67"/>
      <c r="T10751" s="53"/>
      <c r="U10751" s="64"/>
      <c r="Y10751" s="53"/>
      <c r="Z10751" s="64"/>
      <c r="AD10751" s="53"/>
    </row>
    <row r="10752" spans="1:30" s="13" customFormat="1" x14ac:dyDescent="0.25">
      <c r="A10752"/>
      <c r="B10752" s="32"/>
      <c r="C10752" s="34"/>
      <c r="D10752" s="10"/>
      <c r="J10752" s="53"/>
      <c r="K10752" s="64"/>
      <c r="O10752" s="60"/>
      <c r="P10752" s="67"/>
      <c r="T10752" s="53"/>
      <c r="U10752" s="64"/>
      <c r="Y10752" s="53"/>
      <c r="Z10752" s="64"/>
      <c r="AD10752" s="53"/>
    </row>
    <row r="10753" spans="1:30" s="13" customFormat="1" x14ac:dyDescent="0.25">
      <c r="A10753"/>
      <c r="B10753" s="32"/>
      <c r="C10753" s="34"/>
      <c r="D10753" s="10"/>
      <c r="J10753" s="53"/>
      <c r="K10753" s="64"/>
      <c r="O10753" s="60"/>
      <c r="P10753" s="67"/>
      <c r="T10753" s="53"/>
      <c r="U10753" s="64"/>
      <c r="Y10753" s="53"/>
      <c r="Z10753" s="64"/>
      <c r="AD10753" s="53"/>
    </row>
    <row r="10754" spans="1:30" s="13" customFormat="1" x14ac:dyDescent="0.25">
      <c r="A10754"/>
      <c r="B10754" s="32"/>
      <c r="C10754" s="34"/>
      <c r="D10754" s="10"/>
      <c r="J10754" s="53"/>
      <c r="K10754" s="64"/>
      <c r="O10754" s="60"/>
      <c r="P10754" s="67"/>
      <c r="T10754" s="53"/>
      <c r="U10754" s="64"/>
      <c r="Y10754" s="53"/>
      <c r="Z10754" s="64"/>
      <c r="AD10754" s="53"/>
    </row>
    <row r="10755" spans="1:30" s="13" customFormat="1" x14ac:dyDescent="0.25">
      <c r="A10755"/>
      <c r="B10755" s="32"/>
      <c r="C10755" s="34"/>
      <c r="D10755" s="10"/>
      <c r="J10755" s="53"/>
      <c r="K10755" s="64"/>
      <c r="O10755" s="60"/>
      <c r="P10755" s="67"/>
      <c r="T10755" s="53"/>
      <c r="U10755" s="64"/>
      <c r="Y10755" s="53"/>
      <c r="Z10755" s="64"/>
      <c r="AD10755" s="53"/>
    </row>
    <row r="10756" spans="1:30" s="13" customFormat="1" x14ac:dyDescent="0.25">
      <c r="A10756"/>
      <c r="B10756" s="32"/>
      <c r="C10756" s="34"/>
      <c r="D10756" s="10"/>
      <c r="J10756" s="53"/>
      <c r="K10756" s="64"/>
      <c r="O10756" s="60"/>
      <c r="P10756" s="67"/>
      <c r="T10756" s="53"/>
      <c r="U10756" s="64"/>
      <c r="Y10756" s="53"/>
      <c r="Z10756" s="64"/>
      <c r="AD10756" s="53"/>
    </row>
    <row r="10757" spans="1:30" s="13" customFormat="1" x14ac:dyDescent="0.25">
      <c r="A10757"/>
      <c r="B10757" s="32"/>
      <c r="C10757" s="34"/>
      <c r="D10757" s="10"/>
      <c r="J10757" s="53"/>
      <c r="K10757" s="64"/>
      <c r="O10757" s="60"/>
      <c r="P10757" s="67"/>
      <c r="T10757" s="53"/>
      <c r="U10757" s="64"/>
      <c r="Y10757" s="53"/>
      <c r="Z10757" s="64"/>
      <c r="AD10757" s="53"/>
    </row>
    <row r="10758" spans="1:30" s="13" customFormat="1" x14ac:dyDescent="0.25">
      <c r="A10758"/>
      <c r="B10758" s="32"/>
      <c r="C10758" s="34"/>
      <c r="D10758" s="10"/>
      <c r="J10758" s="53"/>
      <c r="K10758" s="64"/>
      <c r="O10758" s="60"/>
      <c r="P10758" s="67"/>
      <c r="T10758" s="53"/>
      <c r="U10758" s="64"/>
      <c r="Y10758" s="53"/>
      <c r="Z10758" s="64"/>
      <c r="AD10758" s="53"/>
    </row>
    <row r="10759" spans="1:30" s="13" customFormat="1" x14ac:dyDescent="0.25">
      <c r="A10759"/>
      <c r="B10759" s="32"/>
      <c r="C10759" s="34"/>
      <c r="D10759" s="10"/>
      <c r="J10759" s="53"/>
      <c r="K10759" s="64"/>
      <c r="O10759" s="60"/>
      <c r="P10759" s="67"/>
      <c r="T10759" s="53"/>
      <c r="U10759" s="64"/>
      <c r="Y10759" s="53"/>
      <c r="Z10759" s="64"/>
      <c r="AD10759" s="53"/>
    </row>
    <row r="10760" spans="1:30" s="13" customFormat="1" x14ac:dyDescent="0.25">
      <c r="A10760"/>
      <c r="B10760" s="32"/>
      <c r="C10760" s="34"/>
      <c r="D10760" s="10"/>
      <c r="J10760" s="53"/>
      <c r="K10760" s="64"/>
      <c r="O10760" s="60"/>
      <c r="P10760" s="67"/>
      <c r="T10760" s="53"/>
      <c r="U10760" s="64"/>
      <c r="Y10760" s="53"/>
      <c r="Z10760" s="64"/>
      <c r="AD10760" s="53"/>
    </row>
    <row r="10761" spans="1:30" s="13" customFormat="1" x14ac:dyDescent="0.25">
      <c r="A10761"/>
      <c r="B10761" s="32"/>
      <c r="C10761" s="34"/>
      <c r="D10761" s="10"/>
      <c r="J10761" s="53"/>
      <c r="K10761" s="64"/>
      <c r="O10761" s="60"/>
      <c r="P10761" s="67"/>
      <c r="T10761" s="53"/>
      <c r="U10761" s="64"/>
      <c r="Y10761" s="53"/>
      <c r="Z10761" s="64"/>
      <c r="AD10761" s="53"/>
    </row>
    <row r="10762" spans="1:30" s="13" customFormat="1" x14ac:dyDescent="0.25">
      <c r="A10762"/>
      <c r="B10762" s="32"/>
      <c r="C10762" s="34"/>
      <c r="D10762" s="10"/>
      <c r="J10762" s="53"/>
      <c r="K10762" s="64"/>
      <c r="O10762" s="60"/>
      <c r="P10762" s="67"/>
      <c r="T10762" s="53"/>
      <c r="U10762" s="64"/>
      <c r="Y10762" s="53"/>
      <c r="Z10762" s="64"/>
      <c r="AD10762" s="53"/>
    </row>
    <row r="10763" spans="1:30" s="13" customFormat="1" x14ac:dyDescent="0.25">
      <c r="A10763"/>
      <c r="B10763" s="32"/>
      <c r="C10763" s="34"/>
      <c r="D10763" s="10"/>
      <c r="J10763" s="53"/>
      <c r="K10763" s="64"/>
      <c r="O10763" s="60"/>
      <c r="P10763" s="67"/>
      <c r="T10763" s="53"/>
      <c r="U10763" s="64"/>
      <c r="Y10763" s="53"/>
      <c r="Z10763" s="64"/>
      <c r="AD10763" s="53"/>
    </row>
    <row r="10764" spans="1:30" s="13" customFormat="1" x14ac:dyDescent="0.25">
      <c r="A10764"/>
      <c r="B10764" s="32"/>
      <c r="C10764" s="34"/>
      <c r="D10764" s="10"/>
      <c r="J10764" s="53"/>
      <c r="K10764" s="64"/>
      <c r="O10764" s="60"/>
      <c r="P10764" s="67"/>
      <c r="T10764" s="53"/>
      <c r="U10764" s="64"/>
      <c r="Y10764" s="53"/>
      <c r="Z10764" s="64"/>
      <c r="AD10764" s="53"/>
    </row>
    <row r="10765" spans="1:30" s="13" customFormat="1" x14ac:dyDescent="0.25">
      <c r="A10765"/>
      <c r="B10765" s="32"/>
      <c r="C10765" s="34"/>
      <c r="D10765" s="10"/>
      <c r="J10765" s="53"/>
      <c r="K10765" s="64"/>
      <c r="O10765" s="60"/>
      <c r="P10765" s="67"/>
      <c r="T10765" s="53"/>
      <c r="U10765" s="64"/>
      <c r="Y10765" s="53"/>
      <c r="Z10765" s="64"/>
      <c r="AD10765" s="53"/>
    </row>
    <row r="10766" spans="1:30" s="13" customFormat="1" x14ac:dyDescent="0.25">
      <c r="A10766"/>
      <c r="B10766" s="32"/>
      <c r="C10766" s="34"/>
      <c r="D10766" s="10"/>
      <c r="J10766" s="53"/>
      <c r="K10766" s="64"/>
      <c r="O10766" s="60"/>
      <c r="P10766" s="67"/>
      <c r="T10766" s="53"/>
      <c r="U10766" s="64"/>
      <c r="Y10766" s="53"/>
      <c r="Z10766" s="64"/>
      <c r="AD10766" s="53"/>
    </row>
    <row r="10767" spans="1:30" s="13" customFormat="1" x14ac:dyDescent="0.25">
      <c r="A10767"/>
      <c r="B10767" s="32"/>
      <c r="C10767" s="34"/>
      <c r="D10767" s="10"/>
      <c r="J10767" s="53"/>
      <c r="K10767" s="64"/>
      <c r="O10767" s="60"/>
      <c r="P10767" s="67"/>
      <c r="T10767" s="53"/>
      <c r="U10767" s="64"/>
      <c r="Y10767" s="53"/>
      <c r="Z10767" s="64"/>
      <c r="AD10767" s="53"/>
    </row>
    <row r="10768" spans="1:30" s="13" customFormat="1" x14ac:dyDescent="0.25">
      <c r="A10768"/>
      <c r="B10768" s="32"/>
      <c r="C10768" s="34"/>
      <c r="D10768" s="10"/>
      <c r="J10768" s="53"/>
      <c r="K10768" s="64"/>
      <c r="O10768" s="60"/>
      <c r="P10768" s="67"/>
      <c r="T10768" s="53"/>
      <c r="U10768" s="64"/>
      <c r="Y10768" s="53"/>
      <c r="Z10768" s="64"/>
      <c r="AD10768" s="53"/>
    </row>
    <row r="10769" spans="1:30" s="13" customFormat="1" x14ac:dyDescent="0.25">
      <c r="A10769"/>
      <c r="B10769" s="32"/>
      <c r="C10769" s="34"/>
      <c r="D10769" s="10"/>
      <c r="J10769" s="53"/>
      <c r="K10769" s="64"/>
      <c r="O10769" s="60"/>
      <c r="P10769" s="67"/>
      <c r="T10769" s="53"/>
      <c r="U10769" s="64"/>
      <c r="Y10769" s="53"/>
      <c r="Z10769" s="64"/>
      <c r="AD10769" s="53"/>
    </row>
    <row r="10770" spans="1:30" s="13" customFormat="1" x14ac:dyDescent="0.25">
      <c r="A10770"/>
      <c r="B10770" s="32"/>
      <c r="C10770" s="34"/>
      <c r="D10770" s="10"/>
      <c r="J10770" s="53"/>
      <c r="K10770" s="64"/>
      <c r="O10770" s="60"/>
      <c r="P10770" s="67"/>
      <c r="T10770" s="53"/>
      <c r="U10770" s="64"/>
      <c r="Y10770" s="53"/>
      <c r="Z10770" s="64"/>
      <c r="AD10770" s="53"/>
    </row>
    <row r="10771" spans="1:30" s="13" customFormat="1" x14ac:dyDescent="0.25">
      <c r="A10771"/>
      <c r="B10771" s="32"/>
      <c r="C10771" s="34"/>
      <c r="D10771" s="10"/>
      <c r="J10771" s="53"/>
      <c r="K10771" s="64"/>
      <c r="O10771" s="60"/>
      <c r="P10771" s="67"/>
      <c r="T10771" s="53"/>
      <c r="U10771" s="64"/>
      <c r="Y10771" s="53"/>
      <c r="Z10771" s="64"/>
      <c r="AD10771" s="53"/>
    </row>
    <row r="10772" spans="1:30" s="13" customFormat="1" x14ac:dyDescent="0.25">
      <c r="A10772"/>
      <c r="B10772" s="32"/>
      <c r="C10772" s="34"/>
      <c r="D10772" s="10"/>
      <c r="J10772" s="53"/>
      <c r="K10772" s="64"/>
      <c r="O10772" s="60"/>
      <c r="P10772" s="67"/>
      <c r="T10772" s="53"/>
      <c r="U10772" s="64"/>
      <c r="Y10772" s="53"/>
      <c r="Z10772" s="64"/>
      <c r="AD10772" s="53"/>
    </row>
    <row r="10773" spans="1:30" s="13" customFormat="1" x14ac:dyDescent="0.25">
      <c r="A10773"/>
      <c r="B10773" s="32"/>
      <c r="C10773" s="34"/>
      <c r="D10773" s="10"/>
      <c r="J10773" s="53"/>
      <c r="K10773" s="64"/>
      <c r="O10773" s="60"/>
      <c r="P10773" s="67"/>
      <c r="T10773" s="53"/>
      <c r="U10773" s="64"/>
      <c r="Y10773" s="53"/>
      <c r="Z10773" s="64"/>
      <c r="AD10773" s="53"/>
    </row>
    <row r="10774" spans="1:30" s="13" customFormat="1" x14ac:dyDescent="0.25">
      <c r="A10774"/>
      <c r="B10774" s="32"/>
      <c r="C10774" s="34"/>
      <c r="D10774" s="10"/>
      <c r="J10774" s="53"/>
      <c r="K10774" s="64"/>
      <c r="O10774" s="60"/>
      <c r="P10774" s="67"/>
      <c r="T10774" s="53"/>
      <c r="U10774" s="64"/>
      <c r="Y10774" s="53"/>
      <c r="Z10774" s="64"/>
      <c r="AD10774" s="53"/>
    </row>
    <row r="10775" spans="1:30" s="13" customFormat="1" x14ac:dyDescent="0.25">
      <c r="A10775"/>
      <c r="B10775" s="32"/>
      <c r="C10775" s="34"/>
      <c r="D10775" s="10"/>
      <c r="J10775" s="53"/>
      <c r="K10775" s="64"/>
      <c r="O10775" s="60"/>
      <c r="P10775" s="67"/>
      <c r="T10775" s="53"/>
      <c r="U10775" s="64"/>
      <c r="Y10775" s="53"/>
      <c r="Z10775" s="64"/>
      <c r="AD10775" s="53"/>
    </row>
    <row r="10776" spans="1:30" s="13" customFormat="1" x14ac:dyDescent="0.25">
      <c r="A10776"/>
      <c r="B10776" s="32"/>
      <c r="C10776" s="34"/>
      <c r="D10776" s="10"/>
      <c r="J10776" s="53"/>
      <c r="K10776" s="64"/>
      <c r="O10776" s="60"/>
      <c r="P10776" s="67"/>
      <c r="T10776" s="53"/>
      <c r="U10776" s="64"/>
      <c r="Y10776" s="53"/>
      <c r="Z10776" s="64"/>
      <c r="AD10776" s="53"/>
    </row>
    <row r="10777" spans="1:30" s="13" customFormat="1" x14ac:dyDescent="0.25">
      <c r="A10777"/>
      <c r="B10777" s="32"/>
      <c r="C10777" s="34"/>
      <c r="D10777" s="10"/>
      <c r="J10777" s="53"/>
      <c r="K10777" s="64"/>
      <c r="O10777" s="60"/>
      <c r="P10777" s="67"/>
      <c r="T10777" s="53"/>
      <c r="U10777" s="64"/>
      <c r="Y10777" s="53"/>
      <c r="Z10777" s="64"/>
      <c r="AD10777" s="53"/>
    </row>
    <row r="10778" spans="1:30" s="13" customFormat="1" x14ac:dyDescent="0.25">
      <c r="A10778"/>
      <c r="B10778" s="32"/>
      <c r="C10778" s="34"/>
      <c r="D10778" s="10"/>
      <c r="J10778" s="53"/>
      <c r="K10778" s="64"/>
      <c r="O10778" s="60"/>
      <c r="P10778" s="67"/>
      <c r="T10778" s="53"/>
      <c r="U10778" s="64"/>
      <c r="Y10778" s="53"/>
      <c r="Z10778" s="64"/>
      <c r="AD10778" s="53"/>
    </row>
    <row r="10779" spans="1:30" s="13" customFormat="1" x14ac:dyDescent="0.25">
      <c r="A10779"/>
      <c r="B10779" s="32"/>
      <c r="C10779" s="34"/>
      <c r="D10779" s="10"/>
      <c r="J10779" s="53"/>
      <c r="K10779" s="64"/>
      <c r="O10779" s="60"/>
      <c r="P10779" s="67"/>
      <c r="T10779" s="53"/>
      <c r="U10779" s="64"/>
      <c r="Y10779" s="53"/>
      <c r="Z10779" s="64"/>
      <c r="AD10779" s="53"/>
    </row>
    <row r="10780" spans="1:30" s="13" customFormat="1" x14ac:dyDescent="0.25">
      <c r="A10780"/>
      <c r="B10780" s="32"/>
      <c r="C10780" s="34"/>
      <c r="D10780" s="10"/>
      <c r="J10780" s="53"/>
      <c r="K10780" s="64"/>
      <c r="O10780" s="60"/>
      <c r="P10780" s="67"/>
      <c r="T10780" s="53"/>
      <c r="U10780" s="64"/>
      <c r="Y10780" s="53"/>
      <c r="Z10780" s="64"/>
      <c r="AD10780" s="53"/>
    </row>
    <row r="10781" spans="1:30" s="13" customFormat="1" x14ac:dyDescent="0.25">
      <c r="A10781"/>
      <c r="B10781" s="32"/>
      <c r="C10781" s="34"/>
      <c r="D10781" s="10"/>
      <c r="J10781" s="53"/>
      <c r="K10781" s="64"/>
      <c r="O10781" s="60"/>
      <c r="P10781" s="67"/>
      <c r="T10781" s="53"/>
      <c r="U10781" s="64"/>
      <c r="Y10781" s="53"/>
      <c r="Z10781" s="64"/>
      <c r="AD10781" s="53"/>
    </row>
    <row r="10782" spans="1:30" s="13" customFormat="1" x14ac:dyDescent="0.25">
      <c r="A10782"/>
      <c r="B10782" s="32"/>
      <c r="C10782" s="34"/>
      <c r="D10782" s="10"/>
      <c r="J10782" s="53"/>
      <c r="K10782" s="64"/>
      <c r="O10782" s="60"/>
      <c r="P10782" s="67"/>
      <c r="T10782" s="53"/>
      <c r="U10782" s="64"/>
      <c r="Y10782" s="53"/>
      <c r="Z10782" s="64"/>
      <c r="AD10782" s="53"/>
    </row>
    <row r="10783" spans="1:30" s="13" customFormat="1" x14ac:dyDescent="0.25">
      <c r="A10783"/>
      <c r="B10783" s="32"/>
      <c r="C10783" s="34"/>
      <c r="D10783" s="10"/>
      <c r="J10783" s="53"/>
      <c r="K10783" s="64"/>
      <c r="O10783" s="60"/>
      <c r="P10783" s="67"/>
      <c r="T10783" s="53"/>
      <c r="U10783" s="64"/>
      <c r="Y10783" s="53"/>
      <c r="Z10783" s="64"/>
      <c r="AD10783" s="53"/>
    </row>
    <row r="10784" spans="1:30" s="13" customFormat="1" x14ac:dyDescent="0.25">
      <c r="A10784"/>
      <c r="B10784" s="32"/>
      <c r="C10784" s="34"/>
      <c r="D10784" s="10"/>
      <c r="J10784" s="53"/>
      <c r="K10784" s="64"/>
      <c r="O10784" s="60"/>
      <c r="P10784" s="67"/>
      <c r="T10784" s="53"/>
      <c r="U10784" s="64"/>
      <c r="Y10784" s="53"/>
      <c r="Z10784" s="64"/>
      <c r="AD10784" s="53"/>
    </row>
    <row r="10785" spans="1:30" s="13" customFormat="1" x14ac:dyDescent="0.25">
      <c r="A10785"/>
      <c r="B10785" s="32"/>
      <c r="C10785" s="34"/>
      <c r="D10785" s="10"/>
      <c r="J10785" s="53"/>
      <c r="K10785" s="64"/>
      <c r="O10785" s="60"/>
      <c r="P10785" s="67"/>
      <c r="T10785" s="53"/>
      <c r="U10785" s="64"/>
      <c r="Y10785" s="53"/>
      <c r="Z10785" s="64"/>
      <c r="AD10785" s="53"/>
    </row>
    <row r="10786" spans="1:30" s="13" customFormat="1" x14ac:dyDescent="0.25">
      <c r="A10786"/>
      <c r="B10786" s="32"/>
      <c r="C10786" s="34"/>
      <c r="D10786" s="10"/>
      <c r="J10786" s="53"/>
      <c r="K10786" s="64"/>
      <c r="O10786" s="60"/>
      <c r="P10786" s="67"/>
      <c r="T10786" s="53"/>
      <c r="U10786" s="64"/>
      <c r="Y10786" s="53"/>
      <c r="Z10786" s="64"/>
      <c r="AD10786" s="53"/>
    </row>
    <row r="10787" spans="1:30" s="13" customFormat="1" x14ac:dyDescent="0.25">
      <c r="A10787"/>
      <c r="B10787" s="32"/>
      <c r="C10787" s="34"/>
      <c r="D10787" s="10"/>
      <c r="J10787" s="53"/>
      <c r="K10787" s="64"/>
      <c r="O10787" s="60"/>
      <c r="P10787" s="67"/>
      <c r="T10787" s="53"/>
      <c r="U10787" s="64"/>
      <c r="Y10787" s="53"/>
      <c r="Z10787" s="64"/>
      <c r="AD10787" s="53"/>
    </row>
    <row r="10788" spans="1:30" s="13" customFormat="1" x14ac:dyDescent="0.25">
      <c r="A10788"/>
      <c r="B10788" s="32"/>
      <c r="C10788" s="34"/>
      <c r="D10788" s="10"/>
      <c r="J10788" s="53"/>
      <c r="K10788" s="64"/>
      <c r="O10788" s="60"/>
      <c r="P10788" s="67"/>
      <c r="T10788" s="53"/>
      <c r="U10788" s="64"/>
      <c r="Y10788" s="53"/>
      <c r="Z10788" s="64"/>
      <c r="AD10788" s="53"/>
    </row>
    <row r="10789" spans="1:30" s="13" customFormat="1" x14ac:dyDescent="0.25">
      <c r="A10789"/>
      <c r="B10789" s="32"/>
      <c r="C10789" s="34"/>
      <c r="D10789" s="10"/>
      <c r="J10789" s="53"/>
      <c r="K10789" s="64"/>
      <c r="O10789" s="60"/>
      <c r="P10789" s="67"/>
      <c r="T10789" s="53"/>
      <c r="U10789" s="64"/>
      <c r="Y10789" s="53"/>
      <c r="Z10789" s="64"/>
      <c r="AD10789" s="53"/>
    </row>
    <row r="10790" spans="1:30" s="13" customFormat="1" x14ac:dyDescent="0.25">
      <c r="A10790"/>
      <c r="B10790" s="32"/>
      <c r="C10790" s="34"/>
      <c r="D10790" s="10"/>
      <c r="J10790" s="53"/>
      <c r="K10790" s="64"/>
      <c r="O10790" s="60"/>
      <c r="P10790" s="67"/>
      <c r="T10790" s="53"/>
      <c r="U10790" s="64"/>
      <c r="Y10790" s="53"/>
      <c r="Z10790" s="64"/>
      <c r="AD10790" s="53"/>
    </row>
    <row r="10791" spans="1:30" s="13" customFormat="1" x14ac:dyDescent="0.25">
      <c r="A10791"/>
      <c r="B10791" s="32"/>
      <c r="C10791" s="34"/>
      <c r="D10791" s="10"/>
      <c r="J10791" s="53"/>
      <c r="K10791" s="64"/>
      <c r="O10791" s="60"/>
      <c r="P10791" s="67"/>
      <c r="T10791" s="53"/>
      <c r="U10791" s="64"/>
      <c r="Y10791" s="53"/>
      <c r="Z10791" s="64"/>
      <c r="AD10791" s="53"/>
    </row>
    <row r="10792" spans="1:30" s="13" customFormat="1" x14ac:dyDescent="0.25">
      <c r="A10792"/>
      <c r="B10792" s="32"/>
      <c r="C10792" s="34"/>
      <c r="D10792" s="10"/>
      <c r="J10792" s="53"/>
      <c r="K10792" s="64"/>
      <c r="O10792" s="60"/>
      <c r="P10792" s="67"/>
      <c r="T10792" s="53"/>
      <c r="U10792" s="64"/>
      <c r="Y10792" s="53"/>
      <c r="Z10792" s="64"/>
      <c r="AD10792" s="53"/>
    </row>
    <row r="10793" spans="1:30" s="13" customFormat="1" x14ac:dyDescent="0.25">
      <c r="A10793"/>
      <c r="B10793" s="32"/>
      <c r="C10793" s="34"/>
      <c r="D10793" s="10"/>
      <c r="J10793" s="53"/>
      <c r="K10793" s="64"/>
      <c r="O10793" s="60"/>
      <c r="P10793" s="67"/>
      <c r="T10793" s="53"/>
      <c r="U10793" s="64"/>
      <c r="Y10793" s="53"/>
      <c r="Z10793" s="64"/>
      <c r="AD10793" s="53"/>
    </row>
    <row r="10794" spans="1:30" s="13" customFormat="1" x14ac:dyDescent="0.25">
      <c r="A10794"/>
      <c r="B10794" s="32"/>
      <c r="C10794" s="34"/>
      <c r="D10794" s="10"/>
      <c r="J10794" s="53"/>
      <c r="K10794" s="64"/>
      <c r="O10794" s="60"/>
      <c r="P10794" s="67"/>
      <c r="T10794" s="53"/>
      <c r="U10794" s="64"/>
      <c r="Y10794" s="53"/>
      <c r="Z10794" s="64"/>
      <c r="AD10794" s="53"/>
    </row>
    <row r="10795" spans="1:30" s="13" customFormat="1" x14ac:dyDescent="0.25">
      <c r="A10795"/>
      <c r="B10795" s="32"/>
      <c r="C10795" s="34"/>
      <c r="D10795" s="10"/>
      <c r="J10795" s="53"/>
      <c r="K10795" s="64"/>
      <c r="O10795" s="60"/>
      <c r="P10795" s="67"/>
      <c r="T10795" s="53"/>
      <c r="U10795" s="64"/>
      <c r="Y10795" s="53"/>
      <c r="Z10795" s="64"/>
      <c r="AD10795" s="53"/>
    </row>
    <row r="10796" spans="1:30" s="13" customFormat="1" x14ac:dyDescent="0.25">
      <c r="A10796"/>
      <c r="B10796" s="32"/>
      <c r="C10796" s="34"/>
      <c r="D10796" s="10"/>
      <c r="J10796" s="53"/>
      <c r="K10796" s="64"/>
      <c r="O10796" s="60"/>
      <c r="P10796" s="67"/>
      <c r="T10796" s="53"/>
      <c r="U10796" s="64"/>
      <c r="Y10796" s="53"/>
      <c r="Z10796" s="64"/>
      <c r="AD10796" s="53"/>
    </row>
    <row r="10797" spans="1:30" s="13" customFormat="1" x14ac:dyDescent="0.25">
      <c r="A10797"/>
      <c r="B10797" s="32"/>
      <c r="C10797" s="34"/>
      <c r="D10797" s="10"/>
      <c r="J10797" s="53"/>
      <c r="K10797" s="64"/>
      <c r="O10797" s="60"/>
      <c r="P10797" s="67"/>
      <c r="T10797" s="53"/>
      <c r="U10797" s="64"/>
      <c r="Y10797" s="53"/>
      <c r="Z10797" s="64"/>
      <c r="AD10797" s="53"/>
    </row>
    <row r="10798" spans="1:30" s="13" customFormat="1" x14ac:dyDescent="0.25">
      <c r="A10798"/>
      <c r="B10798" s="32"/>
      <c r="C10798" s="34"/>
      <c r="D10798" s="10"/>
      <c r="J10798" s="53"/>
      <c r="K10798" s="64"/>
      <c r="O10798" s="60"/>
      <c r="P10798" s="67"/>
      <c r="T10798" s="53"/>
      <c r="U10798" s="64"/>
      <c r="Y10798" s="53"/>
      <c r="Z10798" s="64"/>
      <c r="AD10798" s="53"/>
    </row>
    <row r="10799" spans="1:30" s="13" customFormat="1" x14ac:dyDescent="0.25">
      <c r="A10799"/>
      <c r="B10799" s="32"/>
      <c r="C10799" s="34"/>
      <c r="D10799" s="10"/>
      <c r="J10799" s="53"/>
      <c r="K10799" s="64"/>
      <c r="O10799" s="60"/>
      <c r="P10799" s="67"/>
      <c r="T10799" s="53"/>
      <c r="U10799" s="64"/>
      <c r="Y10799" s="53"/>
      <c r="Z10799" s="64"/>
      <c r="AD10799" s="53"/>
    </row>
    <row r="10800" spans="1:30" s="13" customFormat="1" x14ac:dyDescent="0.25">
      <c r="A10800"/>
      <c r="B10800" s="32"/>
      <c r="C10800" s="34"/>
      <c r="D10800" s="10"/>
      <c r="J10800" s="53"/>
      <c r="K10800" s="64"/>
      <c r="O10800" s="60"/>
      <c r="P10800" s="67"/>
      <c r="T10800" s="53"/>
      <c r="U10800" s="64"/>
      <c r="Y10800" s="53"/>
      <c r="Z10800" s="64"/>
      <c r="AD10800" s="53"/>
    </row>
    <row r="10801" spans="1:30" s="13" customFormat="1" x14ac:dyDescent="0.25">
      <c r="A10801"/>
      <c r="B10801" s="32"/>
      <c r="C10801" s="34"/>
      <c r="D10801" s="10"/>
      <c r="J10801" s="53"/>
      <c r="K10801" s="64"/>
      <c r="O10801" s="60"/>
      <c r="P10801" s="67"/>
      <c r="T10801" s="53"/>
      <c r="U10801" s="64"/>
      <c r="Y10801" s="53"/>
      <c r="Z10801" s="64"/>
      <c r="AD10801" s="53"/>
    </row>
    <row r="10802" spans="1:30" s="13" customFormat="1" x14ac:dyDescent="0.25">
      <c r="A10802"/>
      <c r="B10802" s="32"/>
      <c r="C10802" s="34"/>
      <c r="D10802" s="10"/>
      <c r="J10802" s="53"/>
      <c r="K10802" s="64"/>
      <c r="O10802" s="60"/>
      <c r="P10802" s="67"/>
      <c r="T10802" s="53"/>
      <c r="U10802" s="64"/>
      <c r="Y10802" s="53"/>
      <c r="Z10802" s="64"/>
      <c r="AD10802" s="53"/>
    </row>
    <row r="10803" spans="1:30" s="13" customFormat="1" x14ac:dyDescent="0.25">
      <c r="A10803"/>
      <c r="B10803" s="32"/>
      <c r="C10803" s="34"/>
      <c r="D10803" s="10"/>
      <c r="J10803" s="53"/>
      <c r="K10803" s="64"/>
      <c r="O10803" s="60"/>
      <c r="P10803" s="67"/>
      <c r="T10803" s="53"/>
      <c r="U10803" s="64"/>
      <c r="Y10803" s="53"/>
      <c r="Z10803" s="64"/>
      <c r="AD10803" s="53"/>
    </row>
    <row r="10804" spans="1:30" s="13" customFormat="1" x14ac:dyDescent="0.25">
      <c r="A10804"/>
      <c r="B10804" s="32"/>
      <c r="C10804" s="34"/>
      <c r="D10804" s="10"/>
      <c r="J10804" s="53"/>
      <c r="K10804" s="64"/>
      <c r="O10804" s="60"/>
      <c r="P10804" s="67"/>
      <c r="T10804" s="53"/>
      <c r="U10804" s="64"/>
      <c r="Y10804" s="53"/>
      <c r="Z10804" s="64"/>
      <c r="AD10804" s="53"/>
    </row>
    <row r="10805" spans="1:30" s="13" customFormat="1" x14ac:dyDescent="0.25">
      <c r="A10805"/>
      <c r="B10805" s="32"/>
      <c r="C10805" s="34"/>
      <c r="D10805" s="10"/>
      <c r="J10805" s="53"/>
      <c r="K10805" s="64"/>
      <c r="O10805" s="60"/>
      <c r="P10805" s="67"/>
      <c r="T10805" s="53"/>
      <c r="U10805" s="64"/>
      <c r="Y10805" s="53"/>
      <c r="Z10805" s="64"/>
      <c r="AD10805" s="53"/>
    </row>
    <row r="10806" spans="1:30" s="13" customFormat="1" x14ac:dyDescent="0.25">
      <c r="A10806"/>
      <c r="B10806" s="32"/>
      <c r="C10806" s="34"/>
      <c r="D10806" s="10"/>
      <c r="J10806" s="53"/>
      <c r="K10806" s="64"/>
      <c r="O10806" s="60"/>
      <c r="P10806" s="67"/>
      <c r="T10806" s="53"/>
      <c r="U10806" s="64"/>
      <c r="Y10806" s="53"/>
      <c r="Z10806" s="64"/>
      <c r="AD10806" s="53"/>
    </row>
    <row r="10807" spans="1:30" s="13" customFormat="1" x14ac:dyDescent="0.25">
      <c r="A10807"/>
      <c r="B10807" s="32"/>
      <c r="C10807" s="34"/>
      <c r="D10807" s="10"/>
      <c r="J10807" s="53"/>
      <c r="K10807" s="64"/>
      <c r="O10807" s="60"/>
      <c r="P10807" s="67"/>
      <c r="T10807" s="53"/>
      <c r="U10807" s="64"/>
      <c r="Y10807" s="53"/>
      <c r="Z10807" s="64"/>
      <c r="AD10807" s="53"/>
    </row>
    <row r="10808" spans="1:30" s="13" customFormat="1" x14ac:dyDescent="0.25">
      <c r="A10808"/>
      <c r="B10808" s="32"/>
      <c r="C10808" s="34"/>
      <c r="D10808" s="10"/>
      <c r="J10808" s="53"/>
      <c r="K10808" s="64"/>
      <c r="O10808" s="60"/>
      <c r="P10808" s="67"/>
      <c r="T10808" s="53"/>
      <c r="U10808" s="64"/>
      <c r="Y10808" s="53"/>
      <c r="Z10808" s="64"/>
      <c r="AD10808" s="53"/>
    </row>
    <row r="10809" spans="1:30" s="13" customFormat="1" x14ac:dyDescent="0.25">
      <c r="A10809"/>
      <c r="B10809" s="32"/>
      <c r="C10809" s="34"/>
      <c r="D10809" s="10"/>
      <c r="J10809" s="53"/>
      <c r="K10809" s="64"/>
      <c r="O10809" s="60"/>
      <c r="P10809" s="67"/>
      <c r="T10809" s="53"/>
      <c r="U10809" s="64"/>
      <c r="Y10809" s="53"/>
      <c r="Z10809" s="64"/>
      <c r="AD10809" s="53"/>
    </row>
    <row r="10810" spans="1:30" s="13" customFormat="1" x14ac:dyDescent="0.25">
      <c r="A10810"/>
      <c r="B10810" s="32"/>
      <c r="C10810" s="34"/>
      <c r="D10810" s="10"/>
      <c r="J10810" s="53"/>
      <c r="K10810" s="64"/>
      <c r="O10810" s="60"/>
      <c r="P10810" s="67"/>
      <c r="T10810" s="53"/>
      <c r="U10810" s="64"/>
      <c r="Y10810" s="53"/>
      <c r="Z10810" s="64"/>
      <c r="AD10810" s="53"/>
    </row>
    <row r="10811" spans="1:30" s="13" customFormat="1" x14ac:dyDescent="0.25">
      <c r="A10811"/>
      <c r="B10811" s="32"/>
      <c r="C10811" s="34"/>
      <c r="D10811" s="10"/>
      <c r="J10811" s="53"/>
      <c r="K10811" s="64"/>
      <c r="O10811" s="60"/>
      <c r="P10811" s="67"/>
      <c r="T10811" s="53"/>
      <c r="U10811" s="64"/>
      <c r="Y10811" s="53"/>
      <c r="Z10811" s="64"/>
      <c r="AD10811" s="53"/>
    </row>
    <row r="10812" spans="1:30" s="13" customFormat="1" x14ac:dyDescent="0.25">
      <c r="A10812"/>
      <c r="B10812" s="32"/>
      <c r="C10812" s="34"/>
      <c r="D10812" s="10"/>
      <c r="J10812" s="53"/>
      <c r="K10812" s="64"/>
      <c r="O10812" s="60"/>
      <c r="P10812" s="67"/>
      <c r="T10812" s="53"/>
      <c r="U10812" s="64"/>
      <c r="Y10812" s="53"/>
      <c r="Z10812" s="64"/>
      <c r="AD10812" s="53"/>
    </row>
    <row r="10813" spans="1:30" s="13" customFormat="1" x14ac:dyDescent="0.25">
      <c r="A10813"/>
      <c r="B10813" s="32"/>
      <c r="C10813" s="34"/>
      <c r="D10813" s="10"/>
      <c r="J10813" s="53"/>
      <c r="K10813" s="64"/>
      <c r="O10813" s="60"/>
      <c r="P10813" s="67"/>
      <c r="T10813" s="53"/>
      <c r="U10813" s="64"/>
      <c r="Y10813" s="53"/>
      <c r="Z10813" s="64"/>
      <c r="AD10813" s="53"/>
    </row>
    <row r="10814" spans="1:30" s="13" customFormat="1" x14ac:dyDescent="0.25">
      <c r="A10814"/>
      <c r="B10814" s="32"/>
      <c r="C10814" s="34"/>
      <c r="D10814" s="10"/>
      <c r="J10814" s="53"/>
      <c r="K10814" s="64"/>
      <c r="O10814" s="60"/>
      <c r="P10814" s="67"/>
      <c r="T10814" s="53"/>
      <c r="U10814" s="64"/>
      <c r="Y10814" s="53"/>
      <c r="Z10814" s="64"/>
      <c r="AD10814" s="53"/>
    </row>
    <row r="10815" spans="1:30" s="13" customFormat="1" x14ac:dyDescent="0.25">
      <c r="A10815"/>
      <c r="B10815" s="32"/>
      <c r="C10815" s="34"/>
      <c r="D10815" s="10"/>
      <c r="J10815" s="53"/>
      <c r="K10815" s="64"/>
      <c r="O10815" s="60"/>
      <c r="P10815" s="67"/>
      <c r="T10815" s="53"/>
      <c r="U10815" s="64"/>
      <c r="Y10815" s="53"/>
      <c r="Z10815" s="64"/>
      <c r="AD10815" s="53"/>
    </row>
    <row r="10816" spans="1:30" s="13" customFormat="1" x14ac:dyDescent="0.25">
      <c r="A10816"/>
      <c r="B10816" s="32"/>
      <c r="C10816" s="34"/>
      <c r="D10816" s="10"/>
      <c r="J10816" s="53"/>
      <c r="K10816" s="64"/>
      <c r="O10816" s="60"/>
      <c r="P10816" s="67"/>
      <c r="T10816" s="53"/>
      <c r="U10816" s="64"/>
      <c r="Y10816" s="53"/>
      <c r="Z10816" s="64"/>
      <c r="AD10816" s="53"/>
    </row>
    <row r="10817" spans="1:30" s="13" customFormat="1" x14ac:dyDescent="0.25">
      <c r="A10817"/>
      <c r="B10817" s="32"/>
      <c r="C10817" s="34"/>
      <c r="D10817" s="10"/>
      <c r="J10817" s="53"/>
      <c r="K10817" s="64"/>
      <c r="O10817" s="60"/>
      <c r="P10817" s="67"/>
      <c r="T10817" s="53"/>
      <c r="U10817" s="64"/>
      <c r="Y10817" s="53"/>
      <c r="Z10817" s="64"/>
      <c r="AD10817" s="53"/>
    </row>
    <row r="10818" spans="1:30" s="13" customFormat="1" x14ac:dyDescent="0.25">
      <c r="A10818"/>
      <c r="B10818" s="32"/>
      <c r="C10818" s="34"/>
      <c r="D10818" s="10"/>
      <c r="J10818" s="53"/>
      <c r="K10818" s="64"/>
      <c r="O10818" s="60"/>
      <c r="P10818" s="67"/>
      <c r="T10818" s="53"/>
      <c r="U10818" s="64"/>
      <c r="Y10818" s="53"/>
      <c r="Z10818" s="64"/>
      <c r="AD10818" s="53"/>
    </row>
    <row r="10819" spans="1:30" s="13" customFormat="1" x14ac:dyDescent="0.25">
      <c r="A10819"/>
      <c r="B10819" s="32"/>
      <c r="C10819" s="34"/>
      <c r="D10819" s="10"/>
      <c r="J10819" s="53"/>
      <c r="K10819" s="64"/>
      <c r="O10819" s="60"/>
      <c r="P10819" s="67"/>
      <c r="T10819" s="53"/>
      <c r="U10819" s="64"/>
      <c r="Y10819" s="53"/>
      <c r="Z10819" s="64"/>
      <c r="AD10819" s="53"/>
    </row>
    <row r="10820" spans="1:30" s="13" customFormat="1" x14ac:dyDescent="0.25">
      <c r="A10820"/>
      <c r="B10820" s="32"/>
      <c r="C10820" s="34"/>
      <c r="D10820" s="10"/>
      <c r="J10820" s="53"/>
      <c r="K10820" s="64"/>
      <c r="O10820" s="60"/>
      <c r="P10820" s="67"/>
      <c r="T10820" s="53"/>
      <c r="U10820" s="64"/>
      <c r="Y10820" s="53"/>
      <c r="Z10820" s="64"/>
      <c r="AD10820" s="53"/>
    </row>
    <row r="10821" spans="1:30" s="13" customFormat="1" x14ac:dyDescent="0.25">
      <c r="A10821"/>
      <c r="B10821" s="32"/>
      <c r="C10821" s="34"/>
      <c r="D10821" s="10"/>
      <c r="J10821" s="53"/>
      <c r="K10821" s="64"/>
      <c r="O10821" s="60"/>
      <c r="P10821" s="67"/>
      <c r="T10821" s="53"/>
      <c r="U10821" s="64"/>
      <c r="Y10821" s="53"/>
      <c r="Z10821" s="64"/>
      <c r="AD10821" s="53"/>
    </row>
    <row r="10822" spans="1:30" s="13" customFormat="1" x14ac:dyDescent="0.25">
      <c r="A10822"/>
      <c r="B10822" s="32"/>
      <c r="C10822" s="34"/>
      <c r="D10822" s="10"/>
      <c r="J10822" s="53"/>
      <c r="K10822" s="64"/>
      <c r="O10822" s="60"/>
      <c r="P10822" s="67"/>
      <c r="T10822" s="53"/>
      <c r="U10822" s="64"/>
      <c r="Y10822" s="53"/>
      <c r="Z10822" s="64"/>
      <c r="AD10822" s="53"/>
    </row>
    <row r="10823" spans="1:30" s="13" customFormat="1" x14ac:dyDescent="0.25">
      <c r="A10823"/>
      <c r="B10823" s="32"/>
      <c r="C10823" s="34"/>
      <c r="D10823" s="10"/>
      <c r="J10823" s="53"/>
      <c r="K10823" s="64"/>
      <c r="O10823" s="60"/>
      <c r="P10823" s="67"/>
      <c r="T10823" s="53"/>
      <c r="U10823" s="64"/>
      <c r="Y10823" s="53"/>
      <c r="Z10823" s="64"/>
      <c r="AD10823" s="53"/>
    </row>
    <row r="10824" spans="1:30" s="13" customFormat="1" x14ac:dyDescent="0.25">
      <c r="A10824"/>
      <c r="B10824" s="32"/>
      <c r="C10824" s="34"/>
      <c r="D10824" s="10"/>
      <c r="J10824" s="53"/>
      <c r="K10824" s="64"/>
      <c r="O10824" s="60"/>
      <c r="P10824" s="67"/>
      <c r="T10824" s="53"/>
      <c r="U10824" s="64"/>
      <c r="Y10824" s="53"/>
      <c r="Z10824" s="64"/>
      <c r="AD10824" s="53"/>
    </row>
    <row r="10825" spans="1:30" s="13" customFormat="1" x14ac:dyDescent="0.25">
      <c r="A10825"/>
      <c r="B10825" s="32"/>
      <c r="C10825" s="34"/>
      <c r="D10825" s="10"/>
      <c r="J10825" s="53"/>
      <c r="K10825" s="64"/>
      <c r="O10825" s="60"/>
      <c r="P10825" s="67"/>
      <c r="T10825" s="53"/>
      <c r="U10825" s="64"/>
      <c r="Y10825" s="53"/>
      <c r="Z10825" s="64"/>
      <c r="AD10825" s="53"/>
    </row>
    <row r="10826" spans="1:30" s="13" customFormat="1" x14ac:dyDescent="0.25">
      <c r="A10826"/>
      <c r="B10826" s="32"/>
      <c r="C10826" s="34"/>
      <c r="D10826" s="10"/>
      <c r="J10826" s="53"/>
      <c r="K10826" s="64"/>
      <c r="O10826" s="60"/>
      <c r="P10826" s="67"/>
      <c r="T10826" s="53"/>
      <c r="U10826" s="64"/>
      <c r="Y10826" s="53"/>
      <c r="Z10826" s="64"/>
      <c r="AD10826" s="53"/>
    </row>
    <row r="10827" spans="1:30" s="13" customFormat="1" x14ac:dyDescent="0.25">
      <c r="A10827"/>
      <c r="B10827" s="32"/>
      <c r="C10827" s="34"/>
      <c r="D10827" s="10"/>
      <c r="J10827" s="53"/>
      <c r="K10827" s="64"/>
      <c r="O10827" s="60"/>
      <c r="P10827" s="67"/>
      <c r="T10827" s="53"/>
      <c r="U10827" s="64"/>
      <c r="Y10827" s="53"/>
      <c r="Z10827" s="64"/>
      <c r="AD10827" s="53"/>
    </row>
    <row r="10828" spans="1:30" s="13" customFormat="1" x14ac:dyDescent="0.25">
      <c r="A10828"/>
      <c r="B10828" s="32"/>
      <c r="C10828" s="34"/>
      <c r="D10828" s="10"/>
      <c r="J10828" s="53"/>
      <c r="K10828" s="64"/>
      <c r="O10828" s="60"/>
      <c r="P10828" s="67"/>
      <c r="T10828" s="53"/>
      <c r="U10828" s="64"/>
      <c r="Y10828" s="53"/>
      <c r="Z10828" s="64"/>
      <c r="AD10828" s="53"/>
    </row>
    <row r="10829" spans="1:30" s="13" customFormat="1" x14ac:dyDescent="0.25">
      <c r="A10829"/>
      <c r="B10829" s="32"/>
      <c r="C10829" s="34"/>
      <c r="D10829" s="10"/>
      <c r="J10829" s="53"/>
      <c r="K10829" s="64"/>
      <c r="O10829" s="60"/>
      <c r="P10829" s="67"/>
      <c r="T10829" s="53"/>
      <c r="U10829" s="64"/>
      <c r="Y10829" s="53"/>
      <c r="Z10829" s="64"/>
      <c r="AD10829" s="53"/>
    </row>
    <row r="10830" spans="1:30" s="13" customFormat="1" x14ac:dyDescent="0.25">
      <c r="A10830"/>
      <c r="B10830" s="32"/>
      <c r="C10830" s="34"/>
      <c r="D10830" s="10"/>
      <c r="J10830" s="53"/>
      <c r="K10830" s="64"/>
      <c r="O10830" s="60"/>
      <c r="P10830" s="67"/>
      <c r="T10830" s="53"/>
      <c r="U10830" s="64"/>
      <c r="Y10830" s="53"/>
      <c r="Z10830" s="64"/>
      <c r="AD10830" s="53"/>
    </row>
    <row r="10831" spans="1:30" s="13" customFormat="1" x14ac:dyDescent="0.25">
      <c r="A10831"/>
      <c r="B10831" s="32"/>
      <c r="C10831" s="34"/>
      <c r="D10831" s="10"/>
      <c r="J10831" s="53"/>
      <c r="K10831" s="64"/>
      <c r="O10831" s="60"/>
      <c r="P10831" s="67"/>
      <c r="T10831" s="53"/>
      <c r="U10831" s="64"/>
      <c r="Y10831" s="53"/>
      <c r="Z10831" s="64"/>
      <c r="AD10831" s="53"/>
    </row>
    <row r="10832" spans="1:30" s="13" customFormat="1" x14ac:dyDescent="0.25">
      <c r="A10832"/>
      <c r="B10832" s="32"/>
      <c r="C10832" s="34"/>
      <c r="D10832" s="10"/>
      <c r="J10832" s="53"/>
      <c r="K10832" s="64"/>
      <c r="O10832" s="60"/>
      <c r="P10832" s="67"/>
      <c r="T10832" s="53"/>
      <c r="U10832" s="64"/>
      <c r="Y10832" s="53"/>
      <c r="Z10832" s="64"/>
      <c r="AD10832" s="53"/>
    </row>
    <row r="10833" spans="1:30" s="13" customFormat="1" x14ac:dyDescent="0.25">
      <c r="A10833"/>
      <c r="B10833" s="32"/>
      <c r="C10833" s="34"/>
      <c r="D10833" s="10"/>
      <c r="J10833" s="53"/>
      <c r="K10833" s="64"/>
      <c r="O10833" s="60"/>
      <c r="P10833" s="67"/>
      <c r="T10833" s="53"/>
      <c r="U10833" s="64"/>
      <c r="Y10833" s="53"/>
      <c r="Z10833" s="64"/>
      <c r="AD10833" s="53"/>
    </row>
    <row r="10834" spans="1:30" s="13" customFormat="1" x14ac:dyDescent="0.25">
      <c r="A10834"/>
      <c r="B10834" s="32"/>
      <c r="C10834" s="34"/>
      <c r="D10834" s="10"/>
      <c r="J10834" s="53"/>
      <c r="K10834" s="64"/>
      <c r="O10834" s="60"/>
      <c r="P10834" s="67"/>
      <c r="T10834" s="53"/>
      <c r="U10834" s="64"/>
      <c r="Y10834" s="53"/>
      <c r="Z10834" s="64"/>
      <c r="AD10834" s="53"/>
    </row>
    <row r="10835" spans="1:30" s="13" customFormat="1" x14ac:dyDescent="0.25">
      <c r="A10835"/>
      <c r="B10835" s="32"/>
      <c r="C10835" s="34"/>
      <c r="D10835" s="10"/>
      <c r="J10835" s="53"/>
      <c r="K10835" s="64"/>
      <c r="O10835" s="60"/>
      <c r="P10835" s="67"/>
      <c r="T10835" s="53"/>
      <c r="U10835" s="64"/>
      <c r="Y10835" s="53"/>
      <c r="Z10835" s="64"/>
      <c r="AD10835" s="53"/>
    </row>
    <row r="10836" spans="1:30" s="13" customFormat="1" x14ac:dyDescent="0.25">
      <c r="A10836"/>
      <c r="B10836" s="32"/>
      <c r="C10836" s="34"/>
      <c r="D10836" s="10"/>
      <c r="J10836" s="53"/>
      <c r="K10836" s="64"/>
      <c r="O10836" s="60"/>
      <c r="P10836" s="67"/>
      <c r="T10836" s="53"/>
      <c r="U10836" s="64"/>
      <c r="Y10836" s="53"/>
      <c r="Z10836" s="64"/>
      <c r="AD10836" s="53"/>
    </row>
    <row r="10837" spans="1:30" s="13" customFormat="1" x14ac:dyDescent="0.25">
      <c r="A10837"/>
      <c r="B10837" s="32"/>
      <c r="C10837" s="34"/>
      <c r="D10837" s="10"/>
      <c r="J10837" s="53"/>
      <c r="K10837" s="64"/>
      <c r="O10837" s="60"/>
      <c r="P10837" s="67"/>
      <c r="T10837" s="53"/>
      <c r="U10837" s="64"/>
      <c r="Y10837" s="53"/>
      <c r="Z10837" s="64"/>
      <c r="AD10837" s="53"/>
    </row>
    <row r="10838" spans="1:30" s="13" customFormat="1" x14ac:dyDescent="0.25">
      <c r="A10838"/>
      <c r="B10838" s="32"/>
      <c r="C10838" s="34"/>
      <c r="D10838" s="10"/>
      <c r="J10838" s="53"/>
      <c r="K10838" s="64"/>
      <c r="O10838" s="60"/>
      <c r="P10838" s="67"/>
      <c r="T10838" s="53"/>
      <c r="U10838" s="64"/>
      <c r="Y10838" s="53"/>
      <c r="Z10838" s="64"/>
      <c r="AD10838" s="53"/>
    </row>
    <row r="10839" spans="1:30" s="13" customFormat="1" x14ac:dyDescent="0.25">
      <c r="A10839"/>
      <c r="B10839" s="32"/>
      <c r="C10839" s="34"/>
      <c r="D10839" s="10"/>
      <c r="J10839" s="53"/>
      <c r="K10839" s="64"/>
      <c r="O10839" s="60"/>
      <c r="P10839" s="67"/>
      <c r="T10839" s="53"/>
      <c r="U10839" s="64"/>
      <c r="Y10839" s="53"/>
      <c r="Z10839" s="64"/>
      <c r="AD10839" s="53"/>
    </row>
    <row r="10840" spans="1:30" s="13" customFormat="1" x14ac:dyDescent="0.25">
      <c r="A10840"/>
      <c r="B10840" s="32"/>
      <c r="C10840" s="34"/>
      <c r="D10840" s="10"/>
      <c r="J10840" s="53"/>
      <c r="K10840" s="64"/>
      <c r="O10840" s="60"/>
      <c r="P10840" s="67"/>
      <c r="T10840" s="53"/>
      <c r="U10840" s="64"/>
      <c r="Y10840" s="53"/>
      <c r="Z10840" s="64"/>
      <c r="AD10840" s="53"/>
    </row>
    <row r="10841" spans="1:30" s="13" customFormat="1" x14ac:dyDescent="0.25">
      <c r="A10841"/>
      <c r="B10841" s="32"/>
      <c r="C10841" s="34"/>
      <c r="D10841" s="10"/>
      <c r="J10841" s="53"/>
      <c r="K10841" s="64"/>
      <c r="O10841" s="60"/>
      <c r="P10841" s="67"/>
      <c r="T10841" s="53"/>
      <c r="U10841" s="64"/>
      <c r="Y10841" s="53"/>
      <c r="Z10841" s="64"/>
      <c r="AD10841" s="53"/>
    </row>
    <row r="10842" spans="1:30" s="13" customFormat="1" x14ac:dyDescent="0.25">
      <c r="A10842"/>
      <c r="B10842" s="32"/>
      <c r="C10842" s="34"/>
      <c r="D10842" s="10"/>
      <c r="J10842" s="53"/>
      <c r="K10842" s="64"/>
      <c r="O10842" s="60"/>
      <c r="P10842" s="67"/>
      <c r="T10842" s="53"/>
      <c r="U10842" s="64"/>
      <c r="Y10842" s="53"/>
      <c r="Z10842" s="64"/>
      <c r="AD10842" s="53"/>
    </row>
    <row r="10843" spans="1:30" s="13" customFormat="1" x14ac:dyDescent="0.25">
      <c r="A10843"/>
      <c r="B10843" s="32"/>
      <c r="C10843" s="34"/>
      <c r="D10843" s="10"/>
      <c r="J10843" s="53"/>
      <c r="K10843" s="64"/>
      <c r="O10843" s="60"/>
      <c r="P10843" s="67"/>
      <c r="T10843" s="53"/>
      <c r="U10843" s="64"/>
      <c r="Y10843" s="53"/>
      <c r="Z10843" s="64"/>
      <c r="AD10843" s="53"/>
    </row>
    <row r="10844" spans="1:30" s="13" customFormat="1" x14ac:dyDescent="0.25">
      <c r="A10844"/>
      <c r="B10844" s="32"/>
      <c r="C10844" s="34"/>
      <c r="D10844" s="10"/>
      <c r="J10844" s="53"/>
      <c r="K10844" s="64"/>
      <c r="O10844" s="60"/>
      <c r="P10844" s="67"/>
      <c r="T10844" s="53"/>
      <c r="U10844" s="64"/>
      <c r="Y10844" s="53"/>
      <c r="Z10844" s="64"/>
      <c r="AD10844" s="53"/>
    </row>
    <row r="10845" spans="1:30" s="13" customFormat="1" x14ac:dyDescent="0.25">
      <c r="A10845"/>
      <c r="B10845" s="32"/>
      <c r="C10845" s="34"/>
      <c r="D10845" s="10"/>
      <c r="J10845" s="53"/>
      <c r="K10845" s="64"/>
      <c r="O10845" s="60"/>
      <c r="P10845" s="67"/>
      <c r="T10845" s="53"/>
      <c r="U10845" s="64"/>
      <c r="Y10845" s="53"/>
      <c r="Z10845" s="64"/>
      <c r="AD10845" s="53"/>
    </row>
    <row r="10846" spans="1:30" s="13" customFormat="1" x14ac:dyDescent="0.25">
      <c r="A10846"/>
      <c r="B10846" s="32"/>
      <c r="C10846" s="34"/>
      <c r="D10846" s="10"/>
      <c r="J10846" s="53"/>
      <c r="K10846" s="64"/>
      <c r="O10846" s="60"/>
      <c r="P10846" s="67"/>
      <c r="T10846" s="53"/>
      <c r="U10846" s="64"/>
      <c r="Y10846" s="53"/>
      <c r="Z10846" s="64"/>
      <c r="AD10846" s="53"/>
    </row>
    <row r="10847" spans="1:30" s="13" customFormat="1" x14ac:dyDescent="0.25">
      <c r="A10847"/>
      <c r="B10847" s="32"/>
      <c r="C10847" s="34"/>
      <c r="D10847" s="10"/>
      <c r="J10847" s="53"/>
      <c r="K10847" s="64"/>
      <c r="O10847" s="60"/>
      <c r="P10847" s="67"/>
      <c r="T10847" s="53"/>
      <c r="U10847" s="64"/>
      <c r="Y10847" s="53"/>
      <c r="Z10847" s="64"/>
      <c r="AD10847" s="53"/>
    </row>
    <row r="10848" spans="1:30" s="13" customFormat="1" x14ac:dyDescent="0.25">
      <c r="A10848"/>
      <c r="B10848" s="32"/>
      <c r="C10848" s="34"/>
      <c r="D10848" s="10"/>
      <c r="J10848" s="53"/>
      <c r="K10848" s="64"/>
      <c r="O10848" s="60"/>
      <c r="P10848" s="67"/>
      <c r="T10848" s="53"/>
      <c r="U10848" s="64"/>
      <c r="Y10848" s="53"/>
      <c r="Z10848" s="64"/>
      <c r="AD10848" s="53"/>
    </row>
    <row r="10849" spans="1:30" s="13" customFormat="1" x14ac:dyDescent="0.25">
      <c r="A10849"/>
      <c r="B10849" s="32"/>
      <c r="C10849" s="34"/>
      <c r="D10849" s="10"/>
      <c r="J10849" s="53"/>
      <c r="K10849" s="64"/>
      <c r="O10849" s="60"/>
      <c r="P10849" s="67"/>
      <c r="T10849" s="53"/>
      <c r="U10849" s="64"/>
      <c r="Y10849" s="53"/>
      <c r="Z10849" s="64"/>
      <c r="AD10849" s="53"/>
    </row>
    <row r="10850" spans="1:30" s="13" customFormat="1" x14ac:dyDescent="0.25">
      <c r="A10850"/>
      <c r="B10850" s="32"/>
      <c r="C10850" s="34"/>
      <c r="D10850" s="10"/>
      <c r="J10850" s="53"/>
      <c r="K10850" s="64"/>
      <c r="O10850" s="60"/>
      <c r="P10850" s="67"/>
      <c r="T10850" s="53"/>
      <c r="U10850" s="64"/>
      <c r="Y10850" s="53"/>
      <c r="Z10850" s="64"/>
      <c r="AD10850" s="53"/>
    </row>
    <row r="10851" spans="1:30" s="13" customFormat="1" x14ac:dyDescent="0.25">
      <c r="A10851"/>
      <c r="B10851" s="32"/>
      <c r="C10851" s="34"/>
      <c r="D10851" s="10"/>
      <c r="J10851" s="53"/>
      <c r="K10851" s="64"/>
      <c r="O10851" s="60"/>
      <c r="P10851" s="67"/>
      <c r="T10851" s="53"/>
      <c r="U10851" s="64"/>
      <c r="Y10851" s="53"/>
      <c r="Z10851" s="64"/>
      <c r="AD10851" s="53"/>
    </row>
    <row r="10852" spans="1:30" s="13" customFormat="1" x14ac:dyDescent="0.25">
      <c r="A10852"/>
      <c r="B10852" s="32"/>
      <c r="C10852" s="34"/>
      <c r="D10852" s="10"/>
      <c r="J10852" s="53"/>
      <c r="K10852" s="64"/>
      <c r="O10852" s="60"/>
      <c r="P10852" s="67"/>
      <c r="T10852" s="53"/>
      <c r="U10852" s="64"/>
      <c r="Y10852" s="53"/>
      <c r="Z10852" s="64"/>
      <c r="AD10852" s="53"/>
    </row>
    <row r="10853" spans="1:30" s="13" customFormat="1" x14ac:dyDescent="0.25">
      <c r="A10853"/>
      <c r="B10853" s="32"/>
      <c r="C10853" s="34"/>
      <c r="D10853" s="10"/>
      <c r="J10853" s="53"/>
      <c r="K10853" s="64"/>
      <c r="O10853" s="60"/>
      <c r="P10853" s="67"/>
      <c r="T10853" s="53"/>
      <c r="U10853" s="64"/>
      <c r="Y10853" s="53"/>
      <c r="Z10853" s="64"/>
      <c r="AD10853" s="53"/>
    </row>
    <row r="10854" spans="1:30" s="13" customFormat="1" x14ac:dyDescent="0.25">
      <c r="A10854"/>
      <c r="B10854" s="32"/>
      <c r="C10854" s="34"/>
      <c r="D10854" s="10"/>
      <c r="J10854" s="53"/>
      <c r="K10854" s="64"/>
      <c r="O10854" s="60"/>
      <c r="P10854" s="67"/>
      <c r="T10854" s="53"/>
      <c r="U10854" s="64"/>
      <c r="Y10854" s="53"/>
      <c r="Z10854" s="64"/>
      <c r="AD10854" s="53"/>
    </row>
    <row r="10855" spans="1:30" s="13" customFormat="1" x14ac:dyDescent="0.25">
      <c r="A10855"/>
      <c r="B10855" s="32"/>
      <c r="C10855" s="34"/>
      <c r="D10855" s="10"/>
      <c r="J10855" s="53"/>
      <c r="K10855" s="64"/>
      <c r="O10855" s="60"/>
      <c r="P10855" s="67"/>
      <c r="T10855" s="53"/>
      <c r="U10855" s="64"/>
      <c r="Y10855" s="53"/>
      <c r="Z10855" s="64"/>
      <c r="AD10855" s="53"/>
    </row>
    <row r="10856" spans="1:30" s="13" customFormat="1" x14ac:dyDescent="0.25">
      <c r="A10856"/>
      <c r="B10856" s="32"/>
      <c r="C10856" s="34"/>
      <c r="D10856" s="10"/>
      <c r="J10856" s="53"/>
      <c r="K10856" s="64"/>
      <c r="O10856" s="60"/>
      <c r="P10856" s="67"/>
      <c r="T10856" s="53"/>
      <c r="U10856" s="64"/>
      <c r="Y10856" s="53"/>
      <c r="Z10856" s="64"/>
      <c r="AD10856" s="53"/>
    </row>
    <row r="10857" spans="1:30" s="13" customFormat="1" x14ac:dyDescent="0.25">
      <c r="A10857"/>
      <c r="B10857" s="32"/>
      <c r="C10857" s="34"/>
      <c r="D10857" s="10"/>
      <c r="J10857" s="53"/>
      <c r="K10857" s="64"/>
      <c r="O10857" s="60"/>
      <c r="P10857" s="67"/>
      <c r="T10857" s="53"/>
      <c r="U10857" s="64"/>
      <c r="Y10857" s="53"/>
      <c r="Z10857" s="64"/>
      <c r="AD10857" s="53"/>
    </row>
    <row r="10858" spans="1:30" s="13" customFormat="1" x14ac:dyDescent="0.25">
      <c r="A10858"/>
      <c r="B10858" s="32"/>
      <c r="C10858" s="34"/>
      <c r="D10858" s="10"/>
      <c r="J10858" s="53"/>
      <c r="K10858" s="64"/>
      <c r="O10858" s="60"/>
      <c r="P10858" s="67"/>
      <c r="T10858" s="53"/>
      <c r="U10858" s="64"/>
      <c r="Y10858" s="53"/>
      <c r="Z10858" s="64"/>
      <c r="AD10858" s="53"/>
    </row>
    <row r="10859" spans="1:30" s="13" customFormat="1" x14ac:dyDescent="0.25">
      <c r="A10859"/>
      <c r="B10859" s="32"/>
      <c r="C10859" s="34"/>
      <c r="D10859" s="10"/>
      <c r="J10859" s="53"/>
      <c r="K10859" s="64"/>
      <c r="O10859" s="60"/>
      <c r="P10859" s="67"/>
      <c r="T10859" s="53"/>
      <c r="U10859" s="64"/>
      <c r="Y10859" s="53"/>
      <c r="Z10859" s="64"/>
      <c r="AD10859" s="53"/>
    </row>
    <row r="10860" spans="1:30" s="13" customFormat="1" x14ac:dyDescent="0.25">
      <c r="A10860"/>
      <c r="B10860" s="32"/>
      <c r="C10860" s="34"/>
      <c r="D10860" s="10"/>
      <c r="J10860" s="53"/>
      <c r="K10860" s="64"/>
      <c r="O10860" s="60"/>
      <c r="P10860" s="67"/>
      <c r="T10860" s="53"/>
      <c r="U10860" s="64"/>
      <c r="Y10860" s="53"/>
      <c r="Z10860" s="64"/>
      <c r="AD10860" s="53"/>
    </row>
    <row r="10861" spans="1:30" s="13" customFormat="1" x14ac:dyDescent="0.25">
      <c r="A10861"/>
      <c r="B10861" s="32"/>
      <c r="C10861" s="34"/>
      <c r="D10861" s="10"/>
      <c r="J10861" s="53"/>
      <c r="K10861" s="64"/>
      <c r="O10861" s="60"/>
      <c r="P10861" s="67"/>
      <c r="T10861" s="53"/>
      <c r="U10861" s="64"/>
      <c r="Y10861" s="53"/>
      <c r="Z10861" s="64"/>
      <c r="AD10861" s="53"/>
    </row>
    <row r="10862" spans="1:30" s="13" customFormat="1" x14ac:dyDescent="0.25">
      <c r="A10862"/>
      <c r="B10862" s="32"/>
      <c r="C10862" s="34"/>
      <c r="D10862" s="10"/>
      <c r="J10862" s="53"/>
      <c r="K10862" s="64"/>
      <c r="O10862" s="60"/>
      <c r="P10862" s="67"/>
      <c r="T10862" s="53"/>
      <c r="U10862" s="64"/>
      <c r="Y10862" s="53"/>
      <c r="Z10862" s="64"/>
      <c r="AD10862" s="53"/>
    </row>
    <row r="10863" spans="1:30" s="13" customFormat="1" x14ac:dyDescent="0.25">
      <c r="A10863"/>
      <c r="B10863" s="32"/>
      <c r="C10863" s="34"/>
      <c r="D10863" s="10"/>
      <c r="J10863" s="53"/>
      <c r="K10863" s="64"/>
      <c r="O10863" s="60"/>
      <c r="P10863" s="67"/>
      <c r="T10863" s="53"/>
      <c r="U10863" s="64"/>
      <c r="Y10863" s="53"/>
      <c r="Z10863" s="64"/>
      <c r="AD10863" s="53"/>
    </row>
    <row r="10864" spans="1:30" s="13" customFormat="1" x14ac:dyDescent="0.25">
      <c r="A10864"/>
      <c r="B10864" s="32"/>
      <c r="C10864" s="34"/>
      <c r="D10864" s="10"/>
      <c r="J10864" s="53"/>
      <c r="K10864" s="64"/>
      <c r="O10864" s="60"/>
      <c r="P10864" s="67"/>
      <c r="T10864" s="53"/>
      <c r="U10864" s="64"/>
      <c r="Y10864" s="53"/>
      <c r="Z10864" s="64"/>
      <c r="AD10864" s="53"/>
    </row>
    <row r="10865" spans="1:30" s="13" customFormat="1" x14ac:dyDescent="0.25">
      <c r="A10865"/>
      <c r="B10865" s="32"/>
      <c r="C10865" s="34"/>
      <c r="D10865" s="10"/>
      <c r="J10865" s="53"/>
      <c r="K10865" s="64"/>
      <c r="O10865" s="60"/>
      <c r="P10865" s="67"/>
      <c r="T10865" s="53"/>
      <c r="U10865" s="64"/>
      <c r="Y10865" s="53"/>
      <c r="Z10865" s="64"/>
      <c r="AD10865" s="53"/>
    </row>
    <row r="10866" spans="1:30" s="13" customFormat="1" x14ac:dyDescent="0.25">
      <c r="A10866"/>
      <c r="B10866" s="32"/>
      <c r="C10866" s="34"/>
      <c r="D10866" s="10"/>
      <c r="J10866" s="53"/>
      <c r="K10866" s="64"/>
      <c r="O10866" s="60"/>
      <c r="P10866" s="67"/>
      <c r="T10866" s="53"/>
      <c r="U10866" s="64"/>
      <c r="Y10866" s="53"/>
      <c r="Z10866" s="64"/>
      <c r="AD10866" s="53"/>
    </row>
    <row r="10867" spans="1:30" s="13" customFormat="1" x14ac:dyDescent="0.25">
      <c r="A10867"/>
      <c r="B10867" s="32"/>
      <c r="C10867" s="34"/>
      <c r="D10867" s="10"/>
      <c r="J10867" s="53"/>
      <c r="K10867" s="64"/>
      <c r="O10867" s="60"/>
      <c r="P10867" s="67"/>
      <c r="T10867" s="53"/>
      <c r="U10867" s="64"/>
      <c r="Y10867" s="53"/>
      <c r="Z10867" s="64"/>
      <c r="AD10867" s="53"/>
    </row>
    <row r="10868" spans="1:30" s="13" customFormat="1" x14ac:dyDescent="0.25">
      <c r="A10868"/>
      <c r="B10868" s="32"/>
      <c r="C10868" s="34"/>
      <c r="D10868" s="10"/>
      <c r="J10868" s="53"/>
      <c r="K10868" s="64"/>
      <c r="O10868" s="60"/>
      <c r="P10868" s="67"/>
      <c r="T10868" s="53"/>
      <c r="U10868" s="64"/>
      <c r="Y10868" s="53"/>
      <c r="Z10868" s="64"/>
      <c r="AD10868" s="53"/>
    </row>
    <row r="10869" spans="1:30" s="13" customFormat="1" x14ac:dyDescent="0.25">
      <c r="A10869"/>
      <c r="B10869" s="32"/>
      <c r="C10869" s="34"/>
      <c r="D10869" s="10"/>
      <c r="J10869" s="53"/>
      <c r="K10869" s="64"/>
      <c r="O10869" s="60"/>
      <c r="P10869" s="67"/>
      <c r="T10869" s="53"/>
      <c r="U10869" s="64"/>
      <c r="Y10869" s="53"/>
      <c r="Z10869" s="64"/>
      <c r="AD10869" s="53"/>
    </row>
    <row r="10870" spans="1:30" s="13" customFormat="1" x14ac:dyDescent="0.25">
      <c r="A10870"/>
      <c r="B10870" s="32"/>
      <c r="C10870" s="34"/>
      <c r="D10870" s="10"/>
      <c r="J10870" s="53"/>
      <c r="K10870" s="64"/>
      <c r="O10870" s="60"/>
      <c r="P10870" s="67"/>
      <c r="T10870" s="53"/>
      <c r="U10870" s="64"/>
      <c r="Y10870" s="53"/>
      <c r="Z10870" s="64"/>
      <c r="AD10870" s="53"/>
    </row>
    <row r="10871" spans="1:30" s="13" customFormat="1" x14ac:dyDescent="0.25">
      <c r="A10871"/>
      <c r="B10871" s="32"/>
      <c r="C10871" s="34"/>
      <c r="D10871" s="10"/>
      <c r="J10871" s="53"/>
      <c r="K10871" s="64"/>
      <c r="O10871" s="60"/>
      <c r="P10871" s="67"/>
      <c r="T10871" s="53"/>
      <c r="U10871" s="64"/>
      <c r="Y10871" s="53"/>
      <c r="Z10871" s="64"/>
      <c r="AD10871" s="53"/>
    </row>
    <row r="10872" spans="1:30" s="13" customFormat="1" x14ac:dyDescent="0.25">
      <c r="A10872"/>
      <c r="B10872" s="32"/>
      <c r="C10872" s="34"/>
      <c r="D10872" s="10"/>
      <c r="J10872" s="53"/>
      <c r="K10872" s="64"/>
      <c r="O10872" s="60"/>
      <c r="P10872" s="67"/>
      <c r="T10872" s="53"/>
      <c r="U10872" s="64"/>
      <c r="Y10872" s="53"/>
      <c r="Z10872" s="64"/>
      <c r="AD10872" s="53"/>
    </row>
    <row r="10873" spans="1:30" s="13" customFormat="1" x14ac:dyDescent="0.25">
      <c r="A10873"/>
      <c r="B10873" s="32"/>
      <c r="C10873" s="34"/>
      <c r="D10873" s="10"/>
      <c r="J10873" s="53"/>
      <c r="K10873" s="64"/>
      <c r="O10873" s="60"/>
      <c r="P10873" s="67"/>
      <c r="T10873" s="53"/>
      <c r="U10873" s="64"/>
      <c r="Y10873" s="53"/>
      <c r="Z10873" s="64"/>
      <c r="AD10873" s="53"/>
    </row>
    <row r="10874" spans="1:30" s="13" customFormat="1" x14ac:dyDescent="0.25">
      <c r="A10874"/>
      <c r="B10874" s="32"/>
      <c r="C10874" s="34"/>
      <c r="D10874" s="10"/>
      <c r="J10874" s="53"/>
      <c r="K10874" s="64"/>
      <c r="O10874" s="60"/>
      <c r="P10874" s="67"/>
      <c r="T10874" s="53"/>
      <c r="U10874" s="64"/>
      <c r="Y10874" s="53"/>
      <c r="Z10874" s="64"/>
      <c r="AD10874" s="53"/>
    </row>
    <row r="10875" spans="1:30" s="13" customFormat="1" x14ac:dyDescent="0.25">
      <c r="A10875"/>
      <c r="B10875" s="32"/>
      <c r="C10875" s="34"/>
      <c r="D10875" s="10"/>
      <c r="J10875" s="53"/>
      <c r="K10875" s="64"/>
      <c r="O10875" s="60"/>
      <c r="P10875" s="67"/>
      <c r="T10875" s="53"/>
      <c r="U10875" s="64"/>
      <c r="Y10875" s="53"/>
      <c r="Z10875" s="64"/>
      <c r="AD10875" s="53"/>
    </row>
    <row r="10876" spans="1:30" s="13" customFormat="1" x14ac:dyDescent="0.25">
      <c r="A10876"/>
      <c r="B10876" s="32"/>
      <c r="C10876" s="34"/>
      <c r="D10876" s="10"/>
      <c r="J10876" s="53"/>
      <c r="K10876" s="64"/>
      <c r="O10876" s="60"/>
      <c r="P10876" s="67"/>
      <c r="T10876" s="53"/>
      <c r="U10876" s="64"/>
      <c r="Y10876" s="53"/>
      <c r="Z10876" s="64"/>
      <c r="AD10876" s="53"/>
    </row>
    <row r="10877" spans="1:30" s="13" customFormat="1" x14ac:dyDescent="0.25">
      <c r="A10877"/>
      <c r="B10877" s="32"/>
      <c r="C10877" s="34"/>
      <c r="D10877" s="10"/>
      <c r="J10877" s="53"/>
      <c r="K10877" s="64"/>
      <c r="O10877" s="60"/>
      <c r="P10877" s="67"/>
      <c r="T10877" s="53"/>
      <c r="U10877" s="64"/>
      <c r="Y10877" s="53"/>
      <c r="Z10877" s="64"/>
      <c r="AD10877" s="53"/>
    </row>
    <row r="10878" spans="1:30" s="13" customFormat="1" x14ac:dyDescent="0.25">
      <c r="A10878"/>
      <c r="B10878" s="32"/>
      <c r="C10878" s="34"/>
      <c r="D10878" s="10"/>
      <c r="J10878" s="53"/>
      <c r="K10878" s="64"/>
      <c r="O10878" s="60"/>
      <c r="P10878" s="67"/>
      <c r="T10878" s="53"/>
      <c r="U10878" s="64"/>
      <c r="Y10878" s="53"/>
      <c r="Z10878" s="64"/>
      <c r="AD10878" s="53"/>
    </row>
    <row r="10879" spans="1:30" s="13" customFormat="1" x14ac:dyDescent="0.25">
      <c r="A10879"/>
      <c r="B10879" s="32"/>
      <c r="C10879" s="34"/>
      <c r="D10879" s="10"/>
      <c r="J10879" s="53"/>
      <c r="K10879" s="64"/>
      <c r="O10879" s="60"/>
      <c r="P10879" s="67"/>
      <c r="T10879" s="53"/>
      <c r="U10879" s="64"/>
      <c r="Y10879" s="53"/>
      <c r="Z10879" s="64"/>
      <c r="AD10879" s="53"/>
    </row>
    <row r="10880" spans="1:30" s="13" customFormat="1" x14ac:dyDescent="0.25">
      <c r="A10880"/>
      <c r="B10880" s="32"/>
      <c r="C10880" s="34"/>
      <c r="D10880" s="10"/>
      <c r="J10880" s="53"/>
      <c r="K10880" s="64"/>
      <c r="O10880" s="60"/>
      <c r="P10880" s="67"/>
      <c r="T10880" s="53"/>
      <c r="U10880" s="64"/>
      <c r="Y10880" s="53"/>
      <c r="Z10880" s="64"/>
      <c r="AD10880" s="53"/>
    </row>
    <row r="10881" spans="1:30" s="13" customFormat="1" x14ac:dyDescent="0.25">
      <c r="A10881"/>
      <c r="B10881" s="32"/>
      <c r="C10881" s="34"/>
      <c r="D10881" s="10"/>
      <c r="J10881" s="53"/>
      <c r="K10881" s="64"/>
      <c r="O10881" s="60"/>
      <c r="P10881" s="67"/>
      <c r="T10881" s="53"/>
      <c r="U10881" s="64"/>
      <c r="Y10881" s="53"/>
      <c r="Z10881" s="64"/>
      <c r="AD10881" s="53"/>
    </row>
    <row r="10882" spans="1:30" s="13" customFormat="1" x14ac:dyDescent="0.25">
      <c r="A10882"/>
      <c r="B10882" s="32"/>
      <c r="C10882" s="34"/>
      <c r="D10882" s="10"/>
      <c r="J10882" s="53"/>
      <c r="K10882" s="64"/>
      <c r="O10882" s="60"/>
      <c r="P10882" s="67"/>
      <c r="T10882" s="53"/>
      <c r="U10882" s="64"/>
      <c r="Y10882" s="53"/>
      <c r="Z10882" s="64"/>
      <c r="AD10882" s="53"/>
    </row>
    <row r="10883" spans="1:30" s="13" customFormat="1" x14ac:dyDescent="0.25">
      <c r="A10883"/>
      <c r="B10883" s="32"/>
      <c r="C10883" s="34"/>
      <c r="D10883" s="10"/>
      <c r="J10883" s="53"/>
      <c r="K10883" s="64"/>
      <c r="O10883" s="60"/>
      <c r="P10883" s="67"/>
      <c r="T10883" s="53"/>
      <c r="U10883" s="64"/>
      <c r="Y10883" s="53"/>
      <c r="Z10883" s="64"/>
      <c r="AD10883" s="53"/>
    </row>
    <row r="10884" spans="1:30" s="13" customFormat="1" x14ac:dyDescent="0.25">
      <c r="A10884"/>
      <c r="B10884" s="32"/>
      <c r="C10884" s="34"/>
      <c r="D10884" s="10"/>
      <c r="J10884" s="53"/>
      <c r="K10884" s="64"/>
      <c r="O10884" s="60"/>
      <c r="P10884" s="67"/>
      <c r="T10884" s="53"/>
      <c r="U10884" s="64"/>
      <c r="Y10884" s="53"/>
      <c r="Z10884" s="64"/>
      <c r="AD10884" s="53"/>
    </row>
    <row r="10885" spans="1:30" s="13" customFormat="1" x14ac:dyDescent="0.25">
      <c r="A10885"/>
      <c r="B10885" s="32"/>
      <c r="C10885" s="34"/>
      <c r="D10885" s="10"/>
      <c r="J10885" s="53"/>
      <c r="K10885" s="64"/>
      <c r="O10885" s="60"/>
      <c r="P10885" s="67"/>
      <c r="T10885" s="53"/>
      <c r="U10885" s="64"/>
      <c r="Y10885" s="53"/>
      <c r="Z10885" s="64"/>
      <c r="AD10885" s="53"/>
    </row>
    <row r="10886" spans="1:30" s="13" customFormat="1" x14ac:dyDescent="0.25">
      <c r="A10886"/>
      <c r="B10886" s="32"/>
      <c r="C10886" s="34"/>
      <c r="D10886" s="10"/>
      <c r="J10886" s="53"/>
      <c r="K10886" s="64"/>
      <c r="O10886" s="60"/>
      <c r="P10886" s="67"/>
      <c r="T10886" s="53"/>
      <c r="U10886" s="64"/>
      <c r="Y10886" s="53"/>
      <c r="Z10886" s="64"/>
      <c r="AD10886" s="53"/>
    </row>
    <row r="10887" spans="1:30" s="13" customFormat="1" x14ac:dyDescent="0.25">
      <c r="A10887"/>
      <c r="B10887" s="32"/>
      <c r="C10887" s="34"/>
      <c r="D10887" s="10"/>
      <c r="J10887" s="53"/>
      <c r="K10887" s="64"/>
      <c r="O10887" s="60"/>
      <c r="P10887" s="67"/>
      <c r="T10887" s="53"/>
      <c r="U10887" s="64"/>
      <c r="Y10887" s="53"/>
      <c r="Z10887" s="64"/>
      <c r="AD10887" s="53"/>
    </row>
    <row r="10888" spans="1:30" s="13" customFormat="1" x14ac:dyDescent="0.25">
      <c r="A10888"/>
      <c r="B10888" s="32"/>
      <c r="C10888" s="34"/>
      <c r="D10888" s="10"/>
      <c r="J10888" s="53"/>
      <c r="K10888" s="64"/>
      <c r="O10888" s="60"/>
      <c r="P10888" s="67"/>
      <c r="T10888" s="53"/>
      <c r="U10888" s="64"/>
      <c r="Y10888" s="53"/>
      <c r="Z10888" s="64"/>
      <c r="AD10888" s="53"/>
    </row>
    <row r="10889" spans="1:30" s="13" customFormat="1" x14ac:dyDescent="0.25">
      <c r="A10889"/>
      <c r="B10889" s="32"/>
      <c r="C10889" s="34"/>
      <c r="D10889" s="10"/>
      <c r="J10889" s="53"/>
      <c r="K10889" s="64"/>
      <c r="O10889" s="60"/>
      <c r="P10889" s="67"/>
      <c r="T10889" s="53"/>
      <c r="U10889" s="64"/>
      <c r="Y10889" s="53"/>
      <c r="Z10889" s="64"/>
      <c r="AD10889" s="53"/>
    </row>
    <row r="10890" spans="1:30" s="13" customFormat="1" x14ac:dyDescent="0.25">
      <c r="A10890"/>
      <c r="B10890" s="32"/>
      <c r="C10890" s="34"/>
      <c r="D10890" s="10"/>
      <c r="J10890" s="53"/>
      <c r="K10890" s="64"/>
      <c r="O10890" s="60"/>
      <c r="P10890" s="67"/>
      <c r="T10890" s="53"/>
      <c r="U10890" s="64"/>
      <c r="Y10890" s="53"/>
      <c r="Z10890" s="64"/>
      <c r="AD10890" s="53"/>
    </row>
    <row r="10891" spans="1:30" s="13" customFormat="1" x14ac:dyDescent="0.25">
      <c r="A10891"/>
      <c r="B10891" s="32"/>
      <c r="C10891" s="34"/>
      <c r="D10891" s="10"/>
      <c r="J10891" s="53"/>
      <c r="K10891" s="64"/>
      <c r="O10891" s="60"/>
      <c r="P10891" s="67"/>
      <c r="T10891" s="53"/>
      <c r="U10891" s="64"/>
      <c r="Y10891" s="53"/>
      <c r="Z10891" s="64"/>
      <c r="AD10891" s="53"/>
    </row>
    <row r="10892" spans="1:30" s="13" customFormat="1" x14ac:dyDescent="0.25">
      <c r="A10892"/>
      <c r="B10892" s="32"/>
      <c r="C10892" s="34"/>
      <c r="D10892" s="10"/>
      <c r="J10892" s="53"/>
      <c r="K10892" s="64"/>
      <c r="O10892" s="60"/>
      <c r="P10892" s="67"/>
      <c r="T10892" s="53"/>
      <c r="U10892" s="64"/>
      <c r="Y10892" s="53"/>
      <c r="Z10892" s="64"/>
      <c r="AD10892" s="53"/>
    </row>
    <row r="10893" spans="1:30" s="13" customFormat="1" x14ac:dyDescent="0.25">
      <c r="A10893"/>
      <c r="B10893" s="32"/>
      <c r="C10893" s="34"/>
      <c r="D10893" s="10"/>
      <c r="J10893" s="53"/>
      <c r="K10893" s="64"/>
      <c r="O10893" s="60"/>
      <c r="P10893" s="67"/>
      <c r="T10893" s="53"/>
      <c r="U10893" s="64"/>
      <c r="Y10893" s="53"/>
      <c r="Z10893" s="64"/>
      <c r="AD10893" s="53"/>
    </row>
    <row r="10894" spans="1:30" s="13" customFormat="1" x14ac:dyDescent="0.25">
      <c r="A10894"/>
      <c r="B10894" s="32"/>
      <c r="C10894" s="34"/>
      <c r="D10894" s="10"/>
      <c r="J10894" s="53"/>
      <c r="K10894" s="64"/>
      <c r="O10894" s="60"/>
      <c r="P10894" s="67"/>
      <c r="T10894" s="53"/>
      <c r="U10894" s="64"/>
      <c r="Y10894" s="53"/>
      <c r="Z10894" s="64"/>
      <c r="AD10894" s="53"/>
    </row>
    <row r="10895" spans="1:30" s="13" customFormat="1" x14ac:dyDescent="0.25">
      <c r="A10895"/>
      <c r="B10895" s="32"/>
      <c r="C10895" s="34"/>
      <c r="D10895" s="10"/>
      <c r="J10895" s="53"/>
      <c r="K10895" s="64"/>
      <c r="O10895" s="60"/>
      <c r="P10895" s="67"/>
      <c r="T10895" s="53"/>
      <c r="U10895" s="64"/>
      <c r="Y10895" s="53"/>
      <c r="Z10895" s="64"/>
      <c r="AD10895" s="53"/>
    </row>
    <row r="10896" spans="1:30" s="13" customFormat="1" x14ac:dyDescent="0.25">
      <c r="A10896"/>
      <c r="B10896" s="32"/>
      <c r="C10896" s="34"/>
      <c r="D10896" s="10"/>
      <c r="J10896" s="53"/>
      <c r="K10896" s="64"/>
      <c r="O10896" s="60"/>
      <c r="P10896" s="67"/>
      <c r="T10896" s="53"/>
      <c r="U10896" s="64"/>
      <c r="Y10896" s="53"/>
      <c r="Z10896" s="64"/>
      <c r="AD10896" s="53"/>
    </row>
    <row r="10897" spans="1:30" s="13" customFormat="1" x14ac:dyDescent="0.25">
      <c r="A10897"/>
      <c r="B10897" s="32"/>
      <c r="C10897" s="34"/>
      <c r="D10897" s="10"/>
      <c r="J10897" s="53"/>
      <c r="K10897" s="64"/>
      <c r="O10897" s="60"/>
      <c r="P10897" s="67"/>
      <c r="T10897" s="53"/>
      <c r="U10897" s="64"/>
      <c r="Y10897" s="53"/>
      <c r="Z10897" s="64"/>
      <c r="AD10897" s="53"/>
    </row>
    <row r="10898" spans="1:30" s="13" customFormat="1" x14ac:dyDescent="0.25">
      <c r="A10898"/>
      <c r="B10898" s="32"/>
      <c r="C10898" s="34"/>
      <c r="D10898" s="10"/>
      <c r="J10898" s="53"/>
      <c r="K10898" s="64"/>
      <c r="O10898" s="60"/>
      <c r="P10898" s="67"/>
      <c r="T10898" s="53"/>
      <c r="U10898" s="64"/>
      <c r="Y10898" s="53"/>
      <c r="Z10898" s="64"/>
      <c r="AD10898" s="53"/>
    </row>
    <row r="10899" spans="1:30" s="13" customFormat="1" x14ac:dyDescent="0.25">
      <c r="A10899"/>
      <c r="B10899" s="32"/>
      <c r="C10899" s="34"/>
      <c r="D10899" s="10"/>
      <c r="J10899" s="53"/>
      <c r="K10899" s="64"/>
      <c r="O10899" s="60"/>
      <c r="P10899" s="67"/>
      <c r="T10899" s="53"/>
      <c r="U10899" s="64"/>
      <c r="Y10899" s="53"/>
      <c r="Z10899" s="64"/>
      <c r="AD10899" s="53"/>
    </row>
    <row r="10900" spans="1:30" s="13" customFormat="1" x14ac:dyDescent="0.25">
      <c r="A10900"/>
      <c r="B10900" s="32"/>
      <c r="C10900" s="34"/>
      <c r="D10900" s="10"/>
      <c r="J10900" s="53"/>
      <c r="K10900" s="64"/>
      <c r="O10900" s="60"/>
      <c r="P10900" s="67"/>
      <c r="T10900" s="53"/>
      <c r="U10900" s="64"/>
      <c r="Y10900" s="53"/>
      <c r="Z10900" s="64"/>
      <c r="AD10900" s="53"/>
    </row>
    <row r="10901" spans="1:30" s="13" customFormat="1" x14ac:dyDescent="0.25">
      <c r="A10901"/>
      <c r="B10901" s="32"/>
      <c r="C10901" s="34"/>
      <c r="D10901" s="10"/>
      <c r="J10901" s="53"/>
      <c r="K10901" s="64"/>
      <c r="O10901" s="60"/>
      <c r="P10901" s="67"/>
      <c r="T10901" s="53"/>
      <c r="U10901" s="64"/>
      <c r="Y10901" s="53"/>
      <c r="Z10901" s="64"/>
      <c r="AD10901" s="53"/>
    </row>
    <row r="10902" spans="1:30" s="13" customFormat="1" x14ac:dyDescent="0.25">
      <c r="A10902"/>
      <c r="B10902" s="32"/>
      <c r="C10902" s="34"/>
      <c r="D10902" s="10"/>
      <c r="J10902" s="53"/>
      <c r="K10902" s="64"/>
      <c r="O10902" s="60"/>
      <c r="P10902" s="67"/>
      <c r="T10902" s="53"/>
      <c r="U10902" s="64"/>
      <c r="Y10902" s="53"/>
      <c r="Z10902" s="64"/>
      <c r="AD10902" s="53"/>
    </row>
    <row r="10903" spans="1:30" s="13" customFormat="1" x14ac:dyDescent="0.25">
      <c r="A10903"/>
      <c r="B10903" s="32"/>
      <c r="C10903" s="34"/>
      <c r="D10903" s="10"/>
      <c r="J10903" s="53"/>
      <c r="K10903" s="64"/>
      <c r="O10903" s="60"/>
      <c r="P10903" s="67"/>
      <c r="T10903" s="53"/>
      <c r="U10903" s="64"/>
      <c r="Y10903" s="53"/>
      <c r="Z10903" s="64"/>
      <c r="AD10903" s="53"/>
    </row>
    <row r="10904" spans="1:30" s="13" customFormat="1" x14ac:dyDescent="0.25">
      <c r="A10904"/>
      <c r="B10904" s="32"/>
      <c r="C10904" s="34"/>
      <c r="D10904" s="10"/>
      <c r="J10904" s="53"/>
      <c r="K10904" s="64"/>
      <c r="O10904" s="60"/>
      <c r="P10904" s="67"/>
      <c r="T10904" s="53"/>
      <c r="U10904" s="64"/>
      <c r="Y10904" s="53"/>
      <c r="Z10904" s="64"/>
      <c r="AD10904" s="53"/>
    </row>
    <row r="10905" spans="1:30" s="13" customFormat="1" x14ac:dyDescent="0.25">
      <c r="A10905"/>
      <c r="B10905" s="32"/>
      <c r="C10905" s="34"/>
      <c r="D10905" s="10"/>
      <c r="J10905" s="53"/>
      <c r="K10905" s="64"/>
      <c r="O10905" s="60"/>
      <c r="P10905" s="67"/>
      <c r="T10905" s="53"/>
      <c r="U10905" s="64"/>
      <c r="Y10905" s="53"/>
      <c r="Z10905" s="64"/>
      <c r="AD10905" s="53"/>
    </row>
    <row r="10906" spans="1:30" s="13" customFormat="1" x14ac:dyDescent="0.25">
      <c r="A10906"/>
      <c r="B10906" s="32"/>
      <c r="C10906" s="34"/>
      <c r="D10906" s="10"/>
      <c r="J10906" s="53"/>
      <c r="K10906" s="64"/>
      <c r="O10906" s="60"/>
      <c r="P10906" s="67"/>
      <c r="T10906" s="53"/>
      <c r="U10906" s="64"/>
      <c r="Y10906" s="53"/>
      <c r="Z10906" s="64"/>
      <c r="AD10906" s="53"/>
    </row>
    <row r="10907" spans="1:30" s="13" customFormat="1" x14ac:dyDescent="0.25">
      <c r="A10907"/>
      <c r="B10907" s="32"/>
      <c r="C10907" s="34"/>
      <c r="D10907" s="10"/>
      <c r="J10907" s="53"/>
      <c r="K10907" s="64"/>
      <c r="O10907" s="60"/>
      <c r="P10907" s="67"/>
      <c r="T10907" s="53"/>
      <c r="U10907" s="64"/>
      <c r="Y10907" s="53"/>
      <c r="Z10907" s="64"/>
      <c r="AD10907" s="53"/>
    </row>
    <row r="10908" spans="1:30" s="13" customFormat="1" x14ac:dyDescent="0.25">
      <c r="A10908"/>
      <c r="B10908" s="32"/>
      <c r="C10908" s="34"/>
      <c r="D10908" s="10"/>
      <c r="J10908" s="53"/>
      <c r="K10908" s="64"/>
      <c r="O10908" s="60"/>
      <c r="P10908" s="67"/>
      <c r="T10908" s="53"/>
      <c r="U10908" s="64"/>
      <c r="Y10908" s="53"/>
      <c r="Z10908" s="64"/>
      <c r="AD10908" s="53"/>
    </row>
    <row r="10909" spans="1:30" s="13" customFormat="1" x14ac:dyDescent="0.25">
      <c r="A10909"/>
      <c r="B10909" s="32"/>
      <c r="C10909" s="34"/>
      <c r="D10909" s="10"/>
      <c r="J10909" s="53"/>
      <c r="K10909" s="64"/>
      <c r="O10909" s="60"/>
      <c r="P10909" s="67"/>
      <c r="T10909" s="53"/>
      <c r="U10909" s="64"/>
      <c r="Y10909" s="53"/>
      <c r="Z10909" s="64"/>
      <c r="AD10909" s="53"/>
    </row>
    <row r="10910" spans="1:30" s="13" customFormat="1" x14ac:dyDescent="0.25">
      <c r="A10910"/>
      <c r="B10910" s="32"/>
      <c r="C10910" s="34"/>
      <c r="D10910" s="10"/>
      <c r="J10910" s="53"/>
      <c r="K10910" s="64"/>
      <c r="O10910" s="60"/>
      <c r="P10910" s="67"/>
      <c r="T10910" s="53"/>
      <c r="U10910" s="64"/>
      <c r="Y10910" s="53"/>
      <c r="Z10910" s="64"/>
      <c r="AD10910" s="53"/>
    </row>
    <row r="10911" spans="1:30" s="13" customFormat="1" x14ac:dyDescent="0.25">
      <c r="A10911"/>
      <c r="B10911" s="32"/>
      <c r="C10911" s="34"/>
      <c r="D10911" s="10"/>
      <c r="J10911" s="53"/>
      <c r="K10911" s="64"/>
      <c r="O10911" s="60"/>
      <c r="P10911" s="67"/>
      <c r="T10911" s="53"/>
      <c r="U10911" s="64"/>
      <c r="Y10911" s="53"/>
      <c r="Z10911" s="64"/>
      <c r="AD10911" s="53"/>
    </row>
    <row r="10912" spans="1:30" s="13" customFormat="1" x14ac:dyDescent="0.25">
      <c r="A10912"/>
      <c r="B10912" s="32"/>
      <c r="C10912" s="34"/>
      <c r="D10912" s="10"/>
      <c r="J10912" s="53"/>
      <c r="K10912" s="64"/>
      <c r="O10912" s="60"/>
      <c r="P10912" s="67"/>
      <c r="T10912" s="53"/>
      <c r="U10912" s="64"/>
      <c r="Y10912" s="53"/>
      <c r="Z10912" s="64"/>
      <c r="AD10912" s="53"/>
    </row>
    <row r="10913" spans="1:30" s="13" customFormat="1" x14ac:dyDescent="0.25">
      <c r="A10913"/>
      <c r="B10913" s="32"/>
      <c r="C10913" s="34"/>
      <c r="D10913" s="10"/>
      <c r="J10913" s="53"/>
      <c r="K10913" s="64"/>
      <c r="O10913" s="60"/>
      <c r="P10913" s="67"/>
      <c r="T10913" s="53"/>
      <c r="U10913" s="64"/>
      <c r="Y10913" s="53"/>
      <c r="Z10913" s="64"/>
      <c r="AD10913" s="53"/>
    </row>
    <row r="10914" spans="1:30" s="13" customFormat="1" x14ac:dyDescent="0.25">
      <c r="A10914"/>
      <c r="B10914" s="32"/>
      <c r="C10914" s="34"/>
      <c r="D10914" s="10"/>
      <c r="J10914" s="53"/>
      <c r="K10914" s="64"/>
      <c r="O10914" s="60"/>
      <c r="P10914" s="67"/>
      <c r="T10914" s="53"/>
      <c r="U10914" s="64"/>
      <c r="Y10914" s="53"/>
      <c r="Z10914" s="64"/>
      <c r="AD10914" s="53"/>
    </row>
    <row r="10915" spans="1:30" s="13" customFormat="1" x14ac:dyDescent="0.25">
      <c r="A10915"/>
      <c r="B10915" s="32"/>
      <c r="C10915" s="34"/>
      <c r="D10915" s="10"/>
      <c r="J10915" s="53"/>
      <c r="K10915" s="64"/>
      <c r="O10915" s="60"/>
      <c r="P10915" s="67"/>
      <c r="T10915" s="53"/>
      <c r="U10915" s="64"/>
      <c r="Y10915" s="53"/>
      <c r="Z10915" s="64"/>
      <c r="AD10915" s="53"/>
    </row>
    <row r="10916" spans="1:30" s="13" customFormat="1" x14ac:dyDescent="0.25">
      <c r="A10916"/>
      <c r="B10916" s="32"/>
      <c r="C10916" s="34"/>
      <c r="D10916" s="10"/>
      <c r="J10916" s="53"/>
      <c r="K10916" s="64"/>
      <c r="O10916" s="60"/>
      <c r="P10916" s="67"/>
      <c r="T10916" s="53"/>
      <c r="U10916" s="64"/>
      <c r="Y10916" s="53"/>
      <c r="Z10916" s="64"/>
      <c r="AD10916" s="53"/>
    </row>
    <row r="10917" spans="1:30" s="13" customFormat="1" x14ac:dyDescent="0.25">
      <c r="A10917"/>
      <c r="B10917" s="32"/>
      <c r="C10917" s="34"/>
      <c r="D10917" s="10"/>
      <c r="J10917" s="53"/>
      <c r="K10917" s="64"/>
      <c r="O10917" s="60"/>
      <c r="P10917" s="67"/>
      <c r="T10917" s="53"/>
      <c r="U10917" s="64"/>
      <c r="Y10917" s="53"/>
      <c r="Z10917" s="64"/>
      <c r="AD10917" s="53"/>
    </row>
    <row r="10918" spans="1:30" s="13" customFormat="1" x14ac:dyDescent="0.25">
      <c r="A10918"/>
      <c r="B10918" s="32"/>
      <c r="C10918" s="34"/>
      <c r="D10918" s="10"/>
      <c r="J10918" s="53"/>
      <c r="K10918" s="64"/>
      <c r="O10918" s="60"/>
      <c r="P10918" s="67"/>
      <c r="T10918" s="53"/>
      <c r="U10918" s="64"/>
      <c r="Y10918" s="53"/>
      <c r="Z10918" s="64"/>
      <c r="AD10918" s="53"/>
    </row>
    <row r="10919" spans="1:30" s="13" customFormat="1" x14ac:dyDescent="0.25">
      <c r="A10919"/>
      <c r="B10919" s="32"/>
      <c r="C10919" s="34"/>
      <c r="D10919" s="10"/>
      <c r="J10919" s="53"/>
      <c r="K10919" s="64"/>
      <c r="O10919" s="60"/>
      <c r="P10919" s="67"/>
      <c r="T10919" s="53"/>
      <c r="U10919" s="64"/>
      <c r="Y10919" s="53"/>
      <c r="Z10919" s="64"/>
      <c r="AD10919" s="53"/>
    </row>
    <row r="10920" spans="1:30" s="13" customFormat="1" x14ac:dyDescent="0.25">
      <c r="A10920"/>
      <c r="B10920" s="32"/>
      <c r="C10920" s="34"/>
      <c r="D10920" s="10"/>
      <c r="J10920" s="53"/>
      <c r="K10920" s="64"/>
      <c r="O10920" s="60"/>
      <c r="P10920" s="67"/>
      <c r="T10920" s="53"/>
      <c r="U10920" s="64"/>
      <c r="Y10920" s="53"/>
      <c r="Z10920" s="64"/>
      <c r="AD10920" s="53"/>
    </row>
    <row r="10921" spans="1:30" s="13" customFormat="1" x14ac:dyDescent="0.25">
      <c r="A10921"/>
      <c r="B10921" s="32"/>
      <c r="C10921" s="34"/>
      <c r="D10921" s="10"/>
      <c r="J10921" s="53"/>
      <c r="K10921" s="64"/>
      <c r="O10921" s="60"/>
      <c r="P10921" s="67"/>
      <c r="T10921" s="53"/>
      <c r="U10921" s="64"/>
      <c r="Y10921" s="53"/>
      <c r="Z10921" s="64"/>
      <c r="AD10921" s="53"/>
    </row>
    <row r="10922" spans="1:30" s="13" customFormat="1" x14ac:dyDescent="0.25">
      <c r="A10922"/>
      <c r="B10922" s="32"/>
      <c r="C10922" s="34"/>
      <c r="D10922" s="10"/>
      <c r="J10922" s="53"/>
      <c r="K10922" s="64"/>
      <c r="O10922" s="60"/>
      <c r="P10922" s="67"/>
      <c r="T10922" s="53"/>
      <c r="U10922" s="64"/>
      <c r="Y10922" s="53"/>
      <c r="Z10922" s="64"/>
      <c r="AD10922" s="53"/>
    </row>
    <row r="10923" spans="1:30" s="13" customFormat="1" x14ac:dyDescent="0.25">
      <c r="A10923"/>
      <c r="B10923" s="32"/>
      <c r="C10923" s="34"/>
      <c r="D10923" s="10"/>
      <c r="J10923" s="53"/>
      <c r="K10923" s="64"/>
      <c r="O10923" s="60"/>
      <c r="P10923" s="67"/>
      <c r="T10923" s="53"/>
      <c r="U10923" s="64"/>
      <c r="Y10923" s="53"/>
      <c r="Z10923" s="64"/>
      <c r="AD10923" s="53"/>
    </row>
    <row r="10924" spans="1:30" s="13" customFormat="1" x14ac:dyDescent="0.25">
      <c r="A10924"/>
      <c r="B10924" s="32"/>
      <c r="C10924" s="34"/>
      <c r="D10924" s="10"/>
      <c r="J10924" s="53"/>
      <c r="K10924" s="64"/>
      <c r="O10924" s="60"/>
      <c r="P10924" s="67"/>
      <c r="T10924" s="53"/>
      <c r="U10924" s="64"/>
      <c r="Y10924" s="53"/>
      <c r="Z10924" s="64"/>
      <c r="AD10924" s="53"/>
    </row>
    <row r="10925" spans="1:30" s="13" customFormat="1" x14ac:dyDescent="0.25">
      <c r="A10925"/>
      <c r="B10925" s="32"/>
      <c r="C10925" s="34"/>
      <c r="D10925" s="10"/>
      <c r="J10925" s="53"/>
      <c r="K10925" s="64"/>
      <c r="O10925" s="60"/>
      <c r="P10925" s="67"/>
      <c r="T10925" s="53"/>
      <c r="U10925" s="64"/>
      <c r="Y10925" s="53"/>
      <c r="Z10925" s="64"/>
      <c r="AD10925" s="53"/>
    </row>
    <row r="10926" spans="1:30" s="13" customFormat="1" x14ac:dyDescent="0.25">
      <c r="A10926"/>
      <c r="B10926" s="32"/>
      <c r="C10926" s="34"/>
      <c r="D10926" s="10"/>
      <c r="J10926" s="53"/>
      <c r="K10926" s="64"/>
      <c r="O10926" s="60"/>
      <c r="P10926" s="67"/>
      <c r="T10926" s="53"/>
      <c r="U10926" s="64"/>
      <c r="Y10926" s="53"/>
      <c r="Z10926" s="64"/>
      <c r="AD10926" s="53"/>
    </row>
    <row r="10927" spans="1:30" s="13" customFormat="1" x14ac:dyDescent="0.25">
      <c r="A10927"/>
      <c r="B10927" s="32"/>
      <c r="C10927" s="34"/>
      <c r="D10927" s="10"/>
      <c r="J10927" s="53"/>
      <c r="K10927" s="64"/>
      <c r="O10927" s="60"/>
      <c r="P10927" s="67"/>
      <c r="T10927" s="53"/>
      <c r="U10927" s="64"/>
      <c r="Y10927" s="53"/>
      <c r="Z10927" s="64"/>
      <c r="AD10927" s="53"/>
    </row>
    <row r="10928" spans="1:30" s="13" customFormat="1" x14ac:dyDescent="0.25">
      <c r="A10928"/>
      <c r="B10928" s="32"/>
      <c r="C10928" s="34"/>
      <c r="D10928" s="10"/>
      <c r="J10928" s="53"/>
      <c r="K10928" s="64"/>
      <c r="O10928" s="60"/>
      <c r="P10928" s="67"/>
      <c r="T10928" s="53"/>
      <c r="U10928" s="64"/>
      <c r="Y10928" s="53"/>
      <c r="Z10928" s="64"/>
      <c r="AD10928" s="53"/>
    </row>
    <row r="10929" spans="1:30" s="13" customFormat="1" x14ac:dyDescent="0.25">
      <c r="A10929"/>
      <c r="B10929" s="32"/>
      <c r="C10929" s="34"/>
      <c r="D10929" s="10"/>
      <c r="J10929" s="53"/>
      <c r="K10929" s="64"/>
      <c r="O10929" s="60"/>
      <c r="P10929" s="67"/>
      <c r="T10929" s="53"/>
      <c r="U10929" s="64"/>
      <c r="Y10929" s="53"/>
      <c r="Z10929" s="64"/>
      <c r="AD10929" s="53"/>
    </row>
    <row r="10930" spans="1:30" s="13" customFormat="1" x14ac:dyDescent="0.25">
      <c r="A10930"/>
      <c r="B10930" s="32"/>
      <c r="C10930" s="34"/>
      <c r="D10930" s="10"/>
      <c r="J10930" s="53"/>
      <c r="K10930" s="64"/>
      <c r="O10930" s="60"/>
      <c r="P10930" s="67"/>
      <c r="T10930" s="53"/>
      <c r="U10930" s="64"/>
      <c r="Y10930" s="53"/>
      <c r="Z10930" s="64"/>
      <c r="AD10930" s="53"/>
    </row>
    <row r="10931" spans="1:30" s="13" customFormat="1" x14ac:dyDescent="0.25">
      <c r="A10931"/>
      <c r="B10931" s="32"/>
      <c r="C10931" s="34"/>
      <c r="D10931" s="10"/>
      <c r="J10931" s="53"/>
      <c r="K10931" s="64"/>
      <c r="O10931" s="60"/>
      <c r="P10931" s="67"/>
      <c r="T10931" s="53"/>
      <c r="U10931" s="64"/>
      <c r="Y10931" s="53"/>
      <c r="Z10931" s="64"/>
      <c r="AD10931" s="53"/>
    </row>
    <row r="10932" spans="1:30" s="13" customFormat="1" x14ac:dyDescent="0.25">
      <c r="A10932"/>
      <c r="B10932" s="32"/>
      <c r="C10932" s="34"/>
      <c r="D10932" s="10"/>
      <c r="J10932" s="53"/>
      <c r="K10932" s="64"/>
      <c r="O10932" s="60"/>
      <c r="P10932" s="67"/>
      <c r="T10932" s="53"/>
      <c r="U10932" s="64"/>
      <c r="Y10932" s="53"/>
      <c r="Z10932" s="64"/>
      <c r="AD10932" s="53"/>
    </row>
    <row r="10933" spans="1:30" s="13" customFormat="1" x14ac:dyDescent="0.25">
      <c r="A10933"/>
      <c r="B10933" s="32"/>
      <c r="C10933" s="34"/>
      <c r="D10933" s="10"/>
      <c r="J10933" s="53"/>
      <c r="K10933" s="64"/>
      <c r="O10933" s="60"/>
      <c r="P10933" s="67"/>
      <c r="T10933" s="53"/>
      <c r="U10933" s="64"/>
      <c r="Y10933" s="53"/>
      <c r="Z10933" s="64"/>
      <c r="AD10933" s="53"/>
    </row>
    <row r="10934" spans="1:30" s="13" customFormat="1" x14ac:dyDescent="0.25">
      <c r="A10934"/>
      <c r="B10934" s="32"/>
      <c r="C10934" s="34"/>
      <c r="D10934" s="10"/>
      <c r="J10934" s="53"/>
      <c r="K10934" s="64"/>
      <c r="O10934" s="60"/>
      <c r="P10934" s="67"/>
      <c r="T10934" s="53"/>
      <c r="U10934" s="64"/>
      <c r="Y10934" s="53"/>
      <c r="Z10934" s="64"/>
      <c r="AD10934" s="53"/>
    </row>
    <row r="10935" spans="1:30" s="13" customFormat="1" x14ac:dyDescent="0.25">
      <c r="A10935"/>
      <c r="B10935" s="32"/>
      <c r="C10935" s="34"/>
      <c r="D10935" s="10"/>
      <c r="J10935" s="53"/>
      <c r="K10935" s="64"/>
      <c r="O10935" s="60"/>
      <c r="P10935" s="67"/>
      <c r="T10935" s="53"/>
      <c r="U10935" s="64"/>
      <c r="Y10935" s="53"/>
      <c r="Z10935" s="64"/>
      <c r="AD10935" s="53"/>
    </row>
    <row r="10936" spans="1:30" s="13" customFormat="1" x14ac:dyDescent="0.25">
      <c r="A10936"/>
      <c r="B10936" s="32"/>
      <c r="C10936" s="34"/>
      <c r="D10936" s="10"/>
      <c r="J10936" s="53"/>
      <c r="K10936" s="64"/>
      <c r="O10936" s="60"/>
      <c r="P10936" s="67"/>
      <c r="T10936" s="53"/>
      <c r="U10936" s="64"/>
      <c r="Y10936" s="53"/>
      <c r="Z10936" s="64"/>
      <c r="AD10936" s="53"/>
    </row>
    <row r="10937" spans="1:30" s="13" customFormat="1" x14ac:dyDescent="0.25">
      <c r="A10937"/>
      <c r="B10937" s="32"/>
      <c r="C10937" s="34"/>
      <c r="D10937" s="10"/>
      <c r="J10937" s="53"/>
      <c r="K10937" s="64"/>
      <c r="O10937" s="60"/>
      <c r="P10937" s="67"/>
      <c r="T10937" s="53"/>
      <c r="U10937" s="64"/>
      <c r="Y10937" s="53"/>
      <c r="Z10937" s="64"/>
      <c r="AD10937" s="53"/>
    </row>
    <row r="10938" spans="1:30" s="13" customFormat="1" x14ac:dyDescent="0.25">
      <c r="A10938"/>
      <c r="B10938" s="32"/>
      <c r="C10938" s="34"/>
      <c r="D10938" s="10"/>
      <c r="J10938" s="53"/>
      <c r="K10938" s="64"/>
      <c r="O10938" s="60"/>
      <c r="P10938" s="67"/>
      <c r="T10938" s="53"/>
      <c r="U10938" s="64"/>
      <c r="Y10938" s="53"/>
      <c r="Z10938" s="64"/>
      <c r="AD10938" s="53"/>
    </row>
    <row r="10939" spans="1:30" s="13" customFormat="1" x14ac:dyDescent="0.25">
      <c r="A10939"/>
      <c r="B10939" s="32"/>
      <c r="C10939" s="34"/>
      <c r="D10939" s="10"/>
      <c r="J10939" s="53"/>
      <c r="K10939" s="64"/>
      <c r="O10939" s="60"/>
      <c r="P10939" s="67"/>
      <c r="T10939" s="53"/>
      <c r="U10939" s="64"/>
      <c r="Y10939" s="53"/>
      <c r="Z10939" s="64"/>
      <c r="AD10939" s="53"/>
    </row>
    <row r="10940" spans="1:30" s="13" customFormat="1" x14ac:dyDescent="0.25">
      <c r="A10940"/>
      <c r="B10940" s="32"/>
      <c r="C10940" s="34"/>
      <c r="D10940" s="10"/>
      <c r="J10940" s="53"/>
      <c r="K10940" s="64"/>
      <c r="O10940" s="60"/>
      <c r="P10940" s="67"/>
      <c r="T10940" s="53"/>
      <c r="U10940" s="64"/>
      <c r="Y10940" s="53"/>
      <c r="Z10940" s="64"/>
      <c r="AD10940" s="53"/>
    </row>
    <row r="10941" spans="1:30" s="13" customFormat="1" x14ac:dyDescent="0.25">
      <c r="A10941"/>
      <c r="B10941" s="32"/>
      <c r="C10941" s="34"/>
      <c r="D10941" s="10"/>
      <c r="J10941" s="53"/>
      <c r="K10941" s="64"/>
      <c r="O10941" s="60"/>
      <c r="P10941" s="67"/>
      <c r="T10941" s="53"/>
      <c r="U10941" s="64"/>
      <c r="Y10941" s="53"/>
      <c r="Z10941" s="64"/>
      <c r="AD10941" s="53"/>
    </row>
    <row r="10942" spans="1:30" s="13" customFormat="1" x14ac:dyDescent="0.25">
      <c r="A10942"/>
      <c r="B10942" s="32"/>
      <c r="C10942" s="34"/>
      <c r="D10942" s="10"/>
      <c r="J10942" s="53"/>
      <c r="K10942" s="64"/>
      <c r="O10942" s="60"/>
      <c r="P10942" s="67"/>
      <c r="T10942" s="53"/>
      <c r="U10942" s="64"/>
      <c r="Y10942" s="53"/>
      <c r="Z10942" s="64"/>
      <c r="AD10942" s="53"/>
    </row>
    <row r="10943" spans="1:30" s="13" customFormat="1" x14ac:dyDescent="0.25">
      <c r="A10943"/>
      <c r="B10943" s="32"/>
      <c r="C10943" s="34"/>
      <c r="D10943" s="10"/>
      <c r="J10943" s="53"/>
      <c r="K10943" s="64"/>
      <c r="O10943" s="60"/>
      <c r="P10943" s="67"/>
      <c r="T10943" s="53"/>
      <c r="U10943" s="64"/>
      <c r="Y10943" s="53"/>
      <c r="Z10943" s="64"/>
      <c r="AD10943" s="53"/>
    </row>
    <row r="10944" spans="1:30" s="13" customFormat="1" x14ac:dyDescent="0.25">
      <c r="A10944"/>
      <c r="B10944" s="32"/>
      <c r="C10944" s="34"/>
      <c r="D10944" s="10"/>
      <c r="J10944" s="53"/>
      <c r="K10944" s="64"/>
      <c r="O10944" s="60"/>
      <c r="P10944" s="67"/>
      <c r="T10944" s="53"/>
      <c r="U10944" s="64"/>
      <c r="Y10944" s="53"/>
      <c r="Z10944" s="64"/>
      <c r="AD10944" s="53"/>
    </row>
    <row r="10945" spans="1:30" s="13" customFormat="1" x14ac:dyDescent="0.25">
      <c r="A10945"/>
      <c r="B10945" s="32"/>
      <c r="C10945" s="34"/>
      <c r="D10945" s="10"/>
      <c r="J10945" s="53"/>
      <c r="K10945" s="64"/>
      <c r="O10945" s="60"/>
      <c r="P10945" s="67"/>
      <c r="T10945" s="53"/>
      <c r="U10945" s="64"/>
      <c r="Y10945" s="53"/>
      <c r="Z10945" s="64"/>
      <c r="AD10945" s="53"/>
    </row>
    <row r="10946" spans="1:30" s="13" customFormat="1" x14ac:dyDescent="0.25">
      <c r="A10946"/>
      <c r="B10946" s="32"/>
      <c r="C10946" s="34"/>
      <c r="D10946" s="10"/>
      <c r="J10946" s="53"/>
      <c r="K10946" s="64"/>
      <c r="O10946" s="60"/>
      <c r="P10946" s="67"/>
      <c r="T10946" s="53"/>
      <c r="U10946" s="64"/>
      <c r="Y10946" s="53"/>
      <c r="Z10946" s="64"/>
      <c r="AD10946" s="53"/>
    </row>
    <row r="10947" spans="1:30" s="13" customFormat="1" x14ac:dyDescent="0.25">
      <c r="A10947"/>
      <c r="B10947" s="32"/>
      <c r="C10947" s="34"/>
      <c r="D10947" s="10"/>
      <c r="J10947" s="53"/>
      <c r="K10947" s="64"/>
      <c r="O10947" s="60"/>
      <c r="P10947" s="67"/>
      <c r="T10947" s="53"/>
      <c r="U10947" s="64"/>
      <c r="Y10947" s="53"/>
      <c r="Z10947" s="64"/>
      <c r="AD10947" s="53"/>
    </row>
    <row r="10948" spans="1:30" s="13" customFormat="1" x14ac:dyDescent="0.25">
      <c r="A10948"/>
      <c r="B10948" s="32"/>
      <c r="C10948" s="34"/>
      <c r="D10948" s="10"/>
      <c r="J10948" s="53"/>
      <c r="K10948" s="64"/>
      <c r="O10948" s="60"/>
      <c r="P10948" s="67"/>
      <c r="T10948" s="53"/>
      <c r="U10948" s="64"/>
      <c r="Y10948" s="53"/>
      <c r="Z10948" s="64"/>
      <c r="AD10948" s="53"/>
    </row>
    <row r="10949" spans="1:30" s="13" customFormat="1" x14ac:dyDescent="0.25">
      <c r="A10949"/>
      <c r="B10949" s="32"/>
      <c r="C10949" s="34"/>
      <c r="D10949" s="10"/>
      <c r="J10949" s="53"/>
      <c r="K10949" s="64"/>
      <c r="O10949" s="60"/>
      <c r="P10949" s="67"/>
      <c r="T10949" s="53"/>
      <c r="U10949" s="64"/>
      <c r="Y10949" s="53"/>
      <c r="Z10949" s="64"/>
      <c r="AD10949" s="53"/>
    </row>
    <row r="10950" spans="1:30" s="13" customFormat="1" x14ac:dyDescent="0.25">
      <c r="A10950"/>
      <c r="B10950" s="32"/>
      <c r="C10950" s="34"/>
      <c r="D10950" s="10"/>
      <c r="J10950" s="53"/>
      <c r="K10950" s="64"/>
      <c r="O10950" s="60"/>
      <c r="P10950" s="67"/>
      <c r="T10950" s="53"/>
      <c r="U10950" s="64"/>
      <c r="Y10950" s="53"/>
      <c r="Z10950" s="64"/>
      <c r="AD10950" s="53"/>
    </row>
    <row r="10951" spans="1:30" s="13" customFormat="1" x14ac:dyDescent="0.25">
      <c r="A10951"/>
      <c r="B10951" s="32"/>
      <c r="C10951" s="34"/>
      <c r="D10951" s="10"/>
      <c r="J10951" s="53"/>
      <c r="K10951" s="64"/>
      <c r="O10951" s="60"/>
      <c r="P10951" s="67"/>
      <c r="T10951" s="53"/>
      <c r="U10951" s="64"/>
      <c r="Y10951" s="53"/>
      <c r="Z10951" s="64"/>
      <c r="AD10951" s="53"/>
    </row>
    <row r="10952" spans="1:30" s="13" customFormat="1" x14ac:dyDescent="0.25">
      <c r="A10952"/>
      <c r="B10952" s="32"/>
      <c r="C10952" s="34"/>
      <c r="D10952" s="10"/>
      <c r="J10952" s="53"/>
      <c r="K10952" s="64"/>
      <c r="O10952" s="60"/>
      <c r="P10952" s="67"/>
      <c r="T10952" s="53"/>
      <c r="U10952" s="64"/>
      <c r="Y10952" s="53"/>
      <c r="Z10952" s="64"/>
      <c r="AD10952" s="53"/>
    </row>
    <row r="10953" spans="1:30" s="13" customFormat="1" x14ac:dyDescent="0.25">
      <c r="A10953"/>
      <c r="B10953" s="32"/>
      <c r="C10953" s="34"/>
      <c r="D10953" s="10"/>
      <c r="J10953" s="53"/>
      <c r="K10953" s="64"/>
      <c r="O10953" s="60"/>
      <c r="P10953" s="67"/>
      <c r="T10953" s="53"/>
      <c r="U10953" s="64"/>
      <c r="Y10953" s="53"/>
      <c r="Z10953" s="64"/>
      <c r="AD10953" s="53"/>
    </row>
    <row r="10954" spans="1:30" s="13" customFormat="1" x14ac:dyDescent="0.25">
      <c r="A10954"/>
      <c r="B10954" s="32"/>
      <c r="C10954" s="34"/>
      <c r="D10954" s="10"/>
      <c r="J10954" s="53"/>
      <c r="K10954" s="64"/>
      <c r="O10954" s="60"/>
      <c r="P10954" s="67"/>
      <c r="T10954" s="53"/>
      <c r="U10954" s="64"/>
      <c r="Y10954" s="53"/>
      <c r="Z10954" s="64"/>
      <c r="AD10954" s="53"/>
    </row>
    <row r="10955" spans="1:30" s="13" customFormat="1" x14ac:dyDescent="0.25">
      <c r="A10955"/>
      <c r="B10955" s="32"/>
      <c r="C10955" s="34"/>
      <c r="D10955" s="10"/>
      <c r="J10955" s="53"/>
      <c r="K10955" s="64"/>
      <c r="O10955" s="60"/>
      <c r="P10955" s="67"/>
      <c r="T10955" s="53"/>
      <c r="U10955" s="64"/>
      <c r="Y10955" s="53"/>
      <c r="Z10955" s="64"/>
      <c r="AD10955" s="53"/>
    </row>
    <row r="10956" spans="1:30" s="13" customFormat="1" x14ac:dyDescent="0.25">
      <c r="A10956"/>
      <c r="B10956" s="32"/>
      <c r="C10956" s="34"/>
      <c r="D10956" s="10"/>
      <c r="J10956" s="53"/>
      <c r="K10956" s="64"/>
      <c r="O10956" s="60"/>
      <c r="P10956" s="67"/>
      <c r="T10956" s="53"/>
      <c r="U10956" s="64"/>
      <c r="Y10956" s="53"/>
      <c r="Z10956" s="64"/>
      <c r="AD10956" s="53"/>
    </row>
    <row r="10957" spans="1:30" s="13" customFormat="1" x14ac:dyDescent="0.25">
      <c r="A10957"/>
      <c r="B10957" s="32"/>
      <c r="C10957" s="34"/>
      <c r="D10957" s="10"/>
      <c r="J10957" s="53"/>
      <c r="K10957" s="64"/>
      <c r="O10957" s="60"/>
      <c r="P10957" s="67"/>
      <c r="T10957" s="53"/>
      <c r="U10957" s="64"/>
      <c r="Y10957" s="53"/>
      <c r="Z10957" s="64"/>
      <c r="AD10957" s="53"/>
    </row>
    <row r="10958" spans="1:30" s="13" customFormat="1" x14ac:dyDescent="0.25">
      <c r="A10958"/>
      <c r="B10958" s="32"/>
      <c r="C10958" s="34"/>
      <c r="D10958" s="10"/>
      <c r="J10958" s="53"/>
      <c r="K10958" s="64"/>
      <c r="O10958" s="60"/>
      <c r="P10958" s="67"/>
      <c r="T10958" s="53"/>
      <c r="U10958" s="64"/>
      <c r="Y10958" s="53"/>
      <c r="Z10958" s="64"/>
      <c r="AD10958" s="53"/>
    </row>
    <row r="10959" spans="1:30" s="13" customFormat="1" x14ac:dyDescent="0.25">
      <c r="A10959"/>
      <c r="B10959" s="32"/>
      <c r="C10959" s="34"/>
      <c r="D10959" s="10"/>
      <c r="J10959" s="53"/>
      <c r="K10959" s="64"/>
      <c r="O10959" s="60"/>
      <c r="P10959" s="67"/>
      <c r="T10959" s="53"/>
      <c r="U10959" s="64"/>
      <c r="Y10959" s="53"/>
      <c r="Z10959" s="64"/>
      <c r="AD10959" s="53"/>
    </row>
    <row r="10960" spans="1:30" s="13" customFormat="1" x14ac:dyDescent="0.25">
      <c r="A10960"/>
      <c r="B10960" s="32"/>
      <c r="C10960" s="34"/>
      <c r="D10960" s="10"/>
      <c r="J10960" s="53"/>
      <c r="K10960" s="64"/>
      <c r="O10960" s="60"/>
      <c r="P10960" s="67"/>
      <c r="T10960" s="53"/>
      <c r="U10960" s="64"/>
      <c r="Y10960" s="53"/>
      <c r="Z10960" s="64"/>
      <c r="AD10960" s="53"/>
    </row>
    <row r="10961" spans="1:30" s="13" customFormat="1" x14ac:dyDescent="0.25">
      <c r="A10961"/>
      <c r="B10961" s="32"/>
      <c r="C10961" s="34"/>
      <c r="D10961" s="10"/>
      <c r="J10961" s="53"/>
      <c r="K10961" s="64"/>
      <c r="O10961" s="60"/>
      <c r="P10961" s="67"/>
      <c r="T10961" s="53"/>
      <c r="U10961" s="64"/>
      <c r="Y10961" s="53"/>
      <c r="Z10961" s="64"/>
      <c r="AD10961" s="53"/>
    </row>
    <row r="10962" spans="1:30" s="13" customFormat="1" x14ac:dyDescent="0.25">
      <c r="A10962"/>
      <c r="B10962" s="32"/>
      <c r="C10962" s="34"/>
      <c r="D10962" s="10"/>
      <c r="J10962" s="53"/>
      <c r="K10962" s="64"/>
      <c r="O10962" s="60"/>
      <c r="P10962" s="67"/>
      <c r="T10962" s="53"/>
      <c r="U10962" s="64"/>
      <c r="Y10962" s="53"/>
      <c r="Z10962" s="64"/>
      <c r="AD10962" s="53"/>
    </row>
    <row r="10963" spans="1:30" s="13" customFormat="1" x14ac:dyDescent="0.25">
      <c r="A10963"/>
      <c r="B10963" s="32"/>
      <c r="C10963" s="34"/>
      <c r="D10963" s="10"/>
      <c r="J10963" s="53"/>
      <c r="K10963" s="64"/>
      <c r="O10963" s="60"/>
      <c r="P10963" s="67"/>
      <c r="T10963" s="53"/>
      <c r="U10963" s="64"/>
      <c r="Y10963" s="53"/>
      <c r="Z10963" s="64"/>
      <c r="AD10963" s="53"/>
    </row>
    <row r="10964" spans="1:30" s="13" customFormat="1" x14ac:dyDescent="0.25">
      <c r="A10964"/>
      <c r="B10964" s="32"/>
      <c r="C10964" s="34"/>
      <c r="D10964" s="10"/>
      <c r="J10964" s="53"/>
      <c r="K10964" s="64"/>
      <c r="O10964" s="60"/>
      <c r="P10964" s="67"/>
      <c r="T10964" s="53"/>
      <c r="U10964" s="64"/>
      <c r="Y10964" s="53"/>
      <c r="Z10964" s="64"/>
      <c r="AD10964" s="53"/>
    </row>
    <row r="10965" spans="1:30" s="13" customFormat="1" x14ac:dyDescent="0.25">
      <c r="A10965"/>
      <c r="B10965" s="32"/>
      <c r="C10965" s="34"/>
      <c r="D10965" s="10"/>
      <c r="J10965" s="53"/>
      <c r="K10965" s="64"/>
      <c r="O10965" s="60"/>
      <c r="P10965" s="67"/>
      <c r="T10965" s="53"/>
      <c r="U10965" s="64"/>
      <c r="Y10965" s="53"/>
      <c r="Z10965" s="64"/>
      <c r="AD10965" s="53"/>
    </row>
    <row r="10966" spans="1:30" s="13" customFormat="1" x14ac:dyDescent="0.25">
      <c r="A10966"/>
      <c r="B10966" s="32"/>
      <c r="C10966" s="34"/>
      <c r="D10966" s="10"/>
      <c r="J10966" s="53"/>
      <c r="K10966" s="64"/>
      <c r="O10966" s="60"/>
      <c r="P10966" s="67"/>
      <c r="T10966" s="53"/>
      <c r="U10966" s="64"/>
      <c r="Y10966" s="53"/>
      <c r="Z10966" s="64"/>
      <c r="AD10966" s="53"/>
    </row>
    <row r="10967" spans="1:30" s="13" customFormat="1" x14ac:dyDescent="0.25">
      <c r="A10967"/>
      <c r="B10967" s="32"/>
      <c r="C10967" s="34"/>
      <c r="D10967" s="10"/>
      <c r="J10967" s="53"/>
      <c r="K10967" s="64"/>
      <c r="O10967" s="60"/>
      <c r="P10967" s="67"/>
      <c r="T10967" s="53"/>
      <c r="U10967" s="64"/>
      <c r="Y10967" s="53"/>
      <c r="Z10967" s="64"/>
      <c r="AD10967" s="53"/>
    </row>
    <row r="10968" spans="1:30" s="13" customFormat="1" x14ac:dyDescent="0.25">
      <c r="A10968"/>
      <c r="B10968" s="32"/>
      <c r="C10968" s="34"/>
      <c r="D10968" s="10"/>
      <c r="J10968" s="53"/>
      <c r="K10968" s="64"/>
      <c r="O10968" s="60"/>
      <c r="P10968" s="67"/>
      <c r="T10968" s="53"/>
      <c r="U10968" s="64"/>
      <c r="Y10968" s="53"/>
      <c r="Z10968" s="64"/>
      <c r="AD10968" s="53"/>
    </row>
    <row r="10969" spans="1:30" s="13" customFormat="1" x14ac:dyDescent="0.25">
      <c r="A10969"/>
      <c r="B10969" s="32"/>
      <c r="C10969" s="34"/>
      <c r="D10969" s="10"/>
      <c r="J10969" s="53"/>
      <c r="K10969" s="64"/>
      <c r="O10969" s="60"/>
      <c r="P10969" s="67"/>
      <c r="T10969" s="53"/>
      <c r="U10969" s="64"/>
      <c r="Y10969" s="53"/>
      <c r="Z10969" s="64"/>
      <c r="AD10969" s="53"/>
    </row>
    <row r="10970" spans="1:30" s="13" customFormat="1" x14ac:dyDescent="0.25">
      <c r="A10970"/>
      <c r="B10970" s="32"/>
      <c r="C10970" s="34"/>
      <c r="D10970" s="10"/>
      <c r="J10970" s="53"/>
      <c r="K10970" s="64"/>
      <c r="O10970" s="60"/>
      <c r="P10970" s="67"/>
      <c r="T10970" s="53"/>
      <c r="U10970" s="64"/>
      <c r="Y10970" s="53"/>
      <c r="Z10970" s="64"/>
      <c r="AD10970" s="53"/>
    </row>
    <row r="10971" spans="1:30" s="13" customFormat="1" x14ac:dyDescent="0.25">
      <c r="A10971"/>
      <c r="B10971" s="32"/>
      <c r="C10971" s="34"/>
      <c r="D10971" s="10"/>
      <c r="J10971" s="53"/>
      <c r="K10971" s="64"/>
      <c r="O10971" s="60"/>
      <c r="P10971" s="67"/>
      <c r="T10971" s="53"/>
      <c r="U10971" s="64"/>
      <c r="Y10971" s="53"/>
      <c r="Z10971" s="64"/>
      <c r="AD10971" s="53"/>
    </row>
    <row r="10972" spans="1:30" s="13" customFormat="1" x14ac:dyDescent="0.25">
      <c r="A10972"/>
      <c r="B10972" s="32"/>
      <c r="C10972" s="34"/>
      <c r="D10972" s="10"/>
      <c r="J10972" s="53"/>
      <c r="K10972" s="64"/>
      <c r="O10972" s="60"/>
      <c r="P10972" s="67"/>
      <c r="T10972" s="53"/>
      <c r="U10972" s="64"/>
      <c r="Y10972" s="53"/>
      <c r="Z10972" s="64"/>
      <c r="AD10972" s="53"/>
    </row>
    <row r="10973" spans="1:30" s="13" customFormat="1" x14ac:dyDescent="0.25">
      <c r="A10973"/>
      <c r="B10973" s="32"/>
      <c r="C10973" s="34"/>
      <c r="D10973" s="10"/>
      <c r="J10973" s="53"/>
      <c r="K10973" s="64"/>
      <c r="O10973" s="60"/>
      <c r="P10973" s="67"/>
      <c r="T10973" s="53"/>
      <c r="U10973" s="64"/>
      <c r="Y10973" s="53"/>
      <c r="Z10973" s="64"/>
      <c r="AD10973" s="53"/>
    </row>
    <row r="10974" spans="1:30" s="13" customFormat="1" x14ac:dyDescent="0.25">
      <c r="A10974"/>
      <c r="B10974" s="32"/>
      <c r="C10974" s="34"/>
      <c r="D10974" s="10"/>
      <c r="J10974" s="53"/>
      <c r="K10974" s="64"/>
      <c r="O10974" s="60"/>
      <c r="P10974" s="67"/>
      <c r="T10974" s="53"/>
      <c r="U10974" s="64"/>
      <c r="Y10974" s="53"/>
      <c r="Z10974" s="64"/>
      <c r="AD10974" s="53"/>
    </row>
    <row r="10975" spans="1:30" s="13" customFormat="1" x14ac:dyDescent="0.25">
      <c r="A10975"/>
      <c r="B10975" s="32"/>
      <c r="C10975" s="34"/>
      <c r="D10975" s="10"/>
      <c r="J10975" s="53"/>
      <c r="K10975" s="64"/>
      <c r="O10975" s="60"/>
      <c r="P10975" s="67"/>
      <c r="T10975" s="53"/>
      <c r="U10975" s="64"/>
      <c r="Y10975" s="53"/>
      <c r="Z10975" s="64"/>
      <c r="AD10975" s="53"/>
    </row>
    <row r="10976" spans="1:30" s="13" customFormat="1" x14ac:dyDescent="0.25">
      <c r="A10976"/>
      <c r="B10976" s="32"/>
      <c r="C10976" s="34"/>
      <c r="D10976" s="10"/>
      <c r="J10976" s="53"/>
      <c r="K10976" s="64"/>
      <c r="O10976" s="60"/>
      <c r="P10976" s="67"/>
      <c r="T10976" s="53"/>
      <c r="U10976" s="64"/>
      <c r="Y10976" s="53"/>
      <c r="Z10976" s="64"/>
      <c r="AD10976" s="53"/>
    </row>
    <row r="10977" spans="1:30" s="13" customFormat="1" x14ac:dyDescent="0.25">
      <c r="A10977"/>
      <c r="B10977" s="32"/>
      <c r="C10977" s="34"/>
      <c r="D10977" s="10"/>
      <c r="J10977" s="53"/>
      <c r="K10977" s="64"/>
      <c r="O10977" s="60"/>
      <c r="P10977" s="67"/>
      <c r="T10977" s="53"/>
      <c r="U10977" s="64"/>
      <c r="Y10977" s="53"/>
      <c r="Z10977" s="64"/>
      <c r="AD10977" s="53"/>
    </row>
    <row r="10978" spans="1:30" s="13" customFormat="1" x14ac:dyDescent="0.25">
      <c r="A10978"/>
      <c r="B10978" s="32"/>
      <c r="C10978" s="34"/>
      <c r="D10978" s="10"/>
      <c r="J10978" s="53"/>
      <c r="K10978" s="64"/>
      <c r="O10978" s="60"/>
      <c r="P10978" s="67"/>
      <c r="T10978" s="53"/>
      <c r="U10978" s="64"/>
      <c r="Y10978" s="53"/>
      <c r="Z10978" s="64"/>
      <c r="AD10978" s="53"/>
    </row>
    <row r="10979" spans="1:30" s="13" customFormat="1" x14ac:dyDescent="0.25">
      <c r="A10979"/>
      <c r="B10979" s="32"/>
      <c r="C10979" s="34"/>
      <c r="D10979" s="10"/>
      <c r="J10979" s="53"/>
      <c r="K10979" s="64"/>
      <c r="O10979" s="60"/>
      <c r="P10979" s="67"/>
      <c r="T10979" s="53"/>
      <c r="U10979" s="64"/>
      <c r="Y10979" s="53"/>
      <c r="Z10979" s="64"/>
      <c r="AD10979" s="53"/>
    </row>
    <row r="10980" spans="1:30" s="13" customFormat="1" x14ac:dyDescent="0.25">
      <c r="A10980"/>
      <c r="B10980" s="32"/>
      <c r="C10980" s="34"/>
      <c r="D10980" s="10"/>
      <c r="J10980" s="53"/>
      <c r="K10980" s="64"/>
      <c r="O10980" s="60"/>
      <c r="P10980" s="67"/>
      <c r="T10980" s="53"/>
      <c r="U10980" s="64"/>
      <c r="Y10980" s="53"/>
      <c r="Z10980" s="64"/>
      <c r="AD10980" s="53"/>
    </row>
    <row r="10981" spans="1:30" s="13" customFormat="1" x14ac:dyDescent="0.25">
      <c r="A10981"/>
      <c r="B10981" s="32"/>
      <c r="C10981" s="34"/>
      <c r="D10981" s="10"/>
      <c r="J10981" s="53"/>
      <c r="K10981" s="64"/>
      <c r="O10981" s="60"/>
      <c r="P10981" s="67"/>
      <c r="T10981" s="53"/>
      <c r="U10981" s="64"/>
      <c r="Y10981" s="53"/>
      <c r="Z10981" s="64"/>
      <c r="AD10981" s="53"/>
    </row>
    <row r="10982" spans="1:30" s="13" customFormat="1" x14ac:dyDescent="0.25">
      <c r="A10982"/>
      <c r="B10982" s="32"/>
      <c r="C10982" s="34"/>
      <c r="D10982" s="10"/>
      <c r="J10982" s="53"/>
      <c r="K10982" s="64"/>
      <c r="O10982" s="60"/>
      <c r="P10982" s="67"/>
      <c r="T10982" s="53"/>
      <c r="U10982" s="64"/>
      <c r="Y10982" s="53"/>
      <c r="Z10982" s="64"/>
      <c r="AD10982" s="53"/>
    </row>
    <row r="10983" spans="1:30" s="13" customFormat="1" x14ac:dyDescent="0.25">
      <c r="A10983"/>
      <c r="B10983" s="32"/>
      <c r="C10983" s="34"/>
      <c r="D10983" s="10"/>
      <c r="J10983" s="53"/>
      <c r="K10983" s="64"/>
      <c r="O10983" s="60"/>
      <c r="P10983" s="67"/>
      <c r="T10983" s="53"/>
      <c r="U10983" s="64"/>
      <c r="Y10983" s="53"/>
      <c r="Z10983" s="64"/>
      <c r="AD10983" s="53"/>
    </row>
    <row r="10984" spans="1:30" s="13" customFormat="1" x14ac:dyDescent="0.25">
      <c r="A10984"/>
      <c r="B10984" s="32"/>
      <c r="C10984" s="34"/>
      <c r="D10984" s="10"/>
      <c r="J10984" s="53"/>
      <c r="K10984" s="64"/>
      <c r="O10984" s="60"/>
      <c r="P10984" s="67"/>
      <c r="T10984" s="53"/>
      <c r="U10984" s="64"/>
      <c r="Y10984" s="53"/>
      <c r="Z10984" s="64"/>
      <c r="AD10984" s="53"/>
    </row>
    <row r="10985" spans="1:30" s="13" customFormat="1" x14ac:dyDescent="0.25">
      <c r="A10985"/>
      <c r="B10985" s="32"/>
      <c r="C10985" s="34"/>
      <c r="D10985" s="10"/>
      <c r="J10985" s="53"/>
      <c r="K10985" s="64"/>
      <c r="O10985" s="60"/>
      <c r="P10985" s="67"/>
      <c r="T10985" s="53"/>
      <c r="U10985" s="64"/>
      <c r="Y10985" s="53"/>
      <c r="Z10985" s="64"/>
      <c r="AD10985" s="53"/>
    </row>
    <row r="10986" spans="1:30" s="13" customFormat="1" x14ac:dyDescent="0.25">
      <c r="A10986"/>
      <c r="B10986" s="32"/>
      <c r="C10986" s="34"/>
      <c r="D10986" s="10"/>
      <c r="J10986" s="53"/>
      <c r="K10986" s="64"/>
      <c r="O10986" s="60"/>
      <c r="P10986" s="67"/>
      <c r="T10986" s="53"/>
      <c r="U10986" s="64"/>
      <c r="Y10986" s="53"/>
      <c r="Z10986" s="64"/>
      <c r="AD10986" s="53"/>
    </row>
    <row r="10987" spans="1:30" s="13" customFormat="1" x14ac:dyDescent="0.25">
      <c r="A10987"/>
      <c r="B10987" s="32"/>
      <c r="C10987" s="34"/>
      <c r="D10987" s="10"/>
      <c r="J10987" s="53"/>
      <c r="K10987" s="64"/>
      <c r="O10987" s="60"/>
      <c r="P10987" s="67"/>
      <c r="T10987" s="53"/>
      <c r="U10987" s="64"/>
      <c r="Y10987" s="53"/>
      <c r="Z10987" s="64"/>
      <c r="AD10987" s="53"/>
    </row>
    <row r="10988" spans="1:30" s="13" customFormat="1" x14ac:dyDescent="0.25">
      <c r="A10988"/>
      <c r="B10988" s="32"/>
      <c r="C10988" s="34"/>
      <c r="D10988" s="10"/>
      <c r="J10988" s="53"/>
      <c r="K10988" s="64"/>
      <c r="O10988" s="60"/>
      <c r="P10988" s="67"/>
      <c r="T10988" s="53"/>
      <c r="U10988" s="64"/>
      <c r="Y10988" s="53"/>
      <c r="Z10988" s="64"/>
      <c r="AD10988" s="53"/>
    </row>
    <row r="10989" spans="1:30" s="13" customFormat="1" x14ac:dyDescent="0.25">
      <c r="A10989"/>
      <c r="B10989" s="32"/>
      <c r="C10989" s="34"/>
      <c r="D10989" s="10"/>
      <c r="J10989" s="53"/>
      <c r="K10989" s="64"/>
      <c r="O10989" s="60"/>
      <c r="P10989" s="67"/>
      <c r="T10989" s="53"/>
      <c r="U10989" s="64"/>
      <c r="Y10989" s="53"/>
      <c r="Z10989" s="64"/>
      <c r="AD10989" s="53"/>
    </row>
    <row r="10990" spans="1:30" s="13" customFormat="1" x14ac:dyDescent="0.25">
      <c r="A10990"/>
      <c r="B10990" s="32"/>
      <c r="C10990" s="34"/>
      <c r="D10990" s="10"/>
      <c r="J10990" s="53"/>
      <c r="K10990" s="64"/>
      <c r="O10990" s="60"/>
      <c r="P10990" s="67"/>
      <c r="T10990" s="53"/>
      <c r="U10990" s="64"/>
      <c r="Y10990" s="53"/>
      <c r="Z10990" s="64"/>
      <c r="AD10990" s="53"/>
    </row>
    <row r="10991" spans="1:30" s="13" customFormat="1" x14ac:dyDescent="0.25">
      <c r="A10991"/>
      <c r="B10991" s="32"/>
      <c r="C10991" s="34"/>
      <c r="D10991" s="10"/>
      <c r="J10991" s="53"/>
      <c r="K10991" s="64"/>
      <c r="O10991" s="60"/>
      <c r="P10991" s="67"/>
      <c r="T10991" s="53"/>
      <c r="U10991" s="64"/>
      <c r="Y10991" s="53"/>
      <c r="Z10991" s="64"/>
      <c r="AD10991" s="53"/>
    </row>
    <row r="10992" spans="1:30" s="13" customFormat="1" x14ac:dyDescent="0.25">
      <c r="A10992"/>
      <c r="B10992" s="32"/>
      <c r="C10992" s="34"/>
      <c r="D10992" s="10"/>
      <c r="J10992" s="53"/>
      <c r="K10992" s="64"/>
      <c r="O10992" s="60"/>
      <c r="P10992" s="67"/>
      <c r="T10992" s="53"/>
      <c r="U10992" s="64"/>
      <c r="Y10992" s="53"/>
      <c r="Z10992" s="64"/>
      <c r="AD10992" s="53"/>
    </row>
    <row r="10993" spans="1:30" s="13" customFormat="1" x14ac:dyDescent="0.25">
      <c r="A10993"/>
      <c r="B10993" s="32"/>
      <c r="C10993" s="34"/>
      <c r="D10993" s="10"/>
      <c r="J10993" s="53"/>
      <c r="K10993" s="64"/>
      <c r="O10993" s="60"/>
      <c r="P10993" s="67"/>
      <c r="T10993" s="53"/>
      <c r="U10993" s="64"/>
      <c r="Y10993" s="53"/>
      <c r="Z10993" s="64"/>
      <c r="AD10993" s="53"/>
    </row>
    <row r="10994" spans="1:30" s="13" customFormat="1" x14ac:dyDescent="0.25">
      <c r="A10994"/>
      <c r="B10994" s="32"/>
      <c r="C10994" s="34"/>
      <c r="D10994" s="10"/>
      <c r="J10994" s="53"/>
      <c r="K10994" s="64"/>
      <c r="O10994" s="60"/>
      <c r="P10994" s="67"/>
      <c r="T10994" s="53"/>
      <c r="U10994" s="64"/>
      <c r="Y10994" s="53"/>
      <c r="Z10994" s="64"/>
      <c r="AD10994" s="53"/>
    </row>
    <row r="10995" spans="1:30" s="13" customFormat="1" x14ac:dyDescent="0.25">
      <c r="A10995"/>
      <c r="B10995" s="32"/>
      <c r="C10995" s="34"/>
      <c r="D10995" s="10"/>
      <c r="J10995" s="53"/>
      <c r="K10995" s="64"/>
      <c r="O10995" s="60"/>
      <c r="P10995" s="67"/>
      <c r="T10995" s="53"/>
      <c r="U10995" s="64"/>
      <c r="Y10995" s="53"/>
      <c r="Z10995" s="64"/>
      <c r="AD10995" s="53"/>
    </row>
    <row r="10996" spans="1:30" s="13" customFormat="1" x14ac:dyDescent="0.25">
      <c r="A10996"/>
      <c r="B10996" s="32"/>
      <c r="C10996" s="34"/>
      <c r="D10996" s="10"/>
      <c r="J10996" s="53"/>
      <c r="K10996" s="64"/>
      <c r="O10996" s="60"/>
      <c r="P10996" s="67"/>
      <c r="T10996" s="53"/>
      <c r="U10996" s="64"/>
      <c r="Y10996" s="53"/>
      <c r="Z10996" s="64"/>
      <c r="AD10996" s="53"/>
    </row>
    <row r="10997" spans="1:30" s="13" customFormat="1" x14ac:dyDescent="0.25">
      <c r="A10997"/>
      <c r="B10997" s="32"/>
      <c r="C10997" s="34"/>
      <c r="D10997" s="10"/>
      <c r="J10997" s="53"/>
      <c r="K10997" s="64"/>
      <c r="O10997" s="60"/>
      <c r="P10997" s="67"/>
      <c r="T10997" s="53"/>
      <c r="U10997" s="64"/>
      <c r="Y10997" s="53"/>
      <c r="Z10997" s="64"/>
      <c r="AD10997" s="53"/>
    </row>
    <row r="10998" spans="1:30" s="13" customFormat="1" x14ac:dyDescent="0.25">
      <c r="A10998"/>
      <c r="B10998" s="32"/>
      <c r="C10998" s="34"/>
      <c r="D10998" s="10"/>
      <c r="J10998" s="53"/>
      <c r="K10998" s="64"/>
      <c r="O10998" s="60"/>
      <c r="P10998" s="67"/>
      <c r="T10998" s="53"/>
      <c r="U10998" s="64"/>
      <c r="Y10998" s="53"/>
      <c r="Z10998" s="64"/>
      <c r="AD10998" s="53"/>
    </row>
    <row r="10999" spans="1:30" s="13" customFormat="1" x14ac:dyDescent="0.25">
      <c r="A10999"/>
      <c r="B10999" s="32"/>
      <c r="C10999" s="34"/>
      <c r="D10999" s="10"/>
      <c r="J10999" s="53"/>
      <c r="K10999" s="64"/>
      <c r="O10999" s="60"/>
      <c r="P10999" s="67"/>
      <c r="T10999" s="53"/>
      <c r="U10999" s="64"/>
      <c r="Y10999" s="53"/>
      <c r="Z10999" s="64"/>
      <c r="AD10999" s="53"/>
    </row>
    <row r="11000" spans="1:30" s="13" customFormat="1" x14ac:dyDescent="0.25">
      <c r="A11000"/>
      <c r="B11000" s="32"/>
      <c r="C11000" s="34"/>
      <c r="D11000" s="10"/>
      <c r="J11000" s="53"/>
      <c r="K11000" s="64"/>
      <c r="O11000" s="60"/>
      <c r="P11000" s="67"/>
      <c r="T11000" s="53"/>
      <c r="U11000" s="64"/>
      <c r="Y11000" s="53"/>
      <c r="Z11000" s="64"/>
      <c r="AD11000" s="53"/>
    </row>
    <row r="11001" spans="1:30" s="13" customFormat="1" x14ac:dyDescent="0.25">
      <c r="A11001"/>
      <c r="B11001" s="32"/>
      <c r="C11001" s="34"/>
      <c r="D11001" s="10"/>
      <c r="J11001" s="53"/>
      <c r="K11001" s="64"/>
      <c r="O11001" s="60"/>
      <c r="P11001" s="67"/>
      <c r="T11001" s="53"/>
      <c r="U11001" s="64"/>
      <c r="Y11001" s="53"/>
      <c r="Z11001" s="64"/>
      <c r="AD11001" s="53"/>
    </row>
    <row r="11002" spans="1:30" s="13" customFormat="1" x14ac:dyDescent="0.25">
      <c r="A11002"/>
      <c r="B11002" s="32"/>
      <c r="C11002" s="34"/>
      <c r="D11002" s="10"/>
      <c r="J11002" s="53"/>
      <c r="K11002" s="64"/>
      <c r="O11002" s="60"/>
      <c r="P11002" s="67"/>
      <c r="T11002" s="53"/>
      <c r="U11002" s="64"/>
      <c r="Y11002" s="53"/>
      <c r="Z11002" s="64"/>
      <c r="AD11002" s="53"/>
    </row>
    <row r="11003" spans="1:30" s="13" customFormat="1" x14ac:dyDescent="0.25">
      <c r="A11003"/>
      <c r="B11003" s="32"/>
      <c r="C11003" s="34"/>
      <c r="D11003" s="10"/>
      <c r="J11003" s="53"/>
      <c r="K11003" s="64"/>
      <c r="O11003" s="60"/>
      <c r="P11003" s="67"/>
      <c r="T11003" s="53"/>
      <c r="U11003" s="64"/>
      <c r="Y11003" s="53"/>
      <c r="Z11003" s="64"/>
      <c r="AD11003" s="53"/>
    </row>
    <row r="11004" spans="1:30" s="13" customFormat="1" x14ac:dyDescent="0.25">
      <c r="A11004"/>
      <c r="B11004" s="32"/>
      <c r="C11004" s="34"/>
      <c r="D11004" s="10"/>
      <c r="J11004" s="53"/>
      <c r="K11004" s="64"/>
      <c r="O11004" s="60"/>
      <c r="P11004" s="67"/>
      <c r="T11004" s="53"/>
      <c r="U11004" s="64"/>
      <c r="Y11004" s="53"/>
      <c r="Z11004" s="64"/>
      <c r="AD11004" s="53"/>
    </row>
    <row r="11005" spans="1:30" s="13" customFormat="1" x14ac:dyDescent="0.25">
      <c r="A11005"/>
      <c r="B11005" s="32"/>
      <c r="C11005" s="34"/>
      <c r="D11005" s="10"/>
      <c r="J11005" s="53"/>
      <c r="K11005" s="64"/>
      <c r="O11005" s="60"/>
      <c r="P11005" s="67"/>
      <c r="T11005" s="53"/>
      <c r="U11005" s="64"/>
      <c r="Y11005" s="53"/>
      <c r="Z11005" s="64"/>
      <c r="AD11005" s="53"/>
    </row>
    <row r="11006" spans="1:30" s="13" customFormat="1" x14ac:dyDescent="0.25">
      <c r="A11006"/>
      <c r="B11006" s="32"/>
      <c r="C11006" s="34"/>
      <c r="D11006" s="10"/>
      <c r="J11006" s="53"/>
      <c r="K11006" s="64"/>
      <c r="O11006" s="60"/>
      <c r="P11006" s="67"/>
      <c r="T11006" s="53"/>
      <c r="U11006" s="64"/>
      <c r="Y11006" s="53"/>
      <c r="Z11006" s="64"/>
      <c r="AD11006" s="53"/>
    </row>
    <row r="11007" spans="1:30" s="13" customFormat="1" x14ac:dyDescent="0.25">
      <c r="A11007"/>
      <c r="B11007" s="32"/>
      <c r="C11007" s="34"/>
      <c r="D11007" s="10"/>
      <c r="J11007" s="53"/>
      <c r="K11007" s="64"/>
      <c r="O11007" s="60"/>
      <c r="P11007" s="67"/>
      <c r="T11007" s="53"/>
      <c r="U11007" s="64"/>
      <c r="Y11007" s="53"/>
      <c r="Z11007" s="64"/>
      <c r="AD11007" s="53"/>
    </row>
    <row r="11008" spans="1:30" s="13" customFormat="1" x14ac:dyDescent="0.25">
      <c r="A11008"/>
      <c r="B11008" s="32"/>
      <c r="C11008" s="34"/>
      <c r="D11008" s="10"/>
      <c r="J11008" s="53"/>
      <c r="K11008" s="64"/>
      <c r="O11008" s="60"/>
      <c r="P11008" s="67"/>
      <c r="T11008" s="53"/>
      <c r="U11008" s="64"/>
      <c r="Y11008" s="53"/>
      <c r="Z11008" s="64"/>
      <c r="AD11008" s="53"/>
    </row>
    <row r="11009" spans="1:30" s="13" customFormat="1" x14ac:dyDescent="0.25">
      <c r="A11009"/>
      <c r="B11009" s="32"/>
      <c r="C11009" s="34"/>
      <c r="D11009" s="10"/>
      <c r="J11009" s="53"/>
      <c r="K11009" s="64"/>
      <c r="O11009" s="60"/>
      <c r="P11009" s="67"/>
      <c r="T11009" s="53"/>
      <c r="U11009" s="64"/>
      <c r="Y11009" s="53"/>
      <c r="Z11009" s="64"/>
      <c r="AD11009" s="53"/>
    </row>
    <row r="11010" spans="1:30" s="13" customFormat="1" x14ac:dyDescent="0.25">
      <c r="A11010"/>
      <c r="B11010" s="32"/>
      <c r="C11010" s="34"/>
      <c r="D11010" s="10"/>
      <c r="J11010" s="53"/>
      <c r="K11010" s="64"/>
      <c r="O11010" s="60"/>
      <c r="P11010" s="67"/>
      <c r="T11010" s="53"/>
      <c r="U11010" s="64"/>
      <c r="Y11010" s="53"/>
      <c r="Z11010" s="64"/>
      <c r="AD11010" s="53"/>
    </row>
    <row r="11011" spans="1:30" s="13" customFormat="1" x14ac:dyDescent="0.25">
      <c r="A11011"/>
      <c r="B11011" s="32"/>
      <c r="C11011" s="34"/>
      <c r="D11011" s="10"/>
      <c r="J11011" s="53"/>
      <c r="K11011" s="64"/>
      <c r="O11011" s="60"/>
      <c r="P11011" s="67"/>
      <c r="T11011" s="53"/>
      <c r="U11011" s="64"/>
      <c r="Y11011" s="53"/>
      <c r="Z11011" s="64"/>
      <c r="AD11011" s="53"/>
    </row>
    <row r="11012" spans="1:30" s="13" customFormat="1" x14ac:dyDescent="0.25">
      <c r="A11012"/>
      <c r="B11012" s="32"/>
      <c r="C11012" s="34"/>
      <c r="D11012" s="10"/>
      <c r="J11012" s="53"/>
      <c r="K11012" s="64"/>
      <c r="O11012" s="60"/>
      <c r="P11012" s="67"/>
      <c r="T11012" s="53"/>
      <c r="U11012" s="64"/>
      <c r="Y11012" s="53"/>
      <c r="Z11012" s="64"/>
      <c r="AD11012" s="53"/>
    </row>
    <row r="11013" spans="1:30" s="13" customFormat="1" x14ac:dyDescent="0.25">
      <c r="A11013"/>
      <c r="B11013" s="32"/>
      <c r="C11013" s="34"/>
      <c r="D11013" s="10"/>
      <c r="J11013" s="53"/>
      <c r="K11013" s="64"/>
      <c r="O11013" s="60"/>
      <c r="P11013" s="67"/>
      <c r="T11013" s="53"/>
      <c r="U11013" s="64"/>
      <c r="Y11013" s="53"/>
      <c r="Z11013" s="64"/>
      <c r="AD11013" s="53"/>
    </row>
    <row r="11014" spans="1:30" s="13" customFormat="1" x14ac:dyDescent="0.25">
      <c r="A11014"/>
      <c r="B11014" s="32"/>
      <c r="C11014" s="34"/>
      <c r="D11014" s="10"/>
      <c r="J11014" s="53"/>
      <c r="K11014" s="64"/>
      <c r="O11014" s="60"/>
      <c r="P11014" s="67"/>
      <c r="T11014" s="53"/>
      <c r="U11014" s="64"/>
      <c r="Y11014" s="53"/>
      <c r="Z11014" s="64"/>
      <c r="AD11014" s="53"/>
    </row>
    <row r="11015" spans="1:30" s="13" customFormat="1" x14ac:dyDescent="0.25">
      <c r="A11015"/>
      <c r="B11015" s="32"/>
      <c r="C11015" s="34"/>
      <c r="D11015" s="10"/>
      <c r="J11015" s="53"/>
      <c r="K11015" s="64"/>
      <c r="O11015" s="60"/>
      <c r="P11015" s="67"/>
      <c r="T11015" s="53"/>
      <c r="U11015" s="64"/>
      <c r="Y11015" s="53"/>
      <c r="Z11015" s="64"/>
      <c r="AD11015" s="53"/>
    </row>
    <row r="11016" spans="1:30" s="13" customFormat="1" x14ac:dyDescent="0.25">
      <c r="A11016"/>
      <c r="B11016" s="32"/>
      <c r="C11016" s="34"/>
      <c r="D11016" s="10"/>
      <c r="J11016" s="53"/>
      <c r="K11016" s="64"/>
      <c r="O11016" s="60"/>
      <c r="P11016" s="67"/>
      <c r="T11016" s="53"/>
      <c r="U11016" s="64"/>
      <c r="Y11016" s="53"/>
      <c r="Z11016" s="64"/>
      <c r="AD11016" s="53"/>
    </row>
    <row r="11017" spans="1:30" s="13" customFormat="1" x14ac:dyDescent="0.25">
      <c r="A11017"/>
      <c r="B11017" s="32"/>
      <c r="C11017" s="34"/>
      <c r="D11017" s="10"/>
      <c r="J11017" s="53"/>
      <c r="K11017" s="64"/>
      <c r="O11017" s="60"/>
      <c r="P11017" s="67"/>
      <c r="T11017" s="53"/>
      <c r="U11017" s="64"/>
      <c r="Y11017" s="53"/>
      <c r="Z11017" s="64"/>
      <c r="AD11017" s="53"/>
    </row>
    <row r="11018" spans="1:30" s="13" customFormat="1" x14ac:dyDescent="0.25">
      <c r="A11018"/>
      <c r="B11018" s="32"/>
      <c r="C11018" s="34"/>
      <c r="D11018" s="10"/>
      <c r="J11018" s="53"/>
      <c r="K11018" s="64"/>
      <c r="O11018" s="60"/>
      <c r="P11018" s="67"/>
      <c r="T11018" s="53"/>
      <c r="U11018" s="64"/>
      <c r="Y11018" s="53"/>
      <c r="Z11018" s="64"/>
      <c r="AD11018" s="53"/>
    </row>
    <row r="11019" spans="1:30" s="13" customFormat="1" x14ac:dyDescent="0.25">
      <c r="A11019"/>
      <c r="B11019" s="32"/>
      <c r="C11019" s="34"/>
      <c r="D11019" s="10"/>
      <c r="J11019" s="53"/>
      <c r="K11019" s="64"/>
      <c r="O11019" s="60"/>
      <c r="P11019" s="67"/>
      <c r="T11019" s="53"/>
      <c r="U11019" s="64"/>
      <c r="Y11019" s="53"/>
      <c r="Z11019" s="64"/>
      <c r="AD11019" s="53"/>
    </row>
    <row r="11020" spans="1:30" s="13" customFormat="1" x14ac:dyDescent="0.25">
      <c r="A11020"/>
      <c r="B11020" s="32"/>
      <c r="C11020" s="34"/>
      <c r="D11020" s="10"/>
      <c r="J11020" s="53"/>
      <c r="K11020" s="64"/>
      <c r="O11020" s="60"/>
      <c r="P11020" s="67"/>
      <c r="T11020" s="53"/>
      <c r="U11020" s="64"/>
      <c r="Y11020" s="53"/>
      <c r="Z11020" s="64"/>
      <c r="AD11020" s="53"/>
    </row>
    <row r="11021" spans="1:30" s="13" customFormat="1" x14ac:dyDescent="0.25">
      <c r="A11021"/>
      <c r="B11021" s="32"/>
      <c r="C11021" s="34"/>
      <c r="D11021" s="10"/>
      <c r="J11021" s="53"/>
      <c r="K11021" s="64"/>
      <c r="O11021" s="60"/>
      <c r="P11021" s="67"/>
      <c r="T11021" s="53"/>
      <c r="U11021" s="64"/>
      <c r="Y11021" s="53"/>
      <c r="Z11021" s="64"/>
      <c r="AD11021" s="53"/>
    </row>
    <row r="11022" spans="1:30" s="13" customFormat="1" x14ac:dyDescent="0.25">
      <c r="A11022"/>
      <c r="B11022" s="32"/>
      <c r="C11022" s="34"/>
      <c r="D11022" s="10"/>
      <c r="J11022" s="53"/>
      <c r="K11022" s="64"/>
      <c r="O11022" s="60"/>
      <c r="P11022" s="67"/>
      <c r="T11022" s="53"/>
      <c r="U11022" s="64"/>
      <c r="Y11022" s="53"/>
      <c r="Z11022" s="64"/>
      <c r="AD11022" s="53"/>
    </row>
    <row r="11023" spans="1:30" s="13" customFormat="1" x14ac:dyDescent="0.25">
      <c r="A11023"/>
      <c r="B11023" s="32"/>
      <c r="C11023" s="34"/>
      <c r="D11023" s="10"/>
      <c r="J11023" s="53"/>
      <c r="K11023" s="64"/>
      <c r="O11023" s="60"/>
      <c r="P11023" s="67"/>
      <c r="T11023" s="53"/>
      <c r="U11023" s="64"/>
      <c r="Y11023" s="53"/>
      <c r="Z11023" s="64"/>
      <c r="AD11023" s="53"/>
    </row>
    <row r="11024" spans="1:30" s="13" customFormat="1" x14ac:dyDescent="0.25">
      <c r="A11024"/>
      <c r="B11024" s="32"/>
      <c r="C11024" s="34"/>
      <c r="D11024" s="10"/>
      <c r="J11024" s="53"/>
      <c r="K11024" s="64"/>
      <c r="O11024" s="60"/>
      <c r="P11024" s="67"/>
      <c r="T11024" s="53"/>
      <c r="U11024" s="64"/>
      <c r="Y11024" s="53"/>
      <c r="Z11024" s="64"/>
      <c r="AD11024" s="53"/>
    </row>
    <row r="11025" spans="1:30" s="13" customFormat="1" x14ac:dyDescent="0.25">
      <c r="A11025"/>
      <c r="B11025" s="32"/>
      <c r="C11025" s="34"/>
      <c r="D11025" s="10"/>
      <c r="J11025" s="53"/>
      <c r="K11025" s="64"/>
      <c r="O11025" s="60"/>
      <c r="P11025" s="67"/>
      <c r="T11025" s="53"/>
      <c r="U11025" s="64"/>
      <c r="Y11025" s="53"/>
      <c r="Z11025" s="64"/>
      <c r="AD11025" s="53"/>
    </row>
    <row r="11026" spans="1:30" s="13" customFormat="1" x14ac:dyDescent="0.25">
      <c r="A11026"/>
      <c r="B11026" s="32"/>
      <c r="C11026" s="34"/>
      <c r="D11026" s="10"/>
      <c r="J11026" s="53"/>
      <c r="K11026" s="64"/>
      <c r="O11026" s="60"/>
      <c r="P11026" s="67"/>
      <c r="T11026" s="53"/>
      <c r="U11026" s="64"/>
      <c r="Y11026" s="53"/>
      <c r="Z11026" s="64"/>
      <c r="AD11026" s="53"/>
    </row>
    <row r="11027" spans="1:30" s="13" customFormat="1" x14ac:dyDescent="0.25">
      <c r="A11027"/>
      <c r="B11027" s="32"/>
      <c r="C11027" s="34"/>
      <c r="D11027" s="10"/>
      <c r="J11027" s="53"/>
      <c r="K11027" s="64"/>
      <c r="O11027" s="60"/>
      <c r="P11027" s="67"/>
      <c r="T11027" s="53"/>
      <c r="U11027" s="64"/>
      <c r="Y11027" s="53"/>
      <c r="Z11027" s="64"/>
      <c r="AD11027" s="53"/>
    </row>
    <row r="11028" spans="1:30" s="13" customFormat="1" x14ac:dyDescent="0.25">
      <c r="A11028"/>
      <c r="B11028" s="32"/>
      <c r="C11028" s="34"/>
      <c r="D11028" s="10"/>
      <c r="J11028" s="53"/>
      <c r="K11028" s="64"/>
      <c r="O11028" s="60"/>
      <c r="P11028" s="67"/>
      <c r="T11028" s="53"/>
      <c r="U11028" s="64"/>
      <c r="Y11028" s="53"/>
      <c r="Z11028" s="64"/>
      <c r="AD11028" s="53"/>
    </row>
    <row r="11029" spans="1:30" s="13" customFormat="1" x14ac:dyDescent="0.25">
      <c r="A11029"/>
      <c r="B11029" s="32"/>
      <c r="C11029" s="34"/>
      <c r="D11029" s="10"/>
      <c r="J11029" s="53"/>
      <c r="K11029" s="64"/>
      <c r="O11029" s="60"/>
      <c r="P11029" s="67"/>
      <c r="T11029" s="53"/>
      <c r="U11029" s="64"/>
      <c r="Y11029" s="53"/>
      <c r="Z11029" s="64"/>
      <c r="AD11029" s="53"/>
    </row>
    <row r="11030" spans="1:30" s="13" customFormat="1" x14ac:dyDescent="0.25">
      <c r="A11030"/>
      <c r="B11030" s="32"/>
      <c r="C11030" s="34"/>
      <c r="D11030" s="10"/>
      <c r="J11030" s="53"/>
      <c r="K11030" s="64"/>
      <c r="O11030" s="60"/>
      <c r="P11030" s="67"/>
      <c r="T11030" s="53"/>
      <c r="U11030" s="64"/>
      <c r="Y11030" s="53"/>
      <c r="Z11030" s="64"/>
      <c r="AD11030" s="53"/>
    </row>
    <row r="11031" spans="1:30" s="13" customFormat="1" x14ac:dyDescent="0.25">
      <c r="A11031"/>
      <c r="B11031" s="32"/>
      <c r="C11031" s="34"/>
      <c r="D11031" s="10"/>
      <c r="J11031" s="53"/>
      <c r="K11031" s="64"/>
      <c r="O11031" s="60"/>
      <c r="P11031" s="67"/>
      <c r="T11031" s="53"/>
      <c r="U11031" s="64"/>
      <c r="Y11031" s="53"/>
      <c r="Z11031" s="64"/>
      <c r="AD11031" s="53"/>
    </row>
    <row r="11032" spans="1:30" s="13" customFormat="1" x14ac:dyDescent="0.25">
      <c r="A11032"/>
      <c r="B11032" s="32"/>
      <c r="C11032" s="34"/>
      <c r="D11032" s="10"/>
      <c r="J11032" s="53"/>
      <c r="K11032" s="64"/>
      <c r="O11032" s="60"/>
      <c r="P11032" s="67"/>
      <c r="T11032" s="53"/>
      <c r="U11032" s="64"/>
      <c r="Y11032" s="53"/>
      <c r="Z11032" s="64"/>
      <c r="AD11032" s="53"/>
    </row>
    <row r="11033" spans="1:30" s="13" customFormat="1" x14ac:dyDescent="0.25">
      <c r="A11033"/>
      <c r="B11033" s="32"/>
      <c r="C11033" s="34"/>
      <c r="D11033" s="10"/>
      <c r="J11033" s="53"/>
      <c r="K11033" s="64"/>
      <c r="O11033" s="60"/>
      <c r="P11033" s="67"/>
      <c r="T11033" s="53"/>
      <c r="U11033" s="64"/>
      <c r="Y11033" s="53"/>
      <c r="Z11033" s="64"/>
      <c r="AD11033" s="53"/>
    </row>
    <row r="11034" spans="1:30" s="13" customFormat="1" x14ac:dyDescent="0.25">
      <c r="A11034"/>
      <c r="B11034" s="32"/>
      <c r="C11034" s="34"/>
      <c r="D11034" s="10"/>
      <c r="J11034" s="53"/>
      <c r="K11034" s="64"/>
      <c r="O11034" s="60"/>
      <c r="P11034" s="67"/>
      <c r="T11034" s="53"/>
      <c r="U11034" s="64"/>
      <c r="Y11034" s="53"/>
      <c r="Z11034" s="64"/>
      <c r="AD11034" s="53"/>
    </row>
    <row r="11035" spans="1:30" s="13" customFormat="1" x14ac:dyDescent="0.25">
      <c r="A11035"/>
      <c r="B11035" s="32"/>
      <c r="C11035" s="34"/>
      <c r="D11035" s="10"/>
      <c r="J11035" s="53"/>
      <c r="K11035" s="64"/>
      <c r="O11035" s="60"/>
      <c r="P11035" s="67"/>
      <c r="T11035" s="53"/>
      <c r="U11035" s="64"/>
      <c r="Y11035" s="53"/>
      <c r="Z11035" s="64"/>
      <c r="AD11035" s="53"/>
    </row>
    <row r="11036" spans="1:30" s="13" customFormat="1" x14ac:dyDescent="0.25">
      <c r="A11036"/>
      <c r="B11036" s="32"/>
      <c r="C11036" s="34"/>
      <c r="D11036" s="10"/>
      <c r="J11036" s="53"/>
      <c r="K11036" s="64"/>
      <c r="O11036" s="60"/>
      <c r="P11036" s="67"/>
      <c r="T11036" s="53"/>
      <c r="U11036" s="64"/>
      <c r="Y11036" s="53"/>
      <c r="Z11036" s="64"/>
      <c r="AD11036" s="53"/>
    </row>
    <row r="11037" spans="1:30" s="13" customFormat="1" x14ac:dyDescent="0.25">
      <c r="A11037"/>
      <c r="B11037" s="32"/>
      <c r="C11037" s="34"/>
      <c r="D11037" s="10"/>
      <c r="J11037" s="53"/>
      <c r="K11037" s="64"/>
      <c r="O11037" s="60"/>
      <c r="P11037" s="67"/>
      <c r="T11037" s="53"/>
      <c r="U11037" s="64"/>
      <c r="Y11037" s="53"/>
      <c r="Z11037" s="64"/>
      <c r="AD11037" s="53"/>
    </row>
    <row r="11038" spans="1:30" s="13" customFormat="1" x14ac:dyDescent="0.25">
      <c r="A11038"/>
      <c r="B11038" s="32"/>
      <c r="C11038" s="34"/>
      <c r="D11038" s="10"/>
      <c r="J11038" s="53"/>
      <c r="K11038" s="64"/>
      <c r="O11038" s="60"/>
      <c r="P11038" s="67"/>
      <c r="T11038" s="53"/>
      <c r="U11038" s="64"/>
      <c r="Y11038" s="53"/>
      <c r="Z11038" s="64"/>
      <c r="AD11038" s="53"/>
    </row>
    <row r="11039" spans="1:30" s="13" customFormat="1" x14ac:dyDescent="0.25">
      <c r="A11039"/>
      <c r="B11039" s="32"/>
      <c r="C11039" s="34"/>
      <c r="D11039" s="10"/>
      <c r="J11039" s="53"/>
      <c r="K11039" s="64"/>
      <c r="O11039" s="60"/>
      <c r="P11039" s="67"/>
      <c r="T11039" s="53"/>
      <c r="U11039" s="64"/>
      <c r="Y11039" s="53"/>
      <c r="Z11039" s="64"/>
      <c r="AD11039" s="53"/>
    </row>
    <row r="11040" spans="1:30" s="13" customFormat="1" x14ac:dyDescent="0.25">
      <c r="A11040"/>
      <c r="B11040" s="32"/>
      <c r="C11040" s="34"/>
      <c r="D11040" s="10"/>
      <c r="J11040" s="53"/>
      <c r="K11040" s="64"/>
      <c r="O11040" s="60"/>
      <c r="P11040" s="67"/>
      <c r="T11040" s="53"/>
      <c r="U11040" s="64"/>
      <c r="Y11040" s="53"/>
      <c r="Z11040" s="64"/>
      <c r="AD11040" s="53"/>
    </row>
    <row r="11041" spans="1:30" s="13" customFormat="1" x14ac:dyDescent="0.25">
      <c r="A11041"/>
      <c r="B11041" s="32"/>
      <c r="C11041" s="34"/>
      <c r="D11041" s="10"/>
      <c r="J11041" s="53"/>
      <c r="K11041" s="64"/>
      <c r="O11041" s="60"/>
      <c r="P11041" s="67"/>
      <c r="T11041" s="53"/>
      <c r="U11041" s="64"/>
      <c r="Y11041" s="53"/>
      <c r="Z11041" s="64"/>
      <c r="AD11041" s="53"/>
    </row>
    <row r="11042" spans="1:30" s="13" customFormat="1" x14ac:dyDescent="0.25">
      <c r="A11042"/>
      <c r="B11042" s="32"/>
      <c r="C11042" s="34"/>
      <c r="D11042" s="10"/>
      <c r="J11042" s="53"/>
      <c r="K11042" s="64"/>
      <c r="O11042" s="60"/>
      <c r="P11042" s="67"/>
      <c r="T11042" s="53"/>
      <c r="U11042" s="64"/>
      <c r="Y11042" s="53"/>
      <c r="Z11042" s="64"/>
      <c r="AD11042" s="53"/>
    </row>
    <row r="11043" spans="1:30" s="13" customFormat="1" x14ac:dyDescent="0.25">
      <c r="A11043"/>
      <c r="B11043" s="32"/>
      <c r="C11043" s="34"/>
      <c r="D11043" s="10"/>
      <c r="J11043" s="53"/>
      <c r="K11043" s="64"/>
      <c r="O11043" s="60"/>
      <c r="P11043" s="67"/>
      <c r="T11043" s="53"/>
      <c r="U11043" s="64"/>
      <c r="Y11043" s="53"/>
      <c r="Z11043" s="64"/>
      <c r="AD11043" s="53"/>
    </row>
    <row r="11044" spans="1:30" s="13" customFormat="1" x14ac:dyDescent="0.25">
      <c r="A11044"/>
      <c r="B11044" s="32"/>
      <c r="C11044" s="34"/>
      <c r="D11044" s="10"/>
      <c r="J11044" s="53"/>
      <c r="K11044" s="64"/>
      <c r="O11044" s="60"/>
      <c r="P11044" s="67"/>
      <c r="T11044" s="53"/>
      <c r="U11044" s="64"/>
      <c r="Y11044" s="53"/>
      <c r="Z11044" s="64"/>
      <c r="AD11044" s="53"/>
    </row>
    <row r="11045" spans="1:30" s="13" customFormat="1" x14ac:dyDescent="0.25">
      <c r="A11045"/>
      <c r="B11045" s="32"/>
      <c r="C11045" s="34"/>
      <c r="D11045" s="10"/>
      <c r="J11045" s="53"/>
      <c r="K11045" s="64"/>
      <c r="O11045" s="60"/>
      <c r="P11045" s="67"/>
      <c r="T11045" s="53"/>
      <c r="U11045" s="64"/>
      <c r="Y11045" s="53"/>
      <c r="Z11045" s="64"/>
      <c r="AD11045" s="53"/>
    </row>
    <row r="11046" spans="1:30" s="13" customFormat="1" x14ac:dyDescent="0.25">
      <c r="A11046"/>
      <c r="B11046" s="32"/>
      <c r="C11046" s="34"/>
      <c r="D11046" s="10"/>
      <c r="J11046" s="53"/>
      <c r="K11046" s="64"/>
      <c r="O11046" s="60"/>
      <c r="P11046" s="67"/>
      <c r="T11046" s="53"/>
      <c r="U11046" s="64"/>
      <c r="Y11046" s="53"/>
      <c r="Z11046" s="64"/>
      <c r="AD11046" s="53"/>
    </row>
    <row r="11047" spans="1:30" s="13" customFormat="1" x14ac:dyDescent="0.25">
      <c r="A11047"/>
      <c r="B11047" s="32"/>
      <c r="C11047" s="34"/>
      <c r="D11047" s="10"/>
      <c r="J11047" s="53"/>
      <c r="K11047" s="64"/>
      <c r="O11047" s="60"/>
      <c r="P11047" s="67"/>
      <c r="T11047" s="53"/>
      <c r="U11047" s="64"/>
      <c r="Y11047" s="53"/>
      <c r="Z11047" s="64"/>
      <c r="AD11047" s="53"/>
    </row>
    <row r="11048" spans="1:30" s="13" customFormat="1" x14ac:dyDescent="0.25">
      <c r="A11048"/>
      <c r="B11048" s="32"/>
      <c r="C11048" s="34"/>
      <c r="D11048" s="10"/>
      <c r="J11048" s="53"/>
      <c r="K11048" s="64"/>
      <c r="O11048" s="60"/>
      <c r="P11048" s="67"/>
      <c r="T11048" s="53"/>
      <c r="U11048" s="64"/>
      <c r="Y11048" s="53"/>
      <c r="Z11048" s="64"/>
      <c r="AD11048" s="53"/>
    </row>
    <row r="11049" spans="1:30" s="13" customFormat="1" x14ac:dyDescent="0.25">
      <c r="A11049"/>
      <c r="B11049" s="32"/>
      <c r="C11049" s="34"/>
      <c r="D11049" s="10"/>
      <c r="J11049" s="53"/>
      <c r="K11049" s="64"/>
      <c r="O11049" s="60"/>
      <c r="P11049" s="67"/>
      <c r="T11049" s="53"/>
      <c r="U11049" s="64"/>
      <c r="Y11049" s="53"/>
      <c r="Z11049" s="64"/>
      <c r="AD11049" s="53"/>
    </row>
    <row r="11050" spans="1:30" s="13" customFormat="1" x14ac:dyDescent="0.25">
      <c r="A11050"/>
      <c r="B11050" s="32"/>
      <c r="C11050" s="34"/>
      <c r="D11050" s="10"/>
      <c r="J11050" s="53"/>
      <c r="K11050" s="64"/>
      <c r="O11050" s="60"/>
      <c r="P11050" s="67"/>
      <c r="T11050" s="53"/>
      <c r="U11050" s="64"/>
      <c r="Y11050" s="53"/>
      <c r="Z11050" s="64"/>
      <c r="AD11050" s="53"/>
    </row>
    <row r="11051" spans="1:30" s="13" customFormat="1" x14ac:dyDescent="0.25">
      <c r="A11051"/>
      <c r="B11051" s="32"/>
      <c r="C11051" s="34"/>
      <c r="D11051" s="10"/>
      <c r="J11051" s="53"/>
      <c r="K11051" s="64"/>
      <c r="O11051" s="60"/>
      <c r="P11051" s="67"/>
      <c r="T11051" s="53"/>
      <c r="U11051" s="64"/>
      <c r="Y11051" s="53"/>
      <c r="Z11051" s="64"/>
      <c r="AD11051" s="53"/>
    </row>
    <row r="11052" spans="1:30" s="13" customFormat="1" x14ac:dyDescent="0.25">
      <c r="A11052"/>
      <c r="B11052" s="32"/>
      <c r="C11052" s="34"/>
      <c r="D11052" s="10"/>
      <c r="J11052" s="53"/>
      <c r="K11052" s="64"/>
      <c r="O11052" s="60"/>
      <c r="P11052" s="67"/>
      <c r="T11052" s="53"/>
      <c r="U11052" s="64"/>
      <c r="Y11052" s="53"/>
      <c r="Z11052" s="64"/>
      <c r="AD11052" s="53"/>
    </row>
    <row r="11053" spans="1:30" s="13" customFormat="1" x14ac:dyDescent="0.25">
      <c r="A11053"/>
      <c r="B11053" s="32"/>
      <c r="C11053" s="34"/>
      <c r="D11053" s="10"/>
      <c r="J11053" s="53"/>
      <c r="K11053" s="64"/>
      <c r="O11053" s="60"/>
      <c r="P11053" s="67"/>
      <c r="T11053" s="53"/>
      <c r="U11053" s="64"/>
      <c r="Y11053" s="53"/>
      <c r="Z11053" s="64"/>
      <c r="AD11053" s="53"/>
    </row>
    <row r="11054" spans="1:30" s="13" customFormat="1" x14ac:dyDescent="0.25">
      <c r="A11054"/>
      <c r="B11054" s="32"/>
      <c r="C11054" s="34"/>
      <c r="D11054" s="10"/>
      <c r="J11054" s="53"/>
      <c r="K11054" s="64"/>
      <c r="O11054" s="60"/>
      <c r="P11054" s="67"/>
      <c r="T11054" s="53"/>
      <c r="U11054" s="64"/>
      <c r="Y11054" s="53"/>
      <c r="Z11054" s="64"/>
      <c r="AD11054" s="53"/>
    </row>
    <row r="11055" spans="1:30" s="13" customFormat="1" x14ac:dyDescent="0.25">
      <c r="A11055"/>
      <c r="B11055" s="32"/>
      <c r="C11055" s="34"/>
      <c r="D11055" s="10"/>
      <c r="J11055" s="53"/>
      <c r="K11055" s="64"/>
      <c r="O11055" s="60"/>
      <c r="P11055" s="67"/>
      <c r="T11055" s="53"/>
      <c r="U11055" s="64"/>
      <c r="Y11055" s="53"/>
      <c r="Z11055" s="64"/>
      <c r="AD11055" s="53"/>
    </row>
    <row r="11056" spans="1:30" s="13" customFormat="1" x14ac:dyDescent="0.25">
      <c r="A11056"/>
      <c r="B11056" s="32"/>
      <c r="C11056" s="34"/>
      <c r="D11056" s="10"/>
      <c r="J11056" s="53"/>
      <c r="K11056" s="64"/>
      <c r="O11056" s="60"/>
      <c r="P11056" s="67"/>
      <c r="T11056" s="53"/>
      <c r="U11056" s="64"/>
      <c r="Y11056" s="53"/>
      <c r="Z11056" s="64"/>
      <c r="AD11056" s="53"/>
    </row>
    <row r="11057" spans="1:30" s="13" customFormat="1" x14ac:dyDescent="0.25">
      <c r="A11057"/>
      <c r="B11057" s="32"/>
      <c r="C11057" s="34"/>
      <c r="D11057" s="10"/>
      <c r="J11057" s="53"/>
      <c r="K11057" s="64"/>
      <c r="O11057" s="60"/>
      <c r="P11057" s="67"/>
      <c r="T11057" s="53"/>
      <c r="U11057" s="64"/>
      <c r="Y11057" s="53"/>
      <c r="Z11057" s="64"/>
      <c r="AD11057" s="53"/>
    </row>
    <row r="11058" spans="1:30" s="13" customFormat="1" x14ac:dyDescent="0.25">
      <c r="A11058"/>
      <c r="B11058" s="32"/>
      <c r="C11058" s="34"/>
      <c r="D11058" s="10"/>
      <c r="J11058" s="53"/>
      <c r="K11058" s="64"/>
      <c r="O11058" s="60"/>
      <c r="P11058" s="67"/>
      <c r="T11058" s="53"/>
      <c r="U11058" s="64"/>
      <c r="Y11058" s="53"/>
      <c r="Z11058" s="64"/>
      <c r="AD11058" s="53"/>
    </row>
    <row r="11059" spans="1:30" s="13" customFormat="1" x14ac:dyDescent="0.25">
      <c r="A11059"/>
      <c r="B11059" s="32"/>
      <c r="C11059" s="34"/>
      <c r="D11059" s="10"/>
      <c r="J11059" s="53"/>
      <c r="K11059" s="64"/>
      <c r="O11059" s="60"/>
      <c r="P11059" s="67"/>
      <c r="T11059" s="53"/>
      <c r="U11059" s="64"/>
      <c r="Y11059" s="53"/>
      <c r="Z11059" s="64"/>
      <c r="AD11059" s="53"/>
    </row>
    <row r="11060" spans="1:30" s="13" customFormat="1" x14ac:dyDescent="0.25">
      <c r="A11060"/>
      <c r="B11060" s="32"/>
      <c r="C11060" s="34"/>
      <c r="D11060" s="10"/>
      <c r="J11060" s="53"/>
      <c r="K11060" s="64"/>
      <c r="O11060" s="60"/>
      <c r="P11060" s="67"/>
      <c r="T11060" s="53"/>
      <c r="U11060" s="64"/>
      <c r="Y11060" s="53"/>
      <c r="Z11060" s="64"/>
      <c r="AD11060" s="53"/>
    </row>
    <row r="11061" spans="1:30" s="13" customFormat="1" x14ac:dyDescent="0.25">
      <c r="A11061"/>
      <c r="B11061" s="32"/>
      <c r="C11061" s="34"/>
      <c r="D11061" s="10"/>
      <c r="J11061" s="53"/>
      <c r="K11061" s="64"/>
      <c r="O11061" s="60"/>
      <c r="P11061" s="67"/>
      <c r="T11061" s="53"/>
      <c r="U11061" s="64"/>
      <c r="Y11061" s="53"/>
      <c r="Z11061" s="64"/>
      <c r="AD11061" s="53"/>
    </row>
    <row r="11062" spans="1:30" s="13" customFormat="1" x14ac:dyDescent="0.25">
      <c r="A11062"/>
      <c r="B11062" s="32"/>
      <c r="C11062" s="34"/>
      <c r="D11062" s="10"/>
      <c r="J11062" s="53"/>
      <c r="K11062" s="64"/>
      <c r="O11062" s="60"/>
      <c r="P11062" s="67"/>
      <c r="T11062" s="53"/>
      <c r="U11062" s="64"/>
      <c r="Y11062" s="53"/>
      <c r="Z11062" s="64"/>
      <c r="AD11062" s="53"/>
    </row>
    <row r="11063" spans="1:30" s="13" customFormat="1" x14ac:dyDescent="0.25">
      <c r="A11063"/>
      <c r="B11063" s="32"/>
      <c r="C11063" s="34"/>
      <c r="D11063" s="10"/>
      <c r="J11063" s="53"/>
      <c r="K11063" s="64"/>
      <c r="O11063" s="60"/>
      <c r="P11063" s="67"/>
      <c r="T11063" s="53"/>
      <c r="U11063" s="64"/>
      <c r="Y11063" s="53"/>
      <c r="Z11063" s="64"/>
      <c r="AD11063" s="53"/>
    </row>
    <row r="11064" spans="1:30" s="13" customFormat="1" x14ac:dyDescent="0.25">
      <c r="A11064"/>
      <c r="B11064" s="32"/>
      <c r="C11064" s="34"/>
      <c r="D11064" s="10"/>
      <c r="J11064" s="53"/>
      <c r="K11064" s="64"/>
      <c r="O11064" s="60"/>
      <c r="P11064" s="67"/>
      <c r="T11064" s="53"/>
      <c r="U11064" s="64"/>
      <c r="Y11064" s="53"/>
      <c r="Z11064" s="64"/>
      <c r="AD11064" s="53"/>
    </row>
    <row r="11065" spans="1:30" s="13" customFormat="1" x14ac:dyDescent="0.25">
      <c r="A11065"/>
      <c r="B11065" s="32"/>
      <c r="C11065" s="34"/>
      <c r="D11065" s="10"/>
      <c r="J11065" s="53"/>
      <c r="K11065" s="64"/>
      <c r="O11065" s="60"/>
      <c r="P11065" s="67"/>
      <c r="T11065" s="53"/>
      <c r="U11065" s="64"/>
      <c r="Y11065" s="53"/>
      <c r="Z11065" s="64"/>
      <c r="AD11065" s="53"/>
    </row>
    <row r="11066" spans="1:30" s="13" customFormat="1" x14ac:dyDescent="0.25">
      <c r="A11066"/>
      <c r="B11066" s="32"/>
      <c r="C11066" s="34"/>
      <c r="D11066" s="10"/>
      <c r="J11066" s="53"/>
      <c r="K11066" s="64"/>
      <c r="O11066" s="60"/>
      <c r="P11066" s="67"/>
      <c r="T11066" s="53"/>
      <c r="U11066" s="64"/>
      <c r="Y11066" s="53"/>
      <c r="Z11066" s="64"/>
      <c r="AD11066" s="53"/>
    </row>
    <row r="11067" spans="1:30" s="13" customFormat="1" x14ac:dyDescent="0.25">
      <c r="A11067"/>
      <c r="B11067" s="32"/>
      <c r="C11067" s="34"/>
      <c r="D11067" s="10"/>
      <c r="J11067" s="53"/>
      <c r="K11067" s="64"/>
      <c r="O11067" s="60"/>
      <c r="P11067" s="67"/>
      <c r="T11067" s="53"/>
      <c r="U11067" s="64"/>
      <c r="Y11067" s="53"/>
      <c r="Z11067" s="64"/>
      <c r="AD11067" s="53"/>
    </row>
    <row r="11068" spans="1:30" s="13" customFormat="1" x14ac:dyDescent="0.25">
      <c r="A11068"/>
      <c r="B11068" s="32"/>
      <c r="C11068" s="34"/>
      <c r="D11068" s="10"/>
      <c r="J11068" s="53"/>
      <c r="K11068" s="64"/>
      <c r="O11068" s="60"/>
      <c r="P11068" s="67"/>
      <c r="T11068" s="53"/>
      <c r="U11068" s="64"/>
      <c r="Y11068" s="53"/>
      <c r="Z11068" s="64"/>
      <c r="AD11068" s="53"/>
    </row>
    <row r="11069" spans="1:30" s="13" customFormat="1" x14ac:dyDescent="0.25">
      <c r="A11069"/>
      <c r="B11069" s="32"/>
      <c r="C11069" s="34"/>
      <c r="D11069" s="10"/>
      <c r="J11069" s="53"/>
      <c r="K11069" s="64"/>
      <c r="O11069" s="60"/>
      <c r="P11069" s="67"/>
      <c r="T11069" s="53"/>
      <c r="U11069" s="64"/>
      <c r="Y11069" s="53"/>
      <c r="Z11069" s="64"/>
      <c r="AD11069" s="53"/>
    </row>
    <row r="11070" spans="1:30" s="13" customFormat="1" x14ac:dyDescent="0.25">
      <c r="A11070"/>
      <c r="B11070" s="32"/>
      <c r="C11070" s="34"/>
      <c r="D11070" s="10"/>
      <c r="J11070" s="53"/>
      <c r="K11070" s="64"/>
      <c r="O11070" s="60"/>
      <c r="P11070" s="67"/>
      <c r="T11070" s="53"/>
      <c r="U11070" s="64"/>
      <c r="Y11070" s="53"/>
      <c r="Z11070" s="64"/>
      <c r="AD11070" s="53"/>
    </row>
    <row r="11071" spans="1:30" s="13" customFormat="1" x14ac:dyDescent="0.25">
      <c r="A11071"/>
      <c r="B11071" s="32"/>
      <c r="C11071" s="34"/>
      <c r="D11071" s="10"/>
      <c r="J11071" s="53"/>
      <c r="K11071" s="64"/>
      <c r="O11071" s="60"/>
      <c r="P11071" s="67"/>
      <c r="T11071" s="53"/>
      <c r="U11071" s="64"/>
      <c r="Y11071" s="53"/>
      <c r="Z11071" s="64"/>
      <c r="AD11071" s="53"/>
    </row>
    <row r="11072" spans="1:30" s="13" customFormat="1" x14ac:dyDescent="0.25">
      <c r="A11072"/>
      <c r="B11072" s="32"/>
      <c r="C11072" s="34"/>
      <c r="D11072" s="10"/>
      <c r="J11072" s="53"/>
      <c r="K11072" s="64"/>
      <c r="O11072" s="60"/>
      <c r="P11072" s="67"/>
      <c r="T11072" s="53"/>
      <c r="U11072" s="64"/>
      <c r="Y11072" s="53"/>
      <c r="Z11072" s="64"/>
      <c r="AD11072" s="53"/>
    </row>
    <row r="11073" spans="1:30" s="13" customFormat="1" x14ac:dyDescent="0.25">
      <c r="A11073"/>
      <c r="B11073" s="32"/>
      <c r="C11073" s="34"/>
      <c r="D11073" s="10"/>
      <c r="J11073" s="53"/>
      <c r="K11073" s="64"/>
      <c r="O11073" s="60"/>
      <c r="P11073" s="67"/>
      <c r="T11073" s="53"/>
      <c r="U11073" s="64"/>
      <c r="Y11073" s="53"/>
      <c r="Z11073" s="64"/>
      <c r="AD11073" s="53"/>
    </row>
    <row r="11074" spans="1:30" s="13" customFormat="1" x14ac:dyDescent="0.25">
      <c r="A11074"/>
      <c r="B11074" s="32"/>
      <c r="C11074" s="34"/>
      <c r="D11074" s="10"/>
      <c r="J11074" s="53"/>
      <c r="K11074" s="64"/>
      <c r="O11074" s="60"/>
      <c r="P11074" s="67"/>
      <c r="T11074" s="53"/>
      <c r="U11074" s="64"/>
      <c r="Y11074" s="53"/>
      <c r="Z11074" s="64"/>
      <c r="AD11074" s="53"/>
    </row>
    <row r="11075" spans="1:30" s="13" customFormat="1" x14ac:dyDescent="0.25">
      <c r="A11075"/>
      <c r="B11075" s="32"/>
      <c r="C11075" s="34"/>
      <c r="D11075" s="10"/>
      <c r="J11075" s="53"/>
      <c r="K11075" s="64"/>
      <c r="O11075" s="60"/>
      <c r="P11075" s="67"/>
      <c r="T11075" s="53"/>
      <c r="U11075" s="64"/>
      <c r="Y11075" s="53"/>
      <c r="Z11075" s="64"/>
      <c r="AD11075" s="53"/>
    </row>
    <row r="11076" spans="1:30" s="13" customFormat="1" x14ac:dyDescent="0.25">
      <c r="A11076"/>
      <c r="B11076" s="32"/>
      <c r="C11076" s="34"/>
      <c r="D11076" s="10"/>
      <c r="J11076" s="53"/>
      <c r="K11076" s="64"/>
      <c r="O11076" s="60"/>
      <c r="P11076" s="67"/>
      <c r="T11076" s="53"/>
      <c r="U11076" s="64"/>
      <c r="Y11076" s="53"/>
      <c r="Z11076" s="64"/>
      <c r="AD11076" s="53"/>
    </row>
    <row r="11077" spans="1:30" s="13" customFormat="1" x14ac:dyDescent="0.25">
      <c r="A11077"/>
      <c r="B11077" s="32"/>
      <c r="C11077" s="34"/>
      <c r="D11077" s="10"/>
      <c r="J11077" s="53"/>
      <c r="K11077" s="64"/>
      <c r="O11077" s="60"/>
      <c r="P11077" s="67"/>
      <c r="T11077" s="53"/>
      <c r="U11077" s="64"/>
      <c r="Y11077" s="53"/>
      <c r="Z11077" s="64"/>
      <c r="AD11077" s="53"/>
    </row>
    <row r="11078" spans="1:30" s="13" customFormat="1" x14ac:dyDescent="0.25">
      <c r="A11078"/>
      <c r="B11078" s="32"/>
      <c r="C11078" s="34"/>
      <c r="D11078" s="10"/>
      <c r="J11078" s="53"/>
      <c r="K11078" s="64"/>
      <c r="O11078" s="60"/>
      <c r="P11078" s="67"/>
      <c r="T11078" s="53"/>
      <c r="U11078" s="64"/>
      <c r="Y11078" s="53"/>
      <c r="Z11078" s="64"/>
      <c r="AD11078" s="53"/>
    </row>
    <row r="11079" spans="1:30" s="13" customFormat="1" x14ac:dyDescent="0.25">
      <c r="A11079"/>
      <c r="B11079" s="32"/>
      <c r="C11079" s="34"/>
      <c r="D11079" s="10"/>
      <c r="J11079" s="53"/>
      <c r="K11079" s="64"/>
      <c r="O11079" s="60"/>
      <c r="P11079" s="67"/>
      <c r="T11079" s="53"/>
      <c r="U11079" s="64"/>
      <c r="Y11079" s="53"/>
      <c r="Z11079" s="64"/>
      <c r="AD11079" s="53"/>
    </row>
    <row r="11080" spans="1:30" s="13" customFormat="1" x14ac:dyDescent="0.25">
      <c r="A11080"/>
      <c r="B11080" s="32"/>
      <c r="C11080" s="34"/>
      <c r="D11080" s="10"/>
      <c r="J11080" s="53"/>
      <c r="K11080" s="64"/>
      <c r="O11080" s="60"/>
      <c r="P11080" s="67"/>
      <c r="T11080" s="53"/>
      <c r="U11080" s="64"/>
      <c r="Y11080" s="53"/>
      <c r="Z11080" s="64"/>
      <c r="AD11080" s="53"/>
    </row>
    <row r="11081" spans="1:30" s="13" customFormat="1" x14ac:dyDescent="0.25">
      <c r="A11081"/>
      <c r="B11081" s="32"/>
      <c r="C11081" s="34"/>
      <c r="D11081" s="10"/>
      <c r="J11081" s="53"/>
      <c r="K11081" s="64"/>
      <c r="O11081" s="60"/>
      <c r="P11081" s="67"/>
      <c r="T11081" s="53"/>
      <c r="U11081" s="64"/>
      <c r="Y11081" s="53"/>
      <c r="Z11081" s="64"/>
      <c r="AD11081" s="53"/>
    </row>
    <row r="11082" spans="1:30" s="13" customFormat="1" x14ac:dyDescent="0.25">
      <c r="A11082"/>
      <c r="B11082" s="32"/>
      <c r="C11082" s="34"/>
      <c r="D11082" s="10"/>
      <c r="J11082" s="53"/>
      <c r="K11082" s="64"/>
      <c r="O11082" s="60"/>
      <c r="P11082" s="67"/>
      <c r="T11082" s="53"/>
      <c r="U11082" s="64"/>
      <c r="Y11082" s="53"/>
      <c r="Z11082" s="64"/>
      <c r="AD11082" s="53"/>
    </row>
    <row r="11083" spans="1:30" s="13" customFormat="1" x14ac:dyDescent="0.25">
      <c r="A11083"/>
      <c r="B11083" s="32"/>
      <c r="C11083" s="34"/>
      <c r="D11083" s="10"/>
      <c r="J11083" s="53"/>
      <c r="K11083" s="64"/>
      <c r="O11083" s="60"/>
      <c r="P11083" s="67"/>
      <c r="T11083" s="53"/>
      <c r="U11083" s="64"/>
      <c r="Y11083" s="53"/>
      <c r="Z11083" s="64"/>
      <c r="AD11083" s="53"/>
    </row>
    <row r="11084" spans="1:30" s="13" customFormat="1" x14ac:dyDescent="0.25">
      <c r="A11084"/>
      <c r="B11084" s="32"/>
      <c r="C11084" s="34"/>
      <c r="D11084" s="10"/>
      <c r="J11084" s="53"/>
      <c r="K11084" s="64"/>
      <c r="O11084" s="60"/>
      <c r="P11084" s="67"/>
      <c r="T11084" s="53"/>
      <c r="U11084" s="64"/>
      <c r="Y11084" s="53"/>
      <c r="Z11084" s="64"/>
      <c r="AD11084" s="53"/>
    </row>
    <row r="11085" spans="1:30" s="13" customFormat="1" x14ac:dyDescent="0.25">
      <c r="A11085"/>
      <c r="B11085" s="32"/>
      <c r="C11085" s="34"/>
      <c r="D11085" s="10"/>
      <c r="J11085" s="53"/>
      <c r="K11085" s="64"/>
      <c r="O11085" s="60"/>
      <c r="P11085" s="67"/>
      <c r="T11085" s="53"/>
      <c r="U11085" s="64"/>
      <c r="Y11085" s="53"/>
      <c r="Z11085" s="64"/>
      <c r="AD11085" s="53"/>
    </row>
    <row r="11086" spans="1:30" s="13" customFormat="1" x14ac:dyDescent="0.25">
      <c r="A11086"/>
      <c r="B11086" s="32"/>
      <c r="C11086" s="34"/>
      <c r="D11086" s="10"/>
      <c r="J11086" s="53"/>
      <c r="K11086" s="64"/>
      <c r="O11086" s="60"/>
      <c r="P11086" s="67"/>
      <c r="T11086" s="53"/>
      <c r="U11086" s="64"/>
      <c r="Y11086" s="53"/>
      <c r="Z11086" s="64"/>
      <c r="AD11086" s="53"/>
    </row>
    <row r="11087" spans="1:30" s="13" customFormat="1" x14ac:dyDescent="0.25">
      <c r="A11087"/>
      <c r="B11087" s="32"/>
      <c r="C11087" s="34"/>
      <c r="D11087" s="10"/>
      <c r="J11087" s="53"/>
      <c r="K11087" s="64"/>
      <c r="O11087" s="60"/>
      <c r="P11087" s="67"/>
      <c r="T11087" s="53"/>
      <c r="U11087" s="64"/>
      <c r="Y11087" s="53"/>
      <c r="Z11087" s="64"/>
      <c r="AD11087" s="53"/>
    </row>
    <row r="11088" spans="1:30" s="13" customFormat="1" x14ac:dyDescent="0.25">
      <c r="A11088"/>
      <c r="B11088" s="32"/>
      <c r="C11088" s="34"/>
      <c r="D11088" s="10"/>
      <c r="J11088" s="53"/>
      <c r="K11088" s="64"/>
      <c r="O11088" s="60"/>
      <c r="P11088" s="67"/>
      <c r="T11088" s="53"/>
      <c r="U11088" s="64"/>
      <c r="Y11088" s="53"/>
      <c r="Z11088" s="64"/>
      <c r="AD11088" s="53"/>
    </row>
    <row r="11089" spans="1:30" s="13" customFormat="1" x14ac:dyDescent="0.25">
      <c r="A11089"/>
      <c r="B11089" s="32"/>
      <c r="C11089" s="34"/>
      <c r="D11089" s="10"/>
      <c r="J11089" s="53"/>
      <c r="K11089" s="64"/>
      <c r="O11089" s="60"/>
      <c r="P11089" s="67"/>
      <c r="T11089" s="53"/>
      <c r="U11089" s="64"/>
      <c r="Y11089" s="53"/>
      <c r="Z11089" s="64"/>
      <c r="AD11089" s="53"/>
    </row>
    <row r="11090" spans="1:30" s="13" customFormat="1" x14ac:dyDescent="0.25">
      <c r="A11090"/>
      <c r="B11090" s="32"/>
      <c r="C11090" s="34"/>
      <c r="D11090" s="10"/>
      <c r="J11090" s="53"/>
      <c r="K11090" s="64"/>
      <c r="O11090" s="60"/>
      <c r="P11090" s="67"/>
      <c r="T11090" s="53"/>
      <c r="U11090" s="64"/>
      <c r="Y11090" s="53"/>
      <c r="Z11090" s="64"/>
      <c r="AD11090" s="53"/>
    </row>
    <row r="11091" spans="1:30" s="13" customFormat="1" x14ac:dyDescent="0.25">
      <c r="A11091"/>
      <c r="B11091" s="32"/>
      <c r="C11091" s="34"/>
      <c r="D11091" s="10"/>
      <c r="J11091" s="53"/>
      <c r="K11091" s="64"/>
      <c r="O11091" s="60"/>
      <c r="P11091" s="67"/>
      <c r="T11091" s="53"/>
      <c r="U11091" s="64"/>
      <c r="Y11091" s="53"/>
      <c r="Z11091" s="64"/>
      <c r="AD11091" s="53"/>
    </row>
    <row r="11092" spans="1:30" s="13" customFormat="1" x14ac:dyDescent="0.25">
      <c r="A11092"/>
      <c r="B11092" s="32"/>
      <c r="C11092" s="34"/>
      <c r="D11092" s="10"/>
      <c r="J11092" s="53"/>
      <c r="K11092" s="64"/>
      <c r="O11092" s="60"/>
      <c r="P11092" s="67"/>
      <c r="T11092" s="53"/>
      <c r="U11092" s="64"/>
      <c r="Y11092" s="53"/>
      <c r="Z11092" s="64"/>
      <c r="AD11092" s="53"/>
    </row>
    <row r="11093" spans="1:30" s="13" customFormat="1" x14ac:dyDescent="0.25">
      <c r="A11093"/>
      <c r="B11093" s="32"/>
      <c r="C11093" s="34"/>
      <c r="D11093" s="10"/>
      <c r="J11093" s="53"/>
      <c r="K11093" s="64"/>
      <c r="O11093" s="60"/>
      <c r="P11093" s="67"/>
      <c r="T11093" s="53"/>
      <c r="U11093" s="64"/>
      <c r="Y11093" s="53"/>
      <c r="Z11093" s="64"/>
      <c r="AD11093" s="53"/>
    </row>
    <row r="11094" spans="1:30" s="13" customFormat="1" x14ac:dyDescent="0.25">
      <c r="A11094"/>
      <c r="B11094" s="32"/>
      <c r="C11094" s="34"/>
      <c r="D11094" s="10"/>
      <c r="J11094" s="53"/>
      <c r="K11094" s="64"/>
      <c r="O11094" s="60"/>
      <c r="P11094" s="67"/>
      <c r="T11094" s="53"/>
      <c r="U11094" s="64"/>
      <c r="Y11094" s="53"/>
      <c r="Z11094" s="64"/>
      <c r="AD11094" s="53"/>
    </row>
    <row r="11095" spans="1:30" s="13" customFormat="1" x14ac:dyDescent="0.25">
      <c r="A11095"/>
      <c r="B11095" s="32"/>
      <c r="C11095" s="34"/>
      <c r="D11095" s="10"/>
      <c r="J11095" s="53"/>
      <c r="K11095" s="64"/>
      <c r="O11095" s="60"/>
      <c r="P11095" s="67"/>
      <c r="T11095" s="53"/>
      <c r="U11095" s="64"/>
      <c r="Y11095" s="53"/>
      <c r="Z11095" s="64"/>
      <c r="AD11095" s="53"/>
    </row>
    <row r="11096" spans="1:30" s="13" customFormat="1" x14ac:dyDescent="0.25">
      <c r="A11096"/>
      <c r="B11096" s="32"/>
      <c r="C11096" s="34"/>
      <c r="D11096" s="10"/>
      <c r="J11096" s="53"/>
      <c r="K11096" s="64"/>
      <c r="O11096" s="60"/>
      <c r="P11096" s="67"/>
      <c r="T11096" s="53"/>
      <c r="U11096" s="64"/>
      <c r="Y11096" s="53"/>
      <c r="Z11096" s="64"/>
      <c r="AD11096" s="53"/>
    </row>
    <row r="11097" spans="1:30" s="13" customFormat="1" x14ac:dyDescent="0.25">
      <c r="A11097"/>
      <c r="B11097" s="32"/>
      <c r="C11097" s="34"/>
      <c r="D11097" s="10"/>
      <c r="J11097" s="53"/>
      <c r="K11097" s="64"/>
      <c r="O11097" s="60"/>
      <c r="P11097" s="67"/>
      <c r="T11097" s="53"/>
      <c r="U11097" s="64"/>
      <c r="Y11097" s="53"/>
      <c r="Z11097" s="64"/>
      <c r="AD11097" s="53"/>
    </row>
    <row r="11098" spans="1:30" s="13" customFormat="1" x14ac:dyDescent="0.25">
      <c r="A11098"/>
      <c r="B11098" s="32"/>
      <c r="C11098" s="34"/>
      <c r="D11098" s="10"/>
      <c r="J11098" s="53"/>
      <c r="K11098" s="64"/>
      <c r="O11098" s="60"/>
      <c r="P11098" s="67"/>
      <c r="T11098" s="53"/>
      <c r="U11098" s="64"/>
      <c r="Y11098" s="53"/>
      <c r="Z11098" s="64"/>
      <c r="AD11098" s="53"/>
    </row>
    <row r="11099" spans="1:30" s="13" customFormat="1" x14ac:dyDescent="0.25">
      <c r="A11099"/>
      <c r="B11099" s="32"/>
      <c r="C11099" s="34"/>
      <c r="D11099" s="10"/>
      <c r="J11099" s="53"/>
      <c r="K11099" s="64"/>
      <c r="O11099" s="60"/>
      <c r="P11099" s="67"/>
      <c r="T11099" s="53"/>
      <c r="U11099" s="64"/>
      <c r="Y11099" s="53"/>
      <c r="Z11099" s="64"/>
      <c r="AD11099" s="53"/>
    </row>
    <row r="11100" spans="1:30" s="13" customFormat="1" x14ac:dyDescent="0.25">
      <c r="A11100"/>
      <c r="B11100" s="32"/>
      <c r="C11100" s="34"/>
      <c r="D11100" s="10"/>
      <c r="J11100" s="53"/>
      <c r="K11100" s="64"/>
      <c r="O11100" s="60"/>
      <c r="P11100" s="67"/>
      <c r="T11100" s="53"/>
      <c r="U11100" s="64"/>
      <c r="Y11100" s="53"/>
      <c r="Z11100" s="64"/>
      <c r="AD11100" s="53"/>
    </row>
    <row r="11101" spans="1:30" s="13" customFormat="1" x14ac:dyDescent="0.25">
      <c r="A11101"/>
      <c r="B11101" s="32"/>
      <c r="C11101" s="34"/>
      <c r="D11101" s="10"/>
      <c r="J11101" s="53"/>
      <c r="K11101" s="64"/>
      <c r="O11101" s="60"/>
      <c r="P11101" s="67"/>
      <c r="T11101" s="53"/>
      <c r="U11101" s="64"/>
      <c r="Y11101" s="53"/>
      <c r="Z11101" s="64"/>
      <c r="AD11101" s="53"/>
    </row>
    <row r="11102" spans="1:30" s="13" customFormat="1" x14ac:dyDescent="0.25">
      <c r="A11102"/>
      <c r="B11102" s="32"/>
      <c r="C11102" s="34"/>
      <c r="D11102" s="10"/>
      <c r="J11102" s="53"/>
      <c r="K11102" s="64"/>
      <c r="O11102" s="60"/>
      <c r="P11102" s="67"/>
      <c r="T11102" s="53"/>
      <c r="U11102" s="64"/>
      <c r="Y11102" s="53"/>
      <c r="Z11102" s="64"/>
      <c r="AD11102" s="53"/>
    </row>
    <row r="11103" spans="1:30" s="13" customFormat="1" x14ac:dyDescent="0.25">
      <c r="A11103"/>
      <c r="B11103" s="32"/>
      <c r="C11103" s="34"/>
      <c r="D11103" s="10"/>
      <c r="J11103" s="53"/>
      <c r="K11103" s="64"/>
      <c r="O11103" s="60"/>
      <c r="P11103" s="67"/>
      <c r="T11103" s="53"/>
      <c r="U11103" s="64"/>
      <c r="Y11103" s="53"/>
      <c r="Z11103" s="64"/>
      <c r="AD11103" s="53"/>
    </row>
    <row r="11104" spans="1:30" s="13" customFormat="1" x14ac:dyDescent="0.25">
      <c r="A11104"/>
      <c r="B11104" s="32"/>
      <c r="C11104" s="34"/>
      <c r="D11104" s="10"/>
      <c r="J11104" s="53"/>
      <c r="K11104" s="64"/>
      <c r="O11104" s="60"/>
      <c r="P11104" s="67"/>
      <c r="T11104" s="53"/>
      <c r="U11104" s="64"/>
      <c r="Y11104" s="53"/>
      <c r="Z11104" s="64"/>
      <c r="AD11104" s="53"/>
    </row>
    <row r="11105" spans="1:30" s="13" customFormat="1" x14ac:dyDescent="0.25">
      <c r="A11105"/>
      <c r="B11105" s="32"/>
      <c r="C11105" s="34"/>
      <c r="D11105" s="10"/>
      <c r="J11105" s="53"/>
      <c r="K11105" s="64"/>
      <c r="O11105" s="60"/>
      <c r="P11105" s="67"/>
      <c r="T11105" s="53"/>
      <c r="U11105" s="64"/>
      <c r="Y11105" s="53"/>
      <c r="Z11105" s="64"/>
      <c r="AD11105" s="53"/>
    </row>
    <row r="11106" spans="1:30" s="13" customFormat="1" x14ac:dyDescent="0.25">
      <c r="A11106"/>
      <c r="B11106" s="32"/>
      <c r="C11106" s="34"/>
      <c r="D11106" s="10"/>
      <c r="J11106" s="53"/>
      <c r="K11106" s="64"/>
      <c r="O11106" s="60"/>
      <c r="P11106" s="67"/>
      <c r="T11106" s="53"/>
      <c r="U11106" s="64"/>
      <c r="Y11106" s="53"/>
      <c r="Z11106" s="64"/>
      <c r="AD11106" s="53"/>
    </row>
    <row r="11107" spans="1:30" s="13" customFormat="1" x14ac:dyDescent="0.25">
      <c r="A11107"/>
      <c r="B11107" s="32"/>
      <c r="C11107" s="34"/>
      <c r="D11107" s="10"/>
      <c r="J11107" s="53"/>
      <c r="K11107" s="64"/>
      <c r="O11107" s="60"/>
      <c r="P11107" s="67"/>
      <c r="T11107" s="53"/>
      <c r="U11107" s="64"/>
      <c r="Y11107" s="53"/>
      <c r="Z11107" s="64"/>
      <c r="AD11107" s="53"/>
    </row>
    <row r="11108" spans="1:30" s="13" customFormat="1" x14ac:dyDescent="0.25">
      <c r="A11108"/>
      <c r="B11108" s="32"/>
      <c r="C11108" s="34"/>
      <c r="D11108" s="10"/>
      <c r="J11108" s="53"/>
      <c r="K11108" s="64"/>
      <c r="O11108" s="60"/>
      <c r="P11108" s="67"/>
      <c r="T11108" s="53"/>
      <c r="U11108" s="64"/>
      <c r="Y11108" s="53"/>
      <c r="Z11108" s="64"/>
      <c r="AD11108" s="53"/>
    </row>
    <row r="11109" spans="1:30" s="13" customFormat="1" x14ac:dyDescent="0.25">
      <c r="A11109"/>
      <c r="B11109" s="32"/>
      <c r="C11109" s="34"/>
      <c r="D11109" s="10"/>
      <c r="J11109" s="53"/>
      <c r="K11109" s="64"/>
      <c r="O11109" s="60"/>
      <c r="P11109" s="67"/>
      <c r="T11109" s="53"/>
      <c r="U11109" s="64"/>
      <c r="Y11109" s="53"/>
      <c r="Z11109" s="64"/>
      <c r="AD11109" s="53"/>
    </row>
    <row r="11110" spans="1:30" s="13" customFormat="1" x14ac:dyDescent="0.25">
      <c r="A11110"/>
      <c r="B11110" s="32"/>
      <c r="C11110" s="34"/>
      <c r="D11110" s="10"/>
      <c r="J11110" s="53"/>
      <c r="K11110" s="64"/>
      <c r="O11110" s="60"/>
      <c r="P11110" s="67"/>
      <c r="T11110" s="53"/>
      <c r="U11110" s="64"/>
      <c r="Y11110" s="53"/>
      <c r="Z11110" s="64"/>
      <c r="AD11110" s="53"/>
    </row>
    <row r="11111" spans="1:30" s="13" customFormat="1" x14ac:dyDescent="0.25">
      <c r="A11111"/>
      <c r="B11111" s="32"/>
      <c r="C11111" s="34"/>
      <c r="D11111" s="10"/>
      <c r="J11111" s="53"/>
      <c r="K11111" s="64"/>
      <c r="O11111" s="60"/>
      <c r="P11111" s="67"/>
      <c r="T11111" s="53"/>
      <c r="U11111" s="64"/>
      <c r="Y11111" s="53"/>
      <c r="Z11111" s="64"/>
      <c r="AD11111" s="53"/>
    </row>
    <row r="11112" spans="1:30" s="13" customFormat="1" x14ac:dyDescent="0.25">
      <c r="A11112"/>
      <c r="B11112" s="32"/>
      <c r="C11112" s="34"/>
      <c r="D11112" s="10"/>
      <c r="J11112" s="53"/>
      <c r="K11112" s="64"/>
      <c r="O11112" s="60"/>
      <c r="P11112" s="67"/>
      <c r="T11112" s="53"/>
      <c r="U11112" s="64"/>
      <c r="Y11112" s="53"/>
      <c r="Z11112" s="64"/>
      <c r="AD11112" s="53"/>
    </row>
    <row r="11113" spans="1:30" s="13" customFormat="1" x14ac:dyDescent="0.25">
      <c r="A11113"/>
      <c r="B11113" s="32"/>
      <c r="C11113" s="34"/>
      <c r="D11113" s="10"/>
      <c r="J11113" s="53"/>
      <c r="K11113" s="64"/>
      <c r="O11113" s="60"/>
      <c r="P11113" s="67"/>
      <c r="T11113" s="53"/>
      <c r="U11113" s="64"/>
      <c r="Y11113" s="53"/>
      <c r="Z11113" s="64"/>
      <c r="AD11113" s="53"/>
    </row>
    <row r="11114" spans="1:30" s="13" customFormat="1" x14ac:dyDescent="0.25">
      <c r="A11114"/>
      <c r="B11114" s="32"/>
      <c r="C11114" s="34"/>
      <c r="D11114" s="10"/>
      <c r="J11114" s="53"/>
      <c r="K11114" s="64"/>
      <c r="O11114" s="60"/>
      <c r="P11114" s="67"/>
      <c r="T11114" s="53"/>
      <c r="U11114" s="64"/>
      <c r="Y11114" s="53"/>
      <c r="Z11114" s="64"/>
      <c r="AD11114" s="53"/>
    </row>
    <row r="11115" spans="1:30" s="13" customFormat="1" x14ac:dyDescent="0.25">
      <c r="A11115"/>
      <c r="B11115" s="32"/>
      <c r="C11115" s="34"/>
      <c r="D11115" s="10"/>
      <c r="J11115" s="53"/>
      <c r="K11115" s="64"/>
      <c r="O11115" s="60"/>
      <c r="P11115" s="67"/>
      <c r="T11115" s="53"/>
      <c r="U11115" s="64"/>
      <c r="Y11115" s="53"/>
      <c r="Z11115" s="64"/>
      <c r="AD11115" s="53"/>
    </row>
    <row r="11116" spans="1:30" s="13" customFormat="1" x14ac:dyDescent="0.25">
      <c r="A11116"/>
      <c r="B11116" s="32"/>
      <c r="C11116" s="34"/>
      <c r="D11116" s="10"/>
      <c r="J11116" s="53"/>
      <c r="K11116" s="64"/>
      <c r="O11116" s="60"/>
      <c r="P11116" s="67"/>
      <c r="T11116" s="53"/>
      <c r="U11116" s="64"/>
      <c r="Y11116" s="53"/>
      <c r="Z11116" s="64"/>
      <c r="AD11116" s="53"/>
    </row>
    <row r="11117" spans="1:30" s="13" customFormat="1" x14ac:dyDescent="0.25">
      <c r="A11117"/>
      <c r="B11117" s="32"/>
      <c r="C11117" s="34"/>
      <c r="D11117" s="10"/>
      <c r="J11117" s="53"/>
      <c r="K11117" s="64"/>
      <c r="O11117" s="60"/>
      <c r="P11117" s="67"/>
      <c r="T11117" s="53"/>
      <c r="U11117" s="64"/>
      <c r="Y11117" s="53"/>
      <c r="Z11117" s="64"/>
      <c r="AD11117" s="53"/>
    </row>
    <row r="11118" spans="1:30" s="13" customFormat="1" x14ac:dyDescent="0.25">
      <c r="A11118"/>
      <c r="B11118" s="32"/>
      <c r="C11118" s="34"/>
      <c r="D11118" s="10"/>
      <c r="J11118" s="53"/>
      <c r="K11118" s="64"/>
      <c r="O11118" s="60"/>
      <c r="P11118" s="67"/>
      <c r="T11118" s="53"/>
      <c r="U11118" s="64"/>
      <c r="Y11118" s="53"/>
      <c r="Z11118" s="64"/>
      <c r="AD11118" s="53"/>
    </row>
    <row r="11119" spans="1:30" s="13" customFormat="1" x14ac:dyDescent="0.25">
      <c r="A11119"/>
      <c r="B11119" s="32"/>
      <c r="C11119" s="34"/>
      <c r="D11119" s="10"/>
      <c r="J11119" s="53"/>
      <c r="K11119" s="64"/>
      <c r="O11119" s="60"/>
      <c r="P11119" s="67"/>
      <c r="T11119" s="53"/>
      <c r="U11119" s="64"/>
      <c r="Y11119" s="53"/>
      <c r="Z11119" s="64"/>
      <c r="AD11119" s="53"/>
    </row>
    <row r="11120" spans="1:30" s="13" customFormat="1" x14ac:dyDescent="0.25">
      <c r="A11120"/>
      <c r="B11120" s="32"/>
      <c r="C11120" s="34"/>
      <c r="D11120" s="10"/>
      <c r="J11120" s="53"/>
      <c r="K11120" s="64"/>
      <c r="O11120" s="60"/>
      <c r="P11120" s="67"/>
      <c r="T11120" s="53"/>
      <c r="U11120" s="64"/>
      <c r="Y11120" s="53"/>
      <c r="Z11120" s="64"/>
      <c r="AD11120" s="53"/>
    </row>
    <row r="11121" spans="1:30" s="13" customFormat="1" x14ac:dyDescent="0.25">
      <c r="A11121"/>
      <c r="B11121" s="32"/>
      <c r="C11121" s="34"/>
      <c r="D11121" s="10"/>
      <c r="J11121" s="53"/>
      <c r="K11121" s="64"/>
      <c r="O11121" s="60"/>
      <c r="P11121" s="67"/>
      <c r="T11121" s="53"/>
      <c r="U11121" s="64"/>
      <c r="Y11121" s="53"/>
      <c r="Z11121" s="64"/>
      <c r="AD11121" s="53"/>
    </row>
    <row r="11122" spans="1:30" s="13" customFormat="1" x14ac:dyDescent="0.25">
      <c r="A11122"/>
      <c r="B11122" s="32"/>
      <c r="C11122" s="34"/>
      <c r="D11122" s="10"/>
      <c r="J11122" s="53"/>
      <c r="K11122" s="64"/>
      <c r="O11122" s="60"/>
      <c r="P11122" s="67"/>
      <c r="T11122" s="53"/>
      <c r="U11122" s="64"/>
      <c r="Y11122" s="53"/>
      <c r="Z11122" s="64"/>
      <c r="AD11122" s="53"/>
    </row>
    <row r="11123" spans="1:30" s="13" customFormat="1" x14ac:dyDescent="0.25">
      <c r="A11123"/>
      <c r="B11123" s="32"/>
      <c r="C11123" s="34"/>
      <c r="D11123" s="10"/>
      <c r="J11123" s="53"/>
      <c r="K11123" s="64"/>
      <c r="O11123" s="60"/>
      <c r="P11123" s="67"/>
      <c r="T11123" s="53"/>
      <c r="U11123" s="64"/>
      <c r="Y11123" s="53"/>
      <c r="Z11123" s="64"/>
      <c r="AD11123" s="53"/>
    </row>
    <row r="11124" spans="1:30" s="13" customFormat="1" x14ac:dyDescent="0.25">
      <c r="A11124"/>
      <c r="B11124" s="32"/>
      <c r="C11124" s="34"/>
      <c r="D11124" s="10"/>
      <c r="J11124" s="53"/>
      <c r="K11124" s="64"/>
      <c r="O11124" s="60"/>
      <c r="P11124" s="67"/>
      <c r="T11124" s="53"/>
      <c r="U11124" s="64"/>
      <c r="Y11124" s="53"/>
      <c r="Z11124" s="64"/>
      <c r="AD11124" s="53"/>
    </row>
    <row r="11125" spans="1:30" s="13" customFormat="1" x14ac:dyDescent="0.25">
      <c r="A11125"/>
      <c r="B11125" s="32"/>
      <c r="C11125" s="34"/>
      <c r="D11125" s="10"/>
      <c r="J11125" s="53"/>
      <c r="K11125" s="64"/>
      <c r="O11125" s="60"/>
      <c r="P11125" s="67"/>
      <c r="T11125" s="53"/>
      <c r="U11125" s="64"/>
      <c r="Y11125" s="53"/>
      <c r="Z11125" s="64"/>
      <c r="AD11125" s="53"/>
    </row>
    <row r="11126" spans="1:30" s="13" customFormat="1" x14ac:dyDescent="0.25">
      <c r="A11126"/>
      <c r="B11126" s="32"/>
      <c r="C11126" s="34"/>
      <c r="D11126" s="10"/>
      <c r="J11126" s="53"/>
      <c r="K11126" s="64"/>
      <c r="O11126" s="60"/>
      <c r="P11126" s="67"/>
      <c r="T11126" s="53"/>
      <c r="U11126" s="64"/>
      <c r="Y11126" s="53"/>
      <c r="Z11126" s="64"/>
      <c r="AD11126" s="53"/>
    </row>
    <row r="11127" spans="1:30" s="13" customFormat="1" x14ac:dyDescent="0.25">
      <c r="A11127"/>
      <c r="B11127" s="32"/>
      <c r="C11127" s="34"/>
      <c r="D11127" s="10"/>
      <c r="J11127" s="53"/>
      <c r="K11127" s="64"/>
      <c r="O11127" s="60"/>
      <c r="P11127" s="67"/>
      <c r="T11127" s="53"/>
      <c r="U11127" s="64"/>
      <c r="Y11127" s="53"/>
      <c r="Z11127" s="64"/>
      <c r="AD11127" s="53"/>
    </row>
    <row r="11128" spans="1:30" s="13" customFormat="1" x14ac:dyDescent="0.25">
      <c r="A11128"/>
      <c r="B11128" s="32"/>
      <c r="C11128" s="34"/>
      <c r="D11128" s="10"/>
      <c r="J11128" s="53"/>
      <c r="K11128" s="64"/>
      <c r="O11128" s="60"/>
      <c r="P11128" s="67"/>
      <c r="T11128" s="53"/>
      <c r="U11128" s="64"/>
      <c r="Y11128" s="53"/>
      <c r="Z11128" s="64"/>
      <c r="AD11128" s="53"/>
    </row>
    <row r="11129" spans="1:30" s="13" customFormat="1" x14ac:dyDescent="0.25">
      <c r="A11129"/>
      <c r="B11129" s="32"/>
      <c r="C11129" s="34"/>
      <c r="D11129" s="10"/>
      <c r="J11129" s="53"/>
      <c r="K11129" s="64"/>
      <c r="O11129" s="60"/>
      <c r="P11129" s="67"/>
      <c r="T11129" s="53"/>
      <c r="U11129" s="64"/>
      <c r="Y11129" s="53"/>
      <c r="Z11129" s="64"/>
      <c r="AD11129" s="53"/>
    </row>
    <row r="11130" spans="1:30" s="13" customFormat="1" x14ac:dyDescent="0.25">
      <c r="A11130"/>
      <c r="B11130" s="32"/>
      <c r="C11130" s="34"/>
      <c r="D11130" s="10"/>
      <c r="J11130" s="53"/>
      <c r="K11130" s="64"/>
      <c r="O11130" s="60"/>
      <c r="P11130" s="67"/>
      <c r="T11130" s="53"/>
      <c r="U11130" s="64"/>
      <c r="Y11130" s="53"/>
      <c r="Z11130" s="64"/>
      <c r="AD11130" s="53"/>
    </row>
    <row r="11131" spans="1:30" s="13" customFormat="1" x14ac:dyDescent="0.25">
      <c r="A11131"/>
      <c r="B11131" s="32"/>
      <c r="C11131" s="34"/>
      <c r="D11131" s="10"/>
      <c r="J11131" s="53"/>
      <c r="K11131" s="64"/>
      <c r="O11131" s="60"/>
      <c r="P11131" s="67"/>
      <c r="T11131" s="53"/>
      <c r="U11131" s="64"/>
      <c r="Y11131" s="53"/>
      <c r="Z11131" s="64"/>
      <c r="AD11131" s="53"/>
    </row>
    <row r="11132" spans="1:30" s="13" customFormat="1" x14ac:dyDescent="0.25">
      <c r="A11132"/>
      <c r="B11132" s="32"/>
      <c r="C11132" s="34"/>
      <c r="D11132" s="10"/>
      <c r="J11132" s="53"/>
      <c r="K11132" s="64"/>
      <c r="O11132" s="60"/>
      <c r="P11132" s="67"/>
      <c r="T11132" s="53"/>
      <c r="U11132" s="64"/>
      <c r="Y11132" s="53"/>
      <c r="Z11132" s="64"/>
      <c r="AD11132" s="53"/>
    </row>
    <row r="11133" spans="1:30" s="13" customFormat="1" x14ac:dyDescent="0.25">
      <c r="A11133"/>
      <c r="B11133" s="32"/>
      <c r="C11133" s="34"/>
      <c r="D11133" s="10"/>
      <c r="J11133" s="53"/>
      <c r="K11133" s="64"/>
      <c r="O11133" s="60"/>
      <c r="P11133" s="67"/>
      <c r="T11133" s="53"/>
      <c r="U11133" s="64"/>
      <c r="Y11133" s="53"/>
      <c r="Z11133" s="64"/>
      <c r="AD11133" s="53"/>
    </row>
    <row r="11134" spans="1:30" s="13" customFormat="1" x14ac:dyDescent="0.25">
      <c r="A11134"/>
      <c r="B11134" s="32"/>
      <c r="C11134" s="34"/>
      <c r="D11134" s="10"/>
      <c r="J11134" s="53"/>
      <c r="K11134" s="64"/>
      <c r="O11134" s="60"/>
      <c r="P11134" s="67"/>
      <c r="T11134" s="53"/>
      <c r="U11134" s="64"/>
      <c r="Y11134" s="53"/>
      <c r="Z11134" s="64"/>
      <c r="AD11134" s="53"/>
    </row>
    <row r="11135" spans="1:30" s="13" customFormat="1" x14ac:dyDescent="0.25">
      <c r="A11135"/>
      <c r="B11135" s="32"/>
      <c r="C11135" s="34"/>
      <c r="D11135" s="10"/>
      <c r="J11135" s="53"/>
      <c r="K11135" s="64"/>
      <c r="O11135" s="60"/>
      <c r="P11135" s="67"/>
      <c r="T11135" s="53"/>
      <c r="U11135" s="64"/>
      <c r="Y11135" s="53"/>
      <c r="Z11135" s="64"/>
      <c r="AD11135" s="53"/>
    </row>
    <row r="11136" spans="1:30" s="13" customFormat="1" x14ac:dyDescent="0.25">
      <c r="A11136"/>
      <c r="B11136" s="32"/>
      <c r="C11136" s="34"/>
      <c r="D11136" s="10"/>
      <c r="J11136" s="53"/>
      <c r="K11136" s="64"/>
      <c r="O11136" s="60"/>
      <c r="P11136" s="67"/>
      <c r="T11136" s="53"/>
      <c r="U11136" s="64"/>
      <c r="Y11136" s="53"/>
      <c r="Z11136" s="64"/>
      <c r="AD11136" s="53"/>
    </row>
    <row r="11137" spans="1:30" s="13" customFormat="1" x14ac:dyDescent="0.25">
      <c r="A11137"/>
      <c r="B11137" s="32"/>
      <c r="C11137" s="34"/>
      <c r="D11137" s="10"/>
      <c r="J11137" s="53"/>
      <c r="K11137" s="64"/>
      <c r="O11137" s="60"/>
      <c r="P11137" s="67"/>
      <c r="T11137" s="53"/>
      <c r="U11137" s="64"/>
      <c r="Y11137" s="53"/>
      <c r="Z11137" s="64"/>
      <c r="AD11137" s="53"/>
    </row>
    <row r="11138" spans="1:30" s="13" customFormat="1" x14ac:dyDescent="0.25">
      <c r="A11138"/>
      <c r="B11138" s="32"/>
      <c r="C11138" s="34"/>
      <c r="D11138" s="10"/>
      <c r="J11138" s="53"/>
      <c r="K11138" s="64"/>
      <c r="O11138" s="60"/>
      <c r="P11138" s="67"/>
      <c r="T11138" s="53"/>
      <c r="U11138" s="64"/>
      <c r="Y11138" s="53"/>
      <c r="Z11138" s="64"/>
      <c r="AD11138" s="53"/>
    </row>
    <row r="11139" spans="1:30" s="13" customFormat="1" x14ac:dyDescent="0.25">
      <c r="A11139"/>
      <c r="B11139" s="32"/>
      <c r="C11139" s="34"/>
      <c r="D11139" s="10"/>
      <c r="J11139" s="53"/>
      <c r="K11139" s="64"/>
      <c r="O11139" s="60"/>
      <c r="P11139" s="67"/>
      <c r="T11139" s="53"/>
      <c r="U11139" s="64"/>
      <c r="Y11139" s="53"/>
      <c r="Z11139" s="64"/>
      <c r="AD11139" s="53"/>
    </row>
    <row r="11140" spans="1:30" s="13" customFormat="1" x14ac:dyDescent="0.25">
      <c r="A11140"/>
      <c r="B11140" s="32"/>
      <c r="C11140" s="34"/>
      <c r="D11140" s="10"/>
      <c r="J11140" s="53"/>
      <c r="K11140" s="64"/>
      <c r="O11140" s="60"/>
      <c r="P11140" s="67"/>
      <c r="T11140" s="53"/>
      <c r="U11140" s="64"/>
      <c r="Y11140" s="53"/>
      <c r="Z11140" s="64"/>
      <c r="AD11140" s="53"/>
    </row>
    <row r="11141" spans="1:30" s="13" customFormat="1" x14ac:dyDescent="0.25">
      <c r="A11141"/>
      <c r="B11141" s="32"/>
      <c r="C11141" s="34"/>
      <c r="D11141" s="10"/>
      <c r="J11141" s="53"/>
      <c r="K11141" s="64"/>
      <c r="O11141" s="60"/>
      <c r="P11141" s="67"/>
      <c r="T11141" s="53"/>
      <c r="U11141" s="64"/>
      <c r="Y11141" s="53"/>
      <c r="Z11141" s="64"/>
      <c r="AD11141" s="53"/>
    </row>
    <row r="11142" spans="1:30" s="13" customFormat="1" x14ac:dyDescent="0.25">
      <c r="A11142"/>
      <c r="B11142" s="32"/>
      <c r="C11142" s="34"/>
      <c r="D11142" s="10"/>
      <c r="J11142" s="53"/>
      <c r="K11142" s="64"/>
      <c r="O11142" s="60"/>
      <c r="P11142" s="67"/>
      <c r="T11142" s="53"/>
      <c r="U11142" s="64"/>
      <c r="Y11142" s="53"/>
      <c r="Z11142" s="64"/>
      <c r="AD11142" s="53"/>
    </row>
    <row r="11143" spans="1:30" s="13" customFormat="1" x14ac:dyDescent="0.25">
      <c r="A11143"/>
      <c r="B11143" s="32"/>
      <c r="C11143" s="34"/>
      <c r="D11143" s="10"/>
      <c r="J11143" s="53"/>
      <c r="K11143" s="64"/>
      <c r="O11143" s="60"/>
      <c r="P11143" s="67"/>
      <c r="T11143" s="53"/>
      <c r="U11143" s="64"/>
      <c r="Y11143" s="53"/>
      <c r="Z11143" s="64"/>
      <c r="AD11143" s="53"/>
    </row>
    <row r="11144" spans="1:30" s="13" customFormat="1" x14ac:dyDescent="0.25">
      <c r="A11144"/>
      <c r="B11144" s="32"/>
      <c r="C11144" s="34"/>
      <c r="D11144" s="10"/>
      <c r="J11144" s="53"/>
      <c r="K11144" s="64"/>
      <c r="O11144" s="60"/>
      <c r="P11144" s="67"/>
      <c r="T11144" s="53"/>
      <c r="U11144" s="64"/>
      <c r="Y11144" s="53"/>
      <c r="Z11144" s="64"/>
      <c r="AD11144" s="53"/>
    </row>
    <row r="11145" spans="1:30" s="13" customFormat="1" x14ac:dyDescent="0.25">
      <c r="A11145"/>
      <c r="B11145" s="32"/>
      <c r="C11145" s="34"/>
      <c r="D11145" s="10"/>
      <c r="J11145" s="53"/>
      <c r="K11145" s="64"/>
      <c r="O11145" s="60"/>
      <c r="P11145" s="67"/>
      <c r="T11145" s="53"/>
      <c r="U11145" s="64"/>
      <c r="Y11145" s="53"/>
      <c r="Z11145" s="64"/>
      <c r="AD11145" s="53"/>
    </row>
    <row r="11146" spans="1:30" s="13" customFormat="1" x14ac:dyDescent="0.25">
      <c r="A11146"/>
      <c r="B11146" s="32"/>
      <c r="C11146" s="34"/>
      <c r="D11146" s="10"/>
      <c r="J11146" s="53"/>
      <c r="K11146" s="64"/>
      <c r="O11146" s="60"/>
      <c r="P11146" s="67"/>
      <c r="T11146" s="53"/>
      <c r="U11146" s="64"/>
      <c r="Y11146" s="53"/>
      <c r="Z11146" s="64"/>
      <c r="AD11146" s="53"/>
    </row>
    <row r="11147" spans="1:30" s="13" customFormat="1" x14ac:dyDescent="0.25">
      <c r="A11147"/>
      <c r="B11147" s="32"/>
      <c r="C11147" s="34"/>
      <c r="D11147" s="10"/>
      <c r="J11147" s="53"/>
      <c r="K11147" s="64"/>
      <c r="O11147" s="60"/>
      <c r="P11147" s="67"/>
      <c r="T11147" s="53"/>
      <c r="U11147" s="64"/>
      <c r="Y11147" s="53"/>
      <c r="Z11147" s="64"/>
      <c r="AD11147" s="53"/>
    </row>
    <row r="11148" spans="1:30" s="13" customFormat="1" x14ac:dyDescent="0.25">
      <c r="A11148"/>
      <c r="B11148" s="32"/>
      <c r="C11148" s="34"/>
      <c r="D11148" s="10"/>
      <c r="J11148" s="53"/>
      <c r="K11148" s="64"/>
      <c r="O11148" s="60"/>
      <c r="P11148" s="67"/>
      <c r="T11148" s="53"/>
      <c r="U11148" s="64"/>
      <c r="Y11148" s="53"/>
      <c r="Z11148" s="64"/>
      <c r="AD11148" s="53"/>
    </row>
    <row r="11149" spans="1:30" s="13" customFormat="1" x14ac:dyDescent="0.25">
      <c r="A11149"/>
      <c r="B11149" s="32"/>
      <c r="C11149" s="34"/>
      <c r="D11149" s="10"/>
      <c r="J11149" s="53"/>
      <c r="K11149" s="64"/>
      <c r="O11149" s="60"/>
      <c r="P11149" s="67"/>
      <c r="T11149" s="53"/>
      <c r="U11149" s="64"/>
      <c r="Y11149" s="53"/>
      <c r="Z11149" s="64"/>
      <c r="AD11149" s="53"/>
    </row>
    <row r="11150" spans="1:30" s="13" customFormat="1" x14ac:dyDescent="0.25">
      <c r="A11150"/>
      <c r="B11150" s="32"/>
      <c r="C11150" s="34"/>
      <c r="D11150" s="10"/>
      <c r="J11150" s="53"/>
      <c r="K11150" s="64"/>
      <c r="O11150" s="60"/>
      <c r="P11150" s="67"/>
      <c r="T11150" s="53"/>
      <c r="U11150" s="64"/>
      <c r="Y11150" s="53"/>
      <c r="Z11150" s="64"/>
      <c r="AD11150" s="53"/>
    </row>
    <row r="11151" spans="1:30" s="13" customFormat="1" x14ac:dyDescent="0.25">
      <c r="A11151"/>
      <c r="B11151" s="32"/>
      <c r="C11151" s="34"/>
      <c r="D11151" s="10"/>
      <c r="J11151" s="53"/>
      <c r="K11151" s="64"/>
      <c r="O11151" s="60"/>
      <c r="P11151" s="67"/>
      <c r="T11151" s="53"/>
      <c r="U11151" s="64"/>
      <c r="Y11151" s="53"/>
      <c r="Z11151" s="64"/>
      <c r="AD11151" s="53"/>
    </row>
    <row r="11152" spans="1:30" s="13" customFormat="1" x14ac:dyDescent="0.25">
      <c r="A11152"/>
      <c r="B11152" s="32"/>
      <c r="C11152" s="34"/>
      <c r="D11152" s="10"/>
      <c r="J11152" s="53"/>
      <c r="K11152" s="64"/>
      <c r="O11152" s="60"/>
      <c r="P11152" s="67"/>
      <c r="T11152" s="53"/>
      <c r="U11152" s="64"/>
      <c r="Y11152" s="53"/>
      <c r="Z11152" s="64"/>
      <c r="AD11152" s="53"/>
    </row>
    <row r="11153" spans="1:30" s="13" customFormat="1" x14ac:dyDescent="0.25">
      <c r="A11153"/>
      <c r="B11153" s="32"/>
      <c r="C11153" s="34"/>
      <c r="D11153" s="10"/>
      <c r="J11153" s="53"/>
      <c r="K11153" s="64"/>
      <c r="O11153" s="60"/>
      <c r="P11153" s="67"/>
      <c r="T11153" s="53"/>
      <c r="U11153" s="64"/>
      <c r="Y11153" s="53"/>
      <c r="Z11153" s="64"/>
      <c r="AD11153" s="53"/>
    </row>
    <row r="11154" spans="1:30" s="13" customFormat="1" x14ac:dyDescent="0.25">
      <c r="A11154"/>
      <c r="B11154" s="32"/>
      <c r="C11154" s="34"/>
      <c r="D11154" s="10"/>
      <c r="J11154" s="53"/>
      <c r="K11154" s="64"/>
      <c r="O11154" s="60"/>
      <c r="P11154" s="67"/>
      <c r="T11154" s="53"/>
      <c r="U11154" s="64"/>
      <c r="Y11154" s="53"/>
      <c r="Z11154" s="64"/>
      <c r="AD11154" s="53"/>
    </row>
    <row r="11155" spans="1:30" s="13" customFormat="1" x14ac:dyDescent="0.25">
      <c r="A11155"/>
      <c r="B11155" s="32"/>
      <c r="C11155" s="34"/>
      <c r="D11155" s="10"/>
      <c r="J11155" s="53"/>
      <c r="K11155" s="64"/>
      <c r="O11155" s="60"/>
      <c r="P11155" s="67"/>
      <c r="T11155" s="53"/>
      <c r="U11155" s="64"/>
      <c r="Y11155" s="53"/>
      <c r="Z11155" s="64"/>
      <c r="AD11155" s="53"/>
    </row>
    <row r="11156" spans="1:30" s="13" customFormat="1" x14ac:dyDescent="0.25">
      <c r="A11156"/>
      <c r="B11156" s="32"/>
      <c r="C11156" s="34"/>
      <c r="D11156" s="10"/>
      <c r="J11156" s="53"/>
      <c r="K11156" s="64"/>
      <c r="O11156" s="60"/>
      <c r="P11156" s="67"/>
      <c r="T11156" s="53"/>
      <c r="U11156" s="64"/>
      <c r="Y11156" s="53"/>
      <c r="Z11156" s="64"/>
      <c r="AD11156" s="53"/>
    </row>
    <row r="11157" spans="1:30" s="13" customFormat="1" x14ac:dyDescent="0.25">
      <c r="A11157"/>
      <c r="B11157" s="32"/>
      <c r="C11157" s="34"/>
      <c r="D11157" s="10"/>
      <c r="J11157" s="53"/>
      <c r="K11157" s="64"/>
      <c r="O11157" s="60"/>
      <c r="P11157" s="67"/>
      <c r="T11157" s="53"/>
      <c r="U11157" s="64"/>
      <c r="Y11157" s="53"/>
      <c r="Z11157" s="64"/>
      <c r="AD11157" s="53"/>
    </row>
    <row r="11158" spans="1:30" s="13" customFormat="1" x14ac:dyDescent="0.25">
      <c r="A11158"/>
      <c r="B11158" s="32"/>
      <c r="C11158" s="34"/>
      <c r="D11158" s="10"/>
      <c r="J11158" s="53"/>
      <c r="K11158" s="64"/>
      <c r="O11158" s="60"/>
      <c r="P11158" s="67"/>
      <c r="T11158" s="53"/>
      <c r="U11158" s="64"/>
      <c r="Y11158" s="53"/>
      <c r="Z11158" s="64"/>
      <c r="AD11158" s="53"/>
    </row>
    <row r="11159" spans="1:30" s="13" customFormat="1" x14ac:dyDescent="0.25">
      <c r="A11159"/>
      <c r="B11159" s="32"/>
      <c r="C11159" s="34"/>
      <c r="D11159" s="10"/>
      <c r="J11159" s="53"/>
      <c r="K11159" s="64"/>
      <c r="O11159" s="60"/>
      <c r="P11159" s="67"/>
      <c r="T11159" s="53"/>
      <c r="U11159" s="64"/>
      <c r="Y11159" s="53"/>
      <c r="Z11159" s="64"/>
      <c r="AD11159" s="53"/>
    </row>
    <row r="11160" spans="1:30" s="13" customFormat="1" x14ac:dyDescent="0.25">
      <c r="A11160"/>
      <c r="B11160" s="32"/>
      <c r="C11160" s="34"/>
      <c r="D11160" s="10"/>
      <c r="J11160" s="53"/>
      <c r="K11160" s="64"/>
      <c r="O11160" s="60"/>
      <c r="P11160" s="67"/>
      <c r="T11160" s="53"/>
      <c r="U11160" s="64"/>
      <c r="Y11160" s="53"/>
      <c r="Z11160" s="64"/>
      <c r="AD11160" s="53"/>
    </row>
    <row r="11161" spans="1:30" s="13" customFormat="1" x14ac:dyDescent="0.25">
      <c r="A11161"/>
      <c r="B11161" s="32"/>
      <c r="C11161" s="34"/>
      <c r="D11161" s="10"/>
      <c r="J11161" s="53"/>
      <c r="K11161" s="64"/>
      <c r="O11161" s="60"/>
      <c r="P11161" s="67"/>
      <c r="T11161" s="53"/>
      <c r="U11161" s="64"/>
      <c r="Y11161" s="53"/>
      <c r="Z11161" s="64"/>
      <c r="AD11161" s="53"/>
    </row>
    <row r="11162" spans="1:30" s="13" customFormat="1" x14ac:dyDescent="0.25">
      <c r="A11162"/>
      <c r="B11162" s="32"/>
      <c r="C11162" s="34"/>
      <c r="D11162" s="10"/>
      <c r="J11162" s="53"/>
      <c r="K11162" s="64"/>
      <c r="O11162" s="60"/>
      <c r="P11162" s="67"/>
      <c r="T11162" s="53"/>
      <c r="U11162" s="64"/>
      <c r="Y11162" s="53"/>
      <c r="Z11162" s="64"/>
      <c r="AD11162" s="53"/>
    </row>
    <row r="11163" spans="1:30" s="13" customFormat="1" x14ac:dyDescent="0.25">
      <c r="A11163"/>
      <c r="B11163" s="32"/>
      <c r="C11163" s="34"/>
      <c r="D11163" s="10"/>
      <c r="J11163" s="53"/>
      <c r="K11163" s="64"/>
      <c r="O11163" s="60"/>
      <c r="P11163" s="67"/>
      <c r="T11163" s="53"/>
      <c r="U11163" s="64"/>
      <c r="Y11163" s="53"/>
      <c r="Z11163" s="64"/>
      <c r="AD11163" s="53"/>
    </row>
    <row r="11164" spans="1:30" s="13" customFormat="1" x14ac:dyDescent="0.25">
      <c r="A11164"/>
      <c r="B11164" s="32"/>
      <c r="C11164" s="34"/>
      <c r="D11164" s="10"/>
      <c r="J11164" s="53"/>
      <c r="K11164" s="64"/>
      <c r="O11164" s="60"/>
      <c r="P11164" s="67"/>
      <c r="T11164" s="53"/>
      <c r="U11164" s="64"/>
      <c r="Y11164" s="53"/>
      <c r="Z11164" s="64"/>
      <c r="AD11164" s="53"/>
    </row>
    <row r="11165" spans="1:30" s="13" customFormat="1" x14ac:dyDescent="0.25">
      <c r="A11165"/>
      <c r="B11165" s="32"/>
      <c r="C11165" s="34"/>
      <c r="D11165" s="10"/>
      <c r="J11165" s="53"/>
      <c r="K11165" s="64"/>
      <c r="O11165" s="60"/>
      <c r="P11165" s="67"/>
      <c r="T11165" s="53"/>
      <c r="U11165" s="64"/>
      <c r="Y11165" s="53"/>
      <c r="Z11165" s="64"/>
      <c r="AD11165" s="53"/>
    </row>
    <row r="11166" spans="1:30" s="13" customFormat="1" x14ac:dyDescent="0.25">
      <c r="A11166"/>
      <c r="B11166" s="32"/>
      <c r="C11166" s="34"/>
      <c r="D11166" s="10"/>
      <c r="J11166" s="53"/>
      <c r="K11166" s="64"/>
      <c r="O11166" s="60"/>
      <c r="P11166" s="67"/>
      <c r="T11166" s="53"/>
      <c r="U11166" s="64"/>
      <c r="Y11166" s="53"/>
      <c r="Z11166" s="64"/>
      <c r="AD11166" s="53"/>
    </row>
    <row r="11167" spans="1:30" s="13" customFormat="1" x14ac:dyDescent="0.25">
      <c r="A11167"/>
      <c r="B11167" s="32"/>
      <c r="C11167" s="34"/>
      <c r="D11167" s="10"/>
      <c r="J11167" s="53"/>
      <c r="K11167" s="64"/>
      <c r="O11167" s="60"/>
      <c r="P11167" s="67"/>
      <c r="T11167" s="53"/>
      <c r="U11167" s="64"/>
      <c r="Y11167" s="53"/>
      <c r="Z11167" s="64"/>
      <c r="AD11167" s="53"/>
    </row>
    <row r="11168" spans="1:30" s="13" customFormat="1" x14ac:dyDescent="0.25">
      <c r="A11168"/>
      <c r="B11168" s="32"/>
      <c r="C11168" s="34"/>
      <c r="D11168" s="10"/>
      <c r="J11168" s="53"/>
      <c r="K11168" s="64"/>
      <c r="O11168" s="60"/>
      <c r="P11168" s="67"/>
      <c r="T11168" s="53"/>
      <c r="U11168" s="64"/>
      <c r="Y11168" s="53"/>
      <c r="Z11168" s="64"/>
      <c r="AD11168" s="53"/>
    </row>
    <row r="11169" spans="1:30" s="13" customFormat="1" x14ac:dyDescent="0.25">
      <c r="A11169"/>
      <c r="B11169" s="32"/>
      <c r="C11169" s="34"/>
      <c r="D11169" s="10"/>
      <c r="J11169" s="53"/>
      <c r="K11169" s="64"/>
      <c r="O11169" s="60"/>
      <c r="P11169" s="67"/>
      <c r="T11169" s="53"/>
      <c r="U11169" s="64"/>
      <c r="Y11169" s="53"/>
      <c r="Z11169" s="64"/>
      <c r="AD11169" s="53"/>
    </row>
    <row r="11170" spans="1:30" s="13" customFormat="1" x14ac:dyDescent="0.25">
      <c r="A11170"/>
      <c r="B11170" s="32"/>
      <c r="C11170" s="34"/>
      <c r="D11170" s="10"/>
      <c r="J11170" s="53"/>
      <c r="K11170" s="64"/>
      <c r="O11170" s="60"/>
      <c r="P11170" s="67"/>
      <c r="T11170" s="53"/>
      <c r="U11170" s="64"/>
      <c r="Y11170" s="53"/>
      <c r="Z11170" s="64"/>
      <c r="AD11170" s="53"/>
    </row>
    <row r="11171" spans="1:30" s="13" customFormat="1" x14ac:dyDescent="0.25">
      <c r="A11171"/>
      <c r="B11171" s="32"/>
      <c r="C11171" s="34"/>
      <c r="D11171" s="10"/>
      <c r="J11171" s="53"/>
      <c r="K11171" s="64"/>
      <c r="O11171" s="60"/>
      <c r="P11171" s="67"/>
      <c r="T11171" s="53"/>
      <c r="U11171" s="64"/>
      <c r="Y11171" s="53"/>
      <c r="Z11171" s="64"/>
      <c r="AD11171" s="53"/>
    </row>
    <row r="11172" spans="1:30" s="13" customFormat="1" x14ac:dyDescent="0.25">
      <c r="A11172"/>
      <c r="B11172" s="32"/>
      <c r="C11172" s="34"/>
      <c r="D11172" s="10"/>
      <c r="J11172" s="53"/>
      <c r="K11172" s="64"/>
      <c r="O11172" s="60"/>
      <c r="P11172" s="67"/>
      <c r="T11172" s="53"/>
      <c r="U11172" s="64"/>
      <c r="Y11172" s="53"/>
      <c r="Z11172" s="64"/>
      <c r="AD11172" s="53"/>
    </row>
    <row r="11173" spans="1:30" s="13" customFormat="1" x14ac:dyDescent="0.25">
      <c r="A11173"/>
      <c r="B11173" s="32"/>
      <c r="C11173" s="34"/>
      <c r="D11173" s="10"/>
      <c r="J11173" s="53"/>
      <c r="K11173" s="64"/>
      <c r="O11173" s="60"/>
      <c r="P11173" s="67"/>
      <c r="T11173" s="53"/>
      <c r="U11173" s="64"/>
      <c r="Y11173" s="53"/>
      <c r="Z11173" s="64"/>
      <c r="AD11173" s="53"/>
    </row>
    <row r="11174" spans="1:30" s="13" customFormat="1" x14ac:dyDescent="0.25">
      <c r="A11174"/>
      <c r="B11174" s="32"/>
      <c r="C11174" s="34"/>
      <c r="D11174" s="10"/>
      <c r="J11174" s="53"/>
      <c r="K11174" s="64"/>
      <c r="O11174" s="60"/>
      <c r="P11174" s="67"/>
      <c r="T11174" s="53"/>
      <c r="U11174" s="64"/>
      <c r="Y11174" s="53"/>
      <c r="Z11174" s="64"/>
      <c r="AD11174" s="53"/>
    </row>
    <row r="11175" spans="1:30" s="13" customFormat="1" x14ac:dyDescent="0.25">
      <c r="A11175"/>
      <c r="B11175" s="32"/>
      <c r="C11175" s="34"/>
      <c r="D11175" s="10"/>
      <c r="J11175" s="53"/>
      <c r="K11175" s="64"/>
      <c r="O11175" s="60"/>
      <c r="P11175" s="67"/>
      <c r="T11175" s="53"/>
      <c r="U11175" s="64"/>
      <c r="Y11175" s="53"/>
      <c r="Z11175" s="64"/>
      <c r="AD11175" s="53"/>
    </row>
    <row r="11176" spans="1:30" s="13" customFormat="1" x14ac:dyDescent="0.25">
      <c r="A11176"/>
      <c r="B11176" s="32"/>
      <c r="C11176" s="34"/>
      <c r="D11176" s="10"/>
      <c r="J11176" s="53"/>
      <c r="K11176" s="64"/>
      <c r="O11176" s="60"/>
      <c r="P11176" s="67"/>
      <c r="T11176" s="53"/>
      <c r="U11176" s="64"/>
      <c r="Y11176" s="53"/>
      <c r="Z11176" s="64"/>
      <c r="AD11176" s="53"/>
    </row>
    <row r="11177" spans="1:30" s="13" customFormat="1" x14ac:dyDescent="0.25">
      <c r="A11177"/>
      <c r="B11177" s="32"/>
      <c r="C11177" s="34"/>
      <c r="D11177" s="10"/>
      <c r="J11177" s="53"/>
      <c r="K11177" s="64"/>
      <c r="O11177" s="60"/>
      <c r="P11177" s="67"/>
      <c r="T11177" s="53"/>
      <c r="U11177" s="64"/>
      <c r="Y11177" s="53"/>
      <c r="Z11177" s="64"/>
      <c r="AD11177" s="53"/>
    </row>
    <row r="11178" spans="1:30" s="13" customFormat="1" x14ac:dyDescent="0.25">
      <c r="A11178"/>
      <c r="B11178" s="32"/>
      <c r="C11178" s="34"/>
      <c r="D11178" s="10"/>
      <c r="J11178" s="53"/>
      <c r="K11178" s="64"/>
      <c r="O11178" s="60"/>
      <c r="P11178" s="67"/>
      <c r="T11178" s="53"/>
      <c r="U11178" s="64"/>
      <c r="Y11178" s="53"/>
      <c r="Z11178" s="64"/>
      <c r="AD11178" s="53"/>
    </row>
    <row r="11179" spans="1:30" s="13" customFormat="1" x14ac:dyDescent="0.25">
      <c r="A11179"/>
      <c r="B11179" s="32"/>
      <c r="C11179" s="34"/>
      <c r="D11179" s="10"/>
      <c r="J11179" s="53"/>
      <c r="K11179" s="64"/>
      <c r="O11179" s="60"/>
      <c r="P11179" s="67"/>
      <c r="T11179" s="53"/>
      <c r="U11179" s="64"/>
      <c r="Y11179" s="53"/>
      <c r="Z11179" s="64"/>
      <c r="AD11179" s="53"/>
    </row>
    <row r="11180" spans="1:30" s="13" customFormat="1" x14ac:dyDescent="0.25">
      <c r="A11180"/>
      <c r="B11180" s="32"/>
      <c r="C11180" s="34"/>
      <c r="D11180" s="10"/>
      <c r="J11180" s="53"/>
      <c r="K11180" s="64"/>
      <c r="O11180" s="60"/>
      <c r="P11180" s="67"/>
      <c r="T11180" s="53"/>
      <c r="U11180" s="64"/>
      <c r="Y11180" s="53"/>
      <c r="Z11180" s="64"/>
      <c r="AD11180" s="53"/>
    </row>
    <row r="11181" spans="1:30" s="13" customFormat="1" x14ac:dyDescent="0.25">
      <c r="A11181"/>
      <c r="B11181" s="32"/>
      <c r="C11181" s="34"/>
      <c r="D11181" s="10"/>
      <c r="J11181" s="53"/>
      <c r="K11181" s="64"/>
      <c r="O11181" s="60"/>
      <c r="P11181" s="67"/>
      <c r="T11181" s="53"/>
      <c r="U11181" s="64"/>
      <c r="Y11181" s="53"/>
      <c r="Z11181" s="64"/>
      <c r="AD11181" s="53"/>
    </row>
    <row r="11182" spans="1:30" s="13" customFormat="1" x14ac:dyDescent="0.25">
      <c r="A11182"/>
      <c r="B11182" s="32"/>
      <c r="C11182" s="34"/>
      <c r="D11182" s="10"/>
      <c r="J11182" s="53"/>
      <c r="K11182" s="64"/>
      <c r="O11182" s="60"/>
      <c r="P11182" s="67"/>
      <c r="T11182" s="53"/>
      <c r="U11182" s="64"/>
      <c r="Y11182" s="53"/>
      <c r="Z11182" s="64"/>
      <c r="AD11182" s="53"/>
    </row>
    <row r="11183" spans="1:30" s="13" customFormat="1" x14ac:dyDescent="0.25">
      <c r="A11183"/>
      <c r="B11183" s="32"/>
      <c r="C11183" s="34"/>
      <c r="D11183" s="10"/>
      <c r="J11183" s="53"/>
      <c r="K11183" s="64"/>
      <c r="O11183" s="60"/>
      <c r="P11183" s="67"/>
      <c r="T11183" s="53"/>
      <c r="U11183" s="64"/>
      <c r="Y11183" s="53"/>
      <c r="Z11183" s="64"/>
      <c r="AD11183" s="53"/>
    </row>
    <row r="11184" spans="1:30" s="13" customFormat="1" x14ac:dyDescent="0.25">
      <c r="A11184"/>
      <c r="B11184" s="32"/>
      <c r="C11184" s="34"/>
      <c r="D11184" s="10"/>
      <c r="J11184" s="53"/>
      <c r="K11184" s="64"/>
      <c r="O11184" s="60"/>
      <c r="P11184" s="67"/>
      <c r="T11184" s="53"/>
      <c r="U11184" s="64"/>
      <c r="Y11184" s="53"/>
      <c r="Z11184" s="64"/>
      <c r="AD11184" s="53"/>
    </row>
    <row r="11185" spans="1:30" s="13" customFormat="1" x14ac:dyDescent="0.25">
      <c r="A11185"/>
      <c r="B11185" s="32"/>
      <c r="C11185" s="34"/>
      <c r="D11185" s="10"/>
      <c r="J11185" s="53"/>
      <c r="K11185" s="64"/>
      <c r="O11185" s="60"/>
      <c r="P11185" s="67"/>
      <c r="T11185" s="53"/>
      <c r="U11185" s="64"/>
      <c r="Y11185" s="53"/>
      <c r="Z11185" s="64"/>
      <c r="AD11185" s="53"/>
    </row>
    <row r="11186" spans="1:30" s="13" customFormat="1" x14ac:dyDescent="0.25">
      <c r="A11186"/>
      <c r="B11186" s="32"/>
      <c r="C11186" s="34"/>
      <c r="D11186" s="10"/>
      <c r="J11186" s="53"/>
      <c r="K11186" s="64"/>
      <c r="O11186" s="60"/>
      <c r="P11186" s="67"/>
      <c r="T11186" s="53"/>
      <c r="U11186" s="64"/>
      <c r="Y11186" s="53"/>
      <c r="Z11186" s="64"/>
      <c r="AD11186" s="53"/>
    </row>
    <row r="11187" spans="1:30" s="13" customFormat="1" x14ac:dyDescent="0.25">
      <c r="A11187"/>
      <c r="B11187" s="32"/>
      <c r="C11187" s="34"/>
      <c r="D11187" s="10"/>
      <c r="J11187" s="53"/>
      <c r="K11187" s="64"/>
      <c r="O11187" s="60"/>
      <c r="P11187" s="67"/>
      <c r="T11187" s="53"/>
      <c r="U11187" s="64"/>
      <c r="Y11187" s="53"/>
      <c r="Z11187" s="64"/>
      <c r="AD11187" s="53"/>
    </row>
    <row r="11188" spans="1:30" s="13" customFormat="1" x14ac:dyDescent="0.25">
      <c r="A11188"/>
      <c r="B11188" s="32"/>
      <c r="C11188" s="34"/>
      <c r="D11188" s="10"/>
      <c r="J11188" s="53"/>
      <c r="K11188" s="64"/>
      <c r="O11188" s="60"/>
      <c r="P11188" s="67"/>
      <c r="T11188" s="53"/>
      <c r="U11188" s="64"/>
      <c r="Y11188" s="53"/>
      <c r="Z11188" s="64"/>
      <c r="AD11188" s="53"/>
    </row>
    <row r="11189" spans="1:30" s="13" customFormat="1" x14ac:dyDescent="0.25">
      <c r="A11189"/>
      <c r="B11189" s="32"/>
      <c r="C11189" s="34"/>
      <c r="D11189" s="10"/>
      <c r="J11189" s="53"/>
      <c r="K11189" s="64"/>
      <c r="O11189" s="60"/>
      <c r="P11189" s="67"/>
      <c r="T11189" s="53"/>
      <c r="U11189" s="64"/>
      <c r="Y11189" s="53"/>
      <c r="Z11189" s="64"/>
      <c r="AD11189" s="53"/>
    </row>
    <row r="11190" spans="1:30" s="13" customFormat="1" x14ac:dyDescent="0.25">
      <c r="A11190"/>
      <c r="B11190" s="32"/>
      <c r="C11190" s="34"/>
      <c r="D11190" s="10"/>
      <c r="J11190" s="53"/>
      <c r="K11190" s="64"/>
      <c r="O11190" s="60"/>
      <c r="P11190" s="67"/>
      <c r="T11190" s="53"/>
      <c r="U11190" s="64"/>
      <c r="Y11190" s="53"/>
      <c r="Z11190" s="64"/>
      <c r="AD11190" s="53"/>
    </row>
    <row r="11191" spans="1:30" s="13" customFormat="1" x14ac:dyDescent="0.25">
      <c r="A11191"/>
      <c r="B11191" s="32"/>
      <c r="C11191" s="34"/>
      <c r="D11191" s="10"/>
      <c r="J11191" s="53"/>
      <c r="K11191" s="64"/>
      <c r="O11191" s="60"/>
      <c r="P11191" s="67"/>
      <c r="T11191" s="53"/>
      <c r="U11191" s="64"/>
      <c r="Y11191" s="53"/>
      <c r="Z11191" s="64"/>
      <c r="AD11191" s="53"/>
    </row>
    <row r="11192" spans="1:30" s="13" customFormat="1" x14ac:dyDescent="0.25">
      <c r="A11192"/>
      <c r="B11192" s="32"/>
      <c r="C11192" s="34"/>
      <c r="D11192" s="10"/>
      <c r="J11192" s="53"/>
      <c r="K11192" s="64"/>
      <c r="O11192" s="60"/>
      <c r="P11192" s="67"/>
      <c r="T11192" s="53"/>
      <c r="U11192" s="64"/>
      <c r="Y11192" s="53"/>
      <c r="Z11192" s="64"/>
      <c r="AD11192" s="53"/>
    </row>
    <row r="11193" spans="1:30" s="13" customFormat="1" x14ac:dyDescent="0.25">
      <c r="A11193"/>
      <c r="B11193" s="32"/>
      <c r="C11193" s="34"/>
      <c r="D11193" s="10"/>
      <c r="J11193" s="53"/>
      <c r="K11193" s="64"/>
      <c r="O11193" s="60"/>
      <c r="P11193" s="67"/>
      <c r="T11193" s="53"/>
      <c r="U11193" s="64"/>
      <c r="Y11193" s="53"/>
      <c r="Z11193" s="64"/>
      <c r="AD11193" s="53"/>
    </row>
    <row r="11194" spans="1:30" s="13" customFormat="1" x14ac:dyDescent="0.25">
      <c r="A11194"/>
      <c r="B11194" s="32"/>
      <c r="C11194" s="34"/>
      <c r="D11194" s="10"/>
      <c r="J11194" s="53"/>
      <c r="K11194" s="64"/>
      <c r="O11194" s="60"/>
      <c r="P11194" s="67"/>
      <c r="T11194" s="53"/>
      <c r="U11194" s="64"/>
      <c r="Y11194" s="53"/>
      <c r="Z11194" s="64"/>
      <c r="AD11194" s="53"/>
    </row>
    <row r="11195" spans="1:30" s="13" customFormat="1" x14ac:dyDescent="0.25">
      <c r="A11195"/>
      <c r="B11195" s="32"/>
      <c r="C11195" s="34"/>
      <c r="D11195" s="10"/>
      <c r="J11195" s="53"/>
      <c r="K11195" s="64"/>
      <c r="O11195" s="60"/>
      <c r="P11195" s="67"/>
      <c r="T11195" s="53"/>
      <c r="U11195" s="64"/>
      <c r="Y11195" s="53"/>
      <c r="Z11195" s="64"/>
      <c r="AD11195" s="53"/>
    </row>
    <row r="11196" spans="1:30" s="13" customFormat="1" x14ac:dyDescent="0.25">
      <c r="A11196"/>
      <c r="B11196" s="32"/>
      <c r="C11196" s="34"/>
      <c r="D11196" s="10"/>
      <c r="J11196" s="53"/>
      <c r="K11196" s="64"/>
      <c r="O11196" s="60"/>
      <c r="P11196" s="67"/>
      <c r="T11196" s="53"/>
      <c r="U11196" s="64"/>
      <c r="Y11196" s="53"/>
      <c r="Z11196" s="64"/>
      <c r="AD11196" s="53"/>
    </row>
    <row r="11197" spans="1:30" s="13" customFormat="1" x14ac:dyDescent="0.25">
      <c r="A11197"/>
      <c r="B11197" s="32"/>
      <c r="C11197" s="34"/>
      <c r="D11197" s="10"/>
      <c r="J11197" s="53"/>
      <c r="K11197" s="64"/>
      <c r="O11197" s="60"/>
      <c r="P11197" s="67"/>
      <c r="T11197" s="53"/>
      <c r="U11197" s="64"/>
      <c r="Y11197" s="53"/>
      <c r="Z11197" s="64"/>
      <c r="AD11197" s="53"/>
    </row>
    <row r="11198" spans="1:30" s="13" customFormat="1" x14ac:dyDescent="0.25">
      <c r="A11198"/>
      <c r="B11198" s="32"/>
      <c r="C11198" s="34"/>
      <c r="D11198" s="10"/>
      <c r="J11198" s="53"/>
      <c r="K11198" s="64"/>
      <c r="O11198" s="60"/>
      <c r="P11198" s="67"/>
      <c r="T11198" s="53"/>
      <c r="U11198" s="64"/>
      <c r="Y11198" s="53"/>
      <c r="Z11198" s="64"/>
      <c r="AD11198" s="53"/>
    </row>
    <row r="11199" spans="1:30" s="13" customFormat="1" x14ac:dyDescent="0.25">
      <c r="A11199"/>
      <c r="B11199" s="32"/>
      <c r="C11199" s="34"/>
      <c r="D11199" s="10"/>
      <c r="J11199" s="53"/>
      <c r="K11199" s="64"/>
      <c r="O11199" s="60"/>
      <c r="P11199" s="67"/>
      <c r="T11199" s="53"/>
      <c r="U11199" s="64"/>
      <c r="Y11199" s="53"/>
      <c r="Z11199" s="64"/>
      <c r="AD11199" s="53"/>
    </row>
    <row r="11200" spans="1:30" s="13" customFormat="1" x14ac:dyDescent="0.25">
      <c r="A11200"/>
      <c r="B11200" s="32"/>
      <c r="C11200" s="34"/>
      <c r="D11200" s="10"/>
      <c r="J11200" s="53"/>
      <c r="K11200" s="64"/>
      <c r="O11200" s="60"/>
      <c r="P11200" s="67"/>
      <c r="T11200" s="53"/>
      <c r="U11200" s="64"/>
      <c r="Y11200" s="53"/>
      <c r="Z11200" s="64"/>
      <c r="AD11200" s="53"/>
    </row>
    <row r="11201" spans="1:30" s="13" customFormat="1" x14ac:dyDescent="0.25">
      <c r="A11201"/>
      <c r="B11201" s="32"/>
      <c r="C11201" s="34"/>
      <c r="D11201" s="10"/>
      <c r="J11201" s="53"/>
      <c r="K11201" s="64"/>
      <c r="O11201" s="60"/>
      <c r="P11201" s="67"/>
      <c r="T11201" s="53"/>
      <c r="U11201" s="64"/>
      <c r="Y11201" s="53"/>
      <c r="Z11201" s="64"/>
      <c r="AD11201" s="53"/>
    </row>
    <row r="11202" spans="1:30" s="13" customFormat="1" x14ac:dyDescent="0.25">
      <c r="A11202"/>
      <c r="B11202" s="32"/>
      <c r="C11202" s="34"/>
      <c r="D11202" s="10"/>
      <c r="J11202" s="53"/>
      <c r="K11202" s="64"/>
      <c r="O11202" s="60"/>
      <c r="P11202" s="67"/>
      <c r="T11202" s="53"/>
      <c r="U11202" s="64"/>
      <c r="Y11202" s="53"/>
      <c r="Z11202" s="64"/>
      <c r="AD11202" s="53"/>
    </row>
    <row r="11203" spans="1:30" s="13" customFormat="1" x14ac:dyDescent="0.25">
      <c r="A11203"/>
      <c r="B11203" s="32"/>
      <c r="C11203" s="34"/>
      <c r="D11203" s="10"/>
      <c r="J11203" s="53"/>
      <c r="K11203" s="64"/>
      <c r="O11203" s="60"/>
      <c r="P11203" s="67"/>
      <c r="T11203" s="53"/>
      <c r="U11203" s="64"/>
      <c r="Y11203" s="53"/>
      <c r="Z11203" s="64"/>
      <c r="AD11203" s="53"/>
    </row>
    <row r="11204" spans="1:30" s="13" customFormat="1" x14ac:dyDescent="0.25">
      <c r="A11204"/>
      <c r="B11204" s="32"/>
      <c r="C11204" s="34"/>
      <c r="D11204" s="10"/>
      <c r="J11204" s="53"/>
      <c r="K11204" s="64"/>
      <c r="O11204" s="60"/>
      <c r="P11204" s="67"/>
      <c r="T11204" s="53"/>
      <c r="U11204" s="64"/>
      <c r="Y11204" s="53"/>
      <c r="Z11204" s="64"/>
      <c r="AD11204" s="53"/>
    </row>
    <row r="11205" spans="1:30" s="13" customFormat="1" x14ac:dyDescent="0.25">
      <c r="A11205"/>
      <c r="B11205" s="32"/>
      <c r="C11205" s="34"/>
      <c r="D11205" s="10"/>
      <c r="J11205" s="53"/>
      <c r="K11205" s="64"/>
      <c r="O11205" s="60"/>
      <c r="P11205" s="67"/>
      <c r="T11205" s="53"/>
      <c r="U11205" s="64"/>
      <c r="Y11205" s="53"/>
      <c r="Z11205" s="64"/>
      <c r="AD11205" s="53"/>
    </row>
    <row r="11206" spans="1:30" s="13" customFormat="1" x14ac:dyDescent="0.25">
      <c r="A11206"/>
      <c r="B11206" s="32"/>
      <c r="C11206" s="34"/>
      <c r="D11206" s="10"/>
      <c r="J11206" s="53"/>
      <c r="K11206" s="64"/>
      <c r="O11206" s="60"/>
      <c r="P11206" s="67"/>
      <c r="T11206" s="53"/>
      <c r="U11206" s="64"/>
      <c r="Y11206" s="53"/>
      <c r="Z11206" s="64"/>
      <c r="AD11206" s="53"/>
    </row>
    <row r="11207" spans="1:30" s="13" customFormat="1" x14ac:dyDescent="0.25">
      <c r="A11207"/>
      <c r="B11207" s="32"/>
      <c r="C11207" s="34"/>
      <c r="D11207" s="10"/>
      <c r="J11207" s="53"/>
      <c r="K11207" s="64"/>
      <c r="O11207" s="60"/>
      <c r="P11207" s="67"/>
      <c r="T11207" s="53"/>
      <c r="U11207" s="64"/>
      <c r="Y11207" s="53"/>
      <c r="Z11207" s="64"/>
      <c r="AD11207" s="53"/>
    </row>
    <row r="11208" spans="1:30" s="13" customFormat="1" x14ac:dyDescent="0.25">
      <c r="A11208"/>
      <c r="B11208" s="32"/>
      <c r="C11208" s="34"/>
      <c r="D11208" s="10"/>
      <c r="J11208" s="53"/>
      <c r="K11208" s="64"/>
      <c r="O11208" s="60"/>
      <c r="P11208" s="67"/>
      <c r="T11208" s="53"/>
      <c r="U11208" s="64"/>
      <c r="Y11208" s="53"/>
      <c r="Z11208" s="64"/>
      <c r="AD11208" s="53"/>
    </row>
    <row r="11209" spans="1:30" s="13" customFormat="1" x14ac:dyDescent="0.25">
      <c r="A11209"/>
      <c r="B11209" s="32"/>
      <c r="C11209" s="34"/>
      <c r="D11209" s="10"/>
      <c r="J11209" s="53"/>
      <c r="K11209" s="64"/>
      <c r="O11209" s="60"/>
      <c r="P11209" s="67"/>
      <c r="T11209" s="53"/>
      <c r="U11209" s="64"/>
      <c r="Y11209" s="53"/>
      <c r="Z11209" s="64"/>
      <c r="AD11209" s="53"/>
    </row>
    <row r="11210" spans="1:30" s="13" customFormat="1" x14ac:dyDescent="0.25">
      <c r="A11210"/>
      <c r="B11210" s="32"/>
      <c r="C11210" s="34"/>
      <c r="D11210" s="10"/>
      <c r="J11210" s="53"/>
      <c r="K11210" s="64"/>
      <c r="O11210" s="60"/>
      <c r="P11210" s="67"/>
      <c r="T11210" s="53"/>
      <c r="U11210" s="64"/>
      <c r="Y11210" s="53"/>
      <c r="Z11210" s="64"/>
      <c r="AD11210" s="53"/>
    </row>
    <row r="11211" spans="1:30" s="13" customFormat="1" x14ac:dyDescent="0.25">
      <c r="A11211"/>
      <c r="B11211" s="32"/>
      <c r="C11211" s="34"/>
      <c r="D11211" s="10"/>
      <c r="J11211" s="53"/>
      <c r="K11211" s="64"/>
      <c r="O11211" s="60"/>
      <c r="P11211" s="67"/>
      <c r="T11211" s="53"/>
      <c r="U11211" s="64"/>
      <c r="Y11211" s="53"/>
      <c r="Z11211" s="64"/>
      <c r="AD11211" s="53"/>
    </row>
    <row r="11212" spans="1:30" s="13" customFormat="1" x14ac:dyDescent="0.25">
      <c r="A11212"/>
      <c r="B11212" s="32"/>
      <c r="C11212" s="34"/>
      <c r="D11212" s="10"/>
      <c r="J11212" s="53"/>
      <c r="K11212" s="64"/>
      <c r="O11212" s="60"/>
      <c r="P11212" s="67"/>
      <c r="T11212" s="53"/>
      <c r="U11212" s="64"/>
      <c r="Y11212" s="53"/>
      <c r="Z11212" s="64"/>
      <c r="AD11212" s="53"/>
    </row>
    <row r="11213" spans="1:30" s="13" customFormat="1" x14ac:dyDescent="0.25">
      <c r="A11213"/>
      <c r="B11213" s="32"/>
      <c r="C11213" s="34"/>
      <c r="D11213" s="10"/>
      <c r="J11213" s="53"/>
      <c r="K11213" s="64"/>
      <c r="O11213" s="60"/>
      <c r="P11213" s="67"/>
      <c r="T11213" s="53"/>
      <c r="U11213" s="64"/>
      <c r="Y11213" s="53"/>
      <c r="Z11213" s="64"/>
      <c r="AD11213" s="53"/>
    </row>
    <row r="11214" spans="1:30" s="13" customFormat="1" x14ac:dyDescent="0.25">
      <c r="A11214"/>
      <c r="B11214" s="32"/>
      <c r="C11214" s="34"/>
      <c r="D11214" s="10"/>
      <c r="J11214" s="53"/>
      <c r="K11214" s="64"/>
      <c r="O11214" s="60"/>
      <c r="P11214" s="67"/>
      <c r="T11214" s="53"/>
      <c r="U11214" s="64"/>
      <c r="Y11214" s="53"/>
      <c r="Z11214" s="64"/>
      <c r="AD11214" s="53"/>
    </row>
    <row r="11215" spans="1:30" s="13" customFormat="1" x14ac:dyDescent="0.25">
      <c r="A11215"/>
      <c r="B11215" s="32"/>
      <c r="C11215" s="34"/>
      <c r="D11215" s="10"/>
      <c r="J11215" s="53"/>
      <c r="K11215" s="64"/>
      <c r="O11215" s="60"/>
      <c r="P11215" s="67"/>
      <c r="T11215" s="53"/>
      <c r="U11215" s="64"/>
      <c r="Y11215" s="53"/>
      <c r="Z11215" s="64"/>
      <c r="AD11215" s="53"/>
    </row>
    <row r="11216" spans="1:30" s="13" customFormat="1" x14ac:dyDescent="0.25">
      <c r="A11216"/>
      <c r="B11216" s="32"/>
      <c r="C11216" s="34"/>
      <c r="D11216" s="10"/>
      <c r="J11216" s="53"/>
      <c r="K11216" s="64"/>
      <c r="O11216" s="60"/>
      <c r="P11216" s="67"/>
      <c r="T11216" s="53"/>
      <c r="U11216" s="64"/>
      <c r="Y11216" s="53"/>
      <c r="Z11216" s="64"/>
      <c r="AD11216" s="53"/>
    </row>
    <row r="11217" spans="1:30" s="13" customFormat="1" x14ac:dyDescent="0.25">
      <c r="A11217"/>
      <c r="B11217" s="32"/>
      <c r="C11217" s="34"/>
      <c r="D11217" s="10"/>
      <c r="J11217" s="53"/>
      <c r="K11217" s="64"/>
      <c r="O11217" s="60"/>
      <c r="P11217" s="67"/>
      <c r="T11217" s="53"/>
      <c r="U11217" s="64"/>
      <c r="Y11217" s="53"/>
      <c r="Z11217" s="64"/>
      <c r="AD11217" s="53"/>
    </row>
    <row r="11218" spans="1:30" s="13" customFormat="1" x14ac:dyDescent="0.25">
      <c r="A11218"/>
      <c r="B11218" s="32"/>
      <c r="C11218" s="34"/>
      <c r="D11218" s="10"/>
      <c r="J11218" s="53"/>
      <c r="K11218" s="64"/>
      <c r="O11218" s="60"/>
      <c r="P11218" s="67"/>
      <c r="T11218" s="53"/>
      <c r="U11218" s="64"/>
      <c r="Y11218" s="53"/>
      <c r="Z11218" s="64"/>
      <c r="AD11218" s="53"/>
    </row>
    <row r="11219" spans="1:30" s="13" customFormat="1" x14ac:dyDescent="0.25">
      <c r="A11219"/>
      <c r="B11219" s="32"/>
      <c r="C11219" s="34"/>
      <c r="D11219" s="10"/>
      <c r="J11219" s="53"/>
      <c r="K11219" s="64"/>
      <c r="O11219" s="60"/>
      <c r="P11219" s="67"/>
      <c r="T11219" s="53"/>
      <c r="U11219" s="64"/>
      <c r="Y11219" s="53"/>
      <c r="Z11219" s="64"/>
      <c r="AD11219" s="53"/>
    </row>
    <row r="11220" spans="1:30" s="13" customFormat="1" x14ac:dyDescent="0.25">
      <c r="A11220"/>
      <c r="B11220" s="32"/>
      <c r="C11220" s="34"/>
      <c r="D11220" s="10"/>
      <c r="J11220" s="53"/>
      <c r="K11220" s="64"/>
      <c r="O11220" s="60"/>
      <c r="P11220" s="67"/>
      <c r="T11220" s="53"/>
      <c r="U11220" s="64"/>
      <c r="Y11220" s="53"/>
      <c r="Z11220" s="64"/>
      <c r="AD11220" s="53"/>
    </row>
    <row r="11221" spans="1:30" s="13" customFormat="1" x14ac:dyDescent="0.25">
      <c r="A11221"/>
      <c r="B11221" s="32"/>
      <c r="C11221" s="34"/>
      <c r="D11221" s="10"/>
      <c r="J11221" s="53"/>
      <c r="K11221" s="64"/>
      <c r="O11221" s="60"/>
      <c r="P11221" s="67"/>
      <c r="T11221" s="53"/>
      <c r="U11221" s="64"/>
      <c r="Y11221" s="53"/>
      <c r="Z11221" s="64"/>
      <c r="AD11221" s="53"/>
    </row>
    <row r="11222" spans="1:30" s="13" customFormat="1" x14ac:dyDescent="0.25">
      <c r="A11222"/>
      <c r="B11222" s="32"/>
      <c r="C11222" s="34"/>
      <c r="D11222" s="10"/>
      <c r="J11222" s="53"/>
      <c r="K11222" s="64"/>
      <c r="O11222" s="60"/>
      <c r="P11222" s="67"/>
      <c r="T11222" s="53"/>
      <c r="U11222" s="64"/>
      <c r="Y11222" s="53"/>
      <c r="Z11222" s="64"/>
      <c r="AD11222" s="53"/>
    </row>
    <row r="11223" spans="1:30" s="13" customFormat="1" x14ac:dyDescent="0.25">
      <c r="A11223"/>
      <c r="B11223" s="32"/>
      <c r="C11223" s="34"/>
      <c r="D11223" s="10"/>
      <c r="J11223" s="53"/>
      <c r="K11223" s="64"/>
      <c r="O11223" s="60"/>
      <c r="P11223" s="67"/>
      <c r="T11223" s="53"/>
      <c r="U11223" s="64"/>
      <c r="Y11223" s="53"/>
      <c r="Z11223" s="64"/>
      <c r="AD11223" s="53"/>
    </row>
    <row r="11224" spans="1:30" s="13" customFormat="1" x14ac:dyDescent="0.25">
      <c r="A11224"/>
      <c r="B11224" s="32"/>
      <c r="C11224" s="34"/>
      <c r="D11224" s="10"/>
      <c r="J11224" s="53"/>
      <c r="K11224" s="64"/>
      <c r="O11224" s="60"/>
      <c r="P11224" s="67"/>
      <c r="T11224" s="53"/>
      <c r="U11224" s="64"/>
      <c r="Y11224" s="53"/>
      <c r="Z11224" s="64"/>
      <c r="AD11224" s="53"/>
    </row>
    <row r="11225" spans="1:30" s="13" customFormat="1" x14ac:dyDescent="0.25">
      <c r="A11225"/>
      <c r="B11225" s="32"/>
      <c r="C11225" s="34"/>
      <c r="D11225" s="10"/>
      <c r="J11225" s="53"/>
      <c r="K11225" s="64"/>
      <c r="O11225" s="60"/>
      <c r="P11225" s="67"/>
      <c r="T11225" s="53"/>
      <c r="U11225" s="64"/>
      <c r="Y11225" s="53"/>
      <c r="Z11225" s="64"/>
      <c r="AD11225" s="53"/>
    </row>
    <row r="11226" spans="1:30" s="13" customFormat="1" x14ac:dyDescent="0.25">
      <c r="A11226"/>
      <c r="B11226" s="32"/>
      <c r="C11226" s="34"/>
      <c r="D11226" s="10"/>
      <c r="J11226" s="53"/>
      <c r="K11226" s="64"/>
      <c r="O11226" s="60"/>
      <c r="P11226" s="67"/>
      <c r="T11226" s="53"/>
      <c r="U11226" s="64"/>
      <c r="Y11226" s="53"/>
      <c r="Z11226" s="64"/>
      <c r="AD11226" s="53"/>
    </row>
    <row r="11227" spans="1:30" s="13" customFormat="1" x14ac:dyDescent="0.25">
      <c r="A11227"/>
      <c r="B11227" s="32"/>
      <c r="C11227" s="34"/>
      <c r="D11227" s="10"/>
      <c r="J11227" s="53"/>
      <c r="K11227" s="64"/>
      <c r="O11227" s="60"/>
      <c r="P11227" s="67"/>
      <c r="T11227" s="53"/>
      <c r="U11227" s="64"/>
      <c r="Y11227" s="53"/>
      <c r="Z11227" s="64"/>
      <c r="AD11227" s="53"/>
    </row>
    <row r="11228" spans="1:30" s="13" customFormat="1" x14ac:dyDescent="0.25">
      <c r="A11228"/>
      <c r="B11228" s="32"/>
      <c r="C11228" s="34"/>
      <c r="D11228" s="10"/>
      <c r="J11228" s="53"/>
      <c r="K11228" s="64"/>
      <c r="O11228" s="60"/>
      <c r="P11228" s="67"/>
      <c r="T11228" s="53"/>
      <c r="U11228" s="64"/>
      <c r="Y11228" s="53"/>
      <c r="Z11228" s="64"/>
      <c r="AD11228" s="53"/>
    </row>
    <row r="11229" spans="1:30" s="13" customFormat="1" x14ac:dyDescent="0.25">
      <c r="A11229"/>
      <c r="B11229" s="32"/>
      <c r="C11229" s="34"/>
      <c r="D11229" s="10"/>
      <c r="J11229" s="53"/>
      <c r="K11229" s="64"/>
      <c r="O11229" s="60"/>
      <c r="P11229" s="67"/>
      <c r="T11229" s="53"/>
      <c r="U11229" s="64"/>
      <c r="Y11229" s="53"/>
      <c r="Z11229" s="64"/>
      <c r="AD11229" s="53"/>
    </row>
    <row r="11230" spans="1:30" s="13" customFormat="1" x14ac:dyDescent="0.25">
      <c r="A11230"/>
      <c r="B11230" s="32"/>
      <c r="C11230" s="34"/>
      <c r="D11230" s="10"/>
      <c r="J11230" s="53"/>
      <c r="K11230" s="64"/>
      <c r="O11230" s="60"/>
      <c r="P11230" s="67"/>
      <c r="T11230" s="53"/>
      <c r="U11230" s="64"/>
      <c r="Y11230" s="53"/>
      <c r="Z11230" s="64"/>
      <c r="AD11230" s="53"/>
    </row>
    <row r="11231" spans="1:30" s="13" customFormat="1" x14ac:dyDescent="0.25">
      <c r="A11231"/>
      <c r="B11231" s="32"/>
      <c r="C11231" s="34"/>
      <c r="D11231" s="10"/>
      <c r="J11231" s="53"/>
      <c r="K11231" s="64"/>
      <c r="O11231" s="60"/>
      <c r="P11231" s="67"/>
      <c r="T11231" s="53"/>
      <c r="U11231" s="64"/>
      <c r="Y11231" s="53"/>
      <c r="Z11231" s="64"/>
      <c r="AD11231" s="53"/>
    </row>
    <row r="11232" spans="1:30" s="13" customFormat="1" x14ac:dyDescent="0.25">
      <c r="A11232"/>
      <c r="B11232" s="32"/>
      <c r="C11232" s="34"/>
      <c r="D11232" s="10"/>
      <c r="J11232" s="53"/>
      <c r="K11232" s="64"/>
      <c r="O11232" s="60"/>
      <c r="P11232" s="67"/>
      <c r="T11232" s="53"/>
      <c r="U11232" s="64"/>
      <c r="Y11232" s="53"/>
      <c r="Z11232" s="64"/>
      <c r="AD11232" s="53"/>
    </row>
    <row r="11233" spans="1:30" s="13" customFormat="1" x14ac:dyDescent="0.25">
      <c r="A11233"/>
      <c r="B11233" s="32"/>
      <c r="C11233" s="34"/>
      <c r="D11233" s="10"/>
      <c r="J11233" s="53"/>
      <c r="K11233" s="64"/>
      <c r="O11233" s="60"/>
      <c r="P11233" s="67"/>
      <c r="T11233" s="53"/>
      <c r="U11233" s="64"/>
      <c r="Y11233" s="53"/>
      <c r="Z11233" s="64"/>
      <c r="AD11233" s="53"/>
    </row>
    <row r="11234" spans="1:30" s="13" customFormat="1" x14ac:dyDescent="0.25">
      <c r="A11234"/>
      <c r="B11234" s="32"/>
      <c r="C11234" s="34"/>
      <c r="D11234" s="10"/>
      <c r="J11234" s="53"/>
      <c r="K11234" s="64"/>
      <c r="O11234" s="60"/>
      <c r="P11234" s="67"/>
      <c r="T11234" s="53"/>
      <c r="U11234" s="64"/>
      <c r="Y11234" s="53"/>
      <c r="Z11234" s="64"/>
      <c r="AD11234" s="53"/>
    </row>
    <row r="11235" spans="1:30" s="13" customFormat="1" x14ac:dyDescent="0.25">
      <c r="A11235"/>
      <c r="B11235" s="32"/>
      <c r="C11235" s="34"/>
      <c r="D11235" s="10"/>
      <c r="J11235" s="53"/>
      <c r="K11235" s="64"/>
      <c r="O11235" s="60"/>
      <c r="P11235" s="67"/>
      <c r="T11235" s="53"/>
      <c r="U11235" s="64"/>
      <c r="Y11235" s="53"/>
      <c r="Z11235" s="64"/>
      <c r="AD11235" s="53"/>
    </row>
    <row r="11236" spans="1:30" s="13" customFormat="1" x14ac:dyDescent="0.25">
      <c r="A11236"/>
      <c r="B11236" s="32"/>
      <c r="C11236" s="34"/>
      <c r="D11236" s="10"/>
      <c r="J11236" s="53"/>
      <c r="K11236" s="64"/>
      <c r="O11236" s="60"/>
      <c r="P11236" s="67"/>
      <c r="T11236" s="53"/>
      <c r="U11236" s="64"/>
      <c r="Y11236" s="53"/>
      <c r="Z11236" s="64"/>
      <c r="AD11236" s="53"/>
    </row>
    <row r="11237" spans="1:30" s="13" customFormat="1" x14ac:dyDescent="0.25">
      <c r="A11237"/>
      <c r="B11237" s="32"/>
      <c r="C11237" s="34"/>
      <c r="D11237" s="10"/>
      <c r="J11237" s="53"/>
      <c r="K11237" s="64"/>
      <c r="O11237" s="60"/>
      <c r="P11237" s="67"/>
      <c r="T11237" s="53"/>
      <c r="U11237" s="64"/>
      <c r="Y11237" s="53"/>
      <c r="Z11237" s="64"/>
      <c r="AD11237" s="53"/>
    </row>
    <row r="11238" spans="1:30" s="13" customFormat="1" x14ac:dyDescent="0.25">
      <c r="A11238"/>
      <c r="B11238" s="32"/>
      <c r="C11238" s="34"/>
      <c r="D11238" s="10"/>
      <c r="J11238" s="53"/>
      <c r="K11238" s="64"/>
      <c r="O11238" s="60"/>
      <c r="P11238" s="67"/>
      <c r="T11238" s="53"/>
      <c r="U11238" s="64"/>
      <c r="Y11238" s="53"/>
      <c r="Z11238" s="64"/>
      <c r="AD11238" s="53"/>
    </row>
    <row r="11239" spans="1:30" s="13" customFormat="1" x14ac:dyDescent="0.25">
      <c r="A11239"/>
      <c r="B11239" s="32"/>
      <c r="C11239" s="34"/>
      <c r="D11239" s="10"/>
      <c r="J11239" s="53"/>
      <c r="K11239" s="64"/>
      <c r="O11239" s="60"/>
      <c r="P11239" s="67"/>
      <c r="T11239" s="53"/>
      <c r="U11239" s="64"/>
      <c r="Y11239" s="53"/>
      <c r="Z11239" s="64"/>
      <c r="AD11239" s="53"/>
    </row>
    <row r="11240" spans="1:30" s="13" customFormat="1" x14ac:dyDescent="0.25">
      <c r="A11240"/>
      <c r="B11240" s="32"/>
      <c r="C11240" s="34"/>
      <c r="D11240" s="10"/>
      <c r="J11240" s="53"/>
      <c r="K11240" s="64"/>
      <c r="O11240" s="60"/>
      <c r="P11240" s="67"/>
      <c r="T11240" s="53"/>
      <c r="U11240" s="64"/>
      <c r="Y11240" s="53"/>
      <c r="Z11240" s="64"/>
      <c r="AD11240" s="53"/>
    </row>
    <row r="11241" spans="1:30" s="13" customFormat="1" x14ac:dyDescent="0.25">
      <c r="A11241"/>
      <c r="B11241" s="32"/>
      <c r="C11241" s="34"/>
      <c r="D11241" s="10"/>
      <c r="J11241" s="53"/>
      <c r="K11241" s="64"/>
      <c r="O11241" s="60"/>
      <c r="P11241" s="67"/>
      <c r="T11241" s="53"/>
      <c r="U11241" s="64"/>
      <c r="Y11241" s="53"/>
      <c r="Z11241" s="64"/>
      <c r="AD11241" s="53"/>
    </row>
    <row r="11242" spans="1:30" s="13" customFormat="1" x14ac:dyDescent="0.25">
      <c r="A11242"/>
      <c r="B11242" s="32"/>
      <c r="C11242" s="34"/>
      <c r="D11242" s="10"/>
      <c r="J11242" s="53"/>
      <c r="K11242" s="64"/>
      <c r="O11242" s="60"/>
      <c r="P11242" s="67"/>
      <c r="T11242" s="53"/>
      <c r="U11242" s="64"/>
      <c r="Y11242" s="53"/>
      <c r="Z11242" s="64"/>
      <c r="AD11242" s="53"/>
    </row>
    <row r="11243" spans="1:30" s="13" customFormat="1" x14ac:dyDescent="0.25">
      <c r="A11243"/>
      <c r="B11243" s="32"/>
      <c r="C11243" s="34"/>
      <c r="D11243" s="10"/>
      <c r="J11243" s="53"/>
      <c r="K11243" s="64"/>
      <c r="O11243" s="60"/>
      <c r="P11243" s="67"/>
      <c r="T11243" s="53"/>
      <c r="U11243" s="64"/>
      <c r="Y11243" s="53"/>
      <c r="Z11243" s="64"/>
      <c r="AD11243" s="53"/>
    </row>
    <row r="11244" spans="1:30" s="13" customFormat="1" x14ac:dyDescent="0.25">
      <c r="A11244"/>
      <c r="B11244" s="32"/>
      <c r="C11244" s="34"/>
      <c r="D11244" s="10"/>
      <c r="J11244" s="53"/>
      <c r="K11244" s="64"/>
      <c r="O11244" s="60"/>
      <c r="P11244" s="67"/>
      <c r="T11244" s="53"/>
      <c r="U11244" s="64"/>
      <c r="Y11244" s="53"/>
      <c r="Z11244" s="64"/>
      <c r="AD11244" s="53"/>
    </row>
    <row r="11245" spans="1:30" s="13" customFormat="1" x14ac:dyDescent="0.25">
      <c r="A11245"/>
      <c r="B11245" s="32"/>
      <c r="C11245" s="34"/>
      <c r="D11245" s="10"/>
      <c r="J11245" s="53"/>
      <c r="K11245" s="64"/>
      <c r="O11245" s="60"/>
      <c r="P11245" s="67"/>
      <c r="T11245" s="53"/>
      <c r="U11245" s="64"/>
      <c r="Y11245" s="53"/>
      <c r="Z11245" s="64"/>
      <c r="AD11245" s="53"/>
    </row>
    <row r="11246" spans="1:30" s="13" customFormat="1" x14ac:dyDescent="0.25">
      <c r="A11246"/>
      <c r="B11246" s="32"/>
      <c r="C11246" s="34"/>
      <c r="D11246" s="10"/>
      <c r="J11246" s="53"/>
      <c r="K11246" s="64"/>
      <c r="O11246" s="60"/>
      <c r="P11246" s="67"/>
      <c r="T11246" s="53"/>
      <c r="U11246" s="64"/>
      <c r="Y11246" s="53"/>
      <c r="Z11246" s="64"/>
      <c r="AD11246" s="53"/>
    </row>
    <row r="11247" spans="1:30" s="13" customFormat="1" x14ac:dyDescent="0.25">
      <c r="A11247"/>
      <c r="B11247" s="32"/>
      <c r="C11247" s="34"/>
      <c r="D11247" s="10"/>
      <c r="J11247" s="53"/>
      <c r="K11247" s="64"/>
      <c r="O11247" s="60"/>
      <c r="P11247" s="67"/>
      <c r="T11247" s="53"/>
      <c r="U11247" s="64"/>
      <c r="Y11247" s="53"/>
      <c r="Z11247" s="64"/>
      <c r="AD11247" s="53"/>
    </row>
    <row r="11248" spans="1:30" s="13" customFormat="1" x14ac:dyDescent="0.25">
      <c r="A11248"/>
      <c r="B11248" s="32"/>
      <c r="C11248" s="34"/>
      <c r="D11248" s="10"/>
      <c r="J11248" s="53"/>
      <c r="K11248" s="64"/>
      <c r="O11248" s="60"/>
      <c r="P11248" s="67"/>
      <c r="T11248" s="53"/>
      <c r="U11248" s="64"/>
      <c r="Y11248" s="53"/>
      <c r="Z11248" s="64"/>
      <c r="AD11248" s="53"/>
    </row>
    <row r="11249" spans="1:30" s="13" customFormat="1" x14ac:dyDescent="0.25">
      <c r="A11249"/>
      <c r="B11249" s="32"/>
      <c r="C11249" s="34"/>
      <c r="D11249" s="10"/>
      <c r="J11249" s="53"/>
      <c r="K11249" s="64"/>
      <c r="O11249" s="60"/>
      <c r="P11249" s="67"/>
      <c r="T11249" s="53"/>
      <c r="U11249" s="64"/>
      <c r="Y11249" s="53"/>
      <c r="Z11249" s="64"/>
      <c r="AD11249" s="53"/>
    </row>
    <row r="11250" spans="1:30" s="13" customFormat="1" x14ac:dyDescent="0.25">
      <c r="A11250"/>
      <c r="B11250" s="32"/>
      <c r="C11250" s="34"/>
      <c r="D11250" s="10"/>
      <c r="J11250" s="53"/>
      <c r="K11250" s="64"/>
      <c r="O11250" s="60"/>
      <c r="P11250" s="67"/>
      <c r="T11250" s="53"/>
      <c r="U11250" s="64"/>
      <c r="Y11250" s="53"/>
      <c r="Z11250" s="64"/>
      <c r="AD11250" s="53"/>
    </row>
    <row r="11251" spans="1:30" s="13" customFormat="1" x14ac:dyDescent="0.25">
      <c r="A11251"/>
      <c r="B11251" s="32"/>
      <c r="C11251" s="34"/>
      <c r="D11251" s="10"/>
      <c r="J11251" s="53"/>
      <c r="K11251" s="64"/>
      <c r="O11251" s="60"/>
      <c r="P11251" s="67"/>
      <c r="T11251" s="53"/>
      <c r="U11251" s="64"/>
      <c r="Y11251" s="53"/>
      <c r="Z11251" s="64"/>
      <c r="AD11251" s="53"/>
    </row>
    <row r="11252" spans="1:30" s="13" customFormat="1" x14ac:dyDescent="0.25">
      <c r="A11252"/>
      <c r="B11252" s="32"/>
      <c r="C11252" s="34"/>
      <c r="D11252" s="10"/>
      <c r="J11252" s="53"/>
      <c r="K11252" s="64"/>
      <c r="O11252" s="60"/>
      <c r="P11252" s="67"/>
      <c r="T11252" s="53"/>
      <c r="U11252" s="64"/>
      <c r="Y11252" s="53"/>
      <c r="Z11252" s="64"/>
      <c r="AD11252" s="53"/>
    </row>
    <row r="11253" spans="1:30" s="13" customFormat="1" x14ac:dyDescent="0.25">
      <c r="A11253"/>
      <c r="B11253" s="32"/>
      <c r="C11253" s="34"/>
      <c r="D11253" s="10"/>
      <c r="J11253" s="53"/>
      <c r="K11253" s="64"/>
      <c r="O11253" s="60"/>
      <c r="P11253" s="67"/>
      <c r="T11253" s="53"/>
      <c r="U11253" s="64"/>
      <c r="Y11253" s="53"/>
      <c r="Z11253" s="64"/>
      <c r="AD11253" s="53"/>
    </row>
    <row r="11254" spans="1:30" s="13" customFormat="1" x14ac:dyDescent="0.25">
      <c r="A11254"/>
      <c r="B11254" s="32"/>
      <c r="C11254" s="34"/>
      <c r="D11254" s="10"/>
      <c r="J11254" s="53"/>
      <c r="K11254" s="64"/>
      <c r="O11254" s="60"/>
      <c r="P11254" s="67"/>
      <c r="T11254" s="53"/>
      <c r="U11254" s="64"/>
      <c r="Y11254" s="53"/>
      <c r="Z11254" s="64"/>
      <c r="AD11254" s="53"/>
    </row>
    <row r="11255" spans="1:30" s="13" customFormat="1" x14ac:dyDescent="0.25">
      <c r="A11255"/>
      <c r="B11255" s="32"/>
      <c r="C11255" s="34"/>
      <c r="D11255" s="10"/>
      <c r="J11255" s="53"/>
      <c r="K11255" s="64"/>
      <c r="O11255" s="60"/>
      <c r="P11255" s="67"/>
      <c r="T11255" s="53"/>
      <c r="U11255" s="64"/>
      <c r="Y11255" s="53"/>
      <c r="Z11255" s="64"/>
      <c r="AD11255" s="53"/>
    </row>
    <row r="11256" spans="1:30" s="13" customFormat="1" x14ac:dyDescent="0.25">
      <c r="A11256"/>
      <c r="B11256" s="32"/>
      <c r="C11256" s="34"/>
      <c r="D11256" s="10"/>
      <c r="J11256" s="53"/>
      <c r="K11256" s="64"/>
      <c r="O11256" s="60"/>
      <c r="P11256" s="67"/>
      <c r="T11256" s="53"/>
      <c r="U11256" s="64"/>
      <c r="Y11256" s="53"/>
      <c r="Z11256" s="64"/>
      <c r="AD11256" s="53"/>
    </row>
    <row r="11257" spans="1:30" s="13" customFormat="1" x14ac:dyDescent="0.25">
      <c r="A11257"/>
      <c r="B11257" s="32"/>
      <c r="C11257" s="34"/>
      <c r="D11257" s="10"/>
      <c r="J11257" s="53"/>
      <c r="K11257" s="64"/>
      <c r="O11257" s="60"/>
      <c r="P11257" s="67"/>
      <c r="T11257" s="53"/>
      <c r="U11257" s="64"/>
      <c r="Y11257" s="53"/>
      <c r="Z11257" s="64"/>
      <c r="AD11257" s="53"/>
    </row>
    <row r="11258" spans="1:30" s="13" customFormat="1" x14ac:dyDescent="0.25">
      <c r="A11258"/>
      <c r="B11258" s="32"/>
      <c r="C11258" s="34"/>
      <c r="D11258" s="10"/>
      <c r="J11258" s="53"/>
      <c r="K11258" s="64"/>
      <c r="O11258" s="60"/>
      <c r="P11258" s="67"/>
      <c r="T11258" s="53"/>
      <c r="U11258" s="64"/>
      <c r="Y11258" s="53"/>
      <c r="Z11258" s="64"/>
      <c r="AD11258" s="53"/>
    </row>
    <row r="11259" spans="1:30" s="13" customFormat="1" x14ac:dyDescent="0.25">
      <c r="A11259"/>
      <c r="B11259" s="32"/>
      <c r="C11259" s="34"/>
      <c r="D11259" s="10"/>
      <c r="J11259" s="53"/>
      <c r="K11259" s="64"/>
      <c r="O11259" s="60"/>
      <c r="P11259" s="67"/>
      <c r="T11259" s="53"/>
      <c r="U11259" s="64"/>
      <c r="Y11259" s="53"/>
      <c r="Z11259" s="64"/>
      <c r="AD11259" s="53"/>
    </row>
    <row r="11260" spans="1:30" s="13" customFormat="1" x14ac:dyDescent="0.25">
      <c r="A11260"/>
      <c r="B11260" s="32"/>
      <c r="C11260" s="34"/>
      <c r="D11260" s="10"/>
      <c r="J11260" s="53"/>
      <c r="K11260" s="64"/>
      <c r="O11260" s="60"/>
      <c r="P11260" s="67"/>
      <c r="T11260" s="53"/>
      <c r="U11260" s="64"/>
      <c r="Y11260" s="53"/>
      <c r="Z11260" s="64"/>
      <c r="AD11260" s="53"/>
    </row>
    <row r="11261" spans="1:30" s="13" customFormat="1" x14ac:dyDescent="0.25">
      <c r="A11261"/>
      <c r="B11261" s="32"/>
      <c r="C11261" s="34"/>
      <c r="D11261" s="10"/>
      <c r="J11261" s="53"/>
      <c r="K11261" s="64"/>
      <c r="O11261" s="60"/>
      <c r="P11261" s="67"/>
      <c r="T11261" s="53"/>
      <c r="U11261" s="64"/>
      <c r="Y11261" s="53"/>
      <c r="Z11261" s="64"/>
      <c r="AD11261" s="53"/>
    </row>
    <row r="11262" spans="1:30" s="13" customFormat="1" x14ac:dyDescent="0.25">
      <c r="A11262"/>
      <c r="B11262" s="32"/>
      <c r="C11262" s="34"/>
      <c r="D11262" s="10"/>
      <c r="J11262" s="53"/>
      <c r="K11262" s="64"/>
      <c r="O11262" s="60"/>
      <c r="P11262" s="67"/>
      <c r="T11262" s="53"/>
      <c r="U11262" s="64"/>
      <c r="Y11262" s="53"/>
      <c r="Z11262" s="64"/>
      <c r="AD11262" s="53"/>
    </row>
    <row r="11263" spans="1:30" s="13" customFormat="1" x14ac:dyDescent="0.25">
      <c r="A11263"/>
      <c r="B11263" s="32"/>
      <c r="C11263" s="34"/>
      <c r="D11263" s="10"/>
      <c r="J11263" s="53"/>
      <c r="K11263" s="64"/>
      <c r="O11263" s="60"/>
      <c r="P11263" s="67"/>
      <c r="T11263" s="53"/>
      <c r="U11263" s="64"/>
      <c r="Y11263" s="53"/>
      <c r="Z11263" s="64"/>
      <c r="AD11263" s="53"/>
    </row>
    <row r="11264" spans="1:30" s="13" customFormat="1" x14ac:dyDescent="0.25">
      <c r="A11264"/>
      <c r="B11264" s="32"/>
      <c r="C11264" s="34"/>
      <c r="D11264" s="10"/>
      <c r="J11264" s="53"/>
      <c r="K11264" s="64"/>
      <c r="O11264" s="60"/>
      <c r="P11264" s="67"/>
      <c r="T11264" s="53"/>
      <c r="U11264" s="64"/>
      <c r="Y11264" s="53"/>
      <c r="Z11264" s="64"/>
      <c r="AD11264" s="53"/>
    </row>
    <row r="11265" spans="1:30" s="13" customFormat="1" x14ac:dyDescent="0.25">
      <c r="A11265"/>
      <c r="B11265" s="32"/>
      <c r="C11265" s="34"/>
      <c r="D11265" s="10"/>
      <c r="J11265" s="53"/>
      <c r="K11265" s="64"/>
      <c r="O11265" s="60"/>
      <c r="P11265" s="67"/>
      <c r="T11265" s="53"/>
      <c r="U11265" s="64"/>
      <c r="Y11265" s="53"/>
      <c r="Z11265" s="64"/>
      <c r="AD11265" s="53"/>
    </row>
    <row r="11266" spans="1:30" s="13" customFormat="1" x14ac:dyDescent="0.25">
      <c r="A11266"/>
      <c r="B11266" s="32"/>
      <c r="C11266" s="34"/>
      <c r="D11266" s="10"/>
      <c r="J11266" s="53"/>
      <c r="K11266" s="64"/>
      <c r="O11266" s="60"/>
      <c r="P11266" s="67"/>
      <c r="T11266" s="53"/>
      <c r="U11266" s="64"/>
      <c r="Y11266" s="53"/>
      <c r="Z11266" s="64"/>
      <c r="AD11266" s="53"/>
    </row>
    <row r="11267" spans="1:30" s="13" customFormat="1" x14ac:dyDescent="0.25">
      <c r="A11267"/>
      <c r="B11267" s="32"/>
      <c r="C11267" s="34"/>
      <c r="D11267" s="10"/>
      <c r="J11267" s="53"/>
      <c r="K11267" s="64"/>
      <c r="O11267" s="60"/>
      <c r="P11267" s="67"/>
      <c r="T11267" s="53"/>
      <c r="U11267" s="64"/>
      <c r="Y11267" s="53"/>
      <c r="Z11267" s="64"/>
      <c r="AD11267" s="53"/>
    </row>
    <row r="11268" spans="1:30" s="13" customFormat="1" x14ac:dyDescent="0.25">
      <c r="A11268"/>
      <c r="B11268" s="32"/>
      <c r="C11268" s="34"/>
      <c r="D11268" s="10"/>
      <c r="J11268" s="53"/>
      <c r="K11268" s="64"/>
      <c r="O11268" s="60"/>
      <c r="P11268" s="67"/>
      <c r="T11268" s="53"/>
      <c r="U11268" s="64"/>
      <c r="Y11268" s="53"/>
      <c r="Z11268" s="64"/>
      <c r="AD11268" s="53"/>
    </row>
    <row r="11269" spans="1:30" s="13" customFormat="1" x14ac:dyDescent="0.25">
      <c r="A11269"/>
      <c r="B11269" s="32"/>
      <c r="C11269" s="34"/>
      <c r="D11269" s="10"/>
      <c r="J11269" s="53"/>
      <c r="K11269" s="64"/>
      <c r="O11269" s="60"/>
      <c r="P11269" s="67"/>
      <c r="T11269" s="53"/>
      <c r="U11269" s="64"/>
      <c r="Y11269" s="53"/>
      <c r="Z11269" s="64"/>
      <c r="AD11269" s="53"/>
    </row>
    <row r="11270" spans="1:30" s="13" customFormat="1" x14ac:dyDescent="0.25">
      <c r="A11270"/>
      <c r="B11270" s="32"/>
      <c r="C11270" s="34"/>
      <c r="D11270" s="10"/>
      <c r="J11270" s="53"/>
      <c r="K11270" s="64"/>
      <c r="O11270" s="60"/>
      <c r="P11270" s="67"/>
      <c r="T11270" s="53"/>
      <c r="U11270" s="64"/>
      <c r="Y11270" s="53"/>
      <c r="Z11270" s="64"/>
      <c r="AD11270" s="53"/>
    </row>
    <row r="11271" spans="1:30" s="13" customFormat="1" x14ac:dyDescent="0.25">
      <c r="A11271"/>
      <c r="B11271" s="32"/>
      <c r="C11271" s="34"/>
      <c r="D11271" s="10"/>
      <c r="J11271" s="53"/>
      <c r="K11271" s="64"/>
      <c r="O11271" s="60"/>
      <c r="P11271" s="67"/>
      <c r="T11271" s="53"/>
      <c r="U11271" s="64"/>
      <c r="Y11271" s="53"/>
      <c r="Z11271" s="64"/>
      <c r="AD11271" s="53"/>
    </row>
    <row r="11272" spans="1:30" s="13" customFormat="1" x14ac:dyDescent="0.25">
      <c r="A11272"/>
      <c r="B11272" s="32"/>
      <c r="C11272" s="34"/>
      <c r="D11272" s="10"/>
      <c r="J11272" s="53"/>
      <c r="K11272" s="64"/>
      <c r="O11272" s="60"/>
      <c r="P11272" s="67"/>
      <c r="T11272" s="53"/>
      <c r="U11272" s="64"/>
      <c r="Y11272" s="53"/>
      <c r="Z11272" s="64"/>
      <c r="AD11272" s="53"/>
    </row>
    <row r="11273" spans="1:30" s="13" customFormat="1" x14ac:dyDescent="0.25">
      <c r="A11273"/>
      <c r="B11273" s="32"/>
      <c r="C11273" s="34"/>
      <c r="D11273" s="10"/>
      <c r="J11273" s="53"/>
      <c r="K11273" s="64"/>
      <c r="O11273" s="60"/>
      <c r="P11273" s="67"/>
      <c r="T11273" s="53"/>
      <c r="U11273" s="64"/>
      <c r="Y11273" s="53"/>
      <c r="Z11273" s="64"/>
      <c r="AD11273" s="53"/>
    </row>
    <row r="11274" spans="1:30" s="13" customFormat="1" x14ac:dyDescent="0.25">
      <c r="A11274"/>
      <c r="B11274" s="32"/>
      <c r="C11274" s="34"/>
      <c r="D11274" s="10"/>
      <c r="J11274" s="53"/>
      <c r="K11274" s="64"/>
      <c r="O11274" s="60"/>
      <c r="P11274" s="67"/>
      <c r="T11274" s="53"/>
      <c r="U11274" s="64"/>
      <c r="Y11274" s="53"/>
      <c r="Z11274" s="64"/>
      <c r="AD11274" s="53"/>
    </row>
    <row r="11275" spans="1:30" s="13" customFormat="1" x14ac:dyDescent="0.25">
      <c r="A11275"/>
      <c r="B11275" s="32"/>
      <c r="C11275" s="34"/>
      <c r="D11275" s="10"/>
      <c r="J11275" s="53"/>
      <c r="K11275" s="64"/>
      <c r="O11275" s="60"/>
      <c r="P11275" s="67"/>
      <c r="T11275" s="53"/>
      <c r="U11275" s="64"/>
      <c r="Y11275" s="53"/>
      <c r="Z11275" s="64"/>
      <c r="AD11275" s="53"/>
    </row>
    <row r="11276" spans="1:30" s="13" customFormat="1" x14ac:dyDescent="0.25">
      <c r="A11276"/>
      <c r="B11276" s="32"/>
      <c r="C11276" s="34"/>
      <c r="D11276" s="10"/>
      <c r="J11276" s="53"/>
      <c r="K11276" s="64"/>
      <c r="O11276" s="60"/>
      <c r="P11276" s="67"/>
      <c r="T11276" s="53"/>
      <c r="U11276" s="64"/>
      <c r="Y11276" s="53"/>
      <c r="Z11276" s="64"/>
      <c r="AD11276" s="53"/>
    </row>
    <row r="11277" spans="1:30" s="13" customFormat="1" x14ac:dyDescent="0.25">
      <c r="A11277"/>
      <c r="B11277" s="32"/>
      <c r="C11277" s="34"/>
      <c r="D11277" s="10"/>
      <c r="J11277" s="53"/>
      <c r="K11277" s="64"/>
      <c r="O11277" s="60"/>
      <c r="P11277" s="67"/>
      <c r="T11277" s="53"/>
      <c r="U11277" s="64"/>
      <c r="Y11277" s="53"/>
      <c r="Z11277" s="64"/>
      <c r="AD11277" s="53"/>
    </row>
    <row r="11278" spans="1:30" s="13" customFormat="1" x14ac:dyDescent="0.25">
      <c r="A11278"/>
      <c r="B11278" s="32"/>
      <c r="C11278" s="34"/>
      <c r="D11278" s="10"/>
      <c r="J11278" s="53"/>
      <c r="K11278" s="64"/>
      <c r="O11278" s="60"/>
      <c r="P11278" s="67"/>
      <c r="T11278" s="53"/>
      <c r="U11278" s="64"/>
      <c r="Y11278" s="53"/>
      <c r="Z11278" s="64"/>
      <c r="AD11278" s="53"/>
    </row>
    <row r="11279" spans="1:30" s="13" customFormat="1" x14ac:dyDescent="0.25">
      <c r="A11279"/>
      <c r="B11279" s="32"/>
      <c r="C11279" s="34"/>
      <c r="D11279" s="10"/>
      <c r="J11279" s="53"/>
      <c r="K11279" s="64"/>
      <c r="O11279" s="60"/>
      <c r="P11279" s="67"/>
      <c r="T11279" s="53"/>
      <c r="U11279" s="64"/>
      <c r="Y11279" s="53"/>
      <c r="Z11279" s="64"/>
      <c r="AD11279" s="53"/>
    </row>
    <row r="11280" spans="1:30" s="13" customFormat="1" x14ac:dyDescent="0.25">
      <c r="A11280"/>
      <c r="B11280" s="32"/>
      <c r="C11280" s="34"/>
      <c r="D11280" s="10"/>
      <c r="J11280" s="53"/>
      <c r="K11280" s="64"/>
      <c r="O11280" s="60"/>
      <c r="P11280" s="67"/>
      <c r="T11280" s="53"/>
      <c r="U11280" s="64"/>
      <c r="Y11280" s="53"/>
      <c r="Z11280" s="64"/>
      <c r="AD11280" s="53"/>
    </row>
    <row r="11281" spans="1:30" s="13" customFormat="1" x14ac:dyDescent="0.25">
      <c r="A11281"/>
      <c r="B11281" s="32"/>
      <c r="C11281" s="34"/>
      <c r="D11281" s="10"/>
      <c r="J11281" s="53"/>
      <c r="K11281" s="64"/>
      <c r="O11281" s="60"/>
      <c r="P11281" s="67"/>
      <c r="T11281" s="53"/>
      <c r="U11281" s="64"/>
      <c r="Y11281" s="53"/>
      <c r="Z11281" s="64"/>
      <c r="AD11281" s="53"/>
    </row>
    <row r="11282" spans="1:30" s="13" customFormat="1" x14ac:dyDescent="0.25">
      <c r="A11282"/>
      <c r="B11282" s="32"/>
      <c r="C11282" s="34"/>
      <c r="D11282" s="10"/>
      <c r="J11282" s="53"/>
      <c r="K11282" s="64"/>
      <c r="O11282" s="60"/>
      <c r="P11282" s="67"/>
      <c r="T11282" s="53"/>
      <c r="U11282" s="64"/>
      <c r="Y11282" s="53"/>
      <c r="Z11282" s="64"/>
      <c r="AD11282" s="53"/>
    </row>
    <row r="11283" spans="1:30" s="13" customFormat="1" x14ac:dyDescent="0.25">
      <c r="A11283"/>
      <c r="B11283" s="32"/>
      <c r="C11283" s="34"/>
      <c r="D11283" s="10"/>
      <c r="J11283" s="53"/>
      <c r="K11283" s="64"/>
      <c r="O11283" s="60"/>
      <c r="P11283" s="67"/>
      <c r="T11283" s="53"/>
      <c r="U11283" s="64"/>
      <c r="Y11283" s="53"/>
      <c r="Z11283" s="64"/>
      <c r="AD11283" s="53"/>
    </row>
    <row r="11284" spans="1:30" s="13" customFormat="1" x14ac:dyDescent="0.25">
      <c r="A11284"/>
      <c r="B11284" s="32"/>
      <c r="C11284" s="34"/>
      <c r="D11284" s="10"/>
      <c r="J11284" s="53"/>
      <c r="K11284" s="64"/>
      <c r="O11284" s="60"/>
      <c r="P11284" s="67"/>
      <c r="T11284" s="53"/>
      <c r="U11284" s="64"/>
      <c r="Y11284" s="53"/>
      <c r="Z11284" s="64"/>
      <c r="AD11284" s="53"/>
    </row>
    <row r="11285" spans="1:30" s="13" customFormat="1" x14ac:dyDescent="0.25">
      <c r="A11285"/>
      <c r="B11285" s="32"/>
      <c r="C11285" s="34"/>
      <c r="D11285" s="10"/>
      <c r="J11285" s="53"/>
      <c r="K11285" s="64"/>
      <c r="O11285" s="60"/>
      <c r="P11285" s="67"/>
      <c r="T11285" s="53"/>
      <c r="U11285" s="64"/>
      <c r="Y11285" s="53"/>
      <c r="Z11285" s="64"/>
      <c r="AD11285" s="53"/>
    </row>
    <row r="11286" spans="1:30" s="13" customFormat="1" x14ac:dyDescent="0.25">
      <c r="A11286"/>
      <c r="B11286" s="32"/>
      <c r="C11286" s="34"/>
      <c r="D11286" s="10"/>
      <c r="J11286" s="53"/>
      <c r="K11286" s="64"/>
      <c r="O11286" s="60"/>
      <c r="P11286" s="67"/>
      <c r="T11286" s="53"/>
      <c r="U11286" s="64"/>
      <c r="Y11286" s="53"/>
      <c r="Z11286" s="64"/>
      <c r="AD11286" s="53"/>
    </row>
    <row r="11287" spans="1:30" s="13" customFormat="1" x14ac:dyDescent="0.25">
      <c r="A11287"/>
      <c r="B11287" s="32"/>
      <c r="C11287" s="34"/>
      <c r="D11287" s="10"/>
      <c r="J11287" s="53"/>
      <c r="K11287" s="64"/>
      <c r="O11287" s="60"/>
      <c r="P11287" s="67"/>
      <c r="T11287" s="53"/>
      <c r="U11287" s="64"/>
      <c r="Y11287" s="53"/>
      <c r="Z11287" s="64"/>
      <c r="AD11287" s="53"/>
    </row>
    <row r="11288" spans="1:30" s="13" customFormat="1" x14ac:dyDescent="0.25">
      <c r="A11288"/>
      <c r="B11288" s="32"/>
      <c r="C11288" s="34"/>
      <c r="D11288" s="10"/>
      <c r="J11288" s="53"/>
      <c r="K11288" s="64"/>
      <c r="O11288" s="60"/>
      <c r="P11288" s="67"/>
      <c r="T11288" s="53"/>
      <c r="U11288" s="64"/>
      <c r="Y11288" s="53"/>
      <c r="Z11288" s="64"/>
      <c r="AD11288" s="53"/>
    </row>
    <row r="11289" spans="1:30" s="13" customFormat="1" x14ac:dyDescent="0.25">
      <c r="A11289"/>
      <c r="B11289" s="32"/>
      <c r="C11289" s="34"/>
      <c r="D11289" s="10"/>
      <c r="J11289" s="53"/>
      <c r="K11289" s="64"/>
      <c r="O11289" s="60"/>
      <c r="P11289" s="67"/>
      <c r="T11289" s="53"/>
      <c r="U11289" s="64"/>
      <c r="Y11289" s="53"/>
      <c r="Z11289" s="64"/>
      <c r="AD11289" s="53"/>
    </row>
    <row r="11290" spans="1:30" s="13" customFormat="1" x14ac:dyDescent="0.25">
      <c r="A11290"/>
      <c r="B11290" s="32"/>
      <c r="C11290" s="34"/>
      <c r="D11290" s="10"/>
      <c r="J11290" s="53"/>
      <c r="K11290" s="64"/>
      <c r="O11290" s="60"/>
      <c r="P11290" s="67"/>
      <c r="T11290" s="53"/>
      <c r="U11290" s="64"/>
      <c r="Y11290" s="53"/>
      <c r="Z11290" s="64"/>
      <c r="AD11290" s="53"/>
    </row>
    <row r="11291" spans="1:30" s="13" customFormat="1" x14ac:dyDescent="0.25">
      <c r="A11291"/>
      <c r="B11291" s="32"/>
      <c r="C11291" s="34"/>
      <c r="D11291" s="10"/>
      <c r="J11291" s="53"/>
      <c r="K11291" s="64"/>
      <c r="O11291" s="60"/>
      <c r="P11291" s="67"/>
      <c r="T11291" s="53"/>
      <c r="U11291" s="64"/>
      <c r="Y11291" s="53"/>
      <c r="Z11291" s="64"/>
      <c r="AD11291" s="53"/>
    </row>
    <row r="11292" spans="1:30" s="13" customFormat="1" x14ac:dyDescent="0.25">
      <c r="A11292"/>
      <c r="B11292" s="32"/>
      <c r="C11292" s="34"/>
      <c r="D11292" s="10"/>
      <c r="J11292" s="53"/>
      <c r="K11292" s="64"/>
      <c r="O11292" s="60"/>
      <c r="P11292" s="67"/>
      <c r="T11292" s="53"/>
      <c r="U11292" s="64"/>
      <c r="Y11292" s="53"/>
      <c r="Z11292" s="64"/>
      <c r="AD11292" s="53"/>
    </row>
    <row r="11293" spans="1:30" s="13" customFormat="1" x14ac:dyDescent="0.25">
      <c r="A11293"/>
      <c r="B11293" s="32"/>
      <c r="C11293" s="34"/>
      <c r="D11293" s="10"/>
      <c r="J11293" s="53"/>
      <c r="K11293" s="64"/>
      <c r="O11293" s="60"/>
      <c r="P11293" s="67"/>
      <c r="T11293" s="53"/>
      <c r="U11293" s="64"/>
      <c r="Y11293" s="53"/>
      <c r="Z11293" s="64"/>
      <c r="AD11293" s="53"/>
    </row>
    <row r="11294" spans="1:30" s="13" customFormat="1" x14ac:dyDescent="0.25">
      <c r="A11294"/>
      <c r="B11294" s="32"/>
      <c r="C11294" s="34"/>
      <c r="D11294" s="10"/>
      <c r="J11294" s="53"/>
      <c r="K11294" s="64"/>
      <c r="O11294" s="60"/>
      <c r="P11294" s="67"/>
      <c r="T11294" s="53"/>
      <c r="U11294" s="64"/>
      <c r="Y11294" s="53"/>
      <c r="Z11294" s="64"/>
      <c r="AD11294" s="53"/>
    </row>
    <row r="11295" spans="1:30" s="13" customFormat="1" x14ac:dyDescent="0.25">
      <c r="A11295"/>
      <c r="B11295" s="32"/>
      <c r="C11295" s="34"/>
      <c r="D11295" s="10"/>
      <c r="J11295" s="53"/>
      <c r="K11295" s="64"/>
      <c r="O11295" s="60"/>
      <c r="P11295" s="67"/>
      <c r="T11295" s="53"/>
      <c r="U11295" s="64"/>
      <c r="Y11295" s="53"/>
      <c r="Z11295" s="64"/>
      <c r="AD11295" s="53"/>
    </row>
    <row r="11296" spans="1:30" s="13" customFormat="1" x14ac:dyDescent="0.25">
      <c r="A11296"/>
      <c r="B11296" s="32"/>
      <c r="C11296" s="34"/>
      <c r="D11296" s="10"/>
      <c r="J11296" s="53"/>
      <c r="K11296" s="64"/>
      <c r="O11296" s="60"/>
      <c r="P11296" s="67"/>
      <c r="T11296" s="53"/>
      <c r="U11296" s="64"/>
      <c r="Y11296" s="53"/>
      <c r="Z11296" s="64"/>
      <c r="AD11296" s="53"/>
    </row>
    <row r="11297" spans="1:30" s="13" customFormat="1" x14ac:dyDescent="0.25">
      <c r="A11297"/>
      <c r="B11297" s="32"/>
      <c r="C11297" s="34"/>
      <c r="D11297" s="10"/>
      <c r="J11297" s="53"/>
      <c r="K11297" s="64"/>
      <c r="O11297" s="60"/>
      <c r="P11297" s="67"/>
      <c r="T11297" s="53"/>
      <c r="U11297" s="64"/>
      <c r="Y11297" s="53"/>
      <c r="Z11297" s="64"/>
      <c r="AD11297" s="53"/>
    </row>
    <row r="11298" spans="1:30" s="13" customFormat="1" x14ac:dyDescent="0.25">
      <c r="A11298"/>
      <c r="B11298" s="32"/>
      <c r="C11298" s="34"/>
      <c r="D11298" s="10"/>
      <c r="J11298" s="53"/>
      <c r="K11298" s="64"/>
      <c r="O11298" s="60"/>
      <c r="P11298" s="67"/>
      <c r="T11298" s="53"/>
      <c r="U11298" s="64"/>
      <c r="Y11298" s="53"/>
      <c r="Z11298" s="64"/>
      <c r="AD11298" s="53"/>
    </row>
    <row r="11299" spans="1:30" s="13" customFormat="1" x14ac:dyDescent="0.25">
      <c r="A11299"/>
      <c r="B11299" s="32"/>
      <c r="C11299" s="34"/>
      <c r="D11299" s="10"/>
      <c r="J11299" s="53"/>
      <c r="K11299" s="64"/>
      <c r="O11299" s="60"/>
      <c r="P11299" s="67"/>
      <c r="T11299" s="53"/>
      <c r="U11299" s="64"/>
      <c r="Y11299" s="53"/>
      <c r="Z11299" s="64"/>
      <c r="AD11299" s="53"/>
    </row>
    <row r="11300" spans="1:30" s="13" customFormat="1" x14ac:dyDescent="0.25">
      <c r="A11300"/>
      <c r="B11300" s="32"/>
      <c r="C11300" s="34"/>
      <c r="D11300" s="10"/>
      <c r="J11300" s="53"/>
      <c r="K11300" s="64"/>
      <c r="O11300" s="60"/>
      <c r="P11300" s="67"/>
      <c r="T11300" s="53"/>
      <c r="U11300" s="64"/>
      <c r="Y11300" s="53"/>
      <c r="Z11300" s="64"/>
      <c r="AD11300" s="53"/>
    </row>
    <row r="11301" spans="1:30" s="13" customFormat="1" x14ac:dyDescent="0.25">
      <c r="A11301"/>
      <c r="B11301" s="32"/>
      <c r="C11301" s="34"/>
      <c r="D11301" s="10"/>
      <c r="J11301" s="53"/>
      <c r="K11301" s="64"/>
      <c r="O11301" s="60"/>
      <c r="P11301" s="67"/>
      <c r="T11301" s="53"/>
      <c r="U11301" s="64"/>
      <c r="Y11301" s="53"/>
      <c r="Z11301" s="64"/>
      <c r="AD11301" s="53"/>
    </row>
    <row r="11302" spans="1:30" s="13" customFormat="1" x14ac:dyDescent="0.25">
      <c r="A11302"/>
      <c r="B11302" s="32"/>
      <c r="C11302" s="34"/>
      <c r="D11302" s="10"/>
      <c r="J11302" s="53"/>
      <c r="K11302" s="64"/>
      <c r="O11302" s="60"/>
      <c r="P11302" s="67"/>
      <c r="T11302" s="53"/>
      <c r="U11302" s="64"/>
      <c r="Y11302" s="53"/>
      <c r="Z11302" s="64"/>
      <c r="AD11302" s="53"/>
    </row>
    <row r="11303" spans="1:30" s="13" customFormat="1" x14ac:dyDescent="0.25">
      <c r="A11303"/>
      <c r="B11303" s="32"/>
      <c r="C11303" s="34"/>
      <c r="D11303" s="10"/>
      <c r="J11303" s="53"/>
      <c r="K11303" s="64"/>
      <c r="O11303" s="60"/>
      <c r="P11303" s="67"/>
      <c r="T11303" s="53"/>
      <c r="U11303" s="64"/>
      <c r="Y11303" s="53"/>
      <c r="Z11303" s="64"/>
      <c r="AD11303" s="53"/>
    </row>
    <row r="11304" spans="1:30" s="13" customFormat="1" x14ac:dyDescent="0.25">
      <c r="A11304"/>
      <c r="B11304" s="32"/>
      <c r="C11304" s="34"/>
      <c r="D11304" s="10"/>
      <c r="J11304" s="53"/>
      <c r="K11304" s="64"/>
      <c r="O11304" s="60"/>
      <c r="P11304" s="67"/>
      <c r="T11304" s="53"/>
      <c r="U11304" s="64"/>
      <c r="Y11304" s="53"/>
      <c r="Z11304" s="64"/>
      <c r="AD11304" s="53"/>
    </row>
    <row r="11305" spans="1:30" s="13" customFormat="1" x14ac:dyDescent="0.25">
      <c r="A11305"/>
      <c r="B11305" s="32"/>
      <c r="C11305" s="34"/>
      <c r="D11305" s="10"/>
      <c r="J11305" s="53"/>
      <c r="K11305" s="64"/>
      <c r="O11305" s="60"/>
      <c r="P11305" s="67"/>
      <c r="T11305" s="53"/>
      <c r="U11305" s="64"/>
      <c r="Y11305" s="53"/>
      <c r="Z11305" s="64"/>
      <c r="AD11305" s="53"/>
    </row>
    <row r="11306" spans="1:30" s="13" customFormat="1" x14ac:dyDescent="0.25">
      <c r="A11306"/>
      <c r="B11306" s="32"/>
      <c r="C11306" s="34"/>
      <c r="D11306" s="10"/>
      <c r="J11306" s="53"/>
      <c r="K11306" s="64"/>
      <c r="O11306" s="60"/>
      <c r="P11306" s="67"/>
      <c r="T11306" s="53"/>
      <c r="U11306" s="64"/>
      <c r="Y11306" s="53"/>
      <c r="Z11306" s="64"/>
      <c r="AD11306" s="53"/>
    </row>
    <row r="11307" spans="1:30" s="13" customFormat="1" x14ac:dyDescent="0.25">
      <c r="A11307"/>
      <c r="B11307" s="32"/>
      <c r="C11307" s="34"/>
      <c r="D11307" s="10"/>
      <c r="J11307" s="53"/>
      <c r="K11307" s="64"/>
      <c r="O11307" s="60"/>
      <c r="P11307" s="67"/>
      <c r="T11307" s="53"/>
      <c r="U11307" s="64"/>
      <c r="Y11307" s="53"/>
      <c r="Z11307" s="64"/>
      <c r="AD11307" s="53"/>
    </row>
    <row r="11308" spans="1:30" s="13" customFormat="1" x14ac:dyDescent="0.25">
      <c r="A11308"/>
      <c r="B11308" s="32"/>
      <c r="C11308" s="34"/>
      <c r="D11308" s="10"/>
      <c r="J11308" s="53"/>
      <c r="K11308" s="64"/>
      <c r="O11308" s="60"/>
      <c r="P11308" s="67"/>
      <c r="T11308" s="53"/>
      <c r="U11308" s="64"/>
      <c r="Y11308" s="53"/>
      <c r="Z11308" s="64"/>
      <c r="AD11308" s="53"/>
    </row>
    <row r="11309" spans="1:30" s="13" customFormat="1" x14ac:dyDescent="0.25">
      <c r="A11309"/>
      <c r="B11309" s="32"/>
      <c r="C11309" s="34"/>
      <c r="D11309" s="10"/>
      <c r="J11309" s="53"/>
      <c r="K11309" s="64"/>
      <c r="O11309" s="60"/>
      <c r="P11309" s="67"/>
      <c r="T11309" s="53"/>
      <c r="U11309" s="64"/>
      <c r="Y11309" s="53"/>
      <c r="Z11309" s="64"/>
      <c r="AD11309" s="53"/>
    </row>
    <row r="11310" spans="1:30" s="13" customFormat="1" x14ac:dyDescent="0.25">
      <c r="A11310"/>
      <c r="B11310" s="32"/>
      <c r="C11310" s="34"/>
      <c r="D11310" s="10"/>
      <c r="J11310" s="53"/>
      <c r="K11310" s="64"/>
      <c r="O11310" s="60"/>
      <c r="P11310" s="67"/>
      <c r="T11310" s="53"/>
      <c r="U11310" s="64"/>
      <c r="Y11310" s="53"/>
      <c r="Z11310" s="64"/>
      <c r="AD11310" s="53"/>
    </row>
    <row r="11311" spans="1:30" s="13" customFormat="1" x14ac:dyDescent="0.25">
      <c r="A11311"/>
      <c r="B11311" s="32"/>
      <c r="C11311" s="34"/>
      <c r="D11311" s="10"/>
      <c r="J11311" s="53"/>
      <c r="K11311" s="64"/>
      <c r="O11311" s="60"/>
      <c r="P11311" s="67"/>
      <c r="T11311" s="53"/>
      <c r="U11311" s="64"/>
      <c r="Y11311" s="53"/>
      <c r="Z11311" s="64"/>
      <c r="AD11311" s="53"/>
    </row>
    <row r="11312" spans="1:30" s="13" customFormat="1" x14ac:dyDescent="0.25">
      <c r="A11312"/>
      <c r="B11312" s="32"/>
      <c r="C11312" s="34"/>
      <c r="D11312" s="10"/>
      <c r="J11312" s="53"/>
      <c r="K11312" s="64"/>
      <c r="O11312" s="60"/>
      <c r="P11312" s="67"/>
      <c r="T11312" s="53"/>
      <c r="U11312" s="64"/>
      <c r="Y11312" s="53"/>
      <c r="Z11312" s="64"/>
      <c r="AD11312" s="53"/>
    </row>
    <row r="11313" spans="1:30" s="13" customFormat="1" x14ac:dyDescent="0.25">
      <c r="A11313"/>
      <c r="B11313" s="32"/>
      <c r="C11313" s="34"/>
      <c r="D11313" s="10"/>
      <c r="J11313" s="53"/>
      <c r="K11313" s="64"/>
      <c r="O11313" s="60"/>
      <c r="P11313" s="67"/>
      <c r="T11313" s="53"/>
      <c r="U11313" s="64"/>
      <c r="Y11313" s="53"/>
      <c r="Z11313" s="64"/>
      <c r="AD11313" s="53"/>
    </row>
    <row r="11314" spans="1:30" s="13" customFormat="1" x14ac:dyDescent="0.25">
      <c r="A11314"/>
      <c r="B11314" s="32"/>
      <c r="C11314" s="34"/>
      <c r="D11314" s="10"/>
      <c r="J11314" s="53"/>
      <c r="K11314" s="64"/>
      <c r="O11314" s="60"/>
      <c r="P11314" s="67"/>
      <c r="T11314" s="53"/>
      <c r="U11314" s="64"/>
      <c r="Y11314" s="53"/>
      <c r="Z11314" s="64"/>
      <c r="AD11314" s="53"/>
    </row>
    <row r="11315" spans="1:30" s="13" customFormat="1" x14ac:dyDescent="0.25">
      <c r="A11315"/>
      <c r="B11315" s="32"/>
      <c r="C11315" s="34"/>
      <c r="D11315" s="10"/>
      <c r="J11315" s="53"/>
      <c r="K11315" s="64"/>
      <c r="O11315" s="60"/>
      <c r="P11315" s="67"/>
      <c r="T11315" s="53"/>
      <c r="U11315" s="64"/>
      <c r="Y11315" s="53"/>
      <c r="Z11315" s="64"/>
      <c r="AD11315" s="53"/>
    </row>
    <row r="11316" spans="1:30" s="13" customFormat="1" x14ac:dyDescent="0.25">
      <c r="A11316"/>
      <c r="B11316" s="32"/>
      <c r="C11316" s="34"/>
      <c r="D11316" s="10"/>
      <c r="J11316" s="53"/>
      <c r="K11316" s="64"/>
      <c r="O11316" s="60"/>
      <c r="P11316" s="67"/>
      <c r="T11316" s="53"/>
      <c r="U11316" s="64"/>
      <c r="Y11316" s="53"/>
      <c r="Z11316" s="64"/>
      <c r="AD11316" s="53"/>
    </row>
    <row r="11317" spans="1:30" s="13" customFormat="1" x14ac:dyDescent="0.25">
      <c r="A11317"/>
      <c r="B11317" s="32"/>
      <c r="C11317" s="34"/>
      <c r="D11317" s="10"/>
      <c r="J11317" s="53"/>
      <c r="K11317" s="64"/>
      <c r="O11317" s="60"/>
      <c r="P11317" s="67"/>
      <c r="T11317" s="53"/>
      <c r="U11317" s="64"/>
      <c r="Y11317" s="53"/>
      <c r="Z11317" s="64"/>
      <c r="AD11317" s="53"/>
    </row>
    <row r="11318" spans="1:30" s="13" customFormat="1" x14ac:dyDescent="0.25">
      <c r="A11318"/>
      <c r="B11318" s="32"/>
      <c r="C11318" s="34"/>
      <c r="D11318" s="10"/>
      <c r="J11318" s="53"/>
      <c r="K11318" s="64"/>
      <c r="O11318" s="60"/>
      <c r="P11318" s="67"/>
      <c r="T11318" s="53"/>
      <c r="U11318" s="64"/>
      <c r="Y11318" s="53"/>
      <c r="Z11318" s="64"/>
      <c r="AD11318" s="53"/>
    </row>
    <row r="11319" spans="1:30" s="13" customFormat="1" x14ac:dyDescent="0.25">
      <c r="A11319"/>
      <c r="B11319" s="32"/>
      <c r="C11319" s="34"/>
      <c r="D11319" s="10"/>
      <c r="J11319" s="53"/>
      <c r="K11319" s="64"/>
      <c r="O11319" s="60"/>
      <c r="P11319" s="67"/>
      <c r="T11319" s="53"/>
      <c r="U11319" s="64"/>
      <c r="Y11319" s="53"/>
      <c r="Z11319" s="64"/>
      <c r="AD11319" s="53"/>
    </row>
    <row r="11320" spans="1:30" s="13" customFormat="1" x14ac:dyDescent="0.25">
      <c r="A11320"/>
      <c r="B11320" s="32"/>
      <c r="C11320" s="34"/>
      <c r="D11320" s="10"/>
      <c r="J11320" s="53"/>
      <c r="K11320" s="64"/>
      <c r="O11320" s="60"/>
      <c r="P11320" s="67"/>
      <c r="T11320" s="53"/>
      <c r="U11320" s="64"/>
      <c r="Y11320" s="53"/>
      <c r="Z11320" s="64"/>
      <c r="AD11320" s="53"/>
    </row>
    <row r="11321" spans="1:30" s="13" customFormat="1" x14ac:dyDescent="0.25">
      <c r="A11321"/>
      <c r="B11321" s="32"/>
      <c r="C11321" s="34"/>
      <c r="D11321" s="10"/>
      <c r="J11321" s="53"/>
      <c r="K11321" s="64"/>
      <c r="O11321" s="60"/>
      <c r="P11321" s="67"/>
      <c r="T11321" s="53"/>
      <c r="U11321" s="64"/>
      <c r="Y11321" s="53"/>
      <c r="Z11321" s="64"/>
      <c r="AD11321" s="53"/>
    </row>
    <row r="11322" spans="1:30" s="13" customFormat="1" x14ac:dyDescent="0.25">
      <c r="A11322"/>
      <c r="B11322" s="32"/>
      <c r="C11322" s="34"/>
      <c r="D11322" s="10"/>
      <c r="J11322" s="53"/>
      <c r="K11322" s="64"/>
      <c r="O11322" s="60"/>
      <c r="P11322" s="67"/>
      <c r="T11322" s="53"/>
      <c r="U11322" s="64"/>
      <c r="Y11322" s="53"/>
      <c r="Z11322" s="64"/>
      <c r="AD11322" s="53"/>
    </row>
    <row r="11323" spans="1:30" s="13" customFormat="1" x14ac:dyDescent="0.25">
      <c r="A11323"/>
      <c r="B11323" s="32"/>
      <c r="C11323" s="34"/>
      <c r="D11323" s="10"/>
      <c r="J11323" s="53"/>
      <c r="K11323" s="64"/>
      <c r="O11323" s="60"/>
      <c r="P11323" s="67"/>
      <c r="T11323" s="53"/>
      <c r="U11323" s="64"/>
      <c r="Y11323" s="53"/>
      <c r="Z11323" s="64"/>
      <c r="AD11323" s="53"/>
    </row>
    <row r="11324" spans="1:30" s="13" customFormat="1" x14ac:dyDescent="0.25">
      <c r="A11324"/>
      <c r="B11324" s="32"/>
      <c r="C11324" s="34"/>
      <c r="D11324" s="10"/>
      <c r="J11324" s="53"/>
      <c r="K11324" s="64"/>
      <c r="O11324" s="60"/>
      <c r="P11324" s="67"/>
      <c r="T11324" s="53"/>
      <c r="U11324" s="64"/>
      <c r="Y11324" s="53"/>
      <c r="Z11324" s="64"/>
      <c r="AD11324" s="53"/>
    </row>
    <row r="11325" spans="1:30" s="13" customFormat="1" x14ac:dyDescent="0.25">
      <c r="A11325"/>
      <c r="B11325" s="32"/>
      <c r="C11325" s="34"/>
      <c r="D11325" s="10"/>
      <c r="J11325" s="53"/>
      <c r="K11325" s="64"/>
      <c r="O11325" s="60"/>
      <c r="P11325" s="67"/>
      <c r="T11325" s="53"/>
      <c r="U11325" s="64"/>
      <c r="Y11325" s="53"/>
      <c r="Z11325" s="64"/>
      <c r="AD11325" s="53"/>
    </row>
    <row r="11326" spans="1:30" s="13" customFormat="1" x14ac:dyDescent="0.25">
      <c r="A11326"/>
      <c r="B11326" s="32"/>
      <c r="C11326" s="34"/>
      <c r="D11326" s="10"/>
      <c r="J11326" s="53"/>
      <c r="K11326" s="64"/>
      <c r="O11326" s="60"/>
      <c r="P11326" s="67"/>
      <c r="T11326" s="53"/>
      <c r="U11326" s="64"/>
      <c r="Y11326" s="53"/>
      <c r="Z11326" s="64"/>
      <c r="AD11326" s="53"/>
    </row>
    <row r="11327" spans="1:30" s="13" customFormat="1" x14ac:dyDescent="0.25">
      <c r="A11327"/>
      <c r="B11327" s="32"/>
      <c r="C11327" s="34"/>
      <c r="D11327" s="10"/>
      <c r="J11327" s="53"/>
      <c r="K11327" s="64"/>
      <c r="O11327" s="60"/>
      <c r="P11327" s="67"/>
      <c r="T11327" s="53"/>
      <c r="U11327" s="64"/>
      <c r="Y11327" s="53"/>
      <c r="Z11327" s="64"/>
      <c r="AD11327" s="53"/>
    </row>
    <row r="11328" spans="1:30" s="13" customFormat="1" x14ac:dyDescent="0.25">
      <c r="A11328"/>
      <c r="B11328" s="32"/>
      <c r="C11328" s="34"/>
      <c r="D11328" s="10"/>
      <c r="J11328" s="53"/>
      <c r="K11328" s="64"/>
      <c r="O11328" s="60"/>
      <c r="P11328" s="67"/>
      <c r="T11328" s="53"/>
      <c r="U11328" s="64"/>
      <c r="Y11328" s="53"/>
      <c r="Z11328" s="64"/>
      <c r="AD11328" s="53"/>
    </row>
    <row r="11329" spans="1:30" s="13" customFormat="1" x14ac:dyDescent="0.25">
      <c r="A11329"/>
      <c r="B11329" s="32"/>
      <c r="C11329" s="34"/>
      <c r="D11329" s="10"/>
      <c r="J11329" s="53"/>
      <c r="K11329" s="64"/>
      <c r="O11329" s="60"/>
      <c r="P11329" s="67"/>
      <c r="T11329" s="53"/>
      <c r="U11329" s="64"/>
      <c r="Y11329" s="53"/>
      <c r="Z11329" s="64"/>
      <c r="AD11329" s="53"/>
    </row>
    <row r="11330" spans="1:30" s="13" customFormat="1" x14ac:dyDescent="0.25">
      <c r="A11330"/>
      <c r="B11330" s="32"/>
      <c r="C11330" s="34"/>
      <c r="D11330" s="10"/>
      <c r="J11330" s="53"/>
      <c r="K11330" s="64"/>
      <c r="O11330" s="60"/>
      <c r="P11330" s="67"/>
      <c r="T11330" s="53"/>
      <c r="U11330" s="64"/>
      <c r="Y11330" s="53"/>
      <c r="Z11330" s="64"/>
      <c r="AD11330" s="53"/>
    </row>
    <row r="11331" spans="1:30" s="13" customFormat="1" x14ac:dyDescent="0.25">
      <c r="A11331"/>
      <c r="B11331" s="32"/>
      <c r="C11331" s="34"/>
      <c r="D11331" s="10"/>
      <c r="J11331" s="53"/>
      <c r="K11331" s="64"/>
      <c r="O11331" s="60"/>
      <c r="P11331" s="67"/>
      <c r="T11331" s="53"/>
      <c r="U11331" s="64"/>
      <c r="Y11331" s="53"/>
      <c r="Z11331" s="64"/>
      <c r="AD11331" s="53"/>
    </row>
    <row r="11332" spans="1:30" s="13" customFormat="1" x14ac:dyDescent="0.25">
      <c r="A11332"/>
      <c r="B11332" s="32"/>
      <c r="C11332" s="34"/>
      <c r="D11332" s="10"/>
      <c r="J11332" s="53"/>
      <c r="K11332" s="64"/>
      <c r="O11332" s="60"/>
      <c r="P11332" s="67"/>
      <c r="T11332" s="53"/>
      <c r="U11332" s="64"/>
      <c r="Y11332" s="53"/>
      <c r="Z11332" s="64"/>
      <c r="AD11332" s="53"/>
    </row>
    <row r="11333" spans="1:30" s="13" customFormat="1" x14ac:dyDescent="0.25">
      <c r="A11333"/>
      <c r="B11333" s="32"/>
      <c r="C11333" s="34"/>
      <c r="D11333" s="10"/>
      <c r="J11333" s="53"/>
      <c r="K11333" s="64"/>
      <c r="O11333" s="60"/>
      <c r="P11333" s="67"/>
      <c r="T11333" s="53"/>
      <c r="U11333" s="64"/>
      <c r="Y11333" s="53"/>
      <c r="Z11333" s="64"/>
      <c r="AD11333" s="53"/>
    </row>
    <row r="11334" spans="1:30" s="13" customFormat="1" x14ac:dyDescent="0.25">
      <c r="A11334"/>
      <c r="B11334" s="32"/>
      <c r="C11334" s="34"/>
      <c r="D11334" s="10"/>
      <c r="J11334" s="53"/>
      <c r="K11334" s="64"/>
      <c r="O11334" s="60"/>
      <c r="P11334" s="67"/>
      <c r="T11334" s="53"/>
      <c r="U11334" s="64"/>
      <c r="Y11334" s="53"/>
      <c r="Z11334" s="64"/>
      <c r="AD11334" s="53"/>
    </row>
    <row r="11335" spans="1:30" s="13" customFormat="1" x14ac:dyDescent="0.25">
      <c r="A11335"/>
      <c r="B11335" s="32"/>
      <c r="C11335" s="34"/>
      <c r="D11335" s="10"/>
      <c r="J11335" s="53"/>
      <c r="K11335" s="64"/>
      <c r="O11335" s="60"/>
      <c r="P11335" s="67"/>
      <c r="T11335" s="53"/>
      <c r="U11335" s="64"/>
      <c r="Y11335" s="53"/>
      <c r="Z11335" s="64"/>
      <c r="AD11335" s="53"/>
    </row>
    <row r="11336" spans="1:30" s="13" customFormat="1" x14ac:dyDescent="0.25">
      <c r="A11336"/>
      <c r="B11336" s="32"/>
      <c r="C11336" s="34"/>
      <c r="D11336" s="10"/>
      <c r="J11336" s="53"/>
      <c r="K11336" s="64"/>
      <c r="O11336" s="60"/>
      <c r="P11336" s="67"/>
      <c r="T11336" s="53"/>
      <c r="U11336" s="64"/>
      <c r="Y11336" s="53"/>
      <c r="Z11336" s="64"/>
      <c r="AD11336" s="53"/>
    </row>
    <row r="11337" spans="1:30" s="13" customFormat="1" x14ac:dyDescent="0.25">
      <c r="A11337"/>
      <c r="B11337" s="32"/>
      <c r="C11337" s="34"/>
      <c r="D11337" s="10"/>
      <c r="J11337" s="53"/>
      <c r="K11337" s="64"/>
      <c r="O11337" s="60"/>
      <c r="P11337" s="67"/>
      <c r="T11337" s="53"/>
      <c r="U11337" s="64"/>
      <c r="Y11337" s="53"/>
      <c r="Z11337" s="64"/>
      <c r="AD11337" s="53"/>
    </row>
    <row r="11338" spans="1:30" s="13" customFormat="1" x14ac:dyDescent="0.25">
      <c r="A11338"/>
      <c r="B11338" s="32"/>
      <c r="C11338" s="34"/>
      <c r="D11338" s="10"/>
      <c r="J11338" s="53"/>
      <c r="K11338" s="64"/>
      <c r="O11338" s="60"/>
      <c r="P11338" s="67"/>
      <c r="T11338" s="53"/>
      <c r="U11338" s="64"/>
      <c r="Y11338" s="53"/>
      <c r="Z11338" s="64"/>
      <c r="AD11338" s="53"/>
    </row>
    <row r="11339" spans="1:30" s="13" customFormat="1" x14ac:dyDescent="0.25">
      <c r="A11339"/>
      <c r="B11339" s="32"/>
      <c r="C11339" s="34"/>
      <c r="D11339" s="10"/>
      <c r="J11339" s="53"/>
      <c r="K11339" s="64"/>
      <c r="O11339" s="60"/>
      <c r="P11339" s="67"/>
      <c r="T11339" s="53"/>
      <c r="U11339" s="64"/>
      <c r="Y11339" s="53"/>
      <c r="Z11339" s="64"/>
      <c r="AD11339" s="53"/>
    </row>
    <row r="11340" spans="1:30" s="13" customFormat="1" x14ac:dyDescent="0.25">
      <c r="A11340"/>
      <c r="B11340" s="32"/>
      <c r="C11340" s="34"/>
      <c r="D11340" s="10"/>
      <c r="J11340" s="53"/>
      <c r="K11340" s="64"/>
      <c r="O11340" s="60"/>
      <c r="P11340" s="67"/>
      <c r="T11340" s="53"/>
      <c r="U11340" s="64"/>
      <c r="Y11340" s="53"/>
      <c r="Z11340" s="64"/>
      <c r="AD11340" s="53"/>
    </row>
    <row r="11341" spans="1:30" s="13" customFormat="1" x14ac:dyDescent="0.25">
      <c r="A11341"/>
      <c r="B11341" s="32"/>
      <c r="C11341" s="34"/>
      <c r="D11341" s="10"/>
      <c r="J11341" s="53"/>
      <c r="K11341" s="64"/>
      <c r="O11341" s="60"/>
      <c r="P11341" s="67"/>
      <c r="T11341" s="53"/>
      <c r="U11341" s="64"/>
      <c r="Y11341" s="53"/>
      <c r="Z11341" s="64"/>
      <c r="AD11341" s="53"/>
    </row>
    <row r="11342" spans="1:30" s="13" customFormat="1" x14ac:dyDescent="0.25">
      <c r="A11342"/>
      <c r="B11342" s="32"/>
      <c r="C11342" s="34"/>
      <c r="D11342" s="10"/>
      <c r="J11342" s="53"/>
      <c r="K11342" s="64"/>
      <c r="O11342" s="60"/>
      <c r="P11342" s="67"/>
      <c r="T11342" s="53"/>
      <c r="U11342" s="64"/>
      <c r="Y11342" s="53"/>
      <c r="Z11342" s="64"/>
      <c r="AD11342" s="53"/>
    </row>
    <row r="11343" spans="1:30" s="13" customFormat="1" x14ac:dyDescent="0.25">
      <c r="A11343"/>
      <c r="B11343" s="32"/>
      <c r="C11343" s="34"/>
      <c r="D11343" s="10"/>
      <c r="J11343" s="53"/>
      <c r="K11343" s="64"/>
      <c r="O11343" s="60"/>
      <c r="P11343" s="67"/>
      <c r="T11343" s="53"/>
      <c r="U11343" s="64"/>
      <c r="Y11343" s="53"/>
      <c r="Z11343" s="64"/>
      <c r="AD11343" s="53"/>
    </row>
    <row r="11344" spans="1:30" s="13" customFormat="1" x14ac:dyDescent="0.25">
      <c r="A11344"/>
      <c r="B11344" s="32"/>
      <c r="C11344" s="34"/>
      <c r="D11344" s="10"/>
      <c r="J11344" s="53"/>
      <c r="K11344" s="64"/>
      <c r="O11344" s="60"/>
      <c r="P11344" s="67"/>
      <c r="T11344" s="53"/>
      <c r="U11344" s="64"/>
      <c r="Y11344" s="53"/>
      <c r="Z11344" s="64"/>
      <c r="AD11344" s="53"/>
    </row>
    <row r="11345" spans="1:30" s="13" customFormat="1" x14ac:dyDescent="0.25">
      <c r="A11345"/>
      <c r="B11345" s="32"/>
      <c r="C11345" s="34"/>
      <c r="D11345" s="10"/>
      <c r="J11345" s="53"/>
      <c r="K11345" s="64"/>
      <c r="O11345" s="60"/>
      <c r="P11345" s="67"/>
      <c r="T11345" s="53"/>
      <c r="U11345" s="64"/>
      <c r="Y11345" s="53"/>
      <c r="Z11345" s="64"/>
      <c r="AD11345" s="53"/>
    </row>
    <row r="11346" spans="1:30" s="13" customFormat="1" x14ac:dyDescent="0.25">
      <c r="A11346"/>
      <c r="B11346" s="32"/>
      <c r="C11346" s="34"/>
      <c r="D11346" s="10"/>
      <c r="J11346" s="53"/>
      <c r="K11346" s="64"/>
      <c r="O11346" s="60"/>
      <c r="P11346" s="67"/>
      <c r="T11346" s="53"/>
      <c r="U11346" s="64"/>
      <c r="Y11346" s="53"/>
      <c r="Z11346" s="64"/>
      <c r="AD11346" s="53"/>
    </row>
    <row r="11347" spans="1:30" s="13" customFormat="1" x14ac:dyDescent="0.25">
      <c r="A11347"/>
      <c r="B11347" s="32"/>
      <c r="C11347" s="34"/>
      <c r="D11347" s="10"/>
      <c r="J11347" s="53"/>
      <c r="K11347" s="64"/>
      <c r="O11347" s="60"/>
      <c r="P11347" s="67"/>
      <c r="T11347" s="53"/>
      <c r="U11347" s="64"/>
      <c r="Y11347" s="53"/>
      <c r="Z11347" s="64"/>
      <c r="AD11347" s="53"/>
    </row>
    <row r="11348" spans="1:30" s="13" customFormat="1" x14ac:dyDescent="0.25">
      <c r="A11348"/>
      <c r="B11348" s="32"/>
      <c r="C11348" s="34"/>
      <c r="D11348" s="10"/>
      <c r="J11348" s="53"/>
      <c r="K11348" s="64"/>
      <c r="O11348" s="60"/>
      <c r="P11348" s="67"/>
      <c r="T11348" s="53"/>
      <c r="U11348" s="64"/>
      <c r="Y11348" s="53"/>
      <c r="Z11348" s="64"/>
      <c r="AD11348" s="53"/>
    </row>
    <row r="11349" spans="1:30" s="13" customFormat="1" x14ac:dyDescent="0.25">
      <c r="A11349"/>
      <c r="B11349" s="32"/>
      <c r="C11349" s="34"/>
      <c r="D11349" s="10"/>
      <c r="J11349" s="53"/>
      <c r="K11349" s="64"/>
      <c r="O11349" s="60"/>
      <c r="P11349" s="67"/>
      <c r="T11349" s="53"/>
      <c r="U11349" s="64"/>
      <c r="Y11349" s="53"/>
      <c r="Z11349" s="64"/>
      <c r="AD11349" s="53"/>
    </row>
    <row r="11350" spans="1:30" s="13" customFormat="1" x14ac:dyDescent="0.25">
      <c r="A11350"/>
      <c r="B11350" s="32"/>
      <c r="C11350" s="34"/>
      <c r="D11350" s="10"/>
      <c r="J11350" s="53"/>
      <c r="K11350" s="64"/>
      <c r="O11350" s="60"/>
      <c r="P11350" s="67"/>
      <c r="T11350" s="53"/>
      <c r="U11350" s="64"/>
      <c r="Y11350" s="53"/>
      <c r="Z11350" s="64"/>
      <c r="AD11350" s="53"/>
    </row>
    <row r="11351" spans="1:30" s="13" customFormat="1" x14ac:dyDescent="0.25">
      <c r="A11351"/>
      <c r="B11351" s="32"/>
      <c r="C11351" s="34"/>
      <c r="D11351" s="10"/>
      <c r="J11351" s="53"/>
      <c r="K11351" s="64"/>
      <c r="O11351" s="60"/>
      <c r="P11351" s="67"/>
      <c r="T11351" s="53"/>
      <c r="U11351" s="64"/>
      <c r="Y11351" s="53"/>
      <c r="Z11351" s="64"/>
      <c r="AD11351" s="53"/>
    </row>
    <row r="11352" spans="1:30" s="13" customFormat="1" x14ac:dyDescent="0.25">
      <c r="A11352"/>
      <c r="B11352" s="32"/>
      <c r="C11352" s="34"/>
      <c r="D11352" s="10"/>
      <c r="J11352" s="53"/>
      <c r="K11352" s="64"/>
      <c r="O11352" s="60"/>
      <c r="P11352" s="67"/>
      <c r="T11352" s="53"/>
      <c r="U11352" s="64"/>
      <c r="Y11352" s="53"/>
      <c r="Z11352" s="64"/>
      <c r="AD11352" s="53"/>
    </row>
    <row r="11353" spans="1:30" s="13" customFormat="1" x14ac:dyDescent="0.25">
      <c r="A11353"/>
      <c r="B11353" s="32"/>
      <c r="C11353" s="34"/>
      <c r="D11353" s="10"/>
      <c r="J11353" s="53"/>
      <c r="K11353" s="64"/>
      <c r="O11353" s="60"/>
      <c r="P11353" s="67"/>
      <c r="T11353" s="53"/>
      <c r="U11353" s="64"/>
      <c r="Y11353" s="53"/>
      <c r="Z11353" s="64"/>
      <c r="AD11353" s="53"/>
    </row>
    <row r="11354" spans="1:30" s="13" customFormat="1" x14ac:dyDescent="0.25">
      <c r="A11354"/>
      <c r="B11354" s="32"/>
      <c r="C11354" s="34"/>
      <c r="D11354" s="10"/>
      <c r="J11354" s="53"/>
      <c r="K11354" s="64"/>
      <c r="O11354" s="60"/>
      <c r="P11354" s="67"/>
      <c r="T11354" s="53"/>
      <c r="U11354" s="64"/>
      <c r="Y11354" s="53"/>
      <c r="Z11354" s="64"/>
      <c r="AD11354" s="53"/>
    </row>
    <row r="11355" spans="1:30" s="13" customFormat="1" x14ac:dyDescent="0.25">
      <c r="A11355"/>
      <c r="B11355" s="32"/>
      <c r="C11355" s="34"/>
      <c r="D11355" s="10"/>
      <c r="J11355" s="53"/>
      <c r="K11355" s="64"/>
      <c r="O11355" s="60"/>
      <c r="P11355" s="67"/>
      <c r="T11355" s="53"/>
      <c r="U11355" s="64"/>
      <c r="Y11355" s="53"/>
      <c r="Z11355" s="64"/>
      <c r="AD11355" s="53"/>
    </row>
    <row r="11356" spans="1:30" s="13" customFormat="1" x14ac:dyDescent="0.25">
      <c r="A11356"/>
      <c r="B11356" s="32"/>
      <c r="C11356" s="34"/>
      <c r="D11356" s="10"/>
      <c r="J11356" s="53"/>
      <c r="K11356" s="64"/>
      <c r="O11356" s="60"/>
      <c r="P11356" s="67"/>
      <c r="T11356" s="53"/>
      <c r="U11356" s="64"/>
      <c r="Y11356" s="53"/>
      <c r="Z11356" s="64"/>
      <c r="AD11356" s="53"/>
    </row>
    <row r="11357" spans="1:30" s="13" customFormat="1" x14ac:dyDescent="0.25">
      <c r="A11357"/>
      <c r="B11357" s="32"/>
      <c r="C11357" s="34"/>
      <c r="D11357" s="10"/>
      <c r="J11357" s="53"/>
      <c r="K11357" s="64"/>
      <c r="O11357" s="60"/>
      <c r="P11357" s="67"/>
      <c r="T11357" s="53"/>
      <c r="U11357" s="64"/>
      <c r="Y11357" s="53"/>
      <c r="Z11357" s="64"/>
      <c r="AD11357" s="53"/>
    </row>
    <row r="11358" spans="1:30" s="13" customFormat="1" x14ac:dyDescent="0.25">
      <c r="A11358"/>
      <c r="B11358" s="32"/>
      <c r="C11358" s="34"/>
      <c r="D11358" s="10"/>
      <c r="J11358" s="53"/>
      <c r="K11358" s="64"/>
      <c r="O11358" s="60"/>
      <c r="P11358" s="67"/>
      <c r="T11358" s="53"/>
      <c r="U11358" s="64"/>
      <c r="Y11358" s="53"/>
      <c r="Z11358" s="64"/>
      <c r="AD11358" s="53"/>
    </row>
    <row r="11359" spans="1:30" s="13" customFormat="1" x14ac:dyDescent="0.25">
      <c r="A11359"/>
      <c r="B11359" s="32"/>
      <c r="C11359" s="34"/>
      <c r="D11359" s="10"/>
      <c r="J11359" s="53"/>
      <c r="K11359" s="64"/>
      <c r="O11359" s="60"/>
      <c r="P11359" s="67"/>
      <c r="T11359" s="53"/>
      <c r="U11359" s="64"/>
      <c r="Y11359" s="53"/>
      <c r="Z11359" s="64"/>
      <c r="AD11359" s="53"/>
    </row>
    <row r="11360" spans="1:30" s="13" customFormat="1" x14ac:dyDescent="0.25">
      <c r="A11360"/>
      <c r="B11360" s="32"/>
      <c r="C11360" s="34"/>
      <c r="D11360" s="10"/>
      <c r="J11360" s="53"/>
      <c r="K11360" s="64"/>
      <c r="O11360" s="60"/>
      <c r="P11360" s="67"/>
      <c r="T11360" s="53"/>
      <c r="U11360" s="64"/>
      <c r="Y11360" s="53"/>
      <c r="Z11360" s="64"/>
      <c r="AD11360" s="53"/>
    </row>
    <row r="11361" spans="1:30" s="13" customFormat="1" x14ac:dyDescent="0.25">
      <c r="A11361"/>
      <c r="B11361" s="32"/>
      <c r="C11361" s="34"/>
      <c r="D11361" s="10"/>
      <c r="J11361" s="53"/>
      <c r="K11361" s="64"/>
      <c r="O11361" s="60"/>
      <c r="P11361" s="67"/>
      <c r="T11361" s="53"/>
      <c r="U11361" s="64"/>
      <c r="Y11361" s="53"/>
      <c r="Z11361" s="64"/>
      <c r="AD11361" s="53"/>
    </row>
    <row r="11362" spans="1:30" s="13" customFormat="1" x14ac:dyDescent="0.25">
      <c r="A11362"/>
      <c r="B11362" s="32"/>
      <c r="C11362" s="34"/>
      <c r="D11362" s="10"/>
      <c r="J11362" s="53"/>
      <c r="K11362" s="64"/>
      <c r="O11362" s="60"/>
      <c r="P11362" s="67"/>
      <c r="T11362" s="53"/>
      <c r="U11362" s="64"/>
      <c r="Y11362" s="53"/>
      <c r="Z11362" s="64"/>
      <c r="AD11362" s="53"/>
    </row>
    <row r="11363" spans="1:30" s="13" customFormat="1" x14ac:dyDescent="0.25">
      <c r="A11363"/>
      <c r="B11363" s="32"/>
      <c r="C11363" s="34"/>
      <c r="D11363" s="10"/>
      <c r="J11363" s="53"/>
      <c r="K11363" s="64"/>
      <c r="O11363" s="60"/>
      <c r="P11363" s="67"/>
      <c r="T11363" s="53"/>
      <c r="U11363" s="64"/>
      <c r="Y11363" s="53"/>
      <c r="Z11363" s="64"/>
      <c r="AD11363" s="53"/>
    </row>
    <row r="11364" spans="1:30" s="13" customFormat="1" x14ac:dyDescent="0.25">
      <c r="A11364"/>
      <c r="B11364" s="32"/>
      <c r="C11364" s="34"/>
      <c r="D11364" s="10"/>
      <c r="J11364" s="53"/>
      <c r="K11364" s="64"/>
      <c r="O11364" s="60"/>
      <c r="P11364" s="67"/>
      <c r="T11364" s="53"/>
      <c r="U11364" s="64"/>
      <c r="Y11364" s="53"/>
      <c r="Z11364" s="64"/>
      <c r="AD11364" s="53"/>
    </row>
    <row r="11365" spans="1:30" s="13" customFormat="1" x14ac:dyDescent="0.25">
      <c r="A11365"/>
      <c r="B11365" s="32"/>
      <c r="C11365" s="34"/>
      <c r="D11365" s="10"/>
      <c r="J11365" s="53"/>
      <c r="K11365" s="64"/>
      <c r="O11365" s="60"/>
      <c r="P11365" s="67"/>
      <c r="T11365" s="53"/>
      <c r="U11365" s="64"/>
      <c r="Y11365" s="53"/>
      <c r="Z11365" s="64"/>
      <c r="AD11365" s="53"/>
    </row>
    <row r="11366" spans="1:30" s="13" customFormat="1" x14ac:dyDescent="0.25">
      <c r="A11366"/>
      <c r="B11366" s="32"/>
      <c r="C11366" s="34"/>
      <c r="D11366" s="10"/>
      <c r="J11366" s="53"/>
      <c r="K11366" s="64"/>
      <c r="O11366" s="60"/>
      <c r="P11366" s="67"/>
      <c r="T11366" s="53"/>
      <c r="U11366" s="64"/>
      <c r="Y11366" s="53"/>
      <c r="Z11366" s="64"/>
      <c r="AD11366" s="53"/>
    </row>
    <row r="11367" spans="1:30" s="13" customFormat="1" x14ac:dyDescent="0.25">
      <c r="A11367"/>
      <c r="B11367" s="32"/>
      <c r="C11367" s="34"/>
      <c r="D11367" s="10"/>
      <c r="J11367" s="53"/>
      <c r="K11367" s="64"/>
      <c r="O11367" s="60"/>
      <c r="P11367" s="67"/>
      <c r="T11367" s="53"/>
      <c r="U11367" s="64"/>
      <c r="Y11367" s="53"/>
      <c r="Z11367" s="64"/>
      <c r="AD11367" s="53"/>
    </row>
    <row r="11368" spans="1:30" s="13" customFormat="1" x14ac:dyDescent="0.25">
      <c r="A11368"/>
      <c r="B11368" s="32"/>
      <c r="C11368" s="34"/>
      <c r="D11368" s="10"/>
      <c r="J11368" s="53"/>
      <c r="K11368" s="64"/>
      <c r="O11368" s="60"/>
      <c r="P11368" s="67"/>
      <c r="T11368" s="53"/>
      <c r="U11368" s="64"/>
      <c r="Y11368" s="53"/>
      <c r="Z11368" s="64"/>
      <c r="AD11368" s="53"/>
    </row>
    <row r="11369" spans="1:30" s="13" customFormat="1" x14ac:dyDescent="0.25">
      <c r="A11369"/>
      <c r="B11369" s="32"/>
      <c r="C11369" s="34"/>
      <c r="D11369" s="10"/>
      <c r="J11369" s="53"/>
      <c r="K11369" s="64"/>
      <c r="O11369" s="60"/>
      <c r="P11369" s="67"/>
      <c r="T11369" s="53"/>
      <c r="U11369" s="64"/>
      <c r="Y11369" s="53"/>
      <c r="Z11369" s="64"/>
      <c r="AD11369" s="53"/>
    </row>
    <row r="11370" spans="1:30" s="13" customFormat="1" x14ac:dyDescent="0.25">
      <c r="A11370"/>
      <c r="B11370" s="32"/>
      <c r="C11370" s="34"/>
      <c r="D11370" s="10"/>
      <c r="J11370" s="53"/>
      <c r="K11370" s="64"/>
      <c r="O11370" s="60"/>
      <c r="P11370" s="67"/>
      <c r="T11370" s="53"/>
      <c r="U11370" s="64"/>
      <c r="Y11370" s="53"/>
      <c r="Z11370" s="64"/>
      <c r="AD11370" s="53"/>
    </row>
    <row r="11371" spans="1:30" s="13" customFormat="1" x14ac:dyDescent="0.25">
      <c r="A11371"/>
      <c r="B11371" s="32"/>
      <c r="C11371" s="34"/>
      <c r="D11371" s="10"/>
      <c r="J11371" s="53"/>
      <c r="K11371" s="64"/>
      <c r="O11371" s="60"/>
      <c r="P11371" s="67"/>
      <c r="T11371" s="53"/>
      <c r="U11371" s="64"/>
      <c r="Y11371" s="53"/>
      <c r="Z11371" s="64"/>
      <c r="AD11371" s="53"/>
    </row>
    <row r="11372" spans="1:30" s="13" customFormat="1" x14ac:dyDescent="0.25">
      <c r="A11372"/>
      <c r="B11372" s="32"/>
      <c r="C11372" s="34"/>
      <c r="D11372" s="10"/>
      <c r="J11372" s="53"/>
      <c r="K11372" s="64"/>
      <c r="O11372" s="60"/>
      <c r="P11372" s="67"/>
      <c r="T11372" s="53"/>
      <c r="U11372" s="64"/>
      <c r="Y11372" s="53"/>
      <c r="Z11372" s="64"/>
      <c r="AD11372" s="53"/>
    </row>
    <row r="11373" spans="1:30" s="13" customFormat="1" x14ac:dyDescent="0.25">
      <c r="A11373"/>
      <c r="B11373" s="32"/>
      <c r="C11373" s="34"/>
      <c r="D11373" s="10"/>
      <c r="J11373" s="53"/>
      <c r="K11373" s="64"/>
      <c r="O11373" s="60"/>
      <c r="P11373" s="67"/>
      <c r="T11373" s="53"/>
      <c r="U11373" s="64"/>
      <c r="Y11373" s="53"/>
      <c r="Z11373" s="64"/>
      <c r="AD11373" s="53"/>
    </row>
    <row r="11374" spans="1:30" s="13" customFormat="1" x14ac:dyDescent="0.25">
      <c r="A11374"/>
      <c r="B11374" s="32"/>
      <c r="C11374" s="34"/>
      <c r="D11374" s="10"/>
      <c r="J11374" s="53"/>
      <c r="K11374" s="64"/>
      <c r="O11374" s="60"/>
      <c r="P11374" s="67"/>
      <c r="T11374" s="53"/>
      <c r="U11374" s="64"/>
      <c r="Y11374" s="53"/>
      <c r="Z11374" s="64"/>
      <c r="AD11374" s="53"/>
    </row>
    <row r="11375" spans="1:30" s="13" customFormat="1" x14ac:dyDescent="0.25">
      <c r="A11375"/>
      <c r="B11375" s="32"/>
      <c r="C11375" s="34"/>
      <c r="D11375" s="10"/>
      <c r="J11375" s="53"/>
      <c r="K11375" s="64"/>
      <c r="O11375" s="60"/>
      <c r="P11375" s="67"/>
      <c r="T11375" s="53"/>
      <c r="U11375" s="64"/>
      <c r="Y11375" s="53"/>
      <c r="Z11375" s="64"/>
      <c r="AD11375" s="53"/>
    </row>
    <row r="11376" spans="1:30" s="13" customFormat="1" x14ac:dyDescent="0.25">
      <c r="A11376"/>
      <c r="B11376" s="32"/>
      <c r="C11376" s="34"/>
      <c r="D11376" s="10"/>
      <c r="J11376" s="53"/>
      <c r="K11376" s="64"/>
      <c r="O11376" s="60"/>
      <c r="P11376" s="67"/>
      <c r="T11376" s="53"/>
      <c r="U11376" s="64"/>
      <c r="Y11376" s="53"/>
      <c r="Z11376" s="64"/>
      <c r="AD11376" s="53"/>
    </row>
    <row r="11377" spans="1:30" s="13" customFormat="1" x14ac:dyDescent="0.25">
      <c r="A11377"/>
      <c r="B11377" s="32"/>
      <c r="C11377" s="34"/>
      <c r="D11377" s="10"/>
      <c r="J11377" s="53"/>
      <c r="K11377" s="64"/>
      <c r="O11377" s="60"/>
      <c r="P11377" s="67"/>
      <c r="T11377" s="53"/>
      <c r="U11377" s="64"/>
      <c r="Y11377" s="53"/>
      <c r="Z11377" s="64"/>
      <c r="AD11377" s="53"/>
    </row>
    <row r="11378" spans="1:30" s="13" customFormat="1" x14ac:dyDescent="0.25">
      <c r="A11378"/>
      <c r="B11378" s="32"/>
      <c r="C11378" s="34"/>
      <c r="D11378" s="10"/>
      <c r="J11378" s="53"/>
      <c r="K11378" s="64"/>
      <c r="O11378" s="60"/>
      <c r="P11378" s="67"/>
      <c r="T11378" s="53"/>
      <c r="U11378" s="64"/>
      <c r="Y11378" s="53"/>
      <c r="Z11378" s="64"/>
      <c r="AD11378" s="53"/>
    </row>
    <row r="11379" spans="1:30" s="13" customFormat="1" x14ac:dyDescent="0.25">
      <c r="A11379"/>
      <c r="B11379" s="32"/>
      <c r="C11379" s="34"/>
      <c r="D11379" s="10"/>
      <c r="J11379" s="53"/>
      <c r="K11379" s="64"/>
      <c r="O11379" s="60"/>
      <c r="P11379" s="67"/>
      <c r="T11379" s="53"/>
      <c r="U11379" s="64"/>
      <c r="Y11379" s="53"/>
      <c r="Z11379" s="64"/>
      <c r="AD11379" s="53"/>
    </row>
    <row r="11380" spans="1:30" s="13" customFormat="1" x14ac:dyDescent="0.25">
      <c r="A11380"/>
      <c r="B11380" s="32"/>
      <c r="C11380" s="34"/>
      <c r="D11380" s="10"/>
      <c r="J11380" s="53"/>
      <c r="K11380" s="64"/>
      <c r="O11380" s="60"/>
      <c r="P11380" s="67"/>
      <c r="T11380" s="53"/>
      <c r="U11380" s="64"/>
      <c r="Y11380" s="53"/>
      <c r="Z11380" s="64"/>
      <c r="AD11380" s="53"/>
    </row>
    <row r="11381" spans="1:30" s="13" customFormat="1" x14ac:dyDescent="0.25">
      <c r="A11381"/>
      <c r="B11381" s="32"/>
      <c r="C11381" s="34"/>
      <c r="D11381" s="10"/>
      <c r="J11381" s="53"/>
      <c r="K11381" s="64"/>
      <c r="O11381" s="60"/>
      <c r="P11381" s="67"/>
      <c r="T11381" s="53"/>
      <c r="U11381" s="64"/>
      <c r="Y11381" s="53"/>
      <c r="Z11381" s="64"/>
      <c r="AD11381" s="53"/>
    </row>
    <row r="11382" spans="1:30" s="13" customFormat="1" x14ac:dyDescent="0.25">
      <c r="A11382"/>
      <c r="B11382" s="32"/>
      <c r="C11382" s="34"/>
      <c r="D11382" s="10"/>
      <c r="J11382" s="53"/>
      <c r="K11382" s="64"/>
      <c r="O11382" s="60"/>
      <c r="P11382" s="67"/>
      <c r="T11382" s="53"/>
      <c r="U11382" s="64"/>
      <c r="Y11382" s="53"/>
      <c r="Z11382" s="64"/>
      <c r="AD11382" s="53"/>
    </row>
    <row r="11383" spans="1:30" s="13" customFormat="1" x14ac:dyDescent="0.25">
      <c r="A11383"/>
      <c r="B11383" s="32"/>
      <c r="C11383" s="34"/>
      <c r="D11383" s="10"/>
      <c r="J11383" s="53"/>
      <c r="K11383" s="64"/>
      <c r="O11383" s="60"/>
      <c r="P11383" s="67"/>
      <c r="T11383" s="53"/>
      <c r="U11383" s="64"/>
      <c r="Y11383" s="53"/>
      <c r="Z11383" s="64"/>
      <c r="AD11383" s="53"/>
    </row>
    <row r="11384" spans="1:30" s="13" customFormat="1" x14ac:dyDescent="0.25">
      <c r="A11384"/>
      <c r="B11384" s="32"/>
      <c r="C11384" s="34"/>
      <c r="D11384" s="10"/>
      <c r="J11384" s="53"/>
      <c r="K11384" s="64"/>
      <c r="O11384" s="60"/>
      <c r="P11384" s="67"/>
      <c r="T11384" s="53"/>
      <c r="U11384" s="64"/>
      <c r="Y11384" s="53"/>
      <c r="Z11384" s="64"/>
      <c r="AD11384" s="53"/>
    </row>
    <row r="11385" spans="1:30" s="13" customFormat="1" x14ac:dyDescent="0.25">
      <c r="A11385"/>
      <c r="B11385" s="32"/>
      <c r="C11385" s="34"/>
      <c r="D11385" s="10"/>
      <c r="J11385" s="53"/>
      <c r="K11385" s="64"/>
      <c r="O11385" s="60"/>
      <c r="P11385" s="67"/>
      <c r="T11385" s="53"/>
      <c r="U11385" s="64"/>
      <c r="Y11385" s="53"/>
      <c r="Z11385" s="64"/>
      <c r="AD11385" s="53"/>
    </row>
    <row r="11386" spans="1:30" s="13" customFormat="1" x14ac:dyDescent="0.25">
      <c r="A11386"/>
      <c r="B11386" s="32"/>
      <c r="C11386" s="34"/>
      <c r="D11386" s="10"/>
      <c r="J11386" s="53"/>
      <c r="K11386" s="64"/>
      <c r="O11386" s="60"/>
      <c r="P11386" s="67"/>
      <c r="T11386" s="53"/>
      <c r="U11386" s="64"/>
      <c r="Y11386" s="53"/>
      <c r="Z11386" s="64"/>
      <c r="AD11386" s="53"/>
    </row>
    <row r="11387" spans="1:30" s="13" customFormat="1" x14ac:dyDescent="0.25">
      <c r="A11387"/>
      <c r="B11387" s="32"/>
      <c r="C11387" s="34"/>
      <c r="D11387" s="10"/>
      <c r="J11387" s="53"/>
      <c r="K11387" s="64"/>
      <c r="O11387" s="60"/>
      <c r="P11387" s="67"/>
      <c r="T11387" s="53"/>
      <c r="U11387" s="64"/>
      <c r="Y11387" s="53"/>
      <c r="Z11387" s="64"/>
      <c r="AD11387" s="53"/>
    </row>
    <row r="11388" spans="1:30" s="13" customFormat="1" x14ac:dyDescent="0.25">
      <c r="A11388"/>
      <c r="B11388" s="32"/>
      <c r="C11388" s="34"/>
      <c r="D11388" s="10"/>
      <c r="J11388" s="53"/>
      <c r="K11388" s="64"/>
      <c r="O11388" s="60"/>
      <c r="P11388" s="67"/>
      <c r="T11388" s="53"/>
      <c r="U11388" s="64"/>
      <c r="Y11388" s="53"/>
      <c r="Z11388" s="64"/>
      <c r="AD11388" s="53"/>
    </row>
    <row r="11389" spans="1:30" s="13" customFormat="1" x14ac:dyDescent="0.25">
      <c r="A11389"/>
      <c r="B11389" s="32"/>
      <c r="C11389" s="34"/>
      <c r="D11389" s="10"/>
      <c r="J11389" s="53"/>
      <c r="K11389" s="64"/>
      <c r="O11389" s="60"/>
      <c r="P11389" s="67"/>
      <c r="T11389" s="53"/>
      <c r="U11389" s="64"/>
      <c r="Y11389" s="53"/>
      <c r="Z11389" s="64"/>
      <c r="AD11389" s="53"/>
    </row>
    <row r="11390" spans="1:30" s="13" customFormat="1" x14ac:dyDescent="0.25">
      <c r="A11390"/>
      <c r="B11390" s="32"/>
      <c r="C11390" s="34"/>
      <c r="D11390" s="10"/>
      <c r="J11390" s="53"/>
      <c r="K11390" s="64"/>
      <c r="O11390" s="60"/>
      <c r="P11390" s="67"/>
      <c r="T11390" s="53"/>
      <c r="U11390" s="64"/>
      <c r="Y11390" s="53"/>
      <c r="Z11390" s="64"/>
      <c r="AD11390" s="53"/>
    </row>
    <row r="11391" spans="1:30" s="13" customFormat="1" x14ac:dyDescent="0.25">
      <c r="A11391"/>
      <c r="B11391" s="32"/>
      <c r="C11391" s="34"/>
      <c r="D11391" s="10"/>
      <c r="J11391" s="53"/>
      <c r="K11391" s="64"/>
      <c r="O11391" s="60"/>
      <c r="P11391" s="67"/>
      <c r="T11391" s="53"/>
      <c r="U11391" s="64"/>
      <c r="Y11391" s="53"/>
      <c r="Z11391" s="64"/>
      <c r="AD11391" s="53"/>
    </row>
    <row r="11392" spans="1:30" s="13" customFormat="1" x14ac:dyDescent="0.25">
      <c r="A11392"/>
      <c r="B11392" s="32"/>
      <c r="C11392" s="34"/>
      <c r="D11392" s="10"/>
      <c r="J11392" s="53"/>
      <c r="K11392" s="64"/>
      <c r="O11392" s="60"/>
      <c r="P11392" s="67"/>
      <c r="T11392" s="53"/>
      <c r="U11392" s="64"/>
      <c r="Y11392" s="53"/>
      <c r="Z11392" s="64"/>
      <c r="AD11392" s="53"/>
    </row>
    <row r="11393" spans="1:30" s="13" customFormat="1" x14ac:dyDescent="0.25">
      <c r="A11393"/>
      <c r="B11393" s="32"/>
      <c r="C11393" s="34"/>
      <c r="D11393" s="10"/>
      <c r="J11393" s="53"/>
      <c r="K11393" s="64"/>
      <c r="O11393" s="60"/>
      <c r="P11393" s="67"/>
      <c r="T11393" s="53"/>
      <c r="U11393" s="64"/>
      <c r="Y11393" s="53"/>
      <c r="Z11393" s="64"/>
      <c r="AD11393" s="53"/>
    </row>
    <row r="11394" spans="1:30" s="13" customFormat="1" x14ac:dyDescent="0.25">
      <c r="A11394"/>
      <c r="B11394" s="32"/>
      <c r="C11394" s="34"/>
      <c r="D11394" s="10"/>
      <c r="J11394" s="53"/>
      <c r="K11394" s="64"/>
      <c r="O11394" s="60"/>
      <c r="P11394" s="67"/>
      <c r="T11394" s="53"/>
      <c r="U11394" s="64"/>
      <c r="Y11394" s="53"/>
      <c r="Z11394" s="64"/>
      <c r="AD11394" s="53"/>
    </row>
    <row r="11395" spans="1:30" s="13" customFormat="1" x14ac:dyDescent="0.25">
      <c r="A11395"/>
      <c r="B11395" s="32"/>
      <c r="C11395" s="34"/>
      <c r="D11395" s="10"/>
      <c r="J11395" s="53"/>
      <c r="K11395" s="64"/>
      <c r="O11395" s="60"/>
      <c r="P11395" s="67"/>
      <c r="T11395" s="53"/>
      <c r="U11395" s="64"/>
      <c r="Y11395" s="53"/>
      <c r="Z11395" s="64"/>
      <c r="AD11395" s="53"/>
    </row>
    <row r="11396" spans="1:30" s="13" customFormat="1" x14ac:dyDescent="0.25">
      <c r="A11396"/>
      <c r="B11396" s="32"/>
      <c r="C11396" s="34"/>
      <c r="D11396" s="10"/>
      <c r="J11396" s="53"/>
      <c r="K11396" s="64"/>
      <c r="O11396" s="60"/>
      <c r="P11396" s="67"/>
      <c r="T11396" s="53"/>
      <c r="U11396" s="64"/>
      <c r="Y11396" s="53"/>
      <c r="Z11396" s="64"/>
      <c r="AD11396" s="53"/>
    </row>
    <row r="11397" spans="1:30" s="13" customFormat="1" x14ac:dyDescent="0.25">
      <c r="A11397"/>
      <c r="B11397" s="32"/>
      <c r="C11397" s="34"/>
      <c r="D11397" s="10"/>
      <c r="J11397" s="53"/>
      <c r="K11397" s="64"/>
      <c r="O11397" s="60"/>
      <c r="P11397" s="67"/>
      <c r="T11397" s="53"/>
      <c r="U11397" s="64"/>
      <c r="Y11397" s="53"/>
      <c r="Z11397" s="64"/>
      <c r="AD11397" s="53"/>
    </row>
    <row r="11398" spans="1:30" s="13" customFormat="1" x14ac:dyDescent="0.25">
      <c r="A11398"/>
      <c r="B11398" s="32"/>
      <c r="C11398" s="34"/>
      <c r="D11398" s="10"/>
      <c r="J11398" s="53"/>
      <c r="K11398" s="64"/>
      <c r="O11398" s="60"/>
      <c r="P11398" s="67"/>
      <c r="T11398" s="53"/>
      <c r="U11398" s="64"/>
      <c r="Y11398" s="53"/>
      <c r="Z11398" s="64"/>
      <c r="AD11398" s="53"/>
    </row>
    <row r="11399" spans="1:30" s="13" customFormat="1" x14ac:dyDescent="0.25">
      <c r="A11399"/>
      <c r="B11399" s="32"/>
      <c r="C11399" s="34"/>
      <c r="D11399" s="10"/>
      <c r="J11399" s="53"/>
      <c r="K11399" s="64"/>
      <c r="O11399" s="60"/>
      <c r="P11399" s="67"/>
      <c r="T11399" s="53"/>
      <c r="U11399" s="64"/>
      <c r="Y11399" s="53"/>
      <c r="Z11399" s="64"/>
      <c r="AD11399" s="53"/>
    </row>
    <row r="11400" spans="1:30" s="13" customFormat="1" x14ac:dyDescent="0.25">
      <c r="A11400"/>
      <c r="B11400" s="32"/>
      <c r="C11400" s="34"/>
      <c r="D11400" s="10"/>
      <c r="J11400" s="53"/>
      <c r="K11400" s="64"/>
      <c r="O11400" s="60"/>
      <c r="P11400" s="67"/>
      <c r="T11400" s="53"/>
      <c r="U11400" s="64"/>
      <c r="Y11400" s="53"/>
      <c r="Z11400" s="64"/>
      <c r="AD11400" s="53"/>
    </row>
    <row r="11401" spans="1:30" s="13" customFormat="1" x14ac:dyDescent="0.25">
      <c r="A11401"/>
      <c r="B11401" s="32"/>
      <c r="C11401" s="34"/>
      <c r="D11401" s="10"/>
      <c r="J11401" s="53"/>
      <c r="K11401" s="64"/>
      <c r="O11401" s="60"/>
      <c r="P11401" s="67"/>
      <c r="T11401" s="53"/>
      <c r="U11401" s="64"/>
      <c r="Y11401" s="53"/>
      <c r="Z11401" s="64"/>
      <c r="AD11401" s="53"/>
    </row>
    <row r="11402" spans="1:30" s="13" customFormat="1" x14ac:dyDescent="0.25">
      <c r="A11402"/>
      <c r="B11402" s="32"/>
      <c r="C11402" s="34"/>
      <c r="D11402" s="10"/>
      <c r="J11402" s="53"/>
      <c r="K11402" s="64"/>
      <c r="O11402" s="60"/>
      <c r="P11402" s="67"/>
      <c r="T11402" s="53"/>
      <c r="U11402" s="64"/>
      <c r="Y11402" s="53"/>
      <c r="Z11402" s="64"/>
      <c r="AD11402" s="53"/>
    </row>
    <row r="11403" spans="1:30" s="13" customFormat="1" x14ac:dyDescent="0.25">
      <c r="A11403"/>
      <c r="B11403" s="32"/>
      <c r="C11403" s="34"/>
      <c r="D11403" s="10"/>
      <c r="J11403" s="53"/>
      <c r="K11403" s="64"/>
      <c r="O11403" s="60"/>
      <c r="P11403" s="67"/>
      <c r="T11403" s="53"/>
      <c r="U11403" s="64"/>
      <c r="Y11403" s="53"/>
      <c r="Z11403" s="64"/>
      <c r="AD11403" s="53"/>
    </row>
    <row r="11404" spans="1:30" s="13" customFormat="1" x14ac:dyDescent="0.25">
      <c r="A11404"/>
      <c r="B11404" s="32"/>
      <c r="C11404" s="34"/>
      <c r="D11404" s="10"/>
      <c r="J11404" s="53"/>
      <c r="K11404" s="64"/>
      <c r="O11404" s="60"/>
      <c r="P11404" s="67"/>
      <c r="T11404" s="53"/>
      <c r="U11404" s="64"/>
      <c r="Y11404" s="53"/>
      <c r="Z11404" s="64"/>
      <c r="AD11404" s="53"/>
    </row>
    <row r="11405" spans="1:30" s="13" customFormat="1" x14ac:dyDescent="0.25">
      <c r="A11405"/>
      <c r="B11405" s="32"/>
      <c r="C11405" s="34"/>
      <c r="D11405" s="10"/>
      <c r="J11405" s="53"/>
      <c r="K11405" s="64"/>
      <c r="O11405" s="60"/>
      <c r="P11405" s="67"/>
      <c r="T11405" s="53"/>
      <c r="U11405" s="64"/>
      <c r="Y11405" s="53"/>
      <c r="Z11405" s="64"/>
      <c r="AD11405" s="53"/>
    </row>
    <row r="11406" spans="1:30" s="13" customFormat="1" x14ac:dyDescent="0.25">
      <c r="A11406"/>
      <c r="B11406" s="32"/>
      <c r="C11406" s="34"/>
      <c r="D11406" s="10"/>
      <c r="J11406" s="53"/>
      <c r="K11406" s="64"/>
      <c r="O11406" s="60"/>
      <c r="P11406" s="67"/>
      <c r="T11406" s="53"/>
      <c r="U11406" s="64"/>
      <c r="Y11406" s="53"/>
      <c r="Z11406" s="64"/>
      <c r="AD11406" s="53"/>
    </row>
    <row r="11407" spans="1:30" s="13" customFormat="1" x14ac:dyDescent="0.25">
      <c r="A11407"/>
      <c r="B11407" s="32"/>
      <c r="C11407" s="34"/>
      <c r="D11407" s="10"/>
      <c r="J11407" s="53"/>
      <c r="K11407" s="64"/>
      <c r="O11407" s="60"/>
      <c r="P11407" s="67"/>
      <c r="T11407" s="53"/>
      <c r="U11407" s="64"/>
      <c r="Y11407" s="53"/>
      <c r="Z11407" s="64"/>
      <c r="AD11407" s="53"/>
    </row>
    <row r="11408" spans="1:30" s="13" customFormat="1" x14ac:dyDescent="0.25">
      <c r="A11408"/>
      <c r="B11408" s="32"/>
      <c r="C11408" s="34"/>
      <c r="D11408" s="10"/>
      <c r="J11408" s="53"/>
      <c r="K11408" s="64"/>
      <c r="O11408" s="60"/>
      <c r="P11408" s="67"/>
      <c r="T11408" s="53"/>
      <c r="U11408" s="64"/>
      <c r="Y11408" s="53"/>
      <c r="Z11408" s="64"/>
      <c r="AD11408" s="53"/>
    </row>
    <row r="11409" spans="1:30" s="13" customFormat="1" x14ac:dyDescent="0.25">
      <c r="A11409"/>
      <c r="B11409" s="32"/>
      <c r="C11409" s="34"/>
      <c r="D11409" s="10"/>
      <c r="J11409" s="53"/>
      <c r="K11409" s="64"/>
      <c r="O11409" s="60"/>
      <c r="P11409" s="67"/>
      <c r="T11409" s="53"/>
      <c r="U11409" s="64"/>
      <c r="Y11409" s="53"/>
      <c r="Z11409" s="64"/>
      <c r="AD11409" s="53"/>
    </row>
    <row r="11410" spans="1:30" s="13" customFormat="1" x14ac:dyDescent="0.25">
      <c r="A11410"/>
      <c r="B11410" s="32"/>
      <c r="C11410" s="34"/>
      <c r="D11410" s="10"/>
      <c r="J11410" s="53"/>
      <c r="K11410" s="64"/>
      <c r="O11410" s="60"/>
      <c r="P11410" s="67"/>
      <c r="T11410" s="53"/>
      <c r="U11410" s="64"/>
      <c r="Y11410" s="53"/>
      <c r="Z11410" s="64"/>
      <c r="AD11410" s="53"/>
    </row>
    <row r="11411" spans="1:30" s="13" customFormat="1" x14ac:dyDescent="0.25">
      <c r="A11411"/>
      <c r="B11411" s="32"/>
      <c r="C11411" s="34"/>
      <c r="D11411" s="10"/>
      <c r="J11411" s="53"/>
      <c r="K11411" s="64"/>
      <c r="O11411" s="60"/>
      <c r="P11411" s="67"/>
      <c r="T11411" s="53"/>
      <c r="U11411" s="64"/>
      <c r="Y11411" s="53"/>
      <c r="Z11411" s="64"/>
      <c r="AD11411" s="53"/>
    </row>
    <row r="11412" spans="1:30" s="13" customFormat="1" x14ac:dyDescent="0.25">
      <c r="A11412"/>
      <c r="B11412" s="32"/>
      <c r="C11412" s="34"/>
      <c r="D11412" s="10"/>
      <c r="J11412" s="53"/>
      <c r="K11412" s="64"/>
      <c r="O11412" s="60"/>
      <c r="P11412" s="67"/>
      <c r="T11412" s="53"/>
      <c r="U11412" s="64"/>
      <c r="Y11412" s="53"/>
      <c r="Z11412" s="64"/>
      <c r="AD11412" s="53"/>
    </row>
    <row r="11413" spans="1:30" s="13" customFormat="1" x14ac:dyDescent="0.25">
      <c r="A11413"/>
      <c r="B11413" s="32"/>
      <c r="C11413" s="34"/>
      <c r="D11413" s="10"/>
      <c r="J11413" s="53"/>
      <c r="K11413" s="64"/>
      <c r="O11413" s="60"/>
      <c r="P11413" s="67"/>
      <c r="T11413" s="53"/>
      <c r="U11413" s="64"/>
      <c r="Y11413" s="53"/>
      <c r="Z11413" s="64"/>
      <c r="AD11413" s="53"/>
    </row>
    <row r="11414" spans="1:30" s="13" customFormat="1" x14ac:dyDescent="0.25">
      <c r="A11414"/>
      <c r="B11414" s="32"/>
      <c r="C11414" s="34"/>
      <c r="D11414" s="10"/>
      <c r="J11414" s="53"/>
      <c r="K11414" s="64"/>
      <c r="O11414" s="60"/>
      <c r="P11414" s="67"/>
      <c r="T11414" s="53"/>
      <c r="U11414" s="64"/>
      <c r="Y11414" s="53"/>
      <c r="Z11414" s="64"/>
      <c r="AD11414" s="53"/>
    </row>
    <row r="11415" spans="1:30" s="13" customFormat="1" x14ac:dyDescent="0.25">
      <c r="A11415"/>
      <c r="B11415" s="32"/>
      <c r="C11415" s="34"/>
      <c r="D11415" s="10"/>
      <c r="J11415" s="53"/>
      <c r="K11415" s="64"/>
      <c r="O11415" s="60"/>
      <c r="P11415" s="67"/>
      <c r="T11415" s="53"/>
      <c r="U11415" s="64"/>
      <c r="Y11415" s="53"/>
      <c r="Z11415" s="64"/>
      <c r="AD11415" s="53"/>
    </row>
    <row r="11416" spans="1:30" s="13" customFormat="1" x14ac:dyDescent="0.25">
      <c r="A11416"/>
      <c r="B11416" s="32"/>
      <c r="C11416" s="34"/>
      <c r="D11416" s="10"/>
      <c r="J11416" s="53"/>
      <c r="K11416" s="64"/>
      <c r="O11416" s="60"/>
      <c r="P11416" s="67"/>
      <c r="T11416" s="53"/>
      <c r="U11416" s="64"/>
      <c r="Y11416" s="53"/>
      <c r="Z11416" s="64"/>
      <c r="AD11416" s="53"/>
    </row>
    <row r="11417" spans="1:30" s="13" customFormat="1" x14ac:dyDescent="0.25">
      <c r="A11417"/>
      <c r="B11417" s="32"/>
      <c r="C11417" s="34"/>
      <c r="D11417" s="10"/>
      <c r="J11417" s="53"/>
      <c r="K11417" s="64"/>
      <c r="O11417" s="60"/>
      <c r="P11417" s="67"/>
      <c r="T11417" s="53"/>
      <c r="U11417" s="64"/>
      <c r="Y11417" s="53"/>
      <c r="Z11417" s="64"/>
      <c r="AD11417" s="53"/>
    </row>
    <row r="11418" spans="1:30" s="13" customFormat="1" x14ac:dyDescent="0.25">
      <c r="A11418"/>
      <c r="B11418" s="32"/>
      <c r="C11418" s="34"/>
      <c r="D11418" s="10"/>
      <c r="J11418" s="53"/>
      <c r="K11418" s="64"/>
      <c r="O11418" s="60"/>
      <c r="P11418" s="67"/>
      <c r="T11418" s="53"/>
      <c r="U11418" s="64"/>
      <c r="Y11418" s="53"/>
      <c r="Z11418" s="64"/>
      <c r="AD11418" s="53"/>
    </row>
    <row r="11419" spans="1:30" s="13" customFormat="1" x14ac:dyDescent="0.25">
      <c r="A11419"/>
      <c r="B11419" s="32"/>
      <c r="C11419" s="34"/>
      <c r="D11419" s="10"/>
      <c r="J11419" s="53"/>
      <c r="K11419" s="64"/>
      <c r="O11419" s="60"/>
      <c r="P11419" s="67"/>
      <c r="T11419" s="53"/>
      <c r="U11419" s="64"/>
      <c r="Y11419" s="53"/>
      <c r="Z11419" s="64"/>
      <c r="AD11419" s="53"/>
    </row>
    <row r="11420" spans="1:30" s="13" customFormat="1" x14ac:dyDescent="0.25">
      <c r="A11420"/>
      <c r="B11420" s="32"/>
      <c r="C11420" s="34"/>
      <c r="D11420" s="10"/>
      <c r="J11420" s="53"/>
      <c r="K11420" s="64"/>
      <c r="O11420" s="60"/>
      <c r="P11420" s="67"/>
      <c r="T11420" s="53"/>
      <c r="U11420" s="64"/>
      <c r="Y11420" s="53"/>
      <c r="Z11420" s="64"/>
      <c r="AD11420" s="53"/>
    </row>
    <row r="11421" spans="1:30" s="13" customFormat="1" x14ac:dyDescent="0.25">
      <c r="A11421"/>
      <c r="B11421" s="32"/>
      <c r="C11421" s="34"/>
      <c r="D11421" s="10"/>
      <c r="J11421" s="53"/>
      <c r="K11421" s="64"/>
      <c r="O11421" s="60"/>
      <c r="P11421" s="67"/>
      <c r="T11421" s="53"/>
      <c r="U11421" s="64"/>
      <c r="Y11421" s="53"/>
      <c r="Z11421" s="64"/>
      <c r="AD11421" s="53"/>
    </row>
    <row r="11422" spans="1:30" s="13" customFormat="1" x14ac:dyDescent="0.25">
      <c r="A11422"/>
      <c r="B11422" s="32"/>
      <c r="C11422" s="34"/>
      <c r="D11422" s="10"/>
      <c r="J11422" s="53"/>
      <c r="K11422" s="64"/>
      <c r="O11422" s="60"/>
      <c r="P11422" s="67"/>
      <c r="T11422" s="53"/>
      <c r="U11422" s="64"/>
      <c r="Y11422" s="53"/>
      <c r="Z11422" s="64"/>
      <c r="AD11422" s="53"/>
    </row>
    <row r="11423" spans="1:30" s="13" customFormat="1" x14ac:dyDescent="0.25">
      <c r="A11423"/>
      <c r="B11423" s="32"/>
      <c r="C11423" s="34"/>
      <c r="D11423" s="10"/>
      <c r="J11423" s="53"/>
      <c r="K11423" s="64"/>
      <c r="O11423" s="60"/>
      <c r="P11423" s="67"/>
      <c r="T11423" s="53"/>
      <c r="U11423" s="64"/>
      <c r="Y11423" s="53"/>
      <c r="Z11423" s="64"/>
      <c r="AD11423" s="53"/>
    </row>
    <row r="11424" spans="1:30" s="13" customFormat="1" x14ac:dyDescent="0.25">
      <c r="A11424"/>
      <c r="B11424" s="32"/>
      <c r="C11424" s="34"/>
      <c r="D11424" s="10"/>
      <c r="J11424" s="53"/>
      <c r="K11424" s="64"/>
      <c r="O11424" s="60"/>
      <c r="P11424" s="67"/>
      <c r="T11424" s="53"/>
      <c r="U11424" s="64"/>
      <c r="Y11424" s="53"/>
      <c r="Z11424" s="64"/>
      <c r="AD11424" s="53"/>
    </row>
    <row r="11425" spans="1:30" s="13" customFormat="1" x14ac:dyDescent="0.25">
      <c r="A11425"/>
      <c r="B11425" s="32"/>
      <c r="C11425" s="34"/>
      <c r="D11425" s="10"/>
      <c r="J11425" s="53"/>
      <c r="K11425" s="64"/>
      <c r="O11425" s="60"/>
      <c r="P11425" s="67"/>
      <c r="T11425" s="53"/>
      <c r="U11425" s="64"/>
      <c r="Y11425" s="53"/>
      <c r="Z11425" s="64"/>
      <c r="AD11425" s="53"/>
    </row>
    <row r="11426" spans="1:30" s="13" customFormat="1" x14ac:dyDescent="0.25">
      <c r="A11426"/>
      <c r="B11426" s="32"/>
      <c r="C11426" s="34"/>
      <c r="D11426" s="10"/>
      <c r="J11426" s="53"/>
      <c r="K11426" s="64"/>
      <c r="O11426" s="60"/>
      <c r="P11426" s="67"/>
      <c r="T11426" s="53"/>
      <c r="U11426" s="64"/>
      <c r="Y11426" s="53"/>
      <c r="Z11426" s="64"/>
      <c r="AD11426" s="53"/>
    </row>
    <row r="11427" spans="1:30" s="13" customFormat="1" x14ac:dyDescent="0.25">
      <c r="A11427"/>
      <c r="B11427" s="32"/>
      <c r="C11427" s="34"/>
      <c r="D11427" s="10"/>
      <c r="J11427" s="53"/>
      <c r="K11427" s="64"/>
      <c r="O11427" s="60"/>
      <c r="P11427" s="67"/>
      <c r="T11427" s="53"/>
      <c r="U11427" s="64"/>
      <c r="Y11427" s="53"/>
      <c r="Z11427" s="64"/>
      <c r="AD11427" s="53"/>
    </row>
    <row r="11428" spans="1:30" s="13" customFormat="1" x14ac:dyDescent="0.25">
      <c r="A11428"/>
      <c r="B11428" s="32"/>
      <c r="C11428" s="34"/>
      <c r="D11428" s="10"/>
      <c r="J11428" s="53"/>
      <c r="K11428" s="64"/>
      <c r="O11428" s="60"/>
      <c r="P11428" s="67"/>
      <c r="T11428" s="53"/>
      <c r="U11428" s="64"/>
      <c r="Y11428" s="53"/>
      <c r="Z11428" s="64"/>
      <c r="AD11428" s="53"/>
    </row>
    <row r="11429" spans="1:30" s="13" customFormat="1" x14ac:dyDescent="0.25">
      <c r="A11429"/>
      <c r="B11429" s="32"/>
      <c r="C11429" s="34"/>
      <c r="D11429" s="10"/>
      <c r="J11429" s="53"/>
      <c r="K11429" s="64"/>
      <c r="O11429" s="60"/>
      <c r="P11429" s="67"/>
      <c r="T11429" s="53"/>
      <c r="U11429" s="64"/>
      <c r="Y11429" s="53"/>
      <c r="Z11429" s="64"/>
      <c r="AD11429" s="53"/>
    </row>
    <row r="11430" spans="1:30" s="13" customFormat="1" x14ac:dyDescent="0.25">
      <c r="A11430"/>
      <c r="B11430" s="32"/>
      <c r="C11430" s="34"/>
      <c r="D11430" s="10"/>
      <c r="J11430" s="53"/>
      <c r="K11430" s="64"/>
      <c r="O11430" s="60"/>
      <c r="P11430" s="67"/>
      <c r="T11430" s="53"/>
      <c r="U11430" s="64"/>
      <c r="Y11430" s="53"/>
      <c r="Z11430" s="64"/>
      <c r="AD11430" s="53"/>
    </row>
    <row r="11431" spans="1:30" s="13" customFormat="1" x14ac:dyDescent="0.25">
      <c r="A11431"/>
      <c r="B11431" s="32"/>
      <c r="C11431" s="34"/>
      <c r="D11431" s="10"/>
      <c r="J11431" s="53"/>
      <c r="K11431" s="64"/>
      <c r="O11431" s="60"/>
      <c r="P11431" s="67"/>
      <c r="T11431" s="53"/>
      <c r="U11431" s="64"/>
      <c r="Y11431" s="53"/>
      <c r="Z11431" s="64"/>
      <c r="AD11431" s="53"/>
    </row>
    <row r="11432" spans="1:30" s="13" customFormat="1" x14ac:dyDescent="0.25">
      <c r="A11432"/>
      <c r="B11432" s="32"/>
      <c r="C11432" s="34"/>
      <c r="D11432" s="10"/>
      <c r="J11432" s="53"/>
      <c r="K11432" s="64"/>
      <c r="O11432" s="60"/>
      <c r="P11432" s="67"/>
      <c r="T11432" s="53"/>
      <c r="U11432" s="64"/>
      <c r="Y11432" s="53"/>
      <c r="Z11432" s="64"/>
      <c r="AD11432" s="53"/>
    </row>
    <row r="11433" spans="1:30" s="13" customFormat="1" x14ac:dyDescent="0.25">
      <c r="A11433"/>
      <c r="B11433" s="32"/>
      <c r="C11433" s="34"/>
      <c r="D11433" s="10"/>
      <c r="J11433" s="53"/>
      <c r="K11433" s="64"/>
      <c r="O11433" s="60"/>
      <c r="P11433" s="67"/>
      <c r="T11433" s="53"/>
      <c r="U11433" s="64"/>
      <c r="Y11433" s="53"/>
      <c r="Z11433" s="64"/>
      <c r="AD11433" s="53"/>
    </row>
    <row r="11434" spans="1:30" s="13" customFormat="1" x14ac:dyDescent="0.25">
      <c r="A11434"/>
      <c r="B11434" s="32"/>
      <c r="C11434" s="34"/>
      <c r="D11434" s="10"/>
      <c r="J11434" s="53"/>
      <c r="K11434" s="64"/>
      <c r="O11434" s="60"/>
      <c r="P11434" s="67"/>
      <c r="T11434" s="53"/>
      <c r="U11434" s="64"/>
      <c r="Y11434" s="53"/>
      <c r="Z11434" s="64"/>
      <c r="AD11434" s="53"/>
    </row>
    <row r="11435" spans="1:30" s="13" customFormat="1" x14ac:dyDescent="0.25">
      <c r="A11435"/>
      <c r="B11435" s="32"/>
      <c r="C11435" s="34"/>
      <c r="D11435" s="10"/>
      <c r="J11435" s="53"/>
      <c r="K11435" s="64"/>
      <c r="O11435" s="60"/>
      <c r="P11435" s="67"/>
      <c r="T11435" s="53"/>
      <c r="U11435" s="64"/>
      <c r="Y11435" s="53"/>
      <c r="Z11435" s="64"/>
      <c r="AD11435" s="53"/>
    </row>
    <row r="11436" spans="1:30" s="13" customFormat="1" x14ac:dyDescent="0.25">
      <c r="A11436"/>
      <c r="B11436" s="32"/>
      <c r="C11436" s="34"/>
      <c r="D11436" s="10"/>
      <c r="J11436" s="53"/>
      <c r="K11436" s="64"/>
      <c r="O11436" s="60"/>
      <c r="P11436" s="67"/>
      <c r="T11436" s="53"/>
      <c r="U11436" s="64"/>
      <c r="Y11436" s="53"/>
      <c r="Z11436" s="64"/>
      <c r="AD11436" s="53"/>
    </row>
    <row r="11437" spans="1:30" s="13" customFormat="1" x14ac:dyDescent="0.25">
      <c r="A11437"/>
      <c r="B11437" s="32"/>
      <c r="C11437" s="34"/>
      <c r="D11437" s="10"/>
      <c r="J11437" s="53"/>
      <c r="K11437" s="64"/>
      <c r="O11437" s="60"/>
      <c r="P11437" s="67"/>
      <c r="T11437" s="53"/>
      <c r="U11437" s="64"/>
      <c r="Y11437" s="53"/>
      <c r="Z11437" s="64"/>
      <c r="AD11437" s="53"/>
    </row>
    <row r="11438" spans="1:30" s="13" customFormat="1" x14ac:dyDescent="0.25">
      <c r="A11438"/>
      <c r="B11438" s="32"/>
      <c r="C11438" s="34"/>
      <c r="D11438" s="10"/>
      <c r="J11438" s="53"/>
      <c r="K11438" s="64"/>
      <c r="O11438" s="60"/>
      <c r="P11438" s="67"/>
      <c r="T11438" s="53"/>
      <c r="U11438" s="64"/>
      <c r="Y11438" s="53"/>
      <c r="Z11438" s="64"/>
      <c r="AD11438" s="53"/>
    </row>
    <row r="11439" spans="1:30" s="13" customFormat="1" x14ac:dyDescent="0.25">
      <c r="A11439"/>
      <c r="B11439" s="32"/>
      <c r="C11439" s="34"/>
      <c r="D11439" s="10"/>
      <c r="J11439" s="53"/>
      <c r="K11439" s="64"/>
      <c r="O11439" s="60"/>
      <c r="P11439" s="67"/>
      <c r="T11439" s="53"/>
      <c r="U11439" s="64"/>
      <c r="Y11439" s="53"/>
      <c r="Z11439" s="64"/>
      <c r="AD11439" s="53"/>
    </row>
    <row r="11440" spans="1:30" s="13" customFormat="1" x14ac:dyDescent="0.25">
      <c r="A11440"/>
      <c r="B11440" s="32"/>
      <c r="C11440" s="34"/>
      <c r="D11440" s="10"/>
      <c r="J11440" s="53"/>
      <c r="K11440" s="64"/>
      <c r="O11440" s="60"/>
      <c r="P11440" s="67"/>
      <c r="T11440" s="53"/>
      <c r="U11440" s="64"/>
      <c r="Y11440" s="53"/>
      <c r="Z11440" s="64"/>
      <c r="AD11440" s="53"/>
    </row>
    <row r="11441" spans="1:30" s="13" customFormat="1" x14ac:dyDescent="0.25">
      <c r="A11441"/>
      <c r="B11441" s="32"/>
      <c r="C11441" s="34"/>
      <c r="D11441" s="10"/>
      <c r="J11441" s="53"/>
      <c r="K11441" s="64"/>
      <c r="O11441" s="60"/>
      <c r="P11441" s="67"/>
      <c r="T11441" s="53"/>
      <c r="U11441" s="64"/>
      <c r="Y11441" s="53"/>
      <c r="Z11441" s="64"/>
      <c r="AD11441" s="53"/>
    </row>
    <row r="11442" spans="1:30" s="13" customFormat="1" x14ac:dyDescent="0.25">
      <c r="A11442"/>
      <c r="B11442" s="32"/>
      <c r="C11442" s="34"/>
      <c r="D11442" s="10"/>
      <c r="J11442" s="53"/>
      <c r="K11442" s="64"/>
      <c r="O11442" s="60"/>
      <c r="P11442" s="67"/>
      <c r="T11442" s="53"/>
      <c r="U11442" s="64"/>
      <c r="Y11442" s="53"/>
      <c r="Z11442" s="64"/>
      <c r="AD11442" s="53"/>
    </row>
    <row r="11443" spans="1:30" s="13" customFormat="1" x14ac:dyDescent="0.25">
      <c r="A11443"/>
      <c r="B11443" s="32"/>
      <c r="C11443" s="34"/>
      <c r="D11443" s="10"/>
      <c r="J11443" s="53"/>
      <c r="K11443" s="64"/>
      <c r="O11443" s="60"/>
      <c r="P11443" s="67"/>
      <c r="T11443" s="53"/>
      <c r="U11443" s="64"/>
      <c r="Y11443" s="53"/>
      <c r="Z11443" s="64"/>
      <c r="AD11443" s="53"/>
    </row>
    <row r="11444" spans="1:30" s="13" customFormat="1" x14ac:dyDescent="0.25">
      <c r="A11444"/>
      <c r="B11444" s="32"/>
      <c r="C11444" s="34"/>
      <c r="D11444" s="10"/>
      <c r="J11444" s="53"/>
      <c r="K11444" s="64"/>
      <c r="O11444" s="60"/>
      <c r="P11444" s="67"/>
      <c r="T11444" s="53"/>
      <c r="U11444" s="64"/>
      <c r="Y11444" s="53"/>
      <c r="Z11444" s="64"/>
      <c r="AD11444" s="53"/>
    </row>
    <row r="11445" spans="1:30" s="13" customFormat="1" x14ac:dyDescent="0.25">
      <c r="A11445"/>
      <c r="B11445" s="32"/>
      <c r="C11445" s="34"/>
      <c r="D11445" s="10"/>
      <c r="J11445" s="53"/>
      <c r="K11445" s="64"/>
      <c r="O11445" s="60"/>
      <c r="P11445" s="67"/>
      <c r="T11445" s="53"/>
      <c r="U11445" s="64"/>
      <c r="Y11445" s="53"/>
      <c r="Z11445" s="64"/>
      <c r="AD11445" s="53"/>
    </row>
    <row r="11446" spans="1:30" s="13" customFormat="1" x14ac:dyDescent="0.25">
      <c r="A11446"/>
      <c r="B11446" s="32"/>
      <c r="C11446" s="34"/>
      <c r="D11446" s="10"/>
      <c r="J11446" s="53"/>
      <c r="K11446" s="64"/>
      <c r="O11446" s="60"/>
      <c r="P11446" s="67"/>
      <c r="T11446" s="53"/>
      <c r="U11446" s="64"/>
      <c r="Y11446" s="53"/>
      <c r="Z11446" s="64"/>
      <c r="AD11446" s="53"/>
    </row>
    <row r="11447" spans="1:30" s="13" customFormat="1" x14ac:dyDescent="0.25">
      <c r="A11447"/>
      <c r="B11447" s="32"/>
      <c r="C11447" s="34"/>
      <c r="D11447" s="10"/>
      <c r="J11447" s="53"/>
      <c r="K11447" s="64"/>
      <c r="O11447" s="60"/>
      <c r="P11447" s="67"/>
      <c r="T11447" s="53"/>
      <c r="U11447" s="64"/>
      <c r="Y11447" s="53"/>
      <c r="Z11447" s="64"/>
      <c r="AD11447" s="53"/>
    </row>
    <row r="11448" spans="1:30" s="13" customFormat="1" x14ac:dyDescent="0.25">
      <c r="A11448"/>
      <c r="B11448" s="32"/>
      <c r="C11448" s="34"/>
      <c r="D11448" s="10"/>
      <c r="J11448" s="53"/>
      <c r="K11448" s="64"/>
      <c r="O11448" s="60"/>
      <c r="P11448" s="67"/>
      <c r="T11448" s="53"/>
      <c r="U11448" s="64"/>
      <c r="Y11448" s="53"/>
      <c r="Z11448" s="64"/>
      <c r="AD11448" s="53"/>
    </row>
    <row r="11449" spans="1:30" s="13" customFormat="1" x14ac:dyDescent="0.25">
      <c r="A11449"/>
      <c r="B11449" s="32"/>
      <c r="C11449" s="34"/>
      <c r="D11449" s="10"/>
      <c r="J11449" s="53"/>
      <c r="K11449" s="64"/>
      <c r="O11449" s="60"/>
      <c r="P11449" s="67"/>
      <c r="T11449" s="53"/>
      <c r="U11449" s="64"/>
      <c r="Y11449" s="53"/>
      <c r="Z11449" s="64"/>
      <c r="AD11449" s="53"/>
    </row>
    <row r="11450" spans="1:30" s="13" customFormat="1" x14ac:dyDescent="0.25">
      <c r="A11450"/>
      <c r="B11450" s="32"/>
      <c r="C11450" s="34"/>
      <c r="D11450" s="10"/>
      <c r="J11450" s="53"/>
      <c r="K11450" s="64"/>
      <c r="O11450" s="60"/>
      <c r="P11450" s="67"/>
      <c r="T11450" s="53"/>
      <c r="U11450" s="64"/>
      <c r="Y11450" s="53"/>
      <c r="Z11450" s="64"/>
      <c r="AD11450" s="53"/>
    </row>
    <row r="11451" spans="1:30" s="13" customFormat="1" x14ac:dyDescent="0.25">
      <c r="A11451"/>
      <c r="B11451" s="32"/>
      <c r="C11451" s="34"/>
      <c r="D11451" s="10"/>
      <c r="J11451" s="53"/>
      <c r="K11451" s="64"/>
      <c r="O11451" s="60"/>
      <c r="P11451" s="67"/>
      <c r="T11451" s="53"/>
      <c r="U11451" s="64"/>
      <c r="Y11451" s="53"/>
      <c r="Z11451" s="64"/>
      <c r="AD11451" s="53"/>
    </row>
    <row r="11452" spans="1:30" s="13" customFormat="1" x14ac:dyDescent="0.25">
      <c r="A11452"/>
      <c r="B11452" s="32"/>
      <c r="C11452" s="34"/>
      <c r="D11452" s="10"/>
      <c r="J11452" s="53"/>
      <c r="K11452" s="64"/>
      <c r="O11452" s="60"/>
      <c r="P11452" s="67"/>
      <c r="T11452" s="53"/>
      <c r="U11452" s="64"/>
      <c r="Y11452" s="53"/>
      <c r="Z11452" s="64"/>
      <c r="AD11452" s="53"/>
    </row>
    <row r="11453" spans="1:30" s="13" customFormat="1" x14ac:dyDescent="0.25">
      <c r="A11453"/>
      <c r="B11453" s="32"/>
      <c r="C11453" s="34"/>
      <c r="D11453" s="10"/>
      <c r="J11453" s="53"/>
      <c r="K11453" s="64"/>
      <c r="O11453" s="60"/>
      <c r="P11453" s="67"/>
      <c r="T11453" s="53"/>
      <c r="U11453" s="64"/>
      <c r="Y11453" s="53"/>
      <c r="Z11453" s="64"/>
      <c r="AD11453" s="53"/>
    </row>
    <row r="11454" spans="1:30" s="13" customFormat="1" x14ac:dyDescent="0.25">
      <c r="A11454"/>
      <c r="B11454" s="32"/>
      <c r="C11454" s="34"/>
      <c r="D11454" s="10"/>
      <c r="J11454" s="53"/>
      <c r="K11454" s="64"/>
      <c r="O11454" s="60"/>
      <c r="P11454" s="67"/>
      <c r="T11454" s="53"/>
      <c r="U11454" s="64"/>
      <c r="Y11454" s="53"/>
      <c r="Z11454" s="64"/>
      <c r="AD11454" s="53"/>
    </row>
    <row r="11455" spans="1:30" s="13" customFormat="1" x14ac:dyDescent="0.25">
      <c r="A11455"/>
      <c r="B11455" s="32"/>
      <c r="C11455" s="34"/>
      <c r="D11455" s="10"/>
      <c r="J11455" s="53"/>
      <c r="K11455" s="64"/>
      <c r="O11455" s="60"/>
      <c r="P11455" s="67"/>
      <c r="T11455" s="53"/>
      <c r="U11455" s="64"/>
      <c r="Y11455" s="53"/>
      <c r="Z11455" s="64"/>
      <c r="AD11455" s="53"/>
    </row>
    <row r="11456" spans="1:30" s="13" customFormat="1" x14ac:dyDescent="0.25">
      <c r="A11456"/>
      <c r="B11456" s="32"/>
      <c r="C11456" s="34"/>
      <c r="D11456" s="10"/>
      <c r="J11456" s="53"/>
      <c r="K11456" s="64"/>
      <c r="O11456" s="60"/>
      <c r="P11456" s="67"/>
      <c r="T11456" s="53"/>
      <c r="U11456" s="64"/>
      <c r="Y11456" s="53"/>
      <c r="Z11456" s="64"/>
      <c r="AD11456" s="53"/>
    </row>
    <row r="11457" spans="1:30" s="13" customFormat="1" x14ac:dyDescent="0.25">
      <c r="A11457"/>
      <c r="B11457" s="32"/>
      <c r="C11457" s="34"/>
      <c r="D11457" s="10"/>
      <c r="J11457" s="53"/>
      <c r="K11457" s="64"/>
      <c r="O11457" s="60"/>
      <c r="P11457" s="67"/>
      <c r="T11457" s="53"/>
      <c r="U11457" s="64"/>
      <c r="Y11457" s="53"/>
      <c r="Z11457" s="64"/>
      <c r="AD11457" s="53"/>
    </row>
    <row r="11458" spans="1:30" s="13" customFormat="1" x14ac:dyDescent="0.25">
      <c r="A11458"/>
      <c r="B11458" s="32"/>
      <c r="C11458" s="34"/>
      <c r="D11458" s="10"/>
      <c r="J11458" s="53"/>
      <c r="K11458" s="64"/>
      <c r="O11458" s="60"/>
      <c r="P11458" s="67"/>
      <c r="T11458" s="53"/>
      <c r="U11458" s="64"/>
      <c r="Y11458" s="53"/>
      <c r="Z11458" s="64"/>
      <c r="AD11458" s="53"/>
    </row>
    <row r="11459" spans="1:30" s="13" customFormat="1" x14ac:dyDescent="0.25">
      <c r="A11459"/>
      <c r="B11459" s="32"/>
      <c r="C11459" s="34"/>
      <c r="D11459" s="10"/>
      <c r="J11459" s="53"/>
      <c r="K11459" s="64"/>
      <c r="O11459" s="60"/>
      <c r="P11459" s="67"/>
      <c r="T11459" s="53"/>
      <c r="U11459" s="64"/>
      <c r="Y11459" s="53"/>
      <c r="Z11459" s="64"/>
      <c r="AD11459" s="53"/>
    </row>
    <row r="11460" spans="1:30" s="13" customFormat="1" x14ac:dyDescent="0.25">
      <c r="A11460"/>
      <c r="B11460" s="32"/>
      <c r="C11460" s="34"/>
      <c r="D11460" s="10"/>
      <c r="J11460" s="53"/>
      <c r="K11460" s="64"/>
      <c r="O11460" s="60"/>
      <c r="P11460" s="67"/>
      <c r="T11460" s="53"/>
      <c r="U11460" s="64"/>
      <c r="Y11460" s="53"/>
      <c r="Z11460" s="64"/>
      <c r="AD11460" s="53"/>
    </row>
    <row r="11461" spans="1:30" s="13" customFormat="1" x14ac:dyDescent="0.25">
      <c r="A11461"/>
      <c r="B11461" s="32"/>
      <c r="C11461" s="34"/>
      <c r="D11461" s="10"/>
      <c r="J11461" s="53"/>
      <c r="K11461" s="64"/>
      <c r="O11461" s="60"/>
      <c r="P11461" s="67"/>
      <c r="T11461" s="53"/>
      <c r="U11461" s="64"/>
      <c r="Y11461" s="53"/>
      <c r="Z11461" s="64"/>
      <c r="AD11461" s="53"/>
    </row>
    <row r="11462" spans="1:30" s="13" customFormat="1" x14ac:dyDescent="0.25">
      <c r="A11462"/>
      <c r="B11462" s="32"/>
      <c r="C11462" s="34"/>
      <c r="D11462" s="10"/>
      <c r="J11462" s="53"/>
      <c r="K11462" s="64"/>
      <c r="O11462" s="60"/>
      <c r="P11462" s="67"/>
      <c r="T11462" s="53"/>
      <c r="U11462" s="64"/>
      <c r="Y11462" s="53"/>
      <c r="Z11462" s="64"/>
      <c r="AD11462" s="53"/>
    </row>
    <row r="11463" spans="1:30" s="13" customFormat="1" x14ac:dyDescent="0.25">
      <c r="A11463"/>
      <c r="B11463" s="32"/>
      <c r="C11463" s="34"/>
      <c r="D11463" s="10"/>
      <c r="J11463" s="53"/>
      <c r="K11463" s="64"/>
      <c r="O11463" s="60"/>
      <c r="P11463" s="67"/>
      <c r="T11463" s="53"/>
      <c r="U11463" s="64"/>
      <c r="Y11463" s="53"/>
      <c r="Z11463" s="64"/>
      <c r="AD11463" s="53"/>
    </row>
    <row r="11464" spans="1:30" s="13" customFormat="1" x14ac:dyDescent="0.25">
      <c r="A11464"/>
      <c r="B11464" s="32"/>
      <c r="C11464" s="34"/>
      <c r="D11464" s="10"/>
      <c r="J11464" s="53"/>
      <c r="K11464" s="64"/>
      <c r="O11464" s="60"/>
      <c r="P11464" s="67"/>
      <c r="T11464" s="53"/>
      <c r="U11464" s="64"/>
      <c r="Y11464" s="53"/>
      <c r="Z11464" s="64"/>
      <c r="AD11464" s="53"/>
    </row>
    <row r="11465" spans="1:30" s="13" customFormat="1" x14ac:dyDescent="0.25">
      <c r="A11465"/>
      <c r="B11465" s="32"/>
      <c r="C11465" s="34"/>
      <c r="D11465" s="10"/>
      <c r="J11465" s="53"/>
      <c r="K11465" s="64"/>
      <c r="O11465" s="60"/>
      <c r="P11465" s="67"/>
      <c r="T11465" s="53"/>
      <c r="U11465" s="64"/>
      <c r="Y11465" s="53"/>
      <c r="Z11465" s="64"/>
      <c r="AD11465" s="53"/>
    </row>
    <row r="11466" spans="1:30" s="13" customFormat="1" x14ac:dyDescent="0.25">
      <c r="A11466"/>
      <c r="B11466" s="32"/>
      <c r="C11466" s="34"/>
      <c r="D11466" s="10"/>
      <c r="J11466" s="53"/>
      <c r="K11466" s="64"/>
      <c r="O11466" s="60"/>
      <c r="P11466" s="67"/>
      <c r="T11466" s="53"/>
      <c r="U11466" s="64"/>
      <c r="Y11466" s="53"/>
      <c r="Z11466" s="64"/>
      <c r="AD11466" s="53"/>
    </row>
    <row r="11467" spans="1:30" s="13" customFormat="1" x14ac:dyDescent="0.25">
      <c r="A11467"/>
      <c r="B11467" s="32"/>
      <c r="C11467" s="34"/>
      <c r="D11467" s="10"/>
      <c r="J11467" s="53"/>
      <c r="K11467" s="64"/>
      <c r="O11467" s="60"/>
      <c r="P11467" s="67"/>
      <c r="T11467" s="53"/>
      <c r="U11467" s="64"/>
      <c r="Y11467" s="53"/>
      <c r="Z11467" s="64"/>
      <c r="AD11467" s="53"/>
    </row>
    <row r="11468" spans="1:30" s="13" customFormat="1" x14ac:dyDescent="0.25">
      <c r="A11468"/>
      <c r="B11468" s="32"/>
      <c r="C11468" s="34"/>
      <c r="D11468" s="10"/>
      <c r="J11468" s="53"/>
      <c r="K11468" s="64"/>
      <c r="O11468" s="60"/>
      <c r="P11468" s="67"/>
      <c r="T11468" s="53"/>
      <c r="U11468" s="64"/>
      <c r="Y11468" s="53"/>
      <c r="Z11468" s="64"/>
      <c r="AD11468" s="53"/>
    </row>
    <row r="11469" spans="1:30" s="13" customFormat="1" x14ac:dyDescent="0.25">
      <c r="A11469"/>
      <c r="B11469" s="32"/>
      <c r="C11469" s="34"/>
      <c r="D11469" s="10"/>
      <c r="J11469" s="53"/>
      <c r="K11469" s="64"/>
      <c r="O11469" s="60"/>
      <c r="P11469" s="67"/>
      <c r="T11469" s="53"/>
      <c r="U11469" s="64"/>
      <c r="Y11469" s="53"/>
      <c r="Z11469" s="64"/>
      <c r="AD11469" s="53"/>
    </row>
    <row r="11470" spans="1:30" s="13" customFormat="1" x14ac:dyDescent="0.25">
      <c r="A11470"/>
      <c r="B11470" s="32"/>
      <c r="C11470" s="34"/>
      <c r="D11470" s="10"/>
      <c r="J11470" s="53"/>
      <c r="K11470" s="64"/>
      <c r="O11470" s="60"/>
      <c r="P11470" s="67"/>
      <c r="T11470" s="53"/>
      <c r="U11470" s="64"/>
      <c r="Y11470" s="53"/>
      <c r="Z11470" s="64"/>
      <c r="AD11470" s="53"/>
    </row>
    <row r="11471" spans="1:30" s="13" customFormat="1" x14ac:dyDescent="0.25">
      <c r="A11471"/>
      <c r="B11471" s="32"/>
      <c r="C11471" s="34"/>
      <c r="D11471" s="10"/>
      <c r="J11471" s="53"/>
      <c r="K11471" s="64"/>
      <c r="O11471" s="60"/>
      <c r="P11471" s="67"/>
      <c r="T11471" s="53"/>
      <c r="U11471" s="64"/>
      <c r="Y11471" s="53"/>
      <c r="Z11471" s="64"/>
      <c r="AD11471" s="53"/>
    </row>
    <row r="11472" spans="1:30" s="13" customFormat="1" x14ac:dyDescent="0.25">
      <c r="A11472"/>
      <c r="B11472" s="32"/>
      <c r="C11472" s="34"/>
      <c r="D11472" s="10"/>
      <c r="J11472" s="53"/>
      <c r="K11472" s="64"/>
      <c r="O11472" s="60"/>
      <c r="P11472" s="67"/>
      <c r="T11472" s="53"/>
      <c r="U11472" s="64"/>
      <c r="Y11472" s="53"/>
      <c r="Z11472" s="64"/>
      <c r="AD11472" s="53"/>
    </row>
    <row r="11473" spans="1:30" s="13" customFormat="1" x14ac:dyDescent="0.25">
      <c r="A11473"/>
      <c r="B11473" s="32"/>
      <c r="C11473" s="34"/>
      <c r="D11473" s="10"/>
      <c r="J11473" s="53"/>
      <c r="K11473" s="64"/>
      <c r="O11473" s="60"/>
      <c r="P11473" s="67"/>
      <c r="T11473" s="53"/>
      <c r="U11473" s="64"/>
      <c r="Y11473" s="53"/>
      <c r="Z11473" s="64"/>
      <c r="AD11473" s="53"/>
    </row>
    <row r="11474" spans="1:30" s="13" customFormat="1" x14ac:dyDescent="0.25">
      <c r="A11474"/>
      <c r="B11474" s="32"/>
      <c r="C11474" s="34"/>
      <c r="D11474" s="10"/>
      <c r="J11474" s="53"/>
      <c r="K11474" s="64"/>
      <c r="O11474" s="60"/>
      <c r="P11474" s="67"/>
      <c r="T11474" s="53"/>
      <c r="U11474" s="64"/>
      <c r="Y11474" s="53"/>
      <c r="Z11474" s="64"/>
      <c r="AD11474" s="53"/>
    </row>
    <row r="11475" spans="1:30" s="13" customFormat="1" x14ac:dyDescent="0.25">
      <c r="A11475"/>
      <c r="B11475" s="32"/>
      <c r="C11475" s="34"/>
      <c r="D11475" s="10"/>
      <c r="J11475" s="53"/>
      <c r="K11475" s="64"/>
      <c r="O11475" s="60"/>
      <c r="P11475" s="67"/>
      <c r="T11475" s="53"/>
      <c r="U11475" s="64"/>
      <c r="Y11475" s="53"/>
      <c r="Z11475" s="64"/>
      <c r="AD11475" s="53"/>
    </row>
    <row r="11476" spans="1:30" s="13" customFormat="1" x14ac:dyDescent="0.25">
      <c r="A11476"/>
      <c r="B11476" s="32"/>
      <c r="C11476" s="34"/>
      <c r="D11476" s="10"/>
      <c r="J11476" s="53"/>
      <c r="K11476" s="64"/>
      <c r="O11476" s="60"/>
      <c r="P11476" s="67"/>
      <c r="T11476" s="53"/>
      <c r="U11476" s="64"/>
      <c r="Y11476" s="53"/>
      <c r="Z11476" s="64"/>
      <c r="AD11476" s="53"/>
    </row>
    <row r="11477" spans="1:30" s="13" customFormat="1" x14ac:dyDescent="0.25">
      <c r="A11477"/>
      <c r="B11477" s="32"/>
      <c r="C11477" s="34"/>
      <c r="D11477" s="10"/>
      <c r="J11477" s="53"/>
      <c r="K11477" s="64"/>
      <c r="O11477" s="60"/>
      <c r="P11477" s="67"/>
      <c r="T11477" s="53"/>
      <c r="U11477" s="64"/>
      <c r="Y11477" s="53"/>
      <c r="Z11477" s="64"/>
      <c r="AD11477" s="53"/>
    </row>
    <row r="11478" spans="1:30" s="13" customFormat="1" x14ac:dyDescent="0.25">
      <c r="A11478"/>
      <c r="B11478" s="32"/>
      <c r="C11478" s="34"/>
      <c r="D11478" s="10"/>
      <c r="J11478" s="53"/>
      <c r="K11478" s="64"/>
      <c r="O11478" s="60"/>
      <c r="P11478" s="67"/>
      <c r="T11478" s="53"/>
      <c r="U11478" s="64"/>
      <c r="Y11478" s="53"/>
      <c r="Z11478" s="64"/>
      <c r="AD11478" s="53"/>
    </row>
    <row r="11479" spans="1:30" s="13" customFormat="1" x14ac:dyDescent="0.25">
      <c r="A11479"/>
      <c r="B11479" s="32"/>
      <c r="C11479" s="34"/>
      <c r="D11479" s="10"/>
      <c r="J11479" s="53"/>
      <c r="K11479" s="64"/>
      <c r="O11479" s="60"/>
      <c r="P11479" s="67"/>
      <c r="T11479" s="53"/>
      <c r="U11479" s="64"/>
      <c r="Y11479" s="53"/>
      <c r="Z11479" s="64"/>
      <c r="AD11479" s="53"/>
    </row>
    <row r="11480" spans="1:30" s="13" customFormat="1" x14ac:dyDescent="0.25">
      <c r="A11480"/>
      <c r="B11480" s="32"/>
      <c r="C11480" s="34"/>
      <c r="D11480" s="10"/>
      <c r="J11480" s="53"/>
      <c r="K11480" s="64"/>
      <c r="O11480" s="60"/>
      <c r="P11480" s="67"/>
      <c r="T11480" s="53"/>
      <c r="U11480" s="64"/>
      <c r="Y11480" s="53"/>
      <c r="Z11480" s="64"/>
      <c r="AD11480" s="53"/>
    </row>
    <row r="11481" spans="1:30" s="13" customFormat="1" x14ac:dyDescent="0.25">
      <c r="A11481"/>
      <c r="B11481" s="32"/>
      <c r="C11481" s="34"/>
      <c r="D11481" s="10"/>
      <c r="J11481" s="53"/>
      <c r="K11481" s="64"/>
      <c r="O11481" s="60"/>
      <c r="P11481" s="67"/>
      <c r="T11481" s="53"/>
      <c r="U11481" s="64"/>
      <c r="Y11481" s="53"/>
      <c r="Z11481" s="64"/>
      <c r="AD11481" s="53"/>
    </row>
    <row r="11482" spans="1:30" s="13" customFormat="1" x14ac:dyDescent="0.25">
      <c r="A11482"/>
      <c r="B11482" s="32"/>
      <c r="C11482" s="34"/>
      <c r="D11482" s="10"/>
      <c r="J11482" s="53"/>
      <c r="K11482" s="64"/>
      <c r="O11482" s="60"/>
      <c r="P11482" s="67"/>
      <c r="T11482" s="53"/>
      <c r="U11482" s="64"/>
      <c r="Y11482" s="53"/>
      <c r="Z11482" s="64"/>
      <c r="AD11482" s="53"/>
    </row>
    <row r="11483" spans="1:30" s="13" customFormat="1" x14ac:dyDescent="0.25">
      <c r="A11483"/>
      <c r="B11483" s="32"/>
      <c r="C11483" s="34"/>
      <c r="D11483" s="10"/>
      <c r="J11483" s="53"/>
      <c r="K11483" s="64"/>
      <c r="O11483" s="60"/>
      <c r="P11483" s="67"/>
      <c r="T11483" s="53"/>
      <c r="U11483" s="64"/>
      <c r="Y11483" s="53"/>
      <c r="Z11483" s="64"/>
      <c r="AD11483" s="53"/>
    </row>
    <row r="11484" spans="1:30" s="13" customFormat="1" x14ac:dyDescent="0.25">
      <c r="A11484"/>
      <c r="B11484" s="32"/>
      <c r="C11484" s="34"/>
      <c r="D11484" s="10"/>
      <c r="J11484" s="53"/>
      <c r="K11484" s="64"/>
      <c r="O11484" s="60"/>
      <c r="P11484" s="67"/>
      <c r="T11484" s="53"/>
      <c r="U11484" s="64"/>
      <c r="Y11484" s="53"/>
      <c r="Z11484" s="64"/>
      <c r="AD11484" s="53"/>
    </row>
    <row r="11485" spans="1:30" s="13" customFormat="1" x14ac:dyDescent="0.25">
      <c r="A11485"/>
      <c r="B11485" s="32"/>
      <c r="C11485" s="34"/>
      <c r="D11485" s="10"/>
      <c r="J11485" s="53"/>
      <c r="K11485" s="64"/>
      <c r="O11485" s="60"/>
      <c r="P11485" s="67"/>
      <c r="T11485" s="53"/>
      <c r="U11485" s="64"/>
      <c r="Y11485" s="53"/>
      <c r="Z11485" s="64"/>
      <c r="AD11485" s="53"/>
    </row>
    <row r="11486" spans="1:30" s="13" customFormat="1" x14ac:dyDescent="0.25">
      <c r="A11486"/>
      <c r="B11486" s="32"/>
      <c r="C11486" s="34"/>
      <c r="D11486" s="10"/>
      <c r="J11486" s="53"/>
      <c r="K11486" s="64"/>
      <c r="O11486" s="60"/>
      <c r="P11486" s="67"/>
      <c r="T11486" s="53"/>
      <c r="U11486" s="64"/>
      <c r="Y11486" s="53"/>
      <c r="Z11486" s="64"/>
      <c r="AD11486" s="53"/>
    </row>
    <row r="11487" spans="1:30" s="13" customFormat="1" x14ac:dyDescent="0.25">
      <c r="A11487"/>
      <c r="B11487" s="32"/>
      <c r="C11487" s="34"/>
      <c r="D11487" s="10"/>
      <c r="J11487" s="53"/>
      <c r="K11487" s="64"/>
      <c r="O11487" s="60"/>
      <c r="P11487" s="67"/>
      <c r="T11487" s="53"/>
      <c r="U11487" s="64"/>
      <c r="Y11487" s="53"/>
      <c r="Z11487" s="64"/>
      <c r="AD11487" s="53"/>
    </row>
    <row r="11488" spans="1:30" s="13" customFormat="1" x14ac:dyDescent="0.25">
      <c r="A11488"/>
      <c r="B11488" s="32"/>
      <c r="C11488" s="34"/>
      <c r="D11488" s="10"/>
      <c r="J11488" s="53"/>
      <c r="K11488" s="64"/>
      <c r="O11488" s="60"/>
      <c r="P11488" s="67"/>
      <c r="T11488" s="53"/>
      <c r="U11488" s="64"/>
      <c r="Y11488" s="53"/>
      <c r="Z11488" s="64"/>
      <c r="AD11488" s="53"/>
    </row>
    <row r="11489" spans="1:30" s="13" customFormat="1" x14ac:dyDescent="0.25">
      <c r="A11489"/>
      <c r="B11489" s="32"/>
      <c r="C11489" s="34"/>
      <c r="D11489" s="10"/>
      <c r="J11489" s="53"/>
      <c r="K11489" s="64"/>
      <c r="O11489" s="60"/>
      <c r="P11489" s="67"/>
      <c r="T11489" s="53"/>
      <c r="U11489" s="64"/>
      <c r="Y11489" s="53"/>
      <c r="Z11489" s="64"/>
      <c r="AD11489" s="53"/>
    </row>
    <row r="11490" spans="1:30" s="13" customFormat="1" x14ac:dyDescent="0.25">
      <c r="A11490"/>
      <c r="B11490" s="32"/>
      <c r="C11490" s="34"/>
      <c r="D11490" s="10"/>
      <c r="J11490" s="53"/>
      <c r="K11490" s="64"/>
      <c r="O11490" s="60"/>
      <c r="P11490" s="67"/>
      <c r="T11490" s="53"/>
      <c r="U11490" s="64"/>
      <c r="Y11490" s="53"/>
      <c r="Z11490" s="64"/>
      <c r="AD11490" s="53"/>
    </row>
    <row r="11491" spans="1:30" s="13" customFormat="1" x14ac:dyDescent="0.25">
      <c r="A11491"/>
      <c r="B11491" s="32"/>
      <c r="C11491" s="34"/>
      <c r="D11491" s="10"/>
      <c r="J11491" s="53"/>
      <c r="K11491" s="64"/>
      <c r="O11491" s="60"/>
      <c r="P11491" s="67"/>
      <c r="T11491" s="53"/>
      <c r="U11491" s="64"/>
      <c r="Y11491" s="53"/>
      <c r="Z11491" s="64"/>
      <c r="AD11491" s="53"/>
    </row>
    <row r="11492" spans="1:30" s="13" customFormat="1" x14ac:dyDescent="0.25">
      <c r="A11492"/>
      <c r="B11492" s="32"/>
      <c r="C11492" s="34"/>
      <c r="D11492" s="10"/>
      <c r="J11492" s="53"/>
      <c r="K11492" s="64"/>
      <c r="O11492" s="60"/>
      <c r="P11492" s="67"/>
      <c r="T11492" s="53"/>
      <c r="U11492" s="64"/>
      <c r="Y11492" s="53"/>
      <c r="Z11492" s="64"/>
      <c r="AD11492" s="53"/>
    </row>
    <row r="11493" spans="1:30" s="13" customFormat="1" x14ac:dyDescent="0.25">
      <c r="A11493"/>
      <c r="B11493" s="32"/>
      <c r="C11493" s="34"/>
      <c r="D11493" s="10"/>
      <c r="J11493" s="53"/>
      <c r="K11493" s="64"/>
      <c r="O11493" s="60"/>
      <c r="P11493" s="67"/>
      <c r="T11493" s="53"/>
      <c r="U11493" s="64"/>
      <c r="Y11493" s="53"/>
      <c r="Z11493" s="64"/>
      <c r="AD11493" s="53"/>
    </row>
    <row r="11494" spans="1:30" s="13" customFormat="1" x14ac:dyDescent="0.25">
      <c r="A11494"/>
      <c r="B11494" s="32"/>
      <c r="C11494" s="34"/>
      <c r="D11494" s="10"/>
      <c r="J11494" s="53"/>
      <c r="K11494" s="64"/>
      <c r="O11494" s="60"/>
      <c r="P11494" s="67"/>
      <c r="T11494" s="53"/>
      <c r="U11494" s="64"/>
      <c r="Y11494" s="53"/>
      <c r="Z11494" s="64"/>
      <c r="AD11494" s="53"/>
    </row>
    <row r="11495" spans="1:30" s="13" customFormat="1" x14ac:dyDescent="0.25">
      <c r="A11495"/>
      <c r="B11495" s="32"/>
      <c r="C11495" s="34"/>
      <c r="D11495" s="10"/>
      <c r="J11495" s="53"/>
      <c r="K11495" s="64"/>
      <c r="O11495" s="60"/>
      <c r="P11495" s="67"/>
      <c r="T11495" s="53"/>
      <c r="U11495" s="64"/>
      <c r="Y11495" s="53"/>
      <c r="Z11495" s="64"/>
      <c r="AD11495" s="53"/>
    </row>
    <row r="11496" spans="1:30" s="13" customFormat="1" x14ac:dyDescent="0.25">
      <c r="A11496"/>
      <c r="B11496" s="32"/>
      <c r="C11496" s="34"/>
      <c r="D11496" s="10"/>
      <c r="J11496" s="53"/>
      <c r="K11496" s="64"/>
      <c r="O11496" s="60"/>
      <c r="P11496" s="67"/>
      <c r="T11496" s="53"/>
      <c r="U11496" s="64"/>
      <c r="Y11496" s="53"/>
      <c r="Z11496" s="64"/>
      <c r="AD11496" s="53"/>
    </row>
    <row r="11497" spans="1:30" s="13" customFormat="1" x14ac:dyDescent="0.25">
      <c r="A11497"/>
      <c r="B11497" s="32"/>
      <c r="C11497" s="34"/>
      <c r="D11497" s="10"/>
      <c r="J11497" s="53"/>
      <c r="K11497" s="64"/>
      <c r="O11497" s="60"/>
      <c r="P11497" s="67"/>
      <c r="T11497" s="53"/>
      <c r="U11497" s="64"/>
      <c r="Y11497" s="53"/>
      <c r="Z11497" s="64"/>
      <c r="AD11497" s="53"/>
    </row>
    <row r="11498" spans="1:30" s="13" customFormat="1" x14ac:dyDescent="0.25">
      <c r="A11498"/>
      <c r="B11498" s="32"/>
      <c r="C11498" s="34"/>
      <c r="D11498" s="10"/>
      <c r="J11498" s="53"/>
      <c r="K11498" s="64"/>
      <c r="O11498" s="60"/>
      <c r="P11498" s="67"/>
      <c r="T11498" s="53"/>
      <c r="U11498" s="64"/>
      <c r="Y11498" s="53"/>
      <c r="Z11498" s="64"/>
      <c r="AD11498" s="53"/>
    </row>
    <row r="11499" spans="1:30" s="13" customFormat="1" x14ac:dyDescent="0.25">
      <c r="A11499"/>
      <c r="B11499" s="32"/>
      <c r="C11499" s="34"/>
      <c r="D11499" s="10"/>
      <c r="J11499" s="53"/>
      <c r="K11499" s="64"/>
      <c r="O11499" s="60"/>
      <c r="P11499" s="67"/>
      <c r="T11499" s="53"/>
      <c r="U11499" s="64"/>
      <c r="Y11499" s="53"/>
      <c r="Z11499" s="64"/>
      <c r="AD11499" s="53"/>
    </row>
    <row r="11500" spans="1:30" s="13" customFormat="1" x14ac:dyDescent="0.25">
      <c r="A11500"/>
      <c r="B11500" s="32"/>
      <c r="C11500" s="34"/>
      <c r="D11500" s="10"/>
      <c r="J11500" s="53"/>
      <c r="K11500" s="64"/>
      <c r="O11500" s="60"/>
      <c r="P11500" s="67"/>
      <c r="T11500" s="53"/>
      <c r="U11500" s="64"/>
      <c r="Y11500" s="53"/>
      <c r="Z11500" s="64"/>
      <c r="AD11500" s="53"/>
    </row>
    <row r="11501" spans="1:30" s="13" customFormat="1" x14ac:dyDescent="0.25">
      <c r="A11501"/>
      <c r="B11501" s="32"/>
      <c r="C11501" s="34"/>
      <c r="D11501" s="10"/>
      <c r="J11501" s="53"/>
      <c r="K11501" s="64"/>
      <c r="O11501" s="60"/>
      <c r="P11501" s="67"/>
      <c r="T11501" s="53"/>
      <c r="U11501" s="64"/>
      <c r="Y11501" s="53"/>
      <c r="Z11501" s="64"/>
      <c r="AD11501" s="53"/>
    </row>
    <row r="11502" spans="1:30" s="13" customFormat="1" x14ac:dyDescent="0.25">
      <c r="A11502"/>
      <c r="B11502" s="32"/>
      <c r="C11502" s="34"/>
      <c r="D11502" s="10"/>
      <c r="J11502" s="53"/>
      <c r="K11502" s="64"/>
      <c r="O11502" s="60"/>
      <c r="P11502" s="67"/>
      <c r="T11502" s="53"/>
      <c r="U11502" s="64"/>
      <c r="Y11502" s="53"/>
      <c r="Z11502" s="64"/>
      <c r="AD11502" s="53"/>
    </row>
    <row r="11503" spans="1:30" s="13" customFormat="1" x14ac:dyDescent="0.25">
      <c r="A11503"/>
      <c r="B11503" s="32"/>
      <c r="C11503" s="34"/>
      <c r="D11503" s="10"/>
      <c r="J11503" s="53"/>
      <c r="K11503" s="64"/>
      <c r="O11503" s="60"/>
      <c r="P11503" s="67"/>
      <c r="T11503" s="53"/>
      <c r="U11503" s="64"/>
      <c r="Y11503" s="53"/>
      <c r="Z11503" s="64"/>
      <c r="AD11503" s="53"/>
    </row>
    <row r="11504" spans="1:30" s="13" customFormat="1" x14ac:dyDescent="0.25">
      <c r="A11504"/>
      <c r="B11504" s="32"/>
      <c r="C11504" s="34"/>
      <c r="D11504" s="10"/>
      <c r="J11504" s="53"/>
      <c r="K11504" s="64"/>
      <c r="O11504" s="60"/>
      <c r="P11504" s="67"/>
      <c r="T11504" s="53"/>
      <c r="U11504" s="64"/>
      <c r="Y11504" s="53"/>
      <c r="Z11504" s="64"/>
      <c r="AD11504" s="53"/>
    </row>
    <row r="11505" spans="1:30" s="13" customFormat="1" x14ac:dyDescent="0.25">
      <c r="A11505"/>
      <c r="B11505" s="32"/>
      <c r="C11505" s="34"/>
      <c r="D11505" s="10"/>
      <c r="J11505" s="53"/>
      <c r="K11505" s="64"/>
      <c r="O11505" s="60"/>
      <c r="P11505" s="67"/>
      <c r="T11505" s="53"/>
      <c r="U11505" s="64"/>
      <c r="Y11505" s="53"/>
      <c r="Z11505" s="64"/>
      <c r="AD11505" s="53"/>
    </row>
    <row r="11506" spans="1:30" s="13" customFormat="1" x14ac:dyDescent="0.25">
      <c r="A11506"/>
      <c r="B11506" s="32"/>
      <c r="C11506" s="34"/>
      <c r="D11506" s="10"/>
      <c r="J11506" s="53"/>
      <c r="K11506" s="64"/>
      <c r="O11506" s="60"/>
      <c r="P11506" s="67"/>
      <c r="T11506" s="53"/>
      <c r="U11506" s="64"/>
      <c r="Y11506" s="53"/>
      <c r="Z11506" s="64"/>
      <c r="AD11506" s="53"/>
    </row>
    <row r="11507" spans="1:30" s="13" customFormat="1" x14ac:dyDescent="0.25">
      <c r="A11507"/>
      <c r="B11507" s="32"/>
      <c r="C11507" s="34"/>
      <c r="D11507" s="10"/>
      <c r="J11507" s="53"/>
      <c r="K11507" s="64"/>
      <c r="O11507" s="60"/>
      <c r="P11507" s="67"/>
      <c r="T11507" s="53"/>
      <c r="U11507" s="64"/>
      <c r="Y11507" s="53"/>
      <c r="Z11507" s="64"/>
      <c r="AD11507" s="53"/>
    </row>
    <row r="11508" spans="1:30" s="13" customFormat="1" x14ac:dyDescent="0.25">
      <c r="A11508"/>
      <c r="B11508" s="32"/>
      <c r="C11508" s="34"/>
      <c r="D11508" s="10"/>
      <c r="J11508" s="53"/>
      <c r="K11508" s="64"/>
      <c r="O11508" s="60"/>
      <c r="P11508" s="67"/>
      <c r="T11508" s="53"/>
      <c r="U11508" s="64"/>
      <c r="Y11508" s="53"/>
      <c r="Z11508" s="64"/>
      <c r="AD11508" s="53"/>
    </row>
    <row r="11509" spans="1:30" s="13" customFormat="1" x14ac:dyDescent="0.25">
      <c r="A11509"/>
      <c r="B11509" s="32"/>
      <c r="C11509" s="34"/>
      <c r="D11509" s="10"/>
      <c r="J11509" s="53"/>
      <c r="K11509" s="64"/>
      <c r="O11509" s="60"/>
      <c r="P11509" s="67"/>
      <c r="T11509" s="53"/>
      <c r="U11509" s="64"/>
      <c r="Y11509" s="53"/>
      <c r="Z11509" s="64"/>
      <c r="AD11509" s="53"/>
    </row>
    <row r="11510" spans="1:30" s="13" customFormat="1" x14ac:dyDescent="0.25">
      <c r="A11510"/>
      <c r="B11510" s="32"/>
      <c r="C11510" s="34"/>
      <c r="D11510" s="10"/>
      <c r="J11510" s="53"/>
      <c r="K11510" s="64"/>
      <c r="O11510" s="60"/>
      <c r="P11510" s="67"/>
      <c r="T11510" s="53"/>
      <c r="U11510" s="64"/>
      <c r="Y11510" s="53"/>
      <c r="Z11510" s="64"/>
      <c r="AD11510" s="53"/>
    </row>
    <row r="11511" spans="1:30" s="13" customFormat="1" x14ac:dyDescent="0.25">
      <c r="A11511"/>
      <c r="B11511" s="32"/>
      <c r="C11511" s="34"/>
      <c r="D11511" s="10"/>
      <c r="J11511" s="53"/>
      <c r="K11511" s="64"/>
      <c r="O11511" s="60"/>
      <c r="P11511" s="67"/>
      <c r="T11511" s="53"/>
      <c r="U11511" s="64"/>
      <c r="Y11511" s="53"/>
      <c r="Z11511" s="64"/>
      <c r="AD11511" s="53"/>
    </row>
    <row r="11512" spans="1:30" s="13" customFormat="1" x14ac:dyDescent="0.25">
      <c r="A11512"/>
      <c r="B11512" s="32"/>
      <c r="C11512" s="34"/>
      <c r="D11512" s="10"/>
      <c r="J11512" s="53"/>
      <c r="K11512" s="64"/>
      <c r="O11512" s="60"/>
      <c r="P11512" s="67"/>
      <c r="T11512" s="53"/>
      <c r="U11512" s="64"/>
      <c r="Y11512" s="53"/>
      <c r="Z11512" s="64"/>
      <c r="AD11512" s="53"/>
    </row>
    <row r="11513" spans="1:30" s="13" customFormat="1" x14ac:dyDescent="0.25">
      <c r="A11513"/>
      <c r="B11513" s="32"/>
      <c r="C11513" s="34"/>
      <c r="D11513" s="10"/>
      <c r="J11513" s="53"/>
      <c r="K11513" s="64"/>
      <c r="O11513" s="60"/>
      <c r="P11513" s="67"/>
      <c r="T11513" s="53"/>
      <c r="U11513" s="64"/>
      <c r="Y11513" s="53"/>
      <c r="Z11513" s="64"/>
      <c r="AD11513" s="53"/>
    </row>
    <row r="11514" spans="1:30" s="13" customFormat="1" x14ac:dyDescent="0.25">
      <c r="A11514"/>
      <c r="B11514" s="32"/>
      <c r="C11514" s="34"/>
      <c r="D11514" s="10"/>
      <c r="J11514" s="53"/>
      <c r="K11514" s="64"/>
      <c r="O11514" s="60"/>
      <c r="P11514" s="67"/>
      <c r="T11514" s="53"/>
      <c r="U11514" s="64"/>
      <c r="Y11514" s="53"/>
      <c r="Z11514" s="64"/>
      <c r="AD11514" s="53"/>
    </row>
    <row r="11515" spans="1:30" s="13" customFormat="1" x14ac:dyDescent="0.25">
      <c r="A11515"/>
      <c r="B11515" s="32"/>
      <c r="C11515" s="34"/>
      <c r="D11515" s="10"/>
      <c r="J11515" s="53"/>
      <c r="K11515" s="64"/>
      <c r="O11515" s="60"/>
      <c r="P11515" s="67"/>
      <c r="T11515" s="53"/>
      <c r="U11515" s="64"/>
      <c r="Y11515" s="53"/>
      <c r="Z11515" s="64"/>
      <c r="AD11515" s="53"/>
    </row>
    <row r="11516" spans="1:30" s="13" customFormat="1" x14ac:dyDescent="0.25">
      <c r="A11516"/>
      <c r="B11516" s="32"/>
      <c r="C11516" s="34"/>
      <c r="D11516" s="10"/>
      <c r="J11516" s="53"/>
      <c r="K11516" s="64"/>
      <c r="O11516" s="60"/>
      <c r="P11516" s="67"/>
      <c r="T11516" s="53"/>
      <c r="U11516" s="64"/>
      <c r="Y11516" s="53"/>
      <c r="Z11516" s="64"/>
      <c r="AD11516" s="53"/>
    </row>
    <row r="11517" spans="1:30" s="13" customFormat="1" x14ac:dyDescent="0.25">
      <c r="A11517"/>
      <c r="B11517" s="32"/>
      <c r="C11517" s="34"/>
      <c r="D11517" s="10"/>
      <c r="J11517" s="53"/>
      <c r="K11517" s="64"/>
      <c r="O11517" s="60"/>
      <c r="P11517" s="67"/>
      <c r="T11517" s="53"/>
      <c r="U11517" s="64"/>
      <c r="Y11517" s="53"/>
      <c r="Z11517" s="64"/>
      <c r="AD11517" s="53"/>
    </row>
    <row r="11518" spans="1:30" s="13" customFormat="1" x14ac:dyDescent="0.25">
      <c r="A11518"/>
      <c r="B11518" s="32"/>
      <c r="C11518" s="34"/>
      <c r="D11518" s="10"/>
      <c r="J11518" s="53"/>
      <c r="K11518" s="64"/>
      <c r="O11518" s="60"/>
      <c r="P11518" s="67"/>
      <c r="T11518" s="53"/>
      <c r="U11518" s="64"/>
      <c r="Y11518" s="53"/>
      <c r="Z11518" s="64"/>
      <c r="AD11518" s="53"/>
    </row>
    <row r="11519" spans="1:30" s="13" customFormat="1" x14ac:dyDescent="0.25">
      <c r="A11519"/>
      <c r="B11519" s="32"/>
      <c r="C11519" s="34"/>
      <c r="D11519" s="10"/>
      <c r="J11519" s="53"/>
      <c r="K11519" s="64"/>
      <c r="O11519" s="60"/>
      <c r="P11519" s="67"/>
      <c r="T11519" s="53"/>
      <c r="U11519" s="64"/>
      <c r="Y11519" s="53"/>
      <c r="Z11519" s="64"/>
      <c r="AD11519" s="53"/>
    </row>
    <row r="11520" spans="1:30" s="13" customFormat="1" x14ac:dyDescent="0.25">
      <c r="A11520"/>
      <c r="B11520" s="32"/>
      <c r="C11520" s="34"/>
      <c r="D11520" s="10"/>
      <c r="J11520" s="53"/>
      <c r="K11520" s="64"/>
      <c r="O11520" s="60"/>
      <c r="P11520" s="67"/>
      <c r="T11520" s="53"/>
      <c r="U11520" s="64"/>
      <c r="Y11520" s="53"/>
      <c r="Z11520" s="64"/>
      <c r="AD11520" s="53"/>
    </row>
    <row r="11521" spans="1:30" s="13" customFormat="1" x14ac:dyDescent="0.25">
      <c r="A11521"/>
      <c r="B11521" s="32"/>
      <c r="C11521" s="34"/>
      <c r="D11521" s="10"/>
      <c r="J11521" s="53"/>
      <c r="K11521" s="64"/>
      <c r="O11521" s="60"/>
      <c r="P11521" s="67"/>
      <c r="T11521" s="53"/>
      <c r="U11521" s="64"/>
      <c r="Y11521" s="53"/>
      <c r="Z11521" s="64"/>
      <c r="AD11521" s="53"/>
    </row>
    <row r="11522" spans="1:30" s="13" customFormat="1" x14ac:dyDescent="0.25">
      <c r="A11522"/>
      <c r="B11522" s="32"/>
      <c r="C11522" s="34"/>
      <c r="D11522" s="10"/>
      <c r="J11522" s="53"/>
      <c r="K11522" s="64"/>
      <c r="O11522" s="60"/>
      <c r="P11522" s="67"/>
      <c r="T11522" s="53"/>
      <c r="U11522" s="64"/>
      <c r="Y11522" s="53"/>
      <c r="Z11522" s="64"/>
      <c r="AD11522" s="53"/>
    </row>
    <row r="11523" spans="1:30" s="13" customFormat="1" x14ac:dyDescent="0.25">
      <c r="A11523"/>
      <c r="B11523" s="32"/>
      <c r="C11523" s="34"/>
      <c r="D11523" s="10"/>
      <c r="J11523" s="53"/>
      <c r="K11523" s="64"/>
      <c r="O11523" s="60"/>
      <c r="P11523" s="67"/>
      <c r="T11523" s="53"/>
      <c r="U11523" s="64"/>
      <c r="Y11523" s="53"/>
      <c r="Z11523" s="64"/>
      <c r="AD11523" s="53"/>
    </row>
    <row r="11524" spans="1:30" s="13" customFormat="1" x14ac:dyDescent="0.25">
      <c r="A11524"/>
      <c r="B11524" s="32"/>
      <c r="C11524" s="34"/>
      <c r="D11524" s="10"/>
      <c r="J11524" s="53"/>
      <c r="K11524" s="64"/>
      <c r="O11524" s="60"/>
      <c r="P11524" s="67"/>
      <c r="T11524" s="53"/>
      <c r="U11524" s="64"/>
      <c r="Y11524" s="53"/>
      <c r="Z11524" s="64"/>
      <c r="AD11524" s="53"/>
    </row>
    <row r="11525" spans="1:30" s="13" customFormat="1" x14ac:dyDescent="0.25">
      <c r="A11525"/>
      <c r="B11525" s="32"/>
      <c r="C11525" s="34"/>
      <c r="D11525" s="10"/>
      <c r="J11525" s="53"/>
      <c r="K11525" s="64"/>
      <c r="O11525" s="60"/>
      <c r="P11525" s="67"/>
      <c r="T11525" s="53"/>
      <c r="U11525" s="64"/>
      <c r="Y11525" s="53"/>
      <c r="Z11525" s="64"/>
      <c r="AD11525" s="53"/>
    </row>
    <row r="11526" spans="1:30" s="13" customFormat="1" x14ac:dyDescent="0.25">
      <c r="A11526"/>
      <c r="B11526" s="32"/>
      <c r="C11526" s="34"/>
      <c r="D11526" s="10"/>
      <c r="J11526" s="53"/>
      <c r="K11526" s="64"/>
      <c r="O11526" s="60"/>
      <c r="P11526" s="67"/>
      <c r="T11526" s="53"/>
      <c r="U11526" s="64"/>
      <c r="Y11526" s="53"/>
      <c r="Z11526" s="64"/>
      <c r="AD11526" s="53"/>
    </row>
    <row r="11527" spans="1:30" s="13" customFormat="1" x14ac:dyDescent="0.25">
      <c r="A11527"/>
      <c r="B11527" s="32"/>
      <c r="C11527" s="34"/>
      <c r="D11527" s="10"/>
      <c r="J11527" s="53"/>
      <c r="K11527" s="64"/>
      <c r="O11527" s="60"/>
      <c r="P11527" s="67"/>
      <c r="T11527" s="53"/>
      <c r="U11527" s="64"/>
      <c r="Y11527" s="53"/>
      <c r="Z11527" s="64"/>
      <c r="AD11527" s="53"/>
    </row>
    <row r="11528" spans="1:30" s="13" customFormat="1" x14ac:dyDescent="0.25">
      <c r="A11528"/>
      <c r="B11528" s="32"/>
      <c r="C11528" s="34"/>
      <c r="D11528" s="10"/>
      <c r="J11528" s="53"/>
      <c r="K11528" s="64"/>
      <c r="O11528" s="60"/>
      <c r="P11528" s="67"/>
      <c r="T11528" s="53"/>
      <c r="U11528" s="64"/>
      <c r="Y11528" s="53"/>
      <c r="Z11528" s="64"/>
      <c r="AD11528" s="53"/>
    </row>
    <row r="11529" spans="1:30" s="13" customFormat="1" x14ac:dyDescent="0.25">
      <c r="A11529"/>
      <c r="B11529" s="32"/>
      <c r="C11529" s="34"/>
      <c r="D11529" s="10"/>
      <c r="J11529" s="53"/>
      <c r="K11529" s="64"/>
      <c r="O11529" s="60"/>
      <c r="P11529" s="67"/>
      <c r="T11529" s="53"/>
      <c r="U11529" s="64"/>
      <c r="Y11529" s="53"/>
      <c r="Z11529" s="64"/>
      <c r="AD11529" s="53"/>
    </row>
    <row r="11530" spans="1:30" s="13" customFormat="1" x14ac:dyDescent="0.25">
      <c r="A11530"/>
      <c r="B11530" s="32"/>
      <c r="C11530" s="34"/>
      <c r="D11530" s="10"/>
      <c r="J11530" s="53"/>
      <c r="K11530" s="64"/>
      <c r="O11530" s="60"/>
      <c r="P11530" s="67"/>
      <c r="T11530" s="53"/>
      <c r="U11530" s="64"/>
      <c r="Y11530" s="53"/>
      <c r="Z11530" s="64"/>
      <c r="AD11530" s="53"/>
    </row>
    <row r="11531" spans="1:30" s="13" customFormat="1" x14ac:dyDescent="0.25">
      <c r="A11531"/>
      <c r="B11531" s="32"/>
      <c r="C11531" s="34"/>
      <c r="D11531" s="10"/>
      <c r="J11531" s="53"/>
      <c r="K11531" s="64"/>
      <c r="O11531" s="60"/>
      <c r="P11531" s="67"/>
      <c r="T11531" s="53"/>
      <c r="U11531" s="64"/>
      <c r="Y11531" s="53"/>
      <c r="Z11531" s="64"/>
      <c r="AD11531" s="53"/>
    </row>
    <row r="11532" spans="1:30" s="13" customFormat="1" x14ac:dyDescent="0.25">
      <c r="A11532"/>
      <c r="B11532" s="32"/>
      <c r="C11532" s="34"/>
      <c r="D11532" s="10"/>
      <c r="J11532" s="53"/>
      <c r="K11532" s="64"/>
      <c r="O11532" s="60"/>
      <c r="P11532" s="67"/>
      <c r="T11532" s="53"/>
      <c r="U11532" s="64"/>
      <c r="Y11532" s="53"/>
      <c r="Z11532" s="64"/>
      <c r="AD11532" s="53"/>
    </row>
    <row r="11533" spans="1:30" s="13" customFormat="1" x14ac:dyDescent="0.25">
      <c r="A11533"/>
      <c r="B11533" s="32"/>
      <c r="C11533" s="34"/>
      <c r="D11533" s="10"/>
      <c r="J11533" s="53"/>
      <c r="K11533" s="64"/>
      <c r="O11533" s="60"/>
      <c r="P11533" s="67"/>
      <c r="T11533" s="53"/>
      <c r="U11533" s="64"/>
      <c r="Y11533" s="53"/>
      <c r="Z11533" s="64"/>
      <c r="AD11533" s="53"/>
    </row>
    <row r="11534" spans="1:30" s="13" customFormat="1" x14ac:dyDescent="0.25">
      <c r="A11534"/>
      <c r="B11534" s="32"/>
      <c r="C11534" s="34"/>
      <c r="D11534" s="10"/>
      <c r="J11534" s="53"/>
      <c r="K11534" s="64"/>
      <c r="O11534" s="60"/>
      <c r="P11534" s="67"/>
      <c r="T11534" s="53"/>
      <c r="U11534" s="64"/>
      <c r="Y11534" s="53"/>
      <c r="Z11534" s="64"/>
      <c r="AD11534" s="53"/>
    </row>
    <row r="11535" spans="1:30" s="13" customFormat="1" x14ac:dyDescent="0.25">
      <c r="A11535"/>
      <c r="B11535" s="32"/>
      <c r="C11535" s="34"/>
      <c r="D11535" s="10"/>
      <c r="J11535" s="53"/>
      <c r="K11535" s="64"/>
      <c r="O11535" s="60"/>
      <c r="P11535" s="67"/>
      <c r="T11535" s="53"/>
      <c r="U11535" s="64"/>
      <c r="Y11535" s="53"/>
      <c r="Z11535" s="64"/>
      <c r="AD11535" s="53"/>
    </row>
    <row r="11536" spans="1:30" s="13" customFormat="1" x14ac:dyDescent="0.25">
      <c r="A11536"/>
      <c r="B11536" s="32"/>
      <c r="C11536" s="34"/>
      <c r="D11536" s="10"/>
      <c r="J11536" s="53"/>
      <c r="K11536" s="64"/>
      <c r="O11536" s="60"/>
      <c r="P11536" s="67"/>
      <c r="T11536" s="53"/>
      <c r="U11536" s="64"/>
      <c r="Y11536" s="53"/>
      <c r="Z11536" s="64"/>
      <c r="AD11536" s="53"/>
    </row>
    <row r="11537" spans="1:30" s="13" customFormat="1" x14ac:dyDescent="0.25">
      <c r="A11537"/>
      <c r="B11537" s="32"/>
      <c r="C11537" s="34"/>
      <c r="D11537" s="10"/>
      <c r="J11537" s="53"/>
      <c r="K11537" s="64"/>
      <c r="O11537" s="60"/>
      <c r="P11537" s="67"/>
      <c r="T11537" s="53"/>
      <c r="U11537" s="64"/>
      <c r="Y11537" s="53"/>
      <c r="Z11537" s="64"/>
      <c r="AD11537" s="53"/>
    </row>
    <row r="11538" spans="1:30" s="13" customFormat="1" x14ac:dyDescent="0.25">
      <c r="A11538"/>
      <c r="B11538" s="32"/>
      <c r="C11538" s="34"/>
      <c r="D11538" s="10"/>
      <c r="J11538" s="53"/>
      <c r="K11538" s="64"/>
      <c r="O11538" s="60"/>
      <c r="P11538" s="67"/>
      <c r="T11538" s="53"/>
      <c r="U11538" s="64"/>
      <c r="Y11538" s="53"/>
      <c r="Z11538" s="64"/>
      <c r="AD11538" s="53"/>
    </row>
    <row r="11539" spans="1:30" s="13" customFormat="1" x14ac:dyDescent="0.25">
      <c r="A11539"/>
      <c r="B11539" s="32"/>
      <c r="C11539" s="34"/>
      <c r="D11539" s="10"/>
      <c r="J11539" s="53"/>
      <c r="K11539" s="64"/>
      <c r="O11539" s="60"/>
      <c r="P11539" s="67"/>
      <c r="T11539" s="53"/>
      <c r="U11539" s="64"/>
      <c r="Y11539" s="53"/>
      <c r="Z11539" s="64"/>
      <c r="AD11539" s="53"/>
    </row>
    <row r="11540" spans="1:30" s="13" customFormat="1" x14ac:dyDescent="0.25">
      <c r="A11540"/>
      <c r="B11540" s="32"/>
      <c r="C11540" s="34"/>
      <c r="D11540" s="10"/>
      <c r="J11540" s="53"/>
      <c r="K11540" s="64"/>
      <c r="O11540" s="60"/>
      <c r="P11540" s="67"/>
      <c r="T11540" s="53"/>
      <c r="U11540" s="64"/>
      <c r="Y11540" s="53"/>
      <c r="Z11540" s="64"/>
      <c r="AD11540" s="53"/>
    </row>
    <row r="11541" spans="1:30" s="13" customFormat="1" x14ac:dyDescent="0.25">
      <c r="A11541"/>
      <c r="B11541" s="32"/>
      <c r="C11541" s="34"/>
      <c r="D11541" s="10"/>
      <c r="J11541" s="53"/>
      <c r="K11541" s="64"/>
      <c r="O11541" s="60"/>
      <c r="P11541" s="67"/>
      <c r="T11541" s="53"/>
      <c r="U11541" s="64"/>
      <c r="Y11541" s="53"/>
      <c r="Z11541" s="64"/>
      <c r="AD11541" s="53"/>
    </row>
    <row r="11542" spans="1:30" s="13" customFormat="1" x14ac:dyDescent="0.25">
      <c r="A11542"/>
      <c r="B11542" s="32"/>
      <c r="C11542" s="34"/>
      <c r="D11542" s="10"/>
      <c r="J11542" s="53"/>
      <c r="K11542" s="64"/>
      <c r="O11542" s="60"/>
      <c r="P11542" s="67"/>
      <c r="T11542" s="53"/>
      <c r="U11542" s="64"/>
      <c r="Y11542" s="53"/>
      <c r="Z11542" s="64"/>
      <c r="AD11542" s="53"/>
    </row>
    <row r="11543" spans="1:30" s="13" customFormat="1" x14ac:dyDescent="0.25">
      <c r="A11543"/>
      <c r="B11543" s="32"/>
      <c r="C11543" s="34"/>
      <c r="D11543" s="10"/>
      <c r="J11543" s="53"/>
      <c r="K11543" s="64"/>
      <c r="O11543" s="60"/>
      <c r="P11543" s="67"/>
      <c r="T11543" s="53"/>
      <c r="U11543" s="64"/>
      <c r="Y11543" s="53"/>
      <c r="Z11543" s="64"/>
      <c r="AD11543" s="53"/>
    </row>
    <row r="11544" spans="1:30" s="13" customFormat="1" x14ac:dyDescent="0.25">
      <c r="A11544"/>
      <c r="B11544" s="32"/>
      <c r="C11544" s="34"/>
      <c r="D11544" s="10"/>
      <c r="J11544" s="53"/>
      <c r="K11544" s="64"/>
      <c r="O11544" s="60"/>
      <c r="P11544" s="67"/>
      <c r="T11544" s="53"/>
      <c r="U11544" s="64"/>
      <c r="Y11544" s="53"/>
      <c r="Z11544" s="64"/>
      <c r="AD11544" s="53"/>
    </row>
    <row r="11545" spans="1:30" s="13" customFormat="1" x14ac:dyDescent="0.25">
      <c r="A11545"/>
      <c r="B11545" s="32"/>
      <c r="C11545" s="34"/>
      <c r="D11545" s="10"/>
      <c r="J11545" s="53"/>
      <c r="K11545" s="64"/>
      <c r="O11545" s="60"/>
      <c r="P11545" s="67"/>
      <c r="T11545" s="53"/>
      <c r="U11545" s="64"/>
      <c r="Y11545" s="53"/>
      <c r="Z11545" s="64"/>
      <c r="AD11545" s="53"/>
    </row>
    <row r="11546" spans="1:30" s="13" customFormat="1" x14ac:dyDescent="0.25">
      <c r="A11546"/>
      <c r="B11546" s="32"/>
      <c r="C11546" s="34"/>
      <c r="D11546" s="10"/>
      <c r="J11546" s="53"/>
      <c r="K11546" s="64"/>
      <c r="O11546" s="60"/>
      <c r="P11546" s="67"/>
      <c r="T11546" s="53"/>
      <c r="U11546" s="64"/>
      <c r="Y11546" s="53"/>
      <c r="Z11546" s="64"/>
      <c r="AD11546" s="53"/>
    </row>
    <row r="11547" spans="1:30" s="13" customFormat="1" x14ac:dyDescent="0.25">
      <c r="A11547"/>
      <c r="B11547" s="32"/>
      <c r="C11547" s="34"/>
      <c r="D11547" s="10"/>
      <c r="J11547" s="53"/>
      <c r="K11547" s="64"/>
      <c r="O11547" s="60"/>
      <c r="P11547" s="67"/>
      <c r="T11547" s="53"/>
      <c r="U11547" s="64"/>
      <c r="Y11547" s="53"/>
      <c r="Z11547" s="64"/>
      <c r="AD11547" s="53"/>
    </row>
    <row r="11548" spans="1:30" s="13" customFormat="1" x14ac:dyDescent="0.25">
      <c r="A11548"/>
      <c r="B11548" s="32"/>
      <c r="C11548" s="34"/>
      <c r="D11548" s="10"/>
      <c r="J11548" s="53"/>
      <c r="K11548" s="64"/>
      <c r="O11548" s="60"/>
      <c r="P11548" s="67"/>
      <c r="T11548" s="53"/>
      <c r="U11548" s="64"/>
      <c r="Y11548" s="53"/>
      <c r="Z11548" s="64"/>
      <c r="AD11548" s="53"/>
    </row>
    <row r="11549" spans="1:30" s="13" customFormat="1" x14ac:dyDescent="0.25">
      <c r="A11549"/>
      <c r="B11549" s="32"/>
      <c r="C11549" s="34"/>
      <c r="D11549" s="10"/>
      <c r="J11549" s="53"/>
      <c r="K11549" s="64"/>
      <c r="O11549" s="60"/>
      <c r="P11549" s="67"/>
      <c r="T11549" s="53"/>
      <c r="U11549" s="64"/>
      <c r="Y11549" s="53"/>
      <c r="Z11549" s="64"/>
      <c r="AD11549" s="53"/>
    </row>
    <row r="11550" spans="1:30" s="13" customFormat="1" x14ac:dyDescent="0.25">
      <c r="A11550"/>
      <c r="B11550" s="32"/>
      <c r="C11550" s="34"/>
      <c r="D11550" s="10"/>
      <c r="J11550" s="53"/>
      <c r="K11550" s="64"/>
      <c r="O11550" s="60"/>
      <c r="P11550" s="67"/>
      <c r="T11550" s="53"/>
      <c r="U11550" s="64"/>
      <c r="Y11550" s="53"/>
      <c r="Z11550" s="64"/>
      <c r="AD11550" s="53"/>
    </row>
    <row r="11551" spans="1:30" s="13" customFormat="1" x14ac:dyDescent="0.25">
      <c r="A11551"/>
      <c r="B11551" s="32"/>
      <c r="C11551" s="34"/>
      <c r="D11551" s="10"/>
      <c r="J11551" s="53"/>
      <c r="K11551" s="64"/>
      <c r="O11551" s="60"/>
      <c r="P11551" s="67"/>
      <c r="T11551" s="53"/>
      <c r="U11551" s="64"/>
      <c r="Y11551" s="53"/>
      <c r="Z11551" s="64"/>
      <c r="AD11551" s="53"/>
    </row>
    <row r="11552" spans="1:30" s="13" customFormat="1" x14ac:dyDescent="0.25">
      <c r="A11552"/>
      <c r="B11552" s="32"/>
      <c r="C11552" s="34"/>
      <c r="D11552" s="10"/>
      <c r="J11552" s="53"/>
      <c r="K11552" s="64"/>
      <c r="O11552" s="60"/>
      <c r="P11552" s="67"/>
      <c r="T11552" s="53"/>
      <c r="U11552" s="64"/>
      <c r="Y11552" s="53"/>
      <c r="Z11552" s="64"/>
      <c r="AD11552" s="53"/>
    </row>
    <row r="11553" spans="1:30" s="13" customFormat="1" x14ac:dyDescent="0.25">
      <c r="A11553"/>
      <c r="B11553" s="32"/>
      <c r="C11553" s="34"/>
      <c r="D11553" s="10"/>
      <c r="J11553" s="53"/>
      <c r="K11553" s="64"/>
      <c r="O11553" s="60"/>
      <c r="P11553" s="67"/>
      <c r="T11553" s="53"/>
      <c r="U11553" s="64"/>
      <c r="Y11553" s="53"/>
      <c r="Z11553" s="64"/>
      <c r="AD11553" s="53"/>
    </row>
    <row r="11554" spans="1:30" s="13" customFormat="1" x14ac:dyDescent="0.25">
      <c r="A11554"/>
      <c r="B11554" s="32"/>
      <c r="C11554" s="34"/>
      <c r="D11554" s="10"/>
      <c r="J11554" s="53"/>
      <c r="K11554" s="64"/>
      <c r="O11554" s="60"/>
      <c r="P11554" s="67"/>
      <c r="T11554" s="53"/>
      <c r="U11554" s="64"/>
      <c r="Y11554" s="53"/>
      <c r="Z11554" s="64"/>
      <c r="AD11554" s="53"/>
    </row>
    <row r="11555" spans="1:30" s="13" customFormat="1" x14ac:dyDescent="0.25">
      <c r="A11555"/>
      <c r="B11555" s="32"/>
      <c r="C11555" s="34"/>
      <c r="D11555" s="10"/>
      <c r="J11555" s="53"/>
      <c r="K11555" s="64"/>
      <c r="O11555" s="60"/>
      <c r="P11555" s="67"/>
      <c r="T11555" s="53"/>
      <c r="U11555" s="64"/>
      <c r="Y11555" s="53"/>
      <c r="Z11555" s="64"/>
      <c r="AD11555" s="53"/>
    </row>
    <row r="11556" spans="1:30" s="13" customFormat="1" x14ac:dyDescent="0.25">
      <c r="A11556"/>
      <c r="B11556" s="32"/>
      <c r="C11556" s="34"/>
      <c r="D11556" s="10"/>
      <c r="J11556" s="53"/>
      <c r="K11556" s="64"/>
      <c r="O11556" s="60"/>
      <c r="P11556" s="67"/>
      <c r="T11556" s="53"/>
      <c r="U11556" s="64"/>
      <c r="Y11556" s="53"/>
      <c r="Z11556" s="64"/>
      <c r="AD11556" s="53"/>
    </row>
    <row r="11557" spans="1:30" s="13" customFormat="1" x14ac:dyDescent="0.25">
      <c r="A11557"/>
      <c r="B11557" s="32"/>
      <c r="C11557" s="34"/>
      <c r="D11557" s="10"/>
      <c r="J11557" s="53"/>
      <c r="K11557" s="64"/>
      <c r="O11557" s="60"/>
      <c r="P11557" s="67"/>
      <c r="T11557" s="53"/>
      <c r="U11557" s="64"/>
      <c r="Y11557" s="53"/>
      <c r="Z11557" s="64"/>
      <c r="AD11557" s="53"/>
    </row>
    <row r="11558" spans="1:30" s="13" customFormat="1" x14ac:dyDescent="0.25">
      <c r="A11558"/>
      <c r="B11558" s="32"/>
      <c r="C11558" s="34"/>
      <c r="D11558" s="10"/>
      <c r="J11558" s="53"/>
      <c r="K11558" s="64"/>
      <c r="O11558" s="60"/>
      <c r="P11558" s="67"/>
      <c r="T11558" s="53"/>
      <c r="U11558" s="64"/>
      <c r="Y11558" s="53"/>
      <c r="Z11558" s="64"/>
      <c r="AD11558" s="53"/>
    </row>
    <row r="11559" spans="1:30" s="13" customFormat="1" x14ac:dyDescent="0.25">
      <c r="A11559"/>
      <c r="B11559" s="32"/>
      <c r="C11559" s="34"/>
      <c r="D11559" s="10"/>
      <c r="J11559" s="53"/>
      <c r="K11559" s="64"/>
      <c r="O11559" s="60"/>
      <c r="P11559" s="67"/>
      <c r="T11559" s="53"/>
      <c r="U11559" s="64"/>
      <c r="Y11559" s="53"/>
      <c r="Z11559" s="64"/>
      <c r="AD11559" s="53"/>
    </row>
    <row r="11560" spans="1:30" s="13" customFormat="1" x14ac:dyDescent="0.25">
      <c r="A11560"/>
      <c r="B11560" s="32"/>
      <c r="C11560" s="34"/>
      <c r="D11560" s="10"/>
      <c r="J11560" s="53"/>
      <c r="K11560" s="64"/>
      <c r="O11560" s="60"/>
      <c r="P11560" s="67"/>
      <c r="T11560" s="53"/>
      <c r="U11560" s="64"/>
      <c r="Y11560" s="53"/>
      <c r="Z11560" s="64"/>
      <c r="AD11560" s="53"/>
    </row>
    <row r="11561" spans="1:30" s="13" customFormat="1" x14ac:dyDescent="0.25">
      <c r="A11561"/>
      <c r="B11561" s="32"/>
      <c r="C11561" s="34"/>
      <c r="D11561" s="10"/>
      <c r="J11561" s="53"/>
      <c r="K11561" s="64"/>
      <c r="O11561" s="60"/>
      <c r="P11561" s="67"/>
      <c r="T11561" s="53"/>
      <c r="U11561" s="64"/>
      <c r="Y11561" s="53"/>
      <c r="Z11561" s="64"/>
      <c r="AD11561" s="53"/>
    </row>
    <row r="11562" spans="1:30" s="13" customFormat="1" x14ac:dyDescent="0.25">
      <c r="A11562"/>
      <c r="B11562" s="32"/>
      <c r="C11562" s="34"/>
      <c r="D11562" s="10"/>
      <c r="J11562" s="53"/>
      <c r="K11562" s="64"/>
      <c r="O11562" s="60"/>
      <c r="P11562" s="67"/>
      <c r="T11562" s="53"/>
      <c r="U11562" s="64"/>
      <c r="Y11562" s="53"/>
      <c r="Z11562" s="64"/>
      <c r="AD11562" s="53"/>
    </row>
    <row r="11563" spans="1:30" s="13" customFormat="1" x14ac:dyDescent="0.25">
      <c r="A11563"/>
      <c r="B11563" s="32"/>
      <c r="C11563" s="34"/>
      <c r="D11563" s="10"/>
      <c r="J11563" s="53"/>
      <c r="K11563" s="64"/>
      <c r="O11563" s="60"/>
      <c r="P11563" s="67"/>
      <c r="T11563" s="53"/>
      <c r="U11563" s="64"/>
      <c r="Y11563" s="53"/>
      <c r="Z11563" s="64"/>
      <c r="AD11563" s="53"/>
    </row>
    <row r="11564" spans="1:30" s="13" customFormat="1" x14ac:dyDescent="0.25">
      <c r="A11564"/>
      <c r="B11564" s="32"/>
      <c r="C11564" s="34"/>
      <c r="D11564" s="10"/>
      <c r="J11564" s="53"/>
      <c r="K11564" s="64"/>
      <c r="O11564" s="60"/>
      <c r="P11564" s="67"/>
      <c r="T11564" s="53"/>
      <c r="U11564" s="64"/>
      <c r="Y11564" s="53"/>
      <c r="Z11564" s="64"/>
      <c r="AD11564" s="53"/>
    </row>
    <row r="11565" spans="1:30" s="13" customFormat="1" x14ac:dyDescent="0.25">
      <c r="A11565"/>
      <c r="B11565" s="32"/>
      <c r="C11565" s="34"/>
      <c r="D11565" s="10"/>
      <c r="J11565" s="53"/>
      <c r="K11565" s="64"/>
      <c r="O11565" s="60"/>
      <c r="P11565" s="67"/>
      <c r="T11565" s="53"/>
      <c r="U11565" s="64"/>
      <c r="Y11565" s="53"/>
      <c r="Z11565" s="64"/>
      <c r="AD11565" s="53"/>
    </row>
    <row r="11566" spans="1:30" s="13" customFormat="1" x14ac:dyDescent="0.25">
      <c r="A11566"/>
      <c r="B11566" s="32"/>
      <c r="C11566" s="34"/>
      <c r="D11566" s="10"/>
      <c r="J11566" s="53"/>
      <c r="K11566" s="64"/>
      <c r="O11566" s="60"/>
      <c r="P11566" s="67"/>
      <c r="T11566" s="53"/>
      <c r="U11566" s="64"/>
      <c r="Y11566" s="53"/>
      <c r="Z11566" s="64"/>
      <c r="AD11566" s="53"/>
    </row>
    <row r="11567" spans="1:30" s="13" customFormat="1" x14ac:dyDescent="0.25">
      <c r="A11567"/>
      <c r="B11567" s="32"/>
      <c r="C11567" s="34"/>
      <c r="D11567" s="10"/>
      <c r="J11567" s="53"/>
      <c r="K11567" s="64"/>
      <c r="O11567" s="60"/>
      <c r="P11567" s="67"/>
      <c r="T11567" s="53"/>
      <c r="U11567" s="64"/>
      <c r="Y11567" s="53"/>
      <c r="Z11567" s="64"/>
      <c r="AD11567" s="53"/>
    </row>
    <row r="11568" spans="1:30" s="13" customFormat="1" x14ac:dyDescent="0.25">
      <c r="A11568"/>
      <c r="B11568" s="32"/>
      <c r="C11568" s="34"/>
      <c r="D11568" s="10"/>
      <c r="J11568" s="53"/>
      <c r="K11568" s="64"/>
      <c r="O11568" s="60"/>
      <c r="P11568" s="67"/>
      <c r="T11568" s="53"/>
      <c r="U11568" s="64"/>
      <c r="Y11568" s="53"/>
      <c r="Z11568" s="64"/>
      <c r="AD11568" s="53"/>
    </row>
    <row r="11569" spans="1:30" s="13" customFormat="1" x14ac:dyDescent="0.25">
      <c r="A11569"/>
      <c r="B11569" s="32"/>
      <c r="C11569" s="34"/>
      <c r="D11569" s="10"/>
      <c r="J11569" s="53"/>
      <c r="K11569" s="64"/>
      <c r="O11569" s="60"/>
      <c r="P11569" s="67"/>
      <c r="T11569" s="53"/>
      <c r="U11569" s="64"/>
      <c r="Y11569" s="53"/>
      <c r="Z11569" s="64"/>
      <c r="AD11569" s="53"/>
    </row>
    <row r="11570" spans="1:30" s="13" customFormat="1" x14ac:dyDescent="0.25">
      <c r="A11570"/>
      <c r="B11570" s="32"/>
      <c r="C11570" s="34"/>
      <c r="D11570" s="10"/>
      <c r="J11570" s="53"/>
      <c r="K11570" s="64"/>
      <c r="O11570" s="60"/>
      <c r="P11570" s="67"/>
      <c r="T11570" s="53"/>
      <c r="U11570" s="64"/>
      <c r="Y11570" s="53"/>
      <c r="Z11570" s="64"/>
      <c r="AD11570" s="53"/>
    </row>
    <row r="11571" spans="1:30" s="13" customFormat="1" x14ac:dyDescent="0.25">
      <c r="A11571"/>
      <c r="B11571" s="32"/>
      <c r="C11571" s="34"/>
      <c r="D11571" s="10"/>
      <c r="J11571" s="53"/>
      <c r="K11571" s="64"/>
      <c r="O11571" s="60"/>
      <c r="P11571" s="67"/>
      <c r="T11571" s="53"/>
      <c r="U11571" s="64"/>
      <c r="Y11571" s="53"/>
      <c r="Z11571" s="64"/>
      <c r="AD11571" s="53"/>
    </row>
    <row r="11572" spans="1:30" s="13" customFormat="1" x14ac:dyDescent="0.25">
      <c r="A11572"/>
      <c r="B11572" s="32"/>
      <c r="C11572" s="34"/>
      <c r="D11572" s="10"/>
      <c r="J11572" s="53"/>
      <c r="K11572" s="64"/>
      <c r="O11572" s="60"/>
      <c r="P11572" s="67"/>
      <c r="T11572" s="53"/>
      <c r="U11572" s="64"/>
      <c r="Y11572" s="53"/>
      <c r="Z11572" s="64"/>
      <c r="AD11572" s="53"/>
    </row>
    <row r="11573" spans="1:30" s="13" customFormat="1" x14ac:dyDescent="0.25">
      <c r="A11573"/>
      <c r="B11573" s="32"/>
      <c r="C11573" s="34"/>
      <c r="D11573" s="10"/>
      <c r="J11573" s="53"/>
      <c r="K11573" s="64"/>
      <c r="O11573" s="60"/>
      <c r="P11573" s="67"/>
      <c r="T11573" s="53"/>
      <c r="U11573" s="64"/>
      <c r="Y11573" s="53"/>
      <c r="Z11573" s="64"/>
      <c r="AD11573" s="53"/>
    </row>
    <row r="11574" spans="1:30" s="13" customFormat="1" x14ac:dyDescent="0.25">
      <c r="A11574"/>
      <c r="B11574" s="32"/>
      <c r="C11574" s="34"/>
      <c r="D11574" s="10"/>
      <c r="J11574" s="53"/>
      <c r="K11574" s="64"/>
      <c r="O11574" s="60"/>
      <c r="P11574" s="67"/>
      <c r="T11574" s="53"/>
      <c r="U11574" s="64"/>
      <c r="Y11574" s="53"/>
      <c r="Z11574" s="64"/>
      <c r="AD11574" s="53"/>
    </row>
    <row r="11575" spans="1:30" s="13" customFormat="1" x14ac:dyDescent="0.25">
      <c r="A11575"/>
      <c r="B11575" s="32"/>
      <c r="C11575" s="34"/>
      <c r="D11575" s="10"/>
      <c r="J11575" s="53"/>
      <c r="K11575" s="64"/>
      <c r="O11575" s="60"/>
      <c r="P11575" s="67"/>
      <c r="T11575" s="53"/>
      <c r="U11575" s="64"/>
      <c r="Y11575" s="53"/>
      <c r="Z11575" s="64"/>
      <c r="AD11575" s="53"/>
    </row>
    <row r="11576" spans="1:30" s="13" customFormat="1" x14ac:dyDescent="0.25">
      <c r="A11576"/>
      <c r="B11576" s="32"/>
      <c r="C11576" s="34"/>
      <c r="D11576" s="10"/>
      <c r="J11576" s="53"/>
      <c r="K11576" s="64"/>
      <c r="O11576" s="60"/>
      <c r="P11576" s="67"/>
      <c r="T11576" s="53"/>
      <c r="U11576" s="64"/>
      <c r="Y11576" s="53"/>
      <c r="Z11576" s="64"/>
      <c r="AD11576" s="53"/>
    </row>
    <row r="11577" spans="1:30" s="13" customFormat="1" x14ac:dyDescent="0.25">
      <c r="A11577"/>
      <c r="B11577" s="32"/>
      <c r="C11577" s="34"/>
      <c r="D11577" s="10"/>
      <c r="J11577" s="53"/>
      <c r="K11577" s="64"/>
      <c r="O11577" s="60"/>
      <c r="P11577" s="67"/>
      <c r="T11577" s="53"/>
      <c r="U11577" s="64"/>
      <c r="Y11577" s="53"/>
      <c r="Z11577" s="64"/>
      <c r="AD11577" s="53"/>
    </row>
    <row r="11578" spans="1:30" s="13" customFormat="1" x14ac:dyDescent="0.25">
      <c r="A11578"/>
      <c r="B11578" s="32"/>
      <c r="C11578" s="34"/>
      <c r="D11578" s="10"/>
      <c r="J11578" s="53"/>
      <c r="K11578" s="64"/>
      <c r="O11578" s="60"/>
      <c r="P11578" s="67"/>
      <c r="T11578" s="53"/>
      <c r="U11578" s="64"/>
      <c r="Y11578" s="53"/>
      <c r="Z11578" s="64"/>
      <c r="AD11578" s="53"/>
    </row>
    <row r="11579" spans="1:30" s="13" customFormat="1" x14ac:dyDescent="0.25">
      <c r="A11579"/>
      <c r="B11579" s="32"/>
      <c r="C11579" s="34"/>
      <c r="D11579" s="10"/>
      <c r="J11579" s="53"/>
      <c r="K11579" s="64"/>
      <c r="O11579" s="60"/>
      <c r="P11579" s="67"/>
      <c r="T11579" s="53"/>
      <c r="U11579" s="64"/>
      <c r="Y11579" s="53"/>
      <c r="Z11579" s="64"/>
      <c r="AD11579" s="53"/>
    </row>
    <row r="11580" spans="1:30" s="13" customFormat="1" x14ac:dyDescent="0.25">
      <c r="A11580"/>
      <c r="B11580" s="32"/>
      <c r="C11580" s="34"/>
      <c r="D11580" s="10"/>
      <c r="J11580" s="53"/>
      <c r="K11580" s="64"/>
      <c r="O11580" s="60"/>
      <c r="P11580" s="67"/>
      <c r="T11580" s="53"/>
      <c r="U11580" s="64"/>
      <c r="Y11580" s="53"/>
      <c r="Z11580" s="64"/>
      <c r="AD11580" s="53"/>
    </row>
    <row r="11581" spans="1:30" s="13" customFormat="1" x14ac:dyDescent="0.25">
      <c r="A11581"/>
      <c r="B11581" s="32"/>
      <c r="C11581" s="34"/>
      <c r="D11581" s="10"/>
      <c r="J11581" s="53"/>
      <c r="K11581" s="64"/>
      <c r="O11581" s="60"/>
      <c r="P11581" s="67"/>
      <c r="T11581" s="53"/>
      <c r="U11581" s="64"/>
      <c r="Y11581" s="53"/>
      <c r="Z11581" s="64"/>
      <c r="AD11581" s="53"/>
    </row>
    <row r="11582" spans="1:30" s="13" customFormat="1" x14ac:dyDescent="0.25">
      <c r="A11582"/>
      <c r="B11582" s="32"/>
      <c r="C11582" s="34"/>
      <c r="D11582" s="10"/>
      <c r="J11582" s="53"/>
      <c r="K11582" s="64"/>
      <c r="O11582" s="60"/>
      <c r="P11582" s="67"/>
      <c r="T11582" s="53"/>
      <c r="U11582" s="64"/>
      <c r="Y11582" s="53"/>
      <c r="Z11582" s="64"/>
      <c r="AD11582" s="53"/>
    </row>
    <row r="11583" spans="1:30" s="13" customFormat="1" x14ac:dyDescent="0.25">
      <c r="A11583"/>
      <c r="B11583" s="32"/>
      <c r="C11583" s="34"/>
      <c r="D11583" s="10"/>
      <c r="J11583" s="53"/>
      <c r="K11583" s="64"/>
      <c r="O11583" s="60"/>
      <c r="P11583" s="67"/>
      <c r="T11583" s="53"/>
      <c r="U11583" s="64"/>
      <c r="Y11583" s="53"/>
      <c r="Z11583" s="64"/>
      <c r="AD11583" s="53"/>
    </row>
    <row r="11584" spans="1:30" s="13" customFormat="1" x14ac:dyDescent="0.25">
      <c r="A11584"/>
      <c r="B11584" s="32"/>
      <c r="C11584" s="34"/>
      <c r="D11584" s="10"/>
      <c r="J11584" s="53"/>
      <c r="K11584" s="64"/>
      <c r="O11584" s="60"/>
      <c r="P11584" s="67"/>
      <c r="T11584" s="53"/>
      <c r="U11584" s="64"/>
      <c r="Y11584" s="53"/>
      <c r="Z11584" s="64"/>
      <c r="AD11584" s="53"/>
    </row>
    <row r="11585" spans="1:30" s="13" customFormat="1" x14ac:dyDescent="0.25">
      <c r="A11585"/>
      <c r="B11585" s="32"/>
      <c r="C11585" s="34"/>
      <c r="D11585" s="10"/>
      <c r="J11585" s="53"/>
      <c r="K11585" s="64"/>
      <c r="O11585" s="60"/>
      <c r="P11585" s="67"/>
      <c r="T11585" s="53"/>
      <c r="U11585" s="64"/>
      <c r="Y11585" s="53"/>
      <c r="Z11585" s="64"/>
      <c r="AD11585" s="53"/>
    </row>
    <row r="11586" spans="1:30" s="13" customFormat="1" x14ac:dyDescent="0.25">
      <c r="A11586"/>
      <c r="B11586" s="32"/>
      <c r="C11586" s="34"/>
      <c r="D11586" s="10"/>
      <c r="J11586" s="53"/>
      <c r="K11586" s="64"/>
      <c r="O11586" s="60"/>
      <c r="P11586" s="67"/>
      <c r="T11586" s="53"/>
      <c r="U11586" s="64"/>
      <c r="Y11586" s="53"/>
      <c r="Z11586" s="64"/>
      <c r="AD11586" s="53"/>
    </row>
    <row r="11587" spans="1:30" s="13" customFormat="1" x14ac:dyDescent="0.25">
      <c r="A11587"/>
      <c r="B11587" s="32"/>
      <c r="C11587" s="34"/>
      <c r="D11587" s="10"/>
      <c r="J11587" s="53"/>
      <c r="K11587" s="64"/>
      <c r="O11587" s="60"/>
      <c r="P11587" s="67"/>
      <c r="T11587" s="53"/>
      <c r="U11587" s="64"/>
      <c r="Y11587" s="53"/>
      <c r="Z11587" s="64"/>
      <c r="AD11587" s="53"/>
    </row>
    <row r="11588" spans="1:30" s="13" customFormat="1" x14ac:dyDescent="0.25">
      <c r="A11588"/>
      <c r="B11588" s="32"/>
      <c r="C11588" s="34"/>
      <c r="D11588" s="10"/>
      <c r="J11588" s="53"/>
      <c r="K11588" s="64"/>
      <c r="O11588" s="60"/>
      <c r="P11588" s="67"/>
      <c r="T11588" s="53"/>
      <c r="U11588" s="64"/>
      <c r="Y11588" s="53"/>
      <c r="Z11588" s="64"/>
      <c r="AD11588" s="53"/>
    </row>
    <row r="11589" spans="1:30" s="13" customFormat="1" x14ac:dyDescent="0.25">
      <c r="A11589"/>
      <c r="B11589" s="32"/>
      <c r="C11589" s="34"/>
      <c r="D11589" s="10"/>
      <c r="J11589" s="53"/>
      <c r="K11589" s="64"/>
      <c r="O11589" s="60"/>
      <c r="P11589" s="67"/>
      <c r="T11589" s="53"/>
      <c r="U11589" s="64"/>
      <c r="Y11589" s="53"/>
      <c r="Z11589" s="64"/>
      <c r="AD11589" s="53"/>
    </row>
    <row r="11590" spans="1:30" s="13" customFormat="1" x14ac:dyDescent="0.25">
      <c r="A11590"/>
      <c r="B11590" s="32"/>
      <c r="C11590" s="34"/>
      <c r="D11590" s="10"/>
      <c r="J11590" s="53"/>
      <c r="K11590" s="64"/>
      <c r="O11590" s="60"/>
      <c r="P11590" s="67"/>
      <c r="T11590" s="53"/>
      <c r="U11590" s="64"/>
      <c r="Y11590" s="53"/>
      <c r="Z11590" s="64"/>
      <c r="AD11590" s="53"/>
    </row>
    <row r="11591" spans="1:30" s="13" customFormat="1" x14ac:dyDescent="0.25">
      <c r="A11591"/>
      <c r="B11591" s="32"/>
      <c r="C11591" s="34"/>
      <c r="D11591" s="10"/>
      <c r="J11591" s="53"/>
      <c r="K11591" s="64"/>
      <c r="O11591" s="60"/>
      <c r="P11591" s="67"/>
      <c r="T11591" s="53"/>
      <c r="U11591" s="64"/>
      <c r="Y11591" s="53"/>
      <c r="Z11591" s="64"/>
      <c r="AD11591" s="53"/>
    </row>
    <row r="11592" spans="1:30" s="13" customFormat="1" x14ac:dyDescent="0.25">
      <c r="A11592"/>
      <c r="B11592" s="32"/>
      <c r="C11592" s="34"/>
      <c r="D11592" s="10"/>
      <c r="J11592" s="53"/>
      <c r="K11592" s="64"/>
      <c r="O11592" s="60"/>
      <c r="P11592" s="67"/>
      <c r="T11592" s="53"/>
      <c r="U11592" s="64"/>
      <c r="Y11592" s="53"/>
      <c r="Z11592" s="64"/>
      <c r="AD11592" s="53"/>
    </row>
    <row r="11593" spans="1:30" s="13" customFormat="1" x14ac:dyDescent="0.25">
      <c r="A11593"/>
      <c r="B11593" s="32"/>
      <c r="C11593" s="34"/>
      <c r="D11593" s="10"/>
      <c r="J11593" s="53"/>
      <c r="K11593" s="64"/>
      <c r="O11593" s="60"/>
      <c r="P11593" s="67"/>
      <c r="T11593" s="53"/>
      <c r="U11593" s="64"/>
      <c r="Y11593" s="53"/>
      <c r="Z11593" s="64"/>
      <c r="AD11593" s="53"/>
    </row>
    <row r="11594" spans="1:30" s="13" customFormat="1" x14ac:dyDescent="0.25">
      <c r="A11594"/>
      <c r="B11594" s="32"/>
      <c r="C11594" s="34"/>
      <c r="D11594" s="10"/>
      <c r="J11594" s="53"/>
      <c r="K11594" s="64"/>
      <c r="O11594" s="60"/>
      <c r="P11594" s="67"/>
      <c r="T11594" s="53"/>
      <c r="U11594" s="64"/>
      <c r="Y11594" s="53"/>
      <c r="Z11594" s="64"/>
      <c r="AD11594" s="53"/>
    </row>
    <row r="11595" spans="1:30" s="13" customFormat="1" x14ac:dyDescent="0.25">
      <c r="A11595"/>
      <c r="B11595" s="32"/>
      <c r="C11595" s="34"/>
      <c r="D11595" s="10"/>
      <c r="J11595" s="53"/>
      <c r="K11595" s="64"/>
      <c r="O11595" s="60"/>
      <c r="P11595" s="67"/>
      <c r="T11595" s="53"/>
      <c r="U11595" s="64"/>
      <c r="Y11595" s="53"/>
      <c r="Z11595" s="64"/>
      <c r="AD11595" s="53"/>
    </row>
    <row r="11596" spans="1:30" s="13" customFormat="1" x14ac:dyDescent="0.25">
      <c r="A11596"/>
      <c r="B11596" s="32"/>
      <c r="C11596" s="34"/>
      <c r="D11596" s="10"/>
      <c r="J11596" s="53"/>
      <c r="K11596" s="64"/>
      <c r="O11596" s="60"/>
      <c r="P11596" s="67"/>
      <c r="T11596" s="53"/>
      <c r="U11596" s="64"/>
      <c r="Y11596" s="53"/>
      <c r="Z11596" s="64"/>
      <c r="AD11596" s="53"/>
    </row>
    <row r="11597" spans="1:30" s="13" customFormat="1" x14ac:dyDescent="0.25">
      <c r="A11597"/>
      <c r="B11597" s="32"/>
      <c r="C11597" s="34"/>
      <c r="D11597" s="10"/>
      <c r="J11597" s="53"/>
      <c r="K11597" s="64"/>
      <c r="O11597" s="60"/>
      <c r="P11597" s="67"/>
      <c r="T11597" s="53"/>
      <c r="U11597" s="64"/>
      <c r="Y11597" s="53"/>
      <c r="Z11597" s="64"/>
      <c r="AD11597" s="53"/>
    </row>
    <row r="11598" spans="1:30" s="13" customFormat="1" x14ac:dyDescent="0.25">
      <c r="A11598"/>
      <c r="B11598" s="32"/>
      <c r="C11598" s="34"/>
      <c r="D11598" s="10"/>
      <c r="J11598" s="53"/>
      <c r="K11598" s="64"/>
      <c r="O11598" s="60"/>
      <c r="P11598" s="67"/>
      <c r="T11598" s="53"/>
      <c r="U11598" s="64"/>
      <c r="Y11598" s="53"/>
      <c r="Z11598" s="64"/>
      <c r="AD11598" s="53"/>
    </row>
    <row r="11599" spans="1:30" s="13" customFormat="1" x14ac:dyDescent="0.25">
      <c r="A11599"/>
      <c r="B11599" s="32"/>
      <c r="C11599" s="34"/>
      <c r="D11599" s="10"/>
      <c r="J11599" s="53"/>
      <c r="K11599" s="64"/>
      <c r="O11599" s="60"/>
      <c r="P11599" s="67"/>
      <c r="T11599" s="53"/>
      <c r="U11599" s="64"/>
      <c r="Y11599" s="53"/>
      <c r="Z11599" s="64"/>
      <c r="AD11599" s="53"/>
    </row>
    <row r="11600" spans="1:30" s="13" customFormat="1" x14ac:dyDescent="0.25">
      <c r="A11600"/>
      <c r="B11600" s="32"/>
      <c r="C11600" s="34"/>
      <c r="D11600" s="10"/>
      <c r="J11600" s="53"/>
      <c r="K11600" s="64"/>
      <c r="O11600" s="60"/>
      <c r="P11600" s="67"/>
      <c r="T11600" s="53"/>
      <c r="U11600" s="64"/>
      <c r="Y11600" s="53"/>
      <c r="Z11600" s="64"/>
      <c r="AD11600" s="53"/>
    </row>
    <row r="11601" spans="1:30" s="13" customFormat="1" x14ac:dyDescent="0.25">
      <c r="A11601"/>
      <c r="B11601" s="32"/>
      <c r="C11601" s="34"/>
      <c r="D11601" s="10"/>
      <c r="J11601" s="53"/>
      <c r="K11601" s="64"/>
      <c r="O11601" s="60"/>
      <c r="P11601" s="67"/>
      <c r="T11601" s="53"/>
      <c r="U11601" s="64"/>
      <c r="Y11601" s="53"/>
      <c r="Z11601" s="64"/>
      <c r="AD11601" s="53"/>
    </row>
    <row r="11602" spans="1:30" s="13" customFormat="1" x14ac:dyDescent="0.25">
      <c r="A11602"/>
      <c r="B11602" s="32"/>
      <c r="C11602" s="34"/>
      <c r="D11602" s="10"/>
      <c r="J11602" s="53"/>
      <c r="K11602" s="64"/>
      <c r="O11602" s="60"/>
      <c r="P11602" s="67"/>
      <c r="T11602" s="53"/>
      <c r="U11602" s="64"/>
      <c r="Y11602" s="53"/>
      <c r="Z11602" s="64"/>
      <c r="AD11602" s="53"/>
    </row>
    <row r="11603" spans="1:30" s="13" customFormat="1" x14ac:dyDescent="0.25">
      <c r="A11603"/>
      <c r="B11603" s="32"/>
      <c r="C11603" s="34"/>
      <c r="D11603" s="10"/>
      <c r="J11603" s="53"/>
      <c r="K11603" s="64"/>
      <c r="O11603" s="60"/>
      <c r="P11603" s="67"/>
      <c r="T11603" s="53"/>
      <c r="U11603" s="64"/>
      <c r="Y11603" s="53"/>
      <c r="Z11603" s="64"/>
      <c r="AD11603" s="53"/>
    </row>
    <row r="11604" spans="1:30" s="13" customFormat="1" x14ac:dyDescent="0.25">
      <c r="A11604"/>
      <c r="B11604" s="32"/>
      <c r="C11604" s="34"/>
      <c r="D11604" s="10"/>
      <c r="J11604" s="53"/>
      <c r="K11604" s="64"/>
      <c r="O11604" s="60"/>
      <c r="P11604" s="67"/>
      <c r="T11604" s="53"/>
      <c r="U11604" s="64"/>
      <c r="Y11604" s="53"/>
      <c r="Z11604" s="64"/>
      <c r="AD11604" s="53"/>
    </row>
    <row r="11605" spans="1:30" s="13" customFormat="1" x14ac:dyDescent="0.25">
      <c r="A11605"/>
      <c r="B11605" s="32"/>
      <c r="C11605" s="34"/>
      <c r="D11605" s="10"/>
      <c r="J11605" s="53"/>
      <c r="K11605" s="64"/>
      <c r="O11605" s="60"/>
      <c r="P11605" s="67"/>
      <c r="T11605" s="53"/>
      <c r="U11605" s="64"/>
      <c r="Y11605" s="53"/>
      <c r="Z11605" s="64"/>
      <c r="AD11605" s="53"/>
    </row>
    <row r="11606" spans="1:30" s="13" customFormat="1" x14ac:dyDescent="0.25">
      <c r="A11606"/>
      <c r="B11606" s="32"/>
      <c r="C11606" s="34"/>
      <c r="D11606" s="10"/>
      <c r="J11606" s="53"/>
      <c r="K11606" s="64"/>
      <c r="O11606" s="60"/>
      <c r="P11606" s="67"/>
      <c r="T11606" s="53"/>
      <c r="U11606" s="64"/>
      <c r="Y11606" s="53"/>
      <c r="Z11606" s="64"/>
      <c r="AD11606" s="53"/>
    </row>
    <row r="11607" spans="1:30" s="13" customFormat="1" x14ac:dyDescent="0.25">
      <c r="A11607"/>
      <c r="B11607" s="32"/>
      <c r="C11607" s="34"/>
      <c r="D11607" s="10"/>
      <c r="J11607" s="53"/>
      <c r="K11607" s="64"/>
      <c r="O11607" s="60"/>
      <c r="P11607" s="67"/>
      <c r="T11607" s="53"/>
      <c r="U11607" s="64"/>
      <c r="Y11607" s="53"/>
      <c r="Z11607" s="64"/>
      <c r="AD11607" s="53"/>
    </row>
    <row r="11608" spans="1:30" s="13" customFormat="1" x14ac:dyDescent="0.25">
      <c r="A11608"/>
      <c r="B11608" s="32"/>
      <c r="C11608" s="34"/>
      <c r="D11608" s="10"/>
      <c r="J11608" s="53"/>
      <c r="K11608" s="64"/>
      <c r="O11608" s="60"/>
      <c r="P11608" s="67"/>
      <c r="T11608" s="53"/>
      <c r="U11608" s="64"/>
      <c r="Y11608" s="53"/>
      <c r="Z11608" s="64"/>
      <c r="AD11608" s="53"/>
    </row>
    <row r="11609" spans="1:30" s="13" customFormat="1" x14ac:dyDescent="0.25">
      <c r="A11609"/>
      <c r="B11609" s="32"/>
      <c r="C11609" s="34"/>
      <c r="D11609" s="10"/>
      <c r="J11609" s="53"/>
      <c r="K11609" s="64"/>
      <c r="O11609" s="60"/>
      <c r="P11609" s="67"/>
      <c r="T11609" s="53"/>
      <c r="U11609" s="64"/>
      <c r="Y11609" s="53"/>
      <c r="Z11609" s="64"/>
      <c r="AD11609" s="53"/>
    </row>
    <row r="11610" spans="1:30" s="13" customFormat="1" x14ac:dyDescent="0.25">
      <c r="A11610"/>
      <c r="B11610" s="32"/>
      <c r="C11610" s="34"/>
      <c r="D11610" s="10"/>
      <c r="J11610" s="53"/>
      <c r="K11610" s="64"/>
      <c r="O11610" s="60"/>
      <c r="P11610" s="67"/>
      <c r="T11610" s="53"/>
      <c r="U11610" s="64"/>
      <c r="Y11610" s="53"/>
      <c r="Z11610" s="64"/>
      <c r="AD11610" s="53"/>
    </row>
    <row r="11611" spans="1:30" s="13" customFormat="1" x14ac:dyDescent="0.25">
      <c r="A11611"/>
      <c r="B11611" s="32"/>
      <c r="C11611" s="34"/>
      <c r="D11611" s="10"/>
      <c r="J11611" s="53"/>
      <c r="K11611" s="64"/>
      <c r="O11611" s="60"/>
      <c r="P11611" s="67"/>
      <c r="T11611" s="53"/>
      <c r="U11611" s="64"/>
      <c r="Y11611" s="53"/>
      <c r="Z11611" s="64"/>
      <c r="AD11611" s="53"/>
    </row>
    <row r="11612" spans="1:30" s="13" customFormat="1" x14ac:dyDescent="0.25">
      <c r="A11612"/>
      <c r="B11612" s="32"/>
      <c r="C11612" s="34"/>
      <c r="D11612" s="10"/>
      <c r="J11612" s="53"/>
      <c r="K11612" s="64"/>
      <c r="O11612" s="60"/>
      <c r="P11612" s="67"/>
      <c r="T11612" s="53"/>
      <c r="U11612" s="64"/>
      <c r="Y11612" s="53"/>
      <c r="Z11612" s="64"/>
      <c r="AD11612" s="53"/>
    </row>
    <row r="11613" spans="1:30" s="13" customFormat="1" x14ac:dyDescent="0.25">
      <c r="A11613"/>
      <c r="B11613" s="32"/>
      <c r="C11613" s="34"/>
      <c r="D11613" s="10"/>
      <c r="J11613" s="53"/>
      <c r="K11613" s="64"/>
      <c r="O11613" s="60"/>
      <c r="P11613" s="67"/>
      <c r="T11613" s="53"/>
      <c r="U11613" s="64"/>
      <c r="Y11613" s="53"/>
      <c r="Z11613" s="64"/>
      <c r="AD11613" s="53"/>
    </row>
    <row r="11614" spans="1:30" s="13" customFormat="1" x14ac:dyDescent="0.25">
      <c r="A11614"/>
      <c r="B11614" s="32"/>
      <c r="C11614" s="34"/>
      <c r="D11614" s="10"/>
      <c r="J11614" s="53"/>
      <c r="K11614" s="64"/>
      <c r="O11614" s="60"/>
      <c r="P11614" s="67"/>
      <c r="T11614" s="53"/>
      <c r="U11614" s="64"/>
      <c r="Y11614" s="53"/>
      <c r="Z11614" s="64"/>
      <c r="AD11614" s="53"/>
    </row>
    <row r="11615" spans="1:30" s="13" customFormat="1" x14ac:dyDescent="0.25">
      <c r="A11615"/>
      <c r="B11615" s="32"/>
      <c r="C11615" s="34"/>
      <c r="D11615" s="10"/>
      <c r="J11615" s="53"/>
      <c r="K11615" s="64"/>
      <c r="O11615" s="60"/>
      <c r="P11615" s="67"/>
      <c r="T11615" s="53"/>
      <c r="U11615" s="64"/>
      <c r="Y11615" s="53"/>
      <c r="Z11615" s="64"/>
      <c r="AD11615" s="53"/>
    </row>
    <row r="11616" spans="1:30" s="13" customFormat="1" x14ac:dyDescent="0.25">
      <c r="A11616"/>
      <c r="B11616" s="32"/>
      <c r="C11616" s="34"/>
      <c r="D11616" s="10"/>
      <c r="J11616" s="53"/>
      <c r="K11616" s="64"/>
      <c r="O11616" s="60"/>
      <c r="P11616" s="67"/>
      <c r="T11616" s="53"/>
      <c r="U11616" s="64"/>
      <c r="Y11616" s="53"/>
      <c r="Z11616" s="64"/>
      <c r="AD11616" s="53"/>
    </row>
    <row r="11617" spans="1:30" s="13" customFormat="1" x14ac:dyDescent="0.25">
      <c r="A11617"/>
      <c r="B11617" s="32"/>
      <c r="C11617" s="34"/>
      <c r="D11617" s="10"/>
      <c r="J11617" s="53"/>
      <c r="K11617" s="64"/>
      <c r="O11617" s="60"/>
      <c r="P11617" s="67"/>
      <c r="T11617" s="53"/>
      <c r="U11617" s="64"/>
      <c r="Y11617" s="53"/>
      <c r="Z11617" s="64"/>
      <c r="AD11617" s="53"/>
    </row>
    <row r="11618" spans="1:30" s="13" customFormat="1" x14ac:dyDescent="0.25">
      <c r="A11618"/>
      <c r="B11618" s="32"/>
      <c r="C11618" s="34"/>
      <c r="D11618" s="10"/>
      <c r="J11618" s="53"/>
      <c r="K11618" s="64"/>
      <c r="O11618" s="60"/>
      <c r="P11618" s="67"/>
      <c r="T11618" s="53"/>
      <c r="U11618" s="64"/>
      <c r="Y11618" s="53"/>
      <c r="Z11618" s="64"/>
      <c r="AD11618" s="53"/>
    </row>
    <row r="11619" spans="1:30" s="13" customFormat="1" x14ac:dyDescent="0.25">
      <c r="A11619"/>
      <c r="B11619" s="32"/>
      <c r="C11619" s="34"/>
      <c r="D11619" s="10"/>
      <c r="J11619" s="53"/>
      <c r="K11619" s="64"/>
      <c r="O11619" s="60"/>
      <c r="P11619" s="67"/>
      <c r="T11619" s="53"/>
      <c r="U11619" s="64"/>
      <c r="Y11619" s="53"/>
      <c r="Z11619" s="64"/>
      <c r="AD11619" s="53"/>
    </row>
    <row r="11620" spans="1:30" s="13" customFormat="1" x14ac:dyDescent="0.25">
      <c r="A11620"/>
      <c r="B11620" s="32"/>
      <c r="C11620" s="34"/>
      <c r="D11620" s="10"/>
      <c r="J11620" s="53"/>
      <c r="K11620" s="64"/>
      <c r="O11620" s="60"/>
      <c r="P11620" s="67"/>
      <c r="T11620" s="53"/>
      <c r="U11620" s="64"/>
      <c r="Y11620" s="53"/>
      <c r="Z11620" s="64"/>
      <c r="AD11620" s="53"/>
    </row>
    <row r="11621" spans="1:30" s="13" customFormat="1" x14ac:dyDescent="0.25">
      <c r="A11621"/>
      <c r="B11621" s="32"/>
      <c r="C11621" s="34"/>
      <c r="D11621" s="10"/>
      <c r="J11621" s="53"/>
      <c r="K11621" s="64"/>
      <c r="O11621" s="60"/>
      <c r="P11621" s="67"/>
      <c r="T11621" s="53"/>
      <c r="U11621" s="64"/>
      <c r="Y11621" s="53"/>
      <c r="Z11621" s="64"/>
      <c r="AD11621" s="53"/>
    </row>
    <row r="11622" spans="1:30" s="13" customFormat="1" x14ac:dyDescent="0.25">
      <c r="A11622"/>
      <c r="B11622" s="32"/>
      <c r="C11622" s="34"/>
      <c r="D11622" s="10"/>
      <c r="J11622" s="53"/>
      <c r="K11622" s="64"/>
      <c r="O11622" s="60"/>
      <c r="P11622" s="67"/>
      <c r="T11622" s="53"/>
      <c r="U11622" s="64"/>
      <c r="Y11622" s="53"/>
      <c r="Z11622" s="64"/>
      <c r="AD11622" s="53"/>
    </row>
    <row r="11623" spans="1:30" s="13" customFormat="1" x14ac:dyDescent="0.25">
      <c r="A11623"/>
      <c r="B11623" s="32"/>
      <c r="C11623" s="34"/>
      <c r="D11623" s="10"/>
      <c r="J11623" s="53"/>
      <c r="K11623" s="64"/>
      <c r="O11623" s="60"/>
      <c r="P11623" s="67"/>
      <c r="T11623" s="53"/>
      <c r="U11623" s="64"/>
      <c r="Y11623" s="53"/>
      <c r="Z11623" s="64"/>
      <c r="AD11623" s="53"/>
    </row>
    <row r="11624" spans="1:30" s="13" customFormat="1" x14ac:dyDescent="0.25">
      <c r="A11624"/>
      <c r="B11624" s="32"/>
      <c r="C11624" s="34"/>
      <c r="D11624" s="10"/>
      <c r="J11624" s="53"/>
      <c r="K11624" s="64"/>
      <c r="O11624" s="60"/>
      <c r="P11624" s="67"/>
      <c r="T11624" s="53"/>
      <c r="U11624" s="64"/>
      <c r="Y11624" s="53"/>
      <c r="Z11624" s="64"/>
      <c r="AD11624" s="53"/>
    </row>
    <row r="11625" spans="1:30" s="13" customFormat="1" x14ac:dyDescent="0.25">
      <c r="A11625"/>
      <c r="B11625" s="32"/>
      <c r="C11625" s="34"/>
      <c r="D11625" s="10"/>
      <c r="J11625" s="53"/>
      <c r="K11625" s="64"/>
      <c r="O11625" s="60"/>
      <c r="P11625" s="67"/>
      <c r="T11625" s="53"/>
      <c r="U11625" s="64"/>
      <c r="Y11625" s="53"/>
      <c r="Z11625" s="64"/>
      <c r="AD11625" s="53"/>
    </row>
    <row r="11626" spans="1:30" s="13" customFormat="1" x14ac:dyDescent="0.25">
      <c r="A11626"/>
      <c r="B11626" s="32"/>
      <c r="C11626" s="34"/>
      <c r="D11626" s="10"/>
      <c r="J11626" s="53"/>
      <c r="K11626" s="64"/>
      <c r="O11626" s="60"/>
      <c r="P11626" s="67"/>
      <c r="T11626" s="53"/>
      <c r="U11626" s="64"/>
      <c r="Y11626" s="53"/>
      <c r="Z11626" s="64"/>
      <c r="AD11626" s="53"/>
    </row>
    <row r="11627" spans="1:30" s="13" customFormat="1" x14ac:dyDescent="0.25">
      <c r="A11627"/>
      <c r="B11627" s="32"/>
      <c r="C11627" s="34"/>
      <c r="D11627" s="10"/>
      <c r="J11627" s="53"/>
      <c r="K11627" s="64"/>
      <c r="O11627" s="60"/>
      <c r="P11627" s="67"/>
      <c r="T11627" s="53"/>
      <c r="U11627" s="64"/>
      <c r="Y11627" s="53"/>
      <c r="Z11627" s="64"/>
      <c r="AD11627" s="53"/>
    </row>
    <row r="11628" spans="1:30" s="13" customFormat="1" x14ac:dyDescent="0.25">
      <c r="A11628"/>
      <c r="B11628" s="32"/>
      <c r="C11628" s="34"/>
      <c r="D11628" s="10"/>
      <c r="J11628" s="53"/>
      <c r="K11628" s="64"/>
      <c r="O11628" s="60"/>
      <c r="P11628" s="67"/>
      <c r="T11628" s="53"/>
      <c r="U11628" s="64"/>
      <c r="Y11628" s="53"/>
      <c r="Z11628" s="64"/>
      <c r="AD11628" s="53"/>
    </row>
    <row r="11629" spans="1:30" s="13" customFormat="1" x14ac:dyDescent="0.25">
      <c r="A11629"/>
      <c r="B11629" s="32"/>
      <c r="C11629" s="34"/>
      <c r="D11629" s="10"/>
      <c r="J11629" s="53"/>
      <c r="K11629" s="64"/>
      <c r="O11629" s="60"/>
      <c r="P11629" s="67"/>
      <c r="T11629" s="53"/>
      <c r="U11629" s="64"/>
      <c r="Y11629" s="53"/>
      <c r="Z11629" s="64"/>
      <c r="AD11629" s="53"/>
    </row>
    <row r="11630" spans="1:30" s="13" customFormat="1" x14ac:dyDescent="0.25">
      <c r="A11630"/>
      <c r="B11630" s="32"/>
      <c r="C11630" s="34"/>
      <c r="D11630" s="10"/>
      <c r="J11630" s="53"/>
      <c r="K11630" s="64"/>
      <c r="O11630" s="60"/>
      <c r="P11630" s="67"/>
      <c r="T11630" s="53"/>
      <c r="U11630" s="64"/>
      <c r="Y11630" s="53"/>
      <c r="Z11630" s="64"/>
      <c r="AD11630" s="53"/>
    </row>
    <row r="11631" spans="1:30" s="13" customFormat="1" x14ac:dyDescent="0.25">
      <c r="A11631"/>
      <c r="B11631" s="32"/>
      <c r="C11631" s="34"/>
      <c r="D11631" s="10"/>
      <c r="J11631" s="53"/>
      <c r="K11631" s="64"/>
      <c r="O11631" s="60"/>
      <c r="P11631" s="67"/>
      <c r="T11631" s="53"/>
      <c r="U11631" s="64"/>
      <c r="Y11631" s="53"/>
      <c r="Z11631" s="64"/>
      <c r="AD11631" s="53"/>
    </row>
    <row r="11632" spans="1:30" s="13" customFormat="1" x14ac:dyDescent="0.25">
      <c r="A11632"/>
      <c r="B11632" s="32"/>
      <c r="C11632" s="34"/>
      <c r="D11632" s="10"/>
      <c r="J11632" s="53"/>
      <c r="K11632" s="64"/>
      <c r="O11632" s="60"/>
      <c r="P11632" s="67"/>
      <c r="T11632" s="53"/>
      <c r="U11632" s="64"/>
      <c r="Y11632" s="53"/>
      <c r="Z11632" s="64"/>
      <c r="AD11632" s="53"/>
    </row>
    <row r="11633" spans="1:30" s="13" customFormat="1" x14ac:dyDescent="0.25">
      <c r="A11633"/>
      <c r="B11633" s="32"/>
      <c r="C11633" s="34"/>
      <c r="D11633" s="10"/>
      <c r="J11633" s="53"/>
      <c r="K11633" s="64"/>
      <c r="O11633" s="60"/>
      <c r="P11633" s="67"/>
      <c r="T11633" s="53"/>
      <c r="U11633" s="64"/>
      <c r="Y11633" s="53"/>
      <c r="Z11633" s="64"/>
      <c r="AD11633" s="53"/>
    </row>
    <row r="11634" spans="1:30" s="13" customFormat="1" x14ac:dyDescent="0.25">
      <c r="A11634"/>
      <c r="B11634" s="32"/>
      <c r="C11634" s="34"/>
      <c r="D11634" s="10"/>
      <c r="J11634" s="53"/>
      <c r="K11634" s="64"/>
      <c r="O11634" s="60"/>
      <c r="P11634" s="67"/>
      <c r="T11634" s="53"/>
      <c r="U11634" s="64"/>
      <c r="Y11634" s="53"/>
      <c r="Z11634" s="64"/>
      <c r="AD11634" s="53"/>
    </row>
    <row r="11635" spans="1:30" s="13" customFormat="1" x14ac:dyDescent="0.25">
      <c r="A11635"/>
      <c r="B11635" s="32"/>
      <c r="C11635" s="34"/>
      <c r="D11635" s="10"/>
      <c r="J11635" s="53"/>
      <c r="K11635" s="64"/>
      <c r="O11635" s="60"/>
      <c r="P11635" s="67"/>
      <c r="T11635" s="53"/>
      <c r="U11635" s="64"/>
      <c r="Y11635" s="53"/>
      <c r="Z11635" s="64"/>
      <c r="AD11635" s="53"/>
    </row>
    <row r="11636" spans="1:30" s="13" customFormat="1" x14ac:dyDescent="0.25">
      <c r="A11636"/>
      <c r="B11636" s="32"/>
      <c r="C11636" s="34"/>
      <c r="D11636" s="10"/>
      <c r="J11636" s="53"/>
      <c r="K11636" s="64"/>
      <c r="O11636" s="60"/>
      <c r="P11636" s="67"/>
      <c r="T11636" s="53"/>
      <c r="U11636" s="64"/>
      <c r="Y11636" s="53"/>
      <c r="Z11636" s="64"/>
      <c r="AD11636" s="53"/>
    </row>
    <row r="11637" spans="1:30" s="13" customFormat="1" x14ac:dyDescent="0.25">
      <c r="A11637"/>
      <c r="B11637" s="32"/>
      <c r="C11637" s="34"/>
      <c r="D11637" s="10"/>
      <c r="J11637" s="53"/>
      <c r="K11637" s="64"/>
      <c r="O11637" s="60"/>
      <c r="P11637" s="67"/>
      <c r="T11637" s="53"/>
      <c r="U11637" s="64"/>
      <c r="Y11637" s="53"/>
      <c r="Z11637" s="64"/>
      <c r="AD11637" s="53"/>
    </row>
    <row r="11638" spans="1:30" s="13" customFormat="1" x14ac:dyDescent="0.25">
      <c r="A11638"/>
      <c r="B11638" s="32"/>
      <c r="C11638" s="34"/>
      <c r="D11638" s="10"/>
      <c r="J11638" s="53"/>
      <c r="K11638" s="64"/>
      <c r="O11638" s="60"/>
      <c r="P11638" s="67"/>
      <c r="T11638" s="53"/>
      <c r="U11638" s="64"/>
      <c r="Y11638" s="53"/>
      <c r="Z11638" s="64"/>
      <c r="AD11638" s="53"/>
    </row>
    <row r="11639" spans="1:30" s="13" customFormat="1" x14ac:dyDescent="0.25">
      <c r="A11639"/>
      <c r="B11639" s="32"/>
      <c r="C11639" s="34"/>
      <c r="D11639" s="10"/>
      <c r="J11639" s="53"/>
      <c r="K11639" s="64"/>
      <c r="O11639" s="60"/>
      <c r="P11639" s="67"/>
      <c r="T11639" s="53"/>
      <c r="U11639" s="64"/>
      <c r="Y11639" s="53"/>
      <c r="Z11639" s="64"/>
      <c r="AD11639" s="53"/>
    </row>
    <row r="11640" spans="1:30" s="13" customFormat="1" x14ac:dyDescent="0.25">
      <c r="A11640"/>
      <c r="B11640" s="32"/>
      <c r="C11640" s="34"/>
      <c r="D11640" s="10"/>
      <c r="J11640" s="53"/>
      <c r="K11640" s="64"/>
      <c r="O11640" s="60"/>
      <c r="P11640" s="67"/>
      <c r="T11640" s="53"/>
      <c r="U11640" s="64"/>
      <c r="Y11640" s="53"/>
      <c r="Z11640" s="64"/>
      <c r="AD11640" s="53"/>
    </row>
    <row r="11641" spans="1:30" s="13" customFormat="1" x14ac:dyDescent="0.25">
      <c r="A11641"/>
      <c r="B11641" s="32"/>
      <c r="C11641" s="34"/>
      <c r="D11641" s="10"/>
      <c r="J11641" s="53"/>
      <c r="K11641" s="64"/>
      <c r="O11641" s="60"/>
      <c r="P11641" s="67"/>
      <c r="T11641" s="53"/>
      <c r="U11641" s="64"/>
      <c r="Y11641" s="53"/>
      <c r="Z11641" s="64"/>
      <c r="AD11641" s="53"/>
    </row>
    <row r="11642" spans="1:30" s="13" customFormat="1" x14ac:dyDescent="0.25">
      <c r="A11642"/>
      <c r="B11642" s="32"/>
      <c r="C11642" s="34"/>
      <c r="D11642" s="10"/>
      <c r="J11642" s="53"/>
      <c r="K11642" s="64"/>
      <c r="O11642" s="60"/>
      <c r="P11642" s="67"/>
      <c r="T11642" s="53"/>
      <c r="U11642" s="64"/>
      <c r="Y11642" s="53"/>
      <c r="Z11642" s="64"/>
      <c r="AD11642" s="53"/>
    </row>
    <row r="11643" spans="1:30" s="13" customFormat="1" x14ac:dyDescent="0.25">
      <c r="A11643"/>
      <c r="B11643" s="32"/>
      <c r="C11643" s="34"/>
      <c r="D11643" s="10"/>
      <c r="J11643" s="53"/>
      <c r="K11643" s="64"/>
      <c r="O11643" s="60"/>
      <c r="P11643" s="67"/>
      <c r="T11643" s="53"/>
      <c r="U11643" s="64"/>
      <c r="Y11643" s="53"/>
      <c r="Z11643" s="64"/>
      <c r="AD11643" s="53"/>
    </row>
    <row r="11644" spans="1:30" s="13" customFormat="1" x14ac:dyDescent="0.25">
      <c r="A11644"/>
      <c r="B11644" s="32"/>
      <c r="C11644" s="34"/>
      <c r="D11644" s="10"/>
      <c r="J11644" s="53"/>
      <c r="K11644" s="64"/>
      <c r="O11644" s="60"/>
      <c r="P11644" s="67"/>
      <c r="T11644" s="53"/>
      <c r="U11644" s="64"/>
      <c r="Y11644" s="53"/>
      <c r="Z11644" s="64"/>
      <c r="AD11644" s="53"/>
    </row>
    <row r="11645" spans="1:30" s="13" customFormat="1" x14ac:dyDescent="0.25">
      <c r="A11645"/>
      <c r="B11645" s="32"/>
      <c r="C11645" s="34"/>
      <c r="D11645" s="10"/>
      <c r="J11645" s="53"/>
      <c r="K11645" s="64"/>
      <c r="O11645" s="60"/>
      <c r="P11645" s="67"/>
      <c r="T11645" s="53"/>
      <c r="U11645" s="64"/>
      <c r="Y11645" s="53"/>
      <c r="Z11645" s="64"/>
      <c r="AD11645" s="53"/>
    </row>
    <row r="11646" spans="1:30" s="13" customFormat="1" x14ac:dyDescent="0.25">
      <c r="A11646"/>
      <c r="B11646" s="32"/>
      <c r="C11646" s="34"/>
      <c r="D11646" s="10"/>
      <c r="J11646" s="53"/>
      <c r="K11646" s="64"/>
      <c r="O11646" s="60"/>
      <c r="P11646" s="67"/>
      <c r="T11646" s="53"/>
      <c r="U11646" s="64"/>
      <c r="Y11646" s="53"/>
      <c r="Z11646" s="64"/>
      <c r="AD11646" s="53"/>
    </row>
    <row r="11647" spans="1:30" s="13" customFormat="1" x14ac:dyDescent="0.25">
      <c r="A11647"/>
      <c r="B11647" s="32"/>
      <c r="C11647" s="34"/>
      <c r="D11647" s="10"/>
      <c r="J11647" s="53"/>
      <c r="K11647" s="64"/>
      <c r="O11647" s="60"/>
      <c r="P11647" s="67"/>
      <c r="T11647" s="53"/>
      <c r="U11647" s="64"/>
      <c r="Y11647" s="53"/>
      <c r="Z11647" s="64"/>
      <c r="AD11647" s="53"/>
    </row>
    <row r="11648" spans="1:30" s="13" customFormat="1" x14ac:dyDescent="0.25">
      <c r="A11648"/>
      <c r="B11648" s="32"/>
      <c r="C11648" s="34"/>
      <c r="D11648" s="10"/>
      <c r="J11648" s="53"/>
      <c r="K11648" s="64"/>
      <c r="O11648" s="60"/>
      <c r="P11648" s="67"/>
      <c r="T11648" s="53"/>
      <c r="U11648" s="64"/>
      <c r="Y11648" s="53"/>
      <c r="Z11648" s="64"/>
      <c r="AD11648" s="53"/>
    </row>
    <row r="11649" spans="1:30" s="13" customFormat="1" x14ac:dyDescent="0.25">
      <c r="A11649"/>
      <c r="B11649" s="32"/>
      <c r="C11649" s="34"/>
      <c r="D11649" s="10"/>
      <c r="J11649" s="53"/>
      <c r="K11649" s="64"/>
      <c r="O11649" s="60"/>
      <c r="P11649" s="67"/>
      <c r="T11649" s="53"/>
      <c r="U11649" s="64"/>
      <c r="Y11649" s="53"/>
      <c r="Z11649" s="64"/>
      <c r="AD11649" s="53"/>
    </row>
    <row r="11650" spans="1:30" s="13" customFormat="1" x14ac:dyDescent="0.25">
      <c r="A11650"/>
      <c r="B11650" s="32"/>
      <c r="C11650" s="34"/>
      <c r="D11650" s="10"/>
      <c r="J11650" s="53"/>
      <c r="K11650" s="64"/>
      <c r="O11650" s="60"/>
      <c r="P11650" s="67"/>
      <c r="T11650" s="53"/>
      <c r="U11650" s="64"/>
      <c r="Y11650" s="53"/>
      <c r="Z11650" s="64"/>
      <c r="AD11650" s="53"/>
    </row>
    <row r="11651" spans="1:30" s="13" customFormat="1" x14ac:dyDescent="0.25">
      <c r="A11651"/>
      <c r="B11651" s="32"/>
      <c r="C11651" s="34"/>
      <c r="D11651" s="10"/>
      <c r="J11651" s="53"/>
      <c r="K11651" s="64"/>
      <c r="O11651" s="60"/>
      <c r="P11651" s="67"/>
      <c r="T11651" s="53"/>
      <c r="U11651" s="64"/>
      <c r="Y11651" s="53"/>
      <c r="Z11651" s="64"/>
      <c r="AD11651" s="53"/>
    </row>
    <row r="11652" spans="1:30" s="13" customFormat="1" x14ac:dyDescent="0.25">
      <c r="A11652"/>
      <c r="B11652" s="32"/>
      <c r="C11652" s="34"/>
      <c r="D11652" s="10"/>
      <c r="J11652" s="53"/>
      <c r="K11652" s="64"/>
      <c r="O11652" s="60"/>
      <c r="P11652" s="67"/>
      <c r="T11652" s="53"/>
      <c r="U11652" s="64"/>
      <c r="Y11652" s="53"/>
      <c r="Z11652" s="64"/>
      <c r="AD11652" s="53"/>
    </row>
    <row r="11653" spans="1:30" s="13" customFormat="1" x14ac:dyDescent="0.25">
      <c r="A11653"/>
      <c r="B11653" s="32"/>
      <c r="C11653" s="34"/>
      <c r="D11653" s="10"/>
      <c r="J11653" s="53"/>
      <c r="K11653" s="64"/>
      <c r="O11653" s="60"/>
      <c r="P11653" s="67"/>
      <c r="T11653" s="53"/>
      <c r="U11653" s="64"/>
      <c r="Y11653" s="53"/>
      <c r="Z11653" s="64"/>
      <c r="AD11653" s="53"/>
    </row>
    <row r="11654" spans="1:30" s="13" customFormat="1" x14ac:dyDescent="0.25">
      <c r="A11654"/>
      <c r="B11654" s="32"/>
      <c r="C11654" s="34"/>
      <c r="D11654" s="10"/>
      <c r="J11654" s="53"/>
      <c r="K11654" s="64"/>
      <c r="O11654" s="60"/>
      <c r="P11654" s="67"/>
      <c r="T11654" s="53"/>
      <c r="U11654" s="64"/>
      <c r="Y11654" s="53"/>
      <c r="Z11654" s="64"/>
      <c r="AD11654" s="53"/>
    </row>
    <row r="11655" spans="1:30" s="13" customFormat="1" x14ac:dyDescent="0.25">
      <c r="A11655"/>
      <c r="B11655" s="32"/>
      <c r="C11655" s="34"/>
      <c r="D11655" s="10"/>
      <c r="J11655" s="53"/>
      <c r="K11655" s="64"/>
      <c r="O11655" s="60"/>
      <c r="P11655" s="67"/>
      <c r="T11655" s="53"/>
      <c r="U11655" s="64"/>
      <c r="Y11655" s="53"/>
      <c r="Z11655" s="64"/>
      <c r="AD11655" s="53"/>
    </row>
    <row r="11656" spans="1:30" s="13" customFormat="1" x14ac:dyDescent="0.25">
      <c r="A11656"/>
      <c r="B11656" s="32"/>
      <c r="C11656" s="34"/>
      <c r="D11656" s="10"/>
      <c r="J11656" s="53"/>
      <c r="K11656" s="64"/>
      <c r="O11656" s="60"/>
      <c r="P11656" s="67"/>
      <c r="T11656" s="53"/>
      <c r="U11656" s="64"/>
      <c r="Y11656" s="53"/>
      <c r="Z11656" s="64"/>
      <c r="AD11656" s="53"/>
    </row>
    <row r="11657" spans="1:30" s="13" customFormat="1" x14ac:dyDescent="0.25">
      <c r="A11657"/>
      <c r="B11657" s="32"/>
      <c r="C11657" s="34"/>
      <c r="D11657" s="10"/>
      <c r="J11657" s="53"/>
      <c r="K11657" s="64"/>
      <c r="O11657" s="60"/>
      <c r="P11657" s="67"/>
      <c r="T11657" s="53"/>
      <c r="U11657" s="64"/>
      <c r="Y11657" s="53"/>
      <c r="Z11657" s="64"/>
      <c r="AD11657" s="53"/>
    </row>
    <row r="11658" spans="1:30" s="13" customFormat="1" x14ac:dyDescent="0.25">
      <c r="A11658"/>
      <c r="B11658" s="32"/>
      <c r="C11658" s="34"/>
      <c r="D11658" s="10"/>
      <c r="J11658" s="53"/>
      <c r="K11658" s="64"/>
      <c r="O11658" s="60"/>
      <c r="P11658" s="67"/>
      <c r="T11658" s="53"/>
      <c r="U11658" s="64"/>
      <c r="Y11658" s="53"/>
      <c r="Z11658" s="64"/>
      <c r="AD11658" s="53"/>
    </row>
    <row r="11659" spans="1:30" s="13" customFormat="1" x14ac:dyDescent="0.25">
      <c r="A11659"/>
      <c r="B11659" s="32"/>
      <c r="C11659" s="34"/>
      <c r="D11659" s="10"/>
      <c r="J11659" s="53"/>
      <c r="K11659" s="64"/>
      <c r="O11659" s="60"/>
      <c r="P11659" s="67"/>
      <c r="T11659" s="53"/>
      <c r="U11659" s="64"/>
      <c r="Y11659" s="53"/>
      <c r="Z11659" s="64"/>
      <c r="AD11659" s="53"/>
    </row>
    <row r="11660" spans="1:30" s="13" customFormat="1" x14ac:dyDescent="0.25">
      <c r="A11660"/>
      <c r="B11660" s="32"/>
      <c r="C11660" s="34"/>
      <c r="D11660" s="10"/>
      <c r="J11660" s="53"/>
      <c r="K11660" s="64"/>
      <c r="O11660" s="60"/>
      <c r="P11660" s="67"/>
      <c r="T11660" s="53"/>
      <c r="U11660" s="64"/>
      <c r="Y11660" s="53"/>
      <c r="Z11660" s="64"/>
      <c r="AD11660" s="53"/>
    </row>
    <row r="11661" spans="1:30" s="13" customFormat="1" x14ac:dyDescent="0.25">
      <c r="A11661"/>
      <c r="B11661" s="32"/>
      <c r="C11661" s="34"/>
      <c r="D11661" s="10"/>
      <c r="J11661" s="53"/>
      <c r="K11661" s="64"/>
      <c r="O11661" s="60"/>
      <c r="P11661" s="67"/>
      <c r="T11661" s="53"/>
      <c r="U11661" s="64"/>
      <c r="Y11661" s="53"/>
      <c r="Z11661" s="64"/>
      <c r="AD11661" s="53"/>
    </row>
    <row r="11662" spans="1:30" s="13" customFormat="1" x14ac:dyDescent="0.25">
      <c r="A11662"/>
      <c r="B11662" s="32"/>
      <c r="C11662" s="34"/>
      <c r="D11662" s="10"/>
      <c r="J11662" s="53"/>
      <c r="K11662" s="64"/>
      <c r="O11662" s="60"/>
      <c r="P11662" s="67"/>
      <c r="T11662" s="53"/>
      <c r="U11662" s="64"/>
      <c r="Y11662" s="53"/>
      <c r="Z11662" s="64"/>
      <c r="AD11662" s="53"/>
    </row>
    <row r="11663" spans="1:30" s="13" customFormat="1" x14ac:dyDescent="0.25">
      <c r="A11663"/>
      <c r="B11663" s="32"/>
      <c r="C11663" s="34"/>
      <c r="D11663" s="10"/>
      <c r="J11663" s="53"/>
      <c r="K11663" s="64"/>
      <c r="O11663" s="60"/>
      <c r="P11663" s="67"/>
      <c r="T11663" s="53"/>
      <c r="U11663" s="64"/>
      <c r="Y11663" s="53"/>
      <c r="Z11663" s="64"/>
      <c r="AD11663" s="53"/>
    </row>
    <row r="11664" spans="1:30" s="13" customFormat="1" x14ac:dyDescent="0.25">
      <c r="A11664"/>
      <c r="B11664" s="32"/>
      <c r="C11664" s="34"/>
      <c r="D11664" s="10"/>
      <c r="J11664" s="53"/>
      <c r="K11664" s="64"/>
      <c r="O11664" s="60"/>
      <c r="P11664" s="67"/>
      <c r="T11664" s="53"/>
      <c r="U11664" s="64"/>
      <c r="Y11664" s="53"/>
      <c r="Z11664" s="64"/>
      <c r="AD11664" s="53"/>
    </row>
    <row r="11665" spans="1:30" s="13" customFormat="1" x14ac:dyDescent="0.25">
      <c r="A11665"/>
      <c r="B11665" s="32"/>
      <c r="C11665" s="34"/>
      <c r="D11665" s="10"/>
      <c r="J11665" s="53"/>
      <c r="K11665" s="64"/>
      <c r="O11665" s="60"/>
      <c r="P11665" s="67"/>
      <c r="T11665" s="53"/>
      <c r="U11665" s="64"/>
      <c r="Y11665" s="53"/>
      <c r="Z11665" s="64"/>
      <c r="AD11665" s="53"/>
    </row>
    <row r="11666" spans="1:30" s="13" customFormat="1" x14ac:dyDescent="0.25">
      <c r="A11666"/>
      <c r="B11666" s="32"/>
      <c r="C11666" s="34"/>
      <c r="D11666" s="10"/>
      <c r="J11666" s="53"/>
      <c r="K11666" s="64"/>
      <c r="O11666" s="60"/>
      <c r="P11666" s="67"/>
      <c r="T11666" s="53"/>
      <c r="U11666" s="64"/>
      <c r="Y11666" s="53"/>
      <c r="Z11666" s="64"/>
      <c r="AD11666" s="53"/>
    </row>
    <row r="11667" spans="1:30" s="13" customFormat="1" x14ac:dyDescent="0.25">
      <c r="A11667"/>
      <c r="B11667" s="32"/>
      <c r="C11667" s="34"/>
      <c r="D11667" s="10"/>
      <c r="J11667" s="53"/>
      <c r="K11667" s="64"/>
      <c r="O11667" s="60"/>
      <c r="P11667" s="67"/>
      <c r="T11667" s="53"/>
      <c r="U11667" s="64"/>
      <c r="Y11667" s="53"/>
      <c r="Z11667" s="64"/>
      <c r="AD11667" s="53"/>
    </row>
    <row r="11668" spans="1:30" s="13" customFormat="1" x14ac:dyDescent="0.25">
      <c r="A11668"/>
      <c r="B11668" s="32"/>
      <c r="C11668" s="34"/>
      <c r="D11668" s="10"/>
      <c r="J11668" s="53"/>
      <c r="K11668" s="64"/>
      <c r="O11668" s="60"/>
      <c r="P11668" s="67"/>
      <c r="T11668" s="53"/>
      <c r="U11668" s="64"/>
      <c r="Y11668" s="53"/>
      <c r="Z11668" s="64"/>
      <c r="AD11668" s="53"/>
    </row>
    <row r="11669" spans="1:30" s="13" customFormat="1" x14ac:dyDescent="0.25">
      <c r="A11669"/>
      <c r="B11669" s="32"/>
      <c r="C11669" s="34"/>
      <c r="D11669" s="10"/>
      <c r="J11669" s="53"/>
      <c r="K11669" s="64"/>
      <c r="O11669" s="60"/>
      <c r="P11669" s="67"/>
      <c r="T11669" s="53"/>
      <c r="U11669" s="64"/>
      <c r="Y11669" s="53"/>
      <c r="Z11669" s="64"/>
      <c r="AD11669" s="53"/>
    </row>
    <row r="11670" spans="1:30" s="13" customFormat="1" x14ac:dyDescent="0.25">
      <c r="A11670"/>
      <c r="B11670" s="32"/>
      <c r="C11670" s="34"/>
      <c r="D11670" s="10"/>
      <c r="J11670" s="53"/>
      <c r="K11670" s="64"/>
      <c r="O11670" s="60"/>
      <c r="P11670" s="67"/>
      <c r="T11670" s="53"/>
      <c r="U11670" s="64"/>
      <c r="Y11670" s="53"/>
      <c r="Z11670" s="64"/>
      <c r="AD11670" s="53"/>
    </row>
    <row r="11671" spans="1:30" s="13" customFormat="1" x14ac:dyDescent="0.25">
      <c r="A11671"/>
      <c r="B11671" s="32"/>
      <c r="C11671" s="34"/>
      <c r="D11671" s="10"/>
      <c r="J11671" s="53"/>
      <c r="K11671" s="64"/>
      <c r="O11671" s="60"/>
      <c r="P11671" s="67"/>
      <c r="T11671" s="53"/>
      <c r="U11671" s="64"/>
      <c r="Y11671" s="53"/>
      <c r="Z11671" s="64"/>
      <c r="AD11671" s="53"/>
    </row>
    <row r="11672" spans="1:30" s="13" customFormat="1" x14ac:dyDescent="0.25">
      <c r="A11672"/>
      <c r="B11672" s="32"/>
      <c r="C11672" s="34"/>
      <c r="D11672" s="10"/>
      <c r="J11672" s="53"/>
      <c r="K11672" s="64"/>
      <c r="O11672" s="60"/>
      <c r="P11672" s="67"/>
      <c r="T11672" s="53"/>
      <c r="U11672" s="64"/>
      <c r="Y11672" s="53"/>
      <c r="Z11672" s="64"/>
      <c r="AD11672" s="53"/>
    </row>
    <row r="11673" spans="1:30" s="13" customFormat="1" x14ac:dyDescent="0.25">
      <c r="A11673"/>
      <c r="B11673" s="32"/>
      <c r="C11673" s="34"/>
      <c r="D11673" s="10"/>
      <c r="J11673" s="53"/>
      <c r="K11673" s="64"/>
      <c r="O11673" s="60"/>
      <c r="P11673" s="67"/>
      <c r="T11673" s="53"/>
      <c r="U11673" s="64"/>
      <c r="Y11673" s="53"/>
      <c r="Z11673" s="64"/>
      <c r="AD11673" s="53"/>
    </row>
    <row r="11674" spans="1:30" s="13" customFormat="1" x14ac:dyDescent="0.25">
      <c r="A11674"/>
      <c r="B11674" s="32"/>
      <c r="C11674" s="34"/>
      <c r="D11674" s="10"/>
      <c r="J11674" s="53"/>
      <c r="K11674" s="64"/>
      <c r="O11674" s="60"/>
      <c r="P11674" s="67"/>
      <c r="T11674" s="53"/>
      <c r="U11674" s="64"/>
      <c r="Y11674" s="53"/>
      <c r="Z11674" s="64"/>
      <c r="AD11674" s="53"/>
    </row>
    <row r="11675" spans="1:30" s="13" customFormat="1" x14ac:dyDescent="0.25">
      <c r="A11675"/>
      <c r="B11675" s="32"/>
      <c r="C11675" s="34"/>
      <c r="D11675" s="10"/>
      <c r="J11675" s="53"/>
      <c r="K11675" s="64"/>
      <c r="O11675" s="60"/>
      <c r="P11675" s="67"/>
      <c r="T11675" s="53"/>
      <c r="U11675" s="64"/>
      <c r="Y11675" s="53"/>
      <c r="Z11675" s="64"/>
      <c r="AD11675" s="53"/>
    </row>
    <row r="11676" spans="1:30" s="13" customFormat="1" x14ac:dyDescent="0.25">
      <c r="A11676"/>
      <c r="B11676" s="32"/>
      <c r="C11676" s="34"/>
      <c r="D11676" s="10"/>
      <c r="J11676" s="53"/>
      <c r="K11676" s="64"/>
      <c r="O11676" s="60"/>
      <c r="P11676" s="67"/>
      <c r="T11676" s="53"/>
      <c r="U11676" s="64"/>
      <c r="Y11676" s="53"/>
      <c r="Z11676" s="64"/>
      <c r="AD11676" s="53"/>
    </row>
    <row r="11677" spans="1:30" s="13" customFormat="1" x14ac:dyDescent="0.25">
      <c r="A11677"/>
      <c r="B11677" s="32"/>
      <c r="C11677" s="34"/>
      <c r="D11677" s="10"/>
      <c r="J11677" s="53"/>
      <c r="K11677" s="64"/>
      <c r="O11677" s="60"/>
      <c r="P11677" s="67"/>
      <c r="T11677" s="53"/>
      <c r="U11677" s="64"/>
      <c r="Y11677" s="53"/>
      <c r="Z11677" s="64"/>
      <c r="AD11677" s="53"/>
    </row>
    <row r="11678" spans="1:30" s="13" customFormat="1" x14ac:dyDescent="0.25">
      <c r="A11678"/>
      <c r="B11678" s="32"/>
      <c r="C11678" s="34"/>
      <c r="D11678" s="10"/>
      <c r="J11678" s="53"/>
      <c r="K11678" s="64"/>
      <c r="O11678" s="60"/>
      <c r="P11678" s="67"/>
      <c r="T11678" s="53"/>
      <c r="U11678" s="64"/>
      <c r="Y11678" s="53"/>
      <c r="Z11678" s="64"/>
      <c r="AD11678" s="53"/>
    </row>
    <row r="11679" spans="1:30" s="13" customFormat="1" x14ac:dyDescent="0.25">
      <c r="A11679"/>
      <c r="B11679" s="32"/>
      <c r="C11679" s="34"/>
      <c r="D11679" s="10"/>
      <c r="J11679" s="53"/>
      <c r="K11679" s="64"/>
      <c r="O11679" s="60"/>
      <c r="P11679" s="67"/>
      <c r="T11679" s="53"/>
      <c r="U11679" s="64"/>
      <c r="Y11679" s="53"/>
      <c r="Z11679" s="64"/>
      <c r="AD11679" s="53"/>
    </row>
    <row r="11680" spans="1:30" s="13" customFormat="1" x14ac:dyDescent="0.25">
      <c r="A11680"/>
      <c r="B11680" s="32"/>
      <c r="C11680" s="34"/>
      <c r="D11680" s="10"/>
      <c r="J11680" s="53"/>
      <c r="K11680" s="64"/>
      <c r="O11680" s="60"/>
      <c r="P11680" s="67"/>
      <c r="T11680" s="53"/>
      <c r="U11680" s="64"/>
      <c r="Y11680" s="53"/>
      <c r="Z11680" s="64"/>
      <c r="AD11680" s="53"/>
    </row>
    <row r="11681" spans="1:30" s="13" customFormat="1" x14ac:dyDescent="0.25">
      <c r="A11681"/>
      <c r="B11681" s="32"/>
      <c r="C11681" s="34"/>
      <c r="D11681" s="10"/>
      <c r="J11681" s="53"/>
      <c r="K11681" s="64"/>
      <c r="O11681" s="60"/>
      <c r="P11681" s="67"/>
      <c r="T11681" s="53"/>
      <c r="U11681" s="64"/>
      <c r="Y11681" s="53"/>
      <c r="Z11681" s="64"/>
      <c r="AD11681" s="53"/>
    </row>
    <row r="11682" spans="1:30" s="13" customFormat="1" x14ac:dyDescent="0.25">
      <c r="A11682"/>
      <c r="B11682" s="32"/>
      <c r="C11682" s="34"/>
      <c r="D11682" s="10"/>
      <c r="J11682" s="53"/>
      <c r="K11682" s="64"/>
      <c r="O11682" s="60"/>
      <c r="P11682" s="67"/>
      <c r="T11682" s="53"/>
      <c r="U11682" s="64"/>
      <c r="Y11682" s="53"/>
      <c r="Z11682" s="64"/>
      <c r="AD11682" s="53"/>
    </row>
    <row r="11683" spans="1:30" s="13" customFormat="1" x14ac:dyDescent="0.25">
      <c r="A11683"/>
      <c r="B11683" s="32"/>
      <c r="C11683" s="34"/>
      <c r="D11683" s="10"/>
      <c r="J11683" s="53"/>
      <c r="K11683" s="64"/>
      <c r="O11683" s="60"/>
      <c r="P11683" s="67"/>
      <c r="T11683" s="53"/>
      <c r="U11683" s="64"/>
      <c r="Y11683" s="53"/>
      <c r="Z11683" s="64"/>
      <c r="AD11683" s="53"/>
    </row>
    <row r="11684" spans="1:30" s="13" customFormat="1" x14ac:dyDescent="0.25">
      <c r="A11684"/>
      <c r="B11684" s="32"/>
      <c r="C11684" s="34"/>
      <c r="D11684" s="10"/>
      <c r="J11684" s="53"/>
      <c r="K11684" s="64"/>
      <c r="O11684" s="60"/>
      <c r="P11684" s="67"/>
      <c r="T11684" s="53"/>
      <c r="U11684" s="64"/>
      <c r="Y11684" s="53"/>
      <c r="Z11684" s="64"/>
      <c r="AD11684" s="53"/>
    </row>
    <row r="11685" spans="1:30" s="13" customFormat="1" x14ac:dyDescent="0.25">
      <c r="A11685"/>
      <c r="B11685" s="32"/>
      <c r="C11685" s="34"/>
      <c r="D11685" s="10"/>
      <c r="J11685" s="53"/>
      <c r="K11685" s="64"/>
      <c r="O11685" s="60"/>
      <c r="P11685" s="67"/>
      <c r="T11685" s="53"/>
      <c r="U11685" s="64"/>
      <c r="Y11685" s="53"/>
      <c r="Z11685" s="64"/>
      <c r="AD11685" s="53"/>
    </row>
    <row r="11686" spans="1:30" s="13" customFormat="1" x14ac:dyDescent="0.25">
      <c r="A11686"/>
      <c r="B11686" s="32"/>
      <c r="C11686" s="34"/>
      <c r="D11686" s="10"/>
      <c r="J11686" s="53"/>
      <c r="K11686" s="64"/>
      <c r="O11686" s="60"/>
      <c r="P11686" s="67"/>
      <c r="T11686" s="53"/>
      <c r="U11686" s="64"/>
      <c r="Y11686" s="53"/>
      <c r="Z11686" s="64"/>
      <c r="AD11686" s="53"/>
    </row>
    <row r="11687" spans="1:30" s="13" customFormat="1" x14ac:dyDescent="0.25">
      <c r="A11687"/>
      <c r="B11687" s="32"/>
      <c r="C11687" s="34"/>
      <c r="D11687" s="10"/>
      <c r="J11687" s="53"/>
      <c r="K11687" s="64"/>
      <c r="O11687" s="60"/>
      <c r="P11687" s="67"/>
      <c r="T11687" s="53"/>
      <c r="U11687" s="64"/>
      <c r="Y11687" s="53"/>
      <c r="Z11687" s="64"/>
      <c r="AD11687" s="53"/>
    </row>
    <row r="11688" spans="1:30" s="13" customFormat="1" x14ac:dyDescent="0.25">
      <c r="A11688"/>
      <c r="B11688" s="32"/>
      <c r="C11688" s="34"/>
      <c r="D11688" s="10"/>
      <c r="J11688" s="53"/>
      <c r="K11688" s="64"/>
      <c r="O11688" s="60"/>
      <c r="P11688" s="67"/>
      <c r="T11688" s="53"/>
      <c r="U11688" s="64"/>
      <c r="Y11688" s="53"/>
      <c r="Z11688" s="64"/>
      <c r="AD11688" s="53"/>
    </row>
    <row r="11689" spans="1:30" s="13" customFormat="1" x14ac:dyDescent="0.25">
      <c r="A11689"/>
      <c r="B11689" s="32"/>
      <c r="C11689" s="34"/>
      <c r="D11689" s="10"/>
      <c r="J11689" s="53"/>
      <c r="K11689" s="64"/>
      <c r="O11689" s="60"/>
      <c r="P11689" s="67"/>
      <c r="T11689" s="53"/>
      <c r="U11689" s="64"/>
      <c r="Y11689" s="53"/>
      <c r="Z11689" s="64"/>
      <c r="AD11689" s="53"/>
    </row>
    <row r="11690" spans="1:30" s="13" customFormat="1" x14ac:dyDescent="0.25">
      <c r="A11690"/>
      <c r="B11690" s="32"/>
      <c r="C11690" s="34"/>
      <c r="D11690" s="10"/>
      <c r="J11690" s="53"/>
      <c r="K11690" s="64"/>
      <c r="O11690" s="60"/>
      <c r="P11690" s="67"/>
      <c r="T11690" s="53"/>
      <c r="U11690" s="64"/>
      <c r="Y11690" s="53"/>
      <c r="Z11690" s="64"/>
      <c r="AD11690" s="53"/>
    </row>
    <row r="11691" spans="1:30" s="13" customFormat="1" x14ac:dyDescent="0.25">
      <c r="A11691"/>
      <c r="B11691" s="32"/>
      <c r="C11691" s="34"/>
      <c r="D11691" s="10"/>
      <c r="J11691" s="53"/>
      <c r="K11691" s="64"/>
      <c r="O11691" s="60"/>
      <c r="P11691" s="67"/>
      <c r="T11691" s="53"/>
      <c r="U11691" s="64"/>
      <c r="Y11691" s="53"/>
      <c r="Z11691" s="64"/>
      <c r="AD11691" s="53"/>
    </row>
    <row r="11692" spans="1:30" s="13" customFormat="1" x14ac:dyDescent="0.25">
      <c r="A11692"/>
      <c r="B11692" s="32"/>
      <c r="C11692" s="34"/>
      <c r="D11692" s="10"/>
      <c r="J11692" s="53"/>
      <c r="K11692" s="64"/>
      <c r="O11692" s="60"/>
      <c r="P11692" s="67"/>
      <c r="T11692" s="53"/>
      <c r="U11692" s="64"/>
      <c r="Y11692" s="53"/>
      <c r="Z11692" s="64"/>
      <c r="AD11692" s="53"/>
    </row>
    <row r="11693" spans="1:30" s="13" customFormat="1" x14ac:dyDescent="0.25">
      <c r="A11693"/>
      <c r="B11693" s="32"/>
      <c r="C11693" s="34"/>
      <c r="D11693" s="10"/>
      <c r="J11693" s="53"/>
      <c r="K11693" s="64"/>
      <c r="O11693" s="60"/>
      <c r="P11693" s="67"/>
      <c r="T11693" s="53"/>
      <c r="U11693" s="64"/>
      <c r="Y11693" s="53"/>
      <c r="Z11693" s="64"/>
      <c r="AD11693" s="53"/>
    </row>
    <row r="11694" spans="1:30" s="13" customFormat="1" x14ac:dyDescent="0.25">
      <c r="A11694"/>
      <c r="B11694" s="32"/>
      <c r="C11694" s="34"/>
      <c r="D11694" s="10"/>
      <c r="J11694" s="53"/>
      <c r="K11694" s="64"/>
      <c r="O11694" s="60"/>
      <c r="P11694" s="67"/>
      <c r="T11694" s="53"/>
      <c r="U11694" s="64"/>
      <c r="Y11694" s="53"/>
      <c r="Z11694" s="64"/>
      <c r="AD11694" s="53"/>
    </row>
    <row r="11695" spans="1:30" s="13" customFormat="1" x14ac:dyDescent="0.25">
      <c r="A11695"/>
      <c r="B11695" s="32"/>
      <c r="C11695" s="34"/>
      <c r="D11695" s="10"/>
      <c r="J11695" s="53"/>
      <c r="K11695" s="64"/>
      <c r="O11695" s="60"/>
      <c r="P11695" s="67"/>
      <c r="T11695" s="53"/>
      <c r="U11695" s="64"/>
      <c r="Y11695" s="53"/>
      <c r="Z11695" s="64"/>
      <c r="AD11695" s="53"/>
    </row>
    <row r="11696" spans="1:30" s="13" customFormat="1" x14ac:dyDescent="0.25">
      <c r="A11696"/>
      <c r="B11696" s="32"/>
      <c r="C11696" s="34"/>
      <c r="D11696" s="10"/>
      <c r="J11696" s="53"/>
      <c r="K11696" s="64"/>
      <c r="O11696" s="60"/>
      <c r="P11696" s="67"/>
      <c r="T11696" s="53"/>
      <c r="U11696" s="64"/>
      <c r="Y11696" s="53"/>
      <c r="Z11696" s="64"/>
      <c r="AD11696" s="53"/>
    </row>
    <row r="11697" spans="1:30" s="13" customFormat="1" x14ac:dyDescent="0.25">
      <c r="A11697"/>
      <c r="B11697" s="32"/>
      <c r="C11697" s="34"/>
      <c r="D11697" s="10"/>
      <c r="J11697" s="53"/>
      <c r="K11697" s="64"/>
      <c r="O11697" s="60"/>
      <c r="P11697" s="67"/>
      <c r="T11697" s="53"/>
      <c r="U11697" s="64"/>
      <c r="Y11697" s="53"/>
      <c r="Z11697" s="64"/>
      <c r="AD11697" s="53"/>
    </row>
    <row r="11698" spans="1:30" s="13" customFormat="1" x14ac:dyDescent="0.25">
      <c r="A11698"/>
      <c r="B11698" s="32"/>
      <c r="C11698" s="34"/>
      <c r="D11698" s="10"/>
      <c r="J11698" s="53"/>
      <c r="K11698" s="64"/>
      <c r="O11698" s="60"/>
      <c r="P11698" s="67"/>
      <c r="T11698" s="53"/>
      <c r="U11698" s="64"/>
      <c r="Y11698" s="53"/>
      <c r="Z11698" s="64"/>
      <c r="AD11698" s="53"/>
    </row>
    <row r="11699" spans="1:30" s="13" customFormat="1" x14ac:dyDescent="0.25">
      <c r="A11699"/>
      <c r="B11699" s="32"/>
      <c r="C11699" s="34"/>
      <c r="D11699" s="10"/>
      <c r="J11699" s="53"/>
      <c r="K11699" s="64"/>
      <c r="O11699" s="60"/>
      <c r="P11699" s="67"/>
      <c r="T11699" s="53"/>
      <c r="U11699" s="64"/>
      <c r="Y11699" s="53"/>
      <c r="Z11699" s="64"/>
      <c r="AD11699" s="53"/>
    </row>
    <row r="11700" spans="1:30" s="13" customFormat="1" x14ac:dyDescent="0.25">
      <c r="A11700"/>
      <c r="B11700" s="32"/>
      <c r="C11700" s="34"/>
      <c r="D11700" s="10"/>
      <c r="J11700" s="53"/>
      <c r="K11700" s="64"/>
      <c r="O11700" s="60"/>
      <c r="P11700" s="67"/>
      <c r="T11700" s="53"/>
      <c r="U11700" s="64"/>
      <c r="Y11700" s="53"/>
      <c r="Z11700" s="64"/>
      <c r="AD11700" s="53"/>
    </row>
    <row r="11701" spans="1:30" s="13" customFormat="1" x14ac:dyDescent="0.25">
      <c r="A11701"/>
      <c r="B11701" s="32"/>
      <c r="C11701" s="34"/>
      <c r="D11701" s="10"/>
      <c r="J11701" s="53"/>
      <c r="K11701" s="64"/>
      <c r="O11701" s="60"/>
      <c r="P11701" s="67"/>
      <c r="T11701" s="53"/>
      <c r="U11701" s="64"/>
      <c r="Y11701" s="53"/>
      <c r="Z11701" s="64"/>
      <c r="AD11701" s="53"/>
    </row>
    <row r="11702" spans="1:30" s="13" customFormat="1" x14ac:dyDescent="0.25">
      <c r="A11702"/>
      <c r="B11702" s="32"/>
      <c r="C11702" s="34"/>
      <c r="D11702" s="10"/>
      <c r="J11702" s="53"/>
      <c r="K11702" s="64"/>
      <c r="O11702" s="60"/>
      <c r="P11702" s="67"/>
      <c r="T11702" s="53"/>
      <c r="U11702" s="64"/>
      <c r="Y11702" s="53"/>
      <c r="Z11702" s="64"/>
      <c r="AD11702" s="53"/>
    </row>
    <row r="11703" spans="1:30" s="13" customFormat="1" x14ac:dyDescent="0.25">
      <c r="A11703"/>
      <c r="B11703" s="32"/>
      <c r="C11703" s="34"/>
      <c r="D11703" s="10"/>
      <c r="J11703" s="53"/>
      <c r="K11703" s="64"/>
      <c r="O11703" s="60"/>
      <c r="P11703" s="67"/>
      <c r="T11703" s="53"/>
      <c r="U11703" s="64"/>
      <c r="Y11703" s="53"/>
      <c r="Z11703" s="64"/>
      <c r="AD11703" s="53"/>
    </row>
    <row r="11704" spans="1:30" s="13" customFormat="1" x14ac:dyDescent="0.25">
      <c r="A11704"/>
      <c r="B11704" s="32"/>
      <c r="C11704" s="34"/>
      <c r="D11704" s="10"/>
      <c r="J11704" s="53"/>
      <c r="K11704" s="64"/>
      <c r="O11704" s="60"/>
      <c r="P11704" s="67"/>
      <c r="T11704" s="53"/>
      <c r="U11704" s="64"/>
      <c r="Y11704" s="53"/>
      <c r="Z11704" s="64"/>
      <c r="AD11704" s="53"/>
    </row>
    <row r="11705" spans="1:30" s="13" customFormat="1" x14ac:dyDescent="0.25">
      <c r="A11705"/>
      <c r="B11705" s="32"/>
      <c r="C11705" s="34"/>
      <c r="D11705" s="10"/>
      <c r="J11705" s="53"/>
      <c r="K11705" s="64"/>
      <c r="O11705" s="60"/>
      <c r="P11705" s="67"/>
      <c r="T11705" s="53"/>
      <c r="U11705" s="64"/>
      <c r="Y11705" s="53"/>
      <c r="Z11705" s="64"/>
      <c r="AD11705" s="53"/>
    </row>
    <row r="11706" spans="1:30" s="13" customFormat="1" x14ac:dyDescent="0.25">
      <c r="A11706"/>
      <c r="B11706" s="32"/>
      <c r="C11706" s="34"/>
      <c r="D11706" s="10"/>
      <c r="J11706" s="53"/>
      <c r="K11706" s="64"/>
      <c r="O11706" s="60"/>
      <c r="P11706" s="67"/>
      <c r="T11706" s="53"/>
      <c r="U11706" s="64"/>
      <c r="Y11706" s="53"/>
      <c r="Z11706" s="64"/>
      <c r="AD11706" s="53"/>
    </row>
    <row r="11707" spans="1:30" s="13" customFormat="1" x14ac:dyDescent="0.25">
      <c r="A11707"/>
      <c r="B11707" s="32"/>
      <c r="C11707" s="34"/>
      <c r="D11707" s="10"/>
      <c r="J11707" s="53"/>
      <c r="K11707" s="64"/>
      <c r="O11707" s="60"/>
      <c r="P11707" s="67"/>
      <c r="T11707" s="53"/>
      <c r="U11707" s="64"/>
      <c r="Y11707" s="53"/>
      <c r="Z11707" s="64"/>
      <c r="AD11707" s="53"/>
    </row>
    <row r="11708" spans="1:30" s="13" customFormat="1" x14ac:dyDescent="0.25">
      <c r="A11708"/>
      <c r="B11708" s="32"/>
      <c r="C11708" s="34"/>
      <c r="D11708" s="10"/>
      <c r="J11708" s="53"/>
      <c r="K11708" s="64"/>
      <c r="O11708" s="60"/>
      <c r="P11708" s="67"/>
      <c r="T11708" s="53"/>
      <c r="U11708" s="64"/>
      <c r="Y11708" s="53"/>
      <c r="Z11708" s="64"/>
      <c r="AD11708" s="53"/>
    </row>
    <row r="11709" spans="1:30" s="13" customFormat="1" x14ac:dyDescent="0.25">
      <c r="A11709"/>
      <c r="B11709" s="32"/>
      <c r="C11709" s="34"/>
      <c r="D11709" s="10"/>
      <c r="J11709" s="53"/>
      <c r="K11709" s="64"/>
      <c r="O11709" s="60"/>
      <c r="P11709" s="67"/>
      <c r="T11709" s="53"/>
      <c r="U11709" s="64"/>
      <c r="Y11709" s="53"/>
      <c r="Z11709" s="64"/>
      <c r="AD11709" s="53"/>
    </row>
    <row r="11710" spans="1:30" s="13" customFormat="1" x14ac:dyDescent="0.25">
      <c r="A11710"/>
      <c r="B11710" s="32"/>
      <c r="C11710" s="34"/>
      <c r="D11710" s="10"/>
      <c r="J11710" s="53"/>
      <c r="K11710" s="64"/>
      <c r="O11710" s="60"/>
      <c r="P11710" s="67"/>
      <c r="T11710" s="53"/>
      <c r="U11710" s="64"/>
      <c r="Y11710" s="53"/>
      <c r="Z11710" s="64"/>
      <c r="AD11710" s="53"/>
    </row>
    <row r="11711" spans="1:30" s="13" customFormat="1" x14ac:dyDescent="0.25">
      <c r="A11711"/>
      <c r="B11711" s="32"/>
      <c r="C11711" s="34"/>
      <c r="D11711" s="10"/>
      <c r="J11711" s="53"/>
      <c r="K11711" s="64"/>
      <c r="O11711" s="60"/>
      <c r="P11711" s="67"/>
      <c r="T11711" s="53"/>
      <c r="U11711" s="64"/>
      <c r="Y11711" s="53"/>
      <c r="Z11711" s="64"/>
      <c r="AD11711" s="53"/>
    </row>
    <row r="11712" spans="1:30" s="13" customFormat="1" x14ac:dyDescent="0.25">
      <c r="A11712"/>
      <c r="B11712" s="32"/>
      <c r="C11712" s="34"/>
      <c r="D11712" s="10"/>
      <c r="J11712" s="53"/>
      <c r="K11712" s="64"/>
      <c r="O11712" s="60"/>
      <c r="P11712" s="67"/>
      <c r="T11712" s="53"/>
      <c r="U11712" s="64"/>
      <c r="Y11712" s="53"/>
      <c r="Z11712" s="64"/>
      <c r="AD11712" s="53"/>
    </row>
    <row r="11713" spans="1:30" s="13" customFormat="1" x14ac:dyDescent="0.25">
      <c r="A11713"/>
      <c r="B11713" s="32"/>
      <c r="C11713" s="34"/>
      <c r="D11713" s="10"/>
      <c r="J11713" s="53"/>
      <c r="K11713" s="64"/>
      <c r="O11713" s="60"/>
      <c r="P11713" s="67"/>
      <c r="T11713" s="53"/>
      <c r="U11713" s="64"/>
      <c r="Y11713" s="53"/>
      <c r="Z11713" s="64"/>
      <c r="AD11713" s="53"/>
    </row>
    <row r="11714" spans="1:30" s="13" customFormat="1" x14ac:dyDescent="0.25">
      <c r="A11714"/>
      <c r="B11714" s="32"/>
      <c r="C11714" s="34"/>
      <c r="D11714" s="10"/>
      <c r="J11714" s="53"/>
      <c r="K11714" s="64"/>
      <c r="O11714" s="60"/>
      <c r="P11714" s="67"/>
      <c r="T11714" s="53"/>
      <c r="U11714" s="64"/>
      <c r="Y11714" s="53"/>
      <c r="Z11714" s="64"/>
      <c r="AD11714" s="53"/>
    </row>
    <row r="11715" spans="1:30" s="13" customFormat="1" x14ac:dyDescent="0.25">
      <c r="A11715"/>
      <c r="B11715" s="32"/>
      <c r="C11715" s="34"/>
      <c r="D11715" s="10"/>
      <c r="J11715" s="53"/>
      <c r="K11715" s="64"/>
      <c r="O11715" s="60"/>
      <c r="P11715" s="67"/>
      <c r="T11715" s="53"/>
      <c r="U11715" s="64"/>
      <c r="Y11715" s="53"/>
      <c r="Z11715" s="64"/>
      <c r="AD11715" s="53"/>
    </row>
    <row r="11716" spans="1:30" s="13" customFormat="1" x14ac:dyDescent="0.25">
      <c r="A11716"/>
      <c r="B11716" s="32"/>
      <c r="C11716" s="34"/>
      <c r="D11716" s="10"/>
      <c r="J11716" s="53"/>
      <c r="K11716" s="64"/>
      <c r="O11716" s="60"/>
      <c r="P11716" s="67"/>
      <c r="T11716" s="53"/>
      <c r="U11716" s="64"/>
      <c r="Y11716" s="53"/>
      <c r="Z11716" s="64"/>
      <c r="AD11716" s="53"/>
    </row>
    <row r="11717" spans="1:30" s="13" customFormat="1" x14ac:dyDescent="0.25">
      <c r="A11717"/>
      <c r="B11717" s="32"/>
      <c r="C11717" s="34"/>
      <c r="D11717" s="10"/>
      <c r="J11717" s="53"/>
      <c r="K11717" s="64"/>
      <c r="O11717" s="60"/>
      <c r="P11717" s="67"/>
      <c r="T11717" s="53"/>
      <c r="U11717" s="64"/>
      <c r="Y11717" s="53"/>
      <c r="Z11717" s="64"/>
      <c r="AD11717" s="53"/>
    </row>
    <row r="11718" spans="1:30" s="13" customFormat="1" x14ac:dyDescent="0.25">
      <c r="A11718"/>
      <c r="B11718" s="32"/>
      <c r="C11718" s="34"/>
      <c r="D11718" s="10"/>
      <c r="J11718" s="53"/>
      <c r="K11718" s="64"/>
      <c r="O11718" s="60"/>
      <c r="P11718" s="67"/>
      <c r="T11718" s="53"/>
      <c r="U11718" s="64"/>
      <c r="Y11718" s="53"/>
      <c r="Z11718" s="64"/>
      <c r="AD11718" s="53"/>
    </row>
    <row r="11719" spans="1:30" s="13" customFormat="1" x14ac:dyDescent="0.25">
      <c r="A11719"/>
      <c r="B11719" s="32"/>
      <c r="C11719" s="34"/>
      <c r="D11719" s="10"/>
      <c r="J11719" s="53"/>
      <c r="K11719" s="64"/>
      <c r="O11719" s="60"/>
      <c r="P11719" s="67"/>
      <c r="T11719" s="53"/>
      <c r="U11719" s="64"/>
      <c r="Y11719" s="53"/>
      <c r="Z11719" s="64"/>
      <c r="AD11719" s="53"/>
    </row>
    <row r="11720" spans="1:30" s="13" customFormat="1" x14ac:dyDescent="0.25">
      <c r="A11720"/>
      <c r="B11720" s="32"/>
      <c r="C11720" s="34"/>
      <c r="D11720" s="10"/>
      <c r="J11720" s="53"/>
      <c r="K11720" s="64"/>
      <c r="O11720" s="60"/>
      <c r="P11720" s="67"/>
      <c r="T11720" s="53"/>
      <c r="U11720" s="64"/>
      <c r="Y11720" s="53"/>
      <c r="Z11720" s="64"/>
      <c r="AD11720" s="53"/>
    </row>
    <row r="11721" spans="1:30" s="13" customFormat="1" x14ac:dyDescent="0.25">
      <c r="A11721"/>
      <c r="B11721" s="32"/>
      <c r="C11721" s="34"/>
      <c r="D11721" s="10"/>
      <c r="J11721" s="53"/>
      <c r="K11721" s="64"/>
      <c r="O11721" s="60"/>
      <c r="P11721" s="67"/>
      <c r="T11721" s="53"/>
      <c r="U11721" s="64"/>
      <c r="Y11721" s="53"/>
      <c r="Z11721" s="64"/>
      <c r="AD11721" s="53"/>
    </row>
    <row r="11722" spans="1:30" s="13" customFormat="1" x14ac:dyDescent="0.25">
      <c r="A11722"/>
      <c r="B11722" s="32"/>
      <c r="C11722" s="34"/>
      <c r="D11722" s="10"/>
      <c r="J11722" s="53"/>
      <c r="K11722" s="64"/>
      <c r="O11722" s="60"/>
      <c r="P11722" s="67"/>
      <c r="T11722" s="53"/>
      <c r="U11722" s="64"/>
      <c r="Y11722" s="53"/>
      <c r="Z11722" s="64"/>
      <c r="AD11722" s="53"/>
    </row>
    <row r="11723" spans="1:30" s="13" customFormat="1" x14ac:dyDescent="0.25">
      <c r="A11723"/>
      <c r="B11723" s="32"/>
      <c r="C11723" s="34"/>
      <c r="D11723" s="10"/>
      <c r="J11723" s="53"/>
      <c r="K11723" s="64"/>
      <c r="O11723" s="60"/>
      <c r="P11723" s="67"/>
      <c r="T11723" s="53"/>
      <c r="U11723" s="64"/>
      <c r="Y11723" s="53"/>
      <c r="Z11723" s="64"/>
      <c r="AD11723" s="53"/>
    </row>
    <row r="11724" spans="1:30" s="13" customFormat="1" x14ac:dyDescent="0.25">
      <c r="A11724"/>
      <c r="B11724" s="32"/>
      <c r="C11724" s="34"/>
      <c r="D11724" s="10"/>
      <c r="J11724" s="53"/>
      <c r="K11724" s="64"/>
      <c r="O11724" s="60"/>
      <c r="P11724" s="67"/>
      <c r="T11724" s="53"/>
      <c r="U11724" s="64"/>
      <c r="Y11724" s="53"/>
      <c r="Z11724" s="64"/>
      <c r="AD11724" s="53"/>
    </row>
    <row r="11725" spans="1:30" s="13" customFormat="1" x14ac:dyDescent="0.25">
      <c r="A11725"/>
      <c r="B11725" s="32"/>
      <c r="C11725" s="34"/>
      <c r="D11725" s="10"/>
      <c r="J11725" s="53"/>
      <c r="K11725" s="64"/>
      <c r="O11725" s="60"/>
      <c r="P11725" s="67"/>
      <c r="T11725" s="53"/>
      <c r="U11725" s="64"/>
      <c r="Y11725" s="53"/>
      <c r="Z11725" s="64"/>
      <c r="AD11725" s="53"/>
    </row>
    <row r="11726" spans="1:30" s="13" customFormat="1" x14ac:dyDescent="0.25">
      <c r="A11726"/>
      <c r="B11726" s="32"/>
      <c r="C11726" s="34"/>
      <c r="D11726" s="10"/>
      <c r="J11726" s="53"/>
      <c r="K11726" s="64"/>
      <c r="O11726" s="60"/>
      <c r="P11726" s="67"/>
      <c r="T11726" s="53"/>
      <c r="U11726" s="64"/>
      <c r="Y11726" s="53"/>
      <c r="Z11726" s="64"/>
      <c r="AD11726" s="53"/>
    </row>
    <row r="11727" spans="1:30" s="13" customFormat="1" x14ac:dyDescent="0.25">
      <c r="A11727"/>
      <c r="B11727" s="32"/>
      <c r="C11727" s="34"/>
      <c r="D11727" s="10"/>
      <c r="J11727" s="53"/>
      <c r="K11727" s="64"/>
      <c r="O11727" s="60"/>
      <c r="P11727" s="67"/>
      <c r="T11727" s="53"/>
      <c r="U11727" s="64"/>
      <c r="Y11727" s="53"/>
      <c r="Z11727" s="64"/>
      <c r="AD11727" s="53"/>
    </row>
    <row r="11728" spans="1:30" s="13" customFormat="1" x14ac:dyDescent="0.25">
      <c r="A11728"/>
      <c r="B11728" s="32"/>
      <c r="C11728" s="34"/>
      <c r="D11728" s="10"/>
      <c r="J11728" s="53"/>
      <c r="K11728" s="64"/>
      <c r="O11728" s="60"/>
      <c r="P11728" s="67"/>
      <c r="T11728" s="53"/>
      <c r="U11728" s="64"/>
      <c r="Y11728" s="53"/>
      <c r="Z11728" s="64"/>
      <c r="AD11728" s="53"/>
    </row>
    <row r="11729" spans="1:30" s="13" customFormat="1" x14ac:dyDescent="0.25">
      <c r="A11729"/>
      <c r="B11729" s="32"/>
      <c r="C11729" s="34"/>
      <c r="D11729" s="10"/>
      <c r="J11729" s="53"/>
      <c r="K11729" s="64"/>
      <c r="O11729" s="60"/>
      <c r="P11729" s="67"/>
      <c r="T11729" s="53"/>
      <c r="U11729" s="64"/>
      <c r="Y11729" s="53"/>
      <c r="Z11729" s="64"/>
      <c r="AD11729" s="53"/>
    </row>
    <row r="11730" spans="1:30" s="13" customFormat="1" x14ac:dyDescent="0.25">
      <c r="A11730"/>
      <c r="B11730" s="32"/>
      <c r="C11730" s="34"/>
      <c r="D11730" s="10"/>
      <c r="J11730" s="53"/>
      <c r="K11730" s="64"/>
      <c r="O11730" s="60"/>
      <c r="P11730" s="67"/>
      <c r="T11730" s="53"/>
      <c r="U11730" s="64"/>
      <c r="Y11730" s="53"/>
      <c r="Z11730" s="64"/>
      <c r="AD11730" s="53"/>
    </row>
    <row r="11731" spans="1:30" s="13" customFormat="1" x14ac:dyDescent="0.25">
      <c r="A11731"/>
      <c r="B11731" s="32"/>
      <c r="C11731" s="34"/>
      <c r="D11731" s="10"/>
      <c r="J11731" s="53"/>
      <c r="K11731" s="64"/>
      <c r="O11731" s="60"/>
      <c r="P11731" s="67"/>
      <c r="T11731" s="53"/>
      <c r="U11731" s="64"/>
      <c r="Y11731" s="53"/>
      <c r="Z11731" s="64"/>
      <c r="AD11731" s="53"/>
    </row>
    <row r="11732" spans="1:30" s="13" customFormat="1" x14ac:dyDescent="0.25">
      <c r="A11732"/>
      <c r="B11732" s="32"/>
      <c r="C11732" s="34"/>
      <c r="D11732" s="10"/>
      <c r="J11732" s="53"/>
      <c r="K11732" s="64"/>
      <c r="O11732" s="60"/>
      <c r="P11732" s="67"/>
      <c r="T11732" s="53"/>
      <c r="U11732" s="64"/>
      <c r="Y11732" s="53"/>
      <c r="Z11732" s="64"/>
      <c r="AD11732" s="53"/>
    </row>
    <row r="11733" spans="1:30" s="13" customFormat="1" x14ac:dyDescent="0.25">
      <c r="A11733"/>
      <c r="B11733" s="32"/>
      <c r="C11733" s="34"/>
      <c r="D11733" s="10"/>
      <c r="J11733" s="53"/>
      <c r="K11733" s="64"/>
      <c r="O11733" s="60"/>
      <c r="P11733" s="67"/>
      <c r="T11733" s="53"/>
      <c r="U11733" s="64"/>
      <c r="Y11733" s="53"/>
      <c r="Z11733" s="64"/>
      <c r="AD11733" s="53"/>
    </row>
    <row r="11734" spans="1:30" s="13" customFormat="1" x14ac:dyDescent="0.25">
      <c r="A11734"/>
      <c r="B11734" s="32"/>
      <c r="C11734" s="34"/>
      <c r="D11734" s="10"/>
      <c r="J11734" s="53"/>
      <c r="K11734" s="64"/>
      <c r="O11734" s="60"/>
      <c r="P11734" s="67"/>
      <c r="T11734" s="53"/>
      <c r="U11734" s="64"/>
      <c r="Y11734" s="53"/>
      <c r="Z11734" s="64"/>
      <c r="AD11734" s="53"/>
    </row>
    <row r="11735" spans="1:30" s="13" customFormat="1" x14ac:dyDescent="0.25">
      <c r="A11735"/>
      <c r="B11735" s="32"/>
      <c r="C11735" s="34"/>
      <c r="D11735" s="10"/>
      <c r="J11735" s="53"/>
      <c r="K11735" s="64"/>
      <c r="O11735" s="60"/>
      <c r="P11735" s="67"/>
      <c r="T11735" s="53"/>
      <c r="U11735" s="64"/>
      <c r="Y11735" s="53"/>
      <c r="Z11735" s="64"/>
      <c r="AD11735" s="53"/>
    </row>
    <row r="11736" spans="1:30" s="13" customFormat="1" x14ac:dyDescent="0.25">
      <c r="A11736"/>
      <c r="B11736" s="32"/>
      <c r="C11736" s="34"/>
      <c r="D11736" s="10"/>
      <c r="J11736" s="53"/>
      <c r="K11736" s="64"/>
      <c r="O11736" s="60"/>
      <c r="P11736" s="67"/>
      <c r="T11736" s="53"/>
      <c r="U11736" s="64"/>
      <c r="Y11736" s="53"/>
      <c r="Z11736" s="64"/>
      <c r="AD11736" s="53"/>
    </row>
    <row r="11737" spans="1:30" s="13" customFormat="1" x14ac:dyDescent="0.25">
      <c r="A11737"/>
      <c r="B11737" s="32"/>
      <c r="C11737" s="34"/>
      <c r="D11737" s="10"/>
      <c r="J11737" s="53"/>
      <c r="K11737" s="64"/>
      <c r="O11737" s="60"/>
      <c r="P11737" s="67"/>
      <c r="T11737" s="53"/>
      <c r="U11737" s="64"/>
      <c r="Y11737" s="53"/>
      <c r="Z11737" s="64"/>
      <c r="AD11737" s="53"/>
    </row>
    <row r="11738" spans="1:30" s="13" customFormat="1" x14ac:dyDescent="0.25">
      <c r="A11738"/>
      <c r="B11738" s="32"/>
      <c r="C11738" s="34"/>
      <c r="D11738" s="10"/>
      <c r="J11738" s="53"/>
      <c r="K11738" s="64"/>
      <c r="O11738" s="60"/>
      <c r="P11738" s="67"/>
      <c r="T11738" s="53"/>
      <c r="U11738" s="64"/>
      <c r="Y11738" s="53"/>
      <c r="Z11738" s="64"/>
      <c r="AD11738" s="53"/>
    </row>
    <row r="11739" spans="1:30" s="13" customFormat="1" x14ac:dyDescent="0.25">
      <c r="A11739"/>
      <c r="B11739" s="32"/>
      <c r="C11739" s="34"/>
      <c r="D11739" s="10"/>
      <c r="J11739" s="53"/>
      <c r="K11739" s="64"/>
      <c r="O11739" s="60"/>
      <c r="P11739" s="67"/>
      <c r="T11739" s="53"/>
      <c r="U11739" s="64"/>
      <c r="Y11739" s="53"/>
      <c r="Z11739" s="64"/>
      <c r="AD11739" s="53"/>
    </row>
    <row r="11740" spans="1:30" s="13" customFormat="1" x14ac:dyDescent="0.25">
      <c r="A11740"/>
      <c r="B11740" s="32"/>
      <c r="C11740" s="34"/>
      <c r="D11740" s="10"/>
      <c r="J11740" s="53"/>
      <c r="K11740" s="64"/>
      <c r="O11740" s="60"/>
      <c r="P11740" s="67"/>
      <c r="T11740" s="53"/>
      <c r="U11740" s="64"/>
      <c r="Y11740" s="53"/>
      <c r="Z11740" s="64"/>
      <c r="AD11740" s="53"/>
    </row>
    <row r="11741" spans="1:30" s="13" customFormat="1" x14ac:dyDescent="0.25">
      <c r="A11741"/>
      <c r="B11741" s="32"/>
      <c r="C11741" s="34"/>
      <c r="D11741" s="10"/>
      <c r="J11741" s="53"/>
      <c r="K11741" s="64"/>
      <c r="O11741" s="60"/>
      <c r="P11741" s="67"/>
      <c r="T11741" s="53"/>
      <c r="U11741" s="64"/>
      <c r="Y11741" s="53"/>
      <c r="Z11741" s="64"/>
      <c r="AD11741" s="53"/>
    </row>
    <row r="11742" spans="1:30" s="13" customFormat="1" x14ac:dyDescent="0.25">
      <c r="A11742"/>
      <c r="B11742" s="32"/>
      <c r="C11742" s="34"/>
      <c r="D11742" s="10"/>
      <c r="J11742" s="53"/>
      <c r="K11742" s="64"/>
      <c r="O11742" s="60"/>
      <c r="P11742" s="67"/>
      <c r="T11742" s="53"/>
      <c r="U11742" s="64"/>
      <c r="Y11742" s="53"/>
      <c r="Z11742" s="64"/>
      <c r="AD11742" s="53"/>
    </row>
    <row r="11743" spans="1:30" s="13" customFormat="1" x14ac:dyDescent="0.25">
      <c r="A11743"/>
      <c r="B11743" s="32"/>
      <c r="C11743" s="34"/>
      <c r="D11743" s="10"/>
      <c r="J11743" s="53"/>
      <c r="K11743" s="64"/>
      <c r="O11743" s="60"/>
      <c r="P11743" s="67"/>
      <c r="T11743" s="53"/>
      <c r="U11743" s="64"/>
      <c r="Y11743" s="53"/>
      <c r="Z11743" s="64"/>
      <c r="AD11743" s="53"/>
    </row>
    <row r="11744" spans="1:30" s="13" customFormat="1" x14ac:dyDescent="0.25">
      <c r="A11744"/>
      <c r="B11744" s="32"/>
      <c r="C11744" s="34"/>
      <c r="D11744" s="10"/>
      <c r="J11744" s="53"/>
      <c r="K11744" s="64"/>
      <c r="O11744" s="60"/>
      <c r="P11744" s="67"/>
      <c r="T11744" s="53"/>
      <c r="U11744" s="64"/>
      <c r="Y11744" s="53"/>
      <c r="Z11744" s="64"/>
      <c r="AD11744" s="53"/>
    </row>
    <row r="11745" spans="1:30" s="13" customFormat="1" x14ac:dyDescent="0.25">
      <c r="A11745"/>
      <c r="B11745" s="32"/>
      <c r="C11745" s="34"/>
      <c r="D11745" s="10"/>
      <c r="J11745" s="53"/>
      <c r="K11745" s="64"/>
      <c r="O11745" s="60"/>
      <c r="P11745" s="67"/>
      <c r="T11745" s="53"/>
      <c r="U11745" s="64"/>
      <c r="Y11745" s="53"/>
      <c r="Z11745" s="64"/>
      <c r="AD11745" s="53"/>
    </row>
    <row r="11746" spans="1:30" s="13" customFormat="1" x14ac:dyDescent="0.25">
      <c r="A11746"/>
      <c r="B11746" s="32"/>
      <c r="C11746" s="34"/>
      <c r="D11746" s="10"/>
      <c r="J11746" s="53"/>
      <c r="K11746" s="64"/>
      <c r="O11746" s="60"/>
      <c r="P11746" s="67"/>
      <c r="T11746" s="53"/>
      <c r="U11746" s="64"/>
      <c r="Y11746" s="53"/>
      <c r="Z11746" s="64"/>
      <c r="AD11746" s="53"/>
    </row>
    <row r="11747" spans="1:30" s="13" customFormat="1" x14ac:dyDescent="0.25">
      <c r="A11747"/>
      <c r="B11747" s="32"/>
      <c r="C11747" s="34"/>
      <c r="D11747" s="10"/>
      <c r="J11747" s="53"/>
      <c r="K11747" s="64"/>
      <c r="O11747" s="60"/>
      <c r="P11747" s="67"/>
      <c r="T11747" s="53"/>
      <c r="U11747" s="64"/>
      <c r="Y11747" s="53"/>
      <c r="Z11747" s="64"/>
      <c r="AD11747" s="53"/>
    </row>
    <row r="11748" spans="1:30" s="13" customFormat="1" x14ac:dyDescent="0.25">
      <c r="A11748"/>
      <c r="B11748" s="32"/>
      <c r="C11748" s="34"/>
      <c r="D11748" s="10"/>
      <c r="J11748" s="53"/>
      <c r="K11748" s="64"/>
      <c r="O11748" s="60"/>
      <c r="P11748" s="67"/>
      <c r="T11748" s="53"/>
      <c r="U11748" s="64"/>
      <c r="Y11748" s="53"/>
      <c r="Z11748" s="64"/>
      <c r="AD11748" s="53"/>
    </row>
    <row r="11749" spans="1:30" s="13" customFormat="1" x14ac:dyDescent="0.25">
      <c r="A11749"/>
      <c r="B11749" s="32"/>
      <c r="C11749" s="34"/>
      <c r="D11749" s="10"/>
      <c r="J11749" s="53"/>
      <c r="K11749" s="64"/>
      <c r="O11749" s="60"/>
      <c r="P11749" s="67"/>
      <c r="T11749" s="53"/>
      <c r="U11749" s="64"/>
      <c r="Y11749" s="53"/>
      <c r="Z11749" s="64"/>
      <c r="AD11749" s="53"/>
    </row>
    <row r="11750" spans="1:30" s="13" customFormat="1" x14ac:dyDescent="0.25">
      <c r="A11750"/>
      <c r="B11750" s="32"/>
      <c r="C11750" s="34"/>
      <c r="D11750" s="10"/>
      <c r="J11750" s="53"/>
      <c r="K11750" s="64"/>
      <c r="O11750" s="60"/>
      <c r="P11750" s="67"/>
      <c r="T11750" s="53"/>
      <c r="U11750" s="64"/>
      <c r="Y11750" s="53"/>
      <c r="Z11750" s="64"/>
      <c r="AD11750" s="53"/>
    </row>
    <row r="11751" spans="1:30" s="13" customFormat="1" x14ac:dyDescent="0.25">
      <c r="A11751"/>
      <c r="B11751" s="32"/>
      <c r="C11751" s="34"/>
      <c r="D11751" s="10"/>
      <c r="J11751" s="53"/>
      <c r="K11751" s="64"/>
      <c r="O11751" s="60"/>
      <c r="P11751" s="67"/>
      <c r="T11751" s="53"/>
      <c r="U11751" s="64"/>
      <c r="Y11751" s="53"/>
      <c r="Z11751" s="64"/>
      <c r="AD11751" s="53"/>
    </row>
    <row r="11752" spans="1:30" s="13" customFormat="1" x14ac:dyDescent="0.25">
      <c r="A11752"/>
      <c r="B11752" s="32"/>
      <c r="C11752" s="34"/>
      <c r="D11752" s="10"/>
      <c r="J11752" s="53"/>
      <c r="K11752" s="64"/>
      <c r="O11752" s="60"/>
      <c r="P11752" s="67"/>
      <c r="T11752" s="53"/>
      <c r="U11752" s="64"/>
      <c r="Y11752" s="53"/>
      <c r="Z11752" s="64"/>
      <c r="AD11752" s="53"/>
    </row>
    <row r="11753" spans="1:30" s="13" customFormat="1" x14ac:dyDescent="0.25">
      <c r="A11753"/>
      <c r="B11753" s="32"/>
      <c r="C11753" s="34"/>
      <c r="D11753" s="10"/>
      <c r="J11753" s="53"/>
      <c r="K11753" s="64"/>
      <c r="O11753" s="60"/>
      <c r="P11753" s="67"/>
      <c r="T11753" s="53"/>
      <c r="U11753" s="64"/>
      <c r="Y11753" s="53"/>
      <c r="Z11753" s="64"/>
      <c r="AD11753" s="53"/>
    </row>
    <row r="11754" spans="1:30" s="13" customFormat="1" x14ac:dyDescent="0.25">
      <c r="A11754"/>
      <c r="B11754" s="32"/>
      <c r="C11754" s="34"/>
      <c r="D11754" s="10"/>
      <c r="J11754" s="53"/>
      <c r="K11754" s="64"/>
      <c r="O11754" s="60"/>
      <c r="P11754" s="67"/>
      <c r="T11754" s="53"/>
      <c r="U11754" s="64"/>
      <c r="Y11754" s="53"/>
      <c r="Z11754" s="64"/>
      <c r="AD11754" s="53"/>
    </row>
    <row r="11755" spans="1:30" s="13" customFormat="1" x14ac:dyDescent="0.25">
      <c r="A11755"/>
      <c r="B11755" s="32"/>
      <c r="C11755" s="34"/>
      <c r="D11755" s="10"/>
      <c r="J11755" s="53"/>
      <c r="K11755" s="64"/>
      <c r="O11755" s="60"/>
      <c r="P11755" s="67"/>
      <c r="T11755" s="53"/>
      <c r="U11755" s="64"/>
      <c r="Y11755" s="53"/>
      <c r="Z11755" s="64"/>
      <c r="AD11755" s="53"/>
    </row>
    <row r="11756" spans="1:30" s="13" customFormat="1" x14ac:dyDescent="0.25">
      <c r="A11756"/>
      <c r="B11756" s="32"/>
      <c r="C11756" s="34"/>
      <c r="D11756" s="10"/>
      <c r="J11756" s="53"/>
      <c r="K11756" s="64"/>
      <c r="O11756" s="60"/>
      <c r="P11756" s="67"/>
      <c r="T11756" s="53"/>
      <c r="U11756" s="64"/>
      <c r="Y11756" s="53"/>
      <c r="Z11756" s="64"/>
      <c r="AD11756" s="53"/>
    </row>
    <row r="11757" spans="1:30" s="13" customFormat="1" x14ac:dyDescent="0.25">
      <c r="A11757"/>
      <c r="B11757" s="32"/>
      <c r="C11757" s="34"/>
      <c r="D11757" s="10"/>
      <c r="J11757" s="53"/>
      <c r="K11757" s="64"/>
      <c r="O11757" s="60"/>
      <c r="P11757" s="67"/>
      <c r="T11757" s="53"/>
      <c r="U11757" s="64"/>
      <c r="Y11757" s="53"/>
      <c r="Z11757" s="64"/>
      <c r="AD11757" s="53"/>
    </row>
    <row r="11758" spans="1:30" s="13" customFormat="1" x14ac:dyDescent="0.25">
      <c r="A11758"/>
      <c r="B11758" s="32"/>
      <c r="C11758" s="34"/>
      <c r="D11758" s="10"/>
      <c r="J11758" s="53"/>
      <c r="K11758" s="64"/>
      <c r="O11758" s="60"/>
      <c r="P11758" s="67"/>
      <c r="T11758" s="53"/>
      <c r="U11758" s="64"/>
      <c r="Y11758" s="53"/>
      <c r="Z11758" s="64"/>
      <c r="AD11758" s="53"/>
    </row>
    <row r="11759" spans="1:30" s="13" customFormat="1" x14ac:dyDescent="0.25">
      <c r="A11759"/>
      <c r="B11759" s="32"/>
      <c r="C11759" s="34"/>
      <c r="D11759" s="10"/>
      <c r="J11759" s="53"/>
      <c r="K11759" s="64"/>
      <c r="O11759" s="60"/>
      <c r="P11759" s="67"/>
      <c r="T11759" s="53"/>
      <c r="U11759" s="64"/>
      <c r="Y11759" s="53"/>
      <c r="Z11759" s="64"/>
      <c r="AD11759" s="53"/>
    </row>
    <row r="11760" spans="1:30" s="13" customFormat="1" x14ac:dyDescent="0.25">
      <c r="A11760"/>
      <c r="B11760" s="32"/>
      <c r="C11760" s="34"/>
      <c r="D11760" s="10"/>
      <c r="J11760" s="53"/>
      <c r="K11760" s="64"/>
      <c r="O11760" s="60"/>
      <c r="P11760" s="67"/>
      <c r="T11760" s="53"/>
      <c r="U11760" s="64"/>
      <c r="Y11760" s="53"/>
      <c r="Z11760" s="64"/>
      <c r="AD11760" s="53"/>
    </row>
    <row r="11761" spans="1:30" s="13" customFormat="1" x14ac:dyDescent="0.25">
      <c r="A11761"/>
      <c r="B11761" s="32"/>
      <c r="C11761" s="34"/>
      <c r="D11761" s="10"/>
      <c r="J11761" s="53"/>
      <c r="K11761" s="64"/>
      <c r="O11761" s="60"/>
      <c r="P11761" s="67"/>
      <c r="T11761" s="53"/>
      <c r="U11761" s="64"/>
      <c r="Y11761" s="53"/>
      <c r="Z11761" s="64"/>
      <c r="AD11761" s="53"/>
    </row>
    <row r="11762" spans="1:30" s="13" customFormat="1" x14ac:dyDescent="0.25">
      <c r="A11762"/>
      <c r="B11762" s="32"/>
      <c r="C11762" s="34"/>
      <c r="D11762" s="10"/>
      <c r="J11762" s="53"/>
      <c r="K11762" s="64"/>
      <c r="O11762" s="60"/>
      <c r="P11762" s="67"/>
      <c r="T11762" s="53"/>
      <c r="U11762" s="64"/>
      <c r="Y11762" s="53"/>
      <c r="Z11762" s="64"/>
      <c r="AD11762" s="53"/>
    </row>
    <row r="11763" spans="1:30" s="13" customFormat="1" x14ac:dyDescent="0.25">
      <c r="A11763"/>
      <c r="B11763" s="32"/>
      <c r="C11763" s="34"/>
      <c r="D11763" s="10"/>
      <c r="J11763" s="53"/>
      <c r="K11763" s="64"/>
      <c r="O11763" s="60"/>
      <c r="P11763" s="67"/>
      <c r="T11763" s="53"/>
      <c r="U11763" s="64"/>
      <c r="Y11763" s="53"/>
      <c r="Z11763" s="64"/>
      <c r="AD11763" s="53"/>
    </row>
    <row r="11764" spans="1:30" s="13" customFormat="1" x14ac:dyDescent="0.25">
      <c r="A11764"/>
      <c r="B11764" s="32"/>
      <c r="C11764" s="34"/>
      <c r="D11764" s="10"/>
      <c r="J11764" s="53"/>
      <c r="K11764" s="64"/>
      <c r="O11764" s="60"/>
      <c r="P11764" s="67"/>
      <c r="T11764" s="53"/>
      <c r="U11764" s="64"/>
      <c r="Y11764" s="53"/>
      <c r="Z11764" s="64"/>
      <c r="AD11764" s="53"/>
    </row>
    <row r="11765" spans="1:30" s="13" customFormat="1" x14ac:dyDescent="0.25">
      <c r="A11765"/>
      <c r="B11765" s="32"/>
      <c r="C11765" s="34"/>
      <c r="D11765" s="10"/>
      <c r="J11765" s="53"/>
      <c r="K11765" s="64"/>
      <c r="O11765" s="60"/>
      <c r="P11765" s="67"/>
      <c r="T11765" s="53"/>
      <c r="U11765" s="64"/>
      <c r="Y11765" s="53"/>
      <c r="Z11765" s="64"/>
      <c r="AD11765" s="53"/>
    </row>
    <row r="11766" spans="1:30" s="13" customFormat="1" x14ac:dyDescent="0.25">
      <c r="A11766"/>
      <c r="B11766" s="32"/>
      <c r="C11766" s="34"/>
      <c r="D11766" s="10"/>
      <c r="J11766" s="53"/>
      <c r="K11766" s="64"/>
      <c r="O11766" s="60"/>
      <c r="P11766" s="67"/>
      <c r="T11766" s="53"/>
      <c r="U11766" s="64"/>
      <c r="Y11766" s="53"/>
      <c r="Z11766" s="64"/>
      <c r="AD11766" s="53"/>
    </row>
    <row r="11767" spans="1:30" s="13" customFormat="1" x14ac:dyDescent="0.25">
      <c r="A11767"/>
      <c r="B11767" s="32"/>
      <c r="C11767" s="34"/>
      <c r="D11767" s="10"/>
      <c r="J11767" s="53"/>
      <c r="K11767" s="64"/>
      <c r="O11767" s="60"/>
      <c r="P11767" s="67"/>
      <c r="T11767" s="53"/>
      <c r="U11767" s="64"/>
      <c r="Y11767" s="53"/>
      <c r="Z11767" s="64"/>
      <c r="AD11767" s="53"/>
    </row>
    <row r="11768" spans="1:30" s="13" customFormat="1" x14ac:dyDescent="0.25">
      <c r="A11768"/>
      <c r="B11768" s="32"/>
      <c r="C11768" s="34"/>
      <c r="D11768" s="10"/>
      <c r="J11768" s="53"/>
      <c r="K11768" s="64"/>
      <c r="O11768" s="60"/>
      <c r="P11768" s="67"/>
      <c r="T11768" s="53"/>
      <c r="U11768" s="64"/>
      <c r="Y11768" s="53"/>
      <c r="Z11768" s="64"/>
      <c r="AD11768" s="53"/>
    </row>
    <row r="11769" spans="1:30" s="13" customFormat="1" x14ac:dyDescent="0.25">
      <c r="A11769"/>
      <c r="B11769" s="32"/>
      <c r="C11769" s="34"/>
      <c r="D11769" s="10"/>
      <c r="J11769" s="53"/>
      <c r="K11769" s="64"/>
      <c r="O11769" s="60"/>
      <c r="P11769" s="67"/>
      <c r="T11769" s="53"/>
      <c r="U11769" s="64"/>
      <c r="Y11769" s="53"/>
      <c r="Z11769" s="64"/>
      <c r="AD11769" s="53"/>
    </row>
    <row r="11770" spans="1:30" s="13" customFormat="1" x14ac:dyDescent="0.25">
      <c r="A11770"/>
      <c r="B11770" s="32"/>
      <c r="C11770" s="34"/>
      <c r="D11770" s="10"/>
      <c r="J11770" s="53"/>
      <c r="K11770" s="64"/>
      <c r="O11770" s="60"/>
      <c r="P11770" s="67"/>
      <c r="T11770" s="53"/>
      <c r="U11770" s="64"/>
      <c r="Y11770" s="53"/>
      <c r="Z11770" s="64"/>
      <c r="AD11770" s="53"/>
    </row>
    <row r="11771" spans="1:30" s="13" customFormat="1" x14ac:dyDescent="0.25">
      <c r="A11771"/>
      <c r="B11771" s="32"/>
      <c r="C11771" s="34"/>
      <c r="D11771" s="10"/>
      <c r="J11771" s="53"/>
      <c r="K11771" s="64"/>
      <c r="O11771" s="60"/>
      <c r="P11771" s="67"/>
      <c r="T11771" s="53"/>
      <c r="U11771" s="64"/>
      <c r="Y11771" s="53"/>
      <c r="Z11771" s="64"/>
      <c r="AD11771" s="53"/>
    </row>
    <row r="11772" spans="1:30" s="13" customFormat="1" x14ac:dyDescent="0.25">
      <c r="A11772"/>
      <c r="B11772" s="32"/>
      <c r="C11772" s="34"/>
      <c r="D11772" s="10"/>
      <c r="J11772" s="53"/>
      <c r="K11772" s="64"/>
      <c r="O11772" s="60"/>
      <c r="P11772" s="67"/>
      <c r="T11772" s="53"/>
      <c r="U11772" s="64"/>
      <c r="Y11772" s="53"/>
      <c r="Z11772" s="64"/>
      <c r="AD11772" s="53"/>
    </row>
    <row r="11773" spans="1:30" s="13" customFormat="1" x14ac:dyDescent="0.25">
      <c r="A11773"/>
      <c r="B11773" s="32"/>
      <c r="C11773" s="34"/>
      <c r="D11773" s="10"/>
      <c r="J11773" s="53"/>
      <c r="K11773" s="64"/>
      <c r="O11773" s="60"/>
      <c r="P11773" s="67"/>
      <c r="T11773" s="53"/>
      <c r="U11773" s="64"/>
      <c r="Y11773" s="53"/>
      <c r="Z11773" s="64"/>
      <c r="AD11773" s="53"/>
    </row>
    <row r="11774" spans="1:30" s="13" customFormat="1" x14ac:dyDescent="0.25">
      <c r="A11774"/>
      <c r="B11774" s="32"/>
      <c r="C11774" s="34"/>
      <c r="D11774" s="10"/>
      <c r="J11774" s="53"/>
      <c r="K11774" s="64"/>
      <c r="O11774" s="60"/>
      <c r="P11774" s="67"/>
      <c r="T11774" s="53"/>
      <c r="U11774" s="64"/>
      <c r="Y11774" s="53"/>
      <c r="Z11774" s="64"/>
      <c r="AD11774" s="53"/>
    </row>
    <row r="11775" spans="1:30" s="13" customFormat="1" x14ac:dyDescent="0.25">
      <c r="A11775"/>
      <c r="B11775" s="32"/>
      <c r="C11775" s="34"/>
      <c r="D11775" s="10"/>
      <c r="J11775" s="53"/>
      <c r="K11775" s="64"/>
      <c r="O11775" s="60"/>
      <c r="P11775" s="67"/>
      <c r="T11775" s="53"/>
      <c r="U11775" s="64"/>
      <c r="Y11775" s="53"/>
      <c r="Z11775" s="64"/>
      <c r="AD11775" s="53"/>
    </row>
    <row r="11776" spans="1:30" s="13" customFormat="1" x14ac:dyDescent="0.25">
      <c r="A11776"/>
      <c r="B11776" s="32"/>
      <c r="C11776" s="34"/>
      <c r="D11776" s="10"/>
      <c r="J11776" s="53"/>
      <c r="K11776" s="64"/>
      <c r="O11776" s="60"/>
      <c r="P11776" s="67"/>
      <c r="T11776" s="53"/>
      <c r="U11776" s="64"/>
      <c r="Y11776" s="53"/>
      <c r="Z11776" s="64"/>
      <c r="AD11776" s="53"/>
    </row>
    <row r="11777" spans="1:30" s="13" customFormat="1" x14ac:dyDescent="0.25">
      <c r="A11777"/>
      <c r="B11777" s="32"/>
      <c r="C11777" s="34"/>
      <c r="D11777" s="10"/>
      <c r="J11777" s="53"/>
      <c r="K11777" s="64"/>
      <c r="O11777" s="60"/>
      <c r="P11777" s="67"/>
      <c r="T11777" s="53"/>
      <c r="U11777" s="64"/>
      <c r="Y11777" s="53"/>
      <c r="Z11777" s="64"/>
      <c r="AD11777" s="53"/>
    </row>
    <row r="11778" spans="1:30" s="13" customFormat="1" x14ac:dyDescent="0.25">
      <c r="A11778"/>
      <c r="B11778" s="32"/>
      <c r="C11778" s="34"/>
      <c r="D11778" s="10"/>
      <c r="J11778" s="53"/>
      <c r="K11778" s="64"/>
      <c r="O11778" s="60"/>
      <c r="P11778" s="67"/>
      <c r="T11778" s="53"/>
      <c r="U11778" s="64"/>
      <c r="Y11778" s="53"/>
      <c r="Z11778" s="64"/>
      <c r="AD11778" s="53"/>
    </row>
    <row r="11779" spans="1:30" s="13" customFormat="1" x14ac:dyDescent="0.25">
      <c r="A11779"/>
      <c r="B11779" s="32"/>
      <c r="C11779" s="34"/>
      <c r="D11779" s="10"/>
      <c r="J11779" s="53"/>
      <c r="K11779" s="64"/>
      <c r="O11779" s="60"/>
      <c r="P11779" s="67"/>
      <c r="T11779" s="53"/>
      <c r="U11779" s="64"/>
      <c r="Y11779" s="53"/>
      <c r="Z11779" s="64"/>
      <c r="AD11779" s="53"/>
    </row>
    <row r="11780" spans="1:30" s="13" customFormat="1" x14ac:dyDescent="0.25">
      <c r="A11780"/>
      <c r="B11780" s="32"/>
      <c r="C11780" s="34"/>
      <c r="D11780" s="10"/>
      <c r="J11780" s="53"/>
      <c r="K11780" s="64"/>
      <c r="O11780" s="60"/>
      <c r="P11780" s="67"/>
      <c r="T11780" s="53"/>
      <c r="U11780" s="64"/>
      <c r="Y11780" s="53"/>
      <c r="Z11780" s="64"/>
      <c r="AD11780" s="53"/>
    </row>
    <row r="11781" spans="1:30" s="13" customFormat="1" x14ac:dyDescent="0.25">
      <c r="A11781"/>
      <c r="B11781" s="32"/>
      <c r="C11781" s="34"/>
      <c r="D11781" s="10"/>
      <c r="J11781" s="53"/>
      <c r="K11781" s="64"/>
      <c r="O11781" s="60"/>
      <c r="P11781" s="67"/>
      <c r="T11781" s="53"/>
      <c r="U11781" s="64"/>
      <c r="Y11781" s="53"/>
      <c r="Z11781" s="64"/>
      <c r="AD11781" s="53"/>
    </row>
    <row r="11782" spans="1:30" s="13" customFormat="1" x14ac:dyDescent="0.25">
      <c r="A11782"/>
      <c r="B11782" s="32"/>
      <c r="C11782" s="34"/>
      <c r="D11782" s="10"/>
      <c r="J11782" s="53"/>
      <c r="K11782" s="64"/>
      <c r="O11782" s="60"/>
      <c r="P11782" s="67"/>
      <c r="T11782" s="53"/>
      <c r="U11782" s="64"/>
      <c r="Y11782" s="53"/>
      <c r="Z11782" s="64"/>
      <c r="AD11782" s="53"/>
    </row>
    <row r="11783" spans="1:30" s="13" customFormat="1" x14ac:dyDescent="0.25">
      <c r="A11783"/>
      <c r="B11783" s="32"/>
      <c r="C11783" s="34"/>
      <c r="D11783" s="10"/>
      <c r="J11783" s="53"/>
      <c r="K11783" s="64"/>
      <c r="O11783" s="60"/>
      <c r="P11783" s="67"/>
      <c r="T11783" s="53"/>
      <c r="U11783" s="64"/>
      <c r="Y11783" s="53"/>
      <c r="Z11783" s="64"/>
      <c r="AD11783" s="53"/>
    </row>
    <row r="11784" spans="1:30" s="13" customFormat="1" x14ac:dyDescent="0.25">
      <c r="A11784"/>
      <c r="B11784" s="32"/>
      <c r="C11784" s="34"/>
      <c r="D11784" s="10"/>
      <c r="J11784" s="53"/>
      <c r="K11784" s="64"/>
      <c r="O11784" s="60"/>
      <c r="P11784" s="67"/>
      <c r="T11784" s="53"/>
      <c r="U11784" s="64"/>
      <c r="Y11784" s="53"/>
      <c r="Z11784" s="64"/>
      <c r="AD11784" s="53"/>
    </row>
    <row r="11785" spans="1:30" s="13" customFormat="1" x14ac:dyDescent="0.25">
      <c r="A11785"/>
      <c r="B11785" s="32"/>
      <c r="C11785" s="34"/>
      <c r="D11785" s="10"/>
      <c r="J11785" s="53"/>
      <c r="K11785" s="64"/>
      <c r="O11785" s="60"/>
      <c r="P11785" s="67"/>
      <c r="T11785" s="53"/>
      <c r="U11785" s="64"/>
      <c r="Y11785" s="53"/>
      <c r="Z11785" s="64"/>
      <c r="AD11785" s="53"/>
    </row>
    <row r="11786" spans="1:30" s="13" customFormat="1" x14ac:dyDescent="0.25">
      <c r="A11786"/>
      <c r="B11786" s="32"/>
      <c r="C11786" s="34"/>
      <c r="D11786" s="10"/>
      <c r="J11786" s="53"/>
      <c r="K11786" s="64"/>
      <c r="O11786" s="60"/>
      <c r="P11786" s="67"/>
      <c r="T11786" s="53"/>
      <c r="U11786" s="64"/>
      <c r="Y11786" s="53"/>
      <c r="Z11786" s="64"/>
      <c r="AD11786" s="53"/>
    </row>
    <row r="11787" spans="1:30" s="13" customFormat="1" x14ac:dyDescent="0.25">
      <c r="A11787"/>
      <c r="B11787" s="32"/>
      <c r="C11787" s="34"/>
      <c r="D11787" s="10"/>
      <c r="J11787" s="53"/>
      <c r="K11787" s="64"/>
      <c r="O11787" s="60"/>
      <c r="P11787" s="67"/>
      <c r="T11787" s="53"/>
      <c r="U11787" s="64"/>
      <c r="Y11787" s="53"/>
      <c r="Z11787" s="64"/>
      <c r="AD11787" s="53"/>
    </row>
    <row r="11788" spans="1:30" s="13" customFormat="1" x14ac:dyDescent="0.25">
      <c r="A11788"/>
      <c r="B11788" s="32"/>
      <c r="C11788" s="34"/>
      <c r="D11788" s="10"/>
      <c r="J11788" s="53"/>
      <c r="K11788" s="64"/>
      <c r="O11788" s="60"/>
      <c r="P11788" s="67"/>
      <c r="T11788" s="53"/>
      <c r="U11788" s="64"/>
      <c r="Y11788" s="53"/>
      <c r="Z11788" s="64"/>
      <c r="AD11788" s="53"/>
    </row>
    <row r="11789" spans="1:30" s="13" customFormat="1" x14ac:dyDescent="0.25">
      <c r="A11789"/>
      <c r="B11789" s="32"/>
      <c r="C11789" s="34"/>
      <c r="D11789" s="10"/>
      <c r="J11789" s="53"/>
      <c r="K11789" s="64"/>
      <c r="O11789" s="60"/>
      <c r="P11789" s="67"/>
      <c r="T11789" s="53"/>
      <c r="U11789" s="64"/>
      <c r="Y11789" s="53"/>
      <c r="Z11789" s="64"/>
      <c r="AD11789" s="53"/>
    </row>
    <row r="11790" spans="1:30" s="13" customFormat="1" x14ac:dyDescent="0.25">
      <c r="A11790"/>
      <c r="B11790" s="32"/>
      <c r="C11790" s="34"/>
      <c r="D11790" s="10"/>
      <c r="J11790" s="53"/>
      <c r="K11790" s="64"/>
      <c r="O11790" s="60"/>
      <c r="P11790" s="67"/>
      <c r="T11790" s="53"/>
      <c r="U11790" s="64"/>
      <c r="Y11790" s="53"/>
      <c r="Z11790" s="64"/>
      <c r="AD11790" s="53"/>
    </row>
    <row r="11791" spans="1:30" s="13" customFormat="1" x14ac:dyDescent="0.25">
      <c r="A11791"/>
      <c r="B11791" s="32"/>
      <c r="C11791" s="34"/>
      <c r="D11791" s="10"/>
      <c r="J11791" s="53"/>
      <c r="K11791" s="64"/>
      <c r="O11791" s="60"/>
      <c r="P11791" s="67"/>
      <c r="T11791" s="53"/>
      <c r="U11791" s="64"/>
      <c r="Y11791" s="53"/>
      <c r="Z11791" s="64"/>
      <c r="AD11791" s="53"/>
    </row>
    <row r="11792" spans="1:30" s="13" customFormat="1" x14ac:dyDescent="0.25">
      <c r="A11792"/>
      <c r="B11792" s="32"/>
      <c r="C11792" s="34"/>
      <c r="D11792" s="10"/>
      <c r="J11792" s="53"/>
      <c r="K11792" s="64"/>
      <c r="O11792" s="60"/>
      <c r="P11792" s="67"/>
      <c r="T11792" s="53"/>
      <c r="U11792" s="64"/>
      <c r="Y11792" s="53"/>
      <c r="Z11792" s="64"/>
      <c r="AD11792" s="53"/>
    </row>
    <row r="11793" spans="1:30" s="13" customFormat="1" x14ac:dyDescent="0.25">
      <c r="A11793"/>
      <c r="B11793" s="32"/>
      <c r="C11793" s="34"/>
      <c r="D11793" s="10"/>
      <c r="J11793" s="53"/>
      <c r="K11793" s="64"/>
      <c r="O11793" s="60"/>
      <c r="P11793" s="67"/>
      <c r="T11793" s="53"/>
      <c r="U11793" s="64"/>
      <c r="Y11793" s="53"/>
      <c r="Z11793" s="64"/>
      <c r="AD11793" s="53"/>
    </row>
    <row r="11794" spans="1:30" s="13" customFormat="1" x14ac:dyDescent="0.25">
      <c r="A11794"/>
      <c r="B11794" s="32"/>
      <c r="C11794" s="34"/>
      <c r="D11794" s="10"/>
      <c r="J11794" s="53"/>
      <c r="K11794" s="64"/>
      <c r="O11794" s="60"/>
      <c r="P11794" s="67"/>
      <c r="T11794" s="53"/>
      <c r="U11794" s="64"/>
      <c r="Y11794" s="53"/>
      <c r="Z11794" s="64"/>
      <c r="AD11794" s="53"/>
    </row>
    <row r="11795" spans="1:30" s="13" customFormat="1" x14ac:dyDescent="0.25">
      <c r="A11795"/>
      <c r="B11795" s="32"/>
      <c r="C11795" s="34"/>
      <c r="D11795" s="10"/>
      <c r="J11795" s="53"/>
      <c r="K11795" s="64"/>
      <c r="O11795" s="60"/>
      <c r="P11795" s="67"/>
      <c r="T11795" s="53"/>
      <c r="U11795" s="64"/>
      <c r="Y11795" s="53"/>
      <c r="Z11795" s="64"/>
      <c r="AD11795" s="53"/>
    </row>
    <row r="11796" spans="1:30" s="13" customFormat="1" x14ac:dyDescent="0.25">
      <c r="A11796"/>
      <c r="B11796" s="32"/>
      <c r="C11796" s="34"/>
      <c r="D11796" s="10"/>
      <c r="J11796" s="53"/>
      <c r="K11796" s="64"/>
      <c r="O11796" s="60"/>
      <c r="P11796" s="67"/>
      <c r="T11796" s="53"/>
      <c r="U11796" s="64"/>
      <c r="Y11796" s="53"/>
      <c r="Z11796" s="64"/>
      <c r="AD11796" s="53"/>
    </row>
    <row r="11797" spans="1:30" s="13" customFormat="1" x14ac:dyDescent="0.25">
      <c r="A11797"/>
      <c r="B11797" s="32"/>
      <c r="C11797" s="34"/>
      <c r="D11797" s="10"/>
      <c r="J11797" s="53"/>
      <c r="K11797" s="64"/>
      <c r="O11797" s="60"/>
      <c r="P11797" s="67"/>
      <c r="T11797" s="53"/>
      <c r="U11797" s="64"/>
      <c r="Y11797" s="53"/>
      <c r="Z11797" s="64"/>
      <c r="AD11797" s="53"/>
    </row>
    <row r="11798" spans="1:30" s="13" customFormat="1" x14ac:dyDescent="0.25">
      <c r="A11798"/>
      <c r="B11798" s="32"/>
      <c r="C11798" s="34"/>
      <c r="D11798" s="10"/>
      <c r="J11798" s="53"/>
      <c r="K11798" s="64"/>
      <c r="O11798" s="60"/>
      <c r="P11798" s="67"/>
      <c r="T11798" s="53"/>
      <c r="U11798" s="64"/>
      <c r="Y11798" s="53"/>
      <c r="Z11798" s="64"/>
      <c r="AD11798" s="53"/>
    </row>
    <row r="11799" spans="1:30" s="13" customFormat="1" x14ac:dyDescent="0.25">
      <c r="A11799"/>
      <c r="B11799" s="32"/>
      <c r="C11799" s="34"/>
      <c r="D11799" s="10"/>
      <c r="J11799" s="53"/>
      <c r="K11799" s="64"/>
      <c r="O11799" s="60"/>
      <c r="P11799" s="67"/>
      <c r="T11799" s="53"/>
      <c r="U11799" s="64"/>
      <c r="Y11799" s="53"/>
      <c r="Z11799" s="64"/>
      <c r="AD11799" s="53"/>
    </row>
    <row r="11800" spans="1:30" s="13" customFormat="1" x14ac:dyDescent="0.25">
      <c r="A11800"/>
      <c r="B11800" s="32"/>
      <c r="C11800" s="34"/>
      <c r="D11800" s="10"/>
      <c r="J11800" s="53"/>
      <c r="K11800" s="64"/>
      <c r="O11800" s="60"/>
      <c r="P11800" s="67"/>
      <c r="T11800" s="53"/>
      <c r="U11800" s="64"/>
      <c r="Y11800" s="53"/>
      <c r="Z11800" s="64"/>
      <c r="AD11800" s="53"/>
    </row>
    <row r="11801" spans="1:30" s="13" customFormat="1" x14ac:dyDescent="0.25">
      <c r="A11801"/>
      <c r="B11801" s="32"/>
      <c r="C11801" s="34"/>
      <c r="D11801" s="10"/>
      <c r="J11801" s="53"/>
      <c r="K11801" s="64"/>
      <c r="O11801" s="60"/>
      <c r="P11801" s="67"/>
      <c r="T11801" s="53"/>
      <c r="U11801" s="64"/>
      <c r="Y11801" s="53"/>
      <c r="Z11801" s="64"/>
      <c r="AD11801" s="53"/>
    </row>
    <row r="11802" spans="1:30" s="13" customFormat="1" x14ac:dyDescent="0.25">
      <c r="A11802"/>
      <c r="B11802" s="32"/>
      <c r="C11802" s="34"/>
      <c r="D11802" s="10"/>
      <c r="J11802" s="53"/>
      <c r="K11802" s="64"/>
      <c r="O11802" s="60"/>
      <c r="P11802" s="67"/>
      <c r="T11802" s="53"/>
      <c r="U11802" s="64"/>
      <c r="Y11802" s="53"/>
      <c r="Z11802" s="64"/>
      <c r="AD11802" s="53"/>
    </row>
    <row r="11803" spans="1:30" s="13" customFormat="1" x14ac:dyDescent="0.25">
      <c r="A11803"/>
      <c r="B11803" s="32"/>
      <c r="C11803" s="34"/>
      <c r="D11803" s="10"/>
      <c r="J11803" s="53"/>
      <c r="K11803" s="64"/>
      <c r="O11803" s="60"/>
      <c r="P11803" s="67"/>
      <c r="T11803" s="53"/>
      <c r="U11803" s="64"/>
      <c r="Y11803" s="53"/>
      <c r="Z11803" s="64"/>
      <c r="AD11803" s="53"/>
    </row>
    <row r="11804" spans="1:30" s="13" customFormat="1" x14ac:dyDescent="0.25">
      <c r="A11804"/>
      <c r="B11804" s="32"/>
      <c r="C11804" s="34"/>
      <c r="D11804" s="10"/>
      <c r="J11804" s="53"/>
      <c r="K11804" s="64"/>
      <c r="O11804" s="60"/>
      <c r="P11804" s="67"/>
      <c r="T11804" s="53"/>
      <c r="U11804" s="64"/>
      <c r="Y11804" s="53"/>
      <c r="Z11804" s="64"/>
      <c r="AD11804" s="53"/>
    </row>
    <row r="11805" spans="1:30" s="13" customFormat="1" x14ac:dyDescent="0.25">
      <c r="A11805"/>
      <c r="B11805" s="32"/>
      <c r="C11805" s="34"/>
      <c r="D11805" s="10"/>
      <c r="J11805" s="53"/>
      <c r="K11805" s="64"/>
      <c r="O11805" s="60"/>
      <c r="P11805" s="67"/>
      <c r="T11805" s="53"/>
      <c r="U11805" s="64"/>
      <c r="Y11805" s="53"/>
      <c r="Z11805" s="64"/>
      <c r="AD11805" s="53"/>
    </row>
    <row r="11806" spans="1:30" s="13" customFormat="1" x14ac:dyDescent="0.25">
      <c r="A11806"/>
      <c r="B11806" s="32"/>
      <c r="C11806" s="34"/>
      <c r="D11806" s="10"/>
      <c r="J11806" s="53"/>
      <c r="K11806" s="64"/>
      <c r="O11806" s="60"/>
      <c r="P11806" s="67"/>
      <c r="T11806" s="53"/>
      <c r="U11806" s="64"/>
      <c r="Y11806" s="53"/>
      <c r="Z11806" s="64"/>
      <c r="AD11806" s="53"/>
    </row>
    <row r="11807" spans="1:30" s="13" customFormat="1" x14ac:dyDescent="0.25">
      <c r="A11807"/>
      <c r="B11807" s="32"/>
      <c r="C11807" s="34"/>
      <c r="D11807" s="10"/>
      <c r="J11807" s="53"/>
      <c r="K11807" s="64"/>
      <c r="O11807" s="60"/>
      <c r="P11807" s="67"/>
      <c r="T11807" s="53"/>
      <c r="U11807" s="64"/>
      <c r="Y11807" s="53"/>
      <c r="Z11807" s="64"/>
      <c r="AD11807" s="53"/>
    </row>
    <row r="11808" spans="1:30" s="13" customFormat="1" x14ac:dyDescent="0.25">
      <c r="A11808"/>
      <c r="B11808" s="32"/>
      <c r="C11808" s="34"/>
      <c r="D11808" s="10"/>
      <c r="J11808" s="53"/>
      <c r="K11808" s="64"/>
      <c r="O11808" s="60"/>
      <c r="P11808" s="67"/>
      <c r="T11808" s="53"/>
      <c r="U11808" s="64"/>
      <c r="Y11808" s="53"/>
      <c r="Z11808" s="64"/>
      <c r="AD11808" s="53"/>
    </row>
    <row r="11809" spans="1:30" s="13" customFormat="1" x14ac:dyDescent="0.25">
      <c r="A11809"/>
      <c r="B11809" s="32"/>
      <c r="C11809" s="34"/>
      <c r="D11809" s="10"/>
      <c r="J11809" s="53"/>
      <c r="K11809" s="64"/>
      <c r="O11809" s="60"/>
      <c r="P11809" s="67"/>
      <c r="T11809" s="53"/>
      <c r="U11809" s="64"/>
      <c r="Y11809" s="53"/>
      <c r="Z11809" s="64"/>
      <c r="AD11809" s="53"/>
    </row>
    <row r="11810" spans="1:30" s="13" customFormat="1" x14ac:dyDescent="0.25">
      <c r="A11810"/>
      <c r="B11810" s="32"/>
      <c r="C11810" s="34"/>
      <c r="D11810" s="10"/>
      <c r="J11810" s="53"/>
      <c r="K11810" s="64"/>
      <c r="O11810" s="60"/>
      <c r="P11810" s="67"/>
      <c r="T11810" s="53"/>
      <c r="U11810" s="64"/>
      <c r="Y11810" s="53"/>
      <c r="Z11810" s="64"/>
      <c r="AD11810" s="53"/>
    </row>
    <row r="11811" spans="1:30" s="13" customFormat="1" x14ac:dyDescent="0.25">
      <c r="A11811"/>
      <c r="B11811" s="32"/>
      <c r="C11811" s="34"/>
      <c r="D11811" s="10"/>
      <c r="J11811" s="53"/>
      <c r="K11811" s="64"/>
      <c r="O11811" s="60"/>
      <c r="P11811" s="67"/>
      <c r="T11811" s="53"/>
      <c r="U11811" s="64"/>
      <c r="Y11811" s="53"/>
      <c r="Z11811" s="64"/>
      <c r="AD11811" s="53"/>
    </row>
    <row r="11812" spans="1:30" s="13" customFormat="1" x14ac:dyDescent="0.25">
      <c r="A11812"/>
      <c r="B11812" s="32"/>
      <c r="C11812" s="34"/>
      <c r="D11812" s="10"/>
      <c r="J11812" s="53"/>
      <c r="K11812" s="64"/>
      <c r="O11812" s="60"/>
      <c r="P11812" s="67"/>
      <c r="T11812" s="53"/>
      <c r="U11812" s="64"/>
      <c r="Y11812" s="53"/>
      <c r="Z11812" s="64"/>
      <c r="AD11812" s="53"/>
    </row>
    <row r="11813" spans="1:30" s="13" customFormat="1" x14ac:dyDescent="0.25">
      <c r="A11813"/>
      <c r="B11813" s="32"/>
      <c r="C11813" s="34"/>
      <c r="D11813" s="10"/>
      <c r="J11813" s="53"/>
      <c r="K11813" s="64"/>
      <c r="O11813" s="60"/>
      <c r="P11813" s="67"/>
      <c r="T11813" s="53"/>
      <c r="U11813" s="64"/>
      <c r="Y11813" s="53"/>
      <c r="Z11813" s="64"/>
      <c r="AD11813" s="53"/>
    </row>
    <row r="11814" spans="1:30" s="13" customFormat="1" x14ac:dyDescent="0.25">
      <c r="A11814"/>
      <c r="B11814" s="32"/>
      <c r="C11814" s="34"/>
      <c r="D11814" s="10"/>
      <c r="J11814" s="53"/>
      <c r="K11814" s="64"/>
      <c r="O11814" s="60"/>
      <c r="P11814" s="67"/>
      <c r="T11814" s="53"/>
      <c r="U11814" s="64"/>
      <c r="Y11814" s="53"/>
      <c r="Z11814" s="64"/>
      <c r="AD11814" s="53"/>
    </row>
    <row r="11815" spans="1:30" s="13" customFormat="1" x14ac:dyDescent="0.25">
      <c r="A11815"/>
      <c r="B11815" s="32"/>
      <c r="C11815" s="34"/>
      <c r="D11815" s="10"/>
      <c r="J11815" s="53"/>
      <c r="K11815" s="64"/>
      <c r="O11815" s="60"/>
      <c r="P11815" s="67"/>
      <c r="T11815" s="53"/>
      <c r="U11815" s="64"/>
      <c r="Y11815" s="53"/>
      <c r="Z11815" s="64"/>
      <c r="AD11815" s="53"/>
    </row>
    <row r="11816" spans="1:30" s="13" customFormat="1" x14ac:dyDescent="0.25">
      <c r="A11816"/>
      <c r="B11816" s="32"/>
      <c r="C11816" s="34"/>
      <c r="D11816" s="10"/>
      <c r="J11816" s="53"/>
      <c r="K11816" s="64"/>
      <c r="O11816" s="60"/>
      <c r="P11816" s="67"/>
      <c r="T11816" s="53"/>
      <c r="U11816" s="64"/>
      <c r="Y11816" s="53"/>
      <c r="Z11816" s="64"/>
      <c r="AD11816" s="53"/>
    </row>
    <row r="11817" spans="1:30" s="13" customFormat="1" x14ac:dyDescent="0.25">
      <c r="A11817"/>
      <c r="B11817" s="32"/>
      <c r="C11817" s="34"/>
      <c r="D11817" s="10"/>
      <c r="J11817" s="53"/>
      <c r="K11817" s="64"/>
      <c r="O11817" s="60"/>
      <c r="P11817" s="67"/>
      <c r="T11817" s="53"/>
      <c r="U11817" s="64"/>
      <c r="Y11817" s="53"/>
      <c r="Z11817" s="64"/>
      <c r="AD11817" s="53"/>
    </row>
    <row r="11818" spans="1:30" s="13" customFormat="1" x14ac:dyDescent="0.25">
      <c r="A11818"/>
      <c r="B11818" s="32"/>
      <c r="C11818" s="34"/>
      <c r="D11818" s="10"/>
      <c r="J11818" s="53"/>
      <c r="K11818" s="64"/>
      <c r="O11818" s="60"/>
      <c r="P11818" s="67"/>
      <c r="T11818" s="53"/>
      <c r="U11818" s="64"/>
      <c r="Y11818" s="53"/>
      <c r="Z11818" s="64"/>
      <c r="AD11818" s="53"/>
    </row>
    <row r="11819" spans="1:30" s="13" customFormat="1" x14ac:dyDescent="0.25">
      <c r="A11819"/>
      <c r="B11819" s="32"/>
      <c r="C11819" s="34"/>
      <c r="D11819" s="10"/>
      <c r="J11819" s="53"/>
      <c r="K11819" s="64"/>
      <c r="O11819" s="60"/>
      <c r="P11819" s="67"/>
      <c r="T11819" s="53"/>
      <c r="U11819" s="64"/>
      <c r="Y11819" s="53"/>
      <c r="Z11819" s="64"/>
      <c r="AD11819" s="53"/>
    </row>
    <row r="11820" spans="1:30" s="13" customFormat="1" x14ac:dyDescent="0.25">
      <c r="A11820"/>
      <c r="B11820" s="32"/>
      <c r="C11820" s="34"/>
      <c r="D11820" s="10"/>
      <c r="J11820" s="53"/>
      <c r="K11820" s="64"/>
      <c r="O11820" s="60"/>
      <c r="P11820" s="67"/>
      <c r="T11820" s="53"/>
      <c r="U11820" s="64"/>
      <c r="Y11820" s="53"/>
      <c r="Z11820" s="64"/>
      <c r="AD11820" s="53"/>
    </row>
    <row r="11821" spans="1:30" s="13" customFormat="1" x14ac:dyDescent="0.25">
      <c r="A11821"/>
      <c r="B11821" s="32"/>
      <c r="C11821" s="34"/>
      <c r="D11821" s="10"/>
      <c r="J11821" s="53"/>
      <c r="K11821" s="64"/>
      <c r="O11821" s="60"/>
      <c r="P11821" s="67"/>
      <c r="T11821" s="53"/>
      <c r="U11821" s="64"/>
      <c r="Y11821" s="53"/>
      <c r="Z11821" s="64"/>
      <c r="AD11821" s="53"/>
    </row>
    <row r="11822" spans="1:30" s="13" customFormat="1" x14ac:dyDescent="0.25">
      <c r="A11822"/>
      <c r="B11822" s="32"/>
      <c r="C11822" s="34"/>
      <c r="D11822" s="10"/>
      <c r="J11822" s="53"/>
      <c r="K11822" s="64"/>
      <c r="O11822" s="60"/>
      <c r="P11822" s="67"/>
      <c r="T11822" s="53"/>
      <c r="U11822" s="64"/>
      <c r="Y11822" s="53"/>
      <c r="Z11822" s="64"/>
      <c r="AD11822" s="53"/>
    </row>
    <row r="11823" spans="1:30" s="13" customFormat="1" x14ac:dyDescent="0.25">
      <c r="A11823"/>
      <c r="B11823" s="32"/>
      <c r="C11823" s="34"/>
      <c r="D11823" s="10"/>
      <c r="J11823" s="53"/>
      <c r="K11823" s="64"/>
      <c r="O11823" s="60"/>
      <c r="P11823" s="67"/>
      <c r="T11823" s="53"/>
      <c r="U11823" s="64"/>
      <c r="Y11823" s="53"/>
      <c r="Z11823" s="64"/>
      <c r="AD11823" s="53"/>
    </row>
    <row r="11824" spans="1:30" s="13" customFormat="1" x14ac:dyDescent="0.25">
      <c r="A11824"/>
      <c r="B11824" s="32"/>
      <c r="C11824" s="34"/>
      <c r="D11824" s="10"/>
      <c r="J11824" s="53"/>
      <c r="K11824" s="64"/>
      <c r="O11824" s="60"/>
      <c r="P11824" s="67"/>
      <c r="T11824" s="53"/>
      <c r="U11824" s="64"/>
      <c r="Y11824" s="53"/>
      <c r="Z11824" s="64"/>
      <c r="AD11824" s="53"/>
    </row>
    <row r="11825" spans="1:30" s="13" customFormat="1" x14ac:dyDescent="0.25">
      <c r="A11825"/>
      <c r="B11825" s="32"/>
      <c r="C11825" s="34"/>
      <c r="D11825" s="10"/>
      <c r="J11825" s="53"/>
      <c r="K11825" s="64"/>
      <c r="O11825" s="60"/>
      <c r="P11825" s="67"/>
      <c r="T11825" s="53"/>
      <c r="U11825" s="64"/>
      <c r="Y11825" s="53"/>
      <c r="Z11825" s="64"/>
      <c r="AD11825" s="53"/>
    </row>
    <row r="11826" spans="1:30" s="13" customFormat="1" x14ac:dyDescent="0.25">
      <c r="A11826"/>
      <c r="B11826" s="32"/>
      <c r="C11826" s="34"/>
      <c r="D11826" s="10"/>
      <c r="J11826" s="53"/>
      <c r="K11826" s="64"/>
      <c r="O11826" s="60"/>
      <c r="P11826" s="67"/>
      <c r="T11826" s="53"/>
      <c r="U11826" s="64"/>
      <c r="Y11826" s="53"/>
      <c r="Z11826" s="64"/>
      <c r="AD11826" s="53"/>
    </row>
    <row r="11827" spans="1:30" s="13" customFormat="1" x14ac:dyDescent="0.25">
      <c r="A11827"/>
      <c r="B11827" s="32"/>
      <c r="C11827" s="34"/>
      <c r="D11827" s="10"/>
      <c r="J11827" s="53"/>
      <c r="K11827" s="64"/>
      <c r="O11827" s="60"/>
      <c r="P11827" s="67"/>
      <c r="T11827" s="53"/>
      <c r="U11827" s="64"/>
      <c r="Y11827" s="53"/>
      <c r="Z11827" s="64"/>
      <c r="AD11827" s="53"/>
    </row>
    <row r="11828" spans="1:30" s="13" customFormat="1" x14ac:dyDescent="0.25">
      <c r="A11828"/>
      <c r="B11828" s="32"/>
      <c r="C11828" s="34"/>
      <c r="D11828" s="10"/>
      <c r="J11828" s="53"/>
      <c r="K11828" s="64"/>
      <c r="O11828" s="60"/>
      <c r="P11828" s="67"/>
      <c r="T11828" s="53"/>
      <c r="U11828" s="64"/>
      <c r="Y11828" s="53"/>
      <c r="Z11828" s="64"/>
      <c r="AD11828" s="53"/>
    </row>
    <row r="11829" spans="1:30" s="13" customFormat="1" x14ac:dyDescent="0.25">
      <c r="A11829"/>
      <c r="B11829" s="32"/>
      <c r="C11829" s="34"/>
      <c r="D11829" s="10"/>
      <c r="J11829" s="53"/>
      <c r="K11829" s="64"/>
      <c r="O11829" s="60"/>
      <c r="P11829" s="67"/>
      <c r="T11829" s="53"/>
      <c r="U11829" s="64"/>
      <c r="Y11829" s="53"/>
      <c r="Z11829" s="64"/>
      <c r="AD11829" s="53"/>
    </row>
    <row r="11830" spans="1:30" s="13" customFormat="1" x14ac:dyDescent="0.25">
      <c r="A11830"/>
      <c r="B11830" s="32"/>
      <c r="C11830" s="34"/>
      <c r="D11830" s="10"/>
      <c r="J11830" s="53"/>
      <c r="K11830" s="64"/>
      <c r="O11830" s="60"/>
      <c r="P11830" s="67"/>
      <c r="T11830" s="53"/>
      <c r="U11830" s="64"/>
      <c r="Y11830" s="53"/>
      <c r="Z11830" s="64"/>
      <c r="AD11830" s="53"/>
    </row>
    <row r="11831" spans="1:30" s="13" customFormat="1" x14ac:dyDescent="0.25">
      <c r="A11831"/>
      <c r="B11831" s="32"/>
      <c r="C11831" s="34"/>
      <c r="D11831" s="10"/>
      <c r="J11831" s="53"/>
      <c r="K11831" s="64"/>
      <c r="O11831" s="60"/>
      <c r="P11831" s="67"/>
      <c r="T11831" s="53"/>
      <c r="U11831" s="64"/>
      <c r="Y11831" s="53"/>
      <c r="Z11831" s="64"/>
      <c r="AD11831" s="53"/>
    </row>
    <row r="11832" spans="1:30" s="13" customFormat="1" x14ac:dyDescent="0.25">
      <c r="A11832"/>
      <c r="B11832" s="32"/>
      <c r="C11832" s="34"/>
      <c r="D11832" s="10"/>
      <c r="J11832" s="53"/>
      <c r="K11832" s="64"/>
      <c r="O11832" s="60"/>
      <c r="P11832" s="67"/>
      <c r="T11832" s="53"/>
      <c r="U11832" s="64"/>
      <c r="Y11832" s="53"/>
      <c r="Z11832" s="64"/>
      <c r="AD11832" s="53"/>
    </row>
    <row r="11833" spans="1:30" s="13" customFormat="1" x14ac:dyDescent="0.25">
      <c r="A11833"/>
      <c r="B11833" s="32"/>
      <c r="C11833" s="34"/>
      <c r="D11833" s="10"/>
      <c r="J11833" s="53"/>
      <c r="K11833" s="64"/>
      <c r="O11833" s="60"/>
      <c r="P11833" s="67"/>
      <c r="T11833" s="53"/>
      <c r="U11833" s="64"/>
      <c r="Y11833" s="53"/>
      <c r="Z11833" s="64"/>
      <c r="AD11833" s="53"/>
    </row>
    <row r="11834" spans="1:30" s="13" customFormat="1" x14ac:dyDescent="0.25">
      <c r="A11834"/>
      <c r="B11834" s="32"/>
      <c r="C11834" s="34"/>
      <c r="D11834" s="10"/>
      <c r="J11834" s="53"/>
      <c r="K11834" s="64"/>
      <c r="O11834" s="60"/>
      <c r="P11834" s="67"/>
      <c r="T11834" s="53"/>
      <c r="U11834" s="64"/>
      <c r="Y11834" s="53"/>
      <c r="Z11834" s="64"/>
      <c r="AD11834" s="53"/>
    </row>
    <row r="11835" spans="1:30" s="13" customFormat="1" x14ac:dyDescent="0.25">
      <c r="A11835"/>
      <c r="B11835" s="32"/>
      <c r="C11835" s="34"/>
      <c r="D11835" s="10"/>
      <c r="J11835" s="53"/>
      <c r="K11835" s="64"/>
      <c r="O11835" s="60"/>
      <c r="P11835" s="67"/>
      <c r="T11835" s="53"/>
      <c r="U11835" s="64"/>
      <c r="Y11835" s="53"/>
      <c r="Z11835" s="64"/>
      <c r="AD11835" s="53"/>
    </row>
    <row r="11836" spans="1:30" s="13" customFormat="1" x14ac:dyDescent="0.25">
      <c r="A11836"/>
      <c r="B11836" s="32"/>
      <c r="C11836" s="34"/>
      <c r="D11836" s="10"/>
      <c r="J11836" s="53"/>
      <c r="K11836" s="64"/>
      <c r="O11836" s="60"/>
      <c r="P11836" s="67"/>
      <c r="T11836" s="53"/>
      <c r="U11836" s="64"/>
      <c r="Y11836" s="53"/>
      <c r="Z11836" s="64"/>
      <c r="AD11836" s="53"/>
    </row>
    <row r="11837" spans="1:30" s="13" customFormat="1" x14ac:dyDescent="0.25">
      <c r="A11837"/>
      <c r="B11837" s="32"/>
      <c r="C11837" s="34"/>
      <c r="D11837" s="10"/>
      <c r="J11837" s="53"/>
      <c r="K11837" s="64"/>
      <c r="O11837" s="60"/>
      <c r="P11837" s="67"/>
      <c r="T11837" s="53"/>
      <c r="U11837" s="64"/>
      <c r="Y11837" s="53"/>
      <c r="Z11837" s="64"/>
      <c r="AD11837" s="53"/>
    </row>
    <row r="11838" spans="1:30" s="13" customFormat="1" x14ac:dyDescent="0.25">
      <c r="A11838"/>
      <c r="B11838" s="32"/>
      <c r="C11838" s="34"/>
      <c r="D11838" s="10"/>
      <c r="J11838" s="53"/>
      <c r="K11838" s="64"/>
      <c r="O11838" s="60"/>
      <c r="P11838" s="67"/>
      <c r="T11838" s="53"/>
      <c r="U11838" s="64"/>
      <c r="Y11838" s="53"/>
      <c r="Z11838" s="64"/>
      <c r="AD11838" s="53"/>
    </row>
    <row r="11839" spans="1:30" s="13" customFormat="1" x14ac:dyDescent="0.25">
      <c r="A11839"/>
      <c r="B11839" s="32"/>
      <c r="C11839" s="34"/>
      <c r="D11839" s="10"/>
      <c r="J11839" s="53"/>
      <c r="K11839" s="64"/>
      <c r="O11839" s="60"/>
      <c r="P11839" s="67"/>
      <c r="T11839" s="53"/>
      <c r="U11839" s="64"/>
      <c r="Y11839" s="53"/>
      <c r="Z11839" s="64"/>
      <c r="AD11839" s="53"/>
    </row>
    <row r="11840" spans="1:30" s="13" customFormat="1" x14ac:dyDescent="0.25">
      <c r="A11840"/>
      <c r="B11840" s="32"/>
      <c r="C11840" s="34"/>
      <c r="D11840" s="10"/>
      <c r="J11840" s="53"/>
      <c r="K11840" s="64"/>
      <c r="O11840" s="60"/>
      <c r="P11840" s="67"/>
      <c r="T11840" s="53"/>
      <c r="U11840" s="64"/>
      <c r="Y11840" s="53"/>
      <c r="Z11840" s="64"/>
      <c r="AD11840" s="53"/>
    </row>
    <row r="11841" spans="1:30" s="13" customFormat="1" x14ac:dyDescent="0.25">
      <c r="A11841"/>
      <c r="B11841" s="32"/>
      <c r="C11841" s="34"/>
      <c r="D11841" s="10"/>
      <c r="J11841" s="53"/>
      <c r="K11841" s="64"/>
      <c r="O11841" s="60"/>
      <c r="P11841" s="67"/>
      <c r="T11841" s="53"/>
      <c r="U11841" s="64"/>
      <c r="Y11841" s="53"/>
      <c r="Z11841" s="64"/>
      <c r="AD11841" s="53"/>
    </row>
    <row r="11842" spans="1:30" s="13" customFormat="1" x14ac:dyDescent="0.25">
      <c r="A11842"/>
      <c r="B11842" s="32"/>
      <c r="C11842" s="34"/>
      <c r="D11842" s="10"/>
      <c r="J11842" s="53"/>
      <c r="K11842" s="64"/>
      <c r="O11842" s="60"/>
      <c r="P11842" s="67"/>
      <c r="T11842" s="53"/>
      <c r="U11842" s="64"/>
      <c r="Y11842" s="53"/>
      <c r="Z11842" s="64"/>
      <c r="AD11842" s="53"/>
    </row>
    <row r="11843" spans="1:30" s="13" customFormat="1" x14ac:dyDescent="0.25">
      <c r="A11843"/>
      <c r="B11843" s="32"/>
      <c r="C11843" s="34"/>
      <c r="D11843" s="10"/>
      <c r="J11843" s="53"/>
      <c r="K11843" s="64"/>
      <c r="O11843" s="60"/>
      <c r="P11843" s="67"/>
      <c r="T11843" s="53"/>
      <c r="U11843" s="64"/>
      <c r="Y11843" s="53"/>
      <c r="Z11843" s="64"/>
      <c r="AD11843" s="53"/>
    </row>
    <row r="11844" spans="1:30" s="13" customFormat="1" x14ac:dyDescent="0.25">
      <c r="A11844"/>
      <c r="B11844" s="32"/>
      <c r="C11844" s="34"/>
      <c r="D11844" s="10"/>
      <c r="J11844" s="53"/>
      <c r="K11844" s="64"/>
      <c r="O11844" s="60"/>
      <c r="P11844" s="67"/>
      <c r="T11844" s="53"/>
      <c r="U11844" s="64"/>
      <c r="Y11844" s="53"/>
      <c r="Z11844" s="64"/>
      <c r="AD11844" s="53"/>
    </row>
    <row r="11845" spans="1:30" s="13" customFormat="1" x14ac:dyDescent="0.25">
      <c r="A11845"/>
      <c r="B11845" s="32"/>
      <c r="C11845" s="34"/>
      <c r="D11845" s="10"/>
      <c r="J11845" s="53"/>
      <c r="K11845" s="64"/>
      <c r="O11845" s="60"/>
      <c r="P11845" s="67"/>
      <c r="T11845" s="53"/>
      <c r="U11845" s="64"/>
      <c r="Y11845" s="53"/>
      <c r="Z11845" s="64"/>
      <c r="AD11845" s="53"/>
    </row>
    <row r="11846" spans="1:30" s="13" customFormat="1" x14ac:dyDescent="0.25">
      <c r="A11846"/>
      <c r="B11846" s="32"/>
      <c r="C11846" s="34"/>
      <c r="D11846" s="10"/>
      <c r="J11846" s="53"/>
      <c r="K11846" s="64"/>
      <c r="O11846" s="60"/>
      <c r="P11846" s="67"/>
      <c r="T11846" s="53"/>
      <c r="U11846" s="64"/>
      <c r="Y11846" s="53"/>
      <c r="Z11846" s="64"/>
      <c r="AD11846" s="53"/>
    </row>
    <row r="11847" spans="1:30" s="13" customFormat="1" x14ac:dyDescent="0.25">
      <c r="A11847"/>
      <c r="B11847" s="32"/>
      <c r="C11847" s="34"/>
      <c r="D11847" s="10"/>
      <c r="J11847" s="53"/>
      <c r="K11847" s="64"/>
      <c r="O11847" s="60"/>
      <c r="P11847" s="67"/>
      <c r="T11847" s="53"/>
      <c r="U11847" s="64"/>
      <c r="Y11847" s="53"/>
      <c r="Z11847" s="64"/>
      <c r="AD11847" s="53"/>
    </row>
    <row r="11848" spans="1:30" s="13" customFormat="1" x14ac:dyDescent="0.25">
      <c r="A11848"/>
      <c r="B11848" s="32"/>
      <c r="C11848" s="34"/>
      <c r="D11848" s="10"/>
      <c r="J11848" s="53"/>
      <c r="K11848" s="64"/>
      <c r="O11848" s="60"/>
      <c r="P11848" s="67"/>
      <c r="T11848" s="53"/>
      <c r="U11848" s="64"/>
      <c r="Y11848" s="53"/>
      <c r="Z11848" s="64"/>
      <c r="AD11848" s="53"/>
    </row>
    <row r="11849" spans="1:30" s="13" customFormat="1" x14ac:dyDescent="0.25">
      <c r="A11849"/>
      <c r="B11849" s="32"/>
      <c r="C11849" s="34"/>
      <c r="D11849" s="10"/>
      <c r="J11849" s="53"/>
      <c r="K11849" s="64"/>
      <c r="O11849" s="60"/>
      <c r="P11849" s="67"/>
      <c r="T11849" s="53"/>
      <c r="U11849" s="64"/>
      <c r="Y11849" s="53"/>
      <c r="Z11849" s="64"/>
      <c r="AD11849" s="53"/>
    </row>
    <row r="11850" spans="1:30" s="13" customFormat="1" x14ac:dyDescent="0.25">
      <c r="A11850"/>
      <c r="B11850" s="32"/>
      <c r="C11850" s="34"/>
      <c r="D11850" s="10"/>
      <c r="J11850" s="53"/>
      <c r="K11850" s="64"/>
      <c r="O11850" s="60"/>
      <c r="P11850" s="67"/>
      <c r="T11850" s="53"/>
      <c r="U11850" s="64"/>
      <c r="Y11850" s="53"/>
      <c r="Z11850" s="64"/>
      <c r="AD11850" s="53"/>
    </row>
    <row r="11851" spans="1:30" s="13" customFormat="1" x14ac:dyDescent="0.25">
      <c r="A11851"/>
      <c r="B11851" s="32"/>
      <c r="C11851" s="34"/>
      <c r="D11851" s="10"/>
      <c r="J11851" s="53"/>
      <c r="K11851" s="64"/>
      <c r="O11851" s="60"/>
      <c r="P11851" s="67"/>
      <c r="T11851" s="53"/>
      <c r="U11851" s="64"/>
      <c r="Y11851" s="53"/>
      <c r="Z11851" s="64"/>
      <c r="AD11851" s="53"/>
    </row>
    <row r="11852" spans="1:30" s="13" customFormat="1" x14ac:dyDescent="0.25">
      <c r="A11852"/>
      <c r="B11852" s="32"/>
      <c r="C11852" s="34"/>
      <c r="D11852" s="10"/>
      <c r="J11852" s="53"/>
      <c r="K11852" s="64"/>
      <c r="O11852" s="60"/>
      <c r="P11852" s="67"/>
      <c r="T11852" s="53"/>
      <c r="U11852" s="64"/>
      <c r="Y11852" s="53"/>
      <c r="Z11852" s="64"/>
      <c r="AD11852" s="53"/>
    </row>
    <row r="11853" spans="1:30" s="13" customFormat="1" x14ac:dyDescent="0.25">
      <c r="A11853"/>
      <c r="B11853" s="32"/>
      <c r="C11853" s="34"/>
      <c r="D11853" s="10"/>
      <c r="J11853" s="53"/>
      <c r="K11853" s="64"/>
      <c r="O11853" s="60"/>
      <c r="P11853" s="67"/>
      <c r="T11853" s="53"/>
      <c r="U11853" s="64"/>
      <c r="Y11853" s="53"/>
      <c r="Z11853" s="64"/>
      <c r="AD11853" s="53"/>
    </row>
    <row r="11854" spans="1:30" s="13" customFormat="1" x14ac:dyDescent="0.25">
      <c r="A11854"/>
      <c r="B11854" s="32"/>
      <c r="C11854" s="34"/>
      <c r="D11854" s="10"/>
      <c r="J11854" s="53"/>
      <c r="K11854" s="64"/>
      <c r="O11854" s="60"/>
      <c r="P11854" s="67"/>
      <c r="T11854" s="53"/>
      <c r="U11854" s="64"/>
      <c r="Y11854" s="53"/>
      <c r="Z11854" s="64"/>
      <c r="AD11854" s="53"/>
    </row>
    <row r="11855" spans="1:30" s="13" customFormat="1" x14ac:dyDescent="0.25">
      <c r="A11855"/>
      <c r="B11855" s="32"/>
      <c r="C11855" s="34"/>
      <c r="D11855" s="10"/>
      <c r="J11855" s="53"/>
      <c r="K11855" s="64"/>
      <c r="O11855" s="60"/>
      <c r="P11855" s="67"/>
      <c r="T11855" s="53"/>
      <c r="U11855" s="64"/>
      <c r="Y11855" s="53"/>
      <c r="Z11855" s="64"/>
      <c r="AD11855" s="53"/>
    </row>
    <row r="11856" spans="1:30" s="13" customFormat="1" x14ac:dyDescent="0.25">
      <c r="A11856"/>
      <c r="B11856" s="32"/>
      <c r="C11856" s="34"/>
      <c r="D11856" s="10"/>
      <c r="J11856" s="53"/>
      <c r="K11856" s="64"/>
      <c r="O11856" s="60"/>
      <c r="P11856" s="67"/>
      <c r="T11856" s="53"/>
      <c r="U11856" s="64"/>
      <c r="Y11856" s="53"/>
      <c r="Z11856" s="64"/>
      <c r="AD11856" s="53"/>
    </row>
    <row r="11857" spans="1:30" s="13" customFormat="1" x14ac:dyDescent="0.25">
      <c r="A11857"/>
      <c r="B11857" s="32"/>
      <c r="C11857" s="34"/>
      <c r="D11857" s="10"/>
      <c r="J11857" s="53"/>
      <c r="K11857" s="64"/>
      <c r="O11857" s="60"/>
      <c r="P11857" s="67"/>
      <c r="T11857" s="53"/>
      <c r="U11857" s="64"/>
      <c r="Y11857" s="53"/>
      <c r="Z11857" s="64"/>
      <c r="AD11857" s="53"/>
    </row>
    <row r="11858" spans="1:30" s="13" customFormat="1" x14ac:dyDescent="0.25">
      <c r="A11858"/>
      <c r="B11858" s="32"/>
      <c r="C11858" s="34"/>
      <c r="D11858" s="10"/>
      <c r="J11858" s="53"/>
      <c r="K11858" s="64"/>
      <c r="O11858" s="60"/>
      <c r="P11858" s="67"/>
      <c r="T11858" s="53"/>
      <c r="U11858" s="64"/>
      <c r="Y11858" s="53"/>
      <c r="Z11858" s="64"/>
      <c r="AD11858" s="53"/>
    </row>
    <row r="11859" spans="1:30" s="13" customFormat="1" x14ac:dyDescent="0.25">
      <c r="A11859"/>
      <c r="B11859" s="32"/>
      <c r="C11859" s="34"/>
      <c r="D11859" s="10"/>
      <c r="J11859" s="53"/>
      <c r="K11859" s="64"/>
      <c r="O11859" s="60"/>
      <c r="P11859" s="67"/>
      <c r="T11859" s="53"/>
      <c r="U11859" s="64"/>
      <c r="Y11859" s="53"/>
      <c r="Z11859" s="64"/>
      <c r="AD11859" s="53"/>
    </row>
    <row r="11860" spans="1:30" s="13" customFormat="1" x14ac:dyDescent="0.25">
      <c r="A11860"/>
      <c r="B11860" s="32"/>
      <c r="C11860" s="34"/>
      <c r="D11860" s="10"/>
      <c r="J11860" s="53"/>
      <c r="K11860" s="64"/>
      <c r="O11860" s="60"/>
      <c r="P11860" s="67"/>
      <c r="T11860" s="53"/>
      <c r="U11860" s="64"/>
      <c r="Y11860" s="53"/>
      <c r="Z11860" s="64"/>
      <c r="AD11860" s="53"/>
    </row>
    <row r="11861" spans="1:30" s="13" customFormat="1" x14ac:dyDescent="0.25">
      <c r="A11861"/>
      <c r="B11861" s="32"/>
      <c r="C11861" s="34"/>
      <c r="D11861" s="10"/>
      <c r="J11861" s="53"/>
      <c r="K11861" s="64"/>
      <c r="O11861" s="60"/>
      <c r="P11861" s="67"/>
      <c r="T11861" s="53"/>
      <c r="U11861" s="64"/>
      <c r="Y11861" s="53"/>
      <c r="Z11861" s="64"/>
      <c r="AD11861" s="53"/>
    </row>
    <row r="11862" spans="1:30" s="13" customFormat="1" x14ac:dyDescent="0.25">
      <c r="A11862"/>
      <c r="B11862" s="32"/>
      <c r="C11862" s="34"/>
      <c r="D11862" s="10"/>
      <c r="J11862" s="53"/>
      <c r="K11862" s="64"/>
      <c r="O11862" s="60"/>
      <c r="P11862" s="67"/>
      <c r="T11862" s="53"/>
      <c r="U11862" s="64"/>
      <c r="Y11862" s="53"/>
      <c r="Z11862" s="64"/>
      <c r="AD11862" s="53"/>
    </row>
    <row r="11863" spans="1:30" s="13" customFormat="1" x14ac:dyDescent="0.25">
      <c r="A11863"/>
      <c r="B11863" s="32"/>
      <c r="C11863" s="34"/>
      <c r="D11863" s="10"/>
      <c r="J11863" s="53"/>
      <c r="K11863" s="64"/>
      <c r="O11863" s="60"/>
      <c r="P11863" s="67"/>
      <c r="T11863" s="53"/>
      <c r="U11863" s="64"/>
      <c r="Y11863" s="53"/>
      <c r="Z11863" s="64"/>
      <c r="AD11863" s="53"/>
    </row>
    <row r="11864" spans="1:30" s="13" customFormat="1" x14ac:dyDescent="0.25">
      <c r="A11864"/>
      <c r="B11864" s="32"/>
      <c r="C11864" s="34"/>
      <c r="D11864" s="10"/>
      <c r="J11864" s="53"/>
      <c r="K11864" s="64"/>
      <c r="O11864" s="60"/>
      <c r="P11864" s="67"/>
      <c r="T11864" s="53"/>
      <c r="U11864" s="64"/>
      <c r="Y11864" s="53"/>
      <c r="Z11864" s="64"/>
      <c r="AD11864" s="53"/>
    </row>
    <row r="11865" spans="1:30" s="13" customFormat="1" x14ac:dyDescent="0.25">
      <c r="A11865"/>
      <c r="B11865" s="32"/>
      <c r="C11865" s="34"/>
      <c r="D11865" s="10"/>
      <c r="J11865" s="53"/>
      <c r="K11865" s="64"/>
      <c r="O11865" s="60"/>
      <c r="P11865" s="67"/>
      <c r="T11865" s="53"/>
      <c r="U11865" s="64"/>
      <c r="Y11865" s="53"/>
      <c r="Z11865" s="64"/>
      <c r="AD11865" s="53"/>
    </row>
    <row r="11866" spans="1:30" s="13" customFormat="1" x14ac:dyDescent="0.25">
      <c r="A11866"/>
      <c r="B11866" s="32"/>
      <c r="C11866" s="34"/>
      <c r="D11866" s="10"/>
      <c r="J11866" s="53"/>
      <c r="K11866" s="64"/>
      <c r="O11866" s="60"/>
      <c r="P11866" s="67"/>
      <c r="T11866" s="53"/>
      <c r="U11866" s="64"/>
      <c r="Y11866" s="53"/>
      <c r="Z11866" s="64"/>
      <c r="AD11866" s="53"/>
    </row>
    <row r="11867" spans="1:30" s="13" customFormat="1" x14ac:dyDescent="0.25">
      <c r="A11867"/>
      <c r="B11867" s="32"/>
      <c r="C11867" s="34"/>
      <c r="D11867" s="10"/>
      <c r="J11867" s="53"/>
      <c r="K11867" s="64"/>
      <c r="O11867" s="60"/>
      <c r="P11867" s="67"/>
      <c r="T11867" s="53"/>
      <c r="U11867" s="64"/>
      <c r="Y11867" s="53"/>
      <c r="Z11867" s="64"/>
      <c r="AD11867" s="53"/>
    </row>
    <row r="11868" spans="1:30" s="13" customFormat="1" x14ac:dyDescent="0.25">
      <c r="A11868"/>
      <c r="B11868" s="32"/>
      <c r="C11868" s="34"/>
      <c r="D11868" s="10"/>
      <c r="J11868" s="53"/>
      <c r="K11868" s="64"/>
      <c r="O11868" s="60"/>
      <c r="P11868" s="67"/>
      <c r="T11868" s="53"/>
      <c r="U11868" s="64"/>
      <c r="Y11868" s="53"/>
      <c r="Z11868" s="64"/>
      <c r="AD11868" s="53"/>
    </row>
    <row r="11869" spans="1:30" s="13" customFormat="1" x14ac:dyDescent="0.25">
      <c r="A11869"/>
      <c r="B11869" s="32"/>
      <c r="C11869" s="34"/>
      <c r="D11869" s="10"/>
      <c r="J11869" s="53"/>
      <c r="K11869" s="64"/>
      <c r="O11869" s="60"/>
      <c r="P11869" s="67"/>
      <c r="T11869" s="53"/>
      <c r="U11869" s="64"/>
      <c r="Y11869" s="53"/>
      <c r="Z11869" s="64"/>
      <c r="AD11869" s="53"/>
    </row>
    <row r="11870" spans="1:30" s="13" customFormat="1" x14ac:dyDescent="0.25">
      <c r="A11870"/>
      <c r="B11870" s="32"/>
      <c r="C11870" s="34"/>
      <c r="D11870" s="10"/>
      <c r="J11870" s="53"/>
      <c r="K11870" s="64"/>
      <c r="O11870" s="60"/>
      <c r="P11870" s="67"/>
      <c r="T11870" s="53"/>
      <c r="U11870" s="64"/>
      <c r="Y11870" s="53"/>
      <c r="Z11870" s="64"/>
      <c r="AD11870" s="53"/>
    </row>
    <row r="11871" spans="1:30" s="13" customFormat="1" x14ac:dyDescent="0.25">
      <c r="A11871"/>
      <c r="B11871" s="32"/>
      <c r="C11871" s="34"/>
      <c r="D11871" s="10"/>
      <c r="J11871" s="53"/>
      <c r="K11871" s="64"/>
      <c r="O11871" s="60"/>
      <c r="P11871" s="67"/>
      <c r="T11871" s="53"/>
      <c r="U11871" s="64"/>
      <c r="Y11871" s="53"/>
      <c r="Z11871" s="64"/>
      <c r="AD11871" s="53"/>
    </row>
    <row r="11872" spans="1:30" s="13" customFormat="1" x14ac:dyDescent="0.25">
      <c r="A11872"/>
      <c r="B11872" s="32"/>
      <c r="C11872" s="34"/>
      <c r="D11872" s="10"/>
      <c r="J11872" s="53"/>
      <c r="K11872" s="64"/>
      <c r="O11872" s="60"/>
      <c r="P11872" s="67"/>
      <c r="T11872" s="53"/>
      <c r="U11872" s="64"/>
      <c r="Y11872" s="53"/>
      <c r="Z11872" s="64"/>
      <c r="AD11872" s="53"/>
    </row>
    <row r="11873" spans="1:30" s="13" customFormat="1" x14ac:dyDescent="0.25">
      <c r="A11873"/>
      <c r="B11873" s="32"/>
      <c r="C11873" s="34"/>
      <c r="D11873" s="10"/>
      <c r="J11873" s="53"/>
      <c r="K11873" s="64"/>
      <c r="O11873" s="60"/>
      <c r="P11873" s="67"/>
      <c r="T11873" s="53"/>
      <c r="U11873" s="64"/>
      <c r="Y11873" s="53"/>
      <c r="Z11873" s="64"/>
      <c r="AD11873" s="53"/>
    </row>
    <row r="11874" spans="1:30" s="13" customFormat="1" x14ac:dyDescent="0.25">
      <c r="A11874"/>
      <c r="B11874" s="32"/>
      <c r="C11874" s="34"/>
      <c r="D11874" s="10"/>
      <c r="J11874" s="53"/>
      <c r="K11874" s="64"/>
      <c r="O11874" s="60"/>
      <c r="P11874" s="67"/>
      <c r="T11874" s="53"/>
      <c r="U11874" s="64"/>
      <c r="Y11874" s="53"/>
      <c r="Z11874" s="64"/>
      <c r="AD11874" s="53"/>
    </row>
    <row r="11875" spans="1:30" s="13" customFormat="1" x14ac:dyDescent="0.25">
      <c r="A11875"/>
      <c r="B11875" s="32"/>
      <c r="C11875" s="34"/>
      <c r="D11875" s="10"/>
      <c r="J11875" s="53"/>
      <c r="K11875" s="64"/>
      <c r="O11875" s="60"/>
      <c r="P11875" s="67"/>
      <c r="T11875" s="53"/>
      <c r="U11875" s="64"/>
      <c r="Y11875" s="53"/>
      <c r="Z11875" s="64"/>
      <c r="AD11875" s="53"/>
    </row>
    <row r="11876" spans="1:30" s="13" customFormat="1" x14ac:dyDescent="0.25">
      <c r="A11876"/>
      <c r="B11876" s="32"/>
      <c r="C11876" s="34"/>
      <c r="D11876" s="10"/>
      <c r="J11876" s="53"/>
      <c r="K11876" s="64"/>
      <c r="O11876" s="60"/>
      <c r="P11876" s="67"/>
      <c r="T11876" s="53"/>
      <c r="U11876" s="64"/>
      <c r="Y11876" s="53"/>
      <c r="Z11876" s="64"/>
      <c r="AD11876" s="53"/>
    </row>
    <row r="11877" spans="1:30" s="13" customFormat="1" x14ac:dyDescent="0.25">
      <c r="A11877"/>
      <c r="B11877" s="32"/>
      <c r="C11877" s="34"/>
      <c r="D11877" s="10"/>
      <c r="J11877" s="53"/>
      <c r="K11877" s="64"/>
      <c r="O11877" s="60"/>
      <c r="P11877" s="67"/>
      <c r="T11877" s="53"/>
      <c r="U11877" s="64"/>
      <c r="Y11877" s="53"/>
      <c r="Z11877" s="64"/>
      <c r="AD11877" s="53"/>
    </row>
    <row r="11878" spans="1:30" s="13" customFormat="1" x14ac:dyDescent="0.25">
      <c r="A11878"/>
      <c r="B11878" s="32"/>
      <c r="C11878" s="34"/>
      <c r="D11878" s="10"/>
      <c r="J11878" s="53"/>
      <c r="K11878" s="64"/>
      <c r="O11878" s="60"/>
      <c r="P11878" s="67"/>
      <c r="T11878" s="53"/>
      <c r="U11878" s="64"/>
      <c r="Y11878" s="53"/>
      <c r="Z11878" s="64"/>
      <c r="AD11878" s="53"/>
    </row>
    <row r="11879" spans="1:30" s="13" customFormat="1" x14ac:dyDescent="0.25">
      <c r="A11879"/>
      <c r="B11879" s="32"/>
      <c r="C11879" s="34"/>
      <c r="D11879" s="10"/>
      <c r="J11879" s="53"/>
      <c r="K11879" s="64"/>
      <c r="O11879" s="60"/>
      <c r="P11879" s="67"/>
      <c r="T11879" s="53"/>
      <c r="U11879" s="64"/>
      <c r="Y11879" s="53"/>
      <c r="Z11879" s="64"/>
      <c r="AD11879" s="53"/>
    </row>
    <row r="11880" spans="1:30" s="13" customFormat="1" x14ac:dyDescent="0.25">
      <c r="A11880"/>
      <c r="B11880" s="32"/>
      <c r="C11880" s="34"/>
      <c r="D11880" s="10"/>
      <c r="J11880" s="53"/>
      <c r="K11880" s="64"/>
      <c r="O11880" s="60"/>
      <c r="P11880" s="67"/>
      <c r="T11880" s="53"/>
      <c r="U11880" s="64"/>
      <c r="Y11880" s="53"/>
      <c r="Z11880" s="64"/>
      <c r="AD11880" s="53"/>
    </row>
    <row r="11881" spans="1:30" s="13" customFormat="1" x14ac:dyDescent="0.25">
      <c r="A11881"/>
      <c r="B11881" s="32"/>
      <c r="C11881" s="34"/>
      <c r="D11881" s="10"/>
      <c r="J11881" s="53"/>
      <c r="K11881" s="64"/>
      <c r="O11881" s="60"/>
      <c r="P11881" s="67"/>
      <c r="T11881" s="53"/>
      <c r="U11881" s="64"/>
      <c r="Y11881" s="53"/>
      <c r="Z11881" s="64"/>
      <c r="AD11881" s="53"/>
    </row>
    <row r="11882" spans="1:30" s="13" customFormat="1" x14ac:dyDescent="0.25">
      <c r="A11882"/>
      <c r="B11882" s="32"/>
      <c r="C11882" s="34"/>
      <c r="D11882" s="10"/>
      <c r="J11882" s="53"/>
      <c r="K11882" s="64"/>
      <c r="O11882" s="60"/>
      <c r="P11882" s="67"/>
      <c r="T11882" s="53"/>
      <c r="U11882" s="64"/>
      <c r="Y11882" s="53"/>
      <c r="Z11882" s="64"/>
      <c r="AD11882" s="53"/>
    </row>
    <row r="11883" spans="1:30" s="13" customFormat="1" x14ac:dyDescent="0.25">
      <c r="A11883"/>
      <c r="B11883" s="32"/>
      <c r="C11883" s="34"/>
      <c r="D11883" s="10"/>
      <c r="J11883" s="53"/>
      <c r="K11883" s="64"/>
      <c r="O11883" s="60"/>
      <c r="P11883" s="67"/>
      <c r="T11883" s="53"/>
      <c r="U11883" s="64"/>
      <c r="Y11883" s="53"/>
      <c r="Z11883" s="64"/>
      <c r="AD11883" s="53"/>
    </row>
    <row r="11884" spans="1:30" s="13" customFormat="1" x14ac:dyDescent="0.25">
      <c r="A11884"/>
      <c r="B11884" s="32"/>
      <c r="C11884" s="34"/>
      <c r="D11884" s="10"/>
      <c r="J11884" s="53"/>
      <c r="K11884" s="64"/>
      <c r="O11884" s="60"/>
      <c r="P11884" s="67"/>
      <c r="T11884" s="53"/>
      <c r="U11884" s="64"/>
      <c r="Y11884" s="53"/>
      <c r="Z11884" s="64"/>
      <c r="AD11884" s="53"/>
    </row>
    <row r="11885" spans="1:30" s="13" customFormat="1" x14ac:dyDescent="0.25">
      <c r="A11885"/>
      <c r="B11885" s="32"/>
      <c r="C11885" s="34"/>
      <c r="D11885" s="10"/>
      <c r="J11885" s="53"/>
      <c r="K11885" s="64"/>
      <c r="O11885" s="60"/>
      <c r="P11885" s="67"/>
      <c r="T11885" s="53"/>
      <c r="U11885" s="64"/>
      <c r="Y11885" s="53"/>
      <c r="Z11885" s="64"/>
      <c r="AD11885" s="53"/>
    </row>
    <row r="11886" spans="1:30" s="13" customFormat="1" x14ac:dyDescent="0.25">
      <c r="A11886"/>
      <c r="B11886" s="32"/>
      <c r="C11886" s="34"/>
      <c r="D11886" s="10"/>
      <c r="J11886" s="53"/>
      <c r="K11886" s="64"/>
      <c r="O11886" s="60"/>
      <c r="P11886" s="67"/>
      <c r="T11886" s="53"/>
      <c r="U11886" s="64"/>
      <c r="Y11886" s="53"/>
      <c r="Z11886" s="64"/>
      <c r="AD11886" s="53"/>
    </row>
    <row r="11887" spans="1:30" s="13" customFormat="1" x14ac:dyDescent="0.25">
      <c r="A11887"/>
      <c r="B11887" s="32"/>
      <c r="C11887" s="34"/>
      <c r="D11887" s="10"/>
      <c r="J11887" s="53"/>
      <c r="K11887" s="64"/>
      <c r="O11887" s="60"/>
      <c r="P11887" s="67"/>
      <c r="T11887" s="53"/>
      <c r="U11887" s="64"/>
      <c r="Y11887" s="53"/>
      <c r="Z11887" s="64"/>
      <c r="AD11887" s="53"/>
    </row>
    <row r="11888" spans="1:30" s="13" customFormat="1" x14ac:dyDescent="0.25">
      <c r="A11888"/>
      <c r="B11888" s="32"/>
      <c r="C11888" s="34"/>
      <c r="D11888" s="10"/>
      <c r="J11888" s="53"/>
      <c r="K11888" s="64"/>
      <c r="O11888" s="60"/>
      <c r="P11888" s="67"/>
      <c r="T11888" s="53"/>
      <c r="U11888" s="64"/>
      <c r="Y11888" s="53"/>
      <c r="Z11888" s="64"/>
      <c r="AD11888" s="53"/>
    </row>
    <row r="11889" spans="1:30" s="13" customFormat="1" x14ac:dyDescent="0.25">
      <c r="A11889"/>
      <c r="B11889" s="32"/>
      <c r="C11889" s="34"/>
      <c r="D11889" s="10"/>
      <c r="J11889" s="53"/>
      <c r="K11889" s="64"/>
      <c r="O11889" s="60"/>
      <c r="P11889" s="67"/>
      <c r="T11889" s="53"/>
      <c r="U11889" s="64"/>
      <c r="Y11889" s="53"/>
      <c r="Z11889" s="64"/>
      <c r="AD11889" s="53"/>
    </row>
    <row r="11890" spans="1:30" s="13" customFormat="1" x14ac:dyDescent="0.25">
      <c r="A11890"/>
      <c r="B11890" s="32"/>
      <c r="C11890" s="34"/>
      <c r="D11890" s="10"/>
      <c r="J11890" s="53"/>
      <c r="K11890" s="64"/>
      <c r="O11890" s="60"/>
      <c r="P11890" s="67"/>
      <c r="T11890" s="53"/>
      <c r="U11890" s="64"/>
      <c r="Y11890" s="53"/>
      <c r="Z11890" s="64"/>
      <c r="AD11890" s="53"/>
    </row>
    <row r="11891" spans="1:30" s="13" customFormat="1" x14ac:dyDescent="0.25">
      <c r="A11891"/>
      <c r="B11891" s="32"/>
      <c r="C11891" s="34"/>
      <c r="D11891" s="10"/>
      <c r="J11891" s="53"/>
      <c r="K11891" s="64"/>
      <c r="O11891" s="60"/>
      <c r="P11891" s="67"/>
      <c r="T11891" s="53"/>
      <c r="U11891" s="64"/>
      <c r="Y11891" s="53"/>
      <c r="Z11891" s="64"/>
      <c r="AD11891" s="53"/>
    </row>
    <row r="11892" spans="1:30" s="13" customFormat="1" x14ac:dyDescent="0.25">
      <c r="A11892"/>
      <c r="B11892" s="32"/>
      <c r="C11892" s="34"/>
      <c r="D11892" s="10"/>
      <c r="J11892" s="53"/>
      <c r="K11892" s="64"/>
      <c r="O11892" s="60"/>
      <c r="P11892" s="67"/>
      <c r="T11892" s="53"/>
      <c r="U11892" s="64"/>
      <c r="Y11892" s="53"/>
      <c r="Z11892" s="64"/>
      <c r="AD11892" s="53"/>
    </row>
    <row r="11893" spans="1:30" s="13" customFormat="1" x14ac:dyDescent="0.25">
      <c r="A11893"/>
      <c r="B11893" s="32"/>
      <c r="C11893" s="34"/>
      <c r="D11893" s="10"/>
      <c r="J11893" s="53"/>
      <c r="K11893" s="64"/>
      <c r="O11893" s="60"/>
      <c r="P11893" s="67"/>
      <c r="T11893" s="53"/>
      <c r="U11893" s="64"/>
      <c r="Y11893" s="53"/>
      <c r="Z11893" s="64"/>
      <c r="AD11893" s="53"/>
    </row>
    <row r="11894" spans="1:30" s="13" customFormat="1" x14ac:dyDescent="0.25">
      <c r="A11894"/>
      <c r="B11894" s="32"/>
      <c r="C11894" s="34"/>
      <c r="D11894" s="10"/>
      <c r="J11894" s="53"/>
      <c r="K11894" s="64"/>
      <c r="O11894" s="60"/>
      <c r="P11894" s="67"/>
      <c r="T11894" s="53"/>
      <c r="U11894" s="64"/>
      <c r="Y11894" s="53"/>
      <c r="Z11894" s="64"/>
      <c r="AD11894" s="53"/>
    </row>
    <row r="11895" spans="1:30" s="13" customFormat="1" x14ac:dyDescent="0.25">
      <c r="A11895"/>
      <c r="B11895" s="32"/>
      <c r="C11895" s="34"/>
      <c r="D11895" s="10"/>
      <c r="J11895" s="53"/>
      <c r="K11895" s="64"/>
      <c r="O11895" s="60"/>
      <c r="P11895" s="67"/>
      <c r="T11895" s="53"/>
      <c r="U11895" s="64"/>
      <c r="Y11895" s="53"/>
      <c r="Z11895" s="64"/>
      <c r="AD11895" s="53"/>
    </row>
    <row r="11896" spans="1:30" s="13" customFormat="1" x14ac:dyDescent="0.25">
      <c r="A11896"/>
      <c r="B11896" s="32"/>
      <c r="C11896" s="34"/>
      <c r="D11896" s="10"/>
      <c r="J11896" s="53"/>
      <c r="K11896" s="64"/>
      <c r="O11896" s="60"/>
      <c r="P11896" s="67"/>
      <c r="T11896" s="53"/>
      <c r="U11896" s="64"/>
      <c r="Y11896" s="53"/>
      <c r="Z11896" s="64"/>
      <c r="AD11896" s="53"/>
    </row>
    <row r="11897" spans="1:30" s="13" customFormat="1" x14ac:dyDescent="0.25">
      <c r="A11897"/>
      <c r="B11897" s="32"/>
      <c r="C11897" s="34"/>
      <c r="D11897" s="10"/>
      <c r="J11897" s="53"/>
      <c r="K11897" s="64"/>
      <c r="O11897" s="60"/>
      <c r="P11897" s="67"/>
      <c r="T11897" s="53"/>
      <c r="U11897" s="64"/>
      <c r="Y11897" s="53"/>
      <c r="Z11897" s="64"/>
      <c r="AD11897" s="53"/>
    </row>
    <row r="11898" spans="1:30" s="13" customFormat="1" x14ac:dyDescent="0.25">
      <c r="A11898"/>
      <c r="B11898" s="32"/>
      <c r="C11898" s="34"/>
      <c r="D11898" s="10"/>
      <c r="J11898" s="53"/>
      <c r="K11898" s="64"/>
      <c r="O11898" s="60"/>
      <c r="P11898" s="67"/>
      <c r="T11898" s="53"/>
      <c r="U11898" s="64"/>
      <c r="Y11898" s="53"/>
      <c r="Z11898" s="64"/>
      <c r="AD11898" s="53"/>
    </row>
    <row r="11899" spans="1:30" s="13" customFormat="1" x14ac:dyDescent="0.25">
      <c r="A11899"/>
      <c r="B11899" s="32"/>
      <c r="C11899" s="34"/>
      <c r="D11899" s="10"/>
      <c r="J11899" s="53"/>
      <c r="K11899" s="64"/>
      <c r="O11899" s="60"/>
      <c r="P11899" s="67"/>
      <c r="T11899" s="53"/>
      <c r="U11899" s="64"/>
      <c r="Y11899" s="53"/>
      <c r="Z11899" s="64"/>
      <c r="AD11899" s="53"/>
    </row>
    <row r="11900" spans="1:30" s="13" customFormat="1" x14ac:dyDescent="0.25">
      <c r="A11900"/>
      <c r="B11900" s="32"/>
      <c r="C11900" s="34"/>
      <c r="D11900" s="10"/>
      <c r="J11900" s="53"/>
      <c r="K11900" s="64"/>
      <c r="O11900" s="60"/>
      <c r="P11900" s="67"/>
      <c r="T11900" s="53"/>
      <c r="U11900" s="64"/>
      <c r="Y11900" s="53"/>
      <c r="Z11900" s="64"/>
      <c r="AD11900" s="53"/>
    </row>
    <row r="11901" spans="1:30" s="13" customFormat="1" x14ac:dyDescent="0.25">
      <c r="A11901"/>
      <c r="B11901" s="32"/>
      <c r="C11901" s="34"/>
      <c r="D11901" s="10"/>
      <c r="J11901" s="53"/>
      <c r="K11901" s="64"/>
      <c r="O11901" s="60"/>
      <c r="P11901" s="67"/>
      <c r="T11901" s="53"/>
      <c r="U11901" s="64"/>
      <c r="Y11901" s="53"/>
      <c r="Z11901" s="64"/>
      <c r="AD11901" s="53"/>
    </row>
    <row r="11902" spans="1:30" s="13" customFormat="1" x14ac:dyDescent="0.25">
      <c r="A11902"/>
      <c r="B11902" s="32"/>
      <c r="C11902" s="34"/>
      <c r="D11902" s="10"/>
      <c r="J11902" s="53"/>
      <c r="K11902" s="64"/>
      <c r="O11902" s="60"/>
      <c r="P11902" s="67"/>
      <c r="T11902" s="53"/>
      <c r="U11902" s="64"/>
      <c r="Y11902" s="53"/>
      <c r="Z11902" s="64"/>
      <c r="AD11902" s="53"/>
    </row>
    <row r="11903" spans="1:30" s="13" customFormat="1" x14ac:dyDescent="0.25">
      <c r="A11903"/>
      <c r="B11903" s="32"/>
      <c r="C11903" s="34"/>
      <c r="D11903" s="10"/>
      <c r="J11903" s="53"/>
      <c r="K11903" s="64"/>
      <c r="O11903" s="60"/>
      <c r="P11903" s="67"/>
      <c r="T11903" s="53"/>
      <c r="U11903" s="64"/>
      <c r="Y11903" s="53"/>
      <c r="Z11903" s="64"/>
      <c r="AD11903" s="53"/>
    </row>
    <row r="11904" spans="1:30" s="13" customFormat="1" x14ac:dyDescent="0.25">
      <c r="A11904"/>
      <c r="B11904" s="32"/>
      <c r="C11904" s="34"/>
      <c r="D11904" s="10"/>
      <c r="J11904" s="53"/>
      <c r="K11904" s="64"/>
      <c r="O11904" s="60"/>
      <c r="P11904" s="67"/>
      <c r="T11904" s="53"/>
      <c r="U11904" s="64"/>
      <c r="Y11904" s="53"/>
      <c r="Z11904" s="64"/>
      <c r="AD11904" s="53"/>
    </row>
    <row r="11905" spans="1:30" s="13" customFormat="1" x14ac:dyDescent="0.25">
      <c r="A11905"/>
      <c r="B11905" s="32"/>
      <c r="C11905" s="34"/>
      <c r="D11905" s="10"/>
      <c r="J11905" s="53"/>
      <c r="K11905" s="64"/>
      <c r="O11905" s="60"/>
      <c r="P11905" s="67"/>
      <c r="T11905" s="53"/>
      <c r="U11905" s="64"/>
      <c r="Y11905" s="53"/>
      <c r="Z11905" s="64"/>
      <c r="AD11905" s="53"/>
    </row>
    <row r="11906" spans="1:30" s="13" customFormat="1" x14ac:dyDescent="0.25">
      <c r="A11906"/>
      <c r="B11906" s="32"/>
      <c r="C11906" s="34"/>
      <c r="D11906" s="10"/>
      <c r="J11906" s="53"/>
      <c r="K11906" s="64"/>
      <c r="O11906" s="60"/>
      <c r="P11906" s="67"/>
      <c r="T11906" s="53"/>
      <c r="U11906" s="64"/>
      <c r="Y11906" s="53"/>
      <c r="Z11906" s="64"/>
      <c r="AD11906" s="53"/>
    </row>
    <row r="11907" spans="1:30" s="13" customFormat="1" x14ac:dyDescent="0.25">
      <c r="A11907"/>
      <c r="B11907" s="32"/>
      <c r="C11907" s="34"/>
      <c r="D11907" s="10"/>
      <c r="J11907" s="53"/>
      <c r="K11907" s="64"/>
      <c r="O11907" s="60"/>
      <c r="P11907" s="67"/>
      <c r="T11907" s="53"/>
      <c r="U11907" s="64"/>
      <c r="Y11907" s="53"/>
      <c r="Z11907" s="64"/>
      <c r="AD11907" s="53"/>
    </row>
    <row r="11908" spans="1:30" s="13" customFormat="1" x14ac:dyDescent="0.25">
      <c r="A11908"/>
      <c r="B11908" s="32"/>
      <c r="C11908" s="34"/>
      <c r="D11908" s="10"/>
      <c r="J11908" s="53"/>
      <c r="K11908" s="64"/>
      <c r="O11908" s="60"/>
      <c r="P11908" s="67"/>
      <c r="T11908" s="53"/>
      <c r="U11908" s="64"/>
      <c r="Y11908" s="53"/>
      <c r="Z11908" s="64"/>
      <c r="AD11908" s="53"/>
    </row>
    <row r="11909" spans="1:30" s="13" customFormat="1" x14ac:dyDescent="0.25">
      <c r="A11909"/>
      <c r="B11909" s="32"/>
      <c r="C11909" s="34"/>
      <c r="D11909" s="10"/>
      <c r="J11909" s="53"/>
      <c r="K11909" s="64"/>
      <c r="O11909" s="60"/>
      <c r="P11909" s="67"/>
      <c r="T11909" s="53"/>
      <c r="U11909" s="64"/>
      <c r="Y11909" s="53"/>
      <c r="Z11909" s="64"/>
      <c r="AD11909" s="53"/>
    </row>
    <row r="11910" spans="1:30" s="13" customFormat="1" x14ac:dyDescent="0.25">
      <c r="A11910"/>
      <c r="B11910" s="32"/>
      <c r="C11910" s="34"/>
      <c r="D11910" s="10"/>
      <c r="J11910" s="53"/>
      <c r="K11910" s="64"/>
      <c r="O11910" s="60"/>
      <c r="P11910" s="67"/>
      <c r="T11910" s="53"/>
      <c r="U11910" s="64"/>
      <c r="Y11910" s="53"/>
      <c r="Z11910" s="64"/>
      <c r="AD11910" s="53"/>
    </row>
    <row r="11911" spans="1:30" s="13" customFormat="1" x14ac:dyDescent="0.25">
      <c r="A11911"/>
      <c r="B11911" s="32"/>
      <c r="C11911" s="34"/>
      <c r="D11911" s="10"/>
      <c r="J11911" s="53"/>
      <c r="K11911" s="64"/>
      <c r="O11911" s="60"/>
      <c r="P11911" s="67"/>
      <c r="T11911" s="53"/>
      <c r="U11911" s="64"/>
      <c r="Y11911" s="53"/>
      <c r="Z11911" s="64"/>
      <c r="AD11911" s="53"/>
    </row>
    <row r="11912" spans="1:30" s="13" customFormat="1" x14ac:dyDescent="0.25">
      <c r="A11912"/>
      <c r="B11912" s="32"/>
      <c r="C11912" s="34"/>
      <c r="D11912" s="10"/>
      <c r="J11912" s="53"/>
      <c r="K11912" s="64"/>
      <c r="O11912" s="60"/>
      <c r="P11912" s="67"/>
      <c r="T11912" s="53"/>
      <c r="U11912" s="64"/>
      <c r="Y11912" s="53"/>
      <c r="Z11912" s="64"/>
      <c r="AD11912" s="53"/>
    </row>
    <row r="11913" spans="1:30" s="13" customFormat="1" x14ac:dyDescent="0.25">
      <c r="A11913"/>
      <c r="B11913" s="32"/>
      <c r="C11913" s="34"/>
      <c r="D11913" s="10"/>
      <c r="J11913" s="53"/>
      <c r="K11913" s="64"/>
      <c r="O11913" s="60"/>
      <c r="P11913" s="67"/>
      <c r="T11913" s="53"/>
      <c r="U11913" s="64"/>
      <c r="Y11913" s="53"/>
      <c r="Z11913" s="64"/>
      <c r="AD11913" s="53"/>
    </row>
    <row r="11914" spans="1:30" s="13" customFormat="1" x14ac:dyDescent="0.25">
      <c r="A11914"/>
      <c r="B11914" s="32"/>
      <c r="C11914" s="34"/>
      <c r="D11914" s="10"/>
      <c r="J11914" s="53"/>
      <c r="K11914" s="64"/>
      <c r="O11914" s="60"/>
      <c r="P11914" s="67"/>
      <c r="T11914" s="53"/>
      <c r="U11914" s="64"/>
      <c r="Y11914" s="53"/>
      <c r="Z11914" s="64"/>
      <c r="AD11914" s="53"/>
    </row>
    <row r="11915" spans="1:30" s="13" customFormat="1" x14ac:dyDescent="0.25">
      <c r="A11915"/>
      <c r="B11915" s="32"/>
      <c r="C11915" s="34"/>
      <c r="D11915" s="10"/>
      <c r="J11915" s="53"/>
      <c r="K11915" s="64"/>
      <c r="O11915" s="60"/>
      <c r="P11915" s="67"/>
      <c r="T11915" s="53"/>
      <c r="U11915" s="64"/>
      <c r="Y11915" s="53"/>
      <c r="Z11915" s="64"/>
      <c r="AD11915" s="53"/>
    </row>
    <row r="11916" spans="1:30" s="13" customFormat="1" x14ac:dyDescent="0.25">
      <c r="A11916"/>
      <c r="B11916" s="32"/>
      <c r="C11916" s="34"/>
      <c r="D11916" s="10"/>
      <c r="J11916" s="53"/>
      <c r="K11916" s="64"/>
      <c r="O11916" s="60"/>
      <c r="P11916" s="67"/>
      <c r="T11916" s="53"/>
      <c r="U11916" s="64"/>
      <c r="Y11916" s="53"/>
      <c r="Z11916" s="64"/>
      <c r="AD11916" s="53"/>
    </row>
    <row r="11917" spans="1:30" s="13" customFormat="1" x14ac:dyDescent="0.25">
      <c r="A11917"/>
      <c r="B11917" s="32"/>
      <c r="C11917" s="34"/>
      <c r="D11917" s="10"/>
      <c r="J11917" s="53"/>
      <c r="K11917" s="64"/>
      <c r="O11917" s="60"/>
      <c r="P11917" s="67"/>
      <c r="T11917" s="53"/>
      <c r="U11917" s="64"/>
      <c r="Y11917" s="53"/>
      <c r="Z11917" s="64"/>
      <c r="AD11917" s="53"/>
    </row>
    <row r="11918" spans="1:30" s="13" customFormat="1" x14ac:dyDescent="0.25">
      <c r="A11918"/>
      <c r="B11918" s="32"/>
      <c r="C11918" s="34"/>
      <c r="D11918" s="10"/>
      <c r="J11918" s="53"/>
      <c r="K11918" s="64"/>
      <c r="O11918" s="60"/>
      <c r="P11918" s="67"/>
      <c r="T11918" s="53"/>
      <c r="U11918" s="64"/>
      <c r="Y11918" s="53"/>
      <c r="Z11918" s="64"/>
      <c r="AD11918" s="53"/>
    </row>
    <row r="11919" spans="1:30" s="13" customFormat="1" x14ac:dyDescent="0.25">
      <c r="A11919"/>
      <c r="B11919" s="32"/>
      <c r="C11919" s="34"/>
      <c r="D11919" s="10"/>
      <c r="J11919" s="53"/>
      <c r="K11919" s="64"/>
      <c r="O11919" s="60"/>
      <c r="P11919" s="67"/>
      <c r="T11919" s="53"/>
      <c r="U11919" s="64"/>
      <c r="Y11919" s="53"/>
      <c r="Z11919" s="64"/>
      <c r="AD11919" s="53"/>
    </row>
    <row r="11920" spans="1:30" s="13" customFormat="1" x14ac:dyDescent="0.25">
      <c r="A11920"/>
      <c r="B11920" s="32"/>
      <c r="C11920" s="34"/>
      <c r="D11920" s="10"/>
      <c r="J11920" s="53"/>
      <c r="K11920" s="64"/>
      <c r="O11920" s="60"/>
      <c r="P11920" s="67"/>
      <c r="T11920" s="53"/>
      <c r="U11920" s="64"/>
      <c r="Y11920" s="53"/>
      <c r="Z11920" s="64"/>
      <c r="AD11920" s="53"/>
    </row>
    <row r="11921" spans="1:30" s="13" customFormat="1" x14ac:dyDescent="0.25">
      <c r="A11921"/>
      <c r="B11921" s="32"/>
      <c r="C11921" s="34"/>
      <c r="D11921" s="10"/>
      <c r="J11921" s="53"/>
      <c r="K11921" s="64"/>
      <c r="O11921" s="60"/>
      <c r="P11921" s="67"/>
      <c r="T11921" s="53"/>
      <c r="U11921" s="64"/>
      <c r="Y11921" s="53"/>
      <c r="Z11921" s="64"/>
      <c r="AD11921" s="53"/>
    </row>
    <row r="11922" spans="1:30" s="13" customFormat="1" x14ac:dyDescent="0.25">
      <c r="A11922"/>
      <c r="B11922" s="32"/>
      <c r="C11922" s="34"/>
      <c r="D11922" s="10"/>
      <c r="J11922" s="53"/>
      <c r="K11922" s="64"/>
      <c r="O11922" s="60"/>
      <c r="P11922" s="67"/>
      <c r="T11922" s="53"/>
      <c r="U11922" s="64"/>
      <c r="Y11922" s="53"/>
      <c r="Z11922" s="64"/>
      <c r="AD11922" s="53"/>
    </row>
    <row r="11923" spans="1:30" s="13" customFormat="1" x14ac:dyDescent="0.25">
      <c r="A11923"/>
      <c r="B11923" s="32"/>
      <c r="C11923" s="34"/>
      <c r="D11923" s="10"/>
      <c r="J11923" s="53"/>
      <c r="K11923" s="64"/>
      <c r="O11923" s="60"/>
      <c r="P11923" s="67"/>
      <c r="T11923" s="53"/>
      <c r="U11923" s="64"/>
      <c r="Y11923" s="53"/>
      <c r="Z11923" s="64"/>
      <c r="AD11923" s="53"/>
    </row>
    <row r="11924" spans="1:30" s="13" customFormat="1" x14ac:dyDescent="0.25">
      <c r="A11924"/>
      <c r="B11924" s="32"/>
      <c r="C11924" s="34"/>
      <c r="D11924" s="10"/>
      <c r="J11924" s="53"/>
      <c r="K11924" s="64"/>
      <c r="O11924" s="60"/>
      <c r="P11924" s="67"/>
      <c r="T11924" s="53"/>
      <c r="U11924" s="64"/>
      <c r="Y11924" s="53"/>
      <c r="Z11924" s="64"/>
      <c r="AD11924" s="53"/>
    </row>
    <row r="11925" spans="1:30" s="13" customFormat="1" x14ac:dyDescent="0.25">
      <c r="A11925"/>
      <c r="B11925" s="32"/>
      <c r="C11925" s="34"/>
      <c r="D11925" s="10"/>
      <c r="J11925" s="53"/>
      <c r="K11925" s="64"/>
      <c r="O11925" s="60"/>
      <c r="P11925" s="67"/>
      <c r="T11925" s="53"/>
      <c r="U11925" s="64"/>
      <c r="Y11925" s="53"/>
      <c r="Z11925" s="64"/>
      <c r="AD11925" s="53"/>
    </row>
    <row r="11926" spans="1:30" s="13" customFormat="1" x14ac:dyDescent="0.25">
      <c r="A11926"/>
      <c r="B11926" s="32"/>
      <c r="C11926" s="34"/>
      <c r="D11926" s="10"/>
      <c r="J11926" s="53"/>
      <c r="K11926" s="64"/>
      <c r="O11926" s="60"/>
      <c r="P11926" s="67"/>
      <c r="T11926" s="53"/>
      <c r="U11926" s="64"/>
      <c r="Y11926" s="53"/>
      <c r="Z11926" s="64"/>
      <c r="AD11926" s="53"/>
    </row>
    <row r="11927" spans="1:30" s="13" customFormat="1" x14ac:dyDescent="0.25">
      <c r="A11927"/>
      <c r="B11927" s="32"/>
      <c r="C11927" s="34"/>
      <c r="D11927" s="10"/>
      <c r="J11927" s="53"/>
      <c r="K11927" s="64"/>
      <c r="O11927" s="60"/>
      <c r="P11927" s="67"/>
      <c r="T11927" s="53"/>
      <c r="U11927" s="64"/>
      <c r="Y11927" s="53"/>
      <c r="Z11927" s="64"/>
      <c r="AD11927" s="53"/>
    </row>
    <row r="11928" spans="1:30" s="13" customFormat="1" x14ac:dyDescent="0.25">
      <c r="A11928"/>
      <c r="B11928" s="32"/>
      <c r="C11928" s="34"/>
      <c r="D11928" s="10"/>
      <c r="J11928" s="53"/>
      <c r="K11928" s="64"/>
      <c r="O11928" s="60"/>
      <c r="P11928" s="67"/>
      <c r="T11928" s="53"/>
      <c r="U11928" s="64"/>
      <c r="Y11928" s="53"/>
      <c r="Z11928" s="64"/>
      <c r="AD11928" s="53"/>
    </row>
    <row r="11929" spans="1:30" s="13" customFormat="1" x14ac:dyDescent="0.25">
      <c r="A11929"/>
      <c r="B11929" s="32"/>
      <c r="C11929" s="34"/>
      <c r="D11929" s="10"/>
      <c r="J11929" s="53"/>
      <c r="K11929" s="64"/>
      <c r="O11929" s="60"/>
      <c r="P11929" s="67"/>
      <c r="T11929" s="53"/>
      <c r="U11929" s="64"/>
      <c r="Y11929" s="53"/>
      <c r="Z11929" s="64"/>
      <c r="AD11929" s="53"/>
    </row>
    <row r="11930" spans="1:30" s="13" customFormat="1" x14ac:dyDescent="0.25">
      <c r="A11930"/>
      <c r="B11930" s="32"/>
      <c r="C11930" s="34"/>
      <c r="D11930" s="10"/>
      <c r="J11930" s="53"/>
      <c r="K11930" s="64"/>
      <c r="O11930" s="60"/>
      <c r="P11930" s="67"/>
      <c r="T11930" s="53"/>
      <c r="U11930" s="64"/>
      <c r="Y11930" s="53"/>
      <c r="Z11930" s="64"/>
      <c r="AD11930" s="53"/>
    </row>
    <row r="11931" spans="1:30" s="13" customFormat="1" x14ac:dyDescent="0.25">
      <c r="A11931"/>
      <c r="B11931" s="32"/>
      <c r="C11931" s="34"/>
      <c r="D11931" s="10"/>
      <c r="J11931" s="53"/>
      <c r="K11931" s="64"/>
      <c r="O11931" s="60"/>
      <c r="P11931" s="67"/>
      <c r="T11931" s="53"/>
      <c r="U11931" s="64"/>
      <c r="Y11931" s="53"/>
      <c r="Z11931" s="64"/>
      <c r="AD11931" s="53"/>
    </row>
    <row r="11932" spans="1:30" s="13" customFormat="1" x14ac:dyDescent="0.25">
      <c r="A11932"/>
      <c r="B11932" s="32"/>
      <c r="C11932" s="34"/>
      <c r="D11932" s="10"/>
      <c r="J11932" s="53"/>
      <c r="K11932" s="64"/>
      <c r="O11932" s="60"/>
      <c r="P11932" s="67"/>
      <c r="T11932" s="53"/>
      <c r="U11932" s="64"/>
      <c r="Y11932" s="53"/>
      <c r="Z11932" s="64"/>
      <c r="AD11932" s="53"/>
    </row>
    <row r="11933" spans="1:30" s="13" customFormat="1" x14ac:dyDescent="0.25">
      <c r="A11933"/>
      <c r="B11933" s="32"/>
      <c r="C11933" s="34"/>
      <c r="D11933" s="10"/>
      <c r="J11933" s="53"/>
      <c r="K11933" s="64"/>
      <c r="O11933" s="60"/>
      <c r="P11933" s="67"/>
      <c r="T11933" s="53"/>
      <c r="U11933" s="64"/>
      <c r="Y11933" s="53"/>
      <c r="Z11933" s="64"/>
      <c r="AD11933" s="53"/>
    </row>
    <row r="11934" spans="1:30" s="13" customFormat="1" x14ac:dyDescent="0.25">
      <c r="A11934"/>
      <c r="B11934" s="32"/>
      <c r="C11934" s="34"/>
      <c r="D11934" s="10"/>
      <c r="J11934" s="53"/>
      <c r="K11934" s="64"/>
      <c r="O11934" s="60"/>
      <c r="P11934" s="67"/>
      <c r="T11934" s="53"/>
      <c r="U11934" s="64"/>
      <c r="Y11934" s="53"/>
      <c r="Z11934" s="64"/>
      <c r="AD11934" s="53"/>
    </row>
    <row r="11935" spans="1:30" s="13" customFormat="1" x14ac:dyDescent="0.25">
      <c r="A11935"/>
      <c r="B11935" s="32"/>
      <c r="C11935" s="34"/>
      <c r="D11935" s="10"/>
      <c r="J11935" s="53"/>
      <c r="K11935" s="64"/>
      <c r="O11935" s="60"/>
      <c r="P11935" s="67"/>
      <c r="T11935" s="53"/>
      <c r="U11935" s="64"/>
      <c r="Y11935" s="53"/>
      <c r="Z11935" s="64"/>
      <c r="AD11935" s="53"/>
    </row>
    <row r="11936" spans="1:30" s="13" customFormat="1" x14ac:dyDescent="0.25">
      <c r="A11936"/>
      <c r="B11936" s="32"/>
      <c r="C11936" s="34"/>
      <c r="D11936" s="10"/>
      <c r="J11936" s="53"/>
      <c r="K11936" s="64"/>
      <c r="O11936" s="60"/>
      <c r="P11936" s="67"/>
      <c r="T11936" s="53"/>
      <c r="U11936" s="64"/>
      <c r="Y11936" s="53"/>
      <c r="Z11936" s="64"/>
      <c r="AD11936" s="53"/>
    </row>
    <row r="11937" spans="1:30" s="13" customFormat="1" x14ac:dyDescent="0.25">
      <c r="A11937"/>
      <c r="B11937" s="32"/>
      <c r="C11937" s="34"/>
      <c r="D11937" s="10"/>
      <c r="J11937" s="53"/>
      <c r="K11937" s="64"/>
      <c r="O11937" s="60"/>
      <c r="P11937" s="67"/>
      <c r="T11937" s="53"/>
      <c r="U11937" s="64"/>
      <c r="Y11937" s="53"/>
      <c r="Z11937" s="64"/>
      <c r="AD11937" s="53"/>
    </row>
    <row r="11938" spans="1:30" s="13" customFormat="1" x14ac:dyDescent="0.25">
      <c r="A11938"/>
      <c r="B11938" s="32"/>
      <c r="C11938" s="34"/>
      <c r="D11938" s="10"/>
      <c r="J11938" s="53"/>
      <c r="K11938" s="64"/>
      <c r="O11938" s="60"/>
      <c r="P11938" s="67"/>
      <c r="T11938" s="53"/>
      <c r="U11938" s="64"/>
      <c r="Y11938" s="53"/>
      <c r="Z11938" s="64"/>
      <c r="AD11938" s="53"/>
    </row>
    <row r="11939" spans="1:30" s="13" customFormat="1" x14ac:dyDescent="0.25">
      <c r="A11939"/>
      <c r="B11939" s="32"/>
      <c r="C11939" s="34"/>
      <c r="D11939" s="10"/>
      <c r="J11939" s="53"/>
      <c r="K11939" s="64"/>
      <c r="O11939" s="60"/>
      <c r="P11939" s="67"/>
      <c r="T11939" s="53"/>
      <c r="U11939" s="64"/>
      <c r="Y11939" s="53"/>
      <c r="Z11939" s="64"/>
      <c r="AD11939" s="53"/>
    </row>
    <row r="11940" spans="1:30" s="13" customFormat="1" x14ac:dyDescent="0.25">
      <c r="A11940"/>
      <c r="B11940" s="32"/>
      <c r="C11940" s="34"/>
      <c r="D11940" s="10"/>
      <c r="J11940" s="53"/>
      <c r="K11940" s="64"/>
      <c r="O11940" s="60"/>
      <c r="P11940" s="67"/>
      <c r="T11940" s="53"/>
      <c r="U11940" s="64"/>
      <c r="Y11940" s="53"/>
      <c r="Z11940" s="64"/>
      <c r="AD11940" s="53"/>
    </row>
    <row r="11941" spans="1:30" s="13" customFormat="1" x14ac:dyDescent="0.25">
      <c r="A11941"/>
      <c r="B11941" s="32"/>
      <c r="C11941" s="34"/>
      <c r="D11941" s="10"/>
      <c r="J11941" s="53"/>
      <c r="K11941" s="64"/>
      <c r="O11941" s="60"/>
      <c r="P11941" s="67"/>
      <c r="T11941" s="53"/>
      <c r="U11941" s="64"/>
      <c r="Y11941" s="53"/>
      <c r="Z11941" s="64"/>
      <c r="AD11941" s="53"/>
    </row>
    <row r="11942" spans="1:30" s="13" customFormat="1" x14ac:dyDescent="0.25">
      <c r="A11942"/>
      <c r="B11942" s="32"/>
      <c r="C11942" s="34"/>
      <c r="D11942" s="10"/>
      <c r="J11942" s="53"/>
      <c r="K11942" s="64"/>
      <c r="O11942" s="60"/>
      <c r="P11942" s="67"/>
      <c r="T11942" s="53"/>
      <c r="U11942" s="64"/>
      <c r="Y11942" s="53"/>
      <c r="Z11942" s="64"/>
      <c r="AD11942" s="53"/>
    </row>
    <row r="11943" spans="1:30" s="13" customFormat="1" x14ac:dyDescent="0.25">
      <c r="A11943"/>
      <c r="B11943" s="32"/>
      <c r="C11943" s="34"/>
      <c r="D11943" s="10"/>
      <c r="J11943" s="53"/>
      <c r="K11943" s="64"/>
      <c r="O11943" s="60"/>
      <c r="P11943" s="67"/>
      <c r="T11943" s="53"/>
      <c r="U11943" s="64"/>
      <c r="Y11943" s="53"/>
      <c r="Z11943" s="64"/>
      <c r="AD11943" s="53"/>
    </row>
    <row r="11944" spans="1:30" s="13" customFormat="1" x14ac:dyDescent="0.25">
      <c r="A11944"/>
      <c r="B11944" s="32"/>
      <c r="C11944" s="34"/>
      <c r="D11944" s="10"/>
      <c r="J11944" s="53"/>
      <c r="K11944" s="64"/>
      <c r="O11944" s="60"/>
      <c r="P11944" s="67"/>
      <c r="T11944" s="53"/>
      <c r="U11944" s="64"/>
      <c r="Y11944" s="53"/>
      <c r="Z11944" s="64"/>
      <c r="AD11944" s="53"/>
    </row>
    <row r="11945" spans="1:30" s="13" customFormat="1" x14ac:dyDescent="0.25">
      <c r="A11945"/>
      <c r="B11945" s="32"/>
      <c r="C11945" s="34"/>
      <c r="D11945" s="10"/>
      <c r="J11945" s="53"/>
      <c r="K11945" s="64"/>
      <c r="O11945" s="60"/>
      <c r="P11945" s="67"/>
      <c r="T11945" s="53"/>
      <c r="U11945" s="64"/>
      <c r="Y11945" s="53"/>
      <c r="Z11945" s="64"/>
      <c r="AD11945" s="53"/>
    </row>
    <row r="11946" spans="1:30" s="13" customFormat="1" x14ac:dyDescent="0.25">
      <c r="A11946"/>
      <c r="B11946" s="32"/>
      <c r="C11946" s="34"/>
      <c r="D11946" s="10"/>
      <c r="J11946" s="53"/>
      <c r="K11946" s="64"/>
      <c r="O11946" s="60"/>
      <c r="P11946" s="67"/>
      <c r="T11946" s="53"/>
      <c r="U11946" s="64"/>
      <c r="Y11946" s="53"/>
      <c r="Z11946" s="64"/>
      <c r="AD11946" s="53"/>
    </row>
    <row r="11947" spans="1:30" s="13" customFormat="1" x14ac:dyDescent="0.25">
      <c r="A11947"/>
      <c r="B11947" s="32"/>
      <c r="C11947" s="34"/>
      <c r="D11947" s="10"/>
      <c r="J11947" s="53"/>
      <c r="K11947" s="64"/>
      <c r="O11947" s="60"/>
      <c r="P11947" s="67"/>
      <c r="T11947" s="53"/>
      <c r="U11947" s="64"/>
      <c r="Y11947" s="53"/>
      <c r="Z11947" s="64"/>
      <c r="AD11947" s="53"/>
    </row>
    <row r="11948" spans="1:30" s="13" customFormat="1" x14ac:dyDescent="0.25">
      <c r="A11948"/>
      <c r="B11948" s="32"/>
      <c r="C11948" s="34"/>
      <c r="D11948" s="10"/>
      <c r="J11948" s="53"/>
      <c r="K11948" s="64"/>
      <c r="O11948" s="60"/>
      <c r="P11948" s="67"/>
      <c r="T11948" s="53"/>
      <c r="U11948" s="64"/>
      <c r="Y11948" s="53"/>
      <c r="Z11948" s="64"/>
      <c r="AD11948" s="53"/>
    </row>
    <row r="11949" spans="1:30" s="13" customFormat="1" x14ac:dyDescent="0.25">
      <c r="A11949"/>
      <c r="B11949" s="32"/>
      <c r="C11949" s="34"/>
      <c r="D11949" s="10"/>
      <c r="J11949" s="53"/>
      <c r="K11949" s="64"/>
      <c r="O11949" s="60"/>
      <c r="P11949" s="67"/>
      <c r="T11949" s="53"/>
      <c r="U11949" s="64"/>
      <c r="Y11949" s="53"/>
      <c r="Z11949" s="64"/>
      <c r="AD11949" s="53"/>
    </row>
    <row r="11950" spans="1:30" s="13" customFormat="1" x14ac:dyDescent="0.25">
      <c r="A11950"/>
      <c r="B11950" s="32"/>
      <c r="C11950" s="34"/>
      <c r="D11950" s="10"/>
      <c r="J11950" s="53"/>
      <c r="K11950" s="64"/>
      <c r="O11950" s="60"/>
      <c r="P11950" s="67"/>
      <c r="T11950" s="53"/>
      <c r="U11950" s="64"/>
      <c r="Y11950" s="53"/>
      <c r="Z11950" s="64"/>
      <c r="AD11950" s="53"/>
    </row>
    <row r="11951" spans="1:30" s="13" customFormat="1" x14ac:dyDescent="0.25">
      <c r="A11951"/>
      <c r="B11951" s="32"/>
      <c r="C11951" s="34"/>
      <c r="D11951" s="10"/>
      <c r="J11951" s="53"/>
      <c r="K11951" s="64"/>
      <c r="O11951" s="60"/>
      <c r="P11951" s="67"/>
      <c r="T11951" s="53"/>
      <c r="U11951" s="64"/>
      <c r="Y11951" s="53"/>
      <c r="Z11951" s="64"/>
      <c r="AD11951" s="53"/>
    </row>
    <row r="11952" spans="1:30" s="13" customFormat="1" x14ac:dyDescent="0.25">
      <c r="A11952"/>
      <c r="B11952" s="32"/>
      <c r="C11952" s="34"/>
      <c r="D11952" s="10"/>
      <c r="J11952" s="53"/>
      <c r="K11952" s="64"/>
      <c r="O11952" s="60"/>
      <c r="P11952" s="67"/>
      <c r="T11952" s="53"/>
      <c r="U11952" s="64"/>
      <c r="Y11952" s="53"/>
      <c r="Z11952" s="64"/>
      <c r="AD11952" s="53"/>
    </row>
    <row r="11953" spans="1:30" s="13" customFormat="1" x14ac:dyDescent="0.25">
      <c r="A11953"/>
      <c r="B11953" s="32"/>
      <c r="C11953" s="34"/>
      <c r="D11953" s="10"/>
      <c r="J11953" s="53"/>
      <c r="K11953" s="64"/>
      <c r="O11953" s="60"/>
      <c r="P11953" s="67"/>
      <c r="T11953" s="53"/>
      <c r="U11953" s="64"/>
      <c r="Y11953" s="53"/>
      <c r="Z11953" s="64"/>
      <c r="AD11953" s="53"/>
    </row>
    <row r="11954" spans="1:30" s="13" customFormat="1" x14ac:dyDescent="0.25">
      <c r="A11954"/>
      <c r="B11954" s="32"/>
      <c r="C11954" s="34"/>
      <c r="D11954" s="10"/>
      <c r="J11954" s="53"/>
      <c r="K11954" s="64"/>
      <c r="O11954" s="60"/>
      <c r="P11954" s="67"/>
      <c r="T11954" s="53"/>
      <c r="U11954" s="64"/>
      <c r="Y11954" s="53"/>
      <c r="Z11954" s="64"/>
      <c r="AD11954" s="53"/>
    </row>
    <row r="11955" spans="1:30" s="13" customFormat="1" x14ac:dyDescent="0.25">
      <c r="A11955"/>
      <c r="B11955" s="32"/>
      <c r="C11955" s="34"/>
      <c r="D11955" s="10"/>
      <c r="J11955" s="53"/>
      <c r="K11955" s="64"/>
      <c r="O11955" s="60"/>
      <c r="P11955" s="67"/>
      <c r="T11955" s="53"/>
      <c r="U11955" s="64"/>
      <c r="Y11955" s="53"/>
      <c r="Z11955" s="64"/>
      <c r="AD11955" s="53"/>
    </row>
    <row r="11956" spans="1:30" s="13" customFormat="1" x14ac:dyDescent="0.25">
      <c r="A11956"/>
      <c r="B11956" s="32"/>
      <c r="C11956" s="34"/>
      <c r="D11956" s="10"/>
      <c r="J11956" s="53"/>
      <c r="K11956" s="64"/>
      <c r="O11956" s="60"/>
      <c r="P11956" s="67"/>
      <c r="T11956" s="53"/>
      <c r="U11956" s="64"/>
      <c r="Y11956" s="53"/>
      <c r="Z11956" s="64"/>
      <c r="AD11956" s="53"/>
    </row>
    <row r="11957" spans="1:30" s="13" customFormat="1" x14ac:dyDescent="0.25">
      <c r="A11957"/>
      <c r="B11957" s="32"/>
      <c r="C11957" s="34"/>
      <c r="D11957" s="10"/>
      <c r="J11957" s="53"/>
      <c r="K11957" s="64"/>
      <c r="O11957" s="60"/>
      <c r="P11957" s="67"/>
      <c r="T11957" s="53"/>
      <c r="U11957" s="64"/>
      <c r="Y11957" s="53"/>
      <c r="Z11957" s="64"/>
      <c r="AD11957" s="53"/>
    </row>
    <row r="11958" spans="1:30" s="13" customFormat="1" x14ac:dyDescent="0.25">
      <c r="A11958"/>
      <c r="B11958" s="32"/>
      <c r="C11958" s="34"/>
      <c r="D11958" s="10"/>
      <c r="J11958" s="53"/>
      <c r="K11958" s="64"/>
      <c r="O11958" s="60"/>
      <c r="P11958" s="67"/>
      <c r="T11958" s="53"/>
      <c r="U11958" s="64"/>
      <c r="Y11958" s="53"/>
      <c r="Z11958" s="64"/>
      <c r="AD11958" s="53"/>
    </row>
    <row r="11959" spans="1:30" s="13" customFormat="1" x14ac:dyDescent="0.25">
      <c r="A11959"/>
      <c r="B11959" s="32"/>
      <c r="C11959" s="34"/>
      <c r="D11959" s="10"/>
      <c r="J11959" s="53"/>
      <c r="K11959" s="64"/>
      <c r="O11959" s="60"/>
      <c r="P11959" s="67"/>
      <c r="T11959" s="53"/>
      <c r="U11959" s="64"/>
      <c r="Y11959" s="53"/>
      <c r="Z11959" s="64"/>
      <c r="AD11959" s="53"/>
    </row>
    <row r="11960" spans="1:30" s="13" customFormat="1" x14ac:dyDescent="0.25">
      <c r="A11960"/>
      <c r="B11960" s="32"/>
      <c r="C11960" s="34"/>
      <c r="D11960" s="10"/>
      <c r="J11960" s="53"/>
      <c r="K11960" s="64"/>
      <c r="O11960" s="60"/>
      <c r="P11960" s="67"/>
      <c r="T11960" s="53"/>
      <c r="U11960" s="64"/>
      <c r="Y11960" s="53"/>
      <c r="Z11960" s="64"/>
      <c r="AD11960" s="53"/>
    </row>
    <row r="11961" spans="1:30" s="13" customFormat="1" x14ac:dyDescent="0.25">
      <c r="A11961"/>
      <c r="B11961" s="32"/>
      <c r="C11961" s="34"/>
      <c r="D11961" s="10"/>
      <c r="J11961" s="53"/>
      <c r="K11961" s="64"/>
      <c r="O11961" s="60"/>
      <c r="P11961" s="67"/>
      <c r="T11961" s="53"/>
      <c r="U11961" s="64"/>
      <c r="Y11961" s="53"/>
      <c r="Z11961" s="64"/>
      <c r="AD11961" s="53"/>
    </row>
    <row r="11962" spans="1:30" s="13" customFormat="1" x14ac:dyDescent="0.25">
      <c r="A11962"/>
      <c r="B11962" s="32"/>
      <c r="C11962" s="34"/>
      <c r="D11962" s="10"/>
      <c r="J11962" s="53"/>
      <c r="K11962" s="64"/>
      <c r="O11962" s="60"/>
      <c r="P11962" s="67"/>
      <c r="T11962" s="53"/>
      <c r="U11962" s="64"/>
      <c r="Y11962" s="53"/>
      <c r="Z11962" s="64"/>
      <c r="AD11962" s="53"/>
    </row>
    <row r="11963" spans="1:30" s="13" customFormat="1" x14ac:dyDescent="0.25">
      <c r="A11963"/>
      <c r="B11963" s="32"/>
      <c r="C11963" s="34"/>
      <c r="D11963" s="10"/>
      <c r="J11963" s="53"/>
      <c r="K11963" s="64"/>
      <c r="O11963" s="60"/>
      <c r="P11963" s="67"/>
      <c r="T11963" s="53"/>
      <c r="U11963" s="64"/>
      <c r="Y11963" s="53"/>
      <c r="Z11963" s="64"/>
      <c r="AD11963" s="53"/>
    </row>
    <row r="11964" spans="1:30" s="13" customFormat="1" x14ac:dyDescent="0.25">
      <c r="A11964"/>
      <c r="B11964" s="32"/>
      <c r="C11964" s="34"/>
      <c r="D11964" s="10"/>
      <c r="J11964" s="53"/>
      <c r="K11964" s="64"/>
      <c r="O11964" s="60"/>
      <c r="P11964" s="67"/>
      <c r="T11964" s="53"/>
      <c r="U11964" s="64"/>
      <c r="Y11964" s="53"/>
      <c r="Z11964" s="64"/>
      <c r="AD11964" s="53"/>
    </row>
    <row r="11965" spans="1:30" s="13" customFormat="1" x14ac:dyDescent="0.25">
      <c r="A11965"/>
      <c r="B11965" s="32"/>
      <c r="C11965" s="34"/>
      <c r="D11965" s="10"/>
      <c r="J11965" s="53"/>
      <c r="K11965" s="64"/>
      <c r="O11965" s="60"/>
      <c r="P11965" s="67"/>
      <c r="T11965" s="53"/>
      <c r="U11965" s="64"/>
      <c r="Y11965" s="53"/>
      <c r="Z11965" s="64"/>
      <c r="AD11965" s="53"/>
    </row>
    <row r="11966" spans="1:30" s="13" customFormat="1" x14ac:dyDescent="0.25">
      <c r="A11966"/>
      <c r="B11966" s="32"/>
      <c r="C11966" s="34"/>
      <c r="D11966" s="10"/>
      <c r="J11966" s="53"/>
      <c r="K11966" s="64"/>
      <c r="O11966" s="60"/>
      <c r="P11966" s="67"/>
      <c r="T11966" s="53"/>
      <c r="U11966" s="64"/>
      <c r="Y11966" s="53"/>
      <c r="Z11966" s="64"/>
      <c r="AD11966" s="53"/>
    </row>
    <row r="11967" spans="1:30" s="13" customFormat="1" x14ac:dyDescent="0.25">
      <c r="A11967"/>
      <c r="B11967" s="32"/>
      <c r="C11967" s="34"/>
      <c r="D11967" s="10"/>
      <c r="J11967" s="53"/>
      <c r="K11967" s="64"/>
      <c r="O11967" s="60"/>
      <c r="P11967" s="67"/>
      <c r="T11967" s="53"/>
      <c r="U11967" s="64"/>
      <c r="Y11967" s="53"/>
      <c r="Z11967" s="64"/>
      <c r="AD11967" s="53"/>
    </row>
    <row r="11968" spans="1:30" s="13" customFormat="1" x14ac:dyDescent="0.25">
      <c r="A11968"/>
      <c r="B11968" s="32"/>
      <c r="C11968" s="34"/>
      <c r="D11968" s="10"/>
      <c r="J11968" s="53"/>
      <c r="K11968" s="64"/>
      <c r="O11968" s="60"/>
      <c r="P11968" s="67"/>
      <c r="T11968" s="53"/>
      <c r="U11968" s="64"/>
      <c r="Y11968" s="53"/>
      <c r="Z11968" s="64"/>
      <c r="AD11968" s="53"/>
    </row>
    <row r="11969" spans="1:30" s="13" customFormat="1" x14ac:dyDescent="0.25">
      <c r="A11969"/>
      <c r="B11969" s="32"/>
      <c r="C11969" s="34"/>
      <c r="D11969" s="10"/>
      <c r="J11969" s="53"/>
      <c r="K11969" s="64"/>
      <c r="O11969" s="60"/>
      <c r="P11969" s="67"/>
      <c r="T11969" s="53"/>
      <c r="U11969" s="64"/>
      <c r="Y11969" s="53"/>
      <c r="Z11969" s="64"/>
      <c r="AD11969" s="53"/>
    </row>
    <row r="11970" spans="1:30" s="13" customFormat="1" x14ac:dyDescent="0.25">
      <c r="A11970"/>
      <c r="B11970" s="32"/>
      <c r="C11970" s="34"/>
      <c r="D11970" s="10"/>
      <c r="J11970" s="53"/>
      <c r="K11970" s="64"/>
      <c r="O11970" s="60"/>
      <c r="P11970" s="67"/>
      <c r="T11970" s="53"/>
      <c r="U11970" s="64"/>
      <c r="Y11970" s="53"/>
      <c r="Z11970" s="64"/>
      <c r="AD11970" s="53"/>
    </row>
    <row r="11971" spans="1:30" s="13" customFormat="1" x14ac:dyDescent="0.25">
      <c r="A11971"/>
      <c r="B11971" s="32"/>
      <c r="C11971" s="34"/>
      <c r="D11971" s="10"/>
      <c r="J11971" s="53"/>
      <c r="K11971" s="64"/>
      <c r="O11971" s="60"/>
      <c r="P11971" s="67"/>
      <c r="T11971" s="53"/>
      <c r="U11971" s="64"/>
      <c r="Y11971" s="53"/>
      <c r="Z11971" s="64"/>
      <c r="AD11971" s="53"/>
    </row>
    <row r="11972" spans="1:30" s="13" customFormat="1" x14ac:dyDescent="0.25">
      <c r="A11972"/>
      <c r="B11972" s="32"/>
      <c r="C11972" s="34"/>
      <c r="D11972" s="10"/>
      <c r="J11972" s="53"/>
      <c r="K11972" s="64"/>
      <c r="O11972" s="60"/>
      <c r="P11972" s="67"/>
      <c r="T11972" s="53"/>
      <c r="U11972" s="64"/>
      <c r="Y11972" s="53"/>
      <c r="Z11972" s="64"/>
      <c r="AD11972" s="53"/>
    </row>
    <row r="11973" spans="1:30" s="13" customFormat="1" x14ac:dyDescent="0.25">
      <c r="A11973"/>
      <c r="B11973" s="32"/>
      <c r="C11973" s="34"/>
      <c r="D11973" s="10"/>
      <c r="J11973" s="53"/>
      <c r="K11973" s="64"/>
      <c r="O11973" s="60"/>
      <c r="P11973" s="67"/>
      <c r="T11973" s="53"/>
      <c r="U11973" s="64"/>
      <c r="Y11973" s="53"/>
      <c r="Z11973" s="64"/>
      <c r="AD11973" s="53"/>
    </row>
    <row r="11974" spans="1:30" s="13" customFormat="1" x14ac:dyDescent="0.25">
      <c r="A11974"/>
      <c r="B11974" s="32"/>
      <c r="C11974" s="34"/>
      <c r="D11974" s="10"/>
      <c r="J11974" s="53"/>
      <c r="K11974" s="64"/>
      <c r="O11974" s="60"/>
      <c r="P11974" s="67"/>
      <c r="T11974" s="53"/>
      <c r="U11974" s="64"/>
      <c r="Y11974" s="53"/>
      <c r="Z11974" s="64"/>
      <c r="AD11974" s="53"/>
    </row>
    <row r="11975" spans="1:30" s="13" customFormat="1" x14ac:dyDescent="0.25">
      <c r="A11975"/>
      <c r="B11975" s="32"/>
      <c r="C11975" s="34"/>
      <c r="D11975" s="10"/>
      <c r="J11975" s="53"/>
      <c r="K11975" s="64"/>
      <c r="O11975" s="60"/>
      <c r="P11975" s="67"/>
      <c r="T11975" s="53"/>
      <c r="U11975" s="64"/>
      <c r="Y11975" s="53"/>
      <c r="Z11975" s="64"/>
      <c r="AD11975" s="53"/>
    </row>
    <row r="11976" spans="1:30" s="13" customFormat="1" x14ac:dyDescent="0.25">
      <c r="A11976"/>
      <c r="B11976" s="32"/>
      <c r="C11976" s="34"/>
      <c r="D11976" s="10"/>
      <c r="J11976" s="53"/>
      <c r="K11976" s="64"/>
      <c r="O11976" s="60"/>
      <c r="P11976" s="67"/>
      <c r="T11976" s="53"/>
      <c r="U11976" s="64"/>
      <c r="Y11976" s="53"/>
      <c r="Z11976" s="64"/>
      <c r="AD11976" s="53"/>
    </row>
    <row r="11977" spans="1:30" s="13" customFormat="1" x14ac:dyDescent="0.25">
      <c r="A11977"/>
      <c r="B11977" s="32"/>
      <c r="C11977" s="34"/>
      <c r="D11977" s="10"/>
      <c r="J11977" s="53"/>
      <c r="K11977" s="64"/>
      <c r="O11977" s="60"/>
      <c r="P11977" s="67"/>
      <c r="T11977" s="53"/>
      <c r="U11977" s="64"/>
      <c r="Y11977" s="53"/>
      <c r="Z11977" s="64"/>
      <c r="AD11977" s="53"/>
    </row>
    <row r="11978" spans="1:30" s="13" customFormat="1" x14ac:dyDescent="0.25">
      <c r="A11978"/>
      <c r="B11978" s="32"/>
      <c r="C11978" s="34"/>
      <c r="D11978" s="10"/>
      <c r="J11978" s="53"/>
      <c r="K11978" s="64"/>
      <c r="O11978" s="60"/>
      <c r="P11978" s="67"/>
      <c r="T11978" s="53"/>
      <c r="U11978" s="64"/>
      <c r="Y11978" s="53"/>
      <c r="Z11978" s="64"/>
      <c r="AD11978" s="53"/>
    </row>
    <row r="11979" spans="1:30" s="13" customFormat="1" x14ac:dyDescent="0.25">
      <c r="A11979"/>
      <c r="B11979" s="32"/>
      <c r="C11979" s="34"/>
      <c r="D11979" s="10"/>
      <c r="J11979" s="53"/>
      <c r="K11979" s="64"/>
      <c r="O11979" s="60"/>
      <c r="P11979" s="67"/>
      <c r="T11979" s="53"/>
      <c r="U11979" s="64"/>
      <c r="Y11979" s="53"/>
      <c r="Z11979" s="64"/>
      <c r="AD11979" s="53"/>
    </row>
    <row r="11980" spans="1:30" s="13" customFormat="1" x14ac:dyDescent="0.25">
      <c r="A11980"/>
      <c r="B11980" s="32"/>
      <c r="C11980" s="34"/>
      <c r="D11980" s="10"/>
      <c r="J11980" s="53"/>
      <c r="K11980" s="64"/>
      <c r="O11980" s="60"/>
      <c r="P11980" s="67"/>
      <c r="T11980" s="53"/>
      <c r="U11980" s="64"/>
      <c r="Y11980" s="53"/>
      <c r="Z11980" s="64"/>
      <c r="AD11980" s="53"/>
    </row>
    <row r="11981" spans="1:30" s="13" customFormat="1" x14ac:dyDescent="0.25">
      <c r="A11981"/>
      <c r="B11981" s="32"/>
      <c r="C11981" s="34"/>
      <c r="D11981" s="10"/>
      <c r="J11981" s="53"/>
      <c r="K11981" s="64"/>
      <c r="O11981" s="60"/>
      <c r="P11981" s="67"/>
      <c r="T11981" s="53"/>
      <c r="U11981" s="64"/>
      <c r="Y11981" s="53"/>
      <c r="Z11981" s="64"/>
      <c r="AD11981" s="53"/>
    </row>
    <row r="11982" spans="1:30" s="13" customFormat="1" x14ac:dyDescent="0.25">
      <c r="A11982"/>
      <c r="B11982" s="32"/>
      <c r="C11982" s="34"/>
      <c r="D11982" s="10"/>
      <c r="J11982" s="53"/>
      <c r="K11982" s="64"/>
      <c r="O11982" s="60"/>
      <c r="P11982" s="67"/>
      <c r="T11982" s="53"/>
      <c r="U11982" s="64"/>
      <c r="Y11982" s="53"/>
      <c r="Z11982" s="64"/>
      <c r="AD11982" s="53"/>
    </row>
    <row r="11983" spans="1:30" s="13" customFormat="1" x14ac:dyDescent="0.25">
      <c r="A11983"/>
      <c r="B11983" s="32"/>
      <c r="C11983" s="34"/>
      <c r="D11983" s="10"/>
      <c r="J11983" s="53"/>
      <c r="K11983" s="64"/>
      <c r="O11983" s="60"/>
      <c r="P11983" s="67"/>
      <c r="T11983" s="53"/>
      <c r="U11983" s="64"/>
      <c r="Y11983" s="53"/>
      <c r="Z11983" s="64"/>
      <c r="AD11983" s="53"/>
    </row>
    <row r="11984" spans="1:30" s="13" customFormat="1" x14ac:dyDescent="0.25">
      <c r="A11984"/>
      <c r="B11984" s="32"/>
      <c r="C11984" s="34"/>
      <c r="D11984" s="10"/>
      <c r="J11984" s="53"/>
      <c r="K11984" s="64"/>
      <c r="O11984" s="60"/>
      <c r="P11984" s="67"/>
      <c r="T11984" s="53"/>
      <c r="U11984" s="64"/>
      <c r="Y11984" s="53"/>
      <c r="Z11984" s="64"/>
      <c r="AD11984" s="53"/>
    </row>
    <row r="11985" spans="1:30" s="13" customFormat="1" x14ac:dyDescent="0.25">
      <c r="A11985"/>
      <c r="B11985" s="32"/>
      <c r="C11985" s="34"/>
      <c r="D11985" s="10"/>
      <c r="J11985" s="53"/>
      <c r="K11985" s="64"/>
      <c r="O11985" s="60"/>
      <c r="P11985" s="67"/>
      <c r="T11985" s="53"/>
      <c r="U11985" s="64"/>
      <c r="Y11985" s="53"/>
      <c r="Z11985" s="64"/>
      <c r="AD11985" s="53"/>
    </row>
    <row r="11986" spans="1:30" s="13" customFormat="1" x14ac:dyDescent="0.25">
      <c r="A11986"/>
      <c r="B11986" s="32"/>
      <c r="C11986" s="34"/>
      <c r="D11986" s="10"/>
      <c r="J11986" s="53"/>
      <c r="K11986" s="64"/>
      <c r="O11986" s="60"/>
      <c r="P11986" s="67"/>
      <c r="T11986" s="53"/>
      <c r="U11986" s="64"/>
      <c r="Y11986" s="53"/>
      <c r="Z11986" s="64"/>
      <c r="AD11986" s="53"/>
    </row>
    <row r="11987" spans="1:30" s="13" customFormat="1" x14ac:dyDescent="0.25">
      <c r="A11987"/>
      <c r="B11987" s="32"/>
      <c r="C11987" s="34"/>
      <c r="D11987" s="10"/>
      <c r="J11987" s="53"/>
      <c r="K11987" s="64"/>
      <c r="O11987" s="60"/>
      <c r="P11987" s="67"/>
      <c r="T11987" s="53"/>
      <c r="U11987" s="64"/>
      <c r="Y11987" s="53"/>
      <c r="Z11987" s="64"/>
      <c r="AD11987" s="53"/>
    </row>
    <row r="11988" spans="1:30" s="13" customFormat="1" x14ac:dyDescent="0.25">
      <c r="A11988"/>
      <c r="B11988" s="32"/>
      <c r="C11988" s="34"/>
      <c r="D11988" s="10"/>
      <c r="J11988" s="53"/>
      <c r="K11988" s="64"/>
      <c r="O11988" s="60"/>
      <c r="P11988" s="67"/>
      <c r="T11988" s="53"/>
      <c r="U11988" s="64"/>
      <c r="Y11988" s="53"/>
      <c r="Z11988" s="64"/>
      <c r="AD11988" s="53"/>
    </row>
    <row r="11989" spans="1:30" s="13" customFormat="1" x14ac:dyDescent="0.25">
      <c r="A11989"/>
      <c r="B11989" s="32"/>
      <c r="C11989" s="34"/>
      <c r="D11989" s="10"/>
      <c r="J11989" s="53"/>
      <c r="K11989" s="64"/>
      <c r="O11989" s="60"/>
      <c r="P11989" s="67"/>
      <c r="T11989" s="53"/>
      <c r="U11989" s="64"/>
      <c r="Y11989" s="53"/>
      <c r="Z11989" s="64"/>
      <c r="AD11989" s="53"/>
    </row>
    <row r="11990" spans="1:30" s="13" customFormat="1" x14ac:dyDescent="0.25">
      <c r="A11990"/>
      <c r="B11990" s="32"/>
      <c r="C11990" s="34"/>
      <c r="D11990" s="10"/>
      <c r="J11990" s="53"/>
      <c r="K11990" s="64"/>
      <c r="O11990" s="60"/>
      <c r="P11990" s="67"/>
      <c r="T11990" s="53"/>
      <c r="U11990" s="64"/>
      <c r="Y11990" s="53"/>
      <c r="Z11990" s="64"/>
      <c r="AD11990" s="53"/>
    </row>
    <row r="11991" spans="1:30" s="13" customFormat="1" x14ac:dyDescent="0.25">
      <c r="A11991"/>
      <c r="B11991" s="32"/>
      <c r="C11991" s="34"/>
      <c r="D11991" s="10"/>
      <c r="J11991" s="53"/>
      <c r="K11991" s="64"/>
      <c r="O11991" s="60"/>
      <c r="P11991" s="67"/>
      <c r="T11991" s="53"/>
      <c r="U11991" s="64"/>
      <c r="Y11991" s="53"/>
      <c r="Z11991" s="64"/>
      <c r="AD11991" s="53"/>
    </row>
    <row r="11992" spans="1:30" s="13" customFormat="1" x14ac:dyDescent="0.25">
      <c r="A11992"/>
      <c r="B11992" s="32"/>
      <c r="C11992" s="34"/>
      <c r="D11992" s="10"/>
      <c r="J11992" s="53"/>
      <c r="K11992" s="64"/>
      <c r="O11992" s="60"/>
      <c r="P11992" s="67"/>
      <c r="T11992" s="53"/>
      <c r="U11992" s="64"/>
      <c r="Y11992" s="53"/>
      <c r="Z11992" s="64"/>
      <c r="AD11992" s="53"/>
    </row>
    <row r="11993" spans="1:30" s="13" customFormat="1" x14ac:dyDescent="0.25">
      <c r="A11993"/>
      <c r="B11993" s="32"/>
      <c r="C11993" s="34"/>
      <c r="D11993" s="10"/>
      <c r="J11993" s="53"/>
      <c r="K11993" s="64"/>
      <c r="O11993" s="60"/>
      <c r="P11993" s="67"/>
      <c r="T11993" s="53"/>
      <c r="U11993" s="64"/>
      <c r="Y11993" s="53"/>
      <c r="Z11993" s="64"/>
      <c r="AD11993" s="53"/>
    </row>
    <row r="11994" spans="1:30" s="13" customFormat="1" x14ac:dyDescent="0.25">
      <c r="A11994"/>
      <c r="B11994" s="32"/>
      <c r="C11994" s="34"/>
      <c r="D11994" s="10"/>
      <c r="J11994" s="53"/>
      <c r="K11994" s="64"/>
      <c r="O11994" s="60"/>
      <c r="P11994" s="67"/>
      <c r="T11994" s="53"/>
      <c r="U11994" s="64"/>
      <c r="Y11994" s="53"/>
      <c r="Z11994" s="64"/>
      <c r="AD11994" s="53"/>
    </row>
    <row r="11995" spans="1:30" s="13" customFormat="1" x14ac:dyDescent="0.25">
      <c r="A11995"/>
      <c r="B11995" s="32"/>
      <c r="C11995" s="34"/>
      <c r="D11995" s="10"/>
      <c r="J11995" s="53"/>
      <c r="K11995" s="64"/>
      <c r="O11995" s="60"/>
      <c r="P11995" s="67"/>
      <c r="T11995" s="53"/>
      <c r="U11995" s="64"/>
      <c r="Y11995" s="53"/>
      <c r="Z11995" s="64"/>
      <c r="AD11995" s="53"/>
    </row>
    <row r="11996" spans="1:30" s="13" customFormat="1" x14ac:dyDescent="0.25">
      <c r="A11996"/>
      <c r="B11996" s="32"/>
      <c r="C11996" s="34"/>
      <c r="D11996" s="10"/>
      <c r="J11996" s="53"/>
      <c r="K11996" s="64"/>
      <c r="O11996" s="60"/>
      <c r="P11996" s="67"/>
      <c r="T11996" s="53"/>
      <c r="U11996" s="64"/>
      <c r="Y11996" s="53"/>
      <c r="Z11996" s="64"/>
      <c r="AD11996" s="53"/>
    </row>
    <row r="11997" spans="1:30" s="13" customFormat="1" x14ac:dyDescent="0.25">
      <c r="A11997"/>
      <c r="B11997" s="32"/>
      <c r="C11997" s="34"/>
      <c r="D11997" s="10"/>
      <c r="J11997" s="53"/>
      <c r="K11997" s="64"/>
      <c r="O11997" s="60"/>
      <c r="P11997" s="67"/>
      <c r="T11997" s="53"/>
      <c r="U11997" s="64"/>
      <c r="Y11997" s="53"/>
      <c r="Z11997" s="64"/>
      <c r="AD11997" s="53"/>
    </row>
    <row r="11998" spans="1:30" s="13" customFormat="1" x14ac:dyDescent="0.25">
      <c r="A11998"/>
      <c r="B11998" s="32"/>
      <c r="C11998" s="34"/>
      <c r="D11998" s="10"/>
      <c r="J11998" s="53"/>
      <c r="K11998" s="64"/>
      <c r="O11998" s="60"/>
      <c r="P11998" s="67"/>
      <c r="T11998" s="53"/>
      <c r="U11998" s="64"/>
      <c r="Y11998" s="53"/>
      <c r="Z11998" s="64"/>
      <c r="AD11998" s="53"/>
    </row>
    <row r="11999" spans="1:30" s="13" customFormat="1" x14ac:dyDescent="0.25">
      <c r="A11999"/>
      <c r="B11999" s="32"/>
      <c r="C11999" s="34"/>
      <c r="D11999" s="10"/>
      <c r="J11999" s="53"/>
      <c r="K11999" s="64"/>
      <c r="O11999" s="60"/>
      <c r="P11999" s="67"/>
      <c r="T11999" s="53"/>
      <c r="U11999" s="64"/>
      <c r="Y11999" s="53"/>
      <c r="Z11999" s="64"/>
      <c r="AD11999" s="53"/>
    </row>
    <row r="12000" spans="1:30" s="13" customFormat="1" x14ac:dyDescent="0.25">
      <c r="A12000"/>
      <c r="B12000" s="32"/>
      <c r="C12000" s="34"/>
      <c r="D12000" s="10"/>
      <c r="J12000" s="53"/>
      <c r="K12000" s="64"/>
      <c r="O12000" s="60"/>
      <c r="P12000" s="67"/>
      <c r="T12000" s="53"/>
      <c r="U12000" s="64"/>
      <c r="Y12000" s="53"/>
      <c r="Z12000" s="64"/>
      <c r="AD12000" s="53"/>
    </row>
    <row r="12001" spans="1:30" s="13" customFormat="1" x14ac:dyDescent="0.25">
      <c r="A12001"/>
      <c r="B12001" s="32"/>
      <c r="C12001" s="34"/>
      <c r="D12001" s="10"/>
      <c r="J12001" s="53"/>
      <c r="K12001" s="64"/>
      <c r="O12001" s="60"/>
      <c r="P12001" s="67"/>
      <c r="T12001" s="53"/>
      <c r="U12001" s="64"/>
      <c r="Y12001" s="53"/>
      <c r="Z12001" s="64"/>
      <c r="AD12001" s="53"/>
    </row>
    <row r="12002" spans="1:30" s="13" customFormat="1" x14ac:dyDescent="0.25">
      <c r="A12002"/>
      <c r="B12002" s="32"/>
      <c r="C12002" s="34"/>
      <c r="D12002" s="10"/>
      <c r="J12002" s="53"/>
      <c r="K12002" s="64"/>
      <c r="O12002" s="60"/>
      <c r="P12002" s="67"/>
      <c r="T12002" s="53"/>
      <c r="U12002" s="64"/>
      <c r="Y12002" s="53"/>
      <c r="Z12002" s="64"/>
      <c r="AD12002" s="53"/>
    </row>
    <row r="12003" spans="1:30" s="13" customFormat="1" x14ac:dyDescent="0.25">
      <c r="A12003"/>
      <c r="B12003" s="32"/>
      <c r="C12003" s="34"/>
      <c r="D12003" s="10"/>
      <c r="J12003" s="53"/>
      <c r="K12003" s="64"/>
      <c r="O12003" s="60"/>
      <c r="P12003" s="67"/>
      <c r="T12003" s="53"/>
      <c r="U12003" s="64"/>
      <c r="Y12003" s="53"/>
      <c r="Z12003" s="64"/>
      <c r="AD12003" s="53"/>
    </row>
    <row r="12004" spans="1:30" s="13" customFormat="1" x14ac:dyDescent="0.25">
      <c r="A12004"/>
      <c r="B12004" s="32"/>
      <c r="C12004" s="34"/>
      <c r="D12004" s="10"/>
      <c r="J12004" s="53"/>
      <c r="K12004" s="64"/>
      <c r="O12004" s="60"/>
      <c r="P12004" s="67"/>
      <c r="T12004" s="53"/>
      <c r="U12004" s="64"/>
      <c r="Y12004" s="53"/>
      <c r="Z12004" s="64"/>
      <c r="AD12004" s="53"/>
    </row>
    <row r="12005" spans="1:30" s="13" customFormat="1" x14ac:dyDescent="0.25">
      <c r="A12005"/>
      <c r="B12005" s="32"/>
      <c r="C12005" s="34"/>
      <c r="D12005" s="10"/>
      <c r="J12005" s="53"/>
      <c r="K12005" s="64"/>
      <c r="O12005" s="60"/>
      <c r="P12005" s="67"/>
      <c r="T12005" s="53"/>
      <c r="U12005" s="64"/>
      <c r="Y12005" s="53"/>
      <c r="Z12005" s="64"/>
      <c r="AD12005" s="53"/>
    </row>
    <row r="12006" spans="1:30" s="13" customFormat="1" x14ac:dyDescent="0.25">
      <c r="A12006"/>
      <c r="B12006" s="32"/>
      <c r="C12006" s="34"/>
      <c r="D12006" s="10"/>
      <c r="J12006" s="53"/>
      <c r="K12006" s="64"/>
      <c r="O12006" s="60"/>
      <c r="P12006" s="67"/>
      <c r="T12006" s="53"/>
      <c r="U12006" s="64"/>
      <c r="Y12006" s="53"/>
      <c r="Z12006" s="64"/>
      <c r="AD12006" s="53"/>
    </row>
    <row r="12007" spans="1:30" s="13" customFormat="1" x14ac:dyDescent="0.25">
      <c r="A12007"/>
      <c r="B12007" s="32"/>
      <c r="C12007" s="34"/>
      <c r="D12007" s="10"/>
      <c r="J12007" s="53"/>
      <c r="K12007" s="64"/>
      <c r="O12007" s="60"/>
      <c r="P12007" s="67"/>
      <c r="T12007" s="53"/>
      <c r="U12007" s="64"/>
      <c r="Y12007" s="53"/>
      <c r="Z12007" s="64"/>
      <c r="AD12007" s="53"/>
    </row>
    <row r="12008" spans="1:30" s="13" customFormat="1" x14ac:dyDescent="0.25">
      <c r="A12008"/>
      <c r="B12008" s="32"/>
      <c r="C12008" s="34"/>
      <c r="D12008" s="10"/>
      <c r="J12008" s="53"/>
      <c r="K12008" s="64"/>
      <c r="O12008" s="60"/>
      <c r="P12008" s="67"/>
      <c r="T12008" s="53"/>
      <c r="U12008" s="64"/>
      <c r="Y12008" s="53"/>
      <c r="Z12008" s="64"/>
      <c r="AD12008" s="53"/>
    </row>
    <row r="12009" spans="1:30" s="13" customFormat="1" x14ac:dyDescent="0.25">
      <c r="A12009"/>
      <c r="B12009" s="32"/>
      <c r="C12009" s="34"/>
      <c r="D12009" s="10"/>
      <c r="J12009" s="53"/>
      <c r="K12009" s="64"/>
      <c r="O12009" s="60"/>
      <c r="P12009" s="67"/>
      <c r="T12009" s="53"/>
      <c r="U12009" s="64"/>
      <c r="Y12009" s="53"/>
      <c r="Z12009" s="64"/>
      <c r="AD12009" s="53"/>
    </row>
    <row r="12010" spans="1:30" s="13" customFormat="1" x14ac:dyDescent="0.25">
      <c r="A12010"/>
      <c r="B12010" s="32"/>
      <c r="C12010" s="34"/>
      <c r="D12010" s="10"/>
      <c r="J12010" s="53"/>
      <c r="K12010" s="64"/>
      <c r="O12010" s="60"/>
      <c r="P12010" s="67"/>
      <c r="T12010" s="53"/>
      <c r="U12010" s="64"/>
      <c r="Y12010" s="53"/>
      <c r="Z12010" s="64"/>
      <c r="AD12010" s="53"/>
    </row>
    <row r="12011" spans="1:30" s="13" customFormat="1" x14ac:dyDescent="0.25">
      <c r="A12011"/>
      <c r="B12011" s="32"/>
      <c r="C12011" s="34"/>
      <c r="D12011" s="10"/>
      <c r="J12011" s="53"/>
      <c r="K12011" s="64"/>
      <c r="O12011" s="60"/>
      <c r="P12011" s="67"/>
      <c r="T12011" s="53"/>
      <c r="U12011" s="64"/>
      <c r="Y12011" s="53"/>
      <c r="Z12011" s="64"/>
      <c r="AD12011" s="53"/>
    </row>
    <row r="12012" spans="1:30" s="13" customFormat="1" x14ac:dyDescent="0.25">
      <c r="A12012"/>
      <c r="B12012" s="32"/>
      <c r="C12012" s="34"/>
      <c r="D12012" s="10"/>
      <c r="J12012" s="53"/>
      <c r="K12012" s="64"/>
      <c r="O12012" s="60"/>
      <c r="P12012" s="67"/>
      <c r="T12012" s="53"/>
      <c r="U12012" s="64"/>
      <c r="Y12012" s="53"/>
      <c r="Z12012" s="64"/>
      <c r="AD12012" s="53"/>
    </row>
    <row r="12013" spans="1:30" s="13" customFormat="1" x14ac:dyDescent="0.25">
      <c r="A12013"/>
      <c r="B12013" s="32"/>
      <c r="C12013" s="34"/>
      <c r="D12013" s="10"/>
      <c r="J12013" s="53"/>
      <c r="K12013" s="64"/>
      <c r="O12013" s="60"/>
      <c r="P12013" s="67"/>
      <c r="T12013" s="53"/>
      <c r="U12013" s="64"/>
      <c r="Y12013" s="53"/>
      <c r="Z12013" s="64"/>
      <c r="AD12013" s="53"/>
    </row>
    <row r="12014" spans="1:30" s="13" customFormat="1" x14ac:dyDescent="0.25">
      <c r="A12014"/>
      <c r="B12014" s="32"/>
      <c r="C12014" s="34"/>
      <c r="D12014" s="10"/>
      <c r="J12014" s="53"/>
      <c r="K12014" s="64"/>
      <c r="O12014" s="60"/>
      <c r="P12014" s="67"/>
      <c r="T12014" s="53"/>
      <c r="U12014" s="64"/>
      <c r="Y12014" s="53"/>
      <c r="Z12014" s="64"/>
      <c r="AD12014" s="53"/>
    </row>
    <row r="12015" spans="1:30" s="13" customFormat="1" x14ac:dyDescent="0.25">
      <c r="A12015"/>
      <c r="B12015" s="32"/>
      <c r="C12015" s="34"/>
      <c r="D12015" s="10"/>
      <c r="J12015" s="53"/>
      <c r="K12015" s="64"/>
      <c r="O12015" s="60"/>
      <c r="P12015" s="67"/>
      <c r="T12015" s="53"/>
      <c r="U12015" s="64"/>
      <c r="Y12015" s="53"/>
      <c r="Z12015" s="64"/>
      <c r="AD12015" s="53"/>
    </row>
    <row r="12016" spans="1:30" s="13" customFormat="1" x14ac:dyDescent="0.25">
      <c r="A12016"/>
      <c r="B12016" s="32"/>
      <c r="C12016" s="34"/>
      <c r="D12016" s="10"/>
      <c r="J12016" s="53"/>
      <c r="K12016" s="64"/>
      <c r="O12016" s="60"/>
      <c r="P12016" s="67"/>
      <c r="T12016" s="53"/>
      <c r="U12016" s="64"/>
      <c r="Y12016" s="53"/>
      <c r="Z12016" s="64"/>
      <c r="AD12016" s="53"/>
    </row>
    <row r="12017" spans="1:30" s="13" customFormat="1" x14ac:dyDescent="0.25">
      <c r="A12017"/>
      <c r="B12017" s="32"/>
      <c r="C12017" s="34"/>
      <c r="D12017" s="10"/>
      <c r="J12017" s="53"/>
      <c r="K12017" s="64"/>
      <c r="O12017" s="60"/>
      <c r="P12017" s="67"/>
      <c r="T12017" s="53"/>
      <c r="U12017" s="64"/>
      <c r="Y12017" s="53"/>
      <c r="Z12017" s="64"/>
      <c r="AD12017" s="53"/>
    </row>
    <row r="12018" spans="1:30" s="13" customFormat="1" x14ac:dyDescent="0.25">
      <c r="A12018"/>
      <c r="B12018" s="32"/>
      <c r="C12018" s="34"/>
      <c r="D12018" s="10"/>
      <c r="J12018" s="53"/>
      <c r="K12018" s="64"/>
      <c r="O12018" s="60"/>
      <c r="P12018" s="67"/>
      <c r="T12018" s="53"/>
      <c r="U12018" s="64"/>
      <c r="Y12018" s="53"/>
      <c r="Z12018" s="64"/>
      <c r="AD12018" s="53"/>
    </row>
    <row r="12019" spans="1:30" s="13" customFormat="1" x14ac:dyDescent="0.25">
      <c r="A12019"/>
      <c r="B12019" s="32"/>
      <c r="C12019" s="34"/>
      <c r="D12019" s="10"/>
      <c r="J12019" s="53"/>
      <c r="K12019" s="64"/>
      <c r="O12019" s="60"/>
      <c r="P12019" s="67"/>
      <c r="T12019" s="53"/>
      <c r="U12019" s="64"/>
      <c r="Y12019" s="53"/>
      <c r="Z12019" s="64"/>
      <c r="AD12019" s="53"/>
    </row>
    <row r="12020" spans="1:30" s="13" customFormat="1" x14ac:dyDescent="0.25">
      <c r="A12020"/>
      <c r="B12020" s="32"/>
      <c r="C12020" s="34"/>
      <c r="D12020" s="10"/>
      <c r="J12020" s="53"/>
      <c r="K12020" s="64"/>
      <c r="O12020" s="60"/>
      <c r="P12020" s="67"/>
      <c r="T12020" s="53"/>
      <c r="U12020" s="64"/>
      <c r="Y12020" s="53"/>
      <c r="Z12020" s="64"/>
      <c r="AD12020" s="53"/>
    </row>
    <row r="12021" spans="1:30" s="13" customFormat="1" x14ac:dyDescent="0.25">
      <c r="A12021"/>
      <c r="B12021" s="32"/>
      <c r="C12021" s="34"/>
      <c r="D12021" s="10"/>
      <c r="J12021" s="53"/>
      <c r="K12021" s="64"/>
      <c r="O12021" s="60"/>
      <c r="P12021" s="67"/>
      <c r="T12021" s="53"/>
      <c r="U12021" s="64"/>
      <c r="Y12021" s="53"/>
      <c r="Z12021" s="64"/>
      <c r="AD12021" s="53"/>
    </row>
    <row r="12022" spans="1:30" s="13" customFormat="1" x14ac:dyDescent="0.25">
      <c r="A12022"/>
      <c r="B12022" s="32"/>
      <c r="C12022" s="34"/>
      <c r="D12022" s="10"/>
      <c r="J12022" s="53"/>
      <c r="K12022" s="64"/>
      <c r="O12022" s="60"/>
      <c r="P12022" s="67"/>
      <c r="T12022" s="53"/>
      <c r="U12022" s="64"/>
      <c r="Y12022" s="53"/>
      <c r="Z12022" s="64"/>
      <c r="AD12022" s="53"/>
    </row>
    <row r="12023" spans="1:30" s="13" customFormat="1" x14ac:dyDescent="0.25">
      <c r="A12023"/>
      <c r="B12023" s="32"/>
      <c r="C12023" s="34"/>
      <c r="D12023" s="10"/>
      <c r="J12023" s="53"/>
      <c r="K12023" s="64"/>
      <c r="O12023" s="60"/>
      <c r="P12023" s="67"/>
      <c r="T12023" s="53"/>
      <c r="U12023" s="64"/>
      <c r="Y12023" s="53"/>
      <c r="Z12023" s="64"/>
      <c r="AD12023" s="53"/>
    </row>
    <row r="12024" spans="1:30" s="13" customFormat="1" x14ac:dyDescent="0.25">
      <c r="A12024"/>
      <c r="B12024" s="32"/>
      <c r="C12024" s="34"/>
      <c r="D12024" s="10"/>
      <c r="J12024" s="53"/>
      <c r="K12024" s="64"/>
      <c r="O12024" s="60"/>
      <c r="P12024" s="67"/>
      <c r="T12024" s="53"/>
      <c r="U12024" s="64"/>
      <c r="Y12024" s="53"/>
      <c r="Z12024" s="64"/>
      <c r="AD12024" s="53"/>
    </row>
    <row r="12025" spans="1:30" s="13" customFormat="1" x14ac:dyDescent="0.25">
      <c r="A12025"/>
      <c r="B12025" s="32"/>
      <c r="C12025" s="34"/>
      <c r="D12025" s="10"/>
      <c r="J12025" s="53"/>
      <c r="K12025" s="64"/>
      <c r="O12025" s="60"/>
      <c r="P12025" s="67"/>
      <c r="T12025" s="53"/>
      <c r="U12025" s="64"/>
      <c r="Y12025" s="53"/>
      <c r="Z12025" s="64"/>
      <c r="AD12025" s="53"/>
    </row>
    <row r="12026" spans="1:30" s="13" customFormat="1" x14ac:dyDescent="0.25">
      <c r="A12026"/>
      <c r="B12026" s="32"/>
      <c r="C12026" s="34"/>
      <c r="D12026" s="10"/>
      <c r="J12026" s="53"/>
      <c r="K12026" s="64"/>
      <c r="O12026" s="60"/>
      <c r="P12026" s="67"/>
      <c r="T12026" s="53"/>
      <c r="U12026" s="64"/>
      <c r="Y12026" s="53"/>
      <c r="Z12026" s="64"/>
      <c r="AD12026" s="53"/>
    </row>
    <row r="12027" spans="1:30" s="13" customFormat="1" x14ac:dyDescent="0.25">
      <c r="A12027"/>
      <c r="B12027" s="32"/>
      <c r="C12027" s="34"/>
      <c r="D12027" s="10"/>
      <c r="J12027" s="53"/>
      <c r="K12027" s="64"/>
      <c r="O12027" s="60"/>
      <c r="P12027" s="67"/>
      <c r="T12027" s="53"/>
      <c r="U12027" s="64"/>
      <c r="Y12027" s="53"/>
      <c r="Z12027" s="64"/>
      <c r="AD12027" s="53"/>
    </row>
    <row r="12028" spans="1:30" s="13" customFormat="1" x14ac:dyDescent="0.25">
      <c r="A12028"/>
      <c r="B12028" s="32"/>
      <c r="C12028" s="34"/>
      <c r="D12028" s="10"/>
      <c r="J12028" s="53"/>
      <c r="K12028" s="64"/>
      <c r="O12028" s="60"/>
      <c r="P12028" s="67"/>
      <c r="T12028" s="53"/>
      <c r="U12028" s="64"/>
      <c r="Y12028" s="53"/>
      <c r="Z12028" s="64"/>
      <c r="AD12028" s="53"/>
    </row>
    <row r="12029" spans="1:30" s="13" customFormat="1" x14ac:dyDescent="0.25">
      <c r="A12029"/>
      <c r="B12029" s="32"/>
      <c r="C12029" s="34"/>
      <c r="D12029" s="10"/>
      <c r="J12029" s="53"/>
      <c r="K12029" s="64"/>
      <c r="O12029" s="60"/>
      <c r="P12029" s="67"/>
      <c r="T12029" s="53"/>
      <c r="U12029" s="64"/>
      <c r="Y12029" s="53"/>
      <c r="Z12029" s="64"/>
      <c r="AD12029" s="53"/>
    </row>
    <row r="12030" spans="1:30" s="13" customFormat="1" x14ac:dyDescent="0.25">
      <c r="A12030"/>
      <c r="B12030" s="32"/>
      <c r="C12030" s="34"/>
      <c r="D12030" s="10"/>
      <c r="J12030" s="53"/>
      <c r="K12030" s="64"/>
      <c r="O12030" s="60"/>
      <c r="P12030" s="67"/>
      <c r="T12030" s="53"/>
      <c r="U12030" s="64"/>
      <c r="Y12030" s="53"/>
      <c r="Z12030" s="64"/>
      <c r="AD12030" s="53"/>
    </row>
    <row r="12031" spans="1:30" s="13" customFormat="1" x14ac:dyDescent="0.25">
      <c r="A12031"/>
      <c r="B12031" s="32"/>
      <c r="C12031" s="34"/>
      <c r="D12031" s="10"/>
      <c r="J12031" s="53"/>
      <c r="K12031" s="64"/>
      <c r="O12031" s="60"/>
      <c r="P12031" s="67"/>
      <c r="T12031" s="53"/>
      <c r="U12031" s="64"/>
      <c r="Y12031" s="53"/>
      <c r="Z12031" s="64"/>
      <c r="AD12031" s="53"/>
    </row>
    <row r="12032" spans="1:30" s="13" customFormat="1" x14ac:dyDescent="0.25">
      <c r="A12032"/>
      <c r="B12032" s="32"/>
      <c r="C12032" s="34"/>
      <c r="D12032" s="10"/>
      <c r="J12032" s="53"/>
      <c r="K12032" s="64"/>
      <c r="O12032" s="60"/>
      <c r="P12032" s="67"/>
      <c r="T12032" s="53"/>
      <c r="U12032" s="64"/>
      <c r="Y12032" s="53"/>
      <c r="Z12032" s="64"/>
      <c r="AD12032" s="53"/>
    </row>
    <row r="12033" spans="1:30" s="13" customFormat="1" x14ac:dyDescent="0.25">
      <c r="A12033"/>
      <c r="B12033" s="32"/>
      <c r="C12033" s="34"/>
      <c r="D12033" s="10"/>
      <c r="J12033" s="53"/>
      <c r="K12033" s="64"/>
      <c r="O12033" s="60"/>
      <c r="P12033" s="67"/>
      <c r="T12033" s="53"/>
      <c r="U12033" s="64"/>
      <c r="Y12033" s="53"/>
      <c r="Z12033" s="64"/>
      <c r="AD12033" s="53"/>
    </row>
    <row r="12034" spans="1:30" s="13" customFormat="1" x14ac:dyDescent="0.25">
      <c r="A12034"/>
      <c r="B12034" s="32"/>
      <c r="C12034" s="34"/>
      <c r="D12034" s="10"/>
      <c r="J12034" s="53"/>
      <c r="K12034" s="64"/>
      <c r="O12034" s="60"/>
      <c r="P12034" s="67"/>
      <c r="T12034" s="53"/>
      <c r="U12034" s="64"/>
      <c r="Y12034" s="53"/>
      <c r="Z12034" s="64"/>
      <c r="AD12034" s="53"/>
    </row>
    <row r="12035" spans="1:30" s="13" customFormat="1" x14ac:dyDescent="0.25">
      <c r="A12035"/>
      <c r="B12035" s="32"/>
      <c r="C12035" s="34"/>
      <c r="D12035" s="10"/>
      <c r="J12035" s="53"/>
      <c r="K12035" s="64"/>
      <c r="O12035" s="60"/>
      <c r="P12035" s="67"/>
      <c r="T12035" s="53"/>
      <c r="U12035" s="64"/>
      <c r="Y12035" s="53"/>
      <c r="Z12035" s="64"/>
      <c r="AD12035" s="53"/>
    </row>
    <row r="12036" spans="1:30" s="13" customFormat="1" x14ac:dyDescent="0.25">
      <c r="A12036"/>
      <c r="B12036" s="32"/>
      <c r="C12036" s="34"/>
      <c r="D12036" s="10"/>
      <c r="J12036" s="53"/>
      <c r="K12036" s="64"/>
      <c r="O12036" s="60"/>
      <c r="P12036" s="67"/>
      <c r="T12036" s="53"/>
      <c r="U12036" s="64"/>
      <c r="Y12036" s="53"/>
      <c r="Z12036" s="64"/>
      <c r="AD12036" s="53"/>
    </row>
    <row r="12037" spans="1:30" s="13" customFormat="1" x14ac:dyDescent="0.25">
      <c r="A12037"/>
      <c r="B12037" s="32"/>
      <c r="C12037" s="34"/>
      <c r="D12037" s="10"/>
      <c r="J12037" s="53"/>
      <c r="K12037" s="64"/>
      <c r="O12037" s="60"/>
      <c r="P12037" s="67"/>
      <c r="T12037" s="53"/>
      <c r="U12037" s="64"/>
      <c r="Y12037" s="53"/>
      <c r="Z12037" s="64"/>
      <c r="AD12037" s="53"/>
    </row>
    <row r="12038" spans="1:30" s="13" customFormat="1" x14ac:dyDescent="0.25">
      <c r="A12038"/>
      <c r="B12038" s="32"/>
      <c r="C12038" s="34"/>
      <c r="D12038" s="10"/>
      <c r="J12038" s="53"/>
      <c r="K12038" s="64"/>
      <c r="O12038" s="60"/>
      <c r="P12038" s="67"/>
      <c r="T12038" s="53"/>
      <c r="U12038" s="64"/>
      <c r="Y12038" s="53"/>
      <c r="Z12038" s="64"/>
      <c r="AD12038" s="53"/>
    </row>
    <row r="12039" spans="1:30" s="13" customFormat="1" x14ac:dyDescent="0.25">
      <c r="A12039"/>
      <c r="B12039" s="32"/>
      <c r="C12039" s="34"/>
      <c r="D12039" s="10"/>
      <c r="J12039" s="53"/>
      <c r="K12039" s="64"/>
      <c r="O12039" s="60"/>
      <c r="P12039" s="67"/>
      <c r="T12039" s="53"/>
      <c r="U12039" s="64"/>
      <c r="Y12039" s="53"/>
      <c r="Z12039" s="64"/>
      <c r="AD12039" s="53"/>
    </row>
    <row r="12040" spans="1:30" s="13" customFormat="1" x14ac:dyDescent="0.25">
      <c r="A12040"/>
      <c r="B12040" s="32"/>
      <c r="C12040" s="34"/>
      <c r="D12040" s="10"/>
      <c r="J12040" s="53"/>
      <c r="K12040" s="64"/>
      <c r="O12040" s="60"/>
      <c r="P12040" s="67"/>
      <c r="T12040" s="53"/>
      <c r="U12040" s="64"/>
      <c r="Y12040" s="53"/>
      <c r="Z12040" s="64"/>
      <c r="AD12040" s="53"/>
    </row>
    <row r="12041" spans="1:30" s="13" customFormat="1" x14ac:dyDescent="0.25">
      <c r="A12041"/>
      <c r="B12041" s="32"/>
      <c r="C12041" s="34"/>
      <c r="D12041" s="10"/>
      <c r="J12041" s="53"/>
      <c r="K12041" s="64"/>
      <c r="O12041" s="60"/>
      <c r="P12041" s="67"/>
      <c r="T12041" s="53"/>
      <c r="U12041" s="64"/>
      <c r="Y12041" s="53"/>
      <c r="Z12041" s="64"/>
      <c r="AD12041" s="53"/>
    </row>
    <row r="12042" spans="1:30" s="13" customFormat="1" x14ac:dyDescent="0.25">
      <c r="A12042"/>
      <c r="B12042" s="32"/>
      <c r="C12042" s="34"/>
      <c r="D12042" s="10"/>
      <c r="J12042" s="53"/>
      <c r="K12042" s="64"/>
      <c r="O12042" s="60"/>
      <c r="P12042" s="67"/>
      <c r="T12042" s="53"/>
      <c r="U12042" s="64"/>
      <c r="Y12042" s="53"/>
      <c r="Z12042" s="64"/>
      <c r="AD12042" s="53"/>
    </row>
    <row r="12043" spans="1:30" s="13" customFormat="1" x14ac:dyDescent="0.25">
      <c r="A12043"/>
      <c r="B12043" s="32"/>
      <c r="C12043" s="34"/>
      <c r="D12043" s="10"/>
      <c r="J12043" s="53"/>
      <c r="K12043" s="64"/>
      <c r="O12043" s="60"/>
      <c r="P12043" s="67"/>
      <c r="T12043" s="53"/>
      <c r="U12043" s="64"/>
      <c r="Y12043" s="53"/>
      <c r="Z12043" s="64"/>
      <c r="AD12043" s="53"/>
    </row>
    <row r="12044" spans="1:30" s="13" customFormat="1" x14ac:dyDescent="0.25">
      <c r="A12044"/>
      <c r="B12044" s="32"/>
      <c r="C12044" s="34"/>
      <c r="D12044" s="10"/>
      <c r="J12044" s="53"/>
      <c r="K12044" s="64"/>
      <c r="O12044" s="60"/>
      <c r="P12044" s="67"/>
      <c r="T12044" s="53"/>
      <c r="U12044" s="64"/>
      <c r="Y12044" s="53"/>
      <c r="Z12044" s="64"/>
      <c r="AD12044" s="53"/>
    </row>
    <row r="12045" spans="1:30" s="13" customFormat="1" x14ac:dyDescent="0.25">
      <c r="A12045"/>
      <c r="B12045" s="32"/>
      <c r="C12045" s="34"/>
      <c r="D12045" s="10"/>
      <c r="J12045" s="53"/>
      <c r="K12045" s="64"/>
      <c r="O12045" s="60"/>
      <c r="P12045" s="67"/>
      <c r="T12045" s="53"/>
      <c r="U12045" s="64"/>
      <c r="Y12045" s="53"/>
      <c r="Z12045" s="64"/>
      <c r="AD12045" s="53"/>
    </row>
    <row r="12046" spans="1:30" s="13" customFormat="1" x14ac:dyDescent="0.25">
      <c r="A12046"/>
      <c r="B12046" s="32"/>
      <c r="C12046" s="34"/>
      <c r="D12046" s="10"/>
      <c r="J12046" s="53"/>
      <c r="K12046" s="64"/>
      <c r="O12046" s="60"/>
      <c r="P12046" s="67"/>
      <c r="T12046" s="53"/>
      <c r="U12046" s="64"/>
      <c r="Y12046" s="53"/>
      <c r="Z12046" s="64"/>
      <c r="AD12046" s="53"/>
    </row>
    <row r="12047" spans="1:30" s="13" customFormat="1" x14ac:dyDescent="0.25">
      <c r="A12047"/>
      <c r="B12047" s="32"/>
      <c r="C12047" s="34"/>
      <c r="D12047" s="10"/>
      <c r="J12047" s="53"/>
      <c r="K12047" s="64"/>
      <c r="O12047" s="60"/>
      <c r="P12047" s="67"/>
      <c r="T12047" s="53"/>
      <c r="U12047" s="64"/>
      <c r="Y12047" s="53"/>
      <c r="Z12047" s="64"/>
      <c r="AD12047" s="53"/>
    </row>
    <row r="12048" spans="1:30" s="13" customFormat="1" x14ac:dyDescent="0.25">
      <c r="A12048"/>
      <c r="B12048" s="32"/>
      <c r="C12048" s="34"/>
      <c r="D12048" s="10"/>
      <c r="J12048" s="53"/>
      <c r="K12048" s="64"/>
      <c r="O12048" s="60"/>
      <c r="P12048" s="67"/>
      <c r="T12048" s="53"/>
      <c r="U12048" s="64"/>
      <c r="Y12048" s="53"/>
      <c r="Z12048" s="64"/>
      <c r="AD12048" s="53"/>
    </row>
    <row r="12049" spans="1:30" s="13" customFormat="1" x14ac:dyDescent="0.25">
      <c r="A12049"/>
      <c r="B12049" s="32"/>
      <c r="C12049" s="34"/>
      <c r="D12049" s="10"/>
      <c r="J12049" s="53"/>
      <c r="K12049" s="64"/>
      <c r="O12049" s="60"/>
      <c r="P12049" s="67"/>
      <c r="T12049" s="53"/>
      <c r="U12049" s="64"/>
      <c r="Y12049" s="53"/>
      <c r="Z12049" s="64"/>
      <c r="AD12049" s="53"/>
    </row>
    <row r="12050" spans="1:30" s="13" customFormat="1" x14ac:dyDescent="0.25">
      <c r="A12050"/>
      <c r="B12050" s="32"/>
      <c r="C12050" s="34"/>
      <c r="D12050" s="10"/>
      <c r="J12050" s="53"/>
      <c r="K12050" s="64"/>
      <c r="O12050" s="60"/>
      <c r="P12050" s="67"/>
      <c r="T12050" s="53"/>
      <c r="U12050" s="64"/>
      <c r="Y12050" s="53"/>
      <c r="Z12050" s="64"/>
      <c r="AD12050" s="53"/>
    </row>
    <row r="12051" spans="1:30" s="13" customFormat="1" x14ac:dyDescent="0.25">
      <c r="A12051"/>
      <c r="B12051" s="32"/>
      <c r="C12051" s="34"/>
      <c r="D12051" s="10"/>
      <c r="J12051" s="53"/>
      <c r="K12051" s="64"/>
      <c r="O12051" s="60"/>
      <c r="P12051" s="67"/>
      <c r="T12051" s="53"/>
      <c r="U12051" s="64"/>
      <c r="Y12051" s="53"/>
      <c r="Z12051" s="64"/>
      <c r="AD12051" s="53"/>
    </row>
    <row r="12052" spans="1:30" s="13" customFormat="1" x14ac:dyDescent="0.25">
      <c r="A12052"/>
      <c r="B12052" s="32"/>
      <c r="C12052" s="34"/>
      <c r="D12052" s="10"/>
      <c r="J12052" s="53"/>
      <c r="K12052" s="64"/>
      <c r="O12052" s="60"/>
      <c r="P12052" s="67"/>
      <c r="T12052" s="53"/>
      <c r="U12052" s="64"/>
      <c r="Y12052" s="53"/>
      <c r="Z12052" s="64"/>
      <c r="AD12052" s="53"/>
    </row>
    <row r="12053" spans="1:30" s="13" customFormat="1" x14ac:dyDescent="0.25">
      <c r="A12053"/>
      <c r="B12053" s="32"/>
      <c r="C12053" s="34"/>
      <c r="D12053" s="10"/>
      <c r="J12053" s="53"/>
      <c r="K12053" s="64"/>
      <c r="O12053" s="60"/>
      <c r="P12053" s="67"/>
      <c r="T12053" s="53"/>
      <c r="U12053" s="64"/>
      <c r="Y12053" s="53"/>
      <c r="Z12053" s="64"/>
      <c r="AD12053" s="53"/>
    </row>
    <row r="12054" spans="1:30" s="13" customFormat="1" x14ac:dyDescent="0.25">
      <c r="A12054"/>
      <c r="B12054" s="32"/>
      <c r="C12054" s="34"/>
      <c r="D12054" s="10"/>
      <c r="J12054" s="53"/>
      <c r="K12054" s="64"/>
      <c r="O12054" s="60"/>
      <c r="P12054" s="67"/>
      <c r="T12054" s="53"/>
      <c r="U12054" s="64"/>
      <c r="Y12054" s="53"/>
      <c r="Z12054" s="64"/>
      <c r="AD12054" s="53"/>
    </row>
    <row r="12055" spans="1:30" s="13" customFormat="1" x14ac:dyDescent="0.25">
      <c r="A12055"/>
      <c r="B12055" s="32"/>
      <c r="C12055" s="34"/>
      <c r="D12055" s="10"/>
      <c r="J12055" s="53"/>
      <c r="K12055" s="64"/>
      <c r="O12055" s="60"/>
      <c r="P12055" s="67"/>
      <c r="T12055" s="53"/>
      <c r="U12055" s="64"/>
      <c r="Y12055" s="53"/>
      <c r="Z12055" s="64"/>
      <c r="AD12055" s="53"/>
    </row>
    <row r="12056" spans="1:30" s="13" customFormat="1" x14ac:dyDescent="0.25">
      <c r="A12056"/>
      <c r="B12056" s="32"/>
      <c r="C12056" s="34"/>
      <c r="D12056" s="10"/>
      <c r="J12056" s="53"/>
      <c r="K12056" s="64"/>
      <c r="O12056" s="60"/>
      <c r="P12056" s="67"/>
      <c r="T12056" s="53"/>
      <c r="U12056" s="64"/>
      <c r="Y12056" s="53"/>
      <c r="Z12056" s="64"/>
      <c r="AD12056" s="53"/>
    </row>
    <row r="12057" spans="1:30" s="13" customFormat="1" x14ac:dyDescent="0.25">
      <c r="A12057"/>
      <c r="B12057" s="32"/>
      <c r="C12057" s="34"/>
      <c r="D12057" s="10"/>
      <c r="J12057" s="53"/>
      <c r="K12057" s="64"/>
      <c r="O12057" s="60"/>
      <c r="P12057" s="67"/>
      <c r="T12057" s="53"/>
      <c r="U12057" s="64"/>
      <c r="Y12057" s="53"/>
      <c r="Z12057" s="64"/>
      <c r="AD12057" s="53"/>
    </row>
    <row r="12058" spans="1:30" s="13" customFormat="1" x14ac:dyDescent="0.25">
      <c r="A12058"/>
      <c r="B12058" s="32"/>
      <c r="C12058" s="34"/>
      <c r="D12058" s="10"/>
      <c r="J12058" s="53"/>
      <c r="K12058" s="64"/>
      <c r="O12058" s="60"/>
      <c r="P12058" s="67"/>
      <c r="T12058" s="53"/>
      <c r="U12058" s="64"/>
      <c r="Y12058" s="53"/>
      <c r="Z12058" s="64"/>
      <c r="AD12058" s="53"/>
    </row>
    <row r="12059" spans="1:30" s="13" customFormat="1" x14ac:dyDescent="0.25">
      <c r="A12059"/>
      <c r="B12059" s="32"/>
      <c r="C12059" s="34"/>
      <c r="D12059" s="10"/>
      <c r="J12059" s="53"/>
      <c r="K12059" s="64"/>
      <c r="O12059" s="60"/>
      <c r="P12059" s="67"/>
      <c r="T12059" s="53"/>
      <c r="U12059" s="64"/>
      <c r="Y12059" s="53"/>
      <c r="Z12059" s="64"/>
      <c r="AD12059" s="53"/>
    </row>
    <row r="12060" spans="1:30" s="13" customFormat="1" x14ac:dyDescent="0.25">
      <c r="A12060"/>
      <c r="B12060" s="32"/>
      <c r="C12060" s="34"/>
      <c r="D12060" s="10"/>
      <c r="J12060" s="53"/>
      <c r="K12060" s="64"/>
      <c r="O12060" s="60"/>
      <c r="P12060" s="67"/>
      <c r="T12060" s="53"/>
      <c r="U12060" s="64"/>
      <c r="Y12060" s="53"/>
      <c r="Z12060" s="64"/>
      <c r="AD12060" s="53"/>
    </row>
    <row r="12061" spans="1:30" s="13" customFormat="1" x14ac:dyDescent="0.25">
      <c r="A12061"/>
      <c r="B12061" s="32"/>
      <c r="C12061" s="34"/>
      <c r="D12061" s="10"/>
      <c r="J12061" s="53"/>
      <c r="K12061" s="64"/>
      <c r="O12061" s="60"/>
      <c r="P12061" s="67"/>
      <c r="T12061" s="53"/>
      <c r="U12061" s="64"/>
      <c r="Y12061" s="53"/>
      <c r="Z12061" s="64"/>
      <c r="AD12061" s="53"/>
    </row>
    <row r="12062" spans="1:30" s="13" customFormat="1" x14ac:dyDescent="0.25">
      <c r="A12062"/>
      <c r="B12062" s="32"/>
      <c r="C12062" s="34"/>
      <c r="D12062" s="10"/>
      <c r="J12062" s="53"/>
      <c r="K12062" s="64"/>
      <c r="O12062" s="60"/>
      <c r="P12062" s="67"/>
      <c r="T12062" s="53"/>
      <c r="U12062" s="64"/>
      <c r="Y12062" s="53"/>
      <c r="Z12062" s="64"/>
      <c r="AD12062" s="53"/>
    </row>
    <row r="12063" spans="1:30" s="13" customFormat="1" x14ac:dyDescent="0.25">
      <c r="A12063"/>
      <c r="B12063" s="32"/>
      <c r="C12063" s="34"/>
      <c r="D12063" s="10"/>
      <c r="J12063" s="53"/>
      <c r="K12063" s="64"/>
      <c r="O12063" s="60"/>
      <c r="P12063" s="67"/>
      <c r="T12063" s="53"/>
      <c r="U12063" s="64"/>
      <c r="Y12063" s="53"/>
      <c r="Z12063" s="64"/>
      <c r="AD12063" s="53"/>
    </row>
    <row r="12064" spans="1:30" s="13" customFormat="1" x14ac:dyDescent="0.25">
      <c r="A12064"/>
      <c r="B12064" s="32"/>
      <c r="C12064" s="34"/>
      <c r="D12064" s="10"/>
      <c r="J12064" s="53"/>
      <c r="K12064" s="64"/>
      <c r="O12064" s="60"/>
      <c r="P12064" s="67"/>
      <c r="T12064" s="53"/>
      <c r="U12064" s="64"/>
      <c r="Y12064" s="53"/>
      <c r="Z12064" s="64"/>
      <c r="AD12064" s="53"/>
    </row>
    <row r="12065" spans="1:30" s="13" customFormat="1" x14ac:dyDescent="0.25">
      <c r="A12065"/>
      <c r="B12065" s="32"/>
      <c r="C12065" s="34"/>
      <c r="D12065" s="10"/>
      <c r="J12065" s="53"/>
      <c r="K12065" s="64"/>
      <c r="O12065" s="60"/>
      <c r="P12065" s="67"/>
      <c r="T12065" s="53"/>
      <c r="U12065" s="64"/>
      <c r="Y12065" s="53"/>
      <c r="Z12065" s="64"/>
      <c r="AD12065" s="53"/>
    </row>
    <row r="12066" spans="1:30" s="13" customFormat="1" x14ac:dyDescent="0.25">
      <c r="A12066"/>
      <c r="B12066" s="32"/>
      <c r="C12066" s="34"/>
      <c r="D12066" s="10"/>
      <c r="J12066" s="53"/>
      <c r="K12066" s="64"/>
      <c r="O12066" s="60"/>
      <c r="P12066" s="67"/>
      <c r="T12066" s="53"/>
      <c r="U12066" s="64"/>
      <c r="Y12066" s="53"/>
      <c r="Z12066" s="64"/>
      <c r="AD12066" s="53"/>
    </row>
    <row r="12067" spans="1:30" s="13" customFormat="1" x14ac:dyDescent="0.25">
      <c r="A12067"/>
      <c r="B12067" s="32"/>
      <c r="C12067" s="34"/>
      <c r="D12067" s="10"/>
      <c r="J12067" s="53"/>
      <c r="K12067" s="64"/>
      <c r="O12067" s="60"/>
      <c r="P12067" s="67"/>
      <c r="T12067" s="53"/>
      <c r="U12067" s="64"/>
      <c r="Y12067" s="53"/>
      <c r="Z12067" s="64"/>
      <c r="AD12067" s="53"/>
    </row>
    <row r="12068" spans="1:30" s="13" customFormat="1" x14ac:dyDescent="0.25">
      <c r="A12068"/>
      <c r="B12068" s="32"/>
      <c r="C12068" s="34"/>
      <c r="D12068" s="10"/>
      <c r="J12068" s="53"/>
      <c r="K12068" s="64"/>
      <c r="O12068" s="60"/>
      <c r="P12068" s="67"/>
      <c r="T12068" s="53"/>
      <c r="U12068" s="64"/>
      <c r="Y12068" s="53"/>
      <c r="Z12068" s="64"/>
      <c r="AD12068" s="53"/>
    </row>
    <row r="12069" spans="1:30" s="13" customFormat="1" x14ac:dyDescent="0.25">
      <c r="A12069"/>
      <c r="B12069" s="32"/>
      <c r="C12069" s="34"/>
      <c r="D12069" s="10"/>
      <c r="J12069" s="53"/>
      <c r="K12069" s="64"/>
      <c r="O12069" s="60"/>
      <c r="P12069" s="67"/>
      <c r="T12069" s="53"/>
      <c r="U12069" s="64"/>
      <c r="Y12069" s="53"/>
      <c r="Z12069" s="64"/>
      <c r="AD12069" s="53"/>
    </row>
    <row r="12070" spans="1:30" s="13" customFormat="1" x14ac:dyDescent="0.25">
      <c r="A12070"/>
      <c r="B12070" s="32"/>
      <c r="C12070" s="34"/>
      <c r="D12070" s="10"/>
      <c r="J12070" s="53"/>
      <c r="K12070" s="64"/>
      <c r="O12070" s="60"/>
      <c r="P12070" s="67"/>
      <c r="T12070" s="53"/>
      <c r="U12070" s="64"/>
      <c r="Y12070" s="53"/>
      <c r="Z12070" s="64"/>
      <c r="AD12070" s="53"/>
    </row>
    <row r="12071" spans="1:30" s="13" customFormat="1" x14ac:dyDescent="0.25">
      <c r="A12071"/>
      <c r="B12071" s="32"/>
      <c r="C12071" s="34"/>
      <c r="D12071" s="10"/>
      <c r="J12071" s="53"/>
      <c r="K12071" s="64"/>
      <c r="O12071" s="60"/>
      <c r="P12071" s="67"/>
      <c r="T12071" s="53"/>
      <c r="U12071" s="64"/>
      <c r="Y12071" s="53"/>
      <c r="Z12071" s="64"/>
      <c r="AD12071" s="53"/>
    </row>
    <row r="12072" spans="1:30" s="13" customFormat="1" x14ac:dyDescent="0.25">
      <c r="A12072"/>
      <c r="B12072" s="32"/>
      <c r="C12072" s="34"/>
      <c r="D12072" s="10"/>
      <c r="J12072" s="53"/>
      <c r="K12072" s="64"/>
      <c r="O12072" s="60"/>
      <c r="P12072" s="67"/>
      <c r="T12072" s="53"/>
      <c r="U12072" s="64"/>
      <c r="Y12072" s="53"/>
      <c r="Z12072" s="64"/>
      <c r="AD12072" s="53"/>
    </row>
    <row r="12073" spans="1:30" s="13" customFormat="1" x14ac:dyDescent="0.25">
      <c r="A12073"/>
      <c r="B12073" s="32"/>
      <c r="C12073" s="34"/>
      <c r="D12073" s="10"/>
      <c r="J12073" s="53"/>
      <c r="K12073" s="64"/>
      <c r="O12073" s="60"/>
      <c r="P12073" s="67"/>
      <c r="T12073" s="53"/>
      <c r="U12073" s="64"/>
      <c r="Y12073" s="53"/>
      <c r="Z12073" s="64"/>
      <c r="AD12073" s="53"/>
    </row>
    <row r="12074" spans="1:30" s="13" customFormat="1" x14ac:dyDescent="0.25">
      <c r="A12074"/>
      <c r="B12074" s="32"/>
      <c r="C12074" s="34"/>
      <c r="D12074" s="10"/>
      <c r="J12074" s="53"/>
      <c r="K12074" s="64"/>
      <c r="O12074" s="60"/>
      <c r="P12074" s="67"/>
      <c r="T12074" s="53"/>
      <c r="U12074" s="64"/>
      <c r="Y12074" s="53"/>
      <c r="Z12074" s="64"/>
      <c r="AD12074" s="53"/>
    </row>
    <row r="12075" spans="1:30" s="13" customFormat="1" x14ac:dyDescent="0.25">
      <c r="A12075"/>
      <c r="B12075" s="32"/>
      <c r="C12075" s="34"/>
      <c r="D12075" s="10"/>
      <c r="J12075" s="53"/>
      <c r="K12075" s="64"/>
      <c r="O12075" s="60"/>
      <c r="P12075" s="67"/>
      <c r="T12075" s="53"/>
      <c r="U12075" s="64"/>
      <c r="Y12075" s="53"/>
      <c r="Z12075" s="64"/>
      <c r="AD12075" s="53"/>
    </row>
    <row r="12076" spans="1:30" s="13" customFormat="1" x14ac:dyDescent="0.25">
      <c r="A12076"/>
      <c r="B12076" s="32"/>
      <c r="C12076" s="34"/>
      <c r="D12076" s="10"/>
      <c r="J12076" s="53"/>
      <c r="K12076" s="64"/>
      <c r="O12076" s="60"/>
      <c r="P12076" s="67"/>
      <c r="T12076" s="53"/>
      <c r="U12076" s="64"/>
      <c r="Y12076" s="53"/>
      <c r="Z12076" s="64"/>
      <c r="AD12076" s="53"/>
    </row>
    <row r="12077" spans="1:30" s="13" customFormat="1" x14ac:dyDescent="0.25">
      <c r="A12077"/>
      <c r="B12077" s="32"/>
      <c r="C12077" s="34"/>
      <c r="D12077" s="10"/>
      <c r="J12077" s="53"/>
      <c r="K12077" s="64"/>
      <c r="O12077" s="60"/>
      <c r="P12077" s="67"/>
      <c r="T12077" s="53"/>
      <c r="U12077" s="64"/>
      <c r="Y12077" s="53"/>
      <c r="Z12077" s="64"/>
      <c r="AD12077" s="53"/>
    </row>
    <row r="12078" spans="1:30" s="13" customFormat="1" x14ac:dyDescent="0.25">
      <c r="A12078"/>
      <c r="B12078" s="32"/>
      <c r="C12078" s="34"/>
      <c r="D12078" s="10"/>
      <c r="J12078" s="53"/>
      <c r="K12078" s="64"/>
      <c r="O12078" s="60"/>
      <c r="P12078" s="67"/>
      <c r="T12078" s="53"/>
      <c r="U12078" s="64"/>
      <c r="Y12078" s="53"/>
      <c r="Z12078" s="64"/>
      <c r="AD12078" s="53"/>
    </row>
    <row r="12079" spans="1:30" s="13" customFormat="1" x14ac:dyDescent="0.25">
      <c r="A12079"/>
      <c r="B12079" s="32"/>
      <c r="C12079" s="34"/>
      <c r="D12079" s="10"/>
      <c r="J12079" s="53"/>
      <c r="K12079" s="64"/>
      <c r="O12079" s="60"/>
      <c r="P12079" s="67"/>
      <c r="T12079" s="53"/>
      <c r="U12079" s="64"/>
      <c r="Y12079" s="53"/>
      <c r="Z12079" s="64"/>
      <c r="AD12079" s="53"/>
    </row>
    <row r="12080" spans="1:30" s="13" customFormat="1" x14ac:dyDescent="0.25">
      <c r="A12080"/>
      <c r="B12080" s="32"/>
      <c r="C12080" s="34"/>
      <c r="D12080" s="10"/>
      <c r="J12080" s="53"/>
      <c r="K12080" s="64"/>
      <c r="O12080" s="60"/>
      <c r="P12080" s="67"/>
      <c r="T12080" s="53"/>
      <c r="U12080" s="64"/>
      <c r="Y12080" s="53"/>
      <c r="Z12080" s="64"/>
      <c r="AD12080" s="53"/>
    </row>
    <row r="12081" spans="1:30" s="13" customFormat="1" x14ac:dyDescent="0.25">
      <c r="A12081"/>
      <c r="B12081" s="32"/>
      <c r="C12081" s="34"/>
      <c r="D12081" s="10"/>
      <c r="J12081" s="53"/>
      <c r="K12081" s="64"/>
      <c r="O12081" s="60"/>
      <c r="P12081" s="67"/>
      <c r="T12081" s="53"/>
      <c r="U12081" s="64"/>
      <c r="Y12081" s="53"/>
      <c r="Z12081" s="64"/>
      <c r="AD12081" s="53"/>
    </row>
    <row r="12082" spans="1:30" s="13" customFormat="1" x14ac:dyDescent="0.25">
      <c r="A12082"/>
      <c r="B12082" s="32"/>
      <c r="C12082" s="34"/>
      <c r="D12082" s="10"/>
      <c r="J12082" s="53"/>
      <c r="K12082" s="64"/>
      <c r="O12082" s="60"/>
      <c r="P12082" s="67"/>
      <c r="T12082" s="53"/>
      <c r="U12082" s="64"/>
      <c r="Y12082" s="53"/>
      <c r="Z12082" s="64"/>
      <c r="AD12082" s="53"/>
    </row>
    <row r="12083" spans="1:30" s="13" customFormat="1" x14ac:dyDescent="0.25">
      <c r="A12083"/>
      <c r="B12083" s="32"/>
      <c r="C12083" s="34"/>
      <c r="D12083" s="10"/>
      <c r="J12083" s="53"/>
      <c r="K12083" s="64"/>
      <c r="O12083" s="60"/>
      <c r="P12083" s="67"/>
      <c r="T12083" s="53"/>
      <c r="U12083" s="64"/>
      <c r="Y12083" s="53"/>
      <c r="Z12083" s="64"/>
      <c r="AD12083" s="53"/>
    </row>
    <row r="12084" spans="1:30" s="13" customFormat="1" x14ac:dyDescent="0.25">
      <c r="A12084"/>
      <c r="B12084" s="32"/>
      <c r="C12084" s="34"/>
      <c r="D12084" s="10"/>
      <c r="J12084" s="53"/>
      <c r="K12084" s="64"/>
      <c r="O12084" s="60"/>
      <c r="P12084" s="67"/>
      <c r="T12084" s="53"/>
      <c r="U12084" s="64"/>
      <c r="Y12084" s="53"/>
      <c r="Z12084" s="64"/>
      <c r="AD12084" s="53"/>
    </row>
    <row r="12085" spans="1:30" s="13" customFormat="1" x14ac:dyDescent="0.25">
      <c r="A12085"/>
      <c r="B12085" s="32"/>
      <c r="C12085" s="34"/>
      <c r="D12085" s="10"/>
      <c r="J12085" s="53"/>
      <c r="K12085" s="64"/>
      <c r="O12085" s="60"/>
      <c r="P12085" s="67"/>
      <c r="T12085" s="53"/>
      <c r="U12085" s="64"/>
      <c r="Y12085" s="53"/>
      <c r="Z12085" s="64"/>
      <c r="AD12085" s="53"/>
    </row>
    <row r="12086" spans="1:30" s="13" customFormat="1" x14ac:dyDescent="0.25">
      <c r="A12086"/>
      <c r="B12086" s="32"/>
      <c r="C12086" s="34"/>
      <c r="D12086" s="10"/>
      <c r="J12086" s="53"/>
      <c r="K12086" s="64"/>
      <c r="O12086" s="60"/>
      <c r="P12086" s="67"/>
      <c r="T12086" s="53"/>
      <c r="U12086" s="64"/>
      <c r="Y12086" s="53"/>
      <c r="Z12086" s="64"/>
      <c r="AD12086" s="53"/>
    </row>
    <row r="12087" spans="1:30" s="13" customFormat="1" x14ac:dyDescent="0.25">
      <c r="A12087"/>
      <c r="B12087" s="32"/>
      <c r="C12087" s="34"/>
      <c r="D12087" s="10"/>
      <c r="J12087" s="53"/>
      <c r="K12087" s="64"/>
      <c r="O12087" s="60"/>
      <c r="P12087" s="67"/>
      <c r="T12087" s="53"/>
      <c r="U12087" s="64"/>
      <c r="Y12087" s="53"/>
      <c r="Z12087" s="64"/>
      <c r="AD12087" s="53"/>
    </row>
    <row r="12088" spans="1:30" s="13" customFormat="1" x14ac:dyDescent="0.25">
      <c r="A12088"/>
      <c r="B12088" s="32"/>
      <c r="C12088" s="34"/>
      <c r="D12088" s="10"/>
      <c r="J12088" s="53"/>
      <c r="K12088" s="64"/>
      <c r="O12088" s="60"/>
      <c r="P12088" s="67"/>
      <c r="T12088" s="53"/>
      <c r="U12088" s="64"/>
      <c r="Y12088" s="53"/>
      <c r="Z12088" s="64"/>
      <c r="AD12088" s="53"/>
    </row>
    <row r="12089" spans="1:30" s="13" customFormat="1" x14ac:dyDescent="0.25">
      <c r="A12089"/>
      <c r="B12089" s="32"/>
      <c r="C12089" s="34"/>
      <c r="D12089" s="10"/>
      <c r="J12089" s="53"/>
      <c r="K12089" s="64"/>
      <c r="O12089" s="60"/>
      <c r="P12089" s="67"/>
      <c r="T12089" s="53"/>
      <c r="U12089" s="64"/>
      <c r="Y12089" s="53"/>
      <c r="Z12089" s="64"/>
      <c r="AD12089" s="53"/>
    </row>
    <row r="12090" spans="1:30" s="13" customFormat="1" x14ac:dyDescent="0.25">
      <c r="A12090"/>
      <c r="B12090" s="32"/>
      <c r="C12090" s="34"/>
      <c r="D12090" s="10"/>
      <c r="J12090" s="53"/>
      <c r="K12090" s="64"/>
      <c r="O12090" s="60"/>
      <c r="P12090" s="67"/>
      <c r="T12090" s="53"/>
      <c r="U12090" s="64"/>
      <c r="Y12090" s="53"/>
      <c r="Z12090" s="64"/>
      <c r="AD12090" s="53"/>
    </row>
    <row r="12091" spans="1:30" s="13" customFormat="1" x14ac:dyDescent="0.25">
      <c r="A12091"/>
      <c r="B12091" s="32"/>
      <c r="C12091" s="34"/>
      <c r="D12091" s="10"/>
      <c r="J12091" s="53"/>
      <c r="K12091" s="64"/>
      <c r="O12091" s="60"/>
      <c r="P12091" s="67"/>
      <c r="T12091" s="53"/>
      <c r="U12091" s="64"/>
      <c r="Y12091" s="53"/>
      <c r="Z12091" s="64"/>
      <c r="AD12091" s="53"/>
    </row>
    <row r="12092" spans="1:30" s="13" customFormat="1" x14ac:dyDescent="0.25">
      <c r="A12092"/>
      <c r="B12092" s="32"/>
      <c r="C12092" s="34"/>
      <c r="D12092" s="10"/>
      <c r="J12092" s="53"/>
      <c r="K12092" s="64"/>
      <c r="O12092" s="60"/>
      <c r="P12092" s="67"/>
      <c r="T12092" s="53"/>
      <c r="U12092" s="64"/>
      <c r="Y12092" s="53"/>
      <c r="Z12092" s="64"/>
      <c r="AD12092" s="53"/>
    </row>
    <row r="12093" spans="1:30" s="13" customFormat="1" x14ac:dyDescent="0.25">
      <c r="A12093"/>
      <c r="B12093" s="32"/>
      <c r="C12093" s="34"/>
      <c r="D12093" s="10"/>
      <c r="J12093" s="53"/>
      <c r="K12093" s="64"/>
      <c r="O12093" s="60"/>
      <c r="P12093" s="67"/>
      <c r="T12093" s="53"/>
      <c r="U12093" s="64"/>
      <c r="Y12093" s="53"/>
      <c r="Z12093" s="64"/>
      <c r="AD12093" s="53"/>
    </row>
    <row r="12094" spans="1:30" s="13" customFormat="1" x14ac:dyDescent="0.25">
      <c r="A12094"/>
      <c r="B12094" s="32"/>
      <c r="C12094" s="34"/>
      <c r="D12094" s="10"/>
      <c r="J12094" s="53"/>
      <c r="K12094" s="64"/>
      <c r="O12094" s="60"/>
      <c r="P12094" s="67"/>
      <c r="T12094" s="53"/>
      <c r="U12094" s="64"/>
      <c r="Y12094" s="53"/>
      <c r="Z12094" s="64"/>
      <c r="AD12094" s="53"/>
    </row>
    <row r="12095" spans="1:30" s="13" customFormat="1" x14ac:dyDescent="0.25">
      <c r="A12095"/>
      <c r="B12095" s="32"/>
      <c r="C12095" s="34"/>
      <c r="D12095" s="10"/>
      <c r="J12095" s="53"/>
      <c r="K12095" s="64"/>
      <c r="O12095" s="60"/>
      <c r="P12095" s="67"/>
      <c r="T12095" s="53"/>
      <c r="U12095" s="64"/>
      <c r="Y12095" s="53"/>
      <c r="Z12095" s="64"/>
      <c r="AD12095" s="53"/>
    </row>
    <row r="12096" spans="1:30" s="13" customFormat="1" x14ac:dyDescent="0.25">
      <c r="A12096"/>
      <c r="B12096" s="32"/>
      <c r="C12096" s="34"/>
      <c r="D12096" s="10"/>
      <c r="J12096" s="53"/>
      <c r="K12096" s="64"/>
      <c r="O12096" s="60"/>
      <c r="P12096" s="67"/>
      <c r="T12096" s="53"/>
      <c r="U12096" s="64"/>
      <c r="Y12096" s="53"/>
      <c r="Z12096" s="64"/>
      <c r="AD12096" s="53"/>
    </row>
    <row r="12097" spans="1:30" s="13" customFormat="1" x14ac:dyDescent="0.25">
      <c r="A12097"/>
      <c r="B12097" s="32"/>
      <c r="C12097" s="34"/>
      <c r="D12097" s="10"/>
      <c r="J12097" s="53"/>
      <c r="K12097" s="64"/>
      <c r="O12097" s="60"/>
      <c r="P12097" s="67"/>
      <c r="T12097" s="53"/>
      <c r="U12097" s="64"/>
      <c r="Y12097" s="53"/>
      <c r="Z12097" s="64"/>
      <c r="AD12097" s="53"/>
    </row>
    <row r="12098" spans="1:30" s="13" customFormat="1" x14ac:dyDescent="0.25">
      <c r="A12098"/>
      <c r="B12098" s="32"/>
      <c r="C12098" s="34"/>
      <c r="D12098" s="10"/>
      <c r="J12098" s="53"/>
      <c r="K12098" s="64"/>
      <c r="O12098" s="60"/>
      <c r="P12098" s="67"/>
      <c r="T12098" s="53"/>
      <c r="U12098" s="64"/>
      <c r="Y12098" s="53"/>
      <c r="Z12098" s="64"/>
      <c r="AD12098" s="53"/>
    </row>
    <row r="12099" spans="1:30" s="13" customFormat="1" x14ac:dyDescent="0.25">
      <c r="A12099"/>
      <c r="B12099" s="32"/>
      <c r="C12099" s="34"/>
      <c r="D12099" s="10"/>
      <c r="J12099" s="53"/>
      <c r="K12099" s="64"/>
      <c r="O12099" s="60"/>
      <c r="P12099" s="67"/>
      <c r="T12099" s="53"/>
      <c r="U12099" s="64"/>
      <c r="Y12099" s="53"/>
      <c r="Z12099" s="64"/>
      <c r="AD12099" s="53"/>
    </row>
    <row r="12100" spans="1:30" s="13" customFormat="1" x14ac:dyDescent="0.25">
      <c r="A12100"/>
      <c r="B12100" s="32"/>
      <c r="C12100" s="34"/>
      <c r="D12100" s="10"/>
      <c r="J12100" s="53"/>
      <c r="K12100" s="64"/>
      <c r="O12100" s="60"/>
      <c r="P12100" s="67"/>
      <c r="T12100" s="53"/>
      <c r="U12100" s="64"/>
      <c r="Y12100" s="53"/>
      <c r="Z12100" s="64"/>
      <c r="AD12100" s="53"/>
    </row>
    <row r="12101" spans="1:30" s="13" customFormat="1" x14ac:dyDescent="0.25">
      <c r="A12101"/>
      <c r="B12101" s="32"/>
      <c r="C12101" s="34"/>
      <c r="D12101" s="10"/>
      <c r="J12101" s="53"/>
      <c r="K12101" s="64"/>
      <c r="O12101" s="60"/>
      <c r="P12101" s="67"/>
      <c r="T12101" s="53"/>
      <c r="U12101" s="64"/>
      <c r="Y12101" s="53"/>
      <c r="Z12101" s="64"/>
      <c r="AD12101" s="53"/>
    </row>
    <row r="12102" spans="1:30" s="13" customFormat="1" x14ac:dyDescent="0.25">
      <c r="A12102"/>
      <c r="B12102" s="32"/>
      <c r="C12102" s="34"/>
      <c r="D12102" s="10"/>
      <c r="J12102" s="53"/>
      <c r="K12102" s="64"/>
      <c r="O12102" s="60"/>
      <c r="P12102" s="67"/>
      <c r="T12102" s="53"/>
      <c r="U12102" s="64"/>
      <c r="Y12102" s="53"/>
      <c r="Z12102" s="64"/>
      <c r="AD12102" s="53"/>
    </row>
    <row r="12103" spans="1:30" s="13" customFormat="1" x14ac:dyDescent="0.25">
      <c r="A12103"/>
      <c r="B12103" s="32"/>
      <c r="C12103" s="34"/>
      <c r="D12103" s="10"/>
      <c r="J12103" s="53"/>
      <c r="K12103" s="64"/>
      <c r="O12103" s="60"/>
      <c r="P12103" s="67"/>
      <c r="T12103" s="53"/>
      <c r="U12103" s="64"/>
      <c r="Y12103" s="53"/>
      <c r="Z12103" s="64"/>
      <c r="AD12103" s="53"/>
    </row>
    <row r="12104" spans="1:30" s="13" customFormat="1" x14ac:dyDescent="0.25">
      <c r="A12104"/>
      <c r="B12104" s="32"/>
      <c r="C12104" s="34"/>
      <c r="D12104" s="10"/>
      <c r="J12104" s="53"/>
      <c r="K12104" s="64"/>
      <c r="O12104" s="60"/>
      <c r="P12104" s="67"/>
      <c r="T12104" s="53"/>
      <c r="U12104" s="64"/>
      <c r="Y12104" s="53"/>
      <c r="Z12104" s="64"/>
      <c r="AD12104" s="53"/>
    </row>
    <row r="12105" spans="1:30" s="13" customFormat="1" x14ac:dyDescent="0.25">
      <c r="A12105"/>
      <c r="B12105" s="32"/>
      <c r="C12105" s="34"/>
      <c r="D12105" s="10"/>
      <c r="J12105" s="53"/>
      <c r="K12105" s="64"/>
      <c r="O12105" s="60"/>
      <c r="P12105" s="67"/>
      <c r="T12105" s="53"/>
      <c r="U12105" s="64"/>
      <c r="Y12105" s="53"/>
      <c r="Z12105" s="64"/>
      <c r="AD12105" s="53"/>
    </row>
    <row r="12106" spans="1:30" s="13" customFormat="1" x14ac:dyDescent="0.25">
      <c r="A12106"/>
      <c r="B12106" s="32"/>
      <c r="C12106" s="34"/>
      <c r="D12106" s="10"/>
      <c r="J12106" s="53"/>
      <c r="K12106" s="64"/>
      <c r="O12106" s="60"/>
      <c r="P12106" s="67"/>
      <c r="T12106" s="53"/>
      <c r="U12106" s="64"/>
      <c r="Y12106" s="53"/>
      <c r="Z12106" s="64"/>
      <c r="AD12106" s="53"/>
    </row>
    <row r="12107" spans="1:30" s="13" customFormat="1" x14ac:dyDescent="0.25">
      <c r="A12107"/>
      <c r="B12107" s="32"/>
      <c r="C12107" s="34"/>
      <c r="D12107" s="10"/>
      <c r="J12107" s="53"/>
      <c r="K12107" s="64"/>
      <c r="O12107" s="60"/>
      <c r="P12107" s="67"/>
      <c r="T12107" s="53"/>
      <c r="U12107" s="64"/>
      <c r="Y12107" s="53"/>
      <c r="Z12107" s="64"/>
      <c r="AD12107" s="53"/>
    </row>
    <row r="12108" spans="1:30" s="13" customFormat="1" x14ac:dyDescent="0.25">
      <c r="A12108"/>
      <c r="B12108" s="32"/>
      <c r="C12108" s="34"/>
      <c r="D12108" s="10"/>
      <c r="J12108" s="53"/>
      <c r="K12108" s="64"/>
      <c r="O12108" s="60"/>
      <c r="P12108" s="67"/>
      <c r="T12108" s="53"/>
      <c r="U12108" s="64"/>
      <c r="Y12108" s="53"/>
      <c r="Z12108" s="64"/>
      <c r="AD12108" s="53"/>
    </row>
    <row r="12109" spans="1:30" s="13" customFormat="1" x14ac:dyDescent="0.25">
      <c r="A12109"/>
      <c r="B12109" s="32"/>
      <c r="C12109" s="34"/>
      <c r="D12109" s="10"/>
      <c r="J12109" s="53"/>
      <c r="K12109" s="64"/>
      <c r="O12109" s="60"/>
      <c r="P12109" s="67"/>
      <c r="T12109" s="53"/>
      <c r="U12109" s="64"/>
      <c r="Y12109" s="53"/>
      <c r="Z12109" s="64"/>
      <c r="AD12109" s="53"/>
    </row>
    <row r="12110" spans="1:30" s="13" customFormat="1" x14ac:dyDescent="0.25">
      <c r="A12110"/>
      <c r="B12110" s="32"/>
      <c r="C12110" s="34"/>
      <c r="D12110" s="10"/>
      <c r="J12110" s="53"/>
      <c r="K12110" s="64"/>
      <c r="O12110" s="60"/>
      <c r="P12110" s="67"/>
      <c r="T12110" s="53"/>
      <c r="U12110" s="64"/>
      <c r="Y12110" s="53"/>
      <c r="Z12110" s="64"/>
      <c r="AD12110" s="53"/>
    </row>
    <row r="12111" spans="1:30" s="13" customFormat="1" x14ac:dyDescent="0.25">
      <c r="A12111"/>
      <c r="B12111" s="32"/>
      <c r="C12111" s="34"/>
      <c r="D12111" s="10"/>
      <c r="J12111" s="53"/>
      <c r="K12111" s="64"/>
      <c r="O12111" s="60"/>
      <c r="P12111" s="67"/>
      <c r="T12111" s="53"/>
      <c r="U12111" s="64"/>
      <c r="Y12111" s="53"/>
      <c r="Z12111" s="64"/>
      <c r="AD12111" s="53"/>
    </row>
    <row r="12112" spans="1:30" s="13" customFormat="1" x14ac:dyDescent="0.25">
      <c r="A12112"/>
      <c r="B12112" s="32"/>
      <c r="C12112" s="34"/>
      <c r="D12112" s="10"/>
      <c r="J12112" s="53"/>
      <c r="K12112" s="64"/>
      <c r="O12112" s="60"/>
      <c r="P12112" s="67"/>
      <c r="T12112" s="53"/>
      <c r="U12112" s="64"/>
      <c r="Y12112" s="53"/>
      <c r="Z12112" s="64"/>
      <c r="AD12112" s="53"/>
    </row>
    <row r="12113" spans="1:30" s="13" customFormat="1" x14ac:dyDescent="0.25">
      <c r="A12113"/>
      <c r="B12113" s="32"/>
      <c r="C12113" s="34"/>
      <c r="D12113" s="10"/>
      <c r="J12113" s="53"/>
      <c r="K12113" s="64"/>
      <c r="O12113" s="60"/>
      <c r="P12113" s="67"/>
      <c r="T12113" s="53"/>
      <c r="U12113" s="64"/>
      <c r="Y12113" s="53"/>
      <c r="Z12113" s="64"/>
      <c r="AD12113" s="53"/>
    </row>
    <row r="12114" spans="1:30" s="13" customFormat="1" x14ac:dyDescent="0.25">
      <c r="A12114"/>
      <c r="B12114" s="32"/>
      <c r="C12114" s="34"/>
      <c r="D12114" s="10"/>
      <c r="J12114" s="53"/>
      <c r="K12114" s="64"/>
      <c r="O12114" s="60"/>
      <c r="P12114" s="67"/>
      <c r="T12114" s="53"/>
      <c r="U12114" s="64"/>
      <c r="Y12114" s="53"/>
      <c r="Z12114" s="64"/>
      <c r="AD12114" s="53"/>
    </row>
    <row r="12115" spans="1:30" s="13" customFormat="1" x14ac:dyDescent="0.25">
      <c r="A12115"/>
      <c r="B12115" s="32"/>
      <c r="C12115" s="34"/>
      <c r="D12115" s="10"/>
      <c r="J12115" s="53"/>
      <c r="K12115" s="64"/>
      <c r="O12115" s="60"/>
      <c r="P12115" s="67"/>
      <c r="T12115" s="53"/>
      <c r="U12115" s="64"/>
      <c r="Y12115" s="53"/>
      <c r="Z12115" s="64"/>
      <c r="AD12115" s="53"/>
    </row>
    <row r="12116" spans="1:30" s="13" customFormat="1" x14ac:dyDescent="0.25">
      <c r="A12116"/>
      <c r="B12116" s="32"/>
      <c r="C12116" s="34"/>
      <c r="D12116" s="10"/>
      <c r="J12116" s="53"/>
      <c r="K12116" s="64"/>
      <c r="O12116" s="60"/>
      <c r="P12116" s="67"/>
      <c r="T12116" s="53"/>
      <c r="U12116" s="64"/>
      <c r="Y12116" s="53"/>
      <c r="Z12116" s="64"/>
      <c r="AD12116" s="53"/>
    </row>
    <row r="12117" spans="1:30" s="13" customFormat="1" x14ac:dyDescent="0.25">
      <c r="A12117"/>
      <c r="B12117" s="32"/>
      <c r="C12117" s="34"/>
      <c r="D12117" s="10"/>
      <c r="J12117" s="53"/>
      <c r="K12117" s="64"/>
      <c r="O12117" s="60"/>
      <c r="P12117" s="67"/>
      <c r="T12117" s="53"/>
      <c r="U12117" s="64"/>
      <c r="Y12117" s="53"/>
      <c r="Z12117" s="64"/>
      <c r="AD12117" s="53"/>
    </row>
    <row r="12118" spans="1:30" s="13" customFormat="1" x14ac:dyDescent="0.25">
      <c r="A12118"/>
      <c r="B12118" s="32"/>
      <c r="C12118" s="34"/>
      <c r="D12118" s="10"/>
      <c r="J12118" s="53"/>
      <c r="K12118" s="64"/>
      <c r="O12118" s="60"/>
      <c r="P12118" s="67"/>
      <c r="T12118" s="53"/>
      <c r="U12118" s="64"/>
      <c r="Y12118" s="53"/>
      <c r="Z12118" s="64"/>
      <c r="AD12118" s="53"/>
    </row>
    <row r="12119" spans="1:30" s="13" customFormat="1" x14ac:dyDescent="0.25">
      <c r="A12119"/>
      <c r="B12119" s="32"/>
      <c r="C12119" s="34"/>
      <c r="D12119" s="10"/>
      <c r="J12119" s="53"/>
      <c r="K12119" s="64"/>
      <c r="O12119" s="60"/>
      <c r="P12119" s="67"/>
      <c r="T12119" s="53"/>
      <c r="U12119" s="64"/>
      <c r="Y12119" s="53"/>
      <c r="Z12119" s="64"/>
      <c r="AD12119" s="53"/>
    </row>
    <row r="12120" spans="1:30" s="13" customFormat="1" x14ac:dyDescent="0.25">
      <c r="A12120"/>
      <c r="B12120" s="32"/>
      <c r="C12120" s="34"/>
      <c r="D12120" s="10"/>
      <c r="J12120" s="53"/>
      <c r="K12120" s="64"/>
      <c r="O12120" s="60"/>
      <c r="P12120" s="67"/>
      <c r="T12120" s="53"/>
      <c r="U12120" s="64"/>
      <c r="Y12120" s="53"/>
      <c r="Z12120" s="64"/>
      <c r="AD12120" s="53"/>
    </row>
    <row r="12121" spans="1:30" s="13" customFormat="1" x14ac:dyDescent="0.25">
      <c r="A12121"/>
      <c r="B12121" s="32"/>
      <c r="C12121" s="34"/>
      <c r="D12121" s="10"/>
      <c r="J12121" s="53"/>
      <c r="K12121" s="64"/>
      <c r="O12121" s="60"/>
      <c r="P12121" s="67"/>
      <c r="T12121" s="53"/>
      <c r="U12121" s="64"/>
      <c r="Y12121" s="53"/>
      <c r="Z12121" s="64"/>
      <c r="AD12121" s="53"/>
    </row>
    <row r="12122" spans="1:30" s="13" customFormat="1" x14ac:dyDescent="0.25">
      <c r="A12122"/>
      <c r="B12122" s="32"/>
      <c r="C12122" s="34"/>
      <c r="D12122" s="10"/>
      <c r="J12122" s="53"/>
      <c r="K12122" s="64"/>
      <c r="O12122" s="60"/>
      <c r="P12122" s="67"/>
      <c r="T12122" s="53"/>
      <c r="U12122" s="64"/>
      <c r="Y12122" s="53"/>
      <c r="Z12122" s="64"/>
      <c r="AD12122" s="53"/>
    </row>
    <row r="12123" spans="1:30" s="13" customFormat="1" x14ac:dyDescent="0.25">
      <c r="A12123"/>
      <c r="B12123" s="32"/>
      <c r="C12123" s="34"/>
      <c r="D12123" s="10"/>
      <c r="J12123" s="53"/>
      <c r="K12123" s="64"/>
      <c r="O12123" s="60"/>
      <c r="P12123" s="67"/>
      <c r="T12123" s="53"/>
      <c r="U12123" s="64"/>
      <c r="Y12123" s="53"/>
      <c r="Z12123" s="64"/>
      <c r="AD12123" s="53"/>
    </row>
    <row r="12124" spans="1:30" s="13" customFormat="1" x14ac:dyDescent="0.25">
      <c r="A12124"/>
      <c r="B12124" s="32"/>
      <c r="C12124" s="34"/>
      <c r="D12124" s="10"/>
      <c r="J12124" s="53"/>
      <c r="K12124" s="64"/>
      <c r="O12124" s="60"/>
      <c r="P12124" s="67"/>
      <c r="T12124" s="53"/>
      <c r="U12124" s="64"/>
      <c r="Y12124" s="53"/>
      <c r="Z12124" s="64"/>
      <c r="AD12124" s="53"/>
    </row>
    <row r="12125" spans="1:30" s="13" customFormat="1" x14ac:dyDescent="0.25">
      <c r="A12125"/>
      <c r="B12125" s="32"/>
      <c r="C12125" s="34"/>
      <c r="D12125" s="10"/>
      <c r="J12125" s="53"/>
      <c r="K12125" s="64"/>
      <c r="O12125" s="60"/>
      <c r="P12125" s="67"/>
      <c r="T12125" s="53"/>
      <c r="U12125" s="64"/>
      <c r="Y12125" s="53"/>
      <c r="Z12125" s="64"/>
      <c r="AD12125" s="53"/>
    </row>
    <row r="12126" spans="1:30" s="13" customFormat="1" x14ac:dyDescent="0.25">
      <c r="A12126"/>
      <c r="B12126" s="32"/>
      <c r="C12126" s="34"/>
      <c r="D12126" s="10"/>
      <c r="J12126" s="53"/>
      <c r="K12126" s="64"/>
      <c r="O12126" s="60"/>
      <c r="P12126" s="67"/>
      <c r="T12126" s="53"/>
      <c r="U12126" s="64"/>
      <c r="Y12126" s="53"/>
      <c r="Z12126" s="64"/>
      <c r="AD12126" s="53"/>
    </row>
    <row r="12127" spans="1:30" s="13" customFormat="1" x14ac:dyDescent="0.25">
      <c r="A12127"/>
      <c r="B12127" s="32"/>
      <c r="C12127" s="34"/>
      <c r="D12127" s="10"/>
      <c r="J12127" s="53"/>
      <c r="K12127" s="64"/>
      <c r="O12127" s="60"/>
      <c r="P12127" s="67"/>
      <c r="T12127" s="53"/>
      <c r="U12127" s="64"/>
      <c r="Y12127" s="53"/>
      <c r="Z12127" s="64"/>
      <c r="AD12127" s="53"/>
    </row>
    <row r="12128" spans="1:30" s="13" customFormat="1" x14ac:dyDescent="0.25">
      <c r="A12128"/>
      <c r="B12128" s="32"/>
      <c r="C12128" s="34"/>
      <c r="D12128" s="10"/>
      <c r="J12128" s="53"/>
      <c r="K12128" s="64"/>
      <c r="O12128" s="60"/>
      <c r="P12128" s="67"/>
      <c r="T12128" s="53"/>
      <c r="U12128" s="64"/>
      <c r="Y12128" s="53"/>
      <c r="Z12128" s="64"/>
      <c r="AD12128" s="53"/>
    </row>
    <row r="12129" spans="1:30" s="13" customFormat="1" x14ac:dyDescent="0.25">
      <c r="A12129"/>
      <c r="B12129" s="32"/>
      <c r="C12129" s="34"/>
      <c r="D12129" s="10"/>
      <c r="J12129" s="53"/>
      <c r="K12129" s="64"/>
      <c r="O12129" s="60"/>
      <c r="P12129" s="67"/>
      <c r="T12129" s="53"/>
      <c r="U12129" s="64"/>
      <c r="Y12129" s="53"/>
      <c r="Z12129" s="64"/>
      <c r="AD12129" s="53"/>
    </row>
    <row r="12130" spans="1:30" s="13" customFormat="1" x14ac:dyDescent="0.25">
      <c r="A12130"/>
      <c r="B12130" s="32"/>
      <c r="C12130" s="34"/>
      <c r="D12130" s="10"/>
      <c r="J12130" s="53"/>
      <c r="K12130" s="64"/>
      <c r="O12130" s="60"/>
      <c r="P12130" s="67"/>
      <c r="T12130" s="53"/>
      <c r="U12130" s="64"/>
      <c r="Y12130" s="53"/>
      <c r="Z12130" s="64"/>
      <c r="AD12130" s="53"/>
    </row>
    <row r="12131" spans="1:30" s="13" customFormat="1" x14ac:dyDescent="0.25">
      <c r="A12131"/>
      <c r="B12131" s="32"/>
      <c r="C12131" s="34"/>
      <c r="D12131" s="10"/>
      <c r="J12131" s="53"/>
      <c r="K12131" s="64"/>
      <c r="O12131" s="60"/>
      <c r="P12131" s="67"/>
      <c r="T12131" s="53"/>
      <c r="U12131" s="64"/>
      <c r="Y12131" s="53"/>
      <c r="Z12131" s="64"/>
      <c r="AD12131" s="53"/>
    </row>
    <row r="12132" spans="1:30" s="13" customFormat="1" x14ac:dyDescent="0.25">
      <c r="A12132"/>
      <c r="B12132" s="32"/>
      <c r="C12132" s="34"/>
      <c r="D12132" s="10"/>
      <c r="J12132" s="53"/>
      <c r="K12132" s="64"/>
      <c r="O12132" s="60"/>
      <c r="P12132" s="67"/>
      <c r="T12132" s="53"/>
      <c r="U12132" s="64"/>
      <c r="Y12132" s="53"/>
      <c r="Z12132" s="64"/>
      <c r="AD12132" s="53"/>
    </row>
    <row r="12133" spans="1:30" s="13" customFormat="1" x14ac:dyDescent="0.25">
      <c r="A12133"/>
      <c r="B12133" s="32"/>
      <c r="C12133" s="34"/>
      <c r="D12133" s="10"/>
      <c r="J12133" s="53"/>
      <c r="K12133" s="64"/>
      <c r="O12133" s="60"/>
      <c r="P12133" s="67"/>
      <c r="T12133" s="53"/>
      <c r="U12133" s="64"/>
      <c r="Y12133" s="53"/>
      <c r="Z12133" s="64"/>
      <c r="AD12133" s="53"/>
    </row>
    <row r="12134" spans="1:30" s="13" customFormat="1" x14ac:dyDescent="0.25">
      <c r="A12134"/>
      <c r="B12134" s="32"/>
      <c r="C12134" s="34"/>
      <c r="D12134" s="10"/>
      <c r="J12134" s="53"/>
      <c r="K12134" s="64"/>
      <c r="O12134" s="60"/>
      <c r="P12134" s="67"/>
      <c r="T12134" s="53"/>
      <c r="U12134" s="64"/>
      <c r="Y12134" s="53"/>
      <c r="Z12134" s="64"/>
      <c r="AD12134" s="53"/>
    </row>
    <row r="12135" spans="1:30" s="13" customFormat="1" x14ac:dyDescent="0.25">
      <c r="A12135"/>
      <c r="B12135" s="32"/>
      <c r="C12135" s="34"/>
      <c r="D12135" s="10"/>
      <c r="J12135" s="53"/>
      <c r="K12135" s="64"/>
      <c r="O12135" s="60"/>
      <c r="P12135" s="67"/>
      <c r="T12135" s="53"/>
      <c r="U12135" s="64"/>
      <c r="Y12135" s="53"/>
      <c r="Z12135" s="64"/>
      <c r="AD12135" s="53"/>
    </row>
    <row r="12136" spans="1:30" s="13" customFormat="1" x14ac:dyDescent="0.25">
      <c r="A12136"/>
      <c r="B12136" s="32"/>
      <c r="C12136" s="34"/>
      <c r="D12136" s="10"/>
      <c r="J12136" s="53"/>
      <c r="K12136" s="64"/>
      <c r="O12136" s="60"/>
      <c r="P12136" s="67"/>
      <c r="T12136" s="53"/>
      <c r="U12136" s="64"/>
      <c r="Y12136" s="53"/>
      <c r="Z12136" s="64"/>
      <c r="AD12136" s="53"/>
    </row>
    <row r="12137" spans="1:30" s="13" customFormat="1" x14ac:dyDescent="0.25">
      <c r="A12137"/>
      <c r="B12137" s="32"/>
      <c r="C12137" s="34"/>
      <c r="D12137" s="10"/>
      <c r="J12137" s="53"/>
      <c r="K12137" s="64"/>
      <c r="O12137" s="60"/>
      <c r="P12137" s="67"/>
      <c r="T12137" s="53"/>
      <c r="U12137" s="64"/>
      <c r="Y12137" s="53"/>
      <c r="Z12137" s="64"/>
      <c r="AD12137" s="53"/>
    </row>
    <row r="12138" spans="1:30" s="13" customFormat="1" x14ac:dyDescent="0.25">
      <c r="A12138"/>
      <c r="B12138" s="32"/>
      <c r="C12138" s="34"/>
      <c r="D12138" s="10"/>
      <c r="J12138" s="53"/>
      <c r="K12138" s="64"/>
      <c r="O12138" s="60"/>
      <c r="P12138" s="67"/>
      <c r="T12138" s="53"/>
      <c r="U12138" s="64"/>
      <c r="Y12138" s="53"/>
      <c r="Z12138" s="64"/>
      <c r="AD12138" s="53"/>
    </row>
    <row r="12139" spans="1:30" s="13" customFormat="1" x14ac:dyDescent="0.25">
      <c r="A12139"/>
      <c r="B12139" s="32"/>
      <c r="C12139" s="34"/>
      <c r="D12139" s="10"/>
      <c r="J12139" s="53"/>
      <c r="K12139" s="64"/>
      <c r="O12139" s="60"/>
      <c r="P12139" s="67"/>
      <c r="T12139" s="53"/>
      <c r="U12139" s="64"/>
      <c r="Y12139" s="53"/>
      <c r="Z12139" s="64"/>
      <c r="AD12139" s="53"/>
    </row>
    <row r="12140" spans="1:30" s="13" customFormat="1" x14ac:dyDescent="0.25">
      <c r="A12140"/>
      <c r="B12140" s="32"/>
      <c r="C12140" s="34"/>
      <c r="D12140" s="10"/>
      <c r="J12140" s="53"/>
      <c r="K12140" s="64"/>
      <c r="O12140" s="60"/>
      <c r="P12140" s="67"/>
      <c r="T12140" s="53"/>
      <c r="U12140" s="64"/>
      <c r="Y12140" s="53"/>
      <c r="Z12140" s="64"/>
      <c r="AD12140" s="53"/>
    </row>
    <row r="12141" spans="1:30" s="13" customFormat="1" x14ac:dyDescent="0.25">
      <c r="A12141"/>
      <c r="B12141" s="32"/>
      <c r="C12141" s="34"/>
      <c r="D12141" s="10"/>
      <c r="J12141" s="53"/>
      <c r="K12141" s="64"/>
      <c r="O12141" s="60"/>
      <c r="P12141" s="67"/>
      <c r="T12141" s="53"/>
      <c r="U12141" s="64"/>
      <c r="Y12141" s="53"/>
      <c r="Z12141" s="64"/>
      <c r="AD12141" s="53"/>
    </row>
    <row r="12142" spans="1:30" s="13" customFormat="1" x14ac:dyDescent="0.25">
      <c r="A12142"/>
      <c r="B12142" s="32"/>
      <c r="C12142" s="34"/>
      <c r="D12142" s="10"/>
      <c r="J12142" s="53"/>
      <c r="K12142" s="64"/>
      <c r="O12142" s="60"/>
      <c r="P12142" s="67"/>
      <c r="T12142" s="53"/>
      <c r="U12142" s="64"/>
      <c r="Y12142" s="53"/>
      <c r="Z12142" s="64"/>
      <c r="AD12142" s="53"/>
    </row>
    <row r="12143" spans="1:30" s="13" customFormat="1" x14ac:dyDescent="0.25">
      <c r="A12143"/>
      <c r="B12143" s="32"/>
      <c r="C12143" s="34"/>
      <c r="D12143" s="10"/>
      <c r="J12143" s="53"/>
      <c r="K12143" s="64"/>
      <c r="O12143" s="60"/>
      <c r="P12143" s="67"/>
      <c r="T12143" s="53"/>
      <c r="U12143" s="64"/>
      <c r="Y12143" s="53"/>
      <c r="Z12143" s="64"/>
      <c r="AD12143" s="53"/>
    </row>
    <row r="12144" spans="1:30" s="13" customFormat="1" x14ac:dyDescent="0.25">
      <c r="A12144"/>
      <c r="B12144" s="32"/>
      <c r="C12144" s="34"/>
      <c r="D12144" s="10"/>
      <c r="J12144" s="53"/>
      <c r="K12144" s="64"/>
      <c r="O12144" s="60"/>
      <c r="P12144" s="67"/>
      <c r="T12144" s="53"/>
      <c r="U12144" s="64"/>
      <c r="Y12144" s="53"/>
      <c r="Z12144" s="64"/>
      <c r="AD12144" s="53"/>
    </row>
    <row r="12145" spans="1:30" s="13" customFormat="1" x14ac:dyDescent="0.25">
      <c r="A12145"/>
      <c r="B12145" s="32"/>
      <c r="C12145" s="34"/>
      <c r="D12145" s="10"/>
      <c r="J12145" s="53"/>
      <c r="K12145" s="64"/>
      <c r="O12145" s="60"/>
      <c r="P12145" s="67"/>
      <c r="T12145" s="53"/>
      <c r="U12145" s="64"/>
      <c r="Y12145" s="53"/>
      <c r="Z12145" s="64"/>
      <c r="AD12145" s="53"/>
    </row>
    <row r="12146" spans="1:30" s="13" customFormat="1" x14ac:dyDescent="0.25">
      <c r="A12146"/>
      <c r="B12146" s="32"/>
      <c r="C12146" s="34"/>
      <c r="D12146" s="10"/>
      <c r="J12146" s="53"/>
      <c r="K12146" s="64"/>
      <c r="O12146" s="60"/>
      <c r="P12146" s="67"/>
      <c r="T12146" s="53"/>
      <c r="U12146" s="64"/>
      <c r="Y12146" s="53"/>
      <c r="Z12146" s="64"/>
      <c r="AD12146" s="53"/>
    </row>
    <row r="12147" spans="1:30" s="13" customFormat="1" x14ac:dyDescent="0.25">
      <c r="A12147"/>
      <c r="B12147" s="32"/>
      <c r="C12147" s="34"/>
      <c r="D12147" s="10"/>
      <c r="J12147" s="53"/>
      <c r="K12147" s="64"/>
      <c r="O12147" s="60"/>
      <c r="P12147" s="67"/>
      <c r="T12147" s="53"/>
      <c r="U12147" s="64"/>
      <c r="Y12147" s="53"/>
      <c r="Z12147" s="64"/>
      <c r="AD12147" s="53"/>
    </row>
    <row r="12148" spans="1:30" s="13" customFormat="1" x14ac:dyDescent="0.25">
      <c r="A12148"/>
      <c r="B12148" s="32"/>
      <c r="C12148" s="34"/>
      <c r="D12148" s="10"/>
      <c r="J12148" s="53"/>
      <c r="K12148" s="64"/>
      <c r="O12148" s="60"/>
      <c r="P12148" s="67"/>
      <c r="T12148" s="53"/>
      <c r="U12148" s="64"/>
      <c r="Y12148" s="53"/>
      <c r="Z12148" s="64"/>
      <c r="AD12148" s="53"/>
    </row>
    <row r="12149" spans="1:30" s="13" customFormat="1" x14ac:dyDescent="0.25">
      <c r="A12149"/>
      <c r="B12149" s="32"/>
      <c r="C12149" s="34"/>
      <c r="D12149" s="10"/>
      <c r="J12149" s="53"/>
      <c r="K12149" s="64"/>
      <c r="O12149" s="60"/>
      <c r="P12149" s="67"/>
      <c r="T12149" s="53"/>
      <c r="U12149" s="64"/>
      <c r="Y12149" s="53"/>
      <c r="Z12149" s="64"/>
      <c r="AD12149" s="53"/>
    </row>
    <row r="12150" spans="1:30" s="13" customFormat="1" x14ac:dyDescent="0.25">
      <c r="A12150"/>
      <c r="B12150" s="32"/>
      <c r="C12150" s="34"/>
      <c r="D12150" s="10"/>
      <c r="J12150" s="53"/>
      <c r="K12150" s="64"/>
      <c r="O12150" s="60"/>
      <c r="P12150" s="67"/>
      <c r="T12150" s="53"/>
      <c r="U12150" s="64"/>
      <c r="Y12150" s="53"/>
      <c r="Z12150" s="64"/>
      <c r="AD12150" s="53"/>
    </row>
    <row r="12151" spans="1:30" s="13" customFormat="1" x14ac:dyDescent="0.25">
      <c r="A12151"/>
      <c r="B12151" s="32"/>
      <c r="C12151" s="34"/>
      <c r="D12151" s="10"/>
      <c r="J12151" s="53"/>
      <c r="K12151" s="64"/>
      <c r="O12151" s="60"/>
      <c r="P12151" s="67"/>
      <c r="T12151" s="53"/>
      <c r="U12151" s="64"/>
      <c r="Y12151" s="53"/>
      <c r="Z12151" s="64"/>
      <c r="AD12151" s="53"/>
    </row>
    <row r="12152" spans="1:30" s="13" customFormat="1" x14ac:dyDescent="0.25">
      <c r="A12152"/>
      <c r="B12152" s="32"/>
      <c r="C12152" s="34"/>
      <c r="D12152" s="10"/>
      <c r="J12152" s="53"/>
      <c r="K12152" s="64"/>
      <c r="O12152" s="60"/>
      <c r="P12152" s="67"/>
      <c r="T12152" s="53"/>
      <c r="U12152" s="64"/>
      <c r="Y12152" s="53"/>
      <c r="Z12152" s="64"/>
      <c r="AD12152" s="53"/>
    </row>
    <row r="12153" spans="1:30" s="13" customFormat="1" x14ac:dyDescent="0.25">
      <c r="A12153"/>
      <c r="B12153" s="32"/>
      <c r="C12153" s="34"/>
      <c r="D12153" s="10"/>
      <c r="J12153" s="53"/>
      <c r="K12153" s="64"/>
      <c r="O12153" s="60"/>
      <c r="P12153" s="67"/>
      <c r="T12153" s="53"/>
      <c r="U12153" s="64"/>
      <c r="Y12153" s="53"/>
      <c r="Z12153" s="64"/>
      <c r="AD12153" s="53"/>
    </row>
    <row r="12154" spans="1:30" s="13" customFormat="1" x14ac:dyDescent="0.25">
      <c r="A12154"/>
      <c r="B12154" s="32"/>
      <c r="C12154" s="34"/>
      <c r="D12154" s="10"/>
      <c r="J12154" s="53"/>
      <c r="K12154" s="64"/>
      <c r="O12154" s="60"/>
      <c r="P12154" s="67"/>
      <c r="T12154" s="53"/>
      <c r="U12154" s="64"/>
      <c r="Y12154" s="53"/>
      <c r="Z12154" s="64"/>
      <c r="AD12154" s="53"/>
    </row>
    <row r="12155" spans="1:30" s="13" customFormat="1" x14ac:dyDescent="0.25">
      <c r="A12155"/>
      <c r="B12155" s="32"/>
      <c r="C12155" s="34"/>
      <c r="D12155" s="10"/>
      <c r="J12155" s="53"/>
      <c r="K12155" s="64"/>
      <c r="O12155" s="60"/>
      <c r="P12155" s="67"/>
      <c r="T12155" s="53"/>
      <c r="U12155" s="64"/>
      <c r="Y12155" s="53"/>
      <c r="Z12155" s="64"/>
      <c r="AD12155" s="53"/>
    </row>
    <row r="12156" spans="1:30" s="13" customFormat="1" x14ac:dyDescent="0.25">
      <c r="A12156"/>
      <c r="B12156" s="32"/>
      <c r="C12156" s="34"/>
      <c r="D12156" s="10"/>
      <c r="J12156" s="53"/>
      <c r="K12156" s="64"/>
      <c r="O12156" s="60"/>
      <c r="P12156" s="67"/>
      <c r="T12156" s="53"/>
      <c r="U12156" s="64"/>
      <c r="Y12156" s="53"/>
      <c r="Z12156" s="64"/>
      <c r="AD12156" s="53"/>
    </row>
    <row r="12157" spans="1:30" s="13" customFormat="1" x14ac:dyDescent="0.25">
      <c r="A12157"/>
      <c r="B12157" s="32"/>
      <c r="C12157" s="34"/>
      <c r="D12157" s="10"/>
      <c r="J12157" s="53"/>
      <c r="K12157" s="64"/>
      <c r="O12157" s="60"/>
      <c r="P12157" s="67"/>
      <c r="T12157" s="53"/>
      <c r="U12157" s="64"/>
      <c r="Y12157" s="53"/>
      <c r="Z12157" s="64"/>
      <c r="AD12157" s="53"/>
    </row>
    <row r="12158" spans="1:30" s="13" customFormat="1" x14ac:dyDescent="0.25">
      <c r="A12158"/>
      <c r="B12158" s="32"/>
      <c r="C12158" s="34"/>
      <c r="D12158" s="10"/>
      <c r="J12158" s="53"/>
      <c r="K12158" s="64"/>
      <c r="O12158" s="60"/>
      <c r="P12158" s="67"/>
      <c r="T12158" s="53"/>
      <c r="U12158" s="64"/>
      <c r="Y12158" s="53"/>
      <c r="Z12158" s="64"/>
      <c r="AD12158" s="53"/>
    </row>
    <row r="12159" spans="1:30" s="13" customFormat="1" x14ac:dyDescent="0.25">
      <c r="A12159"/>
      <c r="B12159" s="32"/>
      <c r="C12159" s="34"/>
      <c r="D12159" s="10"/>
      <c r="J12159" s="53"/>
      <c r="K12159" s="64"/>
      <c r="O12159" s="60"/>
      <c r="P12159" s="67"/>
      <c r="T12159" s="53"/>
      <c r="U12159" s="64"/>
      <c r="Y12159" s="53"/>
      <c r="Z12159" s="64"/>
      <c r="AD12159" s="53"/>
    </row>
    <row r="12160" spans="1:30" s="13" customFormat="1" x14ac:dyDescent="0.25">
      <c r="A12160"/>
      <c r="B12160" s="32"/>
      <c r="C12160" s="34"/>
      <c r="D12160" s="10"/>
      <c r="J12160" s="53"/>
      <c r="K12160" s="64"/>
      <c r="O12160" s="60"/>
      <c r="P12160" s="67"/>
      <c r="T12160" s="53"/>
      <c r="U12160" s="64"/>
      <c r="Y12160" s="53"/>
      <c r="Z12160" s="64"/>
      <c r="AD12160" s="53"/>
    </row>
    <row r="12161" spans="1:30" s="13" customFormat="1" x14ac:dyDescent="0.25">
      <c r="A12161"/>
      <c r="B12161" s="32"/>
      <c r="C12161" s="34"/>
      <c r="D12161" s="10"/>
      <c r="J12161" s="53"/>
      <c r="K12161" s="64"/>
      <c r="O12161" s="60"/>
      <c r="P12161" s="67"/>
      <c r="T12161" s="53"/>
      <c r="U12161" s="64"/>
      <c r="Y12161" s="53"/>
      <c r="Z12161" s="64"/>
      <c r="AD12161" s="53"/>
    </row>
    <row r="12162" spans="1:30" s="13" customFormat="1" x14ac:dyDescent="0.25">
      <c r="A12162"/>
      <c r="B12162" s="32"/>
      <c r="C12162" s="34"/>
      <c r="D12162" s="10"/>
      <c r="J12162" s="53"/>
      <c r="K12162" s="64"/>
      <c r="O12162" s="60"/>
      <c r="P12162" s="67"/>
      <c r="T12162" s="53"/>
      <c r="U12162" s="64"/>
      <c r="Y12162" s="53"/>
      <c r="Z12162" s="64"/>
      <c r="AD12162" s="53"/>
    </row>
    <row r="12163" spans="1:30" s="13" customFormat="1" x14ac:dyDescent="0.25">
      <c r="A12163"/>
      <c r="B12163" s="32"/>
      <c r="C12163" s="34"/>
      <c r="D12163" s="10"/>
      <c r="J12163" s="53"/>
      <c r="K12163" s="64"/>
      <c r="O12163" s="60"/>
      <c r="P12163" s="67"/>
      <c r="T12163" s="53"/>
      <c r="U12163" s="64"/>
      <c r="Y12163" s="53"/>
      <c r="Z12163" s="64"/>
      <c r="AD12163" s="53"/>
    </row>
    <row r="12164" spans="1:30" s="13" customFormat="1" x14ac:dyDescent="0.25">
      <c r="A12164"/>
      <c r="B12164" s="32"/>
      <c r="C12164" s="34"/>
      <c r="D12164" s="10"/>
      <c r="J12164" s="53"/>
      <c r="K12164" s="64"/>
      <c r="O12164" s="60"/>
      <c r="P12164" s="67"/>
      <c r="T12164" s="53"/>
      <c r="U12164" s="64"/>
      <c r="Y12164" s="53"/>
      <c r="Z12164" s="64"/>
      <c r="AD12164" s="53"/>
    </row>
    <row r="12165" spans="1:30" s="13" customFormat="1" x14ac:dyDescent="0.25">
      <c r="A12165"/>
      <c r="B12165" s="32"/>
      <c r="C12165" s="34"/>
      <c r="D12165" s="10"/>
      <c r="J12165" s="53"/>
      <c r="K12165" s="64"/>
      <c r="O12165" s="60"/>
      <c r="P12165" s="67"/>
      <c r="T12165" s="53"/>
      <c r="U12165" s="64"/>
      <c r="Y12165" s="53"/>
      <c r="Z12165" s="64"/>
      <c r="AD12165" s="53"/>
    </row>
    <row r="12166" spans="1:30" s="13" customFormat="1" x14ac:dyDescent="0.25">
      <c r="A12166"/>
      <c r="B12166" s="32"/>
      <c r="C12166" s="34"/>
      <c r="D12166" s="10"/>
      <c r="J12166" s="53"/>
      <c r="K12166" s="64"/>
      <c r="O12166" s="60"/>
      <c r="P12166" s="67"/>
      <c r="T12166" s="53"/>
      <c r="U12166" s="64"/>
      <c r="Y12166" s="53"/>
      <c r="Z12166" s="64"/>
      <c r="AD12166" s="53"/>
    </row>
    <row r="12167" spans="1:30" s="13" customFormat="1" x14ac:dyDescent="0.25">
      <c r="A12167"/>
      <c r="B12167" s="32"/>
      <c r="C12167" s="34"/>
      <c r="D12167" s="10"/>
      <c r="J12167" s="53"/>
      <c r="K12167" s="64"/>
      <c r="O12167" s="60"/>
      <c r="P12167" s="67"/>
      <c r="T12167" s="53"/>
      <c r="U12167" s="64"/>
      <c r="Y12167" s="53"/>
      <c r="Z12167" s="64"/>
      <c r="AD12167" s="53"/>
    </row>
    <row r="12168" spans="1:30" s="13" customFormat="1" x14ac:dyDescent="0.25">
      <c r="A12168"/>
      <c r="B12168" s="32"/>
      <c r="C12168" s="34"/>
      <c r="D12168" s="10"/>
      <c r="J12168" s="53"/>
      <c r="K12168" s="64"/>
      <c r="O12168" s="60"/>
      <c r="P12168" s="67"/>
      <c r="T12168" s="53"/>
      <c r="U12168" s="64"/>
      <c r="Y12168" s="53"/>
      <c r="Z12168" s="64"/>
      <c r="AD12168" s="53"/>
    </row>
    <row r="12169" spans="1:30" s="13" customFormat="1" x14ac:dyDescent="0.25">
      <c r="A12169"/>
      <c r="B12169" s="32"/>
      <c r="C12169" s="34"/>
      <c r="D12169" s="10"/>
      <c r="J12169" s="53"/>
      <c r="K12169" s="64"/>
      <c r="O12169" s="60"/>
      <c r="P12169" s="67"/>
      <c r="T12169" s="53"/>
      <c r="U12169" s="64"/>
      <c r="Y12169" s="53"/>
      <c r="Z12169" s="64"/>
      <c r="AD12169" s="53"/>
    </row>
    <row r="12170" spans="1:30" s="13" customFormat="1" x14ac:dyDescent="0.25">
      <c r="A12170"/>
      <c r="B12170" s="32"/>
      <c r="C12170" s="34"/>
      <c r="D12170" s="10"/>
      <c r="J12170" s="53"/>
      <c r="K12170" s="64"/>
      <c r="O12170" s="60"/>
      <c r="P12170" s="67"/>
      <c r="T12170" s="53"/>
      <c r="U12170" s="64"/>
      <c r="Y12170" s="53"/>
      <c r="Z12170" s="64"/>
      <c r="AD12170" s="53"/>
    </row>
    <row r="12171" spans="1:30" s="13" customFormat="1" x14ac:dyDescent="0.25">
      <c r="A12171"/>
      <c r="B12171" s="32"/>
      <c r="C12171" s="34"/>
      <c r="D12171" s="10"/>
      <c r="J12171" s="53"/>
      <c r="K12171" s="64"/>
      <c r="O12171" s="60"/>
      <c r="P12171" s="67"/>
      <c r="T12171" s="53"/>
      <c r="U12171" s="64"/>
      <c r="Y12171" s="53"/>
      <c r="Z12171" s="64"/>
      <c r="AD12171" s="53"/>
    </row>
    <row r="12172" spans="1:30" s="13" customFormat="1" x14ac:dyDescent="0.25">
      <c r="A12172"/>
      <c r="B12172" s="32"/>
      <c r="C12172" s="34"/>
      <c r="D12172" s="10"/>
      <c r="J12172" s="53"/>
      <c r="K12172" s="64"/>
      <c r="O12172" s="60"/>
      <c r="P12172" s="67"/>
      <c r="T12172" s="53"/>
      <c r="U12172" s="64"/>
      <c r="Y12172" s="53"/>
      <c r="Z12172" s="64"/>
      <c r="AD12172" s="53"/>
    </row>
    <row r="12173" spans="1:30" s="13" customFormat="1" x14ac:dyDescent="0.25">
      <c r="A12173"/>
      <c r="B12173" s="32"/>
      <c r="C12173" s="34"/>
      <c r="D12173" s="10"/>
      <c r="J12173" s="53"/>
      <c r="K12173" s="64"/>
      <c r="O12173" s="60"/>
      <c r="P12173" s="67"/>
      <c r="T12173" s="53"/>
      <c r="U12173" s="64"/>
      <c r="Y12173" s="53"/>
      <c r="Z12173" s="64"/>
      <c r="AD12173" s="53"/>
    </row>
    <row r="12174" spans="1:30" s="13" customFormat="1" x14ac:dyDescent="0.25">
      <c r="A12174"/>
      <c r="B12174" s="32"/>
      <c r="C12174" s="34"/>
      <c r="D12174" s="10"/>
      <c r="J12174" s="53"/>
      <c r="K12174" s="64"/>
      <c r="O12174" s="60"/>
      <c r="P12174" s="67"/>
      <c r="T12174" s="53"/>
      <c r="U12174" s="64"/>
      <c r="Y12174" s="53"/>
      <c r="Z12174" s="64"/>
      <c r="AD12174" s="53"/>
    </row>
    <row r="12175" spans="1:30" s="13" customFormat="1" x14ac:dyDescent="0.25">
      <c r="A12175"/>
      <c r="B12175" s="32"/>
      <c r="C12175" s="34"/>
      <c r="D12175" s="10"/>
      <c r="J12175" s="53"/>
      <c r="K12175" s="64"/>
      <c r="O12175" s="60"/>
      <c r="P12175" s="67"/>
      <c r="T12175" s="53"/>
      <c r="U12175" s="64"/>
      <c r="Y12175" s="53"/>
      <c r="Z12175" s="64"/>
      <c r="AD12175" s="53"/>
    </row>
    <row r="12176" spans="1:30" s="13" customFormat="1" x14ac:dyDescent="0.25">
      <c r="A12176"/>
      <c r="B12176" s="32"/>
      <c r="C12176" s="34"/>
      <c r="D12176" s="10"/>
      <c r="J12176" s="53"/>
      <c r="K12176" s="64"/>
      <c r="O12176" s="60"/>
      <c r="P12176" s="67"/>
      <c r="T12176" s="53"/>
      <c r="U12176" s="64"/>
      <c r="Y12176" s="53"/>
      <c r="Z12176" s="64"/>
      <c r="AD12176" s="53"/>
    </row>
    <row r="12177" spans="1:30" s="13" customFormat="1" x14ac:dyDescent="0.25">
      <c r="A12177"/>
      <c r="B12177" s="32"/>
      <c r="C12177" s="34"/>
      <c r="D12177" s="10"/>
      <c r="J12177" s="53"/>
      <c r="K12177" s="64"/>
      <c r="O12177" s="60"/>
      <c r="P12177" s="67"/>
      <c r="T12177" s="53"/>
      <c r="U12177" s="64"/>
      <c r="Y12177" s="53"/>
      <c r="Z12177" s="64"/>
      <c r="AD12177" s="53"/>
    </row>
    <row r="12178" spans="1:30" s="13" customFormat="1" x14ac:dyDescent="0.25">
      <c r="A12178"/>
      <c r="B12178" s="32"/>
      <c r="C12178" s="34"/>
      <c r="D12178" s="10"/>
      <c r="J12178" s="53"/>
      <c r="K12178" s="64"/>
      <c r="O12178" s="60"/>
      <c r="P12178" s="67"/>
      <c r="T12178" s="53"/>
      <c r="U12178" s="64"/>
      <c r="Y12178" s="53"/>
      <c r="Z12178" s="64"/>
      <c r="AD12178" s="53"/>
    </row>
    <row r="12179" spans="1:30" s="13" customFormat="1" x14ac:dyDescent="0.25">
      <c r="A12179"/>
      <c r="B12179" s="32"/>
      <c r="C12179" s="34"/>
      <c r="D12179" s="10"/>
      <c r="J12179" s="53"/>
      <c r="K12179" s="64"/>
      <c r="O12179" s="60"/>
      <c r="P12179" s="67"/>
      <c r="T12179" s="53"/>
      <c r="U12179" s="64"/>
      <c r="Y12179" s="53"/>
      <c r="Z12179" s="64"/>
      <c r="AD12179" s="53"/>
    </row>
    <row r="12180" spans="1:30" s="13" customFormat="1" x14ac:dyDescent="0.25">
      <c r="A12180"/>
      <c r="B12180" s="32"/>
      <c r="C12180" s="34"/>
      <c r="D12180" s="10"/>
      <c r="J12180" s="53"/>
      <c r="K12180" s="64"/>
      <c r="O12180" s="60"/>
      <c r="P12180" s="67"/>
      <c r="T12180" s="53"/>
      <c r="U12180" s="64"/>
      <c r="Y12180" s="53"/>
      <c r="Z12180" s="64"/>
      <c r="AD12180" s="53"/>
    </row>
    <row r="12181" spans="1:30" s="13" customFormat="1" x14ac:dyDescent="0.25">
      <c r="A12181"/>
      <c r="B12181" s="32"/>
      <c r="C12181" s="34"/>
      <c r="D12181" s="10"/>
      <c r="J12181" s="53"/>
      <c r="K12181" s="64"/>
      <c r="O12181" s="60"/>
      <c r="P12181" s="67"/>
      <c r="T12181" s="53"/>
      <c r="U12181" s="64"/>
      <c r="Y12181" s="53"/>
      <c r="Z12181" s="64"/>
      <c r="AD12181" s="53"/>
    </row>
    <row r="12182" spans="1:30" s="13" customFormat="1" x14ac:dyDescent="0.25">
      <c r="A12182"/>
      <c r="B12182" s="32"/>
      <c r="C12182" s="34"/>
      <c r="D12182" s="10"/>
      <c r="J12182" s="53"/>
      <c r="K12182" s="64"/>
      <c r="O12182" s="60"/>
      <c r="P12182" s="67"/>
      <c r="T12182" s="53"/>
      <c r="U12182" s="64"/>
      <c r="Y12182" s="53"/>
      <c r="Z12182" s="64"/>
      <c r="AD12182" s="53"/>
    </row>
    <row r="12183" spans="1:30" s="13" customFormat="1" x14ac:dyDescent="0.25">
      <c r="A12183"/>
      <c r="B12183" s="32"/>
      <c r="C12183" s="34"/>
      <c r="D12183" s="10"/>
      <c r="J12183" s="53"/>
      <c r="K12183" s="64"/>
      <c r="O12183" s="60"/>
      <c r="P12183" s="67"/>
      <c r="T12183" s="53"/>
      <c r="U12183" s="64"/>
      <c r="Y12183" s="53"/>
      <c r="Z12183" s="64"/>
      <c r="AD12183" s="53"/>
    </row>
    <row r="12184" spans="1:30" s="13" customFormat="1" x14ac:dyDescent="0.25">
      <c r="A12184"/>
      <c r="B12184" s="32"/>
      <c r="C12184" s="34"/>
      <c r="D12184" s="10"/>
      <c r="J12184" s="53"/>
      <c r="K12184" s="64"/>
      <c r="O12184" s="60"/>
      <c r="P12184" s="67"/>
      <c r="T12184" s="53"/>
      <c r="U12184" s="64"/>
      <c r="Y12184" s="53"/>
      <c r="Z12184" s="64"/>
      <c r="AD12184" s="53"/>
    </row>
    <row r="12185" spans="1:30" s="13" customFormat="1" x14ac:dyDescent="0.25">
      <c r="A12185"/>
      <c r="B12185" s="32"/>
      <c r="C12185" s="34"/>
      <c r="D12185" s="10"/>
      <c r="J12185" s="53"/>
      <c r="K12185" s="64"/>
      <c r="O12185" s="60"/>
      <c r="P12185" s="67"/>
      <c r="T12185" s="53"/>
      <c r="U12185" s="64"/>
      <c r="Y12185" s="53"/>
      <c r="Z12185" s="64"/>
      <c r="AD12185" s="53"/>
    </row>
    <row r="12186" spans="1:30" s="13" customFormat="1" x14ac:dyDescent="0.25">
      <c r="A12186"/>
      <c r="B12186" s="32"/>
      <c r="C12186" s="34"/>
      <c r="D12186" s="10"/>
      <c r="J12186" s="53"/>
      <c r="K12186" s="64"/>
      <c r="O12186" s="60"/>
      <c r="P12186" s="67"/>
      <c r="T12186" s="53"/>
      <c r="U12186" s="64"/>
      <c r="Y12186" s="53"/>
      <c r="Z12186" s="64"/>
      <c r="AD12186" s="53"/>
    </row>
    <row r="12187" spans="1:30" s="13" customFormat="1" x14ac:dyDescent="0.25">
      <c r="A12187"/>
      <c r="B12187" s="32"/>
      <c r="C12187" s="34"/>
      <c r="D12187" s="10"/>
      <c r="J12187" s="53"/>
      <c r="K12187" s="64"/>
      <c r="O12187" s="60"/>
      <c r="P12187" s="67"/>
      <c r="T12187" s="53"/>
      <c r="U12187" s="64"/>
      <c r="Y12187" s="53"/>
      <c r="Z12187" s="64"/>
      <c r="AD12187" s="53"/>
    </row>
    <row r="12188" spans="1:30" s="13" customFormat="1" x14ac:dyDescent="0.25">
      <c r="A12188"/>
      <c r="B12188" s="32"/>
      <c r="C12188" s="34"/>
      <c r="D12188" s="10"/>
      <c r="J12188" s="53"/>
      <c r="K12188" s="64"/>
      <c r="O12188" s="60"/>
      <c r="P12188" s="67"/>
      <c r="T12188" s="53"/>
      <c r="U12188" s="64"/>
      <c r="Y12188" s="53"/>
      <c r="Z12188" s="64"/>
      <c r="AD12188" s="53"/>
    </row>
    <row r="12189" spans="1:30" s="13" customFormat="1" x14ac:dyDescent="0.25">
      <c r="A12189"/>
      <c r="B12189" s="32"/>
      <c r="C12189" s="34"/>
      <c r="D12189" s="10"/>
      <c r="J12189" s="53"/>
      <c r="K12189" s="64"/>
      <c r="O12189" s="60"/>
      <c r="P12189" s="67"/>
      <c r="T12189" s="53"/>
      <c r="U12189" s="64"/>
      <c r="Y12189" s="53"/>
      <c r="Z12189" s="64"/>
      <c r="AD12189" s="53"/>
    </row>
    <row r="12190" spans="1:30" s="13" customFormat="1" x14ac:dyDescent="0.25">
      <c r="A12190"/>
      <c r="B12190" s="32"/>
      <c r="C12190" s="34"/>
      <c r="D12190" s="10"/>
      <c r="J12190" s="53"/>
      <c r="K12190" s="64"/>
      <c r="O12190" s="60"/>
      <c r="P12190" s="67"/>
      <c r="T12190" s="53"/>
      <c r="U12190" s="64"/>
      <c r="Y12190" s="53"/>
      <c r="Z12190" s="64"/>
      <c r="AD12190" s="53"/>
    </row>
    <row r="12191" spans="1:30" s="13" customFormat="1" x14ac:dyDescent="0.25">
      <c r="A12191"/>
      <c r="B12191" s="32"/>
      <c r="C12191" s="34"/>
      <c r="D12191" s="10"/>
      <c r="J12191" s="53"/>
      <c r="K12191" s="64"/>
      <c r="O12191" s="60"/>
      <c r="P12191" s="67"/>
      <c r="T12191" s="53"/>
      <c r="U12191" s="64"/>
      <c r="Y12191" s="53"/>
      <c r="Z12191" s="64"/>
      <c r="AD12191" s="53"/>
    </row>
    <row r="12192" spans="1:30" s="13" customFormat="1" x14ac:dyDescent="0.25">
      <c r="A12192"/>
      <c r="B12192" s="32"/>
      <c r="C12192" s="34"/>
      <c r="D12192" s="10"/>
      <c r="J12192" s="53"/>
      <c r="K12192" s="64"/>
      <c r="O12192" s="60"/>
      <c r="P12192" s="67"/>
      <c r="T12192" s="53"/>
      <c r="U12192" s="64"/>
      <c r="Y12192" s="53"/>
      <c r="Z12192" s="64"/>
      <c r="AD12192" s="53"/>
    </row>
    <row r="12193" spans="1:30" s="13" customFormat="1" x14ac:dyDescent="0.25">
      <c r="A12193"/>
      <c r="B12193" s="32"/>
      <c r="C12193" s="34"/>
      <c r="D12193" s="10"/>
      <c r="J12193" s="53"/>
      <c r="K12193" s="64"/>
      <c r="O12193" s="60"/>
      <c r="P12193" s="67"/>
      <c r="T12193" s="53"/>
      <c r="U12193" s="64"/>
      <c r="Y12193" s="53"/>
      <c r="Z12193" s="64"/>
      <c r="AD12193" s="53"/>
    </row>
    <row r="12194" spans="1:30" s="13" customFormat="1" x14ac:dyDescent="0.25">
      <c r="A12194"/>
      <c r="B12194" s="32"/>
      <c r="C12194" s="34"/>
      <c r="D12194" s="10"/>
      <c r="J12194" s="53"/>
      <c r="K12194" s="64"/>
      <c r="O12194" s="60"/>
      <c r="P12194" s="67"/>
      <c r="T12194" s="53"/>
      <c r="U12194" s="64"/>
      <c r="Y12194" s="53"/>
      <c r="Z12194" s="64"/>
      <c r="AD12194" s="53"/>
    </row>
    <row r="12195" spans="1:30" s="13" customFormat="1" x14ac:dyDescent="0.25">
      <c r="A12195"/>
      <c r="B12195" s="32"/>
      <c r="C12195" s="34"/>
      <c r="D12195" s="10"/>
      <c r="J12195" s="53"/>
      <c r="K12195" s="64"/>
      <c r="O12195" s="60"/>
      <c r="P12195" s="67"/>
      <c r="T12195" s="53"/>
      <c r="U12195" s="64"/>
      <c r="Y12195" s="53"/>
      <c r="Z12195" s="64"/>
      <c r="AD12195" s="53"/>
    </row>
    <row r="12196" spans="1:30" s="13" customFormat="1" x14ac:dyDescent="0.25">
      <c r="A12196"/>
      <c r="B12196" s="32"/>
      <c r="C12196" s="34"/>
      <c r="D12196" s="10"/>
      <c r="J12196" s="53"/>
      <c r="K12196" s="64"/>
      <c r="O12196" s="60"/>
      <c r="P12196" s="67"/>
      <c r="T12196" s="53"/>
      <c r="U12196" s="64"/>
      <c r="Y12196" s="53"/>
      <c r="Z12196" s="64"/>
      <c r="AD12196" s="53"/>
    </row>
    <row r="12197" spans="1:30" s="13" customFormat="1" x14ac:dyDescent="0.25">
      <c r="A12197"/>
      <c r="B12197" s="32"/>
      <c r="C12197" s="34"/>
      <c r="D12197" s="10"/>
      <c r="J12197" s="53"/>
      <c r="K12197" s="64"/>
      <c r="O12197" s="60"/>
      <c r="P12197" s="67"/>
      <c r="T12197" s="53"/>
      <c r="U12197" s="64"/>
      <c r="Y12197" s="53"/>
      <c r="Z12197" s="64"/>
      <c r="AD12197" s="53"/>
    </row>
    <row r="12198" spans="1:30" s="13" customFormat="1" x14ac:dyDescent="0.25">
      <c r="A12198"/>
      <c r="B12198" s="32"/>
      <c r="C12198" s="34"/>
      <c r="D12198" s="10"/>
      <c r="J12198" s="53"/>
      <c r="K12198" s="64"/>
      <c r="O12198" s="60"/>
      <c r="P12198" s="67"/>
      <c r="T12198" s="53"/>
      <c r="U12198" s="64"/>
      <c r="Y12198" s="53"/>
      <c r="Z12198" s="64"/>
      <c r="AD12198" s="53"/>
    </row>
    <row r="12199" spans="1:30" s="13" customFormat="1" x14ac:dyDescent="0.25">
      <c r="A12199"/>
      <c r="B12199" s="32"/>
      <c r="C12199" s="34"/>
      <c r="D12199" s="10"/>
      <c r="J12199" s="53"/>
      <c r="K12199" s="64"/>
      <c r="O12199" s="60"/>
      <c r="P12199" s="67"/>
      <c r="T12199" s="53"/>
      <c r="U12199" s="64"/>
      <c r="Y12199" s="53"/>
      <c r="Z12199" s="64"/>
      <c r="AD12199" s="53"/>
    </row>
    <row r="12200" spans="1:30" s="13" customFormat="1" x14ac:dyDescent="0.25">
      <c r="A12200"/>
      <c r="B12200" s="32"/>
      <c r="C12200" s="34"/>
      <c r="D12200" s="10"/>
      <c r="J12200" s="53"/>
      <c r="K12200" s="64"/>
      <c r="O12200" s="60"/>
      <c r="P12200" s="67"/>
      <c r="T12200" s="53"/>
      <c r="U12200" s="64"/>
      <c r="Y12200" s="53"/>
      <c r="Z12200" s="64"/>
      <c r="AD12200" s="53"/>
    </row>
    <row r="12201" spans="1:30" s="13" customFormat="1" x14ac:dyDescent="0.25">
      <c r="A12201"/>
      <c r="B12201" s="32"/>
      <c r="C12201" s="34"/>
      <c r="D12201" s="10"/>
      <c r="J12201" s="53"/>
      <c r="K12201" s="64"/>
      <c r="O12201" s="60"/>
      <c r="P12201" s="67"/>
      <c r="T12201" s="53"/>
      <c r="U12201" s="64"/>
      <c r="Y12201" s="53"/>
      <c r="Z12201" s="64"/>
      <c r="AD12201" s="53"/>
    </row>
    <row r="12202" spans="1:30" s="13" customFormat="1" x14ac:dyDescent="0.25">
      <c r="A12202"/>
      <c r="B12202" s="32"/>
      <c r="C12202" s="34"/>
      <c r="D12202" s="10"/>
      <c r="J12202" s="53"/>
      <c r="K12202" s="64"/>
      <c r="O12202" s="60"/>
      <c r="P12202" s="67"/>
      <c r="T12202" s="53"/>
      <c r="U12202" s="64"/>
      <c r="Y12202" s="53"/>
      <c r="Z12202" s="64"/>
      <c r="AD12202" s="53"/>
    </row>
    <row r="12203" spans="1:30" s="13" customFormat="1" x14ac:dyDescent="0.25">
      <c r="A12203"/>
      <c r="B12203" s="32"/>
      <c r="C12203" s="34"/>
      <c r="D12203" s="10"/>
      <c r="J12203" s="53"/>
      <c r="K12203" s="64"/>
      <c r="O12203" s="60"/>
      <c r="P12203" s="67"/>
      <c r="T12203" s="53"/>
      <c r="U12203" s="64"/>
      <c r="Y12203" s="53"/>
      <c r="Z12203" s="64"/>
      <c r="AD12203" s="53"/>
    </row>
    <row r="12204" spans="1:30" s="13" customFormat="1" x14ac:dyDescent="0.25">
      <c r="A12204"/>
      <c r="B12204" s="32"/>
      <c r="C12204" s="34"/>
      <c r="D12204" s="10"/>
      <c r="J12204" s="53"/>
      <c r="K12204" s="64"/>
      <c r="O12204" s="60"/>
      <c r="P12204" s="67"/>
      <c r="T12204" s="53"/>
      <c r="U12204" s="64"/>
      <c r="Y12204" s="53"/>
      <c r="Z12204" s="64"/>
      <c r="AD12204" s="53"/>
    </row>
    <row r="12205" spans="1:30" s="13" customFormat="1" x14ac:dyDescent="0.25">
      <c r="A12205"/>
      <c r="B12205" s="32"/>
      <c r="C12205" s="34"/>
      <c r="D12205" s="10"/>
      <c r="J12205" s="53"/>
      <c r="K12205" s="64"/>
      <c r="O12205" s="60"/>
      <c r="P12205" s="67"/>
      <c r="T12205" s="53"/>
      <c r="U12205" s="64"/>
      <c r="Y12205" s="53"/>
      <c r="Z12205" s="64"/>
      <c r="AD12205" s="53"/>
    </row>
    <row r="12206" spans="1:30" s="13" customFormat="1" x14ac:dyDescent="0.25">
      <c r="A12206"/>
      <c r="B12206" s="32"/>
      <c r="C12206" s="34"/>
      <c r="D12206" s="10"/>
      <c r="J12206" s="53"/>
      <c r="K12206" s="64"/>
      <c r="O12206" s="60"/>
      <c r="P12206" s="67"/>
      <c r="T12206" s="53"/>
      <c r="U12206" s="64"/>
      <c r="Y12206" s="53"/>
      <c r="Z12206" s="64"/>
      <c r="AD12206" s="53"/>
    </row>
    <row r="12207" spans="1:30" s="13" customFormat="1" x14ac:dyDescent="0.25">
      <c r="A12207"/>
      <c r="B12207" s="32"/>
      <c r="C12207" s="34"/>
      <c r="D12207" s="10"/>
      <c r="J12207" s="53"/>
      <c r="K12207" s="64"/>
      <c r="O12207" s="60"/>
      <c r="P12207" s="67"/>
      <c r="T12207" s="53"/>
      <c r="U12207" s="64"/>
      <c r="Y12207" s="53"/>
      <c r="Z12207" s="64"/>
      <c r="AD12207" s="53"/>
    </row>
    <row r="12208" spans="1:30" s="13" customFormat="1" x14ac:dyDescent="0.25">
      <c r="A12208"/>
      <c r="B12208" s="32"/>
      <c r="C12208" s="34"/>
      <c r="D12208" s="10"/>
      <c r="J12208" s="53"/>
      <c r="K12208" s="64"/>
      <c r="O12208" s="60"/>
      <c r="P12208" s="67"/>
      <c r="T12208" s="53"/>
      <c r="U12208" s="64"/>
      <c r="Y12208" s="53"/>
      <c r="Z12208" s="64"/>
      <c r="AD12208" s="53"/>
    </row>
    <row r="12209" spans="1:30" s="13" customFormat="1" x14ac:dyDescent="0.25">
      <c r="A12209"/>
      <c r="B12209" s="32"/>
      <c r="C12209" s="34"/>
      <c r="D12209" s="10"/>
      <c r="J12209" s="53"/>
      <c r="K12209" s="64"/>
      <c r="O12209" s="60"/>
      <c r="P12209" s="67"/>
      <c r="T12209" s="53"/>
      <c r="U12209" s="64"/>
      <c r="Y12209" s="53"/>
      <c r="Z12209" s="64"/>
      <c r="AD12209" s="53"/>
    </row>
    <row r="12210" spans="1:30" s="13" customFormat="1" x14ac:dyDescent="0.25">
      <c r="A12210"/>
      <c r="B12210" s="32"/>
      <c r="C12210" s="34"/>
      <c r="D12210" s="10"/>
      <c r="J12210" s="53"/>
      <c r="K12210" s="64"/>
      <c r="O12210" s="60"/>
      <c r="P12210" s="67"/>
      <c r="T12210" s="53"/>
      <c r="U12210" s="64"/>
      <c r="Y12210" s="53"/>
      <c r="Z12210" s="64"/>
      <c r="AD12210" s="53"/>
    </row>
    <row r="12211" spans="1:30" s="13" customFormat="1" x14ac:dyDescent="0.25">
      <c r="A12211"/>
      <c r="B12211" s="32"/>
      <c r="C12211" s="34"/>
      <c r="D12211" s="10"/>
      <c r="J12211" s="53"/>
      <c r="K12211" s="64"/>
      <c r="O12211" s="60"/>
      <c r="P12211" s="67"/>
      <c r="T12211" s="53"/>
      <c r="U12211" s="64"/>
      <c r="Y12211" s="53"/>
      <c r="Z12211" s="64"/>
      <c r="AD12211" s="53"/>
    </row>
    <row r="12212" spans="1:30" s="13" customFormat="1" x14ac:dyDescent="0.25">
      <c r="A12212"/>
      <c r="B12212" s="32"/>
      <c r="C12212" s="34"/>
      <c r="D12212" s="10"/>
      <c r="J12212" s="53"/>
      <c r="K12212" s="64"/>
      <c r="O12212" s="60"/>
      <c r="P12212" s="67"/>
      <c r="T12212" s="53"/>
      <c r="U12212" s="64"/>
      <c r="Y12212" s="53"/>
      <c r="Z12212" s="64"/>
      <c r="AD12212" s="53"/>
    </row>
    <row r="12213" spans="1:30" s="13" customFormat="1" x14ac:dyDescent="0.25">
      <c r="A12213"/>
      <c r="B12213" s="32"/>
      <c r="C12213" s="34"/>
      <c r="D12213" s="10"/>
      <c r="J12213" s="53"/>
      <c r="K12213" s="64"/>
      <c r="O12213" s="60"/>
      <c r="P12213" s="67"/>
      <c r="T12213" s="53"/>
      <c r="U12213" s="64"/>
      <c r="Y12213" s="53"/>
      <c r="Z12213" s="64"/>
      <c r="AD12213" s="53"/>
    </row>
    <row r="12214" spans="1:30" s="13" customFormat="1" x14ac:dyDescent="0.25">
      <c r="A12214"/>
      <c r="B12214" s="32"/>
      <c r="C12214" s="34"/>
      <c r="D12214" s="10"/>
      <c r="J12214" s="53"/>
      <c r="K12214" s="64"/>
      <c r="O12214" s="60"/>
      <c r="P12214" s="67"/>
      <c r="T12214" s="53"/>
      <c r="U12214" s="64"/>
      <c r="Y12214" s="53"/>
      <c r="Z12214" s="64"/>
      <c r="AD12214" s="53"/>
    </row>
    <row r="12215" spans="1:30" s="13" customFormat="1" x14ac:dyDescent="0.25">
      <c r="A12215"/>
      <c r="B12215" s="32"/>
      <c r="C12215" s="34"/>
      <c r="D12215" s="10"/>
      <c r="J12215" s="53"/>
      <c r="K12215" s="64"/>
      <c r="O12215" s="60"/>
      <c r="P12215" s="67"/>
      <c r="T12215" s="53"/>
      <c r="U12215" s="64"/>
      <c r="Y12215" s="53"/>
      <c r="Z12215" s="64"/>
      <c r="AD12215" s="53"/>
    </row>
    <row r="12216" spans="1:30" s="13" customFormat="1" x14ac:dyDescent="0.25">
      <c r="A12216"/>
      <c r="B12216" s="32"/>
      <c r="C12216" s="34"/>
      <c r="D12216" s="10"/>
      <c r="J12216" s="53"/>
      <c r="K12216" s="64"/>
      <c r="O12216" s="60"/>
      <c r="P12216" s="67"/>
      <c r="T12216" s="53"/>
      <c r="U12216" s="64"/>
      <c r="Y12216" s="53"/>
      <c r="Z12216" s="64"/>
      <c r="AD12216" s="53"/>
    </row>
    <row r="12217" spans="1:30" s="13" customFormat="1" x14ac:dyDescent="0.25">
      <c r="A12217"/>
      <c r="B12217" s="32"/>
      <c r="C12217" s="34"/>
      <c r="D12217" s="10"/>
      <c r="J12217" s="53"/>
      <c r="K12217" s="64"/>
      <c r="O12217" s="60"/>
      <c r="P12217" s="67"/>
      <c r="T12217" s="53"/>
      <c r="U12217" s="64"/>
      <c r="Y12217" s="53"/>
      <c r="Z12217" s="64"/>
      <c r="AD12217" s="53"/>
    </row>
    <row r="12218" spans="1:30" s="13" customFormat="1" x14ac:dyDescent="0.25">
      <c r="A12218"/>
      <c r="B12218" s="32"/>
      <c r="C12218" s="34"/>
      <c r="D12218" s="10"/>
      <c r="J12218" s="53"/>
      <c r="K12218" s="64"/>
      <c r="O12218" s="60"/>
      <c r="P12218" s="67"/>
      <c r="T12218" s="53"/>
      <c r="U12218" s="64"/>
      <c r="Y12218" s="53"/>
      <c r="Z12218" s="64"/>
      <c r="AD12218" s="53"/>
    </row>
    <row r="12219" spans="1:30" s="13" customFormat="1" x14ac:dyDescent="0.25">
      <c r="A12219"/>
      <c r="B12219" s="32"/>
      <c r="C12219" s="34"/>
      <c r="D12219" s="10"/>
      <c r="J12219" s="53"/>
      <c r="K12219" s="64"/>
      <c r="O12219" s="60"/>
      <c r="P12219" s="67"/>
      <c r="T12219" s="53"/>
      <c r="U12219" s="64"/>
      <c r="Y12219" s="53"/>
      <c r="Z12219" s="64"/>
      <c r="AD12219" s="53"/>
    </row>
    <row r="12220" spans="1:30" s="13" customFormat="1" x14ac:dyDescent="0.25">
      <c r="A12220"/>
      <c r="B12220" s="32"/>
      <c r="C12220" s="34"/>
      <c r="D12220" s="10"/>
      <c r="J12220" s="53"/>
      <c r="K12220" s="64"/>
      <c r="O12220" s="60"/>
      <c r="P12220" s="67"/>
      <c r="T12220" s="53"/>
      <c r="U12220" s="64"/>
      <c r="Y12220" s="53"/>
      <c r="Z12220" s="64"/>
      <c r="AD12220" s="53"/>
    </row>
    <row r="12221" spans="1:30" s="13" customFormat="1" x14ac:dyDescent="0.25">
      <c r="A12221"/>
      <c r="B12221" s="32"/>
      <c r="C12221" s="34"/>
      <c r="D12221" s="10"/>
      <c r="J12221" s="53"/>
      <c r="K12221" s="64"/>
      <c r="O12221" s="60"/>
      <c r="P12221" s="67"/>
      <c r="T12221" s="53"/>
      <c r="U12221" s="64"/>
      <c r="Y12221" s="53"/>
      <c r="Z12221" s="64"/>
      <c r="AD12221" s="53"/>
    </row>
    <row r="12222" spans="1:30" s="13" customFormat="1" x14ac:dyDescent="0.25">
      <c r="A12222"/>
      <c r="B12222" s="32"/>
      <c r="C12222" s="34"/>
      <c r="D12222" s="10"/>
      <c r="J12222" s="53"/>
      <c r="K12222" s="64"/>
      <c r="O12222" s="60"/>
      <c r="P12222" s="67"/>
      <c r="T12222" s="53"/>
      <c r="U12222" s="64"/>
      <c r="Y12222" s="53"/>
      <c r="Z12222" s="64"/>
      <c r="AD12222" s="53"/>
    </row>
    <row r="12223" spans="1:30" s="13" customFormat="1" x14ac:dyDescent="0.25">
      <c r="A12223"/>
      <c r="B12223" s="32"/>
      <c r="C12223" s="34"/>
      <c r="D12223" s="10"/>
      <c r="J12223" s="53"/>
      <c r="K12223" s="64"/>
      <c r="O12223" s="60"/>
      <c r="P12223" s="67"/>
      <c r="T12223" s="53"/>
      <c r="U12223" s="64"/>
      <c r="Y12223" s="53"/>
      <c r="Z12223" s="64"/>
      <c r="AD12223" s="53"/>
    </row>
    <row r="12224" spans="1:30" s="13" customFormat="1" x14ac:dyDescent="0.25">
      <c r="A12224"/>
      <c r="B12224" s="32"/>
      <c r="C12224" s="34"/>
      <c r="D12224" s="10"/>
      <c r="J12224" s="53"/>
      <c r="K12224" s="64"/>
      <c r="O12224" s="60"/>
      <c r="P12224" s="67"/>
      <c r="T12224" s="53"/>
      <c r="U12224" s="64"/>
      <c r="Y12224" s="53"/>
      <c r="Z12224" s="64"/>
      <c r="AD12224" s="53"/>
    </row>
    <row r="12225" spans="1:30" s="13" customFormat="1" x14ac:dyDescent="0.25">
      <c r="A12225"/>
      <c r="B12225" s="32"/>
      <c r="C12225" s="34"/>
      <c r="D12225" s="10"/>
      <c r="J12225" s="53"/>
      <c r="K12225" s="64"/>
      <c r="O12225" s="60"/>
      <c r="P12225" s="67"/>
      <c r="T12225" s="53"/>
      <c r="U12225" s="64"/>
      <c r="Y12225" s="53"/>
      <c r="Z12225" s="64"/>
      <c r="AD12225" s="53"/>
    </row>
    <row r="12226" spans="1:30" s="13" customFormat="1" x14ac:dyDescent="0.25">
      <c r="A12226"/>
      <c r="B12226" s="32"/>
      <c r="C12226" s="34"/>
      <c r="D12226" s="10"/>
      <c r="J12226" s="53"/>
      <c r="K12226" s="64"/>
      <c r="O12226" s="60"/>
      <c r="P12226" s="67"/>
      <c r="T12226" s="53"/>
      <c r="U12226" s="64"/>
      <c r="Y12226" s="53"/>
      <c r="Z12226" s="64"/>
      <c r="AD12226" s="53"/>
    </row>
    <row r="12227" spans="1:30" s="13" customFormat="1" x14ac:dyDescent="0.25">
      <c r="A12227"/>
      <c r="B12227" s="32"/>
      <c r="C12227" s="34"/>
      <c r="D12227" s="10"/>
      <c r="J12227" s="53"/>
      <c r="K12227" s="64"/>
      <c r="O12227" s="60"/>
      <c r="P12227" s="67"/>
      <c r="T12227" s="53"/>
      <c r="U12227" s="64"/>
      <c r="Y12227" s="53"/>
      <c r="Z12227" s="64"/>
      <c r="AD12227" s="53"/>
    </row>
    <row r="12228" spans="1:30" s="13" customFormat="1" x14ac:dyDescent="0.25">
      <c r="A12228"/>
      <c r="B12228" s="32"/>
      <c r="C12228" s="34"/>
      <c r="D12228" s="10"/>
      <c r="J12228" s="53"/>
      <c r="K12228" s="64"/>
      <c r="O12228" s="60"/>
      <c r="P12228" s="67"/>
      <c r="T12228" s="53"/>
      <c r="U12228" s="64"/>
      <c r="Y12228" s="53"/>
      <c r="Z12228" s="64"/>
      <c r="AD12228" s="53"/>
    </row>
    <row r="12229" spans="1:30" s="13" customFormat="1" x14ac:dyDescent="0.25">
      <c r="A12229"/>
      <c r="B12229" s="32"/>
      <c r="C12229" s="34"/>
      <c r="D12229" s="10"/>
      <c r="J12229" s="53"/>
      <c r="K12229" s="64"/>
      <c r="O12229" s="60"/>
      <c r="P12229" s="67"/>
      <c r="T12229" s="53"/>
      <c r="U12229" s="64"/>
      <c r="Y12229" s="53"/>
      <c r="Z12229" s="64"/>
      <c r="AD12229" s="53"/>
    </row>
    <row r="12230" spans="1:30" s="13" customFormat="1" x14ac:dyDescent="0.25">
      <c r="A12230"/>
      <c r="B12230" s="32"/>
      <c r="C12230" s="34"/>
      <c r="D12230" s="10"/>
      <c r="J12230" s="53"/>
      <c r="K12230" s="64"/>
      <c r="O12230" s="60"/>
      <c r="P12230" s="67"/>
      <c r="T12230" s="53"/>
      <c r="U12230" s="64"/>
      <c r="Y12230" s="53"/>
      <c r="Z12230" s="64"/>
      <c r="AD12230" s="53"/>
    </row>
    <row r="12231" spans="1:30" s="13" customFormat="1" x14ac:dyDescent="0.25">
      <c r="A12231"/>
      <c r="B12231" s="32"/>
      <c r="C12231" s="34"/>
      <c r="D12231" s="10"/>
      <c r="J12231" s="53"/>
      <c r="K12231" s="64"/>
      <c r="O12231" s="60"/>
      <c r="P12231" s="67"/>
      <c r="T12231" s="53"/>
      <c r="U12231" s="64"/>
      <c r="Y12231" s="53"/>
      <c r="Z12231" s="64"/>
      <c r="AD12231" s="53"/>
    </row>
    <row r="12232" spans="1:30" s="13" customFormat="1" x14ac:dyDescent="0.25">
      <c r="A12232"/>
      <c r="B12232" s="32"/>
      <c r="C12232" s="34"/>
      <c r="D12232" s="10"/>
      <c r="J12232" s="53"/>
      <c r="K12232" s="64"/>
      <c r="O12232" s="60"/>
      <c r="P12232" s="67"/>
      <c r="T12232" s="53"/>
      <c r="U12232" s="64"/>
      <c r="Y12232" s="53"/>
      <c r="Z12232" s="64"/>
      <c r="AD12232" s="53"/>
    </row>
    <row r="12233" spans="1:30" s="13" customFormat="1" x14ac:dyDescent="0.25">
      <c r="A12233"/>
      <c r="B12233" s="32"/>
      <c r="C12233" s="34"/>
      <c r="D12233" s="10"/>
      <c r="J12233" s="53"/>
      <c r="K12233" s="64"/>
      <c r="O12233" s="60"/>
      <c r="P12233" s="67"/>
      <c r="T12233" s="53"/>
      <c r="U12233" s="64"/>
      <c r="Y12233" s="53"/>
      <c r="Z12233" s="64"/>
      <c r="AD12233" s="53"/>
    </row>
    <row r="12234" spans="1:30" s="13" customFormat="1" x14ac:dyDescent="0.25">
      <c r="A12234"/>
      <c r="B12234" s="32"/>
      <c r="C12234" s="34"/>
      <c r="D12234" s="10"/>
      <c r="J12234" s="53"/>
      <c r="K12234" s="64"/>
      <c r="O12234" s="60"/>
      <c r="P12234" s="67"/>
      <c r="T12234" s="53"/>
      <c r="U12234" s="64"/>
      <c r="Y12234" s="53"/>
      <c r="Z12234" s="64"/>
      <c r="AD12234" s="53"/>
    </row>
    <row r="12235" spans="1:30" s="13" customFormat="1" x14ac:dyDescent="0.25">
      <c r="A12235"/>
      <c r="B12235" s="32"/>
      <c r="C12235" s="34"/>
      <c r="D12235" s="10"/>
      <c r="J12235" s="53"/>
      <c r="K12235" s="64"/>
      <c r="O12235" s="60"/>
      <c r="P12235" s="67"/>
      <c r="T12235" s="53"/>
      <c r="U12235" s="64"/>
      <c r="Y12235" s="53"/>
      <c r="Z12235" s="64"/>
      <c r="AD12235" s="53"/>
    </row>
    <row r="12236" spans="1:30" s="13" customFormat="1" x14ac:dyDescent="0.25">
      <c r="A12236"/>
      <c r="B12236" s="32"/>
      <c r="C12236" s="34"/>
      <c r="D12236" s="10"/>
      <c r="J12236" s="53"/>
      <c r="K12236" s="64"/>
      <c r="O12236" s="60"/>
      <c r="P12236" s="67"/>
      <c r="T12236" s="53"/>
      <c r="U12236" s="64"/>
      <c r="Y12236" s="53"/>
      <c r="Z12236" s="64"/>
      <c r="AD12236" s="53"/>
    </row>
    <row r="12237" spans="1:30" s="13" customFormat="1" x14ac:dyDescent="0.25">
      <c r="A12237"/>
      <c r="B12237" s="32"/>
      <c r="C12237" s="34"/>
      <c r="D12237" s="10"/>
      <c r="J12237" s="53"/>
      <c r="K12237" s="64"/>
      <c r="O12237" s="60"/>
      <c r="P12237" s="67"/>
      <c r="T12237" s="53"/>
      <c r="U12237" s="64"/>
      <c r="Y12237" s="53"/>
      <c r="Z12237" s="64"/>
      <c r="AD12237" s="53"/>
    </row>
    <row r="12238" spans="1:30" s="13" customFormat="1" x14ac:dyDescent="0.25">
      <c r="A12238"/>
      <c r="B12238" s="32"/>
      <c r="C12238" s="34"/>
      <c r="D12238" s="10"/>
      <c r="J12238" s="53"/>
      <c r="K12238" s="64"/>
      <c r="O12238" s="60"/>
      <c r="P12238" s="67"/>
      <c r="T12238" s="53"/>
      <c r="U12238" s="64"/>
      <c r="Y12238" s="53"/>
      <c r="Z12238" s="64"/>
      <c r="AD12238" s="53"/>
    </row>
    <row r="12239" spans="1:30" s="13" customFormat="1" x14ac:dyDescent="0.25">
      <c r="A12239"/>
      <c r="B12239" s="32"/>
      <c r="C12239" s="34"/>
      <c r="D12239" s="10"/>
      <c r="J12239" s="53"/>
      <c r="K12239" s="64"/>
      <c r="O12239" s="60"/>
      <c r="P12239" s="67"/>
      <c r="T12239" s="53"/>
      <c r="U12239" s="64"/>
      <c r="Y12239" s="53"/>
      <c r="Z12239" s="64"/>
      <c r="AD12239" s="53"/>
    </row>
    <row r="12240" spans="1:30" s="13" customFormat="1" x14ac:dyDescent="0.25">
      <c r="A12240"/>
      <c r="B12240" s="32"/>
      <c r="C12240" s="34"/>
      <c r="D12240" s="10"/>
      <c r="J12240" s="53"/>
      <c r="K12240" s="64"/>
      <c r="O12240" s="60"/>
      <c r="P12240" s="67"/>
      <c r="T12240" s="53"/>
      <c r="U12240" s="64"/>
      <c r="Y12240" s="53"/>
      <c r="Z12240" s="64"/>
      <c r="AD12240" s="53"/>
    </row>
    <row r="12241" spans="1:30" s="13" customFormat="1" x14ac:dyDescent="0.25">
      <c r="A12241"/>
      <c r="B12241" s="32"/>
      <c r="C12241" s="34"/>
      <c r="D12241" s="10"/>
      <c r="J12241" s="53"/>
      <c r="K12241" s="64"/>
      <c r="O12241" s="60"/>
      <c r="P12241" s="67"/>
      <c r="T12241" s="53"/>
      <c r="U12241" s="64"/>
      <c r="Y12241" s="53"/>
      <c r="Z12241" s="64"/>
      <c r="AD12241" s="53"/>
    </row>
    <row r="12242" spans="1:30" s="13" customFormat="1" x14ac:dyDescent="0.25">
      <c r="A12242"/>
      <c r="B12242" s="32"/>
      <c r="C12242" s="34"/>
      <c r="D12242" s="10"/>
      <c r="J12242" s="53"/>
      <c r="K12242" s="64"/>
      <c r="O12242" s="60"/>
      <c r="P12242" s="67"/>
      <c r="T12242" s="53"/>
      <c r="U12242" s="64"/>
      <c r="Y12242" s="53"/>
      <c r="Z12242" s="64"/>
      <c r="AD12242" s="53"/>
    </row>
    <row r="12243" spans="1:30" s="13" customFormat="1" x14ac:dyDescent="0.25">
      <c r="A12243"/>
      <c r="B12243" s="32"/>
      <c r="C12243" s="34"/>
      <c r="D12243" s="10"/>
      <c r="J12243" s="53"/>
      <c r="K12243" s="64"/>
      <c r="O12243" s="60"/>
      <c r="P12243" s="67"/>
      <c r="T12243" s="53"/>
      <c r="U12243" s="64"/>
      <c r="Y12243" s="53"/>
      <c r="Z12243" s="64"/>
      <c r="AD12243" s="53"/>
    </row>
    <row r="12244" spans="1:30" s="13" customFormat="1" x14ac:dyDescent="0.25">
      <c r="A12244"/>
      <c r="B12244" s="32"/>
      <c r="C12244" s="34"/>
      <c r="D12244" s="10"/>
      <c r="J12244" s="53"/>
      <c r="K12244" s="64"/>
      <c r="O12244" s="60"/>
      <c r="P12244" s="67"/>
      <c r="T12244" s="53"/>
      <c r="U12244" s="64"/>
      <c r="Y12244" s="53"/>
      <c r="Z12244" s="64"/>
      <c r="AD12244" s="53"/>
    </row>
    <row r="12245" spans="1:30" s="13" customFormat="1" x14ac:dyDescent="0.25">
      <c r="A12245"/>
      <c r="B12245" s="32"/>
      <c r="C12245" s="34"/>
      <c r="D12245" s="10"/>
      <c r="J12245" s="53"/>
      <c r="K12245" s="64"/>
      <c r="O12245" s="60"/>
      <c r="P12245" s="67"/>
      <c r="T12245" s="53"/>
      <c r="U12245" s="64"/>
      <c r="Y12245" s="53"/>
      <c r="Z12245" s="64"/>
      <c r="AD12245" s="53"/>
    </row>
    <row r="12246" spans="1:30" s="13" customFormat="1" x14ac:dyDescent="0.25">
      <c r="A12246"/>
      <c r="B12246" s="32"/>
      <c r="C12246" s="34"/>
      <c r="D12246" s="10"/>
      <c r="J12246" s="53"/>
      <c r="K12246" s="64"/>
      <c r="O12246" s="60"/>
      <c r="P12246" s="67"/>
      <c r="T12246" s="53"/>
      <c r="U12246" s="64"/>
      <c r="Y12246" s="53"/>
      <c r="Z12246" s="64"/>
      <c r="AD12246" s="53"/>
    </row>
    <row r="12247" spans="1:30" s="13" customFormat="1" x14ac:dyDescent="0.25">
      <c r="A12247"/>
      <c r="B12247" s="32"/>
      <c r="C12247" s="34"/>
      <c r="D12247" s="10"/>
      <c r="J12247" s="53"/>
      <c r="K12247" s="64"/>
      <c r="O12247" s="60"/>
      <c r="P12247" s="67"/>
      <c r="T12247" s="53"/>
      <c r="U12247" s="64"/>
      <c r="Y12247" s="53"/>
      <c r="Z12247" s="64"/>
      <c r="AD12247" s="53"/>
    </row>
    <row r="12248" spans="1:30" s="13" customFormat="1" x14ac:dyDescent="0.25">
      <c r="A12248"/>
      <c r="B12248" s="32"/>
      <c r="C12248" s="34"/>
      <c r="D12248" s="10"/>
      <c r="J12248" s="53"/>
      <c r="K12248" s="64"/>
      <c r="O12248" s="60"/>
      <c r="P12248" s="67"/>
      <c r="T12248" s="53"/>
      <c r="U12248" s="64"/>
      <c r="Y12248" s="53"/>
      <c r="Z12248" s="64"/>
      <c r="AD12248" s="53"/>
    </row>
    <row r="12249" spans="1:30" s="13" customFormat="1" x14ac:dyDescent="0.25">
      <c r="A12249"/>
      <c r="B12249" s="32"/>
      <c r="C12249" s="34"/>
      <c r="D12249" s="10"/>
      <c r="J12249" s="53"/>
      <c r="K12249" s="64"/>
      <c r="O12249" s="60"/>
      <c r="P12249" s="67"/>
      <c r="T12249" s="53"/>
      <c r="U12249" s="64"/>
      <c r="Y12249" s="53"/>
      <c r="Z12249" s="64"/>
      <c r="AD12249" s="53"/>
    </row>
    <row r="12250" spans="1:30" s="13" customFormat="1" x14ac:dyDescent="0.25">
      <c r="A12250"/>
      <c r="B12250" s="32"/>
      <c r="C12250" s="34"/>
      <c r="D12250" s="10"/>
      <c r="J12250" s="53"/>
      <c r="K12250" s="64"/>
      <c r="O12250" s="60"/>
      <c r="P12250" s="67"/>
      <c r="T12250" s="53"/>
      <c r="U12250" s="64"/>
      <c r="Y12250" s="53"/>
      <c r="Z12250" s="64"/>
      <c r="AD12250" s="53"/>
    </row>
    <row r="12251" spans="1:30" s="13" customFormat="1" x14ac:dyDescent="0.25">
      <c r="A12251"/>
      <c r="B12251" s="32"/>
      <c r="C12251" s="34"/>
      <c r="D12251" s="10"/>
      <c r="J12251" s="53"/>
      <c r="K12251" s="64"/>
      <c r="O12251" s="60"/>
      <c r="P12251" s="67"/>
      <c r="T12251" s="53"/>
      <c r="U12251" s="64"/>
      <c r="Y12251" s="53"/>
      <c r="Z12251" s="64"/>
      <c r="AD12251" s="53"/>
    </row>
    <row r="12252" spans="1:30" s="13" customFormat="1" x14ac:dyDescent="0.25">
      <c r="A12252"/>
      <c r="B12252" s="32"/>
      <c r="C12252" s="34"/>
      <c r="D12252" s="10"/>
      <c r="J12252" s="53"/>
      <c r="K12252" s="64"/>
      <c r="O12252" s="60"/>
      <c r="P12252" s="67"/>
      <c r="T12252" s="53"/>
      <c r="U12252" s="64"/>
      <c r="Y12252" s="53"/>
      <c r="Z12252" s="64"/>
      <c r="AD12252" s="53"/>
    </row>
    <row r="12253" spans="1:30" s="13" customFormat="1" x14ac:dyDescent="0.25">
      <c r="A12253"/>
      <c r="B12253" s="32"/>
      <c r="C12253" s="34"/>
      <c r="D12253" s="10"/>
      <c r="J12253" s="53"/>
      <c r="K12253" s="64"/>
      <c r="O12253" s="60"/>
      <c r="P12253" s="67"/>
      <c r="T12253" s="53"/>
      <c r="U12253" s="64"/>
      <c r="Y12253" s="53"/>
      <c r="Z12253" s="64"/>
      <c r="AD12253" s="53"/>
    </row>
    <row r="12254" spans="1:30" s="13" customFormat="1" x14ac:dyDescent="0.25">
      <c r="A12254"/>
      <c r="B12254" s="32"/>
      <c r="C12254" s="34"/>
      <c r="D12254" s="10"/>
      <c r="J12254" s="53"/>
      <c r="K12254" s="64"/>
      <c r="O12254" s="60"/>
      <c r="P12254" s="67"/>
      <c r="T12254" s="53"/>
      <c r="U12254" s="64"/>
      <c r="Y12254" s="53"/>
      <c r="Z12254" s="64"/>
      <c r="AD12254" s="53"/>
    </row>
    <row r="12255" spans="1:30" s="13" customFormat="1" x14ac:dyDescent="0.25">
      <c r="A12255"/>
      <c r="B12255" s="32"/>
      <c r="C12255" s="34"/>
      <c r="D12255" s="10"/>
      <c r="J12255" s="53"/>
      <c r="K12255" s="64"/>
      <c r="O12255" s="60"/>
      <c r="P12255" s="67"/>
      <c r="T12255" s="53"/>
      <c r="U12255" s="64"/>
      <c r="Y12255" s="53"/>
      <c r="Z12255" s="64"/>
      <c r="AD12255" s="53"/>
    </row>
    <row r="12256" spans="1:30" s="13" customFormat="1" x14ac:dyDescent="0.25">
      <c r="A12256"/>
      <c r="B12256" s="32"/>
      <c r="C12256" s="34"/>
      <c r="D12256" s="10"/>
      <c r="J12256" s="53"/>
      <c r="K12256" s="64"/>
      <c r="O12256" s="60"/>
      <c r="P12256" s="67"/>
      <c r="T12256" s="53"/>
      <c r="U12256" s="64"/>
      <c r="Y12256" s="53"/>
      <c r="Z12256" s="64"/>
      <c r="AD12256" s="53"/>
    </row>
    <row r="12257" spans="1:30" s="13" customFormat="1" x14ac:dyDescent="0.25">
      <c r="A12257"/>
      <c r="B12257" s="32"/>
      <c r="C12257" s="34"/>
      <c r="D12257" s="10"/>
      <c r="J12257" s="53"/>
      <c r="K12257" s="64"/>
      <c r="O12257" s="60"/>
      <c r="P12257" s="67"/>
      <c r="T12257" s="53"/>
      <c r="U12257" s="64"/>
      <c r="Y12257" s="53"/>
      <c r="Z12257" s="64"/>
      <c r="AD12257" s="53"/>
    </row>
    <row r="12258" spans="1:30" s="13" customFormat="1" x14ac:dyDescent="0.25">
      <c r="A12258"/>
      <c r="B12258" s="32"/>
      <c r="C12258" s="34"/>
      <c r="D12258" s="10"/>
      <c r="J12258" s="53"/>
      <c r="K12258" s="64"/>
      <c r="O12258" s="60"/>
      <c r="P12258" s="67"/>
      <c r="T12258" s="53"/>
      <c r="U12258" s="64"/>
      <c r="Y12258" s="53"/>
      <c r="Z12258" s="64"/>
      <c r="AD12258" s="53"/>
    </row>
    <row r="12259" spans="1:30" s="13" customFormat="1" x14ac:dyDescent="0.25">
      <c r="A12259"/>
      <c r="B12259" s="32"/>
      <c r="C12259" s="34"/>
      <c r="D12259" s="10"/>
      <c r="J12259" s="53"/>
      <c r="K12259" s="64"/>
      <c r="O12259" s="60"/>
      <c r="P12259" s="67"/>
      <c r="T12259" s="53"/>
      <c r="U12259" s="64"/>
      <c r="Y12259" s="53"/>
      <c r="Z12259" s="64"/>
      <c r="AD12259" s="53"/>
    </row>
    <row r="12260" spans="1:30" s="13" customFormat="1" x14ac:dyDescent="0.25">
      <c r="A12260"/>
      <c r="B12260" s="32"/>
      <c r="C12260" s="34"/>
      <c r="D12260" s="10"/>
      <c r="J12260" s="53"/>
      <c r="K12260" s="64"/>
      <c r="O12260" s="60"/>
      <c r="P12260" s="67"/>
      <c r="T12260" s="53"/>
      <c r="U12260" s="64"/>
      <c r="Y12260" s="53"/>
      <c r="Z12260" s="64"/>
      <c r="AD12260" s="53"/>
    </row>
    <row r="12261" spans="1:30" s="13" customFormat="1" x14ac:dyDescent="0.25">
      <c r="A12261"/>
      <c r="B12261" s="32"/>
      <c r="C12261" s="34"/>
      <c r="D12261" s="10"/>
      <c r="J12261" s="53"/>
      <c r="K12261" s="64"/>
      <c r="O12261" s="60"/>
      <c r="P12261" s="67"/>
      <c r="T12261" s="53"/>
      <c r="U12261" s="64"/>
      <c r="Y12261" s="53"/>
      <c r="Z12261" s="64"/>
      <c r="AD12261" s="53"/>
    </row>
    <row r="12262" spans="1:30" s="13" customFormat="1" x14ac:dyDescent="0.25">
      <c r="A12262"/>
      <c r="B12262" s="32"/>
      <c r="C12262" s="34"/>
      <c r="D12262" s="10"/>
      <c r="J12262" s="53"/>
      <c r="K12262" s="64"/>
      <c r="O12262" s="60"/>
      <c r="P12262" s="67"/>
      <c r="T12262" s="53"/>
      <c r="U12262" s="64"/>
      <c r="Y12262" s="53"/>
      <c r="Z12262" s="64"/>
      <c r="AD12262" s="53"/>
    </row>
    <row r="12263" spans="1:30" s="13" customFormat="1" x14ac:dyDescent="0.25">
      <c r="A12263"/>
      <c r="B12263" s="32"/>
      <c r="C12263" s="34"/>
      <c r="D12263" s="10"/>
      <c r="J12263" s="53"/>
      <c r="K12263" s="64"/>
      <c r="O12263" s="60"/>
      <c r="P12263" s="67"/>
      <c r="T12263" s="53"/>
      <c r="U12263" s="64"/>
      <c r="Y12263" s="53"/>
      <c r="Z12263" s="64"/>
      <c r="AD12263" s="53"/>
    </row>
    <row r="12264" spans="1:30" s="13" customFormat="1" x14ac:dyDescent="0.25">
      <c r="A12264"/>
      <c r="B12264" s="32"/>
      <c r="C12264" s="34"/>
      <c r="D12264" s="10"/>
      <c r="J12264" s="53"/>
      <c r="K12264" s="64"/>
      <c r="O12264" s="60"/>
      <c r="P12264" s="67"/>
      <c r="T12264" s="53"/>
      <c r="U12264" s="64"/>
      <c r="Y12264" s="53"/>
      <c r="Z12264" s="64"/>
      <c r="AD12264" s="53"/>
    </row>
    <row r="12265" spans="1:30" s="13" customFormat="1" x14ac:dyDescent="0.25">
      <c r="A12265"/>
      <c r="B12265" s="32"/>
      <c r="C12265" s="34"/>
      <c r="D12265" s="10"/>
      <c r="J12265" s="53"/>
      <c r="K12265" s="64"/>
      <c r="O12265" s="60"/>
      <c r="P12265" s="67"/>
      <c r="T12265" s="53"/>
      <c r="U12265" s="64"/>
      <c r="Y12265" s="53"/>
      <c r="Z12265" s="64"/>
      <c r="AD12265" s="53"/>
    </row>
    <row r="12266" spans="1:30" s="13" customFormat="1" x14ac:dyDescent="0.25">
      <c r="A12266"/>
      <c r="B12266" s="32"/>
      <c r="C12266" s="34"/>
      <c r="D12266" s="10"/>
      <c r="J12266" s="53"/>
      <c r="K12266" s="64"/>
      <c r="O12266" s="60"/>
      <c r="P12266" s="67"/>
      <c r="T12266" s="53"/>
      <c r="U12266" s="64"/>
      <c r="Y12266" s="53"/>
      <c r="Z12266" s="64"/>
      <c r="AD12266" s="53"/>
    </row>
    <row r="12267" spans="1:30" s="13" customFormat="1" x14ac:dyDescent="0.25">
      <c r="A12267"/>
      <c r="B12267" s="32"/>
      <c r="C12267" s="34"/>
      <c r="D12267" s="10"/>
      <c r="J12267" s="53"/>
      <c r="K12267" s="64"/>
      <c r="O12267" s="60"/>
      <c r="P12267" s="67"/>
      <c r="T12267" s="53"/>
      <c r="U12267" s="64"/>
      <c r="Y12267" s="53"/>
      <c r="Z12267" s="64"/>
      <c r="AD12267" s="53"/>
    </row>
    <row r="12268" spans="1:30" s="13" customFormat="1" x14ac:dyDescent="0.25">
      <c r="A12268"/>
      <c r="B12268" s="32"/>
      <c r="C12268" s="34"/>
      <c r="D12268" s="10"/>
      <c r="J12268" s="53"/>
      <c r="K12268" s="64"/>
      <c r="O12268" s="60"/>
      <c r="P12268" s="67"/>
      <c r="T12268" s="53"/>
      <c r="U12268" s="64"/>
      <c r="Y12268" s="53"/>
      <c r="Z12268" s="64"/>
      <c r="AD12268" s="53"/>
    </row>
    <row r="12269" spans="1:30" s="13" customFormat="1" x14ac:dyDescent="0.25">
      <c r="A12269"/>
      <c r="B12269" s="32"/>
      <c r="C12269" s="34"/>
      <c r="D12269" s="10"/>
      <c r="J12269" s="53"/>
      <c r="K12269" s="64"/>
      <c r="O12269" s="60"/>
      <c r="P12269" s="67"/>
      <c r="T12269" s="53"/>
      <c r="U12269" s="64"/>
      <c r="Y12269" s="53"/>
      <c r="Z12269" s="64"/>
      <c r="AD12269" s="53"/>
    </row>
    <row r="12270" spans="1:30" s="13" customFormat="1" x14ac:dyDescent="0.25">
      <c r="A12270"/>
      <c r="B12270" s="32"/>
      <c r="C12270" s="34"/>
      <c r="D12270" s="10"/>
      <c r="J12270" s="53"/>
      <c r="K12270" s="64"/>
      <c r="O12270" s="60"/>
      <c r="P12270" s="67"/>
      <c r="T12270" s="53"/>
      <c r="U12270" s="64"/>
      <c r="Y12270" s="53"/>
      <c r="Z12270" s="64"/>
      <c r="AD12270" s="53"/>
    </row>
    <row r="12271" spans="1:30" s="13" customFormat="1" x14ac:dyDescent="0.25">
      <c r="A12271"/>
      <c r="B12271" s="32"/>
      <c r="C12271" s="34"/>
      <c r="D12271" s="10"/>
      <c r="J12271" s="53"/>
      <c r="K12271" s="64"/>
      <c r="O12271" s="60"/>
      <c r="P12271" s="67"/>
      <c r="T12271" s="53"/>
      <c r="U12271" s="64"/>
      <c r="Y12271" s="53"/>
      <c r="Z12271" s="64"/>
      <c r="AD12271" s="53"/>
    </row>
    <row r="12272" spans="1:30" s="13" customFormat="1" x14ac:dyDescent="0.25">
      <c r="A12272"/>
      <c r="B12272" s="32"/>
      <c r="C12272" s="34"/>
      <c r="D12272" s="10"/>
      <c r="J12272" s="53"/>
      <c r="K12272" s="64"/>
      <c r="O12272" s="60"/>
      <c r="P12272" s="67"/>
      <c r="T12272" s="53"/>
      <c r="U12272" s="64"/>
      <c r="Y12272" s="53"/>
      <c r="Z12272" s="64"/>
      <c r="AD12272" s="53"/>
    </row>
    <row r="12273" spans="1:30" s="13" customFormat="1" x14ac:dyDescent="0.25">
      <c r="A12273"/>
      <c r="B12273" s="32"/>
      <c r="C12273" s="34"/>
      <c r="D12273" s="10"/>
      <c r="J12273" s="53"/>
      <c r="K12273" s="64"/>
      <c r="O12273" s="60"/>
      <c r="P12273" s="67"/>
      <c r="T12273" s="53"/>
      <c r="U12273" s="64"/>
      <c r="Y12273" s="53"/>
      <c r="Z12273" s="64"/>
      <c r="AD12273" s="53"/>
    </row>
    <row r="12274" spans="1:30" s="13" customFormat="1" x14ac:dyDescent="0.25">
      <c r="A12274"/>
      <c r="B12274" s="32"/>
      <c r="C12274" s="34"/>
      <c r="D12274" s="10"/>
      <c r="J12274" s="53"/>
      <c r="K12274" s="64"/>
      <c r="O12274" s="60"/>
      <c r="P12274" s="67"/>
      <c r="T12274" s="53"/>
      <c r="U12274" s="64"/>
      <c r="Y12274" s="53"/>
      <c r="Z12274" s="64"/>
      <c r="AD12274" s="53"/>
    </row>
    <row r="12275" spans="1:30" s="13" customFormat="1" x14ac:dyDescent="0.25">
      <c r="A12275"/>
      <c r="B12275" s="32"/>
      <c r="C12275" s="34"/>
      <c r="D12275" s="10"/>
      <c r="J12275" s="53"/>
      <c r="K12275" s="64"/>
      <c r="O12275" s="60"/>
      <c r="P12275" s="67"/>
      <c r="T12275" s="53"/>
      <c r="U12275" s="64"/>
      <c r="Y12275" s="53"/>
      <c r="Z12275" s="64"/>
      <c r="AD12275" s="53"/>
    </row>
    <row r="12276" spans="1:30" s="13" customFormat="1" x14ac:dyDescent="0.25">
      <c r="A12276"/>
      <c r="B12276" s="32"/>
      <c r="C12276" s="34"/>
      <c r="D12276" s="10"/>
      <c r="J12276" s="53"/>
      <c r="K12276" s="64"/>
      <c r="O12276" s="60"/>
      <c r="P12276" s="67"/>
      <c r="T12276" s="53"/>
      <c r="U12276" s="64"/>
      <c r="Y12276" s="53"/>
      <c r="Z12276" s="64"/>
      <c r="AD12276" s="53"/>
    </row>
    <row r="12277" spans="1:30" s="13" customFormat="1" x14ac:dyDescent="0.25">
      <c r="A12277"/>
      <c r="B12277" s="32"/>
      <c r="C12277" s="34"/>
      <c r="D12277" s="10"/>
      <c r="J12277" s="53"/>
      <c r="K12277" s="64"/>
      <c r="O12277" s="60"/>
      <c r="P12277" s="67"/>
      <c r="T12277" s="53"/>
      <c r="U12277" s="64"/>
      <c r="Y12277" s="53"/>
      <c r="Z12277" s="64"/>
      <c r="AD12277" s="53"/>
    </row>
    <row r="12278" spans="1:30" s="13" customFormat="1" x14ac:dyDescent="0.25">
      <c r="A12278"/>
      <c r="B12278" s="32"/>
      <c r="C12278" s="34"/>
      <c r="D12278" s="10"/>
      <c r="J12278" s="53"/>
      <c r="K12278" s="64"/>
      <c r="O12278" s="60"/>
      <c r="P12278" s="67"/>
      <c r="T12278" s="53"/>
      <c r="U12278" s="64"/>
      <c r="Y12278" s="53"/>
      <c r="Z12278" s="64"/>
      <c r="AD12278" s="53"/>
    </row>
    <row r="12279" spans="1:30" s="13" customFormat="1" x14ac:dyDescent="0.25">
      <c r="A12279"/>
      <c r="B12279" s="32"/>
      <c r="C12279" s="34"/>
      <c r="D12279" s="10"/>
      <c r="J12279" s="53"/>
      <c r="K12279" s="64"/>
      <c r="O12279" s="60"/>
      <c r="P12279" s="67"/>
      <c r="T12279" s="53"/>
      <c r="U12279" s="64"/>
      <c r="Y12279" s="53"/>
      <c r="Z12279" s="64"/>
      <c r="AD12279" s="53"/>
    </row>
    <row r="12280" spans="1:30" s="13" customFormat="1" x14ac:dyDescent="0.25">
      <c r="A12280"/>
      <c r="B12280" s="32"/>
      <c r="C12280" s="34"/>
      <c r="D12280" s="10"/>
      <c r="J12280" s="53"/>
      <c r="K12280" s="64"/>
      <c r="O12280" s="60"/>
      <c r="P12280" s="67"/>
      <c r="T12280" s="53"/>
      <c r="U12280" s="64"/>
      <c r="Y12280" s="53"/>
      <c r="Z12280" s="64"/>
      <c r="AD12280" s="53"/>
    </row>
    <row r="12281" spans="1:30" s="13" customFormat="1" x14ac:dyDescent="0.25">
      <c r="A12281"/>
      <c r="B12281" s="32"/>
      <c r="C12281" s="34"/>
      <c r="D12281" s="10"/>
      <c r="J12281" s="53"/>
      <c r="K12281" s="64"/>
      <c r="O12281" s="60"/>
      <c r="P12281" s="67"/>
      <c r="T12281" s="53"/>
      <c r="U12281" s="64"/>
      <c r="Y12281" s="53"/>
      <c r="Z12281" s="64"/>
      <c r="AD12281" s="53"/>
    </row>
    <row r="12282" spans="1:30" s="13" customFormat="1" x14ac:dyDescent="0.25">
      <c r="A12282"/>
      <c r="B12282" s="32"/>
      <c r="C12282" s="34"/>
      <c r="D12282" s="10"/>
      <c r="J12282" s="53"/>
      <c r="K12282" s="64"/>
      <c r="O12282" s="60"/>
      <c r="P12282" s="67"/>
      <c r="T12282" s="53"/>
      <c r="U12282" s="64"/>
      <c r="Y12282" s="53"/>
      <c r="Z12282" s="64"/>
      <c r="AD12282" s="53"/>
    </row>
    <row r="12283" spans="1:30" s="13" customFormat="1" x14ac:dyDescent="0.25">
      <c r="A12283"/>
      <c r="B12283" s="32"/>
      <c r="C12283" s="34"/>
      <c r="D12283" s="10"/>
      <c r="J12283" s="53"/>
      <c r="K12283" s="64"/>
      <c r="O12283" s="60"/>
      <c r="P12283" s="67"/>
      <c r="T12283" s="53"/>
      <c r="U12283" s="64"/>
      <c r="Y12283" s="53"/>
      <c r="Z12283" s="64"/>
      <c r="AD12283" s="53"/>
    </row>
    <row r="12284" spans="1:30" s="13" customFormat="1" x14ac:dyDescent="0.25">
      <c r="A12284"/>
      <c r="B12284" s="32"/>
      <c r="C12284" s="34"/>
      <c r="D12284" s="10"/>
      <c r="J12284" s="53"/>
      <c r="K12284" s="64"/>
      <c r="O12284" s="60"/>
      <c r="P12284" s="67"/>
      <c r="T12284" s="53"/>
      <c r="U12284" s="64"/>
      <c r="Y12284" s="53"/>
      <c r="Z12284" s="64"/>
      <c r="AD12284" s="53"/>
    </row>
    <row r="12285" spans="1:30" s="13" customFormat="1" x14ac:dyDescent="0.25">
      <c r="A12285"/>
      <c r="B12285" s="32"/>
      <c r="C12285" s="34"/>
      <c r="D12285" s="10"/>
      <c r="J12285" s="53"/>
      <c r="K12285" s="64"/>
      <c r="O12285" s="60"/>
      <c r="P12285" s="67"/>
      <c r="T12285" s="53"/>
      <c r="U12285" s="64"/>
      <c r="Y12285" s="53"/>
      <c r="Z12285" s="64"/>
      <c r="AD12285" s="53"/>
    </row>
    <row r="12286" spans="1:30" s="13" customFormat="1" x14ac:dyDescent="0.25">
      <c r="A12286"/>
      <c r="B12286" s="32"/>
      <c r="C12286" s="34"/>
      <c r="D12286" s="10"/>
      <c r="J12286" s="53"/>
      <c r="K12286" s="64"/>
      <c r="O12286" s="60"/>
      <c r="P12286" s="67"/>
      <c r="T12286" s="53"/>
      <c r="U12286" s="64"/>
      <c r="Y12286" s="53"/>
      <c r="Z12286" s="64"/>
      <c r="AD12286" s="53"/>
    </row>
    <row r="12287" spans="1:30" s="13" customFormat="1" x14ac:dyDescent="0.25">
      <c r="A12287"/>
      <c r="B12287" s="32"/>
      <c r="C12287" s="34"/>
      <c r="D12287" s="10"/>
      <c r="J12287" s="53"/>
      <c r="K12287" s="64"/>
      <c r="O12287" s="60"/>
      <c r="P12287" s="67"/>
      <c r="T12287" s="53"/>
      <c r="U12287" s="64"/>
      <c r="Y12287" s="53"/>
      <c r="Z12287" s="64"/>
      <c r="AD12287" s="53"/>
    </row>
    <row r="12288" spans="1:30" s="13" customFormat="1" x14ac:dyDescent="0.25">
      <c r="A12288"/>
      <c r="B12288" s="32"/>
      <c r="C12288" s="34"/>
      <c r="D12288" s="10"/>
      <c r="J12288" s="53"/>
      <c r="K12288" s="64"/>
      <c r="O12288" s="60"/>
      <c r="P12288" s="67"/>
      <c r="T12288" s="53"/>
      <c r="U12288" s="64"/>
      <c r="Y12288" s="53"/>
      <c r="Z12288" s="64"/>
      <c r="AD12288" s="53"/>
    </row>
    <row r="12289" spans="1:30" s="13" customFormat="1" x14ac:dyDescent="0.25">
      <c r="A12289"/>
      <c r="B12289" s="32"/>
      <c r="C12289" s="34"/>
      <c r="D12289" s="10"/>
      <c r="J12289" s="53"/>
      <c r="K12289" s="64"/>
      <c r="O12289" s="60"/>
      <c r="P12289" s="67"/>
      <c r="T12289" s="53"/>
      <c r="U12289" s="64"/>
      <c r="Y12289" s="53"/>
      <c r="Z12289" s="64"/>
      <c r="AD12289" s="53"/>
    </row>
    <row r="12290" spans="1:30" s="13" customFormat="1" x14ac:dyDescent="0.25">
      <c r="A12290"/>
      <c r="B12290" s="32"/>
      <c r="C12290" s="34"/>
      <c r="D12290" s="10"/>
      <c r="J12290" s="53"/>
      <c r="K12290" s="64"/>
      <c r="O12290" s="60"/>
      <c r="P12290" s="67"/>
      <c r="T12290" s="53"/>
      <c r="U12290" s="64"/>
      <c r="Y12290" s="53"/>
      <c r="Z12290" s="64"/>
      <c r="AD12290" s="53"/>
    </row>
    <row r="12291" spans="1:30" s="13" customFormat="1" x14ac:dyDescent="0.25">
      <c r="A12291"/>
      <c r="B12291" s="32"/>
      <c r="C12291" s="34"/>
      <c r="D12291" s="10"/>
      <c r="J12291" s="53"/>
      <c r="K12291" s="64"/>
      <c r="O12291" s="60"/>
      <c r="P12291" s="67"/>
      <c r="T12291" s="53"/>
      <c r="U12291" s="64"/>
      <c r="Y12291" s="53"/>
      <c r="Z12291" s="64"/>
      <c r="AD12291" s="53"/>
    </row>
    <row r="12292" spans="1:30" s="13" customFormat="1" x14ac:dyDescent="0.25">
      <c r="A12292"/>
      <c r="B12292" s="32"/>
      <c r="C12292" s="34"/>
      <c r="D12292" s="10"/>
      <c r="J12292" s="53"/>
      <c r="K12292" s="64"/>
      <c r="O12292" s="60"/>
      <c r="P12292" s="67"/>
      <c r="T12292" s="53"/>
      <c r="U12292" s="64"/>
      <c r="Y12292" s="53"/>
      <c r="Z12292" s="64"/>
      <c r="AD12292" s="53"/>
    </row>
    <row r="12293" spans="1:30" s="13" customFormat="1" x14ac:dyDescent="0.25">
      <c r="A12293"/>
      <c r="B12293" s="32"/>
      <c r="C12293" s="34"/>
      <c r="D12293" s="10"/>
      <c r="J12293" s="53"/>
      <c r="K12293" s="64"/>
      <c r="O12293" s="60"/>
      <c r="P12293" s="67"/>
      <c r="T12293" s="53"/>
      <c r="U12293" s="64"/>
      <c r="Y12293" s="53"/>
      <c r="Z12293" s="64"/>
      <c r="AD12293" s="53"/>
    </row>
    <row r="12294" spans="1:30" s="13" customFormat="1" x14ac:dyDescent="0.25">
      <c r="A12294"/>
      <c r="B12294" s="32"/>
      <c r="C12294" s="34"/>
      <c r="D12294" s="10"/>
      <c r="J12294" s="53"/>
      <c r="K12294" s="64"/>
      <c r="O12294" s="60"/>
      <c r="P12294" s="67"/>
      <c r="T12294" s="53"/>
      <c r="U12294" s="64"/>
      <c r="Y12294" s="53"/>
      <c r="Z12294" s="64"/>
      <c r="AD12294" s="53"/>
    </row>
    <row r="12295" spans="1:30" s="13" customFormat="1" x14ac:dyDescent="0.25">
      <c r="A12295"/>
      <c r="B12295" s="32"/>
      <c r="C12295" s="34"/>
      <c r="D12295" s="10"/>
      <c r="J12295" s="53"/>
      <c r="K12295" s="64"/>
      <c r="O12295" s="60"/>
      <c r="P12295" s="67"/>
      <c r="T12295" s="53"/>
      <c r="U12295" s="64"/>
      <c r="Y12295" s="53"/>
      <c r="Z12295" s="64"/>
      <c r="AD12295" s="53"/>
    </row>
    <row r="12296" spans="1:30" s="13" customFormat="1" x14ac:dyDescent="0.25">
      <c r="A12296"/>
      <c r="B12296" s="32"/>
      <c r="C12296" s="34"/>
      <c r="D12296" s="10"/>
      <c r="J12296" s="53"/>
      <c r="K12296" s="64"/>
      <c r="O12296" s="60"/>
      <c r="P12296" s="67"/>
      <c r="T12296" s="53"/>
      <c r="U12296" s="64"/>
      <c r="Y12296" s="53"/>
      <c r="Z12296" s="64"/>
      <c r="AD12296" s="53"/>
    </row>
    <row r="12297" spans="1:30" s="13" customFormat="1" x14ac:dyDescent="0.25">
      <c r="A12297"/>
      <c r="B12297" s="32"/>
      <c r="C12297" s="34"/>
      <c r="D12297" s="10"/>
      <c r="J12297" s="53"/>
      <c r="K12297" s="64"/>
      <c r="O12297" s="60"/>
      <c r="P12297" s="67"/>
      <c r="T12297" s="53"/>
      <c r="U12297" s="64"/>
      <c r="Y12297" s="53"/>
      <c r="Z12297" s="64"/>
      <c r="AD12297" s="53"/>
    </row>
    <row r="12298" spans="1:30" s="13" customFormat="1" x14ac:dyDescent="0.25">
      <c r="A12298"/>
      <c r="B12298" s="32"/>
      <c r="C12298" s="34"/>
      <c r="D12298" s="10"/>
      <c r="J12298" s="53"/>
      <c r="K12298" s="64"/>
      <c r="O12298" s="60"/>
      <c r="P12298" s="67"/>
      <c r="T12298" s="53"/>
      <c r="U12298" s="64"/>
      <c r="Y12298" s="53"/>
      <c r="Z12298" s="64"/>
      <c r="AD12298" s="53"/>
    </row>
    <row r="12299" spans="1:30" s="13" customFormat="1" x14ac:dyDescent="0.25">
      <c r="A12299"/>
      <c r="B12299" s="32"/>
      <c r="C12299" s="34"/>
      <c r="D12299" s="10"/>
      <c r="J12299" s="53"/>
      <c r="K12299" s="64"/>
      <c r="O12299" s="60"/>
      <c r="P12299" s="67"/>
      <c r="T12299" s="53"/>
      <c r="U12299" s="64"/>
      <c r="Y12299" s="53"/>
      <c r="Z12299" s="64"/>
      <c r="AD12299" s="53"/>
    </row>
    <row r="12300" spans="1:30" s="13" customFormat="1" x14ac:dyDescent="0.25">
      <c r="A12300"/>
      <c r="B12300" s="32"/>
      <c r="C12300" s="34"/>
      <c r="D12300" s="10"/>
      <c r="J12300" s="53"/>
      <c r="K12300" s="64"/>
      <c r="O12300" s="60"/>
      <c r="P12300" s="67"/>
      <c r="T12300" s="53"/>
      <c r="U12300" s="64"/>
      <c r="Y12300" s="53"/>
      <c r="Z12300" s="64"/>
      <c r="AD12300" s="53"/>
    </row>
    <row r="12301" spans="1:30" s="13" customFormat="1" x14ac:dyDescent="0.25">
      <c r="A12301"/>
      <c r="B12301" s="32"/>
      <c r="C12301" s="34"/>
      <c r="D12301" s="10"/>
      <c r="J12301" s="53"/>
      <c r="K12301" s="64"/>
      <c r="O12301" s="60"/>
      <c r="P12301" s="67"/>
      <c r="T12301" s="53"/>
      <c r="U12301" s="64"/>
      <c r="Y12301" s="53"/>
      <c r="Z12301" s="64"/>
      <c r="AD12301" s="53"/>
    </row>
    <row r="12302" spans="1:30" s="13" customFormat="1" x14ac:dyDescent="0.25">
      <c r="A12302"/>
      <c r="B12302" s="32"/>
      <c r="C12302" s="34"/>
      <c r="D12302" s="10"/>
      <c r="J12302" s="53"/>
      <c r="K12302" s="64"/>
      <c r="O12302" s="60"/>
      <c r="P12302" s="67"/>
      <c r="T12302" s="53"/>
      <c r="U12302" s="64"/>
      <c r="Y12302" s="53"/>
      <c r="Z12302" s="64"/>
      <c r="AD12302" s="53"/>
    </row>
    <row r="12303" spans="1:30" s="13" customFormat="1" x14ac:dyDescent="0.25">
      <c r="A12303"/>
      <c r="B12303" s="32"/>
      <c r="C12303" s="34"/>
      <c r="D12303" s="10"/>
      <c r="J12303" s="53"/>
      <c r="K12303" s="64"/>
      <c r="O12303" s="60"/>
      <c r="P12303" s="67"/>
      <c r="T12303" s="53"/>
      <c r="U12303" s="64"/>
      <c r="Y12303" s="53"/>
      <c r="Z12303" s="64"/>
      <c r="AD12303" s="53"/>
    </row>
    <row r="12304" spans="1:30" s="13" customFormat="1" x14ac:dyDescent="0.25">
      <c r="A12304"/>
      <c r="B12304" s="32"/>
      <c r="C12304" s="34"/>
      <c r="D12304" s="10"/>
      <c r="J12304" s="53"/>
      <c r="K12304" s="64"/>
      <c r="O12304" s="60"/>
      <c r="P12304" s="67"/>
      <c r="T12304" s="53"/>
      <c r="U12304" s="64"/>
      <c r="Y12304" s="53"/>
      <c r="Z12304" s="64"/>
      <c r="AD12304" s="53"/>
    </row>
    <row r="12305" spans="1:30" s="13" customFormat="1" x14ac:dyDescent="0.25">
      <c r="A12305"/>
      <c r="B12305" s="32"/>
      <c r="C12305" s="34"/>
      <c r="D12305" s="10"/>
      <c r="J12305" s="53"/>
      <c r="K12305" s="64"/>
      <c r="O12305" s="60"/>
      <c r="P12305" s="67"/>
      <c r="T12305" s="53"/>
      <c r="U12305" s="64"/>
      <c r="Y12305" s="53"/>
      <c r="Z12305" s="64"/>
      <c r="AD12305" s="53"/>
    </row>
    <row r="12306" spans="1:30" s="13" customFormat="1" x14ac:dyDescent="0.25">
      <c r="A12306"/>
      <c r="B12306" s="32"/>
      <c r="C12306" s="34"/>
      <c r="D12306" s="10"/>
      <c r="J12306" s="53"/>
      <c r="K12306" s="64"/>
      <c r="O12306" s="60"/>
      <c r="P12306" s="67"/>
      <c r="T12306" s="53"/>
      <c r="U12306" s="64"/>
      <c r="Y12306" s="53"/>
      <c r="Z12306" s="64"/>
      <c r="AD12306" s="53"/>
    </row>
    <row r="12307" spans="1:30" s="13" customFormat="1" x14ac:dyDescent="0.25">
      <c r="A12307"/>
      <c r="B12307" s="32"/>
      <c r="C12307" s="34"/>
      <c r="D12307" s="10"/>
      <c r="J12307" s="53"/>
      <c r="K12307" s="64"/>
      <c r="O12307" s="60"/>
      <c r="P12307" s="67"/>
      <c r="T12307" s="53"/>
      <c r="U12307" s="64"/>
      <c r="Y12307" s="53"/>
      <c r="Z12307" s="64"/>
      <c r="AD12307" s="53"/>
    </row>
    <row r="12308" spans="1:30" s="13" customFormat="1" x14ac:dyDescent="0.25">
      <c r="A12308"/>
      <c r="B12308" s="32"/>
      <c r="C12308" s="34"/>
      <c r="D12308" s="10"/>
      <c r="J12308" s="53"/>
      <c r="K12308" s="64"/>
      <c r="O12308" s="60"/>
      <c r="P12308" s="67"/>
      <c r="T12308" s="53"/>
      <c r="U12308" s="64"/>
      <c r="Y12308" s="53"/>
      <c r="Z12308" s="64"/>
      <c r="AD12308" s="53"/>
    </row>
    <row r="12309" spans="1:30" s="13" customFormat="1" x14ac:dyDescent="0.25">
      <c r="A12309"/>
      <c r="B12309" s="32"/>
      <c r="C12309" s="34"/>
      <c r="D12309" s="10"/>
      <c r="J12309" s="53"/>
      <c r="K12309" s="64"/>
      <c r="O12309" s="60"/>
      <c r="P12309" s="67"/>
      <c r="T12309" s="53"/>
      <c r="U12309" s="64"/>
      <c r="Y12309" s="53"/>
      <c r="Z12309" s="64"/>
      <c r="AD12309" s="53"/>
    </row>
    <row r="12310" spans="1:30" s="13" customFormat="1" x14ac:dyDescent="0.25">
      <c r="A12310"/>
      <c r="B12310" s="32"/>
      <c r="C12310" s="34"/>
      <c r="D12310" s="10"/>
      <c r="J12310" s="53"/>
      <c r="K12310" s="64"/>
      <c r="O12310" s="60"/>
      <c r="P12310" s="67"/>
      <c r="T12310" s="53"/>
      <c r="U12310" s="64"/>
      <c r="Y12310" s="53"/>
      <c r="Z12310" s="64"/>
      <c r="AD12310" s="53"/>
    </row>
    <row r="12311" spans="1:30" s="13" customFormat="1" x14ac:dyDescent="0.25">
      <c r="A12311"/>
      <c r="B12311" s="32"/>
      <c r="C12311" s="34"/>
      <c r="D12311" s="10"/>
      <c r="J12311" s="53"/>
      <c r="K12311" s="64"/>
      <c r="O12311" s="60"/>
      <c r="P12311" s="67"/>
      <c r="T12311" s="53"/>
      <c r="U12311" s="64"/>
      <c r="Y12311" s="53"/>
      <c r="Z12311" s="64"/>
      <c r="AD12311" s="53"/>
    </row>
    <row r="12312" spans="1:30" s="13" customFormat="1" x14ac:dyDescent="0.25">
      <c r="A12312"/>
      <c r="B12312" s="32"/>
      <c r="C12312" s="34"/>
      <c r="D12312" s="10"/>
      <c r="J12312" s="53"/>
      <c r="K12312" s="64"/>
      <c r="O12312" s="60"/>
      <c r="P12312" s="67"/>
      <c r="T12312" s="53"/>
      <c r="U12312" s="64"/>
      <c r="Y12312" s="53"/>
      <c r="Z12312" s="64"/>
      <c r="AD12312" s="53"/>
    </row>
    <row r="12313" spans="1:30" s="13" customFormat="1" x14ac:dyDescent="0.25">
      <c r="A12313"/>
      <c r="B12313" s="32"/>
      <c r="C12313" s="34"/>
      <c r="D12313" s="10"/>
      <c r="J12313" s="53"/>
      <c r="K12313" s="64"/>
      <c r="O12313" s="60"/>
      <c r="P12313" s="67"/>
      <c r="T12313" s="53"/>
      <c r="U12313" s="64"/>
      <c r="Y12313" s="53"/>
      <c r="Z12313" s="64"/>
      <c r="AD12313" s="53"/>
    </row>
    <row r="12314" spans="1:30" s="13" customFormat="1" x14ac:dyDescent="0.25">
      <c r="A12314"/>
      <c r="B12314" s="32"/>
      <c r="C12314" s="34"/>
      <c r="D12314" s="10"/>
      <c r="J12314" s="53"/>
      <c r="K12314" s="64"/>
      <c r="O12314" s="60"/>
      <c r="P12314" s="67"/>
      <c r="T12314" s="53"/>
      <c r="U12314" s="64"/>
      <c r="Y12314" s="53"/>
      <c r="Z12314" s="64"/>
      <c r="AD12314" s="53"/>
    </row>
    <row r="12315" spans="1:30" s="13" customFormat="1" x14ac:dyDescent="0.25">
      <c r="A12315"/>
      <c r="B12315" s="32"/>
      <c r="C12315" s="34"/>
      <c r="D12315" s="10"/>
      <c r="J12315" s="53"/>
      <c r="K12315" s="64"/>
      <c r="O12315" s="60"/>
      <c r="P12315" s="67"/>
      <c r="T12315" s="53"/>
      <c r="U12315" s="64"/>
      <c r="Y12315" s="53"/>
      <c r="Z12315" s="64"/>
      <c r="AD12315" s="53"/>
    </row>
    <row r="12316" spans="1:30" s="13" customFormat="1" x14ac:dyDescent="0.25">
      <c r="A12316"/>
      <c r="B12316" s="32"/>
      <c r="C12316" s="34"/>
      <c r="D12316" s="10"/>
      <c r="J12316" s="53"/>
      <c r="K12316" s="64"/>
      <c r="O12316" s="60"/>
      <c r="P12316" s="67"/>
      <c r="T12316" s="53"/>
      <c r="U12316" s="64"/>
      <c r="Y12316" s="53"/>
      <c r="Z12316" s="64"/>
      <c r="AD12316" s="53"/>
    </row>
    <row r="12317" spans="1:30" s="13" customFormat="1" x14ac:dyDescent="0.25">
      <c r="A12317"/>
      <c r="B12317" s="32"/>
      <c r="C12317" s="34"/>
      <c r="D12317" s="10"/>
      <c r="J12317" s="53"/>
      <c r="K12317" s="64"/>
      <c r="O12317" s="60"/>
      <c r="P12317" s="67"/>
      <c r="T12317" s="53"/>
      <c r="U12317" s="64"/>
      <c r="Y12317" s="53"/>
      <c r="Z12317" s="64"/>
      <c r="AD12317" s="53"/>
    </row>
    <row r="12318" spans="1:30" s="13" customFormat="1" x14ac:dyDescent="0.25">
      <c r="A12318"/>
      <c r="B12318" s="32"/>
      <c r="C12318" s="34"/>
      <c r="D12318" s="10"/>
      <c r="J12318" s="53"/>
      <c r="K12318" s="64"/>
      <c r="O12318" s="60"/>
      <c r="P12318" s="67"/>
      <c r="T12318" s="53"/>
      <c r="U12318" s="64"/>
      <c r="Y12318" s="53"/>
      <c r="Z12318" s="64"/>
      <c r="AD12318" s="53"/>
    </row>
    <row r="12319" spans="1:30" s="13" customFormat="1" x14ac:dyDescent="0.25">
      <c r="A12319"/>
      <c r="B12319" s="32"/>
      <c r="C12319" s="34"/>
      <c r="D12319" s="10"/>
      <c r="J12319" s="53"/>
      <c r="K12319" s="64"/>
      <c r="O12319" s="60"/>
      <c r="P12319" s="67"/>
      <c r="T12319" s="53"/>
      <c r="U12319" s="64"/>
      <c r="Y12319" s="53"/>
      <c r="Z12319" s="64"/>
      <c r="AD12319" s="53"/>
    </row>
    <row r="12320" spans="1:30" s="13" customFormat="1" x14ac:dyDescent="0.25">
      <c r="A12320"/>
      <c r="B12320" s="32"/>
      <c r="C12320" s="34"/>
      <c r="D12320" s="10"/>
      <c r="J12320" s="53"/>
      <c r="K12320" s="64"/>
      <c r="O12320" s="60"/>
      <c r="P12320" s="67"/>
      <c r="T12320" s="53"/>
      <c r="U12320" s="64"/>
      <c r="Y12320" s="53"/>
      <c r="Z12320" s="64"/>
      <c r="AD12320" s="53"/>
    </row>
    <row r="12321" spans="1:30" s="13" customFormat="1" x14ac:dyDescent="0.25">
      <c r="A12321"/>
      <c r="B12321" s="32"/>
      <c r="C12321" s="34"/>
      <c r="D12321" s="10"/>
      <c r="J12321" s="53"/>
      <c r="K12321" s="64"/>
      <c r="O12321" s="60"/>
      <c r="P12321" s="67"/>
      <c r="T12321" s="53"/>
      <c r="U12321" s="64"/>
      <c r="Y12321" s="53"/>
      <c r="Z12321" s="64"/>
      <c r="AD12321" s="53"/>
    </row>
    <row r="12322" spans="1:30" s="13" customFormat="1" x14ac:dyDescent="0.25">
      <c r="A12322"/>
      <c r="B12322" s="32"/>
      <c r="C12322" s="34"/>
      <c r="D12322" s="10"/>
      <c r="J12322" s="53"/>
      <c r="K12322" s="64"/>
      <c r="O12322" s="60"/>
      <c r="P12322" s="67"/>
      <c r="T12322" s="53"/>
      <c r="U12322" s="64"/>
      <c r="Y12322" s="53"/>
      <c r="Z12322" s="64"/>
      <c r="AD12322" s="53"/>
    </row>
    <row r="12323" spans="1:30" s="13" customFormat="1" x14ac:dyDescent="0.25">
      <c r="A12323"/>
      <c r="B12323" s="32"/>
      <c r="C12323" s="34"/>
      <c r="D12323" s="10"/>
      <c r="J12323" s="53"/>
      <c r="K12323" s="64"/>
      <c r="O12323" s="60"/>
      <c r="P12323" s="67"/>
      <c r="T12323" s="53"/>
      <c r="U12323" s="64"/>
      <c r="Y12323" s="53"/>
      <c r="Z12323" s="64"/>
      <c r="AD12323" s="53"/>
    </row>
    <row r="12324" spans="1:30" s="13" customFormat="1" x14ac:dyDescent="0.25">
      <c r="A12324"/>
      <c r="B12324" s="32"/>
      <c r="C12324" s="34"/>
      <c r="D12324" s="10"/>
      <c r="J12324" s="53"/>
      <c r="K12324" s="64"/>
      <c r="O12324" s="60"/>
      <c r="P12324" s="67"/>
      <c r="T12324" s="53"/>
      <c r="U12324" s="64"/>
      <c r="Y12324" s="53"/>
      <c r="Z12324" s="64"/>
      <c r="AD12324" s="53"/>
    </row>
    <row r="12325" spans="1:30" s="13" customFormat="1" x14ac:dyDescent="0.25">
      <c r="A12325"/>
      <c r="B12325" s="32"/>
      <c r="C12325" s="34"/>
      <c r="D12325" s="10"/>
      <c r="J12325" s="53"/>
      <c r="K12325" s="64"/>
      <c r="O12325" s="60"/>
      <c r="P12325" s="67"/>
      <c r="T12325" s="53"/>
      <c r="U12325" s="64"/>
      <c r="Y12325" s="53"/>
      <c r="Z12325" s="64"/>
      <c r="AD12325" s="53"/>
    </row>
    <row r="12326" spans="1:30" s="13" customFormat="1" x14ac:dyDescent="0.25">
      <c r="A12326"/>
      <c r="B12326" s="32"/>
      <c r="C12326" s="34"/>
      <c r="D12326" s="10"/>
      <c r="J12326" s="53"/>
      <c r="K12326" s="64"/>
      <c r="O12326" s="60"/>
      <c r="P12326" s="67"/>
      <c r="T12326" s="53"/>
      <c r="U12326" s="64"/>
      <c r="Y12326" s="53"/>
      <c r="Z12326" s="64"/>
      <c r="AD12326" s="53"/>
    </row>
    <row r="12327" spans="1:30" s="13" customFormat="1" x14ac:dyDescent="0.25">
      <c r="A12327"/>
      <c r="B12327" s="32"/>
      <c r="C12327" s="34"/>
      <c r="D12327" s="10"/>
      <c r="J12327" s="53"/>
      <c r="K12327" s="64"/>
      <c r="O12327" s="60"/>
      <c r="P12327" s="67"/>
      <c r="T12327" s="53"/>
      <c r="U12327" s="64"/>
      <c r="Y12327" s="53"/>
      <c r="Z12327" s="64"/>
      <c r="AD12327" s="53"/>
    </row>
    <row r="12328" spans="1:30" s="13" customFormat="1" x14ac:dyDescent="0.25">
      <c r="A12328"/>
      <c r="B12328" s="32"/>
      <c r="C12328" s="34"/>
      <c r="D12328" s="10"/>
      <c r="J12328" s="53"/>
      <c r="K12328" s="64"/>
      <c r="O12328" s="60"/>
      <c r="P12328" s="67"/>
      <c r="T12328" s="53"/>
      <c r="U12328" s="64"/>
      <c r="Y12328" s="53"/>
      <c r="Z12328" s="64"/>
      <c r="AD12328" s="53"/>
    </row>
    <row r="12329" spans="1:30" s="13" customFormat="1" x14ac:dyDescent="0.25">
      <c r="A12329"/>
      <c r="B12329" s="32"/>
      <c r="C12329" s="34"/>
      <c r="D12329" s="10"/>
      <c r="J12329" s="53"/>
      <c r="K12329" s="64"/>
      <c r="O12329" s="60"/>
      <c r="P12329" s="67"/>
      <c r="T12329" s="53"/>
      <c r="U12329" s="64"/>
      <c r="Y12329" s="53"/>
      <c r="Z12329" s="64"/>
      <c r="AD12329" s="53"/>
    </row>
    <row r="12330" spans="1:30" s="13" customFormat="1" x14ac:dyDescent="0.25">
      <c r="A12330"/>
      <c r="B12330" s="32"/>
      <c r="C12330" s="34"/>
      <c r="D12330" s="10"/>
      <c r="J12330" s="53"/>
      <c r="K12330" s="64"/>
      <c r="O12330" s="60"/>
      <c r="P12330" s="67"/>
      <c r="T12330" s="53"/>
      <c r="U12330" s="64"/>
      <c r="Y12330" s="53"/>
      <c r="Z12330" s="64"/>
      <c r="AD12330" s="53"/>
    </row>
    <row r="12331" spans="1:30" s="13" customFormat="1" x14ac:dyDescent="0.25">
      <c r="A12331"/>
      <c r="B12331" s="32"/>
      <c r="C12331" s="34"/>
      <c r="D12331" s="10"/>
      <c r="J12331" s="53"/>
      <c r="K12331" s="64"/>
      <c r="O12331" s="60"/>
      <c r="P12331" s="67"/>
      <c r="T12331" s="53"/>
      <c r="U12331" s="64"/>
      <c r="Y12331" s="53"/>
      <c r="Z12331" s="64"/>
      <c r="AD12331" s="53"/>
    </row>
    <row r="12332" spans="1:30" s="13" customFormat="1" x14ac:dyDescent="0.25">
      <c r="A12332"/>
      <c r="B12332" s="32"/>
      <c r="C12332" s="34"/>
      <c r="D12332" s="10"/>
      <c r="J12332" s="53"/>
      <c r="K12332" s="64"/>
      <c r="O12332" s="60"/>
      <c r="P12332" s="67"/>
      <c r="T12332" s="53"/>
      <c r="U12332" s="64"/>
      <c r="Y12332" s="53"/>
      <c r="Z12332" s="64"/>
      <c r="AD12332" s="53"/>
    </row>
    <row r="12333" spans="1:30" s="13" customFormat="1" x14ac:dyDescent="0.25">
      <c r="A12333"/>
      <c r="B12333" s="32"/>
      <c r="C12333" s="34"/>
      <c r="D12333" s="10"/>
      <c r="J12333" s="53"/>
      <c r="K12333" s="64"/>
      <c r="O12333" s="60"/>
      <c r="P12333" s="67"/>
      <c r="T12333" s="53"/>
      <c r="U12333" s="64"/>
      <c r="Y12333" s="53"/>
      <c r="Z12333" s="64"/>
      <c r="AD12333" s="53"/>
    </row>
    <row r="12334" spans="1:30" s="13" customFormat="1" x14ac:dyDescent="0.25">
      <c r="A12334"/>
      <c r="B12334" s="32"/>
      <c r="C12334" s="34"/>
      <c r="D12334" s="10"/>
      <c r="J12334" s="53"/>
      <c r="K12334" s="64"/>
      <c r="O12334" s="60"/>
      <c r="P12334" s="67"/>
      <c r="T12334" s="53"/>
      <c r="U12334" s="64"/>
      <c r="Y12334" s="53"/>
      <c r="Z12334" s="64"/>
      <c r="AD12334" s="53"/>
    </row>
    <row r="12335" spans="1:30" s="13" customFormat="1" x14ac:dyDescent="0.25">
      <c r="A12335"/>
      <c r="B12335" s="32"/>
      <c r="C12335" s="34"/>
      <c r="D12335" s="10"/>
      <c r="J12335" s="53"/>
      <c r="K12335" s="64"/>
      <c r="O12335" s="60"/>
      <c r="P12335" s="67"/>
      <c r="T12335" s="53"/>
      <c r="U12335" s="64"/>
      <c r="Y12335" s="53"/>
      <c r="Z12335" s="64"/>
      <c r="AD12335" s="53"/>
    </row>
    <row r="12336" spans="1:30" s="13" customFormat="1" x14ac:dyDescent="0.25">
      <c r="A12336"/>
      <c r="B12336" s="32"/>
      <c r="C12336" s="34"/>
      <c r="D12336" s="10"/>
      <c r="J12336" s="53"/>
      <c r="K12336" s="64"/>
      <c r="O12336" s="60"/>
      <c r="P12336" s="67"/>
      <c r="T12336" s="53"/>
      <c r="U12336" s="64"/>
      <c r="Y12336" s="53"/>
      <c r="Z12336" s="64"/>
      <c r="AD12336" s="53"/>
    </row>
    <row r="12337" spans="1:30" s="13" customFormat="1" x14ac:dyDescent="0.25">
      <c r="A12337"/>
      <c r="B12337" s="32"/>
      <c r="C12337" s="34"/>
      <c r="D12337" s="10"/>
      <c r="J12337" s="53"/>
      <c r="K12337" s="64"/>
      <c r="O12337" s="60"/>
      <c r="P12337" s="67"/>
      <c r="T12337" s="53"/>
      <c r="U12337" s="64"/>
      <c r="Y12337" s="53"/>
      <c r="Z12337" s="64"/>
      <c r="AD12337" s="53"/>
    </row>
    <row r="12338" spans="1:30" s="13" customFormat="1" x14ac:dyDescent="0.25">
      <c r="A12338"/>
      <c r="B12338" s="32"/>
      <c r="C12338" s="34"/>
      <c r="D12338" s="10"/>
      <c r="J12338" s="53"/>
      <c r="K12338" s="64"/>
      <c r="O12338" s="60"/>
      <c r="P12338" s="67"/>
      <c r="T12338" s="53"/>
      <c r="U12338" s="64"/>
      <c r="Y12338" s="53"/>
      <c r="Z12338" s="64"/>
      <c r="AD12338" s="53"/>
    </row>
    <row r="12339" spans="1:30" s="13" customFormat="1" x14ac:dyDescent="0.25">
      <c r="A12339"/>
      <c r="B12339" s="32"/>
      <c r="C12339" s="34"/>
      <c r="D12339" s="10"/>
      <c r="J12339" s="53"/>
      <c r="K12339" s="64"/>
      <c r="O12339" s="60"/>
      <c r="P12339" s="67"/>
      <c r="T12339" s="53"/>
      <c r="U12339" s="64"/>
      <c r="Y12339" s="53"/>
      <c r="Z12339" s="64"/>
      <c r="AD12339" s="53"/>
    </row>
    <row r="12340" spans="1:30" s="13" customFormat="1" x14ac:dyDescent="0.25">
      <c r="A12340"/>
      <c r="B12340" s="32"/>
      <c r="C12340" s="34"/>
      <c r="D12340" s="10"/>
      <c r="J12340" s="53"/>
      <c r="K12340" s="64"/>
      <c r="O12340" s="60"/>
      <c r="P12340" s="67"/>
      <c r="T12340" s="53"/>
      <c r="U12340" s="64"/>
      <c r="Y12340" s="53"/>
      <c r="Z12340" s="64"/>
      <c r="AD12340" s="53"/>
    </row>
    <row r="12341" spans="1:30" s="13" customFormat="1" x14ac:dyDescent="0.25">
      <c r="A12341"/>
      <c r="B12341" s="32"/>
      <c r="C12341" s="34"/>
      <c r="D12341" s="10"/>
      <c r="J12341" s="53"/>
      <c r="K12341" s="64"/>
      <c r="O12341" s="60"/>
      <c r="P12341" s="67"/>
      <c r="T12341" s="53"/>
      <c r="U12341" s="64"/>
      <c r="Y12341" s="53"/>
      <c r="Z12341" s="64"/>
      <c r="AD12341" s="53"/>
    </row>
    <row r="12342" spans="1:30" s="13" customFormat="1" x14ac:dyDescent="0.25">
      <c r="A12342"/>
      <c r="B12342" s="32"/>
      <c r="C12342" s="34"/>
      <c r="D12342" s="10"/>
      <c r="J12342" s="53"/>
      <c r="K12342" s="64"/>
      <c r="O12342" s="60"/>
      <c r="P12342" s="67"/>
      <c r="T12342" s="53"/>
      <c r="U12342" s="64"/>
      <c r="Y12342" s="53"/>
      <c r="Z12342" s="64"/>
      <c r="AD12342" s="53"/>
    </row>
    <row r="12343" spans="1:30" s="13" customFormat="1" x14ac:dyDescent="0.25">
      <c r="A12343"/>
      <c r="B12343" s="32"/>
      <c r="C12343" s="34"/>
      <c r="D12343" s="10"/>
      <c r="J12343" s="53"/>
      <c r="K12343" s="64"/>
      <c r="O12343" s="60"/>
      <c r="P12343" s="67"/>
      <c r="T12343" s="53"/>
      <c r="U12343" s="64"/>
      <c r="Y12343" s="53"/>
      <c r="Z12343" s="64"/>
      <c r="AD12343" s="53"/>
    </row>
    <row r="12344" spans="1:30" s="13" customFormat="1" x14ac:dyDescent="0.25">
      <c r="A12344"/>
      <c r="B12344" s="32"/>
      <c r="C12344" s="34"/>
      <c r="D12344" s="10"/>
      <c r="J12344" s="53"/>
      <c r="K12344" s="64"/>
      <c r="O12344" s="60"/>
      <c r="P12344" s="67"/>
      <c r="T12344" s="53"/>
      <c r="U12344" s="64"/>
      <c r="Y12344" s="53"/>
      <c r="Z12344" s="64"/>
      <c r="AD12344" s="53"/>
    </row>
    <row r="12345" spans="1:30" s="13" customFormat="1" x14ac:dyDescent="0.25">
      <c r="A12345"/>
      <c r="B12345" s="32"/>
      <c r="C12345" s="34"/>
      <c r="D12345" s="10"/>
      <c r="J12345" s="53"/>
      <c r="K12345" s="64"/>
      <c r="O12345" s="60"/>
      <c r="P12345" s="67"/>
      <c r="T12345" s="53"/>
      <c r="U12345" s="64"/>
      <c r="Y12345" s="53"/>
      <c r="Z12345" s="64"/>
      <c r="AD12345" s="53"/>
    </row>
    <row r="12346" spans="1:30" s="13" customFormat="1" x14ac:dyDescent="0.25">
      <c r="A12346"/>
      <c r="B12346" s="32"/>
      <c r="C12346" s="34"/>
      <c r="D12346" s="10"/>
      <c r="J12346" s="53"/>
      <c r="K12346" s="64"/>
      <c r="O12346" s="60"/>
      <c r="P12346" s="67"/>
      <c r="T12346" s="53"/>
      <c r="U12346" s="64"/>
      <c r="Y12346" s="53"/>
      <c r="Z12346" s="64"/>
      <c r="AD12346" s="53"/>
    </row>
    <row r="12347" spans="1:30" s="13" customFormat="1" x14ac:dyDescent="0.25">
      <c r="A12347"/>
      <c r="B12347" s="32"/>
      <c r="C12347" s="34"/>
      <c r="D12347" s="10"/>
      <c r="J12347" s="53"/>
      <c r="K12347" s="64"/>
      <c r="O12347" s="60"/>
      <c r="P12347" s="67"/>
      <c r="T12347" s="53"/>
      <c r="U12347" s="64"/>
      <c r="Y12347" s="53"/>
      <c r="Z12347" s="64"/>
      <c r="AD12347" s="53"/>
    </row>
    <row r="12348" spans="1:30" s="13" customFormat="1" x14ac:dyDescent="0.25">
      <c r="A12348"/>
      <c r="B12348" s="32"/>
      <c r="C12348" s="34"/>
      <c r="D12348" s="10"/>
      <c r="J12348" s="53"/>
      <c r="K12348" s="64"/>
      <c r="O12348" s="60"/>
      <c r="P12348" s="67"/>
      <c r="T12348" s="53"/>
      <c r="U12348" s="64"/>
      <c r="Y12348" s="53"/>
      <c r="Z12348" s="64"/>
      <c r="AD12348" s="53"/>
    </row>
    <row r="12349" spans="1:30" s="13" customFormat="1" x14ac:dyDescent="0.25">
      <c r="A12349"/>
      <c r="B12349" s="32"/>
      <c r="C12349" s="34"/>
      <c r="D12349" s="10"/>
      <c r="J12349" s="53"/>
      <c r="K12349" s="64"/>
      <c r="O12349" s="60"/>
      <c r="P12349" s="67"/>
      <c r="T12349" s="53"/>
      <c r="U12349" s="64"/>
      <c r="Y12349" s="53"/>
      <c r="Z12349" s="64"/>
      <c r="AD12349" s="53"/>
    </row>
    <row r="12350" spans="1:30" s="13" customFormat="1" x14ac:dyDescent="0.25">
      <c r="A12350"/>
      <c r="B12350" s="32"/>
      <c r="C12350" s="34"/>
      <c r="D12350" s="10"/>
      <c r="J12350" s="53"/>
      <c r="K12350" s="64"/>
      <c r="O12350" s="60"/>
      <c r="P12350" s="67"/>
      <c r="T12350" s="53"/>
      <c r="U12350" s="64"/>
      <c r="Y12350" s="53"/>
      <c r="Z12350" s="64"/>
      <c r="AD12350" s="53"/>
    </row>
    <row r="12351" spans="1:30" s="13" customFormat="1" x14ac:dyDescent="0.25">
      <c r="A12351"/>
      <c r="B12351" s="32"/>
      <c r="C12351" s="34"/>
      <c r="D12351" s="10"/>
      <c r="J12351" s="53"/>
      <c r="K12351" s="64"/>
      <c r="O12351" s="60"/>
      <c r="P12351" s="67"/>
      <c r="T12351" s="53"/>
      <c r="U12351" s="64"/>
      <c r="Y12351" s="53"/>
      <c r="Z12351" s="64"/>
      <c r="AD12351" s="53"/>
    </row>
    <row r="12352" spans="1:30" s="13" customFormat="1" x14ac:dyDescent="0.25">
      <c r="A12352"/>
      <c r="B12352" s="32"/>
      <c r="C12352" s="34"/>
      <c r="D12352" s="10"/>
      <c r="J12352" s="53"/>
      <c r="K12352" s="64"/>
      <c r="O12352" s="60"/>
      <c r="P12352" s="67"/>
      <c r="T12352" s="53"/>
      <c r="U12352" s="64"/>
      <c r="Y12352" s="53"/>
      <c r="Z12352" s="64"/>
      <c r="AD12352" s="53"/>
    </row>
    <row r="12353" spans="1:30" s="13" customFormat="1" x14ac:dyDescent="0.25">
      <c r="A12353"/>
      <c r="B12353" s="32"/>
      <c r="C12353" s="34"/>
      <c r="D12353" s="10"/>
      <c r="J12353" s="53"/>
      <c r="K12353" s="64"/>
      <c r="O12353" s="60"/>
      <c r="P12353" s="67"/>
      <c r="T12353" s="53"/>
      <c r="U12353" s="64"/>
      <c r="Y12353" s="53"/>
      <c r="Z12353" s="64"/>
      <c r="AD12353" s="53"/>
    </row>
    <row r="12354" spans="1:30" s="13" customFormat="1" x14ac:dyDescent="0.25">
      <c r="A12354"/>
      <c r="B12354" s="32"/>
      <c r="C12354" s="34"/>
      <c r="D12354" s="10"/>
      <c r="J12354" s="53"/>
      <c r="K12354" s="64"/>
      <c r="O12354" s="60"/>
      <c r="P12354" s="67"/>
      <c r="T12354" s="53"/>
      <c r="U12354" s="64"/>
      <c r="Y12354" s="53"/>
      <c r="Z12354" s="64"/>
      <c r="AD12354" s="53"/>
    </row>
    <row r="12355" spans="1:30" s="13" customFormat="1" x14ac:dyDescent="0.25">
      <c r="A12355"/>
      <c r="B12355" s="32"/>
      <c r="C12355" s="34"/>
      <c r="D12355" s="10"/>
      <c r="J12355" s="53"/>
      <c r="K12355" s="64"/>
      <c r="O12355" s="60"/>
      <c r="P12355" s="67"/>
      <c r="T12355" s="53"/>
      <c r="U12355" s="64"/>
      <c r="Y12355" s="53"/>
      <c r="Z12355" s="64"/>
      <c r="AD12355" s="53"/>
    </row>
    <row r="12356" spans="1:30" s="13" customFormat="1" x14ac:dyDescent="0.25">
      <c r="A12356"/>
      <c r="B12356" s="32"/>
      <c r="C12356" s="34"/>
      <c r="D12356" s="10"/>
      <c r="J12356" s="53"/>
      <c r="K12356" s="64"/>
      <c r="O12356" s="60"/>
      <c r="P12356" s="67"/>
      <c r="T12356" s="53"/>
      <c r="U12356" s="64"/>
      <c r="Y12356" s="53"/>
      <c r="Z12356" s="64"/>
      <c r="AD12356" s="53"/>
    </row>
    <row r="12357" spans="1:30" s="13" customFormat="1" x14ac:dyDescent="0.25">
      <c r="A12357"/>
      <c r="B12357" s="32"/>
      <c r="C12357" s="34"/>
      <c r="D12357" s="10"/>
      <c r="J12357" s="53"/>
      <c r="K12357" s="64"/>
      <c r="O12357" s="60"/>
      <c r="P12357" s="67"/>
      <c r="T12357" s="53"/>
      <c r="U12357" s="64"/>
      <c r="Y12357" s="53"/>
      <c r="Z12357" s="64"/>
      <c r="AD12357" s="53"/>
    </row>
    <row r="12358" spans="1:30" s="13" customFormat="1" x14ac:dyDescent="0.25">
      <c r="A12358"/>
      <c r="B12358" s="32"/>
      <c r="C12358" s="34"/>
      <c r="D12358" s="10"/>
      <c r="J12358" s="53"/>
      <c r="K12358" s="64"/>
      <c r="O12358" s="60"/>
      <c r="P12358" s="67"/>
      <c r="T12358" s="53"/>
      <c r="U12358" s="64"/>
      <c r="Y12358" s="53"/>
      <c r="Z12358" s="64"/>
      <c r="AD12358" s="53"/>
    </row>
    <row r="12359" spans="1:30" s="13" customFormat="1" x14ac:dyDescent="0.25">
      <c r="A12359"/>
      <c r="B12359" s="32"/>
      <c r="C12359" s="34"/>
      <c r="D12359" s="10"/>
      <c r="J12359" s="53"/>
      <c r="K12359" s="64"/>
      <c r="O12359" s="60"/>
      <c r="P12359" s="67"/>
      <c r="T12359" s="53"/>
      <c r="U12359" s="64"/>
      <c r="Y12359" s="53"/>
      <c r="Z12359" s="64"/>
      <c r="AD12359" s="53"/>
    </row>
    <row r="12360" spans="1:30" s="13" customFormat="1" x14ac:dyDescent="0.25">
      <c r="A12360"/>
      <c r="B12360" s="32"/>
      <c r="C12360" s="34"/>
      <c r="D12360" s="10"/>
      <c r="J12360" s="53"/>
      <c r="K12360" s="64"/>
      <c r="O12360" s="60"/>
      <c r="P12360" s="67"/>
      <c r="T12360" s="53"/>
      <c r="U12360" s="64"/>
      <c r="Y12360" s="53"/>
      <c r="Z12360" s="64"/>
      <c r="AD12360" s="53"/>
    </row>
    <row r="12361" spans="1:30" s="13" customFormat="1" x14ac:dyDescent="0.25">
      <c r="A12361"/>
      <c r="B12361" s="32"/>
      <c r="C12361" s="34"/>
      <c r="D12361" s="10"/>
      <c r="J12361" s="53"/>
      <c r="K12361" s="64"/>
      <c r="O12361" s="60"/>
      <c r="P12361" s="67"/>
      <c r="T12361" s="53"/>
      <c r="U12361" s="64"/>
      <c r="Y12361" s="53"/>
      <c r="Z12361" s="64"/>
      <c r="AD12361" s="53"/>
    </row>
    <row r="12362" spans="1:30" s="13" customFormat="1" x14ac:dyDescent="0.25">
      <c r="A12362"/>
      <c r="B12362" s="32"/>
      <c r="C12362" s="34"/>
      <c r="D12362" s="10"/>
      <c r="J12362" s="53"/>
      <c r="K12362" s="64"/>
      <c r="O12362" s="60"/>
      <c r="P12362" s="67"/>
      <c r="T12362" s="53"/>
      <c r="U12362" s="64"/>
      <c r="Y12362" s="53"/>
      <c r="Z12362" s="64"/>
      <c r="AD12362" s="53"/>
    </row>
    <row r="12363" spans="1:30" s="13" customFormat="1" x14ac:dyDescent="0.25">
      <c r="A12363"/>
      <c r="B12363" s="32"/>
      <c r="C12363" s="34"/>
      <c r="D12363" s="10"/>
      <c r="J12363" s="53"/>
      <c r="K12363" s="64"/>
      <c r="O12363" s="60"/>
      <c r="P12363" s="67"/>
      <c r="T12363" s="53"/>
      <c r="U12363" s="64"/>
      <c r="Y12363" s="53"/>
      <c r="Z12363" s="64"/>
      <c r="AD12363" s="53"/>
    </row>
    <row r="12364" spans="1:30" s="13" customFormat="1" x14ac:dyDescent="0.25">
      <c r="A12364"/>
      <c r="B12364" s="32"/>
      <c r="C12364" s="34"/>
      <c r="D12364" s="10"/>
      <c r="J12364" s="53"/>
      <c r="K12364" s="64"/>
      <c r="O12364" s="60"/>
      <c r="P12364" s="67"/>
      <c r="T12364" s="53"/>
      <c r="U12364" s="64"/>
      <c r="Y12364" s="53"/>
      <c r="Z12364" s="64"/>
      <c r="AD12364" s="53"/>
    </row>
    <row r="12365" spans="1:30" s="13" customFormat="1" x14ac:dyDescent="0.25">
      <c r="A12365"/>
      <c r="B12365" s="32"/>
      <c r="C12365" s="34"/>
      <c r="D12365" s="10"/>
      <c r="J12365" s="53"/>
      <c r="K12365" s="64"/>
      <c r="O12365" s="60"/>
      <c r="P12365" s="67"/>
      <c r="T12365" s="53"/>
      <c r="U12365" s="64"/>
      <c r="Y12365" s="53"/>
      <c r="Z12365" s="64"/>
      <c r="AD12365" s="53"/>
    </row>
    <row r="12366" spans="1:30" s="13" customFormat="1" x14ac:dyDescent="0.25">
      <c r="A12366"/>
      <c r="B12366" s="32"/>
      <c r="C12366" s="34"/>
      <c r="D12366" s="10"/>
      <c r="J12366" s="53"/>
      <c r="K12366" s="64"/>
      <c r="O12366" s="60"/>
      <c r="P12366" s="67"/>
      <c r="T12366" s="53"/>
      <c r="U12366" s="64"/>
      <c r="Y12366" s="53"/>
      <c r="Z12366" s="64"/>
      <c r="AD12366" s="53"/>
    </row>
    <row r="12367" spans="1:30" s="13" customFormat="1" x14ac:dyDescent="0.25">
      <c r="A12367"/>
      <c r="B12367" s="32"/>
      <c r="C12367" s="34"/>
      <c r="D12367" s="10"/>
      <c r="J12367" s="53"/>
      <c r="K12367" s="64"/>
      <c r="O12367" s="60"/>
      <c r="P12367" s="67"/>
      <c r="T12367" s="53"/>
      <c r="U12367" s="64"/>
      <c r="Y12367" s="53"/>
      <c r="Z12367" s="64"/>
      <c r="AD12367" s="53"/>
    </row>
    <row r="12368" spans="1:30" s="13" customFormat="1" x14ac:dyDescent="0.25">
      <c r="A12368"/>
      <c r="B12368" s="32"/>
      <c r="C12368" s="34"/>
      <c r="D12368" s="10"/>
      <c r="J12368" s="53"/>
      <c r="K12368" s="64"/>
      <c r="O12368" s="60"/>
      <c r="P12368" s="67"/>
      <c r="T12368" s="53"/>
      <c r="U12368" s="64"/>
      <c r="Y12368" s="53"/>
      <c r="Z12368" s="64"/>
      <c r="AD12368" s="53"/>
    </row>
    <row r="12369" spans="1:30" s="13" customFormat="1" x14ac:dyDescent="0.25">
      <c r="A12369"/>
      <c r="B12369" s="32"/>
      <c r="C12369" s="34"/>
      <c r="D12369" s="10"/>
      <c r="J12369" s="53"/>
      <c r="K12369" s="64"/>
      <c r="O12369" s="60"/>
      <c r="P12369" s="67"/>
      <c r="T12369" s="53"/>
      <c r="U12369" s="64"/>
      <c r="Y12369" s="53"/>
      <c r="Z12369" s="64"/>
      <c r="AD12369" s="53"/>
    </row>
    <row r="12370" spans="1:30" s="13" customFormat="1" x14ac:dyDescent="0.25">
      <c r="A12370"/>
      <c r="B12370" s="32"/>
      <c r="C12370" s="34"/>
      <c r="D12370" s="10"/>
      <c r="J12370" s="53"/>
      <c r="K12370" s="64"/>
      <c r="O12370" s="60"/>
      <c r="P12370" s="67"/>
      <c r="T12370" s="53"/>
      <c r="U12370" s="64"/>
      <c r="Y12370" s="53"/>
      <c r="Z12370" s="64"/>
      <c r="AD12370" s="53"/>
    </row>
    <row r="12371" spans="1:30" s="13" customFormat="1" x14ac:dyDescent="0.25">
      <c r="A12371"/>
      <c r="B12371" s="32"/>
      <c r="C12371" s="34"/>
      <c r="D12371" s="10"/>
      <c r="J12371" s="53"/>
      <c r="K12371" s="64"/>
      <c r="O12371" s="60"/>
      <c r="P12371" s="67"/>
      <c r="T12371" s="53"/>
      <c r="U12371" s="64"/>
      <c r="Y12371" s="53"/>
      <c r="Z12371" s="64"/>
      <c r="AD12371" s="53"/>
    </row>
    <row r="12372" spans="1:30" s="13" customFormat="1" x14ac:dyDescent="0.25">
      <c r="A12372"/>
      <c r="B12372" s="32"/>
      <c r="C12372" s="34"/>
      <c r="D12372" s="10"/>
      <c r="J12372" s="53"/>
      <c r="K12372" s="64"/>
      <c r="O12372" s="60"/>
      <c r="P12372" s="67"/>
      <c r="T12372" s="53"/>
      <c r="U12372" s="64"/>
      <c r="Y12372" s="53"/>
      <c r="Z12372" s="64"/>
      <c r="AD12372" s="53"/>
    </row>
    <row r="12373" spans="1:30" s="13" customFormat="1" x14ac:dyDescent="0.25">
      <c r="A12373"/>
      <c r="B12373" s="32"/>
      <c r="C12373" s="34"/>
      <c r="D12373" s="10"/>
      <c r="J12373" s="53"/>
      <c r="K12373" s="64"/>
      <c r="O12373" s="60"/>
      <c r="P12373" s="67"/>
      <c r="T12373" s="53"/>
      <c r="U12373" s="64"/>
      <c r="Y12373" s="53"/>
      <c r="Z12373" s="64"/>
      <c r="AD12373" s="53"/>
    </row>
    <row r="12374" spans="1:30" s="13" customFormat="1" x14ac:dyDescent="0.25">
      <c r="A12374"/>
      <c r="B12374" s="32"/>
      <c r="C12374" s="34"/>
      <c r="D12374" s="10"/>
      <c r="J12374" s="53"/>
      <c r="K12374" s="64"/>
      <c r="O12374" s="60"/>
      <c r="P12374" s="67"/>
      <c r="T12374" s="53"/>
      <c r="U12374" s="64"/>
      <c r="Y12374" s="53"/>
      <c r="Z12374" s="64"/>
      <c r="AD12374" s="53"/>
    </row>
    <row r="12375" spans="1:30" s="13" customFormat="1" x14ac:dyDescent="0.25">
      <c r="A12375"/>
      <c r="B12375" s="32"/>
      <c r="C12375" s="34"/>
      <c r="D12375" s="10"/>
      <c r="J12375" s="53"/>
      <c r="K12375" s="64"/>
      <c r="O12375" s="60"/>
      <c r="P12375" s="67"/>
      <c r="T12375" s="53"/>
      <c r="U12375" s="64"/>
      <c r="Y12375" s="53"/>
      <c r="Z12375" s="64"/>
      <c r="AD12375" s="53"/>
    </row>
    <row r="12376" spans="1:30" s="13" customFormat="1" x14ac:dyDescent="0.25">
      <c r="A12376"/>
      <c r="B12376" s="32"/>
      <c r="C12376" s="34"/>
      <c r="D12376" s="10"/>
      <c r="J12376" s="53"/>
      <c r="K12376" s="64"/>
      <c r="O12376" s="60"/>
      <c r="P12376" s="67"/>
      <c r="T12376" s="53"/>
      <c r="U12376" s="64"/>
      <c r="Y12376" s="53"/>
      <c r="Z12376" s="64"/>
      <c r="AD12376" s="53"/>
    </row>
    <row r="12377" spans="1:30" s="13" customFormat="1" x14ac:dyDescent="0.25">
      <c r="A12377"/>
      <c r="B12377" s="32"/>
      <c r="C12377" s="34"/>
      <c r="D12377" s="10"/>
      <c r="J12377" s="53"/>
      <c r="K12377" s="64"/>
      <c r="O12377" s="60"/>
      <c r="P12377" s="67"/>
      <c r="T12377" s="53"/>
      <c r="U12377" s="64"/>
      <c r="Y12377" s="53"/>
      <c r="Z12377" s="64"/>
      <c r="AD12377" s="53"/>
    </row>
    <row r="12378" spans="1:30" s="13" customFormat="1" x14ac:dyDescent="0.25">
      <c r="A12378"/>
      <c r="B12378" s="32"/>
      <c r="C12378" s="34"/>
      <c r="D12378" s="10"/>
      <c r="J12378" s="53"/>
      <c r="K12378" s="64"/>
      <c r="O12378" s="60"/>
      <c r="P12378" s="67"/>
      <c r="T12378" s="53"/>
      <c r="U12378" s="64"/>
      <c r="Y12378" s="53"/>
      <c r="Z12378" s="64"/>
      <c r="AD12378" s="53"/>
    </row>
    <row r="12379" spans="1:30" s="13" customFormat="1" x14ac:dyDescent="0.25">
      <c r="A12379"/>
      <c r="B12379" s="32"/>
      <c r="C12379" s="34"/>
      <c r="D12379" s="10"/>
      <c r="J12379" s="53"/>
      <c r="K12379" s="64"/>
      <c r="O12379" s="60"/>
      <c r="P12379" s="67"/>
      <c r="T12379" s="53"/>
      <c r="U12379" s="64"/>
      <c r="Y12379" s="53"/>
      <c r="Z12379" s="64"/>
      <c r="AD12379" s="53"/>
    </row>
    <row r="12380" spans="1:30" s="13" customFormat="1" x14ac:dyDescent="0.25">
      <c r="A12380"/>
      <c r="B12380" s="32"/>
      <c r="C12380" s="34"/>
      <c r="D12380" s="10"/>
      <c r="J12380" s="53"/>
      <c r="K12380" s="64"/>
      <c r="O12380" s="60"/>
      <c r="P12380" s="67"/>
      <c r="T12380" s="53"/>
      <c r="U12380" s="64"/>
      <c r="Y12380" s="53"/>
      <c r="Z12380" s="64"/>
      <c r="AD12380" s="53"/>
    </row>
    <row r="12381" spans="1:30" s="13" customFormat="1" x14ac:dyDescent="0.25">
      <c r="A12381"/>
      <c r="B12381" s="32"/>
      <c r="C12381" s="34"/>
      <c r="D12381" s="10"/>
      <c r="J12381" s="53"/>
      <c r="K12381" s="64"/>
      <c r="O12381" s="60"/>
      <c r="P12381" s="67"/>
      <c r="T12381" s="53"/>
      <c r="U12381" s="64"/>
      <c r="Y12381" s="53"/>
      <c r="Z12381" s="64"/>
      <c r="AD12381" s="53"/>
    </row>
    <row r="12382" spans="1:30" s="13" customFormat="1" x14ac:dyDescent="0.25">
      <c r="A12382"/>
      <c r="B12382" s="32"/>
      <c r="C12382" s="34"/>
      <c r="D12382" s="10"/>
      <c r="J12382" s="53"/>
      <c r="K12382" s="64"/>
      <c r="O12382" s="60"/>
      <c r="P12382" s="67"/>
      <c r="T12382" s="53"/>
      <c r="U12382" s="64"/>
      <c r="Y12382" s="53"/>
      <c r="Z12382" s="64"/>
      <c r="AD12382" s="53"/>
    </row>
    <row r="12383" spans="1:30" s="13" customFormat="1" x14ac:dyDescent="0.25">
      <c r="A12383"/>
      <c r="B12383" s="32"/>
      <c r="C12383" s="34"/>
      <c r="D12383" s="10"/>
      <c r="J12383" s="53"/>
      <c r="K12383" s="64"/>
      <c r="O12383" s="60"/>
      <c r="P12383" s="67"/>
      <c r="T12383" s="53"/>
      <c r="U12383" s="64"/>
      <c r="Y12383" s="53"/>
      <c r="Z12383" s="64"/>
      <c r="AD12383" s="53"/>
    </row>
    <row r="12384" spans="1:30" s="13" customFormat="1" x14ac:dyDescent="0.25">
      <c r="A12384"/>
      <c r="B12384" s="32"/>
      <c r="C12384" s="34"/>
      <c r="D12384" s="10"/>
      <c r="J12384" s="53"/>
      <c r="K12384" s="64"/>
      <c r="O12384" s="60"/>
      <c r="P12384" s="67"/>
      <c r="T12384" s="53"/>
      <c r="U12384" s="64"/>
      <c r="Y12384" s="53"/>
      <c r="Z12384" s="64"/>
      <c r="AD12384" s="53"/>
    </row>
    <row r="12385" spans="1:30" s="13" customFormat="1" x14ac:dyDescent="0.25">
      <c r="A12385"/>
      <c r="B12385" s="32"/>
      <c r="C12385" s="34"/>
      <c r="D12385" s="10"/>
      <c r="J12385" s="53"/>
      <c r="K12385" s="64"/>
      <c r="O12385" s="60"/>
      <c r="P12385" s="67"/>
      <c r="T12385" s="53"/>
      <c r="U12385" s="64"/>
      <c r="Y12385" s="53"/>
      <c r="Z12385" s="64"/>
      <c r="AD12385" s="53"/>
    </row>
    <row r="12386" spans="1:30" s="13" customFormat="1" x14ac:dyDescent="0.25">
      <c r="A12386"/>
      <c r="B12386" s="32"/>
      <c r="C12386" s="34"/>
      <c r="D12386" s="10"/>
      <c r="J12386" s="53"/>
      <c r="K12386" s="64"/>
      <c r="O12386" s="60"/>
      <c r="P12386" s="67"/>
      <c r="T12386" s="53"/>
      <c r="U12386" s="64"/>
      <c r="Y12386" s="53"/>
      <c r="Z12386" s="64"/>
      <c r="AD12386" s="53"/>
    </row>
    <row r="12387" spans="1:30" s="13" customFormat="1" x14ac:dyDescent="0.25">
      <c r="A12387"/>
      <c r="B12387" s="32"/>
      <c r="C12387" s="34"/>
      <c r="D12387" s="10"/>
      <c r="J12387" s="53"/>
      <c r="K12387" s="64"/>
      <c r="O12387" s="60"/>
      <c r="P12387" s="67"/>
      <c r="T12387" s="53"/>
      <c r="U12387" s="64"/>
      <c r="Y12387" s="53"/>
      <c r="Z12387" s="64"/>
      <c r="AD12387" s="53"/>
    </row>
    <row r="12388" spans="1:30" s="13" customFormat="1" x14ac:dyDescent="0.25">
      <c r="A12388"/>
      <c r="B12388" s="32"/>
      <c r="C12388" s="34"/>
      <c r="D12388" s="10"/>
      <c r="J12388" s="53"/>
      <c r="K12388" s="64"/>
      <c r="O12388" s="60"/>
      <c r="P12388" s="67"/>
      <c r="T12388" s="53"/>
      <c r="U12388" s="64"/>
      <c r="Y12388" s="53"/>
      <c r="Z12388" s="64"/>
      <c r="AD12388" s="53"/>
    </row>
    <row r="12389" spans="1:30" s="13" customFormat="1" x14ac:dyDescent="0.25">
      <c r="A12389"/>
      <c r="B12389" s="32"/>
      <c r="C12389" s="34"/>
      <c r="D12389" s="10"/>
      <c r="J12389" s="53"/>
      <c r="K12389" s="64"/>
      <c r="O12389" s="60"/>
      <c r="P12389" s="67"/>
      <c r="T12389" s="53"/>
      <c r="U12389" s="64"/>
      <c r="Y12389" s="53"/>
      <c r="Z12389" s="64"/>
      <c r="AD12389" s="53"/>
    </row>
    <row r="12390" spans="1:30" s="13" customFormat="1" x14ac:dyDescent="0.25">
      <c r="A12390"/>
      <c r="B12390" s="32"/>
      <c r="C12390" s="34"/>
      <c r="D12390" s="10"/>
      <c r="J12390" s="53"/>
      <c r="K12390" s="64"/>
      <c r="O12390" s="60"/>
      <c r="P12390" s="67"/>
      <c r="T12390" s="53"/>
      <c r="U12390" s="64"/>
      <c r="Y12390" s="53"/>
      <c r="Z12390" s="64"/>
      <c r="AD12390" s="53"/>
    </row>
    <row r="12391" spans="1:30" s="13" customFormat="1" x14ac:dyDescent="0.25">
      <c r="A12391"/>
      <c r="B12391" s="32"/>
      <c r="C12391" s="34"/>
      <c r="D12391" s="10"/>
      <c r="J12391" s="53"/>
      <c r="K12391" s="64"/>
      <c r="O12391" s="60"/>
      <c r="P12391" s="67"/>
      <c r="T12391" s="53"/>
      <c r="U12391" s="64"/>
      <c r="Y12391" s="53"/>
      <c r="Z12391" s="64"/>
      <c r="AD12391" s="53"/>
    </row>
    <row r="12392" spans="1:30" s="13" customFormat="1" x14ac:dyDescent="0.25">
      <c r="A12392"/>
      <c r="B12392" s="32"/>
      <c r="C12392" s="34"/>
      <c r="D12392" s="10"/>
      <c r="J12392" s="53"/>
      <c r="K12392" s="64"/>
      <c r="O12392" s="60"/>
      <c r="P12392" s="67"/>
      <c r="T12392" s="53"/>
      <c r="U12392" s="64"/>
      <c r="Y12392" s="53"/>
      <c r="Z12392" s="64"/>
      <c r="AD12392" s="53"/>
    </row>
    <row r="12393" spans="1:30" s="13" customFormat="1" x14ac:dyDescent="0.25">
      <c r="A12393"/>
      <c r="B12393" s="32"/>
      <c r="C12393" s="34"/>
      <c r="D12393" s="10"/>
      <c r="J12393" s="53"/>
      <c r="K12393" s="64"/>
      <c r="O12393" s="60"/>
      <c r="P12393" s="67"/>
      <c r="T12393" s="53"/>
      <c r="U12393" s="64"/>
      <c r="Y12393" s="53"/>
      <c r="Z12393" s="64"/>
      <c r="AD12393" s="53"/>
    </row>
    <row r="12394" spans="1:30" s="13" customFormat="1" x14ac:dyDescent="0.25">
      <c r="A12394"/>
      <c r="B12394" s="32"/>
      <c r="C12394" s="34"/>
      <c r="D12394" s="10"/>
      <c r="J12394" s="53"/>
      <c r="K12394" s="64"/>
      <c r="O12394" s="60"/>
      <c r="P12394" s="67"/>
      <c r="T12394" s="53"/>
      <c r="U12394" s="64"/>
      <c r="Y12394" s="53"/>
      <c r="Z12394" s="64"/>
      <c r="AD12394" s="53"/>
    </row>
    <row r="12395" spans="1:30" s="13" customFormat="1" x14ac:dyDescent="0.25">
      <c r="A12395"/>
      <c r="B12395" s="32"/>
      <c r="C12395" s="34"/>
      <c r="D12395" s="10"/>
      <c r="J12395" s="53"/>
      <c r="K12395" s="64"/>
      <c r="O12395" s="60"/>
      <c r="P12395" s="67"/>
      <c r="T12395" s="53"/>
      <c r="U12395" s="64"/>
      <c r="Y12395" s="53"/>
      <c r="Z12395" s="64"/>
      <c r="AD12395" s="53"/>
    </row>
    <row r="12396" spans="1:30" s="13" customFormat="1" x14ac:dyDescent="0.25">
      <c r="A12396"/>
      <c r="B12396" s="32"/>
      <c r="C12396" s="34"/>
      <c r="D12396" s="10"/>
      <c r="J12396" s="53"/>
      <c r="K12396" s="64"/>
      <c r="O12396" s="60"/>
      <c r="P12396" s="67"/>
      <c r="T12396" s="53"/>
      <c r="U12396" s="64"/>
      <c r="Y12396" s="53"/>
      <c r="Z12396" s="64"/>
      <c r="AD12396" s="53"/>
    </row>
    <row r="12397" spans="1:30" s="13" customFormat="1" x14ac:dyDescent="0.25">
      <c r="A12397"/>
      <c r="B12397" s="32"/>
      <c r="C12397" s="34"/>
      <c r="D12397" s="10"/>
      <c r="J12397" s="53"/>
      <c r="K12397" s="64"/>
      <c r="O12397" s="60"/>
      <c r="P12397" s="67"/>
      <c r="T12397" s="53"/>
      <c r="U12397" s="64"/>
      <c r="Y12397" s="53"/>
      <c r="Z12397" s="64"/>
      <c r="AD12397" s="53"/>
    </row>
    <row r="12398" spans="1:30" s="13" customFormat="1" x14ac:dyDescent="0.25">
      <c r="A12398"/>
      <c r="B12398" s="32"/>
      <c r="C12398" s="34"/>
      <c r="D12398" s="10"/>
      <c r="J12398" s="53"/>
      <c r="K12398" s="64"/>
      <c r="O12398" s="60"/>
      <c r="P12398" s="67"/>
      <c r="T12398" s="53"/>
      <c r="U12398" s="64"/>
      <c r="Y12398" s="53"/>
      <c r="Z12398" s="64"/>
      <c r="AD12398" s="53"/>
    </row>
    <row r="12399" spans="1:30" s="13" customFormat="1" x14ac:dyDescent="0.25">
      <c r="A12399"/>
      <c r="B12399" s="32"/>
      <c r="C12399" s="34"/>
      <c r="D12399" s="10"/>
      <c r="J12399" s="53"/>
      <c r="K12399" s="64"/>
      <c r="O12399" s="60"/>
      <c r="P12399" s="67"/>
      <c r="T12399" s="53"/>
      <c r="U12399" s="64"/>
      <c r="Y12399" s="53"/>
      <c r="Z12399" s="64"/>
      <c r="AD12399" s="53"/>
    </row>
    <row r="12400" spans="1:30" s="13" customFormat="1" x14ac:dyDescent="0.25">
      <c r="A12400"/>
      <c r="B12400" s="32"/>
      <c r="C12400" s="34"/>
      <c r="D12400" s="10"/>
      <c r="J12400" s="53"/>
      <c r="K12400" s="64"/>
      <c r="O12400" s="60"/>
      <c r="P12400" s="67"/>
      <c r="T12400" s="53"/>
      <c r="U12400" s="64"/>
      <c r="Y12400" s="53"/>
      <c r="Z12400" s="64"/>
      <c r="AD12400" s="53"/>
    </row>
    <row r="12401" spans="1:30" s="13" customFormat="1" x14ac:dyDescent="0.25">
      <c r="A12401"/>
      <c r="B12401" s="32"/>
      <c r="C12401" s="34"/>
      <c r="D12401" s="10"/>
      <c r="J12401" s="53"/>
      <c r="K12401" s="64"/>
      <c r="O12401" s="60"/>
      <c r="P12401" s="67"/>
      <c r="T12401" s="53"/>
      <c r="U12401" s="64"/>
      <c r="Y12401" s="53"/>
      <c r="Z12401" s="64"/>
      <c r="AD12401" s="53"/>
    </row>
    <row r="12402" spans="1:30" s="13" customFormat="1" x14ac:dyDescent="0.25">
      <c r="A12402"/>
      <c r="B12402" s="32"/>
      <c r="C12402" s="34"/>
      <c r="D12402" s="10"/>
      <c r="J12402" s="53"/>
      <c r="K12402" s="64"/>
      <c r="O12402" s="60"/>
      <c r="P12402" s="67"/>
      <c r="T12402" s="53"/>
      <c r="U12402" s="64"/>
      <c r="Y12402" s="53"/>
      <c r="Z12402" s="64"/>
      <c r="AD12402" s="53"/>
    </row>
    <row r="12403" spans="1:30" s="13" customFormat="1" x14ac:dyDescent="0.25">
      <c r="A12403"/>
      <c r="B12403" s="32"/>
      <c r="C12403" s="34"/>
      <c r="D12403" s="10"/>
      <c r="J12403" s="53"/>
      <c r="K12403" s="64"/>
      <c r="O12403" s="60"/>
      <c r="P12403" s="67"/>
      <c r="T12403" s="53"/>
      <c r="U12403" s="64"/>
      <c r="Y12403" s="53"/>
      <c r="Z12403" s="64"/>
      <c r="AD12403" s="53"/>
    </row>
    <row r="12404" spans="1:30" s="13" customFormat="1" x14ac:dyDescent="0.25">
      <c r="A12404"/>
      <c r="B12404" s="32"/>
      <c r="C12404" s="34"/>
      <c r="D12404" s="10"/>
      <c r="J12404" s="53"/>
      <c r="K12404" s="64"/>
      <c r="O12404" s="60"/>
      <c r="P12404" s="67"/>
      <c r="T12404" s="53"/>
      <c r="U12404" s="64"/>
      <c r="Y12404" s="53"/>
      <c r="Z12404" s="64"/>
      <c r="AD12404" s="53"/>
    </row>
    <row r="12405" spans="1:30" s="13" customFormat="1" x14ac:dyDescent="0.25">
      <c r="A12405"/>
      <c r="B12405" s="32"/>
      <c r="C12405" s="34"/>
      <c r="D12405" s="10"/>
      <c r="J12405" s="53"/>
      <c r="K12405" s="64"/>
      <c r="O12405" s="60"/>
      <c r="P12405" s="67"/>
      <c r="T12405" s="53"/>
      <c r="U12405" s="64"/>
      <c r="Y12405" s="53"/>
      <c r="Z12405" s="64"/>
      <c r="AD12405" s="53"/>
    </row>
    <row r="12406" spans="1:30" s="13" customFormat="1" x14ac:dyDescent="0.25">
      <c r="A12406"/>
      <c r="B12406" s="32"/>
      <c r="C12406" s="34"/>
      <c r="D12406" s="10"/>
      <c r="J12406" s="53"/>
      <c r="K12406" s="64"/>
      <c r="O12406" s="60"/>
      <c r="P12406" s="67"/>
      <c r="T12406" s="53"/>
      <c r="U12406" s="64"/>
      <c r="Y12406" s="53"/>
      <c r="Z12406" s="64"/>
      <c r="AD12406" s="53"/>
    </row>
    <row r="12407" spans="1:30" s="13" customFormat="1" x14ac:dyDescent="0.25">
      <c r="A12407"/>
      <c r="B12407" s="32"/>
      <c r="C12407" s="34"/>
      <c r="D12407" s="10"/>
      <c r="J12407" s="53"/>
      <c r="K12407" s="64"/>
      <c r="O12407" s="60"/>
      <c r="P12407" s="67"/>
      <c r="T12407" s="53"/>
      <c r="U12407" s="64"/>
      <c r="Y12407" s="53"/>
      <c r="Z12407" s="64"/>
      <c r="AD12407" s="53"/>
    </row>
    <row r="12408" spans="1:30" s="13" customFormat="1" x14ac:dyDescent="0.25">
      <c r="A12408"/>
      <c r="B12408" s="32"/>
      <c r="C12408" s="34"/>
      <c r="D12408" s="10"/>
      <c r="J12408" s="53"/>
      <c r="K12408" s="64"/>
      <c r="O12408" s="60"/>
      <c r="P12408" s="67"/>
      <c r="T12408" s="53"/>
      <c r="U12408" s="64"/>
      <c r="Y12408" s="53"/>
      <c r="Z12408" s="64"/>
      <c r="AD12408" s="53"/>
    </row>
    <row r="12409" spans="1:30" s="13" customFormat="1" x14ac:dyDescent="0.25">
      <c r="A12409"/>
      <c r="B12409" s="32"/>
      <c r="C12409" s="34"/>
      <c r="D12409" s="10"/>
      <c r="J12409" s="53"/>
      <c r="K12409" s="64"/>
      <c r="O12409" s="60"/>
      <c r="P12409" s="67"/>
      <c r="T12409" s="53"/>
      <c r="U12409" s="64"/>
      <c r="Y12409" s="53"/>
      <c r="Z12409" s="64"/>
      <c r="AD12409" s="53"/>
    </row>
    <row r="12410" spans="1:30" s="13" customFormat="1" x14ac:dyDescent="0.25">
      <c r="A12410"/>
      <c r="B12410" s="32"/>
      <c r="C12410" s="34"/>
      <c r="D12410" s="10"/>
      <c r="J12410" s="53"/>
      <c r="K12410" s="64"/>
      <c r="O12410" s="60"/>
      <c r="P12410" s="67"/>
      <c r="T12410" s="53"/>
      <c r="U12410" s="64"/>
      <c r="Y12410" s="53"/>
      <c r="Z12410" s="64"/>
      <c r="AD12410" s="53"/>
    </row>
    <row r="12411" spans="1:30" s="13" customFormat="1" x14ac:dyDescent="0.25">
      <c r="A12411"/>
      <c r="B12411" s="32"/>
      <c r="C12411" s="34"/>
      <c r="D12411" s="10"/>
      <c r="J12411" s="53"/>
      <c r="K12411" s="64"/>
      <c r="O12411" s="60"/>
      <c r="P12411" s="67"/>
      <c r="T12411" s="53"/>
      <c r="U12411" s="64"/>
      <c r="Y12411" s="53"/>
      <c r="Z12411" s="64"/>
      <c r="AD12411" s="53"/>
    </row>
    <row r="12412" spans="1:30" s="13" customFormat="1" x14ac:dyDescent="0.25">
      <c r="A12412"/>
      <c r="B12412" s="32"/>
      <c r="C12412" s="34"/>
      <c r="D12412" s="10"/>
      <c r="J12412" s="53"/>
      <c r="K12412" s="64"/>
      <c r="O12412" s="60"/>
      <c r="P12412" s="67"/>
      <c r="T12412" s="53"/>
      <c r="U12412" s="64"/>
      <c r="Y12412" s="53"/>
      <c r="Z12412" s="64"/>
      <c r="AD12412" s="53"/>
    </row>
    <row r="12413" spans="1:30" s="13" customFormat="1" x14ac:dyDescent="0.25">
      <c r="A12413"/>
      <c r="B12413" s="32"/>
      <c r="C12413" s="34"/>
      <c r="D12413" s="10"/>
      <c r="J12413" s="53"/>
      <c r="K12413" s="64"/>
      <c r="O12413" s="60"/>
      <c r="P12413" s="67"/>
      <c r="T12413" s="53"/>
      <c r="U12413" s="64"/>
      <c r="Y12413" s="53"/>
      <c r="Z12413" s="64"/>
      <c r="AD12413" s="53"/>
    </row>
    <row r="12414" spans="1:30" s="13" customFormat="1" x14ac:dyDescent="0.25">
      <c r="A12414"/>
      <c r="B12414" s="32"/>
      <c r="C12414" s="34"/>
      <c r="D12414" s="10"/>
      <c r="J12414" s="53"/>
      <c r="K12414" s="64"/>
      <c r="O12414" s="60"/>
      <c r="P12414" s="67"/>
      <c r="T12414" s="53"/>
      <c r="U12414" s="64"/>
      <c r="Y12414" s="53"/>
      <c r="Z12414" s="64"/>
      <c r="AD12414" s="53"/>
    </row>
    <row r="12415" spans="1:30" s="13" customFormat="1" x14ac:dyDescent="0.25">
      <c r="A12415"/>
      <c r="B12415" s="32"/>
      <c r="C12415" s="34"/>
      <c r="D12415" s="10"/>
      <c r="J12415" s="53"/>
      <c r="K12415" s="64"/>
      <c r="O12415" s="60"/>
      <c r="P12415" s="67"/>
      <c r="T12415" s="53"/>
      <c r="U12415" s="64"/>
      <c r="Y12415" s="53"/>
      <c r="Z12415" s="64"/>
      <c r="AD12415" s="53"/>
    </row>
    <row r="12416" spans="1:30" s="13" customFormat="1" x14ac:dyDescent="0.25">
      <c r="A12416"/>
      <c r="B12416" s="32"/>
      <c r="C12416" s="34"/>
      <c r="D12416" s="10"/>
      <c r="J12416" s="53"/>
      <c r="K12416" s="64"/>
      <c r="O12416" s="60"/>
      <c r="P12416" s="67"/>
      <c r="T12416" s="53"/>
      <c r="U12416" s="64"/>
      <c r="Y12416" s="53"/>
      <c r="Z12416" s="64"/>
      <c r="AD12416" s="53"/>
    </row>
    <row r="12417" spans="1:30" s="13" customFormat="1" x14ac:dyDescent="0.25">
      <c r="A12417"/>
      <c r="B12417" s="32"/>
      <c r="C12417" s="34"/>
      <c r="D12417" s="10"/>
      <c r="J12417" s="53"/>
      <c r="K12417" s="64"/>
      <c r="O12417" s="60"/>
      <c r="P12417" s="67"/>
      <c r="T12417" s="53"/>
      <c r="U12417" s="64"/>
      <c r="Y12417" s="53"/>
      <c r="Z12417" s="64"/>
      <c r="AD12417" s="53"/>
    </row>
    <row r="12418" spans="1:30" s="13" customFormat="1" x14ac:dyDescent="0.25">
      <c r="A12418"/>
      <c r="B12418" s="32"/>
      <c r="C12418" s="34"/>
      <c r="D12418" s="10"/>
      <c r="J12418" s="53"/>
      <c r="K12418" s="64"/>
      <c r="O12418" s="60"/>
      <c r="P12418" s="67"/>
      <c r="T12418" s="53"/>
      <c r="U12418" s="64"/>
      <c r="Y12418" s="53"/>
      <c r="Z12418" s="64"/>
      <c r="AD12418" s="53"/>
    </row>
    <row r="12419" spans="1:30" s="13" customFormat="1" x14ac:dyDescent="0.25">
      <c r="A12419"/>
      <c r="B12419" s="32"/>
      <c r="C12419" s="34"/>
      <c r="D12419" s="10"/>
      <c r="J12419" s="53"/>
      <c r="K12419" s="64"/>
      <c r="O12419" s="60"/>
      <c r="P12419" s="67"/>
      <c r="T12419" s="53"/>
      <c r="U12419" s="64"/>
      <c r="Y12419" s="53"/>
      <c r="Z12419" s="64"/>
      <c r="AD12419" s="53"/>
    </row>
    <row r="12420" spans="1:30" s="13" customFormat="1" x14ac:dyDescent="0.25">
      <c r="A12420"/>
      <c r="B12420" s="32"/>
      <c r="C12420" s="34"/>
      <c r="D12420" s="10"/>
      <c r="J12420" s="53"/>
      <c r="K12420" s="64"/>
      <c r="O12420" s="60"/>
      <c r="P12420" s="67"/>
      <c r="T12420" s="53"/>
      <c r="U12420" s="64"/>
      <c r="Y12420" s="53"/>
      <c r="Z12420" s="64"/>
      <c r="AD12420" s="53"/>
    </row>
    <row r="12421" spans="1:30" s="13" customFormat="1" x14ac:dyDescent="0.25">
      <c r="A12421"/>
      <c r="B12421" s="32"/>
      <c r="C12421" s="34"/>
      <c r="D12421" s="10"/>
      <c r="J12421" s="53"/>
      <c r="K12421" s="64"/>
      <c r="O12421" s="60"/>
      <c r="P12421" s="67"/>
      <c r="T12421" s="53"/>
      <c r="U12421" s="64"/>
      <c r="Y12421" s="53"/>
      <c r="Z12421" s="64"/>
      <c r="AD12421" s="53"/>
    </row>
    <row r="12422" spans="1:30" s="13" customFormat="1" x14ac:dyDescent="0.25">
      <c r="A12422"/>
      <c r="B12422" s="32"/>
      <c r="C12422" s="34"/>
      <c r="D12422" s="10"/>
      <c r="J12422" s="53"/>
      <c r="K12422" s="64"/>
      <c r="O12422" s="60"/>
      <c r="P12422" s="67"/>
      <c r="T12422" s="53"/>
      <c r="U12422" s="64"/>
      <c r="Y12422" s="53"/>
      <c r="Z12422" s="64"/>
      <c r="AD12422" s="53"/>
    </row>
    <row r="12423" spans="1:30" s="13" customFormat="1" x14ac:dyDescent="0.25">
      <c r="A12423"/>
      <c r="B12423" s="32"/>
      <c r="C12423" s="34"/>
      <c r="D12423" s="10"/>
      <c r="J12423" s="53"/>
      <c r="K12423" s="64"/>
      <c r="O12423" s="60"/>
      <c r="P12423" s="67"/>
      <c r="T12423" s="53"/>
      <c r="U12423" s="64"/>
      <c r="Y12423" s="53"/>
      <c r="Z12423" s="64"/>
      <c r="AD12423" s="53"/>
    </row>
    <row r="12424" spans="1:30" s="13" customFormat="1" x14ac:dyDescent="0.25">
      <c r="A12424"/>
      <c r="B12424" s="32"/>
      <c r="C12424" s="34"/>
      <c r="D12424" s="10"/>
      <c r="J12424" s="53"/>
      <c r="K12424" s="64"/>
      <c r="O12424" s="60"/>
      <c r="P12424" s="67"/>
      <c r="T12424" s="53"/>
      <c r="U12424" s="64"/>
      <c r="Y12424" s="53"/>
      <c r="Z12424" s="64"/>
      <c r="AD12424" s="53"/>
    </row>
    <row r="12425" spans="1:30" s="13" customFormat="1" x14ac:dyDescent="0.25">
      <c r="A12425"/>
      <c r="B12425" s="32"/>
      <c r="C12425" s="34"/>
      <c r="D12425" s="10"/>
      <c r="J12425" s="53"/>
      <c r="K12425" s="64"/>
      <c r="O12425" s="60"/>
      <c r="P12425" s="67"/>
      <c r="T12425" s="53"/>
      <c r="U12425" s="64"/>
      <c r="Y12425" s="53"/>
      <c r="Z12425" s="64"/>
      <c r="AD12425" s="53"/>
    </row>
    <row r="12426" spans="1:30" s="13" customFormat="1" x14ac:dyDescent="0.25">
      <c r="A12426"/>
      <c r="B12426" s="32"/>
      <c r="C12426" s="34"/>
      <c r="D12426" s="10"/>
      <c r="J12426" s="53"/>
      <c r="K12426" s="64"/>
      <c r="O12426" s="60"/>
      <c r="P12426" s="67"/>
      <c r="T12426" s="53"/>
      <c r="U12426" s="64"/>
      <c r="Y12426" s="53"/>
      <c r="Z12426" s="64"/>
      <c r="AD12426" s="53"/>
    </row>
    <row r="12427" spans="1:30" s="13" customFormat="1" x14ac:dyDescent="0.25">
      <c r="A12427"/>
      <c r="B12427" s="32"/>
      <c r="C12427" s="34"/>
      <c r="D12427" s="10"/>
      <c r="J12427" s="53"/>
      <c r="K12427" s="64"/>
      <c r="O12427" s="60"/>
      <c r="P12427" s="67"/>
      <c r="T12427" s="53"/>
      <c r="U12427" s="64"/>
      <c r="Y12427" s="53"/>
      <c r="Z12427" s="64"/>
      <c r="AD12427" s="53"/>
    </row>
    <row r="12428" spans="1:30" s="13" customFormat="1" x14ac:dyDescent="0.25">
      <c r="A12428"/>
      <c r="B12428" s="32"/>
      <c r="C12428" s="34"/>
      <c r="D12428" s="10"/>
      <c r="J12428" s="53"/>
      <c r="K12428" s="64"/>
      <c r="O12428" s="60"/>
      <c r="P12428" s="67"/>
      <c r="T12428" s="53"/>
      <c r="U12428" s="64"/>
      <c r="Y12428" s="53"/>
      <c r="Z12428" s="64"/>
      <c r="AD12428" s="53"/>
    </row>
    <row r="12429" spans="1:30" s="13" customFormat="1" x14ac:dyDescent="0.25">
      <c r="A12429"/>
      <c r="B12429" s="32"/>
      <c r="C12429" s="34"/>
      <c r="D12429" s="10"/>
      <c r="J12429" s="53"/>
      <c r="K12429" s="64"/>
      <c r="O12429" s="60"/>
      <c r="P12429" s="67"/>
      <c r="T12429" s="53"/>
      <c r="U12429" s="64"/>
      <c r="Y12429" s="53"/>
      <c r="Z12429" s="64"/>
      <c r="AD12429" s="53"/>
    </row>
    <row r="12430" spans="1:30" s="13" customFormat="1" x14ac:dyDescent="0.25">
      <c r="A12430"/>
      <c r="B12430" s="32"/>
      <c r="C12430" s="34"/>
      <c r="D12430" s="10"/>
      <c r="J12430" s="53"/>
      <c r="K12430" s="64"/>
      <c r="O12430" s="60"/>
      <c r="P12430" s="67"/>
      <c r="T12430" s="53"/>
      <c r="U12430" s="64"/>
      <c r="Y12430" s="53"/>
      <c r="Z12430" s="64"/>
      <c r="AD12430" s="53"/>
    </row>
    <row r="12431" spans="1:30" s="13" customFormat="1" x14ac:dyDescent="0.25">
      <c r="A12431"/>
      <c r="B12431" s="32"/>
      <c r="C12431" s="34"/>
      <c r="D12431" s="10"/>
      <c r="J12431" s="53"/>
      <c r="K12431" s="64"/>
      <c r="O12431" s="60"/>
      <c r="P12431" s="67"/>
      <c r="T12431" s="53"/>
      <c r="U12431" s="64"/>
      <c r="Y12431" s="53"/>
      <c r="Z12431" s="64"/>
      <c r="AD12431" s="53"/>
    </row>
    <row r="12432" spans="1:30" s="13" customFormat="1" x14ac:dyDescent="0.25">
      <c r="A12432"/>
      <c r="B12432" s="32"/>
      <c r="C12432" s="34"/>
      <c r="D12432" s="10"/>
      <c r="J12432" s="53"/>
      <c r="K12432" s="64"/>
      <c r="O12432" s="60"/>
      <c r="P12432" s="67"/>
      <c r="T12432" s="53"/>
      <c r="U12432" s="64"/>
      <c r="Y12432" s="53"/>
      <c r="Z12432" s="64"/>
      <c r="AD12432" s="53"/>
    </row>
    <row r="12433" spans="1:30" s="13" customFormat="1" x14ac:dyDescent="0.25">
      <c r="A12433"/>
      <c r="B12433" s="32"/>
      <c r="C12433" s="34"/>
      <c r="D12433" s="10"/>
      <c r="J12433" s="53"/>
      <c r="K12433" s="64"/>
      <c r="O12433" s="60"/>
      <c r="P12433" s="67"/>
      <c r="T12433" s="53"/>
      <c r="U12433" s="64"/>
      <c r="Y12433" s="53"/>
      <c r="Z12433" s="64"/>
      <c r="AD12433" s="53"/>
    </row>
    <row r="12434" spans="1:30" s="13" customFormat="1" x14ac:dyDescent="0.25">
      <c r="A12434"/>
      <c r="B12434" s="32"/>
      <c r="C12434" s="34"/>
      <c r="D12434" s="10"/>
      <c r="J12434" s="53"/>
      <c r="K12434" s="64"/>
      <c r="O12434" s="60"/>
      <c r="P12434" s="67"/>
      <c r="T12434" s="53"/>
      <c r="U12434" s="64"/>
      <c r="Y12434" s="53"/>
      <c r="Z12434" s="64"/>
      <c r="AD12434" s="53"/>
    </row>
    <row r="12435" spans="1:30" s="13" customFormat="1" x14ac:dyDescent="0.25">
      <c r="A12435"/>
      <c r="B12435" s="32"/>
      <c r="C12435" s="34"/>
      <c r="D12435" s="10"/>
      <c r="J12435" s="53"/>
      <c r="K12435" s="64"/>
      <c r="O12435" s="60"/>
      <c r="P12435" s="67"/>
      <c r="T12435" s="53"/>
      <c r="U12435" s="64"/>
      <c r="Y12435" s="53"/>
      <c r="Z12435" s="64"/>
      <c r="AD12435" s="53"/>
    </row>
    <row r="12436" spans="1:30" s="13" customFormat="1" x14ac:dyDescent="0.25">
      <c r="A12436"/>
      <c r="B12436" s="32"/>
      <c r="C12436" s="34"/>
      <c r="D12436" s="10"/>
      <c r="J12436" s="53"/>
      <c r="K12436" s="64"/>
      <c r="O12436" s="60"/>
      <c r="P12436" s="67"/>
      <c r="T12436" s="53"/>
      <c r="U12436" s="64"/>
      <c r="Y12436" s="53"/>
      <c r="Z12436" s="64"/>
      <c r="AD12436" s="53"/>
    </row>
    <row r="12437" spans="1:30" s="13" customFormat="1" x14ac:dyDescent="0.25">
      <c r="A12437"/>
      <c r="B12437" s="32"/>
      <c r="C12437" s="34"/>
      <c r="D12437" s="10"/>
      <c r="J12437" s="53"/>
      <c r="K12437" s="64"/>
      <c r="O12437" s="60"/>
      <c r="P12437" s="67"/>
      <c r="T12437" s="53"/>
      <c r="U12437" s="64"/>
      <c r="Y12437" s="53"/>
      <c r="Z12437" s="64"/>
      <c r="AD12437" s="53"/>
    </row>
    <row r="12438" spans="1:30" s="13" customFormat="1" x14ac:dyDescent="0.25">
      <c r="A12438"/>
      <c r="B12438" s="32"/>
      <c r="C12438" s="34"/>
      <c r="D12438" s="10"/>
      <c r="J12438" s="53"/>
      <c r="K12438" s="64"/>
      <c r="O12438" s="60"/>
      <c r="P12438" s="67"/>
      <c r="T12438" s="53"/>
      <c r="U12438" s="64"/>
      <c r="Y12438" s="53"/>
      <c r="Z12438" s="64"/>
      <c r="AD12438" s="53"/>
    </row>
    <row r="12439" spans="1:30" s="13" customFormat="1" x14ac:dyDescent="0.25">
      <c r="A12439"/>
      <c r="B12439" s="32"/>
      <c r="C12439" s="34"/>
      <c r="D12439" s="10"/>
      <c r="J12439" s="53"/>
      <c r="K12439" s="64"/>
      <c r="O12439" s="60"/>
      <c r="P12439" s="67"/>
      <c r="T12439" s="53"/>
      <c r="U12439" s="64"/>
      <c r="Y12439" s="53"/>
      <c r="Z12439" s="64"/>
      <c r="AD12439" s="53"/>
    </row>
    <row r="12440" spans="1:30" s="13" customFormat="1" x14ac:dyDescent="0.25">
      <c r="A12440"/>
      <c r="B12440" s="32"/>
      <c r="C12440" s="34"/>
      <c r="D12440" s="10"/>
      <c r="J12440" s="53"/>
      <c r="K12440" s="64"/>
      <c r="O12440" s="60"/>
      <c r="P12440" s="67"/>
      <c r="T12440" s="53"/>
      <c r="U12440" s="64"/>
      <c r="Y12440" s="53"/>
      <c r="Z12440" s="64"/>
      <c r="AD12440" s="53"/>
    </row>
    <row r="12441" spans="1:30" s="13" customFormat="1" x14ac:dyDescent="0.25">
      <c r="A12441"/>
      <c r="B12441" s="32"/>
      <c r="C12441" s="34"/>
      <c r="D12441" s="10"/>
      <c r="J12441" s="53"/>
      <c r="K12441" s="64"/>
      <c r="O12441" s="60"/>
      <c r="P12441" s="67"/>
      <c r="T12441" s="53"/>
      <c r="U12441" s="64"/>
      <c r="Y12441" s="53"/>
      <c r="Z12441" s="64"/>
      <c r="AD12441" s="53"/>
    </row>
    <row r="12442" spans="1:30" s="13" customFormat="1" x14ac:dyDescent="0.25">
      <c r="A12442"/>
      <c r="B12442" s="32"/>
      <c r="C12442" s="34"/>
      <c r="D12442" s="10"/>
      <c r="J12442" s="53"/>
      <c r="K12442" s="64"/>
      <c r="O12442" s="60"/>
      <c r="P12442" s="67"/>
      <c r="T12442" s="53"/>
      <c r="U12442" s="64"/>
      <c r="Y12442" s="53"/>
      <c r="Z12442" s="64"/>
      <c r="AD12442" s="53"/>
    </row>
    <row r="12443" spans="1:30" s="13" customFormat="1" x14ac:dyDescent="0.25">
      <c r="A12443"/>
      <c r="B12443" s="32"/>
      <c r="C12443" s="34"/>
      <c r="D12443" s="10"/>
      <c r="J12443" s="53"/>
      <c r="K12443" s="64"/>
      <c r="O12443" s="60"/>
      <c r="P12443" s="67"/>
      <c r="T12443" s="53"/>
      <c r="U12443" s="64"/>
      <c r="Y12443" s="53"/>
      <c r="Z12443" s="64"/>
      <c r="AD12443" s="53"/>
    </row>
    <row r="12444" spans="1:30" s="13" customFormat="1" x14ac:dyDescent="0.25">
      <c r="A12444"/>
      <c r="B12444" s="32"/>
      <c r="C12444" s="34"/>
      <c r="D12444" s="10"/>
      <c r="J12444" s="53"/>
      <c r="K12444" s="64"/>
      <c r="O12444" s="60"/>
      <c r="P12444" s="67"/>
      <c r="T12444" s="53"/>
      <c r="U12444" s="64"/>
      <c r="Y12444" s="53"/>
      <c r="Z12444" s="64"/>
      <c r="AD12444" s="53"/>
    </row>
    <row r="12445" spans="1:30" s="13" customFormat="1" x14ac:dyDescent="0.25">
      <c r="A12445"/>
      <c r="B12445" s="32"/>
      <c r="C12445" s="34"/>
      <c r="D12445" s="10"/>
      <c r="J12445" s="53"/>
      <c r="K12445" s="64"/>
      <c r="O12445" s="60"/>
      <c r="P12445" s="67"/>
      <c r="T12445" s="53"/>
      <c r="U12445" s="64"/>
      <c r="Y12445" s="53"/>
      <c r="Z12445" s="64"/>
      <c r="AD12445" s="53"/>
    </row>
    <row r="12446" spans="1:30" s="13" customFormat="1" x14ac:dyDescent="0.25">
      <c r="A12446"/>
      <c r="B12446" s="32"/>
      <c r="C12446" s="34"/>
      <c r="D12446" s="10"/>
      <c r="J12446" s="53"/>
      <c r="K12446" s="64"/>
      <c r="O12446" s="60"/>
      <c r="P12446" s="67"/>
      <c r="T12446" s="53"/>
      <c r="U12446" s="64"/>
      <c r="Y12446" s="53"/>
      <c r="Z12446" s="64"/>
      <c r="AD12446" s="53"/>
    </row>
    <row r="12447" spans="1:30" s="13" customFormat="1" x14ac:dyDescent="0.25">
      <c r="A12447"/>
      <c r="B12447" s="32"/>
      <c r="C12447" s="34"/>
      <c r="D12447" s="10"/>
      <c r="J12447" s="53"/>
      <c r="K12447" s="64"/>
      <c r="O12447" s="60"/>
      <c r="P12447" s="67"/>
      <c r="T12447" s="53"/>
      <c r="U12447" s="64"/>
      <c r="Y12447" s="53"/>
      <c r="Z12447" s="64"/>
      <c r="AD12447" s="53"/>
    </row>
    <row r="12448" spans="1:30" s="13" customFormat="1" x14ac:dyDescent="0.25">
      <c r="A12448"/>
      <c r="B12448" s="32"/>
      <c r="C12448" s="34"/>
      <c r="D12448" s="10"/>
      <c r="J12448" s="53"/>
      <c r="K12448" s="64"/>
      <c r="O12448" s="60"/>
      <c r="P12448" s="67"/>
      <c r="T12448" s="53"/>
      <c r="U12448" s="64"/>
      <c r="Y12448" s="53"/>
      <c r="Z12448" s="64"/>
      <c r="AD12448" s="53"/>
    </row>
    <row r="12449" spans="1:30" s="13" customFormat="1" x14ac:dyDescent="0.25">
      <c r="A12449"/>
      <c r="B12449" s="32"/>
      <c r="C12449" s="34"/>
      <c r="D12449" s="10"/>
      <c r="J12449" s="53"/>
      <c r="K12449" s="64"/>
      <c r="O12449" s="60"/>
      <c r="P12449" s="67"/>
      <c r="T12449" s="53"/>
      <c r="U12449" s="64"/>
      <c r="Y12449" s="53"/>
      <c r="Z12449" s="64"/>
      <c r="AD12449" s="53"/>
    </row>
    <row r="12450" spans="1:30" s="13" customFormat="1" x14ac:dyDescent="0.25">
      <c r="A12450"/>
      <c r="B12450" s="32"/>
      <c r="C12450" s="34"/>
      <c r="D12450" s="10"/>
      <c r="J12450" s="53"/>
      <c r="K12450" s="64"/>
      <c r="O12450" s="60"/>
      <c r="P12450" s="67"/>
      <c r="T12450" s="53"/>
      <c r="U12450" s="64"/>
      <c r="Y12450" s="53"/>
      <c r="Z12450" s="64"/>
      <c r="AD12450" s="53"/>
    </row>
    <row r="12451" spans="1:30" s="13" customFormat="1" x14ac:dyDescent="0.25">
      <c r="A12451"/>
      <c r="B12451" s="32"/>
      <c r="C12451" s="34"/>
      <c r="D12451" s="10"/>
      <c r="J12451" s="53"/>
      <c r="K12451" s="64"/>
      <c r="O12451" s="60"/>
      <c r="P12451" s="67"/>
      <c r="T12451" s="53"/>
      <c r="U12451" s="64"/>
      <c r="Y12451" s="53"/>
      <c r="Z12451" s="64"/>
      <c r="AD12451" s="53"/>
    </row>
    <row r="12452" spans="1:30" s="13" customFormat="1" x14ac:dyDescent="0.25">
      <c r="A12452"/>
      <c r="B12452" s="32"/>
      <c r="C12452" s="34"/>
      <c r="D12452" s="10"/>
      <c r="J12452" s="53"/>
      <c r="K12452" s="64"/>
      <c r="O12452" s="60"/>
      <c r="P12452" s="67"/>
      <c r="T12452" s="53"/>
      <c r="U12452" s="64"/>
      <c r="Y12452" s="53"/>
      <c r="Z12452" s="64"/>
      <c r="AD12452" s="53"/>
    </row>
    <row r="12453" spans="1:30" s="13" customFormat="1" x14ac:dyDescent="0.25">
      <c r="A12453"/>
      <c r="B12453" s="32"/>
      <c r="C12453" s="34"/>
      <c r="D12453" s="10"/>
      <c r="J12453" s="53"/>
      <c r="K12453" s="64"/>
      <c r="O12453" s="60"/>
      <c r="P12453" s="67"/>
      <c r="T12453" s="53"/>
      <c r="U12453" s="64"/>
      <c r="Y12453" s="53"/>
      <c r="Z12453" s="64"/>
      <c r="AD12453" s="53"/>
    </row>
    <row r="12454" spans="1:30" s="13" customFormat="1" x14ac:dyDescent="0.25">
      <c r="A12454"/>
      <c r="B12454" s="32"/>
      <c r="C12454" s="34"/>
      <c r="D12454" s="10"/>
      <c r="J12454" s="53"/>
      <c r="K12454" s="64"/>
      <c r="O12454" s="60"/>
      <c r="P12454" s="67"/>
      <c r="T12454" s="53"/>
      <c r="U12454" s="64"/>
      <c r="Y12454" s="53"/>
      <c r="Z12454" s="64"/>
      <c r="AD12454" s="53"/>
    </row>
    <row r="12455" spans="1:30" s="13" customFormat="1" x14ac:dyDescent="0.25">
      <c r="A12455"/>
      <c r="B12455" s="32"/>
      <c r="C12455" s="34"/>
      <c r="D12455" s="10"/>
      <c r="J12455" s="53"/>
      <c r="K12455" s="64"/>
      <c r="O12455" s="60"/>
      <c r="P12455" s="67"/>
      <c r="T12455" s="53"/>
      <c r="U12455" s="64"/>
      <c r="Y12455" s="53"/>
      <c r="Z12455" s="64"/>
      <c r="AD12455" s="53"/>
    </row>
    <row r="12456" spans="1:30" s="13" customFormat="1" x14ac:dyDescent="0.25">
      <c r="A12456"/>
      <c r="B12456" s="32"/>
      <c r="C12456" s="34"/>
      <c r="D12456" s="10"/>
      <c r="J12456" s="53"/>
      <c r="K12456" s="64"/>
      <c r="O12456" s="60"/>
      <c r="P12456" s="67"/>
      <c r="T12456" s="53"/>
      <c r="U12456" s="64"/>
      <c r="Y12456" s="53"/>
      <c r="Z12456" s="64"/>
      <c r="AD12456" s="53"/>
    </row>
    <row r="12457" spans="1:30" s="13" customFormat="1" x14ac:dyDescent="0.25">
      <c r="A12457"/>
      <c r="B12457" s="32"/>
      <c r="C12457" s="34"/>
      <c r="D12457" s="10"/>
      <c r="J12457" s="53"/>
      <c r="K12457" s="64"/>
      <c r="O12457" s="60"/>
      <c r="P12457" s="67"/>
      <c r="T12457" s="53"/>
      <c r="U12457" s="64"/>
      <c r="Y12457" s="53"/>
      <c r="Z12457" s="64"/>
      <c r="AD12457" s="53"/>
    </row>
    <row r="12458" spans="1:30" s="13" customFormat="1" x14ac:dyDescent="0.25">
      <c r="A12458"/>
      <c r="B12458" s="32"/>
      <c r="C12458" s="34"/>
      <c r="D12458" s="10"/>
      <c r="J12458" s="53"/>
      <c r="K12458" s="64"/>
      <c r="O12458" s="60"/>
      <c r="P12458" s="67"/>
      <c r="T12458" s="53"/>
      <c r="U12458" s="64"/>
      <c r="Y12458" s="53"/>
      <c r="Z12458" s="64"/>
      <c r="AD12458" s="53"/>
    </row>
    <row r="12459" spans="1:30" s="13" customFormat="1" x14ac:dyDescent="0.25">
      <c r="A12459"/>
      <c r="B12459" s="32"/>
      <c r="C12459" s="34"/>
      <c r="D12459" s="10"/>
      <c r="J12459" s="53"/>
      <c r="K12459" s="64"/>
      <c r="O12459" s="60"/>
      <c r="P12459" s="67"/>
      <c r="T12459" s="53"/>
      <c r="U12459" s="64"/>
      <c r="Y12459" s="53"/>
      <c r="Z12459" s="64"/>
      <c r="AD12459" s="53"/>
    </row>
    <row r="12460" spans="1:30" s="13" customFormat="1" x14ac:dyDescent="0.25">
      <c r="A12460"/>
      <c r="B12460" s="32"/>
      <c r="C12460" s="34"/>
      <c r="D12460" s="10"/>
      <c r="J12460" s="53"/>
      <c r="K12460" s="64"/>
      <c r="O12460" s="60"/>
      <c r="P12460" s="67"/>
      <c r="T12460" s="53"/>
      <c r="U12460" s="64"/>
      <c r="Y12460" s="53"/>
      <c r="Z12460" s="64"/>
      <c r="AD12460" s="53"/>
    </row>
    <row r="12461" spans="1:30" s="13" customFormat="1" x14ac:dyDescent="0.25">
      <c r="A12461"/>
      <c r="B12461" s="32"/>
      <c r="C12461" s="34"/>
      <c r="D12461" s="10"/>
      <c r="J12461" s="53"/>
      <c r="K12461" s="64"/>
      <c r="O12461" s="60"/>
      <c r="P12461" s="67"/>
      <c r="T12461" s="53"/>
      <c r="U12461" s="64"/>
      <c r="Y12461" s="53"/>
      <c r="Z12461" s="64"/>
      <c r="AD12461" s="53"/>
    </row>
    <row r="12462" spans="1:30" s="13" customFormat="1" x14ac:dyDescent="0.25">
      <c r="A12462"/>
      <c r="B12462" s="32"/>
      <c r="C12462" s="34"/>
      <c r="D12462" s="10"/>
      <c r="J12462" s="53"/>
      <c r="K12462" s="64"/>
      <c r="O12462" s="60"/>
      <c r="P12462" s="67"/>
      <c r="T12462" s="53"/>
      <c r="U12462" s="64"/>
      <c r="Y12462" s="53"/>
      <c r="Z12462" s="64"/>
      <c r="AD12462" s="53"/>
    </row>
    <row r="12463" spans="1:30" s="13" customFormat="1" x14ac:dyDescent="0.25">
      <c r="A12463"/>
      <c r="B12463" s="32"/>
      <c r="C12463" s="34"/>
      <c r="D12463" s="10"/>
      <c r="J12463" s="53"/>
      <c r="K12463" s="64"/>
      <c r="O12463" s="60"/>
      <c r="P12463" s="67"/>
      <c r="T12463" s="53"/>
      <c r="U12463" s="64"/>
      <c r="Y12463" s="53"/>
      <c r="Z12463" s="64"/>
      <c r="AD12463" s="53"/>
    </row>
    <row r="12464" spans="1:30" s="13" customFormat="1" x14ac:dyDescent="0.25">
      <c r="A12464"/>
      <c r="B12464" s="32"/>
      <c r="C12464" s="34"/>
      <c r="D12464" s="10"/>
      <c r="J12464" s="53"/>
      <c r="K12464" s="64"/>
      <c r="O12464" s="60"/>
      <c r="P12464" s="67"/>
      <c r="T12464" s="53"/>
      <c r="U12464" s="64"/>
      <c r="Y12464" s="53"/>
      <c r="Z12464" s="64"/>
      <c r="AD12464" s="53"/>
    </row>
    <row r="12465" spans="1:30" s="13" customFormat="1" x14ac:dyDescent="0.25">
      <c r="A12465"/>
      <c r="B12465" s="32"/>
      <c r="C12465" s="34"/>
      <c r="D12465" s="10"/>
      <c r="J12465" s="53"/>
      <c r="K12465" s="64"/>
      <c r="O12465" s="60"/>
      <c r="P12465" s="67"/>
      <c r="T12465" s="53"/>
      <c r="U12465" s="64"/>
      <c r="Y12465" s="53"/>
      <c r="Z12465" s="64"/>
      <c r="AD12465" s="53"/>
    </row>
    <row r="12466" spans="1:30" s="13" customFormat="1" x14ac:dyDescent="0.25">
      <c r="A12466"/>
      <c r="B12466" s="32"/>
      <c r="C12466" s="34"/>
      <c r="D12466" s="10"/>
      <c r="J12466" s="53"/>
      <c r="K12466" s="64"/>
      <c r="O12466" s="60"/>
      <c r="P12466" s="67"/>
      <c r="T12466" s="53"/>
      <c r="U12466" s="64"/>
      <c r="Y12466" s="53"/>
      <c r="Z12466" s="64"/>
      <c r="AD12466" s="53"/>
    </row>
    <row r="12467" spans="1:30" s="13" customFormat="1" x14ac:dyDescent="0.25">
      <c r="A12467"/>
      <c r="B12467" s="32"/>
      <c r="C12467" s="34"/>
      <c r="D12467" s="10"/>
      <c r="J12467" s="53"/>
      <c r="K12467" s="64"/>
      <c r="O12467" s="60"/>
      <c r="P12467" s="67"/>
      <c r="T12467" s="53"/>
      <c r="U12467" s="64"/>
      <c r="Y12467" s="53"/>
      <c r="Z12467" s="64"/>
      <c r="AD12467" s="53"/>
    </row>
    <row r="12468" spans="1:30" s="13" customFormat="1" x14ac:dyDescent="0.25">
      <c r="A12468"/>
      <c r="B12468" s="32"/>
      <c r="C12468" s="34"/>
      <c r="D12468" s="10"/>
      <c r="J12468" s="53"/>
      <c r="K12468" s="64"/>
      <c r="O12468" s="60"/>
      <c r="P12468" s="67"/>
      <c r="T12468" s="53"/>
      <c r="U12468" s="64"/>
      <c r="Y12468" s="53"/>
      <c r="Z12468" s="64"/>
      <c r="AD12468" s="53"/>
    </row>
    <row r="12469" spans="1:30" s="13" customFormat="1" x14ac:dyDescent="0.25">
      <c r="A12469"/>
      <c r="B12469" s="32"/>
      <c r="C12469" s="34"/>
      <c r="D12469" s="10"/>
      <c r="J12469" s="53"/>
      <c r="K12469" s="64"/>
      <c r="O12469" s="60"/>
      <c r="P12469" s="67"/>
      <c r="T12469" s="53"/>
      <c r="U12469" s="64"/>
      <c r="Y12469" s="53"/>
      <c r="Z12469" s="64"/>
      <c r="AD12469" s="53"/>
    </row>
    <row r="12470" spans="1:30" s="13" customFormat="1" x14ac:dyDescent="0.25">
      <c r="A12470"/>
      <c r="B12470" s="32"/>
      <c r="C12470" s="34"/>
      <c r="D12470" s="10"/>
      <c r="J12470" s="53"/>
      <c r="K12470" s="64"/>
      <c r="O12470" s="60"/>
      <c r="P12470" s="67"/>
      <c r="T12470" s="53"/>
      <c r="U12470" s="64"/>
      <c r="Y12470" s="53"/>
      <c r="Z12470" s="64"/>
      <c r="AD12470" s="53"/>
    </row>
    <row r="12471" spans="1:30" s="13" customFormat="1" x14ac:dyDescent="0.25">
      <c r="A12471"/>
      <c r="B12471" s="32"/>
      <c r="C12471" s="34"/>
      <c r="D12471" s="10"/>
      <c r="J12471" s="53"/>
      <c r="K12471" s="64"/>
      <c r="O12471" s="60"/>
      <c r="P12471" s="67"/>
      <c r="T12471" s="53"/>
      <c r="U12471" s="64"/>
      <c r="Y12471" s="53"/>
      <c r="Z12471" s="64"/>
      <c r="AD12471" s="53"/>
    </row>
    <row r="12472" spans="1:30" s="13" customFormat="1" x14ac:dyDescent="0.25">
      <c r="A12472"/>
      <c r="B12472" s="32"/>
      <c r="C12472" s="34"/>
      <c r="D12472" s="10"/>
      <c r="J12472" s="53"/>
      <c r="K12472" s="64"/>
      <c r="O12472" s="60"/>
      <c r="P12472" s="67"/>
      <c r="T12472" s="53"/>
      <c r="U12472" s="64"/>
      <c r="Y12472" s="53"/>
      <c r="Z12472" s="64"/>
      <c r="AD12472" s="53"/>
    </row>
    <row r="12473" spans="1:30" s="13" customFormat="1" x14ac:dyDescent="0.25">
      <c r="A12473"/>
      <c r="B12473" s="32"/>
      <c r="C12473" s="34"/>
      <c r="D12473" s="10"/>
      <c r="J12473" s="53"/>
      <c r="K12473" s="64"/>
      <c r="O12473" s="60"/>
      <c r="P12473" s="67"/>
      <c r="T12473" s="53"/>
      <c r="U12473" s="64"/>
      <c r="Y12473" s="53"/>
      <c r="Z12473" s="64"/>
      <c r="AD12473" s="53"/>
    </row>
    <row r="12474" spans="1:30" s="13" customFormat="1" x14ac:dyDescent="0.25">
      <c r="A12474"/>
      <c r="B12474" s="32"/>
      <c r="C12474" s="34"/>
      <c r="D12474" s="10"/>
      <c r="J12474" s="53"/>
      <c r="K12474" s="64"/>
      <c r="O12474" s="60"/>
      <c r="P12474" s="67"/>
      <c r="T12474" s="53"/>
      <c r="U12474" s="64"/>
      <c r="Y12474" s="53"/>
      <c r="Z12474" s="64"/>
      <c r="AD12474" s="53"/>
    </row>
    <row r="12475" spans="1:30" s="13" customFormat="1" x14ac:dyDescent="0.25">
      <c r="A12475"/>
      <c r="B12475" s="32"/>
      <c r="C12475" s="34"/>
      <c r="D12475" s="10"/>
      <c r="J12475" s="53"/>
      <c r="K12475" s="64"/>
      <c r="O12475" s="60"/>
      <c r="P12475" s="67"/>
      <c r="T12475" s="53"/>
      <c r="U12475" s="64"/>
      <c r="Y12475" s="53"/>
      <c r="Z12475" s="64"/>
      <c r="AD12475" s="53"/>
    </row>
    <row r="12476" spans="1:30" s="13" customFormat="1" x14ac:dyDescent="0.25">
      <c r="A12476"/>
      <c r="B12476" s="32"/>
      <c r="C12476" s="34"/>
      <c r="D12476" s="10"/>
      <c r="J12476" s="53"/>
      <c r="K12476" s="64"/>
      <c r="O12476" s="60"/>
      <c r="P12476" s="67"/>
      <c r="T12476" s="53"/>
      <c r="U12476" s="64"/>
      <c r="Y12476" s="53"/>
      <c r="Z12476" s="64"/>
      <c r="AD12476" s="53"/>
    </row>
    <row r="12477" spans="1:30" s="13" customFormat="1" x14ac:dyDescent="0.25">
      <c r="A12477"/>
      <c r="B12477" s="32"/>
      <c r="C12477" s="34"/>
      <c r="D12477" s="10"/>
      <c r="J12477" s="53"/>
      <c r="K12477" s="64"/>
      <c r="O12477" s="60"/>
      <c r="P12477" s="67"/>
      <c r="T12477" s="53"/>
      <c r="U12477" s="64"/>
      <c r="Y12477" s="53"/>
      <c r="Z12477" s="64"/>
      <c r="AD12477" s="53"/>
    </row>
    <row r="12478" spans="1:30" s="13" customFormat="1" x14ac:dyDescent="0.25">
      <c r="A12478"/>
      <c r="B12478" s="32"/>
      <c r="C12478" s="34"/>
      <c r="D12478" s="10"/>
      <c r="J12478" s="53"/>
      <c r="K12478" s="64"/>
      <c r="O12478" s="60"/>
      <c r="P12478" s="67"/>
      <c r="T12478" s="53"/>
      <c r="U12478" s="64"/>
      <c r="Y12478" s="53"/>
      <c r="Z12478" s="64"/>
      <c r="AD12478" s="53"/>
    </row>
    <row r="12479" spans="1:30" s="13" customFormat="1" x14ac:dyDescent="0.25">
      <c r="A12479"/>
      <c r="B12479" s="32"/>
      <c r="C12479" s="34"/>
      <c r="D12479" s="10"/>
      <c r="J12479" s="53"/>
      <c r="K12479" s="64"/>
      <c r="O12479" s="60"/>
      <c r="P12479" s="67"/>
      <c r="T12479" s="53"/>
      <c r="U12479" s="64"/>
      <c r="Y12479" s="53"/>
      <c r="Z12479" s="64"/>
      <c r="AD12479" s="53"/>
    </row>
    <row r="12480" spans="1:30" s="13" customFormat="1" x14ac:dyDescent="0.25">
      <c r="A12480"/>
      <c r="B12480" s="32"/>
      <c r="C12480" s="34"/>
      <c r="D12480" s="10"/>
      <c r="J12480" s="53"/>
      <c r="K12480" s="64"/>
      <c r="O12480" s="60"/>
      <c r="P12480" s="67"/>
      <c r="T12480" s="53"/>
      <c r="U12480" s="64"/>
      <c r="Y12480" s="53"/>
      <c r="Z12480" s="64"/>
      <c r="AD12480" s="53"/>
    </row>
    <row r="12481" spans="1:30" s="13" customFormat="1" x14ac:dyDescent="0.25">
      <c r="A12481"/>
      <c r="B12481" s="32"/>
      <c r="C12481" s="34"/>
      <c r="D12481" s="10"/>
      <c r="J12481" s="53"/>
      <c r="K12481" s="64"/>
      <c r="O12481" s="60"/>
      <c r="P12481" s="67"/>
      <c r="T12481" s="53"/>
      <c r="U12481" s="64"/>
      <c r="Y12481" s="53"/>
      <c r="Z12481" s="64"/>
      <c r="AD12481" s="53"/>
    </row>
    <row r="12482" spans="1:30" s="13" customFormat="1" x14ac:dyDescent="0.25">
      <c r="A12482"/>
      <c r="B12482" s="32"/>
      <c r="C12482" s="34"/>
      <c r="D12482" s="10"/>
      <c r="J12482" s="53"/>
      <c r="K12482" s="64"/>
      <c r="O12482" s="60"/>
      <c r="P12482" s="67"/>
      <c r="T12482" s="53"/>
      <c r="U12482" s="64"/>
      <c r="Y12482" s="53"/>
      <c r="Z12482" s="64"/>
      <c r="AD12482" s="53"/>
    </row>
    <row r="12483" spans="1:30" s="13" customFormat="1" x14ac:dyDescent="0.25">
      <c r="A12483"/>
      <c r="B12483" s="32"/>
      <c r="C12483" s="34"/>
      <c r="D12483" s="10"/>
      <c r="J12483" s="53"/>
      <c r="K12483" s="64"/>
      <c r="O12483" s="60"/>
      <c r="P12483" s="67"/>
      <c r="T12483" s="53"/>
      <c r="U12483" s="64"/>
      <c r="Y12483" s="53"/>
      <c r="Z12483" s="64"/>
      <c r="AD12483" s="53"/>
    </row>
    <row r="12484" spans="1:30" s="13" customFormat="1" x14ac:dyDescent="0.25">
      <c r="A12484"/>
      <c r="B12484" s="32"/>
      <c r="C12484" s="34"/>
      <c r="D12484" s="10"/>
      <c r="J12484" s="53"/>
      <c r="K12484" s="64"/>
      <c r="O12484" s="60"/>
      <c r="P12484" s="67"/>
      <c r="T12484" s="53"/>
      <c r="U12484" s="64"/>
      <c r="Y12484" s="53"/>
      <c r="Z12484" s="64"/>
      <c r="AD12484" s="53"/>
    </row>
    <row r="12485" spans="1:30" s="13" customFormat="1" x14ac:dyDescent="0.25">
      <c r="A12485"/>
      <c r="B12485" s="32"/>
      <c r="C12485" s="34"/>
      <c r="D12485" s="10"/>
      <c r="J12485" s="53"/>
      <c r="K12485" s="64"/>
      <c r="O12485" s="60"/>
      <c r="P12485" s="67"/>
      <c r="T12485" s="53"/>
      <c r="U12485" s="64"/>
      <c r="Y12485" s="53"/>
      <c r="Z12485" s="64"/>
      <c r="AD12485" s="53"/>
    </row>
    <row r="12486" spans="1:30" s="13" customFormat="1" x14ac:dyDescent="0.25">
      <c r="A12486"/>
      <c r="B12486" s="32"/>
      <c r="C12486" s="34"/>
      <c r="D12486" s="10"/>
      <c r="J12486" s="53"/>
      <c r="K12486" s="64"/>
      <c r="O12486" s="60"/>
      <c r="P12486" s="67"/>
      <c r="T12486" s="53"/>
      <c r="U12486" s="64"/>
      <c r="Y12486" s="53"/>
      <c r="Z12486" s="64"/>
      <c r="AD12486" s="53"/>
    </row>
    <row r="12487" spans="1:30" s="13" customFormat="1" x14ac:dyDescent="0.25">
      <c r="A12487"/>
      <c r="B12487" s="32"/>
      <c r="C12487" s="34"/>
      <c r="D12487" s="10"/>
      <c r="J12487" s="53"/>
      <c r="K12487" s="64"/>
      <c r="O12487" s="60"/>
      <c r="P12487" s="67"/>
      <c r="T12487" s="53"/>
      <c r="U12487" s="64"/>
      <c r="Y12487" s="53"/>
      <c r="Z12487" s="64"/>
      <c r="AD12487" s="53"/>
    </row>
    <row r="12488" spans="1:30" s="13" customFormat="1" x14ac:dyDescent="0.25">
      <c r="A12488"/>
      <c r="B12488" s="32"/>
      <c r="C12488" s="34"/>
      <c r="D12488" s="10"/>
      <c r="J12488" s="53"/>
      <c r="K12488" s="64"/>
      <c r="O12488" s="60"/>
      <c r="P12488" s="67"/>
      <c r="T12488" s="53"/>
      <c r="U12488" s="64"/>
      <c r="Y12488" s="53"/>
      <c r="Z12488" s="64"/>
      <c r="AD12488" s="53"/>
    </row>
    <row r="12489" spans="1:30" s="13" customFormat="1" x14ac:dyDescent="0.25">
      <c r="A12489"/>
      <c r="B12489" s="32"/>
      <c r="C12489" s="34"/>
      <c r="D12489" s="10"/>
      <c r="J12489" s="53"/>
      <c r="K12489" s="64"/>
      <c r="O12489" s="60"/>
      <c r="P12489" s="67"/>
      <c r="T12489" s="53"/>
      <c r="U12489" s="64"/>
      <c r="Y12489" s="53"/>
      <c r="Z12489" s="64"/>
      <c r="AD12489" s="53"/>
    </row>
    <row r="12490" spans="1:30" s="13" customFormat="1" x14ac:dyDescent="0.25">
      <c r="A12490"/>
      <c r="B12490" s="32"/>
      <c r="C12490" s="34"/>
      <c r="D12490" s="10"/>
      <c r="J12490" s="53"/>
      <c r="K12490" s="64"/>
      <c r="O12490" s="60"/>
      <c r="P12490" s="67"/>
      <c r="T12490" s="53"/>
      <c r="U12490" s="64"/>
      <c r="Y12490" s="53"/>
      <c r="Z12490" s="64"/>
      <c r="AD12490" s="53"/>
    </row>
    <row r="12491" spans="1:30" s="13" customFormat="1" x14ac:dyDescent="0.25">
      <c r="A12491"/>
      <c r="B12491" s="32"/>
      <c r="C12491" s="34"/>
      <c r="D12491" s="10"/>
      <c r="J12491" s="53"/>
      <c r="K12491" s="64"/>
      <c r="O12491" s="60"/>
      <c r="P12491" s="67"/>
      <c r="T12491" s="53"/>
      <c r="U12491" s="64"/>
      <c r="Y12491" s="53"/>
      <c r="Z12491" s="64"/>
      <c r="AD12491" s="53"/>
    </row>
    <row r="12492" spans="1:30" s="13" customFormat="1" x14ac:dyDescent="0.25">
      <c r="A12492"/>
      <c r="B12492" s="32"/>
      <c r="C12492" s="34"/>
      <c r="D12492" s="10"/>
      <c r="J12492" s="53"/>
      <c r="K12492" s="64"/>
      <c r="O12492" s="60"/>
      <c r="P12492" s="67"/>
      <c r="T12492" s="53"/>
      <c r="U12492" s="64"/>
      <c r="Y12492" s="53"/>
      <c r="Z12492" s="64"/>
      <c r="AD12492" s="53"/>
    </row>
    <row r="12493" spans="1:30" s="13" customFormat="1" x14ac:dyDescent="0.25">
      <c r="A12493"/>
      <c r="B12493" s="32"/>
      <c r="C12493" s="34"/>
      <c r="D12493" s="10"/>
      <c r="J12493" s="53"/>
      <c r="K12493" s="64"/>
      <c r="O12493" s="60"/>
      <c r="P12493" s="67"/>
      <c r="T12493" s="53"/>
      <c r="U12493" s="64"/>
      <c r="Y12493" s="53"/>
      <c r="Z12493" s="64"/>
      <c r="AD12493" s="53"/>
    </row>
    <row r="12494" spans="1:30" s="13" customFormat="1" x14ac:dyDescent="0.25">
      <c r="A12494"/>
      <c r="B12494" s="32"/>
      <c r="C12494" s="34"/>
      <c r="D12494" s="10"/>
      <c r="J12494" s="53"/>
      <c r="K12494" s="64"/>
      <c r="O12494" s="60"/>
      <c r="P12494" s="67"/>
      <c r="T12494" s="53"/>
      <c r="U12494" s="64"/>
      <c r="Y12494" s="53"/>
      <c r="Z12494" s="64"/>
      <c r="AD12494" s="53"/>
    </row>
    <row r="12495" spans="1:30" s="13" customFormat="1" x14ac:dyDescent="0.25">
      <c r="A12495"/>
      <c r="B12495" s="32"/>
      <c r="C12495" s="34"/>
      <c r="D12495" s="10"/>
      <c r="J12495" s="53"/>
      <c r="K12495" s="64"/>
      <c r="O12495" s="60"/>
      <c r="P12495" s="67"/>
      <c r="T12495" s="53"/>
      <c r="U12495" s="64"/>
      <c r="Y12495" s="53"/>
      <c r="Z12495" s="64"/>
      <c r="AD12495" s="53"/>
    </row>
    <row r="12496" spans="1:30" s="13" customFormat="1" x14ac:dyDescent="0.25">
      <c r="A12496"/>
      <c r="B12496" s="32"/>
      <c r="C12496" s="34"/>
      <c r="D12496" s="10"/>
      <c r="J12496" s="53"/>
      <c r="K12496" s="64"/>
      <c r="O12496" s="60"/>
      <c r="P12496" s="67"/>
      <c r="T12496" s="53"/>
      <c r="U12496" s="64"/>
      <c r="Y12496" s="53"/>
      <c r="Z12496" s="64"/>
      <c r="AD12496" s="53"/>
    </row>
    <row r="12497" spans="1:30" s="13" customFormat="1" x14ac:dyDescent="0.25">
      <c r="A12497"/>
      <c r="B12497" s="32"/>
      <c r="C12497" s="34"/>
      <c r="D12497" s="10"/>
      <c r="J12497" s="53"/>
      <c r="K12497" s="64"/>
      <c r="O12497" s="60"/>
      <c r="P12497" s="67"/>
      <c r="T12497" s="53"/>
      <c r="U12497" s="64"/>
      <c r="Y12497" s="53"/>
      <c r="Z12497" s="64"/>
      <c r="AD12497" s="53"/>
    </row>
    <row r="12498" spans="1:30" s="13" customFormat="1" x14ac:dyDescent="0.25">
      <c r="A12498"/>
      <c r="B12498" s="32"/>
      <c r="C12498" s="34"/>
      <c r="D12498" s="10"/>
      <c r="J12498" s="53"/>
      <c r="K12498" s="64"/>
      <c r="O12498" s="60"/>
      <c r="P12498" s="67"/>
      <c r="T12498" s="53"/>
      <c r="U12498" s="64"/>
      <c r="Y12498" s="53"/>
      <c r="Z12498" s="64"/>
      <c r="AD12498" s="53"/>
    </row>
    <row r="12499" spans="1:30" s="13" customFormat="1" x14ac:dyDescent="0.25">
      <c r="A12499"/>
      <c r="B12499" s="32"/>
      <c r="C12499" s="34"/>
      <c r="D12499" s="10"/>
      <c r="J12499" s="53"/>
      <c r="K12499" s="64"/>
      <c r="O12499" s="60"/>
      <c r="P12499" s="67"/>
      <c r="T12499" s="53"/>
      <c r="U12499" s="64"/>
      <c r="Y12499" s="53"/>
      <c r="Z12499" s="64"/>
      <c r="AD12499" s="53"/>
    </row>
    <row r="12500" spans="1:30" s="13" customFormat="1" x14ac:dyDescent="0.25">
      <c r="A12500"/>
      <c r="B12500" s="32"/>
      <c r="C12500" s="34"/>
      <c r="D12500" s="10"/>
      <c r="J12500" s="53"/>
      <c r="K12500" s="64"/>
      <c r="O12500" s="60"/>
      <c r="P12500" s="67"/>
      <c r="T12500" s="53"/>
      <c r="U12500" s="64"/>
      <c r="Y12500" s="53"/>
      <c r="Z12500" s="64"/>
      <c r="AD12500" s="53"/>
    </row>
    <row r="12501" spans="1:30" s="13" customFormat="1" x14ac:dyDescent="0.25">
      <c r="A12501"/>
      <c r="B12501" s="32"/>
      <c r="C12501" s="34"/>
      <c r="D12501" s="10"/>
      <c r="J12501" s="53"/>
      <c r="K12501" s="64"/>
      <c r="O12501" s="60"/>
      <c r="P12501" s="67"/>
      <c r="T12501" s="53"/>
      <c r="U12501" s="64"/>
      <c r="Y12501" s="53"/>
      <c r="Z12501" s="64"/>
      <c r="AD12501" s="53"/>
    </row>
    <row r="12502" spans="1:30" s="13" customFormat="1" x14ac:dyDescent="0.25">
      <c r="A12502"/>
      <c r="B12502" s="32"/>
      <c r="C12502" s="34"/>
      <c r="D12502" s="10"/>
      <c r="J12502" s="53"/>
      <c r="K12502" s="64"/>
      <c r="O12502" s="60"/>
      <c r="P12502" s="67"/>
      <c r="T12502" s="53"/>
      <c r="U12502" s="64"/>
      <c r="Y12502" s="53"/>
      <c r="Z12502" s="64"/>
      <c r="AD12502" s="53"/>
    </row>
    <row r="12503" spans="1:30" s="13" customFormat="1" x14ac:dyDescent="0.25">
      <c r="A12503"/>
      <c r="B12503" s="32"/>
      <c r="C12503" s="34"/>
      <c r="D12503" s="10"/>
      <c r="J12503" s="53"/>
      <c r="K12503" s="64"/>
      <c r="O12503" s="60"/>
      <c r="P12503" s="67"/>
      <c r="T12503" s="53"/>
      <c r="U12503" s="64"/>
      <c r="Y12503" s="53"/>
      <c r="Z12503" s="64"/>
      <c r="AD12503" s="53"/>
    </row>
    <row r="12504" spans="1:30" s="13" customFormat="1" x14ac:dyDescent="0.25">
      <c r="A12504"/>
      <c r="B12504" s="32"/>
      <c r="C12504" s="34"/>
      <c r="D12504" s="10"/>
      <c r="J12504" s="53"/>
      <c r="K12504" s="64"/>
      <c r="O12504" s="60"/>
      <c r="P12504" s="67"/>
      <c r="T12504" s="53"/>
      <c r="U12504" s="64"/>
      <c r="Y12504" s="53"/>
      <c r="Z12504" s="64"/>
      <c r="AD12504" s="53"/>
    </row>
    <row r="12505" spans="1:30" s="13" customFormat="1" x14ac:dyDescent="0.25">
      <c r="A12505"/>
      <c r="B12505" s="32"/>
      <c r="C12505" s="34"/>
      <c r="D12505" s="10"/>
      <c r="J12505" s="53"/>
      <c r="K12505" s="64"/>
      <c r="O12505" s="60"/>
      <c r="P12505" s="67"/>
      <c r="T12505" s="53"/>
      <c r="U12505" s="64"/>
      <c r="Y12505" s="53"/>
      <c r="Z12505" s="64"/>
      <c r="AD12505" s="53"/>
    </row>
    <row r="12506" spans="1:30" s="13" customFormat="1" x14ac:dyDescent="0.25">
      <c r="A12506"/>
      <c r="B12506" s="32"/>
      <c r="C12506" s="34"/>
      <c r="D12506" s="10"/>
      <c r="J12506" s="53"/>
      <c r="K12506" s="64"/>
      <c r="O12506" s="60"/>
      <c r="P12506" s="67"/>
      <c r="T12506" s="53"/>
      <c r="U12506" s="64"/>
      <c r="Y12506" s="53"/>
      <c r="Z12506" s="64"/>
      <c r="AD12506" s="53"/>
    </row>
    <row r="12507" spans="1:30" s="13" customFormat="1" x14ac:dyDescent="0.25">
      <c r="A12507"/>
      <c r="B12507" s="32"/>
      <c r="C12507" s="34"/>
      <c r="D12507" s="10"/>
      <c r="J12507" s="53"/>
      <c r="K12507" s="64"/>
      <c r="O12507" s="60"/>
      <c r="P12507" s="67"/>
      <c r="T12507" s="53"/>
      <c r="U12507" s="64"/>
      <c r="Y12507" s="53"/>
      <c r="Z12507" s="64"/>
      <c r="AD12507" s="53"/>
    </row>
    <row r="12508" spans="1:30" s="13" customFormat="1" x14ac:dyDescent="0.25">
      <c r="A12508"/>
      <c r="B12508" s="32"/>
      <c r="C12508" s="34"/>
      <c r="D12508" s="10"/>
      <c r="J12508" s="53"/>
      <c r="K12508" s="64"/>
      <c r="O12508" s="60"/>
      <c r="P12508" s="67"/>
      <c r="T12508" s="53"/>
      <c r="U12508" s="64"/>
      <c r="Y12508" s="53"/>
      <c r="Z12508" s="64"/>
      <c r="AD12508" s="53"/>
    </row>
    <row r="12509" spans="1:30" s="13" customFormat="1" x14ac:dyDescent="0.25">
      <c r="A12509"/>
      <c r="B12509" s="32"/>
      <c r="C12509" s="34"/>
      <c r="D12509" s="10"/>
      <c r="J12509" s="53"/>
      <c r="K12509" s="64"/>
      <c r="O12509" s="60"/>
      <c r="P12509" s="67"/>
      <c r="T12509" s="53"/>
      <c r="U12509" s="64"/>
      <c r="Y12509" s="53"/>
      <c r="Z12509" s="64"/>
      <c r="AD12509" s="53"/>
    </row>
    <row r="12510" spans="1:30" s="13" customFormat="1" x14ac:dyDescent="0.25">
      <c r="A12510"/>
      <c r="B12510" s="32"/>
      <c r="C12510" s="34"/>
      <c r="D12510" s="10"/>
      <c r="J12510" s="53"/>
      <c r="K12510" s="64"/>
      <c r="O12510" s="60"/>
      <c r="P12510" s="67"/>
      <c r="T12510" s="53"/>
      <c r="U12510" s="64"/>
      <c r="Y12510" s="53"/>
      <c r="Z12510" s="64"/>
      <c r="AD12510" s="53"/>
    </row>
    <row r="12511" spans="1:30" s="13" customFormat="1" x14ac:dyDescent="0.25">
      <c r="A12511"/>
      <c r="B12511" s="32"/>
      <c r="C12511" s="34"/>
      <c r="D12511" s="10"/>
      <c r="J12511" s="53"/>
      <c r="K12511" s="64"/>
      <c r="O12511" s="60"/>
      <c r="P12511" s="67"/>
      <c r="T12511" s="53"/>
      <c r="U12511" s="64"/>
      <c r="Y12511" s="53"/>
      <c r="Z12511" s="64"/>
      <c r="AD12511" s="53"/>
    </row>
    <row r="12512" spans="1:30" s="13" customFormat="1" x14ac:dyDescent="0.25">
      <c r="A12512"/>
      <c r="B12512" s="32"/>
      <c r="C12512" s="34"/>
      <c r="D12512" s="10"/>
      <c r="J12512" s="53"/>
      <c r="K12512" s="64"/>
      <c r="O12512" s="60"/>
      <c r="P12512" s="67"/>
      <c r="T12512" s="53"/>
      <c r="U12512" s="64"/>
      <c r="Y12512" s="53"/>
      <c r="Z12512" s="64"/>
      <c r="AD12512" s="53"/>
    </row>
    <row r="12513" spans="1:30" s="13" customFormat="1" x14ac:dyDescent="0.25">
      <c r="A12513"/>
      <c r="B12513" s="32"/>
      <c r="C12513" s="34"/>
      <c r="D12513" s="10"/>
      <c r="J12513" s="53"/>
      <c r="K12513" s="64"/>
      <c r="O12513" s="60"/>
      <c r="P12513" s="67"/>
      <c r="T12513" s="53"/>
      <c r="U12513" s="64"/>
      <c r="Y12513" s="53"/>
      <c r="Z12513" s="64"/>
      <c r="AD12513" s="53"/>
    </row>
    <row r="12514" spans="1:30" s="13" customFormat="1" x14ac:dyDescent="0.25">
      <c r="A12514"/>
      <c r="B12514" s="32"/>
      <c r="C12514" s="34"/>
      <c r="D12514" s="10"/>
      <c r="J12514" s="53"/>
      <c r="K12514" s="64"/>
      <c r="O12514" s="60"/>
      <c r="P12514" s="67"/>
      <c r="T12514" s="53"/>
      <c r="U12514" s="64"/>
      <c r="Y12514" s="53"/>
      <c r="Z12514" s="64"/>
      <c r="AD12514" s="53"/>
    </row>
    <row r="12515" spans="1:30" s="13" customFormat="1" x14ac:dyDescent="0.25">
      <c r="A12515"/>
      <c r="B12515" s="32"/>
      <c r="C12515" s="34"/>
      <c r="D12515" s="10"/>
      <c r="J12515" s="53"/>
      <c r="K12515" s="64"/>
      <c r="O12515" s="60"/>
      <c r="P12515" s="67"/>
      <c r="T12515" s="53"/>
      <c r="U12515" s="64"/>
      <c r="Y12515" s="53"/>
      <c r="Z12515" s="64"/>
      <c r="AD12515" s="53"/>
    </row>
    <row r="12516" spans="1:30" s="13" customFormat="1" x14ac:dyDescent="0.25">
      <c r="A12516"/>
      <c r="B12516" s="32"/>
      <c r="C12516" s="34"/>
      <c r="D12516" s="10"/>
      <c r="J12516" s="53"/>
      <c r="K12516" s="64"/>
      <c r="O12516" s="60"/>
      <c r="P12516" s="67"/>
      <c r="T12516" s="53"/>
      <c r="U12516" s="64"/>
      <c r="Y12516" s="53"/>
      <c r="Z12516" s="64"/>
      <c r="AD12516" s="53"/>
    </row>
    <row r="12517" spans="1:30" s="13" customFormat="1" x14ac:dyDescent="0.25">
      <c r="A12517"/>
      <c r="B12517" s="32"/>
      <c r="C12517" s="34"/>
      <c r="D12517" s="10"/>
      <c r="J12517" s="53"/>
      <c r="K12517" s="64"/>
      <c r="O12517" s="60"/>
      <c r="P12517" s="67"/>
      <c r="T12517" s="53"/>
      <c r="U12517" s="64"/>
      <c r="Y12517" s="53"/>
      <c r="Z12517" s="64"/>
      <c r="AD12517" s="53"/>
    </row>
    <row r="12518" spans="1:30" s="13" customFormat="1" x14ac:dyDescent="0.25">
      <c r="A12518"/>
      <c r="B12518" s="32"/>
      <c r="C12518" s="34"/>
      <c r="D12518" s="10"/>
      <c r="J12518" s="53"/>
      <c r="K12518" s="64"/>
      <c r="O12518" s="60"/>
      <c r="P12518" s="67"/>
      <c r="T12518" s="53"/>
      <c r="U12518" s="64"/>
      <c r="Y12518" s="53"/>
      <c r="Z12518" s="64"/>
      <c r="AD12518" s="53"/>
    </row>
    <row r="12519" spans="1:30" s="13" customFormat="1" x14ac:dyDescent="0.25">
      <c r="A12519"/>
      <c r="B12519" s="32"/>
      <c r="C12519" s="34"/>
      <c r="D12519" s="10"/>
      <c r="J12519" s="53"/>
      <c r="K12519" s="64"/>
      <c r="O12519" s="60"/>
      <c r="P12519" s="67"/>
      <c r="T12519" s="53"/>
      <c r="U12519" s="64"/>
      <c r="Y12519" s="53"/>
      <c r="Z12519" s="64"/>
      <c r="AD12519" s="53"/>
    </row>
    <row r="12520" spans="1:30" s="13" customFormat="1" x14ac:dyDescent="0.25">
      <c r="A12520"/>
      <c r="B12520" s="32"/>
      <c r="C12520" s="34"/>
      <c r="D12520" s="10"/>
      <c r="J12520" s="53"/>
      <c r="K12520" s="64"/>
      <c r="O12520" s="60"/>
      <c r="P12520" s="67"/>
      <c r="T12520" s="53"/>
      <c r="U12520" s="64"/>
      <c r="Y12520" s="53"/>
      <c r="Z12520" s="64"/>
      <c r="AD12520" s="53"/>
    </row>
    <row r="12521" spans="1:30" s="13" customFormat="1" x14ac:dyDescent="0.25">
      <c r="A12521"/>
      <c r="B12521" s="32"/>
      <c r="C12521" s="34"/>
      <c r="D12521" s="10"/>
      <c r="J12521" s="53"/>
      <c r="K12521" s="64"/>
      <c r="O12521" s="60"/>
      <c r="P12521" s="67"/>
      <c r="T12521" s="53"/>
      <c r="U12521" s="64"/>
      <c r="Y12521" s="53"/>
      <c r="Z12521" s="64"/>
      <c r="AD12521" s="53"/>
    </row>
    <row r="12522" spans="1:30" s="13" customFormat="1" x14ac:dyDescent="0.25">
      <c r="A12522"/>
      <c r="B12522" s="32"/>
      <c r="C12522" s="34"/>
      <c r="D12522" s="10"/>
      <c r="J12522" s="53"/>
      <c r="K12522" s="64"/>
      <c r="O12522" s="60"/>
      <c r="P12522" s="67"/>
      <c r="T12522" s="53"/>
      <c r="U12522" s="64"/>
      <c r="Y12522" s="53"/>
      <c r="Z12522" s="64"/>
      <c r="AD12522" s="53"/>
    </row>
    <row r="12523" spans="1:30" s="13" customFormat="1" x14ac:dyDescent="0.25">
      <c r="A12523"/>
      <c r="B12523" s="32"/>
      <c r="C12523" s="34"/>
      <c r="D12523" s="10"/>
      <c r="J12523" s="53"/>
      <c r="K12523" s="64"/>
      <c r="O12523" s="60"/>
      <c r="P12523" s="67"/>
      <c r="T12523" s="53"/>
      <c r="U12523" s="64"/>
      <c r="Y12523" s="53"/>
      <c r="Z12523" s="64"/>
      <c r="AD12523" s="53"/>
    </row>
    <row r="12524" spans="1:30" s="13" customFormat="1" x14ac:dyDescent="0.25">
      <c r="A12524"/>
      <c r="B12524" s="32"/>
      <c r="C12524" s="34"/>
      <c r="D12524" s="10"/>
      <c r="J12524" s="53"/>
      <c r="K12524" s="64"/>
      <c r="O12524" s="60"/>
      <c r="P12524" s="67"/>
      <c r="T12524" s="53"/>
      <c r="U12524" s="64"/>
      <c r="Y12524" s="53"/>
      <c r="Z12524" s="64"/>
      <c r="AD12524" s="53"/>
    </row>
    <row r="12525" spans="1:30" s="13" customFormat="1" x14ac:dyDescent="0.25">
      <c r="A12525"/>
      <c r="B12525" s="32"/>
      <c r="C12525" s="34"/>
      <c r="D12525" s="10"/>
      <c r="J12525" s="53"/>
      <c r="K12525" s="64"/>
      <c r="O12525" s="60"/>
      <c r="P12525" s="67"/>
      <c r="T12525" s="53"/>
      <c r="U12525" s="64"/>
      <c r="Y12525" s="53"/>
      <c r="Z12525" s="64"/>
      <c r="AD12525" s="53"/>
    </row>
    <row r="12526" spans="1:30" s="13" customFormat="1" x14ac:dyDescent="0.25">
      <c r="A12526"/>
      <c r="B12526" s="32"/>
      <c r="C12526" s="34"/>
      <c r="D12526" s="10"/>
      <c r="J12526" s="53"/>
      <c r="K12526" s="64"/>
      <c r="O12526" s="60"/>
      <c r="P12526" s="67"/>
      <c r="T12526" s="53"/>
      <c r="U12526" s="64"/>
      <c r="Y12526" s="53"/>
      <c r="Z12526" s="64"/>
      <c r="AD12526" s="53"/>
    </row>
    <row r="12527" spans="1:30" s="13" customFormat="1" x14ac:dyDescent="0.25">
      <c r="A12527"/>
      <c r="B12527" s="32"/>
      <c r="C12527" s="34"/>
      <c r="D12527" s="10"/>
      <c r="J12527" s="53"/>
      <c r="K12527" s="64"/>
      <c r="O12527" s="60"/>
      <c r="P12527" s="67"/>
      <c r="T12527" s="53"/>
      <c r="U12527" s="64"/>
      <c r="Y12527" s="53"/>
      <c r="Z12527" s="64"/>
      <c r="AD12527" s="53"/>
    </row>
    <row r="12528" spans="1:30" s="13" customFormat="1" x14ac:dyDescent="0.25">
      <c r="A12528"/>
      <c r="B12528" s="32"/>
      <c r="C12528" s="34"/>
      <c r="D12528" s="10"/>
      <c r="J12528" s="53"/>
      <c r="K12528" s="64"/>
      <c r="O12528" s="60"/>
      <c r="P12528" s="67"/>
      <c r="T12528" s="53"/>
      <c r="U12528" s="64"/>
      <c r="Y12528" s="53"/>
      <c r="Z12528" s="64"/>
      <c r="AD12528" s="53"/>
    </row>
    <row r="12529" spans="1:30" s="13" customFormat="1" x14ac:dyDescent="0.25">
      <c r="A12529"/>
      <c r="B12529" s="32"/>
      <c r="C12529" s="34"/>
      <c r="D12529" s="10"/>
      <c r="J12529" s="53"/>
      <c r="K12529" s="64"/>
      <c r="O12529" s="60"/>
      <c r="P12529" s="67"/>
      <c r="T12529" s="53"/>
      <c r="U12529" s="64"/>
      <c r="Y12529" s="53"/>
      <c r="Z12529" s="64"/>
      <c r="AD12529" s="53"/>
    </row>
    <row r="12530" spans="1:30" s="13" customFormat="1" x14ac:dyDescent="0.25">
      <c r="A12530"/>
      <c r="B12530" s="32"/>
      <c r="C12530" s="34"/>
      <c r="D12530" s="10"/>
      <c r="J12530" s="53"/>
      <c r="K12530" s="64"/>
      <c r="O12530" s="60"/>
      <c r="P12530" s="67"/>
      <c r="T12530" s="53"/>
      <c r="U12530" s="64"/>
      <c r="Y12530" s="53"/>
      <c r="Z12530" s="64"/>
      <c r="AD12530" s="53"/>
    </row>
    <row r="12531" spans="1:30" s="13" customFormat="1" x14ac:dyDescent="0.25">
      <c r="A12531"/>
      <c r="B12531" s="32"/>
      <c r="C12531" s="34"/>
      <c r="D12531" s="10"/>
      <c r="J12531" s="53"/>
      <c r="K12531" s="64"/>
      <c r="O12531" s="60"/>
      <c r="P12531" s="67"/>
      <c r="T12531" s="53"/>
      <c r="U12531" s="64"/>
      <c r="Y12531" s="53"/>
      <c r="Z12531" s="64"/>
      <c r="AD12531" s="53"/>
    </row>
    <row r="12532" spans="1:30" s="13" customFormat="1" x14ac:dyDescent="0.25">
      <c r="A12532"/>
      <c r="B12532" s="32"/>
      <c r="C12532" s="34"/>
      <c r="D12532" s="10"/>
      <c r="J12532" s="53"/>
      <c r="K12532" s="64"/>
      <c r="O12532" s="60"/>
      <c r="P12532" s="67"/>
      <c r="T12532" s="53"/>
      <c r="U12532" s="64"/>
      <c r="Y12532" s="53"/>
      <c r="Z12532" s="64"/>
      <c r="AD12532" s="53"/>
    </row>
    <row r="12533" spans="1:30" s="13" customFormat="1" x14ac:dyDescent="0.25">
      <c r="A12533"/>
      <c r="B12533" s="32"/>
      <c r="C12533" s="34"/>
      <c r="D12533" s="10"/>
      <c r="J12533" s="53"/>
      <c r="K12533" s="64"/>
      <c r="O12533" s="60"/>
      <c r="P12533" s="67"/>
      <c r="T12533" s="53"/>
      <c r="U12533" s="64"/>
      <c r="Y12533" s="53"/>
      <c r="Z12533" s="64"/>
      <c r="AD12533" s="53"/>
    </row>
    <row r="12534" spans="1:30" s="13" customFormat="1" x14ac:dyDescent="0.25">
      <c r="A12534"/>
      <c r="B12534" s="32"/>
      <c r="C12534" s="34"/>
      <c r="D12534" s="10"/>
      <c r="J12534" s="53"/>
      <c r="K12534" s="64"/>
      <c r="O12534" s="60"/>
      <c r="P12534" s="67"/>
      <c r="T12534" s="53"/>
      <c r="U12534" s="64"/>
      <c r="Y12534" s="53"/>
      <c r="Z12534" s="64"/>
      <c r="AD12534" s="53"/>
    </row>
    <row r="12535" spans="1:30" s="13" customFormat="1" x14ac:dyDescent="0.25">
      <c r="A12535"/>
      <c r="B12535" s="32"/>
      <c r="C12535" s="34"/>
      <c r="D12535" s="10"/>
      <c r="J12535" s="53"/>
      <c r="K12535" s="64"/>
      <c r="O12535" s="60"/>
      <c r="P12535" s="67"/>
      <c r="T12535" s="53"/>
      <c r="U12535" s="64"/>
      <c r="Y12535" s="53"/>
      <c r="Z12535" s="64"/>
      <c r="AD12535" s="53"/>
    </row>
    <row r="12536" spans="1:30" s="13" customFormat="1" x14ac:dyDescent="0.25">
      <c r="A12536"/>
      <c r="B12536" s="32"/>
      <c r="C12536" s="34"/>
      <c r="D12536" s="10"/>
      <c r="J12536" s="53"/>
      <c r="K12536" s="64"/>
      <c r="O12536" s="60"/>
      <c r="P12536" s="67"/>
      <c r="T12536" s="53"/>
      <c r="U12536" s="64"/>
      <c r="Y12536" s="53"/>
      <c r="Z12536" s="64"/>
      <c r="AD12536" s="53"/>
    </row>
    <row r="12537" spans="1:30" s="13" customFormat="1" x14ac:dyDescent="0.25">
      <c r="A12537"/>
      <c r="B12537" s="32"/>
      <c r="C12537" s="34"/>
      <c r="D12537" s="10"/>
      <c r="J12537" s="53"/>
      <c r="K12537" s="64"/>
      <c r="O12537" s="60"/>
      <c r="P12537" s="67"/>
      <c r="T12537" s="53"/>
      <c r="U12537" s="64"/>
      <c r="Y12537" s="53"/>
      <c r="Z12537" s="64"/>
      <c r="AD12537" s="53"/>
    </row>
    <row r="12538" spans="1:30" s="13" customFormat="1" x14ac:dyDescent="0.25">
      <c r="A12538"/>
      <c r="B12538" s="32"/>
      <c r="C12538" s="34"/>
      <c r="D12538" s="10"/>
      <c r="J12538" s="53"/>
      <c r="K12538" s="64"/>
      <c r="O12538" s="60"/>
      <c r="P12538" s="67"/>
      <c r="T12538" s="53"/>
      <c r="U12538" s="64"/>
      <c r="Y12538" s="53"/>
      <c r="Z12538" s="64"/>
      <c r="AD12538" s="53"/>
    </row>
    <row r="12539" spans="1:30" s="13" customFormat="1" x14ac:dyDescent="0.25">
      <c r="A12539"/>
      <c r="B12539" s="32"/>
      <c r="C12539" s="34"/>
      <c r="D12539" s="10"/>
      <c r="J12539" s="53"/>
      <c r="K12539" s="64"/>
      <c r="O12539" s="60"/>
      <c r="P12539" s="67"/>
      <c r="T12539" s="53"/>
      <c r="U12539" s="64"/>
      <c r="Y12539" s="53"/>
      <c r="Z12539" s="64"/>
      <c r="AD12539" s="53"/>
    </row>
    <row r="12540" spans="1:30" s="13" customFormat="1" x14ac:dyDescent="0.25">
      <c r="A12540"/>
      <c r="B12540" s="32"/>
      <c r="C12540" s="34"/>
      <c r="D12540" s="10"/>
      <c r="J12540" s="53"/>
      <c r="K12540" s="64"/>
      <c r="O12540" s="60"/>
      <c r="P12540" s="67"/>
      <c r="T12540" s="53"/>
      <c r="U12540" s="64"/>
      <c r="Y12540" s="53"/>
      <c r="Z12540" s="64"/>
      <c r="AD12540" s="53"/>
    </row>
    <row r="12541" spans="1:30" s="13" customFormat="1" x14ac:dyDescent="0.25">
      <c r="A12541"/>
      <c r="B12541" s="32"/>
      <c r="C12541" s="34"/>
      <c r="D12541" s="10"/>
      <c r="J12541" s="53"/>
      <c r="K12541" s="64"/>
      <c r="O12541" s="60"/>
      <c r="P12541" s="67"/>
      <c r="T12541" s="53"/>
      <c r="U12541" s="64"/>
      <c r="Y12541" s="53"/>
      <c r="Z12541" s="64"/>
      <c r="AD12541" s="53"/>
    </row>
    <row r="12542" spans="1:30" s="13" customFormat="1" x14ac:dyDescent="0.25">
      <c r="A12542"/>
      <c r="B12542" s="32"/>
      <c r="C12542" s="34"/>
      <c r="D12542" s="10"/>
      <c r="J12542" s="53"/>
      <c r="K12542" s="64"/>
      <c r="O12542" s="60"/>
      <c r="P12542" s="67"/>
      <c r="T12542" s="53"/>
      <c r="U12542" s="64"/>
      <c r="Y12542" s="53"/>
      <c r="Z12542" s="64"/>
      <c r="AD12542" s="53"/>
    </row>
    <row r="12543" spans="1:30" s="13" customFormat="1" x14ac:dyDescent="0.25">
      <c r="A12543"/>
      <c r="B12543" s="32"/>
      <c r="C12543" s="34"/>
      <c r="D12543" s="10"/>
      <c r="J12543" s="53"/>
      <c r="K12543" s="64"/>
      <c r="O12543" s="60"/>
      <c r="P12543" s="67"/>
      <c r="T12543" s="53"/>
      <c r="U12543" s="64"/>
      <c r="Y12543" s="53"/>
      <c r="Z12543" s="64"/>
      <c r="AD12543" s="53"/>
    </row>
    <row r="12544" spans="1:30" s="13" customFormat="1" x14ac:dyDescent="0.25">
      <c r="A12544"/>
      <c r="B12544" s="32"/>
      <c r="C12544" s="34"/>
      <c r="D12544" s="10"/>
      <c r="J12544" s="53"/>
      <c r="K12544" s="64"/>
      <c r="O12544" s="60"/>
      <c r="P12544" s="67"/>
      <c r="T12544" s="53"/>
      <c r="U12544" s="64"/>
      <c r="Y12544" s="53"/>
      <c r="Z12544" s="64"/>
      <c r="AD12544" s="53"/>
    </row>
    <row r="12545" spans="1:30" s="13" customFormat="1" x14ac:dyDescent="0.25">
      <c r="A12545"/>
      <c r="B12545" s="32"/>
      <c r="C12545" s="34"/>
      <c r="D12545" s="10"/>
      <c r="J12545" s="53"/>
      <c r="K12545" s="64"/>
      <c r="O12545" s="60"/>
      <c r="P12545" s="67"/>
      <c r="T12545" s="53"/>
      <c r="U12545" s="64"/>
      <c r="Y12545" s="53"/>
      <c r="Z12545" s="64"/>
      <c r="AD12545" s="53"/>
    </row>
    <row r="12546" spans="1:30" s="13" customFormat="1" x14ac:dyDescent="0.25">
      <c r="A12546"/>
      <c r="B12546" s="32"/>
      <c r="C12546" s="34"/>
      <c r="D12546" s="10"/>
      <c r="J12546" s="53"/>
      <c r="K12546" s="64"/>
      <c r="O12546" s="60"/>
      <c r="P12546" s="67"/>
      <c r="T12546" s="53"/>
      <c r="U12546" s="64"/>
      <c r="Y12546" s="53"/>
      <c r="Z12546" s="64"/>
      <c r="AD12546" s="53"/>
    </row>
    <row r="12547" spans="1:30" s="13" customFormat="1" x14ac:dyDescent="0.25">
      <c r="A12547"/>
      <c r="B12547" s="32"/>
      <c r="C12547" s="34"/>
      <c r="D12547" s="10"/>
      <c r="J12547" s="53"/>
      <c r="K12547" s="64"/>
      <c r="O12547" s="60"/>
      <c r="P12547" s="67"/>
      <c r="T12547" s="53"/>
      <c r="U12547" s="64"/>
      <c r="Y12547" s="53"/>
      <c r="Z12547" s="64"/>
      <c r="AD12547" s="53"/>
    </row>
    <row r="12548" spans="1:30" s="13" customFormat="1" x14ac:dyDescent="0.25">
      <c r="A12548"/>
      <c r="B12548" s="32"/>
      <c r="C12548" s="34"/>
      <c r="D12548" s="10"/>
      <c r="J12548" s="53"/>
      <c r="K12548" s="64"/>
      <c r="O12548" s="60"/>
      <c r="P12548" s="67"/>
      <c r="T12548" s="53"/>
      <c r="U12548" s="64"/>
      <c r="Y12548" s="53"/>
      <c r="Z12548" s="64"/>
      <c r="AD12548" s="53"/>
    </row>
    <row r="12549" spans="1:30" s="13" customFormat="1" x14ac:dyDescent="0.25">
      <c r="A12549"/>
      <c r="B12549" s="32"/>
      <c r="C12549" s="34"/>
      <c r="D12549" s="10"/>
      <c r="J12549" s="53"/>
      <c r="K12549" s="64"/>
      <c r="O12549" s="60"/>
      <c r="P12549" s="67"/>
      <c r="T12549" s="53"/>
      <c r="U12549" s="64"/>
      <c r="Y12549" s="53"/>
      <c r="Z12549" s="64"/>
      <c r="AD12549" s="53"/>
    </row>
    <row r="12550" spans="1:30" s="13" customFormat="1" x14ac:dyDescent="0.25">
      <c r="A12550"/>
      <c r="B12550" s="32"/>
      <c r="C12550" s="34"/>
      <c r="D12550" s="10"/>
      <c r="J12550" s="53"/>
      <c r="K12550" s="64"/>
      <c r="O12550" s="60"/>
      <c r="P12550" s="67"/>
      <c r="T12550" s="53"/>
      <c r="U12550" s="64"/>
      <c r="Y12550" s="53"/>
      <c r="Z12550" s="64"/>
      <c r="AD12550" s="53"/>
    </row>
    <row r="12551" spans="1:30" s="13" customFormat="1" x14ac:dyDescent="0.25">
      <c r="A12551"/>
      <c r="B12551" s="32"/>
      <c r="C12551" s="34"/>
      <c r="D12551" s="10"/>
      <c r="J12551" s="53"/>
      <c r="K12551" s="64"/>
      <c r="O12551" s="60"/>
      <c r="P12551" s="67"/>
      <c r="T12551" s="53"/>
      <c r="U12551" s="64"/>
      <c r="Y12551" s="53"/>
      <c r="Z12551" s="64"/>
      <c r="AD12551" s="53"/>
    </row>
    <row r="12552" spans="1:30" s="13" customFormat="1" x14ac:dyDescent="0.25">
      <c r="A12552"/>
      <c r="B12552" s="32"/>
      <c r="C12552" s="34"/>
      <c r="D12552" s="10"/>
      <c r="J12552" s="53"/>
      <c r="K12552" s="64"/>
      <c r="O12552" s="60"/>
      <c r="P12552" s="67"/>
      <c r="T12552" s="53"/>
      <c r="U12552" s="64"/>
      <c r="Y12552" s="53"/>
      <c r="Z12552" s="64"/>
      <c r="AD12552" s="53"/>
    </row>
    <row r="12553" spans="1:30" s="13" customFormat="1" x14ac:dyDescent="0.25">
      <c r="A12553"/>
      <c r="B12553" s="32"/>
      <c r="C12553" s="34"/>
      <c r="D12553" s="10"/>
      <c r="J12553" s="53"/>
      <c r="K12553" s="64"/>
      <c r="O12553" s="60"/>
      <c r="P12553" s="67"/>
      <c r="T12553" s="53"/>
      <c r="U12553" s="64"/>
      <c r="Y12553" s="53"/>
      <c r="Z12553" s="64"/>
      <c r="AD12553" s="53"/>
    </row>
    <row r="12554" spans="1:30" s="13" customFormat="1" x14ac:dyDescent="0.25">
      <c r="A12554"/>
      <c r="B12554" s="32"/>
      <c r="C12554" s="34"/>
      <c r="D12554" s="10"/>
      <c r="J12554" s="53"/>
      <c r="K12554" s="64"/>
      <c r="O12554" s="60"/>
      <c r="P12554" s="67"/>
      <c r="T12554" s="53"/>
      <c r="U12554" s="64"/>
      <c r="Y12554" s="53"/>
      <c r="Z12554" s="64"/>
      <c r="AD12554" s="53"/>
    </row>
    <row r="12555" spans="1:30" s="13" customFormat="1" x14ac:dyDescent="0.25">
      <c r="A12555"/>
      <c r="B12555" s="32"/>
      <c r="C12555" s="34"/>
      <c r="D12555" s="10"/>
      <c r="J12555" s="53"/>
      <c r="K12555" s="64"/>
      <c r="O12555" s="60"/>
      <c r="P12555" s="67"/>
      <c r="T12555" s="53"/>
      <c r="U12555" s="64"/>
      <c r="Y12555" s="53"/>
      <c r="Z12555" s="64"/>
      <c r="AD12555" s="53"/>
    </row>
    <row r="12556" spans="1:30" s="13" customFormat="1" x14ac:dyDescent="0.25">
      <c r="A12556"/>
      <c r="B12556" s="32"/>
      <c r="C12556" s="34"/>
      <c r="D12556" s="10"/>
      <c r="J12556" s="53"/>
      <c r="K12556" s="64"/>
      <c r="O12556" s="60"/>
      <c r="P12556" s="67"/>
      <c r="T12556" s="53"/>
      <c r="U12556" s="64"/>
      <c r="Y12556" s="53"/>
      <c r="Z12556" s="64"/>
      <c r="AD12556" s="53"/>
    </row>
    <row r="12557" spans="1:30" s="13" customFormat="1" x14ac:dyDescent="0.25">
      <c r="A12557"/>
      <c r="B12557" s="32"/>
      <c r="C12557" s="34"/>
      <c r="D12557" s="10"/>
      <c r="J12557" s="53"/>
      <c r="K12557" s="64"/>
      <c r="O12557" s="60"/>
      <c r="P12557" s="67"/>
      <c r="T12557" s="53"/>
      <c r="U12557" s="64"/>
      <c r="Y12557" s="53"/>
      <c r="Z12557" s="64"/>
      <c r="AD12557" s="53"/>
    </row>
    <row r="12558" spans="1:30" s="13" customFormat="1" x14ac:dyDescent="0.25">
      <c r="A12558"/>
      <c r="B12558" s="32"/>
      <c r="C12558" s="34"/>
      <c r="D12558" s="10"/>
      <c r="J12558" s="53"/>
      <c r="K12558" s="64"/>
      <c r="O12558" s="60"/>
      <c r="P12558" s="67"/>
      <c r="T12558" s="53"/>
      <c r="U12558" s="64"/>
      <c r="Y12558" s="53"/>
      <c r="Z12558" s="64"/>
      <c r="AD12558" s="53"/>
    </row>
    <row r="12559" spans="1:30" s="13" customFormat="1" x14ac:dyDescent="0.25">
      <c r="A12559"/>
      <c r="B12559" s="32"/>
      <c r="C12559" s="34"/>
      <c r="D12559" s="10"/>
      <c r="J12559" s="53"/>
      <c r="K12559" s="64"/>
      <c r="O12559" s="60"/>
      <c r="P12559" s="67"/>
      <c r="T12559" s="53"/>
      <c r="U12559" s="64"/>
      <c r="Y12559" s="53"/>
      <c r="Z12559" s="64"/>
      <c r="AD12559" s="53"/>
    </row>
    <row r="12560" spans="1:30" s="13" customFormat="1" x14ac:dyDescent="0.25">
      <c r="A12560"/>
      <c r="B12560" s="32"/>
      <c r="C12560" s="34"/>
      <c r="D12560" s="10"/>
      <c r="J12560" s="53"/>
      <c r="K12560" s="64"/>
      <c r="O12560" s="60"/>
      <c r="P12560" s="67"/>
      <c r="T12560" s="53"/>
      <c r="U12560" s="64"/>
      <c r="Y12560" s="53"/>
      <c r="Z12560" s="64"/>
      <c r="AD12560" s="53"/>
    </row>
    <row r="12561" spans="1:30" s="13" customFormat="1" x14ac:dyDescent="0.25">
      <c r="A12561"/>
      <c r="B12561" s="32"/>
      <c r="C12561" s="34"/>
      <c r="D12561" s="10"/>
      <c r="J12561" s="53"/>
      <c r="K12561" s="64"/>
      <c r="O12561" s="60"/>
      <c r="P12561" s="67"/>
      <c r="T12561" s="53"/>
      <c r="U12561" s="64"/>
      <c r="Y12561" s="53"/>
      <c r="Z12561" s="64"/>
      <c r="AD12561" s="53"/>
    </row>
    <row r="12562" spans="1:30" s="13" customFormat="1" x14ac:dyDescent="0.25">
      <c r="A12562"/>
      <c r="B12562" s="32"/>
      <c r="C12562" s="34"/>
      <c r="D12562" s="10"/>
      <c r="J12562" s="53"/>
      <c r="K12562" s="64"/>
      <c r="O12562" s="60"/>
      <c r="P12562" s="67"/>
      <c r="T12562" s="53"/>
      <c r="U12562" s="64"/>
      <c r="Y12562" s="53"/>
      <c r="Z12562" s="64"/>
      <c r="AD12562" s="53"/>
    </row>
    <row r="12563" spans="1:30" s="13" customFormat="1" x14ac:dyDescent="0.25">
      <c r="A12563"/>
      <c r="B12563" s="32"/>
      <c r="C12563" s="34"/>
      <c r="D12563" s="10"/>
      <c r="J12563" s="53"/>
      <c r="K12563" s="64"/>
      <c r="O12563" s="60"/>
      <c r="P12563" s="67"/>
      <c r="T12563" s="53"/>
      <c r="U12563" s="64"/>
      <c r="Y12563" s="53"/>
      <c r="Z12563" s="64"/>
      <c r="AD12563" s="53"/>
    </row>
    <row r="12564" spans="1:30" s="13" customFormat="1" x14ac:dyDescent="0.25">
      <c r="A12564"/>
      <c r="B12564" s="32"/>
      <c r="C12564" s="34"/>
      <c r="D12564" s="10"/>
      <c r="J12564" s="53"/>
      <c r="K12564" s="64"/>
      <c r="O12564" s="60"/>
      <c r="P12564" s="67"/>
      <c r="T12564" s="53"/>
      <c r="U12564" s="64"/>
      <c r="Y12564" s="53"/>
      <c r="Z12564" s="64"/>
      <c r="AD12564" s="53"/>
    </row>
    <row r="12565" spans="1:30" s="13" customFormat="1" x14ac:dyDescent="0.25">
      <c r="A12565"/>
      <c r="B12565" s="32"/>
      <c r="C12565" s="34"/>
      <c r="D12565" s="10"/>
      <c r="J12565" s="53"/>
      <c r="K12565" s="64"/>
      <c r="O12565" s="60"/>
      <c r="P12565" s="67"/>
      <c r="T12565" s="53"/>
      <c r="U12565" s="64"/>
      <c r="Y12565" s="53"/>
      <c r="Z12565" s="64"/>
      <c r="AD12565" s="53"/>
    </row>
    <row r="12566" spans="1:30" s="13" customFormat="1" x14ac:dyDescent="0.25">
      <c r="A12566"/>
      <c r="B12566" s="32"/>
      <c r="C12566" s="34"/>
      <c r="D12566" s="10"/>
      <c r="J12566" s="53"/>
      <c r="K12566" s="64"/>
      <c r="O12566" s="60"/>
      <c r="P12566" s="67"/>
      <c r="T12566" s="53"/>
      <c r="U12566" s="64"/>
      <c r="Y12566" s="53"/>
      <c r="Z12566" s="64"/>
      <c r="AD12566" s="53"/>
    </row>
    <row r="12567" spans="1:30" s="13" customFormat="1" x14ac:dyDescent="0.25">
      <c r="A12567"/>
      <c r="B12567" s="32"/>
      <c r="C12567" s="34"/>
      <c r="D12567" s="10"/>
      <c r="J12567" s="53"/>
      <c r="K12567" s="64"/>
      <c r="O12567" s="60"/>
      <c r="P12567" s="67"/>
      <c r="T12567" s="53"/>
      <c r="U12567" s="64"/>
      <c r="Y12567" s="53"/>
      <c r="Z12567" s="64"/>
      <c r="AD12567" s="53"/>
    </row>
    <row r="12568" spans="1:30" s="13" customFormat="1" x14ac:dyDescent="0.25">
      <c r="A12568"/>
      <c r="B12568" s="32"/>
      <c r="C12568" s="34"/>
      <c r="D12568" s="10"/>
      <c r="J12568" s="53"/>
      <c r="K12568" s="64"/>
      <c r="O12568" s="60"/>
      <c r="P12568" s="67"/>
      <c r="T12568" s="53"/>
      <c r="U12568" s="64"/>
      <c r="Y12568" s="53"/>
      <c r="Z12568" s="64"/>
      <c r="AD12568" s="53"/>
    </row>
    <row r="12569" spans="1:30" s="13" customFormat="1" x14ac:dyDescent="0.25">
      <c r="A12569"/>
      <c r="B12569" s="32"/>
      <c r="C12569" s="34"/>
      <c r="D12569" s="10"/>
      <c r="J12569" s="53"/>
      <c r="K12569" s="64"/>
      <c r="O12569" s="60"/>
      <c r="P12569" s="67"/>
      <c r="T12569" s="53"/>
      <c r="U12569" s="64"/>
      <c r="Y12569" s="53"/>
      <c r="Z12569" s="64"/>
      <c r="AD12569" s="53"/>
    </row>
    <row r="12570" spans="1:30" s="13" customFormat="1" x14ac:dyDescent="0.25">
      <c r="A12570"/>
      <c r="B12570" s="32"/>
      <c r="C12570" s="34"/>
      <c r="D12570" s="10"/>
      <c r="J12570" s="53"/>
      <c r="K12570" s="64"/>
      <c r="O12570" s="60"/>
      <c r="P12570" s="67"/>
      <c r="T12570" s="53"/>
      <c r="U12570" s="64"/>
      <c r="Y12570" s="53"/>
      <c r="Z12570" s="64"/>
      <c r="AD12570" s="53"/>
    </row>
    <row r="12571" spans="1:30" s="13" customFormat="1" x14ac:dyDescent="0.25">
      <c r="A12571"/>
      <c r="B12571" s="32"/>
      <c r="C12571" s="34"/>
      <c r="D12571" s="10"/>
      <c r="J12571" s="53"/>
      <c r="K12571" s="64"/>
      <c r="O12571" s="60"/>
      <c r="P12571" s="67"/>
      <c r="T12571" s="53"/>
      <c r="U12571" s="64"/>
      <c r="Y12571" s="53"/>
      <c r="Z12571" s="64"/>
      <c r="AD12571" s="53"/>
    </row>
    <row r="12572" spans="1:30" s="13" customFormat="1" x14ac:dyDescent="0.25">
      <c r="A12572"/>
      <c r="B12572" s="32"/>
      <c r="C12572" s="34"/>
      <c r="D12572" s="10"/>
      <c r="J12572" s="53"/>
      <c r="K12572" s="64"/>
      <c r="O12572" s="60"/>
      <c r="P12572" s="67"/>
      <c r="T12572" s="53"/>
      <c r="U12572" s="64"/>
      <c r="Y12572" s="53"/>
      <c r="Z12572" s="64"/>
      <c r="AD12572" s="53"/>
    </row>
    <row r="12573" spans="1:30" s="13" customFormat="1" x14ac:dyDescent="0.25">
      <c r="A12573"/>
      <c r="B12573" s="32"/>
      <c r="C12573" s="34"/>
      <c r="D12573" s="10"/>
      <c r="J12573" s="53"/>
      <c r="K12573" s="64"/>
      <c r="O12573" s="60"/>
      <c r="P12573" s="67"/>
      <c r="T12573" s="53"/>
      <c r="U12573" s="64"/>
      <c r="Y12573" s="53"/>
      <c r="Z12573" s="64"/>
      <c r="AD12573" s="53"/>
    </row>
    <row r="12574" spans="1:30" s="13" customFormat="1" x14ac:dyDescent="0.25">
      <c r="A12574"/>
      <c r="B12574" s="32"/>
      <c r="C12574" s="34"/>
      <c r="D12574" s="10"/>
      <c r="J12574" s="53"/>
      <c r="K12574" s="64"/>
      <c r="O12574" s="60"/>
      <c r="P12574" s="67"/>
      <c r="T12574" s="53"/>
      <c r="U12574" s="64"/>
      <c r="Y12574" s="53"/>
      <c r="Z12574" s="64"/>
      <c r="AD12574" s="53"/>
    </row>
    <row r="12575" spans="1:30" s="13" customFormat="1" x14ac:dyDescent="0.25">
      <c r="A12575"/>
      <c r="B12575" s="32"/>
      <c r="C12575" s="34"/>
      <c r="D12575" s="10"/>
      <c r="J12575" s="53"/>
      <c r="K12575" s="64"/>
      <c r="O12575" s="60"/>
      <c r="P12575" s="67"/>
      <c r="T12575" s="53"/>
      <c r="U12575" s="64"/>
      <c r="Y12575" s="53"/>
      <c r="Z12575" s="64"/>
      <c r="AD12575" s="53"/>
    </row>
    <row r="12576" spans="1:30" s="13" customFormat="1" x14ac:dyDescent="0.25">
      <c r="A12576"/>
      <c r="B12576" s="32"/>
      <c r="C12576" s="34"/>
      <c r="D12576" s="10"/>
      <c r="J12576" s="53"/>
      <c r="K12576" s="64"/>
      <c r="O12576" s="60"/>
      <c r="P12576" s="67"/>
      <c r="T12576" s="53"/>
      <c r="U12576" s="64"/>
      <c r="Y12576" s="53"/>
      <c r="Z12576" s="64"/>
      <c r="AD12576" s="53"/>
    </row>
    <row r="12577" spans="1:30" s="13" customFormat="1" x14ac:dyDescent="0.25">
      <c r="A12577"/>
      <c r="B12577" s="32"/>
      <c r="C12577" s="34"/>
      <c r="D12577" s="10"/>
      <c r="J12577" s="53"/>
      <c r="K12577" s="64"/>
      <c r="O12577" s="60"/>
      <c r="P12577" s="67"/>
      <c r="T12577" s="53"/>
      <c r="U12577" s="64"/>
      <c r="Y12577" s="53"/>
      <c r="Z12577" s="64"/>
      <c r="AD12577" s="53"/>
    </row>
    <row r="12578" spans="1:30" s="13" customFormat="1" x14ac:dyDescent="0.25">
      <c r="A12578"/>
      <c r="B12578" s="32"/>
      <c r="C12578" s="34"/>
      <c r="D12578" s="10"/>
      <c r="J12578" s="53"/>
      <c r="K12578" s="64"/>
      <c r="O12578" s="60"/>
      <c r="P12578" s="67"/>
      <c r="T12578" s="53"/>
      <c r="U12578" s="64"/>
      <c r="Y12578" s="53"/>
      <c r="Z12578" s="64"/>
      <c r="AD12578" s="53"/>
    </row>
    <row r="12579" spans="1:30" s="13" customFormat="1" x14ac:dyDescent="0.25">
      <c r="A12579"/>
      <c r="B12579" s="32"/>
      <c r="C12579" s="34"/>
      <c r="D12579" s="10"/>
      <c r="J12579" s="53"/>
      <c r="K12579" s="64"/>
      <c r="O12579" s="60"/>
      <c r="P12579" s="67"/>
      <c r="T12579" s="53"/>
      <c r="U12579" s="64"/>
      <c r="Y12579" s="53"/>
      <c r="Z12579" s="64"/>
      <c r="AD12579" s="53"/>
    </row>
    <row r="12580" spans="1:30" s="13" customFormat="1" x14ac:dyDescent="0.25">
      <c r="A12580"/>
      <c r="B12580" s="32"/>
      <c r="C12580" s="34"/>
      <c r="D12580" s="10"/>
      <c r="J12580" s="53"/>
      <c r="K12580" s="64"/>
      <c r="O12580" s="60"/>
      <c r="P12580" s="67"/>
      <c r="T12580" s="53"/>
      <c r="U12580" s="64"/>
      <c r="Y12580" s="53"/>
      <c r="Z12580" s="64"/>
      <c r="AD12580" s="53"/>
    </row>
    <row r="12581" spans="1:30" s="13" customFormat="1" x14ac:dyDescent="0.25">
      <c r="A12581"/>
      <c r="B12581" s="32"/>
      <c r="C12581" s="34"/>
      <c r="D12581" s="10"/>
      <c r="J12581" s="53"/>
      <c r="K12581" s="64"/>
      <c r="O12581" s="60"/>
      <c r="P12581" s="67"/>
      <c r="T12581" s="53"/>
      <c r="U12581" s="64"/>
      <c r="Y12581" s="53"/>
      <c r="Z12581" s="64"/>
      <c r="AD12581" s="53"/>
    </row>
    <row r="12582" spans="1:30" s="13" customFormat="1" x14ac:dyDescent="0.25">
      <c r="A12582"/>
      <c r="B12582" s="32"/>
      <c r="C12582" s="34"/>
      <c r="D12582" s="10"/>
      <c r="J12582" s="53"/>
      <c r="K12582" s="64"/>
      <c r="O12582" s="60"/>
      <c r="P12582" s="67"/>
      <c r="T12582" s="53"/>
      <c r="U12582" s="64"/>
      <c r="Y12582" s="53"/>
      <c r="Z12582" s="64"/>
      <c r="AD12582" s="53"/>
    </row>
    <row r="12583" spans="1:30" s="13" customFormat="1" x14ac:dyDescent="0.25">
      <c r="A12583"/>
      <c r="B12583" s="32"/>
      <c r="C12583" s="34"/>
      <c r="D12583" s="10"/>
      <c r="J12583" s="53"/>
      <c r="K12583" s="64"/>
      <c r="O12583" s="60"/>
      <c r="P12583" s="67"/>
      <c r="T12583" s="53"/>
      <c r="U12583" s="64"/>
      <c r="Y12583" s="53"/>
      <c r="Z12583" s="64"/>
      <c r="AD12583" s="53"/>
    </row>
    <row r="12584" spans="1:30" s="13" customFormat="1" x14ac:dyDescent="0.25">
      <c r="A12584"/>
      <c r="B12584" s="32"/>
      <c r="C12584" s="34"/>
      <c r="D12584" s="10"/>
      <c r="J12584" s="53"/>
      <c r="K12584" s="64"/>
      <c r="O12584" s="60"/>
      <c r="P12584" s="67"/>
      <c r="T12584" s="53"/>
      <c r="U12584" s="64"/>
      <c r="Y12584" s="53"/>
      <c r="Z12584" s="64"/>
      <c r="AD12584" s="53"/>
    </row>
    <row r="12585" spans="1:30" s="13" customFormat="1" x14ac:dyDescent="0.25">
      <c r="A12585"/>
      <c r="B12585" s="32"/>
      <c r="C12585" s="34"/>
      <c r="D12585" s="10"/>
      <c r="J12585" s="53"/>
      <c r="K12585" s="64"/>
      <c r="O12585" s="60"/>
      <c r="P12585" s="67"/>
      <c r="T12585" s="53"/>
      <c r="U12585" s="64"/>
      <c r="Y12585" s="53"/>
      <c r="Z12585" s="64"/>
      <c r="AD12585" s="53"/>
    </row>
    <row r="12586" spans="1:30" s="13" customFormat="1" x14ac:dyDescent="0.25">
      <c r="A12586"/>
      <c r="B12586" s="32"/>
      <c r="C12586" s="34"/>
      <c r="D12586" s="10"/>
      <c r="J12586" s="53"/>
      <c r="K12586" s="64"/>
      <c r="O12586" s="60"/>
      <c r="P12586" s="67"/>
      <c r="T12586" s="53"/>
      <c r="U12586" s="64"/>
      <c r="Y12586" s="53"/>
      <c r="Z12586" s="64"/>
      <c r="AD12586" s="53"/>
    </row>
    <row r="12587" spans="1:30" s="13" customFormat="1" x14ac:dyDescent="0.25">
      <c r="A12587"/>
      <c r="B12587" s="32"/>
      <c r="C12587" s="34"/>
      <c r="D12587" s="10"/>
      <c r="J12587" s="53"/>
      <c r="K12587" s="64"/>
      <c r="O12587" s="60"/>
      <c r="P12587" s="67"/>
      <c r="T12587" s="53"/>
      <c r="U12587" s="64"/>
      <c r="Y12587" s="53"/>
      <c r="Z12587" s="64"/>
      <c r="AD12587" s="53"/>
    </row>
    <row r="12588" spans="1:30" s="13" customFormat="1" x14ac:dyDescent="0.25">
      <c r="A12588"/>
      <c r="B12588" s="32"/>
      <c r="C12588" s="34"/>
      <c r="D12588" s="10"/>
      <c r="J12588" s="53"/>
      <c r="K12588" s="64"/>
      <c r="O12588" s="60"/>
      <c r="P12588" s="67"/>
      <c r="T12588" s="53"/>
      <c r="U12588" s="64"/>
      <c r="Y12588" s="53"/>
      <c r="Z12588" s="64"/>
      <c r="AD12588" s="53"/>
    </row>
    <row r="12589" spans="1:30" s="13" customFormat="1" x14ac:dyDescent="0.25">
      <c r="A12589"/>
      <c r="B12589" s="32"/>
      <c r="C12589" s="34"/>
      <c r="D12589" s="10"/>
      <c r="J12589" s="53"/>
      <c r="K12589" s="64"/>
      <c r="O12589" s="60"/>
      <c r="P12589" s="67"/>
      <c r="T12589" s="53"/>
      <c r="U12589" s="64"/>
      <c r="Y12589" s="53"/>
      <c r="Z12589" s="64"/>
      <c r="AD12589" s="53"/>
    </row>
    <row r="12590" spans="1:30" s="13" customFormat="1" x14ac:dyDescent="0.25">
      <c r="A12590"/>
      <c r="B12590" s="32"/>
      <c r="C12590" s="34"/>
      <c r="D12590" s="10"/>
      <c r="J12590" s="53"/>
      <c r="K12590" s="64"/>
      <c r="O12590" s="60"/>
      <c r="P12590" s="67"/>
      <c r="T12590" s="53"/>
      <c r="U12590" s="64"/>
      <c r="Y12590" s="53"/>
      <c r="Z12590" s="64"/>
      <c r="AD12590" s="53"/>
    </row>
    <row r="12591" spans="1:30" s="13" customFormat="1" x14ac:dyDescent="0.25">
      <c r="A12591"/>
      <c r="B12591" s="32"/>
      <c r="C12591" s="34"/>
      <c r="D12591" s="10"/>
      <c r="J12591" s="53"/>
      <c r="K12591" s="64"/>
      <c r="O12591" s="60"/>
      <c r="P12591" s="67"/>
      <c r="T12591" s="53"/>
      <c r="U12591" s="64"/>
      <c r="Y12591" s="53"/>
      <c r="Z12591" s="64"/>
      <c r="AD12591" s="53"/>
    </row>
    <row r="12592" spans="1:30" s="13" customFormat="1" x14ac:dyDescent="0.25">
      <c r="A12592"/>
      <c r="B12592" s="32"/>
      <c r="C12592" s="34"/>
      <c r="D12592" s="10"/>
      <c r="J12592" s="53"/>
      <c r="K12592" s="64"/>
      <c r="O12592" s="60"/>
      <c r="P12592" s="67"/>
      <c r="T12592" s="53"/>
      <c r="U12592" s="64"/>
      <c r="Y12592" s="53"/>
      <c r="Z12592" s="64"/>
      <c r="AD12592" s="53"/>
    </row>
    <row r="12593" spans="1:30" s="13" customFormat="1" x14ac:dyDescent="0.25">
      <c r="A12593"/>
      <c r="B12593" s="32"/>
      <c r="C12593" s="34"/>
      <c r="D12593" s="10"/>
      <c r="J12593" s="53"/>
      <c r="K12593" s="64"/>
      <c r="O12593" s="60"/>
      <c r="P12593" s="67"/>
      <c r="T12593" s="53"/>
      <c r="U12593" s="64"/>
      <c r="Y12593" s="53"/>
      <c r="Z12593" s="64"/>
      <c r="AD12593" s="53"/>
    </row>
    <row r="12594" spans="1:30" s="13" customFormat="1" x14ac:dyDescent="0.25">
      <c r="A12594"/>
      <c r="B12594" s="32"/>
      <c r="C12594" s="34"/>
      <c r="D12594" s="10"/>
      <c r="J12594" s="53"/>
      <c r="K12594" s="64"/>
      <c r="O12594" s="60"/>
      <c r="P12594" s="67"/>
      <c r="T12594" s="53"/>
      <c r="U12594" s="64"/>
      <c r="Y12594" s="53"/>
      <c r="Z12594" s="64"/>
      <c r="AD12594" s="53"/>
    </row>
    <row r="12595" spans="1:30" s="13" customFormat="1" x14ac:dyDescent="0.25">
      <c r="A12595"/>
      <c r="B12595" s="32"/>
      <c r="C12595" s="34"/>
      <c r="D12595" s="10"/>
      <c r="J12595" s="53"/>
      <c r="K12595" s="64"/>
      <c r="O12595" s="60"/>
      <c r="P12595" s="67"/>
      <c r="T12595" s="53"/>
      <c r="U12595" s="64"/>
      <c r="Y12595" s="53"/>
      <c r="Z12595" s="64"/>
      <c r="AD12595" s="53"/>
    </row>
    <row r="12596" spans="1:30" s="13" customFormat="1" x14ac:dyDescent="0.25">
      <c r="A12596"/>
      <c r="B12596" s="32"/>
      <c r="C12596" s="34"/>
      <c r="D12596" s="10"/>
      <c r="J12596" s="53"/>
      <c r="K12596" s="64"/>
      <c r="O12596" s="60"/>
      <c r="P12596" s="67"/>
      <c r="T12596" s="53"/>
      <c r="U12596" s="64"/>
      <c r="Y12596" s="53"/>
      <c r="Z12596" s="64"/>
      <c r="AD12596" s="53"/>
    </row>
    <row r="12597" spans="1:30" s="13" customFormat="1" x14ac:dyDescent="0.25">
      <c r="A12597"/>
      <c r="B12597" s="32"/>
      <c r="C12597" s="34"/>
      <c r="D12597" s="10"/>
      <c r="J12597" s="53"/>
      <c r="K12597" s="64"/>
      <c r="O12597" s="60"/>
      <c r="P12597" s="67"/>
      <c r="T12597" s="53"/>
      <c r="U12597" s="64"/>
      <c r="Y12597" s="53"/>
      <c r="Z12597" s="64"/>
      <c r="AD12597" s="53"/>
    </row>
    <row r="12598" spans="1:30" s="13" customFormat="1" x14ac:dyDescent="0.25">
      <c r="A12598"/>
      <c r="B12598" s="32"/>
      <c r="C12598" s="34"/>
      <c r="D12598" s="10"/>
      <c r="J12598" s="53"/>
      <c r="K12598" s="64"/>
      <c r="O12598" s="60"/>
      <c r="P12598" s="67"/>
      <c r="T12598" s="53"/>
      <c r="U12598" s="64"/>
      <c r="Y12598" s="53"/>
      <c r="Z12598" s="64"/>
      <c r="AD12598" s="53"/>
    </row>
    <row r="12599" spans="1:30" s="13" customFormat="1" x14ac:dyDescent="0.25">
      <c r="A12599"/>
      <c r="B12599" s="32"/>
      <c r="C12599" s="34"/>
      <c r="D12599" s="10"/>
      <c r="J12599" s="53"/>
      <c r="K12599" s="64"/>
      <c r="O12599" s="60"/>
      <c r="P12599" s="67"/>
      <c r="T12599" s="53"/>
      <c r="U12599" s="64"/>
      <c r="Y12599" s="53"/>
      <c r="Z12599" s="64"/>
      <c r="AD12599" s="53"/>
    </row>
    <row r="12600" spans="1:30" s="13" customFormat="1" x14ac:dyDescent="0.25">
      <c r="A12600"/>
      <c r="B12600" s="32"/>
      <c r="C12600" s="34"/>
      <c r="D12600" s="10"/>
      <c r="J12600" s="53"/>
      <c r="K12600" s="64"/>
      <c r="O12600" s="60"/>
      <c r="P12600" s="67"/>
      <c r="T12600" s="53"/>
      <c r="U12600" s="64"/>
      <c r="Y12600" s="53"/>
      <c r="Z12600" s="64"/>
      <c r="AD12600" s="53"/>
    </row>
    <row r="12601" spans="1:30" s="13" customFormat="1" x14ac:dyDescent="0.25">
      <c r="A12601"/>
      <c r="B12601" s="32"/>
      <c r="C12601" s="34"/>
      <c r="D12601" s="10"/>
      <c r="J12601" s="53"/>
      <c r="K12601" s="64"/>
      <c r="O12601" s="60"/>
      <c r="P12601" s="67"/>
      <c r="T12601" s="53"/>
      <c r="U12601" s="64"/>
      <c r="Y12601" s="53"/>
      <c r="Z12601" s="64"/>
      <c r="AD12601" s="53"/>
    </row>
    <row r="12602" spans="1:30" s="13" customFormat="1" x14ac:dyDescent="0.25">
      <c r="A12602"/>
      <c r="B12602" s="32"/>
      <c r="C12602" s="34"/>
      <c r="D12602" s="10"/>
      <c r="J12602" s="53"/>
      <c r="K12602" s="64"/>
      <c r="O12602" s="60"/>
      <c r="P12602" s="67"/>
      <c r="T12602" s="53"/>
      <c r="U12602" s="64"/>
      <c r="Y12602" s="53"/>
      <c r="Z12602" s="64"/>
      <c r="AD12602" s="53"/>
    </row>
    <row r="12603" spans="1:30" s="13" customFormat="1" x14ac:dyDescent="0.25">
      <c r="A12603"/>
      <c r="B12603" s="32"/>
      <c r="C12603" s="34"/>
      <c r="D12603" s="10"/>
      <c r="J12603" s="53"/>
      <c r="K12603" s="64"/>
      <c r="O12603" s="60"/>
      <c r="P12603" s="67"/>
      <c r="T12603" s="53"/>
      <c r="U12603" s="64"/>
      <c r="Y12603" s="53"/>
      <c r="Z12603" s="64"/>
      <c r="AD12603" s="53"/>
    </row>
    <row r="12604" spans="1:30" s="13" customFormat="1" x14ac:dyDescent="0.25">
      <c r="A12604"/>
      <c r="B12604" s="32"/>
      <c r="C12604" s="34"/>
      <c r="D12604" s="10"/>
      <c r="J12604" s="53"/>
      <c r="K12604" s="64"/>
      <c r="O12604" s="60"/>
      <c r="P12604" s="67"/>
      <c r="T12604" s="53"/>
      <c r="U12604" s="64"/>
      <c r="Y12604" s="53"/>
      <c r="Z12604" s="64"/>
      <c r="AD12604" s="53"/>
    </row>
    <row r="12605" spans="1:30" s="13" customFormat="1" x14ac:dyDescent="0.25">
      <c r="A12605"/>
      <c r="B12605" s="32"/>
      <c r="C12605" s="34"/>
      <c r="D12605" s="10"/>
      <c r="J12605" s="53"/>
      <c r="K12605" s="64"/>
      <c r="O12605" s="60"/>
      <c r="P12605" s="67"/>
      <c r="T12605" s="53"/>
      <c r="U12605" s="64"/>
      <c r="Y12605" s="53"/>
      <c r="Z12605" s="64"/>
      <c r="AD12605" s="53"/>
    </row>
    <row r="12606" spans="1:30" s="13" customFormat="1" x14ac:dyDescent="0.25">
      <c r="A12606"/>
      <c r="B12606" s="32"/>
      <c r="C12606" s="34"/>
      <c r="D12606" s="10"/>
      <c r="J12606" s="53"/>
      <c r="K12606" s="64"/>
      <c r="O12606" s="60"/>
      <c r="P12606" s="67"/>
      <c r="T12606" s="53"/>
      <c r="U12606" s="64"/>
      <c r="Y12606" s="53"/>
      <c r="Z12606" s="64"/>
      <c r="AD12606" s="53"/>
    </row>
    <row r="12607" spans="1:30" s="13" customFormat="1" x14ac:dyDescent="0.25">
      <c r="A12607"/>
      <c r="B12607" s="32"/>
      <c r="C12607" s="34"/>
      <c r="D12607" s="10"/>
      <c r="J12607" s="53"/>
      <c r="K12607" s="64"/>
      <c r="O12607" s="60"/>
      <c r="P12607" s="67"/>
      <c r="T12607" s="53"/>
      <c r="U12607" s="64"/>
      <c r="Y12607" s="53"/>
      <c r="Z12607" s="64"/>
      <c r="AD12607" s="53"/>
    </row>
    <row r="12608" spans="1:30" s="13" customFormat="1" x14ac:dyDescent="0.25">
      <c r="A12608"/>
      <c r="B12608" s="32"/>
      <c r="C12608" s="34"/>
      <c r="D12608" s="10"/>
      <c r="J12608" s="53"/>
      <c r="K12608" s="64"/>
      <c r="O12608" s="60"/>
      <c r="P12608" s="67"/>
      <c r="T12608" s="53"/>
      <c r="U12608" s="64"/>
      <c r="Y12608" s="53"/>
      <c r="Z12608" s="64"/>
      <c r="AD12608" s="53"/>
    </row>
    <row r="12609" spans="1:30" s="13" customFormat="1" x14ac:dyDescent="0.25">
      <c r="A12609"/>
      <c r="B12609" s="32"/>
      <c r="C12609" s="34"/>
      <c r="D12609" s="10"/>
      <c r="J12609" s="53"/>
      <c r="K12609" s="64"/>
      <c r="O12609" s="60"/>
      <c r="P12609" s="67"/>
      <c r="T12609" s="53"/>
      <c r="U12609" s="64"/>
      <c r="Y12609" s="53"/>
      <c r="Z12609" s="64"/>
      <c r="AD12609" s="53"/>
    </row>
    <row r="12610" spans="1:30" s="13" customFormat="1" x14ac:dyDescent="0.25">
      <c r="A12610"/>
      <c r="B12610" s="32"/>
      <c r="C12610" s="34"/>
      <c r="D12610" s="10"/>
      <c r="J12610" s="53"/>
      <c r="K12610" s="64"/>
      <c r="O12610" s="60"/>
      <c r="P12610" s="67"/>
      <c r="T12610" s="53"/>
      <c r="U12610" s="64"/>
      <c r="Y12610" s="53"/>
      <c r="Z12610" s="64"/>
      <c r="AD12610" s="53"/>
    </row>
    <row r="12611" spans="1:30" s="13" customFormat="1" x14ac:dyDescent="0.25">
      <c r="A12611"/>
      <c r="B12611" s="32"/>
      <c r="C12611" s="34"/>
      <c r="D12611" s="10"/>
      <c r="J12611" s="53"/>
      <c r="K12611" s="64"/>
      <c r="O12611" s="60"/>
      <c r="P12611" s="67"/>
      <c r="T12611" s="53"/>
      <c r="U12611" s="64"/>
      <c r="Y12611" s="53"/>
      <c r="Z12611" s="64"/>
      <c r="AD12611" s="53"/>
    </row>
    <row r="12612" spans="1:30" s="13" customFormat="1" x14ac:dyDescent="0.25">
      <c r="A12612"/>
      <c r="B12612" s="32"/>
      <c r="C12612" s="34"/>
      <c r="D12612" s="10"/>
      <c r="J12612" s="53"/>
      <c r="K12612" s="64"/>
      <c r="O12612" s="60"/>
      <c r="P12612" s="67"/>
      <c r="T12612" s="53"/>
      <c r="U12612" s="64"/>
      <c r="Y12612" s="53"/>
      <c r="Z12612" s="64"/>
      <c r="AD12612" s="53"/>
    </row>
    <row r="12613" spans="1:30" s="13" customFormat="1" x14ac:dyDescent="0.25">
      <c r="A12613"/>
      <c r="B12613" s="32"/>
      <c r="C12613" s="34"/>
      <c r="D12613" s="10"/>
      <c r="J12613" s="53"/>
      <c r="K12613" s="64"/>
      <c r="O12613" s="60"/>
      <c r="P12613" s="67"/>
      <c r="T12613" s="53"/>
      <c r="U12613" s="64"/>
      <c r="Y12613" s="53"/>
      <c r="Z12613" s="64"/>
      <c r="AD12613" s="53"/>
    </row>
    <row r="12614" spans="1:30" s="13" customFormat="1" x14ac:dyDescent="0.25">
      <c r="A12614"/>
      <c r="B12614" s="32"/>
      <c r="C12614" s="34"/>
      <c r="D12614" s="10"/>
      <c r="J12614" s="53"/>
      <c r="K12614" s="64"/>
      <c r="O12614" s="60"/>
      <c r="P12614" s="67"/>
      <c r="T12614" s="53"/>
      <c r="U12614" s="64"/>
      <c r="Y12614" s="53"/>
      <c r="Z12614" s="64"/>
      <c r="AD12614" s="53"/>
    </row>
    <row r="12615" spans="1:30" s="13" customFormat="1" x14ac:dyDescent="0.25">
      <c r="A12615"/>
      <c r="B12615" s="32"/>
      <c r="C12615" s="34"/>
      <c r="D12615" s="10"/>
      <c r="J12615" s="53"/>
      <c r="K12615" s="64"/>
      <c r="O12615" s="60"/>
      <c r="P12615" s="67"/>
      <c r="T12615" s="53"/>
      <c r="U12615" s="64"/>
      <c r="Y12615" s="53"/>
      <c r="Z12615" s="64"/>
      <c r="AD12615" s="53"/>
    </row>
    <row r="12616" spans="1:30" s="13" customFormat="1" x14ac:dyDescent="0.25">
      <c r="A12616"/>
      <c r="B12616" s="32"/>
      <c r="C12616" s="34"/>
      <c r="D12616" s="10"/>
      <c r="J12616" s="53"/>
      <c r="K12616" s="64"/>
      <c r="O12616" s="60"/>
      <c r="P12616" s="67"/>
      <c r="T12616" s="53"/>
      <c r="U12616" s="64"/>
      <c r="Y12616" s="53"/>
      <c r="Z12616" s="64"/>
      <c r="AD12616" s="53"/>
    </row>
    <row r="12617" spans="1:30" s="13" customFormat="1" x14ac:dyDescent="0.25">
      <c r="A12617"/>
      <c r="B12617" s="32"/>
      <c r="C12617" s="34"/>
      <c r="D12617" s="10"/>
      <c r="J12617" s="53"/>
      <c r="K12617" s="64"/>
      <c r="O12617" s="60"/>
      <c r="P12617" s="67"/>
      <c r="T12617" s="53"/>
      <c r="U12617" s="64"/>
      <c r="Y12617" s="53"/>
      <c r="Z12617" s="64"/>
      <c r="AD12617" s="53"/>
    </row>
    <row r="12618" spans="1:30" s="13" customFormat="1" x14ac:dyDescent="0.25">
      <c r="A12618"/>
      <c r="B12618" s="32"/>
      <c r="C12618" s="34"/>
      <c r="D12618" s="10"/>
      <c r="J12618" s="53"/>
      <c r="K12618" s="64"/>
      <c r="O12618" s="60"/>
      <c r="P12618" s="67"/>
      <c r="T12618" s="53"/>
      <c r="U12618" s="64"/>
      <c r="Y12618" s="53"/>
      <c r="Z12618" s="64"/>
      <c r="AD12618" s="53"/>
    </row>
    <row r="12619" spans="1:30" s="13" customFormat="1" x14ac:dyDescent="0.25">
      <c r="A12619"/>
      <c r="B12619" s="32"/>
      <c r="C12619" s="34"/>
      <c r="D12619" s="10"/>
      <c r="J12619" s="53"/>
      <c r="K12619" s="64"/>
      <c r="O12619" s="60"/>
      <c r="P12619" s="67"/>
      <c r="T12619" s="53"/>
      <c r="U12619" s="64"/>
      <c r="Y12619" s="53"/>
      <c r="Z12619" s="64"/>
      <c r="AD12619" s="53"/>
    </row>
    <row r="12620" spans="1:30" s="13" customFormat="1" x14ac:dyDescent="0.25">
      <c r="A12620"/>
      <c r="B12620" s="32"/>
      <c r="C12620" s="34"/>
      <c r="D12620" s="10"/>
      <c r="J12620" s="53"/>
      <c r="K12620" s="64"/>
      <c r="O12620" s="60"/>
      <c r="P12620" s="67"/>
      <c r="T12620" s="53"/>
      <c r="U12620" s="64"/>
      <c r="Y12620" s="53"/>
      <c r="Z12620" s="64"/>
      <c r="AD12620" s="53"/>
    </row>
    <row r="12621" spans="1:30" s="13" customFormat="1" x14ac:dyDescent="0.25">
      <c r="A12621"/>
      <c r="B12621" s="32"/>
      <c r="C12621" s="34"/>
      <c r="D12621" s="10"/>
      <c r="J12621" s="53"/>
      <c r="K12621" s="64"/>
      <c r="O12621" s="60"/>
      <c r="P12621" s="67"/>
      <c r="T12621" s="53"/>
      <c r="U12621" s="64"/>
      <c r="Y12621" s="53"/>
      <c r="Z12621" s="64"/>
      <c r="AD12621" s="53"/>
    </row>
    <row r="12622" spans="1:30" s="13" customFormat="1" x14ac:dyDescent="0.25">
      <c r="A12622"/>
      <c r="B12622" s="32"/>
      <c r="C12622" s="34"/>
      <c r="D12622" s="10"/>
      <c r="J12622" s="53"/>
      <c r="K12622" s="64"/>
      <c r="O12622" s="60"/>
      <c r="P12622" s="67"/>
      <c r="T12622" s="53"/>
      <c r="U12622" s="64"/>
      <c r="Y12622" s="53"/>
      <c r="Z12622" s="64"/>
      <c r="AD12622" s="53"/>
    </row>
    <row r="12623" spans="1:30" s="13" customFormat="1" x14ac:dyDescent="0.25">
      <c r="A12623"/>
      <c r="B12623" s="32"/>
      <c r="C12623" s="34"/>
      <c r="D12623" s="10"/>
      <c r="J12623" s="53"/>
      <c r="K12623" s="64"/>
      <c r="O12623" s="60"/>
      <c r="P12623" s="67"/>
      <c r="T12623" s="53"/>
      <c r="U12623" s="64"/>
      <c r="Y12623" s="53"/>
      <c r="Z12623" s="64"/>
      <c r="AD12623" s="53"/>
    </row>
    <row r="12624" spans="1:30" s="13" customFormat="1" x14ac:dyDescent="0.25">
      <c r="A12624"/>
      <c r="B12624" s="32"/>
      <c r="C12624" s="34"/>
      <c r="D12624" s="10"/>
      <c r="J12624" s="53"/>
      <c r="K12624" s="64"/>
      <c r="O12624" s="60"/>
      <c r="P12624" s="67"/>
      <c r="T12624" s="53"/>
      <c r="U12624" s="64"/>
      <c r="Y12624" s="53"/>
      <c r="Z12624" s="64"/>
      <c r="AD12624" s="53"/>
    </row>
    <row r="12625" spans="1:30" s="13" customFormat="1" x14ac:dyDescent="0.25">
      <c r="A12625"/>
      <c r="B12625" s="32"/>
      <c r="C12625" s="34"/>
      <c r="D12625" s="10"/>
      <c r="J12625" s="53"/>
      <c r="K12625" s="64"/>
      <c r="O12625" s="60"/>
      <c r="P12625" s="67"/>
      <c r="T12625" s="53"/>
      <c r="U12625" s="64"/>
      <c r="Y12625" s="53"/>
      <c r="Z12625" s="64"/>
      <c r="AD12625" s="53"/>
    </row>
    <row r="12626" spans="1:30" s="13" customFormat="1" x14ac:dyDescent="0.25">
      <c r="A12626"/>
      <c r="B12626" s="32"/>
      <c r="C12626" s="34"/>
      <c r="D12626" s="10"/>
      <c r="J12626" s="53"/>
      <c r="K12626" s="64"/>
      <c r="O12626" s="60"/>
      <c r="P12626" s="67"/>
      <c r="T12626" s="53"/>
      <c r="U12626" s="64"/>
      <c r="Y12626" s="53"/>
      <c r="Z12626" s="64"/>
      <c r="AD12626" s="53"/>
    </row>
    <row r="12627" spans="1:30" s="13" customFormat="1" x14ac:dyDescent="0.25">
      <c r="A12627"/>
      <c r="B12627" s="32"/>
      <c r="C12627" s="34"/>
      <c r="D12627" s="10"/>
      <c r="J12627" s="53"/>
      <c r="K12627" s="64"/>
      <c r="O12627" s="60"/>
      <c r="P12627" s="67"/>
      <c r="T12627" s="53"/>
      <c r="U12627" s="64"/>
      <c r="Y12627" s="53"/>
      <c r="Z12627" s="64"/>
      <c r="AD12627" s="53"/>
    </row>
    <row r="12628" spans="1:30" s="13" customFormat="1" x14ac:dyDescent="0.25">
      <c r="A12628"/>
      <c r="B12628" s="32"/>
      <c r="C12628" s="34"/>
      <c r="D12628" s="10"/>
      <c r="J12628" s="53"/>
      <c r="K12628" s="64"/>
      <c r="O12628" s="60"/>
      <c r="P12628" s="67"/>
      <c r="T12628" s="53"/>
      <c r="U12628" s="64"/>
      <c r="Y12628" s="53"/>
      <c r="Z12628" s="64"/>
      <c r="AD12628" s="53"/>
    </row>
    <row r="12629" spans="1:30" s="13" customFormat="1" x14ac:dyDescent="0.25">
      <c r="A12629"/>
      <c r="B12629" s="32"/>
      <c r="C12629" s="34"/>
      <c r="D12629" s="10"/>
      <c r="J12629" s="53"/>
      <c r="K12629" s="64"/>
      <c r="O12629" s="60"/>
      <c r="P12629" s="67"/>
      <c r="T12629" s="53"/>
      <c r="U12629" s="64"/>
      <c r="Y12629" s="53"/>
      <c r="Z12629" s="64"/>
      <c r="AD12629" s="53"/>
    </row>
    <row r="12630" spans="1:30" s="13" customFormat="1" x14ac:dyDescent="0.25">
      <c r="A12630"/>
      <c r="B12630" s="32"/>
      <c r="C12630" s="34"/>
      <c r="D12630" s="10"/>
      <c r="J12630" s="53"/>
      <c r="K12630" s="64"/>
      <c r="O12630" s="60"/>
      <c r="P12630" s="67"/>
      <c r="T12630" s="53"/>
      <c r="U12630" s="64"/>
      <c r="Y12630" s="53"/>
      <c r="Z12630" s="64"/>
      <c r="AD12630" s="53"/>
    </row>
    <row r="12631" spans="1:30" s="13" customFormat="1" x14ac:dyDescent="0.25">
      <c r="A12631"/>
      <c r="B12631" s="32"/>
      <c r="C12631" s="34"/>
      <c r="D12631" s="10"/>
      <c r="J12631" s="53"/>
      <c r="K12631" s="64"/>
      <c r="O12631" s="60"/>
      <c r="P12631" s="67"/>
      <c r="T12631" s="53"/>
      <c r="U12631" s="64"/>
      <c r="Y12631" s="53"/>
      <c r="Z12631" s="64"/>
      <c r="AD12631" s="53"/>
    </row>
    <row r="12632" spans="1:30" s="13" customFormat="1" x14ac:dyDescent="0.25">
      <c r="A12632"/>
      <c r="B12632" s="32"/>
      <c r="C12632" s="34"/>
      <c r="D12632" s="10"/>
      <c r="J12632" s="53"/>
      <c r="K12632" s="64"/>
      <c r="O12632" s="60"/>
      <c r="P12632" s="67"/>
      <c r="T12632" s="53"/>
      <c r="U12632" s="64"/>
      <c r="Y12632" s="53"/>
      <c r="Z12632" s="64"/>
      <c r="AD12632" s="53"/>
    </row>
    <row r="12633" spans="1:30" s="13" customFormat="1" x14ac:dyDescent="0.25">
      <c r="A12633"/>
      <c r="B12633" s="32"/>
      <c r="C12633" s="34"/>
      <c r="D12633" s="10"/>
      <c r="J12633" s="53"/>
      <c r="K12633" s="64"/>
      <c r="O12633" s="60"/>
      <c r="P12633" s="67"/>
      <c r="T12633" s="53"/>
      <c r="U12633" s="64"/>
      <c r="Y12633" s="53"/>
      <c r="Z12633" s="64"/>
      <c r="AD12633" s="53"/>
    </row>
    <row r="12634" spans="1:30" s="13" customFormat="1" x14ac:dyDescent="0.25">
      <c r="A12634"/>
      <c r="B12634" s="32"/>
      <c r="C12634" s="34"/>
      <c r="D12634" s="10"/>
      <c r="J12634" s="53"/>
      <c r="K12634" s="64"/>
      <c r="O12634" s="60"/>
      <c r="P12634" s="67"/>
      <c r="T12634" s="53"/>
      <c r="U12634" s="64"/>
      <c r="Y12634" s="53"/>
      <c r="Z12634" s="64"/>
      <c r="AD12634" s="53"/>
    </row>
    <row r="12635" spans="1:30" s="13" customFormat="1" x14ac:dyDescent="0.25">
      <c r="A12635"/>
      <c r="B12635" s="32"/>
      <c r="C12635" s="34"/>
      <c r="D12635" s="10"/>
      <c r="J12635" s="53"/>
      <c r="K12635" s="64"/>
      <c r="O12635" s="60"/>
      <c r="P12635" s="67"/>
      <c r="T12635" s="53"/>
      <c r="U12635" s="64"/>
      <c r="Y12635" s="53"/>
      <c r="Z12635" s="64"/>
      <c r="AD12635" s="53"/>
    </row>
    <row r="12636" spans="1:30" s="13" customFormat="1" x14ac:dyDescent="0.25">
      <c r="A12636"/>
      <c r="B12636" s="32"/>
      <c r="C12636" s="34"/>
      <c r="D12636" s="10"/>
      <c r="J12636" s="53"/>
      <c r="K12636" s="64"/>
      <c r="O12636" s="60"/>
      <c r="P12636" s="67"/>
      <c r="T12636" s="53"/>
      <c r="U12636" s="64"/>
      <c r="Y12636" s="53"/>
      <c r="Z12636" s="64"/>
      <c r="AD12636" s="53"/>
    </row>
    <row r="12637" spans="1:30" s="13" customFormat="1" x14ac:dyDescent="0.25">
      <c r="A12637"/>
      <c r="B12637" s="32"/>
      <c r="C12637" s="34"/>
      <c r="D12637" s="10"/>
      <c r="J12637" s="53"/>
      <c r="K12637" s="64"/>
      <c r="O12637" s="60"/>
      <c r="P12637" s="67"/>
      <c r="T12637" s="53"/>
      <c r="U12637" s="64"/>
      <c r="Y12637" s="53"/>
      <c r="Z12637" s="64"/>
      <c r="AD12637" s="53"/>
    </row>
    <row r="12638" spans="1:30" s="13" customFormat="1" x14ac:dyDescent="0.25">
      <c r="A12638"/>
      <c r="B12638" s="32"/>
      <c r="C12638" s="34"/>
      <c r="D12638" s="10"/>
      <c r="J12638" s="53"/>
      <c r="K12638" s="64"/>
      <c r="O12638" s="60"/>
      <c r="P12638" s="67"/>
      <c r="T12638" s="53"/>
      <c r="U12638" s="64"/>
      <c r="Y12638" s="53"/>
      <c r="Z12638" s="64"/>
      <c r="AD12638" s="53"/>
    </row>
    <row r="12639" spans="1:30" s="13" customFormat="1" x14ac:dyDescent="0.25">
      <c r="A12639"/>
      <c r="B12639" s="32"/>
      <c r="C12639" s="34"/>
      <c r="D12639" s="10"/>
      <c r="J12639" s="53"/>
      <c r="K12639" s="64"/>
      <c r="O12639" s="60"/>
      <c r="P12639" s="67"/>
      <c r="T12639" s="53"/>
      <c r="U12639" s="64"/>
      <c r="Y12639" s="53"/>
      <c r="Z12639" s="64"/>
      <c r="AD12639" s="53"/>
    </row>
    <row r="12640" spans="1:30" s="13" customFormat="1" x14ac:dyDescent="0.25">
      <c r="A12640"/>
      <c r="B12640" s="32"/>
      <c r="C12640" s="34"/>
      <c r="D12640" s="10"/>
      <c r="J12640" s="53"/>
      <c r="K12640" s="64"/>
      <c r="O12640" s="60"/>
      <c r="P12640" s="67"/>
      <c r="T12640" s="53"/>
      <c r="U12640" s="64"/>
      <c r="Y12640" s="53"/>
      <c r="Z12640" s="64"/>
      <c r="AD12640" s="53"/>
    </row>
    <row r="12641" spans="1:30" s="13" customFormat="1" x14ac:dyDescent="0.25">
      <c r="A12641"/>
      <c r="B12641" s="32"/>
      <c r="C12641" s="34"/>
      <c r="D12641" s="10"/>
      <c r="J12641" s="53"/>
      <c r="K12641" s="64"/>
      <c r="O12641" s="60"/>
      <c r="P12641" s="67"/>
      <c r="T12641" s="53"/>
      <c r="U12641" s="64"/>
      <c r="Y12641" s="53"/>
      <c r="Z12641" s="64"/>
      <c r="AD12641" s="53"/>
    </row>
    <row r="12642" spans="1:30" s="13" customFormat="1" x14ac:dyDescent="0.25">
      <c r="A12642"/>
      <c r="B12642" s="32"/>
      <c r="C12642" s="34"/>
      <c r="D12642" s="10"/>
      <c r="J12642" s="53"/>
      <c r="K12642" s="64"/>
      <c r="O12642" s="60"/>
      <c r="P12642" s="67"/>
      <c r="T12642" s="53"/>
      <c r="U12642" s="64"/>
      <c r="Y12642" s="53"/>
      <c r="Z12642" s="64"/>
      <c r="AD12642" s="53"/>
    </row>
    <row r="12643" spans="1:30" s="13" customFormat="1" x14ac:dyDescent="0.25">
      <c r="A12643"/>
      <c r="B12643" s="32"/>
      <c r="C12643" s="34"/>
      <c r="D12643" s="10"/>
      <c r="J12643" s="53"/>
      <c r="K12643" s="64"/>
      <c r="O12643" s="60"/>
      <c r="P12643" s="67"/>
      <c r="T12643" s="53"/>
      <c r="U12643" s="64"/>
      <c r="Y12643" s="53"/>
      <c r="Z12643" s="64"/>
      <c r="AD12643" s="53"/>
    </row>
    <row r="12644" spans="1:30" s="13" customFormat="1" x14ac:dyDescent="0.25">
      <c r="A12644"/>
      <c r="B12644" s="32"/>
      <c r="C12644" s="34"/>
      <c r="D12644" s="10"/>
      <c r="J12644" s="53"/>
      <c r="K12644" s="64"/>
      <c r="O12644" s="60"/>
      <c r="P12644" s="67"/>
      <c r="T12644" s="53"/>
      <c r="U12644" s="64"/>
      <c r="Y12644" s="53"/>
      <c r="Z12644" s="64"/>
      <c r="AD12644" s="53"/>
    </row>
    <row r="12645" spans="1:30" s="13" customFormat="1" x14ac:dyDescent="0.25">
      <c r="A12645"/>
      <c r="B12645" s="32"/>
      <c r="C12645" s="34"/>
      <c r="D12645" s="10"/>
      <c r="J12645" s="53"/>
      <c r="K12645" s="64"/>
      <c r="O12645" s="60"/>
      <c r="P12645" s="67"/>
      <c r="T12645" s="53"/>
      <c r="U12645" s="64"/>
      <c r="Y12645" s="53"/>
      <c r="Z12645" s="64"/>
      <c r="AD12645" s="53"/>
    </row>
    <row r="12646" spans="1:30" s="13" customFormat="1" x14ac:dyDescent="0.25">
      <c r="A12646"/>
      <c r="B12646" s="32"/>
      <c r="C12646" s="34"/>
      <c r="D12646" s="10"/>
      <c r="J12646" s="53"/>
      <c r="K12646" s="64"/>
      <c r="O12646" s="60"/>
      <c r="P12646" s="67"/>
      <c r="T12646" s="53"/>
      <c r="U12646" s="64"/>
      <c r="Y12646" s="53"/>
      <c r="Z12646" s="64"/>
      <c r="AD12646" s="53"/>
    </row>
    <row r="12647" spans="1:30" s="13" customFormat="1" x14ac:dyDescent="0.25">
      <c r="A12647"/>
      <c r="B12647" s="32"/>
      <c r="C12647" s="34"/>
      <c r="D12647" s="10"/>
      <c r="J12647" s="53"/>
      <c r="K12647" s="64"/>
      <c r="O12647" s="60"/>
      <c r="P12647" s="67"/>
      <c r="T12647" s="53"/>
      <c r="U12647" s="64"/>
      <c r="Y12647" s="53"/>
      <c r="Z12647" s="64"/>
      <c r="AD12647" s="53"/>
    </row>
    <row r="12648" spans="1:30" s="13" customFormat="1" x14ac:dyDescent="0.25">
      <c r="A12648"/>
      <c r="B12648" s="32"/>
      <c r="C12648" s="34"/>
      <c r="D12648" s="10"/>
      <c r="J12648" s="53"/>
      <c r="K12648" s="64"/>
      <c r="O12648" s="60"/>
      <c r="P12648" s="67"/>
      <c r="T12648" s="53"/>
      <c r="U12648" s="64"/>
      <c r="Y12648" s="53"/>
      <c r="Z12648" s="64"/>
      <c r="AD12648" s="53"/>
    </row>
    <row r="12649" spans="1:30" s="13" customFormat="1" x14ac:dyDescent="0.25">
      <c r="A12649"/>
      <c r="B12649" s="32"/>
      <c r="C12649" s="34"/>
      <c r="D12649" s="10"/>
      <c r="J12649" s="53"/>
      <c r="K12649" s="64"/>
      <c r="O12649" s="60"/>
      <c r="P12649" s="67"/>
      <c r="T12649" s="53"/>
      <c r="U12649" s="64"/>
      <c r="Y12649" s="53"/>
      <c r="Z12649" s="64"/>
      <c r="AD12649" s="53"/>
    </row>
    <row r="12650" spans="1:30" s="13" customFormat="1" x14ac:dyDescent="0.25">
      <c r="A12650"/>
      <c r="B12650" s="32"/>
      <c r="C12650" s="34"/>
      <c r="D12650" s="10"/>
      <c r="J12650" s="53"/>
      <c r="K12650" s="64"/>
      <c r="O12650" s="60"/>
      <c r="P12650" s="67"/>
      <c r="T12650" s="53"/>
      <c r="U12650" s="64"/>
      <c r="Y12650" s="53"/>
      <c r="Z12650" s="64"/>
      <c r="AD12650" s="53"/>
    </row>
    <row r="12651" spans="1:30" s="13" customFormat="1" x14ac:dyDescent="0.25">
      <c r="A12651"/>
      <c r="B12651" s="32"/>
      <c r="C12651" s="34"/>
      <c r="D12651" s="10"/>
      <c r="J12651" s="53"/>
      <c r="K12651" s="64"/>
      <c r="O12651" s="60"/>
      <c r="P12651" s="67"/>
      <c r="T12651" s="53"/>
      <c r="U12651" s="64"/>
      <c r="Y12651" s="53"/>
      <c r="Z12651" s="64"/>
      <c r="AD12651" s="53"/>
    </row>
    <row r="12652" spans="1:30" s="13" customFormat="1" x14ac:dyDescent="0.25">
      <c r="A12652"/>
      <c r="B12652" s="32"/>
      <c r="C12652" s="34"/>
      <c r="D12652" s="10"/>
      <c r="J12652" s="53"/>
      <c r="K12652" s="64"/>
      <c r="O12652" s="60"/>
      <c r="P12652" s="67"/>
      <c r="T12652" s="53"/>
      <c r="U12652" s="64"/>
      <c r="Y12652" s="53"/>
      <c r="Z12652" s="64"/>
      <c r="AD12652" s="53"/>
    </row>
    <row r="12653" spans="1:30" s="13" customFormat="1" x14ac:dyDescent="0.25">
      <c r="A12653"/>
      <c r="B12653" s="32"/>
      <c r="C12653" s="34"/>
      <c r="D12653" s="10"/>
      <c r="J12653" s="53"/>
      <c r="K12653" s="64"/>
      <c r="O12653" s="60"/>
      <c r="P12653" s="67"/>
      <c r="T12653" s="53"/>
      <c r="U12653" s="64"/>
      <c r="Y12653" s="53"/>
      <c r="Z12653" s="64"/>
      <c r="AD12653" s="53"/>
    </row>
    <row r="12654" spans="1:30" s="13" customFormat="1" x14ac:dyDescent="0.25">
      <c r="A12654"/>
      <c r="B12654" s="32"/>
      <c r="C12654" s="34"/>
      <c r="D12654" s="10"/>
      <c r="J12654" s="53"/>
      <c r="K12654" s="64"/>
      <c r="O12654" s="60"/>
      <c r="P12654" s="67"/>
      <c r="T12654" s="53"/>
      <c r="U12654" s="64"/>
      <c r="Y12654" s="53"/>
      <c r="Z12654" s="64"/>
      <c r="AD12654" s="53"/>
    </row>
    <row r="12655" spans="1:30" s="13" customFormat="1" x14ac:dyDescent="0.25">
      <c r="A12655"/>
      <c r="B12655" s="32"/>
      <c r="C12655" s="34"/>
      <c r="D12655" s="10"/>
      <c r="J12655" s="53"/>
      <c r="K12655" s="64"/>
      <c r="O12655" s="60"/>
      <c r="P12655" s="67"/>
      <c r="T12655" s="53"/>
      <c r="U12655" s="64"/>
      <c r="Y12655" s="53"/>
      <c r="Z12655" s="64"/>
      <c r="AD12655" s="53"/>
    </row>
    <row r="12656" spans="1:30" s="13" customFormat="1" x14ac:dyDescent="0.25">
      <c r="A12656"/>
      <c r="B12656" s="32"/>
      <c r="C12656" s="34"/>
      <c r="D12656" s="10"/>
      <c r="J12656" s="53"/>
      <c r="K12656" s="64"/>
      <c r="O12656" s="60"/>
      <c r="P12656" s="67"/>
      <c r="T12656" s="53"/>
      <c r="U12656" s="64"/>
      <c r="Y12656" s="53"/>
      <c r="Z12656" s="64"/>
      <c r="AD12656" s="53"/>
    </row>
    <row r="12657" spans="1:30" s="13" customFormat="1" x14ac:dyDescent="0.25">
      <c r="A12657"/>
      <c r="B12657" s="32"/>
      <c r="C12657" s="34"/>
      <c r="D12657" s="10"/>
      <c r="J12657" s="53"/>
      <c r="K12657" s="64"/>
      <c r="O12657" s="60"/>
      <c r="P12657" s="67"/>
      <c r="T12657" s="53"/>
      <c r="U12657" s="64"/>
      <c r="Y12657" s="53"/>
      <c r="Z12657" s="64"/>
      <c r="AD12657" s="53"/>
    </row>
    <row r="12658" spans="1:30" s="13" customFormat="1" x14ac:dyDescent="0.25">
      <c r="A12658"/>
      <c r="B12658" s="32"/>
      <c r="C12658" s="34"/>
      <c r="D12658" s="10"/>
      <c r="J12658" s="53"/>
      <c r="K12658" s="64"/>
      <c r="O12658" s="60"/>
      <c r="P12658" s="67"/>
      <c r="T12658" s="53"/>
      <c r="U12658" s="64"/>
      <c r="Y12658" s="53"/>
      <c r="Z12658" s="64"/>
      <c r="AD12658" s="53"/>
    </row>
    <row r="12659" spans="1:30" s="13" customFormat="1" x14ac:dyDescent="0.25">
      <c r="A12659"/>
      <c r="B12659" s="32"/>
      <c r="C12659" s="34"/>
      <c r="D12659" s="10"/>
      <c r="J12659" s="53"/>
      <c r="K12659" s="64"/>
      <c r="O12659" s="60"/>
      <c r="P12659" s="67"/>
      <c r="T12659" s="53"/>
      <c r="U12659" s="64"/>
      <c r="Y12659" s="53"/>
      <c r="Z12659" s="64"/>
      <c r="AD12659" s="53"/>
    </row>
    <row r="12660" spans="1:30" s="13" customFormat="1" x14ac:dyDescent="0.25">
      <c r="A12660"/>
      <c r="B12660" s="32"/>
      <c r="C12660" s="34"/>
      <c r="D12660" s="10"/>
      <c r="J12660" s="53"/>
      <c r="K12660" s="64"/>
      <c r="O12660" s="60"/>
      <c r="P12660" s="67"/>
      <c r="T12660" s="53"/>
      <c r="U12660" s="64"/>
      <c r="Y12660" s="53"/>
      <c r="Z12660" s="64"/>
      <c r="AD12660" s="53"/>
    </row>
    <row r="12661" spans="1:30" s="13" customFormat="1" x14ac:dyDescent="0.25">
      <c r="A12661"/>
      <c r="B12661" s="32"/>
      <c r="C12661" s="34"/>
      <c r="D12661" s="10"/>
      <c r="J12661" s="53"/>
      <c r="K12661" s="64"/>
      <c r="O12661" s="60"/>
      <c r="P12661" s="67"/>
      <c r="T12661" s="53"/>
      <c r="U12661" s="64"/>
      <c r="Y12661" s="53"/>
      <c r="Z12661" s="64"/>
      <c r="AD12661" s="53"/>
    </row>
    <row r="12662" spans="1:30" s="13" customFormat="1" x14ac:dyDescent="0.25">
      <c r="A12662"/>
      <c r="B12662" s="32"/>
      <c r="C12662" s="34"/>
      <c r="D12662" s="10"/>
      <c r="J12662" s="53"/>
      <c r="K12662" s="64"/>
      <c r="O12662" s="60"/>
      <c r="P12662" s="67"/>
      <c r="T12662" s="53"/>
      <c r="U12662" s="64"/>
      <c r="Y12662" s="53"/>
      <c r="Z12662" s="64"/>
      <c r="AD12662" s="53"/>
    </row>
    <row r="12663" spans="1:30" s="13" customFormat="1" x14ac:dyDescent="0.25">
      <c r="A12663"/>
      <c r="B12663" s="32"/>
      <c r="C12663" s="34"/>
      <c r="D12663" s="10"/>
      <c r="J12663" s="53"/>
      <c r="K12663" s="64"/>
      <c r="O12663" s="60"/>
      <c r="P12663" s="67"/>
      <c r="T12663" s="53"/>
      <c r="U12663" s="64"/>
      <c r="Y12663" s="53"/>
      <c r="Z12663" s="64"/>
      <c r="AD12663" s="53"/>
    </row>
    <row r="12664" spans="1:30" s="13" customFormat="1" x14ac:dyDescent="0.25">
      <c r="A12664"/>
      <c r="B12664" s="32"/>
      <c r="C12664" s="34"/>
      <c r="D12664" s="10"/>
      <c r="J12664" s="53"/>
      <c r="K12664" s="64"/>
      <c r="O12664" s="60"/>
      <c r="P12664" s="67"/>
      <c r="T12664" s="53"/>
      <c r="U12664" s="64"/>
      <c r="Y12664" s="53"/>
      <c r="Z12664" s="64"/>
      <c r="AD12664" s="53"/>
    </row>
    <row r="12665" spans="1:30" s="13" customFormat="1" x14ac:dyDescent="0.25">
      <c r="A12665"/>
      <c r="B12665" s="32"/>
      <c r="C12665" s="34"/>
      <c r="D12665" s="10"/>
      <c r="J12665" s="53"/>
      <c r="K12665" s="64"/>
      <c r="O12665" s="60"/>
      <c r="P12665" s="67"/>
      <c r="T12665" s="53"/>
      <c r="U12665" s="64"/>
      <c r="Y12665" s="53"/>
      <c r="Z12665" s="64"/>
      <c r="AD12665" s="53"/>
    </row>
    <row r="12666" spans="1:30" s="13" customFormat="1" x14ac:dyDescent="0.25">
      <c r="A12666"/>
      <c r="B12666" s="32"/>
      <c r="C12666" s="34"/>
      <c r="D12666" s="10"/>
      <c r="J12666" s="53"/>
      <c r="K12666" s="64"/>
      <c r="O12666" s="60"/>
      <c r="P12666" s="67"/>
      <c r="T12666" s="53"/>
      <c r="U12666" s="64"/>
      <c r="Y12666" s="53"/>
      <c r="Z12666" s="64"/>
      <c r="AD12666" s="53"/>
    </row>
    <row r="12667" spans="1:30" s="13" customFormat="1" x14ac:dyDescent="0.25">
      <c r="A12667"/>
      <c r="B12667" s="32"/>
      <c r="C12667" s="34"/>
      <c r="D12667" s="10"/>
      <c r="J12667" s="53"/>
      <c r="K12667" s="64"/>
      <c r="O12667" s="60"/>
      <c r="P12667" s="67"/>
      <c r="T12667" s="53"/>
      <c r="U12667" s="64"/>
      <c r="Y12667" s="53"/>
      <c r="Z12667" s="64"/>
      <c r="AD12667" s="53"/>
    </row>
    <row r="12668" spans="1:30" s="13" customFormat="1" x14ac:dyDescent="0.25">
      <c r="A12668"/>
      <c r="B12668" s="32"/>
      <c r="C12668" s="34"/>
      <c r="D12668" s="10"/>
      <c r="J12668" s="53"/>
      <c r="K12668" s="64"/>
      <c r="O12668" s="60"/>
      <c r="P12668" s="67"/>
      <c r="T12668" s="53"/>
      <c r="U12668" s="64"/>
      <c r="Y12668" s="53"/>
      <c r="Z12668" s="64"/>
      <c r="AD12668" s="53"/>
    </row>
    <row r="12669" spans="1:30" s="13" customFormat="1" x14ac:dyDescent="0.25">
      <c r="A12669"/>
      <c r="B12669" s="32"/>
      <c r="C12669" s="34"/>
      <c r="D12669" s="10"/>
      <c r="J12669" s="53"/>
      <c r="K12669" s="64"/>
      <c r="O12669" s="60"/>
      <c r="P12669" s="67"/>
      <c r="T12669" s="53"/>
      <c r="U12669" s="64"/>
      <c r="Y12669" s="53"/>
      <c r="Z12669" s="64"/>
      <c r="AD12669" s="53"/>
    </row>
    <row r="12670" spans="1:30" s="13" customFormat="1" x14ac:dyDescent="0.25">
      <c r="A12670"/>
      <c r="B12670" s="32"/>
      <c r="C12670" s="34"/>
      <c r="D12670" s="10"/>
      <c r="J12670" s="53"/>
      <c r="K12670" s="64"/>
      <c r="O12670" s="60"/>
      <c r="P12670" s="67"/>
      <c r="T12670" s="53"/>
      <c r="U12670" s="64"/>
      <c r="Y12670" s="53"/>
      <c r="Z12670" s="64"/>
      <c r="AD12670" s="53"/>
    </row>
    <row r="12671" spans="1:30" s="13" customFormat="1" x14ac:dyDescent="0.25">
      <c r="A12671"/>
      <c r="B12671" s="32"/>
      <c r="C12671" s="34"/>
      <c r="D12671" s="10"/>
      <c r="J12671" s="53"/>
      <c r="K12671" s="64"/>
      <c r="O12671" s="60"/>
      <c r="P12671" s="67"/>
      <c r="T12671" s="53"/>
      <c r="U12671" s="64"/>
      <c r="Y12671" s="53"/>
      <c r="Z12671" s="64"/>
      <c r="AD12671" s="53"/>
    </row>
    <row r="12672" spans="1:30" s="13" customFormat="1" x14ac:dyDescent="0.25">
      <c r="A12672"/>
      <c r="B12672" s="32"/>
      <c r="C12672" s="34"/>
      <c r="D12672" s="10"/>
      <c r="J12672" s="53"/>
      <c r="K12672" s="64"/>
      <c r="O12672" s="60"/>
      <c r="P12672" s="67"/>
      <c r="T12672" s="53"/>
      <c r="U12672" s="64"/>
      <c r="Y12672" s="53"/>
      <c r="Z12672" s="64"/>
      <c r="AD12672" s="53"/>
    </row>
    <row r="12673" spans="1:30" s="13" customFormat="1" x14ac:dyDescent="0.25">
      <c r="A12673"/>
      <c r="B12673" s="32"/>
      <c r="C12673" s="34"/>
      <c r="D12673" s="10"/>
      <c r="J12673" s="53"/>
      <c r="K12673" s="64"/>
      <c r="O12673" s="60"/>
      <c r="P12673" s="67"/>
      <c r="T12673" s="53"/>
      <c r="U12673" s="64"/>
      <c r="Y12673" s="53"/>
      <c r="Z12673" s="64"/>
      <c r="AD12673" s="53"/>
    </row>
    <row r="12674" spans="1:30" s="13" customFormat="1" x14ac:dyDescent="0.25">
      <c r="A12674"/>
      <c r="B12674" s="32"/>
      <c r="C12674" s="34"/>
      <c r="D12674" s="10"/>
      <c r="J12674" s="53"/>
      <c r="K12674" s="64"/>
      <c r="O12674" s="60"/>
      <c r="P12674" s="67"/>
      <c r="T12674" s="53"/>
      <c r="U12674" s="64"/>
      <c r="Y12674" s="53"/>
      <c r="Z12674" s="64"/>
      <c r="AD12674" s="53"/>
    </row>
    <row r="12675" spans="1:30" s="13" customFormat="1" x14ac:dyDescent="0.25">
      <c r="A12675"/>
      <c r="B12675" s="32"/>
      <c r="C12675" s="34"/>
      <c r="D12675" s="10"/>
      <c r="J12675" s="53"/>
      <c r="K12675" s="64"/>
      <c r="O12675" s="60"/>
      <c r="P12675" s="67"/>
      <c r="T12675" s="53"/>
      <c r="U12675" s="64"/>
      <c r="Y12675" s="53"/>
      <c r="Z12675" s="64"/>
      <c r="AD12675" s="53"/>
    </row>
    <row r="12676" spans="1:30" s="13" customFormat="1" x14ac:dyDescent="0.25">
      <c r="A12676"/>
      <c r="B12676" s="32"/>
      <c r="C12676" s="34"/>
      <c r="D12676" s="10"/>
      <c r="J12676" s="53"/>
      <c r="K12676" s="64"/>
      <c r="O12676" s="60"/>
      <c r="P12676" s="67"/>
      <c r="T12676" s="53"/>
      <c r="U12676" s="64"/>
      <c r="Y12676" s="53"/>
      <c r="Z12676" s="64"/>
      <c r="AD12676" s="53"/>
    </row>
    <row r="12677" spans="1:30" s="13" customFormat="1" x14ac:dyDescent="0.25">
      <c r="A12677"/>
      <c r="B12677" s="32"/>
      <c r="C12677" s="34"/>
      <c r="D12677" s="10"/>
      <c r="J12677" s="53"/>
      <c r="K12677" s="64"/>
      <c r="O12677" s="60"/>
      <c r="P12677" s="67"/>
      <c r="T12677" s="53"/>
      <c r="U12677" s="64"/>
      <c r="Y12677" s="53"/>
      <c r="Z12677" s="64"/>
      <c r="AD12677" s="53"/>
    </row>
    <row r="12678" spans="1:30" s="13" customFormat="1" x14ac:dyDescent="0.25">
      <c r="A12678"/>
      <c r="B12678" s="32"/>
      <c r="C12678" s="34"/>
      <c r="D12678" s="10"/>
      <c r="J12678" s="53"/>
      <c r="K12678" s="64"/>
      <c r="O12678" s="60"/>
      <c r="P12678" s="67"/>
      <c r="T12678" s="53"/>
      <c r="U12678" s="64"/>
      <c r="Y12678" s="53"/>
      <c r="Z12678" s="64"/>
      <c r="AD12678" s="53"/>
    </row>
    <row r="12679" spans="1:30" s="13" customFormat="1" x14ac:dyDescent="0.25">
      <c r="A12679"/>
      <c r="B12679" s="32"/>
      <c r="C12679" s="34"/>
      <c r="D12679" s="10"/>
      <c r="J12679" s="53"/>
      <c r="K12679" s="64"/>
      <c r="O12679" s="60"/>
      <c r="P12679" s="67"/>
      <c r="T12679" s="53"/>
      <c r="U12679" s="64"/>
      <c r="Y12679" s="53"/>
      <c r="Z12679" s="64"/>
      <c r="AD12679" s="53"/>
    </row>
    <row r="12680" spans="1:30" s="13" customFormat="1" x14ac:dyDescent="0.25">
      <c r="A12680"/>
      <c r="B12680" s="32"/>
      <c r="C12680" s="34"/>
      <c r="D12680" s="10"/>
      <c r="J12680" s="53"/>
      <c r="K12680" s="64"/>
      <c r="O12680" s="60"/>
      <c r="P12680" s="67"/>
      <c r="T12680" s="53"/>
      <c r="U12680" s="64"/>
      <c r="Y12680" s="53"/>
      <c r="Z12680" s="64"/>
      <c r="AD12680" s="53"/>
    </row>
    <row r="12681" spans="1:30" s="13" customFormat="1" x14ac:dyDescent="0.25">
      <c r="A12681"/>
      <c r="B12681" s="32"/>
      <c r="C12681" s="34"/>
      <c r="D12681" s="10"/>
      <c r="J12681" s="53"/>
      <c r="K12681" s="64"/>
      <c r="O12681" s="60"/>
      <c r="P12681" s="67"/>
      <c r="T12681" s="53"/>
      <c r="U12681" s="64"/>
      <c r="Y12681" s="53"/>
      <c r="Z12681" s="64"/>
      <c r="AD12681" s="53"/>
    </row>
    <row r="12682" spans="1:30" s="13" customFormat="1" x14ac:dyDescent="0.25">
      <c r="A12682"/>
      <c r="B12682" s="32"/>
      <c r="C12682" s="34"/>
      <c r="D12682" s="10"/>
      <c r="J12682" s="53"/>
      <c r="K12682" s="64"/>
      <c r="O12682" s="60"/>
      <c r="P12682" s="67"/>
      <c r="T12682" s="53"/>
      <c r="U12682" s="64"/>
      <c r="Y12682" s="53"/>
      <c r="Z12682" s="64"/>
      <c r="AD12682" s="53"/>
    </row>
    <row r="12683" spans="1:30" s="13" customFormat="1" x14ac:dyDescent="0.25">
      <c r="A12683"/>
      <c r="B12683" s="32"/>
      <c r="C12683" s="34"/>
      <c r="D12683" s="10"/>
      <c r="J12683" s="53"/>
      <c r="K12683" s="64"/>
      <c r="O12683" s="60"/>
      <c r="P12683" s="67"/>
      <c r="T12683" s="53"/>
      <c r="U12683" s="64"/>
      <c r="Y12683" s="53"/>
      <c r="Z12683" s="64"/>
      <c r="AD12683" s="53"/>
    </row>
    <row r="12684" spans="1:30" s="13" customFormat="1" x14ac:dyDescent="0.25">
      <c r="A12684"/>
      <c r="B12684" s="32"/>
      <c r="C12684" s="34"/>
      <c r="D12684" s="10"/>
      <c r="J12684" s="53"/>
      <c r="K12684" s="64"/>
      <c r="O12684" s="60"/>
      <c r="P12684" s="67"/>
      <c r="T12684" s="53"/>
      <c r="U12684" s="64"/>
      <c r="Y12684" s="53"/>
      <c r="Z12684" s="64"/>
      <c r="AD12684" s="53"/>
    </row>
    <row r="12685" spans="1:30" s="13" customFormat="1" x14ac:dyDescent="0.25">
      <c r="A12685"/>
      <c r="B12685" s="32"/>
      <c r="C12685" s="34"/>
      <c r="D12685" s="10"/>
      <c r="J12685" s="53"/>
      <c r="K12685" s="64"/>
      <c r="O12685" s="60"/>
      <c r="P12685" s="67"/>
      <c r="T12685" s="53"/>
      <c r="U12685" s="64"/>
      <c r="Y12685" s="53"/>
      <c r="Z12685" s="64"/>
      <c r="AD12685" s="53"/>
    </row>
    <row r="12686" spans="1:30" s="13" customFormat="1" x14ac:dyDescent="0.25">
      <c r="A12686"/>
      <c r="B12686" s="32"/>
      <c r="C12686" s="34"/>
      <c r="D12686" s="10"/>
      <c r="J12686" s="53"/>
      <c r="K12686" s="64"/>
      <c r="O12686" s="60"/>
      <c r="P12686" s="67"/>
      <c r="T12686" s="53"/>
      <c r="U12686" s="64"/>
      <c r="Y12686" s="53"/>
      <c r="Z12686" s="64"/>
      <c r="AD12686" s="53"/>
    </row>
    <row r="12687" spans="1:30" s="13" customFormat="1" x14ac:dyDescent="0.25">
      <c r="A12687"/>
      <c r="B12687" s="32"/>
      <c r="C12687" s="34"/>
      <c r="D12687" s="10"/>
      <c r="J12687" s="53"/>
      <c r="K12687" s="64"/>
      <c r="O12687" s="60"/>
      <c r="P12687" s="67"/>
      <c r="T12687" s="53"/>
      <c r="U12687" s="64"/>
      <c r="Y12687" s="53"/>
      <c r="Z12687" s="64"/>
      <c r="AD12687" s="53"/>
    </row>
    <row r="12688" spans="1:30" s="13" customFormat="1" x14ac:dyDescent="0.25">
      <c r="A12688"/>
      <c r="B12688" s="32"/>
      <c r="C12688" s="34"/>
      <c r="D12688" s="10"/>
      <c r="J12688" s="53"/>
      <c r="K12688" s="64"/>
      <c r="O12688" s="60"/>
      <c r="P12688" s="67"/>
      <c r="T12688" s="53"/>
      <c r="U12688" s="64"/>
      <c r="Y12688" s="53"/>
      <c r="Z12688" s="64"/>
      <c r="AD12688" s="53"/>
    </row>
    <row r="12689" spans="1:30" s="13" customFormat="1" x14ac:dyDescent="0.25">
      <c r="A12689"/>
      <c r="B12689" s="32"/>
      <c r="C12689" s="34"/>
      <c r="D12689" s="10"/>
      <c r="J12689" s="53"/>
      <c r="K12689" s="64"/>
      <c r="O12689" s="60"/>
      <c r="P12689" s="67"/>
      <c r="T12689" s="53"/>
      <c r="U12689" s="64"/>
      <c r="Y12689" s="53"/>
      <c r="Z12689" s="64"/>
      <c r="AD12689" s="53"/>
    </row>
    <row r="12690" spans="1:30" s="13" customFormat="1" x14ac:dyDescent="0.25">
      <c r="A12690"/>
      <c r="B12690" s="32"/>
      <c r="C12690" s="34"/>
      <c r="D12690" s="10"/>
      <c r="J12690" s="53"/>
      <c r="K12690" s="64"/>
      <c r="O12690" s="60"/>
      <c r="P12690" s="67"/>
      <c r="T12690" s="53"/>
      <c r="U12690" s="64"/>
      <c r="Y12690" s="53"/>
      <c r="Z12690" s="64"/>
      <c r="AD12690" s="53"/>
    </row>
    <row r="12691" spans="1:30" s="13" customFormat="1" x14ac:dyDescent="0.25">
      <c r="A12691"/>
      <c r="B12691" s="32"/>
      <c r="C12691" s="34"/>
      <c r="D12691" s="10"/>
      <c r="J12691" s="53"/>
      <c r="K12691" s="64"/>
      <c r="O12691" s="60"/>
      <c r="P12691" s="67"/>
      <c r="T12691" s="53"/>
      <c r="U12691" s="64"/>
      <c r="Y12691" s="53"/>
      <c r="Z12691" s="64"/>
      <c r="AD12691" s="53"/>
    </row>
    <row r="12692" spans="1:30" s="13" customFormat="1" x14ac:dyDescent="0.25">
      <c r="A12692"/>
      <c r="B12692" s="32"/>
      <c r="C12692" s="34"/>
      <c r="D12692" s="10"/>
      <c r="J12692" s="53"/>
      <c r="K12692" s="64"/>
      <c r="O12692" s="60"/>
      <c r="P12692" s="67"/>
      <c r="T12692" s="53"/>
      <c r="U12692" s="64"/>
      <c r="Y12692" s="53"/>
      <c r="Z12692" s="64"/>
      <c r="AD12692" s="53"/>
    </row>
    <row r="12693" spans="1:30" s="13" customFormat="1" x14ac:dyDescent="0.25">
      <c r="A12693"/>
      <c r="B12693" s="32"/>
      <c r="C12693" s="34"/>
      <c r="D12693" s="10"/>
      <c r="J12693" s="53"/>
      <c r="K12693" s="64"/>
      <c r="O12693" s="60"/>
      <c r="P12693" s="67"/>
      <c r="T12693" s="53"/>
      <c r="U12693" s="64"/>
      <c r="Y12693" s="53"/>
      <c r="Z12693" s="64"/>
      <c r="AD12693" s="53"/>
    </row>
    <row r="12694" spans="1:30" s="13" customFormat="1" x14ac:dyDescent="0.25">
      <c r="A12694"/>
      <c r="B12694" s="32"/>
      <c r="C12694" s="34"/>
      <c r="D12694" s="10"/>
      <c r="J12694" s="53"/>
      <c r="K12694" s="64"/>
      <c r="O12694" s="60"/>
      <c r="P12694" s="67"/>
      <c r="T12694" s="53"/>
      <c r="U12694" s="64"/>
      <c r="Y12694" s="53"/>
      <c r="Z12694" s="64"/>
      <c r="AD12694" s="53"/>
    </row>
    <row r="12695" spans="1:30" s="13" customFormat="1" x14ac:dyDescent="0.25">
      <c r="A12695"/>
      <c r="B12695" s="32"/>
      <c r="C12695" s="34"/>
      <c r="D12695" s="10"/>
      <c r="J12695" s="53"/>
      <c r="K12695" s="64"/>
      <c r="O12695" s="60"/>
      <c r="P12695" s="67"/>
      <c r="T12695" s="53"/>
      <c r="U12695" s="64"/>
      <c r="Y12695" s="53"/>
      <c r="Z12695" s="64"/>
      <c r="AD12695" s="53"/>
    </row>
    <row r="12696" spans="1:30" s="13" customFormat="1" x14ac:dyDescent="0.25">
      <c r="A12696"/>
      <c r="B12696" s="32"/>
      <c r="C12696" s="34"/>
      <c r="D12696" s="10"/>
      <c r="J12696" s="53"/>
      <c r="K12696" s="64"/>
      <c r="O12696" s="60"/>
      <c r="P12696" s="67"/>
      <c r="T12696" s="53"/>
      <c r="U12696" s="64"/>
      <c r="Y12696" s="53"/>
      <c r="Z12696" s="64"/>
      <c r="AD12696" s="53"/>
    </row>
    <row r="12697" spans="1:30" s="13" customFormat="1" x14ac:dyDescent="0.25">
      <c r="A12697"/>
      <c r="B12697" s="32"/>
      <c r="C12697" s="34"/>
      <c r="D12697" s="10"/>
      <c r="J12697" s="53"/>
      <c r="K12697" s="64"/>
      <c r="O12697" s="60"/>
      <c r="P12697" s="67"/>
      <c r="T12697" s="53"/>
      <c r="U12697" s="64"/>
      <c r="Y12697" s="53"/>
      <c r="Z12697" s="64"/>
      <c r="AD12697" s="53"/>
    </row>
    <row r="12698" spans="1:30" s="13" customFormat="1" x14ac:dyDescent="0.25">
      <c r="A12698"/>
      <c r="B12698" s="32"/>
      <c r="C12698" s="34"/>
      <c r="D12698" s="10"/>
      <c r="J12698" s="53"/>
      <c r="K12698" s="64"/>
      <c r="O12698" s="60"/>
      <c r="P12698" s="67"/>
      <c r="T12698" s="53"/>
      <c r="U12698" s="64"/>
      <c r="Y12698" s="53"/>
      <c r="Z12698" s="64"/>
      <c r="AD12698" s="53"/>
    </row>
    <row r="12699" spans="1:30" s="13" customFormat="1" x14ac:dyDescent="0.25">
      <c r="A12699"/>
      <c r="B12699" s="32"/>
      <c r="C12699" s="34"/>
      <c r="D12699" s="10"/>
      <c r="J12699" s="53"/>
      <c r="K12699" s="64"/>
      <c r="O12699" s="60"/>
      <c r="P12699" s="67"/>
      <c r="T12699" s="53"/>
      <c r="U12699" s="64"/>
      <c r="Y12699" s="53"/>
      <c r="Z12699" s="64"/>
      <c r="AD12699" s="53"/>
    </row>
    <row r="12700" spans="1:30" s="13" customFormat="1" x14ac:dyDescent="0.25">
      <c r="A12700"/>
      <c r="B12700" s="32"/>
      <c r="C12700" s="34"/>
      <c r="D12700" s="10"/>
      <c r="J12700" s="53"/>
      <c r="K12700" s="64"/>
      <c r="O12700" s="60"/>
      <c r="P12700" s="67"/>
      <c r="T12700" s="53"/>
      <c r="U12700" s="64"/>
      <c r="Y12700" s="53"/>
      <c r="Z12700" s="64"/>
      <c r="AD12700" s="53"/>
    </row>
    <row r="12701" spans="1:30" s="13" customFormat="1" x14ac:dyDescent="0.25">
      <c r="A12701"/>
      <c r="B12701" s="32"/>
      <c r="C12701" s="34"/>
      <c r="D12701" s="10"/>
      <c r="J12701" s="53"/>
      <c r="K12701" s="64"/>
      <c r="O12701" s="60"/>
      <c r="P12701" s="67"/>
      <c r="T12701" s="53"/>
      <c r="U12701" s="64"/>
      <c r="Y12701" s="53"/>
      <c r="Z12701" s="64"/>
      <c r="AD12701" s="53"/>
    </row>
    <row r="12702" spans="1:30" s="13" customFormat="1" x14ac:dyDescent="0.25">
      <c r="A12702"/>
      <c r="B12702" s="32"/>
      <c r="C12702" s="34"/>
      <c r="D12702" s="10"/>
      <c r="J12702" s="53"/>
      <c r="K12702" s="64"/>
      <c r="O12702" s="60"/>
      <c r="P12702" s="67"/>
      <c r="T12702" s="53"/>
      <c r="U12702" s="64"/>
      <c r="Y12702" s="53"/>
      <c r="Z12702" s="64"/>
      <c r="AD12702" s="53"/>
    </row>
    <row r="12703" spans="1:30" s="13" customFormat="1" x14ac:dyDescent="0.25">
      <c r="A12703"/>
      <c r="B12703" s="32"/>
      <c r="C12703" s="34"/>
      <c r="D12703" s="10"/>
      <c r="J12703" s="53"/>
      <c r="K12703" s="64"/>
      <c r="O12703" s="60"/>
      <c r="P12703" s="67"/>
      <c r="T12703" s="53"/>
      <c r="U12703" s="64"/>
      <c r="Y12703" s="53"/>
      <c r="Z12703" s="64"/>
      <c r="AD12703" s="53"/>
    </row>
    <row r="12704" spans="1:30" s="13" customFormat="1" x14ac:dyDescent="0.25">
      <c r="A12704"/>
      <c r="B12704" s="32"/>
      <c r="C12704" s="34"/>
      <c r="D12704" s="10"/>
      <c r="J12704" s="53"/>
      <c r="K12704" s="64"/>
      <c r="O12704" s="60"/>
      <c r="P12704" s="67"/>
      <c r="T12704" s="53"/>
      <c r="U12704" s="64"/>
      <c r="Y12704" s="53"/>
      <c r="Z12704" s="64"/>
      <c r="AD12704" s="53"/>
    </row>
    <row r="12705" spans="1:30" s="13" customFormat="1" x14ac:dyDescent="0.25">
      <c r="A12705"/>
      <c r="B12705" s="32"/>
      <c r="C12705" s="34"/>
      <c r="D12705" s="10"/>
      <c r="J12705" s="53"/>
      <c r="K12705" s="64"/>
      <c r="O12705" s="60"/>
      <c r="P12705" s="67"/>
      <c r="T12705" s="53"/>
      <c r="U12705" s="64"/>
      <c r="Y12705" s="53"/>
      <c r="Z12705" s="64"/>
      <c r="AD12705" s="53"/>
    </row>
    <row r="12706" spans="1:30" s="13" customFormat="1" x14ac:dyDescent="0.25">
      <c r="A12706"/>
      <c r="B12706" s="32"/>
      <c r="C12706" s="34"/>
      <c r="D12706" s="10"/>
      <c r="J12706" s="53"/>
      <c r="K12706" s="64"/>
      <c r="O12706" s="60"/>
      <c r="P12706" s="67"/>
      <c r="T12706" s="53"/>
      <c r="U12706" s="64"/>
      <c r="Y12706" s="53"/>
      <c r="Z12706" s="64"/>
      <c r="AD12706" s="53"/>
    </row>
    <row r="12707" spans="1:30" s="13" customFormat="1" x14ac:dyDescent="0.25">
      <c r="A12707"/>
      <c r="B12707" s="32"/>
      <c r="C12707" s="34"/>
      <c r="D12707" s="10"/>
      <c r="J12707" s="53"/>
      <c r="K12707" s="64"/>
      <c r="O12707" s="60"/>
      <c r="P12707" s="67"/>
      <c r="T12707" s="53"/>
      <c r="U12707" s="64"/>
      <c r="Y12707" s="53"/>
      <c r="Z12707" s="64"/>
      <c r="AD12707" s="53"/>
    </row>
    <row r="12708" spans="1:30" s="13" customFormat="1" x14ac:dyDescent="0.25">
      <c r="A12708"/>
      <c r="B12708" s="32"/>
      <c r="C12708" s="34"/>
      <c r="D12708" s="10"/>
      <c r="J12708" s="53"/>
      <c r="K12708" s="64"/>
      <c r="O12708" s="60"/>
      <c r="P12708" s="67"/>
      <c r="T12708" s="53"/>
      <c r="U12708" s="64"/>
      <c r="Y12708" s="53"/>
      <c r="Z12708" s="64"/>
      <c r="AD12708" s="53"/>
    </row>
    <row r="12709" spans="1:30" s="13" customFormat="1" x14ac:dyDescent="0.25">
      <c r="A12709"/>
      <c r="B12709" s="32"/>
      <c r="C12709" s="34"/>
      <c r="D12709" s="10"/>
      <c r="J12709" s="53"/>
      <c r="K12709" s="64"/>
      <c r="O12709" s="60"/>
      <c r="P12709" s="67"/>
      <c r="T12709" s="53"/>
      <c r="U12709" s="64"/>
      <c r="Y12709" s="53"/>
      <c r="Z12709" s="64"/>
      <c r="AD12709" s="53"/>
    </row>
    <row r="12710" spans="1:30" s="13" customFormat="1" x14ac:dyDescent="0.25">
      <c r="A12710"/>
      <c r="B12710" s="32"/>
      <c r="C12710" s="34"/>
      <c r="D12710" s="10"/>
      <c r="J12710" s="53"/>
      <c r="K12710" s="64"/>
      <c r="O12710" s="60"/>
      <c r="P12710" s="67"/>
      <c r="T12710" s="53"/>
      <c r="U12710" s="64"/>
      <c r="Y12710" s="53"/>
      <c r="Z12710" s="64"/>
      <c r="AD12710" s="53"/>
    </row>
    <row r="12711" spans="1:30" s="13" customFormat="1" x14ac:dyDescent="0.25">
      <c r="A12711"/>
      <c r="B12711" s="32"/>
      <c r="C12711" s="34"/>
      <c r="D12711" s="10"/>
      <c r="J12711" s="53"/>
      <c r="K12711" s="64"/>
      <c r="O12711" s="60"/>
      <c r="P12711" s="67"/>
      <c r="T12711" s="53"/>
      <c r="U12711" s="64"/>
      <c r="Y12711" s="53"/>
      <c r="Z12711" s="64"/>
      <c r="AD12711" s="53"/>
    </row>
    <row r="12712" spans="1:30" s="13" customFormat="1" x14ac:dyDescent="0.25">
      <c r="A12712"/>
      <c r="B12712" s="32"/>
      <c r="C12712" s="34"/>
      <c r="D12712" s="10"/>
      <c r="J12712" s="53"/>
      <c r="K12712" s="64"/>
      <c r="O12712" s="60"/>
      <c r="P12712" s="67"/>
      <c r="T12712" s="53"/>
      <c r="U12712" s="64"/>
      <c r="Y12712" s="53"/>
      <c r="Z12712" s="64"/>
      <c r="AD12712" s="53"/>
    </row>
    <row r="12713" spans="1:30" s="13" customFormat="1" x14ac:dyDescent="0.25">
      <c r="A12713"/>
      <c r="B12713" s="32"/>
      <c r="C12713" s="34"/>
      <c r="D12713" s="10"/>
      <c r="J12713" s="53"/>
      <c r="K12713" s="64"/>
      <c r="O12713" s="60"/>
      <c r="P12713" s="67"/>
      <c r="T12713" s="53"/>
      <c r="U12713" s="64"/>
      <c r="Y12713" s="53"/>
      <c r="Z12713" s="64"/>
      <c r="AD12713" s="53"/>
    </row>
    <row r="12714" spans="1:30" s="13" customFormat="1" x14ac:dyDescent="0.25">
      <c r="A12714"/>
      <c r="B12714" s="32"/>
      <c r="C12714" s="34"/>
      <c r="D12714" s="10"/>
      <c r="J12714" s="53"/>
      <c r="K12714" s="64"/>
      <c r="O12714" s="60"/>
      <c r="P12714" s="67"/>
      <c r="T12714" s="53"/>
      <c r="U12714" s="64"/>
      <c r="Y12714" s="53"/>
      <c r="Z12714" s="64"/>
      <c r="AD12714" s="53"/>
    </row>
    <row r="12715" spans="1:30" s="13" customFormat="1" x14ac:dyDescent="0.25">
      <c r="A12715"/>
      <c r="B12715" s="32"/>
      <c r="C12715" s="34"/>
      <c r="D12715" s="10"/>
      <c r="J12715" s="53"/>
      <c r="K12715" s="64"/>
      <c r="O12715" s="60"/>
      <c r="P12715" s="67"/>
      <c r="T12715" s="53"/>
      <c r="U12715" s="64"/>
      <c r="Y12715" s="53"/>
      <c r="Z12715" s="64"/>
      <c r="AD12715" s="53"/>
    </row>
    <row r="12716" spans="1:30" s="13" customFormat="1" x14ac:dyDescent="0.25">
      <c r="A12716"/>
      <c r="B12716" s="32"/>
      <c r="C12716" s="34"/>
      <c r="D12716" s="10"/>
      <c r="J12716" s="53"/>
      <c r="K12716" s="64"/>
      <c r="O12716" s="60"/>
      <c r="P12716" s="67"/>
      <c r="T12716" s="53"/>
      <c r="U12716" s="64"/>
      <c r="Y12716" s="53"/>
      <c r="Z12716" s="64"/>
      <c r="AD12716" s="53"/>
    </row>
    <row r="12717" spans="1:30" s="13" customFormat="1" x14ac:dyDescent="0.25">
      <c r="A12717"/>
      <c r="B12717" s="32"/>
      <c r="C12717" s="34"/>
      <c r="D12717" s="10"/>
      <c r="J12717" s="53"/>
      <c r="K12717" s="64"/>
      <c r="O12717" s="60"/>
      <c r="P12717" s="67"/>
      <c r="T12717" s="53"/>
      <c r="U12717" s="64"/>
      <c r="Y12717" s="53"/>
      <c r="Z12717" s="64"/>
      <c r="AD12717" s="53"/>
    </row>
    <row r="12718" spans="1:30" s="13" customFormat="1" x14ac:dyDescent="0.25">
      <c r="A12718"/>
      <c r="B12718" s="32"/>
      <c r="C12718" s="34"/>
      <c r="D12718" s="10"/>
      <c r="J12718" s="53"/>
      <c r="K12718" s="64"/>
      <c r="O12718" s="60"/>
      <c r="P12718" s="67"/>
      <c r="T12718" s="53"/>
      <c r="U12718" s="64"/>
      <c r="Y12718" s="53"/>
      <c r="Z12718" s="64"/>
      <c r="AD12718" s="53"/>
    </row>
    <row r="12719" spans="1:30" s="13" customFormat="1" x14ac:dyDescent="0.25">
      <c r="A12719"/>
      <c r="B12719" s="32"/>
      <c r="C12719" s="34"/>
      <c r="D12719" s="10"/>
      <c r="J12719" s="53"/>
      <c r="K12719" s="64"/>
      <c r="O12719" s="60"/>
      <c r="P12719" s="67"/>
      <c r="T12719" s="53"/>
      <c r="U12719" s="64"/>
      <c r="Y12719" s="53"/>
      <c r="Z12719" s="64"/>
      <c r="AD12719" s="53"/>
    </row>
    <row r="12720" spans="1:30" s="13" customFormat="1" x14ac:dyDescent="0.25">
      <c r="A12720"/>
      <c r="B12720" s="32"/>
      <c r="C12720" s="34"/>
      <c r="D12720" s="10"/>
      <c r="J12720" s="53"/>
      <c r="K12720" s="64"/>
      <c r="O12720" s="60"/>
      <c r="P12720" s="67"/>
      <c r="T12720" s="53"/>
      <c r="U12720" s="64"/>
      <c r="Y12720" s="53"/>
      <c r="Z12720" s="64"/>
      <c r="AD12720" s="53"/>
    </row>
    <row r="12721" spans="1:30" s="13" customFormat="1" x14ac:dyDescent="0.25">
      <c r="A12721"/>
      <c r="B12721" s="32"/>
      <c r="C12721" s="34"/>
      <c r="D12721" s="10"/>
      <c r="J12721" s="53"/>
      <c r="K12721" s="64"/>
      <c r="O12721" s="60"/>
      <c r="P12721" s="67"/>
      <c r="T12721" s="53"/>
      <c r="U12721" s="64"/>
      <c r="Y12721" s="53"/>
      <c r="Z12721" s="64"/>
      <c r="AD12721" s="53"/>
    </row>
    <row r="12722" spans="1:30" s="13" customFormat="1" x14ac:dyDescent="0.25">
      <c r="A12722"/>
      <c r="B12722" s="32"/>
      <c r="C12722" s="34"/>
      <c r="D12722" s="10"/>
      <c r="J12722" s="53"/>
      <c r="K12722" s="64"/>
      <c r="O12722" s="60"/>
      <c r="P12722" s="67"/>
      <c r="T12722" s="53"/>
      <c r="U12722" s="64"/>
      <c r="Y12722" s="53"/>
      <c r="Z12722" s="64"/>
      <c r="AD12722" s="53"/>
    </row>
    <row r="12723" spans="1:30" s="13" customFormat="1" x14ac:dyDescent="0.25">
      <c r="A12723"/>
      <c r="B12723" s="32"/>
      <c r="C12723" s="34"/>
      <c r="D12723" s="10"/>
      <c r="J12723" s="53"/>
      <c r="K12723" s="64"/>
      <c r="O12723" s="60"/>
      <c r="P12723" s="67"/>
      <c r="T12723" s="53"/>
      <c r="U12723" s="64"/>
      <c r="Y12723" s="53"/>
      <c r="Z12723" s="64"/>
      <c r="AD12723" s="53"/>
    </row>
    <row r="12724" spans="1:30" s="13" customFormat="1" x14ac:dyDescent="0.25">
      <c r="A12724"/>
      <c r="B12724" s="32"/>
      <c r="C12724" s="34"/>
      <c r="D12724" s="10"/>
      <c r="J12724" s="53"/>
      <c r="K12724" s="64"/>
      <c r="O12724" s="60"/>
      <c r="P12724" s="67"/>
      <c r="T12724" s="53"/>
      <c r="U12724" s="64"/>
      <c r="Y12724" s="53"/>
      <c r="Z12724" s="64"/>
      <c r="AD12724" s="53"/>
    </row>
    <row r="12725" spans="1:30" s="13" customFormat="1" x14ac:dyDescent="0.25">
      <c r="A12725"/>
      <c r="B12725" s="32"/>
      <c r="C12725" s="34"/>
      <c r="D12725" s="10"/>
      <c r="J12725" s="53"/>
      <c r="K12725" s="64"/>
      <c r="O12725" s="60"/>
      <c r="P12725" s="67"/>
      <c r="T12725" s="53"/>
      <c r="U12725" s="64"/>
      <c r="Y12725" s="53"/>
      <c r="Z12725" s="64"/>
      <c r="AD12725" s="53"/>
    </row>
    <row r="12726" spans="1:30" s="13" customFormat="1" x14ac:dyDescent="0.25">
      <c r="A12726"/>
      <c r="B12726" s="32"/>
      <c r="C12726" s="34"/>
      <c r="D12726" s="10"/>
      <c r="J12726" s="53"/>
      <c r="K12726" s="64"/>
      <c r="O12726" s="60"/>
      <c r="P12726" s="67"/>
      <c r="T12726" s="53"/>
      <c r="U12726" s="64"/>
      <c r="Y12726" s="53"/>
      <c r="Z12726" s="64"/>
      <c r="AD12726" s="53"/>
    </row>
    <row r="12727" spans="1:30" s="13" customFormat="1" x14ac:dyDescent="0.25">
      <c r="A12727"/>
      <c r="B12727" s="32"/>
      <c r="C12727" s="34"/>
      <c r="D12727" s="10"/>
      <c r="J12727" s="53"/>
      <c r="K12727" s="64"/>
      <c r="O12727" s="60"/>
      <c r="P12727" s="67"/>
      <c r="T12727" s="53"/>
      <c r="U12727" s="64"/>
      <c r="Y12727" s="53"/>
      <c r="Z12727" s="64"/>
      <c r="AD12727" s="53"/>
    </row>
    <row r="12728" spans="1:30" s="13" customFormat="1" x14ac:dyDescent="0.25">
      <c r="A12728"/>
      <c r="B12728" s="32"/>
      <c r="C12728" s="34"/>
      <c r="D12728" s="10"/>
      <c r="J12728" s="53"/>
      <c r="K12728" s="64"/>
      <c r="O12728" s="60"/>
      <c r="P12728" s="67"/>
      <c r="T12728" s="53"/>
      <c r="U12728" s="64"/>
      <c r="Y12728" s="53"/>
      <c r="Z12728" s="64"/>
      <c r="AD12728" s="53"/>
    </row>
    <row r="12729" spans="1:30" s="13" customFormat="1" x14ac:dyDescent="0.25">
      <c r="A12729"/>
      <c r="B12729" s="32"/>
      <c r="C12729" s="34"/>
      <c r="D12729" s="10"/>
      <c r="J12729" s="53"/>
      <c r="K12729" s="64"/>
      <c r="O12729" s="60"/>
      <c r="P12729" s="67"/>
      <c r="T12729" s="53"/>
      <c r="U12729" s="64"/>
      <c r="Y12729" s="53"/>
      <c r="Z12729" s="64"/>
      <c r="AD12729" s="53"/>
    </row>
    <row r="12730" spans="1:30" s="13" customFormat="1" x14ac:dyDescent="0.25">
      <c r="A12730"/>
      <c r="B12730" s="32"/>
      <c r="C12730" s="34"/>
      <c r="D12730" s="10"/>
      <c r="J12730" s="53"/>
      <c r="K12730" s="64"/>
      <c r="O12730" s="60"/>
      <c r="P12730" s="67"/>
      <c r="T12730" s="53"/>
      <c r="U12730" s="64"/>
      <c r="Y12730" s="53"/>
      <c r="Z12730" s="64"/>
      <c r="AD12730" s="53"/>
    </row>
    <row r="12731" spans="1:30" s="13" customFormat="1" x14ac:dyDescent="0.25">
      <c r="A12731"/>
      <c r="B12731" s="32"/>
      <c r="C12731" s="34"/>
      <c r="D12731" s="10"/>
      <c r="J12731" s="53"/>
      <c r="K12731" s="64"/>
      <c r="O12731" s="60"/>
      <c r="P12731" s="67"/>
      <c r="T12731" s="53"/>
      <c r="U12731" s="64"/>
      <c r="Y12731" s="53"/>
      <c r="Z12731" s="64"/>
      <c r="AD12731" s="53"/>
    </row>
    <row r="12732" spans="1:30" s="13" customFormat="1" x14ac:dyDescent="0.25">
      <c r="A12732"/>
      <c r="B12732" s="32"/>
      <c r="C12732" s="34"/>
      <c r="D12732" s="10"/>
      <c r="J12732" s="53"/>
      <c r="K12732" s="64"/>
      <c r="O12732" s="60"/>
      <c r="P12732" s="67"/>
      <c r="T12732" s="53"/>
      <c r="U12732" s="64"/>
      <c r="Y12732" s="53"/>
      <c r="Z12732" s="64"/>
      <c r="AD12732" s="53"/>
    </row>
    <row r="12733" spans="1:30" s="13" customFormat="1" x14ac:dyDescent="0.25">
      <c r="A12733"/>
      <c r="B12733" s="32"/>
      <c r="C12733" s="34"/>
      <c r="D12733" s="10"/>
      <c r="J12733" s="53"/>
      <c r="K12733" s="64"/>
      <c r="O12733" s="60"/>
      <c r="P12733" s="67"/>
      <c r="T12733" s="53"/>
      <c r="U12733" s="64"/>
      <c r="Y12733" s="53"/>
      <c r="Z12733" s="64"/>
      <c r="AD12733" s="53"/>
    </row>
    <row r="12734" spans="1:30" s="13" customFormat="1" x14ac:dyDescent="0.25">
      <c r="A12734"/>
      <c r="B12734" s="32"/>
      <c r="C12734" s="34"/>
      <c r="D12734" s="10"/>
      <c r="J12734" s="53"/>
      <c r="K12734" s="64"/>
      <c r="O12734" s="60"/>
      <c r="P12734" s="67"/>
      <c r="T12734" s="53"/>
      <c r="U12734" s="64"/>
      <c r="Y12734" s="53"/>
      <c r="Z12734" s="64"/>
      <c r="AD12734" s="53"/>
    </row>
    <row r="12735" spans="1:30" s="13" customFormat="1" x14ac:dyDescent="0.25">
      <c r="A12735"/>
      <c r="B12735" s="32"/>
      <c r="C12735" s="34"/>
      <c r="D12735" s="10"/>
      <c r="J12735" s="53"/>
      <c r="K12735" s="64"/>
      <c r="O12735" s="60"/>
      <c r="P12735" s="67"/>
      <c r="T12735" s="53"/>
      <c r="U12735" s="64"/>
      <c r="Y12735" s="53"/>
      <c r="Z12735" s="64"/>
      <c r="AD12735" s="53"/>
    </row>
    <row r="12736" spans="1:30" s="13" customFormat="1" x14ac:dyDescent="0.25">
      <c r="A12736"/>
      <c r="B12736" s="32"/>
      <c r="C12736" s="34"/>
      <c r="D12736" s="10"/>
      <c r="J12736" s="53"/>
      <c r="K12736" s="64"/>
      <c r="O12736" s="60"/>
      <c r="P12736" s="67"/>
      <c r="T12736" s="53"/>
      <c r="U12736" s="64"/>
      <c r="Y12736" s="53"/>
      <c r="Z12736" s="64"/>
      <c r="AD12736" s="53"/>
    </row>
    <row r="12737" spans="1:30" s="13" customFormat="1" x14ac:dyDescent="0.25">
      <c r="A12737"/>
      <c r="B12737" s="32"/>
      <c r="C12737" s="34"/>
      <c r="D12737" s="10"/>
      <c r="J12737" s="53"/>
      <c r="K12737" s="64"/>
      <c r="O12737" s="60"/>
      <c r="P12737" s="67"/>
      <c r="T12737" s="53"/>
      <c r="U12737" s="64"/>
      <c r="Y12737" s="53"/>
      <c r="Z12737" s="64"/>
      <c r="AD12737" s="53"/>
    </row>
    <row r="12738" spans="1:30" s="13" customFormat="1" x14ac:dyDescent="0.25">
      <c r="A12738"/>
      <c r="B12738" s="32"/>
      <c r="C12738" s="34"/>
      <c r="D12738" s="10"/>
      <c r="J12738" s="53"/>
      <c r="K12738" s="64"/>
      <c r="O12738" s="60"/>
      <c r="P12738" s="67"/>
      <c r="T12738" s="53"/>
      <c r="U12738" s="64"/>
      <c r="Y12738" s="53"/>
      <c r="Z12738" s="64"/>
      <c r="AD12738" s="53"/>
    </row>
    <row r="12739" spans="1:30" s="13" customFormat="1" x14ac:dyDescent="0.25">
      <c r="A12739"/>
      <c r="B12739" s="32"/>
      <c r="C12739" s="34"/>
      <c r="D12739" s="10"/>
      <c r="J12739" s="53"/>
      <c r="K12739" s="64"/>
      <c r="O12739" s="60"/>
      <c r="P12739" s="67"/>
      <c r="T12739" s="53"/>
      <c r="U12739" s="64"/>
      <c r="Y12739" s="53"/>
      <c r="Z12739" s="64"/>
      <c r="AD12739" s="53"/>
    </row>
    <row r="12740" spans="1:30" s="13" customFormat="1" x14ac:dyDescent="0.25">
      <c r="A12740"/>
      <c r="B12740" s="32"/>
      <c r="C12740" s="34"/>
      <c r="D12740" s="10"/>
      <c r="J12740" s="53"/>
      <c r="K12740" s="64"/>
      <c r="O12740" s="60"/>
      <c r="P12740" s="67"/>
      <c r="T12740" s="53"/>
      <c r="U12740" s="64"/>
      <c r="Y12740" s="53"/>
      <c r="Z12740" s="64"/>
      <c r="AD12740" s="53"/>
    </row>
    <row r="12741" spans="1:30" s="13" customFormat="1" x14ac:dyDescent="0.25">
      <c r="A12741"/>
      <c r="B12741" s="32"/>
      <c r="C12741" s="34"/>
      <c r="D12741" s="10"/>
      <c r="J12741" s="53"/>
      <c r="K12741" s="64"/>
      <c r="O12741" s="60"/>
      <c r="P12741" s="67"/>
      <c r="T12741" s="53"/>
      <c r="U12741" s="64"/>
      <c r="Y12741" s="53"/>
      <c r="Z12741" s="64"/>
      <c r="AD12741" s="53"/>
    </row>
    <row r="12742" spans="1:30" s="13" customFormat="1" x14ac:dyDescent="0.25">
      <c r="A12742"/>
      <c r="B12742" s="32"/>
      <c r="C12742" s="34"/>
      <c r="D12742" s="10"/>
      <c r="J12742" s="53"/>
      <c r="K12742" s="64"/>
      <c r="O12742" s="60"/>
      <c r="P12742" s="67"/>
      <c r="T12742" s="53"/>
      <c r="U12742" s="64"/>
      <c r="Y12742" s="53"/>
      <c r="Z12742" s="64"/>
      <c r="AD12742" s="53"/>
    </row>
    <row r="12743" spans="1:30" s="13" customFormat="1" x14ac:dyDescent="0.25">
      <c r="A12743"/>
      <c r="B12743" s="32"/>
      <c r="C12743" s="34"/>
      <c r="D12743" s="10"/>
      <c r="J12743" s="53"/>
      <c r="K12743" s="64"/>
      <c r="O12743" s="60"/>
      <c r="P12743" s="67"/>
      <c r="T12743" s="53"/>
      <c r="U12743" s="64"/>
      <c r="Y12743" s="53"/>
      <c r="Z12743" s="64"/>
      <c r="AD12743" s="53"/>
    </row>
    <row r="12744" spans="1:30" s="13" customFormat="1" x14ac:dyDescent="0.25">
      <c r="A12744"/>
      <c r="B12744" s="32"/>
      <c r="C12744" s="34"/>
      <c r="D12744" s="10"/>
      <c r="J12744" s="53"/>
      <c r="K12744" s="64"/>
      <c r="O12744" s="60"/>
      <c r="P12744" s="67"/>
      <c r="T12744" s="53"/>
      <c r="U12744" s="64"/>
      <c r="Y12744" s="53"/>
      <c r="Z12744" s="64"/>
      <c r="AD12744" s="53"/>
    </row>
    <row r="12745" spans="1:30" s="13" customFormat="1" x14ac:dyDescent="0.25">
      <c r="A12745"/>
      <c r="B12745" s="32"/>
      <c r="C12745" s="34"/>
      <c r="D12745" s="10"/>
      <c r="J12745" s="53"/>
      <c r="K12745" s="64"/>
      <c r="O12745" s="60"/>
      <c r="P12745" s="67"/>
      <c r="T12745" s="53"/>
      <c r="U12745" s="64"/>
      <c r="Y12745" s="53"/>
      <c r="Z12745" s="64"/>
      <c r="AD12745" s="53"/>
    </row>
    <row r="12746" spans="1:30" s="13" customFormat="1" x14ac:dyDescent="0.25">
      <c r="A12746"/>
      <c r="B12746" s="32"/>
      <c r="C12746" s="34"/>
      <c r="D12746" s="10"/>
      <c r="J12746" s="53"/>
      <c r="K12746" s="64"/>
      <c r="O12746" s="60"/>
      <c r="P12746" s="67"/>
      <c r="T12746" s="53"/>
      <c r="U12746" s="64"/>
      <c r="Y12746" s="53"/>
      <c r="Z12746" s="64"/>
      <c r="AD12746" s="53"/>
    </row>
    <row r="12747" spans="1:30" s="13" customFormat="1" x14ac:dyDescent="0.25">
      <c r="A12747"/>
      <c r="B12747" s="32"/>
      <c r="C12747" s="34"/>
      <c r="D12747" s="10"/>
      <c r="J12747" s="53"/>
      <c r="K12747" s="64"/>
      <c r="O12747" s="60"/>
      <c r="P12747" s="67"/>
      <c r="T12747" s="53"/>
      <c r="U12747" s="64"/>
      <c r="Y12747" s="53"/>
      <c r="Z12747" s="64"/>
      <c r="AD12747" s="53"/>
    </row>
    <row r="12748" spans="1:30" s="13" customFormat="1" x14ac:dyDescent="0.25">
      <c r="A12748"/>
      <c r="B12748" s="32"/>
      <c r="C12748" s="34"/>
      <c r="D12748" s="10"/>
      <c r="J12748" s="53"/>
      <c r="K12748" s="64"/>
      <c r="O12748" s="60"/>
      <c r="P12748" s="67"/>
      <c r="T12748" s="53"/>
      <c r="U12748" s="64"/>
      <c r="Y12748" s="53"/>
      <c r="Z12748" s="64"/>
      <c r="AD12748" s="53"/>
    </row>
    <row r="12749" spans="1:30" s="13" customFormat="1" x14ac:dyDescent="0.25">
      <c r="A12749"/>
      <c r="B12749" s="32"/>
      <c r="C12749" s="34"/>
      <c r="D12749" s="10"/>
      <c r="J12749" s="53"/>
      <c r="K12749" s="64"/>
      <c r="O12749" s="60"/>
      <c r="P12749" s="67"/>
      <c r="T12749" s="53"/>
      <c r="U12749" s="64"/>
      <c r="Y12749" s="53"/>
      <c r="Z12749" s="64"/>
      <c r="AD12749" s="53"/>
    </row>
    <row r="12750" spans="1:30" s="13" customFormat="1" x14ac:dyDescent="0.25">
      <c r="A12750"/>
      <c r="B12750" s="32"/>
      <c r="C12750" s="34"/>
      <c r="D12750" s="10"/>
      <c r="J12750" s="53"/>
      <c r="K12750" s="64"/>
      <c r="O12750" s="60"/>
      <c r="P12750" s="67"/>
      <c r="T12750" s="53"/>
      <c r="U12750" s="64"/>
      <c r="Y12750" s="53"/>
      <c r="Z12750" s="64"/>
      <c r="AD12750" s="53"/>
    </row>
    <row r="12751" spans="1:30" s="13" customFormat="1" x14ac:dyDescent="0.25">
      <c r="A12751"/>
      <c r="B12751" s="32"/>
      <c r="C12751" s="34"/>
      <c r="D12751" s="10"/>
      <c r="J12751" s="53"/>
      <c r="K12751" s="64"/>
      <c r="O12751" s="60"/>
      <c r="P12751" s="67"/>
      <c r="T12751" s="53"/>
      <c r="U12751" s="64"/>
      <c r="Y12751" s="53"/>
      <c r="Z12751" s="64"/>
      <c r="AD12751" s="53"/>
    </row>
    <row r="12752" spans="1:30" s="13" customFormat="1" x14ac:dyDescent="0.25">
      <c r="A12752"/>
      <c r="B12752" s="32"/>
      <c r="C12752" s="34"/>
      <c r="D12752" s="10"/>
      <c r="J12752" s="53"/>
      <c r="K12752" s="64"/>
      <c r="O12752" s="60"/>
      <c r="P12752" s="67"/>
      <c r="T12752" s="53"/>
      <c r="U12752" s="64"/>
      <c r="Y12752" s="53"/>
      <c r="Z12752" s="64"/>
      <c r="AD12752" s="53"/>
    </row>
    <row r="12753" spans="1:30" s="13" customFormat="1" x14ac:dyDescent="0.25">
      <c r="A12753"/>
      <c r="B12753" s="32"/>
      <c r="C12753" s="34"/>
      <c r="D12753" s="10"/>
      <c r="J12753" s="53"/>
      <c r="K12753" s="64"/>
      <c r="O12753" s="60"/>
      <c r="P12753" s="67"/>
      <c r="T12753" s="53"/>
      <c r="U12753" s="64"/>
      <c r="Y12753" s="53"/>
      <c r="Z12753" s="64"/>
      <c r="AD12753" s="53"/>
    </row>
    <row r="12754" spans="1:30" s="13" customFormat="1" x14ac:dyDescent="0.25">
      <c r="A12754"/>
      <c r="B12754" s="32"/>
      <c r="C12754" s="34"/>
      <c r="D12754" s="10"/>
      <c r="J12754" s="53"/>
      <c r="K12754" s="64"/>
      <c r="O12754" s="60"/>
      <c r="P12754" s="67"/>
      <c r="T12754" s="53"/>
      <c r="U12754" s="64"/>
      <c r="Y12754" s="53"/>
      <c r="Z12754" s="64"/>
      <c r="AD12754" s="53"/>
    </row>
    <row r="12755" spans="1:30" s="13" customFormat="1" x14ac:dyDescent="0.25">
      <c r="A12755"/>
      <c r="B12755" s="32"/>
      <c r="C12755" s="34"/>
      <c r="D12755" s="10"/>
      <c r="J12755" s="53"/>
      <c r="K12755" s="64"/>
      <c r="O12755" s="60"/>
      <c r="P12755" s="67"/>
      <c r="T12755" s="53"/>
      <c r="U12755" s="64"/>
      <c r="Y12755" s="53"/>
      <c r="Z12755" s="64"/>
      <c r="AD12755" s="53"/>
    </row>
    <row r="12756" spans="1:30" s="13" customFormat="1" x14ac:dyDescent="0.25">
      <c r="A12756"/>
      <c r="B12756" s="32"/>
      <c r="C12756" s="34"/>
      <c r="D12756" s="10"/>
      <c r="J12756" s="53"/>
      <c r="K12756" s="64"/>
      <c r="O12756" s="60"/>
      <c r="P12756" s="67"/>
      <c r="T12756" s="53"/>
      <c r="U12756" s="64"/>
      <c r="Y12756" s="53"/>
      <c r="Z12756" s="64"/>
      <c r="AD12756" s="53"/>
    </row>
    <row r="12757" spans="1:30" s="13" customFormat="1" x14ac:dyDescent="0.25">
      <c r="A12757"/>
      <c r="B12757" s="32"/>
      <c r="C12757" s="34"/>
      <c r="D12757" s="10"/>
      <c r="J12757" s="53"/>
      <c r="K12757" s="64"/>
      <c r="O12757" s="60"/>
      <c r="P12757" s="67"/>
      <c r="T12757" s="53"/>
      <c r="U12757" s="64"/>
      <c r="Y12757" s="53"/>
      <c r="Z12757" s="64"/>
      <c r="AD12757" s="53"/>
    </row>
    <row r="12758" spans="1:30" s="13" customFormat="1" x14ac:dyDescent="0.25">
      <c r="A12758"/>
      <c r="B12758" s="32"/>
      <c r="C12758" s="34"/>
      <c r="D12758" s="10"/>
      <c r="J12758" s="53"/>
      <c r="K12758" s="64"/>
      <c r="O12758" s="60"/>
      <c r="P12758" s="67"/>
      <c r="T12758" s="53"/>
      <c r="U12758" s="64"/>
      <c r="Y12758" s="53"/>
      <c r="Z12758" s="64"/>
      <c r="AD12758" s="53"/>
    </row>
    <row r="12759" spans="1:30" s="13" customFormat="1" x14ac:dyDescent="0.25">
      <c r="A12759"/>
      <c r="B12759" s="32"/>
      <c r="C12759" s="34"/>
      <c r="D12759" s="10"/>
      <c r="J12759" s="53"/>
      <c r="K12759" s="64"/>
      <c r="O12759" s="60"/>
      <c r="P12759" s="67"/>
      <c r="T12759" s="53"/>
      <c r="U12759" s="64"/>
      <c r="Y12759" s="53"/>
      <c r="Z12759" s="64"/>
      <c r="AD12759" s="53"/>
    </row>
    <row r="12760" spans="1:30" s="13" customFormat="1" x14ac:dyDescent="0.25">
      <c r="A12760"/>
      <c r="B12760" s="32"/>
      <c r="C12760" s="34"/>
      <c r="D12760" s="10"/>
      <c r="J12760" s="53"/>
      <c r="K12760" s="64"/>
      <c r="O12760" s="60"/>
      <c r="P12760" s="67"/>
      <c r="T12760" s="53"/>
      <c r="U12760" s="64"/>
      <c r="Y12760" s="53"/>
      <c r="Z12760" s="64"/>
      <c r="AD12760" s="53"/>
    </row>
    <row r="12761" spans="1:30" s="13" customFormat="1" x14ac:dyDescent="0.25">
      <c r="A12761"/>
      <c r="B12761" s="32"/>
      <c r="C12761" s="34"/>
      <c r="D12761" s="10"/>
      <c r="J12761" s="53"/>
      <c r="K12761" s="64"/>
      <c r="O12761" s="60"/>
      <c r="P12761" s="67"/>
      <c r="T12761" s="53"/>
      <c r="U12761" s="64"/>
      <c r="Y12761" s="53"/>
      <c r="Z12761" s="64"/>
      <c r="AD12761" s="53"/>
    </row>
    <row r="12762" spans="1:30" s="13" customFormat="1" x14ac:dyDescent="0.25">
      <c r="A12762"/>
      <c r="B12762" s="32"/>
      <c r="C12762" s="34"/>
      <c r="D12762" s="10"/>
      <c r="J12762" s="53"/>
      <c r="K12762" s="64"/>
      <c r="O12762" s="60"/>
      <c r="P12762" s="67"/>
      <c r="T12762" s="53"/>
      <c r="U12762" s="64"/>
      <c r="Y12762" s="53"/>
      <c r="Z12762" s="64"/>
      <c r="AD12762" s="53"/>
    </row>
    <row r="12763" spans="1:30" s="13" customFormat="1" x14ac:dyDescent="0.25">
      <c r="A12763"/>
      <c r="B12763" s="32"/>
      <c r="C12763" s="34"/>
      <c r="D12763" s="10"/>
      <c r="J12763" s="53"/>
      <c r="K12763" s="64"/>
      <c r="O12763" s="60"/>
      <c r="P12763" s="67"/>
      <c r="T12763" s="53"/>
      <c r="U12763" s="64"/>
      <c r="Y12763" s="53"/>
      <c r="Z12763" s="64"/>
      <c r="AD12763" s="53"/>
    </row>
    <row r="12764" spans="1:30" s="13" customFormat="1" x14ac:dyDescent="0.25">
      <c r="A12764"/>
      <c r="B12764" s="32"/>
      <c r="C12764" s="34"/>
      <c r="D12764" s="10"/>
      <c r="J12764" s="53"/>
      <c r="K12764" s="64"/>
      <c r="O12764" s="60"/>
      <c r="P12764" s="67"/>
      <c r="T12764" s="53"/>
      <c r="U12764" s="64"/>
      <c r="Y12764" s="53"/>
      <c r="Z12764" s="64"/>
      <c r="AD12764" s="53"/>
    </row>
    <row r="12765" spans="1:30" s="13" customFormat="1" x14ac:dyDescent="0.25">
      <c r="A12765"/>
      <c r="B12765" s="32"/>
      <c r="C12765" s="34"/>
      <c r="D12765" s="10"/>
      <c r="J12765" s="53"/>
      <c r="K12765" s="64"/>
      <c r="O12765" s="60"/>
      <c r="P12765" s="67"/>
      <c r="T12765" s="53"/>
      <c r="U12765" s="64"/>
      <c r="Y12765" s="53"/>
      <c r="Z12765" s="64"/>
      <c r="AD12765" s="53"/>
    </row>
    <row r="12766" spans="1:30" s="13" customFormat="1" x14ac:dyDescent="0.25">
      <c r="A12766"/>
      <c r="B12766" s="32"/>
      <c r="C12766" s="34"/>
      <c r="D12766" s="10"/>
      <c r="J12766" s="53"/>
      <c r="K12766" s="64"/>
      <c r="O12766" s="60"/>
      <c r="P12766" s="67"/>
      <c r="T12766" s="53"/>
      <c r="U12766" s="64"/>
      <c r="Y12766" s="53"/>
      <c r="Z12766" s="64"/>
      <c r="AD12766" s="53"/>
    </row>
    <row r="12767" spans="1:30" s="13" customFormat="1" x14ac:dyDescent="0.25">
      <c r="A12767"/>
      <c r="B12767" s="32"/>
      <c r="C12767" s="34"/>
      <c r="D12767" s="10"/>
      <c r="J12767" s="53"/>
      <c r="K12767" s="64"/>
      <c r="O12767" s="60"/>
      <c r="P12767" s="67"/>
      <c r="T12767" s="53"/>
      <c r="U12767" s="64"/>
      <c r="Y12767" s="53"/>
      <c r="Z12767" s="64"/>
      <c r="AD12767" s="53"/>
    </row>
    <row r="12768" spans="1:30" s="13" customFormat="1" x14ac:dyDescent="0.25">
      <c r="A12768"/>
      <c r="B12768" s="32"/>
      <c r="C12768" s="34"/>
      <c r="D12768" s="10"/>
      <c r="J12768" s="53"/>
      <c r="K12768" s="64"/>
      <c r="O12768" s="60"/>
      <c r="P12768" s="67"/>
      <c r="T12768" s="53"/>
      <c r="U12768" s="64"/>
      <c r="Y12768" s="53"/>
      <c r="Z12768" s="64"/>
      <c r="AD12768" s="53"/>
    </row>
    <row r="12769" spans="1:30" s="13" customFormat="1" x14ac:dyDescent="0.25">
      <c r="A12769"/>
      <c r="B12769" s="32"/>
      <c r="C12769" s="34"/>
      <c r="D12769" s="10"/>
      <c r="J12769" s="53"/>
      <c r="K12769" s="64"/>
      <c r="O12769" s="60"/>
      <c r="P12769" s="67"/>
      <c r="T12769" s="53"/>
      <c r="U12769" s="64"/>
      <c r="Y12769" s="53"/>
      <c r="Z12769" s="64"/>
      <c r="AD12769" s="53"/>
    </row>
    <row r="12770" spans="1:30" s="13" customFormat="1" x14ac:dyDescent="0.25">
      <c r="A12770"/>
      <c r="B12770" s="32"/>
      <c r="C12770" s="34"/>
      <c r="D12770" s="10"/>
      <c r="J12770" s="53"/>
      <c r="K12770" s="64"/>
      <c r="O12770" s="60"/>
      <c r="P12770" s="67"/>
      <c r="T12770" s="53"/>
      <c r="U12770" s="64"/>
      <c r="Y12770" s="53"/>
      <c r="Z12770" s="64"/>
      <c r="AD12770" s="53"/>
    </row>
    <row r="12771" spans="1:30" s="13" customFormat="1" x14ac:dyDescent="0.25">
      <c r="A12771"/>
      <c r="B12771" s="32"/>
      <c r="C12771" s="34"/>
      <c r="D12771" s="10"/>
      <c r="J12771" s="53"/>
      <c r="K12771" s="64"/>
      <c r="O12771" s="60"/>
      <c r="P12771" s="67"/>
      <c r="T12771" s="53"/>
      <c r="U12771" s="64"/>
      <c r="Y12771" s="53"/>
      <c r="Z12771" s="64"/>
      <c r="AD12771" s="53"/>
    </row>
    <row r="12772" spans="1:30" s="13" customFormat="1" x14ac:dyDescent="0.25">
      <c r="A12772"/>
      <c r="B12772" s="32"/>
      <c r="C12772" s="34"/>
      <c r="D12772" s="10"/>
      <c r="J12772" s="53"/>
      <c r="K12772" s="64"/>
      <c r="O12772" s="60"/>
      <c r="P12772" s="67"/>
      <c r="T12772" s="53"/>
      <c r="U12772" s="64"/>
      <c r="Y12772" s="53"/>
      <c r="Z12772" s="64"/>
      <c r="AD12772" s="53"/>
    </row>
    <row r="12773" spans="1:30" s="13" customFormat="1" x14ac:dyDescent="0.25">
      <c r="A12773"/>
      <c r="B12773" s="32"/>
      <c r="C12773" s="34"/>
      <c r="D12773" s="10"/>
      <c r="J12773" s="53"/>
      <c r="K12773" s="64"/>
      <c r="O12773" s="60"/>
      <c r="P12773" s="67"/>
      <c r="T12773" s="53"/>
      <c r="U12773" s="64"/>
      <c r="Y12773" s="53"/>
      <c r="Z12773" s="64"/>
      <c r="AD12773" s="53"/>
    </row>
    <row r="12774" spans="1:30" s="13" customFormat="1" x14ac:dyDescent="0.25">
      <c r="A12774"/>
      <c r="B12774" s="32"/>
      <c r="C12774" s="34"/>
      <c r="D12774" s="10"/>
      <c r="J12774" s="53"/>
      <c r="K12774" s="64"/>
      <c r="O12774" s="60"/>
      <c r="P12774" s="67"/>
      <c r="T12774" s="53"/>
      <c r="U12774" s="64"/>
      <c r="Y12774" s="53"/>
      <c r="Z12774" s="64"/>
      <c r="AD12774" s="53"/>
    </row>
    <row r="12775" spans="1:30" s="13" customFormat="1" x14ac:dyDescent="0.25">
      <c r="A12775"/>
      <c r="B12775" s="32"/>
      <c r="C12775" s="34"/>
      <c r="D12775" s="10"/>
      <c r="J12775" s="53"/>
      <c r="K12775" s="64"/>
      <c r="O12775" s="60"/>
      <c r="P12775" s="67"/>
      <c r="T12775" s="53"/>
      <c r="U12775" s="64"/>
      <c r="Y12775" s="53"/>
      <c r="Z12775" s="64"/>
      <c r="AD12775" s="53"/>
    </row>
    <row r="12776" spans="1:30" s="13" customFormat="1" x14ac:dyDescent="0.25">
      <c r="A12776"/>
      <c r="B12776" s="32"/>
      <c r="C12776" s="34"/>
      <c r="D12776" s="10"/>
      <c r="J12776" s="53"/>
      <c r="K12776" s="64"/>
      <c r="O12776" s="60"/>
      <c r="P12776" s="67"/>
      <c r="T12776" s="53"/>
      <c r="U12776" s="64"/>
      <c r="Y12776" s="53"/>
      <c r="Z12776" s="64"/>
      <c r="AD12776" s="53"/>
    </row>
    <row r="12777" spans="1:30" s="13" customFormat="1" x14ac:dyDescent="0.25">
      <c r="A12777"/>
      <c r="B12777" s="32"/>
      <c r="C12777" s="34"/>
      <c r="D12777" s="10"/>
      <c r="J12777" s="53"/>
      <c r="K12777" s="64"/>
      <c r="O12777" s="60"/>
      <c r="P12777" s="67"/>
      <c r="T12777" s="53"/>
      <c r="U12777" s="64"/>
      <c r="Y12777" s="53"/>
      <c r="Z12777" s="64"/>
      <c r="AD12777" s="53"/>
    </row>
    <row r="12778" spans="1:30" s="13" customFormat="1" x14ac:dyDescent="0.25">
      <c r="A12778"/>
      <c r="B12778" s="32"/>
      <c r="C12778" s="34"/>
      <c r="D12778" s="10"/>
      <c r="J12778" s="53"/>
      <c r="K12778" s="64"/>
      <c r="O12778" s="60"/>
      <c r="P12778" s="67"/>
      <c r="T12778" s="53"/>
      <c r="U12778" s="64"/>
      <c r="Y12778" s="53"/>
      <c r="Z12778" s="64"/>
      <c r="AD12778" s="53"/>
    </row>
    <row r="12779" spans="1:30" s="13" customFormat="1" x14ac:dyDescent="0.25">
      <c r="A12779"/>
      <c r="B12779" s="32"/>
      <c r="C12779" s="34"/>
      <c r="D12779" s="10"/>
      <c r="J12779" s="53"/>
      <c r="K12779" s="64"/>
      <c r="O12779" s="60"/>
      <c r="P12779" s="67"/>
      <c r="T12779" s="53"/>
      <c r="U12779" s="64"/>
      <c r="Y12779" s="53"/>
      <c r="Z12779" s="64"/>
      <c r="AD12779" s="53"/>
    </row>
    <row r="12780" spans="1:30" s="13" customFormat="1" x14ac:dyDescent="0.25">
      <c r="A12780"/>
      <c r="B12780" s="32"/>
      <c r="C12780" s="34"/>
      <c r="D12780" s="10"/>
      <c r="J12780" s="53"/>
      <c r="K12780" s="64"/>
      <c r="O12780" s="60"/>
      <c r="P12780" s="67"/>
      <c r="T12780" s="53"/>
      <c r="U12780" s="64"/>
      <c r="Y12780" s="53"/>
      <c r="Z12780" s="64"/>
      <c r="AD12780" s="53"/>
    </row>
    <row r="12781" spans="1:30" s="13" customFormat="1" x14ac:dyDescent="0.25">
      <c r="A12781"/>
      <c r="B12781" s="32"/>
      <c r="C12781" s="34"/>
      <c r="D12781" s="10"/>
      <c r="J12781" s="53"/>
      <c r="K12781" s="64"/>
      <c r="O12781" s="60"/>
      <c r="P12781" s="67"/>
      <c r="T12781" s="53"/>
      <c r="U12781" s="64"/>
      <c r="Y12781" s="53"/>
      <c r="Z12781" s="64"/>
      <c r="AD12781" s="53"/>
    </row>
    <row r="12782" spans="1:30" s="13" customFormat="1" x14ac:dyDescent="0.25">
      <c r="A12782"/>
      <c r="B12782" s="32"/>
      <c r="C12782" s="34"/>
      <c r="D12782" s="10"/>
      <c r="J12782" s="53"/>
      <c r="K12782" s="64"/>
      <c r="O12782" s="60"/>
      <c r="P12782" s="67"/>
      <c r="T12782" s="53"/>
      <c r="U12782" s="64"/>
      <c r="Y12782" s="53"/>
      <c r="Z12782" s="64"/>
      <c r="AD12782" s="53"/>
    </row>
    <row r="12783" spans="1:30" s="13" customFormat="1" x14ac:dyDescent="0.25">
      <c r="A12783"/>
      <c r="B12783" s="32"/>
      <c r="C12783" s="34"/>
      <c r="D12783" s="10"/>
      <c r="J12783" s="53"/>
      <c r="K12783" s="64"/>
      <c r="O12783" s="60"/>
      <c r="P12783" s="67"/>
      <c r="T12783" s="53"/>
      <c r="U12783" s="64"/>
      <c r="Y12783" s="53"/>
      <c r="Z12783" s="64"/>
      <c r="AD12783" s="53"/>
    </row>
    <row r="12784" spans="1:30" s="13" customFormat="1" x14ac:dyDescent="0.25">
      <c r="A12784"/>
      <c r="B12784" s="32"/>
      <c r="C12784" s="34"/>
      <c r="D12784" s="10"/>
      <c r="J12784" s="53"/>
      <c r="K12784" s="64"/>
      <c r="O12784" s="60"/>
      <c r="P12784" s="67"/>
      <c r="T12784" s="53"/>
      <c r="U12784" s="64"/>
      <c r="Y12784" s="53"/>
      <c r="Z12784" s="64"/>
      <c r="AD12784" s="53"/>
    </row>
    <row r="12785" spans="1:30" s="13" customFormat="1" x14ac:dyDescent="0.25">
      <c r="A12785"/>
      <c r="B12785" s="32"/>
      <c r="C12785" s="34"/>
      <c r="D12785" s="10"/>
      <c r="J12785" s="53"/>
      <c r="K12785" s="64"/>
      <c r="O12785" s="60"/>
      <c r="P12785" s="67"/>
      <c r="T12785" s="53"/>
      <c r="U12785" s="64"/>
      <c r="Y12785" s="53"/>
      <c r="Z12785" s="64"/>
      <c r="AD12785" s="53"/>
    </row>
    <row r="12786" spans="1:30" s="13" customFormat="1" x14ac:dyDescent="0.25">
      <c r="A12786"/>
      <c r="B12786" s="32"/>
      <c r="C12786" s="34"/>
      <c r="D12786" s="10"/>
      <c r="J12786" s="53"/>
      <c r="K12786" s="64"/>
      <c r="O12786" s="60"/>
      <c r="P12786" s="67"/>
      <c r="T12786" s="53"/>
      <c r="U12786" s="64"/>
      <c r="Y12786" s="53"/>
      <c r="Z12786" s="64"/>
      <c r="AD12786" s="53"/>
    </row>
    <row r="12787" spans="1:30" s="13" customFormat="1" x14ac:dyDescent="0.25">
      <c r="A12787"/>
      <c r="B12787" s="32"/>
      <c r="C12787" s="34"/>
      <c r="D12787" s="10"/>
      <c r="J12787" s="53"/>
      <c r="K12787" s="64"/>
      <c r="O12787" s="60"/>
      <c r="P12787" s="67"/>
      <c r="T12787" s="53"/>
      <c r="U12787" s="64"/>
      <c r="Y12787" s="53"/>
      <c r="Z12787" s="64"/>
      <c r="AD12787" s="53"/>
    </row>
    <row r="12788" spans="1:30" s="13" customFormat="1" x14ac:dyDescent="0.25">
      <c r="A12788"/>
      <c r="B12788" s="32"/>
      <c r="C12788" s="34"/>
      <c r="D12788" s="10"/>
      <c r="J12788" s="53"/>
      <c r="K12788" s="64"/>
      <c r="O12788" s="60"/>
      <c r="P12788" s="67"/>
      <c r="T12788" s="53"/>
      <c r="U12788" s="64"/>
      <c r="Y12788" s="53"/>
      <c r="Z12788" s="64"/>
      <c r="AD12788" s="53"/>
    </row>
    <row r="12789" spans="1:30" s="13" customFormat="1" x14ac:dyDescent="0.25">
      <c r="A12789"/>
      <c r="B12789" s="32"/>
      <c r="C12789" s="34"/>
      <c r="D12789" s="10"/>
      <c r="J12789" s="53"/>
      <c r="K12789" s="64"/>
      <c r="O12789" s="60"/>
      <c r="P12789" s="67"/>
      <c r="T12789" s="53"/>
      <c r="U12789" s="64"/>
      <c r="Y12789" s="53"/>
      <c r="Z12789" s="64"/>
      <c r="AD12789" s="53"/>
    </row>
    <row r="12790" spans="1:30" s="13" customFormat="1" x14ac:dyDescent="0.25">
      <c r="A12790"/>
      <c r="B12790" s="32"/>
      <c r="C12790" s="34"/>
      <c r="D12790" s="10"/>
      <c r="J12790" s="53"/>
      <c r="K12790" s="64"/>
      <c r="O12790" s="60"/>
      <c r="P12790" s="67"/>
      <c r="T12790" s="53"/>
      <c r="U12790" s="64"/>
      <c r="Y12790" s="53"/>
      <c r="Z12790" s="64"/>
      <c r="AD12790" s="53"/>
    </row>
    <row r="12791" spans="1:30" s="13" customFormat="1" x14ac:dyDescent="0.25">
      <c r="A12791"/>
      <c r="B12791" s="32"/>
      <c r="C12791" s="34"/>
      <c r="D12791" s="10"/>
      <c r="J12791" s="53"/>
      <c r="K12791" s="64"/>
      <c r="O12791" s="60"/>
      <c r="P12791" s="67"/>
      <c r="T12791" s="53"/>
      <c r="U12791" s="64"/>
      <c r="Y12791" s="53"/>
      <c r="Z12791" s="64"/>
      <c r="AD12791" s="53"/>
    </row>
    <row r="12792" spans="1:30" s="13" customFormat="1" x14ac:dyDescent="0.25">
      <c r="A12792"/>
      <c r="B12792" s="32"/>
      <c r="C12792" s="34"/>
      <c r="D12792" s="10"/>
      <c r="J12792" s="53"/>
      <c r="K12792" s="64"/>
      <c r="O12792" s="60"/>
      <c r="P12792" s="67"/>
      <c r="T12792" s="53"/>
      <c r="U12792" s="64"/>
      <c r="Y12792" s="53"/>
      <c r="Z12792" s="64"/>
      <c r="AD12792" s="53"/>
    </row>
    <row r="12793" spans="1:30" s="13" customFormat="1" x14ac:dyDescent="0.25">
      <c r="A12793"/>
      <c r="B12793" s="32"/>
      <c r="C12793" s="34"/>
      <c r="D12793" s="10"/>
      <c r="J12793" s="53"/>
      <c r="K12793" s="64"/>
      <c r="O12793" s="60"/>
      <c r="P12793" s="67"/>
      <c r="T12793" s="53"/>
      <c r="U12793" s="64"/>
      <c r="Y12793" s="53"/>
      <c r="Z12793" s="64"/>
      <c r="AD12793" s="53"/>
    </row>
    <row r="12794" spans="1:30" s="13" customFormat="1" x14ac:dyDescent="0.25">
      <c r="A12794"/>
      <c r="B12794" s="32"/>
      <c r="C12794" s="34"/>
      <c r="D12794" s="10"/>
      <c r="J12794" s="53"/>
      <c r="K12794" s="64"/>
      <c r="O12794" s="60"/>
      <c r="P12794" s="67"/>
      <c r="T12794" s="53"/>
      <c r="U12794" s="64"/>
      <c r="Y12794" s="53"/>
      <c r="Z12794" s="64"/>
      <c r="AD12794" s="53"/>
    </row>
    <row r="12795" spans="1:30" s="13" customFormat="1" x14ac:dyDescent="0.25">
      <c r="A12795"/>
      <c r="B12795" s="32"/>
      <c r="C12795" s="34"/>
      <c r="D12795" s="10"/>
      <c r="J12795" s="53"/>
      <c r="K12795" s="64"/>
      <c r="O12795" s="60"/>
      <c r="P12795" s="67"/>
      <c r="T12795" s="53"/>
      <c r="U12795" s="64"/>
      <c r="Y12795" s="53"/>
      <c r="Z12795" s="64"/>
      <c r="AD12795" s="53"/>
    </row>
    <row r="12796" spans="1:30" s="13" customFormat="1" x14ac:dyDescent="0.25">
      <c r="A12796"/>
      <c r="B12796" s="32"/>
      <c r="C12796" s="34"/>
      <c r="D12796" s="10"/>
      <c r="J12796" s="53"/>
      <c r="K12796" s="64"/>
      <c r="O12796" s="60"/>
      <c r="P12796" s="67"/>
      <c r="T12796" s="53"/>
      <c r="U12796" s="64"/>
      <c r="Y12796" s="53"/>
      <c r="Z12796" s="64"/>
      <c r="AD12796" s="53"/>
    </row>
    <row r="12797" spans="1:30" s="13" customFormat="1" x14ac:dyDescent="0.25">
      <c r="A12797"/>
      <c r="B12797" s="32"/>
      <c r="C12797" s="34"/>
      <c r="D12797" s="10"/>
      <c r="J12797" s="53"/>
      <c r="K12797" s="64"/>
      <c r="O12797" s="60"/>
      <c r="P12797" s="67"/>
      <c r="T12797" s="53"/>
      <c r="U12797" s="64"/>
      <c r="Y12797" s="53"/>
      <c r="Z12797" s="64"/>
      <c r="AD12797" s="53"/>
    </row>
    <row r="12798" spans="1:30" s="13" customFormat="1" x14ac:dyDescent="0.25">
      <c r="A12798"/>
      <c r="B12798" s="32"/>
      <c r="C12798" s="34"/>
      <c r="D12798" s="10"/>
      <c r="J12798" s="53"/>
      <c r="K12798" s="64"/>
      <c r="O12798" s="60"/>
      <c r="P12798" s="67"/>
      <c r="T12798" s="53"/>
      <c r="U12798" s="64"/>
      <c r="Y12798" s="53"/>
      <c r="Z12798" s="64"/>
      <c r="AD12798" s="53"/>
    </row>
    <row r="12799" spans="1:30" s="13" customFormat="1" x14ac:dyDescent="0.25">
      <c r="A12799"/>
      <c r="B12799" s="32"/>
      <c r="C12799" s="34"/>
      <c r="D12799" s="10"/>
      <c r="J12799" s="53"/>
      <c r="K12799" s="64"/>
      <c r="O12799" s="60"/>
      <c r="P12799" s="67"/>
      <c r="T12799" s="53"/>
      <c r="U12799" s="64"/>
      <c r="Y12799" s="53"/>
      <c r="Z12799" s="64"/>
      <c r="AD12799" s="53"/>
    </row>
    <row r="12800" spans="1:30" s="13" customFormat="1" x14ac:dyDescent="0.25">
      <c r="A12800"/>
      <c r="B12800" s="32"/>
      <c r="C12800" s="34"/>
      <c r="D12800" s="10"/>
      <c r="J12800" s="53"/>
      <c r="K12800" s="64"/>
      <c r="O12800" s="60"/>
      <c r="P12800" s="67"/>
      <c r="T12800" s="53"/>
      <c r="U12800" s="64"/>
      <c r="Y12800" s="53"/>
      <c r="Z12800" s="64"/>
      <c r="AD12800" s="53"/>
    </row>
    <row r="12801" spans="1:30" s="13" customFormat="1" x14ac:dyDescent="0.25">
      <c r="A12801"/>
      <c r="B12801" s="32"/>
      <c r="C12801" s="34"/>
      <c r="D12801" s="10"/>
      <c r="J12801" s="53"/>
      <c r="K12801" s="64"/>
      <c r="O12801" s="60"/>
      <c r="P12801" s="67"/>
      <c r="T12801" s="53"/>
      <c r="U12801" s="64"/>
      <c r="Y12801" s="53"/>
      <c r="Z12801" s="64"/>
      <c r="AD12801" s="53"/>
    </row>
    <row r="12802" spans="1:30" s="13" customFormat="1" x14ac:dyDescent="0.25">
      <c r="A12802"/>
      <c r="B12802" s="32"/>
      <c r="C12802" s="34"/>
      <c r="D12802" s="10"/>
      <c r="J12802" s="53"/>
      <c r="K12802" s="64"/>
      <c r="O12802" s="60"/>
      <c r="P12802" s="67"/>
      <c r="T12802" s="53"/>
      <c r="U12802" s="64"/>
      <c r="Y12802" s="53"/>
      <c r="Z12802" s="64"/>
      <c r="AD12802" s="53"/>
    </row>
    <row r="12803" spans="1:30" s="13" customFormat="1" x14ac:dyDescent="0.25">
      <c r="A12803"/>
      <c r="B12803" s="32"/>
      <c r="C12803" s="34"/>
      <c r="D12803" s="10"/>
      <c r="J12803" s="53"/>
      <c r="K12803" s="64"/>
      <c r="O12803" s="60"/>
      <c r="P12803" s="67"/>
      <c r="T12803" s="53"/>
      <c r="U12803" s="64"/>
      <c r="Y12803" s="53"/>
      <c r="Z12803" s="64"/>
      <c r="AD12803" s="53"/>
    </row>
    <row r="12804" spans="1:30" s="13" customFormat="1" x14ac:dyDescent="0.25">
      <c r="A12804"/>
      <c r="B12804" s="32"/>
      <c r="C12804" s="34"/>
      <c r="D12804" s="10"/>
      <c r="J12804" s="53"/>
      <c r="K12804" s="64"/>
      <c r="O12804" s="60"/>
      <c r="P12804" s="67"/>
      <c r="T12804" s="53"/>
      <c r="U12804" s="64"/>
      <c r="Y12804" s="53"/>
      <c r="Z12804" s="64"/>
      <c r="AD12804" s="53"/>
    </row>
    <row r="12805" spans="1:30" s="13" customFormat="1" x14ac:dyDescent="0.25">
      <c r="A12805"/>
      <c r="B12805" s="32"/>
      <c r="C12805" s="34"/>
      <c r="D12805" s="10"/>
      <c r="J12805" s="53"/>
      <c r="K12805" s="64"/>
      <c r="O12805" s="60"/>
      <c r="P12805" s="67"/>
      <c r="T12805" s="53"/>
      <c r="U12805" s="64"/>
      <c r="Y12805" s="53"/>
      <c r="Z12805" s="64"/>
      <c r="AD12805" s="53"/>
    </row>
    <row r="12806" spans="1:30" s="13" customFormat="1" x14ac:dyDescent="0.25">
      <c r="A12806"/>
      <c r="B12806" s="32"/>
      <c r="C12806" s="34"/>
      <c r="D12806" s="10"/>
      <c r="J12806" s="53"/>
      <c r="K12806" s="64"/>
      <c r="O12806" s="60"/>
      <c r="P12806" s="67"/>
      <c r="T12806" s="53"/>
      <c r="U12806" s="64"/>
      <c r="Y12806" s="53"/>
      <c r="Z12806" s="64"/>
      <c r="AD12806" s="53"/>
    </row>
    <row r="12807" spans="1:30" s="13" customFormat="1" x14ac:dyDescent="0.25">
      <c r="A12807"/>
      <c r="B12807" s="32"/>
      <c r="C12807" s="34"/>
      <c r="D12807" s="10"/>
      <c r="J12807" s="53"/>
      <c r="K12807" s="64"/>
      <c r="O12807" s="60"/>
      <c r="P12807" s="67"/>
      <c r="T12807" s="53"/>
      <c r="U12807" s="64"/>
      <c r="Y12807" s="53"/>
      <c r="Z12807" s="64"/>
      <c r="AD12807" s="53"/>
    </row>
    <row r="12808" spans="1:30" s="13" customFormat="1" x14ac:dyDescent="0.25">
      <c r="A12808"/>
      <c r="B12808" s="32"/>
      <c r="C12808" s="34"/>
      <c r="D12808" s="10"/>
      <c r="J12808" s="53"/>
      <c r="K12808" s="64"/>
      <c r="O12808" s="60"/>
      <c r="P12808" s="67"/>
      <c r="T12808" s="53"/>
      <c r="U12808" s="64"/>
      <c r="Y12808" s="53"/>
      <c r="Z12808" s="64"/>
      <c r="AD12808" s="53"/>
    </row>
    <row r="12809" spans="1:30" s="13" customFormat="1" x14ac:dyDescent="0.25">
      <c r="A12809"/>
      <c r="B12809" s="32"/>
      <c r="C12809" s="34"/>
      <c r="D12809" s="10"/>
      <c r="J12809" s="53"/>
      <c r="K12809" s="64"/>
      <c r="O12809" s="60"/>
      <c r="P12809" s="67"/>
      <c r="T12809" s="53"/>
      <c r="U12809" s="64"/>
      <c r="Y12809" s="53"/>
      <c r="Z12809" s="64"/>
      <c r="AD12809" s="53"/>
    </row>
    <row r="12810" spans="1:30" s="13" customFormat="1" x14ac:dyDescent="0.25">
      <c r="A12810"/>
      <c r="B12810" s="32"/>
      <c r="C12810" s="34"/>
      <c r="D12810" s="10"/>
      <c r="J12810" s="53"/>
      <c r="K12810" s="64"/>
      <c r="O12810" s="60"/>
      <c r="P12810" s="67"/>
      <c r="T12810" s="53"/>
      <c r="U12810" s="64"/>
      <c r="Y12810" s="53"/>
      <c r="Z12810" s="64"/>
      <c r="AD12810" s="53"/>
    </row>
    <row r="12811" spans="1:30" s="13" customFormat="1" x14ac:dyDescent="0.25">
      <c r="A12811"/>
      <c r="B12811" s="32"/>
      <c r="C12811" s="34"/>
      <c r="D12811" s="10"/>
      <c r="J12811" s="53"/>
      <c r="K12811" s="64"/>
      <c r="O12811" s="60"/>
      <c r="P12811" s="67"/>
      <c r="T12811" s="53"/>
      <c r="U12811" s="64"/>
      <c r="Y12811" s="53"/>
      <c r="Z12811" s="64"/>
      <c r="AD12811" s="53"/>
    </row>
    <row r="12812" spans="1:30" s="13" customFormat="1" x14ac:dyDescent="0.25">
      <c r="A12812"/>
      <c r="B12812" s="32"/>
      <c r="C12812" s="34"/>
      <c r="D12812" s="10"/>
      <c r="J12812" s="53"/>
      <c r="K12812" s="64"/>
      <c r="O12812" s="60"/>
      <c r="P12812" s="67"/>
      <c r="T12812" s="53"/>
      <c r="U12812" s="64"/>
      <c r="Y12812" s="53"/>
      <c r="Z12812" s="64"/>
      <c r="AD12812" s="53"/>
    </row>
    <row r="12813" spans="1:30" s="13" customFormat="1" x14ac:dyDescent="0.25">
      <c r="A12813"/>
      <c r="B12813" s="32"/>
      <c r="C12813" s="34"/>
      <c r="D12813" s="10"/>
      <c r="J12813" s="53"/>
      <c r="K12813" s="64"/>
      <c r="O12813" s="60"/>
      <c r="P12813" s="67"/>
      <c r="T12813" s="53"/>
      <c r="U12813" s="64"/>
      <c r="Y12813" s="53"/>
      <c r="Z12813" s="64"/>
      <c r="AD12813" s="53"/>
    </row>
    <row r="12814" spans="1:30" s="13" customFormat="1" x14ac:dyDescent="0.25">
      <c r="A12814"/>
      <c r="B12814" s="32"/>
      <c r="C12814" s="34"/>
      <c r="D12814" s="10"/>
      <c r="J12814" s="53"/>
      <c r="K12814" s="64"/>
      <c r="O12814" s="60"/>
      <c r="P12814" s="67"/>
      <c r="T12814" s="53"/>
      <c r="U12814" s="64"/>
      <c r="Y12814" s="53"/>
      <c r="Z12814" s="64"/>
      <c r="AD12814" s="53"/>
    </row>
    <row r="12815" spans="1:30" s="13" customFormat="1" x14ac:dyDescent="0.25">
      <c r="A12815"/>
      <c r="B12815" s="32"/>
      <c r="C12815" s="34"/>
      <c r="D12815" s="10"/>
      <c r="J12815" s="53"/>
      <c r="K12815" s="64"/>
      <c r="O12815" s="60"/>
      <c r="P12815" s="67"/>
      <c r="T12815" s="53"/>
      <c r="U12815" s="64"/>
      <c r="Y12815" s="53"/>
      <c r="Z12815" s="64"/>
      <c r="AD12815" s="53"/>
    </row>
    <row r="12816" spans="1:30" s="13" customFormat="1" x14ac:dyDescent="0.25">
      <c r="A12816"/>
      <c r="B12816" s="32"/>
      <c r="C12816" s="34"/>
      <c r="D12816" s="10"/>
      <c r="J12816" s="53"/>
      <c r="K12816" s="64"/>
      <c r="O12816" s="60"/>
      <c r="P12816" s="67"/>
      <c r="T12816" s="53"/>
      <c r="U12816" s="64"/>
      <c r="Y12816" s="53"/>
      <c r="Z12816" s="64"/>
      <c r="AD12816" s="53"/>
    </row>
    <row r="12817" spans="1:30" s="13" customFormat="1" x14ac:dyDescent="0.25">
      <c r="A12817"/>
      <c r="B12817" s="32"/>
      <c r="C12817" s="34"/>
      <c r="D12817" s="10"/>
      <c r="J12817" s="53"/>
      <c r="K12817" s="64"/>
      <c r="O12817" s="60"/>
      <c r="P12817" s="67"/>
      <c r="T12817" s="53"/>
      <c r="U12817" s="64"/>
      <c r="Y12817" s="53"/>
      <c r="Z12817" s="64"/>
      <c r="AD12817" s="53"/>
    </row>
    <row r="12818" spans="1:30" s="13" customFormat="1" x14ac:dyDescent="0.25">
      <c r="A12818"/>
      <c r="B12818" s="32"/>
      <c r="C12818" s="34"/>
      <c r="D12818" s="10"/>
      <c r="J12818" s="53"/>
      <c r="K12818" s="64"/>
      <c r="O12818" s="60"/>
      <c r="P12818" s="67"/>
      <c r="T12818" s="53"/>
      <c r="U12818" s="64"/>
      <c r="Y12818" s="53"/>
      <c r="Z12818" s="64"/>
      <c r="AD12818" s="53"/>
    </row>
    <row r="12819" spans="1:30" s="13" customFormat="1" x14ac:dyDescent="0.25">
      <c r="A12819"/>
      <c r="B12819" s="32"/>
      <c r="C12819" s="34"/>
      <c r="D12819" s="10"/>
      <c r="J12819" s="53"/>
      <c r="K12819" s="64"/>
      <c r="O12819" s="60"/>
      <c r="P12819" s="67"/>
      <c r="T12819" s="53"/>
      <c r="U12819" s="64"/>
      <c r="Y12819" s="53"/>
      <c r="Z12819" s="64"/>
      <c r="AD12819" s="53"/>
    </row>
    <row r="12820" spans="1:30" s="13" customFormat="1" x14ac:dyDescent="0.25">
      <c r="A12820"/>
      <c r="B12820" s="32"/>
      <c r="C12820" s="34"/>
      <c r="D12820" s="10"/>
      <c r="J12820" s="53"/>
      <c r="K12820" s="64"/>
      <c r="O12820" s="60"/>
      <c r="P12820" s="67"/>
      <c r="T12820" s="53"/>
      <c r="U12820" s="64"/>
      <c r="Y12820" s="53"/>
      <c r="Z12820" s="64"/>
      <c r="AD12820" s="53"/>
    </row>
    <row r="12821" spans="1:30" s="13" customFormat="1" x14ac:dyDescent="0.25">
      <c r="A12821"/>
      <c r="B12821" s="32"/>
      <c r="C12821" s="34"/>
      <c r="D12821" s="10"/>
      <c r="J12821" s="53"/>
      <c r="K12821" s="64"/>
      <c r="O12821" s="60"/>
      <c r="P12821" s="67"/>
      <c r="T12821" s="53"/>
      <c r="U12821" s="64"/>
      <c r="Y12821" s="53"/>
      <c r="Z12821" s="64"/>
      <c r="AD12821" s="53"/>
    </row>
    <row r="12822" spans="1:30" s="13" customFormat="1" x14ac:dyDescent="0.25">
      <c r="A12822"/>
      <c r="B12822" s="32"/>
      <c r="C12822" s="34"/>
      <c r="D12822" s="10"/>
      <c r="J12822" s="53"/>
      <c r="K12822" s="64"/>
      <c r="O12822" s="60"/>
      <c r="P12822" s="67"/>
      <c r="T12822" s="53"/>
      <c r="U12822" s="64"/>
      <c r="Y12822" s="53"/>
      <c r="Z12822" s="64"/>
      <c r="AD12822" s="53"/>
    </row>
    <row r="12823" spans="1:30" s="13" customFormat="1" x14ac:dyDescent="0.25">
      <c r="A12823"/>
      <c r="B12823" s="32"/>
      <c r="C12823" s="34"/>
      <c r="D12823" s="10"/>
      <c r="J12823" s="53"/>
      <c r="K12823" s="64"/>
      <c r="O12823" s="60"/>
      <c r="P12823" s="67"/>
      <c r="T12823" s="53"/>
      <c r="U12823" s="64"/>
      <c r="Y12823" s="53"/>
      <c r="Z12823" s="64"/>
      <c r="AD12823" s="53"/>
    </row>
    <row r="12824" spans="1:30" s="13" customFormat="1" x14ac:dyDescent="0.25">
      <c r="A12824"/>
      <c r="B12824" s="32"/>
      <c r="C12824" s="34"/>
      <c r="D12824" s="10"/>
      <c r="J12824" s="53"/>
      <c r="K12824" s="64"/>
      <c r="O12824" s="60"/>
      <c r="P12824" s="67"/>
      <c r="T12824" s="53"/>
      <c r="U12824" s="64"/>
      <c r="Y12824" s="53"/>
      <c r="Z12824" s="64"/>
      <c r="AD12824" s="53"/>
    </row>
    <row r="12825" spans="1:30" s="13" customFormat="1" x14ac:dyDescent="0.25">
      <c r="A12825"/>
      <c r="B12825" s="32"/>
      <c r="C12825" s="34"/>
      <c r="D12825" s="10"/>
      <c r="J12825" s="53"/>
      <c r="K12825" s="64"/>
      <c r="O12825" s="60"/>
      <c r="P12825" s="67"/>
      <c r="T12825" s="53"/>
      <c r="U12825" s="64"/>
      <c r="Y12825" s="53"/>
      <c r="Z12825" s="64"/>
      <c r="AD12825" s="53"/>
    </row>
    <row r="12826" spans="1:30" s="13" customFormat="1" x14ac:dyDescent="0.25">
      <c r="A12826"/>
      <c r="B12826" s="32"/>
      <c r="C12826" s="34"/>
      <c r="D12826" s="10"/>
      <c r="J12826" s="53"/>
      <c r="K12826" s="64"/>
      <c r="O12826" s="60"/>
      <c r="P12826" s="67"/>
      <c r="T12826" s="53"/>
      <c r="U12826" s="64"/>
      <c r="Y12826" s="53"/>
      <c r="Z12826" s="64"/>
      <c r="AD12826" s="53"/>
    </row>
    <row r="12827" spans="1:30" s="13" customFormat="1" x14ac:dyDescent="0.25">
      <c r="A12827"/>
      <c r="B12827" s="32"/>
      <c r="C12827" s="34"/>
      <c r="D12827" s="10"/>
      <c r="J12827" s="53"/>
      <c r="K12827" s="64"/>
      <c r="O12827" s="60"/>
      <c r="P12827" s="67"/>
      <c r="T12827" s="53"/>
      <c r="U12827" s="64"/>
      <c r="Y12827" s="53"/>
      <c r="Z12827" s="64"/>
      <c r="AD12827" s="53"/>
    </row>
    <row r="12828" spans="1:30" s="13" customFormat="1" x14ac:dyDescent="0.25">
      <c r="A12828"/>
      <c r="B12828" s="32"/>
      <c r="C12828" s="34"/>
      <c r="D12828" s="10"/>
      <c r="J12828" s="53"/>
      <c r="K12828" s="64"/>
      <c r="O12828" s="60"/>
      <c r="P12828" s="67"/>
      <c r="T12828" s="53"/>
      <c r="U12828" s="64"/>
      <c r="Y12828" s="53"/>
      <c r="Z12828" s="64"/>
      <c r="AD12828" s="53"/>
    </row>
    <row r="12829" spans="1:30" s="13" customFormat="1" x14ac:dyDescent="0.25">
      <c r="A12829"/>
      <c r="B12829" s="32"/>
      <c r="C12829" s="34"/>
      <c r="D12829" s="10"/>
      <c r="J12829" s="53"/>
      <c r="K12829" s="64"/>
      <c r="O12829" s="60"/>
      <c r="P12829" s="67"/>
      <c r="T12829" s="53"/>
      <c r="U12829" s="64"/>
      <c r="Y12829" s="53"/>
      <c r="Z12829" s="64"/>
      <c r="AD12829" s="53"/>
    </row>
    <row r="12830" spans="1:30" s="13" customFormat="1" x14ac:dyDescent="0.25">
      <c r="A12830"/>
      <c r="B12830" s="32"/>
      <c r="C12830" s="34"/>
      <c r="D12830" s="10"/>
      <c r="J12830" s="53"/>
      <c r="K12830" s="64"/>
      <c r="O12830" s="60"/>
      <c r="P12830" s="67"/>
      <c r="T12830" s="53"/>
      <c r="U12830" s="64"/>
      <c r="Y12830" s="53"/>
      <c r="Z12830" s="64"/>
      <c r="AD12830" s="53"/>
    </row>
    <row r="12831" spans="1:30" s="13" customFormat="1" x14ac:dyDescent="0.25">
      <c r="A12831"/>
      <c r="B12831" s="32"/>
      <c r="C12831" s="34"/>
      <c r="D12831" s="10"/>
      <c r="J12831" s="53"/>
      <c r="K12831" s="64"/>
      <c r="O12831" s="60"/>
      <c r="P12831" s="67"/>
      <c r="T12831" s="53"/>
      <c r="U12831" s="64"/>
      <c r="Y12831" s="53"/>
      <c r="Z12831" s="64"/>
      <c r="AD12831" s="53"/>
    </row>
    <row r="12832" spans="1:30" s="13" customFormat="1" x14ac:dyDescent="0.25">
      <c r="A12832"/>
      <c r="B12832" s="32"/>
      <c r="C12832" s="34"/>
      <c r="D12832" s="10"/>
      <c r="J12832" s="53"/>
      <c r="K12832" s="64"/>
      <c r="O12832" s="60"/>
      <c r="P12832" s="67"/>
      <c r="T12832" s="53"/>
      <c r="U12832" s="64"/>
      <c r="Y12832" s="53"/>
      <c r="Z12832" s="64"/>
      <c r="AD12832" s="53"/>
    </row>
    <row r="12833" spans="1:30" s="13" customFormat="1" x14ac:dyDescent="0.25">
      <c r="A12833"/>
      <c r="B12833" s="32"/>
      <c r="C12833" s="34"/>
      <c r="D12833" s="10"/>
      <c r="J12833" s="53"/>
      <c r="K12833" s="64"/>
      <c r="O12833" s="60"/>
      <c r="P12833" s="67"/>
      <c r="T12833" s="53"/>
      <c r="U12833" s="64"/>
      <c r="Y12833" s="53"/>
      <c r="Z12833" s="64"/>
      <c r="AD12833" s="53"/>
    </row>
    <row r="12834" spans="1:30" s="13" customFormat="1" x14ac:dyDescent="0.25">
      <c r="A12834"/>
      <c r="B12834" s="32"/>
      <c r="C12834" s="34"/>
      <c r="D12834" s="10"/>
      <c r="J12834" s="53"/>
      <c r="K12834" s="64"/>
      <c r="O12834" s="60"/>
      <c r="P12834" s="67"/>
      <c r="T12834" s="53"/>
      <c r="U12834" s="64"/>
      <c r="Y12834" s="53"/>
      <c r="Z12834" s="64"/>
      <c r="AD12834" s="53"/>
    </row>
    <row r="12835" spans="1:30" s="13" customFormat="1" x14ac:dyDescent="0.25">
      <c r="A12835"/>
      <c r="B12835" s="32"/>
      <c r="C12835" s="34"/>
      <c r="D12835" s="10"/>
      <c r="J12835" s="53"/>
      <c r="K12835" s="64"/>
      <c r="O12835" s="60"/>
      <c r="P12835" s="67"/>
      <c r="T12835" s="53"/>
      <c r="U12835" s="64"/>
      <c r="Y12835" s="53"/>
      <c r="Z12835" s="64"/>
      <c r="AD12835" s="53"/>
    </row>
    <row r="12836" spans="1:30" s="13" customFormat="1" x14ac:dyDescent="0.25">
      <c r="A12836"/>
      <c r="B12836" s="32"/>
      <c r="C12836" s="34"/>
      <c r="D12836" s="10"/>
      <c r="J12836" s="53"/>
      <c r="K12836" s="64"/>
      <c r="O12836" s="60"/>
      <c r="P12836" s="67"/>
      <c r="T12836" s="53"/>
      <c r="U12836" s="64"/>
      <c r="Y12836" s="53"/>
      <c r="Z12836" s="64"/>
      <c r="AD12836" s="53"/>
    </row>
    <row r="12837" spans="1:30" s="13" customFormat="1" x14ac:dyDescent="0.25">
      <c r="A12837"/>
      <c r="B12837" s="32"/>
      <c r="C12837" s="34"/>
      <c r="D12837" s="10"/>
      <c r="J12837" s="53"/>
      <c r="K12837" s="64"/>
      <c r="O12837" s="60"/>
      <c r="P12837" s="67"/>
      <c r="T12837" s="53"/>
      <c r="U12837" s="64"/>
      <c r="Y12837" s="53"/>
      <c r="Z12837" s="64"/>
      <c r="AD12837" s="53"/>
    </row>
    <row r="12838" spans="1:30" s="13" customFormat="1" x14ac:dyDescent="0.25">
      <c r="A12838"/>
      <c r="B12838" s="32"/>
      <c r="C12838" s="34"/>
      <c r="D12838" s="10"/>
      <c r="J12838" s="53"/>
      <c r="K12838" s="64"/>
      <c r="O12838" s="60"/>
      <c r="P12838" s="67"/>
      <c r="T12838" s="53"/>
      <c r="U12838" s="64"/>
      <c r="Y12838" s="53"/>
      <c r="Z12838" s="64"/>
      <c r="AD12838" s="53"/>
    </row>
    <row r="12839" spans="1:30" s="13" customFormat="1" x14ac:dyDescent="0.25">
      <c r="A12839"/>
      <c r="B12839" s="32"/>
      <c r="C12839" s="34"/>
      <c r="D12839" s="10"/>
      <c r="J12839" s="53"/>
      <c r="K12839" s="64"/>
      <c r="O12839" s="60"/>
      <c r="P12839" s="67"/>
      <c r="T12839" s="53"/>
      <c r="U12839" s="64"/>
      <c r="Y12839" s="53"/>
      <c r="Z12839" s="64"/>
      <c r="AD12839" s="53"/>
    </row>
    <row r="12840" spans="1:30" s="13" customFormat="1" x14ac:dyDescent="0.25">
      <c r="A12840"/>
      <c r="B12840" s="32"/>
      <c r="C12840" s="34"/>
      <c r="D12840" s="10"/>
      <c r="J12840" s="53"/>
      <c r="K12840" s="64"/>
      <c r="O12840" s="60"/>
      <c r="P12840" s="67"/>
      <c r="T12840" s="53"/>
      <c r="U12840" s="64"/>
      <c r="Y12840" s="53"/>
      <c r="Z12840" s="64"/>
      <c r="AD12840" s="53"/>
    </row>
    <row r="12841" spans="1:30" s="13" customFormat="1" x14ac:dyDescent="0.25">
      <c r="A12841"/>
      <c r="B12841" s="32"/>
      <c r="C12841" s="34"/>
      <c r="D12841" s="10"/>
      <c r="J12841" s="53"/>
      <c r="K12841" s="64"/>
      <c r="O12841" s="60"/>
      <c r="P12841" s="67"/>
      <c r="T12841" s="53"/>
      <c r="U12841" s="64"/>
      <c r="Y12841" s="53"/>
      <c r="Z12841" s="64"/>
      <c r="AD12841" s="53"/>
    </row>
    <row r="12842" spans="1:30" s="13" customFormat="1" x14ac:dyDescent="0.25">
      <c r="A12842"/>
      <c r="B12842" s="32"/>
      <c r="C12842" s="34"/>
      <c r="D12842" s="10"/>
      <c r="J12842" s="53"/>
      <c r="K12842" s="64"/>
      <c r="O12842" s="60"/>
      <c r="P12842" s="67"/>
      <c r="T12842" s="53"/>
      <c r="U12842" s="64"/>
      <c r="Y12842" s="53"/>
      <c r="Z12842" s="64"/>
      <c r="AD12842" s="53"/>
    </row>
    <row r="12843" spans="1:30" s="13" customFormat="1" x14ac:dyDescent="0.25">
      <c r="A12843"/>
      <c r="B12843" s="32"/>
      <c r="C12843" s="34"/>
      <c r="D12843" s="10"/>
      <c r="J12843" s="53"/>
      <c r="K12843" s="64"/>
      <c r="O12843" s="60"/>
      <c r="P12843" s="67"/>
      <c r="T12843" s="53"/>
      <c r="U12843" s="64"/>
      <c r="Y12843" s="53"/>
      <c r="Z12843" s="64"/>
      <c r="AD12843" s="53"/>
    </row>
    <row r="12844" spans="1:30" s="13" customFormat="1" x14ac:dyDescent="0.25">
      <c r="A12844"/>
      <c r="B12844" s="32"/>
      <c r="C12844" s="34"/>
      <c r="D12844" s="10"/>
      <c r="J12844" s="53"/>
      <c r="K12844" s="64"/>
      <c r="O12844" s="60"/>
      <c r="P12844" s="67"/>
      <c r="T12844" s="53"/>
      <c r="U12844" s="64"/>
      <c r="Y12844" s="53"/>
      <c r="Z12844" s="64"/>
      <c r="AD12844" s="53"/>
    </row>
    <row r="12845" spans="1:30" s="13" customFormat="1" x14ac:dyDescent="0.25">
      <c r="A12845"/>
      <c r="B12845" s="32"/>
      <c r="C12845" s="34"/>
      <c r="D12845" s="10"/>
      <c r="J12845" s="53"/>
      <c r="K12845" s="64"/>
      <c r="O12845" s="60"/>
      <c r="P12845" s="67"/>
      <c r="T12845" s="53"/>
      <c r="U12845" s="64"/>
      <c r="Y12845" s="53"/>
      <c r="Z12845" s="64"/>
      <c r="AD12845" s="53"/>
    </row>
    <row r="12846" spans="1:30" s="13" customFormat="1" x14ac:dyDescent="0.25">
      <c r="A12846"/>
      <c r="B12846" s="32"/>
      <c r="C12846" s="34"/>
      <c r="D12846" s="10"/>
      <c r="J12846" s="53"/>
      <c r="K12846" s="64"/>
      <c r="O12846" s="60"/>
      <c r="P12846" s="67"/>
      <c r="T12846" s="53"/>
      <c r="U12846" s="64"/>
      <c r="Y12846" s="53"/>
      <c r="Z12846" s="64"/>
      <c r="AD12846" s="53"/>
    </row>
    <row r="12847" spans="1:30" s="13" customFormat="1" x14ac:dyDescent="0.25">
      <c r="A12847"/>
      <c r="B12847" s="32"/>
      <c r="C12847" s="34"/>
      <c r="D12847" s="10"/>
      <c r="J12847" s="53"/>
      <c r="K12847" s="64"/>
      <c r="O12847" s="60"/>
      <c r="P12847" s="67"/>
      <c r="T12847" s="53"/>
      <c r="U12847" s="64"/>
      <c r="Y12847" s="53"/>
      <c r="Z12847" s="64"/>
      <c r="AD12847" s="53"/>
    </row>
    <row r="12848" spans="1:30" s="13" customFormat="1" x14ac:dyDescent="0.25">
      <c r="A12848"/>
      <c r="B12848" s="32"/>
      <c r="C12848" s="34"/>
      <c r="D12848" s="10"/>
      <c r="J12848" s="53"/>
      <c r="K12848" s="64"/>
      <c r="O12848" s="60"/>
      <c r="P12848" s="67"/>
      <c r="T12848" s="53"/>
      <c r="U12848" s="64"/>
      <c r="Y12848" s="53"/>
      <c r="Z12848" s="64"/>
      <c r="AD12848" s="53"/>
    </row>
    <row r="12849" spans="1:30" s="13" customFormat="1" x14ac:dyDescent="0.25">
      <c r="A12849"/>
      <c r="B12849" s="32"/>
      <c r="C12849" s="34"/>
      <c r="D12849" s="10"/>
      <c r="J12849" s="53"/>
      <c r="K12849" s="64"/>
      <c r="O12849" s="60"/>
      <c r="P12849" s="67"/>
      <c r="T12849" s="53"/>
      <c r="U12849" s="64"/>
      <c r="Y12849" s="53"/>
      <c r="Z12849" s="64"/>
      <c r="AD12849" s="53"/>
    </row>
    <row r="12850" spans="1:30" s="13" customFormat="1" x14ac:dyDescent="0.25">
      <c r="A12850"/>
      <c r="B12850" s="32"/>
      <c r="C12850" s="34"/>
      <c r="D12850" s="10"/>
      <c r="J12850" s="53"/>
      <c r="K12850" s="64"/>
      <c r="O12850" s="60"/>
      <c r="P12850" s="67"/>
      <c r="T12850" s="53"/>
      <c r="U12850" s="64"/>
      <c r="Y12850" s="53"/>
      <c r="Z12850" s="64"/>
      <c r="AD12850" s="53"/>
    </row>
    <row r="12851" spans="1:30" s="13" customFormat="1" x14ac:dyDescent="0.25">
      <c r="A12851"/>
      <c r="B12851" s="32"/>
      <c r="C12851" s="34"/>
      <c r="D12851" s="10"/>
      <c r="J12851" s="53"/>
      <c r="K12851" s="64"/>
      <c r="O12851" s="60"/>
      <c r="P12851" s="67"/>
      <c r="T12851" s="53"/>
      <c r="U12851" s="64"/>
      <c r="Y12851" s="53"/>
      <c r="Z12851" s="64"/>
      <c r="AD12851" s="53"/>
    </row>
    <row r="12852" spans="1:30" s="13" customFormat="1" x14ac:dyDescent="0.25">
      <c r="A12852"/>
      <c r="B12852" s="32"/>
      <c r="C12852" s="34"/>
      <c r="D12852" s="10"/>
      <c r="J12852" s="53"/>
      <c r="K12852" s="64"/>
      <c r="O12852" s="60"/>
      <c r="P12852" s="67"/>
      <c r="T12852" s="53"/>
      <c r="U12852" s="64"/>
      <c r="Y12852" s="53"/>
      <c r="Z12852" s="64"/>
      <c r="AD12852" s="53"/>
    </row>
    <row r="12853" spans="1:30" s="13" customFormat="1" x14ac:dyDescent="0.25">
      <c r="A12853"/>
      <c r="B12853" s="32"/>
      <c r="C12853" s="34"/>
      <c r="D12853" s="10"/>
      <c r="J12853" s="53"/>
      <c r="K12853" s="64"/>
      <c r="O12853" s="60"/>
      <c r="P12853" s="67"/>
      <c r="T12853" s="53"/>
      <c r="U12853" s="64"/>
      <c r="Y12853" s="53"/>
      <c r="Z12853" s="64"/>
      <c r="AD12853" s="53"/>
    </row>
    <row r="12854" spans="1:30" s="13" customFormat="1" x14ac:dyDescent="0.25">
      <c r="A12854"/>
      <c r="B12854" s="32"/>
      <c r="C12854" s="34"/>
      <c r="D12854" s="10"/>
      <c r="J12854" s="53"/>
      <c r="K12854" s="64"/>
      <c r="O12854" s="60"/>
      <c r="P12854" s="67"/>
      <c r="T12854" s="53"/>
      <c r="U12854" s="64"/>
      <c r="Y12854" s="53"/>
      <c r="Z12854" s="64"/>
      <c r="AD12854" s="53"/>
    </row>
    <row r="12855" spans="1:30" s="13" customFormat="1" x14ac:dyDescent="0.25">
      <c r="A12855"/>
      <c r="B12855" s="32"/>
      <c r="C12855" s="34"/>
      <c r="D12855" s="10"/>
      <c r="J12855" s="53"/>
      <c r="K12855" s="64"/>
      <c r="O12855" s="60"/>
      <c r="P12855" s="67"/>
      <c r="T12855" s="53"/>
      <c r="U12855" s="64"/>
      <c r="Y12855" s="53"/>
      <c r="Z12855" s="64"/>
      <c r="AD12855" s="53"/>
    </row>
    <row r="12856" spans="1:30" s="13" customFormat="1" x14ac:dyDescent="0.25">
      <c r="A12856"/>
      <c r="B12856" s="32"/>
      <c r="C12856" s="34"/>
      <c r="D12856" s="10"/>
      <c r="J12856" s="53"/>
      <c r="K12856" s="64"/>
      <c r="O12856" s="60"/>
      <c r="P12856" s="67"/>
      <c r="T12856" s="53"/>
      <c r="U12856" s="64"/>
      <c r="Y12856" s="53"/>
      <c r="Z12856" s="64"/>
      <c r="AD12856" s="53"/>
    </row>
    <row r="12857" spans="1:30" s="13" customFormat="1" x14ac:dyDescent="0.25">
      <c r="A12857"/>
      <c r="B12857" s="32"/>
      <c r="C12857" s="34"/>
      <c r="D12857" s="10"/>
      <c r="J12857" s="53"/>
      <c r="K12857" s="64"/>
      <c r="O12857" s="60"/>
      <c r="P12857" s="67"/>
      <c r="T12857" s="53"/>
      <c r="U12857" s="64"/>
      <c r="Y12857" s="53"/>
      <c r="Z12857" s="64"/>
      <c r="AD12857" s="53"/>
    </row>
    <row r="12858" spans="1:30" s="13" customFormat="1" x14ac:dyDescent="0.25">
      <c r="A12858"/>
      <c r="B12858" s="32"/>
      <c r="C12858" s="34"/>
      <c r="D12858" s="10"/>
      <c r="J12858" s="53"/>
      <c r="K12858" s="64"/>
      <c r="O12858" s="60"/>
      <c r="P12858" s="67"/>
      <c r="T12858" s="53"/>
      <c r="U12858" s="64"/>
      <c r="Y12858" s="53"/>
      <c r="Z12858" s="64"/>
      <c r="AD12858" s="53"/>
    </row>
    <row r="12859" spans="1:30" s="13" customFormat="1" x14ac:dyDescent="0.25">
      <c r="A12859"/>
      <c r="B12859" s="32"/>
      <c r="C12859" s="34"/>
      <c r="D12859" s="10"/>
      <c r="J12859" s="53"/>
      <c r="K12859" s="64"/>
      <c r="O12859" s="60"/>
      <c r="P12859" s="67"/>
      <c r="T12859" s="53"/>
      <c r="U12859" s="64"/>
      <c r="Y12859" s="53"/>
      <c r="Z12859" s="64"/>
      <c r="AD12859" s="53"/>
    </row>
    <row r="12860" spans="1:30" s="13" customFormat="1" x14ac:dyDescent="0.25">
      <c r="A12860"/>
      <c r="B12860" s="32"/>
      <c r="C12860" s="34"/>
      <c r="D12860" s="10"/>
      <c r="J12860" s="53"/>
      <c r="K12860" s="64"/>
      <c r="O12860" s="60"/>
      <c r="P12860" s="67"/>
      <c r="T12860" s="53"/>
      <c r="U12860" s="64"/>
      <c r="Y12860" s="53"/>
      <c r="Z12860" s="64"/>
      <c r="AD12860" s="53"/>
    </row>
    <row r="12861" spans="1:30" s="13" customFormat="1" x14ac:dyDescent="0.25">
      <c r="A12861"/>
      <c r="B12861" s="32"/>
      <c r="C12861" s="34"/>
      <c r="D12861" s="10"/>
      <c r="J12861" s="53"/>
      <c r="K12861" s="64"/>
      <c r="O12861" s="60"/>
      <c r="P12861" s="67"/>
      <c r="T12861" s="53"/>
      <c r="U12861" s="64"/>
      <c r="Y12861" s="53"/>
      <c r="Z12861" s="64"/>
      <c r="AD12861" s="53"/>
    </row>
    <row r="12862" spans="1:30" s="13" customFormat="1" x14ac:dyDescent="0.25">
      <c r="A12862"/>
      <c r="B12862" s="32"/>
      <c r="C12862" s="34"/>
      <c r="D12862" s="10"/>
      <c r="J12862" s="53"/>
      <c r="K12862" s="64"/>
      <c r="O12862" s="60"/>
      <c r="P12862" s="67"/>
      <c r="T12862" s="53"/>
      <c r="U12862" s="64"/>
      <c r="Y12862" s="53"/>
      <c r="Z12862" s="64"/>
      <c r="AD12862" s="53"/>
    </row>
    <row r="12863" spans="1:30" s="13" customFormat="1" x14ac:dyDescent="0.25">
      <c r="A12863"/>
      <c r="B12863" s="32"/>
      <c r="C12863" s="34"/>
      <c r="D12863" s="10"/>
      <c r="J12863" s="53"/>
      <c r="K12863" s="64"/>
      <c r="O12863" s="60"/>
      <c r="P12863" s="67"/>
      <c r="T12863" s="53"/>
      <c r="U12863" s="64"/>
      <c r="Y12863" s="53"/>
      <c r="Z12863" s="64"/>
      <c r="AD12863" s="53"/>
    </row>
    <row r="12864" spans="1:30" s="13" customFormat="1" x14ac:dyDescent="0.25">
      <c r="A12864"/>
      <c r="B12864" s="32"/>
      <c r="C12864" s="34"/>
      <c r="D12864" s="10"/>
      <c r="J12864" s="53"/>
      <c r="K12864" s="64"/>
      <c r="O12864" s="60"/>
      <c r="P12864" s="67"/>
      <c r="T12864" s="53"/>
      <c r="U12864" s="64"/>
      <c r="Y12864" s="53"/>
      <c r="Z12864" s="64"/>
      <c r="AD12864" s="53"/>
    </row>
    <row r="12865" spans="1:30" s="13" customFormat="1" x14ac:dyDescent="0.25">
      <c r="A12865"/>
      <c r="B12865" s="32"/>
      <c r="C12865" s="34"/>
      <c r="D12865" s="10"/>
      <c r="J12865" s="53"/>
      <c r="K12865" s="64"/>
      <c r="O12865" s="60"/>
      <c r="P12865" s="67"/>
      <c r="T12865" s="53"/>
      <c r="U12865" s="64"/>
      <c r="Y12865" s="53"/>
      <c r="Z12865" s="64"/>
      <c r="AD12865" s="53"/>
    </row>
    <row r="12866" spans="1:30" s="13" customFormat="1" x14ac:dyDescent="0.25">
      <c r="A12866"/>
      <c r="B12866" s="32"/>
      <c r="C12866" s="34"/>
      <c r="D12866" s="10"/>
      <c r="J12866" s="53"/>
      <c r="K12866" s="64"/>
      <c r="O12866" s="60"/>
      <c r="P12866" s="67"/>
      <c r="T12866" s="53"/>
      <c r="U12866" s="64"/>
      <c r="Y12866" s="53"/>
      <c r="Z12866" s="64"/>
      <c r="AD12866" s="53"/>
    </row>
    <row r="12867" spans="1:30" s="13" customFormat="1" x14ac:dyDescent="0.25">
      <c r="A12867"/>
      <c r="B12867" s="32"/>
      <c r="C12867" s="34"/>
      <c r="D12867" s="10"/>
      <c r="J12867" s="53"/>
      <c r="K12867" s="64"/>
      <c r="O12867" s="60"/>
      <c r="P12867" s="67"/>
      <c r="T12867" s="53"/>
      <c r="U12867" s="64"/>
      <c r="Y12867" s="53"/>
      <c r="Z12867" s="64"/>
      <c r="AD12867" s="53"/>
    </row>
    <row r="12868" spans="1:30" s="13" customFormat="1" x14ac:dyDescent="0.25">
      <c r="A12868"/>
      <c r="B12868" s="32"/>
      <c r="C12868" s="34"/>
      <c r="D12868" s="10"/>
      <c r="J12868" s="53"/>
      <c r="K12868" s="64"/>
      <c r="O12868" s="60"/>
      <c r="P12868" s="67"/>
      <c r="T12868" s="53"/>
      <c r="U12868" s="64"/>
      <c r="Y12868" s="53"/>
      <c r="Z12868" s="64"/>
      <c r="AD12868" s="53"/>
    </row>
    <row r="12869" spans="1:30" s="13" customFormat="1" x14ac:dyDescent="0.25">
      <c r="A12869"/>
      <c r="B12869" s="32"/>
      <c r="C12869" s="34"/>
      <c r="D12869" s="10"/>
      <c r="J12869" s="53"/>
      <c r="K12869" s="64"/>
      <c r="O12869" s="60"/>
      <c r="P12869" s="67"/>
      <c r="T12869" s="53"/>
      <c r="U12869" s="64"/>
      <c r="Y12869" s="53"/>
      <c r="Z12869" s="64"/>
      <c r="AD12869" s="53"/>
    </row>
    <row r="12870" spans="1:30" s="13" customFormat="1" x14ac:dyDescent="0.25">
      <c r="A12870"/>
      <c r="B12870" s="32"/>
      <c r="C12870" s="34"/>
      <c r="D12870" s="10"/>
      <c r="J12870" s="53"/>
      <c r="K12870" s="64"/>
      <c r="O12870" s="60"/>
      <c r="P12870" s="67"/>
      <c r="T12870" s="53"/>
      <c r="U12870" s="64"/>
      <c r="Y12870" s="53"/>
      <c r="Z12870" s="64"/>
      <c r="AD12870" s="53"/>
    </row>
    <row r="12871" spans="1:30" s="13" customFormat="1" x14ac:dyDescent="0.25">
      <c r="A12871"/>
      <c r="B12871" s="32"/>
      <c r="C12871" s="34"/>
      <c r="D12871" s="10"/>
      <c r="J12871" s="53"/>
      <c r="K12871" s="64"/>
      <c r="O12871" s="60"/>
      <c r="P12871" s="67"/>
      <c r="T12871" s="53"/>
      <c r="U12871" s="64"/>
      <c r="Y12871" s="53"/>
      <c r="Z12871" s="64"/>
      <c r="AD12871" s="53"/>
    </row>
    <row r="12872" spans="1:30" s="13" customFormat="1" x14ac:dyDescent="0.25">
      <c r="A12872"/>
      <c r="B12872" s="32"/>
      <c r="C12872" s="34"/>
      <c r="D12872" s="10"/>
      <c r="J12872" s="53"/>
      <c r="K12872" s="64"/>
      <c r="O12872" s="60"/>
      <c r="P12872" s="67"/>
      <c r="T12872" s="53"/>
      <c r="U12872" s="64"/>
      <c r="Y12872" s="53"/>
      <c r="Z12872" s="64"/>
      <c r="AD12872" s="53"/>
    </row>
    <row r="12873" spans="1:30" s="13" customFormat="1" x14ac:dyDescent="0.25">
      <c r="A12873"/>
      <c r="B12873" s="32"/>
      <c r="C12873" s="34"/>
      <c r="D12873" s="10"/>
      <c r="J12873" s="53"/>
      <c r="K12873" s="64"/>
      <c r="O12873" s="60"/>
      <c r="P12873" s="67"/>
      <c r="T12873" s="53"/>
      <c r="U12873" s="64"/>
      <c r="Y12873" s="53"/>
      <c r="Z12873" s="64"/>
      <c r="AD12873" s="53"/>
    </row>
    <row r="12874" spans="1:30" s="13" customFormat="1" x14ac:dyDescent="0.25">
      <c r="A12874"/>
      <c r="B12874" s="32"/>
      <c r="C12874" s="34"/>
      <c r="D12874" s="10"/>
      <c r="J12874" s="53"/>
      <c r="K12874" s="64"/>
      <c r="O12874" s="60"/>
      <c r="P12874" s="67"/>
      <c r="T12874" s="53"/>
      <c r="U12874" s="64"/>
      <c r="Y12874" s="53"/>
      <c r="Z12874" s="64"/>
      <c r="AD12874" s="53"/>
    </row>
    <row r="12875" spans="1:30" s="13" customFormat="1" x14ac:dyDescent="0.25">
      <c r="A12875"/>
      <c r="B12875" s="32"/>
      <c r="C12875" s="34"/>
      <c r="D12875" s="10"/>
      <c r="J12875" s="53"/>
      <c r="K12875" s="64"/>
      <c r="O12875" s="60"/>
      <c r="P12875" s="67"/>
      <c r="T12875" s="53"/>
      <c r="U12875" s="64"/>
      <c r="Y12875" s="53"/>
      <c r="Z12875" s="64"/>
      <c r="AD12875" s="53"/>
    </row>
    <row r="12876" spans="1:30" s="13" customFormat="1" x14ac:dyDescent="0.25">
      <c r="A12876"/>
      <c r="B12876" s="32"/>
      <c r="C12876" s="34"/>
      <c r="D12876" s="10"/>
      <c r="J12876" s="53"/>
      <c r="K12876" s="64"/>
      <c r="O12876" s="60"/>
      <c r="P12876" s="67"/>
      <c r="T12876" s="53"/>
      <c r="U12876" s="64"/>
      <c r="Y12876" s="53"/>
      <c r="Z12876" s="64"/>
      <c r="AD12876" s="53"/>
    </row>
    <row r="12877" spans="1:30" s="13" customFormat="1" x14ac:dyDescent="0.25">
      <c r="A12877"/>
      <c r="B12877" s="32"/>
      <c r="C12877" s="34"/>
      <c r="D12877" s="10"/>
      <c r="J12877" s="53"/>
      <c r="K12877" s="64"/>
      <c r="O12877" s="60"/>
      <c r="P12877" s="67"/>
      <c r="T12877" s="53"/>
      <c r="U12877" s="64"/>
      <c r="Y12877" s="53"/>
      <c r="Z12877" s="64"/>
      <c r="AD12877" s="53"/>
    </row>
    <row r="12878" spans="1:30" s="13" customFormat="1" x14ac:dyDescent="0.25">
      <c r="A12878"/>
      <c r="B12878" s="32"/>
      <c r="C12878" s="34"/>
      <c r="D12878" s="10"/>
      <c r="J12878" s="53"/>
      <c r="K12878" s="64"/>
      <c r="O12878" s="60"/>
      <c r="P12878" s="67"/>
      <c r="T12878" s="53"/>
      <c r="U12878" s="64"/>
      <c r="Y12878" s="53"/>
      <c r="Z12878" s="64"/>
      <c r="AD12878" s="53"/>
    </row>
    <row r="12879" spans="1:30" s="13" customFormat="1" x14ac:dyDescent="0.25">
      <c r="A12879"/>
      <c r="B12879" s="32"/>
      <c r="C12879" s="34"/>
      <c r="D12879" s="10"/>
      <c r="J12879" s="53"/>
      <c r="K12879" s="64"/>
      <c r="O12879" s="60"/>
      <c r="P12879" s="67"/>
      <c r="T12879" s="53"/>
      <c r="U12879" s="64"/>
      <c r="Y12879" s="53"/>
      <c r="Z12879" s="64"/>
      <c r="AD12879" s="53"/>
    </row>
    <row r="12880" spans="1:30" s="13" customFormat="1" x14ac:dyDescent="0.25">
      <c r="A12880"/>
      <c r="B12880" s="32"/>
      <c r="C12880" s="34"/>
      <c r="D12880" s="10"/>
      <c r="J12880" s="53"/>
      <c r="K12880" s="64"/>
      <c r="O12880" s="60"/>
      <c r="P12880" s="67"/>
      <c r="T12880" s="53"/>
      <c r="U12880" s="64"/>
      <c r="Y12880" s="53"/>
      <c r="Z12880" s="64"/>
      <c r="AD12880" s="53"/>
    </row>
    <row r="12881" spans="1:30" s="13" customFormat="1" x14ac:dyDescent="0.25">
      <c r="A12881"/>
      <c r="B12881" s="32"/>
      <c r="C12881" s="34"/>
      <c r="D12881" s="10"/>
      <c r="J12881" s="53"/>
      <c r="K12881" s="64"/>
      <c r="O12881" s="60"/>
      <c r="P12881" s="67"/>
      <c r="T12881" s="53"/>
      <c r="U12881" s="64"/>
      <c r="Y12881" s="53"/>
      <c r="Z12881" s="64"/>
      <c r="AD12881" s="53"/>
    </row>
    <row r="12882" spans="1:30" s="13" customFormat="1" x14ac:dyDescent="0.25">
      <c r="A12882"/>
      <c r="B12882" s="32"/>
      <c r="C12882" s="34"/>
      <c r="D12882" s="10"/>
      <c r="J12882" s="53"/>
      <c r="K12882" s="64"/>
      <c r="O12882" s="60"/>
      <c r="P12882" s="67"/>
      <c r="T12882" s="53"/>
      <c r="U12882" s="64"/>
      <c r="Y12882" s="53"/>
      <c r="Z12882" s="64"/>
      <c r="AD12882" s="53"/>
    </row>
    <row r="12883" spans="1:30" s="13" customFormat="1" x14ac:dyDescent="0.25">
      <c r="A12883"/>
      <c r="B12883" s="32"/>
      <c r="C12883" s="34"/>
      <c r="D12883" s="10"/>
      <c r="J12883" s="53"/>
      <c r="K12883" s="64"/>
      <c r="O12883" s="60"/>
      <c r="P12883" s="67"/>
      <c r="T12883" s="53"/>
      <c r="U12883" s="64"/>
      <c r="Y12883" s="53"/>
      <c r="Z12883" s="64"/>
      <c r="AD12883" s="53"/>
    </row>
    <row r="12884" spans="1:30" s="13" customFormat="1" x14ac:dyDescent="0.25">
      <c r="A12884"/>
      <c r="B12884" s="32"/>
      <c r="C12884" s="34"/>
      <c r="D12884" s="10"/>
      <c r="J12884" s="53"/>
      <c r="K12884" s="64"/>
      <c r="O12884" s="60"/>
      <c r="P12884" s="67"/>
      <c r="T12884" s="53"/>
      <c r="U12884" s="64"/>
      <c r="Y12884" s="53"/>
      <c r="Z12884" s="64"/>
      <c r="AD12884" s="53"/>
    </row>
    <row r="12885" spans="1:30" s="13" customFormat="1" x14ac:dyDescent="0.25">
      <c r="A12885"/>
      <c r="B12885" s="32"/>
      <c r="C12885" s="34"/>
      <c r="D12885" s="10"/>
      <c r="J12885" s="53"/>
      <c r="K12885" s="64"/>
      <c r="O12885" s="60"/>
      <c r="P12885" s="67"/>
      <c r="T12885" s="53"/>
      <c r="U12885" s="64"/>
      <c r="Y12885" s="53"/>
      <c r="Z12885" s="64"/>
      <c r="AD12885" s="53"/>
    </row>
    <row r="12886" spans="1:30" s="13" customFormat="1" x14ac:dyDescent="0.25">
      <c r="A12886"/>
      <c r="B12886" s="32"/>
      <c r="C12886" s="34"/>
      <c r="D12886" s="10"/>
      <c r="J12886" s="53"/>
      <c r="K12886" s="64"/>
      <c r="O12886" s="60"/>
      <c r="P12886" s="67"/>
      <c r="T12886" s="53"/>
      <c r="U12886" s="64"/>
      <c r="Y12886" s="53"/>
      <c r="Z12886" s="64"/>
      <c r="AD12886" s="53"/>
    </row>
    <row r="12887" spans="1:30" s="13" customFormat="1" x14ac:dyDescent="0.25">
      <c r="A12887"/>
      <c r="B12887" s="32"/>
      <c r="C12887" s="34"/>
      <c r="D12887" s="10"/>
      <c r="J12887" s="53"/>
      <c r="K12887" s="64"/>
      <c r="O12887" s="60"/>
      <c r="P12887" s="67"/>
      <c r="T12887" s="53"/>
      <c r="U12887" s="64"/>
      <c r="Y12887" s="53"/>
      <c r="Z12887" s="64"/>
      <c r="AD12887" s="53"/>
    </row>
    <row r="12888" spans="1:30" s="13" customFormat="1" x14ac:dyDescent="0.25">
      <c r="A12888"/>
      <c r="B12888" s="32"/>
      <c r="C12888" s="34"/>
      <c r="D12888" s="10"/>
      <c r="J12888" s="53"/>
      <c r="K12888" s="64"/>
      <c r="O12888" s="60"/>
      <c r="P12888" s="67"/>
      <c r="T12888" s="53"/>
      <c r="U12888" s="64"/>
      <c r="Y12888" s="53"/>
      <c r="Z12888" s="64"/>
      <c r="AD12888" s="53"/>
    </row>
    <row r="12889" spans="1:30" s="13" customFormat="1" x14ac:dyDescent="0.25">
      <c r="A12889"/>
      <c r="B12889" s="32"/>
      <c r="C12889" s="34"/>
      <c r="D12889" s="10"/>
      <c r="J12889" s="53"/>
      <c r="K12889" s="64"/>
      <c r="O12889" s="60"/>
      <c r="P12889" s="67"/>
      <c r="T12889" s="53"/>
      <c r="U12889" s="64"/>
      <c r="Y12889" s="53"/>
      <c r="Z12889" s="64"/>
      <c r="AD12889" s="53"/>
    </row>
    <row r="12890" spans="1:30" s="13" customFormat="1" x14ac:dyDescent="0.25">
      <c r="A12890"/>
      <c r="B12890" s="32"/>
      <c r="C12890" s="34"/>
      <c r="D12890" s="10"/>
      <c r="J12890" s="53"/>
      <c r="K12890" s="64"/>
      <c r="O12890" s="60"/>
      <c r="P12890" s="67"/>
      <c r="T12890" s="53"/>
      <c r="U12890" s="64"/>
      <c r="Y12890" s="53"/>
      <c r="Z12890" s="64"/>
      <c r="AD12890" s="53"/>
    </row>
    <row r="12891" spans="1:30" s="13" customFormat="1" x14ac:dyDescent="0.25">
      <c r="A12891"/>
      <c r="B12891" s="32"/>
      <c r="C12891" s="34"/>
      <c r="D12891" s="10"/>
      <c r="J12891" s="53"/>
      <c r="K12891" s="64"/>
      <c r="O12891" s="60"/>
      <c r="P12891" s="67"/>
      <c r="T12891" s="53"/>
      <c r="U12891" s="64"/>
      <c r="Y12891" s="53"/>
      <c r="Z12891" s="64"/>
      <c r="AD12891" s="53"/>
    </row>
    <row r="12892" spans="1:30" s="13" customFormat="1" x14ac:dyDescent="0.25">
      <c r="A12892"/>
      <c r="B12892" s="32"/>
      <c r="C12892" s="34"/>
      <c r="D12892" s="10"/>
      <c r="J12892" s="53"/>
      <c r="K12892" s="64"/>
      <c r="O12892" s="60"/>
      <c r="P12892" s="67"/>
      <c r="T12892" s="53"/>
      <c r="U12892" s="64"/>
      <c r="Y12892" s="53"/>
      <c r="Z12892" s="64"/>
      <c r="AD12892" s="53"/>
    </row>
    <row r="12893" spans="1:30" s="13" customFormat="1" x14ac:dyDescent="0.25">
      <c r="A12893"/>
      <c r="B12893" s="32"/>
      <c r="C12893" s="34"/>
      <c r="D12893" s="10"/>
      <c r="J12893" s="53"/>
      <c r="K12893" s="64"/>
      <c r="O12893" s="60"/>
      <c r="P12893" s="67"/>
      <c r="T12893" s="53"/>
      <c r="U12893" s="64"/>
      <c r="Y12893" s="53"/>
      <c r="Z12893" s="64"/>
      <c r="AD12893" s="53"/>
    </row>
    <row r="12894" spans="1:30" s="13" customFormat="1" x14ac:dyDescent="0.25">
      <c r="A12894"/>
      <c r="B12894" s="32"/>
      <c r="C12894" s="34"/>
      <c r="D12894" s="10"/>
      <c r="J12894" s="53"/>
      <c r="K12894" s="64"/>
      <c r="O12894" s="60"/>
      <c r="P12894" s="67"/>
      <c r="T12894" s="53"/>
      <c r="U12894" s="64"/>
      <c r="Y12894" s="53"/>
      <c r="Z12894" s="64"/>
      <c r="AD12894" s="53"/>
    </row>
    <row r="12895" spans="1:30" s="13" customFormat="1" x14ac:dyDescent="0.25">
      <c r="A12895"/>
      <c r="B12895" s="32"/>
      <c r="C12895" s="34"/>
      <c r="D12895" s="10"/>
      <c r="J12895" s="53"/>
      <c r="K12895" s="64"/>
      <c r="O12895" s="60"/>
      <c r="P12895" s="67"/>
      <c r="T12895" s="53"/>
      <c r="U12895" s="64"/>
      <c r="Y12895" s="53"/>
      <c r="Z12895" s="64"/>
      <c r="AD12895" s="53"/>
    </row>
    <row r="12896" spans="1:30" s="13" customFormat="1" x14ac:dyDescent="0.25">
      <c r="A12896"/>
      <c r="B12896" s="32"/>
      <c r="C12896" s="34"/>
      <c r="D12896" s="10"/>
      <c r="J12896" s="53"/>
      <c r="K12896" s="64"/>
      <c r="O12896" s="60"/>
      <c r="P12896" s="67"/>
      <c r="T12896" s="53"/>
      <c r="U12896" s="64"/>
      <c r="Y12896" s="53"/>
      <c r="Z12896" s="64"/>
      <c r="AD12896" s="53"/>
    </row>
    <row r="12897" spans="1:30" s="13" customFormat="1" x14ac:dyDescent="0.25">
      <c r="A12897"/>
      <c r="B12897" s="32"/>
      <c r="C12897" s="34"/>
      <c r="D12897" s="10"/>
      <c r="J12897" s="53"/>
      <c r="K12897" s="64"/>
      <c r="O12897" s="60"/>
      <c r="P12897" s="67"/>
      <c r="T12897" s="53"/>
      <c r="U12897" s="64"/>
      <c r="Y12897" s="53"/>
      <c r="Z12897" s="64"/>
      <c r="AD12897" s="53"/>
    </row>
    <row r="12898" spans="1:30" s="13" customFormat="1" x14ac:dyDescent="0.25">
      <c r="A12898"/>
      <c r="B12898" s="32"/>
      <c r="C12898" s="34"/>
      <c r="D12898" s="10"/>
      <c r="J12898" s="53"/>
      <c r="K12898" s="64"/>
      <c r="O12898" s="60"/>
      <c r="P12898" s="67"/>
      <c r="T12898" s="53"/>
      <c r="U12898" s="64"/>
      <c r="Y12898" s="53"/>
      <c r="Z12898" s="64"/>
      <c r="AD12898" s="53"/>
    </row>
    <row r="12899" spans="1:30" s="13" customFormat="1" x14ac:dyDescent="0.25">
      <c r="A12899"/>
      <c r="B12899" s="32"/>
      <c r="C12899" s="34"/>
      <c r="D12899" s="10"/>
      <c r="J12899" s="53"/>
      <c r="K12899" s="64"/>
      <c r="O12899" s="60"/>
      <c r="P12899" s="67"/>
      <c r="T12899" s="53"/>
      <c r="U12899" s="64"/>
      <c r="Y12899" s="53"/>
      <c r="Z12899" s="64"/>
      <c r="AD12899" s="53"/>
    </row>
    <row r="12900" spans="1:30" s="13" customFormat="1" x14ac:dyDescent="0.25">
      <c r="A12900"/>
      <c r="B12900" s="32"/>
      <c r="C12900" s="34"/>
      <c r="D12900" s="10"/>
      <c r="J12900" s="53"/>
      <c r="K12900" s="64"/>
      <c r="O12900" s="60"/>
      <c r="P12900" s="67"/>
      <c r="T12900" s="53"/>
      <c r="U12900" s="64"/>
      <c r="Y12900" s="53"/>
      <c r="Z12900" s="64"/>
      <c r="AD12900" s="53"/>
    </row>
    <row r="12901" spans="1:30" s="13" customFormat="1" x14ac:dyDescent="0.25">
      <c r="A12901"/>
      <c r="B12901" s="32"/>
      <c r="C12901" s="34"/>
      <c r="D12901" s="10"/>
      <c r="J12901" s="53"/>
      <c r="K12901" s="64"/>
      <c r="O12901" s="60"/>
      <c r="P12901" s="67"/>
      <c r="T12901" s="53"/>
      <c r="U12901" s="64"/>
      <c r="Y12901" s="53"/>
      <c r="Z12901" s="64"/>
      <c r="AD12901" s="53"/>
    </row>
    <row r="12902" spans="1:30" s="13" customFormat="1" x14ac:dyDescent="0.25">
      <c r="A12902"/>
      <c r="B12902" s="32"/>
      <c r="C12902" s="34"/>
      <c r="D12902" s="10"/>
      <c r="J12902" s="53"/>
      <c r="K12902" s="64"/>
      <c r="O12902" s="60"/>
      <c r="P12902" s="67"/>
      <c r="T12902" s="53"/>
      <c r="U12902" s="64"/>
      <c r="Y12902" s="53"/>
      <c r="Z12902" s="64"/>
      <c r="AD12902" s="53"/>
    </row>
    <row r="12903" spans="1:30" s="13" customFormat="1" x14ac:dyDescent="0.25">
      <c r="A12903"/>
      <c r="B12903" s="32"/>
      <c r="C12903" s="34"/>
      <c r="D12903" s="10"/>
      <c r="J12903" s="53"/>
      <c r="K12903" s="64"/>
      <c r="O12903" s="60"/>
      <c r="P12903" s="67"/>
      <c r="T12903" s="53"/>
      <c r="U12903" s="64"/>
      <c r="Y12903" s="53"/>
      <c r="Z12903" s="64"/>
      <c r="AD12903" s="53"/>
    </row>
    <row r="12904" spans="1:30" s="13" customFormat="1" x14ac:dyDescent="0.25">
      <c r="A12904"/>
      <c r="B12904" s="32"/>
      <c r="C12904" s="34"/>
      <c r="D12904" s="10"/>
      <c r="J12904" s="53"/>
      <c r="K12904" s="64"/>
      <c r="O12904" s="60"/>
      <c r="P12904" s="67"/>
      <c r="T12904" s="53"/>
      <c r="U12904" s="64"/>
      <c r="Y12904" s="53"/>
      <c r="Z12904" s="64"/>
      <c r="AD12904" s="53"/>
    </row>
    <row r="12905" spans="1:30" s="13" customFormat="1" x14ac:dyDescent="0.25">
      <c r="A12905"/>
      <c r="B12905" s="32"/>
      <c r="C12905" s="34"/>
      <c r="D12905" s="10"/>
      <c r="J12905" s="53"/>
      <c r="K12905" s="64"/>
      <c r="O12905" s="60"/>
      <c r="P12905" s="67"/>
      <c r="T12905" s="53"/>
      <c r="U12905" s="64"/>
      <c r="Y12905" s="53"/>
      <c r="Z12905" s="64"/>
      <c r="AD12905" s="53"/>
    </row>
    <row r="12906" spans="1:30" s="13" customFormat="1" x14ac:dyDescent="0.25">
      <c r="A12906"/>
      <c r="B12906" s="32"/>
      <c r="C12906" s="34"/>
      <c r="D12906" s="10"/>
      <c r="J12906" s="53"/>
      <c r="K12906" s="64"/>
      <c r="O12906" s="60"/>
      <c r="P12906" s="67"/>
      <c r="T12906" s="53"/>
      <c r="U12906" s="64"/>
      <c r="Y12906" s="53"/>
      <c r="Z12906" s="64"/>
      <c r="AD12906" s="53"/>
    </row>
    <row r="12907" spans="1:30" s="13" customFormat="1" x14ac:dyDescent="0.25">
      <c r="A12907"/>
      <c r="B12907" s="32"/>
      <c r="C12907" s="34"/>
      <c r="D12907" s="10"/>
      <c r="J12907" s="53"/>
      <c r="K12907" s="64"/>
      <c r="O12907" s="60"/>
      <c r="P12907" s="67"/>
      <c r="T12907" s="53"/>
      <c r="U12907" s="64"/>
      <c r="Y12907" s="53"/>
      <c r="Z12907" s="64"/>
      <c r="AD12907" s="53"/>
    </row>
    <row r="12908" spans="1:30" s="13" customFormat="1" x14ac:dyDescent="0.25">
      <c r="A12908"/>
      <c r="B12908" s="32"/>
      <c r="C12908" s="34"/>
      <c r="D12908" s="10"/>
      <c r="J12908" s="53"/>
      <c r="K12908" s="64"/>
      <c r="O12908" s="60"/>
      <c r="P12908" s="67"/>
      <c r="T12908" s="53"/>
      <c r="U12908" s="64"/>
      <c r="Y12908" s="53"/>
      <c r="Z12908" s="64"/>
      <c r="AD12908" s="53"/>
    </row>
    <row r="12909" spans="1:30" s="13" customFormat="1" x14ac:dyDescent="0.25">
      <c r="A12909"/>
      <c r="B12909" s="32"/>
      <c r="C12909" s="34"/>
      <c r="D12909" s="10"/>
      <c r="J12909" s="53"/>
      <c r="K12909" s="64"/>
      <c r="O12909" s="60"/>
      <c r="P12909" s="67"/>
      <c r="T12909" s="53"/>
      <c r="U12909" s="64"/>
      <c r="Y12909" s="53"/>
      <c r="Z12909" s="64"/>
      <c r="AD12909" s="53"/>
    </row>
    <row r="12910" spans="1:30" s="13" customFormat="1" x14ac:dyDescent="0.25">
      <c r="A12910"/>
      <c r="B12910" s="32"/>
      <c r="C12910" s="34"/>
      <c r="D12910" s="10"/>
      <c r="J12910" s="53"/>
      <c r="K12910" s="64"/>
      <c r="O12910" s="60"/>
      <c r="P12910" s="67"/>
      <c r="T12910" s="53"/>
      <c r="U12910" s="64"/>
      <c r="Y12910" s="53"/>
      <c r="Z12910" s="64"/>
      <c r="AD12910" s="53"/>
    </row>
    <row r="12911" spans="1:30" s="13" customFormat="1" x14ac:dyDescent="0.25">
      <c r="A12911"/>
      <c r="B12911" s="32"/>
      <c r="C12911" s="34"/>
      <c r="D12911" s="10"/>
      <c r="J12911" s="53"/>
      <c r="K12911" s="64"/>
      <c r="O12911" s="60"/>
      <c r="P12911" s="67"/>
      <c r="T12911" s="53"/>
      <c r="U12911" s="64"/>
      <c r="Y12911" s="53"/>
      <c r="Z12911" s="64"/>
      <c r="AD12911" s="53"/>
    </row>
    <row r="12912" spans="1:30" s="13" customFormat="1" x14ac:dyDescent="0.25">
      <c r="A12912"/>
      <c r="B12912" s="32"/>
      <c r="C12912" s="34"/>
      <c r="D12912" s="10"/>
      <c r="J12912" s="53"/>
      <c r="K12912" s="64"/>
      <c r="O12912" s="60"/>
      <c r="P12912" s="67"/>
      <c r="T12912" s="53"/>
      <c r="U12912" s="64"/>
      <c r="Y12912" s="53"/>
      <c r="Z12912" s="64"/>
      <c r="AD12912" s="53"/>
    </row>
    <row r="12913" spans="1:30" s="13" customFormat="1" x14ac:dyDescent="0.25">
      <c r="A12913"/>
      <c r="B12913" s="32"/>
      <c r="C12913" s="34"/>
      <c r="D12913" s="10"/>
      <c r="J12913" s="53"/>
      <c r="K12913" s="64"/>
      <c r="O12913" s="60"/>
      <c r="P12913" s="67"/>
      <c r="T12913" s="53"/>
      <c r="U12913" s="64"/>
      <c r="Y12913" s="53"/>
      <c r="Z12913" s="64"/>
      <c r="AD12913" s="53"/>
    </row>
    <row r="12914" spans="1:30" s="13" customFormat="1" x14ac:dyDescent="0.25">
      <c r="A12914"/>
      <c r="B12914" s="32"/>
      <c r="C12914" s="34"/>
      <c r="D12914" s="10"/>
      <c r="J12914" s="53"/>
      <c r="K12914" s="64"/>
      <c r="O12914" s="60"/>
      <c r="P12914" s="67"/>
      <c r="T12914" s="53"/>
      <c r="U12914" s="64"/>
      <c r="Y12914" s="53"/>
      <c r="Z12914" s="64"/>
      <c r="AD12914" s="53"/>
    </row>
    <row r="12915" spans="1:30" s="13" customFormat="1" x14ac:dyDescent="0.25">
      <c r="A12915"/>
      <c r="B12915" s="32"/>
      <c r="C12915" s="34"/>
      <c r="D12915" s="10"/>
      <c r="J12915" s="53"/>
      <c r="K12915" s="64"/>
      <c r="O12915" s="60"/>
      <c r="P12915" s="67"/>
      <c r="T12915" s="53"/>
      <c r="U12915" s="64"/>
      <c r="Y12915" s="53"/>
      <c r="Z12915" s="64"/>
      <c r="AD12915" s="53"/>
    </row>
    <row r="12916" spans="1:30" s="13" customFormat="1" x14ac:dyDescent="0.25">
      <c r="A12916"/>
      <c r="B12916" s="32"/>
      <c r="C12916" s="34"/>
      <c r="D12916" s="10"/>
      <c r="J12916" s="53"/>
      <c r="K12916" s="64"/>
      <c r="O12916" s="60"/>
      <c r="P12916" s="67"/>
      <c r="T12916" s="53"/>
      <c r="U12916" s="64"/>
      <c r="Y12916" s="53"/>
      <c r="Z12916" s="64"/>
      <c r="AD12916" s="53"/>
    </row>
    <row r="12917" spans="1:30" s="13" customFormat="1" x14ac:dyDescent="0.25">
      <c r="A12917"/>
      <c r="B12917" s="32"/>
      <c r="C12917" s="34"/>
      <c r="D12917" s="10"/>
      <c r="J12917" s="53"/>
      <c r="K12917" s="64"/>
      <c r="O12917" s="60"/>
      <c r="P12917" s="67"/>
      <c r="T12917" s="53"/>
      <c r="U12917" s="64"/>
      <c r="Y12917" s="53"/>
      <c r="Z12917" s="64"/>
      <c r="AD12917" s="53"/>
    </row>
    <row r="12918" spans="1:30" s="13" customFormat="1" x14ac:dyDescent="0.25">
      <c r="A12918"/>
      <c r="B12918" s="32"/>
      <c r="C12918" s="34"/>
      <c r="D12918" s="10"/>
      <c r="J12918" s="53"/>
      <c r="K12918" s="64"/>
      <c r="O12918" s="60"/>
      <c r="P12918" s="67"/>
      <c r="T12918" s="53"/>
      <c r="U12918" s="64"/>
      <c r="Y12918" s="53"/>
      <c r="Z12918" s="64"/>
      <c r="AD12918" s="53"/>
    </row>
    <row r="12919" spans="1:30" s="13" customFormat="1" x14ac:dyDescent="0.25">
      <c r="A12919"/>
      <c r="B12919" s="32"/>
      <c r="C12919" s="34"/>
      <c r="D12919" s="10"/>
      <c r="J12919" s="53"/>
      <c r="K12919" s="64"/>
      <c r="O12919" s="60"/>
      <c r="P12919" s="67"/>
      <c r="T12919" s="53"/>
      <c r="U12919" s="64"/>
      <c r="Y12919" s="53"/>
      <c r="Z12919" s="64"/>
      <c r="AD12919" s="53"/>
    </row>
    <row r="12920" spans="1:30" s="13" customFormat="1" x14ac:dyDescent="0.25">
      <c r="A12920"/>
      <c r="B12920" s="32"/>
      <c r="C12920" s="34"/>
      <c r="D12920" s="10"/>
      <c r="J12920" s="53"/>
      <c r="K12920" s="64"/>
      <c r="O12920" s="60"/>
      <c r="P12920" s="67"/>
      <c r="T12920" s="53"/>
      <c r="U12920" s="64"/>
      <c r="Y12920" s="53"/>
      <c r="Z12920" s="64"/>
      <c r="AD12920" s="53"/>
    </row>
    <row r="12921" spans="1:30" s="13" customFormat="1" x14ac:dyDescent="0.25">
      <c r="A12921"/>
      <c r="B12921" s="32"/>
      <c r="C12921" s="34"/>
      <c r="D12921" s="10"/>
      <c r="J12921" s="53"/>
      <c r="K12921" s="64"/>
      <c r="O12921" s="60"/>
      <c r="P12921" s="67"/>
      <c r="T12921" s="53"/>
      <c r="U12921" s="64"/>
      <c r="Y12921" s="53"/>
      <c r="Z12921" s="64"/>
      <c r="AD12921" s="53"/>
    </row>
    <row r="12922" spans="1:30" s="13" customFormat="1" x14ac:dyDescent="0.25">
      <c r="A12922"/>
      <c r="B12922" s="32"/>
      <c r="C12922" s="34"/>
      <c r="D12922" s="10"/>
      <c r="J12922" s="53"/>
      <c r="K12922" s="64"/>
      <c r="O12922" s="60"/>
      <c r="P12922" s="67"/>
      <c r="T12922" s="53"/>
      <c r="U12922" s="64"/>
      <c r="Y12922" s="53"/>
      <c r="Z12922" s="64"/>
      <c r="AD12922" s="53"/>
    </row>
    <row r="12923" spans="1:30" s="13" customFormat="1" x14ac:dyDescent="0.25">
      <c r="A12923"/>
      <c r="B12923" s="32"/>
      <c r="C12923" s="34"/>
      <c r="D12923" s="10"/>
      <c r="J12923" s="53"/>
      <c r="K12923" s="64"/>
      <c r="O12923" s="60"/>
      <c r="P12923" s="67"/>
      <c r="T12923" s="53"/>
      <c r="U12923" s="64"/>
      <c r="Y12923" s="53"/>
      <c r="Z12923" s="64"/>
      <c r="AD12923" s="53"/>
    </row>
    <row r="12924" spans="1:30" s="13" customFormat="1" x14ac:dyDescent="0.25">
      <c r="A12924"/>
      <c r="B12924" s="32"/>
      <c r="C12924" s="34"/>
      <c r="D12924" s="10"/>
      <c r="J12924" s="53"/>
      <c r="K12924" s="64"/>
      <c r="O12924" s="60"/>
      <c r="P12924" s="67"/>
      <c r="T12924" s="53"/>
      <c r="U12924" s="64"/>
      <c r="Y12924" s="53"/>
      <c r="Z12924" s="64"/>
      <c r="AD12924" s="53"/>
    </row>
    <row r="12925" spans="1:30" s="13" customFormat="1" x14ac:dyDescent="0.25">
      <c r="A12925"/>
      <c r="B12925" s="32"/>
      <c r="C12925" s="34"/>
      <c r="D12925" s="10"/>
      <c r="J12925" s="53"/>
      <c r="K12925" s="64"/>
      <c r="O12925" s="60"/>
      <c r="P12925" s="67"/>
      <c r="T12925" s="53"/>
      <c r="U12925" s="64"/>
      <c r="Y12925" s="53"/>
      <c r="Z12925" s="64"/>
      <c r="AD12925" s="53"/>
    </row>
    <row r="12926" spans="1:30" s="13" customFormat="1" x14ac:dyDescent="0.25">
      <c r="A12926"/>
      <c r="B12926" s="32"/>
      <c r="C12926" s="34"/>
      <c r="D12926" s="10"/>
      <c r="J12926" s="53"/>
      <c r="K12926" s="64"/>
      <c r="O12926" s="60"/>
      <c r="P12926" s="67"/>
      <c r="T12926" s="53"/>
      <c r="U12926" s="64"/>
      <c r="Y12926" s="53"/>
      <c r="Z12926" s="64"/>
      <c r="AD12926" s="53"/>
    </row>
    <row r="12927" spans="1:30" s="13" customFormat="1" x14ac:dyDescent="0.25">
      <c r="A12927"/>
      <c r="B12927" s="32"/>
      <c r="C12927" s="34"/>
      <c r="D12927" s="10"/>
      <c r="J12927" s="53"/>
      <c r="K12927" s="64"/>
      <c r="O12927" s="60"/>
      <c r="P12927" s="67"/>
      <c r="T12927" s="53"/>
      <c r="U12927" s="64"/>
      <c r="Y12927" s="53"/>
      <c r="Z12927" s="64"/>
      <c r="AD12927" s="53"/>
    </row>
    <row r="12928" spans="1:30" s="13" customFormat="1" x14ac:dyDescent="0.25">
      <c r="A12928"/>
      <c r="B12928" s="32"/>
      <c r="C12928" s="34"/>
      <c r="D12928" s="10"/>
      <c r="J12928" s="53"/>
      <c r="K12928" s="64"/>
      <c r="O12928" s="60"/>
      <c r="P12928" s="67"/>
      <c r="T12928" s="53"/>
      <c r="U12928" s="64"/>
      <c r="Y12928" s="53"/>
      <c r="Z12928" s="64"/>
      <c r="AD12928" s="53"/>
    </row>
    <row r="12929" spans="1:30" s="13" customFormat="1" x14ac:dyDescent="0.25">
      <c r="A12929"/>
      <c r="B12929" s="32"/>
      <c r="C12929" s="34"/>
      <c r="D12929" s="10"/>
      <c r="J12929" s="53"/>
      <c r="K12929" s="64"/>
      <c r="O12929" s="60"/>
      <c r="P12929" s="67"/>
      <c r="T12929" s="53"/>
      <c r="U12929" s="64"/>
      <c r="Y12929" s="53"/>
      <c r="Z12929" s="64"/>
      <c r="AD12929" s="53"/>
    </row>
    <row r="12930" spans="1:30" s="13" customFormat="1" x14ac:dyDescent="0.25">
      <c r="A12930"/>
      <c r="B12930" s="32"/>
      <c r="C12930" s="34"/>
      <c r="D12930" s="10"/>
      <c r="J12930" s="53"/>
      <c r="K12930" s="64"/>
      <c r="O12930" s="60"/>
      <c r="P12930" s="67"/>
      <c r="T12930" s="53"/>
      <c r="U12930" s="64"/>
      <c r="Y12930" s="53"/>
      <c r="Z12930" s="64"/>
      <c r="AD12930" s="53"/>
    </row>
    <row r="12931" spans="1:30" s="13" customFormat="1" x14ac:dyDescent="0.25">
      <c r="A12931"/>
      <c r="B12931" s="32"/>
      <c r="C12931" s="34"/>
      <c r="D12931" s="10"/>
      <c r="J12931" s="53"/>
      <c r="K12931" s="64"/>
      <c r="O12931" s="60"/>
      <c r="P12931" s="67"/>
      <c r="T12931" s="53"/>
      <c r="U12931" s="64"/>
      <c r="Y12931" s="53"/>
      <c r="Z12931" s="64"/>
      <c r="AD12931" s="53"/>
    </row>
    <row r="12932" spans="1:30" s="13" customFormat="1" x14ac:dyDescent="0.25">
      <c r="A12932"/>
      <c r="B12932" s="32"/>
      <c r="C12932" s="34"/>
      <c r="D12932" s="10"/>
      <c r="J12932" s="53"/>
      <c r="K12932" s="64"/>
      <c r="O12932" s="60"/>
      <c r="P12932" s="67"/>
      <c r="T12932" s="53"/>
      <c r="U12932" s="64"/>
      <c r="Y12932" s="53"/>
      <c r="Z12932" s="64"/>
      <c r="AD12932" s="53"/>
    </row>
    <row r="12933" spans="1:30" s="13" customFormat="1" x14ac:dyDescent="0.25">
      <c r="A12933"/>
      <c r="B12933" s="32"/>
      <c r="C12933" s="34"/>
      <c r="D12933" s="10"/>
      <c r="J12933" s="53"/>
      <c r="K12933" s="64"/>
      <c r="O12933" s="60"/>
      <c r="P12933" s="67"/>
      <c r="T12933" s="53"/>
      <c r="U12933" s="64"/>
      <c r="Y12933" s="53"/>
      <c r="Z12933" s="64"/>
      <c r="AD12933" s="53"/>
    </row>
    <row r="12934" spans="1:30" s="13" customFormat="1" x14ac:dyDescent="0.25">
      <c r="A12934"/>
      <c r="B12934" s="32"/>
      <c r="C12934" s="34"/>
      <c r="D12934" s="10"/>
      <c r="J12934" s="53"/>
      <c r="K12934" s="64"/>
      <c r="O12934" s="60"/>
      <c r="P12934" s="67"/>
      <c r="T12934" s="53"/>
      <c r="U12934" s="64"/>
      <c r="Y12934" s="53"/>
      <c r="Z12934" s="64"/>
      <c r="AD12934" s="53"/>
    </row>
    <row r="12935" spans="1:30" s="13" customFormat="1" x14ac:dyDescent="0.25">
      <c r="A12935"/>
      <c r="B12935" s="32"/>
      <c r="C12935" s="34"/>
      <c r="D12935" s="10"/>
      <c r="J12935" s="53"/>
      <c r="K12935" s="64"/>
      <c r="O12935" s="60"/>
      <c r="P12935" s="67"/>
      <c r="T12935" s="53"/>
      <c r="U12935" s="64"/>
      <c r="Y12935" s="53"/>
      <c r="Z12935" s="64"/>
      <c r="AD12935" s="53"/>
    </row>
    <row r="12936" spans="1:30" s="13" customFormat="1" x14ac:dyDescent="0.25">
      <c r="A12936"/>
      <c r="B12936" s="32"/>
      <c r="C12936" s="34"/>
      <c r="D12936" s="10"/>
      <c r="J12936" s="53"/>
      <c r="K12936" s="64"/>
      <c r="O12936" s="60"/>
      <c r="P12936" s="67"/>
      <c r="T12936" s="53"/>
      <c r="U12936" s="64"/>
      <c r="Y12936" s="53"/>
      <c r="Z12936" s="64"/>
      <c r="AD12936" s="53"/>
    </row>
    <row r="12937" spans="1:30" s="13" customFormat="1" x14ac:dyDescent="0.25">
      <c r="A12937"/>
      <c r="B12937" s="32"/>
      <c r="C12937" s="34"/>
      <c r="D12937" s="10"/>
      <c r="J12937" s="53"/>
      <c r="K12937" s="64"/>
      <c r="O12937" s="60"/>
      <c r="P12937" s="67"/>
      <c r="T12937" s="53"/>
      <c r="U12937" s="64"/>
      <c r="Y12937" s="53"/>
      <c r="Z12937" s="64"/>
      <c r="AD12937" s="53"/>
    </row>
    <row r="12938" spans="1:30" s="13" customFormat="1" x14ac:dyDescent="0.25">
      <c r="A12938"/>
      <c r="B12938" s="32"/>
      <c r="C12938" s="34"/>
      <c r="D12938" s="10"/>
      <c r="J12938" s="53"/>
      <c r="K12938" s="64"/>
      <c r="O12938" s="60"/>
      <c r="P12938" s="67"/>
      <c r="T12938" s="53"/>
      <c r="U12938" s="64"/>
      <c r="Y12938" s="53"/>
      <c r="Z12938" s="64"/>
      <c r="AD12938" s="53"/>
    </row>
    <row r="12939" spans="1:30" s="13" customFormat="1" x14ac:dyDescent="0.25">
      <c r="A12939"/>
      <c r="B12939" s="32"/>
      <c r="C12939" s="34"/>
      <c r="D12939" s="10"/>
      <c r="J12939" s="53"/>
      <c r="K12939" s="64"/>
      <c r="O12939" s="60"/>
      <c r="P12939" s="67"/>
      <c r="T12939" s="53"/>
      <c r="U12939" s="64"/>
      <c r="Y12939" s="53"/>
      <c r="Z12939" s="64"/>
      <c r="AD12939" s="53"/>
    </row>
    <row r="12940" spans="1:30" s="13" customFormat="1" x14ac:dyDescent="0.25">
      <c r="A12940"/>
      <c r="B12940" s="32"/>
      <c r="C12940" s="34"/>
      <c r="D12940" s="10"/>
      <c r="J12940" s="53"/>
      <c r="K12940" s="64"/>
      <c r="O12940" s="60"/>
      <c r="P12940" s="67"/>
      <c r="T12940" s="53"/>
      <c r="U12940" s="64"/>
      <c r="Y12940" s="53"/>
      <c r="Z12940" s="64"/>
      <c r="AD12940" s="53"/>
    </row>
    <row r="12941" spans="1:30" s="13" customFormat="1" x14ac:dyDescent="0.25">
      <c r="A12941"/>
      <c r="B12941" s="32"/>
      <c r="C12941" s="34"/>
      <c r="D12941" s="10"/>
      <c r="J12941" s="53"/>
      <c r="K12941" s="64"/>
      <c r="O12941" s="60"/>
      <c r="P12941" s="67"/>
      <c r="T12941" s="53"/>
      <c r="U12941" s="64"/>
      <c r="Y12941" s="53"/>
      <c r="Z12941" s="64"/>
      <c r="AD12941" s="53"/>
    </row>
    <row r="12942" spans="1:30" s="13" customFormat="1" x14ac:dyDescent="0.25">
      <c r="A12942"/>
      <c r="B12942" s="32"/>
      <c r="C12942" s="34"/>
      <c r="D12942" s="10"/>
      <c r="J12942" s="53"/>
      <c r="K12942" s="64"/>
      <c r="O12942" s="60"/>
      <c r="P12942" s="67"/>
      <c r="T12942" s="53"/>
      <c r="U12942" s="64"/>
      <c r="Y12942" s="53"/>
      <c r="Z12942" s="64"/>
      <c r="AD12942" s="53"/>
    </row>
    <row r="12943" spans="1:30" s="13" customFormat="1" x14ac:dyDescent="0.25">
      <c r="A12943"/>
      <c r="B12943" s="32"/>
      <c r="C12943" s="34"/>
      <c r="D12943" s="10"/>
      <c r="J12943" s="53"/>
      <c r="K12943" s="64"/>
      <c r="O12943" s="60"/>
      <c r="P12943" s="67"/>
      <c r="T12943" s="53"/>
      <c r="U12943" s="64"/>
      <c r="Y12943" s="53"/>
      <c r="Z12943" s="64"/>
      <c r="AD12943" s="53"/>
    </row>
    <row r="12944" spans="1:30" s="13" customFormat="1" x14ac:dyDescent="0.25">
      <c r="A12944"/>
      <c r="B12944" s="32"/>
      <c r="C12944" s="34"/>
      <c r="D12944" s="10"/>
      <c r="J12944" s="53"/>
      <c r="K12944" s="64"/>
      <c r="O12944" s="60"/>
      <c r="P12944" s="67"/>
      <c r="T12944" s="53"/>
      <c r="U12944" s="64"/>
      <c r="Y12944" s="53"/>
      <c r="Z12944" s="64"/>
      <c r="AD12944" s="53"/>
    </row>
    <row r="12945" spans="1:30" s="13" customFormat="1" x14ac:dyDescent="0.25">
      <c r="A12945"/>
      <c r="B12945" s="32"/>
      <c r="C12945" s="34"/>
      <c r="D12945" s="10"/>
      <c r="J12945" s="53"/>
      <c r="K12945" s="64"/>
      <c r="O12945" s="60"/>
      <c r="P12945" s="67"/>
      <c r="T12945" s="53"/>
      <c r="U12945" s="64"/>
      <c r="Y12945" s="53"/>
      <c r="Z12945" s="64"/>
      <c r="AD12945" s="53"/>
    </row>
    <row r="12946" spans="1:30" s="13" customFormat="1" x14ac:dyDescent="0.25">
      <c r="A12946"/>
      <c r="B12946" s="32"/>
      <c r="C12946" s="34"/>
      <c r="D12946" s="10"/>
      <c r="J12946" s="53"/>
      <c r="K12946" s="64"/>
      <c r="O12946" s="60"/>
      <c r="P12946" s="67"/>
      <c r="T12946" s="53"/>
      <c r="U12946" s="64"/>
      <c r="Y12946" s="53"/>
      <c r="Z12946" s="64"/>
      <c r="AD12946" s="53"/>
    </row>
    <row r="12947" spans="1:30" s="13" customFormat="1" x14ac:dyDescent="0.25">
      <c r="A12947"/>
      <c r="B12947" s="32"/>
      <c r="C12947" s="34"/>
      <c r="D12947" s="10"/>
      <c r="J12947" s="53"/>
      <c r="K12947" s="64"/>
      <c r="O12947" s="60"/>
      <c r="P12947" s="67"/>
      <c r="T12947" s="53"/>
      <c r="U12947" s="64"/>
      <c r="Y12947" s="53"/>
      <c r="Z12947" s="64"/>
      <c r="AD12947" s="53"/>
    </row>
    <row r="12948" spans="1:30" s="13" customFormat="1" x14ac:dyDescent="0.25">
      <c r="A12948"/>
      <c r="B12948" s="32"/>
      <c r="C12948" s="34"/>
      <c r="D12948" s="10"/>
      <c r="J12948" s="53"/>
      <c r="K12948" s="64"/>
      <c r="O12948" s="60"/>
      <c r="P12948" s="67"/>
      <c r="T12948" s="53"/>
      <c r="U12948" s="64"/>
      <c r="Y12948" s="53"/>
      <c r="Z12948" s="64"/>
      <c r="AD12948" s="53"/>
    </row>
    <row r="12949" spans="1:30" s="13" customFormat="1" x14ac:dyDescent="0.25">
      <c r="A12949"/>
      <c r="B12949" s="32"/>
      <c r="C12949" s="34"/>
      <c r="D12949" s="10"/>
      <c r="J12949" s="53"/>
      <c r="K12949" s="64"/>
      <c r="O12949" s="60"/>
      <c r="P12949" s="67"/>
      <c r="T12949" s="53"/>
      <c r="U12949" s="64"/>
      <c r="Y12949" s="53"/>
      <c r="Z12949" s="64"/>
      <c r="AD12949" s="53"/>
    </row>
    <row r="12950" spans="1:30" s="13" customFormat="1" x14ac:dyDescent="0.25">
      <c r="A12950"/>
      <c r="B12950" s="32"/>
      <c r="C12950" s="34"/>
      <c r="D12950" s="10"/>
      <c r="J12950" s="53"/>
      <c r="K12950" s="64"/>
      <c r="O12950" s="60"/>
      <c r="P12950" s="67"/>
      <c r="T12950" s="53"/>
      <c r="U12950" s="64"/>
      <c r="Y12950" s="53"/>
      <c r="Z12950" s="64"/>
      <c r="AD12950" s="53"/>
    </row>
    <row r="12951" spans="1:30" s="13" customFormat="1" x14ac:dyDescent="0.25">
      <c r="A12951"/>
      <c r="B12951" s="32"/>
      <c r="C12951" s="34"/>
      <c r="D12951" s="10"/>
      <c r="J12951" s="53"/>
      <c r="K12951" s="64"/>
      <c r="O12951" s="60"/>
      <c r="P12951" s="67"/>
      <c r="T12951" s="53"/>
      <c r="U12951" s="64"/>
      <c r="Y12951" s="53"/>
      <c r="Z12951" s="64"/>
      <c r="AD12951" s="53"/>
    </row>
    <row r="12952" spans="1:30" s="13" customFormat="1" x14ac:dyDescent="0.25">
      <c r="A12952"/>
      <c r="B12952" s="32"/>
      <c r="C12952" s="34"/>
      <c r="D12952" s="10"/>
      <c r="J12952" s="53"/>
      <c r="K12952" s="64"/>
      <c r="O12952" s="60"/>
      <c r="P12952" s="67"/>
      <c r="T12952" s="53"/>
      <c r="U12952" s="64"/>
      <c r="Y12952" s="53"/>
      <c r="Z12952" s="64"/>
      <c r="AD12952" s="53"/>
    </row>
    <row r="12953" spans="1:30" s="13" customFormat="1" x14ac:dyDescent="0.25">
      <c r="A12953"/>
      <c r="B12953" s="32"/>
      <c r="C12953" s="34"/>
      <c r="D12953" s="10"/>
      <c r="J12953" s="53"/>
      <c r="K12953" s="64"/>
      <c r="O12953" s="60"/>
      <c r="P12953" s="67"/>
      <c r="T12953" s="53"/>
      <c r="U12953" s="64"/>
      <c r="Y12953" s="53"/>
      <c r="Z12953" s="64"/>
      <c r="AD12953" s="53"/>
    </row>
    <row r="12954" spans="1:30" s="13" customFormat="1" x14ac:dyDescent="0.25">
      <c r="A12954"/>
      <c r="B12954" s="32"/>
      <c r="C12954" s="34"/>
      <c r="D12954" s="10"/>
      <c r="J12954" s="53"/>
      <c r="K12954" s="64"/>
      <c r="O12954" s="60"/>
      <c r="P12954" s="67"/>
      <c r="T12954" s="53"/>
      <c r="U12954" s="64"/>
      <c r="Y12954" s="53"/>
      <c r="Z12954" s="64"/>
      <c r="AD12954" s="53"/>
    </row>
    <row r="12955" spans="1:30" s="13" customFormat="1" x14ac:dyDescent="0.25">
      <c r="A12955"/>
      <c r="B12955" s="32"/>
      <c r="C12955" s="34"/>
      <c r="D12955" s="10"/>
      <c r="J12955" s="53"/>
      <c r="K12955" s="64"/>
      <c r="O12955" s="60"/>
      <c r="P12955" s="67"/>
      <c r="T12955" s="53"/>
      <c r="U12955" s="64"/>
      <c r="Y12955" s="53"/>
      <c r="Z12955" s="64"/>
      <c r="AD12955" s="53"/>
    </row>
    <row r="12956" spans="1:30" s="13" customFormat="1" x14ac:dyDescent="0.25">
      <c r="A12956"/>
      <c r="B12956" s="32"/>
      <c r="C12956" s="34"/>
      <c r="D12956" s="10"/>
      <c r="J12956" s="53"/>
      <c r="K12956" s="64"/>
      <c r="O12956" s="60"/>
      <c r="P12956" s="67"/>
      <c r="T12956" s="53"/>
      <c r="U12956" s="64"/>
      <c r="Y12956" s="53"/>
      <c r="Z12956" s="64"/>
      <c r="AD12956" s="53"/>
    </row>
    <row r="12957" spans="1:30" s="13" customFormat="1" x14ac:dyDescent="0.25">
      <c r="A12957"/>
      <c r="B12957" s="32"/>
      <c r="C12957" s="34"/>
      <c r="D12957" s="10"/>
      <c r="J12957" s="53"/>
      <c r="K12957" s="64"/>
      <c r="O12957" s="60"/>
      <c r="P12957" s="67"/>
      <c r="T12957" s="53"/>
      <c r="U12957" s="64"/>
      <c r="Y12957" s="53"/>
      <c r="Z12957" s="64"/>
      <c r="AD12957" s="53"/>
    </row>
    <row r="12958" spans="1:30" s="13" customFormat="1" x14ac:dyDescent="0.25">
      <c r="A12958"/>
      <c r="B12958" s="32"/>
      <c r="C12958" s="34"/>
      <c r="D12958" s="10"/>
      <c r="J12958" s="53"/>
      <c r="K12958" s="64"/>
      <c r="O12958" s="60"/>
      <c r="P12958" s="67"/>
      <c r="T12958" s="53"/>
      <c r="U12958" s="64"/>
      <c r="Y12958" s="53"/>
      <c r="Z12958" s="64"/>
      <c r="AD12958" s="53"/>
    </row>
    <row r="12959" spans="1:30" s="13" customFormat="1" x14ac:dyDescent="0.25">
      <c r="A12959"/>
      <c r="B12959" s="32"/>
      <c r="C12959" s="34"/>
      <c r="D12959" s="10"/>
      <c r="J12959" s="53"/>
      <c r="K12959" s="64"/>
      <c r="O12959" s="60"/>
      <c r="P12959" s="67"/>
      <c r="T12959" s="53"/>
      <c r="U12959" s="64"/>
      <c r="Y12959" s="53"/>
      <c r="Z12959" s="64"/>
      <c r="AD12959" s="53"/>
    </row>
    <row r="12960" spans="1:30" s="13" customFormat="1" x14ac:dyDescent="0.25">
      <c r="A12960"/>
      <c r="B12960" s="32"/>
      <c r="C12960" s="34"/>
      <c r="D12960" s="10"/>
      <c r="J12960" s="53"/>
      <c r="K12960" s="64"/>
      <c r="O12960" s="60"/>
      <c r="P12960" s="67"/>
      <c r="T12960" s="53"/>
      <c r="U12960" s="64"/>
      <c r="Y12960" s="53"/>
      <c r="Z12960" s="64"/>
      <c r="AD12960" s="53"/>
    </row>
    <row r="12961" spans="1:30" s="13" customFormat="1" x14ac:dyDescent="0.25">
      <c r="A12961"/>
      <c r="B12961" s="32"/>
      <c r="C12961" s="34"/>
      <c r="D12961" s="10"/>
      <c r="J12961" s="53"/>
      <c r="K12961" s="64"/>
      <c r="O12961" s="60"/>
      <c r="P12961" s="67"/>
      <c r="T12961" s="53"/>
      <c r="U12961" s="64"/>
      <c r="Y12961" s="53"/>
      <c r="Z12961" s="64"/>
      <c r="AD12961" s="53"/>
    </row>
    <row r="12962" spans="1:30" s="13" customFormat="1" x14ac:dyDescent="0.25">
      <c r="A12962"/>
      <c r="B12962" s="32"/>
      <c r="C12962" s="34"/>
      <c r="D12962" s="10"/>
      <c r="J12962" s="53"/>
      <c r="K12962" s="64"/>
      <c r="O12962" s="60"/>
      <c r="P12962" s="67"/>
      <c r="T12962" s="53"/>
      <c r="U12962" s="64"/>
      <c r="Y12962" s="53"/>
      <c r="Z12962" s="64"/>
      <c r="AD12962" s="53"/>
    </row>
    <row r="12963" spans="1:30" s="13" customFormat="1" x14ac:dyDescent="0.25">
      <c r="A12963"/>
      <c r="B12963" s="32"/>
      <c r="C12963" s="34"/>
      <c r="D12963" s="10"/>
      <c r="J12963" s="53"/>
      <c r="K12963" s="64"/>
      <c r="O12963" s="60"/>
      <c r="P12963" s="67"/>
      <c r="T12963" s="53"/>
      <c r="U12963" s="64"/>
      <c r="Y12963" s="53"/>
      <c r="Z12963" s="64"/>
      <c r="AD12963" s="53"/>
    </row>
    <row r="12964" spans="1:30" s="13" customFormat="1" x14ac:dyDescent="0.25">
      <c r="A12964"/>
      <c r="B12964" s="32"/>
      <c r="C12964" s="34"/>
      <c r="D12964" s="10"/>
      <c r="J12964" s="53"/>
      <c r="K12964" s="64"/>
      <c r="O12964" s="60"/>
      <c r="P12964" s="67"/>
      <c r="T12964" s="53"/>
      <c r="U12964" s="64"/>
      <c r="Y12964" s="53"/>
      <c r="Z12964" s="64"/>
      <c r="AD12964" s="53"/>
    </row>
    <row r="12965" spans="1:30" s="13" customFormat="1" x14ac:dyDescent="0.25">
      <c r="A12965"/>
      <c r="B12965" s="32"/>
      <c r="C12965" s="34"/>
      <c r="D12965" s="10"/>
      <c r="J12965" s="53"/>
      <c r="K12965" s="64"/>
      <c r="O12965" s="60"/>
      <c r="P12965" s="67"/>
      <c r="T12965" s="53"/>
      <c r="U12965" s="64"/>
      <c r="Y12965" s="53"/>
      <c r="Z12965" s="64"/>
      <c r="AD12965" s="53"/>
    </row>
    <row r="12966" spans="1:30" s="13" customFormat="1" x14ac:dyDescent="0.25">
      <c r="A12966"/>
      <c r="B12966" s="32"/>
      <c r="C12966" s="34"/>
      <c r="D12966" s="10"/>
      <c r="J12966" s="53"/>
      <c r="K12966" s="64"/>
      <c r="O12966" s="60"/>
      <c r="P12966" s="67"/>
      <c r="T12966" s="53"/>
      <c r="U12966" s="64"/>
      <c r="Y12966" s="53"/>
      <c r="Z12966" s="64"/>
      <c r="AD12966" s="53"/>
    </row>
    <row r="12967" spans="1:30" s="13" customFormat="1" x14ac:dyDescent="0.25">
      <c r="A12967"/>
      <c r="B12967" s="32"/>
      <c r="C12967" s="34"/>
      <c r="D12967" s="10"/>
      <c r="J12967" s="53"/>
      <c r="K12967" s="64"/>
      <c r="O12967" s="60"/>
      <c r="P12967" s="67"/>
      <c r="T12967" s="53"/>
      <c r="U12967" s="64"/>
      <c r="Y12967" s="53"/>
      <c r="Z12967" s="64"/>
      <c r="AD12967" s="53"/>
    </row>
    <row r="12968" spans="1:30" s="13" customFormat="1" x14ac:dyDescent="0.25">
      <c r="A12968"/>
      <c r="B12968" s="32"/>
      <c r="C12968" s="34"/>
      <c r="D12968" s="10"/>
      <c r="J12968" s="53"/>
      <c r="K12968" s="64"/>
      <c r="O12968" s="60"/>
      <c r="P12968" s="67"/>
      <c r="T12968" s="53"/>
      <c r="U12968" s="64"/>
      <c r="Y12968" s="53"/>
      <c r="Z12968" s="64"/>
      <c r="AD12968" s="53"/>
    </row>
    <row r="12969" spans="1:30" s="13" customFormat="1" x14ac:dyDescent="0.25">
      <c r="A12969"/>
      <c r="B12969" s="32"/>
      <c r="C12969" s="34"/>
      <c r="D12969" s="10"/>
      <c r="J12969" s="53"/>
      <c r="K12969" s="64"/>
      <c r="O12969" s="60"/>
      <c r="P12969" s="67"/>
      <c r="T12969" s="53"/>
      <c r="U12969" s="64"/>
      <c r="Y12969" s="53"/>
      <c r="Z12969" s="64"/>
      <c r="AD12969" s="53"/>
    </row>
    <row r="12970" spans="1:30" s="13" customFormat="1" x14ac:dyDescent="0.25">
      <c r="A12970"/>
      <c r="B12970" s="32"/>
      <c r="C12970" s="34"/>
      <c r="D12970" s="10"/>
      <c r="J12970" s="53"/>
      <c r="K12970" s="64"/>
      <c r="O12970" s="60"/>
      <c r="P12970" s="67"/>
      <c r="T12970" s="53"/>
      <c r="U12970" s="64"/>
      <c r="Y12970" s="53"/>
      <c r="Z12970" s="64"/>
      <c r="AD12970" s="53"/>
    </row>
    <row r="12971" spans="1:30" s="13" customFormat="1" x14ac:dyDescent="0.25">
      <c r="A12971"/>
      <c r="B12971" s="32"/>
      <c r="C12971" s="34"/>
      <c r="D12971" s="10"/>
      <c r="J12971" s="53"/>
      <c r="K12971" s="64"/>
      <c r="O12971" s="60"/>
      <c r="P12971" s="67"/>
      <c r="T12971" s="53"/>
      <c r="U12971" s="64"/>
      <c r="Y12971" s="53"/>
      <c r="Z12971" s="64"/>
      <c r="AD12971" s="53"/>
    </row>
    <row r="12972" spans="1:30" s="13" customFormat="1" x14ac:dyDescent="0.25">
      <c r="A12972"/>
      <c r="B12972" s="32"/>
      <c r="C12972" s="34"/>
      <c r="D12972" s="10"/>
      <c r="J12972" s="53"/>
      <c r="K12972" s="64"/>
      <c r="O12972" s="60"/>
      <c r="P12972" s="67"/>
      <c r="T12972" s="53"/>
      <c r="U12972" s="64"/>
      <c r="Y12972" s="53"/>
      <c r="Z12972" s="64"/>
      <c r="AD12972" s="53"/>
    </row>
    <row r="12973" spans="1:30" s="13" customFormat="1" x14ac:dyDescent="0.25">
      <c r="A12973"/>
      <c r="B12973" s="32"/>
      <c r="C12973" s="34"/>
      <c r="D12973" s="10"/>
      <c r="J12973" s="53"/>
      <c r="K12973" s="64"/>
      <c r="O12973" s="60"/>
      <c r="P12973" s="67"/>
      <c r="T12973" s="53"/>
      <c r="U12973" s="64"/>
      <c r="Y12973" s="53"/>
      <c r="Z12973" s="64"/>
      <c r="AD12973" s="53"/>
    </row>
    <row r="12974" spans="1:30" s="13" customFormat="1" x14ac:dyDescent="0.25">
      <c r="A12974"/>
      <c r="B12974" s="32"/>
      <c r="C12974" s="34"/>
      <c r="D12974" s="10"/>
      <c r="J12974" s="53"/>
      <c r="K12974" s="64"/>
      <c r="O12974" s="60"/>
      <c r="P12974" s="67"/>
      <c r="T12974" s="53"/>
      <c r="U12974" s="64"/>
      <c r="Y12974" s="53"/>
      <c r="Z12974" s="64"/>
      <c r="AD12974" s="53"/>
    </row>
    <row r="12975" spans="1:30" s="13" customFormat="1" x14ac:dyDescent="0.25">
      <c r="A12975"/>
      <c r="B12975" s="32"/>
      <c r="C12975" s="34"/>
      <c r="D12975" s="10"/>
      <c r="J12975" s="53"/>
      <c r="K12975" s="64"/>
      <c r="O12975" s="60"/>
      <c r="P12975" s="67"/>
      <c r="T12975" s="53"/>
      <c r="U12975" s="64"/>
      <c r="Y12975" s="53"/>
      <c r="Z12975" s="64"/>
      <c r="AD12975" s="53"/>
    </row>
    <row r="12976" spans="1:30" s="13" customFormat="1" x14ac:dyDescent="0.25">
      <c r="A12976"/>
      <c r="B12976" s="32"/>
      <c r="C12976" s="34"/>
      <c r="D12976" s="10"/>
      <c r="J12976" s="53"/>
      <c r="K12976" s="64"/>
      <c r="O12976" s="60"/>
      <c r="P12976" s="67"/>
      <c r="T12976" s="53"/>
      <c r="U12976" s="64"/>
      <c r="Y12976" s="53"/>
      <c r="Z12976" s="64"/>
      <c r="AD12976" s="53"/>
    </row>
    <row r="12977" spans="1:30" s="13" customFormat="1" x14ac:dyDescent="0.25">
      <c r="A12977"/>
      <c r="B12977" s="32"/>
      <c r="C12977" s="34"/>
      <c r="D12977" s="10"/>
      <c r="J12977" s="53"/>
      <c r="K12977" s="64"/>
      <c r="O12977" s="60"/>
      <c r="P12977" s="67"/>
      <c r="T12977" s="53"/>
      <c r="U12977" s="64"/>
      <c r="Y12977" s="53"/>
      <c r="Z12977" s="64"/>
      <c r="AD12977" s="53"/>
    </row>
    <row r="12978" spans="1:30" s="13" customFormat="1" x14ac:dyDescent="0.25">
      <c r="A12978"/>
      <c r="B12978" s="32"/>
      <c r="C12978" s="34"/>
      <c r="D12978" s="10"/>
      <c r="J12978" s="53"/>
      <c r="K12978" s="64"/>
      <c r="O12978" s="60"/>
      <c r="P12978" s="67"/>
      <c r="T12978" s="53"/>
      <c r="U12978" s="64"/>
      <c r="Y12978" s="53"/>
      <c r="Z12978" s="64"/>
      <c r="AD12978" s="53"/>
    </row>
    <row r="12979" spans="1:30" s="13" customFormat="1" x14ac:dyDescent="0.25">
      <c r="A12979"/>
      <c r="B12979" s="32"/>
      <c r="C12979" s="34"/>
      <c r="D12979" s="10"/>
      <c r="J12979" s="53"/>
      <c r="K12979" s="64"/>
      <c r="O12979" s="60"/>
      <c r="P12979" s="67"/>
      <c r="T12979" s="53"/>
      <c r="U12979" s="64"/>
      <c r="Y12979" s="53"/>
      <c r="Z12979" s="64"/>
      <c r="AD12979" s="53"/>
    </row>
    <row r="12980" spans="1:30" s="13" customFormat="1" x14ac:dyDescent="0.25">
      <c r="A12980"/>
      <c r="B12980" s="32"/>
      <c r="C12980" s="34"/>
      <c r="D12980" s="10"/>
      <c r="J12980" s="53"/>
      <c r="K12980" s="64"/>
      <c r="O12980" s="60"/>
      <c r="P12980" s="67"/>
      <c r="T12980" s="53"/>
      <c r="U12980" s="64"/>
      <c r="Y12980" s="53"/>
      <c r="Z12980" s="64"/>
      <c r="AD12980" s="53"/>
    </row>
    <row r="12981" spans="1:30" s="13" customFormat="1" x14ac:dyDescent="0.25">
      <c r="A12981"/>
      <c r="B12981" s="32"/>
      <c r="C12981" s="34"/>
      <c r="D12981" s="10"/>
      <c r="J12981" s="53"/>
      <c r="K12981" s="64"/>
      <c r="O12981" s="60"/>
      <c r="P12981" s="67"/>
      <c r="T12981" s="53"/>
      <c r="U12981" s="64"/>
      <c r="Y12981" s="53"/>
      <c r="Z12981" s="64"/>
      <c r="AD12981" s="53"/>
    </row>
    <row r="12982" spans="1:30" s="13" customFormat="1" x14ac:dyDescent="0.25">
      <c r="A12982"/>
      <c r="B12982" s="32"/>
      <c r="C12982" s="34"/>
      <c r="D12982" s="10"/>
      <c r="J12982" s="53"/>
      <c r="K12982" s="64"/>
      <c r="O12982" s="60"/>
      <c r="P12982" s="67"/>
      <c r="T12982" s="53"/>
      <c r="U12982" s="64"/>
      <c r="Y12982" s="53"/>
      <c r="Z12982" s="64"/>
      <c r="AD12982" s="53"/>
    </row>
    <row r="12983" spans="1:30" s="13" customFormat="1" x14ac:dyDescent="0.25">
      <c r="A12983"/>
      <c r="B12983" s="32"/>
      <c r="C12983" s="34"/>
      <c r="D12983" s="10"/>
      <c r="J12983" s="53"/>
      <c r="K12983" s="64"/>
      <c r="O12983" s="60"/>
      <c r="P12983" s="67"/>
      <c r="T12983" s="53"/>
      <c r="U12983" s="64"/>
      <c r="Y12983" s="53"/>
      <c r="Z12983" s="64"/>
      <c r="AD12983" s="53"/>
    </row>
    <row r="12984" spans="1:30" s="13" customFormat="1" x14ac:dyDescent="0.25">
      <c r="A12984"/>
      <c r="B12984" s="32"/>
      <c r="C12984" s="34"/>
      <c r="D12984" s="10"/>
      <c r="J12984" s="53"/>
      <c r="K12984" s="64"/>
      <c r="O12984" s="60"/>
      <c r="P12984" s="67"/>
      <c r="T12984" s="53"/>
      <c r="U12984" s="64"/>
      <c r="Y12984" s="53"/>
      <c r="Z12984" s="64"/>
      <c r="AD12984" s="53"/>
    </row>
    <row r="12985" spans="1:30" s="13" customFormat="1" x14ac:dyDescent="0.25">
      <c r="A12985"/>
      <c r="B12985" s="32"/>
      <c r="C12985" s="34"/>
      <c r="D12985" s="10"/>
      <c r="J12985" s="53"/>
      <c r="K12985" s="64"/>
      <c r="O12985" s="60"/>
      <c r="P12985" s="67"/>
      <c r="T12985" s="53"/>
      <c r="U12985" s="64"/>
      <c r="Y12985" s="53"/>
      <c r="Z12985" s="64"/>
      <c r="AD12985" s="53"/>
    </row>
    <row r="12986" spans="1:30" s="13" customFormat="1" x14ac:dyDescent="0.25">
      <c r="A12986"/>
      <c r="B12986" s="32"/>
      <c r="C12986" s="34"/>
      <c r="D12986" s="10"/>
      <c r="J12986" s="53"/>
      <c r="K12986" s="64"/>
      <c r="O12986" s="60"/>
      <c r="P12986" s="67"/>
      <c r="T12986" s="53"/>
      <c r="U12986" s="64"/>
      <c r="Y12986" s="53"/>
      <c r="Z12986" s="64"/>
      <c r="AD12986" s="53"/>
    </row>
    <row r="12987" spans="1:30" s="13" customFormat="1" x14ac:dyDescent="0.25">
      <c r="A12987"/>
      <c r="B12987" s="32"/>
      <c r="C12987" s="34"/>
      <c r="D12987" s="10"/>
      <c r="J12987" s="53"/>
      <c r="K12987" s="64"/>
      <c r="O12987" s="60"/>
      <c r="P12987" s="67"/>
      <c r="T12987" s="53"/>
      <c r="U12987" s="64"/>
      <c r="Y12987" s="53"/>
      <c r="Z12987" s="64"/>
      <c r="AD12987" s="53"/>
    </row>
    <row r="12988" spans="1:30" s="13" customFormat="1" x14ac:dyDescent="0.25">
      <c r="A12988"/>
      <c r="B12988" s="32"/>
      <c r="C12988" s="34"/>
      <c r="D12988" s="10"/>
      <c r="J12988" s="53"/>
      <c r="K12988" s="64"/>
      <c r="O12988" s="60"/>
      <c r="P12988" s="67"/>
      <c r="T12988" s="53"/>
      <c r="U12988" s="64"/>
      <c r="Y12988" s="53"/>
      <c r="Z12988" s="64"/>
      <c r="AD12988" s="53"/>
    </row>
    <row r="12989" spans="1:30" s="13" customFormat="1" x14ac:dyDescent="0.25">
      <c r="A12989"/>
      <c r="B12989" s="32"/>
      <c r="C12989" s="34"/>
      <c r="D12989" s="10"/>
      <c r="J12989" s="53"/>
      <c r="K12989" s="64"/>
      <c r="O12989" s="60"/>
      <c r="P12989" s="67"/>
      <c r="T12989" s="53"/>
      <c r="U12989" s="64"/>
      <c r="Y12989" s="53"/>
      <c r="Z12989" s="64"/>
      <c r="AD12989" s="53"/>
    </row>
    <row r="12990" spans="1:30" s="13" customFormat="1" x14ac:dyDescent="0.25">
      <c r="A12990"/>
      <c r="B12990" s="32"/>
      <c r="C12990" s="34"/>
      <c r="D12990" s="10"/>
      <c r="J12990" s="53"/>
      <c r="K12990" s="64"/>
      <c r="O12990" s="60"/>
      <c r="P12990" s="67"/>
      <c r="T12990" s="53"/>
      <c r="U12990" s="64"/>
      <c r="Y12990" s="53"/>
      <c r="Z12990" s="64"/>
      <c r="AD12990" s="53"/>
    </row>
    <row r="12991" spans="1:30" s="13" customFormat="1" x14ac:dyDescent="0.25">
      <c r="A12991"/>
      <c r="B12991" s="32"/>
      <c r="C12991" s="34"/>
      <c r="D12991" s="10"/>
      <c r="J12991" s="53"/>
      <c r="K12991" s="64"/>
      <c r="O12991" s="60"/>
      <c r="P12991" s="67"/>
      <c r="T12991" s="53"/>
      <c r="U12991" s="64"/>
      <c r="Y12991" s="53"/>
      <c r="Z12991" s="64"/>
      <c r="AD12991" s="53"/>
    </row>
    <row r="12992" spans="1:30" s="13" customFormat="1" x14ac:dyDescent="0.25">
      <c r="A12992"/>
      <c r="B12992" s="32"/>
      <c r="C12992" s="34"/>
      <c r="D12992" s="10"/>
      <c r="J12992" s="53"/>
      <c r="K12992" s="64"/>
      <c r="O12992" s="60"/>
      <c r="P12992" s="67"/>
      <c r="T12992" s="53"/>
      <c r="U12992" s="64"/>
      <c r="Y12992" s="53"/>
      <c r="Z12992" s="64"/>
      <c r="AD12992" s="53"/>
    </row>
    <row r="12993" spans="1:30" s="13" customFormat="1" x14ac:dyDescent="0.25">
      <c r="A12993"/>
      <c r="B12993" s="32"/>
      <c r="C12993" s="34"/>
      <c r="D12993" s="10"/>
      <c r="J12993" s="53"/>
      <c r="K12993" s="64"/>
      <c r="O12993" s="60"/>
      <c r="P12993" s="67"/>
      <c r="T12993" s="53"/>
      <c r="U12993" s="64"/>
      <c r="Y12993" s="53"/>
      <c r="Z12993" s="64"/>
      <c r="AD12993" s="53"/>
    </row>
    <row r="12994" spans="1:30" s="13" customFormat="1" x14ac:dyDescent="0.25">
      <c r="A12994"/>
      <c r="B12994" s="32"/>
      <c r="C12994" s="34"/>
      <c r="D12994" s="10"/>
      <c r="J12994" s="53"/>
      <c r="K12994" s="64"/>
      <c r="O12994" s="60"/>
      <c r="P12994" s="67"/>
      <c r="T12994" s="53"/>
      <c r="U12994" s="64"/>
      <c r="Y12994" s="53"/>
      <c r="Z12994" s="64"/>
      <c r="AD12994" s="53"/>
    </row>
    <row r="12995" spans="1:30" s="13" customFormat="1" x14ac:dyDescent="0.25">
      <c r="A12995"/>
      <c r="B12995" s="32"/>
      <c r="C12995" s="34"/>
      <c r="D12995" s="10"/>
      <c r="J12995" s="53"/>
      <c r="K12995" s="64"/>
      <c r="O12995" s="60"/>
      <c r="P12995" s="67"/>
      <c r="T12995" s="53"/>
      <c r="U12995" s="64"/>
      <c r="Y12995" s="53"/>
      <c r="Z12995" s="64"/>
      <c r="AD12995" s="53"/>
    </row>
    <row r="12996" spans="1:30" s="13" customFormat="1" x14ac:dyDescent="0.25">
      <c r="A12996"/>
      <c r="B12996" s="32"/>
      <c r="C12996" s="34"/>
      <c r="D12996" s="10"/>
      <c r="J12996" s="53"/>
      <c r="K12996" s="64"/>
      <c r="O12996" s="60"/>
      <c r="P12996" s="67"/>
      <c r="T12996" s="53"/>
      <c r="U12996" s="64"/>
      <c r="Y12996" s="53"/>
      <c r="Z12996" s="64"/>
      <c r="AD12996" s="53"/>
    </row>
    <row r="12997" spans="1:30" s="13" customFormat="1" x14ac:dyDescent="0.25">
      <c r="A12997"/>
      <c r="B12997" s="32"/>
      <c r="C12997" s="34"/>
      <c r="D12997" s="10"/>
      <c r="J12997" s="53"/>
      <c r="K12997" s="64"/>
      <c r="O12997" s="60"/>
      <c r="P12997" s="67"/>
      <c r="T12997" s="53"/>
      <c r="U12997" s="64"/>
      <c r="Y12997" s="53"/>
      <c r="Z12997" s="64"/>
      <c r="AD12997" s="53"/>
    </row>
    <row r="12998" spans="1:30" s="13" customFormat="1" x14ac:dyDescent="0.25">
      <c r="A12998"/>
      <c r="B12998" s="32"/>
      <c r="C12998" s="34"/>
      <c r="D12998" s="10"/>
      <c r="J12998" s="53"/>
      <c r="K12998" s="64"/>
      <c r="O12998" s="60"/>
      <c r="P12998" s="67"/>
      <c r="T12998" s="53"/>
      <c r="U12998" s="64"/>
      <c r="Y12998" s="53"/>
      <c r="Z12998" s="64"/>
      <c r="AD12998" s="53"/>
    </row>
    <row r="12999" spans="1:30" s="13" customFormat="1" x14ac:dyDescent="0.25">
      <c r="A12999"/>
      <c r="B12999" s="32"/>
      <c r="C12999" s="34"/>
      <c r="D12999" s="10"/>
      <c r="J12999" s="53"/>
      <c r="K12999" s="64"/>
      <c r="O12999" s="60"/>
      <c r="P12999" s="67"/>
      <c r="T12999" s="53"/>
      <c r="U12999" s="64"/>
      <c r="Y12999" s="53"/>
      <c r="Z12999" s="64"/>
      <c r="AD12999" s="53"/>
    </row>
    <row r="13000" spans="1:30" s="13" customFormat="1" x14ac:dyDescent="0.25">
      <c r="A13000"/>
      <c r="B13000" s="32"/>
      <c r="C13000" s="34"/>
      <c r="D13000" s="10"/>
      <c r="J13000" s="53"/>
      <c r="K13000" s="64"/>
      <c r="O13000" s="60"/>
      <c r="P13000" s="67"/>
      <c r="T13000" s="53"/>
      <c r="U13000" s="64"/>
      <c r="Y13000" s="53"/>
      <c r="Z13000" s="64"/>
      <c r="AD13000" s="53"/>
    </row>
    <row r="13001" spans="1:30" s="13" customFormat="1" x14ac:dyDescent="0.25">
      <c r="A13001"/>
      <c r="B13001" s="32"/>
      <c r="C13001" s="34"/>
      <c r="D13001" s="10"/>
      <c r="J13001" s="53"/>
      <c r="K13001" s="64"/>
      <c r="O13001" s="60"/>
      <c r="P13001" s="67"/>
      <c r="T13001" s="53"/>
      <c r="U13001" s="64"/>
      <c r="Y13001" s="53"/>
      <c r="Z13001" s="64"/>
      <c r="AD13001" s="53"/>
    </row>
    <row r="13002" spans="1:30" s="13" customFormat="1" x14ac:dyDescent="0.25">
      <c r="A13002"/>
      <c r="B13002" s="32"/>
      <c r="C13002" s="34"/>
      <c r="D13002" s="10"/>
      <c r="J13002" s="53"/>
      <c r="K13002" s="64"/>
      <c r="O13002" s="60"/>
      <c r="P13002" s="67"/>
      <c r="T13002" s="53"/>
      <c r="U13002" s="64"/>
      <c r="Y13002" s="53"/>
      <c r="Z13002" s="64"/>
      <c r="AD13002" s="53"/>
    </row>
    <row r="13003" spans="1:30" s="13" customFormat="1" x14ac:dyDescent="0.25">
      <c r="A13003"/>
      <c r="B13003" s="32"/>
      <c r="C13003" s="34"/>
      <c r="D13003" s="10"/>
      <c r="J13003" s="53"/>
      <c r="K13003" s="64"/>
      <c r="O13003" s="60"/>
      <c r="P13003" s="67"/>
      <c r="T13003" s="53"/>
      <c r="U13003" s="64"/>
      <c r="Y13003" s="53"/>
      <c r="Z13003" s="64"/>
      <c r="AD13003" s="53"/>
    </row>
    <row r="13004" spans="1:30" s="13" customFormat="1" x14ac:dyDescent="0.25">
      <c r="A13004"/>
      <c r="B13004" s="32"/>
      <c r="C13004" s="34"/>
      <c r="D13004" s="10"/>
      <c r="J13004" s="53"/>
      <c r="K13004" s="64"/>
      <c r="O13004" s="60"/>
      <c r="P13004" s="67"/>
      <c r="T13004" s="53"/>
      <c r="U13004" s="64"/>
      <c r="Y13004" s="53"/>
      <c r="Z13004" s="64"/>
      <c r="AD13004" s="53"/>
    </row>
    <row r="13005" spans="1:30" s="13" customFormat="1" x14ac:dyDescent="0.25">
      <c r="A13005"/>
      <c r="B13005" s="32"/>
      <c r="C13005" s="34"/>
      <c r="D13005" s="10"/>
      <c r="J13005" s="53"/>
      <c r="K13005" s="64"/>
      <c r="O13005" s="60"/>
      <c r="P13005" s="67"/>
      <c r="T13005" s="53"/>
      <c r="U13005" s="64"/>
      <c r="Y13005" s="53"/>
      <c r="Z13005" s="64"/>
      <c r="AD13005" s="53"/>
    </row>
    <row r="13006" spans="1:30" s="13" customFormat="1" x14ac:dyDescent="0.25">
      <c r="A13006"/>
      <c r="B13006" s="32"/>
      <c r="C13006" s="34"/>
      <c r="D13006" s="10"/>
      <c r="J13006" s="53"/>
      <c r="K13006" s="64"/>
      <c r="O13006" s="60"/>
      <c r="P13006" s="67"/>
      <c r="T13006" s="53"/>
      <c r="U13006" s="64"/>
      <c r="Y13006" s="53"/>
      <c r="Z13006" s="64"/>
      <c r="AD13006" s="53"/>
    </row>
    <row r="13007" spans="1:30" s="13" customFormat="1" x14ac:dyDescent="0.25">
      <c r="A13007"/>
      <c r="B13007" s="32"/>
      <c r="C13007" s="34"/>
      <c r="D13007" s="10"/>
      <c r="J13007" s="53"/>
      <c r="K13007" s="64"/>
      <c r="O13007" s="60"/>
      <c r="P13007" s="67"/>
      <c r="T13007" s="53"/>
      <c r="U13007" s="64"/>
      <c r="Y13007" s="53"/>
      <c r="Z13007" s="64"/>
      <c r="AD13007" s="53"/>
    </row>
    <row r="13008" spans="1:30" s="13" customFormat="1" x14ac:dyDescent="0.25">
      <c r="A13008"/>
      <c r="B13008" s="32"/>
      <c r="C13008" s="34"/>
      <c r="D13008" s="10"/>
      <c r="J13008" s="53"/>
      <c r="K13008" s="64"/>
      <c r="O13008" s="60"/>
      <c r="P13008" s="67"/>
      <c r="T13008" s="53"/>
      <c r="U13008" s="64"/>
      <c r="Y13008" s="53"/>
      <c r="Z13008" s="64"/>
      <c r="AD13008" s="53"/>
    </row>
    <row r="13009" spans="1:30" s="13" customFormat="1" x14ac:dyDescent="0.25">
      <c r="A13009"/>
      <c r="B13009" s="32"/>
      <c r="C13009" s="34"/>
      <c r="D13009" s="10"/>
      <c r="J13009" s="53"/>
      <c r="K13009" s="64"/>
      <c r="O13009" s="60"/>
      <c r="P13009" s="67"/>
      <c r="T13009" s="53"/>
      <c r="U13009" s="64"/>
      <c r="Y13009" s="53"/>
      <c r="Z13009" s="64"/>
      <c r="AD13009" s="53"/>
    </row>
    <row r="13010" spans="1:30" s="13" customFormat="1" x14ac:dyDescent="0.25">
      <c r="A13010"/>
      <c r="B13010" s="32"/>
      <c r="C13010" s="34"/>
      <c r="D13010" s="10"/>
      <c r="J13010" s="53"/>
      <c r="K13010" s="64"/>
      <c r="O13010" s="60"/>
      <c r="P13010" s="67"/>
      <c r="T13010" s="53"/>
      <c r="U13010" s="64"/>
      <c r="Y13010" s="53"/>
      <c r="Z13010" s="64"/>
      <c r="AD13010" s="53"/>
    </row>
    <row r="13011" spans="1:30" s="13" customFormat="1" x14ac:dyDescent="0.25">
      <c r="A13011"/>
      <c r="B13011" s="32"/>
      <c r="C13011" s="34"/>
      <c r="D13011" s="10"/>
      <c r="J13011" s="53"/>
      <c r="K13011" s="64"/>
      <c r="O13011" s="60"/>
      <c r="P13011" s="67"/>
      <c r="T13011" s="53"/>
      <c r="U13011" s="64"/>
      <c r="Y13011" s="53"/>
      <c r="Z13011" s="64"/>
      <c r="AD13011" s="53"/>
    </row>
    <row r="13012" spans="1:30" s="13" customFormat="1" x14ac:dyDescent="0.25">
      <c r="A13012"/>
      <c r="B13012" s="32"/>
      <c r="C13012" s="34"/>
      <c r="D13012" s="10"/>
      <c r="J13012" s="53"/>
      <c r="K13012" s="64"/>
      <c r="O13012" s="60"/>
      <c r="P13012" s="67"/>
      <c r="T13012" s="53"/>
      <c r="U13012" s="64"/>
      <c r="Y13012" s="53"/>
      <c r="Z13012" s="64"/>
      <c r="AD13012" s="53"/>
    </row>
    <row r="13013" spans="1:30" s="13" customFormat="1" x14ac:dyDescent="0.25">
      <c r="A13013"/>
      <c r="B13013" s="32"/>
      <c r="C13013" s="34"/>
      <c r="D13013" s="10"/>
      <c r="J13013" s="53"/>
      <c r="K13013" s="64"/>
      <c r="O13013" s="60"/>
      <c r="P13013" s="67"/>
      <c r="T13013" s="53"/>
      <c r="U13013" s="64"/>
      <c r="Y13013" s="53"/>
      <c r="Z13013" s="64"/>
      <c r="AD13013" s="53"/>
    </row>
    <row r="13014" spans="1:30" s="13" customFormat="1" x14ac:dyDescent="0.25">
      <c r="A13014"/>
      <c r="B13014" s="32"/>
      <c r="C13014" s="34"/>
      <c r="D13014" s="10"/>
      <c r="J13014" s="53"/>
      <c r="K13014" s="64"/>
      <c r="O13014" s="60"/>
      <c r="P13014" s="67"/>
      <c r="T13014" s="53"/>
      <c r="U13014" s="64"/>
      <c r="Y13014" s="53"/>
      <c r="Z13014" s="64"/>
      <c r="AD13014" s="53"/>
    </row>
    <row r="13015" spans="1:30" s="13" customFormat="1" x14ac:dyDescent="0.25">
      <c r="A13015"/>
      <c r="B13015" s="32"/>
      <c r="C13015" s="34"/>
      <c r="D13015" s="10"/>
      <c r="J13015" s="53"/>
      <c r="K13015" s="64"/>
      <c r="O13015" s="60"/>
      <c r="P13015" s="67"/>
      <c r="T13015" s="53"/>
      <c r="U13015" s="64"/>
      <c r="Y13015" s="53"/>
      <c r="Z13015" s="64"/>
      <c r="AD13015" s="53"/>
    </row>
    <row r="13016" spans="1:30" s="13" customFormat="1" x14ac:dyDescent="0.25">
      <c r="A13016"/>
      <c r="B13016" s="32"/>
      <c r="C13016" s="34"/>
      <c r="D13016" s="10"/>
      <c r="J13016" s="53"/>
      <c r="K13016" s="64"/>
      <c r="O13016" s="60"/>
      <c r="P13016" s="67"/>
      <c r="T13016" s="53"/>
      <c r="U13016" s="64"/>
      <c r="Y13016" s="53"/>
      <c r="Z13016" s="64"/>
      <c r="AD13016" s="53"/>
    </row>
    <row r="13017" spans="1:30" s="13" customFormat="1" x14ac:dyDescent="0.25">
      <c r="A13017"/>
      <c r="B13017" s="32"/>
      <c r="C13017" s="34"/>
      <c r="D13017" s="10"/>
      <c r="J13017" s="53"/>
      <c r="K13017" s="64"/>
      <c r="O13017" s="60"/>
      <c r="P13017" s="67"/>
      <c r="T13017" s="53"/>
      <c r="U13017" s="64"/>
      <c r="Y13017" s="53"/>
      <c r="Z13017" s="64"/>
      <c r="AD13017" s="53"/>
    </row>
    <row r="13018" spans="1:30" s="13" customFormat="1" x14ac:dyDescent="0.25">
      <c r="A13018"/>
      <c r="B13018" s="32"/>
      <c r="C13018" s="34"/>
      <c r="D13018" s="10"/>
      <c r="J13018" s="53"/>
      <c r="K13018" s="64"/>
      <c r="O13018" s="60"/>
      <c r="P13018" s="67"/>
      <c r="T13018" s="53"/>
      <c r="U13018" s="64"/>
      <c r="Y13018" s="53"/>
      <c r="Z13018" s="64"/>
      <c r="AD13018" s="53"/>
    </row>
    <row r="13019" spans="1:30" s="13" customFormat="1" x14ac:dyDescent="0.25">
      <c r="A13019"/>
      <c r="B13019" s="32"/>
      <c r="C13019" s="34"/>
      <c r="D13019" s="10"/>
      <c r="J13019" s="53"/>
      <c r="K13019" s="64"/>
      <c r="O13019" s="60"/>
      <c r="P13019" s="67"/>
      <c r="T13019" s="53"/>
      <c r="U13019" s="64"/>
      <c r="Y13019" s="53"/>
      <c r="Z13019" s="64"/>
      <c r="AD13019" s="53"/>
    </row>
    <row r="13020" spans="1:30" s="13" customFormat="1" x14ac:dyDescent="0.25">
      <c r="A13020"/>
      <c r="B13020" s="32"/>
      <c r="C13020" s="34"/>
      <c r="D13020" s="10"/>
      <c r="J13020" s="53"/>
      <c r="K13020" s="64"/>
      <c r="O13020" s="60"/>
      <c r="P13020" s="67"/>
      <c r="T13020" s="53"/>
      <c r="U13020" s="64"/>
      <c r="Y13020" s="53"/>
      <c r="Z13020" s="64"/>
      <c r="AD13020" s="53"/>
    </row>
    <row r="13021" spans="1:30" s="13" customFormat="1" x14ac:dyDescent="0.25">
      <c r="A13021"/>
      <c r="B13021" s="32"/>
      <c r="C13021" s="34"/>
      <c r="D13021" s="10"/>
      <c r="J13021" s="53"/>
      <c r="K13021" s="64"/>
      <c r="O13021" s="60"/>
      <c r="P13021" s="67"/>
      <c r="T13021" s="53"/>
      <c r="U13021" s="64"/>
      <c r="Y13021" s="53"/>
      <c r="Z13021" s="64"/>
      <c r="AD13021" s="53"/>
    </row>
    <row r="13022" spans="1:30" s="13" customFormat="1" x14ac:dyDescent="0.25">
      <c r="A13022"/>
      <c r="B13022" s="32"/>
      <c r="C13022" s="34"/>
      <c r="D13022" s="10"/>
      <c r="J13022" s="53"/>
      <c r="K13022" s="64"/>
      <c r="O13022" s="60"/>
      <c r="P13022" s="67"/>
      <c r="T13022" s="53"/>
      <c r="U13022" s="64"/>
      <c r="Y13022" s="53"/>
      <c r="Z13022" s="64"/>
      <c r="AD13022" s="53"/>
    </row>
    <row r="13023" spans="1:30" s="13" customFormat="1" x14ac:dyDescent="0.25">
      <c r="A13023"/>
      <c r="B13023" s="32"/>
      <c r="C13023" s="34"/>
      <c r="D13023" s="10"/>
      <c r="J13023" s="53"/>
      <c r="K13023" s="64"/>
      <c r="O13023" s="60"/>
      <c r="P13023" s="67"/>
      <c r="T13023" s="53"/>
      <c r="U13023" s="64"/>
      <c r="Y13023" s="53"/>
      <c r="Z13023" s="64"/>
      <c r="AD13023" s="53"/>
    </row>
    <row r="13024" spans="1:30" s="13" customFormat="1" x14ac:dyDescent="0.25">
      <c r="A13024"/>
      <c r="B13024" s="32"/>
      <c r="C13024" s="34"/>
      <c r="D13024" s="10"/>
      <c r="J13024" s="53"/>
      <c r="K13024" s="64"/>
      <c r="O13024" s="60"/>
      <c r="P13024" s="67"/>
      <c r="T13024" s="53"/>
      <c r="U13024" s="64"/>
      <c r="Y13024" s="53"/>
      <c r="Z13024" s="64"/>
      <c r="AD13024" s="53"/>
    </row>
    <row r="13025" spans="1:30" s="13" customFormat="1" x14ac:dyDescent="0.25">
      <c r="A13025"/>
      <c r="B13025" s="32"/>
      <c r="C13025" s="34"/>
      <c r="D13025" s="10"/>
      <c r="J13025" s="53"/>
      <c r="K13025" s="64"/>
      <c r="O13025" s="60"/>
      <c r="P13025" s="67"/>
      <c r="T13025" s="53"/>
      <c r="U13025" s="64"/>
      <c r="Y13025" s="53"/>
      <c r="Z13025" s="64"/>
      <c r="AD13025" s="53"/>
    </row>
    <row r="13026" spans="1:30" s="13" customFormat="1" x14ac:dyDescent="0.25">
      <c r="A13026"/>
      <c r="B13026" s="32"/>
      <c r="C13026" s="34"/>
      <c r="D13026" s="10"/>
      <c r="J13026" s="53"/>
      <c r="K13026" s="64"/>
      <c r="O13026" s="60"/>
      <c r="P13026" s="67"/>
      <c r="T13026" s="53"/>
      <c r="U13026" s="64"/>
      <c r="Y13026" s="53"/>
      <c r="Z13026" s="64"/>
      <c r="AD13026" s="53"/>
    </row>
    <row r="13027" spans="1:30" s="13" customFormat="1" x14ac:dyDescent="0.25">
      <c r="A13027"/>
      <c r="B13027" s="32"/>
      <c r="C13027" s="34"/>
      <c r="D13027" s="10"/>
      <c r="J13027" s="53"/>
      <c r="K13027" s="64"/>
      <c r="O13027" s="60"/>
      <c r="P13027" s="67"/>
      <c r="T13027" s="53"/>
      <c r="U13027" s="64"/>
      <c r="Y13027" s="53"/>
      <c r="Z13027" s="64"/>
      <c r="AD13027" s="53"/>
    </row>
    <row r="13028" spans="1:30" s="13" customFormat="1" x14ac:dyDescent="0.25">
      <c r="A13028"/>
      <c r="B13028" s="32"/>
      <c r="C13028" s="34"/>
      <c r="D13028" s="10"/>
      <c r="J13028" s="53"/>
      <c r="K13028" s="64"/>
      <c r="O13028" s="60"/>
      <c r="P13028" s="67"/>
      <c r="T13028" s="53"/>
      <c r="U13028" s="64"/>
      <c r="Y13028" s="53"/>
      <c r="Z13028" s="64"/>
      <c r="AD13028" s="53"/>
    </row>
    <row r="13029" spans="1:30" s="13" customFormat="1" x14ac:dyDescent="0.25">
      <c r="A13029"/>
      <c r="B13029" s="32"/>
      <c r="C13029" s="34"/>
      <c r="D13029" s="10"/>
      <c r="J13029" s="53"/>
      <c r="K13029" s="64"/>
      <c r="O13029" s="60"/>
      <c r="P13029" s="67"/>
      <c r="T13029" s="53"/>
      <c r="U13029" s="64"/>
      <c r="Y13029" s="53"/>
      <c r="Z13029" s="64"/>
      <c r="AD13029" s="53"/>
    </row>
    <row r="13030" spans="1:30" s="13" customFormat="1" x14ac:dyDescent="0.25">
      <c r="A13030"/>
      <c r="B13030" s="32"/>
      <c r="C13030" s="34"/>
      <c r="D13030" s="10"/>
      <c r="J13030" s="53"/>
      <c r="K13030" s="64"/>
      <c r="O13030" s="60"/>
      <c r="P13030" s="67"/>
      <c r="T13030" s="53"/>
      <c r="U13030" s="64"/>
      <c r="Y13030" s="53"/>
      <c r="Z13030" s="64"/>
      <c r="AD13030" s="53"/>
    </row>
    <row r="13031" spans="1:30" s="13" customFormat="1" x14ac:dyDescent="0.25">
      <c r="A13031"/>
      <c r="B13031" s="32"/>
      <c r="C13031" s="34"/>
      <c r="D13031" s="10"/>
      <c r="J13031" s="53"/>
      <c r="K13031" s="64"/>
      <c r="O13031" s="60"/>
      <c r="P13031" s="67"/>
      <c r="T13031" s="53"/>
      <c r="U13031" s="64"/>
      <c r="Y13031" s="53"/>
      <c r="Z13031" s="64"/>
      <c r="AD13031" s="53"/>
    </row>
    <row r="13032" spans="1:30" s="13" customFormat="1" x14ac:dyDescent="0.25">
      <c r="A13032"/>
      <c r="B13032" s="32"/>
      <c r="C13032" s="34"/>
      <c r="D13032" s="10"/>
      <c r="J13032" s="53"/>
      <c r="K13032" s="64"/>
      <c r="O13032" s="60"/>
      <c r="P13032" s="67"/>
      <c r="T13032" s="53"/>
      <c r="U13032" s="64"/>
      <c r="Y13032" s="53"/>
      <c r="Z13032" s="64"/>
      <c r="AD13032" s="53"/>
    </row>
    <row r="13033" spans="1:30" s="13" customFormat="1" x14ac:dyDescent="0.25">
      <c r="A13033"/>
      <c r="B13033" s="32"/>
      <c r="C13033" s="34"/>
      <c r="D13033" s="10"/>
      <c r="J13033" s="53"/>
      <c r="K13033" s="64"/>
      <c r="O13033" s="60"/>
      <c r="P13033" s="67"/>
      <c r="T13033" s="53"/>
      <c r="U13033" s="64"/>
      <c r="Y13033" s="53"/>
      <c r="Z13033" s="64"/>
      <c r="AD13033" s="53"/>
    </row>
    <row r="13034" spans="1:30" s="13" customFormat="1" x14ac:dyDescent="0.25">
      <c r="A13034"/>
      <c r="B13034" s="32"/>
      <c r="C13034" s="34"/>
      <c r="D13034" s="10"/>
      <c r="J13034" s="53"/>
      <c r="K13034" s="64"/>
      <c r="O13034" s="60"/>
      <c r="P13034" s="67"/>
      <c r="T13034" s="53"/>
      <c r="U13034" s="64"/>
      <c r="Y13034" s="53"/>
      <c r="Z13034" s="64"/>
      <c r="AD13034" s="53"/>
    </row>
    <row r="13035" spans="1:30" s="13" customFormat="1" x14ac:dyDescent="0.25">
      <c r="A13035"/>
      <c r="B13035" s="32"/>
      <c r="C13035" s="34"/>
      <c r="D13035" s="10"/>
      <c r="J13035" s="53"/>
      <c r="K13035" s="64"/>
      <c r="O13035" s="60"/>
      <c r="P13035" s="67"/>
      <c r="T13035" s="53"/>
      <c r="U13035" s="64"/>
      <c r="Y13035" s="53"/>
      <c r="Z13035" s="64"/>
      <c r="AD13035" s="53"/>
    </row>
    <row r="13036" spans="1:30" s="13" customFormat="1" x14ac:dyDescent="0.25">
      <c r="A13036"/>
      <c r="B13036" s="32"/>
      <c r="C13036" s="34"/>
      <c r="D13036" s="10"/>
      <c r="J13036" s="53"/>
      <c r="K13036" s="64"/>
      <c r="O13036" s="60"/>
      <c r="P13036" s="67"/>
      <c r="T13036" s="53"/>
      <c r="U13036" s="64"/>
      <c r="Y13036" s="53"/>
      <c r="Z13036" s="64"/>
      <c r="AD13036" s="53"/>
    </row>
    <row r="13037" spans="1:30" s="13" customFormat="1" x14ac:dyDescent="0.25">
      <c r="A13037"/>
      <c r="B13037" s="32"/>
      <c r="C13037" s="34"/>
      <c r="D13037" s="10"/>
      <c r="J13037" s="53"/>
      <c r="K13037" s="64"/>
      <c r="O13037" s="60"/>
      <c r="P13037" s="67"/>
      <c r="T13037" s="53"/>
      <c r="U13037" s="64"/>
      <c r="Y13037" s="53"/>
      <c r="Z13037" s="64"/>
      <c r="AD13037" s="53"/>
    </row>
    <row r="13038" spans="1:30" s="13" customFormat="1" x14ac:dyDescent="0.25">
      <c r="A13038"/>
      <c r="B13038" s="32"/>
      <c r="C13038" s="34"/>
      <c r="D13038" s="10"/>
      <c r="J13038" s="53"/>
      <c r="K13038" s="64"/>
      <c r="O13038" s="60"/>
      <c r="P13038" s="67"/>
      <c r="T13038" s="53"/>
      <c r="U13038" s="64"/>
      <c r="Y13038" s="53"/>
      <c r="Z13038" s="64"/>
      <c r="AD13038" s="53"/>
    </row>
    <row r="13039" spans="1:30" s="13" customFormat="1" x14ac:dyDescent="0.25">
      <c r="A13039"/>
      <c r="B13039" s="32"/>
      <c r="C13039" s="34"/>
      <c r="D13039" s="10"/>
      <c r="J13039" s="53"/>
      <c r="K13039" s="64"/>
      <c r="O13039" s="60"/>
      <c r="P13039" s="67"/>
      <c r="T13039" s="53"/>
      <c r="U13039" s="64"/>
      <c r="Y13039" s="53"/>
      <c r="Z13039" s="64"/>
      <c r="AD13039" s="53"/>
    </row>
    <row r="13040" spans="1:30" s="13" customFormat="1" x14ac:dyDescent="0.25">
      <c r="A13040"/>
      <c r="B13040" s="32"/>
      <c r="C13040" s="34"/>
      <c r="D13040" s="10"/>
      <c r="J13040" s="53"/>
      <c r="K13040" s="64"/>
      <c r="O13040" s="60"/>
      <c r="P13040" s="67"/>
      <c r="T13040" s="53"/>
      <c r="U13040" s="64"/>
      <c r="Y13040" s="53"/>
      <c r="Z13040" s="64"/>
      <c r="AD13040" s="53"/>
    </row>
    <row r="13041" spans="1:30" s="13" customFormat="1" x14ac:dyDescent="0.25">
      <c r="A13041"/>
      <c r="B13041" s="32"/>
      <c r="C13041" s="34"/>
      <c r="D13041" s="10"/>
      <c r="J13041" s="53"/>
      <c r="K13041" s="64"/>
      <c r="O13041" s="60"/>
      <c r="P13041" s="67"/>
      <c r="T13041" s="53"/>
      <c r="U13041" s="64"/>
      <c r="Y13041" s="53"/>
      <c r="Z13041" s="64"/>
      <c r="AD13041" s="53"/>
    </row>
    <row r="13042" spans="1:30" s="13" customFormat="1" x14ac:dyDescent="0.25">
      <c r="A13042"/>
      <c r="B13042" s="32"/>
      <c r="C13042" s="34"/>
      <c r="D13042" s="10"/>
      <c r="J13042" s="53"/>
      <c r="K13042" s="64"/>
      <c r="O13042" s="60"/>
      <c r="P13042" s="67"/>
      <c r="T13042" s="53"/>
      <c r="U13042" s="64"/>
      <c r="Y13042" s="53"/>
      <c r="Z13042" s="64"/>
      <c r="AD13042" s="53"/>
    </row>
    <row r="13043" spans="1:30" s="13" customFormat="1" x14ac:dyDescent="0.25">
      <c r="A13043"/>
      <c r="B13043" s="32"/>
      <c r="C13043" s="34"/>
      <c r="D13043" s="10"/>
      <c r="J13043" s="53"/>
      <c r="K13043" s="64"/>
      <c r="O13043" s="60"/>
      <c r="P13043" s="67"/>
      <c r="T13043" s="53"/>
      <c r="U13043" s="64"/>
      <c r="Y13043" s="53"/>
      <c r="Z13043" s="64"/>
      <c r="AD13043" s="53"/>
    </row>
    <row r="13044" spans="1:30" s="13" customFormat="1" x14ac:dyDescent="0.25">
      <c r="A13044"/>
      <c r="B13044" s="32"/>
      <c r="C13044" s="34"/>
      <c r="D13044" s="10"/>
      <c r="J13044" s="53"/>
      <c r="K13044" s="64"/>
      <c r="O13044" s="60"/>
      <c r="P13044" s="67"/>
      <c r="T13044" s="53"/>
      <c r="U13044" s="64"/>
      <c r="Y13044" s="53"/>
      <c r="Z13044" s="64"/>
      <c r="AD13044" s="53"/>
    </row>
    <row r="13045" spans="1:30" s="13" customFormat="1" x14ac:dyDescent="0.25">
      <c r="A13045"/>
      <c r="B13045" s="32"/>
      <c r="C13045" s="34"/>
      <c r="D13045" s="10"/>
      <c r="J13045" s="53"/>
      <c r="K13045" s="64"/>
      <c r="O13045" s="60"/>
      <c r="P13045" s="67"/>
      <c r="T13045" s="53"/>
      <c r="U13045" s="64"/>
      <c r="Y13045" s="53"/>
      <c r="Z13045" s="64"/>
      <c r="AD13045" s="53"/>
    </row>
    <row r="13046" spans="1:30" s="13" customFormat="1" x14ac:dyDescent="0.25">
      <c r="A13046"/>
      <c r="B13046" s="32"/>
      <c r="C13046" s="34"/>
      <c r="D13046" s="10"/>
      <c r="J13046" s="53"/>
      <c r="K13046" s="64"/>
      <c r="O13046" s="60"/>
      <c r="P13046" s="67"/>
      <c r="T13046" s="53"/>
      <c r="U13046" s="64"/>
      <c r="Y13046" s="53"/>
      <c r="Z13046" s="64"/>
      <c r="AD13046" s="53"/>
    </row>
    <row r="13047" spans="1:30" s="13" customFormat="1" x14ac:dyDescent="0.25">
      <c r="A13047"/>
      <c r="B13047" s="32"/>
      <c r="C13047" s="34"/>
      <c r="D13047" s="10"/>
      <c r="J13047" s="53"/>
      <c r="K13047" s="64"/>
      <c r="O13047" s="60"/>
      <c r="P13047" s="67"/>
      <c r="T13047" s="53"/>
      <c r="U13047" s="64"/>
      <c r="Y13047" s="53"/>
      <c r="Z13047" s="64"/>
      <c r="AD13047" s="53"/>
    </row>
    <row r="13048" spans="1:30" s="13" customFormat="1" x14ac:dyDescent="0.25">
      <c r="A13048"/>
      <c r="B13048" s="32"/>
      <c r="C13048" s="34"/>
      <c r="D13048" s="10"/>
      <c r="J13048" s="53"/>
      <c r="K13048" s="64"/>
      <c r="O13048" s="60"/>
      <c r="P13048" s="67"/>
      <c r="T13048" s="53"/>
      <c r="U13048" s="64"/>
      <c r="Y13048" s="53"/>
      <c r="Z13048" s="64"/>
      <c r="AD13048" s="53"/>
    </row>
    <row r="13049" spans="1:30" s="13" customFormat="1" x14ac:dyDescent="0.25">
      <c r="A13049"/>
      <c r="B13049" s="32"/>
      <c r="C13049" s="34"/>
      <c r="D13049" s="10"/>
      <c r="J13049" s="53"/>
      <c r="K13049" s="64"/>
      <c r="O13049" s="60"/>
      <c r="P13049" s="67"/>
      <c r="T13049" s="53"/>
      <c r="U13049" s="64"/>
      <c r="Y13049" s="53"/>
      <c r="Z13049" s="64"/>
      <c r="AD13049" s="53"/>
    </row>
    <row r="13050" spans="1:30" s="13" customFormat="1" x14ac:dyDescent="0.25">
      <c r="A13050"/>
      <c r="B13050" s="32"/>
      <c r="C13050" s="34"/>
      <c r="D13050" s="10"/>
      <c r="J13050" s="53"/>
      <c r="K13050" s="64"/>
      <c r="O13050" s="60"/>
      <c r="P13050" s="67"/>
      <c r="T13050" s="53"/>
      <c r="U13050" s="64"/>
      <c r="Y13050" s="53"/>
      <c r="Z13050" s="64"/>
      <c r="AD13050" s="53"/>
    </row>
    <row r="13051" spans="1:30" s="13" customFormat="1" x14ac:dyDescent="0.25">
      <c r="A13051"/>
      <c r="B13051" s="32"/>
      <c r="C13051" s="34"/>
      <c r="D13051" s="10"/>
      <c r="J13051" s="53"/>
      <c r="K13051" s="64"/>
      <c r="O13051" s="60"/>
      <c r="P13051" s="67"/>
      <c r="T13051" s="53"/>
      <c r="U13051" s="64"/>
      <c r="Y13051" s="53"/>
      <c r="Z13051" s="64"/>
      <c r="AD13051" s="53"/>
    </row>
    <row r="13052" spans="1:30" s="13" customFormat="1" x14ac:dyDescent="0.25">
      <c r="A13052"/>
      <c r="B13052" s="32"/>
      <c r="C13052" s="34"/>
      <c r="D13052" s="10"/>
      <c r="J13052" s="53"/>
      <c r="K13052" s="64"/>
      <c r="O13052" s="60"/>
      <c r="P13052" s="67"/>
      <c r="T13052" s="53"/>
      <c r="U13052" s="64"/>
      <c r="Y13052" s="53"/>
      <c r="Z13052" s="64"/>
      <c r="AD13052" s="53"/>
    </row>
    <row r="13053" spans="1:30" s="13" customFormat="1" x14ac:dyDescent="0.25">
      <c r="A13053"/>
      <c r="B13053" s="32"/>
      <c r="C13053" s="34"/>
      <c r="D13053" s="10"/>
      <c r="J13053" s="53"/>
      <c r="K13053" s="64"/>
      <c r="O13053" s="60"/>
      <c r="P13053" s="67"/>
      <c r="T13053" s="53"/>
      <c r="U13053" s="64"/>
      <c r="Y13053" s="53"/>
      <c r="Z13053" s="64"/>
      <c r="AD13053" s="53"/>
    </row>
    <row r="13054" spans="1:30" s="13" customFormat="1" x14ac:dyDescent="0.25">
      <c r="A13054"/>
      <c r="B13054" s="32"/>
      <c r="C13054" s="34"/>
      <c r="D13054" s="10"/>
      <c r="J13054" s="53"/>
      <c r="K13054" s="64"/>
      <c r="O13054" s="60"/>
      <c r="P13054" s="67"/>
      <c r="T13054" s="53"/>
      <c r="U13054" s="64"/>
      <c r="Y13054" s="53"/>
      <c r="Z13054" s="64"/>
      <c r="AD13054" s="53"/>
    </row>
    <row r="13055" spans="1:30" s="13" customFormat="1" x14ac:dyDescent="0.25">
      <c r="A13055"/>
      <c r="B13055" s="32"/>
      <c r="C13055" s="34"/>
      <c r="D13055" s="10"/>
      <c r="J13055" s="53"/>
      <c r="K13055" s="64"/>
      <c r="O13055" s="60"/>
      <c r="P13055" s="67"/>
      <c r="T13055" s="53"/>
      <c r="U13055" s="64"/>
      <c r="Y13055" s="53"/>
      <c r="Z13055" s="64"/>
      <c r="AD13055" s="53"/>
    </row>
    <row r="13056" spans="1:30" s="13" customFormat="1" x14ac:dyDescent="0.25">
      <c r="A13056"/>
      <c r="B13056" s="32"/>
      <c r="C13056" s="34"/>
      <c r="D13056" s="10"/>
      <c r="J13056" s="53"/>
      <c r="K13056" s="64"/>
      <c r="O13056" s="60"/>
      <c r="P13056" s="67"/>
      <c r="T13056" s="53"/>
      <c r="U13056" s="64"/>
      <c r="Y13056" s="53"/>
      <c r="Z13056" s="64"/>
      <c r="AD13056" s="53"/>
    </row>
    <row r="13057" spans="1:30" s="13" customFormat="1" x14ac:dyDescent="0.25">
      <c r="A13057"/>
      <c r="B13057" s="32"/>
      <c r="C13057" s="34"/>
      <c r="D13057" s="10"/>
      <c r="J13057" s="53"/>
      <c r="K13057" s="64"/>
      <c r="O13057" s="60"/>
      <c r="P13057" s="67"/>
      <c r="T13057" s="53"/>
      <c r="U13057" s="64"/>
      <c r="Y13057" s="53"/>
      <c r="Z13057" s="64"/>
      <c r="AD13057" s="53"/>
    </row>
    <row r="13058" spans="1:30" s="13" customFormat="1" x14ac:dyDescent="0.25">
      <c r="A13058"/>
      <c r="B13058" s="32"/>
      <c r="C13058" s="34"/>
      <c r="D13058" s="10"/>
      <c r="J13058" s="53"/>
      <c r="K13058" s="64"/>
      <c r="O13058" s="60"/>
      <c r="P13058" s="67"/>
      <c r="T13058" s="53"/>
      <c r="U13058" s="64"/>
      <c r="Y13058" s="53"/>
      <c r="Z13058" s="64"/>
      <c r="AD13058" s="53"/>
    </row>
    <row r="13059" spans="1:30" s="13" customFormat="1" x14ac:dyDescent="0.25">
      <c r="A13059"/>
      <c r="B13059" s="32"/>
      <c r="C13059" s="34"/>
      <c r="D13059" s="10"/>
      <c r="J13059" s="53"/>
      <c r="K13059" s="64"/>
      <c r="O13059" s="60"/>
      <c r="P13059" s="67"/>
      <c r="T13059" s="53"/>
      <c r="U13059" s="64"/>
      <c r="Y13059" s="53"/>
      <c r="Z13059" s="64"/>
      <c r="AD13059" s="53"/>
    </row>
    <row r="13060" spans="1:30" s="13" customFormat="1" x14ac:dyDescent="0.25">
      <c r="A13060"/>
      <c r="B13060" s="32"/>
      <c r="C13060" s="34"/>
      <c r="D13060" s="10"/>
      <c r="J13060" s="53"/>
      <c r="K13060" s="64"/>
      <c r="O13060" s="60"/>
      <c r="P13060" s="67"/>
      <c r="T13060" s="53"/>
      <c r="U13060" s="64"/>
      <c r="Y13060" s="53"/>
      <c r="Z13060" s="64"/>
      <c r="AD13060" s="53"/>
    </row>
    <row r="13061" spans="1:30" s="13" customFormat="1" x14ac:dyDescent="0.25">
      <c r="A13061"/>
      <c r="B13061" s="32"/>
      <c r="C13061" s="34"/>
      <c r="D13061" s="10"/>
      <c r="J13061" s="53"/>
      <c r="K13061" s="64"/>
      <c r="O13061" s="60"/>
      <c r="P13061" s="67"/>
      <c r="T13061" s="53"/>
      <c r="U13061" s="64"/>
      <c r="Y13061" s="53"/>
      <c r="Z13061" s="64"/>
      <c r="AD13061" s="53"/>
    </row>
    <row r="13062" spans="1:30" s="13" customFormat="1" x14ac:dyDescent="0.25">
      <c r="A13062"/>
      <c r="B13062" s="32"/>
      <c r="C13062" s="34"/>
      <c r="D13062" s="10"/>
      <c r="J13062" s="53"/>
      <c r="K13062" s="64"/>
      <c r="O13062" s="60"/>
      <c r="P13062" s="67"/>
      <c r="T13062" s="53"/>
      <c r="U13062" s="64"/>
      <c r="Y13062" s="53"/>
      <c r="Z13062" s="64"/>
      <c r="AD13062" s="53"/>
    </row>
    <row r="13063" spans="1:30" s="13" customFormat="1" x14ac:dyDescent="0.25">
      <c r="A13063"/>
      <c r="B13063" s="32"/>
      <c r="C13063" s="34"/>
      <c r="D13063" s="10"/>
      <c r="J13063" s="53"/>
      <c r="K13063" s="64"/>
      <c r="O13063" s="60"/>
      <c r="P13063" s="67"/>
      <c r="T13063" s="53"/>
      <c r="U13063" s="64"/>
      <c r="Y13063" s="53"/>
      <c r="Z13063" s="64"/>
      <c r="AD13063" s="53"/>
    </row>
    <row r="13064" spans="1:30" s="13" customFormat="1" x14ac:dyDescent="0.25">
      <c r="A13064"/>
      <c r="B13064" s="32"/>
      <c r="C13064" s="34"/>
      <c r="D13064" s="10"/>
      <c r="J13064" s="53"/>
      <c r="K13064" s="64"/>
      <c r="O13064" s="60"/>
      <c r="P13064" s="67"/>
      <c r="T13064" s="53"/>
      <c r="U13064" s="64"/>
      <c r="Y13064" s="53"/>
      <c r="Z13064" s="64"/>
      <c r="AD13064" s="53"/>
    </row>
    <row r="13065" spans="1:30" s="13" customFormat="1" x14ac:dyDescent="0.25">
      <c r="A13065"/>
      <c r="B13065" s="32"/>
      <c r="C13065" s="34"/>
      <c r="D13065" s="10"/>
      <c r="J13065" s="53"/>
      <c r="K13065" s="64"/>
      <c r="O13065" s="60"/>
      <c r="P13065" s="67"/>
      <c r="T13065" s="53"/>
      <c r="U13065" s="64"/>
      <c r="Y13065" s="53"/>
      <c r="Z13065" s="64"/>
      <c r="AD13065" s="53"/>
    </row>
    <row r="13066" spans="1:30" s="13" customFormat="1" x14ac:dyDescent="0.25">
      <c r="A13066"/>
      <c r="B13066" s="32"/>
      <c r="C13066" s="34"/>
      <c r="D13066" s="10"/>
      <c r="J13066" s="53"/>
      <c r="K13066" s="64"/>
      <c r="O13066" s="60"/>
      <c r="P13066" s="67"/>
      <c r="T13066" s="53"/>
      <c r="U13066" s="64"/>
      <c r="Y13066" s="53"/>
      <c r="Z13066" s="64"/>
      <c r="AD13066" s="53"/>
    </row>
    <row r="13067" spans="1:30" s="13" customFormat="1" x14ac:dyDescent="0.25">
      <c r="A13067"/>
      <c r="B13067" s="32"/>
      <c r="C13067" s="34"/>
      <c r="D13067" s="10"/>
      <c r="J13067" s="53"/>
      <c r="K13067" s="64"/>
      <c r="O13067" s="60"/>
      <c r="P13067" s="67"/>
      <c r="T13067" s="53"/>
      <c r="U13067" s="64"/>
      <c r="Y13067" s="53"/>
      <c r="Z13067" s="64"/>
      <c r="AD13067" s="53"/>
    </row>
    <row r="13068" spans="1:30" s="13" customFormat="1" x14ac:dyDescent="0.25">
      <c r="A13068"/>
      <c r="B13068" s="32"/>
      <c r="C13068" s="34"/>
      <c r="D13068" s="10"/>
      <c r="J13068" s="53"/>
      <c r="K13068" s="64"/>
      <c r="O13068" s="60"/>
      <c r="P13068" s="67"/>
      <c r="T13068" s="53"/>
      <c r="U13068" s="64"/>
      <c r="Y13068" s="53"/>
      <c r="Z13068" s="64"/>
      <c r="AD13068" s="53"/>
    </row>
    <row r="13069" spans="1:30" s="13" customFormat="1" x14ac:dyDescent="0.25">
      <c r="A13069"/>
      <c r="B13069" s="32"/>
      <c r="C13069" s="34"/>
      <c r="D13069" s="10"/>
      <c r="J13069" s="53"/>
      <c r="K13069" s="64"/>
      <c r="O13069" s="60"/>
      <c r="P13069" s="67"/>
      <c r="T13069" s="53"/>
      <c r="U13069" s="64"/>
      <c r="Y13069" s="53"/>
      <c r="Z13069" s="64"/>
      <c r="AD13069" s="53"/>
    </row>
    <row r="13070" spans="1:30" s="13" customFormat="1" x14ac:dyDescent="0.25">
      <c r="A13070"/>
      <c r="B13070" s="32"/>
      <c r="C13070" s="34"/>
      <c r="D13070" s="10"/>
      <c r="J13070" s="53"/>
      <c r="K13070" s="64"/>
      <c r="O13070" s="60"/>
      <c r="P13070" s="67"/>
      <c r="T13070" s="53"/>
      <c r="U13070" s="64"/>
      <c r="Y13070" s="53"/>
      <c r="Z13070" s="64"/>
      <c r="AD13070" s="53"/>
    </row>
    <row r="13071" spans="1:30" s="13" customFormat="1" x14ac:dyDescent="0.25">
      <c r="A13071"/>
      <c r="B13071" s="32"/>
      <c r="C13071" s="34"/>
      <c r="D13071" s="10"/>
      <c r="J13071" s="53"/>
      <c r="K13071" s="64"/>
      <c r="O13071" s="60"/>
      <c r="P13071" s="67"/>
      <c r="T13071" s="53"/>
      <c r="U13071" s="64"/>
      <c r="Y13071" s="53"/>
      <c r="Z13071" s="64"/>
      <c r="AD13071" s="53"/>
    </row>
    <row r="13072" spans="1:30" s="13" customFormat="1" x14ac:dyDescent="0.25">
      <c r="A13072"/>
      <c r="B13072" s="32"/>
      <c r="C13072" s="34"/>
      <c r="D13072" s="10"/>
      <c r="J13072" s="53"/>
      <c r="K13072" s="64"/>
      <c r="O13072" s="60"/>
      <c r="P13072" s="67"/>
      <c r="T13072" s="53"/>
      <c r="U13072" s="64"/>
      <c r="Y13072" s="53"/>
      <c r="Z13072" s="64"/>
      <c r="AD13072" s="53"/>
    </row>
    <row r="13073" spans="1:30" s="13" customFormat="1" x14ac:dyDescent="0.25">
      <c r="A13073"/>
      <c r="B13073" s="32"/>
      <c r="C13073" s="34"/>
      <c r="D13073" s="10"/>
      <c r="J13073" s="53"/>
      <c r="K13073" s="64"/>
      <c r="O13073" s="60"/>
      <c r="P13073" s="67"/>
      <c r="T13073" s="53"/>
      <c r="U13073" s="64"/>
      <c r="Y13073" s="53"/>
      <c r="Z13073" s="64"/>
      <c r="AD13073" s="53"/>
    </row>
    <row r="13074" spans="1:30" s="13" customFormat="1" x14ac:dyDescent="0.25">
      <c r="A13074"/>
      <c r="B13074" s="32"/>
      <c r="C13074" s="34"/>
      <c r="D13074" s="10"/>
      <c r="J13074" s="53"/>
      <c r="K13074" s="64"/>
      <c r="O13074" s="60"/>
      <c r="P13074" s="67"/>
      <c r="T13074" s="53"/>
      <c r="U13074" s="64"/>
      <c r="Y13074" s="53"/>
      <c r="Z13074" s="64"/>
      <c r="AD13074" s="53"/>
    </row>
    <row r="13075" spans="1:30" s="13" customFormat="1" x14ac:dyDescent="0.25">
      <c r="A13075"/>
      <c r="B13075" s="32"/>
      <c r="C13075" s="34"/>
      <c r="D13075" s="10"/>
      <c r="J13075" s="53"/>
      <c r="K13075" s="64"/>
      <c r="O13075" s="60"/>
      <c r="P13075" s="67"/>
      <c r="T13075" s="53"/>
      <c r="U13075" s="64"/>
      <c r="Y13075" s="53"/>
      <c r="Z13075" s="64"/>
      <c r="AD13075" s="53"/>
    </row>
    <row r="13076" spans="1:30" s="13" customFormat="1" x14ac:dyDescent="0.25">
      <c r="A13076"/>
      <c r="B13076" s="32"/>
      <c r="C13076" s="34"/>
      <c r="D13076" s="10"/>
      <c r="J13076" s="53"/>
      <c r="K13076" s="64"/>
      <c r="O13076" s="60"/>
      <c r="P13076" s="67"/>
      <c r="T13076" s="53"/>
      <c r="U13076" s="64"/>
      <c r="Y13076" s="53"/>
      <c r="Z13076" s="64"/>
      <c r="AD13076" s="53"/>
    </row>
    <row r="13077" spans="1:30" s="13" customFormat="1" x14ac:dyDescent="0.25">
      <c r="A13077"/>
      <c r="B13077" s="32"/>
      <c r="C13077" s="34"/>
      <c r="D13077" s="10"/>
      <c r="J13077" s="53"/>
      <c r="K13077" s="64"/>
      <c r="O13077" s="60"/>
      <c r="P13077" s="67"/>
      <c r="T13077" s="53"/>
      <c r="U13077" s="64"/>
      <c r="Y13077" s="53"/>
      <c r="Z13077" s="64"/>
      <c r="AD13077" s="53"/>
    </row>
    <row r="13078" spans="1:30" s="13" customFormat="1" x14ac:dyDescent="0.25">
      <c r="A13078"/>
      <c r="B13078" s="32"/>
      <c r="C13078" s="34"/>
      <c r="D13078" s="10"/>
      <c r="J13078" s="53"/>
      <c r="K13078" s="64"/>
      <c r="O13078" s="60"/>
      <c r="P13078" s="67"/>
      <c r="T13078" s="53"/>
      <c r="U13078" s="64"/>
      <c r="Y13078" s="53"/>
      <c r="Z13078" s="64"/>
      <c r="AD13078" s="53"/>
    </row>
    <row r="13079" spans="1:30" s="13" customFormat="1" x14ac:dyDescent="0.25">
      <c r="A13079"/>
      <c r="B13079" s="32"/>
      <c r="C13079" s="34"/>
      <c r="D13079" s="10"/>
      <c r="J13079" s="53"/>
      <c r="K13079" s="64"/>
      <c r="O13079" s="60"/>
      <c r="P13079" s="67"/>
      <c r="T13079" s="53"/>
      <c r="U13079" s="64"/>
      <c r="Y13079" s="53"/>
      <c r="Z13079" s="64"/>
      <c r="AD13079" s="53"/>
    </row>
    <row r="13080" spans="1:30" s="13" customFormat="1" x14ac:dyDescent="0.25">
      <c r="A13080"/>
      <c r="B13080" s="32"/>
      <c r="C13080" s="34"/>
      <c r="D13080" s="10"/>
      <c r="J13080" s="53"/>
      <c r="K13080" s="64"/>
      <c r="O13080" s="60"/>
      <c r="P13080" s="67"/>
      <c r="T13080" s="53"/>
      <c r="U13080" s="64"/>
      <c r="Y13080" s="53"/>
      <c r="Z13080" s="64"/>
      <c r="AD13080" s="53"/>
    </row>
    <row r="13081" spans="1:30" s="13" customFormat="1" x14ac:dyDescent="0.25">
      <c r="A13081"/>
      <c r="B13081" s="32"/>
      <c r="C13081" s="34"/>
      <c r="D13081" s="10"/>
      <c r="J13081" s="53"/>
      <c r="K13081" s="64"/>
      <c r="O13081" s="60"/>
      <c r="P13081" s="67"/>
      <c r="T13081" s="53"/>
      <c r="U13081" s="64"/>
      <c r="Y13081" s="53"/>
      <c r="Z13081" s="64"/>
      <c r="AD13081" s="53"/>
    </row>
    <row r="13082" spans="1:30" s="13" customFormat="1" x14ac:dyDescent="0.25">
      <c r="A13082"/>
      <c r="B13082" s="32"/>
      <c r="C13082" s="34"/>
      <c r="D13082" s="10"/>
      <c r="J13082" s="53"/>
      <c r="K13082" s="64"/>
      <c r="O13082" s="60"/>
      <c r="P13082" s="67"/>
      <c r="T13082" s="53"/>
      <c r="U13082" s="64"/>
      <c r="Y13082" s="53"/>
      <c r="Z13082" s="64"/>
      <c r="AD13082" s="53"/>
    </row>
    <row r="13083" spans="1:30" s="13" customFormat="1" x14ac:dyDescent="0.25">
      <c r="A13083"/>
      <c r="B13083" s="32"/>
      <c r="C13083" s="34"/>
      <c r="D13083" s="10"/>
      <c r="J13083" s="53"/>
      <c r="K13083" s="64"/>
      <c r="O13083" s="60"/>
      <c r="P13083" s="67"/>
      <c r="T13083" s="53"/>
      <c r="U13083" s="64"/>
      <c r="Y13083" s="53"/>
      <c r="Z13083" s="64"/>
      <c r="AD13083" s="53"/>
    </row>
    <row r="13084" spans="1:30" s="13" customFormat="1" x14ac:dyDescent="0.25">
      <c r="A13084"/>
      <c r="B13084" s="32"/>
      <c r="C13084" s="34"/>
      <c r="D13084" s="10"/>
      <c r="J13084" s="53"/>
      <c r="K13084" s="64"/>
      <c r="O13084" s="60"/>
      <c r="P13084" s="67"/>
      <c r="T13084" s="53"/>
      <c r="U13084" s="64"/>
      <c r="Y13084" s="53"/>
      <c r="Z13084" s="64"/>
      <c r="AD13084" s="53"/>
    </row>
    <row r="13085" spans="1:30" s="13" customFormat="1" x14ac:dyDescent="0.25">
      <c r="A13085"/>
      <c r="B13085" s="32"/>
      <c r="C13085" s="34"/>
      <c r="D13085" s="10"/>
      <c r="J13085" s="53"/>
      <c r="K13085" s="64"/>
      <c r="O13085" s="60"/>
      <c r="P13085" s="67"/>
      <c r="T13085" s="53"/>
      <c r="U13085" s="64"/>
      <c r="Y13085" s="53"/>
      <c r="Z13085" s="64"/>
      <c r="AD13085" s="53"/>
    </row>
    <row r="13086" spans="1:30" s="13" customFormat="1" x14ac:dyDescent="0.25">
      <c r="A13086"/>
      <c r="B13086" s="32"/>
      <c r="C13086" s="34"/>
      <c r="D13086" s="10"/>
      <c r="J13086" s="53"/>
      <c r="K13086" s="64"/>
      <c r="O13086" s="60"/>
      <c r="P13086" s="67"/>
      <c r="T13086" s="53"/>
      <c r="U13086" s="64"/>
      <c r="Y13086" s="53"/>
      <c r="Z13086" s="64"/>
      <c r="AD13086" s="53"/>
    </row>
    <row r="13087" spans="1:30" s="13" customFormat="1" x14ac:dyDescent="0.25">
      <c r="A13087"/>
      <c r="B13087" s="32"/>
      <c r="C13087" s="34"/>
      <c r="D13087" s="10"/>
      <c r="J13087" s="53"/>
      <c r="K13087" s="64"/>
      <c r="O13087" s="60"/>
      <c r="P13087" s="67"/>
      <c r="T13087" s="53"/>
      <c r="U13087" s="64"/>
      <c r="Y13087" s="53"/>
      <c r="Z13087" s="64"/>
      <c r="AD13087" s="53"/>
    </row>
    <row r="13088" spans="1:30" s="13" customFormat="1" x14ac:dyDescent="0.25">
      <c r="A13088"/>
      <c r="B13088" s="32"/>
      <c r="C13088" s="34"/>
      <c r="D13088" s="10"/>
      <c r="J13088" s="53"/>
      <c r="K13088" s="64"/>
      <c r="O13088" s="60"/>
      <c r="P13088" s="67"/>
      <c r="T13088" s="53"/>
      <c r="U13088" s="64"/>
      <c r="Y13088" s="53"/>
      <c r="Z13088" s="64"/>
      <c r="AD13088" s="53"/>
    </row>
    <row r="13089" spans="1:30" s="13" customFormat="1" x14ac:dyDescent="0.25">
      <c r="A13089"/>
      <c r="B13089" s="32"/>
      <c r="C13089" s="34"/>
      <c r="D13089" s="10"/>
      <c r="J13089" s="53"/>
      <c r="K13089" s="64"/>
      <c r="O13089" s="60"/>
      <c r="P13089" s="67"/>
      <c r="T13089" s="53"/>
      <c r="U13089" s="64"/>
      <c r="Y13089" s="53"/>
      <c r="Z13089" s="64"/>
      <c r="AD13089" s="53"/>
    </row>
    <row r="13090" spans="1:30" s="13" customFormat="1" x14ac:dyDescent="0.25">
      <c r="A13090"/>
      <c r="B13090" s="32"/>
      <c r="C13090" s="34"/>
      <c r="D13090" s="10"/>
      <c r="J13090" s="53"/>
      <c r="K13090" s="64"/>
      <c r="O13090" s="60"/>
      <c r="P13090" s="67"/>
      <c r="T13090" s="53"/>
      <c r="U13090" s="64"/>
      <c r="Y13090" s="53"/>
      <c r="Z13090" s="64"/>
      <c r="AD13090" s="53"/>
    </row>
    <row r="13091" spans="1:30" s="13" customFormat="1" x14ac:dyDescent="0.25">
      <c r="A13091"/>
      <c r="B13091" s="32"/>
      <c r="C13091" s="34"/>
      <c r="D13091" s="10"/>
      <c r="J13091" s="53"/>
      <c r="K13091" s="64"/>
      <c r="O13091" s="60"/>
      <c r="P13091" s="67"/>
      <c r="T13091" s="53"/>
      <c r="U13091" s="64"/>
      <c r="Y13091" s="53"/>
      <c r="Z13091" s="64"/>
      <c r="AD13091" s="53"/>
    </row>
    <row r="13092" spans="1:30" s="13" customFormat="1" x14ac:dyDescent="0.25">
      <c r="A13092"/>
      <c r="B13092" s="32"/>
      <c r="C13092" s="34"/>
      <c r="D13092" s="10"/>
      <c r="J13092" s="53"/>
      <c r="K13092" s="64"/>
      <c r="O13092" s="60"/>
      <c r="P13092" s="67"/>
      <c r="T13092" s="53"/>
      <c r="U13092" s="64"/>
      <c r="Y13092" s="53"/>
      <c r="Z13092" s="64"/>
      <c r="AD13092" s="53"/>
    </row>
    <row r="13093" spans="1:30" s="13" customFormat="1" x14ac:dyDescent="0.25">
      <c r="A13093"/>
      <c r="B13093" s="32"/>
      <c r="C13093" s="34"/>
      <c r="D13093" s="10"/>
      <c r="J13093" s="53"/>
      <c r="K13093" s="64"/>
      <c r="O13093" s="60"/>
      <c r="P13093" s="67"/>
      <c r="T13093" s="53"/>
      <c r="U13093" s="64"/>
      <c r="Y13093" s="53"/>
      <c r="Z13093" s="64"/>
      <c r="AD13093" s="53"/>
    </row>
    <row r="13094" spans="1:30" s="13" customFormat="1" x14ac:dyDescent="0.25">
      <c r="A13094"/>
      <c r="B13094" s="32"/>
      <c r="C13094" s="34"/>
      <c r="D13094" s="10"/>
      <c r="J13094" s="53"/>
      <c r="K13094" s="64"/>
      <c r="O13094" s="60"/>
      <c r="P13094" s="67"/>
      <c r="T13094" s="53"/>
      <c r="U13094" s="64"/>
      <c r="Y13094" s="53"/>
      <c r="Z13094" s="64"/>
      <c r="AD13094" s="53"/>
    </row>
    <row r="13095" spans="1:30" s="13" customFormat="1" x14ac:dyDescent="0.25">
      <c r="A13095"/>
      <c r="B13095" s="32"/>
      <c r="C13095" s="34"/>
      <c r="D13095" s="10"/>
      <c r="J13095" s="53"/>
      <c r="K13095" s="64"/>
      <c r="O13095" s="60"/>
      <c r="P13095" s="67"/>
      <c r="T13095" s="53"/>
      <c r="U13095" s="64"/>
      <c r="Y13095" s="53"/>
      <c r="Z13095" s="64"/>
      <c r="AD13095" s="53"/>
    </row>
    <row r="13096" spans="1:30" s="13" customFormat="1" x14ac:dyDescent="0.25">
      <c r="A13096"/>
      <c r="B13096" s="32"/>
      <c r="C13096" s="34"/>
      <c r="D13096" s="10"/>
      <c r="J13096" s="53"/>
      <c r="K13096" s="64"/>
      <c r="O13096" s="60"/>
      <c r="P13096" s="67"/>
      <c r="T13096" s="53"/>
      <c r="U13096" s="64"/>
      <c r="Y13096" s="53"/>
      <c r="Z13096" s="64"/>
      <c r="AD13096" s="53"/>
    </row>
    <row r="13097" spans="1:30" s="13" customFormat="1" x14ac:dyDescent="0.25">
      <c r="A13097"/>
      <c r="B13097" s="32"/>
      <c r="C13097" s="34"/>
      <c r="D13097" s="10"/>
      <c r="J13097" s="53"/>
      <c r="K13097" s="64"/>
      <c r="O13097" s="60"/>
      <c r="P13097" s="67"/>
      <c r="T13097" s="53"/>
      <c r="U13097" s="64"/>
      <c r="Y13097" s="53"/>
      <c r="Z13097" s="64"/>
      <c r="AD13097" s="53"/>
    </row>
    <row r="13098" spans="1:30" s="13" customFormat="1" x14ac:dyDescent="0.25">
      <c r="A13098"/>
      <c r="B13098" s="32"/>
      <c r="C13098" s="34"/>
      <c r="D13098" s="10"/>
      <c r="J13098" s="53"/>
      <c r="K13098" s="64"/>
      <c r="O13098" s="60"/>
      <c r="P13098" s="67"/>
      <c r="T13098" s="53"/>
      <c r="U13098" s="64"/>
      <c r="Y13098" s="53"/>
      <c r="Z13098" s="64"/>
      <c r="AD13098" s="53"/>
    </row>
    <row r="13099" spans="1:30" s="13" customFormat="1" x14ac:dyDescent="0.25">
      <c r="A13099"/>
      <c r="B13099" s="32"/>
      <c r="C13099" s="34"/>
      <c r="D13099" s="10"/>
      <c r="J13099" s="53"/>
      <c r="K13099" s="64"/>
      <c r="O13099" s="60"/>
      <c r="P13099" s="67"/>
      <c r="T13099" s="53"/>
      <c r="U13099" s="64"/>
      <c r="Y13099" s="53"/>
      <c r="Z13099" s="64"/>
      <c r="AD13099" s="53"/>
    </row>
    <row r="13100" spans="1:30" s="13" customFormat="1" x14ac:dyDescent="0.25">
      <c r="A13100"/>
      <c r="B13100" s="32"/>
      <c r="C13100" s="34"/>
      <c r="D13100" s="10"/>
      <c r="J13100" s="53"/>
      <c r="K13100" s="64"/>
      <c r="O13100" s="60"/>
      <c r="P13100" s="67"/>
      <c r="T13100" s="53"/>
      <c r="U13100" s="64"/>
      <c r="Y13100" s="53"/>
      <c r="Z13100" s="64"/>
      <c r="AD13100" s="53"/>
    </row>
    <row r="13101" spans="1:30" s="13" customFormat="1" x14ac:dyDescent="0.25">
      <c r="A13101"/>
      <c r="B13101" s="32"/>
      <c r="C13101" s="34"/>
      <c r="D13101" s="10"/>
      <c r="J13101" s="53"/>
      <c r="K13101" s="64"/>
      <c r="O13101" s="60"/>
      <c r="P13101" s="67"/>
      <c r="T13101" s="53"/>
      <c r="U13101" s="64"/>
      <c r="Y13101" s="53"/>
      <c r="Z13101" s="64"/>
      <c r="AD13101" s="53"/>
    </row>
    <row r="13102" spans="1:30" s="13" customFormat="1" x14ac:dyDescent="0.25">
      <c r="A13102"/>
      <c r="B13102" s="32"/>
      <c r="C13102" s="34"/>
      <c r="D13102" s="10"/>
      <c r="J13102" s="53"/>
      <c r="K13102" s="64"/>
      <c r="O13102" s="60"/>
      <c r="P13102" s="67"/>
      <c r="T13102" s="53"/>
      <c r="U13102" s="64"/>
      <c r="Y13102" s="53"/>
      <c r="Z13102" s="64"/>
      <c r="AD13102" s="53"/>
    </row>
    <row r="13103" spans="1:30" s="13" customFormat="1" x14ac:dyDescent="0.25">
      <c r="A13103"/>
      <c r="B13103" s="32"/>
      <c r="C13103" s="34"/>
      <c r="D13103" s="10"/>
      <c r="J13103" s="53"/>
      <c r="K13103" s="64"/>
      <c r="O13103" s="60"/>
      <c r="P13103" s="67"/>
      <c r="T13103" s="53"/>
      <c r="U13103" s="64"/>
      <c r="Y13103" s="53"/>
      <c r="Z13103" s="64"/>
      <c r="AD13103" s="53"/>
    </row>
    <row r="13104" spans="1:30" s="13" customFormat="1" x14ac:dyDescent="0.25">
      <c r="A13104"/>
      <c r="B13104" s="32"/>
      <c r="C13104" s="34"/>
      <c r="D13104" s="10"/>
      <c r="J13104" s="53"/>
      <c r="K13104" s="64"/>
      <c r="O13104" s="60"/>
      <c r="P13104" s="67"/>
      <c r="T13104" s="53"/>
      <c r="U13104" s="64"/>
      <c r="Y13104" s="53"/>
      <c r="Z13104" s="64"/>
      <c r="AD13104" s="53"/>
    </row>
    <row r="13105" spans="1:30" s="13" customFormat="1" x14ac:dyDescent="0.25">
      <c r="A13105"/>
      <c r="B13105" s="32"/>
      <c r="C13105" s="34"/>
      <c r="D13105" s="10"/>
      <c r="J13105" s="53"/>
      <c r="K13105" s="64"/>
      <c r="O13105" s="60"/>
      <c r="P13105" s="67"/>
      <c r="T13105" s="53"/>
      <c r="U13105" s="64"/>
      <c r="Y13105" s="53"/>
      <c r="Z13105" s="64"/>
      <c r="AD13105" s="53"/>
    </row>
    <row r="13106" spans="1:30" s="13" customFormat="1" x14ac:dyDescent="0.25">
      <c r="A13106"/>
      <c r="B13106" s="32"/>
      <c r="C13106" s="34"/>
      <c r="D13106" s="10"/>
      <c r="J13106" s="53"/>
      <c r="K13106" s="64"/>
      <c r="O13106" s="60"/>
      <c r="P13106" s="67"/>
      <c r="T13106" s="53"/>
      <c r="U13106" s="64"/>
      <c r="Y13106" s="53"/>
      <c r="Z13106" s="64"/>
      <c r="AD13106" s="53"/>
    </row>
    <row r="13107" spans="1:30" s="13" customFormat="1" x14ac:dyDescent="0.25">
      <c r="A13107"/>
      <c r="B13107" s="32"/>
      <c r="C13107" s="34"/>
      <c r="D13107" s="10"/>
      <c r="J13107" s="53"/>
      <c r="K13107" s="64"/>
      <c r="O13107" s="60"/>
      <c r="P13107" s="67"/>
      <c r="T13107" s="53"/>
      <c r="U13107" s="64"/>
      <c r="Y13107" s="53"/>
      <c r="Z13107" s="64"/>
      <c r="AD13107" s="53"/>
    </row>
    <row r="13108" spans="1:30" s="13" customFormat="1" x14ac:dyDescent="0.25">
      <c r="A13108"/>
      <c r="B13108" s="32"/>
      <c r="C13108" s="34"/>
      <c r="D13108" s="10"/>
      <c r="J13108" s="53"/>
      <c r="K13108" s="64"/>
      <c r="O13108" s="60"/>
      <c r="P13108" s="67"/>
      <c r="T13108" s="53"/>
      <c r="U13108" s="64"/>
      <c r="Y13108" s="53"/>
      <c r="Z13108" s="64"/>
      <c r="AD13108" s="53"/>
    </row>
    <row r="13109" spans="1:30" s="13" customFormat="1" x14ac:dyDescent="0.25">
      <c r="A13109"/>
      <c r="B13109" s="32"/>
      <c r="C13109" s="34"/>
      <c r="D13109" s="10"/>
      <c r="J13109" s="53"/>
      <c r="K13109" s="64"/>
      <c r="O13109" s="60"/>
      <c r="P13109" s="67"/>
      <c r="T13109" s="53"/>
      <c r="U13109" s="64"/>
      <c r="Y13109" s="53"/>
      <c r="Z13109" s="64"/>
      <c r="AD13109" s="53"/>
    </row>
    <row r="13110" spans="1:30" s="13" customFormat="1" x14ac:dyDescent="0.25">
      <c r="A13110"/>
      <c r="B13110" s="32"/>
      <c r="C13110" s="34"/>
      <c r="D13110" s="10"/>
      <c r="J13110" s="53"/>
      <c r="K13110" s="64"/>
      <c r="O13110" s="60"/>
      <c r="P13110" s="67"/>
      <c r="T13110" s="53"/>
      <c r="U13110" s="64"/>
      <c r="Y13110" s="53"/>
      <c r="Z13110" s="64"/>
      <c r="AD13110" s="53"/>
    </row>
    <row r="13111" spans="1:30" s="13" customFormat="1" x14ac:dyDescent="0.25">
      <c r="A13111"/>
      <c r="B13111" s="32"/>
      <c r="C13111" s="34"/>
      <c r="D13111" s="10"/>
      <c r="J13111" s="53"/>
      <c r="K13111" s="64"/>
      <c r="O13111" s="60"/>
      <c r="P13111" s="67"/>
      <c r="T13111" s="53"/>
      <c r="U13111" s="64"/>
      <c r="Y13111" s="53"/>
      <c r="Z13111" s="64"/>
      <c r="AD13111" s="53"/>
    </row>
    <row r="13112" spans="1:30" s="13" customFormat="1" x14ac:dyDescent="0.25">
      <c r="A13112"/>
      <c r="B13112" s="32"/>
      <c r="C13112" s="34"/>
      <c r="D13112" s="10"/>
      <c r="J13112" s="53"/>
      <c r="K13112" s="64"/>
      <c r="O13112" s="60"/>
      <c r="P13112" s="67"/>
      <c r="T13112" s="53"/>
      <c r="U13112" s="64"/>
      <c r="Y13112" s="53"/>
      <c r="Z13112" s="64"/>
      <c r="AD13112" s="53"/>
    </row>
    <row r="13113" spans="1:30" s="13" customFormat="1" x14ac:dyDescent="0.25">
      <c r="A13113"/>
      <c r="B13113" s="32"/>
      <c r="C13113" s="34"/>
      <c r="D13113" s="10"/>
      <c r="J13113" s="53"/>
      <c r="K13113" s="64"/>
      <c r="O13113" s="60"/>
      <c r="P13113" s="67"/>
      <c r="T13113" s="53"/>
      <c r="U13113" s="64"/>
      <c r="Y13113" s="53"/>
      <c r="Z13113" s="64"/>
      <c r="AD13113" s="53"/>
    </row>
    <row r="13114" spans="1:30" s="13" customFormat="1" x14ac:dyDescent="0.25">
      <c r="A13114"/>
      <c r="B13114" s="32"/>
      <c r="C13114" s="34"/>
      <c r="D13114" s="10"/>
      <c r="J13114" s="53"/>
      <c r="K13114" s="64"/>
      <c r="O13114" s="60"/>
      <c r="P13114" s="67"/>
      <c r="T13114" s="53"/>
      <c r="U13114" s="64"/>
      <c r="Y13114" s="53"/>
      <c r="Z13114" s="64"/>
      <c r="AD13114" s="53"/>
    </row>
    <row r="13115" spans="1:30" s="13" customFormat="1" x14ac:dyDescent="0.25">
      <c r="A13115"/>
      <c r="B13115" s="32"/>
      <c r="C13115" s="34"/>
      <c r="D13115" s="10"/>
      <c r="J13115" s="53"/>
      <c r="K13115" s="64"/>
      <c r="O13115" s="60"/>
      <c r="P13115" s="67"/>
      <c r="T13115" s="53"/>
      <c r="U13115" s="64"/>
      <c r="Y13115" s="53"/>
      <c r="Z13115" s="64"/>
      <c r="AD13115" s="53"/>
    </row>
    <row r="13116" spans="1:30" s="13" customFormat="1" x14ac:dyDescent="0.25">
      <c r="A13116"/>
      <c r="B13116" s="32"/>
      <c r="C13116" s="34"/>
      <c r="D13116" s="10"/>
      <c r="J13116" s="53"/>
      <c r="K13116" s="64"/>
      <c r="O13116" s="60"/>
      <c r="P13116" s="67"/>
      <c r="T13116" s="53"/>
      <c r="U13116" s="64"/>
      <c r="Y13116" s="53"/>
      <c r="Z13116" s="64"/>
      <c r="AD13116" s="53"/>
    </row>
    <row r="13117" spans="1:30" s="13" customFormat="1" x14ac:dyDescent="0.25">
      <c r="A13117"/>
      <c r="B13117" s="32"/>
      <c r="C13117" s="34"/>
      <c r="D13117" s="10"/>
      <c r="J13117" s="53"/>
      <c r="K13117" s="64"/>
      <c r="O13117" s="60"/>
      <c r="P13117" s="67"/>
      <c r="T13117" s="53"/>
      <c r="U13117" s="64"/>
      <c r="Y13117" s="53"/>
      <c r="Z13117" s="64"/>
      <c r="AD13117" s="53"/>
    </row>
    <row r="13118" spans="1:30" s="13" customFormat="1" x14ac:dyDescent="0.25">
      <c r="A13118"/>
      <c r="B13118" s="32"/>
      <c r="C13118" s="34"/>
      <c r="D13118" s="10"/>
      <c r="J13118" s="53"/>
      <c r="K13118" s="64"/>
      <c r="O13118" s="60"/>
      <c r="P13118" s="67"/>
      <c r="T13118" s="53"/>
      <c r="U13118" s="64"/>
      <c r="Y13118" s="53"/>
      <c r="Z13118" s="64"/>
      <c r="AD13118" s="53"/>
    </row>
    <row r="13119" spans="1:30" s="13" customFormat="1" x14ac:dyDescent="0.25">
      <c r="A13119"/>
      <c r="B13119" s="32"/>
      <c r="C13119" s="34"/>
      <c r="D13119" s="10"/>
      <c r="J13119" s="53"/>
      <c r="K13119" s="64"/>
      <c r="O13119" s="60"/>
      <c r="P13119" s="67"/>
      <c r="T13119" s="53"/>
      <c r="U13119" s="64"/>
      <c r="Y13119" s="53"/>
      <c r="Z13119" s="64"/>
      <c r="AD13119" s="53"/>
    </row>
    <row r="13120" spans="1:30" s="13" customFormat="1" x14ac:dyDescent="0.25">
      <c r="A13120"/>
      <c r="B13120" s="32"/>
      <c r="C13120" s="34"/>
      <c r="D13120" s="10"/>
      <c r="J13120" s="53"/>
      <c r="K13120" s="64"/>
      <c r="O13120" s="60"/>
      <c r="P13120" s="67"/>
      <c r="T13120" s="53"/>
      <c r="U13120" s="64"/>
      <c r="Y13120" s="53"/>
      <c r="Z13120" s="64"/>
      <c r="AD13120" s="53"/>
    </row>
    <row r="13121" spans="1:30" s="13" customFormat="1" x14ac:dyDescent="0.25">
      <c r="A13121"/>
      <c r="B13121" s="32"/>
      <c r="C13121" s="34"/>
      <c r="D13121" s="10"/>
      <c r="J13121" s="53"/>
      <c r="K13121" s="64"/>
      <c r="O13121" s="60"/>
      <c r="P13121" s="67"/>
      <c r="T13121" s="53"/>
      <c r="U13121" s="64"/>
      <c r="Y13121" s="53"/>
      <c r="Z13121" s="64"/>
      <c r="AD13121" s="53"/>
    </row>
    <row r="13122" spans="1:30" s="13" customFormat="1" x14ac:dyDescent="0.25">
      <c r="A13122"/>
      <c r="B13122" s="32"/>
      <c r="C13122" s="34"/>
      <c r="D13122" s="10"/>
      <c r="J13122" s="53"/>
      <c r="K13122" s="64"/>
      <c r="O13122" s="60"/>
      <c r="P13122" s="67"/>
      <c r="T13122" s="53"/>
      <c r="U13122" s="64"/>
      <c r="Y13122" s="53"/>
      <c r="Z13122" s="64"/>
      <c r="AD13122" s="53"/>
    </row>
    <row r="13123" spans="1:30" s="13" customFormat="1" x14ac:dyDescent="0.25">
      <c r="A13123"/>
      <c r="B13123" s="32"/>
      <c r="C13123" s="34"/>
      <c r="D13123" s="10"/>
      <c r="J13123" s="53"/>
      <c r="K13123" s="64"/>
      <c r="O13123" s="60"/>
      <c r="P13123" s="67"/>
      <c r="T13123" s="53"/>
      <c r="U13123" s="64"/>
      <c r="Y13123" s="53"/>
      <c r="Z13123" s="64"/>
      <c r="AD13123" s="53"/>
    </row>
    <row r="13124" spans="1:30" s="13" customFormat="1" x14ac:dyDescent="0.25">
      <c r="A13124"/>
      <c r="B13124" s="32"/>
      <c r="C13124" s="34"/>
      <c r="D13124" s="10"/>
      <c r="J13124" s="53"/>
      <c r="K13124" s="64"/>
      <c r="O13124" s="60"/>
      <c r="P13124" s="67"/>
      <c r="T13124" s="53"/>
      <c r="U13124" s="64"/>
      <c r="Y13124" s="53"/>
      <c r="Z13124" s="64"/>
      <c r="AD13124" s="53"/>
    </row>
    <row r="13125" spans="1:30" s="13" customFormat="1" x14ac:dyDescent="0.25">
      <c r="A13125"/>
      <c r="B13125" s="32"/>
      <c r="C13125" s="34"/>
      <c r="D13125" s="10"/>
      <c r="J13125" s="53"/>
      <c r="K13125" s="64"/>
      <c r="O13125" s="60"/>
      <c r="P13125" s="67"/>
      <c r="T13125" s="53"/>
      <c r="U13125" s="64"/>
      <c r="Y13125" s="53"/>
      <c r="Z13125" s="64"/>
      <c r="AD13125" s="53"/>
    </row>
    <row r="13126" spans="1:30" s="13" customFormat="1" x14ac:dyDescent="0.25">
      <c r="A13126"/>
      <c r="B13126" s="32"/>
      <c r="C13126" s="34"/>
      <c r="D13126" s="10"/>
      <c r="J13126" s="53"/>
      <c r="K13126" s="64"/>
      <c r="O13126" s="60"/>
      <c r="P13126" s="67"/>
      <c r="T13126" s="53"/>
      <c r="U13126" s="64"/>
      <c r="Y13126" s="53"/>
      <c r="Z13126" s="64"/>
      <c r="AD13126" s="53"/>
    </row>
    <row r="13127" spans="1:30" s="13" customFormat="1" x14ac:dyDescent="0.25">
      <c r="A13127"/>
      <c r="B13127" s="32"/>
      <c r="C13127" s="34"/>
      <c r="D13127" s="10"/>
      <c r="J13127" s="53"/>
      <c r="K13127" s="64"/>
      <c r="O13127" s="60"/>
      <c r="P13127" s="67"/>
      <c r="T13127" s="53"/>
      <c r="U13127" s="64"/>
      <c r="Y13127" s="53"/>
      <c r="Z13127" s="64"/>
      <c r="AD13127" s="53"/>
    </row>
    <row r="13128" spans="1:30" s="13" customFormat="1" x14ac:dyDescent="0.25">
      <c r="A13128"/>
      <c r="B13128" s="32"/>
      <c r="C13128" s="34"/>
      <c r="D13128" s="10"/>
      <c r="J13128" s="53"/>
      <c r="K13128" s="64"/>
      <c r="O13128" s="60"/>
      <c r="P13128" s="67"/>
      <c r="T13128" s="53"/>
      <c r="U13128" s="64"/>
      <c r="Y13128" s="53"/>
      <c r="Z13128" s="64"/>
      <c r="AD13128" s="53"/>
    </row>
    <row r="13129" spans="1:30" s="13" customFormat="1" x14ac:dyDescent="0.25">
      <c r="A13129"/>
      <c r="B13129" s="32"/>
      <c r="C13129" s="34"/>
      <c r="D13129" s="10"/>
      <c r="J13129" s="53"/>
      <c r="K13129" s="64"/>
      <c r="O13129" s="60"/>
      <c r="P13129" s="67"/>
      <c r="T13129" s="53"/>
      <c r="U13129" s="64"/>
      <c r="Y13129" s="53"/>
      <c r="Z13129" s="64"/>
      <c r="AD13129" s="53"/>
    </row>
    <row r="13130" spans="1:30" s="13" customFormat="1" x14ac:dyDescent="0.25">
      <c r="A13130"/>
      <c r="B13130" s="32"/>
      <c r="C13130" s="34"/>
      <c r="D13130" s="10"/>
      <c r="J13130" s="53"/>
      <c r="K13130" s="64"/>
      <c r="O13130" s="60"/>
      <c r="P13130" s="67"/>
      <c r="T13130" s="53"/>
      <c r="U13130" s="64"/>
      <c r="Y13130" s="53"/>
      <c r="Z13130" s="64"/>
      <c r="AD13130" s="53"/>
    </row>
    <row r="13131" spans="1:30" s="13" customFormat="1" x14ac:dyDescent="0.25">
      <c r="A13131"/>
      <c r="B13131" s="32"/>
      <c r="C13131" s="34"/>
      <c r="D13131" s="10"/>
      <c r="J13131" s="53"/>
      <c r="K13131" s="64"/>
      <c r="O13131" s="60"/>
      <c r="P13131" s="67"/>
      <c r="T13131" s="53"/>
      <c r="U13131" s="64"/>
      <c r="Y13131" s="53"/>
      <c r="Z13131" s="64"/>
      <c r="AD13131" s="53"/>
    </row>
    <row r="13132" spans="1:30" s="13" customFormat="1" x14ac:dyDescent="0.25">
      <c r="A13132"/>
      <c r="B13132" s="32"/>
      <c r="C13132" s="34"/>
      <c r="D13132" s="10"/>
      <c r="J13132" s="53"/>
      <c r="K13132" s="64"/>
      <c r="O13132" s="60"/>
      <c r="P13132" s="67"/>
      <c r="T13132" s="53"/>
      <c r="U13132" s="64"/>
      <c r="Y13132" s="53"/>
      <c r="Z13132" s="64"/>
      <c r="AD13132" s="53"/>
    </row>
    <row r="13133" spans="1:30" s="13" customFormat="1" x14ac:dyDescent="0.25">
      <c r="A13133"/>
      <c r="B13133" s="32"/>
      <c r="C13133" s="34"/>
      <c r="D13133" s="10"/>
      <c r="J13133" s="53"/>
      <c r="K13133" s="64"/>
      <c r="O13133" s="60"/>
      <c r="P13133" s="67"/>
      <c r="T13133" s="53"/>
      <c r="U13133" s="64"/>
      <c r="Y13133" s="53"/>
      <c r="Z13133" s="64"/>
      <c r="AD13133" s="53"/>
    </row>
    <row r="13134" spans="1:30" s="13" customFormat="1" x14ac:dyDescent="0.25">
      <c r="A13134"/>
      <c r="B13134" s="32"/>
      <c r="C13134" s="34"/>
      <c r="D13134" s="10"/>
      <c r="J13134" s="53"/>
      <c r="K13134" s="64"/>
      <c r="O13134" s="60"/>
      <c r="P13134" s="67"/>
      <c r="T13134" s="53"/>
      <c r="U13134" s="64"/>
      <c r="Y13134" s="53"/>
      <c r="Z13134" s="64"/>
      <c r="AD13134" s="53"/>
    </row>
    <row r="13135" spans="1:30" s="13" customFormat="1" x14ac:dyDescent="0.25">
      <c r="A13135"/>
      <c r="B13135" s="32"/>
      <c r="C13135" s="34"/>
      <c r="D13135" s="10"/>
      <c r="J13135" s="53"/>
      <c r="K13135" s="64"/>
      <c r="O13135" s="60"/>
      <c r="P13135" s="67"/>
      <c r="T13135" s="53"/>
      <c r="U13135" s="64"/>
      <c r="Y13135" s="53"/>
      <c r="Z13135" s="64"/>
      <c r="AD13135" s="53"/>
    </row>
    <row r="13136" spans="1:30" s="13" customFormat="1" x14ac:dyDescent="0.25">
      <c r="A13136"/>
      <c r="B13136" s="32"/>
      <c r="C13136" s="34"/>
      <c r="D13136" s="10"/>
      <c r="J13136" s="53"/>
      <c r="K13136" s="64"/>
      <c r="O13136" s="60"/>
      <c r="P13136" s="67"/>
      <c r="T13136" s="53"/>
      <c r="U13136" s="64"/>
      <c r="Y13136" s="53"/>
      <c r="Z13136" s="64"/>
      <c r="AD13136" s="53"/>
    </row>
    <row r="13137" spans="1:30" s="13" customFormat="1" x14ac:dyDescent="0.25">
      <c r="A13137"/>
      <c r="B13137" s="32"/>
      <c r="C13137" s="34"/>
      <c r="D13137" s="10"/>
      <c r="J13137" s="53"/>
      <c r="K13137" s="64"/>
      <c r="O13137" s="60"/>
      <c r="P13137" s="67"/>
      <c r="T13137" s="53"/>
      <c r="U13137" s="64"/>
      <c r="Y13137" s="53"/>
      <c r="Z13137" s="64"/>
      <c r="AD13137" s="53"/>
    </row>
    <row r="13138" spans="1:30" s="13" customFormat="1" x14ac:dyDescent="0.25">
      <c r="A13138"/>
      <c r="B13138" s="32"/>
      <c r="C13138" s="34"/>
      <c r="D13138" s="10"/>
      <c r="J13138" s="53"/>
      <c r="K13138" s="64"/>
      <c r="O13138" s="60"/>
      <c r="P13138" s="67"/>
      <c r="T13138" s="53"/>
      <c r="U13138" s="64"/>
      <c r="Y13138" s="53"/>
      <c r="Z13138" s="64"/>
      <c r="AD13138" s="53"/>
    </row>
    <row r="13139" spans="1:30" s="13" customFormat="1" x14ac:dyDescent="0.25">
      <c r="A13139"/>
      <c r="B13139" s="32"/>
      <c r="C13139" s="34"/>
      <c r="D13139" s="10"/>
      <c r="J13139" s="53"/>
      <c r="K13139" s="64"/>
      <c r="O13139" s="60"/>
      <c r="P13139" s="67"/>
      <c r="T13139" s="53"/>
      <c r="U13139" s="64"/>
      <c r="Y13139" s="53"/>
      <c r="Z13139" s="64"/>
      <c r="AD13139" s="53"/>
    </row>
    <row r="13140" spans="1:30" s="13" customFormat="1" x14ac:dyDescent="0.25">
      <c r="A13140"/>
      <c r="B13140" s="32"/>
      <c r="C13140" s="34"/>
      <c r="D13140" s="10"/>
      <c r="J13140" s="53"/>
      <c r="K13140" s="64"/>
      <c r="O13140" s="60"/>
      <c r="P13140" s="67"/>
      <c r="T13140" s="53"/>
      <c r="U13140" s="64"/>
      <c r="Y13140" s="53"/>
      <c r="Z13140" s="64"/>
      <c r="AD13140" s="53"/>
    </row>
    <row r="13141" spans="1:30" s="13" customFormat="1" x14ac:dyDescent="0.25">
      <c r="A13141"/>
      <c r="B13141" s="32"/>
      <c r="C13141" s="34"/>
      <c r="D13141" s="10"/>
      <c r="J13141" s="53"/>
      <c r="K13141" s="64"/>
      <c r="O13141" s="60"/>
      <c r="P13141" s="67"/>
      <c r="T13141" s="53"/>
      <c r="U13141" s="64"/>
      <c r="Y13141" s="53"/>
      <c r="Z13141" s="64"/>
      <c r="AD13141" s="53"/>
    </row>
    <row r="13142" spans="1:30" s="13" customFormat="1" x14ac:dyDescent="0.25">
      <c r="A13142"/>
      <c r="B13142" s="32"/>
      <c r="C13142" s="34"/>
      <c r="D13142" s="10"/>
      <c r="J13142" s="53"/>
      <c r="K13142" s="64"/>
      <c r="O13142" s="60"/>
      <c r="P13142" s="67"/>
      <c r="T13142" s="53"/>
      <c r="U13142" s="64"/>
      <c r="Y13142" s="53"/>
      <c r="Z13142" s="64"/>
      <c r="AD13142" s="53"/>
    </row>
    <row r="13143" spans="1:30" s="13" customFormat="1" x14ac:dyDescent="0.25">
      <c r="A13143"/>
      <c r="B13143" s="32"/>
      <c r="C13143" s="34"/>
      <c r="D13143" s="10"/>
      <c r="J13143" s="53"/>
      <c r="K13143" s="64"/>
      <c r="O13143" s="60"/>
      <c r="P13143" s="67"/>
      <c r="T13143" s="53"/>
      <c r="U13143" s="64"/>
      <c r="Y13143" s="53"/>
      <c r="Z13143" s="64"/>
      <c r="AD13143" s="53"/>
    </row>
    <row r="13144" spans="1:30" s="13" customFormat="1" x14ac:dyDescent="0.25">
      <c r="A13144"/>
      <c r="B13144" s="32"/>
      <c r="C13144" s="34"/>
      <c r="D13144" s="10"/>
      <c r="J13144" s="53"/>
      <c r="K13144" s="64"/>
      <c r="O13144" s="60"/>
      <c r="P13144" s="67"/>
      <c r="T13144" s="53"/>
      <c r="U13144" s="64"/>
      <c r="Y13144" s="53"/>
      <c r="Z13144" s="64"/>
      <c r="AD13144" s="53"/>
    </row>
    <row r="13145" spans="1:30" s="13" customFormat="1" x14ac:dyDescent="0.25">
      <c r="A13145"/>
      <c r="B13145" s="32"/>
      <c r="C13145" s="34"/>
      <c r="D13145" s="10"/>
      <c r="J13145" s="53"/>
      <c r="K13145" s="64"/>
      <c r="O13145" s="60"/>
      <c r="P13145" s="67"/>
      <c r="T13145" s="53"/>
      <c r="U13145" s="64"/>
      <c r="Y13145" s="53"/>
      <c r="Z13145" s="64"/>
      <c r="AD13145" s="53"/>
    </row>
    <row r="13146" spans="1:30" s="13" customFormat="1" x14ac:dyDescent="0.25">
      <c r="A13146"/>
      <c r="B13146" s="32"/>
      <c r="C13146" s="34"/>
      <c r="D13146" s="10"/>
      <c r="J13146" s="53"/>
      <c r="K13146" s="64"/>
      <c r="O13146" s="60"/>
      <c r="P13146" s="67"/>
      <c r="T13146" s="53"/>
      <c r="U13146" s="64"/>
      <c r="Y13146" s="53"/>
      <c r="Z13146" s="64"/>
      <c r="AD13146" s="53"/>
    </row>
    <row r="13147" spans="1:30" s="13" customFormat="1" x14ac:dyDescent="0.25">
      <c r="A13147"/>
      <c r="B13147" s="32"/>
      <c r="C13147" s="34"/>
      <c r="D13147" s="10"/>
      <c r="J13147" s="53"/>
      <c r="K13147" s="64"/>
      <c r="O13147" s="60"/>
      <c r="P13147" s="67"/>
      <c r="T13147" s="53"/>
      <c r="U13147" s="64"/>
      <c r="Y13147" s="53"/>
      <c r="Z13147" s="64"/>
      <c r="AD13147" s="53"/>
    </row>
    <row r="13148" spans="1:30" s="13" customFormat="1" x14ac:dyDescent="0.25">
      <c r="A13148"/>
      <c r="B13148" s="32"/>
      <c r="C13148" s="34"/>
      <c r="D13148" s="10"/>
      <c r="J13148" s="53"/>
      <c r="K13148" s="64"/>
      <c r="O13148" s="60"/>
      <c r="P13148" s="67"/>
      <c r="T13148" s="53"/>
      <c r="U13148" s="64"/>
      <c r="Y13148" s="53"/>
      <c r="Z13148" s="64"/>
      <c r="AD13148" s="53"/>
    </row>
    <row r="13149" spans="1:30" s="13" customFormat="1" x14ac:dyDescent="0.25">
      <c r="A13149"/>
      <c r="B13149" s="32"/>
      <c r="C13149" s="34"/>
      <c r="D13149" s="10"/>
      <c r="J13149" s="53"/>
      <c r="K13149" s="64"/>
      <c r="O13149" s="60"/>
      <c r="P13149" s="67"/>
      <c r="T13149" s="53"/>
      <c r="U13149" s="64"/>
      <c r="Y13149" s="53"/>
      <c r="Z13149" s="64"/>
      <c r="AD13149" s="53"/>
    </row>
    <row r="13150" spans="1:30" s="13" customFormat="1" x14ac:dyDescent="0.25">
      <c r="A13150"/>
      <c r="B13150" s="32"/>
      <c r="C13150" s="34"/>
      <c r="D13150" s="10"/>
      <c r="J13150" s="53"/>
      <c r="K13150" s="64"/>
      <c r="O13150" s="60"/>
      <c r="P13150" s="67"/>
      <c r="T13150" s="53"/>
      <c r="U13150" s="64"/>
      <c r="Y13150" s="53"/>
      <c r="Z13150" s="64"/>
      <c r="AD13150" s="53"/>
    </row>
    <row r="13151" spans="1:30" s="13" customFormat="1" x14ac:dyDescent="0.25">
      <c r="A13151"/>
      <c r="B13151" s="32"/>
      <c r="C13151" s="34"/>
      <c r="D13151" s="10"/>
      <c r="J13151" s="53"/>
      <c r="K13151" s="64"/>
      <c r="O13151" s="60"/>
      <c r="P13151" s="67"/>
      <c r="T13151" s="53"/>
      <c r="U13151" s="64"/>
      <c r="Y13151" s="53"/>
      <c r="Z13151" s="64"/>
      <c r="AD13151" s="53"/>
    </row>
    <row r="13152" spans="1:30" s="13" customFormat="1" x14ac:dyDescent="0.25">
      <c r="A13152"/>
      <c r="B13152" s="32"/>
      <c r="C13152" s="34"/>
      <c r="D13152" s="10"/>
      <c r="J13152" s="53"/>
      <c r="K13152" s="64"/>
      <c r="O13152" s="60"/>
      <c r="P13152" s="67"/>
      <c r="T13152" s="53"/>
      <c r="U13152" s="64"/>
      <c r="Y13152" s="53"/>
      <c r="Z13152" s="64"/>
      <c r="AD13152" s="53"/>
    </row>
    <row r="13153" spans="1:30" s="13" customFormat="1" x14ac:dyDescent="0.25">
      <c r="A13153"/>
      <c r="B13153" s="32"/>
      <c r="C13153" s="34"/>
      <c r="D13153" s="10"/>
      <c r="J13153" s="53"/>
      <c r="K13153" s="64"/>
      <c r="O13153" s="60"/>
      <c r="P13153" s="67"/>
      <c r="T13153" s="53"/>
      <c r="U13153" s="64"/>
      <c r="Y13153" s="53"/>
      <c r="Z13153" s="64"/>
      <c r="AD13153" s="53"/>
    </row>
    <row r="13154" spans="1:30" s="13" customFormat="1" x14ac:dyDescent="0.25">
      <c r="A13154"/>
      <c r="B13154" s="32"/>
      <c r="C13154" s="34"/>
      <c r="D13154" s="10"/>
      <c r="J13154" s="53"/>
      <c r="K13154" s="64"/>
      <c r="O13154" s="60"/>
      <c r="P13154" s="67"/>
      <c r="T13154" s="53"/>
      <c r="U13154" s="64"/>
      <c r="Y13154" s="53"/>
      <c r="Z13154" s="64"/>
      <c r="AD13154" s="53"/>
    </row>
    <row r="13155" spans="1:30" s="13" customFormat="1" x14ac:dyDescent="0.25">
      <c r="A13155"/>
      <c r="B13155" s="32"/>
      <c r="C13155" s="34"/>
      <c r="D13155" s="10"/>
      <c r="J13155" s="53"/>
      <c r="K13155" s="64"/>
      <c r="O13155" s="60"/>
      <c r="P13155" s="67"/>
      <c r="T13155" s="53"/>
      <c r="U13155" s="64"/>
      <c r="Y13155" s="53"/>
      <c r="Z13155" s="64"/>
      <c r="AD13155" s="53"/>
    </row>
    <row r="13156" spans="1:30" s="13" customFormat="1" x14ac:dyDescent="0.25">
      <c r="A13156"/>
      <c r="B13156" s="32"/>
      <c r="C13156" s="34"/>
      <c r="D13156" s="10"/>
      <c r="J13156" s="53"/>
      <c r="K13156" s="64"/>
      <c r="O13156" s="60"/>
      <c r="P13156" s="67"/>
      <c r="T13156" s="53"/>
      <c r="U13156" s="64"/>
      <c r="Y13156" s="53"/>
      <c r="Z13156" s="64"/>
      <c r="AD13156" s="53"/>
    </row>
    <row r="13157" spans="1:30" s="13" customFormat="1" x14ac:dyDescent="0.25">
      <c r="A13157"/>
      <c r="B13157" s="32"/>
      <c r="C13157" s="34"/>
      <c r="D13157" s="10"/>
      <c r="J13157" s="53"/>
      <c r="K13157" s="64"/>
      <c r="O13157" s="60"/>
      <c r="P13157" s="67"/>
      <c r="T13157" s="53"/>
      <c r="U13157" s="64"/>
      <c r="Y13157" s="53"/>
      <c r="Z13157" s="64"/>
      <c r="AD13157" s="53"/>
    </row>
    <row r="13158" spans="1:30" s="13" customFormat="1" x14ac:dyDescent="0.25">
      <c r="A13158"/>
      <c r="B13158" s="32"/>
      <c r="C13158" s="34"/>
      <c r="D13158" s="10"/>
      <c r="J13158" s="53"/>
      <c r="K13158" s="64"/>
      <c r="O13158" s="60"/>
      <c r="P13158" s="67"/>
      <c r="T13158" s="53"/>
      <c r="U13158" s="64"/>
      <c r="Y13158" s="53"/>
      <c r="Z13158" s="64"/>
      <c r="AD13158" s="53"/>
    </row>
    <row r="13159" spans="1:30" s="13" customFormat="1" x14ac:dyDescent="0.25">
      <c r="A13159"/>
      <c r="B13159" s="32"/>
      <c r="C13159" s="34"/>
      <c r="D13159" s="10"/>
      <c r="J13159" s="53"/>
      <c r="K13159" s="64"/>
      <c r="O13159" s="60"/>
      <c r="P13159" s="67"/>
      <c r="T13159" s="53"/>
      <c r="U13159" s="64"/>
      <c r="Y13159" s="53"/>
      <c r="Z13159" s="64"/>
      <c r="AD13159" s="53"/>
    </row>
    <row r="13160" spans="1:30" s="13" customFormat="1" x14ac:dyDescent="0.25">
      <c r="A13160"/>
      <c r="B13160" s="32"/>
      <c r="C13160" s="34"/>
      <c r="D13160" s="10"/>
      <c r="J13160" s="53"/>
      <c r="K13160" s="64"/>
      <c r="O13160" s="60"/>
      <c r="P13160" s="67"/>
      <c r="T13160" s="53"/>
      <c r="U13160" s="64"/>
      <c r="Y13160" s="53"/>
      <c r="Z13160" s="64"/>
      <c r="AD13160" s="53"/>
    </row>
    <row r="13161" spans="1:30" s="13" customFormat="1" x14ac:dyDescent="0.25">
      <c r="A13161"/>
      <c r="B13161" s="32"/>
      <c r="C13161" s="34"/>
      <c r="D13161" s="10"/>
      <c r="J13161" s="53"/>
      <c r="K13161" s="64"/>
      <c r="O13161" s="60"/>
      <c r="P13161" s="67"/>
      <c r="T13161" s="53"/>
      <c r="U13161" s="64"/>
      <c r="Y13161" s="53"/>
      <c r="Z13161" s="64"/>
      <c r="AD13161" s="53"/>
    </row>
    <row r="13162" spans="1:30" s="13" customFormat="1" x14ac:dyDescent="0.25">
      <c r="A13162"/>
      <c r="B13162" s="32"/>
      <c r="C13162" s="34"/>
      <c r="D13162" s="10"/>
      <c r="J13162" s="53"/>
      <c r="K13162" s="64"/>
      <c r="O13162" s="60"/>
      <c r="P13162" s="67"/>
      <c r="T13162" s="53"/>
      <c r="U13162" s="64"/>
      <c r="Y13162" s="53"/>
      <c r="Z13162" s="64"/>
      <c r="AD13162" s="53"/>
    </row>
    <row r="13163" spans="1:30" s="13" customFormat="1" x14ac:dyDescent="0.25">
      <c r="A13163"/>
      <c r="B13163" s="32"/>
      <c r="C13163" s="34"/>
      <c r="D13163" s="10"/>
      <c r="J13163" s="53"/>
      <c r="K13163" s="64"/>
      <c r="O13163" s="60"/>
      <c r="P13163" s="67"/>
      <c r="T13163" s="53"/>
      <c r="U13163" s="64"/>
      <c r="Y13163" s="53"/>
      <c r="Z13163" s="64"/>
      <c r="AD13163" s="53"/>
    </row>
    <row r="13164" spans="1:30" s="13" customFormat="1" x14ac:dyDescent="0.25">
      <c r="A13164"/>
      <c r="B13164" s="32"/>
      <c r="C13164" s="34"/>
      <c r="D13164" s="10"/>
      <c r="J13164" s="53"/>
      <c r="K13164" s="64"/>
      <c r="O13164" s="60"/>
      <c r="P13164" s="67"/>
      <c r="T13164" s="53"/>
      <c r="U13164" s="64"/>
      <c r="Y13164" s="53"/>
      <c r="Z13164" s="64"/>
      <c r="AD13164" s="53"/>
    </row>
    <row r="13165" spans="1:30" s="13" customFormat="1" x14ac:dyDescent="0.25">
      <c r="A13165"/>
      <c r="B13165" s="32"/>
      <c r="C13165" s="34"/>
      <c r="D13165" s="10"/>
      <c r="J13165" s="53"/>
      <c r="K13165" s="64"/>
      <c r="O13165" s="60"/>
      <c r="P13165" s="67"/>
      <c r="T13165" s="53"/>
      <c r="U13165" s="64"/>
      <c r="Y13165" s="53"/>
      <c r="Z13165" s="64"/>
      <c r="AD13165" s="53"/>
    </row>
    <row r="13166" spans="1:30" s="13" customFormat="1" x14ac:dyDescent="0.25">
      <c r="A13166"/>
      <c r="B13166" s="32"/>
      <c r="C13166" s="34"/>
      <c r="D13166" s="10"/>
      <c r="J13166" s="53"/>
      <c r="K13166" s="64"/>
      <c r="O13166" s="60"/>
      <c r="P13166" s="67"/>
      <c r="T13166" s="53"/>
      <c r="U13166" s="64"/>
      <c r="Y13166" s="53"/>
      <c r="Z13166" s="64"/>
      <c r="AD13166" s="53"/>
    </row>
    <row r="13167" spans="1:30" s="13" customFormat="1" x14ac:dyDescent="0.25">
      <c r="A13167"/>
      <c r="B13167" s="32"/>
      <c r="C13167" s="34"/>
      <c r="D13167" s="10"/>
      <c r="J13167" s="53"/>
      <c r="K13167" s="64"/>
      <c r="O13167" s="60"/>
      <c r="P13167" s="67"/>
      <c r="T13167" s="53"/>
      <c r="U13167" s="64"/>
      <c r="Y13167" s="53"/>
      <c r="Z13167" s="64"/>
      <c r="AD13167" s="53"/>
    </row>
    <row r="13168" spans="1:30" s="13" customFormat="1" x14ac:dyDescent="0.25">
      <c r="A13168"/>
      <c r="B13168" s="32"/>
      <c r="C13168" s="34"/>
      <c r="D13168" s="10"/>
      <c r="J13168" s="53"/>
      <c r="K13168" s="64"/>
      <c r="O13168" s="60"/>
      <c r="P13168" s="67"/>
      <c r="T13168" s="53"/>
      <c r="U13168" s="64"/>
      <c r="Y13168" s="53"/>
      <c r="Z13168" s="64"/>
      <c r="AD13168" s="53"/>
    </row>
    <row r="13169" spans="1:30" s="13" customFormat="1" x14ac:dyDescent="0.25">
      <c r="A13169"/>
      <c r="B13169" s="32"/>
      <c r="C13169" s="34"/>
      <c r="D13169" s="10"/>
      <c r="J13169" s="53"/>
      <c r="K13169" s="64"/>
      <c r="O13169" s="60"/>
      <c r="P13169" s="67"/>
      <c r="T13169" s="53"/>
      <c r="U13169" s="64"/>
      <c r="Y13169" s="53"/>
      <c r="Z13169" s="64"/>
      <c r="AD13169" s="53"/>
    </row>
    <row r="13170" spans="1:30" s="13" customFormat="1" x14ac:dyDescent="0.25">
      <c r="A13170"/>
      <c r="B13170" s="32"/>
      <c r="C13170" s="34"/>
      <c r="D13170" s="10"/>
      <c r="J13170" s="53"/>
      <c r="K13170" s="64"/>
      <c r="O13170" s="60"/>
      <c r="P13170" s="67"/>
      <c r="T13170" s="53"/>
      <c r="U13170" s="64"/>
      <c r="Y13170" s="53"/>
      <c r="Z13170" s="64"/>
      <c r="AD13170" s="53"/>
    </row>
    <row r="13171" spans="1:30" s="13" customFormat="1" x14ac:dyDescent="0.25">
      <c r="A13171"/>
      <c r="B13171" s="32"/>
      <c r="C13171" s="34"/>
      <c r="D13171" s="10"/>
      <c r="J13171" s="53"/>
      <c r="K13171" s="64"/>
      <c r="O13171" s="60"/>
      <c r="P13171" s="67"/>
      <c r="T13171" s="53"/>
      <c r="U13171" s="64"/>
      <c r="Y13171" s="53"/>
      <c r="Z13171" s="64"/>
      <c r="AD13171" s="53"/>
    </row>
    <row r="13172" spans="1:30" s="13" customFormat="1" x14ac:dyDescent="0.25">
      <c r="A13172"/>
      <c r="B13172" s="32"/>
      <c r="C13172" s="34"/>
      <c r="D13172" s="10"/>
      <c r="J13172" s="53"/>
      <c r="K13172" s="64"/>
      <c r="O13172" s="60"/>
      <c r="P13172" s="67"/>
      <c r="T13172" s="53"/>
      <c r="U13172" s="64"/>
      <c r="Y13172" s="53"/>
      <c r="Z13172" s="64"/>
      <c r="AD13172" s="53"/>
    </row>
    <row r="13173" spans="1:30" s="13" customFormat="1" x14ac:dyDescent="0.25">
      <c r="A13173"/>
      <c r="B13173" s="32"/>
      <c r="C13173" s="34"/>
      <c r="D13173" s="10"/>
      <c r="J13173" s="53"/>
      <c r="K13173" s="64"/>
      <c r="O13173" s="60"/>
      <c r="P13173" s="67"/>
      <c r="T13173" s="53"/>
      <c r="U13173" s="64"/>
      <c r="Y13173" s="53"/>
      <c r="Z13173" s="64"/>
      <c r="AD13173" s="53"/>
    </row>
    <row r="13174" spans="1:30" s="13" customFormat="1" x14ac:dyDescent="0.25">
      <c r="A13174"/>
      <c r="B13174" s="32"/>
      <c r="C13174" s="34"/>
      <c r="D13174" s="10"/>
      <c r="J13174" s="53"/>
      <c r="K13174" s="64"/>
      <c r="O13174" s="60"/>
      <c r="P13174" s="67"/>
      <c r="T13174" s="53"/>
      <c r="U13174" s="64"/>
      <c r="Y13174" s="53"/>
      <c r="Z13174" s="64"/>
      <c r="AD13174" s="53"/>
    </row>
    <row r="13175" spans="1:30" s="13" customFormat="1" x14ac:dyDescent="0.25">
      <c r="A13175"/>
      <c r="B13175" s="32"/>
      <c r="C13175" s="34"/>
      <c r="D13175" s="10"/>
      <c r="J13175" s="53"/>
      <c r="K13175" s="64"/>
      <c r="O13175" s="60"/>
      <c r="P13175" s="67"/>
      <c r="T13175" s="53"/>
      <c r="U13175" s="64"/>
      <c r="Y13175" s="53"/>
      <c r="Z13175" s="64"/>
      <c r="AD13175" s="53"/>
    </row>
    <row r="13176" spans="1:30" s="13" customFormat="1" x14ac:dyDescent="0.25">
      <c r="A13176"/>
      <c r="B13176" s="32"/>
      <c r="C13176" s="34"/>
      <c r="D13176" s="10"/>
      <c r="J13176" s="53"/>
      <c r="K13176" s="64"/>
      <c r="O13176" s="60"/>
      <c r="P13176" s="67"/>
      <c r="T13176" s="53"/>
      <c r="U13176" s="64"/>
      <c r="Y13176" s="53"/>
      <c r="Z13176" s="64"/>
      <c r="AD13176" s="53"/>
    </row>
    <row r="13177" spans="1:30" s="13" customFormat="1" x14ac:dyDescent="0.25">
      <c r="A13177"/>
      <c r="B13177" s="32"/>
      <c r="C13177" s="34"/>
      <c r="D13177" s="10"/>
      <c r="J13177" s="53"/>
      <c r="K13177" s="64"/>
      <c r="O13177" s="60"/>
      <c r="P13177" s="67"/>
      <c r="T13177" s="53"/>
      <c r="U13177" s="64"/>
      <c r="Y13177" s="53"/>
      <c r="Z13177" s="64"/>
      <c r="AD13177" s="53"/>
    </row>
    <row r="13178" spans="1:30" s="13" customFormat="1" x14ac:dyDescent="0.25">
      <c r="A13178"/>
      <c r="B13178" s="32"/>
      <c r="C13178" s="34"/>
      <c r="D13178" s="10"/>
      <c r="J13178" s="53"/>
      <c r="K13178" s="64"/>
      <c r="O13178" s="60"/>
      <c r="P13178" s="67"/>
      <c r="T13178" s="53"/>
      <c r="U13178" s="64"/>
      <c r="Y13178" s="53"/>
      <c r="Z13178" s="64"/>
      <c r="AD13178" s="53"/>
    </row>
    <row r="13179" spans="1:30" s="13" customFormat="1" x14ac:dyDescent="0.25">
      <c r="A13179"/>
      <c r="B13179" s="32"/>
      <c r="C13179" s="34"/>
      <c r="D13179" s="10"/>
      <c r="J13179" s="53"/>
      <c r="K13179" s="64"/>
      <c r="O13179" s="60"/>
      <c r="P13179" s="67"/>
      <c r="T13179" s="53"/>
      <c r="U13179" s="64"/>
      <c r="Y13179" s="53"/>
      <c r="Z13179" s="64"/>
      <c r="AD13179" s="53"/>
    </row>
    <row r="13180" spans="1:30" s="13" customFormat="1" x14ac:dyDescent="0.25">
      <c r="A13180"/>
      <c r="B13180" s="32"/>
      <c r="C13180" s="34"/>
      <c r="D13180" s="10"/>
      <c r="J13180" s="53"/>
      <c r="K13180" s="64"/>
      <c r="O13180" s="60"/>
      <c r="P13180" s="67"/>
      <c r="T13180" s="53"/>
      <c r="U13180" s="64"/>
      <c r="Y13180" s="53"/>
      <c r="Z13180" s="64"/>
      <c r="AD13180" s="53"/>
    </row>
    <row r="13181" spans="1:30" s="13" customFormat="1" x14ac:dyDescent="0.25">
      <c r="A13181"/>
      <c r="B13181" s="32"/>
      <c r="C13181" s="34"/>
      <c r="D13181" s="10"/>
      <c r="J13181" s="53"/>
      <c r="K13181" s="64"/>
      <c r="O13181" s="60"/>
      <c r="P13181" s="67"/>
      <c r="T13181" s="53"/>
      <c r="U13181" s="64"/>
      <c r="Y13181" s="53"/>
      <c r="Z13181" s="64"/>
      <c r="AD13181" s="53"/>
    </row>
    <row r="13182" spans="1:30" s="13" customFormat="1" x14ac:dyDescent="0.25">
      <c r="A13182"/>
      <c r="B13182" s="32"/>
      <c r="C13182" s="34"/>
      <c r="D13182" s="10"/>
      <c r="J13182" s="53"/>
      <c r="K13182" s="64"/>
      <c r="O13182" s="60"/>
      <c r="P13182" s="67"/>
      <c r="T13182" s="53"/>
      <c r="U13182" s="64"/>
      <c r="Y13182" s="53"/>
      <c r="Z13182" s="64"/>
      <c r="AD13182" s="53"/>
    </row>
    <row r="13183" spans="1:30" s="13" customFormat="1" x14ac:dyDescent="0.25">
      <c r="A13183"/>
      <c r="B13183" s="32"/>
      <c r="C13183" s="34"/>
      <c r="D13183" s="10"/>
      <c r="J13183" s="53"/>
      <c r="K13183" s="64"/>
      <c r="O13183" s="60"/>
      <c r="P13183" s="67"/>
      <c r="T13183" s="53"/>
      <c r="U13183" s="64"/>
      <c r="Y13183" s="53"/>
      <c r="Z13183" s="64"/>
      <c r="AD13183" s="53"/>
    </row>
    <row r="13184" spans="1:30" s="13" customFormat="1" x14ac:dyDescent="0.25">
      <c r="A13184"/>
      <c r="B13184" s="32"/>
      <c r="C13184" s="34"/>
      <c r="D13184" s="10"/>
      <c r="J13184" s="53"/>
      <c r="K13184" s="64"/>
      <c r="O13184" s="60"/>
      <c r="P13184" s="67"/>
      <c r="T13184" s="53"/>
      <c r="U13184" s="64"/>
      <c r="Y13184" s="53"/>
      <c r="Z13184" s="64"/>
      <c r="AD13184" s="53"/>
    </row>
    <row r="13185" spans="1:30" s="13" customFormat="1" x14ac:dyDescent="0.25">
      <c r="A13185"/>
      <c r="B13185" s="32"/>
      <c r="C13185" s="34"/>
      <c r="D13185" s="10"/>
      <c r="J13185" s="53"/>
      <c r="K13185" s="64"/>
      <c r="O13185" s="60"/>
      <c r="P13185" s="67"/>
      <c r="T13185" s="53"/>
      <c r="U13185" s="64"/>
      <c r="Y13185" s="53"/>
      <c r="Z13185" s="64"/>
      <c r="AD13185" s="53"/>
    </row>
    <row r="13186" spans="1:30" s="13" customFormat="1" x14ac:dyDescent="0.25">
      <c r="A13186"/>
      <c r="B13186" s="32"/>
      <c r="C13186" s="34"/>
      <c r="D13186" s="10"/>
      <c r="J13186" s="53"/>
      <c r="K13186" s="64"/>
      <c r="O13186" s="60"/>
      <c r="P13186" s="67"/>
      <c r="T13186" s="53"/>
      <c r="U13186" s="64"/>
      <c r="Y13186" s="53"/>
      <c r="Z13186" s="64"/>
      <c r="AD13186" s="53"/>
    </row>
    <row r="13187" spans="1:30" s="13" customFormat="1" x14ac:dyDescent="0.25">
      <c r="A13187"/>
      <c r="B13187" s="32"/>
      <c r="C13187" s="34"/>
      <c r="D13187" s="10"/>
      <c r="J13187" s="53"/>
      <c r="K13187" s="64"/>
      <c r="O13187" s="60"/>
      <c r="P13187" s="67"/>
      <c r="T13187" s="53"/>
      <c r="U13187" s="64"/>
      <c r="Y13187" s="53"/>
      <c r="Z13187" s="64"/>
      <c r="AD13187" s="53"/>
    </row>
    <row r="13188" spans="1:30" s="13" customFormat="1" x14ac:dyDescent="0.25">
      <c r="A13188"/>
      <c r="B13188" s="32"/>
      <c r="C13188" s="34"/>
      <c r="D13188" s="10"/>
      <c r="J13188" s="53"/>
      <c r="K13188" s="64"/>
      <c r="O13188" s="60"/>
      <c r="P13188" s="67"/>
      <c r="T13188" s="53"/>
      <c r="U13188" s="64"/>
      <c r="Y13188" s="53"/>
      <c r="Z13188" s="64"/>
      <c r="AD13188" s="53"/>
    </row>
    <row r="13189" spans="1:30" s="13" customFormat="1" x14ac:dyDescent="0.25">
      <c r="A13189"/>
      <c r="B13189" s="32"/>
      <c r="C13189" s="34"/>
      <c r="D13189" s="10"/>
      <c r="J13189" s="53"/>
      <c r="K13189" s="64"/>
      <c r="O13189" s="60"/>
      <c r="P13189" s="67"/>
      <c r="T13189" s="53"/>
      <c r="U13189" s="64"/>
      <c r="Y13189" s="53"/>
      <c r="Z13189" s="64"/>
      <c r="AD13189" s="53"/>
    </row>
    <row r="13190" spans="1:30" s="13" customFormat="1" x14ac:dyDescent="0.25">
      <c r="A13190"/>
      <c r="B13190" s="32"/>
      <c r="C13190" s="34"/>
      <c r="D13190" s="10"/>
      <c r="J13190" s="53"/>
      <c r="K13190" s="64"/>
      <c r="O13190" s="60"/>
      <c r="P13190" s="67"/>
      <c r="T13190" s="53"/>
      <c r="U13190" s="64"/>
      <c r="Y13190" s="53"/>
      <c r="Z13190" s="64"/>
      <c r="AD13190" s="53"/>
    </row>
    <row r="13191" spans="1:30" s="13" customFormat="1" x14ac:dyDescent="0.25">
      <c r="A13191"/>
      <c r="B13191" s="32"/>
      <c r="C13191" s="34"/>
      <c r="D13191" s="10"/>
      <c r="J13191" s="53"/>
      <c r="K13191" s="64"/>
      <c r="O13191" s="60"/>
      <c r="P13191" s="67"/>
      <c r="T13191" s="53"/>
      <c r="U13191" s="64"/>
      <c r="Y13191" s="53"/>
      <c r="Z13191" s="64"/>
      <c r="AD13191" s="53"/>
    </row>
    <row r="13192" spans="1:30" s="13" customFormat="1" x14ac:dyDescent="0.25">
      <c r="A13192"/>
      <c r="B13192" s="32"/>
      <c r="C13192" s="34"/>
      <c r="D13192" s="10"/>
      <c r="J13192" s="53"/>
      <c r="K13192" s="64"/>
      <c r="O13192" s="60"/>
      <c r="P13192" s="67"/>
      <c r="T13192" s="53"/>
      <c r="U13192" s="64"/>
      <c r="Y13192" s="53"/>
      <c r="Z13192" s="64"/>
      <c r="AD13192" s="53"/>
    </row>
    <row r="13193" spans="1:30" s="13" customFormat="1" x14ac:dyDescent="0.25">
      <c r="A13193"/>
      <c r="B13193" s="32"/>
      <c r="C13193" s="34"/>
      <c r="D13193" s="10"/>
      <c r="J13193" s="53"/>
      <c r="K13193" s="64"/>
      <c r="O13193" s="60"/>
      <c r="P13193" s="67"/>
      <c r="T13193" s="53"/>
      <c r="U13193" s="64"/>
      <c r="Y13193" s="53"/>
      <c r="Z13193" s="64"/>
      <c r="AD13193" s="53"/>
    </row>
    <row r="13194" spans="1:30" s="13" customFormat="1" x14ac:dyDescent="0.25">
      <c r="A13194"/>
      <c r="B13194" s="32"/>
      <c r="C13194" s="34"/>
      <c r="D13194" s="10"/>
      <c r="J13194" s="53"/>
      <c r="K13194" s="64"/>
      <c r="O13194" s="60"/>
      <c r="P13194" s="67"/>
      <c r="T13194" s="53"/>
      <c r="U13194" s="64"/>
      <c r="Y13194" s="53"/>
      <c r="Z13194" s="64"/>
      <c r="AD13194" s="53"/>
    </row>
    <row r="13195" spans="1:30" s="13" customFormat="1" x14ac:dyDescent="0.25">
      <c r="A13195"/>
      <c r="B13195" s="32"/>
      <c r="C13195" s="34"/>
      <c r="D13195" s="10"/>
      <c r="J13195" s="53"/>
      <c r="K13195" s="64"/>
      <c r="O13195" s="60"/>
      <c r="P13195" s="67"/>
      <c r="T13195" s="53"/>
      <c r="U13195" s="64"/>
      <c r="Y13195" s="53"/>
      <c r="Z13195" s="64"/>
      <c r="AD13195" s="53"/>
    </row>
    <row r="13196" spans="1:30" s="13" customFormat="1" x14ac:dyDescent="0.25">
      <c r="A13196"/>
      <c r="B13196" s="32"/>
      <c r="C13196" s="34"/>
      <c r="D13196" s="10"/>
      <c r="J13196" s="53"/>
      <c r="K13196" s="64"/>
      <c r="O13196" s="60"/>
      <c r="P13196" s="67"/>
      <c r="T13196" s="53"/>
      <c r="U13196" s="64"/>
      <c r="Y13196" s="53"/>
      <c r="Z13196" s="64"/>
      <c r="AD13196" s="53"/>
    </row>
    <row r="13197" spans="1:30" s="13" customFormat="1" x14ac:dyDescent="0.25">
      <c r="A13197"/>
      <c r="B13197" s="32"/>
      <c r="C13197" s="34"/>
      <c r="D13197" s="10"/>
      <c r="J13197" s="53"/>
      <c r="K13197" s="64"/>
      <c r="O13197" s="60"/>
      <c r="P13197" s="67"/>
      <c r="T13197" s="53"/>
      <c r="U13197" s="64"/>
      <c r="Y13197" s="53"/>
      <c r="Z13197" s="64"/>
      <c r="AD13197" s="53"/>
    </row>
    <row r="13198" spans="1:30" s="13" customFormat="1" x14ac:dyDescent="0.25">
      <c r="A13198"/>
      <c r="B13198" s="32"/>
      <c r="C13198" s="34"/>
      <c r="D13198" s="10"/>
      <c r="J13198" s="53"/>
      <c r="K13198" s="64"/>
      <c r="O13198" s="60"/>
      <c r="P13198" s="67"/>
      <c r="T13198" s="53"/>
      <c r="U13198" s="64"/>
      <c r="Y13198" s="53"/>
      <c r="Z13198" s="64"/>
      <c r="AD13198" s="53"/>
    </row>
    <row r="13199" spans="1:30" s="13" customFormat="1" x14ac:dyDescent="0.25">
      <c r="A13199"/>
      <c r="B13199" s="32"/>
      <c r="C13199" s="34"/>
      <c r="D13199" s="10"/>
      <c r="J13199" s="53"/>
      <c r="K13199" s="64"/>
      <c r="O13199" s="60"/>
      <c r="P13199" s="67"/>
      <c r="T13199" s="53"/>
      <c r="U13199" s="64"/>
      <c r="Y13199" s="53"/>
      <c r="Z13199" s="64"/>
      <c r="AD13199" s="53"/>
    </row>
    <row r="13200" spans="1:30" s="13" customFormat="1" x14ac:dyDescent="0.25">
      <c r="A13200"/>
      <c r="B13200" s="32"/>
      <c r="C13200" s="34"/>
      <c r="D13200" s="10"/>
      <c r="J13200" s="53"/>
      <c r="K13200" s="64"/>
      <c r="O13200" s="60"/>
      <c r="P13200" s="67"/>
      <c r="T13200" s="53"/>
      <c r="U13200" s="64"/>
      <c r="Y13200" s="53"/>
      <c r="Z13200" s="64"/>
      <c r="AD13200" s="53"/>
    </row>
    <row r="13201" spans="1:30" s="13" customFormat="1" x14ac:dyDescent="0.25">
      <c r="A13201"/>
      <c r="B13201" s="32"/>
      <c r="C13201" s="34"/>
      <c r="D13201" s="10"/>
      <c r="J13201" s="53"/>
      <c r="K13201" s="64"/>
      <c r="O13201" s="60"/>
      <c r="P13201" s="67"/>
      <c r="T13201" s="53"/>
      <c r="U13201" s="64"/>
      <c r="Y13201" s="53"/>
      <c r="Z13201" s="64"/>
      <c r="AD13201" s="53"/>
    </row>
    <row r="13202" spans="1:30" s="13" customFormat="1" x14ac:dyDescent="0.25">
      <c r="A13202"/>
      <c r="B13202" s="32"/>
      <c r="C13202" s="34"/>
      <c r="D13202" s="10"/>
      <c r="J13202" s="53"/>
      <c r="K13202" s="64"/>
      <c r="O13202" s="60"/>
      <c r="P13202" s="67"/>
      <c r="T13202" s="53"/>
      <c r="U13202" s="64"/>
      <c r="Y13202" s="53"/>
      <c r="Z13202" s="64"/>
      <c r="AD13202" s="53"/>
    </row>
    <row r="13203" spans="1:30" s="13" customFormat="1" x14ac:dyDescent="0.25">
      <c r="A13203"/>
      <c r="B13203" s="32"/>
      <c r="C13203" s="34"/>
      <c r="D13203" s="10"/>
      <c r="J13203" s="53"/>
      <c r="K13203" s="64"/>
      <c r="O13203" s="60"/>
      <c r="P13203" s="67"/>
      <c r="T13203" s="53"/>
      <c r="U13203" s="64"/>
      <c r="Y13203" s="53"/>
      <c r="Z13203" s="64"/>
      <c r="AD13203" s="53"/>
    </row>
    <row r="13204" spans="1:30" s="13" customFormat="1" x14ac:dyDescent="0.25">
      <c r="A13204"/>
      <c r="B13204" s="32"/>
      <c r="C13204" s="34"/>
      <c r="D13204" s="10"/>
      <c r="J13204" s="53"/>
      <c r="K13204" s="64"/>
      <c r="O13204" s="60"/>
      <c r="P13204" s="67"/>
      <c r="T13204" s="53"/>
      <c r="U13204" s="64"/>
      <c r="Y13204" s="53"/>
      <c r="Z13204" s="64"/>
      <c r="AD13204" s="53"/>
    </row>
    <row r="13205" spans="1:30" s="13" customFormat="1" x14ac:dyDescent="0.25">
      <c r="A13205"/>
      <c r="B13205" s="32"/>
      <c r="C13205" s="34"/>
      <c r="D13205" s="10"/>
      <c r="J13205" s="53"/>
      <c r="K13205" s="64"/>
      <c r="O13205" s="60"/>
      <c r="P13205" s="67"/>
      <c r="T13205" s="53"/>
      <c r="U13205" s="64"/>
      <c r="Y13205" s="53"/>
      <c r="Z13205" s="64"/>
      <c r="AD13205" s="53"/>
    </row>
    <row r="13206" spans="1:30" s="13" customFormat="1" x14ac:dyDescent="0.25">
      <c r="A13206"/>
      <c r="B13206" s="32"/>
      <c r="C13206" s="34"/>
      <c r="D13206" s="10"/>
      <c r="J13206" s="53"/>
      <c r="K13206" s="64"/>
      <c r="O13206" s="60"/>
      <c r="P13206" s="67"/>
      <c r="T13206" s="53"/>
      <c r="U13206" s="64"/>
      <c r="Y13206" s="53"/>
      <c r="Z13206" s="64"/>
      <c r="AD13206" s="53"/>
    </row>
    <row r="13207" spans="1:30" s="13" customFormat="1" x14ac:dyDescent="0.25">
      <c r="A13207"/>
      <c r="B13207" s="32"/>
      <c r="C13207" s="34"/>
      <c r="D13207" s="10"/>
      <c r="J13207" s="53"/>
      <c r="K13207" s="64"/>
      <c r="O13207" s="60"/>
      <c r="P13207" s="67"/>
      <c r="T13207" s="53"/>
      <c r="U13207" s="64"/>
      <c r="Y13207" s="53"/>
      <c r="Z13207" s="64"/>
      <c r="AD13207" s="53"/>
    </row>
    <row r="13208" spans="1:30" s="13" customFormat="1" x14ac:dyDescent="0.25">
      <c r="A13208"/>
      <c r="B13208" s="32"/>
      <c r="C13208" s="34"/>
      <c r="D13208" s="10"/>
      <c r="J13208" s="53"/>
      <c r="K13208" s="64"/>
      <c r="O13208" s="60"/>
      <c r="P13208" s="67"/>
      <c r="T13208" s="53"/>
      <c r="U13208" s="64"/>
      <c r="Y13208" s="53"/>
      <c r="Z13208" s="64"/>
      <c r="AD13208" s="53"/>
    </row>
    <row r="13209" spans="1:30" s="13" customFormat="1" x14ac:dyDescent="0.25">
      <c r="A13209"/>
      <c r="B13209" s="32"/>
      <c r="C13209" s="34"/>
      <c r="D13209" s="10"/>
      <c r="J13209" s="53"/>
      <c r="K13209" s="64"/>
      <c r="O13209" s="60"/>
      <c r="P13209" s="67"/>
      <c r="T13209" s="53"/>
      <c r="U13209" s="64"/>
      <c r="Y13209" s="53"/>
      <c r="Z13209" s="64"/>
      <c r="AD13209" s="53"/>
    </row>
    <row r="13210" spans="1:30" s="13" customFormat="1" x14ac:dyDescent="0.25">
      <c r="A13210"/>
      <c r="B13210" s="32"/>
      <c r="C13210" s="34"/>
      <c r="D13210" s="10"/>
      <c r="J13210" s="53"/>
      <c r="K13210" s="64"/>
      <c r="O13210" s="60"/>
      <c r="P13210" s="67"/>
      <c r="T13210" s="53"/>
      <c r="U13210" s="64"/>
      <c r="Y13210" s="53"/>
      <c r="Z13210" s="64"/>
      <c r="AD13210" s="53"/>
    </row>
    <row r="13211" spans="1:30" s="13" customFormat="1" x14ac:dyDescent="0.25">
      <c r="A13211"/>
      <c r="B13211" s="32"/>
      <c r="C13211" s="34"/>
      <c r="D13211" s="10"/>
      <c r="J13211" s="53"/>
      <c r="K13211" s="64"/>
      <c r="O13211" s="60"/>
      <c r="P13211" s="67"/>
      <c r="T13211" s="53"/>
      <c r="U13211" s="64"/>
      <c r="Y13211" s="53"/>
      <c r="Z13211" s="64"/>
      <c r="AD13211" s="53"/>
    </row>
    <row r="13212" spans="1:30" s="13" customFormat="1" x14ac:dyDescent="0.25">
      <c r="A13212"/>
      <c r="B13212" s="32"/>
      <c r="C13212" s="34"/>
      <c r="D13212" s="10"/>
      <c r="J13212" s="53"/>
      <c r="K13212" s="64"/>
      <c r="O13212" s="60"/>
      <c r="P13212" s="67"/>
      <c r="T13212" s="53"/>
      <c r="U13212" s="64"/>
      <c r="Y13212" s="53"/>
      <c r="Z13212" s="64"/>
      <c r="AD13212" s="53"/>
    </row>
    <row r="13213" spans="1:30" s="13" customFormat="1" x14ac:dyDescent="0.25">
      <c r="A13213"/>
      <c r="B13213" s="32"/>
      <c r="C13213" s="34"/>
      <c r="D13213" s="10"/>
      <c r="J13213" s="53"/>
      <c r="K13213" s="64"/>
      <c r="O13213" s="60"/>
      <c r="P13213" s="67"/>
      <c r="T13213" s="53"/>
      <c r="U13213" s="64"/>
      <c r="Y13213" s="53"/>
      <c r="Z13213" s="64"/>
      <c r="AD13213" s="53"/>
    </row>
    <row r="13214" spans="1:30" s="13" customFormat="1" x14ac:dyDescent="0.25">
      <c r="A13214"/>
      <c r="B13214" s="32"/>
      <c r="C13214" s="34"/>
      <c r="D13214" s="10"/>
      <c r="J13214" s="53"/>
      <c r="K13214" s="64"/>
      <c r="O13214" s="60"/>
      <c r="P13214" s="67"/>
      <c r="T13214" s="53"/>
      <c r="U13214" s="64"/>
      <c r="Y13214" s="53"/>
      <c r="Z13214" s="64"/>
      <c r="AD13214" s="53"/>
    </row>
    <row r="13215" spans="1:30" s="13" customFormat="1" x14ac:dyDescent="0.25">
      <c r="A13215"/>
      <c r="B13215" s="32"/>
      <c r="C13215" s="34"/>
      <c r="D13215" s="10"/>
      <c r="J13215" s="53"/>
      <c r="K13215" s="64"/>
      <c r="O13215" s="60"/>
      <c r="P13215" s="67"/>
      <c r="T13215" s="53"/>
      <c r="U13215" s="64"/>
      <c r="Y13215" s="53"/>
      <c r="Z13215" s="64"/>
      <c r="AD13215" s="53"/>
    </row>
    <row r="13216" spans="1:30" s="13" customFormat="1" x14ac:dyDescent="0.25">
      <c r="A13216"/>
      <c r="B13216" s="32"/>
      <c r="C13216" s="34"/>
      <c r="D13216" s="10"/>
      <c r="J13216" s="53"/>
      <c r="K13216" s="64"/>
      <c r="O13216" s="60"/>
      <c r="P13216" s="67"/>
      <c r="T13216" s="53"/>
      <c r="U13216" s="64"/>
      <c r="Y13216" s="53"/>
      <c r="Z13216" s="64"/>
      <c r="AD13216" s="53"/>
    </row>
    <row r="13217" spans="1:30" s="13" customFormat="1" x14ac:dyDescent="0.25">
      <c r="A13217"/>
      <c r="B13217" s="32"/>
      <c r="C13217" s="34"/>
      <c r="D13217" s="10"/>
      <c r="J13217" s="53"/>
      <c r="K13217" s="64"/>
      <c r="O13217" s="60"/>
      <c r="P13217" s="67"/>
      <c r="T13217" s="53"/>
      <c r="U13217" s="64"/>
      <c r="Y13217" s="53"/>
      <c r="Z13217" s="64"/>
      <c r="AD13217" s="53"/>
    </row>
    <row r="13218" spans="1:30" s="13" customFormat="1" x14ac:dyDescent="0.25">
      <c r="A13218"/>
      <c r="B13218" s="32"/>
      <c r="C13218" s="34"/>
      <c r="D13218" s="10"/>
      <c r="J13218" s="53"/>
      <c r="K13218" s="64"/>
      <c r="O13218" s="60"/>
      <c r="P13218" s="67"/>
      <c r="T13218" s="53"/>
      <c r="U13218" s="64"/>
      <c r="Y13218" s="53"/>
      <c r="Z13218" s="64"/>
      <c r="AD13218" s="53"/>
    </row>
    <row r="13219" spans="1:30" s="13" customFormat="1" x14ac:dyDescent="0.25">
      <c r="A13219"/>
      <c r="B13219" s="32"/>
      <c r="C13219" s="34"/>
      <c r="D13219" s="10"/>
      <c r="J13219" s="53"/>
      <c r="K13219" s="64"/>
      <c r="O13219" s="60"/>
      <c r="P13219" s="67"/>
      <c r="T13219" s="53"/>
      <c r="U13219" s="64"/>
      <c r="Y13219" s="53"/>
      <c r="Z13219" s="64"/>
      <c r="AD13219" s="53"/>
    </row>
    <row r="13220" spans="1:30" s="13" customFormat="1" x14ac:dyDescent="0.25">
      <c r="A13220"/>
      <c r="B13220" s="32"/>
      <c r="C13220" s="34"/>
      <c r="D13220" s="10"/>
      <c r="J13220" s="53"/>
      <c r="K13220" s="64"/>
      <c r="O13220" s="60"/>
      <c r="P13220" s="67"/>
      <c r="T13220" s="53"/>
      <c r="U13220" s="64"/>
      <c r="Y13220" s="53"/>
      <c r="Z13220" s="64"/>
      <c r="AD13220" s="53"/>
    </row>
    <row r="13221" spans="1:30" s="13" customFormat="1" x14ac:dyDescent="0.25">
      <c r="A13221"/>
      <c r="B13221" s="32"/>
      <c r="C13221" s="34"/>
      <c r="D13221" s="10"/>
      <c r="J13221" s="53"/>
      <c r="K13221" s="64"/>
      <c r="O13221" s="60"/>
      <c r="P13221" s="67"/>
      <c r="T13221" s="53"/>
      <c r="U13221" s="64"/>
      <c r="Y13221" s="53"/>
      <c r="Z13221" s="64"/>
      <c r="AD13221" s="53"/>
    </row>
    <row r="13222" spans="1:30" s="13" customFormat="1" x14ac:dyDescent="0.25">
      <c r="A13222"/>
      <c r="B13222" s="32"/>
      <c r="C13222" s="34"/>
      <c r="D13222" s="10"/>
      <c r="J13222" s="53"/>
      <c r="K13222" s="64"/>
      <c r="O13222" s="60"/>
      <c r="P13222" s="67"/>
      <c r="T13222" s="53"/>
      <c r="U13222" s="64"/>
      <c r="Y13222" s="53"/>
      <c r="Z13222" s="64"/>
      <c r="AD13222" s="53"/>
    </row>
    <row r="13223" spans="1:30" s="13" customFormat="1" x14ac:dyDescent="0.25">
      <c r="A13223"/>
      <c r="B13223" s="32"/>
      <c r="C13223" s="34"/>
      <c r="D13223" s="10"/>
      <c r="J13223" s="53"/>
      <c r="K13223" s="64"/>
      <c r="O13223" s="60"/>
      <c r="P13223" s="67"/>
      <c r="T13223" s="53"/>
      <c r="U13223" s="64"/>
      <c r="Y13223" s="53"/>
      <c r="Z13223" s="64"/>
      <c r="AD13223" s="53"/>
    </row>
    <row r="13224" spans="1:30" s="13" customFormat="1" x14ac:dyDescent="0.25">
      <c r="A13224"/>
      <c r="B13224" s="32"/>
      <c r="C13224" s="34"/>
      <c r="D13224" s="10"/>
      <c r="J13224" s="53"/>
      <c r="K13224" s="64"/>
      <c r="O13224" s="60"/>
      <c r="P13224" s="67"/>
      <c r="T13224" s="53"/>
      <c r="U13224" s="64"/>
      <c r="Y13224" s="53"/>
      <c r="Z13224" s="64"/>
      <c r="AD13224" s="53"/>
    </row>
    <row r="13225" spans="1:30" s="13" customFormat="1" x14ac:dyDescent="0.25">
      <c r="A13225"/>
      <c r="B13225" s="32"/>
      <c r="C13225" s="34"/>
      <c r="D13225" s="10"/>
      <c r="J13225" s="53"/>
      <c r="K13225" s="64"/>
      <c r="O13225" s="60"/>
      <c r="P13225" s="67"/>
      <c r="T13225" s="53"/>
      <c r="U13225" s="64"/>
      <c r="Y13225" s="53"/>
      <c r="Z13225" s="64"/>
      <c r="AD13225" s="53"/>
    </row>
    <row r="13226" spans="1:30" s="13" customFormat="1" x14ac:dyDescent="0.25">
      <c r="A13226"/>
      <c r="B13226" s="32"/>
      <c r="C13226" s="34"/>
      <c r="D13226" s="10"/>
      <c r="J13226" s="53"/>
      <c r="K13226" s="64"/>
      <c r="O13226" s="60"/>
      <c r="P13226" s="67"/>
      <c r="T13226" s="53"/>
      <c r="U13226" s="64"/>
      <c r="Y13226" s="53"/>
      <c r="Z13226" s="64"/>
      <c r="AD13226" s="53"/>
    </row>
    <row r="13227" spans="1:30" s="13" customFormat="1" x14ac:dyDescent="0.25">
      <c r="A13227"/>
      <c r="B13227" s="32"/>
      <c r="C13227" s="34"/>
      <c r="D13227" s="10"/>
      <c r="J13227" s="53"/>
      <c r="K13227" s="64"/>
      <c r="O13227" s="60"/>
      <c r="P13227" s="67"/>
      <c r="T13227" s="53"/>
      <c r="U13227" s="64"/>
      <c r="Y13227" s="53"/>
      <c r="Z13227" s="64"/>
      <c r="AD13227" s="53"/>
    </row>
    <row r="13228" spans="1:30" s="13" customFormat="1" x14ac:dyDescent="0.25">
      <c r="A13228"/>
      <c r="B13228" s="32"/>
      <c r="C13228" s="34"/>
      <c r="D13228" s="10"/>
      <c r="J13228" s="53"/>
      <c r="K13228" s="64"/>
      <c r="O13228" s="60"/>
      <c r="P13228" s="67"/>
      <c r="T13228" s="53"/>
      <c r="U13228" s="64"/>
      <c r="Y13228" s="53"/>
      <c r="Z13228" s="64"/>
      <c r="AD13228" s="53"/>
    </row>
    <row r="13229" spans="1:30" s="13" customFormat="1" x14ac:dyDescent="0.25">
      <c r="A13229"/>
      <c r="B13229" s="32"/>
      <c r="C13229" s="34"/>
      <c r="D13229" s="10"/>
      <c r="J13229" s="53"/>
      <c r="K13229" s="64"/>
      <c r="O13229" s="60"/>
      <c r="P13229" s="67"/>
      <c r="T13229" s="53"/>
      <c r="U13229" s="64"/>
      <c r="Y13229" s="53"/>
      <c r="Z13229" s="64"/>
      <c r="AD13229" s="53"/>
    </row>
    <row r="13230" spans="1:30" s="13" customFormat="1" x14ac:dyDescent="0.25">
      <c r="A13230"/>
      <c r="B13230" s="32"/>
      <c r="C13230" s="34"/>
      <c r="D13230" s="10"/>
      <c r="J13230" s="53"/>
      <c r="K13230" s="64"/>
      <c r="O13230" s="60"/>
      <c r="P13230" s="67"/>
      <c r="T13230" s="53"/>
      <c r="U13230" s="64"/>
      <c r="Y13230" s="53"/>
      <c r="Z13230" s="64"/>
      <c r="AD13230" s="53"/>
    </row>
    <row r="13231" spans="1:30" s="13" customFormat="1" x14ac:dyDescent="0.25">
      <c r="A13231"/>
      <c r="B13231" s="32"/>
      <c r="C13231" s="34"/>
      <c r="D13231" s="10"/>
      <c r="J13231" s="53"/>
      <c r="K13231" s="64"/>
      <c r="O13231" s="60"/>
      <c r="P13231" s="67"/>
      <c r="T13231" s="53"/>
      <c r="U13231" s="64"/>
      <c r="Y13231" s="53"/>
      <c r="Z13231" s="64"/>
      <c r="AD13231" s="53"/>
    </row>
    <row r="13232" spans="1:30" s="13" customFormat="1" x14ac:dyDescent="0.25">
      <c r="A13232"/>
      <c r="B13232" s="32"/>
      <c r="C13232" s="34"/>
      <c r="D13232" s="10"/>
      <c r="J13232" s="53"/>
      <c r="K13232" s="64"/>
      <c r="O13232" s="60"/>
      <c r="P13232" s="67"/>
      <c r="T13232" s="53"/>
      <c r="U13232" s="64"/>
      <c r="Y13232" s="53"/>
      <c r="Z13232" s="64"/>
      <c r="AD13232" s="53"/>
    </row>
    <row r="13233" spans="1:30" s="13" customFormat="1" x14ac:dyDescent="0.25">
      <c r="A13233"/>
      <c r="B13233" s="32"/>
      <c r="C13233" s="34"/>
      <c r="D13233" s="10"/>
      <c r="J13233" s="53"/>
      <c r="K13233" s="64"/>
      <c r="O13233" s="60"/>
      <c r="P13233" s="67"/>
      <c r="T13233" s="53"/>
      <c r="U13233" s="64"/>
      <c r="Y13233" s="53"/>
      <c r="Z13233" s="64"/>
      <c r="AD13233" s="53"/>
    </row>
    <row r="13234" spans="1:30" s="13" customFormat="1" x14ac:dyDescent="0.25">
      <c r="A13234"/>
      <c r="B13234" s="32"/>
      <c r="C13234" s="34"/>
      <c r="D13234" s="10"/>
      <c r="J13234" s="53"/>
      <c r="K13234" s="64"/>
      <c r="O13234" s="60"/>
      <c r="P13234" s="67"/>
      <c r="T13234" s="53"/>
      <c r="U13234" s="64"/>
      <c r="Y13234" s="53"/>
      <c r="Z13234" s="64"/>
      <c r="AD13234" s="53"/>
    </row>
    <row r="13235" spans="1:30" s="13" customFormat="1" x14ac:dyDescent="0.25">
      <c r="A13235"/>
      <c r="B13235" s="32"/>
      <c r="C13235" s="34"/>
      <c r="D13235" s="10"/>
      <c r="J13235" s="53"/>
      <c r="K13235" s="64"/>
      <c r="O13235" s="60"/>
      <c r="P13235" s="67"/>
      <c r="T13235" s="53"/>
      <c r="U13235" s="64"/>
      <c r="Y13235" s="53"/>
      <c r="Z13235" s="64"/>
      <c r="AD13235" s="53"/>
    </row>
    <row r="13236" spans="1:30" s="13" customFormat="1" x14ac:dyDescent="0.25">
      <c r="A13236"/>
      <c r="B13236" s="32"/>
      <c r="C13236" s="34"/>
      <c r="D13236" s="10"/>
      <c r="J13236" s="53"/>
      <c r="K13236" s="64"/>
      <c r="O13236" s="60"/>
      <c r="P13236" s="67"/>
      <c r="T13236" s="53"/>
      <c r="U13236" s="64"/>
      <c r="Y13236" s="53"/>
      <c r="Z13236" s="64"/>
      <c r="AD13236" s="53"/>
    </row>
    <row r="13237" spans="1:30" s="13" customFormat="1" x14ac:dyDescent="0.25">
      <c r="A13237"/>
      <c r="B13237" s="32"/>
      <c r="C13237" s="34"/>
      <c r="D13237" s="10"/>
      <c r="J13237" s="53"/>
      <c r="K13237" s="64"/>
      <c r="O13237" s="60"/>
      <c r="P13237" s="67"/>
      <c r="T13237" s="53"/>
      <c r="U13237" s="64"/>
      <c r="Y13237" s="53"/>
      <c r="Z13237" s="64"/>
      <c r="AD13237" s="53"/>
    </row>
    <row r="13238" spans="1:30" s="13" customFormat="1" x14ac:dyDescent="0.25">
      <c r="A13238"/>
      <c r="B13238" s="32"/>
      <c r="C13238" s="34"/>
      <c r="D13238" s="10"/>
      <c r="J13238" s="53"/>
      <c r="K13238" s="64"/>
      <c r="O13238" s="60"/>
      <c r="P13238" s="67"/>
      <c r="T13238" s="53"/>
      <c r="U13238" s="64"/>
      <c r="Y13238" s="53"/>
      <c r="Z13238" s="64"/>
      <c r="AD13238" s="53"/>
    </row>
    <row r="13239" spans="1:30" s="13" customFormat="1" x14ac:dyDescent="0.25">
      <c r="A13239"/>
      <c r="B13239" s="32"/>
      <c r="C13239" s="34"/>
      <c r="D13239" s="10"/>
      <c r="J13239" s="53"/>
      <c r="K13239" s="64"/>
      <c r="O13239" s="60"/>
      <c r="P13239" s="67"/>
      <c r="T13239" s="53"/>
      <c r="U13239" s="64"/>
      <c r="Y13239" s="53"/>
      <c r="Z13239" s="64"/>
      <c r="AD13239" s="53"/>
    </row>
    <row r="13240" spans="1:30" s="13" customFormat="1" x14ac:dyDescent="0.25">
      <c r="A13240"/>
      <c r="B13240" s="32"/>
      <c r="C13240" s="34"/>
      <c r="D13240" s="10"/>
      <c r="J13240" s="53"/>
      <c r="K13240" s="64"/>
      <c r="O13240" s="60"/>
      <c r="P13240" s="67"/>
      <c r="T13240" s="53"/>
      <c r="U13240" s="64"/>
      <c r="Y13240" s="53"/>
      <c r="Z13240" s="64"/>
      <c r="AD13240" s="53"/>
    </row>
    <row r="13241" spans="1:30" s="13" customFormat="1" x14ac:dyDescent="0.25">
      <c r="A13241"/>
      <c r="B13241" s="32"/>
      <c r="C13241" s="34"/>
      <c r="D13241" s="10"/>
      <c r="J13241" s="53"/>
      <c r="K13241" s="64"/>
      <c r="O13241" s="60"/>
      <c r="P13241" s="67"/>
      <c r="T13241" s="53"/>
      <c r="U13241" s="64"/>
      <c r="Y13241" s="53"/>
      <c r="Z13241" s="64"/>
      <c r="AD13241" s="53"/>
    </row>
    <row r="13242" spans="1:30" s="13" customFormat="1" x14ac:dyDescent="0.25">
      <c r="A13242"/>
      <c r="B13242" s="32"/>
      <c r="C13242" s="34"/>
      <c r="D13242" s="10"/>
      <c r="J13242" s="53"/>
      <c r="K13242" s="64"/>
      <c r="O13242" s="60"/>
      <c r="P13242" s="67"/>
      <c r="T13242" s="53"/>
      <c r="U13242" s="64"/>
      <c r="Y13242" s="53"/>
      <c r="Z13242" s="64"/>
      <c r="AD13242" s="53"/>
    </row>
    <row r="13243" spans="1:30" s="13" customFormat="1" x14ac:dyDescent="0.25">
      <c r="A13243"/>
      <c r="B13243" s="32"/>
      <c r="C13243" s="34"/>
      <c r="D13243" s="10"/>
      <c r="J13243" s="53"/>
      <c r="K13243" s="64"/>
      <c r="O13243" s="60"/>
      <c r="P13243" s="67"/>
      <c r="T13243" s="53"/>
      <c r="U13243" s="64"/>
      <c r="Y13243" s="53"/>
      <c r="Z13243" s="64"/>
      <c r="AD13243" s="53"/>
    </row>
    <row r="13244" spans="1:30" s="13" customFormat="1" x14ac:dyDescent="0.25">
      <c r="A13244"/>
      <c r="B13244" s="32"/>
      <c r="C13244" s="34"/>
      <c r="D13244" s="10"/>
      <c r="J13244" s="53"/>
      <c r="K13244" s="64"/>
      <c r="O13244" s="60"/>
      <c r="P13244" s="67"/>
      <c r="T13244" s="53"/>
      <c r="U13244" s="64"/>
      <c r="Y13244" s="53"/>
      <c r="Z13244" s="64"/>
      <c r="AD13244" s="53"/>
    </row>
    <row r="13245" spans="1:30" s="13" customFormat="1" x14ac:dyDescent="0.25">
      <c r="A13245"/>
      <c r="B13245" s="32"/>
      <c r="C13245" s="34"/>
      <c r="D13245" s="10"/>
      <c r="J13245" s="53"/>
      <c r="K13245" s="64"/>
      <c r="O13245" s="60"/>
      <c r="P13245" s="67"/>
      <c r="T13245" s="53"/>
      <c r="U13245" s="64"/>
      <c r="Y13245" s="53"/>
      <c r="Z13245" s="64"/>
      <c r="AD13245" s="53"/>
    </row>
    <row r="13246" spans="1:30" s="13" customFormat="1" x14ac:dyDescent="0.25">
      <c r="A13246"/>
      <c r="B13246" s="32"/>
      <c r="C13246" s="34"/>
      <c r="D13246" s="10"/>
      <c r="J13246" s="53"/>
      <c r="K13246" s="64"/>
      <c r="O13246" s="60"/>
      <c r="P13246" s="67"/>
      <c r="T13246" s="53"/>
      <c r="U13246" s="64"/>
      <c r="Y13246" s="53"/>
      <c r="Z13246" s="64"/>
      <c r="AD13246" s="53"/>
    </row>
    <row r="13247" spans="1:30" s="13" customFormat="1" x14ac:dyDescent="0.25">
      <c r="A13247"/>
      <c r="B13247" s="32"/>
      <c r="C13247" s="34"/>
      <c r="D13247" s="10"/>
      <c r="J13247" s="53"/>
      <c r="K13247" s="64"/>
      <c r="O13247" s="60"/>
      <c r="P13247" s="67"/>
      <c r="T13247" s="53"/>
      <c r="U13247" s="64"/>
      <c r="Y13247" s="53"/>
      <c r="Z13247" s="64"/>
      <c r="AD13247" s="53"/>
    </row>
    <row r="13248" spans="1:30" s="13" customFormat="1" x14ac:dyDescent="0.25">
      <c r="A13248"/>
      <c r="B13248" s="32"/>
      <c r="C13248" s="34"/>
      <c r="D13248" s="10"/>
      <c r="J13248" s="53"/>
      <c r="K13248" s="64"/>
      <c r="O13248" s="60"/>
      <c r="P13248" s="67"/>
      <c r="T13248" s="53"/>
      <c r="U13248" s="64"/>
      <c r="Y13248" s="53"/>
      <c r="Z13248" s="64"/>
      <c r="AD13248" s="53"/>
    </row>
    <row r="13249" spans="1:30" s="13" customFormat="1" x14ac:dyDescent="0.25">
      <c r="A13249"/>
      <c r="B13249" s="32"/>
      <c r="C13249" s="34"/>
      <c r="D13249" s="10"/>
      <c r="J13249" s="53"/>
      <c r="K13249" s="64"/>
      <c r="O13249" s="60"/>
      <c r="P13249" s="67"/>
      <c r="T13249" s="53"/>
      <c r="U13249" s="64"/>
      <c r="Y13249" s="53"/>
      <c r="Z13249" s="64"/>
      <c r="AD13249" s="53"/>
    </row>
    <row r="13250" spans="1:30" s="13" customFormat="1" x14ac:dyDescent="0.25">
      <c r="A13250"/>
      <c r="B13250" s="32"/>
      <c r="C13250" s="34"/>
      <c r="D13250" s="10"/>
      <c r="J13250" s="53"/>
      <c r="K13250" s="64"/>
      <c r="O13250" s="60"/>
      <c r="P13250" s="67"/>
      <c r="T13250" s="53"/>
      <c r="U13250" s="64"/>
      <c r="Y13250" s="53"/>
      <c r="Z13250" s="64"/>
      <c r="AD13250" s="53"/>
    </row>
    <row r="13251" spans="1:30" s="13" customFormat="1" x14ac:dyDescent="0.25">
      <c r="A13251"/>
      <c r="B13251" s="32"/>
      <c r="C13251" s="34"/>
      <c r="D13251" s="10"/>
      <c r="J13251" s="53"/>
      <c r="K13251" s="64"/>
      <c r="O13251" s="60"/>
      <c r="P13251" s="67"/>
      <c r="T13251" s="53"/>
      <c r="U13251" s="64"/>
      <c r="Y13251" s="53"/>
      <c r="Z13251" s="64"/>
      <c r="AD13251" s="53"/>
    </row>
    <row r="13252" spans="1:30" s="13" customFormat="1" x14ac:dyDescent="0.25">
      <c r="A13252"/>
      <c r="B13252" s="32"/>
      <c r="C13252" s="34"/>
      <c r="D13252" s="10"/>
      <c r="J13252" s="53"/>
      <c r="K13252" s="64"/>
      <c r="O13252" s="60"/>
      <c r="P13252" s="67"/>
      <c r="T13252" s="53"/>
      <c r="U13252" s="64"/>
      <c r="Y13252" s="53"/>
      <c r="Z13252" s="64"/>
      <c r="AD13252" s="53"/>
    </row>
    <row r="13253" spans="1:30" s="13" customFormat="1" x14ac:dyDescent="0.25">
      <c r="A13253"/>
      <c r="B13253" s="32"/>
      <c r="C13253" s="34"/>
      <c r="D13253" s="10"/>
      <c r="J13253" s="53"/>
      <c r="K13253" s="64"/>
      <c r="O13253" s="60"/>
      <c r="P13253" s="67"/>
      <c r="T13253" s="53"/>
      <c r="U13253" s="64"/>
      <c r="Y13253" s="53"/>
      <c r="Z13253" s="64"/>
      <c r="AD13253" s="53"/>
    </row>
    <row r="13254" spans="1:30" s="13" customFormat="1" x14ac:dyDescent="0.25">
      <c r="A13254"/>
      <c r="B13254" s="32"/>
      <c r="C13254" s="34"/>
      <c r="D13254" s="10"/>
      <c r="J13254" s="53"/>
      <c r="K13254" s="64"/>
      <c r="O13254" s="60"/>
      <c r="P13254" s="67"/>
      <c r="T13254" s="53"/>
      <c r="U13254" s="64"/>
      <c r="Y13254" s="53"/>
      <c r="Z13254" s="64"/>
      <c r="AD13254" s="53"/>
    </row>
    <row r="13255" spans="1:30" s="13" customFormat="1" x14ac:dyDescent="0.25">
      <c r="A13255"/>
      <c r="B13255" s="32"/>
      <c r="C13255" s="34"/>
      <c r="D13255" s="10"/>
      <c r="J13255" s="53"/>
      <c r="K13255" s="64"/>
      <c r="O13255" s="60"/>
      <c r="P13255" s="67"/>
      <c r="T13255" s="53"/>
      <c r="U13255" s="64"/>
      <c r="Y13255" s="53"/>
      <c r="Z13255" s="64"/>
      <c r="AD13255" s="53"/>
    </row>
    <row r="13256" spans="1:30" s="13" customFormat="1" x14ac:dyDescent="0.25">
      <c r="A13256"/>
      <c r="B13256" s="32"/>
      <c r="C13256" s="34"/>
      <c r="D13256" s="10"/>
      <c r="J13256" s="53"/>
      <c r="K13256" s="64"/>
      <c r="O13256" s="60"/>
      <c r="P13256" s="67"/>
      <c r="T13256" s="53"/>
      <c r="U13256" s="64"/>
      <c r="Y13256" s="53"/>
      <c r="Z13256" s="64"/>
      <c r="AD13256" s="53"/>
    </row>
    <row r="13257" spans="1:30" s="13" customFormat="1" x14ac:dyDescent="0.25">
      <c r="A13257"/>
      <c r="B13257" s="32"/>
      <c r="C13257" s="34"/>
      <c r="D13257" s="10"/>
      <c r="J13257" s="53"/>
      <c r="K13257" s="64"/>
      <c r="O13257" s="60"/>
      <c r="P13257" s="67"/>
      <c r="T13257" s="53"/>
      <c r="U13257" s="64"/>
      <c r="Y13257" s="53"/>
      <c r="Z13257" s="64"/>
      <c r="AD13257" s="53"/>
    </row>
    <row r="13258" spans="1:30" s="13" customFormat="1" x14ac:dyDescent="0.25">
      <c r="A13258"/>
      <c r="B13258" s="32"/>
      <c r="C13258" s="34"/>
      <c r="D13258" s="10"/>
      <c r="J13258" s="53"/>
      <c r="K13258" s="64"/>
      <c r="O13258" s="60"/>
      <c r="P13258" s="67"/>
      <c r="T13258" s="53"/>
      <c r="U13258" s="64"/>
      <c r="Y13258" s="53"/>
      <c r="Z13258" s="64"/>
      <c r="AD13258" s="53"/>
    </row>
    <row r="13259" spans="1:30" s="13" customFormat="1" x14ac:dyDescent="0.25">
      <c r="A13259"/>
      <c r="B13259" s="32"/>
      <c r="C13259" s="34"/>
      <c r="D13259" s="10"/>
      <c r="J13259" s="53"/>
      <c r="K13259" s="64"/>
      <c r="O13259" s="60"/>
      <c r="P13259" s="67"/>
      <c r="T13259" s="53"/>
      <c r="U13259" s="64"/>
      <c r="Y13259" s="53"/>
      <c r="Z13259" s="64"/>
      <c r="AD13259" s="53"/>
    </row>
    <row r="13260" spans="1:30" s="13" customFormat="1" x14ac:dyDescent="0.25">
      <c r="A13260"/>
      <c r="B13260" s="32"/>
      <c r="C13260" s="34"/>
      <c r="D13260" s="10"/>
      <c r="J13260" s="53"/>
      <c r="K13260" s="64"/>
      <c r="O13260" s="60"/>
      <c r="P13260" s="67"/>
      <c r="T13260" s="53"/>
      <c r="U13260" s="64"/>
      <c r="Y13260" s="53"/>
      <c r="Z13260" s="64"/>
      <c r="AD13260" s="53"/>
    </row>
    <row r="13261" spans="1:30" s="13" customFormat="1" x14ac:dyDescent="0.25">
      <c r="A13261"/>
      <c r="B13261" s="32"/>
      <c r="C13261" s="34"/>
      <c r="D13261" s="10"/>
      <c r="J13261" s="53"/>
      <c r="K13261" s="64"/>
      <c r="O13261" s="60"/>
      <c r="P13261" s="67"/>
      <c r="T13261" s="53"/>
      <c r="U13261" s="64"/>
      <c r="Y13261" s="53"/>
      <c r="Z13261" s="64"/>
      <c r="AD13261" s="53"/>
    </row>
    <row r="13262" spans="1:30" s="13" customFormat="1" x14ac:dyDescent="0.25">
      <c r="A13262"/>
      <c r="B13262" s="32"/>
      <c r="C13262" s="34"/>
      <c r="D13262" s="10"/>
      <c r="J13262" s="53"/>
      <c r="K13262" s="64"/>
      <c r="O13262" s="60"/>
      <c r="P13262" s="67"/>
      <c r="T13262" s="53"/>
      <c r="U13262" s="64"/>
      <c r="Y13262" s="53"/>
      <c r="Z13262" s="64"/>
      <c r="AD13262" s="53"/>
    </row>
    <row r="13263" spans="1:30" s="13" customFormat="1" x14ac:dyDescent="0.25">
      <c r="A13263"/>
      <c r="B13263" s="32"/>
      <c r="C13263" s="34"/>
      <c r="D13263" s="10"/>
      <c r="J13263" s="53"/>
      <c r="K13263" s="64"/>
      <c r="O13263" s="60"/>
      <c r="P13263" s="67"/>
      <c r="T13263" s="53"/>
      <c r="U13263" s="64"/>
      <c r="Y13263" s="53"/>
      <c r="Z13263" s="64"/>
      <c r="AD13263" s="53"/>
    </row>
    <row r="13264" spans="1:30" s="13" customFormat="1" x14ac:dyDescent="0.25">
      <c r="A13264"/>
      <c r="B13264" s="32"/>
      <c r="C13264" s="34"/>
      <c r="D13264" s="10"/>
      <c r="J13264" s="53"/>
      <c r="K13264" s="64"/>
      <c r="O13264" s="60"/>
      <c r="P13264" s="67"/>
      <c r="T13264" s="53"/>
      <c r="U13264" s="64"/>
      <c r="Y13264" s="53"/>
      <c r="Z13264" s="64"/>
      <c r="AD13264" s="53"/>
    </row>
    <row r="13265" spans="1:30" s="13" customFormat="1" x14ac:dyDescent="0.25">
      <c r="A13265"/>
      <c r="B13265" s="32"/>
      <c r="C13265" s="34"/>
      <c r="D13265" s="10"/>
      <c r="J13265" s="53"/>
      <c r="K13265" s="64"/>
      <c r="O13265" s="60"/>
      <c r="P13265" s="67"/>
      <c r="T13265" s="53"/>
      <c r="U13265" s="64"/>
      <c r="Y13265" s="53"/>
      <c r="Z13265" s="64"/>
      <c r="AD13265" s="53"/>
    </row>
    <row r="13266" spans="1:30" s="13" customFormat="1" x14ac:dyDescent="0.25">
      <c r="A13266"/>
      <c r="B13266" s="32"/>
      <c r="C13266" s="34"/>
      <c r="D13266" s="10"/>
      <c r="J13266" s="53"/>
      <c r="K13266" s="64"/>
      <c r="O13266" s="60"/>
      <c r="P13266" s="67"/>
      <c r="T13266" s="53"/>
      <c r="U13266" s="64"/>
      <c r="Y13266" s="53"/>
      <c r="Z13266" s="64"/>
      <c r="AD13266" s="53"/>
    </row>
    <row r="13267" spans="1:30" s="13" customFormat="1" x14ac:dyDescent="0.25">
      <c r="A13267"/>
      <c r="B13267" s="32"/>
      <c r="C13267" s="34"/>
      <c r="D13267" s="10"/>
      <c r="J13267" s="53"/>
      <c r="K13267" s="64"/>
      <c r="O13267" s="60"/>
      <c r="P13267" s="67"/>
      <c r="T13267" s="53"/>
      <c r="U13267" s="64"/>
      <c r="Y13267" s="53"/>
      <c r="Z13267" s="64"/>
      <c r="AD13267" s="53"/>
    </row>
    <row r="13268" spans="1:30" s="13" customFormat="1" x14ac:dyDescent="0.25">
      <c r="A13268"/>
      <c r="B13268" s="32"/>
      <c r="C13268" s="34"/>
      <c r="D13268" s="10"/>
      <c r="J13268" s="53"/>
      <c r="K13268" s="64"/>
      <c r="O13268" s="60"/>
      <c r="P13268" s="67"/>
      <c r="T13268" s="53"/>
      <c r="U13268" s="64"/>
      <c r="Y13268" s="53"/>
      <c r="Z13268" s="64"/>
      <c r="AD13268" s="53"/>
    </row>
    <row r="13269" spans="1:30" s="13" customFormat="1" x14ac:dyDescent="0.25">
      <c r="A13269"/>
      <c r="B13269" s="32"/>
      <c r="C13269" s="34"/>
      <c r="D13269" s="10"/>
      <c r="J13269" s="53"/>
      <c r="K13269" s="64"/>
      <c r="O13269" s="60"/>
      <c r="P13269" s="67"/>
      <c r="T13269" s="53"/>
      <c r="U13269" s="64"/>
      <c r="Y13269" s="53"/>
      <c r="Z13269" s="64"/>
      <c r="AD13269" s="53"/>
    </row>
    <row r="13270" spans="1:30" s="13" customFormat="1" x14ac:dyDescent="0.25">
      <c r="A13270"/>
      <c r="B13270" s="32"/>
      <c r="C13270" s="34"/>
      <c r="D13270" s="10"/>
      <c r="J13270" s="53"/>
      <c r="K13270" s="64"/>
      <c r="O13270" s="60"/>
      <c r="P13270" s="67"/>
      <c r="T13270" s="53"/>
      <c r="U13270" s="64"/>
      <c r="Y13270" s="53"/>
      <c r="Z13270" s="64"/>
      <c r="AD13270" s="53"/>
    </row>
    <row r="13271" spans="1:30" s="13" customFormat="1" x14ac:dyDescent="0.25">
      <c r="A13271"/>
      <c r="B13271" s="32"/>
      <c r="C13271" s="34"/>
      <c r="D13271" s="10"/>
      <c r="J13271" s="53"/>
      <c r="K13271" s="64"/>
      <c r="O13271" s="60"/>
      <c r="P13271" s="67"/>
      <c r="T13271" s="53"/>
      <c r="U13271" s="64"/>
      <c r="Y13271" s="53"/>
      <c r="Z13271" s="64"/>
      <c r="AD13271" s="53"/>
    </row>
    <row r="13272" spans="1:30" s="13" customFormat="1" x14ac:dyDescent="0.25">
      <c r="A13272"/>
      <c r="B13272" s="32"/>
      <c r="C13272" s="34"/>
      <c r="D13272" s="10"/>
      <c r="J13272" s="53"/>
      <c r="K13272" s="64"/>
      <c r="O13272" s="60"/>
      <c r="P13272" s="67"/>
      <c r="T13272" s="53"/>
      <c r="U13272" s="64"/>
      <c r="Y13272" s="53"/>
      <c r="Z13272" s="64"/>
      <c r="AD13272" s="53"/>
    </row>
    <row r="13273" spans="1:30" s="13" customFormat="1" x14ac:dyDescent="0.25">
      <c r="A13273"/>
      <c r="B13273" s="32"/>
      <c r="C13273" s="34"/>
      <c r="D13273" s="10"/>
      <c r="J13273" s="53"/>
      <c r="K13273" s="64"/>
      <c r="O13273" s="60"/>
      <c r="P13273" s="67"/>
      <c r="T13273" s="53"/>
      <c r="U13273" s="64"/>
      <c r="Y13273" s="53"/>
      <c r="Z13273" s="64"/>
      <c r="AD13273" s="53"/>
    </row>
    <row r="13274" spans="1:30" s="13" customFormat="1" x14ac:dyDescent="0.25">
      <c r="A13274"/>
      <c r="B13274" s="32"/>
      <c r="C13274" s="34"/>
      <c r="D13274" s="10"/>
      <c r="J13274" s="53"/>
      <c r="K13274" s="64"/>
      <c r="O13274" s="60"/>
      <c r="P13274" s="67"/>
      <c r="T13274" s="53"/>
      <c r="U13274" s="64"/>
      <c r="Y13274" s="53"/>
      <c r="Z13274" s="64"/>
      <c r="AD13274" s="53"/>
    </row>
    <row r="13275" spans="1:30" s="13" customFormat="1" x14ac:dyDescent="0.25">
      <c r="A13275"/>
      <c r="B13275" s="32"/>
      <c r="C13275" s="34"/>
      <c r="D13275" s="10"/>
      <c r="J13275" s="53"/>
      <c r="K13275" s="64"/>
      <c r="O13275" s="60"/>
      <c r="P13275" s="67"/>
      <c r="T13275" s="53"/>
      <c r="U13275" s="64"/>
      <c r="Y13275" s="53"/>
      <c r="Z13275" s="64"/>
      <c r="AD13275" s="53"/>
    </row>
    <row r="13276" spans="1:30" s="13" customFormat="1" x14ac:dyDescent="0.25">
      <c r="A13276"/>
      <c r="B13276" s="32"/>
      <c r="C13276" s="34"/>
      <c r="D13276" s="10"/>
      <c r="J13276" s="53"/>
      <c r="K13276" s="64"/>
      <c r="O13276" s="60"/>
      <c r="P13276" s="67"/>
      <c r="T13276" s="53"/>
      <c r="U13276" s="64"/>
      <c r="Y13276" s="53"/>
      <c r="Z13276" s="64"/>
      <c r="AD13276" s="53"/>
    </row>
    <row r="13277" spans="1:30" s="13" customFormat="1" x14ac:dyDescent="0.25">
      <c r="A13277"/>
      <c r="B13277" s="32"/>
      <c r="C13277" s="34"/>
      <c r="D13277" s="10"/>
      <c r="J13277" s="53"/>
      <c r="K13277" s="64"/>
      <c r="O13277" s="60"/>
      <c r="P13277" s="67"/>
      <c r="T13277" s="53"/>
      <c r="U13277" s="64"/>
      <c r="Y13277" s="53"/>
      <c r="Z13277" s="64"/>
      <c r="AD13277" s="53"/>
    </row>
    <row r="13278" spans="1:30" s="13" customFormat="1" x14ac:dyDescent="0.25">
      <c r="A13278"/>
      <c r="B13278" s="32"/>
      <c r="C13278" s="34"/>
      <c r="D13278" s="10"/>
      <c r="J13278" s="53"/>
      <c r="K13278" s="64"/>
      <c r="O13278" s="60"/>
      <c r="P13278" s="67"/>
      <c r="T13278" s="53"/>
      <c r="U13278" s="64"/>
      <c r="Y13278" s="53"/>
      <c r="Z13278" s="64"/>
      <c r="AD13278" s="53"/>
    </row>
    <row r="13279" spans="1:30" s="13" customFormat="1" x14ac:dyDescent="0.25">
      <c r="A13279"/>
      <c r="B13279" s="32"/>
      <c r="C13279" s="34"/>
      <c r="D13279" s="10"/>
      <c r="J13279" s="53"/>
      <c r="K13279" s="64"/>
      <c r="O13279" s="60"/>
      <c r="P13279" s="67"/>
      <c r="T13279" s="53"/>
      <c r="U13279" s="64"/>
      <c r="Y13279" s="53"/>
      <c r="Z13279" s="64"/>
      <c r="AD13279" s="53"/>
    </row>
    <row r="13280" spans="1:30" s="13" customFormat="1" x14ac:dyDescent="0.25">
      <c r="A13280"/>
      <c r="B13280" s="32"/>
      <c r="C13280" s="34"/>
      <c r="D13280" s="10"/>
      <c r="J13280" s="53"/>
      <c r="K13280" s="64"/>
      <c r="O13280" s="60"/>
      <c r="P13280" s="67"/>
      <c r="T13280" s="53"/>
      <c r="U13280" s="64"/>
      <c r="Y13280" s="53"/>
      <c r="Z13280" s="64"/>
      <c r="AD13280" s="53"/>
    </row>
    <row r="13281" spans="1:30" s="13" customFormat="1" x14ac:dyDescent="0.25">
      <c r="A13281"/>
      <c r="B13281" s="32"/>
      <c r="C13281" s="34"/>
      <c r="D13281" s="10"/>
      <c r="J13281" s="53"/>
      <c r="K13281" s="64"/>
      <c r="O13281" s="60"/>
      <c r="P13281" s="67"/>
      <c r="T13281" s="53"/>
      <c r="U13281" s="64"/>
      <c r="Y13281" s="53"/>
      <c r="Z13281" s="64"/>
      <c r="AD13281" s="53"/>
    </row>
    <row r="13282" spans="1:30" s="13" customFormat="1" x14ac:dyDescent="0.25">
      <c r="A13282"/>
      <c r="B13282" s="32"/>
      <c r="C13282" s="34"/>
      <c r="D13282" s="10"/>
      <c r="J13282" s="53"/>
      <c r="K13282" s="64"/>
      <c r="O13282" s="60"/>
      <c r="P13282" s="67"/>
      <c r="T13282" s="53"/>
      <c r="U13282" s="64"/>
      <c r="Y13282" s="53"/>
      <c r="Z13282" s="64"/>
      <c r="AD13282" s="53"/>
    </row>
    <row r="13283" spans="1:30" s="13" customFormat="1" x14ac:dyDescent="0.25">
      <c r="A13283"/>
      <c r="B13283" s="32"/>
      <c r="C13283" s="34"/>
      <c r="D13283" s="10"/>
      <c r="J13283" s="53"/>
      <c r="K13283" s="64"/>
      <c r="O13283" s="60"/>
      <c r="P13283" s="67"/>
      <c r="T13283" s="53"/>
      <c r="U13283" s="64"/>
      <c r="Y13283" s="53"/>
      <c r="Z13283" s="64"/>
      <c r="AD13283" s="53"/>
    </row>
    <row r="13284" spans="1:30" s="13" customFormat="1" x14ac:dyDescent="0.25">
      <c r="A13284"/>
      <c r="B13284" s="32"/>
      <c r="C13284" s="34"/>
      <c r="D13284" s="10"/>
      <c r="J13284" s="53"/>
      <c r="K13284" s="64"/>
      <c r="O13284" s="60"/>
      <c r="P13284" s="67"/>
      <c r="T13284" s="53"/>
      <c r="U13284" s="64"/>
      <c r="Y13284" s="53"/>
      <c r="Z13284" s="64"/>
      <c r="AD13284" s="53"/>
    </row>
    <row r="13285" spans="1:30" s="13" customFormat="1" x14ac:dyDescent="0.25">
      <c r="A13285"/>
      <c r="B13285" s="32"/>
      <c r="C13285" s="34"/>
      <c r="D13285" s="10"/>
      <c r="J13285" s="53"/>
      <c r="K13285" s="64"/>
      <c r="O13285" s="60"/>
      <c r="P13285" s="67"/>
      <c r="T13285" s="53"/>
      <c r="U13285" s="64"/>
      <c r="Y13285" s="53"/>
      <c r="Z13285" s="64"/>
      <c r="AD13285" s="53"/>
    </row>
    <row r="13286" spans="1:30" s="13" customFormat="1" x14ac:dyDescent="0.25">
      <c r="A13286"/>
      <c r="B13286" s="32"/>
      <c r="C13286" s="34"/>
      <c r="D13286" s="10"/>
      <c r="J13286" s="53"/>
      <c r="K13286" s="64"/>
      <c r="O13286" s="60"/>
      <c r="P13286" s="67"/>
      <c r="T13286" s="53"/>
      <c r="U13286" s="64"/>
      <c r="Y13286" s="53"/>
      <c r="Z13286" s="64"/>
      <c r="AD13286" s="53"/>
    </row>
    <row r="13287" spans="1:30" s="13" customFormat="1" x14ac:dyDescent="0.25">
      <c r="A13287"/>
      <c r="B13287" s="32"/>
      <c r="C13287" s="34"/>
      <c r="D13287" s="10"/>
      <c r="J13287" s="53"/>
      <c r="K13287" s="64"/>
      <c r="O13287" s="60"/>
      <c r="P13287" s="67"/>
      <c r="T13287" s="53"/>
      <c r="U13287" s="64"/>
      <c r="Y13287" s="53"/>
      <c r="Z13287" s="64"/>
      <c r="AD13287" s="53"/>
    </row>
    <row r="13288" spans="1:30" s="13" customFormat="1" x14ac:dyDescent="0.25">
      <c r="A13288"/>
      <c r="B13288" s="32"/>
      <c r="C13288" s="34"/>
      <c r="D13288" s="10"/>
      <c r="J13288" s="53"/>
      <c r="K13288" s="64"/>
      <c r="O13288" s="60"/>
      <c r="P13288" s="67"/>
      <c r="T13288" s="53"/>
      <c r="U13288" s="64"/>
      <c r="Y13288" s="53"/>
      <c r="Z13288" s="64"/>
      <c r="AD13288" s="53"/>
    </row>
    <row r="13289" spans="1:30" s="13" customFormat="1" x14ac:dyDescent="0.25">
      <c r="A13289"/>
      <c r="B13289" s="32"/>
      <c r="C13289" s="34"/>
      <c r="D13289" s="10"/>
      <c r="J13289" s="53"/>
      <c r="K13289" s="64"/>
      <c r="O13289" s="60"/>
      <c r="P13289" s="67"/>
      <c r="T13289" s="53"/>
      <c r="U13289" s="64"/>
      <c r="Y13289" s="53"/>
      <c r="Z13289" s="64"/>
      <c r="AD13289" s="53"/>
    </row>
    <row r="13290" spans="1:30" s="13" customFormat="1" x14ac:dyDescent="0.25">
      <c r="A13290"/>
      <c r="B13290" s="32"/>
      <c r="C13290" s="34"/>
      <c r="D13290" s="10"/>
      <c r="J13290" s="53"/>
      <c r="K13290" s="64"/>
      <c r="O13290" s="60"/>
      <c r="P13290" s="67"/>
      <c r="T13290" s="53"/>
      <c r="U13290" s="64"/>
      <c r="Y13290" s="53"/>
      <c r="Z13290" s="64"/>
      <c r="AD13290" s="53"/>
    </row>
    <row r="13291" spans="1:30" s="13" customFormat="1" x14ac:dyDescent="0.25">
      <c r="A13291"/>
      <c r="B13291" s="32"/>
      <c r="C13291" s="34"/>
      <c r="D13291" s="10"/>
      <c r="J13291" s="53"/>
      <c r="K13291" s="64"/>
      <c r="O13291" s="60"/>
      <c r="P13291" s="67"/>
      <c r="T13291" s="53"/>
      <c r="U13291" s="64"/>
      <c r="Y13291" s="53"/>
      <c r="Z13291" s="64"/>
      <c r="AD13291" s="53"/>
    </row>
    <row r="13292" spans="1:30" s="13" customFormat="1" x14ac:dyDescent="0.25">
      <c r="A13292"/>
      <c r="B13292" s="32"/>
      <c r="C13292" s="34"/>
      <c r="D13292" s="10"/>
      <c r="J13292" s="53"/>
      <c r="K13292" s="64"/>
      <c r="O13292" s="60"/>
      <c r="P13292" s="67"/>
      <c r="T13292" s="53"/>
      <c r="U13292" s="64"/>
      <c r="Y13292" s="53"/>
      <c r="Z13292" s="64"/>
      <c r="AD13292" s="53"/>
    </row>
    <row r="13293" spans="1:30" s="13" customFormat="1" x14ac:dyDescent="0.25">
      <c r="A13293"/>
      <c r="B13293" s="32"/>
      <c r="C13293" s="34"/>
      <c r="D13293" s="10"/>
      <c r="J13293" s="53"/>
      <c r="K13293" s="64"/>
      <c r="O13293" s="60"/>
      <c r="P13293" s="67"/>
      <c r="T13293" s="53"/>
      <c r="U13293" s="64"/>
      <c r="Y13293" s="53"/>
      <c r="Z13293" s="64"/>
      <c r="AD13293" s="53"/>
    </row>
    <row r="13294" spans="1:30" s="13" customFormat="1" x14ac:dyDescent="0.25">
      <c r="A13294"/>
      <c r="B13294" s="32"/>
      <c r="C13294" s="34"/>
      <c r="D13294" s="10"/>
      <c r="J13294" s="53"/>
      <c r="K13294" s="64"/>
      <c r="O13294" s="60"/>
      <c r="P13294" s="67"/>
      <c r="T13294" s="53"/>
      <c r="U13294" s="64"/>
      <c r="Y13294" s="53"/>
      <c r="Z13294" s="64"/>
      <c r="AD13294" s="53"/>
    </row>
    <row r="13295" spans="1:30" s="13" customFormat="1" x14ac:dyDescent="0.25">
      <c r="A13295"/>
      <c r="B13295" s="32"/>
      <c r="C13295" s="34"/>
      <c r="D13295" s="10"/>
      <c r="J13295" s="53"/>
      <c r="K13295" s="64"/>
      <c r="O13295" s="60"/>
      <c r="P13295" s="67"/>
      <c r="T13295" s="53"/>
      <c r="U13295" s="64"/>
      <c r="Y13295" s="53"/>
      <c r="Z13295" s="64"/>
      <c r="AD13295" s="53"/>
    </row>
    <row r="13296" spans="1:30" s="13" customFormat="1" x14ac:dyDescent="0.25">
      <c r="A13296"/>
      <c r="B13296" s="32"/>
      <c r="C13296" s="34"/>
      <c r="D13296" s="10"/>
      <c r="J13296" s="53"/>
      <c r="K13296" s="64"/>
      <c r="O13296" s="60"/>
      <c r="P13296" s="67"/>
      <c r="T13296" s="53"/>
      <c r="U13296" s="64"/>
      <c r="Y13296" s="53"/>
      <c r="Z13296" s="64"/>
      <c r="AD13296" s="53"/>
    </row>
    <row r="13297" spans="1:30" s="13" customFormat="1" x14ac:dyDescent="0.25">
      <c r="A13297"/>
      <c r="B13297" s="32"/>
      <c r="C13297" s="34"/>
      <c r="D13297" s="10"/>
      <c r="J13297" s="53"/>
      <c r="K13297" s="64"/>
      <c r="O13297" s="60"/>
      <c r="P13297" s="67"/>
      <c r="T13297" s="53"/>
      <c r="U13297" s="64"/>
      <c r="Y13297" s="53"/>
      <c r="Z13297" s="64"/>
      <c r="AD13297" s="53"/>
    </row>
    <row r="13298" spans="1:30" s="13" customFormat="1" x14ac:dyDescent="0.25">
      <c r="A13298"/>
      <c r="B13298" s="32"/>
      <c r="C13298" s="34"/>
      <c r="D13298" s="10"/>
      <c r="J13298" s="53"/>
      <c r="K13298" s="64"/>
      <c r="O13298" s="60"/>
      <c r="P13298" s="67"/>
      <c r="T13298" s="53"/>
      <c r="U13298" s="64"/>
      <c r="Y13298" s="53"/>
      <c r="Z13298" s="64"/>
      <c r="AD13298" s="53"/>
    </row>
    <row r="13299" spans="1:30" s="13" customFormat="1" x14ac:dyDescent="0.25">
      <c r="A13299"/>
      <c r="B13299" s="32"/>
      <c r="C13299" s="34"/>
      <c r="D13299" s="10"/>
      <c r="J13299" s="53"/>
      <c r="K13299" s="64"/>
      <c r="O13299" s="60"/>
      <c r="P13299" s="67"/>
      <c r="T13299" s="53"/>
      <c r="U13299" s="64"/>
      <c r="Y13299" s="53"/>
      <c r="Z13299" s="64"/>
      <c r="AD13299" s="53"/>
    </row>
    <row r="13300" spans="1:30" s="13" customFormat="1" x14ac:dyDescent="0.25">
      <c r="A13300"/>
      <c r="B13300" s="32"/>
      <c r="C13300" s="34"/>
      <c r="D13300" s="10"/>
      <c r="J13300" s="53"/>
      <c r="K13300" s="64"/>
      <c r="O13300" s="60"/>
      <c r="P13300" s="67"/>
      <c r="T13300" s="53"/>
      <c r="U13300" s="64"/>
      <c r="Y13300" s="53"/>
      <c r="Z13300" s="64"/>
      <c r="AD13300" s="53"/>
    </row>
    <row r="13301" spans="1:30" s="13" customFormat="1" x14ac:dyDescent="0.25">
      <c r="A13301"/>
      <c r="B13301" s="32"/>
      <c r="C13301" s="34"/>
      <c r="D13301" s="10"/>
      <c r="J13301" s="53"/>
      <c r="K13301" s="64"/>
      <c r="O13301" s="60"/>
      <c r="P13301" s="67"/>
      <c r="T13301" s="53"/>
      <c r="U13301" s="64"/>
      <c r="Y13301" s="53"/>
      <c r="Z13301" s="64"/>
      <c r="AD13301" s="53"/>
    </row>
    <row r="13302" spans="1:30" s="13" customFormat="1" x14ac:dyDescent="0.25">
      <c r="A13302"/>
      <c r="B13302" s="32"/>
      <c r="C13302" s="34"/>
      <c r="D13302" s="10"/>
      <c r="J13302" s="53"/>
      <c r="K13302" s="64"/>
      <c r="O13302" s="60"/>
      <c r="P13302" s="67"/>
      <c r="T13302" s="53"/>
      <c r="U13302" s="64"/>
      <c r="Y13302" s="53"/>
      <c r="Z13302" s="64"/>
      <c r="AD13302" s="53"/>
    </row>
    <row r="13303" spans="1:30" s="13" customFormat="1" x14ac:dyDescent="0.25">
      <c r="A13303"/>
      <c r="B13303" s="32"/>
      <c r="C13303" s="34"/>
      <c r="D13303" s="10"/>
      <c r="J13303" s="53"/>
      <c r="K13303" s="64"/>
      <c r="O13303" s="60"/>
      <c r="P13303" s="67"/>
      <c r="T13303" s="53"/>
      <c r="U13303" s="64"/>
      <c r="Y13303" s="53"/>
      <c r="Z13303" s="64"/>
      <c r="AD13303" s="53"/>
    </row>
    <row r="13304" spans="1:30" s="13" customFormat="1" x14ac:dyDescent="0.25">
      <c r="A13304"/>
      <c r="B13304" s="32"/>
      <c r="C13304" s="34"/>
      <c r="D13304" s="10"/>
      <c r="J13304" s="53"/>
      <c r="K13304" s="64"/>
      <c r="O13304" s="60"/>
      <c r="P13304" s="67"/>
      <c r="T13304" s="53"/>
      <c r="U13304" s="64"/>
      <c r="Y13304" s="53"/>
      <c r="Z13304" s="64"/>
      <c r="AD13304" s="53"/>
    </row>
    <row r="13305" spans="1:30" s="13" customFormat="1" x14ac:dyDescent="0.25">
      <c r="A13305"/>
      <c r="B13305" s="32"/>
      <c r="C13305" s="34"/>
      <c r="D13305" s="10"/>
      <c r="J13305" s="53"/>
      <c r="K13305" s="64"/>
      <c r="O13305" s="60"/>
      <c r="P13305" s="67"/>
      <c r="T13305" s="53"/>
      <c r="U13305" s="64"/>
      <c r="Y13305" s="53"/>
      <c r="Z13305" s="64"/>
      <c r="AD13305" s="53"/>
    </row>
    <row r="13306" spans="1:30" s="13" customFormat="1" x14ac:dyDescent="0.25">
      <c r="A13306"/>
      <c r="B13306" s="32"/>
      <c r="C13306" s="34"/>
      <c r="D13306" s="10"/>
      <c r="J13306" s="53"/>
      <c r="K13306" s="64"/>
      <c r="O13306" s="60"/>
      <c r="P13306" s="67"/>
      <c r="T13306" s="53"/>
      <c r="U13306" s="64"/>
      <c r="Y13306" s="53"/>
      <c r="Z13306" s="64"/>
      <c r="AD13306" s="53"/>
    </row>
    <row r="13307" spans="1:30" s="13" customFormat="1" x14ac:dyDescent="0.25">
      <c r="A13307"/>
      <c r="B13307" s="32"/>
      <c r="C13307" s="34"/>
      <c r="D13307" s="10"/>
      <c r="J13307" s="53"/>
      <c r="K13307" s="64"/>
      <c r="O13307" s="60"/>
      <c r="P13307" s="67"/>
      <c r="T13307" s="53"/>
      <c r="U13307" s="64"/>
      <c r="Y13307" s="53"/>
      <c r="Z13307" s="64"/>
      <c r="AD13307" s="53"/>
    </row>
    <row r="13308" spans="1:30" s="13" customFormat="1" x14ac:dyDescent="0.25">
      <c r="A13308"/>
      <c r="B13308" s="32"/>
      <c r="C13308" s="34"/>
      <c r="D13308" s="10"/>
      <c r="J13308" s="53"/>
      <c r="K13308" s="64"/>
      <c r="O13308" s="60"/>
      <c r="P13308" s="67"/>
      <c r="T13308" s="53"/>
      <c r="U13308" s="64"/>
      <c r="Y13308" s="53"/>
      <c r="Z13308" s="64"/>
      <c r="AD13308" s="53"/>
    </row>
    <row r="13309" spans="1:30" s="13" customFormat="1" x14ac:dyDescent="0.25">
      <c r="A13309"/>
      <c r="B13309" s="32"/>
      <c r="C13309" s="34"/>
      <c r="D13309" s="10"/>
      <c r="J13309" s="53"/>
      <c r="K13309" s="64"/>
      <c r="O13309" s="60"/>
      <c r="P13309" s="67"/>
      <c r="T13309" s="53"/>
      <c r="U13309" s="64"/>
      <c r="Y13309" s="53"/>
      <c r="Z13309" s="64"/>
      <c r="AD13309" s="53"/>
    </row>
    <row r="13310" spans="1:30" s="13" customFormat="1" x14ac:dyDescent="0.25">
      <c r="A13310"/>
      <c r="B13310" s="32"/>
      <c r="C13310" s="34"/>
      <c r="D13310" s="10"/>
      <c r="J13310" s="53"/>
      <c r="K13310" s="64"/>
      <c r="O13310" s="60"/>
      <c r="P13310" s="67"/>
      <c r="T13310" s="53"/>
      <c r="U13310" s="64"/>
      <c r="Y13310" s="53"/>
      <c r="Z13310" s="64"/>
      <c r="AD13310" s="53"/>
    </row>
    <row r="13311" spans="1:30" s="13" customFormat="1" x14ac:dyDescent="0.25">
      <c r="A13311"/>
      <c r="B13311" s="32"/>
      <c r="C13311" s="34"/>
      <c r="D13311" s="10"/>
      <c r="J13311" s="53"/>
      <c r="K13311" s="64"/>
      <c r="O13311" s="60"/>
      <c r="P13311" s="67"/>
      <c r="T13311" s="53"/>
      <c r="U13311" s="64"/>
      <c r="Y13311" s="53"/>
      <c r="Z13311" s="64"/>
      <c r="AD13311" s="53"/>
    </row>
    <row r="13312" spans="1:30" s="13" customFormat="1" x14ac:dyDescent="0.25">
      <c r="A13312"/>
      <c r="B13312" s="32"/>
      <c r="C13312" s="34"/>
      <c r="D13312" s="10"/>
      <c r="J13312" s="53"/>
      <c r="K13312" s="64"/>
      <c r="O13312" s="60"/>
      <c r="P13312" s="67"/>
      <c r="T13312" s="53"/>
      <c r="U13312" s="64"/>
      <c r="Y13312" s="53"/>
      <c r="Z13312" s="64"/>
      <c r="AD13312" s="53"/>
    </row>
    <row r="13313" spans="1:30" s="13" customFormat="1" x14ac:dyDescent="0.25">
      <c r="A13313"/>
      <c r="B13313" s="32"/>
      <c r="C13313" s="34"/>
      <c r="D13313" s="10"/>
      <c r="J13313" s="53"/>
      <c r="K13313" s="64"/>
      <c r="O13313" s="60"/>
      <c r="P13313" s="67"/>
      <c r="T13313" s="53"/>
      <c r="U13313" s="64"/>
      <c r="Y13313" s="53"/>
      <c r="Z13313" s="64"/>
      <c r="AD13313" s="53"/>
    </row>
    <row r="13314" spans="1:30" s="13" customFormat="1" x14ac:dyDescent="0.25">
      <c r="A13314"/>
      <c r="B13314" s="32"/>
      <c r="C13314" s="34"/>
      <c r="D13314" s="10"/>
      <c r="J13314" s="53"/>
      <c r="K13314" s="64"/>
      <c r="O13314" s="60"/>
      <c r="P13314" s="67"/>
      <c r="T13314" s="53"/>
      <c r="U13314" s="64"/>
      <c r="Y13314" s="53"/>
      <c r="Z13314" s="64"/>
      <c r="AD13314" s="53"/>
    </row>
    <row r="13315" spans="1:30" s="13" customFormat="1" x14ac:dyDescent="0.25">
      <c r="A13315"/>
      <c r="B13315" s="32"/>
      <c r="C13315" s="34"/>
      <c r="D13315" s="10"/>
      <c r="J13315" s="53"/>
      <c r="K13315" s="64"/>
      <c r="O13315" s="60"/>
      <c r="P13315" s="67"/>
      <c r="T13315" s="53"/>
      <c r="U13315" s="64"/>
      <c r="Y13315" s="53"/>
      <c r="Z13315" s="64"/>
      <c r="AD13315" s="53"/>
    </row>
    <row r="13316" spans="1:30" s="13" customFormat="1" x14ac:dyDescent="0.25">
      <c r="A13316"/>
      <c r="B13316" s="32"/>
      <c r="C13316" s="34"/>
      <c r="D13316" s="10"/>
      <c r="J13316" s="53"/>
      <c r="K13316" s="64"/>
      <c r="O13316" s="60"/>
      <c r="P13316" s="67"/>
      <c r="T13316" s="53"/>
      <c r="U13316" s="64"/>
      <c r="Y13316" s="53"/>
      <c r="Z13316" s="64"/>
      <c r="AD13316" s="53"/>
    </row>
    <row r="13317" spans="1:30" s="13" customFormat="1" x14ac:dyDescent="0.25">
      <c r="A13317"/>
      <c r="B13317" s="32"/>
      <c r="C13317" s="34"/>
      <c r="D13317" s="10"/>
      <c r="J13317" s="53"/>
      <c r="K13317" s="64"/>
      <c r="O13317" s="60"/>
      <c r="P13317" s="67"/>
      <c r="T13317" s="53"/>
      <c r="U13317" s="64"/>
      <c r="Y13317" s="53"/>
      <c r="Z13317" s="64"/>
      <c r="AD13317" s="53"/>
    </row>
    <row r="13318" spans="1:30" s="13" customFormat="1" x14ac:dyDescent="0.25">
      <c r="A13318"/>
      <c r="B13318" s="32"/>
      <c r="C13318" s="34"/>
      <c r="D13318" s="10"/>
      <c r="J13318" s="53"/>
      <c r="K13318" s="64"/>
      <c r="O13318" s="60"/>
      <c r="P13318" s="67"/>
      <c r="T13318" s="53"/>
      <c r="U13318" s="64"/>
      <c r="Y13318" s="53"/>
      <c r="Z13318" s="64"/>
      <c r="AD13318" s="53"/>
    </row>
    <row r="13319" spans="1:30" s="13" customFormat="1" x14ac:dyDescent="0.25">
      <c r="A13319"/>
      <c r="B13319" s="32"/>
      <c r="C13319" s="34"/>
      <c r="D13319" s="10"/>
      <c r="J13319" s="53"/>
      <c r="K13319" s="64"/>
      <c r="O13319" s="60"/>
      <c r="P13319" s="67"/>
      <c r="T13319" s="53"/>
      <c r="U13319" s="64"/>
      <c r="Y13319" s="53"/>
      <c r="Z13319" s="64"/>
      <c r="AD13319" s="53"/>
    </row>
    <row r="13320" spans="1:30" s="13" customFormat="1" x14ac:dyDescent="0.25">
      <c r="A13320"/>
      <c r="B13320" s="32"/>
      <c r="C13320" s="34"/>
      <c r="D13320" s="10"/>
      <c r="J13320" s="53"/>
      <c r="K13320" s="64"/>
      <c r="O13320" s="60"/>
      <c r="P13320" s="67"/>
      <c r="T13320" s="53"/>
      <c r="U13320" s="64"/>
      <c r="Y13320" s="53"/>
      <c r="Z13320" s="64"/>
      <c r="AD13320" s="53"/>
    </row>
    <row r="13321" spans="1:30" s="13" customFormat="1" x14ac:dyDescent="0.25">
      <c r="A13321"/>
      <c r="B13321" s="32"/>
      <c r="C13321" s="34"/>
      <c r="D13321" s="10"/>
      <c r="J13321" s="53"/>
      <c r="K13321" s="64"/>
      <c r="O13321" s="60"/>
      <c r="P13321" s="67"/>
      <c r="T13321" s="53"/>
      <c r="U13321" s="64"/>
      <c r="Y13321" s="53"/>
      <c r="Z13321" s="64"/>
      <c r="AD13321" s="53"/>
    </row>
    <row r="13322" spans="1:30" s="13" customFormat="1" x14ac:dyDescent="0.25">
      <c r="A13322"/>
      <c r="B13322" s="32"/>
      <c r="C13322" s="34"/>
      <c r="D13322" s="10"/>
      <c r="J13322" s="53"/>
      <c r="K13322" s="64"/>
      <c r="O13322" s="60"/>
      <c r="P13322" s="67"/>
      <c r="T13322" s="53"/>
      <c r="U13322" s="64"/>
      <c r="Y13322" s="53"/>
      <c r="Z13322" s="64"/>
      <c r="AD13322" s="53"/>
    </row>
    <row r="13323" spans="1:30" s="13" customFormat="1" x14ac:dyDescent="0.25">
      <c r="A13323"/>
      <c r="B13323" s="32"/>
      <c r="C13323" s="34"/>
      <c r="D13323" s="10"/>
      <c r="J13323" s="53"/>
      <c r="K13323" s="64"/>
      <c r="O13323" s="60"/>
      <c r="P13323" s="67"/>
      <c r="T13323" s="53"/>
      <c r="U13323" s="64"/>
      <c r="Y13323" s="53"/>
      <c r="Z13323" s="64"/>
      <c r="AD13323" s="53"/>
    </row>
    <row r="13324" spans="1:30" s="13" customFormat="1" x14ac:dyDescent="0.25">
      <c r="A13324"/>
      <c r="B13324" s="32"/>
      <c r="C13324" s="34"/>
      <c r="D13324" s="10"/>
      <c r="J13324" s="53"/>
      <c r="K13324" s="64"/>
      <c r="O13324" s="60"/>
      <c r="P13324" s="67"/>
      <c r="T13324" s="53"/>
      <c r="U13324" s="64"/>
      <c r="Y13324" s="53"/>
      <c r="Z13324" s="64"/>
      <c r="AD13324" s="53"/>
    </row>
    <row r="13325" spans="1:30" s="13" customFormat="1" x14ac:dyDescent="0.25">
      <c r="A13325"/>
      <c r="B13325" s="32"/>
      <c r="C13325" s="34"/>
      <c r="D13325" s="10"/>
      <c r="J13325" s="53"/>
      <c r="K13325" s="64"/>
      <c r="O13325" s="60"/>
      <c r="P13325" s="67"/>
      <c r="T13325" s="53"/>
      <c r="U13325" s="64"/>
      <c r="Y13325" s="53"/>
      <c r="Z13325" s="64"/>
      <c r="AD13325" s="53"/>
    </row>
    <row r="13326" spans="1:30" s="13" customFormat="1" x14ac:dyDescent="0.25">
      <c r="A13326"/>
      <c r="B13326" s="32"/>
      <c r="C13326" s="34"/>
      <c r="D13326" s="10"/>
      <c r="J13326" s="53"/>
      <c r="K13326" s="64"/>
      <c r="O13326" s="60"/>
      <c r="P13326" s="67"/>
      <c r="T13326" s="53"/>
      <c r="U13326" s="64"/>
      <c r="Y13326" s="53"/>
      <c r="Z13326" s="64"/>
      <c r="AD13326" s="53"/>
    </row>
    <row r="13327" spans="1:30" s="13" customFormat="1" x14ac:dyDescent="0.25">
      <c r="A13327"/>
      <c r="B13327" s="32"/>
      <c r="C13327" s="34"/>
      <c r="D13327" s="10"/>
      <c r="J13327" s="53"/>
      <c r="K13327" s="64"/>
      <c r="O13327" s="60"/>
      <c r="P13327" s="67"/>
      <c r="T13327" s="53"/>
      <c r="U13327" s="64"/>
      <c r="Y13327" s="53"/>
      <c r="Z13327" s="64"/>
      <c r="AD13327" s="53"/>
    </row>
    <row r="13328" spans="1:30" s="13" customFormat="1" x14ac:dyDescent="0.25">
      <c r="A13328"/>
      <c r="B13328" s="32"/>
      <c r="C13328" s="34"/>
      <c r="D13328" s="10"/>
      <c r="J13328" s="53"/>
      <c r="K13328" s="64"/>
      <c r="O13328" s="60"/>
      <c r="P13328" s="67"/>
      <c r="T13328" s="53"/>
      <c r="U13328" s="64"/>
      <c r="Y13328" s="53"/>
      <c r="Z13328" s="64"/>
      <c r="AD13328" s="53"/>
    </row>
    <row r="13329" spans="1:30" s="13" customFormat="1" x14ac:dyDescent="0.25">
      <c r="A13329"/>
      <c r="B13329" s="32"/>
      <c r="C13329" s="34"/>
      <c r="D13329" s="10"/>
      <c r="J13329" s="53"/>
      <c r="K13329" s="64"/>
      <c r="O13329" s="60"/>
      <c r="P13329" s="67"/>
      <c r="T13329" s="53"/>
      <c r="U13329" s="64"/>
      <c r="Y13329" s="53"/>
      <c r="Z13329" s="64"/>
      <c r="AD13329" s="53"/>
    </row>
    <row r="13330" spans="1:30" s="13" customFormat="1" x14ac:dyDescent="0.25">
      <c r="A13330"/>
      <c r="B13330" s="32"/>
      <c r="C13330" s="34"/>
      <c r="D13330" s="10"/>
      <c r="J13330" s="53"/>
      <c r="K13330" s="64"/>
      <c r="O13330" s="60"/>
      <c r="P13330" s="67"/>
      <c r="T13330" s="53"/>
      <c r="U13330" s="64"/>
      <c r="Y13330" s="53"/>
      <c r="Z13330" s="64"/>
      <c r="AD13330" s="53"/>
    </row>
    <row r="13331" spans="1:30" s="13" customFormat="1" x14ac:dyDescent="0.25">
      <c r="A13331"/>
      <c r="B13331" s="32"/>
      <c r="C13331" s="34"/>
      <c r="D13331" s="10"/>
      <c r="J13331" s="53"/>
      <c r="K13331" s="64"/>
      <c r="O13331" s="60"/>
      <c r="P13331" s="67"/>
      <c r="T13331" s="53"/>
      <c r="U13331" s="64"/>
      <c r="Y13331" s="53"/>
      <c r="Z13331" s="64"/>
      <c r="AD13331" s="53"/>
    </row>
    <row r="13332" spans="1:30" s="13" customFormat="1" x14ac:dyDescent="0.25">
      <c r="A13332"/>
      <c r="B13332" s="32"/>
      <c r="C13332" s="34"/>
      <c r="D13332" s="10"/>
      <c r="J13332" s="53"/>
      <c r="K13332" s="64"/>
      <c r="O13332" s="60"/>
      <c r="P13332" s="67"/>
      <c r="T13332" s="53"/>
      <c r="U13332" s="64"/>
      <c r="Y13332" s="53"/>
      <c r="Z13332" s="64"/>
      <c r="AD13332" s="53"/>
    </row>
    <row r="13333" spans="1:30" s="13" customFormat="1" x14ac:dyDescent="0.25">
      <c r="A13333"/>
      <c r="B13333" s="32"/>
      <c r="C13333" s="34"/>
      <c r="D13333" s="10"/>
      <c r="J13333" s="53"/>
      <c r="K13333" s="64"/>
      <c r="O13333" s="60"/>
      <c r="P13333" s="67"/>
      <c r="T13333" s="53"/>
      <c r="U13333" s="64"/>
      <c r="Y13333" s="53"/>
      <c r="Z13333" s="64"/>
      <c r="AD13333" s="53"/>
    </row>
    <row r="13334" spans="1:30" s="13" customFormat="1" x14ac:dyDescent="0.25">
      <c r="A13334"/>
      <c r="B13334" s="32"/>
      <c r="C13334" s="34"/>
      <c r="D13334" s="10"/>
      <c r="J13334" s="53"/>
      <c r="K13334" s="64"/>
      <c r="O13334" s="60"/>
      <c r="P13334" s="67"/>
      <c r="T13334" s="53"/>
      <c r="U13334" s="64"/>
      <c r="Y13334" s="53"/>
      <c r="Z13334" s="64"/>
      <c r="AD13334" s="53"/>
    </row>
    <row r="13335" spans="1:30" s="13" customFormat="1" x14ac:dyDescent="0.25">
      <c r="A13335"/>
      <c r="B13335" s="32"/>
      <c r="C13335" s="34"/>
      <c r="D13335" s="10"/>
      <c r="J13335" s="53"/>
      <c r="K13335" s="64"/>
      <c r="O13335" s="60"/>
      <c r="P13335" s="67"/>
      <c r="T13335" s="53"/>
      <c r="U13335" s="64"/>
      <c r="Y13335" s="53"/>
      <c r="Z13335" s="64"/>
      <c r="AD13335" s="53"/>
    </row>
    <row r="13336" spans="1:30" s="13" customFormat="1" x14ac:dyDescent="0.25">
      <c r="A13336"/>
      <c r="B13336" s="32"/>
      <c r="C13336" s="34"/>
      <c r="D13336" s="10"/>
      <c r="J13336" s="53"/>
      <c r="K13336" s="64"/>
      <c r="O13336" s="60"/>
      <c r="P13336" s="67"/>
      <c r="T13336" s="53"/>
      <c r="U13336" s="64"/>
      <c r="Y13336" s="53"/>
      <c r="Z13336" s="64"/>
      <c r="AD13336" s="53"/>
    </row>
    <row r="13337" spans="1:30" s="13" customFormat="1" x14ac:dyDescent="0.25">
      <c r="A13337"/>
      <c r="B13337" s="32"/>
      <c r="C13337" s="34"/>
      <c r="D13337" s="10"/>
      <c r="J13337" s="53"/>
      <c r="K13337" s="64"/>
      <c r="O13337" s="60"/>
      <c r="P13337" s="67"/>
      <c r="T13337" s="53"/>
      <c r="U13337" s="64"/>
      <c r="Y13337" s="53"/>
      <c r="Z13337" s="64"/>
      <c r="AD13337" s="53"/>
    </row>
    <row r="13338" spans="1:30" s="13" customFormat="1" x14ac:dyDescent="0.25">
      <c r="A13338"/>
      <c r="B13338" s="32"/>
      <c r="C13338" s="34"/>
      <c r="D13338" s="10"/>
      <c r="J13338" s="53"/>
      <c r="K13338" s="64"/>
      <c r="O13338" s="60"/>
      <c r="P13338" s="67"/>
      <c r="T13338" s="53"/>
      <c r="U13338" s="64"/>
      <c r="Y13338" s="53"/>
      <c r="Z13338" s="64"/>
      <c r="AD13338" s="53"/>
    </row>
    <row r="13339" spans="1:30" s="13" customFormat="1" x14ac:dyDescent="0.25">
      <c r="A13339"/>
      <c r="B13339" s="32"/>
      <c r="C13339" s="34"/>
      <c r="D13339" s="10"/>
      <c r="J13339" s="53"/>
      <c r="K13339" s="64"/>
      <c r="O13339" s="60"/>
      <c r="P13339" s="67"/>
      <c r="T13339" s="53"/>
      <c r="U13339" s="64"/>
      <c r="Y13339" s="53"/>
      <c r="Z13339" s="64"/>
      <c r="AD13339" s="53"/>
    </row>
    <row r="13340" spans="1:30" s="13" customFormat="1" x14ac:dyDescent="0.25">
      <c r="A13340"/>
      <c r="B13340" s="32"/>
      <c r="C13340" s="34"/>
      <c r="D13340" s="10"/>
      <c r="J13340" s="53"/>
      <c r="K13340" s="64"/>
      <c r="O13340" s="60"/>
      <c r="P13340" s="67"/>
      <c r="T13340" s="53"/>
      <c r="U13340" s="64"/>
      <c r="Y13340" s="53"/>
      <c r="Z13340" s="64"/>
      <c r="AD13340" s="53"/>
    </row>
    <row r="13341" spans="1:30" s="13" customFormat="1" x14ac:dyDescent="0.25">
      <c r="A13341"/>
      <c r="B13341" s="32"/>
      <c r="C13341" s="34"/>
      <c r="D13341" s="10"/>
      <c r="J13341" s="53"/>
      <c r="K13341" s="64"/>
      <c r="O13341" s="60"/>
      <c r="P13341" s="67"/>
      <c r="T13341" s="53"/>
      <c r="U13341" s="64"/>
      <c r="Y13341" s="53"/>
      <c r="Z13341" s="64"/>
      <c r="AD13341" s="53"/>
    </row>
    <row r="13342" spans="1:30" s="13" customFormat="1" x14ac:dyDescent="0.25">
      <c r="A13342"/>
      <c r="B13342" s="32"/>
      <c r="C13342" s="34"/>
      <c r="D13342" s="10"/>
      <c r="J13342" s="53"/>
      <c r="K13342" s="64"/>
      <c r="O13342" s="60"/>
      <c r="P13342" s="67"/>
      <c r="T13342" s="53"/>
      <c r="U13342" s="64"/>
      <c r="Y13342" s="53"/>
      <c r="Z13342" s="64"/>
      <c r="AD13342" s="53"/>
    </row>
    <row r="13343" spans="1:30" s="13" customFormat="1" x14ac:dyDescent="0.25">
      <c r="A13343"/>
      <c r="B13343" s="32"/>
      <c r="C13343" s="34"/>
      <c r="D13343" s="10"/>
      <c r="J13343" s="53"/>
      <c r="K13343" s="64"/>
      <c r="O13343" s="60"/>
      <c r="P13343" s="67"/>
      <c r="T13343" s="53"/>
      <c r="U13343" s="64"/>
      <c r="Y13343" s="53"/>
      <c r="Z13343" s="64"/>
      <c r="AD13343" s="53"/>
    </row>
    <row r="13344" spans="1:30" s="13" customFormat="1" x14ac:dyDescent="0.25">
      <c r="A13344"/>
      <c r="B13344" s="32"/>
      <c r="C13344" s="34"/>
      <c r="D13344" s="10"/>
      <c r="J13344" s="53"/>
      <c r="K13344" s="64"/>
      <c r="O13344" s="60"/>
      <c r="P13344" s="67"/>
      <c r="T13344" s="53"/>
      <c r="U13344" s="64"/>
      <c r="Y13344" s="53"/>
      <c r="Z13344" s="64"/>
      <c r="AD13344" s="53"/>
    </row>
    <row r="13345" spans="1:30" s="13" customFormat="1" x14ac:dyDescent="0.25">
      <c r="A13345"/>
      <c r="B13345" s="32"/>
      <c r="C13345" s="34"/>
      <c r="D13345" s="10"/>
      <c r="J13345" s="53"/>
      <c r="K13345" s="64"/>
      <c r="O13345" s="60"/>
      <c r="P13345" s="67"/>
      <c r="T13345" s="53"/>
      <c r="U13345" s="64"/>
      <c r="Y13345" s="53"/>
      <c r="Z13345" s="64"/>
      <c r="AD13345" s="53"/>
    </row>
    <row r="13346" spans="1:30" s="13" customFormat="1" x14ac:dyDescent="0.25">
      <c r="A13346"/>
      <c r="B13346" s="32"/>
      <c r="C13346" s="34"/>
      <c r="D13346" s="10"/>
      <c r="J13346" s="53"/>
      <c r="K13346" s="64"/>
      <c r="O13346" s="60"/>
      <c r="P13346" s="67"/>
      <c r="T13346" s="53"/>
      <c r="U13346" s="64"/>
      <c r="Y13346" s="53"/>
      <c r="Z13346" s="64"/>
      <c r="AD13346" s="53"/>
    </row>
    <row r="13347" spans="1:30" s="13" customFormat="1" x14ac:dyDescent="0.25">
      <c r="A13347"/>
      <c r="B13347" s="32"/>
      <c r="C13347" s="34"/>
      <c r="D13347" s="10"/>
      <c r="J13347" s="53"/>
      <c r="K13347" s="64"/>
      <c r="O13347" s="60"/>
      <c r="P13347" s="67"/>
      <c r="T13347" s="53"/>
      <c r="U13347" s="64"/>
      <c r="Y13347" s="53"/>
      <c r="Z13347" s="64"/>
      <c r="AD13347" s="53"/>
    </row>
    <row r="13348" spans="1:30" s="13" customFormat="1" x14ac:dyDescent="0.25">
      <c r="A13348"/>
      <c r="B13348" s="32"/>
      <c r="C13348" s="34"/>
      <c r="D13348" s="10"/>
      <c r="J13348" s="53"/>
      <c r="K13348" s="64"/>
      <c r="O13348" s="60"/>
      <c r="P13348" s="67"/>
      <c r="T13348" s="53"/>
      <c r="U13348" s="64"/>
      <c r="Y13348" s="53"/>
      <c r="Z13348" s="64"/>
      <c r="AD13348" s="53"/>
    </row>
    <row r="13349" spans="1:30" s="13" customFormat="1" x14ac:dyDescent="0.25">
      <c r="A13349"/>
      <c r="B13349" s="32"/>
      <c r="C13349" s="34"/>
      <c r="D13349" s="10"/>
      <c r="J13349" s="53"/>
      <c r="K13349" s="64"/>
      <c r="O13349" s="60"/>
      <c r="P13349" s="67"/>
      <c r="T13349" s="53"/>
      <c r="U13349" s="64"/>
      <c r="Y13349" s="53"/>
      <c r="Z13349" s="64"/>
      <c r="AD13349" s="53"/>
    </row>
    <row r="13350" spans="1:30" s="13" customFormat="1" x14ac:dyDescent="0.25">
      <c r="A13350"/>
      <c r="B13350" s="32"/>
      <c r="C13350" s="34"/>
      <c r="D13350" s="10"/>
      <c r="J13350" s="53"/>
      <c r="K13350" s="64"/>
      <c r="O13350" s="60"/>
      <c r="P13350" s="67"/>
      <c r="T13350" s="53"/>
      <c r="U13350" s="64"/>
      <c r="Y13350" s="53"/>
      <c r="Z13350" s="64"/>
      <c r="AD13350" s="53"/>
    </row>
    <row r="13351" spans="1:30" s="13" customFormat="1" x14ac:dyDescent="0.25">
      <c r="A13351"/>
      <c r="B13351" s="32"/>
      <c r="C13351" s="34"/>
      <c r="D13351" s="10"/>
      <c r="J13351" s="53"/>
      <c r="K13351" s="64"/>
      <c r="O13351" s="60"/>
      <c r="P13351" s="67"/>
      <c r="T13351" s="53"/>
      <c r="U13351" s="64"/>
      <c r="Y13351" s="53"/>
      <c r="Z13351" s="64"/>
      <c r="AD13351" s="53"/>
    </row>
    <row r="13352" spans="1:30" s="13" customFormat="1" x14ac:dyDescent="0.25">
      <c r="A13352"/>
      <c r="B13352" s="32"/>
      <c r="C13352" s="34"/>
      <c r="D13352" s="10"/>
      <c r="J13352" s="53"/>
      <c r="K13352" s="64"/>
      <c r="O13352" s="60"/>
      <c r="P13352" s="67"/>
      <c r="T13352" s="53"/>
      <c r="U13352" s="64"/>
      <c r="Y13352" s="53"/>
      <c r="Z13352" s="64"/>
      <c r="AD13352" s="53"/>
    </row>
    <row r="13353" spans="1:30" s="13" customFormat="1" x14ac:dyDescent="0.25">
      <c r="A13353"/>
      <c r="B13353" s="32"/>
      <c r="C13353" s="34"/>
      <c r="D13353" s="10"/>
      <c r="J13353" s="53"/>
      <c r="K13353" s="64"/>
      <c r="O13353" s="60"/>
      <c r="P13353" s="67"/>
      <c r="T13353" s="53"/>
      <c r="U13353" s="64"/>
      <c r="Y13353" s="53"/>
      <c r="Z13353" s="64"/>
      <c r="AD13353" s="53"/>
    </row>
    <row r="13354" spans="1:30" s="13" customFormat="1" x14ac:dyDescent="0.25">
      <c r="A13354"/>
      <c r="B13354" s="32"/>
      <c r="C13354" s="34"/>
      <c r="D13354" s="10"/>
      <c r="J13354" s="53"/>
      <c r="K13354" s="64"/>
      <c r="O13354" s="60"/>
      <c r="P13354" s="67"/>
      <c r="T13354" s="53"/>
      <c r="U13354" s="64"/>
      <c r="Y13354" s="53"/>
      <c r="Z13354" s="64"/>
      <c r="AD13354" s="53"/>
    </row>
    <row r="13355" spans="1:30" s="13" customFormat="1" x14ac:dyDescent="0.25">
      <c r="A13355"/>
      <c r="B13355" s="32"/>
      <c r="C13355" s="34"/>
      <c r="D13355" s="10"/>
      <c r="J13355" s="53"/>
      <c r="K13355" s="64"/>
      <c r="O13355" s="60"/>
      <c r="P13355" s="67"/>
      <c r="T13355" s="53"/>
      <c r="U13355" s="64"/>
      <c r="Y13355" s="53"/>
      <c r="Z13355" s="64"/>
      <c r="AD13355" s="53"/>
    </row>
    <row r="13356" spans="1:30" s="13" customFormat="1" x14ac:dyDescent="0.25">
      <c r="A13356"/>
      <c r="B13356" s="32"/>
      <c r="C13356" s="34"/>
      <c r="D13356" s="10"/>
      <c r="J13356" s="53"/>
      <c r="K13356" s="64"/>
      <c r="O13356" s="60"/>
      <c r="P13356" s="67"/>
      <c r="T13356" s="53"/>
      <c r="U13356" s="64"/>
      <c r="Y13356" s="53"/>
      <c r="Z13356" s="64"/>
      <c r="AD13356" s="53"/>
    </row>
    <row r="13357" spans="1:30" s="13" customFormat="1" x14ac:dyDescent="0.25">
      <c r="A13357"/>
      <c r="B13357" s="32"/>
      <c r="C13357" s="34"/>
      <c r="D13357" s="10"/>
      <c r="J13357" s="53"/>
      <c r="K13357" s="64"/>
      <c r="O13357" s="60"/>
      <c r="P13357" s="67"/>
      <c r="T13357" s="53"/>
      <c r="U13357" s="64"/>
      <c r="Y13357" s="53"/>
      <c r="Z13357" s="64"/>
      <c r="AD13357" s="53"/>
    </row>
    <row r="13358" spans="1:30" s="13" customFormat="1" x14ac:dyDescent="0.25">
      <c r="A13358"/>
      <c r="B13358" s="32"/>
      <c r="C13358" s="34"/>
      <c r="D13358" s="10"/>
      <c r="J13358" s="53"/>
      <c r="K13358" s="64"/>
      <c r="O13358" s="60"/>
      <c r="P13358" s="67"/>
      <c r="T13358" s="53"/>
      <c r="U13358" s="64"/>
      <c r="Y13358" s="53"/>
      <c r="Z13358" s="64"/>
      <c r="AD13358" s="53"/>
    </row>
    <row r="13359" spans="1:30" s="13" customFormat="1" x14ac:dyDescent="0.25">
      <c r="A13359"/>
      <c r="B13359" s="32"/>
      <c r="C13359" s="34"/>
      <c r="D13359" s="10"/>
      <c r="J13359" s="53"/>
      <c r="K13359" s="64"/>
      <c r="O13359" s="60"/>
      <c r="P13359" s="67"/>
      <c r="T13359" s="53"/>
      <c r="U13359" s="64"/>
      <c r="Y13359" s="53"/>
      <c r="Z13359" s="64"/>
      <c r="AD13359" s="53"/>
    </row>
    <row r="13360" spans="1:30" s="13" customFormat="1" x14ac:dyDescent="0.25">
      <c r="A13360"/>
      <c r="B13360" s="32"/>
      <c r="C13360" s="34"/>
      <c r="D13360" s="10"/>
      <c r="J13360" s="53"/>
      <c r="K13360" s="64"/>
      <c r="O13360" s="60"/>
      <c r="P13360" s="67"/>
      <c r="T13360" s="53"/>
      <c r="U13360" s="64"/>
      <c r="Y13360" s="53"/>
      <c r="Z13360" s="64"/>
      <c r="AD13360" s="53"/>
    </row>
    <row r="13361" spans="1:30" s="13" customFormat="1" x14ac:dyDescent="0.25">
      <c r="A13361"/>
      <c r="B13361" s="32"/>
      <c r="C13361" s="34"/>
      <c r="D13361" s="10"/>
      <c r="J13361" s="53"/>
      <c r="K13361" s="64"/>
      <c r="O13361" s="60"/>
      <c r="P13361" s="67"/>
      <c r="T13361" s="53"/>
      <c r="U13361" s="64"/>
      <c r="Y13361" s="53"/>
      <c r="Z13361" s="64"/>
      <c r="AD13361" s="53"/>
    </row>
    <row r="13362" spans="1:30" s="13" customFormat="1" x14ac:dyDescent="0.25">
      <c r="A13362"/>
      <c r="B13362" s="32"/>
      <c r="C13362" s="34"/>
      <c r="D13362" s="10"/>
      <c r="J13362" s="53"/>
      <c r="K13362" s="64"/>
      <c r="O13362" s="60"/>
      <c r="P13362" s="67"/>
      <c r="T13362" s="53"/>
      <c r="U13362" s="64"/>
      <c r="Y13362" s="53"/>
      <c r="Z13362" s="64"/>
      <c r="AD13362" s="53"/>
    </row>
    <row r="13363" spans="1:30" s="13" customFormat="1" x14ac:dyDescent="0.25">
      <c r="A13363"/>
      <c r="B13363" s="32"/>
      <c r="C13363" s="34"/>
      <c r="D13363" s="10"/>
      <c r="J13363" s="53"/>
      <c r="K13363" s="64"/>
      <c r="O13363" s="60"/>
      <c r="P13363" s="67"/>
      <c r="T13363" s="53"/>
      <c r="U13363" s="64"/>
      <c r="Y13363" s="53"/>
      <c r="Z13363" s="64"/>
      <c r="AD13363" s="53"/>
    </row>
    <row r="13364" spans="1:30" s="13" customFormat="1" x14ac:dyDescent="0.25">
      <c r="A13364"/>
      <c r="B13364" s="32"/>
      <c r="C13364" s="34"/>
      <c r="D13364" s="10"/>
      <c r="J13364" s="53"/>
      <c r="K13364" s="64"/>
      <c r="O13364" s="60"/>
      <c r="P13364" s="67"/>
      <c r="T13364" s="53"/>
      <c r="U13364" s="64"/>
      <c r="Y13364" s="53"/>
      <c r="Z13364" s="64"/>
      <c r="AD13364" s="53"/>
    </row>
    <row r="13365" spans="1:30" s="13" customFormat="1" x14ac:dyDescent="0.25">
      <c r="A13365"/>
      <c r="B13365" s="32"/>
      <c r="C13365" s="34"/>
      <c r="D13365" s="10"/>
      <c r="J13365" s="53"/>
      <c r="K13365" s="64"/>
      <c r="O13365" s="60"/>
      <c r="P13365" s="67"/>
      <c r="T13365" s="53"/>
      <c r="U13365" s="64"/>
      <c r="Y13365" s="53"/>
      <c r="Z13365" s="64"/>
      <c r="AD13365" s="53"/>
    </row>
    <row r="13366" spans="1:30" s="13" customFormat="1" x14ac:dyDescent="0.25">
      <c r="A13366"/>
      <c r="B13366" s="32"/>
      <c r="C13366" s="34"/>
      <c r="D13366" s="10"/>
      <c r="J13366" s="53"/>
      <c r="K13366" s="64"/>
      <c r="O13366" s="60"/>
      <c r="P13366" s="67"/>
      <c r="T13366" s="53"/>
      <c r="U13366" s="64"/>
      <c r="Y13366" s="53"/>
      <c r="Z13366" s="64"/>
      <c r="AD13366" s="53"/>
    </row>
    <row r="13367" spans="1:30" s="13" customFormat="1" x14ac:dyDescent="0.25">
      <c r="A13367"/>
      <c r="B13367" s="32"/>
      <c r="C13367" s="34"/>
      <c r="D13367" s="10"/>
      <c r="J13367" s="53"/>
      <c r="K13367" s="64"/>
      <c r="O13367" s="60"/>
      <c r="P13367" s="67"/>
      <c r="T13367" s="53"/>
      <c r="U13367" s="64"/>
      <c r="Y13367" s="53"/>
      <c r="Z13367" s="64"/>
      <c r="AD13367" s="53"/>
    </row>
    <row r="13368" spans="1:30" s="13" customFormat="1" x14ac:dyDescent="0.25">
      <c r="A13368"/>
      <c r="B13368" s="32"/>
      <c r="C13368" s="34"/>
      <c r="D13368" s="10"/>
      <c r="J13368" s="53"/>
      <c r="K13368" s="64"/>
      <c r="O13368" s="60"/>
      <c r="P13368" s="67"/>
      <c r="T13368" s="53"/>
      <c r="U13368" s="64"/>
      <c r="Y13368" s="53"/>
      <c r="Z13368" s="64"/>
      <c r="AD13368" s="53"/>
    </row>
    <row r="13369" spans="1:30" s="13" customFormat="1" x14ac:dyDescent="0.25">
      <c r="A13369"/>
      <c r="B13369" s="32"/>
      <c r="C13369" s="34"/>
      <c r="D13369" s="10"/>
      <c r="J13369" s="53"/>
      <c r="K13369" s="64"/>
      <c r="O13369" s="60"/>
      <c r="P13369" s="67"/>
      <c r="T13369" s="53"/>
      <c r="U13369" s="64"/>
      <c r="Y13369" s="53"/>
      <c r="Z13369" s="64"/>
      <c r="AD13369" s="53"/>
    </row>
    <row r="13370" spans="1:30" s="13" customFormat="1" x14ac:dyDescent="0.25">
      <c r="A13370"/>
      <c r="B13370" s="32"/>
      <c r="C13370" s="34"/>
      <c r="D13370" s="10"/>
      <c r="J13370" s="53"/>
      <c r="K13370" s="64"/>
      <c r="O13370" s="60"/>
      <c r="P13370" s="67"/>
      <c r="T13370" s="53"/>
      <c r="U13370" s="64"/>
      <c r="Y13370" s="53"/>
      <c r="Z13370" s="64"/>
      <c r="AD13370" s="53"/>
    </row>
    <row r="13371" spans="1:30" s="13" customFormat="1" x14ac:dyDescent="0.25">
      <c r="A13371"/>
      <c r="B13371" s="32"/>
      <c r="C13371" s="34"/>
      <c r="D13371" s="10"/>
      <c r="J13371" s="53"/>
      <c r="K13371" s="64"/>
      <c r="O13371" s="60"/>
      <c r="P13371" s="67"/>
      <c r="T13371" s="53"/>
      <c r="U13371" s="64"/>
      <c r="Y13371" s="53"/>
      <c r="Z13371" s="64"/>
      <c r="AD13371" s="53"/>
    </row>
    <row r="13372" spans="1:30" s="13" customFormat="1" x14ac:dyDescent="0.25">
      <c r="A13372"/>
      <c r="B13372" s="32"/>
      <c r="C13372" s="34"/>
      <c r="D13372" s="10"/>
      <c r="J13372" s="53"/>
      <c r="K13372" s="64"/>
      <c r="O13372" s="60"/>
      <c r="P13372" s="67"/>
      <c r="T13372" s="53"/>
      <c r="U13372" s="64"/>
      <c r="Y13372" s="53"/>
      <c r="Z13372" s="64"/>
      <c r="AD13372" s="53"/>
    </row>
    <row r="13373" spans="1:30" s="13" customFormat="1" x14ac:dyDescent="0.25">
      <c r="A13373"/>
      <c r="B13373" s="32"/>
      <c r="C13373" s="34"/>
      <c r="D13373" s="10"/>
      <c r="J13373" s="53"/>
      <c r="K13373" s="64"/>
      <c r="O13373" s="60"/>
      <c r="P13373" s="67"/>
      <c r="T13373" s="53"/>
      <c r="U13373" s="64"/>
      <c r="Y13373" s="53"/>
      <c r="Z13373" s="64"/>
      <c r="AD13373" s="53"/>
    </row>
    <row r="13374" spans="1:30" s="13" customFormat="1" x14ac:dyDescent="0.25">
      <c r="A13374"/>
      <c r="B13374" s="32"/>
      <c r="C13374" s="34"/>
      <c r="D13374" s="10"/>
      <c r="J13374" s="53"/>
      <c r="K13374" s="64"/>
      <c r="O13374" s="60"/>
      <c r="P13374" s="67"/>
      <c r="T13374" s="53"/>
      <c r="U13374" s="64"/>
      <c r="Y13374" s="53"/>
      <c r="Z13374" s="64"/>
      <c r="AD13374" s="53"/>
    </row>
    <row r="13375" spans="1:30" s="13" customFormat="1" x14ac:dyDescent="0.25">
      <c r="A13375"/>
      <c r="B13375" s="32"/>
      <c r="C13375" s="34"/>
      <c r="D13375" s="10"/>
      <c r="J13375" s="53"/>
      <c r="K13375" s="64"/>
      <c r="O13375" s="60"/>
      <c r="P13375" s="67"/>
      <c r="T13375" s="53"/>
      <c r="U13375" s="64"/>
      <c r="Y13375" s="53"/>
      <c r="Z13375" s="64"/>
      <c r="AD13375" s="53"/>
    </row>
    <row r="13376" spans="1:30" s="13" customFormat="1" x14ac:dyDescent="0.25">
      <c r="A13376"/>
      <c r="B13376" s="32"/>
      <c r="C13376" s="34"/>
      <c r="D13376" s="10"/>
      <c r="J13376" s="53"/>
      <c r="K13376" s="64"/>
      <c r="O13376" s="60"/>
      <c r="P13376" s="67"/>
      <c r="T13376" s="53"/>
      <c r="U13376" s="64"/>
      <c r="Y13376" s="53"/>
      <c r="Z13376" s="64"/>
      <c r="AD13376" s="53"/>
    </row>
    <row r="13377" spans="1:30" s="13" customFormat="1" x14ac:dyDescent="0.25">
      <c r="A13377"/>
      <c r="B13377" s="32"/>
      <c r="C13377" s="34"/>
      <c r="D13377" s="10"/>
      <c r="J13377" s="53"/>
      <c r="K13377" s="64"/>
      <c r="O13377" s="60"/>
      <c r="P13377" s="67"/>
      <c r="T13377" s="53"/>
      <c r="U13377" s="64"/>
      <c r="Y13377" s="53"/>
      <c r="Z13377" s="64"/>
      <c r="AD13377" s="53"/>
    </row>
    <row r="13378" spans="1:30" s="13" customFormat="1" x14ac:dyDescent="0.25">
      <c r="A13378"/>
      <c r="B13378" s="32"/>
      <c r="C13378" s="34"/>
      <c r="D13378" s="10"/>
      <c r="J13378" s="53"/>
      <c r="K13378" s="64"/>
      <c r="O13378" s="60"/>
      <c r="P13378" s="67"/>
      <c r="T13378" s="53"/>
      <c r="U13378" s="64"/>
      <c r="Y13378" s="53"/>
      <c r="Z13378" s="64"/>
      <c r="AD13378" s="53"/>
    </row>
    <row r="13379" spans="1:30" s="13" customFormat="1" x14ac:dyDescent="0.25">
      <c r="A13379"/>
      <c r="B13379" s="32"/>
      <c r="C13379" s="34"/>
      <c r="D13379" s="10"/>
      <c r="J13379" s="53"/>
      <c r="K13379" s="64"/>
      <c r="O13379" s="60"/>
      <c r="P13379" s="67"/>
      <c r="T13379" s="53"/>
      <c r="U13379" s="64"/>
      <c r="Y13379" s="53"/>
      <c r="Z13379" s="64"/>
      <c r="AD13379" s="53"/>
    </row>
    <row r="13380" spans="1:30" s="13" customFormat="1" x14ac:dyDescent="0.25">
      <c r="A13380"/>
      <c r="B13380" s="32"/>
      <c r="C13380" s="34"/>
      <c r="D13380" s="10"/>
      <c r="J13380" s="53"/>
      <c r="K13380" s="64"/>
      <c r="O13380" s="60"/>
      <c r="P13380" s="67"/>
      <c r="T13380" s="53"/>
      <c r="U13380" s="64"/>
      <c r="Y13380" s="53"/>
      <c r="Z13380" s="64"/>
      <c r="AD13380" s="53"/>
    </row>
    <row r="13381" spans="1:30" s="13" customFormat="1" x14ac:dyDescent="0.25">
      <c r="A13381"/>
      <c r="B13381" s="32"/>
      <c r="C13381" s="34"/>
      <c r="D13381" s="10"/>
      <c r="J13381" s="53"/>
      <c r="K13381" s="64"/>
      <c r="O13381" s="60"/>
      <c r="P13381" s="67"/>
      <c r="T13381" s="53"/>
      <c r="U13381" s="64"/>
      <c r="Y13381" s="53"/>
      <c r="Z13381" s="64"/>
      <c r="AD13381" s="53"/>
    </row>
    <row r="13382" spans="1:30" s="13" customFormat="1" x14ac:dyDescent="0.25">
      <c r="A13382"/>
      <c r="B13382" s="32"/>
      <c r="C13382" s="34"/>
      <c r="D13382" s="10"/>
      <c r="J13382" s="53"/>
      <c r="K13382" s="64"/>
      <c r="O13382" s="60"/>
      <c r="P13382" s="67"/>
      <c r="T13382" s="53"/>
      <c r="U13382" s="64"/>
      <c r="Y13382" s="53"/>
      <c r="Z13382" s="64"/>
      <c r="AD13382" s="53"/>
    </row>
    <row r="13383" spans="1:30" s="13" customFormat="1" x14ac:dyDescent="0.25">
      <c r="A13383"/>
      <c r="B13383" s="32"/>
      <c r="C13383" s="34"/>
      <c r="D13383" s="10"/>
      <c r="J13383" s="53"/>
      <c r="K13383" s="64"/>
      <c r="O13383" s="60"/>
      <c r="P13383" s="67"/>
      <c r="T13383" s="53"/>
      <c r="U13383" s="64"/>
      <c r="Y13383" s="53"/>
      <c r="Z13383" s="64"/>
      <c r="AD13383" s="53"/>
    </row>
    <row r="13384" spans="1:30" s="13" customFormat="1" x14ac:dyDescent="0.25">
      <c r="A13384"/>
      <c r="B13384" s="32"/>
      <c r="C13384" s="34"/>
      <c r="D13384" s="10"/>
      <c r="J13384" s="53"/>
      <c r="K13384" s="64"/>
      <c r="O13384" s="60"/>
      <c r="P13384" s="67"/>
      <c r="T13384" s="53"/>
      <c r="U13384" s="64"/>
      <c r="Y13384" s="53"/>
      <c r="Z13384" s="64"/>
      <c r="AD13384" s="53"/>
    </row>
    <row r="13385" spans="1:30" s="13" customFormat="1" x14ac:dyDescent="0.25">
      <c r="A13385"/>
      <c r="B13385" s="32"/>
      <c r="C13385" s="34"/>
      <c r="D13385" s="10"/>
      <c r="J13385" s="53"/>
      <c r="K13385" s="64"/>
      <c r="O13385" s="60"/>
      <c r="P13385" s="67"/>
      <c r="T13385" s="53"/>
      <c r="U13385" s="64"/>
      <c r="Y13385" s="53"/>
      <c r="Z13385" s="64"/>
      <c r="AD13385" s="53"/>
    </row>
    <row r="13386" spans="1:30" s="13" customFormat="1" x14ac:dyDescent="0.25">
      <c r="A13386"/>
      <c r="B13386" s="32"/>
      <c r="C13386" s="34"/>
      <c r="D13386" s="10"/>
      <c r="J13386" s="53"/>
      <c r="K13386" s="64"/>
      <c r="O13386" s="60"/>
      <c r="P13386" s="67"/>
      <c r="T13386" s="53"/>
      <c r="U13386" s="64"/>
      <c r="Y13386" s="53"/>
      <c r="Z13386" s="64"/>
      <c r="AD13386" s="53"/>
    </row>
    <row r="13387" spans="1:30" s="13" customFormat="1" x14ac:dyDescent="0.25">
      <c r="A13387"/>
      <c r="B13387" s="32"/>
      <c r="C13387" s="34"/>
      <c r="D13387" s="10"/>
      <c r="J13387" s="53"/>
      <c r="K13387" s="64"/>
      <c r="O13387" s="60"/>
      <c r="P13387" s="67"/>
      <c r="T13387" s="53"/>
      <c r="U13387" s="64"/>
      <c r="Y13387" s="53"/>
      <c r="Z13387" s="64"/>
      <c r="AD13387" s="53"/>
    </row>
    <row r="13388" spans="1:30" s="13" customFormat="1" x14ac:dyDescent="0.25">
      <c r="A13388"/>
      <c r="B13388" s="32"/>
      <c r="C13388" s="34"/>
      <c r="D13388" s="10"/>
      <c r="J13388" s="53"/>
      <c r="K13388" s="64"/>
      <c r="O13388" s="60"/>
      <c r="P13388" s="67"/>
      <c r="T13388" s="53"/>
      <c r="U13388" s="64"/>
      <c r="Y13388" s="53"/>
      <c r="Z13388" s="64"/>
      <c r="AD13388" s="53"/>
    </row>
    <row r="13389" spans="1:30" s="13" customFormat="1" x14ac:dyDescent="0.25">
      <c r="A13389"/>
      <c r="B13389" s="32"/>
      <c r="C13389" s="34"/>
      <c r="D13389" s="10"/>
      <c r="J13389" s="53"/>
      <c r="K13389" s="64"/>
      <c r="O13389" s="60"/>
      <c r="P13389" s="67"/>
      <c r="T13389" s="53"/>
      <c r="U13389" s="64"/>
      <c r="Y13389" s="53"/>
      <c r="Z13389" s="64"/>
      <c r="AD13389" s="53"/>
    </row>
    <row r="13390" spans="1:30" s="13" customFormat="1" x14ac:dyDescent="0.25">
      <c r="A13390"/>
      <c r="B13390" s="32"/>
      <c r="C13390" s="34"/>
      <c r="D13390" s="10"/>
      <c r="J13390" s="53"/>
      <c r="K13390" s="64"/>
      <c r="O13390" s="60"/>
      <c r="P13390" s="67"/>
      <c r="T13390" s="53"/>
      <c r="U13390" s="64"/>
      <c r="Y13390" s="53"/>
      <c r="Z13390" s="64"/>
      <c r="AD13390" s="53"/>
    </row>
    <row r="13391" spans="1:30" s="13" customFormat="1" x14ac:dyDescent="0.25">
      <c r="A13391"/>
      <c r="B13391" s="32"/>
      <c r="C13391" s="34"/>
      <c r="D13391" s="10"/>
      <c r="J13391" s="53"/>
      <c r="K13391" s="64"/>
      <c r="O13391" s="60"/>
      <c r="P13391" s="67"/>
      <c r="T13391" s="53"/>
      <c r="U13391" s="64"/>
      <c r="Y13391" s="53"/>
      <c r="Z13391" s="64"/>
      <c r="AD13391" s="53"/>
    </row>
    <row r="13392" spans="1:30" s="13" customFormat="1" x14ac:dyDescent="0.25">
      <c r="A13392"/>
      <c r="B13392" s="32"/>
      <c r="C13392" s="34"/>
      <c r="D13392" s="10"/>
      <c r="J13392" s="53"/>
      <c r="K13392" s="64"/>
      <c r="O13392" s="60"/>
      <c r="P13392" s="67"/>
      <c r="T13392" s="53"/>
      <c r="U13392" s="64"/>
      <c r="Y13392" s="53"/>
      <c r="Z13392" s="64"/>
      <c r="AD13392" s="53"/>
    </row>
    <row r="13393" spans="1:30" s="13" customFormat="1" x14ac:dyDescent="0.25">
      <c r="A13393"/>
      <c r="B13393" s="32"/>
      <c r="C13393" s="34"/>
      <c r="D13393" s="10"/>
      <c r="J13393" s="53"/>
      <c r="K13393" s="64"/>
      <c r="O13393" s="60"/>
      <c r="P13393" s="67"/>
      <c r="T13393" s="53"/>
      <c r="U13393" s="64"/>
      <c r="Y13393" s="53"/>
      <c r="Z13393" s="64"/>
      <c r="AD13393" s="53"/>
    </row>
    <row r="13394" spans="1:30" s="13" customFormat="1" x14ac:dyDescent="0.25">
      <c r="A13394"/>
      <c r="B13394" s="32"/>
      <c r="C13394" s="34"/>
      <c r="D13394" s="10"/>
      <c r="J13394" s="53"/>
      <c r="K13394" s="64"/>
      <c r="O13394" s="60"/>
      <c r="P13394" s="67"/>
      <c r="T13394" s="53"/>
      <c r="U13394" s="64"/>
      <c r="Y13394" s="53"/>
      <c r="Z13394" s="64"/>
      <c r="AD13394" s="53"/>
    </row>
    <row r="13395" spans="1:30" s="13" customFormat="1" x14ac:dyDescent="0.25">
      <c r="A13395"/>
      <c r="B13395" s="32"/>
      <c r="C13395" s="34"/>
      <c r="D13395" s="10"/>
      <c r="J13395" s="53"/>
      <c r="K13395" s="64"/>
      <c r="O13395" s="60"/>
      <c r="P13395" s="67"/>
      <c r="T13395" s="53"/>
      <c r="U13395" s="64"/>
      <c r="Y13395" s="53"/>
      <c r="Z13395" s="64"/>
      <c r="AD13395" s="53"/>
    </row>
    <row r="13396" spans="1:30" s="13" customFormat="1" x14ac:dyDescent="0.25">
      <c r="A13396"/>
      <c r="B13396" s="32"/>
      <c r="C13396" s="34"/>
      <c r="D13396" s="10"/>
      <c r="J13396" s="53"/>
      <c r="K13396" s="64"/>
      <c r="O13396" s="60"/>
      <c r="P13396" s="67"/>
      <c r="T13396" s="53"/>
      <c r="U13396" s="64"/>
      <c r="Y13396" s="53"/>
      <c r="Z13396" s="64"/>
      <c r="AD13396" s="53"/>
    </row>
    <row r="13397" spans="1:30" s="13" customFormat="1" x14ac:dyDescent="0.25">
      <c r="A13397"/>
      <c r="B13397" s="32"/>
      <c r="C13397" s="34"/>
      <c r="D13397" s="10"/>
      <c r="J13397" s="53"/>
      <c r="K13397" s="64"/>
      <c r="O13397" s="60"/>
      <c r="P13397" s="67"/>
      <c r="T13397" s="53"/>
      <c r="U13397" s="64"/>
      <c r="Y13397" s="53"/>
      <c r="Z13397" s="64"/>
      <c r="AD13397" s="53"/>
    </row>
    <row r="13398" spans="1:30" s="13" customFormat="1" x14ac:dyDescent="0.25">
      <c r="A13398"/>
      <c r="B13398" s="32"/>
      <c r="C13398" s="34"/>
      <c r="D13398" s="10"/>
      <c r="J13398" s="53"/>
      <c r="K13398" s="64"/>
      <c r="O13398" s="60"/>
      <c r="P13398" s="67"/>
      <c r="T13398" s="53"/>
      <c r="U13398" s="64"/>
      <c r="Y13398" s="53"/>
      <c r="Z13398" s="64"/>
      <c r="AD13398" s="53"/>
    </row>
    <row r="13399" spans="1:30" s="13" customFormat="1" x14ac:dyDescent="0.25">
      <c r="A13399"/>
      <c r="B13399" s="32"/>
      <c r="C13399" s="34"/>
      <c r="D13399" s="10"/>
      <c r="J13399" s="53"/>
      <c r="K13399" s="64"/>
      <c r="O13399" s="60"/>
      <c r="P13399" s="67"/>
      <c r="T13399" s="53"/>
      <c r="U13399" s="64"/>
      <c r="Y13399" s="53"/>
      <c r="Z13399" s="64"/>
      <c r="AD13399" s="53"/>
    </row>
    <row r="13400" spans="1:30" s="13" customFormat="1" x14ac:dyDescent="0.25">
      <c r="A13400"/>
      <c r="B13400" s="32"/>
      <c r="C13400" s="34"/>
      <c r="D13400" s="10"/>
      <c r="J13400" s="53"/>
      <c r="K13400" s="64"/>
      <c r="O13400" s="60"/>
      <c r="P13400" s="67"/>
      <c r="T13400" s="53"/>
      <c r="U13400" s="64"/>
      <c r="Y13400" s="53"/>
      <c r="Z13400" s="64"/>
      <c r="AD13400" s="53"/>
    </row>
    <row r="13401" spans="1:30" s="13" customFormat="1" x14ac:dyDescent="0.25">
      <c r="A13401"/>
      <c r="B13401" s="32"/>
      <c r="C13401" s="34"/>
      <c r="D13401" s="10"/>
      <c r="J13401" s="53"/>
      <c r="K13401" s="64"/>
      <c r="O13401" s="60"/>
      <c r="P13401" s="67"/>
      <c r="T13401" s="53"/>
      <c r="U13401" s="64"/>
      <c r="Y13401" s="53"/>
      <c r="Z13401" s="64"/>
      <c r="AD13401" s="53"/>
    </row>
    <row r="13402" spans="1:30" s="13" customFormat="1" x14ac:dyDescent="0.25">
      <c r="A13402"/>
      <c r="B13402" s="32"/>
      <c r="C13402" s="34"/>
      <c r="D13402" s="10"/>
      <c r="J13402" s="53"/>
      <c r="K13402" s="64"/>
      <c r="O13402" s="60"/>
      <c r="P13402" s="67"/>
      <c r="T13402" s="53"/>
      <c r="U13402" s="64"/>
      <c r="Y13402" s="53"/>
      <c r="Z13402" s="64"/>
      <c r="AD13402" s="53"/>
    </row>
    <row r="13403" spans="1:30" s="13" customFormat="1" x14ac:dyDescent="0.25">
      <c r="A13403"/>
      <c r="B13403" s="32"/>
      <c r="C13403" s="34"/>
      <c r="D13403" s="10"/>
      <c r="J13403" s="53"/>
      <c r="K13403" s="64"/>
      <c r="O13403" s="60"/>
      <c r="P13403" s="67"/>
      <c r="T13403" s="53"/>
      <c r="U13403" s="64"/>
      <c r="Y13403" s="53"/>
      <c r="Z13403" s="64"/>
      <c r="AD13403" s="53"/>
    </row>
    <row r="13404" spans="1:30" s="13" customFormat="1" x14ac:dyDescent="0.25">
      <c r="A13404"/>
      <c r="B13404" s="32"/>
      <c r="C13404" s="34"/>
      <c r="D13404" s="10"/>
      <c r="J13404" s="53"/>
      <c r="K13404" s="64"/>
      <c r="O13404" s="60"/>
      <c r="P13404" s="67"/>
      <c r="T13404" s="53"/>
      <c r="U13404" s="64"/>
      <c r="Y13404" s="53"/>
      <c r="Z13404" s="64"/>
      <c r="AD13404" s="53"/>
    </row>
    <row r="13405" spans="1:30" s="13" customFormat="1" x14ac:dyDescent="0.25">
      <c r="A13405"/>
      <c r="B13405" s="32"/>
      <c r="C13405" s="34"/>
      <c r="D13405" s="10"/>
      <c r="J13405" s="53"/>
      <c r="K13405" s="64"/>
      <c r="O13405" s="60"/>
      <c r="P13405" s="67"/>
      <c r="T13405" s="53"/>
      <c r="U13405" s="64"/>
      <c r="Y13405" s="53"/>
      <c r="Z13405" s="64"/>
      <c r="AD13405" s="53"/>
    </row>
    <row r="13406" spans="1:30" s="13" customFormat="1" x14ac:dyDescent="0.25">
      <c r="A13406"/>
      <c r="B13406" s="32"/>
      <c r="C13406" s="34"/>
      <c r="D13406" s="10"/>
      <c r="J13406" s="53"/>
      <c r="K13406" s="64"/>
      <c r="O13406" s="60"/>
      <c r="P13406" s="67"/>
      <c r="T13406" s="53"/>
      <c r="U13406" s="64"/>
      <c r="Y13406" s="53"/>
      <c r="Z13406" s="64"/>
      <c r="AD13406" s="53"/>
    </row>
    <row r="13407" spans="1:30" s="13" customFormat="1" x14ac:dyDescent="0.25">
      <c r="A13407"/>
      <c r="B13407" s="32"/>
      <c r="C13407" s="34"/>
      <c r="D13407" s="10"/>
      <c r="J13407" s="53"/>
      <c r="K13407" s="64"/>
      <c r="O13407" s="60"/>
      <c r="P13407" s="67"/>
      <c r="T13407" s="53"/>
      <c r="U13407" s="64"/>
      <c r="Y13407" s="53"/>
      <c r="Z13407" s="64"/>
      <c r="AD13407" s="53"/>
    </row>
    <row r="13408" spans="1:30" s="13" customFormat="1" x14ac:dyDescent="0.25">
      <c r="A13408"/>
      <c r="B13408" s="32"/>
      <c r="C13408" s="34"/>
      <c r="D13408" s="10"/>
      <c r="J13408" s="53"/>
      <c r="K13408" s="64"/>
      <c r="O13408" s="60"/>
      <c r="P13408" s="67"/>
      <c r="T13408" s="53"/>
      <c r="U13408" s="64"/>
      <c r="Y13408" s="53"/>
      <c r="Z13408" s="64"/>
      <c r="AD13408" s="53"/>
    </row>
    <row r="13409" spans="1:30" s="13" customFormat="1" x14ac:dyDescent="0.25">
      <c r="A13409"/>
      <c r="B13409" s="32"/>
      <c r="C13409" s="34"/>
      <c r="D13409" s="10"/>
      <c r="J13409" s="53"/>
      <c r="K13409" s="64"/>
      <c r="O13409" s="60"/>
      <c r="P13409" s="67"/>
      <c r="T13409" s="53"/>
      <c r="U13409" s="64"/>
      <c r="Y13409" s="53"/>
      <c r="Z13409" s="64"/>
      <c r="AD13409" s="53"/>
    </row>
    <row r="13410" spans="1:30" s="13" customFormat="1" x14ac:dyDescent="0.25">
      <c r="A13410"/>
      <c r="B13410" s="32"/>
      <c r="C13410" s="34"/>
      <c r="D13410" s="10"/>
      <c r="J13410" s="53"/>
      <c r="K13410" s="64"/>
      <c r="O13410" s="60"/>
      <c r="P13410" s="67"/>
      <c r="T13410" s="53"/>
      <c r="U13410" s="64"/>
      <c r="Y13410" s="53"/>
      <c r="Z13410" s="64"/>
      <c r="AD13410" s="53"/>
    </row>
    <row r="13411" spans="1:30" s="13" customFormat="1" x14ac:dyDescent="0.25">
      <c r="A13411"/>
      <c r="B13411" s="32"/>
      <c r="C13411" s="34"/>
      <c r="D13411" s="10"/>
      <c r="J13411" s="53"/>
      <c r="K13411" s="64"/>
      <c r="O13411" s="60"/>
      <c r="P13411" s="67"/>
      <c r="T13411" s="53"/>
      <c r="U13411" s="64"/>
      <c r="Y13411" s="53"/>
      <c r="Z13411" s="64"/>
      <c r="AD13411" s="53"/>
    </row>
    <row r="13412" spans="1:30" s="13" customFormat="1" x14ac:dyDescent="0.25">
      <c r="A13412"/>
      <c r="B13412" s="32"/>
      <c r="C13412" s="34"/>
      <c r="D13412" s="10"/>
      <c r="J13412" s="53"/>
      <c r="K13412" s="64"/>
      <c r="O13412" s="60"/>
      <c r="P13412" s="67"/>
      <c r="T13412" s="53"/>
      <c r="U13412" s="64"/>
      <c r="Y13412" s="53"/>
      <c r="Z13412" s="64"/>
      <c r="AD13412" s="53"/>
    </row>
    <row r="13413" spans="1:30" s="13" customFormat="1" x14ac:dyDescent="0.25">
      <c r="A13413"/>
      <c r="B13413" s="32"/>
      <c r="C13413" s="34"/>
      <c r="D13413" s="10"/>
      <c r="J13413" s="53"/>
      <c r="K13413" s="64"/>
      <c r="O13413" s="60"/>
      <c r="P13413" s="67"/>
      <c r="T13413" s="53"/>
      <c r="U13413" s="64"/>
      <c r="Y13413" s="53"/>
      <c r="Z13413" s="64"/>
      <c r="AD13413" s="53"/>
    </row>
    <row r="13414" spans="1:30" s="13" customFormat="1" x14ac:dyDescent="0.25">
      <c r="A13414"/>
      <c r="B13414" s="32"/>
      <c r="C13414" s="34"/>
      <c r="D13414" s="10"/>
      <c r="J13414" s="53"/>
      <c r="K13414" s="64"/>
      <c r="O13414" s="60"/>
      <c r="P13414" s="67"/>
      <c r="T13414" s="53"/>
      <c r="U13414" s="64"/>
      <c r="Y13414" s="53"/>
      <c r="Z13414" s="64"/>
      <c r="AD13414" s="53"/>
    </row>
    <row r="13415" spans="1:30" s="13" customFormat="1" x14ac:dyDescent="0.25">
      <c r="A13415"/>
      <c r="B13415" s="32"/>
      <c r="C13415" s="34"/>
      <c r="D13415" s="10"/>
      <c r="J13415" s="53"/>
      <c r="K13415" s="64"/>
      <c r="O13415" s="60"/>
      <c r="P13415" s="67"/>
      <c r="T13415" s="53"/>
      <c r="U13415" s="64"/>
      <c r="Y13415" s="53"/>
      <c r="Z13415" s="64"/>
      <c r="AD13415" s="53"/>
    </row>
    <row r="13416" spans="1:30" s="13" customFormat="1" x14ac:dyDescent="0.25">
      <c r="A13416"/>
      <c r="B13416" s="32"/>
      <c r="C13416" s="34"/>
      <c r="D13416" s="10"/>
      <c r="J13416" s="53"/>
      <c r="K13416" s="64"/>
      <c r="O13416" s="60"/>
      <c r="P13416" s="67"/>
      <c r="T13416" s="53"/>
      <c r="U13416" s="64"/>
      <c r="Y13416" s="53"/>
      <c r="Z13416" s="64"/>
      <c r="AD13416" s="53"/>
    </row>
    <row r="13417" spans="1:30" s="13" customFormat="1" x14ac:dyDescent="0.25">
      <c r="A13417"/>
      <c r="B13417" s="32"/>
      <c r="C13417" s="34"/>
      <c r="D13417" s="10"/>
      <c r="J13417" s="53"/>
      <c r="K13417" s="64"/>
      <c r="O13417" s="60"/>
      <c r="P13417" s="67"/>
      <c r="T13417" s="53"/>
      <c r="U13417" s="64"/>
      <c r="Y13417" s="53"/>
      <c r="Z13417" s="64"/>
      <c r="AD13417" s="53"/>
    </row>
    <row r="13418" spans="1:30" s="13" customFormat="1" x14ac:dyDescent="0.25">
      <c r="A13418"/>
      <c r="B13418" s="32"/>
      <c r="C13418" s="34"/>
      <c r="D13418" s="10"/>
      <c r="J13418" s="53"/>
      <c r="K13418" s="64"/>
      <c r="O13418" s="60"/>
      <c r="P13418" s="67"/>
      <c r="T13418" s="53"/>
      <c r="U13418" s="64"/>
      <c r="Y13418" s="53"/>
      <c r="Z13418" s="64"/>
      <c r="AD13418" s="53"/>
    </row>
    <row r="13419" spans="1:30" s="13" customFormat="1" x14ac:dyDescent="0.25">
      <c r="A13419"/>
      <c r="B13419" s="32"/>
      <c r="C13419" s="34"/>
      <c r="D13419" s="10"/>
      <c r="J13419" s="53"/>
      <c r="K13419" s="64"/>
      <c r="O13419" s="60"/>
      <c r="P13419" s="67"/>
      <c r="T13419" s="53"/>
      <c r="U13419" s="64"/>
      <c r="Y13419" s="53"/>
      <c r="Z13419" s="64"/>
      <c r="AD13419" s="53"/>
    </row>
    <row r="13420" spans="1:30" s="13" customFormat="1" x14ac:dyDescent="0.25">
      <c r="A13420"/>
      <c r="B13420" s="32"/>
      <c r="C13420" s="34"/>
      <c r="D13420" s="10"/>
      <c r="J13420" s="53"/>
      <c r="K13420" s="64"/>
      <c r="O13420" s="60"/>
      <c r="P13420" s="67"/>
      <c r="T13420" s="53"/>
      <c r="U13420" s="64"/>
      <c r="Y13420" s="53"/>
      <c r="Z13420" s="64"/>
      <c r="AD13420" s="53"/>
    </row>
    <row r="13421" spans="1:30" s="13" customFormat="1" x14ac:dyDescent="0.25">
      <c r="A13421"/>
      <c r="B13421" s="32"/>
      <c r="C13421" s="34"/>
      <c r="D13421" s="10"/>
      <c r="J13421" s="53"/>
      <c r="K13421" s="64"/>
      <c r="O13421" s="60"/>
      <c r="P13421" s="67"/>
      <c r="T13421" s="53"/>
      <c r="U13421" s="64"/>
      <c r="Y13421" s="53"/>
      <c r="Z13421" s="64"/>
      <c r="AD13421" s="53"/>
    </row>
    <row r="13422" spans="1:30" s="13" customFormat="1" x14ac:dyDescent="0.25">
      <c r="A13422"/>
      <c r="B13422" s="32"/>
      <c r="C13422" s="34"/>
      <c r="D13422" s="10"/>
      <c r="J13422" s="53"/>
      <c r="K13422" s="64"/>
      <c r="O13422" s="60"/>
      <c r="P13422" s="67"/>
      <c r="T13422" s="53"/>
      <c r="U13422" s="64"/>
      <c r="Y13422" s="53"/>
      <c r="Z13422" s="64"/>
      <c r="AD13422" s="53"/>
    </row>
    <row r="13423" spans="1:30" s="13" customFormat="1" x14ac:dyDescent="0.25">
      <c r="A13423"/>
      <c r="B13423" s="32"/>
      <c r="C13423" s="34"/>
      <c r="D13423" s="10"/>
      <c r="J13423" s="53"/>
      <c r="K13423" s="64"/>
      <c r="O13423" s="60"/>
      <c r="P13423" s="67"/>
      <c r="T13423" s="53"/>
      <c r="U13423" s="64"/>
      <c r="Y13423" s="53"/>
      <c r="Z13423" s="64"/>
      <c r="AD13423" s="53"/>
    </row>
    <row r="13424" spans="1:30" s="13" customFormat="1" x14ac:dyDescent="0.25">
      <c r="A13424"/>
      <c r="B13424" s="32"/>
      <c r="C13424" s="34"/>
      <c r="D13424" s="10"/>
      <c r="J13424" s="53"/>
      <c r="K13424" s="64"/>
      <c r="O13424" s="60"/>
      <c r="P13424" s="67"/>
      <c r="T13424" s="53"/>
      <c r="U13424" s="64"/>
      <c r="Y13424" s="53"/>
      <c r="Z13424" s="64"/>
      <c r="AD13424" s="53"/>
    </row>
    <row r="13425" spans="1:30" s="13" customFormat="1" x14ac:dyDescent="0.25">
      <c r="A13425"/>
      <c r="B13425" s="32"/>
      <c r="C13425" s="34"/>
      <c r="D13425" s="10"/>
      <c r="J13425" s="53"/>
      <c r="K13425" s="64"/>
      <c r="O13425" s="60"/>
      <c r="P13425" s="67"/>
      <c r="T13425" s="53"/>
      <c r="U13425" s="64"/>
      <c r="Y13425" s="53"/>
      <c r="Z13425" s="64"/>
      <c r="AD13425" s="53"/>
    </row>
    <row r="13426" spans="1:30" s="13" customFormat="1" x14ac:dyDescent="0.25">
      <c r="A13426"/>
      <c r="B13426" s="32"/>
      <c r="C13426" s="34"/>
      <c r="D13426" s="10"/>
      <c r="J13426" s="53"/>
      <c r="K13426" s="64"/>
      <c r="O13426" s="60"/>
      <c r="P13426" s="67"/>
      <c r="T13426" s="53"/>
      <c r="U13426" s="64"/>
      <c r="Y13426" s="53"/>
      <c r="Z13426" s="64"/>
      <c r="AD13426" s="53"/>
    </row>
    <row r="13427" spans="1:30" s="13" customFormat="1" x14ac:dyDescent="0.25">
      <c r="A13427"/>
      <c r="B13427" s="32"/>
      <c r="C13427" s="34"/>
      <c r="D13427" s="10"/>
      <c r="J13427" s="53"/>
      <c r="K13427" s="64"/>
      <c r="O13427" s="60"/>
      <c r="P13427" s="67"/>
      <c r="T13427" s="53"/>
      <c r="U13427" s="64"/>
      <c r="Y13427" s="53"/>
      <c r="Z13427" s="64"/>
      <c r="AD13427" s="53"/>
    </row>
    <row r="13428" spans="1:30" s="13" customFormat="1" x14ac:dyDescent="0.25">
      <c r="A13428"/>
      <c r="B13428" s="32"/>
      <c r="C13428" s="34"/>
      <c r="D13428" s="10"/>
      <c r="J13428" s="53"/>
      <c r="K13428" s="64"/>
      <c r="O13428" s="60"/>
      <c r="P13428" s="67"/>
      <c r="T13428" s="53"/>
      <c r="U13428" s="64"/>
      <c r="Y13428" s="53"/>
      <c r="Z13428" s="64"/>
      <c r="AD13428" s="53"/>
    </row>
    <row r="13429" spans="1:30" s="13" customFormat="1" x14ac:dyDescent="0.25">
      <c r="A13429"/>
      <c r="B13429" s="32"/>
      <c r="C13429" s="34"/>
      <c r="D13429" s="10"/>
      <c r="J13429" s="53"/>
      <c r="K13429" s="64"/>
      <c r="O13429" s="60"/>
      <c r="P13429" s="67"/>
      <c r="T13429" s="53"/>
      <c r="U13429" s="64"/>
      <c r="Y13429" s="53"/>
      <c r="Z13429" s="64"/>
      <c r="AD13429" s="53"/>
    </row>
    <row r="13430" spans="1:30" s="13" customFormat="1" x14ac:dyDescent="0.25">
      <c r="A13430"/>
      <c r="B13430" s="32"/>
      <c r="C13430" s="34"/>
      <c r="D13430" s="10"/>
      <c r="J13430" s="53"/>
      <c r="K13430" s="64"/>
      <c r="O13430" s="60"/>
      <c r="P13430" s="67"/>
      <c r="T13430" s="53"/>
      <c r="U13430" s="64"/>
      <c r="Y13430" s="53"/>
      <c r="Z13430" s="64"/>
      <c r="AD13430" s="53"/>
    </row>
    <row r="13431" spans="1:30" s="13" customFormat="1" x14ac:dyDescent="0.25">
      <c r="A13431"/>
      <c r="B13431" s="32"/>
      <c r="C13431" s="34"/>
      <c r="D13431" s="10"/>
      <c r="J13431" s="53"/>
      <c r="K13431" s="64"/>
      <c r="O13431" s="60"/>
      <c r="P13431" s="67"/>
      <c r="T13431" s="53"/>
      <c r="U13431" s="64"/>
      <c r="Y13431" s="53"/>
      <c r="Z13431" s="64"/>
      <c r="AD13431" s="53"/>
    </row>
    <row r="13432" spans="1:30" s="13" customFormat="1" x14ac:dyDescent="0.25">
      <c r="A13432"/>
      <c r="B13432" s="32"/>
      <c r="C13432" s="34"/>
      <c r="D13432" s="10"/>
      <c r="J13432" s="53"/>
      <c r="K13432" s="64"/>
      <c r="O13432" s="60"/>
      <c r="P13432" s="67"/>
      <c r="T13432" s="53"/>
      <c r="U13432" s="64"/>
      <c r="Y13432" s="53"/>
      <c r="Z13432" s="64"/>
      <c r="AD13432" s="53"/>
    </row>
    <row r="13433" spans="1:30" s="13" customFormat="1" x14ac:dyDescent="0.25">
      <c r="A13433"/>
      <c r="B13433" s="32"/>
      <c r="C13433" s="34"/>
      <c r="D13433" s="10"/>
      <c r="J13433" s="53"/>
      <c r="K13433" s="64"/>
      <c r="O13433" s="60"/>
      <c r="P13433" s="67"/>
      <c r="T13433" s="53"/>
      <c r="U13433" s="64"/>
      <c r="Y13433" s="53"/>
      <c r="Z13433" s="64"/>
      <c r="AD13433" s="53"/>
    </row>
    <row r="13434" spans="1:30" s="13" customFormat="1" x14ac:dyDescent="0.25">
      <c r="A13434"/>
      <c r="B13434" s="32"/>
      <c r="C13434" s="34"/>
      <c r="D13434" s="10"/>
      <c r="J13434" s="53"/>
      <c r="K13434" s="64"/>
      <c r="O13434" s="60"/>
      <c r="P13434" s="67"/>
      <c r="T13434" s="53"/>
      <c r="U13434" s="64"/>
      <c r="Y13434" s="53"/>
      <c r="Z13434" s="64"/>
      <c r="AD13434" s="53"/>
    </row>
    <row r="13435" spans="1:30" s="13" customFormat="1" x14ac:dyDescent="0.25">
      <c r="A13435"/>
      <c r="B13435" s="32"/>
      <c r="C13435" s="34"/>
      <c r="D13435" s="10"/>
      <c r="J13435" s="53"/>
      <c r="K13435" s="64"/>
      <c r="O13435" s="60"/>
      <c r="P13435" s="67"/>
      <c r="T13435" s="53"/>
      <c r="U13435" s="64"/>
      <c r="Y13435" s="53"/>
      <c r="Z13435" s="64"/>
      <c r="AD13435" s="53"/>
    </row>
    <row r="13436" spans="1:30" s="13" customFormat="1" x14ac:dyDescent="0.25">
      <c r="A13436"/>
      <c r="B13436" s="32"/>
      <c r="C13436" s="34"/>
      <c r="D13436" s="10"/>
      <c r="J13436" s="53"/>
      <c r="K13436" s="64"/>
      <c r="O13436" s="60"/>
      <c r="P13436" s="67"/>
      <c r="T13436" s="53"/>
      <c r="U13436" s="64"/>
      <c r="Y13436" s="53"/>
      <c r="Z13436" s="64"/>
      <c r="AD13436" s="53"/>
    </row>
    <row r="13437" spans="1:30" s="13" customFormat="1" x14ac:dyDescent="0.25">
      <c r="A13437"/>
      <c r="B13437" s="32"/>
      <c r="C13437" s="34"/>
      <c r="D13437" s="10"/>
      <c r="J13437" s="53"/>
      <c r="K13437" s="64"/>
      <c r="O13437" s="60"/>
      <c r="P13437" s="67"/>
      <c r="T13437" s="53"/>
      <c r="U13437" s="64"/>
      <c r="Y13437" s="53"/>
      <c r="Z13437" s="64"/>
      <c r="AD13437" s="53"/>
    </row>
    <row r="13438" spans="1:30" s="13" customFormat="1" x14ac:dyDescent="0.25">
      <c r="A13438"/>
      <c r="B13438" s="32"/>
      <c r="C13438" s="34"/>
      <c r="D13438" s="10"/>
      <c r="J13438" s="53"/>
      <c r="K13438" s="64"/>
      <c r="O13438" s="60"/>
      <c r="P13438" s="67"/>
      <c r="T13438" s="53"/>
      <c r="U13438" s="64"/>
      <c r="Y13438" s="53"/>
      <c r="Z13438" s="64"/>
      <c r="AD13438" s="53"/>
    </row>
    <row r="13439" spans="1:30" s="13" customFormat="1" x14ac:dyDescent="0.25">
      <c r="A13439"/>
      <c r="B13439" s="32"/>
      <c r="C13439" s="34"/>
      <c r="D13439" s="10"/>
      <c r="J13439" s="53"/>
      <c r="K13439" s="64"/>
      <c r="O13439" s="60"/>
      <c r="P13439" s="67"/>
      <c r="T13439" s="53"/>
      <c r="U13439" s="64"/>
      <c r="Y13439" s="53"/>
      <c r="Z13439" s="64"/>
      <c r="AD13439" s="53"/>
    </row>
    <row r="13440" spans="1:30" s="13" customFormat="1" x14ac:dyDescent="0.25">
      <c r="A13440"/>
      <c r="B13440" s="32"/>
      <c r="C13440" s="34"/>
      <c r="D13440" s="10"/>
      <c r="J13440" s="53"/>
      <c r="K13440" s="64"/>
      <c r="O13440" s="60"/>
      <c r="P13440" s="67"/>
      <c r="T13440" s="53"/>
      <c r="U13440" s="64"/>
      <c r="Y13440" s="53"/>
      <c r="Z13440" s="64"/>
      <c r="AD13440" s="53"/>
    </row>
    <row r="13441" spans="1:30" s="13" customFormat="1" x14ac:dyDescent="0.25">
      <c r="A13441"/>
      <c r="B13441" s="32"/>
      <c r="C13441" s="34"/>
      <c r="D13441" s="10"/>
      <c r="J13441" s="53"/>
      <c r="K13441" s="64"/>
      <c r="O13441" s="60"/>
      <c r="P13441" s="67"/>
      <c r="T13441" s="53"/>
      <c r="U13441" s="64"/>
      <c r="Y13441" s="53"/>
      <c r="Z13441" s="64"/>
      <c r="AD13441" s="53"/>
    </row>
    <row r="13442" spans="1:30" s="13" customFormat="1" x14ac:dyDescent="0.25">
      <c r="A13442"/>
      <c r="B13442" s="32"/>
      <c r="C13442" s="34"/>
      <c r="D13442" s="10"/>
      <c r="J13442" s="53"/>
      <c r="K13442" s="64"/>
      <c r="O13442" s="60"/>
      <c r="P13442" s="67"/>
      <c r="T13442" s="53"/>
      <c r="U13442" s="64"/>
      <c r="Y13442" s="53"/>
      <c r="Z13442" s="64"/>
      <c r="AD13442" s="53"/>
    </row>
    <row r="13443" spans="1:30" s="13" customFormat="1" x14ac:dyDescent="0.25">
      <c r="A13443"/>
      <c r="B13443" s="32"/>
      <c r="C13443" s="34"/>
      <c r="D13443" s="10"/>
      <c r="J13443" s="53"/>
      <c r="K13443" s="64"/>
      <c r="O13443" s="60"/>
      <c r="P13443" s="67"/>
      <c r="T13443" s="53"/>
      <c r="U13443" s="64"/>
      <c r="Y13443" s="53"/>
      <c r="Z13443" s="64"/>
      <c r="AD13443" s="53"/>
    </row>
    <row r="13444" spans="1:30" s="13" customFormat="1" x14ac:dyDescent="0.25">
      <c r="A13444"/>
      <c r="B13444" s="32"/>
      <c r="C13444" s="34"/>
      <c r="D13444" s="10"/>
      <c r="J13444" s="53"/>
      <c r="K13444" s="64"/>
      <c r="O13444" s="60"/>
      <c r="P13444" s="67"/>
      <c r="T13444" s="53"/>
      <c r="U13444" s="64"/>
      <c r="Y13444" s="53"/>
      <c r="Z13444" s="64"/>
      <c r="AD13444" s="53"/>
    </row>
    <row r="13445" spans="1:30" s="13" customFormat="1" x14ac:dyDescent="0.25">
      <c r="A13445"/>
      <c r="B13445" s="32"/>
      <c r="C13445" s="34"/>
      <c r="D13445" s="10"/>
      <c r="J13445" s="53"/>
      <c r="K13445" s="64"/>
      <c r="O13445" s="60"/>
      <c r="P13445" s="67"/>
      <c r="T13445" s="53"/>
      <c r="U13445" s="64"/>
      <c r="Y13445" s="53"/>
      <c r="Z13445" s="64"/>
      <c r="AD13445" s="53"/>
    </row>
    <row r="13446" spans="1:30" s="13" customFormat="1" x14ac:dyDescent="0.25">
      <c r="A13446"/>
      <c r="B13446" s="32"/>
      <c r="C13446" s="34"/>
      <c r="D13446" s="10"/>
      <c r="J13446" s="53"/>
      <c r="K13446" s="64"/>
      <c r="O13446" s="60"/>
      <c r="P13446" s="67"/>
      <c r="T13446" s="53"/>
      <c r="U13446" s="64"/>
      <c r="Y13446" s="53"/>
      <c r="Z13446" s="64"/>
      <c r="AD13446" s="53"/>
    </row>
    <row r="13447" spans="1:30" s="13" customFormat="1" x14ac:dyDescent="0.25">
      <c r="A13447"/>
      <c r="B13447" s="32"/>
      <c r="C13447" s="34"/>
      <c r="D13447" s="10"/>
      <c r="J13447" s="53"/>
      <c r="K13447" s="64"/>
      <c r="O13447" s="60"/>
      <c r="P13447" s="67"/>
      <c r="T13447" s="53"/>
      <c r="U13447" s="64"/>
      <c r="Y13447" s="53"/>
      <c r="Z13447" s="64"/>
      <c r="AD13447" s="53"/>
    </row>
    <row r="13448" spans="1:30" s="13" customFormat="1" x14ac:dyDescent="0.25">
      <c r="A13448"/>
      <c r="B13448" s="32"/>
      <c r="C13448" s="34"/>
      <c r="D13448" s="10"/>
      <c r="J13448" s="53"/>
      <c r="K13448" s="64"/>
      <c r="O13448" s="60"/>
      <c r="P13448" s="67"/>
      <c r="T13448" s="53"/>
      <c r="U13448" s="64"/>
      <c r="Y13448" s="53"/>
      <c r="Z13448" s="64"/>
      <c r="AD13448" s="53"/>
    </row>
    <row r="13449" spans="1:30" s="13" customFormat="1" x14ac:dyDescent="0.25">
      <c r="A13449"/>
      <c r="B13449" s="32"/>
      <c r="C13449" s="34"/>
      <c r="D13449" s="10"/>
      <c r="J13449" s="53"/>
      <c r="K13449" s="64"/>
      <c r="O13449" s="60"/>
      <c r="P13449" s="67"/>
      <c r="T13449" s="53"/>
      <c r="U13449" s="64"/>
      <c r="Y13449" s="53"/>
      <c r="Z13449" s="64"/>
      <c r="AD13449" s="53"/>
    </row>
    <row r="13450" spans="1:30" s="13" customFormat="1" x14ac:dyDescent="0.25">
      <c r="A13450"/>
      <c r="B13450" s="32"/>
      <c r="C13450" s="34"/>
      <c r="D13450" s="10"/>
      <c r="J13450" s="53"/>
      <c r="K13450" s="64"/>
      <c r="O13450" s="60"/>
      <c r="P13450" s="67"/>
      <c r="T13450" s="53"/>
      <c r="U13450" s="64"/>
      <c r="Y13450" s="53"/>
      <c r="Z13450" s="64"/>
      <c r="AD13450" s="53"/>
    </row>
    <row r="13451" spans="1:30" s="13" customFormat="1" x14ac:dyDescent="0.25">
      <c r="A13451"/>
      <c r="B13451" s="32"/>
      <c r="C13451" s="34"/>
      <c r="D13451" s="10"/>
      <c r="J13451" s="53"/>
      <c r="K13451" s="64"/>
      <c r="O13451" s="60"/>
      <c r="P13451" s="67"/>
      <c r="T13451" s="53"/>
      <c r="U13451" s="64"/>
      <c r="Y13451" s="53"/>
      <c r="Z13451" s="64"/>
      <c r="AD13451" s="53"/>
    </row>
    <row r="13452" spans="1:30" s="13" customFormat="1" x14ac:dyDescent="0.25">
      <c r="A13452"/>
      <c r="B13452" s="32"/>
      <c r="C13452" s="34"/>
      <c r="D13452" s="10"/>
      <c r="J13452" s="53"/>
      <c r="K13452" s="64"/>
      <c r="O13452" s="60"/>
      <c r="P13452" s="67"/>
      <c r="T13452" s="53"/>
      <c r="U13452" s="64"/>
      <c r="Y13452" s="53"/>
      <c r="Z13452" s="64"/>
      <c r="AD13452" s="53"/>
    </row>
    <row r="13453" spans="1:30" s="13" customFormat="1" x14ac:dyDescent="0.25">
      <c r="A13453"/>
      <c r="B13453" s="32"/>
      <c r="C13453" s="34"/>
      <c r="D13453" s="10"/>
      <c r="J13453" s="53"/>
      <c r="K13453" s="64"/>
      <c r="O13453" s="60"/>
      <c r="P13453" s="67"/>
      <c r="T13453" s="53"/>
      <c r="U13453" s="64"/>
      <c r="Y13453" s="53"/>
      <c r="Z13453" s="64"/>
      <c r="AD13453" s="53"/>
    </row>
    <row r="13454" spans="1:30" s="13" customFormat="1" x14ac:dyDescent="0.25">
      <c r="A13454"/>
      <c r="B13454" s="32"/>
      <c r="C13454" s="34"/>
      <c r="D13454" s="10"/>
      <c r="J13454" s="53"/>
      <c r="K13454" s="64"/>
      <c r="O13454" s="60"/>
      <c r="P13454" s="67"/>
      <c r="T13454" s="53"/>
      <c r="U13454" s="64"/>
      <c r="Y13454" s="53"/>
      <c r="Z13454" s="64"/>
      <c r="AD13454" s="53"/>
    </row>
    <row r="13455" spans="1:30" s="13" customFormat="1" x14ac:dyDescent="0.25">
      <c r="A13455"/>
      <c r="B13455" s="32"/>
      <c r="C13455" s="34"/>
      <c r="D13455" s="10"/>
      <c r="J13455" s="53"/>
      <c r="K13455" s="64"/>
      <c r="O13455" s="60"/>
      <c r="P13455" s="67"/>
      <c r="T13455" s="53"/>
      <c r="U13455" s="64"/>
      <c r="Y13455" s="53"/>
      <c r="Z13455" s="64"/>
      <c r="AD13455" s="53"/>
    </row>
    <row r="13456" spans="1:30" s="13" customFormat="1" x14ac:dyDescent="0.25">
      <c r="A13456"/>
      <c r="B13456" s="32"/>
      <c r="C13456" s="34"/>
      <c r="D13456" s="10"/>
      <c r="J13456" s="53"/>
      <c r="K13456" s="64"/>
      <c r="O13456" s="60"/>
      <c r="P13456" s="67"/>
      <c r="T13456" s="53"/>
      <c r="U13456" s="64"/>
      <c r="Y13456" s="53"/>
      <c r="Z13456" s="64"/>
      <c r="AD13456" s="53"/>
    </row>
    <row r="13457" spans="1:30" s="13" customFormat="1" x14ac:dyDescent="0.25">
      <c r="A13457"/>
      <c r="B13457" s="32"/>
      <c r="C13457" s="34"/>
      <c r="D13457" s="10"/>
      <c r="J13457" s="53"/>
      <c r="K13457" s="64"/>
      <c r="O13457" s="60"/>
      <c r="P13457" s="67"/>
      <c r="T13457" s="53"/>
      <c r="U13457" s="64"/>
      <c r="Y13457" s="53"/>
      <c r="Z13457" s="64"/>
      <c r="AD13457" s="53"/>
    </row>
    <row r="13458" spans="1:30" s="13" customFormat="1" x14ac:dyDescent="0.25">
      <c r="A13458"/>
      <c r="B13458" s="32"/>
      <c r="C13458" s="34"/>
      <c r="D13458" s="10"/>
      <c r="J13458" s="53"/>
      <c r="K13458" s="64"/>
      <c r="O13458" s="60"/>
      <c r="P13458" s="67"/>
      <c r="T13458" s="53"/>
      <c r="U13458" s="64"/>
      <c r="Y13458" s="53"/>
      <c r="Z13458" s="64"/>
      <c r="AD13458" s="53"/>
    </row>
    <row r="13459" spans="1:30" s="13" customFormat="1" x14ac:dyDescent="0.25">
      <c r="A13459"/>
      <c r="B13459" s="32"/>
      <c r="C13459" s="34"/>
      <c r="D13459" s="10"/>
      <c r="J13459" s="53"/>
      <c r="K13459" s="64"/>
      <c r="O13459" s="60"/>
      <c r="P13459" s="67"/>
      <c r="T13459" s="53"/>
      <c r="U13459" s="64"/>
      <c r="Y13459" s="53"/>
      <c r="Z13459" s="64"/>
      <c r="AD13459" s="53"/>
    </row>
    <row r="13460" spans="1:30" s="13" customFormat="1" x14ac:dyDescent="0.25">
      <c r="A13460"/>
      <c r="B13460" s="32"/>
      <c r="C13460" s="34"/>
      <c r="D13460" s="10"/>
      <c r="J13460" s="53"/>
      <c r="K13460" s="64"/>
      <c r="O13460" s="60"/>
      <c r="P13460" s="67"/>
      <c r="T13460" s="53"/>
      <c r="U13460" s="64"/>
      <c r="Y13460" s="53"/>
      <c r="Z13460" s="64"/>
      <c r="AD13460" s="53"/>
    </row>
    <row r="13461" spans="1:30" s="13" customFormat="1" x14ac:dyDescent="0.25">
      <c r="A13461"/>
      <c r="B13461" s="32"/>
      <c r="C13461" s="34"/>
      <c r="D13461" s="10"/>
      <c r="J13461" s="53"/>
      <c r="K13461" s="64"/>
      <c r="O13461" s="60"/>
      <c r="P13461" s="67"/>
      <c r="T13461" s="53"/>
      <c r="U13461" s="64"/>
      <c r="Y13461" s="53"/>
      <c r="Z13461" s="64"/>
      <c r="AD13461" s="53"/>
    </row>
    <row r="13462" spans="1:30" s="13" customFormat="1" x14ac:dyDescent="0.25">
      <c r="A13462"/>
      <c r="B13462" s="32"/>
      <c r="C13462" s="34"/>
      <c r="D13462" s="10"/>
      <c r="J13462" s="53"/>
      <c r="K13462" s="64"/>
      <c r="O13462" s="60"/>
      <c r="P13462" s="67"/>
      <c r="T13462" s="53"/>
      <c r="U13462" s="64"/>
      <c r="Y13462" s="53"/>
      <c r="Z13462" s="64"/>
      <c r="AD13462" s="53"/>
    </row>
    <row r="13463" spans="1:30" s="13" customFormat="1" x14ac:dyDescent="0.25">
      <c r="A13463"/>
      <c r="B13463" s="32"/>
      <c r="C13463" s="34"/>
      <c r="D13463" s="10"/>
      <c r="J13463" s="53"/>
      <c r="K13463" s="64"/>
      <c r="O13463" s="60"/>
      <c r="P13463" s="67"/>
      <c r="T13463" s="53"/>
      <c r="U13463" s="64"/>
      <c r="Y13463" s="53"/>
      <c r="Z13463" s="64"/>
      <c r="AD13463" s="53"/>
    </row>
    <row r="13464" spans="1:30" s="13" customFormat="1" x14ac:dyDescent="0.25">
      <c r="A13464"/>
      <c r="B13464" s="32"/>
      <c r="C13464" s="34"/>
      <c r="D13464" s="10"/>
      <c r="J13464" s="53"/>
      <c r="K13464" s="64"/>
      <c r="O13464" s="60"/>
      <c r="P13464" s="67"/>
      <c r="T13464" s="53"/>
      <c r="U13464" s="64"/>
      <c r="Y13464" s="53"/>
      <c r="Z13464" s="64"/>
      <c r="AD13464" s="53"/>
    </row>
    <row r="13465" spans="1:30" s="13" customFormat="1" x14ac:dyDescent="0.25">
      <c r="A13465"/>
      <c r="B13465" s="32"/>
      <c r="C13465" s="34"/>
      <c r="D13465" s="10"/>
      <c r="J13465" s="53"/>
      <c r="K13465" s="64"/>
      <c r="O13465" s="60"/>
      <c r="P13465" s="67"/>
      <c r="T13465" s="53"/>
      <c r="U13465" s="64"/>
      <c r="Y13465" s="53"/>
      <c r="Z13465" s="64"/>
      <c r="AD13465" s="53"/>
    </row>
    <row r="13466" spans="1:30" s="13" customFormat="1" x14ac:dyDescent="0.25">
      <c r="A13466"/>
      <c r="B13466" s="32"/>
      <c r="C13466" s="34"/>
      <c r="D13466" s="10"/>
      <c r="J13466" s="53"/>
      <c r="K13466" s="64"/>
      <c r="O13466" s="60"/>
      <c r="P13466" s="67"/>
      <c r="T13466" s="53"/>
      <c r="U13466" s="64"/>
      <c r="Y13466" s="53"/>
      <c r="Z13466" s="64"/>
      <c r="AD13466" s="53"/>
    </row>
    <row r="13467" spans="1:30" s="13" customFormat="1" x14ac:dyDescent="0.25">
      <c r="A13467"/>
      <c r="B13467" s="32"/>
      <c r="C13467" s="34"/>
      <c r="D13467" s="10"/>
      <c r="J13467" s="53"/>
      <c r="K13467" s="64"/>
      <c r="O13467" s="60"/>
      <c r="P13467" s="67"/>
      <c r="T13467" s="53"/>
      <c r="U13467" s="64"/>
      <c r="Y13467" s="53"/>
      <c r="Z13467" s="64"/>
      <c r="AD13467" s="53"/>
    </row>
    <row r="13468" spans="1:30" s="13" customFormat="1" x14ac:dyDescent="0.25">
      <c r="A13468"/>
      <c r="B13468" s="32"/>
      <c r="C13468" s="34"/>
      <c r="D13468" s="10"/>
      <c r="J13468" s="53"/>
      <c r="K13468" s="64"/>
      <c r="O13468" s="60"/>
      <c r="P13468" s="67"/>
      <c r="T13468" s="53"/>
      <c r="U13468" s="64"/>
      <c r="Y13468" s="53"/>
      <c r="Z13468" s="64"/>
      <c r="AD13468" s="53"/>
    </row>
    <row r="13469" spans="1:30" s="13" customFormat="1" x14ac:dyDescent="0.25">
      <c r="A13469"/>
      <c r="B13469" s="32"/>
      <c r="C13469" s="34"/>
      <c r="D13469" s="10"/>
      <c r="J13469" s="53"/>
      <c r="K13469" s="64"/>
      <c r="O13469" s="60"/>
      <c r="P13469" s="67"/>
      <c r="T13469" s="53"/>
      <c r="U13469" s="64"/>
      <c r="Y13469" s="53"/>
      <c r="Z13469" s="64"/>
      <c r="AD13469" s="53"/>
    </row>
    <row r="13470" spans="1:30" s="13" customFormat="1" x14ac:dyDescent="0.25">
      <c r="A13470"/>
      <c r="B13470" s="32"/>
      <c r="C13470" s="34"/>
      <c r="D13470" s="10"/>
      <c r="J13470" s="53"/>
      <c r="K13470" s="64"/>
      <c r="O13470" s="60"/>
      <c r="P13470" s="67"/>
      <c r="T13470" s="53"/>
      <c r="U13470" s="64"/>
      <c r="Y13470" s="53"/>
      <c r="Z13470" s="64"/>
      <c r="AD13470" s="53"/>
    </row>
    <row r="13471" spans="1:30" s="13" customFormat="1" x14ac:dyDescent="0.25">
      <c r="A13471"/>
      <c r="B13471" s="32"/>
      <c r="C13471" s="34"/>
      <c r="D13471" s="10"/>
      <c r="J13471" s="53"/>
      <c r="K13471" s="64"/>
      <c r="O13471" s="60"/>
      <c r="P13471" s="67"/>
      <c r="T13471" s="53"/>
      <c r="U13471" s="64"/>
      <c r="Y13471" s="53"/>
      <c r="Z13471" s="64"/>
      <c r="AD13471" s="53"/>
    </row>
    <row r="13472" spans="1:30" s="13" customFormat="1" x14ac:dyDescent="0.25">
      <c r="A13472"/>
      <c r="B13472" s="32"/>
      <c r="C13472" s="34"/>
      <c r="D13472" s="10"/>
      <c r="J13472" s="53"/>
      <c r="K13472" s="64"/>
      <c r="O13472" s="60"/>
      <c r="P13472" s="67"/>
      <c r="T13472" s="53"/>
      <c r="U13472" s="64"/>
      <c r="Y13472" s="53"/>
      <c r="Z13472" s="64"/>
      <c r="AD13472" s="53"/>
    </row>
    <row r="13473" spans="1:30" s="13" customFormat="1" x14ac:dyDescent="0.25">
      <c r="A13473"/>
      <c r="B13473" s="32"/>
      <c r="C13473" s="34"/>
      <c r="D13473" s="10"/>
      <c r="J13473" s="53"/>
      <c r="K13473" s="64"/>
      <c r="O13473" s="60"/>
      <c r="P13473" s="67"/>
      <c r="T13473" s="53"/>
      <c r="U13473" s="64"/>
      <c r="Y13473" s="53"/>
      <c r="Z13473" s="64"/>
      <c r="AD13473" s="53"/>
    </row>
    <row r="13474" spans="1:30" s="13" customFormat="1" x14ac:dyDescent="0.25">
      <c r="A13474"/>
      <c r="B13474" s="32"/>
      <c r="C13474" s="34"/>
      <c r="D13474" s="10"/>
      <c r="J13474" s="53"/>
      <c r="K13474" s="64"/>
      <c r="O13474" s="60"/>
      <c r="P13474" s="67"/>
      <c r="T13474" s="53"/>
      <c r="U13474" s="64"/>
      <c r="Y13474" s="53"/>
      <c r="Z13474" s="64"/>
      <c r="AD13474" s="53"/>
    </row>
    <row r="13475" spans="1:30" s="13" customFormat="1" x14ac:dyDescent="0.25">
      <c r="A13475"/>
      <c r="B13475" s="32"/>
      <c r="C13475" s="34"/>
      <c r="D13475" s="10"/>
      <c r="J13475" s="53"/>
      <c r="K13475" s="64"/>
      <c r="O13475" s="60"/>
      <c r="P13475" s="67"/>
      <c r="T13475" s="53"/>
      <c r="U13475" s="64"/>
      <c r="Y13475" s="53"/>
      <c r="Z13475" s="64"/>
      <c r="AD13475" s="53"/>
    </row>
    <row r="13476" spans="1:30" s="13" customFormat="1" x14ac:dyDescent="0.25">
      <c r="A13476"/>
      <c r="B13476" s="32"/>
      <c r="C13476" s="34"/>
      <c r="D13476" s="10"/>
      <c r="J13476" s="53"/>
      <c r="K13476" s="64"/>
      <c r="O13476" s="60"/>
      <c r="P13476" s="67"/>
      <c r="T13476" s="53"/>
      <c r="U13476" s="64"/>
      <c r="Y13476" s="53"/>
      <c r="Z13476" s="64"/>
      <c r="AD13476" s="53"/>
    </row>
    <row r="13477" spans="1:30" s="13" customFormat="1" x14ac:dyDescent="0.25">
      <c r="A13477"/>
      <c r="B13477" s="32"/>
      <c r="C13477" s="34"/>
      <c r="D13477" s="10"/>
      <c r="J13477" s="53"/>
      <c r="K13477" s="64"/>
      <c r="O13477" s="60"/>
      <c r="P13477" s="67"/>
      <c r="T13477" s="53"/>
      <c r="U13477" s="64"/>
      <c r="Y13477" s="53"/>
      <c r="Z13477" s="64"/>
      <c r="AD13477" s="53"/>
    </row>
    <row r="13478" spans="1:30" s="13" customFormat="1" x14ac:dyDescent="0.25">
      <c r="A13478"/>
      <c r="B13478" s="32"/>
      <c r="C13478" s="34"/>
      <c r="D13478" s="10"/>
      <c r="J13478" s="53"/>
      <c r="K13478" s="64"/>
      <c r="O13478" s="60"/>
      <c r="P13478" s="67"/>
      <c r="T13478" s="53"/>
      <c r="U13478" s="64"/>
      <c r="Y13478" s="53"/>
      <c r="Z13478" s="64"/>
      <c r="AD13478" s="53"/>
    </row>
    <row r="13479" spans="1:30" s="13" customFormat="1" x14ac:dyDescent="0.25">
      <c r="A13479"/>
      <c r="B13479" s="32"/>
      <c r="C13479" s="34"/>
      <c r="D13479" s="10"/>
      <c r="J13479" s="53"/>
      <c r="K13479" s="64"/>
      <c r="O13479" s="60"/>
      <c r="P13479" s="67"/>
      <c r="T13479" s="53"/>
      <c r="U13479" s="64"/>
      <c r="Y13479" s="53"/>
      <c r="Z13479" s="64"/>
      <c r="AD13479" s="53"/>
    </row>
    <row r="13480" spans="1:30" s="13" customFormat="1" x14ac:dyDescent="0.25">
      <c r="A13480"/>
      <c r="B13480" s="32"/>
      <c r="C13480" s="34"/>
      <c r="D13480" s="10"/>
      <c r="J13480" s="53"/>
      <c r="K13480" s="64"/>
      <c r="O13480" s="60"/>
      <c r="P13480" s="67"/>
      <c r="T13480" s="53"/>
      <c r="U13480" s="64"/>
      <c r="Y13480" s="53"/>
      <c r="Z13480" s="64"/>
      <c r="AD13480" s="53"/>
    </row>
    <row r="13481" spans="1:30" s="13" customFormat="1" x14ac:dyDescent="0.25">
      <c r="A13481"/>
      <c r="B13481" s="32"/>
      <c r="C13481" s="34"/>
      <c r="D13481" s="10"/>
      <c r="J13481" s="53"/>
      <c r="K13481" s="64"/>
      <c r="O13481" s="60"/>
      <c r="P13481" s="67"/>
      <c r="T13481" s="53"/>
      <c r="U13481" s="64"/>
      <c r="Y13481" s="53"/>
      <c r="Z13481" s="64"/>
      <c r="AD13481" s="53"/>
    </row>
    <row r="13482" spans="1:30" s="13" customFormat="1" x14ac:dyDescent="0.25">
      <c r="A13482"/>
      <c r="B13482" s="32"/>
      <c r="C13482" s="34"/>
      <c r="D13482" s="10"/>
      <c r="J13482" s="53"/>
      <c r="K13482" s="64"/>
      <c r="O13482" s="60"/>
      <c r="P13482" s="67"/>
      <c r="T13482" s="53"/>
      <c r="U13482" s="64"/>
      <c r="Y13482" s="53"/>
      <c r="Z13482" s="64"/>
      <c r="AD13482" s="53"/>
    </row>
    <row r="13483" spans="1:30" s="13" customFormat="1" x14ac:dyDescent="0.25">
      <c r="A13483"/>
      <c r="B13483" s="32"/>
      <c r="C13483" s="34"/>
      <c r="D13483" s="10"/>
      <c r="J13483" s="53"/>
      <c r="K13483" s="64"/>
      <c r="O13483" s="60"/>
      <c r="P13483" s="67"/>
      <c r="T13483" s="53"/>
      <c r="U13483" s="64"/>
      <c r="Y13483" s="53"/>
      <c r="Z13483" s="64"/>
      <c r="AD13483" s="53"/>
    </row>
    <row r="13484" spans="1:30" s="13" customFormat="1" x14ac:dyDescent="0.25">
      <c r="A13484"/>
      <c r="B13484" s="32"/>
      <c r="C13484" s="34"/>
      <c r="D13484" s="10"/>
      <c r="J13484" s="53"/>
      <c r="K13484" s="64"/>
      <c r="O13484" s="60"/>
      <c r="P13484" s="67"/>
      <c r="T13484" s="53"/>
      <c r="U13484" s="64"/>
      <c r="Y13484" s="53"/>
      <c r="Z13484" s="64"/>
      <c r="AD13484" s="53"/>
    </row>
    <row r="13485" spans="1:30" s="13" customFormat="1" x14ac:dyDescent="0.25">
      <c r="A13485"/>
      <c r="B13485" s="32"/>
      <c r="C13485" s="34"/>
      <c r="D13485" s="10"/>
      <c r="J13485" s="53"/>
      <c r="K13485" s="64"/>
      <c r="O13485" s="60"/>
      <c r="P13485" s="67"/>
      <c r="T13485" s="53"/>
      <c r="U13485" s="64"/>
      <c r="Y13485" s="53"/>
      <c r="Z13485" s="64"/>
      <c r="AD13485" s="53"/>
    </row>
    <row r="13486" spans="1:30" s="13" customFormat="1" x14ac:dyDescent="0.25">
      <c r="A13486"/>
      <c r="B13486" s="32"/>
      <c r="C13486" s="34"/>
      <c r="D13486" s="10"/>
      <c r="J13486" s="53"/>
      <c r="K13486" s="64"/>
      <c r="O13486" s="60"/>
      <c r="P13486" s="67"/>
      <c r="T13486" s="53"/>
      <c r="U13486" s="64"/>
      <c r="Y13486" s="53"/>
      <c r="Z13486" s="64"/>
      <c r="AD13486" s="53"/>
    </row>
    <row r="13487" spans="1:30" s="13" customFormat="1" x14ac:dyDescent="0.25">
      <c r="A13487"/>
      <c r="B13487" s="32"/>
      <c r="C13487" s="34"/>
      <c r="D13487" s="10"/>
      <c r="J13487" s="53"/>
      <c r="K13487" s="64"/>
      <c r="O13487" s="60"/>
      <c r="P13487" s="67"/>
      <c r="T13487" s="53"/>
      <c r="U13487" s="64"/>
      <c r="Y13487" s="53"/>
      <c r="Z13487" s="64"/>
      <c r="AD13487" s="53"/>
    </row>
    <row r="13488" spans="1:30" s="13" customFormat="1" x14ac:dyDescent="0.25">
      <c r="A13488"/>
      <c r="B13488" s="32"/>
      <c r="C13488" s="34"/>
      <c r="D13488" s="10"/>
      <c r="J13488" s="53"/>
      <c r="K13488" s="64"/>
      <c r="O13488" s="60"/>
      <c r="P13488" s="67"/>
      <c r="T13488" s="53"/>
      <c r="U13488" s="64"/>
      <c r="Y13488" s="53"/>
      <c r="Z13488" s="64"/>
      <c r="AD13488" s="53"/>
    </row>
    <row r="13489" spans="1:30" s="13" customFormat="1" x14ac:dyDescent="0.25">
      <c r="A13489"/>
      <c r="B13489" s="32"/>
      <c r="C13489" s="34"/>
      <c r="D13489" s="10"/>
      <c r="J13489" s="53"/>
      <c r="K13489" s="64"/>
      <c r="O13489" s="60"/>
      <c r="P13489" s="67"/>
      <c r="T13489" s="53"/>
      <c r="U13489" s="64"/>
      <c r="Y13489" s="53"/>
      <c r="Z13489" s="64"/>
      <c r="AD13489" s="53"/>
    </row>
    <row r="13490" spans="1:30" s="13" customFormat="1" x14ac:dyDescent="0.25">
      <c r="A13490"/>
      <c r="B13490" s="32"/>
      <c r="C13490" s="34"/>
      <c r="D13490" s="10"/>
      <c r="J13490" s="53"/>
      <c r="K13490" s="64"/>
      <c r="O13490" s="60"/>
      <c r="P13490" s="67"/>
      <c r="T13490" s="53"/>
      <c r="U13490" s="64"/>
      <c r="Y13490" s="53"/>
      <c r="Z13490" s="64"/>
      <c r="AD13490" s="53"/>
    </row>
    <row r="13491" spans="1:30" s="13" customFormat="1" x14ac:dyDescent="0.25">
      <c r="A13491"/>
      <c r="B13491" s="32"/>
      <c r="C13491" s="34"/>
      <c r="D13491" s="10"/>
      <c r="J13491" s="53"/>
      <c r="K13491" s="64"/>
      <c r="O13491" s="60"/>
      <c r="P13491" s="67"/>
      <c r="T13491" s="53"/>
      <c r="U13491" s="64"/>
      <c r="Y13491" s="53"/>
      <c r="Z13491" s="64"/>
      <c r="AD13491" s="53"/>
    </row>
    <row r="13492" spans="1:30" s="13" customFormat="1" x14ac:dyDescent="0.25">
      <c r="A13492"/>
      <c r="B13492" s="32"/>
      <c r="C13492" s="34"/>
      <c r="D13492" s="10"/>
      <c r="J13492" s="53"/>
      <c r="K13492" s="64"/>
      <c r="O13492" s="60"/>
      <c r="P13492" s="67"/>
      <c r="T13492" s="53"/>
      <c r="U13492" s="64"/>
      <c r="Y13492" s="53"/>
      <c r="Z13492" s="64"/>
      <c r="AD13492" s="53"/>
    </row>
    <row r="13493" spans="1:30" s="13" customFormat="1" x14ac:dyDescent="0.25">
      <c r="A13493"/>
      <c r="B13493" s="32"/>
      <c r="C13493" s="34"/>
      <c r="D13493" s="10"/>
      <c r="J13493" s="53"/>
      <c r="K13493" s="64"/>
      <c r="O13493" s="60"/>
      <c r="P13493" s="67"/>
      <c r="T13493" s="53"/>
      <c r="U13493" s="64"/>
      <c r="Y13493" s="53"/>
      <c r="Z13493" s="64"/>
      <c r="AD13493" s="53"/>
    </row>
    <row r="13494" spans="1:30" s="13" customFormat="1" x14ac:dyDescent="0.25">
      <c r="A13494"/>
      <c r="B13494" s="32"/>
      <c r="C13494" s="34"/>
      <c r="D13494" s="10"/>
      <c r="J13494" s="53"/>
      <c r="K13494" s="64"/>
      <c r="O13494" s="60"/>
      <c r="P13494" s="67"/>
      <c r="T13494" s="53"/>
      <c r="U13494" s="64"/>
      <c r="Y13494" s="53"/>
      <c r="Z13494" s="64"/>
      <c r="AD13494" s="53"/>
    </row>
    <row r="13495" spans="1:30" s="13" customFormat="1" x14ac:dyDescent="0.25">
      <c r="A13495"/>
      <c r="B13495" s="32"/>
      <c r="C13495" s="34"/>
      <c r="D13495" s="10"/>
      <c r="J13495" s="53"/>
      <c r="K13495" s="64"/>
      <c r="O13495" s="60"/>
      <c r="P13495" s="67"/>
      <c r="T13495" s="53"/>
      <c r="U13495" s="64"/>
      <c r="Y13495" s="53"/>
      <c r="Z13495" s="64"/>
      <c r="AD13495" s="53"/>
    </row>
    <row r="13496" spans="1:30" s="13" customFormat="1" x14ac:dyDescent="0.25">
      <c r="A13496"/>
      <c r="B13496" s="32"/>
      <c r="C13496" s="34"/>
      <c r="D13496" s="10"/>
      <c r="J13496" s="53"/>
      <c r="K13496" s="64"/>
      <c r="O13496" s="60"/>
      <c r="P13496" s="67"/>
      <c r="T13496" s="53"/>
      <c r="U13496" s="64"/>
      <c r="Y13496" s="53"/>
      <c r="Z13496" s="64"/>
      <c r="AD13496" s="53"/>
    </row>
    <row r="13497" spans="1:30" s="13" customFormat="1" x14ac:dyDescent="0.25">
      <c r="A13497"/>
      <c r="B13497" s="32"/>
      <c r="C13497" s="34"/>
      <c r="D13497" s="10"/>
      <c r="J13497" s="53"/>
      <c r="K13497" s="64"/>
      <c r="O13497" s="60"/>
      <c r="P13497" s="67"/>
      <c r="T13497" s="53"/>
      <c r="U13497" s="64"/>
      <c r="Y13497" s="53"/>
      <c r="Z13497" s="64"/>
      <c r="AD13497" s="53"/>
    </row>
    <row r="13498" spans="1:30" s="13" customFormat="1" x14ac:dyDescent="0.25">
      <c r="A13498"/>
      <c r="B13498" s="32"/>
      <c r="C13498" s="34"/>
      <c r="D13498" s="10"/>
      <c r="J13498" s="53"/>
      <c r="K13498" s="64"/>
      <c r="O13498" s="60"/>
      <c r="P13498" s="67"/>
      <c r="T13498" s="53"/>
      <c r="U13498" s="64"/>
      <c r="Y13498" s="53"/>
      <c r="Z13498" s="64"/>
      <c r="AD13498" s="53"/>
    </row>
    <row r="13499" spans="1:30" s="13" customFormat="1" x14ac:dyDescent="0.25">
      <c r="A13499"/>
      <c r="B13499" s="32"/>
      <c r="C13499" s="34"/>
      <c r="D13499" s="10"/>
      <c r="J13499" s="53"/>
      <c r="K13499" s="64"/>
      <c r="O13499" s="60"/>
      <c r="P13499" s="67"/>
      <c r="T13499" s="53"/>
      <c r="U13499" s="64"/>
      <c r="Y13499" s="53"/>
      <c r="Z13499" s="64"/>
      <c r="AD13499" s="53"/>
    </row>
    <row r="13500" spans="1:30" s="13" customFormat="1" x14ac:dyDescent="0.25">
      <c r="A13500"/>
      <c r="B13500" s="32"/>
      <c r="C13500" s="34"/>
      <c r="D13500" s="10"/>
      <c r="J13500" s="53"/>
      <c r="K13500" s="64"/>
      <c r="O13500" s="60"/>
      <c r="P13500" s="67"/>
      <c r="T13500" s="53"/>
      <c r="U13500" s="64"/>
      <c r="Y13500" s="53"/>
      <c r="Z13500" s="64"/>
      <c r="AD13500" s="53"/>
    </row>
    <row r="13501" spans="1:30" s="13" customFormat="1" x14ac:dyDescent="0.25">
      <c r="A13501"/>
      <c r="B13501" s="32"/>
      <c r="C13501" s="34"/>
      <c r="D13501" s="10"/>
      <c r="J13501" s="53"/>
      <c r="K13501" s="64"/>
      <c r="O13501" s="60"/>
      <c r="P13501" s="67"/>
      <c r="T13501" s="53"/>
      <c r="U13501" s="64"/>
      <c r="Y13501" s="53"/>
      <c r="Z13501" s="64"/>
      <c r="AD13501" s="53"/>
    </row>
    <row r="13502" spans="1:30" s="13" customFormat="1" x14ac:dyDescent="0.25">
      <c r="A13502"/>
      <c r="B13502" s="32"/>
      <c r="C13502" s="34"/>
      <c r="D13502" s="10"/>
      <c r="J13502" s="53"/>
      <c r="K13502" s="64"/>
      <c r="O13502" s="60"/>
      <c r="P13502" s="67"/>
      <c r="T13502" s="53"/>
      <c r="U13502" s="64"/>
      <c r="Y13502" s="53"/>
      <c r="Z13502" s="64"/>
      <c r="AD13502" s="53"/>
    </row>
    <row r="13503" spans="1:30" s="13" customFormat="1" x14ac:dyDescent="0.25">
      <c r="A13503"/>
      <c r="B13503" s="32"/>
      <c r="C13503" s="34"/>
      <c r="D13503" s="10"/>
      <c r="J13503" s="53"/>
      <c r="K13503" s="64"/>
      <c r="O13503" s="60"/>
      <c r="P13503" s="67"/>
      <c r="T13503" s="53"/>
      <c r="U13503" s="64"/>
      <c r="Y13503" s="53"/>
      <c r="Z13503" s="64"/>
      <c r="AD13503" s="53"/>
    </row>
    <row r="13504" spans="1:30" s="13" customFormat="1" x14ac:dyDescent="0.25">
      <c r="A13504"/>
      <c r="B13504" s="32"/>
      <c r="C13504" s="34"/>
      <c r="D13504" s="10"/>
      <c r="J13504" s="53"/>
      <c r="K13504" s="64"/>
      <c r="O13504" s="60"/>
      <c r="P13504" s="67"/>
      <c r="T13504" s="53"/>
      <c r="U13504" s="64"/>
      <c r="Y13504" s="53"/>
      <c r="Z13504" s="64"/>
      <c r="AD13504" s="53"/>
    </row>
    <row r="13505" spans="1:30" s="13" customFormat="1" x14ac:dyDescent="0.25">
      <c r="A13505"/>
      <c r="B13505" s="32"/>
      <c r="C13505" s="34"/>
      <c r="D13505" s="10"/>
      <c r="J13505" s="53"/>
      <c r="K13505" s="64"/>
      <c r="O13505" s="60"/>
      <c r="P13505" s="67"/>
      <c r="T13505" s="53"/>
      <c r="U13505" s="64"/>
      <c r="Y13505" s="53"/>
      <c r="Z13505" s="64"/>
      <c r="AD13505" s="53"/>
    </row>
    <row r="13506" spans="1:30" s="13" customFormat="1" x14ac:dyDescent="0.25">
      <c r="A13506"/>
      <c r="B13506" s="32"/>
      <c r="C13506" s="34"/>
      <c r="D13506" s="10"/>
      <c r="J13506" s="53"/>
      <c r="K13506" s="64"/>
      <c r="O13506" s="60"/>
      <c r="P13506" s="67"/>
      <c r="T13506" s="53"/>
      <c r="U13506" s="64"/>
      <c r="Y13506" s="53"/>
      <c r="Z13506" s="64"/>
      <c r="AD13506" s="53"/>
    </row>
    <row r="13507" spans="1:30" s="13" customFormat="1" x14ac:dyDescent="0.25">
      <c r="A13507"/>
      <c r="B13507" s="32"/>
      <c r="C13507" s="34"/>
      <c r="D13507" s="10"/>
      <c r="J13507" s="53"/>
      <c r="K13507" s="64"/>
      <c r="O13507" s="60"/>
      <c r="P13507" s="67"/>
      <c r="T13507" s="53"/>
      <c r="U13507" s="64"/>
      <c r="Y13507" s="53"/>
      <c r="Z13507" s="64"/>
      <c r="AD13507" s="53"/>
    </row>
    <row r="13508" spans="1:30" s="13" customFormat="1" x14ac:dyDescent="0.25">
      <c r="A13508"/>
      <c r="B13508" s="32"/>
      <c r="C13508" s="34"/>
      <c r="D13508" s="10"/>
      <c r="J13508" s="53"/>
      <c r="K13508" s="64"/>
      <c r="O13508" s="60"/>
      <c r="P13508" s="67"/>
      <c r="T13508" s="53"/>
      <c r="U13508" s="64"/>
      <c r="Y13508" s="53"/>
      <c r="Z13508" s="64"/>
      <c r="AD13508" s="53"/>
    </row>
    <row r="13509" spans="1:30" s="13" customFormat="1" x14ac:dyDescent="0.25">
      <c r="A13509"/>
      <c r="B13509" s="32"/>
      <c r="C13509" s="34"/>
      <c r="D13509" s="10"/>
      <c r="J13509" s="53"/>
      <c r="K13509" s="64"/>
      <c r="O13509" s="60"/>
      <c r="P13509" s="67"/>
      <c r="T13509" s="53"/>
      <c r="U13509" s="64"/>
      <c r="Y13509" s="53"/>
      <c r="Z13509" s="64"/>
      <c r="AD13509" s="53"/>
    </row>
    <row r="13510" spans="1:30" s="13" customFormat="1" x14ac:dyDescent="0.25">
      <c r="A13510"/>
      <c r="B13510" s="32"/>
      <c r="C13510" s="34"/>
      <c r="D13510" s="10"/>
      <c r="J13510" s="53"/>
      <c r="K13510" s="64"/>
      <c r="O13510" s="60"/>
      <c r="P13510" s="67"/>
      <c r="T13510" s="53"/>
      <c r="U13510" s="64"/>
      <c r="Y13510" s="53"/>
      <c r="Z13510" s="64"/>
      <c r="AD13510" s="53"/>
    </row>
    <row r="13511" spans="1:30" s="13" customFormat="1" x14ac:dyDescent="0.25">
      <c r="A13511"/>
      <c r="B13511" s="32"/>
      <c r="C13511" s="34"/>
      <c r="D13511" s="10"/>
      <c r="J13511" s="53"/>
      <c r="K13511" s="64"/>
      <c r="O13511" s="60"/>
      <c r="P13511" s="67"/>
      <c r="T13511" s="53"/>
      <c r="U13511" s="64"/>
      <c r="Y13511" s="53"/>
      <c r="Z13511" s="64"/>
      <c r="AD13511" s="53"/>
    </row>
    <row r="13512" spans="1:30" s="13" customFormat="1" x14ac:dyDescent="0.25">
      <c r="A13512"/>
      <c r="B13512" s="32"/>
      <c r="C13512" s="34"/>
      <c r="D13512" s="10"/>
      <c r="J13512" s="53"/>
      <c r="K13512" s="64"/>
      <c r="O13512" s="60"/>
      <c r="P13512" s="67"/>
      <c r="T13512" s="53"/>
      <c r="U13512" s="64"/>
      <c r="Y13512" s="53"/>
      <c r="Z13512" s="64"/>
      <c r="AD13512" s="53"/>
    </row>
    <row r="13513" spans="1:30" s="13" customFormat="1" x14ac:dyDescent="0.25">
      <c r="A13513"/>
      <c r="B13513" s="32"/>
      <c r="C13513" s="34"/>
      <c r="D13513" s="10"/>
      <c r="J13513" s="53"/>
      <c r="K13513" s="64"/>
      <c r="O13513" s="60"/>
      <c r="P13513" s="67"/>
      <c r="T13513" s="53"/>
      <c r="U13513" s="64"/>
      <c r="Y13513" s="53"/>
      <c r="Z13513" s="64"/>
      <c r="AD13513" s="53"/>
    </row>
    <row r="13514" spans="1:30" s="13" customFormat="1" x14ac:dyDescent="0.25">
      <c r="A13514"/>
      <c r="B13514" s="32"/>
      <c r="C13514" s="34"/>
      <c r="D13514" s="10"/>
      <c r="J13514" s="53"/>
      <c r="K13514" s="64"/>
      <c r="O13514" s="60"/>
      <c r="P13514" s="67"/>
      <c r="T13514" s="53"/>
      <c r="U13514" s="64"/>
      <c r="Y13514" s="53"/>
      <c r="Z13514" s="64"/>
      <c r="AD13514" s="53"/>
    </row>
    <row r="13515" spans="1:30" s="13" customFormat="1" x14ac:dyDescent="0.25">
      <c r="A13515"/>
      <c r="B13515" s="32"/>
      <c r="C13515" s="34"/>
      <c r="D13515" s="10"/>
      <c r="J13515" s="53"/>
      <c r="K13515" s="64"/>
      <c r="O13515" s="60"/>
      <c r="P13515" s="67"/>
      <c r="T13515" s="53"/>
      <c r="U13515" s="64"/>
      <c r="Y13515" s="53"/>
      <c r="Z13515" s="64"/>
      <c r="AD13515" s="53"/>
    </row>
    <row r="13516" spans="1:30" s="13" customFormat="1" x14ac:dyDescent="0.25">
      <c r="A13516"/>
      <c r="B13516" s="32"/>
      <c r="C13516" s="34"/>
      <c r="D13516" s="10"/>
      <c r="J13516" s="53"/>
      <c r="K13516" s="64"/>
      <c r="O13516" s="60"/>
      <c r="P13516" s="67"/>
      <c r="T13516" s="53"/>
      <c r="U13516" s="64"/>
      <c r="Y13516" s="53"/>
      <c r="Z13516" s="64"/>
      <c r="AD13516" s="53"/>
    </row>
    <row r="13517" spans="1:30" s="13" customFormat="1" x14ac:dyDescent="0.25">
      <c r="A13517"/>
      <c r="B13517" s="32"/>
      <c r="C13517" s="34"/>
      <c r="D13517" s="10"/>
      <c r="J13517" s="53"/>
      <c r="K13517" s="64"/>
      <c r="O13517" s="60"/>
      <c r="P13517" s="67"/>
      <c r="T13517" s="53"/>
      <c r="U13517" s="64"/>
      <c r="Y13517" s="53"/>
      <c r="Z13517" s="64"/>
      <c r="AD13517" s="53"/>
    </row>
    <row r="13518" spans="1:30" s="13" customFormat="1" x14ac:dyDescent="0.25">
      <c r="A13518"/>
      <c r="B13518" s="32"/>
      <c r="C13518" s="34"/>
      <c r="D13518" s="10"/>
      <c r="J13518" s="53"/>
      <c r="K13518" s="64"/>
      <c r="O13518" s="60"/>
      <c r="P13518" s="67"/>
      <c r="T13518" s="53"/>
      <c r="U13518" s="64"/>
      <c r="Y13518" s="53"/>
      <c r="Z13518" s="64"/>
      <c r="AD13518" s="53"/>
    </row>
    <row r="13519" spans="1:30" s="13" customFormat="1" x14ac:dyDescent="0.25">
      <c r="A13519"/>
      <c r="B13519" s="32"/>
      <c r="C13519" s="34"/>
      <c r="D13519" s="10"/>
      <c r="J13519" s="53"/>
      <c r="K13519" s="64"/>
      <c r="O13519" s="60"/>
      <c r="P13519" s="67"/>
      <c r="T13519" s="53"/>
      <c r="U13519" s="64"/>
      <c r="Y13519" s="53"/>
      <c r="Z13519" s="64"/>
      <c r="AD13519" s="53"/>
    </row>
    <row r="13520" spans="1:30" s="13" customFormat="1" x14ac:dyDescent="0.25">
      <c r="A13520"/>
      <c r="B13520" s="32"/>
      <c r="C13520" s="34"/>
      <c r="D13520" s="10"/>
      <c r="J13520" s="53"/>
      <c r="K13520" s="64"/>
      <c r="O13520" s="60"/>
      <c r="P13520" s="67"/>
      <c r="T13520" s="53"/>
      <c r="U13520" s="64"/>
      <c r="Y13520" s="53"/>
      <c r="Z13520" s="64"/>
      <c r="AD13520" s="53"/>
    </row>
    <row r="13521" spans="1:30" s="13" customFormat="1" x14ac:dyDescent="0.25">
      <c r="A13521"/>
      <c r="B13521" s="32"/>
      <c r="C13521" s="34"/>
      <c r="D13521" s="10"/>
      <c r="J13521" s="53"/>
      <c r="K13521" s="64"/>
      <c r="O13521" s="60"/>
      <c r="P13521" s="67"/>
      <c r="T13521" s="53"/>
      <c r="U13521" s="64"/>
      <c r="Y13521" s="53"/>
      <c r="Z13521" s="64"/>
      <c r="AD13521" s="53"/>
    </row>
    <row r="13522" spans="1:30" s="13" customFormat="1" x14ac:dyDescent="0.25">
      <c r="A13522"/>
      <c r="B13522" s="32"/>
      <c r="C13522" s="34"/>
      <c r="D13522" s="10"/>
      <c r="J13522" s="53"/>
      <c r="K13522" s="64"/>
      <c r="O13522" s="60"/>
      <c r="P13522" s="67"/>
      <c r="T13522" s="53"/>
      <c r="U13522" s="64"/>
      <c r="Y13522" s="53"/>
      <c r="Z13522" s="64"/>
      <c r="AD13522" s="53"/>
    </row>
    <row r="13523" spans="1:30" s="13" customFormat="1" x14ac:dyDescent="0.25">
      <c r="A13523"/>
      <c r="B13523" s="32"/>
      <c r="C13523" s="34"/>
      <c r="D13523" s="10"/>
      <c r="J13523" s="53"/>
      <c r="K13523" s="64"/>
      <c r="O13523" s="60"/>
      <c r="P13523" s="67"/>
      <c r="T13523" s="53"/>
      <c r="U13523" s="64"/>
      <c r="Y13523" s="53"/>
      <c r="Z13523" s="64"/>
      <c r="AD13523" s="53"/>
    </row>
    <row r="13524" spans="1:30" s="13" customFormat="1" x14ac:dyDescent="0.25">
      <c r="A13524"/>
      <c r="B13524" s="32"/>
      <c r="C13524" s="34"/>
      <c r="D13524" s="10"/>
      <c r="J13524" s="53"/>
      <c r="K13524" s="64"/>
      <c r="O13524" s="60"/>
      <c r="P13524" s="67"/>
      <c r="T13524" s="53"/>
      <c r="U13524" s="64"/>
      <c r="Y13524" s="53"/>
      <c r="Z13524" s="64"/>
      <c r="AD13524" s="53"/>
    </row>
    <row r="13525" spans="1:30" s="13" customFormat="1" x14ac:dyDescent="0.25">
      <c r="A13525"/>
      <c r="B13525" s="32"/>
      <c r="C13525" s="34"/>
      <c r="D13525" s="10"/>
      <c r="J13525" s="53"/>
      <c r="K13525" s="64"/>
      <c r="O13525" s="60"/>
      <c r="P13525" s="67"/>
      <c r="T13525" s="53"/>
      <c r="U13525" s="64"/>
      <c r="Y13525" s="53"/>
      <c r="Z13525" s="64"/>
      <c r="AD13525" s="53"/>
    </row>
    <row r="13526" spans="1:30" s="13" customFormat="1" x14ac:dyDescent="0.25">
      <c r="A13526"/>
      <c r="B13526" s="32"/>
      <c r="C13526" s="34"/>
      <c r="D13526" s="10"/>
      <c r="J13526" s="53"/>
      <c r="K13526" s="64"/>
      <c r="O13526" s="60"/>
      <c r="P13526" s="67"/>
      <c r="T13526" s="53"/>
      <c r="U13526" s="64"/>
      <c r="Y13526" s="53"/>
      <c r="Z13526" s="64"/>
      <c r="AD13526" s="53"/>
    </row>
    <row r="13527" spans="1:30" s="13" customFormat="1" x14ac:dyDescent="0.25">
      <c r="A13527"/>
      <c r="B13527" s="32"/>
      <c r="C13527" s="34"/>
      <c r="D13527" s="10"/>
      <c r="J13527" s="53"/>
      <c r="K13527" s="64"/>
      <c r="O13527" s="60"/>
      <c r="P13527" s="67"/>
      <c r="T13527" s="53"/>
      <c r="U13527" s="64"/>
      <c r="Y13527" s="53"/>
      <c r="Z13527" s="64"/>
      <c r="AD13527" s="53"/>
    </row>
    <row r="13528" spans="1:30" s="13" customFormat="1" x14ac:dyDescent="0.25">
      <c r="A13528"/>
      <c r="B13528" s="32"/>
      <c r="C13528" s="34"/>
      <c r="D13528" s="10"/>
      <c r="J13528" s="53"/>
      <c r="K13528" s="64"/>
      <c r="O13528" s="60"/>
      <c r="P13528" s="67"/>
      <c r="T13528" s="53"/>
      <c r="U13528" s="64"/>
      <c r="Y13528" s="53"/>
      <c r="Z13528" s="64"/>
      <c r="AD13528" s="53"/>
    </row>
    <row r="13529" spans="1:30" s="13" customFormat="1" x14ac:dyDescent="0.25">
      <c r="A13529"/>
      <c r="B13529" s="32"/>
      <c r="C13529" s="34"/>
      <c r="D13529" s="10"/>
      <c r="J13529" s="53"/>
      <c r="K13529" s="64"/>
      <c r="O13529" s="60"/>
      <c r="P13529" s="67"/>
      <c r="T13529" s="53"/>
      <c r="U13529" s="64"/>
      <c r="Y13529" s="53"/>
      <c r="Z13529" s="64"/>
      <c r="AD13529" s="53"/>
    </row>
    <row r="13530" spans="1:30" s="13" customFormat="1" x14ac:dyDescent="0.25">
      <c r="A13530"/>
      <c r="B13530" s="32"/>
      <c r="C13530" s="34"/>
      <c r="D13530" s="10"/>
      <c r="J13530" s="53"/>
      <c r="K13530" s="64"/>
      <c r="O13530" s="60"/>
      <c r="P13530" s="67"/>
      <c r="T13530" s="53"/>
      <c r="U13530" s="64"/>
      <c r="Y13530" s="53"/>
      <c r="Z13530" s="64"/>
      <c r="AD13530" s="53"/>
    </row>
    <row r="13531" spans="1:30" s="13" customFormat="1" x14ac:dyDescent="0.25">
      <c r="A13531"/>
      <c r="B13531" s="32"/>
      <c r="C13531" s="34"/>
      <c r="D13531" s="10"/>
      <c r="J13531" s="53"/>
      <c r="K13531" s="64"/>
      <c r="O13531" s="60"/>
      <c r="P13531" s="67"/>
      <c r="T13531" s="53"/>
      <c r="U13531" s="64"/>
      <c r="Y13531" s="53"/>
      <c r="Z13531" s="64"/>
      <c r="AD13531" s="53"/>
    </row>
    <row r="13532" spans="1:30" s="13" customFormat="1" x14ac:dyDescent="0.25">
      <c r="A13532"/>
      <c r="B13532" s="32"/>
      <c r="C13532" s="34"/>
      <c r="D13532" s="10"/>
      <c r="J13532" s="53"/>
      <c r="K13532" s="64"/>
      <c r="O13532" s="60"/>
      <c r="P13532" s="67"/>
      <c r="T13532" s="53"/>
      <c r="U13532" s="64"/>
      <c r="Y13532" s="53"/>
      <c r="Z13532" s="64"/>
      <c r="AD13532" s="53"/>
    </row>
    <row r="13533" spans="1:30" s="13" customFormat="1" x14ac:dyDescent="0.25">
      <c r="A13533"/>
      <c r="B13533" s="32"/>
      <c r="C13533" s="34"/>
      <c r="D13533" s="10"/>
      <c r="J13533" s="53"/>
      <c r="K13533" s="64"/>
      <c r="O13533" s="60"/>
      <c r="P13533" s="67"/>
      <c r="T13533" s="53"/>
      <c r="U13533" s="64"/>
      <c r="Y13533" s="53"/>
      <c r="Z13533" s="64"/>
      <c r="AD13533" s="53"/>
    </row>
    <row r="13534" spans="1:30" s="13" customFormat="1" x14ac:dyDescent="0.25">
      <c r="A13534"/>
      <c r="B13534" s="32"/>
      <c r="C13534" s="34"/>
      <c r="D13534" s="10"/>
      <c r="J13534" s="53"/>
      <c r="K13534" s="64"/>
      <c r="O13534" s="60"/>
      <c r="P13534" s="67"/>
      <c r="T13534" s="53"/>
      <c r="U13534" s="64"/>
      <c r="Y13534" s="53"/>
      <c r="Z13534" s="64"/>
      <c r="AD13534" s="53"/>
    </row>
    <row r="13535" spans="1:30" s="13" customFormat="1" x14ac:dyDescent="0.25">
      <c r="A13535"/>
      <c r="B13535" s="32"/>
      <c r="C13535" s="34"/>
      <c r="D13535" s="10"/>
      <c r="J13535" s="53"/>
      <c r="K13535" s="64"/>
      <c r="O13535" s="60"/>
      <c r="P13535" s="67"/>
      <c r="T13535" s="53"/>
      <c r="U13535" s="64"/>
      <c r="Y13535" s="53"/>
      <c r="Z13535" s="64"/>
      <c r="AD13535" s="53"/>
    </row>
    <row r="13536" spans="1:30" s="13" customFormat="1" x14ac:dyDescent="0.25">
      <c r="A13536"/>
      <c r="B13536" s="32"/>
      <c r="C13536" s="34"/>
      <c r="D13536" s="10"/>
      <c r="J13536" s="53"/>
      <c r="K13536" s="64"/>
      <c r="O13536" s="60"/>
      <c r="P13536" s="67"/>
      <c r="T13536" s="53"/>
      <c r="U13536" s="64"/>
      <c r="Y13536" s="53"/>
      <c r="Z13536" s="64"/>
      <c r="AD13536" s="53"/>
    </row>
    <row r="13537" spans="1:30" s="13" customFormat="1" x14ac:dyDescent="0.25">
      <c r="A13537"/>
      <c r="B13537" s="32"/>
      <c r="C13537" s="34"/>
      <c r="D13537" s="10"/>
      <c r="J13537" s="53"/>
      <c r="K13537" s="64"/>
      <c r="O13537" s="60"/>
      <c r="P13537" s="67"/>
      <c r="T13537" s="53"/>
      <c r="U13537" s="64"/>
      <c r="Y13537" s="53"/>
      <c r="Z13537" s="64"/>
      <c r="AD13537" s="53"/>
    </row>
    <row r="13538" spans="1:30" s="13" customFormat="1" x14ac:dyDescent="0.25">
      <c r="A13538"/>
      <c r="B13538" s="32"/>
      <c r="C13538" s="34"/>
      <c r="D13538" s="10"/>
      <c r="J13538" s="53"/>
      <c r="K13538" s="64"/>
      <c r="O13538" s="60"/>
      <c r="P13538" s="67"/>
      <c r="T13538" s="53"/>
      <c r="U13538" s="64"/>
      <c r="Y13538" s="53"/>
      <c r="Z13538" s="64"/>
      <c r="AD13538" s="53"/>
    </row>
    <row r="13539" spans="1:30" s="13" customFormat="1" x14ac:dyDescent="0.25">
      <c r="A13539"/>
      <c r="B13539" s="32"/>
      <c r="C13539" s="34"/>
      <c r="D13539" s="10"/>
      <c r="J13539" s="53"/>
      <c r="K13539" s="64"/>
      <c r="O13539" s="60"/>
      <c r="P13539" s="67"/>
      <c r="T13539" s="53"/>
      <c r="U13539" s="64"/>
      <c r="Y13539" s="53"/>
      <c r="Z13539" s="64"/>
      <c r="AD13539" s="53"/>
    </row>
    <row r="13540" spans="1:30" s="13" customFormat="1" x14ac:dyDescent="0.25">
      <c r="A13540"/>
      <c r="B13540" s="32"/>
      <c r="C13540" s="34"/>
      <c r="D13540" s="10"/>
      <c r="J13540" s="53"/>
      <c r="K13540" s="64"/>
      <c r="O13540" s="60"/>
      <c r="P13540" s="67"/>
      <c r="T13540" s="53"/>
      <c r="U13540" s="64"/>
      <c r="Y13540" s="53"/>
      <c r="Z13540" s="64"/>
      <c r="AD13540" s="53"/>
    </row>
    <row r="13541" spans="1:30" s="13" customFormat="1" x14ac:dyDescent="0.25">
      <c r="A13541"/>
      <c r="B13541" s="32"/>
      <c r="C13541" s="34"/>
      <c r="D13541" s="10"/>
      <c r="J13541" s="53"/>
      <c r="K13541" s="64"/>
      <c r="O13541" s="60"/>
      <c r="P13541" s="67"/>
      <c r="T13541" s="53"/>
      <c r="U13541" s="64"/>
      <c r="Y13541" s="53"/>
      <c r="Z13541" s="64"/>
      <c r="AD13541" s="53"/>
    </row>
    <row r="13542" spans="1:30" s="13" customFormat="1" x14ac:dyDescent="0.25">
      <c r="A13542"/>
      <c r="B13542" s="32"/>
      <c r="C13542" s="34"/>
      <c r="D13542" s="10"/>
      <c r="J13542" s="53"/>
      <c r="K13542" s="64"/>
      <c r="O13542" s="60"/>
      <c r="P13542" s="67"/>
      <c r="T13542" s="53"/>
      <c r="U13542" s="64"/>
      <c r="Y13542" s="53"/>
      <c r="Z13542" s="64"/>
      <c r="AD13542" s="53"/>
    </row>
    <row r="13543" spans="1:30" s="13" customFormat="1" x14ac:dyDescent="0.25">
      <c r="A13543"/>
      <c r="B13543" s="32"/>
      <c r="C13543" s="34"/>
      <c r="D13543" s="10"/>
      <c r="J13543" s="53"/>
      <c r="K13543" s="64"/>
      <c r="O13543" s="60"/>
      <c r="P13543" s="67"/>
      <c r="T13543" s="53"/>
      <c r="U13543" s="64"/>
      <c r="Y13543" s="53"/>
      <c r="Z13543" s="64"/>
      <c r="AD13543" s="53"/>
    </row>
    <row r="13544" spans="1:30" s="13" customFormat="1" x14ac:dyDescent="0.25">
      <c r="A13544"/>
      <c r="B13544" s="32"/>
      <c r="C13544" s="34"/>
      <c r="D13544" s="10"/>
      <c r="J13544" s="53"/>
      <c r="K13544" s="64"/>
      <c r="O13544" s="60"/>
      <c r="P13544" s="67"/>
      <c r="T13544" s="53"/>
      <c r="U13544" s="64"/>
      <c r="Y13544" s="53"/>
      <c r="Z13544" s="64"/>
      <c r="AD13544" s="53"/>
    </row>
    <row r="13545" spans="1:30" s="13" customFormat="1" x14ac:dyDescent="0.25">
      <c r="A13545"/>
      <c r="B13545" s="32"/>
      <c r="C13545" s="34"/>
      <c r="D13545" s="10"/>
      <c r="J13545" s="53"/>
      <c r="K13545" s="64"/>
      <c r="O13545" s="60"/>
      <c r="P13545" s="67"/>
      <c r="T13545" s="53"/>
      <c r="U13545" s="64"/>
      <c r="Y13545" s="53"/>
      <c r="Z13545" s="64"/>
      <c r="AD13545" s="53"/>
    </row>
    <row r="13546" spans="1:30" s="13" customFormat="1" x14ac:dyDescent="0.25">
      <c r="A13546"/>
      <c r="B13546" s="32"/>
      <c r="C13546" s="34"/>
      <c r="D13546" s="10"/>
      <c r="J13546" s="53"/>
      <c r="K13546" s="64"/>
      <c r="O13546" s="60"/>
      <c r="P13546" s="67"/>
      <c r="T13546" s="53"/>
      <c r="U13546" s="64"/>
      <c r="Y13546" s="53"/>
      <c r="Z13546" s="64"/>
      <c r="AD13546" s="53"/>
    </row>
    <row r="13547" spans="1:30" s="13" customFormat="1" x14ac:dyDescent="0.25">
      <c r="A13547"/>
      <c r="B13547" s="32"/>
      <c r="C13547" s="34"/>
      <c r="D13547" s="10"/>
      <c r="J13547" s="53"/>
      <c r="K13547" s="64"/>
      <c r="O13547" s="60"/>
      <c r="P13547" s="67"/>
      <c r="T13547" s="53"/>
      <c r="U13547" s="64"/>
      <c r="Y13547" s="53"/>
      <c r="Z13547" s="64"/>
      <c r="AD13547" s="53"/>
    </row>
    <row r="13548" spans="1:30" s="13" customFormat="1" x14ac:dyDescent="0.25">
      <c r="A13548"/>
      <c r="B13548" s="32"/>
      <c r="C13548" s="34"/>
      <c r="D13548" s="10"/>
      <c r="J13548" s="53"/>
      <c r="K13548" s="64"/>
      <c r="O13548" s="60"/>
      <c r="P13548" s="67"/>
      <c r="T13548" s="53"/>
      <c r="U13548" s="64"/>
      <c r="Y13548" s="53"/>
      <c r="Z13548" s="64"/>
      <c r="AD13548" s="53"/>
    </row>
    <row r="13549" spans="1:30" s="13" customFormat="1" x14ac:dyDescent="0.25">
      <c r="A13549"/>
      <c r="B13549" s="32"/>
      <c r="C13549" s="34"/>
      <c r="D13549" s="10"/>
      <c r="J13549" s="53"/>
      <c r="K13549" s="64"/>
      <c r="O13549" s="60"/>
      <c r="P13549" s="67"/>
      <c r="T13549" s="53"/>
      <c r="U13549" s="64"/>
      <c r="Y13549" s="53"/>
      <c r="Z13549" s="64"/>
      <c r="AD13549" s="53"/>
    </row>
    <row r="13550" spans="1:30" s="13" customFormat="1" x14ac:dyDescent="0.25">
      <c r="A13550"/>
      <c r="B13550" s="32"/>
      <c r="C13550" s="34"/>
      <c r="D13550" s="10"/>
      <c r="J13550" s="53"/>
      <c r="K13550" s="64"/>
      <c r="O13550" s="60"/>
      <c r="P13550" s="67"/>
      <c r="T13550" s="53"/>
      <c r="U13550" s="64"/>
      <c r="Y13550" s="53"/>
      <c r="Z13550" s="64"/>
      <c r="AD13550" s="53"/>
    </row>
    <row r="13551" spans="1:30" s="13" customFormat="1" x14ac:dyDescent="0.25">
      <c r="A13551"/>
      <c r="B13551" s="32"/>
      <c r="C13551" s="34"/>
      <c r="D13551" s="10"/>
      <c r="J13551" s="53"/>
      <c r="K13551" s="64"/>
      <c r="O13551" s="60"/>
      <c r="P13551" s="67"/>
      <c r="T13551" s="53"/>
      <c r="U13551" s="64"/>
      <c r="Y13551" s="53"/>
      <c r="Z13551" s="64"/>
      <c r="AD13551" s="53"/>
    </row>
    <row r="13552" spans="1:30" s="13" customFormat="1" x14ac:dyDescent="0.25">
      <c r="A13552"/>
      <c r="B13552" s="32"/>
      <c r="C13552" s="34"/>
      <c r="D13552" s="10"/>
      <c r="J13552" s="53"/>
      <c r="K13552" s="64"/>
      <c r="O13552" s="60"/>
      <c r="P13552" s="67"/>
      <c r="T13552" s="53"/>
      <c r="U13552" s="64"/>
      <c r="Y13552" s="53"/>
      <c r="Z13552" s="64"/>
      <c r="AD13552" s="53"/>
    </row>
    <row r="13553" spans="1:30" s="13" customFormat="1" x14ac:dyDescent="0.25">
      <c r="A13553"/>
      <c r="B13553" s="32"/>
      <c r="C13553" s="34"/>
      <c r="D13553" s="10"/>
      <c r="J13553" s="53"/>
      <c r="K13553" s="64"/>
      <c r="O13553" s="60"/>
      <c r="P13553" s="67"/>
      <c r="T13553" s="53"/>
      <c r="U13553" s="64"/>
      <c r="Y13553" s="53"/>
      <c r="Z13553" s="64"/>
      <c r="AD13553" s="53"/>
    </row>
    <row r="13554" spans="1:30" s="13" customFormat="1" x14ac:dyDescent="0.25">
      <c r="A13554"/>
      <c r="B13554" s="32"/>
      <c r="C13554" s="34"/>
      <c r="D13554" s="10"/>
      <c r="J13554" s="53"/>
      <c r="K13554" s="64"/>
      <c r="O13554" s="60"/>
      <c r="P13554" s="67"/>
      <c r="T13554" s="53"/>
      <c r="U13554" s="64"/>
      <c r="Y13554" s="53"/>
      <c r="Z13554" s="64"/>
      <c r="AD13554" s="53"/>
    </row>
    <row r="13555" spans="1:30" s="13" customFormat="1" x14ac:dyDescent="0.25">
      <c r="A13555"/>
      <c r="B13555" s="32"/>
      <c r="C13555" s="34"/>
      <c r="D13555" s="10"/>
      <c r="J13555" s="53"/>
      <c r="K13555" s="64"/>
      <c r="O13555" s="60"/>
      <c r="P13555" s="67"/>
      <c r="T13555" s="53"/>
      <c r="U13555" s="64"/>
      <c r="Y13555" s="53"/>
      <c r="Z13555" s="64"/>
      <c r="AD13555" s="53"/>
    </row>
    <row r="13556" spans="1:30" s="13" customFormat="1" x14ac:dyDescent="0.25">
      <c r="A13556"/>
      <c r="B13556" s="32"/>
      <c r="C13556" s="34"/>
      <c r="D13556" s="10"/>
      <c r="J13556" s="53"/>
      <c r="K13556" s="64"/>
      <c r="O13556" s="60"/>
      <c r="P13556" s="67"/>
      <c r="T13556" s="53"/>
      <c r="U13556" s="64"/>
      <c r="Y13556" s="53"/>
      <c r="Z13556" s="64"/>
      <c r="AD13556" s="53"/>
    </row>
    <row r="13557" spans="1:30" s="13" customFormat="1" x14ac:dyDescent="0.25">
      <c r="A13557"/>
      <c r="B13557" s="32"/>
      <c r="C13557" s="34"/>
      <c r="D13557" s="10"/>
      <c r="J13557" s="53"/>
      <c r="K13557" s="64"/>
      <c r="O13557" s="60"/>
      <c r="P13557" s="67"/>
      <c r="T13557" s="53"/>
      <c r="U13557" s="64"/>
      <c r="Y13557" s="53"/>
      <c r="Z13557" s="64"/>
      <c r="AD13557" s="53"/>
    </row>
    <row r="13558" spans="1:30" s="13" customFormat="1" x14ac:dyDescent="0.25">
      <c r="A13558"/>
      <c r="B13558" s="32"/>
      <c r="C13558" s="34"/>
      <c r="D13558" s="10"/>
      <c r="J13558" s="53"/>
      <c r="K13558" s="64"/>
      <c r="O13558" s="60"/>
      <c r="P13558" s="67"/>
      <c r="T13558" s="53"/>
      <c r="U13558" s="64"/>
      <c r="Y13558" s="53"/>
      <c r="Z13558" s="64"/>
      <c r="AD13558" s="53"/>
    </row>
    <row r="13559" spans="1:30" s="13" customFormat="1" x14ac:dyDescent="0.25">
      <c r="A13559"/>
      <c r="B13559" s="32"/>
      <c r="C13559" s="34"/>
      <c r="D13559" s="10"/>
      <c r="J13559" s="53"/>
      <c r="K13559" s="64"/>
      <c r="O13559" s="60"/>
      <c r="P13559" s="67"/>
      <c r="T13559" s="53"/>
      <c r="U13559" s="64"/>
      <c r="Y13559" s="53"/>
      <c r="Z13559" s="64"/>
      <c r="AD13559" s="53"/>
    </row>
    <row r="13560" spans="1:30" s="13" customFormat="1" x14ac:dyDescent="0.25">
      <c r="A13560"/>
      <c r="B13560" s="32"/>
      <c r="C13560" s="34"/>
      <c r="D13560" s="10"/>
      <c r="J13560" s="53"/>
      <c r="K13560" s="64"/>
      <c r="O13560" s="60"/>
      <c r="P13560" s="67"/>
      <c r="T13560" s="53"/>
      <c r="U13560" s="64"/>
      <c r="Y13560" s="53"/>
      <c r="Z13560" s="64"/>
      <c r="AD13560" s="53"/>
    </row>
    <row r="13561" spans="1:30" s="13" customFormat="1" x14ac:dyDescent="0.25">
      <c r="A13561"/>
      <c r="B13561" s="32"/>
      <c r="C13561" s="34"/>
      <c r="D13561" s="10"/>
      <c r="J13561" s="53"/>
      <c r="K13561" s="64"/>
      <c r="O13561" s="60"/>
      <c r="P13561" s="67"/>
      <c r="T13561" s="53"/>
      <c r="U13561" s="64"/>
      <c r="Y13561" s="53"/>
      <c r="Z13561" s="64"/>
      <c r="AD13561" s="53"/>
    </row>
    <row r="13562" spans="1:30" s="13" customFormat="1" x14ac:dyDescent="0.25">
      <c r="A13562"/>
      <c r="B13562" s="32"/>
      <c r="C13562" s="34"/>
      <c r="D13562" s="10"/>
      <c r="J13562" s="53"/>
      <c r="K13562" s="64"/>
      <c r="O13562" s="60"/>
      <c r="P13562" s="67"/>
      <c r="T13562" s="53"/>
      <c r="U13562" s="64"/>
      <c r="Y13562" s="53"/>
      <c r="Z13562" s="64"/>
      <c r="AD13562" s="53"/>
    </row>
    <row r="13563" spans="1:30" s="13" customFormat="1" x14ac:dyDescent="0.25">
      <c r="A13563"/>
      <c r="B13563" s="32"/>
      <c r="C13563" s="34"/>
      <c r="D13563" s="10"/>
      <c r="J13563" s="53"/>
      <c r="K13563" s="64"/>
      <c r="O13563" s="60"/>
      <c r="P13563" s="67"/>
      <c r="T13563" s="53"/>
      <c r="U13563" s="64"/>
      <c r="Y13563" s="53"/>
      <c r="Z13563" s="64"/>
      <c r="AD13563" s="53"/>
    </row>
    <row r="13564" spans="1:30" s="13" customFormat="1" x14ac:dyDescent="0.25">
      <c r="A13564"/>
      <c r="B13564" s="32"/>
      <c r="C13564" s="34"/>
      <c r="D13564" s="10"/>
      <c r="J13564" s="53"/>
      <c r="K13564" s="64"/>
      <c r="O13564" s="60"/>
      <c r="P13564" s="67"/>
      <c r="T13564" s="53"/>
      <c r="U13564" s="64"/>
      <c r="Y13564" s="53"/>
      <c r="Z13564" s="64"/>
      <c r="AD13564" s="53"/>
    </row>
    <row r="13565" spans="1:30" s="13" customFormat="1" x14ac:dyDescent="0.25">
      <c r="A13565"/>
      <c r="B13565" s="32"/>
      <c r="C13565" s="34"/>
      <c r="D13565" s="10"/>
      <c r="J13565" s="53"/>
      <c r="K13565" s="64"/>
      <c r="O13565" s="60"/>
      <c r="P13565" s="67"/>
      <c r="T13565" s="53"/>
      <c r="U13565" s="64"/>
      <c r="Y13565" s="53"/>
      <c r="Z13565" s="64"/>
      <c r="AD13565" s="53"/>
    </row>
    <row r="13566" spans="1:30" s="13" customFormat="1" x14ac:dyDescent="0.25">
      <c r="A13566"/>
      <c r="B13566" s="32"/>
      <c r="C13566" s="34"/>
      <c r="D13566" s="10"/>
      <c r="J13566" s="53"/>
      <c r="K13566" s="64"/>
      <c r="O13566" s="60"/>
      <c r="P13566" s="67"/>
      <c r="T13566" s="53"/>
      <c r="U13566" s="64"/>
      <c r="Y13566" s="53"/>
      <c r="Z13566" s="64"/>
      <c r="AD13566" s="53"/>
    </row>
    <row r="13567" spans="1:30" s="13" customFormat="1" x14ac:dyDescent="0.25">
      <c r="A13567"/>
      <c r="B13567" s="32"/>
      <c r="C13567" s="34"/>
      <c r="D13567" s="10"/>
      <c r="J13567" s="53"/>
      <c r="K13567" s="64"/>
      <c r="O13567" s="60"/>
      <c r="P13567" s="67"/>
      <c r="T13567" s="53"/>
      <c r="U13567" s="64"/>
      <c r="Y13567" s="53"/>
      <c r="Z13567" s="64"/>
      <c r="AD13567" s="53"/>
    </row>
    <row r="13568" spans="1:30" s="13" customFormat="1" x14ac:dyDescent="0.25">
      <c r="A13568"/>
      <c r="B13568" s="32"/>
      <c r="C13568" s="34"/>
      <c r="D13568" s="10"/>
      <c r="J13568" s="53"/>
      <c r="K13568" s="64"/>
      <c r="O13568" s="60"/>
      <c r="P13568" s="67"/>
      <c r="T13568" s="53"/>
      <c r="U13568" s="64"/>
      <c r="Y13568" s="53"/>
      <c r="Z13568" s="64"/>
      <c r="AD13568" s="53"/>
    </row>
    <row r="13569" spans="1:30" s="13" customFormat="1" x14ac:dyDescent="0.25">
      <c r="A13569"/>
      <c r="B13569" s="32"/>
      <c r="C13569" s="34"/>
      <c r="D13569" s="10"/>
      <c r="J13569" s="53"/>
      <c r="K13569" s="64"/>
      <c r="O13569" s="60"/>
      <c r="P13569" s="67"/>
      <c r="T13569" s="53"/>
      <c r="U13569" s="64"/>
      <c r="Y13569" s="53"/>
      <c r="Z13569" s="64"/>
      <c r="AD13569" s="53"/>
    </row>
    <row r="13570" spans="1:30" s="13" customFormat="1" x14ac:dyDescent="0.25">
      <c r="A13570"/>
      <c r="B13570" s="32"/>
      <c r="C13570" s="34"/>
      <c r="D13570" s="10"/>
      <c r="J13570" s="53"/>
      <c r="K13570" s="64"/>
      <c r="O13570" s="60"/>
      <c r="P13570" s="67"/>
      <c r="T13570" s="53"/>
      <c r="U13570" s="64"/>
      <c r="Y13570" s="53"/>
      <c r="Z13570" s="64"/>
      <c r="AD13570" s="53"/>
    </row>
    <row r="13571" spans="1:30" s="13" customFormat="1" x14ac:dyDescent="0.25">
      <c r="A13571"/>
      <c r="B13571" s="32"/>
      <c r="C13571" s="34"/>
      <c r="D13571" s="10"/>
      <c r="J13571" s="53"/>
      <c r="K13571" s="64"/>
      <c r="O13571" s="60"/>
      <c r="P13571" s="67"/>
      <c r="T13571" s="53"/>
      <c r="U13571" s="64"/>
      <c r="Y13571" s="53"/>
      <c r="Z13571" s="64"/>
      <c r="AD13571" s="53"/>
    </row>
    <row r="13572" spans="1:30" s="13" customFormat="1" x14ac:dyDescent="0.25">
      <c r="A13572"/>
      <c r="B13572" s="32"/>
      <c r="C13572" s="34"/>
      <c r="D13572" s="10"/>
      <c r="J13572" s="53"/>
      <c r="K13572" s="64"/>
      <c r="O13572" s="60"/>
      <c r="P13572" s="67"/>
      <c r="T13572" s="53"/>
      <c r="U13572" s="64"/>
      <c r="Y13572" s="53"/>
      <c r="Z13572" s="64"/>
      <c r="AD13572" s="53"/>
    </row>
    <row r="13573" spans="1:30" s="13" customFormat="1" x14ac:dyDescent="0.25">
      <c r="A13573"/>
      <c r="B13573" s="32"/>
      <c r="C13573" s="34"/>
      <c r="D13573" s="10"/>
      <c r="J13573" s="53"/>
      <c r="K13573" s="64"/>
      <c r="O13573" s="60"/>
      <c r="P13573" s="67"/>
      <c r="T13573" s="53"/>
      <c r="U13573" s="64"/>
      <c r="Y13573" s="53"/>
      <c r="Z13573" s="64"/>
      <c r="AD13573" s="53"/>
    </row>
    <row r="13574" spans="1:30" s="13" customFormat="1" x14ac:dyDescent="0.25">
      <c r="A13574"/>
      <c r="B13574" s="32"/>
      <c r="C13574" s="34"/>
      <c r="D13574" s="10"/>
      <c r="J13574" s="53"/>
      <c r="K13574" s="64"/>
      <c r="O13574" s="60"/>
      <c r="P13574" s="67"/>
      <c r="T13574" s="53"/>
      <c r="U13574" s="64"/>
      <c r="Y13574" s="53"/>
      <c r="Z13574" s="64"/>
      <c r="AD13574" s="53"/>
    </row>
    <row r="13575" spans="1:30" s="13" customFormat="1" x14ac:dyDescent="0.25">
      <c r="A13575"/>
      <c r="B13575" s="32"/>
      <c r="C13575" s="34"/>
      <c r="D13575" s="10"/>
      <c r="J13575" s="53"/>
      <c r="K13575" s="64"/>
      <c r="O13575" s="60"/>
      <c r="P13575" s="67"/>
      <c r="T13575" s="53"/>
      <c r="U13575" s="64"/>
      <c r="Y13575" s="53"/>
      <c r="Z13575" s="64"/>
      <c r="AD13575" s="53"/>
    </row>
    <row r="13576" spans="1:30" s="13" customFormat="1" x14ac:dyDescent="0.25">
      <c r="A13576"/>
      <c r="B13576" s="32"/>
      <c r="C13576" s="34"/>
      <c r="D13576" s="10"/>
      <c r="J13576" s="53"/>
      <c r="K13576" s="64"/>
      <c r="O13576" s="60"/>
      <c r="P13576" s="67"/>
      <c r="T13576" s="53"/>
      <c r="U13576" s="64"/>
      <c r="Y13576" s="53"/>
      <c r="Z13576" s="64"/>
      <c r="AD13576" s="53"/>
    </row>
    <row r="13577" spans="1:30" s="13" customFormat="1" x14ac:dyDescent="0.25">
      <c r="A13577"/>
      <c r="B13577" s="32"/>
      <c r="C13577" s="34"/>
      <c r="D13577" s="10"/>
      <c r="J13577" s="53"/>
      <c r="K13577" s="64"/>
      <c r="O13577" s="60"/>
      <c r="P13577" s="67"/>
      <c r="T13577" s="53"/>
      <c r="U13577" s="64"/>
      <c r="Y13577" s="53"/>
      <c r="Z13577" s="64"/>
      <c r="AD13577" s="53"/>
    </row>
    <row r="13578" spans="1:30" s="13" customFormat="1" x14ac:dyDescent="0.25">
      <c r="A13578"/>
      <c r="B13578" s="32"/>
      <c r="C13578" s="34"/>
      <c r="D13578" s="10"/>
      <c r="J13578" s="53"/>
      <c r="K13578" s="64"/>
      <c r="O13578" s="60"/>
      <c r="P13578" s="67"/>
      <c r="T13578" s="53"/>
      <c r="U13578" s="64"/>
      <c r="Y13578" s="53"/>
      <c r="Z13578" s="64"/>
      <c r="AD13578" s="53"/>
    </row>
    <row r="13579" spans="1:30" s="13" customFormat="1" x14ac:dyDescent="0.25">
      <c r="A13579"/>
      <c r="B13579" s="32"/>
      <c r="C13579" s="34"/>
      <c r="D13579" s="10"/>
      <c r="J13579" s="53"/>
      <c r="K13579" s="64"/>
      <c r="O13579" s="60"/>
      <c r="P13579" s="67"/>
      <c r="T13579" s="53"/>
      <c r="U13579" s="64"/>
      <c r="Y13579" s="53"/>
      <c r="Z13579" s="64"/>
      <c r="AD13579" s="53"/>
    </row>
    <row r="13580" spans="1:30" s="13" customFormat="1" x14ac:dyDescent="0.25">
      <c r="A13580"/>
      <c r="B13580" s="32"/>
      <c r="C13580" s="34"/>
      <c r="D13580" s="10"/>
      <c r="J13580" s="53"/>
      <c r="K13580" s="64"/>
      <c r="O13580" s="60"/>
      <c r="P13580" s="67"/>
      <c r="T13580" s="53"/>
      <c r="U13580" s="64"/>
      <c r="Y13580" s="53"/>
      <c r="Z13580" s="64"/>
      <c r="AD13580" s="53"/>
    </row>
    <row r="13581" spans="1:30" s="13" customFormat="1" x14ac:dyDescent="0.25">
      <c r="A13581"/>
      <c r="B13581" s="32"/>
      <c r="C13581" s="34"/>
      <c r="D13581" s="10"/>
      <c r="J13581" s="53"/>
      <c r="K13581" s="64"/>
      <c r="O13581" s="60"/>
      <c r="P13581" s="67"/>
      <c r="T13581" s="53"/>
      <c r="U13581" s="64"/>
      <c r="Y13581" s="53"/>
      <c r="Z13581" s="64"/>
      <c r="AD13581" s="53"/>
    </row>
    <row r="13582" spans="1:30" s="13" customFormat="1" x14ac:dyDescent="0.25">
      <c r="A13582"/>
      <c r="B13582" s="32"/>
      <c r="C13582" s="34"/>
      <c r="D13582" s="10"/>
      <c r="J13582" s="53"/>
      <c r="K13582" s="64"/>
      <c r="O13582" s="60"/>
      <c r="P13582" s="67"/>
      <c r="T13582" s="53"/>
      <c r="U13582" s="64"/>
      <c r="Y13582" s="53"/>
      <c r="Z13582" s="64"/>
      <c r="AD13582" s="53"/>
    </row>
    <row r="13583" spans="1:30" s="13" customFormat="1" x14ac:dyDescent="0.25">
      <c r="A13583"/>
      <c r="B13583" s="32"/>
      <c r="C13583" s="34"/>
      <c r="D13583" s="10"/>
      <c r="J13583" s="53"/>
      <c r="K13583" s="64"/>
      <c r="O13583" s="60"/>
      <c r="P13583" s="67"/>
      <c r="T13583" s="53"/>
      <c r="U13583" s="64"/>
      <c r="Y13583" s="53"/>
      <c r="Z13583" s="64"/>
      <c r="AD13583" s="53"/>
    </row>
    <row r="13584" spans="1:30" s="13" customFormat="1" x14ac:dyDescent="0.25">
      <c r="A13584"/>
      <c r="B13584" s="32"/>
      <c r="C13584" s="34"/>
      <c r="D13584" s="10"/>
      <c r="J13584" s="53"/>
      <c r="K13584" s="64"/>
      <c r="O13584" s="60"/>
      <c r="P13584" s="67"/>
      <c r="T13584" s="53"/>
      <c r="U13584" s="64"/>
      <c r="Y13584" s="53"/>
      <c r="Z13584" s="64"/>
      <c r="AD13584" s="53"/>
    </row>
    <row r="13585" spans="1:30" s="13" customFormat="1" x14ac:dyDescent="0.25">
      <c r="A13585"/>
      <c r="B13585" s="32"/>
      <c r="C13585" s="34"/>
      <c r="D13585" s="10"/>
      <c r="J13585" s="53"/>
      <c r="K13585" s="64"/>
      <c r="O13585" s="60"/>
      <c r="P13585" s="67"/>
      <c r="T13585" s="53"/>
      <c r="U13585" s="64"/>
      <c r="Y13585" s="53"/>
      <c r="Z13585" s="64"/>
      <c r="AD13585" s="53"/>
    </row>
    <row r="13586" spans="1:30" s="13" customFormat="1" x14ac:dyDescent="0.25">
      <c r="A13586"/>
      <c r="B13586" s="32"/>
      <c r="C13586" s="34"/>
      <c r="D13586" s="10"/>
      <c r="J13586" s="53"/>
      <c r="K13586" s="64"/>
      <c r="O13586" s="60"/>
      <c r="P13586" s="67"/>
      <c r="T13586" s="53"/>
      <c r="U13586" s="64"/>
      <c r="Y13586" s="53"/>
      <c r="Z13586" s="64"/>
      <c r="AD13586" s="53"/>
    </row>
    <row r="13587" spans="1:30" s="13" customFormat="1" x14ac:dyDescent="0.25">
      <c r="A13587"/>
      <c r="B13587" s="32"/>
      <c r="C13587" s="34"/>
      <c r="D13587" s="10"/>
      <c r="J13587" s="53"/>
      <c r="K13587" s="64"/>
      <c r="O13587" s="60"/>
      <c r="P13587" s="67"/>
      <c r="T13587" s="53"/>
      <c r="U13587" s="64"/>
      <c r="Y13587" s="53"/>
      <c r="Z13587" s="64"/>
      <c r="AD13587" s="53"/>
    </row>
    <row r="13588" spans="1:30" s="13" customFormat="1" x14ac:dyDescent="0.25">
      <c r="A13588"/>
      <c r="B13588" s="32"/>
      <c r="C13588" s="34"/>
      <c r="D13588" s="10"/>
      <c r="J13588" s="53"/>
      <c r="K13588" s="64"/>
      <c r="O13588" s="60"/>
      <c r="P13588" s="67"/>
      <c r="T13588" s="53"/>
      <c r="U13588" s="64"/>
      <c r="Y13588" s="53"/>
      <c r="Z13588" s="64"/>
      <c r="AD13588" s="53"/>
    </row>
    <row r="13589" spans="1:30" s="13" customFormat="1" x14ac:dyDescent="0.25">
      <c r="A13589"/>
      <c r="B13589" s="32"/>
      <c r="C13589" s="34"/>
      <c r="D13589" s="10"/>
      <c r="J13589" s="53"/>
      <c r="K13589" s="64"/>
      <c r="O13589" s="60"/>
      <c r="P13589" s="67"/>
      <c r="T13589" s="53"/>
      <c r="U13589" s="64"/>
      <c r="Y13589" s="53"/>
      <c r="Z13589" s="64"/>
      <c r="AD13589" s="53"/>
    </row>
    <row r="13590" spans="1:30" s="13" customFormat="1" x14ac:dyDescent="0.25">
      <c r="A13590"/>
      <c r="B13590" s="32"/>
      <c r="C13590" s="34"/>
      <c r="D13590" s="10"/>
      <c r="J13590" s="53"/>
      <c r="K13590" s="64"/>
      <c r="O13590" s="60"/>
      <c r="P13590" s="67"/>
      <c r="T13590" s="53"/>
      <c r="U13590" s="64"/>
      <c r="Y13590" s="53"/>
      <c r="Z13590" s="64"/>
      <c r="AD13590" s="53"/>
    </row>
    <row r="13591" spans="1:30" s="13" customFormat="1" x14ac:dyDescent="0.25">
      <c r="A13591"/>
      <c r="B13591" s="32"/>
      <c r="C13591" s="34"/>
      <c r="D13591" s="10"/>
      <c r="J13591" s="53"/>
      <c r="K13591" s="64"/>
      <c r="O13591" s="60"/>
      <c r="P13591" s="67"/>
      <c r="T13591" s="53"/>
      <c r="U13591" s="64"/>
      <c r="Y13591" s="53"/>
      <c r="Z13591" s="64"/>
      <c r="AD13591" s="53"/>
    </row>
    <row r="13592" spans="1:30" s="13" customFormat="1" x14ac:dyDescent="0.25">
      <c r="A13592"/>
      <c r="B13592" s="32"/>
      <c r="C13592" s="34"/>
      <c r="D13592" s="10"/>
      <c r="J13592" s="53"/>
      <c r="K13592" s="64"/>
      <c r="O13592" s="60"/>
      <c r="P13592" s="67"/>
      <c r="T13592" s="53"/>
      <c r="U13592" s="64"/>
      <c r="Y13592" s="53"/>
      <c r="Z13592" s="64"/>
      <c r="AD13592" s="53"/>
    </row>
    <row r="13593" spans="1:30" s="13" customFormat="1" x14ac:dyDescent="0.25">
      <c r="A13593"/>
      <c r="B13593" s="32"/>
      <c r="C13593" s="34"/>
      <c r="D13593" s="10"/>
      <c r="J13593" s="53"/>
      <c r="K13593" s="64"/>
      <c r="O13593" s="60"/>
      <c r="P13593" s="67"/>
      <c r="T13593" s="53"/>
      <c r="U13593" s="64"/>
      <c r="Y13593" s="53"/>
      <c r="Z13593" s="64"/>
      <c r="AD13593" s="53"/>
    </row>
    <row r="13594" spans="1:30" s="13" customFormat="1" x14ac:dyDescent="0.25">
      <c r="A13594"/>
      <c r="B13594" s="32"/>
      <c r="C13594" s="34"/>
      <c r="D13594" s="10"/>
      <c r="J13594" s="53"/>
      <c r="K13594" s="64"/>
      <c r="O13594" s="60"/>
      <c r="P13594" s="67"/>
      <c r="T13594" s="53"/>
      <c r="U13594" s="64"/>
      <c r="Y13594" s="53"/>
      <c r="Z13594" s="64"/>
      <c r="AD13594" s="53"/>
    </row>
    <row r="13595" spans="1:30" s="13" customFormat="1" x14ac:dyDescent="0.25">
      <c r="A13595"/>
      <c r="B13595" s="32"/>
      <c r="C13595" s="34"/>
      <c r="D13595" s="10"/>
      <c r="J13595" s="53"/>
      <c r="K13595" s="64"/>
      <c r="O13595" s="60"/>
      <c r="P13595" s="67"/>
      <c r="T13595" s="53"/>
      <c r="U13595" s="64"/>
      <c r="Y13595" s="53"/>
      <c r="Z13595" s="64"/>
      <c r="AD13595" s="53"/>
    </row>
    <row r="13596" spans="1:30" s="13" customFormat="1" x14ac:dyDescent="0.25">
      <c r="A13596"/>
      <c r="B13596" s="32"/>
      <c r="C13596" s="34"/>
      <c r="D13596" s="10"/>
      <c r="J13596" s="53"/>
      <c r="K13596" s="64"/>
      <c r="O13596" s="60"/>
      <c r="P13596" s="67"/>
      <c r="T13596" s="53"/>
      <c r="U13596" s="64"/>
      <c r="Y13596" s="53"/>
      <c r="Z13596" s="64"/>
      <c r="AD13596" s="53"/>
    </row>
    <row r="13597" spans="1:30" s="13" customFormat="1" x14ac:dyDescent="0.25">
      <c r="A13597"/>
      <c r="B13597" s="32"/>
      <c r="C13597" s="34"/>
      <c r="D13597" s="10"/>
      <c r="J13597" s="53"/>
      <c r="K13597" s="64"/>
      <c r="O13597" s="60"/>
      <c r="P13597" s="67"/>
      <c r="T13597" s="53"/>
      <c r="U13597" s="64"/>
      <c r="Y13597" s="53"/>
      <c r="Z13597" s="64"/>
      <c r="AD13597" s="53"/>
    </row>
    <row r="13598" spans="1:30" s="13" customFormat="1" x14ac:dyDescent="0.25">
      <c r="A13598"/>
      <c r="B13598" s="32"/>
      <c r="C13598" s="34"/>
      <c r="D13598" s="10"/>
      <c r="J13598" s="53"/>
      <c r="K13598" s="64"/>
      <c r="O13598" s="60"/>
      <c r="P13598" s="67"/>
      <c r="T13598" s="53"/>
      <c r="U13598" s="64"/>
      <c r="Y13598" s="53"/>
      <c r="Z13598" s="64"/>
      <c r="AD13598" s="53"/>
    </row>
    <row r="13599" spans="1:30" s="13" customFormat="1" x14ac:dyDescent="0.25">
      <c r="A13599"/>
      <c r="B13599" s="32"/>
      <c r="C13599" s="34"/>
      <c r="D13599" s="10"/>
      <c r="J13599" s="53"/>
      <c r="K13599" s="64"/>
      <c r="O13599" s="60"/>
      <c r="P13599" s="67"/>
      <c r="T13599" s="53"/>
      <c r="U13599" s="64"/>
      <c r="Y13599" s="53"/>
      <c r="Z13599" s="64"/>
      <c r="AD13599" s="53"/>
    </row>
    <row r="13600" spans="1:30" s="13" customFormat="1" x14ac:dyDescent="0.25">
      <c r="A13600"/>
      <c r="B13600" s="32"/>
      <c r="C13600" s="34"/>
      <c r="D13600" s="10"/>
      <c r="J13600" s="53"/>
      <c r="K13600" s="64"/>
      <c r="O13600" s="60"/>
      <c r="P13600" s="67"/>
      <c r="T13600" s="53"/>
      <c r="U13600" s="64"/>
      <c r="Y13600" s="53"/>
      <c r="Z13600" s="64"/>
      <c r="AD13600" s="53"/>
    </row>
    <row r="13601" spans="1:30" s="13" customFormat="1" x14ac:dyDescent="0.25">
      <c r="A13601"/>
      <c r="B13601" s="32"/>
      <c r="C13601" s="34"/>
      <c r="D13601" s="10"/>
      <c r="J13601" s="53"/>
      <c r="K13601" s="64"/>
      <c r="O13601" s="60"/>
      <c r="P13601" s="67"/>
      <c r="T13601" s="53"/>
      <c r="U13601" s="64"/>
      <c r="Y13601" s="53"/>
      <c r="Z13601" s="64"/>
      <c r="AD13601" s="53"/>
    </row>
    <row r="13602" spans="1:30" s="13" customFormat="1" x14ac:dyDescent="0.25">
      <c r="A13602"/>
      <c r="B13602" s="32"/>
      <c r="C13602" s="34"/>
      <c r="D13602" s="10"/>
      <c r="J13602" s="53"/>
      <c r="K13602" s="64"/>
      <c r="O13602" s="60"/>
      <c r="P13602" s="67"/>
      <c r="T13602" s="53"/>
      <c r="U13602" s="64"/>
      <c r="Y13602" s="53"/>
      <c r="Z13602" s="64"/>
      <c r="AD13602" s="53"/>
    </row>
    <row r="13603" spans="1:30" s="13" customFormat="1" x14ac:dyDescent="0.25">
      <c r="A13603"/>
      <c r="B13603" s="32"/>
      <c r="C13603" s="34"/>
      <c r="D13603" s="10"/>
      <c r="J13603" s="53"/>
      <c r="K13603" s="64"/>
      <c r="O13603" s="60"/>
      <c r="P13603" s="67"/>
      <c r="T13603" s="53"/>
      <c r="U13603" s="64"/>
      <c r="Y13603" s="53"/>
      <c r="Z13603" s="64"/>
      <c r="AD13603" s="53"/>
    </row>
    <row r="13604" spans="1:30" s="13" customFormat="1" x14ac:dyDescent="0.25">
      <c r="A13604"/>
      <c r="B13604" s="32"/>
      <c r="C13604" s="34"/>
      <c r="D13604" s="10"/>
      <c r="J13604" s="53"/>
      <c r="K13604" s="64"/>
      <c r="O13604" s="60"/>
      <c r="P13604" s="67"/>
      <c r="T13604" s="53"/>
      <c r="U13604" s="64"/>
      <c r="Y13604" s="53"/>
      <c r="Z13604" s="64"/>
      <c r="AD13604" s="53"/>
    </row>
    <row r="13605" spans="1:30" s="13" customFormat="1" x14ac:dyDescent="0.25">
      <c r="A13605"/>
      <c r="B13605" s="32"/>
      <c r="C13605" s="34"/>
      <c r="D13605" s="10"/>
      <c r="J13605" s="53"/>
      <c r="K13605" s="64"/>
      <c r="O13605" s="60"/>
      <c r="P13605" s="67"/>
      <c r="T13605" s="53"/>
      <c r="U13605" s="64"/>
      <c r="Y13605" s="53"/>
      <c r="Z13605" s="64"/>
      <c r="AD13605" s="53"/>
    </row>
    <row r="13606" spans="1:30" s="13" customFormat="1" x14ac:dyDescent="0.25">
      <c r="A13606"/>
      <c r="B13606" s="32"/>
      <c r="C13606" s="34"/>
      <c r="D13606" s="10"/>
      <c r="J13606" s="53"/>
      <c r="K13606" s="64"/>
      <c r="O13606" s="60"/>
      <c r="P13606" s="67"/>
      <c r="T13606" s="53"/>
      <c r="U13606" s="64"/>
      <c r="Y13606" s="53"/>
      <c r="Z13606" s="64"/>
      <c r="AD13606" s="53"/>
    </row>
    <row r="13607" spans="1:30" s="13" customFormat="1" x14ac:dyDescent="0.25">
      <c r="A13607"/>
      <c r="B13607" s="32"/>
      <c r="C13607" s="34"/>
      <c r="D13607" s="10"/>
      <c r="J13607" s="53"/>
      <c r="K13607" s="64"/>
      <c r="O13607" s="60"/>
      <c r="P13607" s="67"/>
      <c r="T13607" s="53"/>
      <c r="U13607" s="64"/>
      <c r="Y13607" s="53"/>
      <c r="Z13607" s="64"/>
      <c r="AD13607" s="53"/>
    </row>
    <row r="13608" spans="1:30" s="13" customFormat="1" x14ac:dyDescent="0.25">
      <c r="A13608"/>
      <c r="B13608" s="32"/>
      <c r="C13608" s="34"/>
      <c r="D13608" s="10"/>
      <c r="J13608" s="53"/>
      <c r="K13608" s="64"/>
      <c r="O13608" s="60"/>
      <c r="P13608" s="67"/>
      <c r="T13608" s="53"/>
      <c r="U13608" s="64"/>
      <c r="Y13608" s="53"/>
      <c r="Z13608" s="64"/>
      <c r="AD13608" s="53"/>
    </row>
    <row r="13609" spans="1:30" s="13" customFormat="1" x14ac:dyDescent="0.25">
      <c r="A13609"/>
      <c r="B13609" s="32"/>
      <c r="C13609" s="34"/>
      <c r="D13609" s="10"/>
      <c r="J13609" s="53"/>
      <c r="K13609" s="64"/>
      <c r="O13609" s="60"/>
      <c r="P13609" s="67"/>
      <c r="T13609" s="53"/>
      <c r="U13609" s="64"/>
      <c r="Y13609" s="53"/>
      <c r="Z13609" s="64"/>
      <c r="AD13609" s="53"/>
    </row>
    <row r="13610" spans="1:30" s="13" customFormat="1" x14ac:dyDescent="0.25">
      <c r="A13610"/>
      <c r="B13610" s="32"/>
      <c r="C13610" s="34"/>
      <c r="D13610" s="10"/>
      <c r="J13610" s="53"/>
      <c r="K13610" s="64"/>
      <c r="O13610" s="60"/>
      <c r="P13610" s="67"/>
      <c r="T13610" s="53"/>
      <c r="U13610" s="64"/>
      <c r="Y13610" s="53"/>
      <c r="Z13610" s="64"/>
      <c r="AD13610" s="53"/>
    </row>
    <row r="13611" spans="1:30" s="13" customFormat="1" x14ac:dyDescent="0.25">
      <c r="A13611"/>
      <c r="B13611" s="32"/>
      <c r="C13611" s="34"/>
      <c r="D13611" s="10"/>
      <c r="J13611" s="53"/>
      <c r="K13611" s="64"/>
      <c r="O13611" s="60"/>
      <c r="P13611" s="67"/>
      <c r="T13611" s="53"/>
      <c r="U13611" s="64"/>
      <c r="Y13611" s="53"/>
      <c r="Z13611" s="64"/>
      <c r="AD13611" s="53"/>
    </row>
    <row r="13612" spans="1:30" s="13" customFormat="1" x14ac:dyDescent="0.25">
      <c r="A13612"/>
      <c r="B13612" s="32"/>
      <c r="C13612" s="34"/>
      <c r="D13612" s="10"/>
      <c r="J13612" s="53"/>
      <c r="K13612" s="64"/>
      <c r="O13612" s="60"/>
      <c r="P13612" s="67"/>
      <c r="T13612" s="53"/>
      <c r="U13612" s="64"/>
      <c r="Y13612" s="53"/>
      <c r="Z13612" s="64"/>
      <c r="AD13612" s="53"/>
    </row>
    <row r="13613" spans="1:30" s="13" customFormat="1" x14ac:dyDescent="0.25">
      <c r="A13613"/>
      <c r="B13613" s="32"/>
      <c r="C13613" s="34"/>
      <c r="D13613" s="10"/>
      <c r="J13613" s="53"/>
      <c r="K13613" s="64"/>
      <c r="O13613" s="60"/>
      <c r="P13613" s="67"/>
      <c r="T13613" s="53"/>
      <c r="U13613" s="64"/>
      <c r="Y13613" s="53"/>
      <c r="Z13613" s="64"/>
      <c r="AD13613" s="53"/>
    </row>
    <row r="13614" spans="1:30" s="13" customFormat="1" x14ac:dyDescent="0.25">
      <c r="A13614"/>
      <c r="B13614" s="32"/>
      <c r="C13614" s="34"/>
      <c r="D13614" s="10"/>
      <c r="J13614" s="53"/>
      <c r="K13614" s="64"/>
      <c r="O13614" s="60"/>
      <c r="P13614" s="67"/>
      <c r="T13614" s="53"/>
      <c r="U13614" s="64"/>
      <c r="Y13614" s="53"/>
      <c r="Z13614" s="64"/>
      <c r="AD13614" s="53"/>
    </row>
    <row r="13615" spans="1:30" s="13" customFormat="1" x14ac:dyDescent="0.25">
      <c r="A13615"/>
      <c r="B13615" s="32"/>
      <c r="C13615" s="34"/>
      <c r="D13615" s="10"/>
      <c r="J13615" s="53"/>
      <c r="K13615" s="64"/>
      <c r="O13615" s="60"/>
      <c r="P13615" s="67"/>
      <c r="T13615" s="53"/>
      <c r="U13615" s="64"/>
      <c r="Y13615" s="53"/>
      <c r="Z13615" s="64"/>
      <c r="AD13615" s="53"/>
    </row>
    <row r="13616" spans="1:30" s="13" customFormat="1" x14ac:dyDescent="0.25">
      <c r="A13616"/>
      <c r="B13616" s="32"/>
      <c r="C13616" s="34"/>
      <c r="D13616" s="10"/>
      <c r="J13616" s="53"/>
      <c r="K13616" s="64"/>
      <c r="O13616" s="60"/>
      <c r="P13616" s="67"/>
      <c r="T13616" s="53"/>
      <c r="U13616" s="64"/>
      <c r="Y13616" s="53"/>
      <c r="Z13616" s="64"/>
      <c r="AD13616" s="53"/>
    </row>
    <row r="13617" spans="1:30" s="13" customFormat="1" x14ac:dyDescent="0.25">
      <c r="A13617"/>
      <c r="B13617" s="32"/>
      <c r="C13617" s="34"/>
      <c r="D13617" s="10"/>
      <c r="J13617" s="53"/>
      <c r="K13617" s="64"/>
      <c r="O13617" s="60"/>
      <c r="P13617" s="67"/>
      <c r="T13617" s="53"/>
      <c r="U13617" s="64"/>
      <c r="Y13617" s="53"/>
      <c r="Z13617" s="64"/>
      <c r="AD13617" s="53"/>
    </row>
    <row r="13618" spans="1:30" s="13" customFormat="1" x14ac:dyDescent="0.25">
      <c r="A13618"/>
      <c r="B13618" s="32"/>
      <c r="C13618" s="34"/>
      <c r="D13618" s="10"/>
      <c r="J13618" s="53"/>
      <c r="K13618" s="64"/>
      <c r="O13618" s="60"/>
      <c r="P13618" s="67"/>
      <c r="T13618" s="53"/>
      <c r="U13618" s="64"/>
      <c r="Y13618" s="53"/>
      <c r="Z13618" s="64"/>
      <c r="AD13618" s="53"/>
    </row>
    <row r="13619" spans="1:30" s="13" customFormat="1" x14ac:dyDescent="0.25">
      <c r="A13619"/>
      <c r="B13619" s="32"/>
      <c r="C13619" s="34"/>
      <c r="D13619" s="10"/>
      <c r="J13619" s="53"/>
      <c r="K13619" s="64"/>
      <c r="O13619" s="60"/>
      <c r="P13619" s="67"/>
      <c r="T13619" s="53"/>
      <c r="U13619" s="64"/>
      <c r="Y13619" s="53"/>
      <c r="Z13619" s="64"/>
      <c r="AD13619" s="53"/>
    </row>
    <row r="13620" spans="1:30" s="13" customFormat="1" x14ac:dyDescent="0.25">
      <c r="A13620"/>
      <c r="B13620" s="32"/>
      <c r="C13620" s="34"/>
      <c r="D13620" s="10"/>
      <c r="J13620" s="53"/>
      <c r="K13620" s="64"/>
      <c r="O13620" s="60"/>
      <c r="P13620" s="67"/>
      <c r="T13620" s="53"/>
      <c r="U13620" s="64"/>
      <c r="Y13620" s="53"/>
      <c r="Z13620" s="64"/>
      <c r="AD13620" s="53"/>
    </row>
    <row r="13621" spans="1:30" s="13" customFormat="1" x14ac:dyDescent="0.25">
      <c r="A13621"/>
      <c r="B13621" s="32"/>
      <c r="C13621" s="34"/>
      <c r="D13621" s="10"/>
      <c r="J13621" s="53"/>
      <c r="K13621" s="64"/>
      <c r="O13621" s="60"/>
      <c r="P13621" s="67"/>
      <c r="T13621" s="53"/>
      <c r="U13621" s="64"/>
      <c r="Y13621" s="53"/>
      <c r="Z13621" s="64"/>
      <c r="AD13621" s="53"/>
    </row>
    <row r="13622" spans="1:30" s="13" customFormat="1" x14ac:dyDescent="0.25">
      <c r="A13622"/>
      <c r="B13622" s="32"/>
      <c r="C13622" s="34"/>
      <c r="D13622" s="10"/>
      <c r="J13622" s="53"/>
      <c r="K13622" s="64"/>
      <c r="O13622" s="60"/>
      <c r="P13622" s="67"/>
      <c r="T13622" s="53"/>
      <c r="U13622" s="64"/>
      <c r="Y13622" s="53"/>
      <c r="Z13622" s="64"/>
      <c r="AD13622" s="53"/>
    </row>
    <row r="13623" spans="1:30" s="13" customFormat="1" x14ac:dyDescent="0.25">
      <c r="A13623"/>
      <c r="B13623" s="32"/>
      <c r="C13623" s="34"/>
      <c r="D13623" s="10"/>
      <c r="J13623" s="53"/>
      <c r="K13623" s="64"/>
      <c r="O13623" s="60"/>
      <c r="P13623" s="67"/>
      <c r="T13623" s="53"/>
      <c r="U13623" s="64"/>
      <c r="Y13623" s="53"/>
      <c r="Z13623" s="64"/>
      <c r="AD13623" s="53"/>
    </row>
    <row r="13624" spans="1:30" s="13" customFormat="1" x14ac:dyDescent="0.25">
      <c r="A13624"/>
      <c r="B13624" s="32"/>
      <c r="C13624" s="34"/>
      <c r="D13624" s="10"/>
      <c r="J13624" s="53"/>
      <c r="K13624" s="64"/>
      <c r="O13624" s="60"/>
      <c r="P13624" s="67"/>
      <c r="T13624" s="53"/>
      <c r="U13624" s="64"/>
      <c r="Y13624" s="53"/>
      <c r="Z13624" s="64"/>
      <c r="AD13624" s="53"/>
    </row>
    <row r="13625" spans="1:30" s="13" customFormat="1" x14ac:dyDescent="0.25">
      <c r="A13625"/>
      <c r="B13625" s="32"/>
      <c r="C13625" s="34"/>
      <c r="D13625" s="10"/>
      <c r="J13625" s="53"/>
      <c r="K13625" s="64"/>
      <c r="O13625" s="60"/>
      <c r="P13625" s="67"/>
      <c r="T13625" s="53"/>
      <c r="U13625" s="64"/>
      <c r="Y13625" s="53"/>
      <c r="Z13625" s="64"/>
      <c r="AD13625" s="53"/>
    </row>
    <row r="13626" spans="1:30" s="13" customFormat="1" x14ac:dyDescent="0.25">
      <c r="A13626"/>
      <c r="B13626" s="32"/>
      <c r="C13626" s="34"/>
      <c r="D13626" s="10"/>
      <c r="J13626" s="53"/>
      <c r="K13626" s="64"/>
      <c r="O13626" s="60"/>
      <c r="P13626" s="67"/>
      <c r="T13626" s="53"/>
      <c r="U13626" s="64"/>
      <c r="Y13626" s="53"/>
      <c r="Z13626" s="64"/>
      <c r="AD13626" s="53"/>
    </row>
    <row r="13627" spans="1:30" s="13" customFormat="1" x14ac:dyDescent="0.25">
      <c r="A13627"/>
      <c r="B13627" s="32"/>
      <c r="C13627" s="34"/>
      <c r="D13627" s="10"/>
      <c r="J13627" s="53"/>
      <c r="K13627" s="64"/>
      <c r="O13627" s="60"/>
      <c r="P13627" s="67"/>
      <c r="T13627" s="53"/>
      <c r="U13627" s="64"/>
      <c r="Y13627" s="53"/>
      <c r="Z13627" s="64"/>
      <c r="AD13627" s="53"/>
    </row>
    <row r="13628" spans="1:30" s="13" customFormat="1" x14ac:dyDescent="0.25">
      <c r="A13628"/>
      <c r="B13628" s="32"/>
      <c r="C13628" s="34"/>
      <c r="D13628" s="10"/>
      <c r="J13628" s="53"/>
      <c r="K13628" s="64"/>
      <c r="O13628" s="60"/>
      <c r="P13628" s="67"/>
      <c r="T13628" s="53"/>
      <c r="U13628" s="64"/>
      <c r="Y13628" s="53"/>
      <c r="Z13628" s="64"/>
      <c r="AD13628" s="53"/>
    </row>
    <row r="13629" spans="1:30" s="13" customFormat="1" x14ac:dyDescent="0.25">
      <c r="A13629"/>
      <c r="B13629" s="32"/>
      <c r="C13629" s="34"/>
      <c r="D13629" s="10"/>
      <c r="J13629" s="53"/>
      <c r="K13629" s="64"/>
      <c r="O13629" s="60"/>
      <c r="P13629" s="67"/>
      <c r="T13629" s="53"/>
      <c r="U13629" s="64"/>
      <c r="Y13629" s="53"/>
      <c r="Z13629" s="64"/>
      <c r="AD13629" s="53"/>
    </row>
    <row r="13630" spans="1:30" s="13" customFormat="1" x14ac:dyDescent="0.25">
      <c r="A13630"/>
      <c r="B13630" s="32"/>
      <c r="C13630" s="34"/>
      <c r="D13630" s="10"/>
      <c r="J13630" s="53"/>
      <c r="K13630" s="64"/>
      <c r="O13630" s="60"/>
      <c r="P13630" s="67"/>
      <c r="T13630" s="53"/>
      <c r="U13630" s="64"/>
      <c r="Y13630" s="53"/>
      <c r="Z13630" s="64"/>
      <c r="AD13630" s="53"/>
    </row>
    <row r="13631" spans="1:30" s="13" customFormat="1" x14ac:dyDescent="0.25">
      <c r="A13631"/>
      <c r="B13631" s="32"/>
      <c r="C13631" s="34"/>
      <c r="D13631" s="10"/>
      <c r="J13631" s="53"/>
      <c r="K13631" s="64"/>
      <c r="O13631" s="60"/>
      <c r="P13631" s="67"/>
      <c r="T13631" s="53"/>
      <c r="U13631" s="64"/>
      <c r="Y13631" s="53"/>
      <c r="Z13631" s="64"/>
      <c r="AD13631" s="53"/>
    </row>
    <row r="13632" spans="1:30" s="13" customFormat="1" x14ac:dyDescent="0.25">
      <c r="A13632"/>
      <c r="B13632" s="32"/>
      <c r="C13632" s="34"/>
      <c r="D13632" s="10"/>
      <c r="J13632" s="53"/>
      <c r="K13632" s="64"/>
      <c r="O13632" s="60"/>
      <c r="P13632" s="67"/>
      <c r="T13632" s="53"/>
      <c r="U13632" s="64"/>
      <c r="Y13632" s="53"/>
      <c r="Z13632" s="64"/>
      <c r="AD13632" s="53"/>
    </row>
    <row r="13633" spans="1:30" s="13" customFormat="1" x14ac:dyDescent="0.25">
      <c r="A13633"/>
      <c r="B13633" s="32"/>
      <c r="C13633" s="34"/>
      <c r="D13633" s="10"/>
      <c r="J13633" s="53"/>
      <c r="K13633" s="64"/>
      <c r="O13633" s="60"/>
      <c r="P13633" s="67"/>
      <c r="T13633" s="53"/>
      <c r="U13633" s="64"/>
      <c r="Y13633" s="53"/>
      <c r="Z13633" s="64"/>
      <c r="AD13633" s="53"/>
    </row>
    <row r="13634" spans="1:30" s="13" customFormat="1" x14ac:dyDescent="0.25">
      <c r="A13634"/>
      <c r="B13634" s="32"/>
      <c r="C13634" s="34"/>
      <c r="D13634" s="10"/>
      <c r="J13634" s="53"/>
      <c r="K13634" s="64"/>
      <c r="O13634" s="60"/>
      <c r="P13634" s="67"/>
      <c r="T13634" s="53"/>
      <c r="U13634" s="64"/>
      <c r="Y13634" s="53"/>
      <c r="Z13634" s="64"/>
      <c r="AD13634" s="53"/>
    </row>
    <row r="13635" spans="1:30" s="13" customFormat="1" x14ac:dyDescent="0.25">
      <c r="A13635"/>
      <c r="B13635" s="32"/>
      <c r="C13635" s="34"/>
      <c r="D13635" s="10"/>
      <c r="J13635" s="53"/>
      <c r="K13635" s="64"/>
      <c r="O13635" s="60"/>
      <c r="P13635" s="67"/>
      <c r="T13635" s="53"/>
      <c r="U13635" s="64"/>
      <c r="Y13635" s="53"/>
      <c r="Z13635" s="64"/>
      <c r="AD13635" s="53"/>
    </row>
    <row r="13636" spans="1:30" s="13" customFormat="1" x14ac:dyDescent="0.25">
      <c r="A13636"/>
      <c r="B13636" s="32"/>
      <c r="C13636" s="34"/>
      <c r="D13636" s="10"/>
      <c r="J13636" s="53"/>
      <c r="K13636" s="64"/>
      <c r="O13636" s="60"/>
      <c r="P13636" s="67"/>
      <c r="T13636" s="53"/>
      <c r="U13636" s="64"/>
      <c r="Y13636" s="53"/>
      <c r="Z13636" s="64"/>
      <c r="AD13636" s="53"/>
    </row>
    <row r="13637" spans="1:30" s="13" customFormat="1" x14ac:dyDescent="0.25">
      <c r="A13637"/>
      <c r="B13637" s="32"/>
      <c r="C13637" s="34"/>
      <c r="D13637" s="10"/>
      <c r="J13637" s="53"/>
      <c r="K13637" s="64"/>
      <c r="O13637" s="60"/>
      <c r="P13637" s="67"/>
      <c r="T13637" s="53"/>
      <c r="U13637" s="64"/>
      <c r="Y13637" s="53"/>
      <c r="Z13637" s="64"/>
      <c r="AD13637" s="53"/>
    </row>
    <row r="13638" spans="1:30" s="13" customFormat="1" x14ac:dyDescent="0.25">
      <c r="A13638"/>
      <c r="B13638" s="32"/>
      <c r="C13638" s="34"/>
      <c r="D13638" s="10"/>
      <c r="J13638" s="53"/>
      <c r="K13638" s="64"/>
      <c r="O13638" s="60"/>
      <c r="P13638" s="67"/>
      <c r="T13638" s="53"/>
      <c r="U13638" s="64"/>
      <c r="Y13638" s="53"/>
      <c r="Z13638" s="64"/>
      <c r="AD13638" s="53"/>
    </row>
    <row r="13639" spans="1:30" s="13" customFormat="1" x14ac:dyDescent="0.25">
      <c r="A13639"/>
      <c r="B13639" s="32"/>
      <c r="C13639" s="34"/>
      <c r="D13639" s="10"/>
      <c r="J13639" s="53"/>
      <c r="K13639" s="64"/>
      <c r="O13639" s="60"/>
      <c r="P13639" s="67"/>
      <c r="T13639" s="53"/>
      <c r="U13639" s="64"/>
      <c r="Y13639" s="53"/>
      <c r="Z13639" s="64"/>
      <c r="AD13639" s="53"/>
    </row>
    <row r="13640" spans="1:30" s="13" customFormat="1" x14ac:dyDescent="0.25">
      <c r="A13640"/>
      <c r="B13640" s="32"/>
      <c r="C13640" s="34"/>
      <c r="D13640" s="10"/>
      <c r="J13640" s="53"/>
      <c r="K13640" s="64"/>
      <c r="O13640" s="60"/>
      <c r="P13640" s="67"/>
      <c r="T13640" s="53"/>
      <c r="U13640" s="64"/>
      <c r="Y13640" s="53"/>
      <c r="Z13640" s="64"/>
      <c r="AD13640" s="53"/>
    </row>
    <row r="13641" spans="1:30" s="13" customFormat="1" x14ac:dyDescent="0.25">
      <c r="A13641"/>
      <c r="B13641" s="32"/>
      <c r="C13641" s="34"/>
      <c r="D13641" s="10"/>
      <c r="J13641" s="53"/>
      <c r="K13641" s="64"/>
      <c r="O13641" s="60"/>
      <c r="P13641" s="67"/>
      <c r="T13641" s="53"/>
      <c r="U13641" s="64"/>
      <c r="Y13641" s="53"/>
      <c r="Z13641" s="64"/>
      <c r="AD13641" s="53"/>
    </row>
    <row r="13642" spans="1:30" s="13" customFormat="1" x14ac:dyDescent="0.25">
      <c r="A13642"/>
      <c r="B13642" s="32"/>
      <c r="C13642" s="34"/>
      <c r="D13642" s="10"/>
      <c r="J13642" s="53"/>
      <c r="K13642" s="64"/>
      <c r="O13642" s="60"/>
      <c r="P13642" s="67"/>
      <c r="T13642" s="53"/>
      <c r="U13642" s="64"/>
      <c r="Y13642" s="53"/>
      <c r="Z13642" s="64"/>
      <c r="AD13642" s="53"/>
    </row>
    <row r="13643" spans="1:30" s="13" customFormat="1" x14ac:dyDescent="0.25">
      <c r="A13643"/>
      <c r="B13643" s="32"/>
      <c r="C13643" s="34"/>
      <c r="D13643" s="10"/>
      <c r="J13643" s="53"/>
      <c r="K13643" s="64"/>
      <c r="O13643" s="60"/>
      <c r="P13643" s="67"/>
      <c r="T13643" s="53"/>
      <c r="U13643" s="64"/>
      <c r="Y13643" s="53"/>
      <c r="Z13643" s="64"/>
      <c r="AD13643" s="53"/>
    </row>
    <row r="13644" spans="1:30" s="13" customFormat="1" x14ac:dyDescent="0.25">
      <c r="A13644"/>
      <c r="B13644" s="32"/>
      <c r="C13644" s="34"/>
      <c r="D13644" s="10"/>
      <c r="J13644" s="53"/>
      <c r="K13644" s="64"/>
      <c r="O13644" s="60"/>
      <c r="P13644" s="67"/>
      <c r="T13644" s="53"/>
      <c r="U13644" s="64"/>
      <c r="Y13644" s="53"/>
      <c r="Z13644" s="64"/>
      <c r="AD13644" s="53"/>
    </row>
    <row r="13645" spans="1:30" s="13" customFormat="1" x14ac:dyDescent="0.25">
      <c r="A13645"/>
      <c r="B13645" s="32"/>
      <c r="C13645" s="34"/>
      <c r="D13645" s="10"/>
      <c r="J13645" s="53"/>
      <c r="K13645" s="64"/>
      <c r="O13645" s="60"/>
      <c r="P13645" s="67"/>
      <c r="T13645" s="53"/>
      <c r="U13645" s="64"/>
      <c r="Y13645" s="53"/>
      <c r="Z13645" s="64"/>
      <c r="AD13645" s="53"/>
    </row>
    <row r="13646" spans="1:30" s="13" customFormat="1" x14ac:dyDescent="0.25">
      <c r="A13646"/>
      <c r="B13646" s="32"/>
      <c r="C13646" s="34"/>
      <c r="D13646" s="10"/>
      <c r="J13646" s="53"/>
      <c r="K13646" s="64"/>
      <c r="O13646" s="60"/>
      <c r="P13646" s="67"/>
      <c r="T13646" s="53"/>
      <c r="U13646" s="64"/>
      <c r="Y13646" s="53"/>
      <c r="Z13646" s="64"/>
      <c r="AD13646" s="53"/>
    </row>
    <row r="13647" spans="1:30" s="13" customFormat="1" x14ac:dyDescent="0.25">
      <c r="A13647"/>
      <c r="B13647" s="32"/>
      <c r="C13647" s="34"/>
      <c r="D13647" s="10"/>
      <c r="J13647" s="53"/>
      <c r="K13647" s="64"/>
      <c r="O13647" s="60"/>
      <c r="P13647" s="67"/>
      <c r="T13647" s="53"/>
      <c r="U13647" s="64"/>
      <c r="Y13647" s="53"/>
      <c r="Z13647" s="64"/>
      <c r="AD13647" s="53"/>
    </row>
    <row r="13648" spans="1:30" s="13" customFormat="1" x14ac:dyDescent="0.25">
      <c r="A13648"/>
      <c r="B13648" s="32"/>
      <c r="C13648" s="34"/>
      <c r="D13648" s="10"/>
      <c r="J13648" s="53"/>
      <c r="K13648" s="64"/>
      <c r="O13648" s="60"/>
      <c r="P13648" s="67"/>
      <c r="T13648" s="53"/>
      <c r="U13648" s="64"/>
      <c r="Y13648" s="53"/>
      <c r="Z13648" s="64"/>
      <c r="AD13648" s="53"/>
    </row>
    <row r="13649" spans="1:30" s="13" customFormat="1" x14ac:dyDescent="0.25">
      <c r="A13649"/>
      <c r="B13649" s="32"/>
      <c r="C13649" s="34"/>
      <c r="D13649" s="10"/>
      <c r="J13649" s="53"/>
      <c r="K13649" s="64"/>
      <c r="O13649" s="60"/>
      <c r="P13649" s="67"/>
      <c r="T13649" s="53"/>
      <c r="U13649" s="64"/>
      <c r="Y13649" s="53"/>
      <c r="Z13649" s="64"/>
      <c r="AD13649" s="53"/>
    </row>
    <row r="13650" spans="1:30" s="13" customFormat="1" x14ac:dyDescent="0.25">
      <c r="A13650"/>
      <c r="B13650" s="32"/>
      <c r="C13650" s="34"/>
      <c r="D13650" s="10"/>
      <c r="J13650" s="53"/>
      <c r="K13650" s="64"/>
      <c r="O13650" s="60"/>
      <c r="P13650" s="67"/>
      <c r="T13650" s="53"/>
      <c r="U13650" s="64"/>
      <c r="Y13650" s="53"/>
      <c r="Z13650" s="64"/>
      <c r="AD13650" s="53"/>
    </row>
    <row r="13651" spans="1:30" s="13" customFormat="1" x14ac:dyDescent="0.25">
      <c r="A13651"/>
      <c r="B13651" s="32"/>
      <c r="C13651" s="34"/>
      <c r="D13651" s="10"/>
      <c r="J13651" s="53"/>
      <c r="K13651" s="64"/>
      <c r="O13651" s="60"/>
      <c r="P13651" s="67"/>
      <c r="T13651" s="53"/>
      <c r="U13651" s="64"/>
      <c r="Y13651" s="53"/>
      <c r="Z13651" s="64"/>
      <c r="AD13651" s="53"/>
    </row>
    <row r="13652" spans="1:30" s="13" customFormat="1" x14ac:dyDescent="0.25">
      <c r="A13652"/>
      <c r="B13652" s="32"/>
      <c r="C13652" s="34"/>
      <c r="D13652" s="10"/>
      <c r="J13652" s="53"/>
      <c r="K13652" s="64"/>
      <c r="O13652" s="60"/>
      <c r="P13652" s="67"/>
      <c r="T13652" s="53"/>
      <c r="U13652" s="64"/>
      <c r="Y13652" s="53"/>
      <c r="Z13652" s="64"/>
      <c r="AD13652" s="53"/>
    </row>
    <row r="13653" spans="1:30" s="13" customFormat="1" x14ac:dyDescent="0.25">
      <c r="A13653"/>
      <c r="B13653" s="32"/>
      <c r="C13653" s="34"/>
      <c r="D13653" s="10"/>
      <c r="J13653" s="53"/>
      <c r="K13653" s="64"/>
      <c r="O13653" s="60"/>
      <c r="P13653" s="67"/>
      <c r="T13653" s="53"/>
      <c r="U13653" s="64"/>
      <c r="Y13653" s="53"/>
      <c r="Z13653" s="64"/>
      <c r="AD13653" s="53"/>
    </row>
    <row r="13654" spans="1:30" s="13" customFormat="1" x14ac:dyDescent="0.25">
      <c r="A13654"/>
      <c r="B13654" s="32"/>
      <c r="C13654" s="34"/>
      <c r="D13654" s="10"/>
      <c r="J13654" s="53"/>
      <c r="K13654" s="64"/>
      <c r="O13654" s="60"/>
      <c r="P13654" s="67"/>
      <c r="T13654" s="53"/>
      <c r="U13654" s="64"/>
      <c r="Y13654" s="53"/>
      <c r="Z13654" s="64"/>
      <c r="AD13654" s="53"/>
    </row>
    <row r="13655" spans="1:30" s="13" customFormat="1" x14ac:dyDescent="0.25">
      <c r="A13655"/>
      <c r="B13655" s="32"/>
      <c r="C13655" s="34"/>
      <c r="D13655" s="10"/>
      <c r="J13655" s="53"/>
      <c r="K13655" s="64"/>
      <c r="O13655" s="60"/>
      <c r="P13655" s="67"/>
      <c r="T13655" s="53"/>
      <c r="U13655" s="64"/>
      <c r="Y13655" s="53"/>
      <c r="Z13655" s="64"/>
      <c r="AD13655" s="53"/>
    </row>
    <row r="13656" spans="1:30" s="13" customFormat="1" x14ac:dyDescent="0.25">
      <c r="A13656"/>
      <c r="B13656" s="32"/>
      <c r="C13656" s="34"/>
      <c r="D13656" s="10"/>
      <c r="J13656" s="53"/>
      <c r="K13656" s="64"/>
      <c r="O13656" s="60"/>
      <c r="P13656" s="67"/>
      <c r="T13656" s="53"/>
      <c r="U13656" s="64"/>
      <c r="Y13656" s="53"/>
      <c r="Z13656" s="64"/>
      <c r="AD13656" s="53"/>
    </row>
    <row r="13657" spans="1:30" s="13" customFormat="1" x14ac:dyDescent="0.25">
      <c r="A13657"/>
      <c r="B13657" s="32"/>
      <c r="C13657" s="34"/>
      <c r="D13657" s="10"/>
      <c r="J13657" s="53"/>
      <c r="K13657" s="64"/>
      <c r="O13657" s="60"/>
      <c r="P13657" s="67"/>
      <c r="T13657" s="53"/>
      <c r="U13657" s="64"/>
      <c r="Y13657" s="53"/>
      <c r="Z13657" s="64"/>
      <c r="AD13657" s="53"/>
    </row>
    <row r="13658" spans="1:30" s="13" customFormat="1" x14ac:dyDescent="0.25">
      <c r="A13658"/>
      <c r="B13658" s="32"/>
      <c r="C13658" s="34"/>
      <c r="D13658" s="10"/>
      <c r="J13658" s="53"/>
      <c r="K13658" s="64"/>
      <c r="O13658" s="60"/>
      <c r="P13658" s="67"/>
      <c r="T13658" s="53"/>
      <c r="U13658" s="64"/>
      <c r="Y13658" s="53"/>
      <c r="Z13658" s="64"/>
      <c r="AD13658" s="53"/>
    </row>
    <row r="13659" spans="1:30" s="13" customFormat="1" x14ac:dyDescent="0.25">
      <c r="A13659"/>
      <c r="B13659" s="32"/>
      <c r="C13659" s="34"/>
      <c r="D13659" s="10"/>
      <c r="J13659" s="53"/>
      <c r="K13659" s="64"/>
      <c r="O13659" s="60"/>
      <c r="P13659" s="67"/>
      <c r="T13659" s="53"/>
      <c r="U13659" s="64"/>
      <c r="Y13659" s="53"/>
      <c r="Z13659" s="64"/>
      <c r="AD13659" s="53"/>
    </row>
    <row r="13660" spans="1:30" s="13" customFormat="1" x14ac:dyDescent="0.25">
      <c r="A13660"/>
      <c r="B13660" s="32"/>
      <c r="C13660" s="34"/>
      <c r="D13660" s="10"/>
      <c r="J13660" s="53"/>
      <c r="K13660" s="64"/>
      <c r="O13660" s="60"/>
      <c r="P13660" s="67"/>
      <c r="T13660" s="53"/>
      <c r="U13660" s="64"/>
      <c r="Y13660" s="53"/>
      <c r="Z13660" s="64"/>
      <c r="AD13660" s="53"/>
    </row>
    <row r="13661" spans="1:30" s="13" customFormat="1" x14ac:dyDescent="0.25">
      <c r="A13661"/>
      <c r="B13661" s="32"/>
      <c r="C13661" s="34"/>
      <c r="D13661" s="10"/>
      <c r="J13661" s="53"/>
      <c r="K13661" s="64"/>
      <c r="O13661" s="60"/>
      <c r="P13661" s="67"/>
      <c r="T13661" s="53"/>
      <c r="U13661" s="64"/>
      <c r="Y13661" s="53"/>
      <c r="Z13661" s="64"/>
      <c r="AD13661" s="53"/>
    </row>
    <row r="13662" spans="1:30" s="13" customFormat="1" x14ac:dyDescent="0.25">
      <c r="A13662"/>
      <c r="B13662" s="32"/>
      <c r="C13662" s="34"/>
      <c r="D13662" s="10"/>
      <c r="J13662" s="53"/>
      <c r="K13662" s="64"/>
      <c r="O13662" s="60"/>
      <c r="P13662" s="67"/>
      <c r="T13662" s="53"/>
      <c r="U13662" s="64"/>
      <c r="Y13662" s="53"/>
      <c r="Z13662" s="64"/>
      <c r="AD13662" s="53"/>
    </row>
    <row r="13663" spans="1:30" s="13" customFormat="1" x14ac:dyDescent="0.25">
      <c r="A13663"/>
      <c r="B13663" s="32"/>
      <c r="C13663" s="34"/>
      <c r="D13663" s="10"/>
      <c r="J13663" s="53"/>
      <c r="K13663" s="64"/>
      <c r="O13663" s="60"/>
      <c r="P13663" s="67"/>
      <c r="T13663" s="53"/>
      <c r="U13663" s="64"/>
      <c r="Y13663" s="53"/>
      <c r="Z13663" s="64"/>
      <c r="AD13663" s="53"/>
    </row>
    <row r="13664" spans="1:30" s="13" customFormat="1" x14ac:dyDescent="0.25">
      <c r="A13664"/>
      <c r="B13664" s="32"/>
      <c r="C13664" s="34"/>
      <c r="D13664" s="10"/>
      <c r="J13664" s="53"/>
      <c r="K13664" s="64"/>
      <c r="O13664" s="60"/>
      <c r="P13664" s="67"/>
      <c r="T13664" s="53"/>
      <c r="U13664" s="64"/>
      <c r="Y13664" s="53"/>
      <c r="Z13664" s="64"/>
      <c r="AD13664" s="53"/>
    </row>
    <row r="13665" spans="1:30" s="13" customFormat="1" x14ac:dyDescent="0.25">
      <c r="A13665"/>
      <c r="B13665" s="32"/>
      <c r="C13665" s="34"/>
      <c r="D13665" s="10"/>
      <c r="J13665" s="53"/>
      <c r="K13665" s="64"/>
      <c r="O13665" s="60"/>
      <c r="P13665" s="67"/>
      <c r="T13665" s="53"/>
      <c r="U13665" s="64"/>
      <c r="Y13665" s="53"/>
      <c r="Z13665" s="64"/>
      <c r="AD13665" s="53"/>
    </row>
    <row r="13666" spans="1:30" s="13" customFormat="1" x14ac:dyDescent="0.25">
      <c r="A13666"/>
      <c r="B13666" s="32"/>
      <c r="C13666" s="34"/>
      <c r="D13666" s="10"/>
      <c r="J13666" s="53"/>
      <c r="K13666" s="64"/>
      <c r="O13666" s="60"/>
      <c r="P13666" s="67"/>
      <c r="T13666" s="53"/>
      <c r="U13666" s="64"/>
      <c r="Y13666" s="53"/>
      <c r="Z13666" s="64"/>
      <c r="AD13666" s="53"/>
    </row>
    <row r="13667" spans="1:30" s="13" customFormat="1" x14ac:dyDescent="0.25">
      <c r="A13667"/>
      <c r="B13667" s="32"/>
      <c r="C13667" s="34"/>
      <c r="D13667" s="10"/>
      <c r="J13667" s="53"/>
      <c r="K13667" s="64"/>
      <c r="O13667" s="60"/>
      <c r="P13667" s="67"/>
      <c r="T13667" s="53"/>
      <c r="U13667" s="64"/>
      <c r="Y13667" s="53"/>
      <c r="Z13667" s="64"/>
      <c r="AD13667" s="53"/>
    </row>
    <row r="13668" spans="1:30" s="13" customFormat="1" x14ac:dyDescent="0.25">
      <c r="A13668"/>
      <c r="B13668" s="32"/>
      <c r="C13668" s="34"/>
      <c r="D13668" s="10"/>
      <c r="J13668" s="53"/>
      <c r="K13668" s="64"/>
      <c r="O13668" s="60"/>
      <c r="P13668" s="67"/>
      <c r="T13668" s="53"/>
      <c r="U13668" s="64"/>
      <c r="Y13668" s="53"/>
      <c r="Z13668" s="64"/>
      <c r="AD13668" s="53"/>
    </row>
    <row r="13669" spans="1:30" s="13" customFormat="1" x14ac:dyDescent="0.25">
      <c r="A13669"/>
      <c r="B13669" s="32"/>
      <c r="C13669" s="34"/>
      <c r="D13669" s="10"/>
      <c r="J13669" s="53"/>
      <c r="K13669" s="64"/>
      <c r="O13669" s="60"/>
      <c r="P13669" s="67"/>
      <c r="T13669" s="53"/>
      <c r="U13669" s="64"/>
      <c r="Y13669" s="53"/>
      <c r="Z13669" s="64"/>
      <c r="AD13669" s="53"/>
    </row>
    <row r="13670" spans="1:30" s="13" customFormat="1" x14ac:dyDescent="0.25">
      <c r="A13670"/>
      <c r="B13670" s="32"/>
      <c r="C13670" s="34"/>
      <c r="D13670" s="10"/>
      <c r="J13670" s="53"/>
      <c r="K13670" s="64"/>
      <c r="O13670" s="60"/>
      <c r="P13670" s="67"/>
      <c r="T13670" s="53"/>
      <c r="U13670" s="64"/>
      <c r="Y13670" s="53"/>
      <c r="Z13670" s="64"/>
      <c r="AD13670" s="53"/>
    </row>
    <row r="13671" spans="1:30" s="13" customFormat="1" x14ac:dyDescent="0.25">
      <c r="A13671"/>
      <c r="B13671" s="32"/>
      <c r="C13671" s="34"/>
      <c r="D13671" s="10"/>
      <c r="J13671" s="53"/>
      <c r="K13671" s="64"/>
      <c r="O13671" s="60"/>
      <c r="P13671" s="67"/>
      <c r="T13671" s="53"/>
      <c r="U13671" s="64"/>
      <c r="Y13671" s="53"/>
      <c r="Z13671" s="64"/>
      <c r="AD13671" s="53"/>
    </row>
    <row r="13672" spans="1:30" s="13" customFormat="1" x14ac:dyDescent="0.25">
      <c r="A13672"/>
      <c r="B13672" s="32"/>
      <c r="C13672" s="34"/>
      <c r="D13672" s="10"/>
      <c r="J13672" s="53"/>
      <c r="K13672" s="64"/>
      <c r="O13672" s="60"/>
      <c r="P13672" s="67"/>
      <c r="T13672" s="53"/>
      <c r="U13672" s="64"/>
      <c r="Y13672" s="53"/>
      <c r="Z13672" s="64"/>
      <c r="AD13672" s="53"/>
    </row>
    <row r="13673" spans="1:30" s="13" customFormat="1" x14ac:dyDescent="0.25">
      <c r="A13673"/>
      <c r="B13673" s="32"/>
      <c r="C13673" s="34"/>
      <c r="D13673" s="10"/>
      <c r="J13673" s="53"/>
      <c r="K13673" s="64"/>
      <c r="O13673" s="60"/>
      <c r="P13673" s="67"/>
      <c r="T13673" s="53"/>
      <c r="U13673" s="64"/>
      <c r="Y13673" s="53"/>
      <c r="Z13673" s="64"/>
      <c r="AD13673" s="53"/>
    </row>
    <row r="13674" spans="1:30" s="13" customFormat="1" x14ac:dyDescent="0.25">
      <c r="A13674"/>
      <c r="B13674" s="32"/>
      <c r="C13674" s="34"/>
      <c r="D13674" s="10"/>
      <c r="J13674" s="53"/>
      <c r="K13674" s="64"/>
      <c r="O13674" s="60"/>
      <c r="P13674" s="67"/>
      <c r="T13674" s="53"/>
      <c r="U13674" s="64"/>
      <c r="Y13674" s="53"/>
      <c r="Z13674" s="64"/>
      <c r="AD13674" s="53"/>
    </row>
    <row r="13675" spans="1:30" s="13" customFormat="1" x14ac:dyDescent="0.25">
      <c r="A13675"/>
      <c r="B13675" s="32"/>
      <c r="C13675" s="34"/>
      <c r="D13675" s="10"/>
      <c r="J13675" s="53"/>
      <c r="K13675" s="64"/>
      <c r="O13675" s="60"/>
      <c r="P13675" s="67"/>
      <c r="T13675" s="53"/>
      <c r="U13675" s="64"/>
      <c r="Y13675" s="53"/>
      <c r="Z13675" s="64"/>
      <c r="AD13675" s="53"/>
    </row>
    <row r="13676" spans="1:30" s="13" customFormat="1" x14ac:dyDescent="0.25">
      <c r="A13676"/>
      <c r="B13676" s="32"/>
      <c r="C13676" s="34"/>
      <c r="D13676" s="10"/>
      <c r="J13676" s="53"/>
      <c r="K13676" s="64"/>
      <c r="O13676" s="60"/>
      <c r="P13676" s="67"/>
      <c r="T13676" s="53"/>
      <c r="U13676" s="64"/>
      <c r="Y13676" s="53"/>
      <c r="Z13676" s="64"/>
      <c r="AD13676" s="53"/>
    </row>
    <row r="13677" spans="1:30" s="13" customFormat="1" x14ac:dyDescent="0.25">
      <c r="A13677"/>
      <c r="B13677" s="32"/>
      <c r="C13677" s="34"/>
      <c r="D13677" s="10"/>
      <c r="J13677" s="53"/>
      <c r="K13677" s="64"/>
      <c r="O13677" s="60"/>
      <c r="P13677" s="67"/>
      <c r="T13677" s="53"/>
      <c r="U13677" s="64"/>
      <c r="Y13677" s="53"/>
      <c r="Z13677" s="64"/>
      <c r="AD13677" s="53"/>
    </row>
    <row r="13678" spans="1:30" s="13" customFormat="1" x14ac:dyDescent="0.25">
      <c r="A13678"/>
      <c r="B13678" s="32"/>
      <c r="C13678" s="34"/>
      <c r="D13678" s="10"/>
      <c r="J13678" s="53"/>
      <c r="K13678" s="64"/>
      <c r="O13678" s="60"/>
      <c r="P13678" s="67"/>
      <c r="T13678" s="53"/>
      <c r="U13678" s="64"/>
      <c r="Y13678" s="53"/>
      <c r="Z13678" s="64"/>
      <c r="AD13678" s="53"/>
    </row>
    <row r="13679" spans="1:30" s="13" customFormat="1" x14ac:dyDescent="0.25">
      <c r="A13679"/>
      <c r="B13679" s="32"/>
      <c r="C13679" s="34"/>
      <c r="D13679" s="10"/>
      <c r="J13679" s="53"/>
      <c r="K13679" s="64"/>
      <c r="O13679" s="60"/>
      <c r="P13679" s="67"/>
      <c r="T13679" s="53"/>
      <c r="U13679" s="64"/>
      <c r="Y13679" s="53"/>
      <c r="Z13679" s="64"/>
      <c r="AD13679" s="53"/>
    </row>
    <row r="13680" spans="1:30" s="13" customFormat="1" x14ac:dyDescent="0.25">
      <c r="A13680"/>
      <c r="B13680" s="32"/>
      <c r="C13680" s="34"/>
      <c r="D13680" s="10"/>
      <c r="J13680" s="53"/>
      <c r="K13680" s="64"/>
      <c r="O13680" s="60"/>
      <c r="P13680" s="67"/>
      <c r="T13680" s="53"/>
      <c r="U13680" s="64"/>
      <c r="Y13680" s="53"/>
      <c r="Z13680" s="64"/>
      <c r="AD13680" s="53"/>
    </row>
    <row r="13681" spans="1:30" s="13" customFormat="1" x14ac:dyDescent="0.25">
      <c r="A13681"/>
      <c r="B13681" s="32"/>
      <c r="C13681" s="34"/>
      <c r="D13681" s="10"/>
      <c r="J13681" s="53"/>
      <c r="K13681" s="64"/>
      <c r="O13681" s="60"/>
      <c r="P13681" s="67"/>
      <c r="T13681" s="53"/>
      <c r="U13681" s="64"/>
      <c r="Y13681" s="53"/>
      <c r="Z13681" s="64"/>
      <c r="AD13681" s="53"/>
    </row>
    <row r="13682" spans="1:30" s="13" customFormat="1" x14ac:dyDescent="0.25">
      <c r="A13682"/>
      <c r="B13682" s="32"/>
      <c r="C13682" s="34"/>
      <c r="D13682" s="10"/>
      <c r="J13682" s="53"/>
      <c r="K13682" s="64"/>
      <c r="O13682" s="60"/>
      <c r="P13682" s="67"/>
      <c r="T13682" s="53"/>
      <c r="U13682" s="64"/>
      <c r="Y13682" s="53"/>
      <c r="Z13682" s="64"/>
      <c r="AD13682" s="53"/>
    </row>
    <row r="13683" spans="1:30" s="13" customFormat="1" x14ac:dyDescent="0.25">
      <c r="A13683"/>
      <c r="B13683" s="32"/>
      <c r="C13683" s="34"/>
      <c r="D13683" s="10"/>
      <c r="J13683" s="53"/>
      <c r="K13683" s="64"/>
      <c r="O13683" s="60"/>
      <c r="P13683" s="67"/>
      <c r="T13683" s="53"/>
      <c r="U13683" s="64"/>
      <c r="Y13683" s="53"/>
      <c r="Z13683" s="64"/>
      <c r="AD13683" s="53"/>
    </row>
    <row r="13684" spans="1:30" s="13" customFormat="1" x14ac:dyDescent="0.25">
      <c r="A13684"/>
      <c r="B13684" s="32"/>
      <c r="C13684" s="34"/>
      <c r="D13684" s="10"/>
      <c r="J13684" s="53"/>
      <c r="K13684" s="64"/>
      <c r="O13684" s="60"/>
      <c r="P13684" s="67"/>
      <c r="T13684" s="53"/>
      <c r="U13684" s="64"/>
      <c r="Y13684" s="53"/>
      <c r="Z13684" s="64"/>
      <c r="AD13684" s="53"/>
    </row>
    <row r="13685" spans="1:30" s="13" customFormat="1" x14ac:dyDescent="0.25">
      <c r="A13685"/>
      <c r="B13685" s="32"/>
      <c r="C13685" s="34"/>
      <c r="D13685" s="10"/>
      <c r="J13685" s="53"/>
      <c r="K13685" s="64"/>
      <c r="O13685" s="60"/>
      <c r="P13685" s="67"/>
      <c r="T13685" s="53"/>
      <c r="U13685" s="64"/>
      <c r="Y13685" s="53"/>
      <c r="Z13685" s="64"/>
      <c r="AD13685" s="53"/>
    </row>
    <row r="13686" spans="1:30" s="13" customFormat="1" x14ac:dyDescent="0.25">
      <c r="A13686"/>
      <c r="B13686" s="32"/>
      <c r="C13686" s="34"/>
      <c r="D13686" s="10"/>
      <c r="J13686" s="53"/>
      <c r="K13686" s="64"/>
      <c r="O13686" s="60"/>
      <c r="P13686" s="67"/>
      <c r="T13686" s="53"/>
      <c r="U13686" s="64"/>
      <c r="Y13686" s="53"/>
      <c r="Z13686" s="64"/>
      <c r="AD13686" s="53"/>
    </row>
    <row r="13687" spans="1:30" s="13" customFormat="1" x14ac:dyDescent="0.25">
      <c r="A13687"/>
      <c r="B13687" s="32"/>
      <c r="C13687" s="34"/>
      <c r="D13687" s="10"/>
      <c r="J13687" s="53"/>
      <c r="K13687" s="64"/>
      <c r="O13687" s="60"/>
      <c r="P13687" s="67"/>
      <c r="T13687" s="53"/>
      <c r="U13687" s="64"/>
      <c r="Y13687" s="53"/>
      <c r="Z13687" s="64"/>
      <c r="AD13687" s="53"/>
    </row>
    <row r="13688" spans="1:30" s="13" customFormat="1" x14ac:dyDescent="0.25">
      <c r="A13688"/>
      <c r="B13688" s="32"/>
      <c r="C13688" s="34"/>
      <c r="D13688" s="10"/>
      <c r="J13688" s="53"/>
      <c r="K13688" s="64"/>
      <c r="O13688" s="60"/>
      <c r="P13688" s="67"/>
      <c r="T13688" s="53"/>
      <c r="U13688" s="64"/>
      <c r="Y13688" s="53"/>
      <c r="Z13688" s="64"/>
      <c r="AD13688" s="53"/>
    </row>
    <row r="13689" spans="1:30" s="13" customFormat="1" x14ac:dyDescent="0.25">
      <c r="A13689"/>
      <c r="B13689" s="32"/>
      <c r="C13689" s="34"/>
      <c r="D13689" s="10"/>
      <c r="J13689" s="53"/>
      <c r="K13689" s="64"/>
      <c r="O13689" s="60"/>
      <c r="P13689" s="67"/>
      <c r="T13689" s="53"/>
      <c r="U13689" s="64"/>
      <c r="Y13689" s="53"/>
      <c r="Z13689" s="64"/>
      <c r="AD13689" s="53"/>
    </row>
    <row r="13690" spans="1:30" s="13" customFormat="1" x14ac:dyDescent="0.25">
      <c r="A13690"/>
      <c r="B13690" s="32"/>
      <c r="C13690" s="34"/>
      <c r="D13690" s="10"/>
      <c r="J13690" s="53"/>
      <c r="K13690" s="64"/>
      <c r="O13690" s="60"/>
      <c r="P13690" s="67"/>
      <c r="T13690" s="53"/>
      <c r="U13690" s="64"/>
      <c r="Y13690" s="53"/>
      <c r="Z13690" s="64"/>
      <c r="AD13690" s="53"/>
    </row>
    <row r="13691" spans="1:30" s="13" customFormat="1" x14ac:dyDescent="0.25">
      <c r="A13691"/>
      <c r="B13691" s="32"/>
      <c r="C13691" s="34"/>
      <c r="D13691" s="10"/>
      <c r="J13691" s="53"/>
      <c r="K13691" s="64"/>
      <c r="O13691" s="60"/>
      <c r="P13691" s="67"/>
      <c r="T13691" s="53"/>
      <c r="U13691" s="64"/>
      <c r="Y13691" s="53"/>
      <c r="Z13691" s="64"/>
      <c r="AD13691" s="53"/>
    </row>
    <row r="13692" spans="1:30" s="13" customFormat="1" x14ac:dyDescent="0.25">
      <c r="A13692"/>
      <c r="B13692" s="32"/>
      <c r="C13692" s="34"/>
      <c r="D13692" s="10"/>
      <c r="J13692" s="53"/>
      <c r="K13692" s="64"/>
      <c r="O13692" s="60"/>
      <c r="P13692" s="67"/>
      <c r="T13692" s="53"/>
      <c r="U13692" s="64"/>
      <c r="Y13692" s="53"/>
      <c r="Z13692" s="64"/>
      <c r="AD13692" s="53"/>
    </row>
    <row r="13693" spans="1:30" s="13" customFormat="1" x14ac:dyDescent="0.25">
      <c r="A13693"/>
      <c r="B13693" s="32"/>
      <c r="C13693" s="34"/>
      <c r="D13693" s="10"/>
      <c r="J13693" s="53"/>
      <c r="K13693" s="64"/>
      <c r="O13693" s="60"/>
      <c r="P13693" s="67"/>
      <c r="T13693" s="53"/>
      <c r="U13693" s="64"/>
      <c r="Y13693" s="53"/>
      <c r="Z13693" s="64"/>
      <c r="AD13693" s="53"/>
    </row>
    <row r="13694" spans="1:30" s="13" customFormat="1" x14ac:dyDescent="0.25">
      <c r="A13694"/>
      <c r="B13694" s="32"/>
      <c r="C13694" s="34"/>
      <c r="D13694" s="10"/>
      <c r="J13694" s="53"/>
      <c r="K13694" s="64"/>
      <c r="O13694" s="60"/>
      <c r="P13694" s="67"/>
      <c r="T13694" s="53"/>
      <c r="U13694" s="64"/>
      <c r="Y13694" s="53"/>
      <c r="Z13694" s="64"/>
      <c r="AD13694" s="53"/>
    </row>
    <row r="13695" spans="1:30" s="13" customFormat="1" x14ac:dyDescent="0.25">
      <c r="A13695"/>
      <c r="B13695" s="32"/>
      <c r="C13695" s="34"/>
      <c r="D13695" s="10"/>
      <c r="J13695" s="53"/>
      <c r="K13695" s="64"/>
      <c r="O13695" s="60"/>
      <c r="P13695" s="67"/>
      <c r="T13695" s="53"/>
      <c r="U13695" s="64"/>
      <c r="Y13695" s="53"/>
      <c r="Z13695" s="64"/>
      <c r="AD13695" s="53"/>
    </row>
    <row r="13696" spans="1:30" s="13" customFormat="1" x14ac:dyDescent="0.25">
      <c r="A13696"/>
      <c r="B13696" s="32"/>
      <c r="C13696" s="34"/>
      <c r="D13696" s="10"/>
      <c r="J13696" s="53"/>
      <c r="K13696" s="64"/>
      <c r="O13696" s="60"/>
      <c r="P13696" s="67"/>
      <c r="T13696" s="53"/>
      <c r="U13696" s="64"/>
      <c r="Y13696" s="53"/>
      <c r="Z13696" s="64"/>
      <c r="AD13696" s="53"/>
    </row>
    <row r="13697" spans="1:30" s="13" customFormat="1" x14ac:dyDescent="0.25">
      <c r="A13697"/>
      <c r="B13697" s="32"/>
      <c r="C13697" s="34"/>
      <c r="D13697" s="10"/>
      <c r="J13697" s="53"/>
      <c r="K13697" s="64"/>
      <c r="O13697" s="60"/>
      <c r="P13697" s="67"/>
      <c r="T13697" s="53"/>
      <c r="U13697" s="64"/>
      <c r="Y13697" s="53"/>
      <c r="Z13697" s="64"/>
      <c r="AD13697" s="53"/>
    </row>
    <row r="13698" spans="1:30" s="13" customFormat="1" x14ac:dyDescent="0.25">
      <c r="A13698"/>
      <c r="B13698" s="32"/>
      <c r="C13698" s="34"/>
      <c r="D13698" s="10"/>
      <c r="J13698" s="53"/>
      <c r="K13698" s="64"/>
      <c r="O13698" s="60"/>
      <c r="P13698" s="67"/>
      <c r="T13698" s="53"/>
      <c r="U13698" s="64"/>
      <c r="Y13698" s="53"/>
      <c r="Z13698" s="64"/>
      <c r="AD13698" s="53"/>
    </row>
    <row r="13699" spans="1:30" s="13" customFormat="1" x14ac:dyDescent="0.25">
      <c r="A13699"/>
      <c r="B13699" s="32"/>
      <c r="C13699" s="34"/>
      <c r="D13699" s="10"/>
      <c r="J13699" s="53"/>
      <c r="K13699" s="64"/>
      <c r="O13699" s="60"/>
      <c r="P13699" s="67"/>
      <c r="T13699" s="53"/>
      <c r="U13699" s="64"/>
      <c r="Y13699" s="53"/>
      <c r="Z13699" s="64"/>
      <c r="AD13699" s="53"/>
    </row>
    <row r="13700" spans="1:30" s="13" customFormat="1" x14ac:dyDescent="0.25">
      <c r="A13700"/>
      <c r="B13700" s="32"/>
      <c r="C13700" s="34"/>
      <c r="D13700" s="10"/>
      <c r="J13700" s="53"/>
      <c r="K13700" s="64"/>
      <c r="O13700" s="60"/>
      <c r="P13700" s="67"/>
      <c r="T13700" s="53"/>
      <c r="U13700" s="64"/>
      <c r="Y13700" s="53"/>
      <c r="Z13700" s="64"/>
      <c r="AD13700" s="53"/>
    </row>
    <row r="13701" spans="1:30" s="13" customFormat="1" x14ac:dyDescent="0.25">
      <c r="A13701"/>
      <c r="B13701" s="32"/>
      <c r="C13701" s="34"/>
      <c r="D13701" s="10"/>
      <c r="J13701" s="53"/>
      <c r="K13701" s="64"/>
      <c r="O13701" s="60"/>
      <c r="P13701" s="67"/>
      <c r="T13701" s="53"/>
      <c r="U13701" s="64"/>
      <c r="Y13701" s="53"/>
      <c r="Z13701" s="64"/>
      <c r="AD13701" s="53"/>
    </row>
    <row r="13702" spans="1:30" s="13" customFormat="1" x14ac:dyDescent="0.25">
      <c r="A13702"/>
      <c r="B13702" s="32"/>
      <c r="C13702" s="34"/>
      <c r="D13702" s="10"/>
      <c r="J13702" s="53"/>
      <c r="K13702" s="64"/>
      <c r="O13702" s="60"/>
      <c r="P13702" s="67"/>
      <c r="T13702" s="53"/>
      <c r="U13702" s="64"/>
      <c r="Y13702" s="53"/>
      <c r="Z13702" s="64"/>
      <c r="AD13702" s="53"/>
    </row>
    <row r="13703" spans="1:30" s="13" customFormat="1" x14ac:dyDescent="0.25">
      <c r="A13703"/>
      <c r="B13703" s="32"/>
      <c r="C13703" s="34"/>
      <c r="D13703" s="10"/>
      <c r="J13703" s="53"/>
      <c r="K13703" s="64"/>
      <c r="O13703" s="60"/>
      <c r="P13703" s="67"/>
      <c r="T13703" s="53"/>
      <c r="U13703" s="64"/>
      <c r="Y13703" s="53"/>
      <c r="Z13703" s="64"/>
      <c r="AD13703" s="53"/>
    </row>
    <row r="13704" spans="1:30" s="13" customFormat="1" x14ac:dyDescent="0.25">
      <c r="A13704"/>
      <c r="B13704" s="32"/>
      <c r="C13704" s="34"/>
      <c r="D13704" s="10"/>
      <c r="J13704" s="53"/>
      <c r="K13704" s="64"/>
      <c r="O13704" s="60"/>
      <c r="P13704" s="67"/>
      <c r="T13704" s="53"/>
      <c r="U13704" s="64"/>
      <c r="Y13704" s="53"/>
      <c r="Z13704" s="64"/>
      <c r="AD13704" s="53"/>
    </row>
    <row r="13705" spans="1:30" s="13" customFormat="1" x14ac:dyDescent="0.25">
      <c r="A13705"/>
      <c r="B13705" s="32"/>
      <c r="C13705" s="34"/>
      <c r="D13705" s="10"/>
      <c r="J13705" s="53"/>
      <c r="K13705" s="64"/>
      <c r="O13705" s="60"/>
      <c r="P13705" s="67"/>
      <c r="T13705" s="53"/>
      <c r="U13705" s="64"/>
      <c r="Y13705" s="53"/>
      <c r="Z13705" s="64"/>
      <c r="AD13705" s="53"/>
    </row>
    <row r="13706" spans="1:30" s="13" customFormat="1" x14ac:dyDescent="0.25">
      <c r="A13706"/>
      <c r="B13706" s="32"/>
      <c r="C13706" s="34"/>
      <c r="D13706" s="10"/>
      <c r="J13706" s="53"/>
      <c r="K13706" s="64"/>
      <c r="O13706" s="60"/>
      <c r="P13706" s="67"/>
      <c r="T13706" s="53"/>
      <c r="U13706" s="64"/>
      <c r="Y13706" s="53"/>
      <c r="Z13706" s="64"/>
      <c r="AD13706" s="53"/>
    </row>
    <row r="13707" spans="1:30" s="13" customFormat="1" x14ac:dyDescent="0.25">
      <c r="A13707"/>
      <c r="B13707" s="32"/>
      <c r="C13707" s="34"/>
      <c r="D13707" s="10"/>
      <c r="J13707" s="53"/>
      <c r="K13707" s="64"/>
      <c r="O13707" s="60"/>
      <c r="P13707" s="67"/>
      <c r="T13707" s="53"/>
      <c r="U13707" s="64"/>
      <c r="Y13707" s="53"/>
      <c r="Z13707" s="64"/>
      <c r="AD13707" s="53"/>
    </row>
    <row r="13708" spans="1:30" s="13" customFormat="1" x14ac:dyDescent="0.25">
      <c r="A13708"/>
      <c r="B13708" s="32"/>
      <c r="C13708" s="34"/>
      <c r="D13708" s="10"/>
      <c r="J13708" s="53"/>
      <c r="K13708" s="64"/>
      <c r="O13708" s="60"/>
      <c r="P13708" s="67"/>
      <c r="T13708" s="53"/>
      <c r="U13708" s="64"/>
      <c r="Y13708" s="53"/>
      <c r="Z13708" s="64"/>
      <c r="AD13708" s="53"/>
    </row>
    <row r="13709" spans="1:30" s="13" customFormat="1" x14ac:dyDescent="0.25">
      <c r="A13709"/>
      <c r="B13709" s="32"/>
      <c r="C13709" s="34"/>
      <c r="D13709" s="10"/>
      <c r="J13709" s="53"/>
      <c r="K13709" s="64"/>
      <c r="O13709" s="60"/>
      <c r="P13709" s="67"/>
      <c r="T13709" s="53"/>
      <c r="U13709" s="64"/>
      <c r="Y13709" s="53"/>
      <c r="Z13709" s="64"/>
      <c r="AD13709" s="53"/>
    </row>
    <row r="13710" spans="1:30" s="13" customFormat="1" x14ac:dyDescent="0.25">
      <c r="A13710"/>
      <c r="B13710" s="32"/>
      <c r="C13710" s="34"/>
      <c r="D13710" s="10"/>
      <c r="J13710" s="53"/>
      <c r="K13710" s="64"/>
      <c r="O13710" s="60"/>
      <c r="P13710" s="67"/>
      <c r="T13710" s="53"/>
      <c r="U13710" s="64"/>
      <c r="Y13710" s="53"/>
      <c r="Z13710" s="64"/>
      <c r="AD13710" s="53"/>
    </row>
    <row r="13711" spans="1:30" s="13" customFormat="1" x14ac:dyDescent="0.25">
      <c r="A13711"/>
      <c r="B13711" s="32"/>
      <c r="C13711" s="34"/>
      <c r="D13711" s="10"/>
      <c r="J13711" s="53"/>
      <c r="K13711" s="64"/>
      <c r="O13711" s="60"/>
      <c r="P13711" s="67"/>
      <c r="T13711" s="53"/>
      <c r="U13711" s="64"/>
      <c r="Y13711" s="53"/>
      <c r="Z13711" s="64"/>
      <c r="AD13711" s="53"/>
    </row>
    <row r="13712" spans="1:30" s="13" customFormat="1" x14ac:dyDescent="0.25">
      <c r="A13712"/>
      <c r="B13712" s="32"/>
      <c r="C13712" s="34"/>
      <c r="D13712" s="10"/>
      <c r="J13712" s="53"/>
      <c r="K13712" s="64"/>
      <c r="O13712" s="60"/>
      <c r="P13712" s="67"/>
      <c r="T13712" s="53"/>
      <c r="U13712" s="64"/>
      <c r="Y13712" s="53"/>
      <c r="Z13712" s="64"/>
      <c r="AD13712" s="53"/>
    </row>
    <row r="13713" spans="1:30" s="13" customFormat="1" x14ac:dyDescent="0.25">
      <c r="A13713"/>
      <c r="B13713" s="32"/>
      <c r="C13713" s="34"/>
      <c r="D13713" s="10"/>
      <c r="J13713" s="53"/>
      <c r="K13713" s="64"/>
      <c r="O13713" s="60"/>
      <c r="P13713" s="67"/>
      <c r="T13713" s="53"/>
      <c r="U13713" s="64"/>
      <c r="Y13713" s="53"/>
      <c r="Z13713" s="64"/>
      <c r="AD13713" s="53"/>
    </row>
    <row r="13714" spans="1:30" s="13" customFormat="1" x14ac:dyDescent="0.25">
      <c r="A13714"/>
      <c r="B13714" s="32"/>
      <c r="C13714" s="34"/>
      <c r="D13714" s="10"/>
      <c r="J13714" s="53"/>
      <c r="K13714" s="64"/>
      <c r="O13714" s="60"/>
      <c r="P13714" s="67"/>
      <c r="T13714" s="53"/>
      <c r="U13714" s="64"/>
      <c r="Y13714" s="53"/>
      <c r="Z13714" s="64"/>
      <c r="AD13714" s="53"/>
    </row>
    <row r="13715" spans="1:30" s="13" customFormat="1" x14ac:dyDescent="0.25">
      <c r="A13715"/>
      <c r="B13715" s="32"/>
      <c r="C13715" s="34"/>
      <c r="D13715" s="10"/>
      <c r="J13715" s="53"/>
      <c r="K13715" s="64"/>
      <c r="O13715" s="60"/>
      <c r="P13715" s="67"/>
      <c r="T13715" s="53"/>
      <c r="U13715" s="64"/>
      <c r="Y13715" s="53"/>
      <c r="Z13715" s="64"/>
      <c r="AD13715" s="53"/>
    </row>
    <row r="13716" spans="1:30" s="13" customFormat="1" x14ac:dyDescent="0.25">
      <c r="A13716"/>
      <c r="B13716" s="32"/>
      <c r="C13716" s="34"/>
      <c r="D13716" s="10"/>
      <c r="J13716" s="53"/>
      <c r="K13716" s="64"/>
      <c r="O13716" s="60"/>
      <c r="P13716" s="67"/>
      <c r="T13716" s="53"/>
      <c r="U13716" s="64"/>
      <c r="Y13716" s="53"/>
      <c r="Z13716" s="64"/>
      <c r="AD13716" s="53"/>
    </row>
    <row r="13717" spans="1:30" s="13" customFormat="1" x14ac:dyDescent="0.25">
      <c r="A13717"/>
      <c r="B13717" s="32"/>
      <c r="C13717" s="34"/>
      <c r="D13717" s="10"/>
      <c r="J13717" s="53"/>
      <c r="K13717" s="64"/>
      <c r="O13717" s="60"/>
      <c r="P13717" s="67"/>
      <c r="T13717" s="53"/>
      <c r="U13717" s="64"/>
      <c r="Y13717" s="53"/>
      <c r="Z13717" s="64"/>
      <c r="AD13717" s="53"/>
    </row>
    <row r="13718" spans="1:30" s="13" customFormat="1" x14ac:dyDescent="0.25">
      <c r="A13718"/>
      <c r="B13718" s="32"/>
      <c r="C13718" s="34"/>
      <c r="D13718" s="10"/>
      <c r="J13718" s="53"/>
      <c r="K13718" s="64"/>
      <c r="O13718" s="60"/>
      <c r="P13718" s="67"/>
      <c r="T13718" s="53"/>
      <c r="U13718" s="64"/>
      <c r="Y13718" s="53"/>
      <c r="Z13718" s="64"/>
      <c r="AD13718" s="53"/>
    </row>
    <row r="13719" spans="1:30" s="13" customFormat="1" x14ac:dyDescent="0.25">
      <c r="A13719"/>
      <c r="B13719" s="32"/>
      <c r="C13719" s="34"/>
      <c r="D13719" s="10"/>
      <c r="J13719" s="53"/>
      <c r="K13719" s="64"/>
      <c r="O13719" s="60"/>
      <c r="P13719" s="67"/>
      <c r="T13719" s="53"/>
      <c r="U13719" s="64"/>
      <c r="Y13719" s="53"/>
      <c r="Z13719" s="64"/>
      <c r="AD13719" s="53"/>
    </row>
    <row r="13720" spans="1:30" s="13" customFormat="1" x14ac:dyDescent="0.25">
      <c r="A13720"/>
      <c r="B13720" s="32"/>
      <c r="C13720" s="34"/>
      <c r="D13720" s="10"/>
      <c r="J13720" s="53"/>
      <c r="K13720" s="64"/>
      <c r="O13720" s="60"/>
      <c r="P13720" s="67"/>
      <c r="T13720" s="53"/>
      <c r="U13720" s="64"/>
      <c r="Y13720" s="53"/>
      <c r="Z13720" s="64"/>
      <c r="AD13720" s="53"/>
    </row>
    <row r="13721" spans="1:30" s="13" customFormat="1" x14ac:dyDescent="0.25">
      <c r="A13721"/>
      <c r="B13721" s="32"/>
      <c r="C13721" s="34"/>
      <c r="D13721" s="10"/>
      <c r="J13721" s="53"/>
      <c r="K13721" s="64"/>
      <c r="O13721" s="60"/>
      <c r="P13721" s="67"/>
      <c r="T13721" s="53"/>
      <c r="U13721" s="64"/>
      <c r="Y13721" s="53"/>
      <c r="Z13721" s="64"/>
      <c r="AD13721" s="53"/>
    </row>
    <row r="13722" spans="1:30" s="13" customFormat="1" x14ac:dyDescent="0.25">
      <c r="A13722"/>
      <c r="B13722" s="32"/>
      <c r="C13722" s="34"/>
      <c r="D13722" s="10"/>
      <c r="J13722" s="53"/>
      <c r="K13722" s="64"/>
      <c r="O13722" s="60"/>
      <c r="P13722" s="67"/>
      <c r="T13722" s="53"/>
      <c r="U13722" s="64"/>
      <c r="Y13722" s="53"/>
      <c r="Z13722" s="64"/>
      <c r="AD13722" s="53"/>
    </row>
    <row r="13723" spans="1:30" s="13" customFormat="1" x14ac:dyDescent="0.25">
      <c r="A13723"/>
      <c r="B13723" s="32"/>
      <c r="C13723" s="34"/>
      <c r="D13723" s="10"/>
      <c r="J13723" s="53"/>
      <c r="K13723" s="64"/>
      <c r="O13723" s="60"/>
      <c r="P13723" s="67"/>
      <c r="T13723" s="53"/>
      <c r="U13723" s="64"/>
      <c r="Y13723" s="53"/>
      <c r="Z13723" s="64"/>
      <c r="AD13723" s="53"/>
    </row>
    <row r="13724" spans="1:30" s="13" customFormat="1" x14ac:dyDescent="0.25">
      <c r="A13724"/>
      <c r="B13724" s="32"/>
      <c r="C13724" s="34"/>
      <c r="D13724" s="10"/>
      <c r="J13724" s="53"/>
      <c r="K13724" s="64"/>
      <c r="O13724" s="60"/>
      <c r="P13724" s="67"/>
      <c r="T13724" s="53"/>
      <c r="U13724" s="64"/>
      <c r="Y13724" s="53"/>
      <c r="Z13724" s="64"/>
      <c r="AD13724" s="53"/>
    </row>
    <row r="13725" spans="1:30" s="13" customFormat="1" x14ac:dyDescent="0.25">
      <c r="A13725"/>
      <c r="B13725" s="32"/>
      <c r="C13725" s="34"/>
      <c r="D13725" s="10"/>
      <c r="J13725" s="53"/>
      <c r="K13725" s="64"/>
      <c r="O13725" s="60"/>
      <c r="P13725" s="67"/>
      <c r="T13725" s="53"/>
      <c r="U13725" s="64"/>
      <c r="Y13725" s="53"/>
      <c r="Z13725" s="64"/>
      <c r="AD13725" s="53"/>
    </row>
    <row r="13726" spans="1:30" s="13" customFormat="1" x14ac:dyDescent="0.25">
      <c r="A13726"/>
      <c r="B13726" s="32"/>
      <c r="C13726" s="34"/>
      <c r="D13726" s="10"/>
      <c r="J13726" s="53"/>
      <c r="K13726" s="64"/>
      <c r="O13726" s="60"/>
      <c r="P13726" s="67"/>
      <c r="T13726" s="53"/>
      <c r="U13726" s="64"/>
      <c r="Y13726" s="53"/>
      <c r="Z13726" s="64"/>
      <c r="AD13726" s="53"/>
    </row>
    <row r="13727" spans="1:30" s="13" customFormat="1" x14ac:dyDescent="0.25">
      <c r="A13727"/>
      <c r="B13727" s="32"/>
      <c r="C13727" s="34"/>
      <c r="D13727" s="10"/>
      <c r="J13727" s="53"/>
      <c r="K13727" s="64"/>
      <c r="O13727" s="60"/>
      <c r="P13727" s="67"/>
      <c r="T13727" s="53"/>
      <c r="U13727" s="64"/>
      <c r="Y13727" s="53"/>
      <c r="Z13727" s="64"/>
      <c r="AD13727" s="53"/>
    </row>
    <row r="13728" spans="1:30" s="13" customFormat="1" x14ac:dyDescent="0.25">
      <c r="A13728"/>
      <c r="B13728" s="32"/>
      <c r="C13728" s="34"/>
      <c r="D13728" s="10"/>
      <c r="J13728" s="53"/>
      <c r="K13728" s="64"/>
      <c r="O13728" s="60"/>
      <c r="P13728" s="67"/>
      <c r="T13728" s="53"/>
      <c r="U13728" s="64"/>
      <c r="Y13728" s="53"/>
      <c r="Z13728" s="64"/>
      <c r="AD13728" s="53"/>
    </row>
    <row r="13729" spans="1:30" s="13" customFormat="1" x14ac:dyDescent="0.25">
      <c r="A13729"/>
      <c r="B13729" s="32"/>
      <c r="C13729" s="34"/>
      <c r="D13729" s="10"/>
      <c r="J13729" s="53"/>
      <c r="K13729" s="64"/>
      <c r="O13729" s="60"/>
      <c r="P13729" s="67"/>
      <c r="T13729" s="53"/>
      <c r="U13729" s="64"/>
      <c r="Y13729" s="53"/>
      <c r="Z13729" s="64"/>
      <c r="AD13729" s="53"/>
    </row>
    <row r="13730" spans="1:30" s="13" customFormat="1" x14ac:dyDescent="0.25">
      <c r="A13730"/>
      <c r="B13730" s="32"/>
      <c r="C13730" s="34"/>
      <c r="D13730" s="10"/>
      <c r="J13730" s="53"/>
      <c r="K13730" s="64"/>
      <c r="O13730" s="60"/>
      <c r="P13730" s="67"/>
      <c r="T13730" s="53"/>
      <c r="U13730" s="64"/>
      <c r="Y13730" s="53"/>
      <c r="Z13730" s="64"/>
      <c r="AD13730" s="53"/>
    </row>
    <row r="13731" spans="1:30" s="13" customFormat="1" x14ac:dyDescent="0.25">
      <c r="A13731"/>
      <c r="B13731" s="32"/>
      <c r="C13731" s="34"/>
      <c r="D13731" s="10"/>
      <c r="J13731" s="53"/>
      <c r="K13731" s="64"/>
      <c r="O13731" s="60"/>
      <c r="P13731" s="67"/>
      <c r="T13731" s="53"/>
      <c r="U13731" s="64"/>
      <c r="Y13731" s="53"/>
      <c r="Z13731" s="64"/>
      <c r="AD13731" s="53"/>
    </row>
    <row r="13732" spans="1:30" s="13" customFormat="1" x14ac:dyDescent="0.25">
      <c r="A13732"/>
      <c r="B13732" s="32"/>
      <c r="C13732" s="34"/>
      <c r="D13732" s="10"/>
      <c r="J13732" s="53"/>
      <c r="K13732" s="64"/>
      <c r="O13732" s="60"/>
      <c r="P13732" s="67"/>
      <c r="T13732" s="53"/>
      <c r="U13732" s="64"/>
      <c r="Y13732" s="53"/>
      <c r="Z13732" s="64"/>
      <c r="AD13732" s="53"/>
    </row>
    <row r="13733" spans="1:30" s="13" customFormat="1" x14ac:dyDescent="0.25">
      <c r="A13733"/>
      <c r="B13733" s="32"/>
      <c r="C13733" s="34"/>
      <c r="D13733" s="10"/>
      <c r="J13733" s="53"/>
      <c r="K13733" s="64"/>
      <c r="O13733" s="60"/>
      <c r="P13733" s="67"/>
      <c r="T13733" s="53"/>
      <c r="U13733" s="64"/>
      <c r="Y13733" s="53"/>
      <c r="Z13733" s="64"/>
      <c r="AD13733" s="53"/>
    </row>
    <row r="13734" spans="1:30" s="13" customFormat="1" x14ac:dyDescent="0.25">
      <c r="A13734"/>
      <c r="B13734" s="32"/>
      <c r="C13734" s="34"/>
      <c r="D13734" s="10"/>
      <c r="J13734" s="53"/>
      <c r="K13734" s="64"/>
      <c r="O13734" s="60"/>
      <c r="P13734" s="67"/>
      <c r="T13734" s="53"/>
      <c r="U13734" s="64"/>
      <c r="Y13734" s="53"/>
      <c r="Z13734" s="64"/>
      <c r="AD13734" s="53"/>
    </row>
    <row r="13735" spans="1:30" s="13" customFormat="1" x14ac:dyDescent="0.25">
      <c r="A13735"/>
      <c r="B13735" s="32"/>
      <c r="C13735" s="34"/>
      <c r="D13735" s="10"/>
      <c r="J13735" s="53"/>
      <c r="K13735" s="64"/>
      <c r="O13735" s="60"/>
      <c r="P13735" s="67"/>
      <c r="T13735" s="53"/>
      <c r="U13735" s="64"/>
      <c r="Y13735" s="53"/>
      <c r="Z13735" s="64"/>
      <c r="AD13735" s="53"/>
    </row>
    <row r="13736" spans="1:30" s="13" customFormat="1" x14ac:dyDescent="0.25">
      <c r="A13736"/>
      <c r="B13736" s="32"/>
      <c r="C13736" s="34"/>
      <c r="D13736" s="10"/>
      <c r="J13736" s="53"/>
      <c r="K13736" s="64"/>
      <c r="O13736" s="60"/>
      <c r="P13736" s="67"/>
      <c r="T13736" s="53"/>
      <c r="U13736" s="64"/>
      <c r="Y13736" s="53"/>
      <c r="Z13736" s="64"/>
      <c r="AD13736" s="53"/>
    </row>
    <row r="13737" spans="1:30" s="13" customFormat="1" x14ac:dyDescent="0.25">
      <c r="A13737"/>
      <c r="B13737" s="32"/>
      <c r="C13737" s="34"/>
      <c r="D13737" s="10"/>
      <c r="J13737" s="53"/>
      <c r="K13737" s="64"/>
      <c r="O13737" s="60"/>
      <c r="P13737" s="67"/>
      <c r="T13737" s="53"/>
      <c r="U13737" s="64"/>
      <c r="Y13737" s="53"/>
      <c r="Z13737" s="64"/>
      <c r="AD13737" s="53"/>
    </row>
    <row r="13738" spans="1:30" s="13" customFormat="1" x14ac:dyDescent="0.25">
      <c r="A13738"/>
      <c r="B13738" s="32"/>
      <c r="C13738" s="34"/>
      <c r="D13738" s="10"/>
      <c r="J13738" s="53"/>
      <c r="K13738" s="64"/>
      <c r="O13738" s="60"/>
      <c r="P13738" s="67"/>
      <c r="T13738" s="53"/>
      <c r="U13738" s="64"/>
      <c r="Y13738" s="53"/>
      <c r="Z13738" s="64"/>
      <c r="AD13738" s="53"/>
    </row>
    <row r="13739" spans="1:30" s="13" customFormat="1" x14ac:dyDescent="0.25">
      <c r="A13739"/>
      <c r="B13739" s="32"/>
      <c r="C13739" s="34"/>
      <c r="D13739" s="10"/>
      <c r="J13739" s="53"/>
      <c r="K13739" s="64"/>
      <c r="O13739" s="60"/>
      <c r="P13739" s="67"/>
      <c r="T13739" s="53"/>
      <c r="U13739" s="64"/>
      <c r="Y13739" s="53"/>
      <c r="Z13739" s="64"/>
      <c r="AD13739" s="53"/>
    </row>
    <row r="13740" spans="1:30" s="13" customFormat="1" x14ac:dyDescent="0.25">
      <c r="A13740"/>
      <c r="B13740" s="32"/>
      <c r="C13740" s="34"/>
      <c r="D13740" s="10"/>
      <c r="J13740" s="53"/>
      <c r="K13740" s="64"/>
      <c r="O13740" s="60"/>
      <c r="P13740" s="67"/>
      <c r="T13740" s="53"/>
      <c r="U13740" s="64"/>
      <c r="Y13740" s="53"/>
      <c r="Z13740" s="64"/>
      <c r="AD13740" s="53"/>
    </row>
    <row r="13741" spans="1:30" s="13" customFormat="1" x14ac:dyDescent="0.25">
      <c r="A13741"/>
      <c r="B13741" s="32"/>
      <c r="C13741" s="34"/>
      <c r="D13741" s="10"/>
      <c r="J13741" s="53"/>
      <c r="K13741" s="64"/>
      <c r="O13741" s="60"/>
      <c r="P13741" s="67"/>
      <c r="T13741" s="53"/>
      <c r="U13741" s="64"/>
      <c r="Y13741" s="53"/>
      <c r="Z13741" s="64"/>
      <c r="AD13741" s="53"/>
    </row>
    <row r="13742" spans="1:30" s="13" customFormat="1" x14ac:dyDescent="0.25">
      <c r="A13742"/>
      <c r="B13742" s="32"/>
      <c r="C13742" s="34"/>
      <c r="D13742" s="10"/>
      <c r="J13742" s="53"/>
      <c r="K13742" s="64"/>
      <c r="O13742" s="60"/>
      <c r="P13742" s="67"/>
      <c r="T13742" s="53"/>
      <c r="U13742" s="64"/>
      <c r="Y13742" s="53"/>
      <c r="Z13742" s="64"/>
      <c r="AD13742" s="53"/>
    </row>
    <row r="13743" spans="1:30" s="13" customFormat="1" x14ac:dyDescent="0.25">
      <c r="A13743"/>
      <c r="B13743" s="32"/>
      <c r="C13743" s="34"/>
      <c r="D13743" s="10"/>
      <c r="J13743" s="53"/>
      <c r="K13743" s="64"/>
      <c r="O13743" s="60"/>
      <c r="P13743" s="67"/>
      <c r="T13743" s="53"/>
      <c r="U13743" s="64"/>
      <c r="Y13743" s="53"/>
      <c r="Z13743" s="64"/>
      <c r="AD13743" s="53"/>
    </row>
    <row r="13744" spans="1:30" s="13" customFormat="1" x14ac:dyDescent="0.25">
      <c r="A13744"/>
      <c r="B13744" s="32"/>
      <c r="C13744" s="34"/>
      <c r="D13744" s="10"/>
      <c r="J13744" s="53"/>
      <c r="K13744" s="64"/>
      <c r="O13744" s="60"/>
      <c r="P13744" s="67"/>
      <c r="T13744" s="53"/>
      <c r="U13744" s="64"/>
      <c r="Y13744" s="53"/>
      <c r="Z13744" s="64"/>
      <c r="AD13744" s="53"/>
    </row>
    <row r="13745" spans="1:30" s="13" customFormat="1" x14ac:dyDescent="0.25">
      <c r="A13745"/>
      <c r="B13745" s="32"/>
      <c r="C13745" s="34"/>
      <c r="D13745" s="10"/>
      <c r="J13745" s="53"/>
      <c r="K13745" s="64"/>
      <c r="O13745" s="60"/>
      <c r="P13745" s="67"/>
      <c r="T13745" s="53"/>
      <c r="U13745" s="64"/>
      <c r="Y13745" s="53"/>
      <c r="Z13745" s="64"/>
      <c r="AD13745" s="53"/>
    </row>
    <row r="13746" spans="1:30" s="13" customFormat="1" x14ac:dyDescent="0.25">
      <c r="A13746"/>
      <c r="B13746" s="32"/>
      <c r="C13746" s="34"/>
      <c r="D13746" s="10"/>
      <c r="J13746" s="53"/>
      <c r="K13746" s="64"/>
      <c r="O13746" s="60"/>
      <c r="P13746" s="67"/>
      <c r="T13746" s="53"/>
      <c r="U13746" s="64"/>
      <c r="Y13746" s="53"/>
      <c r="Z13746" s="64"/>
      <c r="AD13746" s="53"/>
    </row>
    <row r="13747" spans="1:30" s="13" customFormat="1" x14ac:dyDescent="0.25">
      <c r="A13747"/>
      <c r="B13747" s="32"/>
      <c r="C13747" s="34"/>
      <c r="D13747" s="10"/>
      <c r="J13747" s="53"/>
      <c r="K13747" s="64"/>
      <c r="O13747" s="60"/>
      <c r="P13747" s="67"/>
      <c r="T13747" s="53"/>
      <c r="U13747" s="64"/>
      <c r="Y13747" s="53"/>
      <c r="Z13747" s="64"/>
      <c r="AD13747" s="53"/>
    </row>
    <row r="13748" spans="1:30" s="13" customFormat="1" x14ac:dyDescent="0.25">
      <c r="A13748"/>
      <c r="B13748" s="32"/>
      <c r="C13748" s="34"/>
      <c r="D13748" s="10"/>
      <c r="J13748" s="53"/>
      <c r="K13748" s="64"/>
      <c r="O13748" s="60"/>
      <c r="P13748" s="67"/>
      <c r="T13748" s="53"/>
      <c r="U13748" s="64"/>
      <c r="Y13748" s="53"/>
      <c r="Z13748" s="64"/>
      <c r="AD13748" s="53"/>
    </row>
    <row r="13749" spans="1:30" s="13" customFormat="1" x14ac:dyDescent="0.25">
      <c r="A13749"/>
      <c r="B13749" s="32"/>
      <c r="C13749" s="34"/>
      <c r="D13749" s="10"/>
      <c r="J13749" s="53"/>
      <c r="K13749" s="64"/>
      <c r="O13749" s="60"/>
      <c r="P13749" s="67"/>
      <c r="T13749" s="53"/>
      <c r="U13749" s="64"/>
      <c r="Y13749" s="53"/>
      <c r="Z13749" s="64"/>
      <c r="AD13749" s="53"/>
    </row>
    <row r="13750" spans="1:30" s="13" customFormat="1" x14ac:dyDescent="0.25">
      <c r="A13750"/>
      <c r="B13750" s="32"/>
      <c r="C13750" s="34"/>
      <c r="D13750" s="10"/>
      <c r="J13750" s="53"/>
      <c r="K13750" s="64"/>
      <c r="O13750" s="60"/>
      <c r="P13750" s="67"/>
      <c r="T13750" s="53"/>
      <c r="U13750" s="64"/>
      <c r="Y13750" s="53"/>
      <c r="Z13750" s="64"/>
      <c r="AD13750" s="53"/>
    </row>
    <row r="13751" spans="1:30" s="13" customFormat="1" x14ac:dyDescent="0.25">
      <c r="A13751"/>
      <c r="B13751" s="32"/>
      <c r="C13751" s="34"/>
      <c r="D13751" s="10"/>
      <c r="J13751" s="53"/>
      <c r="K13751" s="64"/>
      <c r="O13751" s="60"/>
      <c r="P13751" s="67"/>
      <c r="T13751" s="53"/>
      <c r="U13751" s="64"/>
      <c r="Y13751" s="53"/>
      <c r="Z13751" s="64"/>
      <c r="AD13751" s="53"/>
    </row>
    <row r="13752" spans="1:30" s="13" customFormat="1" x14ac:dyDescent="0.25">
      <c r="A13752"/>
      <c r="B13752" s="32"/>
      <c r="C13752" s="34"/>
      <c r="D13752" s="10"/>
      <c r="J13752" s="53"/>
      <c r="K13752" s="64"/>
      <c r="O13752" s="60"/>
      <c r="P13752" s="67"/>
      <c r="T13752" s="53"/>
      <c r="U13752" s="64"/>
      <c r="Y13752" s="53"/>
      <c r="Z13752" s="64"/>
      <c r="AD13752" s="53"/>
    </row>
    <row r="13753" spans="1:30" s="13" customFormat="1" x14ac:dyDescent="0.25">
      <c r="A13753"/>
      <c r="B13753" s="32"/>
      <c r="C13753" s="34"/>
      <c r="D13753" s="10"/>
      <c r="J13753" s="53"/>
      <c r="K13753" s="64"/>
      <c r="O13753" s="60"/>
      <c r="P13753" s="67"/>
      <c r="T13753" s="53"/>
      <c r="U13753" s="64"/>
      <c r="Y13753" s="53"/>
      <c r="Z13753" s="64"/>
      <c r="AD13753" s="53"/>
    </row>
    <row r="13754" spans="1:30" s="13" customFormat="1" x14ac:dyDescent="0.25">
      <c r="A13754"/>
      <c r="B13754" s="32"/>
      <c r="C13754" s="34"/>
      <c r="D13754" s="10"/>
      <c r="J13754" s="53"/>
      <c r="K13754" s="64"/>
      <c r="O13754" s="60"/>
      <c r="P13754" s="67"/>
      <c r="T13754" s="53"/>
      <c r="U13754" s="64"/>
      <c r="Y13754" s="53"/>
      <c r="Z13754" s="64"/>
      <c r="AD13754" s="53"/>
    </row>
    <row r="13755" spans="1:30" s="13" customFormat="1" x14ac:dyDescent="0.25">
      <c r="A13755"/>
      <c r="B13755" s="32"/>
      <c r="C13755" s="34"/>
      <c r="D13755" s="10"/>
      <c r="J13755" s="53"/>
      <c r="K13755" s="64"/>
      <c r="O13755" s="60"/>
      <c r="P13755" s="67"/>
      <c r="T13755" s="53"/>
      <c r="U13755" s="64"/>
      <c r="Y13755" s="53"/>
      <c r="Z13755" s="64"/>
      <c r="AD13755" s="53"/>
    </row>
    <row r="13756" spans="1:30" s="13" customFormat="1" x14ac:dyDescent="0.25">
      <c r="A13756"/>
      <c r="B13756" s="32"/>
      <c r="C13756" s="34"/>
      <c r="D13756" s="10"/>
      <c r="J13756" s="53"/>
      <c r="K13756" s="64"/>
      <c r="O13756" s="60"/>
      <c r="P13756" s="67"/>
      <c r="T13756" s="53"/>
      <c r="U13756" s="64"/>
      <c r="Y13756" s="53"/>
      <c r="Z13756" s="64"/>
      <c r="AD13756" s="53"/>
    </row>
    <row r="13757" spans="1:30" s="13" customFormat="1" x14ac:dyDescent="0.25">
      <c r="A13757"/>
      <c r="B13757" s="32"/>
      <c r="C13757" s="34"/>
      <c r="D13757" s="10"/>
      <c r="J13757" s="53"/>
      <c r="K13757" s="64"/>
      <c r="O13757" s="60"/>
      <c r="P13757" s="67"/>
      <c r="T13757" s="53"/>
      <c r="U13757" s="64"/>
      <c r="Y13757" s="53"/>
      <c r="Z13757" s="64"/>
      <c r="AD13757" s="53"/>
    </row>
    <row r="13758" spans="1:30" s="13" customFormat="1" x14ac:dyDescent="0.25">
      <c r="A13758"/>
      <c r="B13758" s="32"/>
      <c r="C13758" s="34"/>
      <c r="D13758" s="10"/>
      <c r="J13758" s="53"/>
      <c r="K13758" s="64"/>
      <c r="O13758" s="60"/>
      <c r="P13758" s="67"/>
      <c r="T13758" s="53"/>
      <c r="U13758" s="64"/>
      <c r="Y13758" s="53"/>
      <c r="Z13758" s="64"/>
      <c r="AD13758" s="53"/>
    </row>
    <row r="13759" spans="1:30" s="13" customFormat="1" x14ac:dyDescent="0.25">
      <c r="A13759"/>
      <c r="B13759" s="32"/>
      <c r="C13759" s="34"/>
      <c r="D13759" s="10"/>
      <c r="J13759" s="53"/>
      <c r="K13759" s="64"/>
      <c r="O13759" s="60"/>
      <c r="P13759" s="67"/>
      <c r="T13759" s="53"/>
      <c r="U13759" s="64"/>
      <c r="Y13759" s="53"/>
      <c r="Z13759" s="64"/>
      <c r="AD13759" s="53"/>
    </row>
    <row r="13760" spans="1:30" s="13" customFormat="1" x14ac:dyDescent="0.25">
      <c r="A13760"/>
      <c r="B13760" s="32"/>
      <c r="C13760" s="34"/>
      <c r="D13760" s="10"/>
      <c r="J13760" s="53"/>
      <c r="K13760" s="64"/>
      <c r="O13760" s="60"/>
      <c r="P13760" s="67"/>
      <c r="T13760" s="53"/>
      <c r="U13760" s="64"/>
      <c r="Y13760" s="53"/>
      <c r="Z13760" s="64"/>
      <c r="AD13760" s="53"/>
    </row>
    <row r="13761" spans="1:30" s="13" customFormat="1" x14ac:dyDescent="0.25">
      <c r="A13761"/>
      <c r="B13761" s="32"/>
      <c r="C13761" s="34"/>
      <c r="D13761" s="10"/>
      <c r="J13761" s="53"/>
      <c r="K13761" s="64"/>
      <c r="O13761" s="60"/>
      <c r="P13761" s="67"/>
      <c r="T13761" s="53"/>
      <c r="U13761" s="64"/>
      <c r="Y13761" s="53"/>
      <c r="Z13761" s="64"/>
      <c r="AD13761" s="53"/>
    </row>
    <row r="13762" spans="1:30" s="13" customFormat="1" x14ac:dyDescent="0.25">
      <c r="A13762"/>
      <c r="B13762" s="32"/>
      <c r="C13762" s="34"/>
      <c r="D13762" s="10"/>
      <c r="J13762" s="53"/>
      <c r="K13762" s="64"/>
      <c r="O13762" s="60"/>
      <c r="P13762" s="67"/>
      <c r="T13762" s="53"/>
      <c r="U13762" s="64"/>
      <c r="Y13762" s="53"/>
      <c r="Z13762" s="64"/>
      <c r="AD13762" s="53"/>
    </row>
    <row r="13763" spans="1:30" s="13" customFormat="1" x14ac:dyDescent="0.25">
      <c r="A13763"/>
      <c r="B13763" s="32"/>
      <c r="C13763" s="34"/>
      <c r="D13763" s="10"/>
      <c r="J13763" s="53"/>
      <c r="K13763" s="64"/>
      <c r="O13763" s="60"/>
      <c r="P13763" s="67"/>
      <c r="T13763" s="53"/>
      <c r="U13763" s="64"/>
      <c r="Y13763" s="53"/>
      <c r="Z13763" s="64"/>
      <c r="AD13763" s="53"/>
    </row>
    <row r="13764" spans="1:30" s="13" customFormat="1" x14ac:dyDescent="0.25">
      <c r="A13764"/>
      <c r="B13764" s="32"/>
      <c r="C13764" s="34"/>
      <c r="D13764" s="10"/>
      <c r="J13764" s="53"/>
      <c r="K13764" s="64"/>
      <c r="O13764" s="60"/>
      <c r="P13764" s="67"/>
      <c r="T13764" s="53"/>
      <c r="U13764" s="64"/>
      <c r="Y13764" s="53"/>
      <c r="Z13764" s="64"/>
      <c r="AD13764" s="53"/>
    </row>
    <row r="13765" spans="1:30" s="13" customFormat="1" x14ac:dyDescent="0.25">
      <c r="A13765"/>
      <c r="B13765" s="32"/>
      <c r="C13765" s="34"/>
      <c r="D13765" s="10"/>
      <c r="J13765" s="53"/>
      <c r="K13765" s="64"/>
      <c r="O13765" s="60"/>
      <c r="P13765" s="67"/>
      <c r="T13765" s="53"/>
      <c r="U13765" s="64"/>
      <c r="Y13765" s="53"/>
      <c r="Z13765" s="64"/>
      <c r="AD13765" s="53"/>
    </row>
    <row r="13766" spans="1:30" s="13" customFormat="1" x14ac:dyDescent="0.25">
      <c r="A13766"/>
      <c r="B13766" s="32"/>
      <c r="C13766" s="34"/>
      <c r="D13766" s="10"/>
      <c r="J13766" s="53"/>
      <c r="K13766" s="64"/>
      <c r="O13766" s="60"/>
      <c r="P13766" s="67"/>
      <c r="T13766" s="53"/>
      <c r="U13766" s="64"/>
      <c r="Y13766" s="53"/>
      <c r="Z13766" s="64"/>
      <c r="AD13766" s="53"/>
    </row>
    <row r="13767" spans="1:30" s="13" customFormat="1" x14ac:dyDescent="0.25">
      <c r="A13767"/>
      <c r="B13767" s="32"/>
      <c r="C13767" s="34"/>
      <c r="D13767" s="10"/>
      <c r="J13767" s="53"/>
      <c r="K13767" s="64"/>
      <c r="O13767" s="60"/>
      <c r="P13767" s="67"/>
      <c r="T13767" s="53"/>
      <c r="U13767" s="64"/>
      <c r="Y13767" s="53"/>
      <c r="Z13767" s="64"/>
      <c r="AD13767" s="53"/>
    </row>
    <row r="13768" spans="1:30" s="13" customFormat="1" x14ac:dyDescent="0.25">
      <c r="A13768"/>
      <c r="B13768" s="32"/>
      <c r="C13768" s="34"/>
      <c r="D13768" s="10"/>
      <c r="J13768" s="53"/>
      <c r="K13768" s="64"/>
      <c r="O13768" s="60"/>
      <c r="P13768" s="67"/>
      <c r="T13768" s="53"/>
      <c r="U13768" s="64"/>
      <c r="Y13768" s="53"/>
      <c r="Z13768" s="64"/>
      <c r="AD13768" s="53"/>
    </row>
    <row r="13769" spans="1:30" s="13" customFormat="1" x14ac:dyDescent="0.25">
      <c r="A13769"/>
      <c r="B13769" s="32"/>
      <c r="C13769" s="34"/>
      <c r="D13769" s="10"/>
      <c r="J13769" s="53"/>
      <c r="K13769" s="64"/>
      <c r="O13769" s="60"/>
      <c r="P13769" s="67"/>
      <c r="T13769" s="53"/>
      <c r="U13769" s="64"/>
      <c r="Y13769" s="53"/>
      <c r="Z13769" s="64"/>
      <c r="AD13769" s="53"/>
    </row>
    <row r="13770" spans="1:30" s="13" customFormat="1" x14ac:dyDescent="0.25">
      <c r="A13770"/>
      <c r="B13770" s="32"/>
      <c r="C13770" s="34"/>
      <c r="D13770" s="10"/>
      <c r="J13770" s="53"/>
      <c r="K13770" s="64"/>
      <c r="O13770" s="60"/>
      <c r="P13770" s="67"/>
      <c r="T13770" s="53"/>
      <c r="U13770" s="64"/>
      <c r="Y13770" s="53"/>
      <c r="Z13770" s="64"/>
      <c r="AD13770" s="53"/>
    </row>
    <row r="13771" spans="1:30" s="13" customFormat="1" x14ac:dyDescent="0.25">
      <c r="A13771"/>
      <c r="B13771" s="32"/>
      <c r="C13771" s="34"/>
      <c r="D13771" s="10"/>
      <c r="J13771" s="53"/>
      <c r="K13771" s="64"/>
      <c r="O13771" s="60"/>
      <c r="P13771" s="67"/>
      <c r="T13771" s="53"/>
      <c r="U13771" s="64"/>
      <c r="Y13771" s="53"/>
      <c r="Z13771" s="64"/>
      <c r="AD13771" s="53"/>
    </row>
    <row r="13772" spans="1:30" s="13" customFormat="1" x14ac:dyDescent="0.25">
      <c r="A13772"/>
      <c r="B13772" s="32"/>
      <c r="C13772" s="34"/>
      <c r="D13772" s="10"/>
      <c r="J13772" s="53"/>
      <c r="K13772" s="64"/>
      <c r="O13772" s="60"/>
      <c r="P13772" s="67"/>
      <c r="T13772" s="53"/>
      <c r="U13772" s="64"/>
      <c r="Y13772" s="53"/>
      <c r="Z13772" s="64"/>
      <c r="AD13772" s="53"/>
    </row>
    <row r="13773" spans="1:30" s="13" customFormat="1" x14ac:dyDescent="0.25">
      <c r="A13773"/>
      <c r="B13773" s="32"/>
      <c r="C13773" s="34"/>
      <c r="D13773" s="10"/>
      <c r="J13773" s="53"/>
      <c r="K13773" s="64"/>
      <c r="O13773" s="60"/>
      <c r="P13773" s="67"/>
      <c r="T13773" s="53"/>
      <c r="U13773" s="64"/>
      <c r="Y13773" s="53"/>
      <c r="Z13773" s="64"/>
      <c r="AD13773" s="53"/>
    </row>
    <row r="13774" spans="1:30" s="13" customFormat="1" x14ac:dyDescent="0.25">
      <c r="A13774"/>
      <c r="B13774" s="32"/>
      <c r="C13774" s="34"/>
      <c r="D13774" s="10"/>
      <c r="J13774" s="53"/>
      <c r="K13774" s="64"/>
      <c r="O13774" s="60"/>
      <c r="P13774" s="67"/>
      <c r="T13774" s="53"/>
      <c r="U13774" s="64"/>
      <c r="Y13774" s="53"/>
      <c r="Z13774" s="64"/>
      <c r="AD13774" s="53"/>
    </row>
    <row r="13775" spans="1:30" s="13" customFormat="1" x14ac:dyDescent="0.25">
      <c r="A13775"/>
      <c r="B13775" s="32"/>
      <c r="C13775" s="34"/>
      <c r="D13775" s="10"/>
      <c r="J13775" s="53"/>
      <c r="K13775" s="64"/>
      <c r="O13775" s="60"/>
      <c r="P13775" s="67"/>
      <c r="T13775" s="53"/>
      <c r="U13775" s="64"/>
      <c r="Y13775" s="53"/>
      <c r="Z13775" s="64"/>
      <c r="AD13775" s="53"/>
    </row>
    <row r="13776" spans="1:30" s="13" customFormat="1" x14ac:dyDescent="0.25">
      <c r="A13776"/>
      <c r="B13776" s="32"/>
      <c r="C13776" s="34"/>
      <c r="D13776" s="10"/>
      <c r="J13776" s="53"/>
      <c r="K13776" s="64"/>
      <c r="O13776" s="60"/>
      <c r="P13776" s="67"/>
      <c r="T13776" s="53"/>
      <c r="U13776" s="64"/>
      <c r="Y13776" s="53"/>
      <c r="Z13776" s="64"/>
      <c r="AD13776" s="53"/>
    </row>
    <row r="13777" spans="1:30" s="13" customFormat="1" x14ac:dyDescent="0.25">
      <c r="A13777"/>
      <c r="B13777" s="32"/>
      <c r="C13777" s="34"/>
      <c r="D13777" s="10"/>
      <c r="J13777" s="53"/>
      <c r="K13777" s="64"/>
      <c r="O13777" s="60"/>
      <c r="P13777" s="67"/>
      <c r="T13777" s="53"/>
      <c r="U13777" s="64"/>
      <c r="Y13777" s="53"/>
      <c r="Z13777" s="64"/>
      <c r="AD13777" s="53"/>
    </row>
    <row r="13778" spans="1:30" s="13" customFormat="1" x14ac:dyDescent="0.25">
      <c r="A13778"/>
      <c r="B13778" s="32"/>
      <c r="C13778" s="34"/>
      <c r="D13778" s="10"/>
      <c r="J13778" s="53"/>
      <c r="K13778" s="64"/>
      <c r="O13778" s="60"/>
      <c r="P13778" s="67"/>
      <c r="T13778" s="53"/>
      <c r="U13778" s="64"/>
      <c r="Y13778" s="53"/>
      <c r="Z13778" s="64"/>
      <c r="AD13778" s="53"/>
    </row>
    <row r="13779" spans="1:30" s="13" customFormat="1" x14ac:dyDescent="0.25">
      <c r="A13779"/>
      <c r="B13779" s="32"/>
      <c r="C13779" s="34"/>
      <c r="D13779" s="10"/>
      <c r="J13779" s="53"/>
      <c r="K13779" s="64"/>
      <c r="O13779" s="60"/>
      <c r="P13779" s="67"/>
      <c r="T13779" s="53"/>
      <c r="U13779" s="64"/>
      <c r="Y13779" s="53"/>
      <c r="Z13779" s="64"/>
      <c r="AD13779" s="53"/>
    </row>
    <row r="13780" spans="1:30" s="13" customFormat="1" x14ac:dyDescent="0.25">
      <c r="A13780"/>
      <c r="B13780" s="32"/>
      <c r="C13780" s="34"/>
      <c r="D13780" s="10"/>
      <c r="J13780" s="53"/>
      <c r="K13780" s="64"/>
      <c r="O13780" s="60"/>
      <c r="P13780" s="67"/>
      <c r="T13780" s="53"/>
      <c r="U13780" s="64"/>
      <c r="Y13780" s="53"/>
      <c r="Z13780" s="64"/>
      <c r="AD13780" s="53"/>
    </row>
    <row r="13781" spans="1:30" s="13" customFormat="1" x14ac:dyDescent="0.25">
      <c r="A13781"/>
      <c r="B13781" s="32"/>
      <c r="C13781" s="34"/>
      <c r="D13781" s="10"/>
      <c r="J13781" s="53"/>
      <c r="K13781" s="64"/>
      <c r="O13781" s="60"/>
      <c r="P13781" s="67"/>
      <c r="T13781" s="53"/>
      <c r="U13781" s="64"/>
      <c r="Y13781" s="53"/>
      <c r="Z13781" s="64"/>
      <c r="AD13781" s="53"/>
    </row>
    <row r="13782" spans="1:30" s="13" customFormat="1" x14ac:dyDescent="0.25">
      <c r="A13782"/>
      <c r="B13782" s="32"/>
      <c r="C13782" s="34"/>
      <c r="D13782" s="10"/>
      <c r="J13782" s="53"/>
      <c r="K13782" s="64"/>
      <c r="O13782" s="60"/>
      <c r="P13782" s="67"/>
      <c r="T13782" s="53"/>
      <c r="U13782" s="64"/>
      <c r="Y13782" s="53"/>
      <c r="Z13782" s="64"/>
      <c r="AD13782" s="53"/>
    </row>
    <row r="13783" spans="1:30" s="13" customFormat="1" x14ac:dyDescent="0.25">
      <c r="A13783"/>
      <c r="B13783" s="32"/>
      <c r="C13783" s="34"/>
      <c r="D13783" s="10"/>
      <c r="J13783" s="53"/>
      <c r="K13783" s="64"/>
      <c r="O13783" s="60"/>
      <c r="P13783" s="67"/>
      <c r="T13783" s="53"/>
      <c r="U13783" s="64"/>
      <c r="Y13783" s="53"/>
      <c r="Z13783" s="64"/>
      <c r="AD13783" s="53"/>
    </row>
    <row r="13784" spans="1:30" s="13" customFormat="1" x14ac:dyDescent="0.25">
      <c r="A13784"/>
      <c r="B13784" s="32"/>
      <c r="C13784" s="34"/>
      <c r="D13784" s="10"/>
      <c r="J13784" s="53"/>
      <c r="K13784" s="64"/>
      <c r="O13784" s="60"/>
      <c r="P13784" s="67"/>
      <c r="T13784" s="53"/>
      <c r="U13784" s="64"/>
      <c r="Y13784" s="53"/>
      <c r="Z13784" s="64"/>
      <c r="AD13784" s="53"/>
    </row>
    <row r="13785" spans="1:30" s="13" customFormat="1" x14ac:dyDescent="0.25">
      <c r="A13785"/>
      <c r="B13785" s="32"/>
      <c r="C13785" s="34"/>
      <c r="D13785" s="10"/>
      <c r="J13785" s="53"/>
      <c r="K13785" s="64"/>
      <c r="O13785" s="60"/>
      <c r="P13785" s="67"/>
      <c r="T13785" s="53"/>
      <c r="U13785" s="64"/>
      <c r="Y13785" s="53"/>
      <c r="Z13785" s="64"/>
      <c r="AD13785" s="53"/>
    </row>
    <row r="13786" spans="1:30" s="13" customFormat="1" x14ac:dyDescent="0.25">
      <c r="A13786"/>
      <c r="B13786" s="32"/>
      <c r="C13786" s="34"/>
      <c r="D13786" s="10"/>
      <c r="J13786" s="53"/>
      <c r="K13786" s="64"/>
      <c r="O13786" s="60"/>
      <c r="P13786" s="67"/>
      <c r="T13786" s="53"/>
      <c r="U13786" s="64"/>
      <c r="Y13786" s="53"/>
      <c r="Z13786" s="64"/>
      <c r="AD13786" s="53"/>
    </row>
    <row r="13787" spans="1:30" s="13" customFormat="1" x14ac:dyDescent="0.25">
      <c r="A13787"/>
      <c r="B13787" s="32"/>
      <c r="C13787" s="34"/>
      <c r="D13787" s="10"/>
      <c r="J13787" s="53"/>
      <c r="K13787" s="64"/>
      <c r="O13787" s="60"/>
      <c r="P13787" s="67"/>
      <c r="T13787" s="53"/>
      <c r="U13787" s="64"/>
      <c r="Y13787" s="53"/>
      <c r="Z13787" s="64"/>
      <c r="AD13787" s="53"/>
    </row>
    <row r="13788" spans="1:30" s="13" customFormat="1" x14ac:dyDescent="0.25">
      <c r="A13788"/>
      <c r="B13788" s="32"/>
      <c r="C13788" s="34"/>
      <c r="D13788" s="10"/>
      <c r="J13788" s="53"/>
      <c r="K13788" s="64"/>
      <c r="O13788" s="60"/>
      <c r="P13788" s="67"/>
      <c r="T13788" s="53"/>
      <c r="U13788" s="64"/>
      <c r="Y13788" s="53"/>
      <c r="Z13788" s="64"/>
      <c r="AD13788" s="53"/>
    </row>
    <row r="13789" spans="1:30" s="13" customFormat="1" x14ac:dyDescent="0.25">
      <c r="A13789"/>
      <c r="B13789" s="32"/>
      <c r="C13789" s="34"/>
      <c r="D13789" s="10"/>
      <c r="J13789" s="53"/>
      <c r="K13789" s="64"/>
      <c r="O13789" s="60"/>
      <c r="P13789" s="67"/>
      <c r="T13789" s="53"/>
      <c r="U13789" s="64"/>
      <c r="Y13789" s="53"/>
      <c r="Z13789" s="64"/>
      <c r="AD13789" s="53"/>
    </row>
    <row r="13790" spans="1:30" s="13" customFormat="1" x14ac:dyDescent="0.25">
      <c r="A13790"/>
      <c r="B13790" s="32"/>
      <c r="C13790" s="34"/>
      <c r="D13790" s="10"/>
      <c r="J13790" s="53"/>
      <c r="K13790" s="64"/>
      <c r="O13790" s="60"/>
      <c r="P13790" s="67"/>
      <c r="T13790" s="53"/>
      <c r="U13790" s="64"/>
      <c r="Y13790" s="53"/>
      <c r="Z13790" s="64"/>
      <c r="AD13790" s="53"/>
    </row>
    <row r="13791" spans="1:30" s="13" customFormat="1" x14ac:dyDescent="0.25">
      <c r="A13791"/>
      <c r="B13791" s="32"/>
      <c r="C13791" s="34"/>
      <c r="D13791" s="10"/>
      <c r="J13791" s="53"/>
      <c r="K13791" s="64"/>
      <c r="O13791" s="60"/>
      <c r="P13791" s="67"/>
      <c r="T13791" s="53"/>
      <c r="U13791" s="64"/>
      <c r="Y13791" s="53"/>
      <c r="Z13791" s="64"/>
      <c r="AD13791" s="53"/>
    </row>
    <row r="13792" spans="1:30" s="13" customFormat="1" x14ac:dyDescent="0.25">
      <c r="A13792"/>
      <c r="B13792" s="32"/>
      <c r="C13792" s="34"/>
      <c r="D13792" s="10"/>
      <c r="J13792" s="53"/>
      <c r="K13792" s="64"/>
      <c r="O13792" s="60"/>
      <c r="P13792" s="67"/>
      <c r="T13792" s="53"/>
      <c r="U13792" s="64"/>
      <c r="Y13792" s="53"/>
      <c r="Z13792" s="64"/>
      <c r="AD13792" s="53"/>
    </row>
    <row r="13793" spans="1:30" s="13" customFormat="1" x14ac:dyDescent="0.25">
      <c r="A13793"/>
      <c r="B13793" s="32"/>
      <c r="C13793" s="34"/>
      <c r="D13793" s="10"/>
      <c r="J13793" s="53"/>
      <c r="K13793" s="64"/>
      <c r="O13793" s="60"/>
      <c r="P13793" s="67"/>
      <c r="T13793" s="53"/>
      <c r="U13793" s="64"/>
      <c r="Y13793" s="53"/>
      <c r="Z13793" s="64"/>
      <c r="AD13793" s="53"/>
    </row>
    <row r="13794" spans="1:30" s="13" customFormat="1" x14ac:dyDescent="0.25">
      <c r="A13794"/>
      <c r="B13794" s="32"/>
      <c r="C13794" s="34"/>
      <c r="D13794" s="10"/>
      <c r="J13794" s="53"/>
      <c r="K13794" s="64"/>
      <c r="O13794" s="60"/>
      <c r="P13794" s="67"/>
      <c r="T13794" s="53"/>
      <c r="U13794" s="64"/>
      <c r="Y13794" s="53"/>
      <c r="Z13794" s="64"/>
      <c r="AD13794" s="53"/>
    </row>
    <row r="13795" spans="1:30" s="13" customFormat="1" x14ac:dyDescent="0.25">
      <c r="A13795"/>
      <c r="B13795" s="32"/>
      <c r="C13795" s="34"/>
      <c r="D13795" s="10"/>
      <c r="J13795" s="53"/>
      <c r="K13795" s="64"/>
      <c r="O13795" s="60"/>
      <c r="P13795" s="67"/>
      <c r="T13795" s="53"/>
      <c r="U13795" s="64"/>
      <c r="Y13795" s="53"/>
      <c r="Z13795" s="64"/>
      <c r="AD13795" s="53"/>
    </row>
    <row r="13796" spans="1:30" s="13" customFormat="1" x14ac:dyDescent="0.25">
      <c r="A13796"/>
      <c r="B13796" s="32"/>
      <c r="C13796" s="34"/>
      <c r="D13796" s="10"/>
      <c r="J13796" s="53"/>
      <c r="K13796" s="64"/>
      <c r="O13796" s="60"/>
      <c r="P13796" s="67"/>
      <c r="T13796" s="53"/>
      <c r="U13796" s="64"/>
      <c r="Y13796" s="53"/>
      <c r="Z13796" s="64"/>
      <c r="AD13796" s="53"/>
    </row>
    <row r="13797" spans="1:30" s="13" customFormat="1" x14ac:dyDescent="0.25">
      <c r="A13797"/>
      <c r="B13797" s="32"/>
      <c r="C13797" s="34"/>
      <c r="D13797" s="10"/>
      <c r="J13797" s="53"/>
      <c r="K13797" s="64"/>
      <c r="O13797" s="60"/>
      <c r="P13797" s="67"/>
      <c r="T13797" s="53"/>
      <c r="U13797" s="64"/>
      <c r="Y13797" s="53"/>
      <c r="Z13797" s="64"/>
      <c r="AD13797" s="53"/>
    </row>
    <row r="13798" spans="1:30" s="13" customFormat="1" x14ac:dyDescent="0.25">
      <c r="A13798"/>
      <c r="B13798" s="32"/>
      <c r="C13798" s="34"/>
      <c r="D13798" s="10"/>
      <c r="J13798" s="53"/>
      <c r="K13798" s="64"/>
      <c r="O13798" s="60"/>
      <c r="P13798" s="67"/>
      <c r="T13798" s="53"/>
      <c r="U13798" s="64"/>
      <c r="Y13798" s="53"/>
      <c r="Z13798" s="64"/>
      <c r="AD13798" s="53"/>
    </row>
    <row r="13799" spans="1:30" s="13" customFormat="1" x14ac:dyDescent="0.25">
      <c r="A13799"/>
      <c r="B13799" s="32"/>
      <c r="C13799" s="34"/>
      <c r="D13799" s="10"/>
      <c r="J13799" s="53"/>
      <c r="K13799" s="64"/>
      <c r="O13799" s="60"/>
      <c r="P13799" s="67"/>
      <c r="T13799" s="53"/>
      <c r="U13799" s="64"/>
      <c r="Y13799" s="53"/>
      <c r="Z13799" s="64"/>
      <c r="AD13799" s="53"/>
    </row>
    <row r="13800" spans="1:30" s="13" customFormat="1" x14ac:dyDescent="0.25">
      <c r="A13800"/>
      <c r="B13800" s="32"/>
      <c r="C13800" s="34"/>
      <c r="D13800" s="10"/>
      <c r="J13800" s="53"/>
      <c r="K13800" s="64"/>
      <c r="O13800" s="60"/>
      <c r="P13800" s="67"/>
      <c r="T13800" s="53"/>
      <c r="U13800" s="64"/>
      <c r="Y13800" s="53"/>
      <c r="Z13800" s="64"/>
      <c r="AD13800" s="53"/>
    </row>
    <row r="13801" spans="1:30" s="13" customFormat="1" x14ac:dyDescent="0.25">
      <c r="A13801"/>
      <c r="B13801" s="32"/>
      <c r="C13801" s="34"/>
      <c r="D13801" s="10"/>
      <c r="J13801" s="53"/>
      <c r="K13801" s="64"/>
      <c r="O13801" s="60"/>
      <c r="P13801" s="67"/>
      <c r="T13801" s="53"/>
      <c r="U13801" s="64"/>
      <c r="Y13801" s="53"/>
      <c r="Z13801" s="64"/>
      <c r="AD13801" s="53"/>
    </row>
    <row r="13802" spans="1:30" s="13" customFormat="1" x14ac:dyDescent="0.25">
      <c r="A13802"/>
      <c r="B13802" s="32"/>
      <c r="C13802" s="34"/>
      <c r="D13802" s="10"/>
      <c r="J13802" s="53"/>
      <c r="K13802" s="64"/>
      <c r="O13802" s="60"/>
      <c r="P13802" s="67"/>
      <c r="T13802" s="53"/>
      <c r="U13802" s="64"/>
      <c r="Y13802" s="53"/>
      <c r="Z13802" s="64"/>
      <c r="AD13802" s="53"/>
    </row>
    <row r="13803" spans="1:30" s="13" customFormat="1" x14ac:dyDescent="0.25">
      <c r="A13803"/>
      <c r="B13803" s="32"/>
      <c r="C13803" s="34"/>
      <c r="D13803" s="10"/>
      <c r="J13803" s="53"/>
      <c r="K13803" s="64"/>
      <c r="O13803" s="60"/>
      <c r="P13803" s="67"/>
      <c r="T13803" s="53"/>
      <c r="U13803" s="64"/>
      <c r="Y13803" s="53"/>
      <c r="Z13803" s="64"/>
      <c r="AD13803" s="53"/>
    </row>
    <row r="13804" spans="1:30" s="13" customFormat="1" x14ac:dyDescent="0.25">
      <c r="A13804"/>
      <c r="B13804" s="32"/>
      <c r="C13804" s="34"/>
      <c r="D13804" s="10"/>
      <c r="J13804" s="53"/>
      <c r="K13804" s="64"/>
      <c r="O13804" s="60"/>
      <c r="P13804" s="67"/>
      <c r="T13804" s="53"/>
      <c r="U13804" s="64"/>
      <c r="Y13804" s="53"/>
      <c r="Z13804" s="64"/>
      <c r="AD13804" s="53"/>
    </row>
    <row r="13805" spans="1:30" s="13" customFormat="1" x14ac:dyDescent="0.25">
      <c r="A13805"/>
      <c r="B13805" s="32"/>
      <c r="C13805" s="34"/>
      <c r="D13805" s="10"/>
      <c r="J13805" s="53"/>
      <c r="K13805" s="64"/>
      <c r="O13805" s="60"/>
      <c r="P13805" s="67"/>
      <c r="T13805" s="53"/>
      <c r="U13805" s="64"/>
      <c r="Y13805" s="53"/>
      <c r="Z13805" s="64"/>
      <c r="AD13805" s="53"/>
    </row>
    <row r="13806" spans="1:30" s="13" customFormat="1" x14ac:dyDescent="0.25">
      <c r="A13806"/>
      <c r="B13806" s="32"/>
      <c r="C13806" s="34"/>
      <c r="D13806" s="10"/>
      <c r="J13806" s="53"/>
      <c r="K13806" s="64"/>
      <c r="O13806" s="60"/>
      <c r="P13806" s="67"/>
      <c r="T13806" s="53"/>
      <c r="U13806" s="64"/>
      <c r="Y13806" s="53"/>
      <c r="Z13806" s="64"/>
      <c r="AD13806" s="53"/>
    </row>
    <row r="13807" spans="1:30" s="13" customFormat="1" x14ac:dyDescent="0.25">
      <c r="A13807"/>
      <c r="B13807" s="32"/>
      <c r="C13807" s="34"/>
      <c r="D13807" s="10"/>
      <c r="J13807" s="53"/>
      <c r="K13807" s="64"/>
      <c r="O13807" s="60"/>
      <c r="P13807" s="67"/>
      <c r="T13807" s="53"/>
      <c r="U13807" s="64"/>
      <c r="Y13807" s="53"/>
      <c r="Z13807" s="64"/>
      <c r="AD13807" s="53"/>
    </row>
    <row r="13808" spans="1:30" s="13" customFormat="1" x14ac:dyDescent="0.25">
      <c r="A13808"/>
      <c r="B13808" s="32"/>
      <c r="C13808" s="34"/>
      <c r="D13808" s="10"/>
      <c r="J13808" s="53"/>
      <c r="K13808" s="64"/>
      <c r="O13808" s="60"/>
      <c r="P13808" s="67"/>
      <c r="T13808" s="53"/>
      <c r="U13808" s="64"/>
      <c r="Y13808" s="53"/>
      <c r="Z13808" s="64"/>
      <c r="AD13808" s="53"/>
    </row>
    <row r="13809" spans="1:30" s="13" customFormat="1" x14ac:dyDescent="0.25">
      <c r="A13809"/>
      <c r="B13809" s="32"/>
      <c r="C13809" s="34"/>
      <c r="D13809" s="10"/>
      <c r="J13809" s="53"/>
      <c r="K13809" s="64"/>
      <c r="O13809" s="60"/>
      <c r="P13809" s="67"/>
      <c r="T13809" s="53"/>
      <c r="U13809" s="64"/>
      <c r="Y13809" s="53"/>
      <c r="Z13809" s="64"/>
      <c r="AD13809" s="53"/>
    </row>
    <row r="13810" spans="1:30" s="13" customFormat="1" x14ac:dyDescent="0.25">
      <c r="A13810"/>
      <c r="B13810" s="32"/>
      <c r="C13810" s="34"/>
      <c r="D13810" s="10"/>
      <c r="J13810" s="53"/>
      <c r="K13810" s="64"/>
      <c r="O13810" s="60"/>
      <c r="P13810" s="67"/>
      <c r="T13810" s="53"/>
      <c r="U13810" s="64"/>
      <c r="Y13810" s="53"/>
      <c r="Z13810" s="64"/>
      <c r="AD13810" s="53"/>
    </row>
    <row r="13811" spans="1:30" s="13" customFormat="1" x14ac:dyDescent="0.25">
      <c r="A13811"/>
      <c r="B13811" s="32"/>
      <c r="C13811" s="34"/>
      <c r="D13811" s="10"/>
      <c r="J13811" s="53"/>
      <c r="K13811" s="64"/>
      <c r="O13811" s="60"/>
      <c r="P13811" s="67"/>
      <c r="T13811" s="53"/>
      <c r="U13811" s="64"/>
      <c r="Y13811" s="53"/>
      <c r="Z13811" s="64"/>
      <c r="AD13811" s="53"/>
    </row>
    <row r="13812" spans="1:30" s="13" customFormat="1" x14ac:dyDescent="0.25">
      <c r="A13812"/>
      <c r="B13812" s="32"/>
      <c r="C13812" s="34"/>
      <c r="D13812" s="10"/>
      <c r="J13812" s="53"/>
      <c r="K13812" s="64"/>
      <c r="O13812" s="60"/>
      <c r="P13812" s="67"/>
      <c r="T13812" s="53"/>
      <c r="U13812" s="64"/>
      <c r="Y13812" s="53"/>
      <c r="Z13812" s="64"/>
      <c r="AD13812" s="53"/>
    </row>
    <row r="13813" spans="1:30" s="13" customFormat="1" x14ac:dyDescent="0.25">
      <c r="A13813"/>
      <c r="B13813" s="32"/>
      <c r="C13813" s="34"/>
      <c r="D13813" s="10"/>
      <c r="J13813" s="53"/>
      <c r="K13813" s="64"/>
      <c r="O13813" s="60"/>
      <c r="P13813" s="67"/>
      <c r="T13813" s="53"/>
      <c r="U13813" s="64"/>
      <c r="Y13813" s="53"/>
      <c r="Z13813" s="64"/>
      <c r="AD13813" s="53"/>
    </row>
    <row r="13814" spans="1:30" s="13" customFormat="1" x14ac:dyDescent="0.25">
      <c r="A13814"/>
      <c r="B13814" s="32"/>
      <c r="C13814" s="34"/>
      <c r="D13814" s="10"/>
      <c r="J13814" s="53"/>
      <c r="K13814" s="64"/>
      <c r="O13814" s="60"/>
      <c r="P13814" s="67"/>
      <c r="T13814" s="53"/>
      <c r="U13814" s="64"/>
      <c r="Y13814" s="53"/>
      <c r="Z13814" s="64"/>
      <c r="AD13814" s="53"/>
    </row>
    <row r="13815" spans="1:30" s="13" customFormat="1" x14ac:dyDescent="0.25">
      <c r="A13815"/>
      <c r="B13815" s="32"/>
      <c r="C13815" s="34"/>
      <c r="D13815" s="10"/>
      <c r="J13815" s="53"/>
      <c r="K13815" s="64"/>
      <c r="O13815" s="60"/>
      <c r="P13815" s="67"/>
      <c r="T13815" s="53"/>
      <c r="U13815" s="64"/>
      <c r="Y13815" s="53"/>
      <c r="Z13815" s="64"/>
      <c r="AD13815" s="53"/>
    </row>
    <row r="13816" spans="1:30" s="13" customFormat="1" x14ac:dyDescent="0.25">
      <c r="A13816"/>
      <c r="B13816" s="32"/>
      <c r="C13816" s="34"/>
      <c r="D13816" s="10"/>
      <c r="J13816" s="53"/>
      <c r="K13816" s="64"/>
      <c r="O13816" s="60"/>
      <c r="P13816" s="67"/>
      <c r="T13816" s="53"/>
      <c r="U13816" s="64"/>
      <c r="Y13816" s="53"/>
      <c r="Z13816" s="64"/>
      <c r="AD13816" s="53"/>
    </row>
    <row r="13817" spans="1:30" s="13" customFormat="1" x14ac:dyDescent="0.25">
      <c r="A13817"/>
      <c r="B13817" s="32"/>
      <c r="C13817" s="34"/>
      <c r="D13817" s="10"/>
      <c r="J13817" s="53"/>
      <c r="K13817" s="64"/>
      <c r="O13817" s="60"/>
      <c r="P13817" s="67"/>
      <c r="T13817" s="53"/>
      <c r="U13817" s="64"/>
      <c r="Y13817" s="53"/>
      <c r="Z13817" s="64"/>
      <c r="AD13817" s="53"/>
    </row>
    <row r="13818" spans="1:30" s="13" customFormat="1" x14ac:dyDescent="0.25">
      <c r="A13818"/>
      <c r="B13818" s="32"/>
      <c r="C13818" s="34"/>
      <c r="D13818" s="10"/>
      <c r="J13818" s="53"/>
      <c r="K13818" s="64"/>
      <c r="O13818" s="60"/>
      <c r="P13818" s="67"/>
      <c r="T13818" s="53"/>
      <c r="U13818" s="64"/>
      <c r="Y13818" s="53"/>
      <c r="Z13818" s="64"/>
      <c r="AD13818" s="53"/>
    </row>
    <row r="13819" spans="1:30" s="13" customFormat="1" x14ac:dyDescent="0.25">
      <c r="A13819"/>
      <c r="B13819" s="32"/>
      <c r="C13819" s="34"/>
      <c r="D13819" s="10"/>
      <c r="J13819" s="53"/>
      <c r="K13819" s="64"/>
      <c r="O13819" s="60"/>
      <c r="P13819" s="67"/>
      <c r="T13819" s="53"/>
      <c r="U13819" s="64"/>
      <c r="Y13819" s="53"/>
      <c r="Z13819" s="64"/>
      <c r="AD13819" s="53"/>
    </row>
    <row r="13820" spans="1:30" s="13" customFormat="1" x14ac:dyDescent="0.25">
      <c r="A13820"/>
      <c r="B13820" s="32"/>
      <c r="C13820" s="34"/>
      <c r="D13820" s="10"/>
      <c r="J13820" s="53"/>
      <c r="K13820" s="64"/>
      <c r="O13820" s="60"/>
      <c r="P13820" s="67"/>
      <c r="T13820" s="53"/>
      <c r="U13820" s="64"/>
      <c r="Y13820" s="53"/>
      <c r="Z13820" s="64"/>
      <c r="AD13820" s="53"/>
    </row>
    <row r="13821" spans="1:30" s="13" customFormat="1" x14ac:dyDescent="0.25">
      <c r="A13821"/>
      <c r="B13821" s="32"/>
      <c r="C13821" s="34"/>
      <c r="D13821" s="10"/>
      <c r="J13821" s="53"/>
      <c r="K13821" s="64"/>
      <c r="O13821" s="60"/>
      <c r="P13821" s="67"/>
      <c r="T13821" s="53"/>
      <c r="U13821" s="64"/>
      <c r="Y13821" s="53"/>
      <c r="Z13821" s="64"/>
      <c r="AD13821" s="53"/>
    </row>
    <row r="13822" spans="1:30" s="13" customFormat="1" x14ac:dyDescent="0.25">
      <c r="A13822"/>
      <c r="B13822" s="32"/>
      <c r="C13822" s="34"/>
      <c r="D13822" s="10"/>
      <c r="J13822" s="53"/>
      <c r="K13822" s="64"/>
      <c r="O13822" s="60"/>
      <c r="P13822" s="67"/>
      <c r="T13822" s="53"/>
      <c r="U13822" s="64"/>
      <c r="Y13822" s="53"/>
      <c r="Z13822" s="64"/>
      <c r="AD13822" s="53"/>
    </row>
    <row r="13823" spans="1:30" s="13" customFormat="1" x14ac:dyDescent="0.25">
      <c r="A13823"/>
      <c r="B13823" s="32"/>
      <c r="C13823" s="34"/>
      <c r="D13823" s="10"/>
      <c r="J13823" s="53"/>
      <c r="K13823" s="64"/>
      <c r="O13823" s="60"/>
      <c r="P13823" s="67"/>
      <c r="T13823" s="53"/>
      <c r="U13823" s="64"/>
      <c r="Y13823" s="53"/>
      <c r="Z13823" s="64"/>
      <c r="AD13823" s="53"/>
    </row>
    <row r="13824" spans="1:30" s="13" customFormat="1" x14ac:dyDescent="0.25">
      <c r="A13824"/>
      <c r="B13824" s="32"/>
      <c r="C13824" s="34"/>
      <c r="D13824" s="10"/>
      <c r="J13824" s="53"/>
      <c r="K13824" s="64"/>
      <c r="O13824" s="60"/>
      <c r="P13824" s="67"/>
      <c r="T13824" s="53"/>
      <c r="U13824" s="64"/>
      <c r="Y13824" s="53"/>
      <c r="Z13824" s="64"/>
      <c r="AD13824" s="53"/>
    </row>
    <row r="13825" spans="1:30" s="13" customFormat="1" x14ac:dyDescent="0.25">
      <c r="A13825"/>
      <c r="B13825" s="32"/>
      <c r="C13825" s="34"/>
      <c r="D13825" s="10"/>
      <c r="J13825" s="53"/>
      <c r="K13825" s="64"/>
      <c r="O13825" s="60"/>
      <c r="P13825" s="67"/>
      <c r="T13825" s="53"/>
      <c r="U13825" s="64"/>
      <c r="Y13825" s="53"/>
      <c r="Z13825" s="64"/>
      <c r="AD13825" s="53"/>
    </row>
    <row r="13826" spans="1:30" s="13" customFormat="1" x14ac:dyDescent="0.25">
      <c r="A13826"/>
      <c r="B13826" s="32"/>
      <c r="C13826" s="34"/>
      <c r="D13826" s="10"/>
      <c r="J13826" s="53"/>
      <c r="K13826" s="64"/>
      <c r="O13826" s="60"/>
      <c r="P13826" s="67"/>
      <c r="T13826" s="53"/>
      <c r="U13826" s="64"/>
      <c r="Y13826" s="53"/>
      <c r="Z13826" s="64"/>
      <c r="AD13826" s="53"/>
    </row>
    <row r="13827" spans="1:30" s="13" customFormat="1" x14ac:dyDescent="0.25">
      <c r="A13827"/>
      <c r="B13827" s="32"/>
      <c r="C13827" s="34"/>
      <c r="D13827" s="10"/>
      <c r="J13827" s="53"/>
      <c r="K13827" s="64"/>
      <c r="O13827" s="60"/>
      <c r="P13827" s="67"/>
      <c r="T13827" s="53"/>
      <c r="U13827" s="64"/>
      <c r="Y13827" s="53"/>
      <c r="Z13827" s="64"/>
      <c r="AD13827" s="53"/>
    </row>
    <row r="13828" spans="1:30" s="13" customFormat="1" x14ac:dyDescent="0.25">
      <c r="A13828"/>
      <c r="B13828" s="32"/>
      <c r="C13828" s="34"/>
      <c r="D13828" s="10"/>
      <c r="J13828" s="53"/>
      <c r="K13828" s="64"/>
      <c r="O13828" s="60"/>
      <c r="P13828" s="67"/>
      <c r="T13828" s="53"/>
      <c r="U13828" s="64"/>
      <c r="Y13828" s="53"/>
      <c r="Z13828" s="64"/>
      <c r="AD13828" s="53"/>
    </row>
    <row r="13829" spans="1:30" s="13" customFormat="1" x14ac:dyDescent="0.25">
      <c r="A13829"/>
      <c r="B13829" s="32"/>
      <c r="C13829" s="34"/>
      <c r="D13829" s="10"/>
      <c r="J13829" s="53"/>
      <c r="K13829" s="64"/>
      <c r="O13829" s="60"/>
      <c r="P13829" s="67"/>
      <c r="T13829" s="53"/>
      <c r="U13829" s="64"/>
      <c r="Y13829" s="53"/>
      <c r="Z13829" s="64"/>
      <c r="AD13829" s="53"/>
    </row>
    <row r="13830" spans="1:30" s="13" customFormat="1" x14ac:dyDescent="0.25">
      <c r="A13830"/>
      <c r="B13830" s="32"/>
      <c r="C13830" s="34"/>
      <c r="D13830" s="10"/>
      <c r="J13830" s="53"/>
      <c r="K13830" s="64"/>
      <c r="O13830" s="60"/>
      <c r="P13830" s="67"/>
      <c r="T13830" s="53"/>
      <c r="U13830" s="64"/>
      <c r="Y13830" s="53"/>
      <c r="Z13830" s="64"/>
      <c r="AD13830" s="53"/>
    </row>
    <row r="13831" spans="1:30" s="13" customFormat="1" x14ac:dyDescent="0.25">
      <c r="A13831"/>
      <c r="B13831" s="32"/>
      <c r="C13831" s="34"/>
      <c r="D13831" s="10"/>
      <c r="J13831" s="53"/>
      <c r="K13831" s="64"/>
      <c r="O13831" s="60"/>
      <c r="P13831" s="67"/>
      <c r="T13831" s="53"/>
      <c r="U13831" s="64"/>
      <c r="Y13831" s="53"/>
      <c r="Z13831" s="64"/>
      <c r="AD13831" s="53"/>
    </row>
    <row r="13832" spans="1:30" s="13" customFormat="1" x14ac:dyDescent="0.25">
      <c r="A13832"/>
      <c r="B13832" s="32"/>
      <c r="C13832" s="34"/>
      <c r="D13832" s="10"/>
      <c r="J13832" s="53"/>
      <c r="K13832" s="64"/>
      <c r="O13832" s="60"/>
      <c r="P13832" s="67"/>
      <c r="T13832" s="53"/>
      <c r="U13832" s="64"/>
      <c r="Y13832" s="53"/>
      <c r="Z13832" s="64"/>
      <c r="AD13832" s="53"/>
    </row>
    <row r="13833" spans="1:30" s="13" customFormat="1" x14ac:dyDescent="0.25">
      <c r="A13833"/>
      <c r="B13833" s="32"/>
      <c r="C13833" s="34"/>
      <c r="D13833" s="10"/>
      <c r="J13833" s="53"/>
      <c r="K13833" s="64"/>
      <c r="O13833" s="60"/>
      <c r="P13833" s="67"/>
      <c r="T13833" s="53"/>
      <c r="U13833" s="64"/>
      <c r="Y13833" s="53"/>
      <c r="Z13833" s="64"/>
      <c r="AD13833" s="53"/>
    </row>
    <row r="13834" spans="1:30" s="13" customFormat="1" x14ac:dyDescent="0.25">
      <c r="A13834"/>
      <c r="B13834" s="32"/>
      <c r="C13834" s="34"/>
      <c r="D13834" s="10"/>
      <c r="J13834" s="53"/>
      <c r="K13834" s="64"/>
      <c r="O13834" s="60"/>
      <c r="P13834" s="67"/>
      <c r="T13834" s="53"/>
      <c r="U13834" s="64"/>
      <c r="Y13834" s="53"/>
      <c r="Z13834" s="64"/>
      <c r="AD13834" s="53"/>
    </row>
    <row r="13835" spans="1:30" s="13" customFormat="1" x14ac:dyDescent="0.25">
      <c r="A13835"/>
      <c r="B13835" s="32"/>
      <c r="C13835" s="34"/>
      <c r="D13835" s="10"/>
      <c r="J13835" s="53"/>
      <c r="K13835" s="64"/>
      <c r="O13835" s="60"/>
      <c r="P13835" s="67"/>
      <c r="T13835" s="53"/>
      <c r="U13835" s="64"/>
      <c r="Y13835" s="53"/>
      <c r="Z13835" s="64"/>
      <c r="AD13835" s="53"/>
    </row>
    <row r="13836" spans="1:30" s="13" customFormat="1" x14ac:dyDescent="0.25">
      <c r="A13836"/>
      <c r="B13836" s="32"/>
      <c r="C13836" s="34"/>
      <c r="D13836" s="10"/>
      <c r="J13836" s="53"/>
      <c r="K13836" s="64"/>
      <c r="O13836" s="60"/>
      <c r="P13836" s="67"/>
      <c r="T13836" s="53"/>
      <c r="U13836" s="64"/>
      <c r="Y13836" s="53"/>
      <c r="Z13836" s="64"/>
      <c r="AD13836" s="53"/>
    </row>
    <row r="13837" spans="1:30" s="13" customFormat="1" x14ac:dyDescent="0.25">
      <c r="A13837"/>
      <c r="B13837" s="32"/>
      <c r="C13837" s="34"/>
      <c r="D13837" s="10"/>
      <c r="J13837" s="53"/>
      <c r="K13837" s="64"/>
      <c r="O13837" s="60"/>
      <c r="P13837" s="67"/>
      <c r="T13837" s="53"/>
      <c r="U13837" s="64"/>
      <c r="Y13837" s="53"/>
      <c r="Z13837" s="64"/>
      <c r="AD13837" s="53"/>
    </row>
    <row r="13838" spans="1:30" s="13" customFormat="1" x14ac:dyDescent="0.25">
      <c r="A13838"/>
      <c r="B13838" s="32"/>
      <c r="C13838" s="34"/>
      <c r="D13838" s="10"/>
      <c r="J13838" s="53"/>
      <c r="K13838" s="64"/>
      <c r="O13838" s="60"/>
      <c r="P13838" s="67"/>
      <c r="T13838" s="53"/>
      <c r="U13838" s="64"/>
      <c r="Y13838" s="53"/>
      <c r="Z13838" s="64"/>
      <c r="AD13838" s="53"/>
    </row>
    <row r="13839" spans="1:30" s="13" customFormat="1" x14ac:dyDescent="0.25">
      <c r="A13839"/>
      <c r="B13839" s="32"/>
      <c r="C13839" s="34"/>
      <c r="D13839" s="10"/>
      <c r="J13839" s="53"/>
      <c r="K13839" s="64"/>
      <c r="O13839" s="60"/>
      <c r="P13839" s="67"/>
      <c r="T13839" s="53"/>
      <c r="U13839" s="64"/>
      <c r="Y13839" s="53"/>
      <c r="Z13839" s="64"/>
      <c r="AD13839" s="53"/>
    </row>
    <row r="13840" spans="1:30" s="13" customFormat="1" x14ac:dyDescent="0.25">
      <c r="A13840"/>
      <c r="B13840" s="32"/>
      <c r="C13840" s="34"/>
      <c r="D13840" s="10"/>
      <c r="J13840" s="53"/>
      <c r="K13840" s="64"/>
      <c r="O13840" s="60"/>
      <c r="P13840" s="67"/>
      <c r="T13840" s="53"/>
      <c r="U13840" s="64"/>
      <c r="Y13840" s="53"/>
      <c r="Z13840" s="64"/>
      <c r="AD13840" s="53"/>
    </row>
    <row r="13841" spans="1:30" s="13" customFormat="1" x14ac:dyDescent="0.25">
      <c r="A13841"/>
      <c r="B13841" s="32"/>
      <c r="C13841" s="34"/>
      <c r="D13841" s="10"/>
      <c r="J13841" s="53"/>
      <c r="K13841" s="64"/>
      <c r="O13841" s="60"/>
      <c r="P13841" s="67"/>
      <c r="T13841" s="53"/>
      <c r="U13841" s="64"/>
      <c r="Y13841" s="53"/>
      <c r="Z13841" s="64"/>
      <c r="AD13841" s="53"/>
    </row>
    <row r="13842" spans="1:30" s="13" customFormat="1" x14ac:dyDescent="0.25">
      <c r="A13842"/>
      <c r="B13842" s="32"/>
      <c r="C13842" s="34"/>
      <c r="D13842" s="10"/>
      <c r="J13842" s="53"/>
      <c r="K13842" s="64"/>
      <c r="O13842" s="60"/>
      <c r="P13842" s="67"/>
      <c r="T13842" s="53"/>
      <c r="U13842" s="64"/>
      <c r="Y13842" s="53"/>
      <c r="Z13842" s="64"/>
      <c r="AD13842" s="53"/>
    </row>
    <row r="13843" spans="1:30" s="13" customFormat="1" x14ac:dyDescent="0.25">
      <c r="A13843"/>
      <c r="B13843" s="32"/>
      <c r="C13843" s="34"/>
      <c r="D13843" s="10"/>
      <c r="J13843" s="53"/>
      <c r="K13843" s="64"/>
      <c r="O13843" s="60"/>
      <c r="P13843" s="67"/>
      <c r="T13843" s="53"/>
      <c r="U13843" s="64"/>
      <c r="Y13843" s="53"/>
      <c r="Z13843" s="64"/>
      <c r="AD13843" s="53"/>
    </row>
    <row r="13844" spans="1:30" s="13" customFormat="1" x14ac:dyDescent="0.25">
      <c r="A13844"/>
      <c r="B13844" s="32"/>
      <c r="C13844" s="34"/>
      <c r="D13844" s="10"/>
      <c r="J13844" s="53"/>
      <c r="K13844" s="64"/>
      <c r="O13844" s="60"/>
      <c r="P13844" s="67"/>
      <c r="T13844" s="53"/>
      <c r="U13844" s="64"/>
      <c r="Y13844" s="53"/>
      <c r="Z13844" s="64"/>
      <c r="AD13844" s="53"/>
    </row>
    <row r="13845" spans="1:30" s="13" customFormat="1" x14ac:dyDescent="0.25">
      <c r="A13845"/>
      <c r="B13845" s="32"/>
      <c r="C13845" s="34"/>
      <c r="D13845" s="10"/>
      <c r="J13845" s="53"/>
      <c r="K13845" s="64"/>
      <c r="O13845" s="60"/>
      <c r="P13845" s="67"/>
      <c r="T13845" s="53"/>
      <c r="U13845" s="64"/>
      <c r="Y13845" s="53"/>
      <c r="Z13845" s="64"/>
      <c r="AD13845" s="53"/>
    </row>
    <row r="13846" spans="1:30" s="13" customFormat="1" x14ac:dyDescent="0.25">
      <c r="A13846"/>
      <c r="B13846" s="32"/>
      <c r="C13846" s="34"/>
      <c r="D13846" s="10"/>
      <c r="J13846" s="53"/>
      <c r="K13846" s="64"/>
      <c r="O13846" s="60"/>
      <c r="P13846" s="67"/>
      <c r="T13846" s="53"/>
      <c r="U13846" s="64"/>
      <c r="Y13846" s="53"/>
      <c r="Z13846" s="64"/>
      <c r="AD13846" s="53"/>
    </row>
    <row r="13847" spans="1:30" s="13" customFormat="1" x14ac:dyDescent="0.25">
      <c r="A13847"/>
      <c r="B13847" s="32"/>
      <c r="C13847" s="34"/>
      <c r="D13847" s="10"/>
      <c r="J13847" s="53"/>
      <c r="K13847" s="64"/>
      <c r="O13847" s="60"/>
      <c r="P13847" s="67"/>
      <c r="T13847" s="53"/>
      <c r="U13847" s="64"/>
      <c r="Y13847" s="53"/>
      <c r="Z13847" s="64"/>
      <c r="AD13847" s="53"/>
    </row>
    <row r="13848" spans="1:30" s="13" customFormat="1" x14ac:dyDescent="0.25">
      <c r="A13848"/>
      <c r="B13848" s="32"/>
      <c r="C13848" s="34"/>
      <c r="D13848" s="10"/>
      <c r="J13848" s="53"/>
      <c r="K13848" s="64"/>
      <c r="O13848" s="60"/>
      <c r="P13848" s="67"/>
      <c r="T13848" s="53"/>
      <c r="U13848" s="64"/>
      <c r="Y13848" s="53"/>
      <c r="Z13848" s="64"/>
      <c r="AD13848" s="53"/>
    </row>
    <row r="13849" spans="1:30" s="13" customFormat="1" x14ac:dyDescent="0.25">
      <c r="A13849"/>
      <c r="B13849" s="32"/>
      <c r="C13849" s="34"/>
      <c r="D13849" s="10"/>
      <c r="J13849" s="53"/>
      <c r="K13849" s="64"/>
      <c r="O13849" s="60"/>
      <c r="P13849" s="67"/>
      <c r="T13849" s="53"/>
      <c r="U13849" s="64"/>
      <c r="Y13849" s="53"/>
      <c r="Z13849" s="64"/>
      <c r="AD13849" s="53"/>
    </row>
    <row r="13850" spans="1:30" s="13" customFormat="1" x14ac:dyDescent="0.25">
      <c r="A13850"/>
      <c r="B13850" s="32"/>
      <c r="C13850" s="34"/>
      <c r="D13850" s="10"/>
      <c r="J13850" s="53"/>
      <c r="K13850" s="64"/>
      <c r="O13850" s="60"/>
      <c r="P13850" s="67"/>
      <c r="T13850" s="53"/>
      <c r="U13850" s="64"/>
      <c r="Y13850" s="53"/>
      <c r="Z13850" s="64"/>
      <c r="AD13850" s="53"/>
    </row>
    <row r="13851" spans="1:30" s="13" customFormat="1" x14ac:dyDescent="0.25">
      <c r="A13851"/>
      <c r="B13851" s="32"/>
      <c r="C13851" s="34"/>
      <c r="D13851" s="10"/>
      <c r="J13851" s="53"/>
      <c r="K13851" s="64"/>
      <c r="O13851" s="60"/>
      <c r="P13851" s="67"/>
      <c r="T13851" s="53"/>
      <c r="U13851" s="64"/>
      <c r="Y13851" s="53"/>
      <c r="Z13851" s="64"/>
      <c r="AD13851" s="53"/>
    </row>
    <row r="13852" spans="1:30" s="13" customFormat="1" x14ac:dyDescent="0.25">
      <c r="A13852"/>
      <c r="B13852" s="32"/>
      <c r="C13852" s="34"/>
      <c r="D13852" s="10"/>
      <c r="J13852" s="53"/>
      <c r="K13852" s="64"/>
      <c r="O13852" s="60"/>
      <c r="P13852" s="67"/>
      <c r="T13852" s="53"/>
      <c r="U13852" s="64"/>
      <c r="Y13852" s="53"/>
      <c r="Z13852" s="64"/>
      <c r="AD13852" s="53"/>
    </row>
    <row r="13853" spans="1:30" s="13" customFormat="1" x14ac:dyDescent="0.25">
      <c r="A13853"/>
      <c r="B13853" s="32"/>
      <c r="C13853" s="34"/>
      <c r="D13853" s="10"/>
      <c r="J13853" s="53"/>
      <c r="K13853" s="64"/>
      <c r="O13853" s="60"/>
      <c r="P13853" s="67"/>
      <c r="T13853" s="53"/>
      <c r="U13853" s="64"/>
      <c r="Y13853" s="53"/>
      <c r="Z13853" s="64"/>
      <c r="AD13853" s="53"/>
    </row>
    <row r="13854" spans="1:30" s="13" customFormat="1" x14ac:dyDescent="0.25">
      <c r="A13854"/>
      <c r="B13854" s="32"/>
      <c r="C13854" s="34"/>
      <c r="D13854" s="10"/>
      <c r="J13854" s="53"/>
      <c r="K13854" s="64"/>
      <c r="O13854" s="60"/>
      <c r="P13854" s="67"/>
      <c r="T13854" s="53"/>
      <c r="U13854" s="64"/>
      <c r="Y13854" s="53"/>
      <c r="Z13854" s="64"/>
      <c r="AD13854" s="53"/>
    </row>
    <row r="13855" spans="1:30" s="13" customFormat="1" x14ac:dyDescent="0.25">
      <c r="A13855"/>
      <c r="B13855" s="32"/>
      <c r="C13855" s="34"/>
      <c r="D13855" s="10"/>
      <c r="J13855" s="53"/>
      <c r="K13855" s="64"/>
      <c r="O13855" s="60"/>
      <c r="P13855" s="67"/>
      <c r="T13855" s="53"/>
      <c r="U13855" s="64"/>
      <c r="Y13855" s="53"/>
      <c r="Z13855" s="64"/>
      <c r="AD13855" s="53"/>
    </row>
    <row r="13856" spans="1:30" s="13" customFormat="1" x14ac:dyDescent="0.25">
      <c r="A13856"/>
      <c r="B13856" s="32"/>
      <c r="C13856" s="34"/>
      <c r="D13856" s="10"/>
      <c r="J13856" s="53"/>
      <c r="K13856" s="64"/>
      <c r="O13856" s="60"/>
      <c r="P13856" s="67"/>
      <c r="T13856" s="53"/>
      <c r="U13856" s="64"/>
      <c r="Y13856" s="53"/>
      <c r="Z13856" s="64"/>
      <c r="AD13856" s="53"/>
    </row>
    <row r="13857" spans="1:30" s="13" customFormat="1" x14ac:dyDescent="0.25">
      <c r="A13857"/>
      <c r="B13857" s="32"/>
      <c r="C13857" s="34"/>
      <c r="D13857" s="10"/>
      <c r="J13857" s="53"/>
      <c r="K13857" s="64"/>
      <c r="O13857" s="60"/>
      <c r="P13857" s="67"/>
      <c r="T13857" s="53"/>
      <c r="U13857" s="64"/>
      <c r="Y13857" s="53"/>
      <c r="Z13857" s="64"/>
      <c r="AD13857" s="53"/>
    </row>
    <row r="13858" spans="1:30" s="13" customFormat="1" x14ac:dyDescent="0.25">
      <c r="A13858"/>
      <c r="B13858" s="32"/>
      <c r="C13858" s="34"/>
      <c r="D13858" s="10"/>
      <c r="J13858" s="53"/>
      <c r="K13858" s="64"/>
      <c r="O13858" s="60"/>
      <c r="P13858" s="67"/>
      <c r="T13858" s="53"/>
      <c r="U13858" s="64"/>
      <c r="Y13858" s="53"/>
      <c r="Z13858" s="64"/>
      <c r="AD13858" s="53"/>
    </row>
    <row r="13859" spans="1:30" s="13" customFormat="1" x14ac:dyDescent="0.25">
      <c r="A13859"/>
      <c r="B13859" s="32"/>
      <c r="C13859" s="34"/>
      <c r="D13859" s="10"/>
      <c r="J13859" s="53"/>
      <c r="K13859" s="64"/>
      <c r="O13859" s="60"/>
      <c r="P13859" s="67"/>
      <c r="T13859" s="53"/>
      <c r="U13859" s="64"/>
      <c r="Y13859" s="53"/>
      <c r="Z13859" s="64"/>
      <c r="AD13859" s="53"/>
    </row>
    <row r="13860" spans="1:30" s="13" customFormat="1" x14ac:dyDescent="0.25">
      <c r="A13860"/>
      <c r="B13860" s="32"/>
      <c r="C13860" s="34"/>
      <c r="D13860" s="10"/>
      <c r="J13860" s="53"/>
      <c r="K13860" s="64"/>
      <c r="O13860" s="60"/>
      <c r="P13860" s="67"/>
      <c r="T13860" s="53"/>
      <c r="U13860" s="64"/>
      <c r="Y13860" s="53"/>
      <c r="Z13860" s="64"/>
      <c r="AD13860" s="53"/>
    </row>
    <row r="13861" spans="1:30" s="13" customFormat="1" x14ac:dyDescent="0.25">
      <c r="A13861"/>
      <c r="B13861" s="32"/>
      <c r="C13861" s="34"/>
      <c r="D13861" s="10"/>
      <c r="J13861" s="53"/>
      <c r="K13861" s="64"/>
      <c r="O13861" s="60"/>
      <c r="P13861" s="67"/>
      <c r="T13861" s="53"/>
      <c r="U13861" s="64"/>
      <c r="Y13861" s="53"/>
      <c r="Z13861" s="64"/>
      <c r="AD13861" s="53"/>
    </row>
    <row r="13862" spans="1:30" s="13" customFormat="1" x14ac:dyDescent="0.25">
      <c r="A13862"/>
      <c r="B13862" s="32"/>
      <c r="C13862" s="34"/>
      <c r="D13862" s="10"/>
      <c r="J13862" s="53"/>
      <c r="K13862" s="64"/>
      <c r="O13862" s="60"/>
      <c r="P13862" s="67"/>
      <c r="T13862" s="53"/>
      <c r="U13862" s="64"/>
      <c r="Y13862" s="53"/>
      <c r="Z13862" s="64"/>
      <c r="AD13862" s="53"/>
    </row>
    <row r="13863" spans="1:30" s="13" customFormat="1" x14ac:dyDescent="0.25">
      <c r="A13863"/>
      <c r="B13863" s="32"/>
      <c r="C13863" s="34"/>
      <c r="D13863" s="10"/>
      <c r="J13863" s="53"/>
      <c r="K13863" s="64"/>
      <c r="O13863" s="60"/>
      <c r="P13863" s="67"/>
      <c r="T13863" s="53"/>
      <c r="U13863" s="64"/>
      <c r="Y13863" s="53"/>
      <c r="Z13863" s="64"/>
      <c r="AD13863" s="53"/>
    </row>
    <row r="13864" spans="1:30" s="13" customFormat="1" x14ac:dyDescent="0.25">
      <c r="A13864"/>
      <c r="B13864" s="32"/>
      <c r="C13864" s="34"/>
      <c r="D13864" s="10"/>
      <c r="J13864" s="53"/>
      <c r="K13864" s="64"/>
      <c r="O13864" s="60"/>
      <c r="P13864" s="67"/>
      <c r="T13864" s="53"/>
      <c r="U13864" s="64"/>
      <c r="Y13864" s="53"/>
      <c r="Z13864" s="64"/>
      <c r="AD13864" s="53"/>
    </row>
    <row r="13865" spans="1:30" s="13" customFormat="1" x14ac:dyDescent="0.25">
      <c r="A13865"/>
      <c r="B13865" s="32"/>
      <c r="C13865" s="34"/>
      <c r="D13865" s="10"/>
      <c r="J13865" s="53"/>
      <c r="K13865" s="64"/>
      <c r="O13865" s="60"/>
      <c r="P13865" s="67"/>
      <c r="T13865" s="53"/>
      <c r="U13865" s="64"/>
      <c r="Y13865" s="53"/>
      <c r="Z13865" s="64"/>
      <c r="AD13865" s="53"/>
    </row>
    <row r="13866" spans="1:30" s="13" customFormat="1" x14ac:dyDescent="0.25">
      <c r="A13866"/>
      <c r="B13866" s="32"/>
      <c r="C13866" s="34"/>
      <c r="D13866" s="10"/>
      <c r="J13866" s="53"/>
      <c r="K13866" s="64"/>
      <c r="O13866" s="60"/>
      <c r="P13866" s="67"/>
      <c r="T13866" s="53"/>
      <c r="U13866" s="64"/>
      <c r="Y13866" s="53"/>
      <c r="Z13866" s="64"/>
      <c r="AD13866" s="53"/>
    </row>
    <row r="13867" spans="1:30" s="13" customFormat="1" x14ac:dyDescent="0.25">
      <c r="A13867"/>
      <c r="B13867" s="32"/>
      <c r="C13867" s="34"/>
      <c r="D13867" s="10"/>
      <c r="J13867" s="53"/>
      <c r="K13867" s="64"/>
      <c r="O13867" s="60"/>
      <c r="P13867" s="67"/>
      <c r="T13867" s="53"/>
      <c r="U13867" s="64"/>
      <c r="Y13867" s="53"/>
      <c r="Z13867" s="64"/>
      <c r="AD13867" s="53"/>
    </row>
    <row r="13868" spans="1:30" s="13" customFormat="1" x14ac:dyDescent="0.25">
      <c r="A13868"/>
      <c r="B13868" s="32"/>
      <c r="C13868" s="34"/>
      <c r="D13868" s="10"/>
      <c r="J13868" s="53"/>
      <c r="K13868" s="64"/>
      <c r="O13868" s="60"/>
      <c r="P13868" s="67"/>
      <c r="T13868" s="53"/>
      <c r="U13868" s="64"/>
      <c r="Y13868" s="53"/>
      <c r="Z13868" s="64"/>
      <c r="AD13868" s="53"/>
    </row>
    <row r="13869" spans="1:30" s="13" customFormat="1" x14ac:dyDescent="0.25">
      <c r="A13869"/>
      <c r="B13869" s="32"/>
      <c r="C13869" s="34"/>
      <c r="D13869" s="10"/>
      <c r="J13869" s="53"/>
      <c r="K13869" s="64"/>
      <c r="O13869" s="60"/>
      <c r="P13869" s="67"/>
      <c r="T13869" s="53"/>
      <c r="U13869" s="64"/>
      <c r="Y13869" s="53"/>
      <c r="Z13869" s="64"/>
      <c r="AD13869" s="53"/>
    </row>
    <row r="13870" spans="1:30" s="13" customFormat="1" x14ac:dyDescent="0.25">
      <c r="A13870"/>
      <c r="B13870" s="32"/>
      <c r="C13870" s="34"/>
      <c r="D13870" s="10"/>
      <c r="J13870" s="53"/>
      <c r="K13870" s="64"/>
      <c r="O13870" s="60"/>
      <c r="P13870" s="67"/>
      <c r="T13870" s="53"/>
      <c r="U13870" s="64"/>
      <c r="Y13870" s="53"/>
      <c r="Z13870" s="64"/>
      <c r="AD13870" s="53"/>
    </row>
    <row r="13871" spans="1:30" s="13" customFormat="1" x14ac:dyDescent="0.25">
      <c r="A13871"/>
      <c r="B13871" s="32"/>
      <c r="C13871" s="34"/>
      <c r="D13871" s="10"/>
      <c r="J13871" s="53"/>
      <c r="K13871" s="64"/>
      <c r="O13871" s="60"/>
      <c r="P13871" s="67"/>
      <c r="T13871" s="53"/>
      <c r="U13871" s="64"/>
      <c r="Y13871" s="53"/>
      <c r="Z13871" s="64"/>
      <c r="AD13871" s="53"/>
    </row>
    <row r="13872" spans="1:30" s="13" customFormat="1" x14ac:dyDescent="0.25">
      <c r="A13872"/>
      <c r="B13872" s="32"/>
      <c r="C13872" s="34"/>
      <c r="D13872" s="10"/>
      <c r="J13872" s="53"/>
      <c r="K13872" s="64"/>
      <c r="O13872" s="60"/>
      <c r="P13872" s="67"/>
      <c r="T13872" s="53"/>
      <c r="U13872" s="64"/>
      <c r="Y13872" s="53"/>
      <c r="Z13872" s="64"/>
      <c r="AD13872" s="53"/>
    </row>
    <row r="13873" spans="1:30" s="13" customFormat="1" x14ac:dyDescent="0.25">
      <c r="A13873"/>
      <c r="B13873" s="32"/>
      <c r="C13873" s="34"/>
      <c r="D13873" s="10"/>
      <c r="J13873" s="53"/>
      <c r="K13873" s="64"/>
      <c r="O13873" s="60"/>
      <c r="P13873" s="67"/>
      <c r="T13873" s="53"/>
      <c r="U13873" s="64"/>
      <c r="Y13873" s="53"/>
      <c r="Z13873" s="64"/>
      <c r="AD13873" s="53"/>
    </row>
    <row r="13874" spans="1:30" s="13" customFormat="1" x14ac:dyDescent="0.25">
      <c r="A13874"/>
      <c r="B13874" s="32"/>
      <c r="C13874" s="34"/>
      <c r="D13874" s="10"/>
      <c r="J13874" s="53"/>
      <c r="K13874" s="64"/>
      <c r="O13874" s="60"/>
      <c r="P13874" s="67"/>
      <c r="T13874" s="53"/>
      <c r="U13874" s="64"/>
      <c r="Y13874" s="53"/>
      <c r="Z13874" s="64"/>
      <c r="AD13874" s="53"/>
    </row>
    <row r="13875" spans="1:30" s="13" customFormat="1" x14ac:dyDescent="0.25">
      <c r="A13875"/>
      <c r="B13875" s="32"/>
      <c r="C13875" s="34"/>
      <c r="D13875" s="10"/>
      <c r="J13875" s="53"/>
      <c r="K13875" s="64"/>
      <c r="O13875" s="60"/>
      <c r="P13875" s="67"/>
      <c r="T13875" s="53"/>
      <c r="U13875" s="64"/>
      <c r="Y13875" s="53"/>
      <c r="Z13875" s="64"/>
      <c r="AD13875" s="53"/>
    </row>
    <row r="13876" spans="1:30" s="13" customFormat="1" x14ac:dyDescent="0.25">
      <c r="A13876"/>
      <c r="B13876" s="32"/>
      <c r="C13876" s="34"/>
      <c r="D13876" s="10"/>
      <c r="J13876" s="53"/>
      <c r="K13876" s="64"/>
      <c r="O13876" s="60"/>
      <c r="P13876" s="67"/>
      <c r="T13876" s="53"/>
      <c r="U13876" s="64"/>
      <c r="Y13876" s="53"/>
      <c r="Z13876" s="64"/>
      <c r="AD13876" s="53"/>
    </row>
    <row r="13877" spans="1:30" s="13" customFormat="1" x14ac:dyDescent="0.25">
      <c r="A13877"/>
      <c r="B13877" s="32"/>
      <c r="C13877" s="34"/>
      <c r="D13877" s="10"/>
      <c r="J13877" s="53"/>
      <c r="K13877" s="64"/>
      <c r="O13877" s="60"/>
      <c r="P13877" s="67"/>
      <c r="T13877" s="53"/>
      <c r="U13877" s="64"/>
      <c r="Y13877" s="53"/>
      <c r="Z13877" s="64"/>
      <c r="AD13877" s="53"/>
    </row>
    <row r="13878" spans="1:30" s="13" customFormat="1" x14ac:dyDescent="0.25">
      <c r="A13878"/>
      <c r="B13878" s="32"/>
      <c r="C13878" s="34"/>
      <c r="D13878" s="10"/>
      <c r="J13878" s="53"/>
      <c r="K13878" s="64"/>
      <c r="O13878" s="60"/>
      <c r="P13878" s="67"/>
      <c r="T13878" s="53"/>
      <c r="U13878" s="64"/>
      <c r="Y13878" s="53"/>
      <c r="Z13878" s="64"/>
      <c r="AD13878" s="53"/>
    </row>
    <row r="13879" spans="1:30" s="13" customFormat="1" x14ac:dyDescent="0.25">
      <c r="A13879"/>
      <c r="B13879" s="32"/>
      <c r="C13879" s="34"/>
      <c r="D13879" s="10"/>
      <c r="J13879" s="53"/>
      <c r="K13879" s="64"/>
      <c r="O13879" s="60"/>
      <c r="P13879" s="67"/>
      <c r="T13879" s="53"/>
      <c r="U13879" s="64"/>
      <c r="Y13879" s="53"/>
      <c r="Z13879" s="64"/>
      <c r="AD13879" s="53"/>
    </row>
    <row r="13880" spans="1:30" s="13" customFormat="1" x14ac:dyDescent="0.25">
      <c r="A13880"/>
      <c r="B13880" s="32"/>
      <c r="C13880" s="34"/>
      <c r="D13880" s="10"/>
      <c r="J13880" s="53"/>
      <c r="K13880" s="64"/>
      <c r="O13880" s="60"/>
      <c r="P13880" s="67"/>
      <c r="T13880" s="53"/>
      <c r="U13880" s="64"/>
      <c r="Y13880" s="53"/>
      <c r="Z13880" s="64"/>
      <c r="AD13880" s="53"/>
    </row>
    <row r="13881" spans="1:30" s="13" customFormat="1" x14ac:dyDescent="0.25">
      <c r="A13881"/>
      <c r="B13881" s="32"/>
      <c r="C13881" s="34"/>
      <c r="D13881" s="10"/>
      <c r="J13881" s="53"/>
      <c r="K13881" s="64"/>
      <c r="O13881" s="60"/>
      <c r="P13881" s="67"/>
      <c r="T13881" s="53"/>
      <c r="U13881" s="64"/>
      <c r="Y13881" s="53"/>
      <c r="Z13881" s="64"/>
      <c r="AD13881" s="53"/>
    </row>
    <row r="13882" spans="1:30" s="13" customFormat="1" x14ac:dyDescent="0.25">
      <c r="A13882"/>
      <c r="B13882" s="32"/>
      <c r="C13882" s="34"/>
      <c r="D13882" s="10"/>
      <c r="J13882" s="53"/>
      <c r="K13882" s="64"/>
      <c r="O13882" s="60"/>
      <c r="P13882" s="67"/>
      <c r="T13882" s="53"/>
      <c r="U13882" s="64"/>
      <c r="Y13882" s="53"/>
      <c r="Z13882" s="64"/>
      <c r="AD13882" s="53"/>
    </row>
    <row r="13883" spans="1:30" s="13" customFormat="1" x14ac:dyDescent="0.25">
      <c r="A13883"/>
      <c r="B13883" s="32"/>
      <c r="C13883" s="34"/>
      <c r="D13883" s="10"/>
      <c r="J13883" s="53"/>
      <c r="K13883" s="64"/>
      <c r="O13883" s="60"/>
      <c r="P13883" s="67"/>
      <c r="T13883" s="53"/>
      <c r="U13883" s="64"/>
      <c r="Y13883" s="53"/>
      <c r="Z13883" s="64"/>
      <c r="AD13883" s="53"/>
    </row>
    <row r="13884" spans="1:30" s="13" customFormat="1" x14ac:dyDescent="0.25">
      <c r="A13884"/>
      <c r="B13884" s="32"/>
      <c r="C13884" s="34"/>
      <c r="D13884" s="10"/>
      <c r="J13884" s="53"/>
      <c r="K13884" s="64"/>
      <c r="O13884" s="60"/>
      <c r="P13884" s="67"/>
      <c r="T13884" s="53"/>
      <c r="U13884" s="64"/>
      <c r="Y13884" s="53"/>
      <c r="Z13884" s="64"/>
      <c r="AD13884" s="53"/>
    </row>
    <row r="13885" spans="1:30" s="13" customFormat="1" x14ac:dyDescent="0.25">
      <c r="A13885"/>
      <c r="B13885" s="32"/>
      <c r="C13885" s="34"/>
      <c r="D13885" s="10"/>
      <c r="J13885" s="53"/>
      <c r="K13885" s="64"/>
      <c r="O13885" s="60"/>
      <c r="P13885" s="67"/>
      <c r="T13885" s="53"/>
      <c r="U13885" s="64"/>
      <c r="Y13885" s="53"/>
      <c r="Z13885" s="64"/>
      <c r="AD13885" s="53"/>
    </row>
    <row r="13886" spans="1:30" s="13" customFormat="1" x14ac:dyDescent="0.25">
      <c r="A13886"/>
      <c r="B13886" s="32"/>
      <c r="C13886" s="34"/>
      <c r="D13886" s="10"/>
      <c r="J13886" s="53"/>
      <c r="K13886" s="64"/>
      <c r="O13886" s="60"/>
      <c r="P13886" s="67"/>
      <c r="T13886" s="53"/>
      <c r="U13886" s="64"/>
      <c r="Y13886" s="53"/>
      <c r="Z13886" s="64"/>
      <c r="AD13886" s="53"/>
    </row>
    <row r="13887" spans="1:30" s="13" customFormat="1" x14ac:dyDescent="0.25">
      <c r="A13887"/>
      <c r="B13887" s="32"/>
      <c r="C13887" s="34"/>
      <c r="D13887" s="10"/>
      <c r="J13887" s="53"/>
      <c r="K13887" s="64"/>
      <c r="O13887" s="60"/>
      <c r="P13887" s="67"/>
      <c r="T13887" s="53"/>
      <c r="U13887" s="64"/>
      <c r="Y13887" s="53"/>
      <c r="Z13887" s="64"/>
      <c r="AD13887" s="53"/>
    </row>
    <row r="13888" spans="1:30" s="13" customFormat="1" x14ac:dyDescent="0.25">
      <c r="A13888"/>
      <c r="B13888" s="32"/>
      <c r="C13888" s="34"/>
      <c r="D13888" s="10"/>
      <c r="J13888" s="53"/>
      <c r="K13888" s="64"/>
      <c r="O13888" s="60"/>
      <c r="P13888" s="67"/>
      <c r="T13888" s="53"/>
      <c r="U13888" s="64"/>
      <c r="Y13888" s="53"/>
      <c r="Z13888" s="64"/>
      <c r="AD13888" s="53"/>
    </row>
    <row r="13889" spans="1:30" s="13" customFormat="1" x14ac:dyDescent="0.25">
      <c r="A13889"/>
      <c r="B13889" s="32"/>
      <c r="C13889" s="34"/>
      <c r="D13889" s="10"/>
      <c r="J13889" s="53"/>
      <c r="K13889" s="64"/>
      <c r="O13889" s="60"/>
      <c r="P13889" s="67"/>
      <c r="T13889" s="53"/>
      <c r="U13889" s="64"/>
      <c r="Y13889" s="53"/>
      <c r="Z13889" s="64"/>
      <c r="AD13889" s="53"/>
    </row>
    <row r="13890" spans="1:30" s="13" customFormat="1" x14ac:dyDescent="0.25">
      <c r="A13890"/>
      <c r="B13890" s="32"/>
      <c r="C13890" s="34"/>
      <c r="D13890" s="10"/>
      <c r="J13890" s="53"/>
      <c r="K13890" s="64"/>
      <c r="O13890" s="60"/>
      <c r="P13890" s="67"/>
      <c r="T13890" s="53"/>
      <c r="U13890" s="64"/>
      <c r="Y13890" s="53"/>
      <c r="Z13890" s="64"/>
      <c r="AD13890" s="53"/>
    </row>
    <row r="13891" spans="1:30" s="13" customFormat="1" x14ac:dyDescent="0.25">
      <c r="A13891"/>
      <c r="B13891" s="32"/>
      <c r="C13891" s="34"/>
      <c r="D13891" s="10"/>
      <c r="J13891" s="53"/>
      <c r="K13891" s="64"/>
      <c r="O13891" s="60"/>
      <c r="P13891" s="67"/>
      <c r="T13891" s="53"/>
      <c r="U13891" s="64"/>
      <c r="Y13891" s="53"/>
      <c r="Z13891" s="64"/>
      <c r="AD13891" s="53"/>
    </row>
    <row r="13892" spans="1:30" s="13" customFormat="1" x14ac:dyDescent="0.25">
      <c r="A13892"/>
      <c r="B13892" s="32"/>
      <c r="C13892" s="34"/>
      <c r="D13892" s="10"/>
      <c r="J13892" s="53"/>
      <c r="K13892" s="64"/>
      <c r="O13892" s="60"/>
      <c r="P13892" s="67"/>
      <c r="T13892" s="53"/>
      <c r="U13892" s="64"/>
      <c r="Y13892" s="53"/>
      <c r="Z13892" s="64"/>
      <c r="AD13892" s="53"/>
    </row>
    <row r="13893" spans="1:30" s="13" customFormat="1" x14ac:dyDescent="0.25">
      <c r="A13893"/>
      <c r="B13893" s="32"/>
      <c r="C13893" s="34"/>
      <c r="D13893" s="10"/>
      <c r="J13893" s="53"/>
      <c r="K13893" s="64"/>
      <c r="O13893" s="60"/>
      <c r="P13893" s="67"/>
      <c r="T13893" s="53"/>
      <c r="U13893" s="64"/>
      <c r="Y13893" s="53"/>
      <c r="Z13893" s="64"/>
      <c r="AD13893" s="53"/>
    </row>
    <row r="13894" spans="1:30" s="13" customFormat="1" x14ac:dyDescent="0.25">
      <c r="A13894"/>
      <c r="B13894" s="32"/>
      <c r="C13894" s="34"/>
      <c r="D13894" s="10"/>
      <c r="J13894" s="53"/>
      <c r="K13894" s="64"/>
      <c r="O13894" s="60"/>
      <c r="P13894" s="67"/>
      <c r="T13894" s="53"/>
      <c r="U13894" s="64"/>
      <c r="Y13894" s="53"/>
      <c r="Z13894" s="64"/>
      <c r="AD13894" s="53"/>
    </row>
    <row r="13895" spans="1:30" s="13" customFormat="1" x14ac:dyDescent="0.25">
      <c r="A13895"/>
      <c r="B13895" s="32"/>
      <c r="C13895" s="34"/>
      <c r="D13895" s="10"/>
      <c r="J13895" s="53"/>
      <c r="K13895" s="64"/>
      <c r="O13895" s="60"/>
      <c r="P13895" s="67"/>
      <c r="T13895" s="53"/>
      <c r="U13895" s="64"/>
      <c r="Y13895" s="53"/>
      <c r="Z13895" s="64"/>
      <c r="AD13895" s="53"/>
    </row>
    <row r="13896" spans="1:30" s="13" customFormat="1" x14ac:dyDescent="0.25">
      <c r="A13896"/>
      <c r="B13896" s="32"/>
      <c r="C13896" s="34"/>
      <c r="D13896" s="10"/>
      <c r="J13896" s="53"/>
      <c r="K13896" s="64"/>
      <c r="O13896" s="60"/>
      <c r="P13896" s="67"/>
      <c r="T13896" s="53"/>
      <c r="U13896" s="64"/>
      <c r="Y13896" s="53"/>
      <c r="Z13896" s="64"/>
      <c r="AD13896" s="53"/>
    </row>
    <row r="13897" spans="1:30" s="13" customFormat="1" x14ac:dyDescent="0.25">
      <c r="A13897"/>
      <c r="B13897" s="32"/>
      <c r="C13897" s="34"/>
      <c r="D13897" s="10"/>
      <c r="J13897" s="53"/>
      <c r="K13897" s="64"/>
      <c r="O13897" s="60"/>
      <c r="P13897" s="67"/>
      <c r="T13897" s="53"/>
      <c r="U13897" s="64"/>
      <c r="Y13897" s="53"/>
      <c r="Z13897" s="64"/>
      <c r="AD13897" s="53"/>
    </row>
    <row r="13898" spans="1:30" s="13" customFormat="1" x14ac:dyDescent="0.25">
      <c r="A13898"/>
      <c r="B13898" s="32"/>
      <c r="C13898" s="34"/>
      <c r="D13898" s="10"/>
      <c r="J13898" s="53"/>
      <c r="K13898" s="64"/>
      <c r="O13898" s="60"/>
      <c r="P13898" s="67"/>
      <c r="T13898" s="53"/>
      <c r="U13898" s="64"/>
      <c r="Y13898" s="53"/>
      <c r="Z13898" s="64"/>
      <c r="AD13898" s="53"/>
    </row>
    <row r="13899" spans="1:30" s="13" customFormat="1" x14ac:dyDescent="0.25">
      <c r="A13899"/>
      <c r="B13899" s="32"/>
      <c r="C13899" s="34"/>
      <c r="D13899" s="10"/>
      <c r="J13899" s="53"/>
      <c r="K13899" s="64"/>
      <c r="O13899" s="60"/>
      <c r="P13899" s="67"/>
      <c r="T13899" s="53"/>
      <c r="U13899" s="64"/>
      <c r="Y13899" s="53"/>
      <c r="Z13899" s="64"/>
      <c r="AD13899" s="53"/>
    </row>
    <row r="13900" spans="1:30" s="13" customFormat="1" x14ac:dyDescent="0.25">
      <c r="A13900"/>
      <c r="B13900" s="32"/>
      <c r="C13900" s="34"/>
      <c r="D13900" s="10"/>
      <c r="J13900" s="53"/>
      <c r="K13900" s="64"/>
      <c r="O13900" s="60"/>
      <c r="P13900" s="67"/>
      <c r="T13900" s="53"/>
      <c r="U13900" s="64"/>
      <c r="Y13900" s="53"/>
      <c r="Z13900" s="64"/>
      <c r="AD13900" s="53"/>
    </row>
    <row r="13901" spans="1:30" s="13" customFormat="1" x14ac:dyDescent="0.25">
      <c r="A13901"/>
      <c r="B13901" s="32"/>
      <c r="C13901" s="34"/>
      <c r="D13901" s="10"/>
      <c r="J13901" s="53"/>
      <c r="K13901" s="64"/>
      <c r="O13901" s="60"/>
      <c r="P13901" s="67"/>
      <c r="T13901" s="53"/>
      <c r="U13901" s="64"/>
      <c r="Y13901" s="53"/>
      <c r="Z13901" s="64"/>
      <c r="AD13901" s="53"/>
    </row>
    <row r="13902" spans="1:30" s="13" customFormat="1" x14ac:dyDescent="0.25">
      <c r="A13902"/>
      <c r="B13902" s="32"/>
      <c r="C13902" s="34"/>
      <c r="D13902" s="10"/>
      <c r="J13902" s="53"/>
      <c r="K13902" s="64"/>
      <c r="O13902" s="60"/>
      <c r="P13902" s="67"/>
      <c r="T13902" s="53"/>
      <c r="U13902" s="64"/>
      <c r="Y13902" s="53"/>
      <c r="Z13902" s="64"/>
      <c r="AD13902" s="53"/>
    </row>
    <row r="13903" spans="1:30" s="13" customFormat="1" x14ac:dyDescent="0.25">
      <c r="A13903"/>
      <c r="B13903" s="32"/>
      <c r="C13903" s="34"/>
      <c r="D13903" s="10"/>
      <c r="J13903" s="53"/>
      <c r="K13903" s="64"/>
      <c r="O13903" s="60"/>
      <c r="P13903" s="67"/>
      <c r="T13903" s="53"/>
      <c r="U13903" s="64"/>
      <c r="Y13903" s="53"/>
      <c r="Z13903" s="64"/>
      <c r="AD13903" s="53"/>
    </row>
    <row r="13904" spans="1:30" s="13" customFormat="1" x14ac:dyDescent="0.25">
      <c r="A13904"/>
      <c r="B13904" s="32"/>
      <c r="C13904" s="34"/>
      <c r="D13904" s="10"/>
      <c r="J13904" s="53"/>
      <c r="K13904" s="64"/>
      <c r="O13904" s="60"/>
      <c r="P13904" s="67"/>
      <c r="T13904" s="53"/>
      <c r="U13904" s="64"/>
      <c r="Y13904" s="53"/>
      <c r="Z13904" s="64"/>
      <c r="AD13904" s="53"/>
    </row>
    <row r="13905" spans="1:30" s="13" customFormat="1" x14ac:dyDescent="0.25">
      <c r="A13905"/>
      <c r="B13905" s="32"/>
      <c r="C13905" s="34"/>
      <c r="D13905" s="10"/>
      <c r="J13905" s="53"/>
      <c r="K13905" s="64"/>
      <c r="O13905" s="60"/>
      <c r="P13905" s="67"/>
      <c r="T13905" s="53"/>
      <c r="U13905" s="64"/>
      <c r="Y13905" s="53"/>
      <c r="Z13905" s="64"/>
      <c r="AD13905" s="53"/>
    </row>
    <row r="13906" spans="1:30" s="13" customFormat="1" x14ac:dyDescent="0.25">
      <c r="A13906"/>
      <c r="B13906" s="32"/>
      <c r="C13906" s="34"/>
      <c r="D13906" s="10"/>
      <c r="J13906" s="53"/>
      <c r="K13906" s="64"/>
      <c r="O13906" s="60"/>
      <c r="P13906" s="67"/>
      <c r="T13906" s="53"/>
      <c r="U13906" s="64"/>
      <c r="Y13906" s="53"/>
      <c r="Z13906" s="64"/>
      <c r="AD13906" s="53"/>
    </row>
    <row r="13907" spans="1:30" s="13" customFormat="1" x14ac:dyDescent="0.25">
      <c r="A13907"/>
      <c r="B13907" s="32"/>
      <c r="C13907" s="34"/>
      <c r="D13907" s="10"/>
      <c r="J13907" s="53"/>
      <c r="K13907" s="64"/>
      <c r="O13907" s="60"/>
      <c r="P13907" s="67"/>
      <c r="T13907" s="53"/>
      <c r="U13907" s="64"/>
      <c r="Y13907" s="53"/>
      <c r="Z13907" s="64"/>
      <c r="AD13907" s="53"/>
    </row>
    <row r="13908" spans="1:30" s="13" customFormat="1" x14ac:dyDescent="0.25">
      <c r="A13908"/>
      <c r="B13908" s="32"/>
      <c r="C13908" s="34"/>
      <c r="D13908" s="10"/>
      <c r="J13908" s="53"/>
      <c r="K13908" s="64"/>
      <c r="O13908" s="60"/>
      <c r="P13908" s="67"/>
      <c r="T13908" s="53"/>
      <c r="U13908" s="64"/>
      <c r="Y13908" s="53"/>
      <c r="Z13908" s="64"/>
      <c r="AD13908" s="53"/>
    </row>
    <row r="13909" spans="1:30" s="13" customFormat="1" x14ac:dyDescent="0.25">
      <c r="A13909"/>
      <c r="B13909" s="32"/>
      <c r="C13909" s="34"/>
      <c r="D13909" s="10"/>
      <c r="J13909" s="53"/>
      <c r="K13909" s="64"/>
      <c r="O13909" s="60"/>
      <c r="P13909" s="67"/>
      <c r="T13909" s="53"/>
      <c r="U13909" s="64"/>
      <c r="Y13909" s="53"/>
      <c r="Z13909" s="64"/>
      <c r="AD13909" s="53"/>
    </row>
    <row r="13910" spans="1:30" s="13" customFormat="1" x14ac:dyDescent="0.25">
      <c r="A13910"/>
      <c r="B13910" s="32"/>
      <c r="C13910" s="34"/>
      <c r="D13910" s="10"/>
      <c r="J13910" s="53"/>
      <c r="K13910" s="64"/>
      <c r="O13910" s="60"/>
      <c r="P13910" s="67"/>
      <c r="T13910" s="53"/>
      <c r="U13910" s="64"/>
      <c r="Y13910" s="53"/>
      <c r="Z13910" s="64"/>
      <c r="AD13910" s="53"/>
    </row>
    <row r="13911" spans="1:30" s="13" customFormat="1" x14ac:dyDescent="0.25">
      <c r="A13911"/>
      <c r="B13911" s="32"/>
      <c r="C13911" s="34"/>
      <c r="D13911" s="10"/>
      <c r="J13911" s="53"/>
      <c r="K13911" s="64"/>
      <c r="O13911" s="60"/>
      <c r="P13911" s="67"/>
      <c r="T13911" s="53"/>
      <c r="U13911" s="64"/>
      <c r="Y13911" s="53"/>
      <c r="Z13911" s="64"/>
      <c r="AD13911" s="53"/>
    </row>
    <row r="13912" spans="1:30" s="13" customFormat="1" x14ac:dyDescent="0.25">
      <c r="A13912"/>
      <c r="B13912" s="32"/>
      <c r="C13912" s="34"/>
      <c r="D13912" s="10"/>
      <c r="J13912" s="53"/>
      <c r="K13912" s="64"/>
      <c r="O13912" s="60"/>
      <c r="P13912" s="67"/>
      <c r="T13912" s="53"/>
      <c r="U13912" s="64"/>
      <c r="Y13912" s="53"/>
      <c r="Z13912" s="64"/>
      <c r="AD13912" s="53"/>
    </row>
    <row r="13913" spans="1:30" s="13" customFormat="1" x14ac:dyDescent="0.25">
      <c r="A13913"/>
      <c r="B13913" s="32"/>
      <c r="C13913" s="34"/>
      <c r="D13913" s="10"/>
      <c r="J13913" s="53"/>
      <c r="K13913" s="64"/>
      <c r="O13913" s="60"/>
      <c r="P13913" s="67"/>
      <c r="T13913" s="53"/>
      <c r="U13913" s="64"/>
      <c r="Y13913" s="53"/>
      <c r="Z13913" s="64"/>
      <c r="AD13913" s="53"/>
    </row>
    <row r="13914" spans="1:30" s="13" customFormat="1" x14ac:dyDescent="0.25">
      <c r="A13914"/>
      <c r="B13914" s="32"/>
      <c r="C13914" s="34"/>
      <c r="D13914" s="10"/>
      <c r="J13914" s="53"/>
      <c r="K13914" s="64"/>
      <c r="O13914" s="60"/>
      <c r="P13914" s="67"/>
      <c r="T13914" s="53"/>
      <c r="U13914" s="64"/>
      <c r="Y13914" s="53"/>
      <c r="Z13914" s="64"/>
      <c r="AD13914" s="53"/>
    </row>
    <row r="13915" spans="1:30" s="13" customFormat="1" x14ac:dyDescent="0.25">
      <c r="A13915"/>
      <c r="B13915" s="32"/>
      <c r="C13915" s="34"/>
      <c r="D13915" s="10"/>
      <c r="J13915" s="53"/>
      <c r="K13915" s="64"/>
      <c r="O13915" s="60"/>
      <c r="P13915" s="67"/>
      <c r="T13915" s="53"/>
      <c r="U13915" s="64"/>
      <c r="Y13915" s="53"/>
      <c r="Z13915" s="64"/>
      <c r="AD13915" s="53"/>
    </row>
    <row r="13916" spans="1:30" s="13" customFormat="1" x14ac:dyDescent="0.25">
      <c r="A13916"/>
      <c r="B13916" s="32"/>
      <c r="C13916" s="34"/>
      <c r="D13916" s="10"/>
      <c r="J13916" s="53"/>
      <c r="K13916" s="64"/>
      <c r="O13916" s="60"/>
      <c r="P13916" s="67"/>
      <c r="T13916" s="53"/>
      <c r="U13916" s="64"/>
      <c r="Y13916" s="53"/>
      <c r="Z13916" s="64"/>
      <c r="AD13916" s="53"/>
    </row>
    <row r="13917" spans="1:30" s="13" customFormat="1" x14ac:dyDescent="0.25">
      <c r="A13917"/>
      <c r="B13917" s="32"/>
      <c r="C13917" s="34"/>
      <c r="D13917" s="10"/>
      <c r="J13917" s="53"/>
      <c r="K13917" s="64"/>
      <c r="O13917" s="60"/>
      <c r="P13917" s="67"/>
      <c r="T13917" s="53"/>
      <c r="U13917" s="64"/>
      <c r="Y13917" s="53"/>
      <c r="Z13917" s="64"/>
      <c r="AD13917" s="53"/>
    </row>
    <row r="13918" spans="1:30" s="13" customFormat="1" x14ac:dyDescent="0.25">
      <c r="A13918"/>
      <c r="B13918" s="32"/>
      <c r="C13918" s="34"/>
      <c r="D13918" s="10"/>
      <c r="J13918" s="53"/>
      <c r="K13918" s="64"/>
      <c r="O13918" s="60"/>
      <c r="P13918" s="67"/>
      <c r="T13918" s="53"/>
      <c r="U13918" s="64"/>
      <c r="Y13918" s="53"/>
      <c r="Z13918" s="64"/>
      <c r="AD13918" s="53"/>
    </row>
    <row r="13919" spans="1:30" s="13" customFormat="1" x14ac:dyDescent="0.25">
      <c r="A13919"/>
      <c r="B13919" s="32"/>
      <c r="C13919" s="34"/>
      <c r="D13919" s="10"/>
      <c r="J13919" s="53"/>
      <c r="K13919" s="64"/>
      <c r="O13919" s="60"/>
      <c r="P13919" s="67"/>
      <c r="T13919" s="53"/>
      <c r="U13919" s="64"/>
      <c r="Y13919" s="53"/>
      <c r="Z13919" s="64"/>
      <c r="AD13919" s="53"/>
    </row>
    <row r="13920" spans="1:30" s="13" customFormat="1" x14ac:dyDescent="0.25">
      <c r="A13920"/>
      <c r="B13920" s="32"/>
      <c r="C13920" s="34"/>
      <c r="D13920" s="10"/>
      <c r="J13920" s="53"/>
      <c r="K13920" s="64"/>
      <c r="O13920" s="60"/>
      <c r="P13920" s="67"/>
      <c r="T13920" s="53"/>
      <c r="U13920" s="64"/>
      <c r="Y13920" s="53"/>
      <c r="Z13920" s="64"/>
      <c r="AD13920" s="53"/>
    </row>
    <row r="13921" spans="1:30" s="13" customFormat="1" x14ac:dyDescent="0.25">
      <c r="A13921"/>
      <c r="B13921" s="32"/>
      <c r="C13921" s="34"/>
      <c r="D13921" s="10"/>
      <c r="J13921" s="53"/>
      <c r="K13921" s="64"/>
      <c r="O13921" s="60"/>
      <c r="P13921" s="67"/>
      <c r="T13921" s="53"/>
      <c r="U13921" s="64"/>
      <c r="Y13921" s="53"/>
      <c r="Z13921" s="64"/>
      <c r="AD13921" s="53"/>
    </row>
    <row r="13922" spans="1:30" s="13" customFormat="1" x14ac:dyDescent="0.25">
      <c r="A13922"/>
      <c r="B13922" s="32"/>
      <c r="C13922" s="34"/>
      <c r="D13922" s="10"/>
      <c r="J13922" s="53"/>
      <c r="K13922" s="64"/>
      <c r="O13922" s="60"/>
      <c r="P13922" s="67"/>
      <c r="T13922" s="53"/>
      <c r="U13922" s="64"/>
      <c r="Y13922" s="53"/>
      <c r="Z13922" s="64"/>
      <c r="AD13922" s="53"/>
    </row>
    <row r="13923" spans="1:30" s="13" customFormat="1" x14ac:dyDescent="0.25">
      <c r="A13923"/>
      <c r="B13923" s="32"/>
      <c r="C13923" s="34"/>
      <c r="D13923" s="10"/>
      <c r="J13923" s="53"/>
      <c r="K13923" s="64"/>
      <c r="O13923" s="60"/>
      <c r="P13923" s="67"/>
      <c r="T13923" s="53"/>
      <c r="U13923" s="64"/>
      <c r="Y13923" s="53"/>
      <c r="Z13923" s="64"/>
      <c r="AD13923" s="53"/>
    </row>
    <row r="13924" spans="1:30" s="13" customFormat="1" x14ac:dyDescent="0.25">
      <c r="A13924"/>
      <c r="B13924" s="32"/>
      <c r="C13924" s="34"/>
      <c r="D13924" s="10"/>
      <c r="J13924" s="53"/>
      <c r="K13924" s="64"/>
      <c r="O13924" s="60"/>
      <c r="P13924" s="67"/>
      <c r="T13924" s="53"/>
      <c r="U13924" s="64"/>
      <c r="Y13924" s="53"/>
      <c r="Z13924" s="64"/>
      <c r="AD13924" s="53"/>
    </row>
    <row r="13925" spans="1:30" s="13" customFormat="1" x14ac:dyDescent="0.25">
      <c r="A13925"/>
      <c r="B13925" s="32"/>
      <c r="C13925" s="34"/>
      <c r="D13925" s="10"/>
      <c r="J13925" s="53"/>
      <c r="K13925" s="64"/>
      <c r="O13925" s="60"/>
      <c r="P13925" s="67"/>
      <c r="T13925" s="53"/>
      <c r="U13925" s="64"/>
      <c r="Y13925" s="53"/>
      <c r="Z13925" s="64"/>
      <c r="AD13925" s="53"/>
    </row>
    <row r="13926" spans="1:30" s="13" customFormat="1" x14ac:dyDescent="0.25">
      <c r="A13926"/>
      <c r="B13926" s="32"/>
      <c r="C13926" s="34"/>
      <c r="D13926" s="10"/>
      <c r="J13926" s="53"/>
      <c r="K13926" s="64"/>
      <c r="O13926" s="60"/>
      <c r="P13926" s="67"/>
      <c r="T13926" s="53"/>
      <c r="U13926" s="64"/>
      <c r="Y13926" s="53"/>
      <c r="Z13926" s="64"/>
      <c r="AD13926" s="53"/>
    </row>
    <row r="13927" spans="1:30" s="13" customFormat="1" x14ac:dyDescent="0.25">
      <c r="A13927"/>
      <c r="B13927" s="32"/>
      <c r="C13927" s="34"/>
      <c r="D13927" s="10"/>
      <c r="J13927" s="53"/>
      <c r="K13927" s="64"/>
      <c r="O13927" s="60"/>
      <c r="P13927" s="67"/>
      <c r="T13927" s="53"/>
      <c r="U13927" s="64"/>
      <c r="Y13927" s="53"/>
      <c r="Z13927" s="64"/>
      <c r="AD13927" s="53"/>
    </row>
    <row r="13928" spans="1:30" s="13" customFormat="1" x14ac:dyDescent="0.25">
      <c r="A13928"/>
      <c r="B13928" s="32"/>
      <c r="C13928" s="34"/>
      <c r="D13928" s="10"/>
      <c r="J13928" s="53"/>
      <c r="K13928" s="64"/>
      <c r="O13928" s="60"/>
      <c r="P13928" s="67"/>
      <c r="T13928" s="53"/>
      <c r="U13928" s="64"/>
      <c r="Y13928" s="53"/>
      <c r="Z13928" s="64"/>
      <c r="AD13928" s="53"/>
    </row>
    <row r="13929" spans="1:30" s="13" customFormat="1" x14ac:dyDescent="0.25">
      <c r="A13929"/>
      <c r="B13929" s="32"/>
      <c r="C13929" s="34"/>
      <c r="D13929" s="10"/>
      <c r="J13929" s="53"/>
      <c r="K13929" s="64"/>
      <c r="O13929" s="60"/>
      <c r="P13929" s="67"/>
      <c r="T13929" s="53"/>
      <c r="U13929" s="64"/>
      <c r="Y13929" s="53"/>
      <c r="Z13929" s="64"/>
      <c r="AD13929" s="53"/>
    </row>
    <row r="13930" spans="1:30" s="13" customFormat="1" x14ac:dyDescent="0.25">
      <c r="A13930"/>
      <c r="B13930" s="32"/>
      <c r="C13930" s="34"/>
      <c r="D13930" s="10"/>
      <c r="J13930" s="53"/>
      <c r="K13930" s="64"/>
      <c r="O13930" s="60"/>
      <c r="P13930" s="67"/>
      <c r="T13930" s="53"/>
      <c r="U13930" s="64"/>
      <c r="Y13930" s="53"/>
      <c r="Z13930" s="64"/>
      <c r="AD13930" s="53"/>
    </row>
    <row r="13931" spans="1:30" s="13" customFormat="1" x14ac:dyDescent="0.25">
      <c r="A13931"/>
      <c r="B13931" s="32"/>
      <c r="C13931" s="34"/>
      <c r="D13931" s="10"/>
      <c r="J13931" s="53"/>
      <c r="K13931" s="64"/>
      <c r="O13931" s="60"/>
      <c r="P13931" s="67"/>
      <c r="T13931" s="53"/>
      <c r="U13931" s="64"/>
      <c r="Y13931" s="53"/>
      <c r="Z13931" s="64"/>
      <c r="AD13931" s="53"/>
    </row>
    <row r="13932" spans="1:30" s="13" customFormat="1" x14ac:dyDescent="0.25">
      <c r="A13932"/>
      <c r="B13932" s="32"/>
      <c r="C13932" s="34"/>
      <c r="D13932" s="10"/>
      <c r="J13932" s="53"/>
      <c r="K13932" s="64"/>
      <c r="O13932" s="60"/>
      <c r="P13932" s="67"/>
      <c r="T13932" s="53"/>
      <c r="U13932" s="64"/>
      <c r="Y13932" s="53"/>
      <c r="Z13932" s="64"/>
      <c r="AD13932" s="53"/>
    </row>
    <row r="13933" spans="1:30" s="13" customFormat="1" x14ac:dyDescent="0.25">
      <c r="A13933"/>
      <c r="B13933" s="32"/>
      <c r="C13933" s="34"/>
      <c r="D13933" s="10"/>
      <c r="J13933" s="53"/>
      <c r="K13933" s="64"/>
      <c r="O13933" s="60"/>
      <c r="P13933" s="67"/>
      <c r="T13933" s="53"/>
      <c r="U13933" s="64"/>
      <c r="Y13933" s="53"/>
      <c r="Z13933" s="64"/>
      <c r="AD13933" s="53"/>
    </row>
    <row r="13934" spans="1:30" s="13" customFormat="1" x14ac:dyDescent="0.25">
      <c r="A13934"/>
      <c r="B13934" s="32"/>
      <c r="C13934" s="34"/>
      <c r="D13934" s="10"/>
      <c r="J13934" s="53"/>
      <c r="K13934" s="64"/>
      <c r="O13934" s="60"/>
      <c r="P13934" s="67"/>
      <c r="T13934" s="53"/>
      <c r="U13934" s="64"/>
      <c r="Y13934" s="53"/>
      <c r="Z13934" s="64"/>
      <c r="AD13934" s="53"/>
    </row>
    <row r="13935" spans="1:30" s="13" customFormat="1" x14ac:dyDescent="0.25">
      <c r="A13935"/>
      <c r="B13935" s="32"/>
      <c r="C13935" s="34"/>
      <c r="D13935" s="10"/>
      <c r="J13935" s="53"/>
      <c r="K13935" s="64"/>
      <c r="O13935" s="60"/>
      <c r="P13935" s="67"/>
      <c r="T13935" s="53"/>
      <c r="U13935" s="64"/>
      <c r="Y13935" s="53"/>
      <c r="Z13935" s="64"/>
      <c r="AD13935" s="53"/>
    </row>
    <row r="13936" spans="1:30" s="13" customFormat="1" x14ac:dyDescent="0.25">
      <c r="A13936"/>
      <c r="B13936" s="32"/>
      <c r="C13936" s="34"/>
      <c r="D13936" s="10"/>
      <c r="J13936" s="53"/>
      <c r="K13936" s="64"/>
      <c r="O13936" s="60"/>
      <c r="P13936" s="67"/>
      <c r="T13936" s="53"/>
      <c r="U13936" s="64"/>
      <c r="Y13936" s="53"/>
      <c r="Z13936" s="64"/>
      <c r="AD13936" s="53"/>
    </row>
    <row r="13937" spans="1:30" s="13" customFormat="1" x14ac:dyDescent="0.25">
      <c r="A13937"/>
      <c r="B13937" s="32"/>
      <c r="C13937" s="34"/>
      <c r="D13937" s="10"/>
      <c r="J13937" s="53"/>
      <c r="K13937" s="64"/>
      <c r="O13937" s="60"/>
      <c r="P13937" s="67"/>
      <c r="T13937" s="53"/>
      <c r="U13937" s="64"/>
      <c r="Y13937" s="53"/>
      <c r="Z13937" s="64"/>
      <c r="AD13937" s="53"/>
    </row>
    <row r="13938" spans="1:30" s="13" customFormat="1" x14ac:dyDescent="0.25">
      <c r="A13938"/>
      <c r="B13938" s="32"/>
      <c r="C13938" s="34"/>
      <c r="D13938" s="10"/>
      <c r="J13938" s="53"/>
      <c r="K13938" s="64"/>
      <c r="O13938" s="60"/>
      <c r="P13938" s="67"/>
      <c r="T13938" s="53"/>
      <c r="U13938" s="64"/>
      <c r="Y13938" s="53"/>
      <c r="Z13938" s="64"/>
      <c r="AD13938" s="53"/>
    </row>
    <row r="13939" spans="1:30" s="13" customFormat="1" x14ac:dyDescent="0.25">
      <c r="A13939"/>
      <c r="B13939" s="32"/>
      <c r="C13939" s="34"/>
      <c r="D13939" s="10"/>
      <c r="J13939" s="53"/>
      <c r="K13939" s="64"/>
      <c r="O13939" s="60"/>
      <c r="P13939" s="67"/>
      <c r="T13939" s="53"/>
      <c r="U13939" s="64"/>
      <c r="Y13939" s="53"/>
      <c r="Z13939" s="64"/>
      <c r="AD13939" s="53"/>
    </row>
    <row r="13940" spans="1:30" s="13" customFormat="1" x14ac:dyDescent="0.25">
      <c r="A13940"/>
      <c r="B13940" s="32"/>
      <c r="C13940" s="34"/>
      <c r="D13940" s="10"/>
      <c r="J13940" s="53"/>
      <c r="K13940" s="64"/>
      <c r="O13940" s="60"/>
      <c r="P13940" s="67"/>
      <c r="T13940" s="53"/>
      <c r="U13940" s="64"/>
      <c r="Y13940" s="53"/>
      <c r="Z13940" s="64"/>
      <c r="AD13940" s="53"/>
    </row>
    <row r="13941" spans="1:30" s="13" customFormat="1" x14ac:dyDescent="0.25">
      <c r="A13941"/>
      <c r="B13941" s="32"/>
      <c r="C13941" s="34"/>
      <c r="D13941" s="10"/>
      <c r="J13941" s="53"/>
      <c r="K13941" s="64"/>
      <c r="O13941" s="60"/>
      <c r="P13941" s="67"/>
      <c r="T13941" s="53"/>
      <c r="U13941" s="64"/>
      <c r="Y13941" s="53"/>
      <c r="Z13941" s="64"/>
      <c r="AD13941" s="53"/>
    </row>
    <row r="13942" spans="1:30" s="13" customFormat="1" x14ac:dyDescent="0.25">
      <c r="A13942"/>
      <c r="B13942" s="32"/>
      <c r="C13942" s="34"/>
      <c r="D13942" s="10"/>
      <c r="J13942" s="53"/>
      <c r="K13942" s="64"/>
      <c r="O13942" s="60"/>
      <c r="P13942" s="67"/>
      <c r="T13942" s="53"/>
      <c r="U13942" s="64"/>
      <c r="Y13942" s="53"/>
      <c r="Z13942" s="64"/>
      <c r="AD13942" s="53"/>
    </row>
    <row r="13943" spans="1:30" s="13" customFormat="1" x14ac:dyDescent="0.25">
      <c r="A13943"/>
      <c r="B13943" s="32"/>
      <c r="C13943" s="34"/>
      <c r="D13943" s="10"/>
      <c r="J13943" s="53"/>
      <c r="K13943" s="64"/>
      <c r="O13943" s="60"/>
      <c r="P13943" s="67"/>
      <c r="T13943" s="53"/>
      <c r="U13943" s="64"/>
      <c r="Y13943" s="53"/>
      <c r="Z13943" s="64"/>
      <c r="AD13943" s="53"/>
    </row>
    <row r="13944" spans="1:30" s="13" customFormat="1" x14ac:dyDescent="0.25">
      <c r="A13944"/>
      <c r="B13944" s="32"/>
      <c r="C13944" s="34"/>
      <c r="D13944" s="10"/>
      <c r="J13944" s="53"/>
      <c r="K13944" s="64"/>
      <c r="O13944" s="60"/>
      <c r="P13944" s="67"/>
      <c r="T13944" s="53"/>
      <c r="U13944" s="64"/>
      <c r="Y13944" s="53"/>
      <c r="Z13944" s="64"/>
      <c r="AD13944" s="53"/>
    </row>
    <row r="13945" spans="1:30" s="13" customFormat="1" x14ac:dyDescent="0.25">
      <c r="A13945"/>
      <c r="B13945" s="32"/>
      <c r="C13945" s="34"/>
      <c r="D13945" s="10"/>
      <c r="J13945" s="53"/>
      <c r="K13945" s="64"/>
      <c r="O13945" s="60"/>
      <c r="P13945" s="67"/>
      <c r="T13945" s="53"/>
      <c r="U13945" s="64"/>
      <c r="Y13945" s="53"/>
      <c r="Z13945" s="64"/>
      <c r="AD13945" s="53"/>
    </row>
    <row r="13946" spans="1:30" s="13" customFormat="1" x14ac:dyDescent="0.25">
      <c r="A13946"/>
      <c r="B13946" s="32"/>
      <c r="C13946" s="34"/>
      <c r="D13946" s="10"/>
      <c r="J13946" s="53"/>
      <c r="K13946" s="64"/>
      <c r="O13946" s="60"/>
      <c r="P13946" s="67"/>
      <c r="T13946" s="53"/>
      <c r="U13946" s="64"/>
      <c r="Y13946" s="53"/>
      <c r="Z13946" s="64"/>
      <c r="AD13946" s="53"/>
    </row>
    <row r="13947" spans="1:30" s="13" customFormat="1" x14ac:dyDescent="0.25">
      <c r="A13947"/>
      <c r="B13947" s="32"/>
      <c r="C13947" s="34"/>
      <c r="D13947" s="10"/>
      <c r="J13947" s="53"/>
      <c r="K13947" s="64"/>
      <c r="O13947" s="60"/>
      <c r="P13947" s="67"/>
      <c r="T13947" s="53"/>
      <c r="U13947" s="64"/>
      <c r="Y13947" s="53"/>
      <c r="Z13947" s="64"/>
      <c r="AD13947" s="53"/>
    </row>
    <row r="13948" spans="1:30" s="13" customFormat="1" x14ac:dyDescent="0.25">
      <c r="A13948"/>
      <c r="B13948" s="32"/>
      <c r="C13948" s="34"/>
      <c r="D13948" s="10"/>
      <c r="J13948" s="53"/>
      <c r="K13948" s="64"/>
      <c r="O13948" s="60"/>
      <c r="P13948" s="67"/>
      <c r="T13948" s="53"/>
      <c r="U13948" s="64"/>
      <c r="Y13948" s="53"/>
      <c r="Z13948" s="64"/>
      <c r="AD13948" s="53"/>
    </row>
    <row r="13949" spans="1:30" s="13" customFormat="1" x14ac:dyDescent="0.25">
      <c r="A13949"/>
      <c r="B13949" s="32"/>
      <c r="C13949" s="34"/>
      <c r="D13949" s="10"/>
      <c r="J13949" s="53"/>
      <c r="K13949" s="64"/>
      <c r="O13949" s="60"/>
      <c r="P13949" s="67"/>
      <c r="T13949" s="53"/>
      <c r="U13949" s="64"/>
      <c r="Y13949" s="53"/>
      <c r="Z13949" s="64"/>
      <c r="AD13949" s="53"/>
    </row>
    <row r="13950" spans="1:30" s="13" customFormat="1" x14ac:dyDescent="0.25">
      <c r="A13950"/>
      <c r="B13950" s="32"/>
      <c r="C13950" s="34"/>
      <c r="D13950" s="10"/>
      <c r="J13950" s="53"/>
      <c r="K13950" s="64"/>
      <c r="O13950" s="60"/>
      <c r="P13950" s="67"/>
      <c r="T13950" s="53"/>
      <c r="U13950" s="64"/>
      <c r="Y13950" s="53"/>
      <c r="Z13950" s="64"/>
      <c r="AD13950" s="53"/>
    </row>
    <row r="13951" spans="1:30" s="13" customFormat="1" x14ac:dyDescent="0.25">
      <c r="A13951"/>
      <c r="B13951" s="32"/>
      <c r="C13951" s="34"/>
      <c r="D13951" s="10"/>
      <c r="J13951" s="53"/>
      <c r="K13951" s="64"/>
      <c r="O13951" s="60"/>
      <c r="P13951" s="67"/>
      <c r="T13951" s="53"/>
      <c r="U13951" s="64"/>
      <c r="Y13951" s="53"/>
      <c r="Z13951" s="64"/>
      <c r="AD13951" s="53"/>
    </row>
    <row r="13952" spans="1:30" s="13" customFormat="1" x14ac:dyDescent="0.25">
      <c r="A13952"/>
      <c r="B13952" s="32"/>
      <c r="C13952" s="34"/>
      <c r="D13952" s="10"/>
      <c r="J13952" s="53"/>
      <c r="K13952" s="64"/>
      <c r="O13952" s="60"/>
      <c r="P13952" s="67"/>
      <c r="T13952" s="53"/>
      <c r="U13952" s="64"/>
      <c r="Y13952" s="53"/>
      <c r="Z13952" s="64"/>
      <c r="AD13952" s="53"/>
    </row>
    <row r="13953" spans="1:30" s="13" customFormat="1" x14ac:dyDescent="0.25">
      <c r="A13953"/>
      <c r="B13953" s="32"/>
      <c r="C13953" s="34"/>
      <c r="D13953" s="10"/>
      <c r="J13953" s="53"/>
      <c r="K13953" s="64"/>
      <c r="O13953" s="60"/>
      <c r="P13953" s="67"/>
      <c r="T13953" s="53"/>
      <c r="U13953" s="64"/>
      <c r="Y13953" s="53"/>
      <c r="Z13953" s="64"/>
      <c r="AD13953" s="53"/>
    </row>
    <row r="13954" spans="1:30" s="13" customFormat="1" x14ac:dyDescent="0.25">
      <c r="A13954"/>
      <c r="B13954" s="32"/>
      <c r="C13954" s="34"/>
      <c r="D13954" s="10"/>
      <c r="J13954" s="53"/>
      <c r="K13954" s="64"/>
      <c r="O13954" s="60"/>
      <c r="P13954" s="67"/>
      <c r="T13954" s="53"/>
      <c r="U13954" s="64"/>
      <c r="Y13954" s="53"/>
      <c r="Z13954" s="64"/>
      <c r="AD13954" s="53"/>
    </row>
    <row r="13955" spans="1:30" s="13" customFormat="1" x14ac:dyDescent="0.25">
      <c r="A13955"/>
      <c r="B13955" s="32"/>
      <c r="C13955" s="34"/>
      <c r="D13955" s="10"/>
      <c r="J13955" s="53"/>
      <c r="K13955" s="64"/>
      <c r="O13955" s="60"/>
      <c r="P13955" s="67"/>
      <c r="T13955" s="53"/>
      <c r="U13955" s="64"/>
      <c r="Y13955" s="53"/>
      <c r="Z13955" s="64"/>
      <c r="AD13955" s="53"/>
    </row>
    <row r="13956" spans="1:30" s="13" customFormat="1" x14ac:dyDescent="0.25">
      <c r="A13956"/>
      <c r="B13956" s="32"/>
      <c r="C13956" s="34"/>
      <c r="D13956" s="10"/>
      <c r="J13956" s="53"/>
      <c r="K13956" s="64"/>
      <c r="O13956" s="60"/>
      <c r="P13956" s="67"/>
      <c r="T13956" s="53"/>
      <c r="U13956" s="64"/>
      <c r="Y13956" s="53"/>
      <c r="Z13956" s="64"/>
      <c r="AD13956" s="53"/>
    </row>
    <row r="13957" spans="1:30" s="13" customFormat="1" x14ac:dyDescent="0.25">
      <c r="A13957"/>
      <c r="B13957" s="32"/>
      <c r="C13957" s="34"/>
      <c r="D13957" s="10"/>
      <c r="J13957" s="53"/>
      <c r="K13957" s="64"/>
      <c r="O13957" s="60"/>
      <c r="P13957" s="67"/>
      <c r="T13957" s="53"/>
      <c r="U13957" s="64"/>
      <c r="Y13957" s="53"/>
      <c r="Z13957" s="64"/>
      <c r="AD13957" s="53"/>
    </row>
    <row r="13958" spans="1:30" s="13" customFormat="1" x14ac:dyDescent="0.25">
      <c r="A13958"/>
      <c r="B13958" s="32"/>
      <c r="C13958" s="34"/>
      <c r="D13958" s="10"/>
      <c r="J13958" s="53"/>
      <c r="K13958" s="64"/>
      <c r="O13958" s="60"/>
      <c r="P13958" s="67"/>
      <c r="T13958" s="53"/>
      <c r="U13958" s="64"/>
      <c r="Y13958" s="53"/>
      <c r="Z13958" s="64"/>
      <c r="AD13958" s="53"/>
    </row>
    <row r="13959" spans="1:30" s="13" customFormat="1" x14ac:dyDescent="0.25">
      <c r="A13959"/>
      <c r="B13959" s="32"/>
      <c r="C13959" s="34"/>
      <c r="D13959" s="10"/>
      <c r="J13959" s="53"/>
      <c r="K13959" s="64"/>
      <c r="O13959" s="60"/>
      <c r="P13959" s="67"/>
      <c r="T13959" s="53"/>
      <c r="U13959" s="64"/>
      <c r="Y13959" s="53"/>
      <c r="Z13959" s="64"/>
      <c r="AD13959" s="53"/>
    </row>
    <row r="13960" spans="1:30" s="13" customFormat="1" x14ac:dyDescent="0.25">
      <c r="A13960"/>
      <c r="B13960" s="32"/>
      <c r="C13960" s="34"/>
      <c r="D13960" s="10"/>
      <c r="J13960" s="53"/>
      <c r="K13960" s="64"/>
      <c r="O13960" s="60"/>
      <c r="P13960" s="67"/>
      <c r="T13960" s="53"/>
      <c r="U13960" s="64"/>
      <c r="Y13960" s="53"/>
      <c r="Z13960" s="64"/>
      <c r="AD13960" s="53"/>
    </row>
    <row r="13961" spans="1:30" s="13" customFormat="1" x14ac:dyDescent="0.25">
      <c r="A13961"/>
      <c r="B13961" s="32"/>
      <c r="C13961" s="34"/>
      <c r="D13961" s="10"/>
      <c r="J13961" s="53"/>
      <c r="K13961" s="64"/>
      <c r="O13961" s="60"/>
      <c r="P13961" s="67"/>
      <c r="T13961" s="53"/>
      <c r="U13961" s="64"/>
      <c r="Y13961" s="53"/>
      <c r="Z13961" s="64"/>
      <c r="AD13961" s="53"/>
    </row>
    <row r="13962" spans="1:30" s="13" customFormat="1" x14ac:dyDescent="0.25">
      <c r="A13962"/>
      <c r="B13962" s="32"/>
      <c r="C13962" s="34"/>
      <c r="D13962" s="10"/>
      <c r="J13962" s="53"/>
      <c r="K13962" s="64"/>
      <c r="O13962" s="60"/>
      <c r="P13962" s="67"/>
      <c r="T13962" s="53"/>
      <c r="U13962" s="64"/>
      <c r="Y13962" s="53"/>
      <c r="Z13962" s="64"/>
      <c r="AD13962" s="53"/>
    </row>
    <row r="13963" spans="1:30" s="13" customFormat="1" x14ac:dyDescent="0.25">
      <c r="A13963"/>
      <c r="B13963" s="32"/>
      <c r="C13963" s="34"/>
      <c r="D13963" s="10"/>
      <c r="J13963" s="53"/>
      <c r="K13963" s="64"/>
      <c r="O13963" s="60"/>
      <c r="P13963" s="67"/>
      <c r="T13963" s="53"/>
      <c r="U13963" s="64"/>
      <c r="Y13963" s="53"/>
      <c r="Z13963" s="64"/>
      <c r="AD13963" s="53"/>
    </row>
    <row r="13964" spans="1:30" s="13" customFormat="1" x14ac:dyDescent="0.25">
      <c r="A13964"/>
      <c r="B13964" s="32"/>
      <c r="C13964" s="34"/>
      <c r="D13964" s="10"/>
      <c r="J13964" s="53"/>
      <c r="K13964" s="64"/>
      <c r="O13964" s="60"/>
      <c r="P13964" s="67"/>
      <c r="T13964" s="53"/>
      <c r="U13964" s="64"/>
      <c r="Y13964" s="53"/>
      <c r="Z13964" s="64"/>
      <c r="AD13964" s="53"/>
    </row>
    <row r="13965" spans="1:30" s="13" customFormat="1" x14ac:dyDescent="0.25">
      <c r="A13965"/>
      <c r="B13965" s="32"/>
      <c r="C13965" s="34"/>
      <c r="D13965" s="10"/>
      <c r="J13965" s="53"/>
      <c r="K13965" s="64"/>
      <c r="O13965" s="60"/>
      <c r="P13965" s="67"/>
      <c r="T13965" s="53"/>
      <c r="U13965" s="64"/>
      <c r="Y13965" s="53"/>
      <c r="Z13965" s="64"/>
      <c r="AD13965" s="53"/>
    </row>
    <row r="13966" spans="1:30" s="13" customFormat="1" x14ac:dyDescent="0.25">
      <c r="A13966"/>
      <c r="B13966" s="32"/>
      <c r="C13966" s="34"/>
      <c r="D13966" s="10"/>
      <c r="J13966" s="53"/>
      <c r="K13966" s="64"/>
      <c r="O13966" s="60"/>
      <c r="P13966" s="67"/>
      <c r="T13966" s="53"/>
      <c r="U13966" s="64"/>
      <c r="Y13966" s="53"/>
      <c r="Z13966" s="64"/>
      <c r="AD13966" s="53"/>
    </row>
    <row r="13967" spans="1:30" s="13" customFormat="1" x14ac:dyDescent="0.25">
      <c r="A13967"/>
      <c r="B13967" s="32"/>
      <c r="C13967" s="34"/>
      <c r="D13967" s="10"/>
      <c r="J13967" s="53"/>
      <c r="K13967" s="64"/>
      <c r="O13967" s="60"/>
      <c r="P13967" s="67"/>
      <c r="T13967" s="53"/>
      <c r="U13967" s="64"/>
      <c r="Y13967" s="53"/>
      <c r="Z13967" s="64"/>
      <c r="AD13967" s="53"/>
    </row>
    <row r="13968" spans="1:30" s="13" customFormat="1" x14ac:dyDescent="0.25">
      <c r="A13968"/>
      <c r="B13968" s="32"/>
      <c r="C13968" s="34"/>
      <c r="D13968" s="10"/>
      <c r="J13968" s="53"/>
      <c r="K13968" s="64"/>
      <c r="O13968" s="60"/>
      <c r="P13968" s="67"/>
      <c r="T13968" s="53"/>
      <c r="U13968" s="64"/>
      <c r="Y13968" s="53"/>
      <c r="Z13968" s="64"/>
      <c r="AD13968" s="53"/>
    </row>
    <row r="13969" spans="1:30" s="13" customFormat="1" x14ac:dyDescent="0.25">
      <c r="A13969"/>
      <c r="B13969" s="32"/>
      <c r="C13969" s="34"/>
      <c r="D13969" s="10"/>
      <c r="J13969" s="53"/>
      <c r="K13969" s="64"/>
      <c r="O13969" s="60"/>
      <c r="P13969" s="67"/>
      <c r="T13969" s="53"/>
      <c r="U13969" s="64"/>
      <c r="Y13969" s="53"/>
      <c r="Z13969" s="64"/>
      <c r="AD13969" s="53"/>
    </row>
    <row r="13970" spans="1:30" s="13" customFormat="1" x14ac:dyDescent="0.25">
      <c r="A13970"/>
      <c r="B13970" s="32"/>
      <c r="C13970" s="34"/>
      <c r="D13970" s="10"/>
      <c r="J13970" s="53"/>
      <c r="K13970" s="64"/>
      <c r="O13970" s="60"/>
      <c r="P13970" s="67"/>
      <c r="T13970" s="53"/>
      <c r="U13970" s="64"/>
      <c r="Y13970" s="53"/>
      <c r="Z13970" s="64"/>
      <c r="AD13970" s="53"/>
    </row>
    <row r="13971" spans="1:30" s="13" customFormat="1" x14ac:dyDescent="0.25">
      <c r="A13971"/>
      <c r="B13971" s="32"/>
      <c r="C13971" s="34"/>
      <c r="D13971" s="10"/>
      <c r="J13971" s="53"/>
      <c r="K13971" s="64"/>
      <c r="O13971" s="60"/>
      <c r="P13971" s="67"/>
      <c r="T13971" s="53"/>
      <c r="U13971" s="64"/>
      <c r="Y13971" s="53"/>
      <c r="Z13971" s="64"/>
      <c r="AD13971" s="53"/>
    </row>
    <row r="13972" spans="1:30" s="13" customFormat="1" x14ac:dyDescent="0.25">
      <c r="A13972"/>
      <c r="B13972" s="32"/>
      <c r="C13972" s="34"/>
      <c r="D13972" s="10"/>
      <c r="J13972" s="53"/>
      <c r="K13972" s="64"/>
      <c r="O13972" s="60"/>
      <c r="P13972" s="67"/>
      <c r="T13972" s="53"/>
      <c r="U13972" s="64"/>
      <c r="Y13972" s="53"/>
      <c r="Z13972" s="64"/>
      <c r="AD13972" s="53"/>
    </row>
    <row r="13973" spans="1:30" s="13" customFormat="1" x14ac:dyDescent="0.25">
      <c r="A13973"/>
      <c r="B13973" s="32"/>
      <c r="C13973" s="34"/>
      <c r="D13973" s="10"/>
      <c r="J13973" s="53"/>
      <c r="K13973" s="64"/>
      <c r="O13973" s="60"/>
      <c r="P13973" s="67"/>
      <c r="T13973" s="53"/>
      <c r="U13973" s="64"/>
      <c r="Y13973" s="53"/>
      <c r="Z13973" s="64"/>
      <c r="AD13973" s="53"/>
    </row>
    <row r="13974" spans="1:30" s="13" customFormat="1" x14ac:dyDescent="0.25">
      <c r="A13974"/>
      <c r="B13974" s="32"/>
      <c r="C13974" s="34"/>
      <c r="D13974" s="10"/>
      <c r="J13974" s="53"/>
      <c r="K13974" s="64"/>
      <c r="O13974" s="60"/>
      <c r="P13974" s="67"/>
      <c r="T13974" s="53"/>
      <c r="U13974" s="64"/>
      <c r="Y13974" s="53"/>
      <c r="Z13974" s="64"/>
      <c r="AD13974" s="53"/>
    </row>
    <row r="13975" spans="1:30" s="13" customFormat="1" x14ac:dyDescent="0.25">
      <c r="A13975"/>
      <c r="B13975" s="32"/>
      <c r="C13975" s="34"/>
      <c r="D13975" s="10"/>
      <c r="J13975" s="53"/>
      <c r="K13975" s="64"/>
      <c r="O13975" s="60"/>
      <c r="P13975" s="67"/>
      <c r="T13975" s="53"/>
      <c r="U13975" s="64"/>
      <c r="Y13975" s="53"/>
      <c r="Z13975" s="64"/>
      <c r="AD13975" s="53"/>
    </row>
    <row r="13976" spans="1:30" s="13" customFormat="1" x14ac:dyDescent="0.25">
      <c r="A13976"/>
      <c r="B13976" s="32"/>
      <c r="C13976" s="34"/>
      <c r="D13976" s="10"/>
      <c r="J13976" s="53"/>
      <c r="K13976" s="64"/>
      <c r="O13976" s="60"/>
      <c r="P13976" s="67"/>
      <c r="T13976" s="53"/>
      <c r="U13976" s="64"/>
      <c r="Y13976" s="53"/>
      <c r="Z13976" s="64"/>
      <c r="AD13976" s="53"/>
    </row>
    <row r="13977" spans="1:30" s="13" customFormat="1" x14ac:dyDescent="0.25">
      <c r="A13977"/>
      <c r="B13977" s="32"/>
      <c r="C13977" s="34"/>
      <c r="D13977" s="10"/>
      <c r="J13977" s="53"/>
      <c r="K13977" s="64"/>
      <c r="O13977" s="60"/>
      <c r="P13977" s="67"/>
      <c r="T13977" s="53"/>
      <c r="U13977" s="64"/>
      <c r="Y13977" s="53"/>
      <c r="Z13977" s="64"/>
      <c r="AD13977" s="53"/>
    </row>
    <row r="13978" spans="1:30" s="13" customFormat="1" x14ac:dyDescent="0.25">
      <c r="A13978"/>
      <c r="B13978" s="32"/>
      <c r="C13978" s="34"/>
      <c r="D13978" s="10"/>
      <c r="J13978" s="53"/>
      <c r="K13978" s="64"/>
      <c r="O13978" s="60"/>
      <c r="P13978" s="67"/>
      <c r="T13978" s="53"/>
      <c r="U13978" s="64"/>
      <c r="Y13978" s="53"/>
      <c r="Z13978" s="64"/>
      <c r="AD13978" s="53"/>
    </row>
    <row r="13979" spans="1:30" s="13" customFormat="1" x14ac:dyDescent="0.25">
      <c r="A13979"/>
      <c r="B13979" s="32"/>
      <c r="C13979" s="34"/>
      <c r="D13979" s="10"/>
      <c r="J13979" s="53"/>
      <c r="K13979" s="64"/>
      <c r="O13979" s="60"/>
      <c r="P13979" s="67"/>
      <c r="T13979" s="53"/>
      <c r="U13979" s="64"/>
      <c r="Y13979" s="53"/>
      <c r="Z13979" s="64"/>
      <c r="AD13979" s="53"/>
    </row>
    <row r="13980" spans="1:30" s="13" customFormat="1" x14ac:dyDescent="0.25">
      <c r="A13980"/>
      <c r="B13980" s="32"/>
      <c r="C13980" s="34"/>
      <c r="D13980" s="10"/>
      <c r="J13980" s="53"/>
      <c r="K13980" s="64"/>
      <c r="O13980" s="60"/>
      <c r="P13980" s="67"/>
      <c r="T13980" s="53"/>
      <c r="U13980" s="64"/>
      <c r="Y13980" s="53"/>
      <c r="Z13980" s="64"/>
      <c r="AD13980" s="53"/>
    </row>
    <row r="13981" spans="1:30" s="13" customFormat="1" x14ac:dyDescent="0.25">
      <c r="A13981"/>
      <c r="B13981" s="32"/>
      <c r="C13981" s="34"/>
      <c r="D13981" s="10"/>
      <c r="J13981" s="53"/>
      <c r="K13981" s="64"/>
      <c r="O13981" s="60"/>
      <c r="P13981" s="67"/>
      <c r="T13981" s="53"/>
      <c r="U13981" s="64"/>
      <c r="Y13981" s="53"/>
      <c r="Z13981" s="64"/>
      <c r="AD13981" s="53"/>
    </row>
    <row r="13982" spans="1:30" s="13" customFormat="1" x14ac:dyDescent="0.25">
      <c r="A13982"/>
      <c r="B13982" s="32"/>
      <c r="C13982" s="34"/>
      <c r="D13982" s="10"/>
      <c r="J13982" s="53"/>
      <c r="K13982" s="64"/>
      <c r="O13982" s="60"/>
      <c r="P13982" s="67"/>
      <c r="T13982" s="53"/>
      <c r="U13982" s="64"/>
      <c r="Y13982" s="53"/>
      <c r="Z13982" s="64"/>
      <c r="AD13982" s="53"/>
    </row>
    <row r="13983" spans="1:30" s="13" customFormat="1" x14ac:dyDescent="0.25">
      <c r="A13983"/>
      <c r="B13983" s="32"/>
      <c r="C13983" s="34"/>
      <c r="D13983" s="10"/>
      <c r="J13983" s="53"/>
      <c r="K13983" s="64"/>
      <c r="O13983" s="60"/>
      <c r="P13983" s="67"/>
      <c r="T13983" s="53"/>
      <c r="U13983" s="64"/>
      <c r="Y13983" s="53"/>
      <c r="Z13983" s="64"/>
      <c r="AD13983" s="53"/>
    </row>
    <row r="13984" spans="1:30" s="13" customFormat="1" x14ac:dyDescent="0.25">
      <c r="A13984"/>
      <c r="B13984" s="32"/>
      <c r="C13984" s="34"/>
      <c r="D13984" s="10"/>
      <c r="J13984" s="53"/>
      <c r="K13984" s="64"/>
      <c r="O13984" s="60"/>
      <c r="P13984" s="67"/>
      <c r="T13984" s="53"/>
      <c r="U13984" s="64"/>
      <c r="Y13984" s="53"/>
      <c r="Z13984" s="64"/>
      <c r="AD13984" s="53"/>
    </row>
    <row r="13985" spans="1:30" s="13" customFormat="1" x14ac:dyDescent="0.25">
      <c r="A13985"/>
      <c r="B13985" s="32"/>
      <c r="C13985" s="34"/>
      <c r="D13985" s="10"/>
      <c r="J13985" s="53"/>
      <c r="K13985" s="64"/>
      <c r="O13985" s="60"/>
      <c r="P13985" s="67"/>
      <c r="T13985" s="53"/>
      <c r="U13985" s="64"/>
      <c r="Y13985" s="53"/>
      <c r="Z13985" s="64"/>
      <c r="AD13985" s="53"/>
    </row>
    <row r="13986" spans="1:30" s="13" customFormat="1" x14ac:dyDescent="0.25">
      <c r="A13986"/>
      <c r="B13986" s="32"/>
      <c r="C13986" s="34"/>
      <c r="D13986" s="10"/>
      <c r="J13986" s="53"/>
      <c r="K13986" s="64"/>
      <c r="O13986" s="60"/>
      <c r="P13986" s="67"/>
      <c r="T13986" s="53"/>
      <c r="U13986" s="64"/>
      <c r="Y13986" s="53"/>
      <c r="Z13986" s="64"/>
      <c r="AD13986" s="53"/>
    </row>
    <row r="13987" spans="1:30" s="13" customFormat="1" x14ac:dyDescent="0.25">
      <c r="A13987"/>
      <c r="B13987" s="32"/>
      <c r="C13987" s="34"/>
      <c r="D13987" s="10"/>
      <c r="J13987" s="53"/>
      <c r="K13987" s="64"/>
      <c r="O13987" s="60"/>
      <c r="P13987" s="67"/>
      <c r="T13987" s="53"/>
      <c r="U13987" s="64"/>
      <c r="Y13987" s="53"/>
      <c r="Z13987" s="64"/>
      <c r="AD13987" s="53"/>
    </row>
    <row r="13988" spans="1:30" s="13" customFormat="1" x14ac:dyDescent="0.25">
      <c r="A13988"/>
      <c r="B13988" s="32"/>
      <c r="C13988" s="34"/>
      <c r="D13988" s="10"/>
      <c r="J13988" s="53"/>
      <c r="K13988" s="64"/>
      <c r="O13988" s="60"/>
      <c r="P13988" s="67"/>
      <c r="T13988" s="53"/>
      <c r="U13988" s="64"/>
      <c r="Y13988" s="53"/>
      <c r="Z13988" s="64"/>
      <c r="AD13988" s="53"/>
    </row>
    <row r="13989" spans="1:30" s="13" customFormat="1" x14ac:dyDescent="0.25">
      <c r="A13989"/>
      <c r="B13989" s="32"/>
      <c r="C13989" s="34"/>
      <c r="D13989" s="10"/>
      <c r="J13989" s="53"/>
      <c r="K13989" s="64"/>
      <c r="O13989" s="60"/>
      <c r="P13989" s="67"/>
      <c r="T13989" s="53"/>
      <c r="U13989" s="64"/>
      <c r="Y13989" s="53"/>
      <c r="Z13989" s="64"/>
      <c r="AD13989" s="53"/>
    </row>
    <row r="13990" spans="1:30" s="13" customFormat="1" x14ac:dyDescent="0.25">
      <c r="A13990"/>
      <c r="B13990" s="32"/>
      <c r="C13990" s="34"/>
      <c r="D13990" s="10"/>
      <c r="J13990" s="53"/>
      <c r="K13990" s="64"/>
      <c r="O13990" s="60"/>
      <c r="P13990" s="67"/>
      <c r="T13990" s="53"/>
      <c r="U13990" s="64"/>
      <c r="Y13990" s="53"/>
      <c r="Z13990" s="64"/>
      <c r="AD13990" s="53"/>
    </row>
    <row r="13991" spans="1:30" s="13" customFormat="1" x14ac:dyDescent="0.25">
      <c r="A13991"/>
      <c r="B13991" s="32"/>
      <c r="C13991" s="34"/>
      <c r="D13991" s="10"/>
      <c r="J13991" s="53"/>
      <c r="K13991" s="64"/>
      <c r="O13991" s="60"/>
      <c r="P13991" s="67"/>
      <c r="T13991" s="53"/>
      <c r="U13991" s="64"/>
      <c r="Y13991" s="53"/>
      <c r="Z13991" s="64"/>
      <c r="AD13991" s="53"/>
    </row>
    <row r="13992" spans="1:30" s="13" customFormat="1" x14ac:dyDescent="0.25">
      <c r="A13992"/>
      <c r="B13992" s="32"/>
      <c r="C13992" s="34"/>
      <c r="D13992" s="10"/>
      <c r="J13992" s="53"/>
      <c r="K13992" s="64"/>
      <c r="O13992" s="60"/>
      <c r="P13992" s="67"/>
      <c r="T13992" s="53"/>
      <c r="U13992" s="64"/>
      <c r="Y13992" s="53"/>
      <c r="Z13992" s="64"/>
      <c r="AD13992" s="53"/>
    </row>
    <row r="13993" spans="1:30" s="13" customFormat="1" x14ac:dyDescent="0.25">
      <c r="A13993"/>
      <c r="B13993" s="32"/>
      <c r="C13993" s="34"/>
      <c r="D13993" s="10"/>
      <c r="J13993" s="53"/>
      <c r="K13993" s="64"/>
      <c r="O13993" s="60"/>
      <c r="P13993" s="67"/>
      <c r="T13993" s="53"/>
      <c r="U13993" s="64"/>
      <c r="Y13993" s="53"/>
      <c r="Z13993" s="64"/>
      <c r="AD13993" s="53"/>
    </row>
    <row r="13994" spans="1:30" s="13" customFormat="1" x14ac:dyDescent="0.25">
      <c r="A13994"/>
      <c r="B13994" s="32"/>
      <c r="C13994" s="34"/>
      <c r="D13994" s="10"/>
      <c r="J13994" s="53"/>
      <c r="K13994" s="64"/>
      <c r="O13994" s="60"/>
      <c r="P13994" s="67"/>
      <c r="T13994" s="53"/>
      <c r="U13994" s="64"/>
      <c r="Y13994" s="53"/>
      <c r="Z13994" s="64"/>
      <c r="AD13994" s="53"/>
    </row>
    <row r="13995" spans="1:30" s="13" customFormat="1" x14ac:dyDescent="0.25">
      <c r="A13995"/>
      <c r="B13995" s="32"/>
      <c r="C13995" s="34"/>
      <c r="D13995" s="10"/>
      <c r="J13995" s="53"/>
      <c r="K13995" s="64"/>
      <c r="O13995" s="60"/>
      <c r="P13995" s="67"/>
      <c r="T13995" s="53"/>
      <c r="U13995" s="64"/>
      <c r="Y13995" s="53"/>
      <c r="Z13995" s="64"/>
      <c r="AD13995" s="53"/>
    </row>
    <row r="13996" spans="1:30" s="13" customFormat="1" x14ac:dyDescent="0.25">
      <c r="A13996"/>
      <c r="B13996" s="32"/>
      <c r="C13996" s="34"/>
      <c r="D13996" s="10"/>
      <c r="J13996" s="53"/>
      <c r="K13996" s="64"/>
      <c r="O13996" s="60"/>
      <c r="P13996" s="67"/>
      <c r="T13996" s="53"/>
      <c r="U13996" s="64"/>
      <c r="Y13996" s="53"/>
      <c r="Z13996" s="64"/>
      <c r="AD13996" s="53"/>
    </row>
    <row r="13997" spans="1:30" s="13" customFormat="1" x14ac:dyDescent="0.25">
      <c r="A13997"/>
      <c r="B13997" s="32"/>
      <c r="C13997" s="34"/>
      <c r="D13997" s="10"/>
      <c r="J13997" s="53"/>
      <c r="K13997" s="64"/>
      <c r="O13997" s="60"/>
      <c r="P13997" s="67"/>
      <c r="T13997" s="53"/>
      <c r="U13997" s="64"/>
      <c r="Y13997" s="53"/>
      <c r="Z13997" s="64"/>
      <c r="AD13997" s="53"/>
    </row>
    <row r="13998" spans="1:30" s="13" customFormat="1" x14ac:dyDescent="0.25">
      <c r="A13998"/>
      <c r="B13998" s="32"/>
      <c r="C13998" s="34"/>
      <c r="D13998" s="10"/>
      <c r="J13998" s="53"/>
      <c r="K13998" s="64"/>
      <c r="O13998" s="60"/>
      <c r="P13998" s="67"/>
      <c r="T13998" s="53"/>
      <c r="U13998" s="64"/>
      <c r="Y13998" s="53"/>
      <c r="Z13998" s="64"/>
      <c r="AD13998" s="53"/>
    </row>
    <row r="13999" spans="1:30" s="13" customFormat="1" x14ac:dyDescent="0.25">
      <c r="A13999"/>
      <c r="B13999" s="32"/>
      <c r="C13999" s="34"/>
      <c r="D13999" s="10"/>
      <c r="J13999" s="53"/>
      <c r="K13999" s="64"/>
      <c r="O13999" s="60"/>
      <c r="P13999" s="67"/>
      <c r="T13999" s="53"/>
      <c r="U13999" s="64"/>
      <c r="Y13999" s="53"/>
      <c r="Z13999" s="64"/>
      <c r="AD13999" s="53"/>
    </row>
    <row r="14000" spans="1:30" s="13" customFormat="1" x14ac:dyDescent="0.25">
      <c r="A14000"/>
      <c r="B14000" s="32"/>
      <c r="C14000" s="34"/>
      <c r="D14000" s="10"/>
      <c r="J14000" s="53"/>
      <c r="K14000" s="64"/>
      <c r="O14000" s="60"/>
      <c r="P14000" s="67"/>
      <c r="T14000" s="53"/>
      <c r="U14000" s="64"/>
      <c r="Y14000" s="53"/>
      <c r="Z14000" s="64"/>
      <c r="AD14000" s="53"/>
    </row>
    <row r="14001" spans="1:30" s="13" customFormat="1" x14ac:dyDescent="0.25">
      <c r="A14001"/>
      <c r="B14001" s="32"/>
      <c r="C14001" s="34"/>
      <c r="D14001" s="10"/>
      <c r="J14001" s="53"/>
      <c r="K14001" s="64"/>
      <c r="O14001" s="60"/>
      <c r="P14001" s="67"/>
      <c r="T14001" s="53"/>
      <c r="U14001" s="64"/>
      <c r="Y14001" s="53"/>
      <c r="Z14001" s="64"/>
      <c r="AD14001" s="53"/>
    </row>
    <row r="14002" spans="1:30" s="13" customFormat="1" x14ac:dyDescent="0.25">
      <c r="A14002"/>
      <c r="B14002" s="32"/>
      <c r="C14002" s="34"/>
      <c r="D14002" s="10"/>
      <c r="J14002" s="53"/>
      <c r="K14002" s="64"/>
      <c r="O14002" s="60"/>
      <c r="P14002" s="67"/>
      <c r="T14002" s="53"/>
      <c r="U14002" s="64"/>
      <c r="Y14002" s="53"/>
      <c r="Z14002" s="64"/>
      <c r="AD14002" s="53"/>
    </row>
    <row r="14003" spans="1:30" s="13" customFormat="1" x14ac:dyDescent="0.25">
      <c r="A14003"/>
      <c r="B14003" s="32"/>
      <c r="C14003" s="34"/>
      <c r="D14003" s="10"/>
      <c r="J14003" s="53"/>
      <c r="K14003" s="64"/>
      <c r="O14003" s="60"/>
      <c r="P14003" s="67"/>
      <c r="T14003" s="53"/>
      <c r="U14003" s="64"/>
      <c r="Y14003" s="53"/>
      <c r="Z14003" s="64"/>
      <c r="AD14003" s="53"/>
    </row>
    <row r="14004" spans="1:30" s="13" customFormat="1" x14ac:dyDescent="0.25">
      <c r="A14004"/>
      <c r="B14004" s="32"/>
      <c r="C14004" s="34"/>
      <c r="D14004" s="10"/>
      <c r="J14004" s="53"/>
      <c r="K14004" s="64"/>
      <c r="O14004" s="60"/>
      <c r="P14004" s="67"/>
      <c r="T14004" s="53"/>
      <c r="U14004" s="64"/>
      <c r="Y14004" s="53"/>
      <c r="Z14004" s="64"/>
      <c r="AD14004" s="53"/>
    </row>
    <row r="14005" spans="1:30" s="13" customFormat="1" x14ac:dyDescent="0.25">
      <c r="A14005"/>
      <c r="B14005" s="32"/>
      <c r="C14005" s="34"/>
      <c r="D14005" s="10"/>
      <c r="J14005" s="53"/>
      <c r="K14005" s="64"/>
      <c r="O14005" s="60"/>
      <c r="P14005" s="67"/>
      <c r="T14005" s="53"/>
      <c r="U14005" s="64"/>
      <c r="Y14005" s="53"/>
      <c r="Z14005" s="64"/>
      <c r="AD14005" s="53"/>
    </row>
    <row r="14006" spans="1:30" s="13" customFormat="1" x14ac:dyDescent="0.25">
      <c r="A14006"/>
      <c r="B14006" s="32"/>
      <c r="C14006" s="34"/>
      <c r="D14006" s="10"/>
      <c r="J14006" s="53"/>
      <c r="K14006" s="64"/>
      <c r="O14006" s="60"/>
      <c r="P14006" s="67"/>
      <c r="T14006" s="53"/>
      <c r="U14006" s="64"/>
      <c r="Y14006" s="53"/>
      <c r="Z14006" s="64"/>
      <c r="AD14006" s="53"/>
    </row>
    <row r="14007" spans="1:30" s="13" customFormat="1" x14ac:dyDescent="0.25">
      <c r="A14007"/>
      <c r="B14007" s="32"/>
      <c r="C14007" s="34"/>
      <c r="D14007" s="10"/>
      <c r="J14007" s="53"/>
      <c r="K14007" s="64"/>
      <c r="O14007" s="60"/>
      <c r="P14007" s="67"/>
      <c r="T14007" s="53"/>
      <c r="U14007" s="64"/>
      <c r="Y14007" s="53"/>
      <c r="Z14007" s="64"/>
      <c r="AD14007" s="53"/>
    </row>
    <row r="14008" spans="1:30" s="13" customFormat="1" x14ac:dyDescent="0.25">
      <c r="A14008"/>
      <c r="B14008" s="32"/>
      <c r="C14008" s="34"/>
      <c r="D14008" s="10"/>
      <c r="J14008" s="53"/>
      <c r="K14008" s="64"/>
      <c r="O14008" s="60"/>
      <c r="P14008" s="67"/>
      <c r="T14008" s="53"/>
      <c r="U14008" s="64"/>
      <c r="Y14008" s="53"/>
      <c r="Z14008" s="64"/>
      <c r="AD14008" s="53"/>
    </row>
    <row r="14009" spans="1:30" s="13" customFormat="1" x14ac:dyDescent="0.25">
      <c r="A14009"/>
      <c r="B14009" s="32"/>
      <c r="C14009" s="34"/>
      <c r="D14009" s="10"/>
      <c r="J14009" s="53"/>
      <c r="K14009" s="64"/>
      <c r="O14009" s="60"/>
      <c r="P14009" s="67"/>
      <c r="T14009" s="53"/>
      <c r="U14009" s="64"/>
      <c r="Y14009" s="53"/>
      <c r="Z14009" s="64"/>
      <c r="AD14009" s="53"/>
    </row>
    <row r="14010" spans="1:30" s="13" customFormat="1" x14ac:dyDescent="0.25">
      <c r="A14010"/>
      <c r="B14010" s="32"/>
      <c r="C14010" s="34"/>
      <c r="D14010" s="10"/>
      <c r="J14010" s="53"/>
      <c r="K14010" s="64"/>
      <c r="O14010" s="60"/>
      <c r="P14010" s="67"/>
      <c r="T14010" s="53"/>
      <c r="U14010" s="64"/>
      <c r="Y14010" s="53"/>
      <c r="Z14010" s="64"/>
      <c r="AD14010" s="53"/>
    </row>
    <row r="14011" spans="1:30" s="13" customFormat="1" x14ac:dyDescent="0.25">
      <c r="A14011"/>
      <c r="B14011" s="32"/>
      <c r="C14011" s="34"/>
      <c r="D14011" s="10"/>
      <c r="J14011" s="53"/>
      <c r="K14011" s="64"/>
      <c r="O14011" s="60"/>
      <c r="P14011" s="67"/>
      <c r="T14011" s="53"/>
      <c r="U14011" s="64"/>
      <c r="Y14011" s="53"/>
      <c r="Z14011" s="64"/>
      <c r="AD14011" s="53"/>
    </row>
    <row r="14012" spans="1:30" s="13" customFormat="1" x14ac:dyDescent="0.25">
      <c r="A14012"/>
      <c r="B14012" s="32"/>
      <c r="C14012" s="34"/>
      <c r="D14012" s="10"/>
      <c r="J14012" s="53"/>
      <c r="K14012" s="64"/>
      <c r="O14012" s="60"/>
      <c r="P14012" s="67"/>
      <c r="T14012" s="53"/>
      <c r="U14012" s="64"/>
      <c r="Y14012" s="53"/>
      <c r="Z14012" s="64"/>
      <c r="AD14012" s="53"/>
    </row>
    <row r="14013" spans="1:30" s="13" customFormat="1" x14ac:dyDescent="0.25">
      <c r="A14013"/>
      <c r="B14013" s="32"/>
      <c r="C14013" s="34"/>
      <c r="D14013" s="10"/>
      <c r="J14013" s="53"/>
      <c r="K14013" s="64"/>
      <c r="O14013" s="60"/>
      <c r="P14013" s="67"/>
      <c r="T14013" s="53"/>
      <c r="U14013" s="64"/>
      <c r="Y14013" s="53"/>
      <c r="Z14013" s="64"/>
      <c r="AD14013" s="53"/>
    </row>
    <row r="14014" spans="1:30" s="13" customFormat="1" x14ac:dyDescent="0.25">
      <c r="A14014"/>
      <c r="B14014" s="32"/>
      <c r="C14014" s="34"/>
      <c r="D14014" s="10"/>
      <c r="J14014" s="53"/>
      <c r="K14014" s="64"/>
      <c r="O14014" s="60"/>
      <c r="P14014" s="67"/>
      <c r="T14014" s="53"/>
      <c r="U14014" s="64"/>
      <c r="Y14014" s="53"/>
      <c r="Z14014" s="64"/>
      <c r="AD14014" s="53"/>
    </row>
    <row r="14015" spans="1:30" s="13" customFormat="1" x14ac:dyDescent="0.25">
      <c r="A14015"/>
      <c r="B14015" s="32"/>
      <c r="C14015" s="34"/>
      <c r="D14015" s="10"/>
      <c r="J14015" s="53"/>
      <c r="K14015" s="64"/>
      <c r="O14015" s="60"/>
      <c r="P14015" s="67"/>
      <c r="T14015" s="53"/>
      <c r="U14015" s="64"/>
      <c r="Y14015" s="53"/>
      <c r="Z14015" s="64"/>
      <c r="AD14015" s="53"/>
    </row>
    <row r="14016" spans="1:30" s="13" customFormat="1" x14ac:dyDescent="0.25">
      <c r="A14016"/>
      <c r="B14016" s="32"/>
      <c r="C14016" s="34"/>
      <c r="D14016" s="10"/>
      <c r="J14016" s="53"/>
      <c r="K14016" s="64"/>
      <c r="O14016" s="60"/>
      <c r="P14016" s="67"/>
      <c r="T14016" s="53"/>
      <c r="U14016" s="64"/>
      <c r="Y14016" s="53"/>
      <c r="Z14016" s="64"/>
      <c r="AD14016" s="53"/>
    </row>
    <row r="14017" spans="1:30" s="13" customFormat="1" x14ac:dyDescent="0.25">
      <c r="A14017"/>
      <c r="B14017" s="32"/>
      <c r="C14017" s="34"/>
      <c r="D14017" s="10"/>
      <c r="J14017" s="53"/>
      <c r="K14017" s="64"/>
      <c r="O14017" s="60"/>
      <c r="P14017" s="67"/>
      <c r="T14017" s="53"/>
      <c r="U14017" s="64"/>
      <c r="Y14017" s="53"/>
      <c r="Z14017" s="64"/>
      <c r="AD14017" s="53"/>
    </row>
    <row r="14018" spans="1:30" s="13" customFormat="1" x14ac:dyDescent="0.25">
      <c r="A14018"/>
      <c r="B14018" s="32"/>
      <c r="C14018" s="34"/>
      <c r="D14018" s="10"/>
      <c r="J14018" s="53"/>
      <c r="K14018" s="64"/>
      <c r="O14018" s="60"/>
      <c r="P14018" s="67"/>
      <c r="T14018" s="53"/>
      <c r="U14018" s="64"/>
      <c r="Y14018" s="53"/>
      <c r="Z14018" s="64"/>
      <c r="AD14018" s="53"/>
    </row>
    <row r="14019" spans="1:30" s="13" customFormat="1" x14ac:dyDescent="0.25">
      <c r="A14019"/>
      <c r="B14019" s="32"/>
      <c r="C14019" s="34"/>
      <c r="D14019" s="10"/>
      <c r="J14019" s="53"/>
      <c r="K14019" s="64"/>
      <c r="O14019" s="60"/>
      <c r="P14019" s="67"/>
      <c r="T14019" s="53"/>
      <c r="U14019" s="64"/>
      <c r="Y14019" s="53"/>
      <c r="Z14019" s="64"/>
      <c r="AD14019" s="53"/>
    </row>
    <row r="14020" spans="1:30" s="13" customFormat="1" x14ac:dyDescent="0.25">
      <c r="A14020"/>
      <c r="B14020" s="32"/>
      <c r="C14020" s="34"/>
      <c r="D14020" s="10"/>
      <c r="J14020" s="53"/>
      <c r="K14020" s="64"/>
      <c r="O14020" s="60"/>
      <c r="P14020" s="67"/>
      <c r="T14020" s="53"/>
      <c r="U14020" s="64"/>
      <c r="Y14020" s="53"/>
      <c r="Z14020" s="64"/>
      <c r="AD14020" s="53"/>
    </row>
    <row r="14021" spans="1:30" s="13" customFormat="1" x14ac:dyDescent="0.25">
      <c r="A14021"/>
      <c r="B14021" s="32"/>
      <c r="C14021" s="34"/>
      <c r="D14021" s="10"/>
      <c r="J14021" s="53"/>
      <c r="K14021" s="64"/>
      <c r="O14021" s="60"/>
      <c r="P14021" s="67"/>
      <c r="T14021" s="53"/>
      <c r="U14021" s="64"/>
      <c r="Y14021" s="53"/>
      <c r="Z14021" s="64"/>
      <c r="AD14021" s="53"/>
    </row>
    <row r="14022" spans="1:30" s="13" customFormat="1" x14ac:dyDescent="0.25">
      <c r="A14022"/>
      <c r="B14022" s="32"/>
      <c r="C14022" s="34"/>
      <c r="D14022" s="10"/>
      <c r="J14022" s="53"/>
      <c r="K14022" s="64"/>
      <c r="O14022" s="60"/>
      <c r="P14022" s="67"/>
      <c r="T14022" s="53"/>
      <c r="U14022" s="64"/>
      <c r="Y14022" s="53"/>
      <c r="Z14022" s="64"/>
      <c r="AD14022" s="53"/>
    </row>
    <row r="14023" spans="1:30" s="13" customFormat="1" x14ac:dyDescent="0.25">
      <c r="A14023"/>
      <c r="B14023" s="32"/>
      <c r="C14023" s="34"/>
      <c r="D14023" s="10"/>
      <c r="J14023" s="53"/>
      <c r="K14023" s="64"/>
      <c r="O14023" s="60"/>
      <c r="P14023" s="67"/>
      <c r="T14023" s="53"/>
      <c r="U14023" s="64"/>
      <c r="Y14023" s="53"/>
      <c r="Z14023" s="64"/>
      <c r="AD14023" s="53"/>
    </row>
    <row r="14024" spans="1:30" s="13" customFormat="1" x14ac:dyDescent="0.25">
      <c r="A14024"/>
      <c r="B14024" s="32"/>
      <c r="C14024" s="34"/>
      <c r="D14024" s="10"/>
      <c r="J14024" s="53"/>
      <c r="K14024" s="64"/>
      <c r="O14024" s="60"/>
      <c r="P14024" s="67"/>
      <c r="T14024" s="53"/>
      <c r="U14024" s="64"/>
      <c r="Y14024" s="53"/>
      <c r="Z14024" s="64"/>
      <c r="AD14024" s="53"/>
    </row>
    <row r="14025" spans="1:30" s="13" customFormat="1" x14ac:dyDescent="0.25">
      <c r="A14025"/>
      <c r="B14025" s="32"/>
      <c r="C14025" s="34"/>
      <c r="D14025" s="10"/>
      <c r="J14025" s="53"/>
      <c r="K14025" s="64"/>
      <c r="O14025" s="60"/>
      <c r="P14025" s="67"/>
      <c r="T14025" s="53"/>
      <c r="U14025" s="64"/>
      <c r="Y14025" s="53"/>
      <c r="Z14025" s="64"/>
      <c r="AD14025" s="53"/>
    </row>
    <row r="14026" spans="1:30" s="13" customFormat="1" x14ac:dyDescent="0.25">
      <c r="A14026"/>
      <c r="B14026" s="32"/>
      <c r="C14026" s="34"/>
      <c r="D14026" s="10"/>
      <c r="J14026" s="53"/>
      <c r="K14026" s="64"/>
      <c r="O14026" s="60"/>
      <c r="P14026" s="67"/>
      <c r="T14026" s="53"/>
      <c r="U14026" s="64"/>
      <c r="Y14026" s="53"/>
      <c r="Z14026" s="64"/>
      <c r="AD14026" s="53"/>
    </row>
    <row r="14027" spans="1:30" s="13" customFormat="1" x14ac:dyDescent="0.25">
      <c r="A14027"/>
      <c r="B14027" s="32"/>
      <c r="C14027" s="34"/>
      <c r="D14027" s="10"/>
      <c r="J14027" s="53"/>
      <c r="K14027" s="64"/>
      <c r="O14027" s="60"/>
      <c r="P14027" s="67"/>
      <c r="T14027" s="53"/>
      <c r="U14027" s="64"/>
      <c r="Y14027" s="53"/>
      <c r="Z14027" s="64"/>
      <c r="AD14027" s="53"/>
    </row>
    <row r="14028" spans="1:30" s="13" customFormat="1" x14ac:dyDescent="0.25">
      <c r="A14028"/>
      <c r="B14028" s="32"/>
      <c r="C14028" s="34"/>
      <c r="D14028" s="10"/>
      <c r="J14028" s="53"/>
      <c r="K14028" s="64"/>
      <c r="O14028" s="60"/>
      <c r="P14028" s="67"/>
      <c r="T14028" s="53"/>
      <c r="U14028" s="64"/>
      <c r="Y14028" s="53"/>
      <c r="Z14028" s="64"/>
      <c r="AD14028" s="53"/>
    </row>
    <row r="14029" spans="1:30" s="13" customFormat="1" x14ac:dyDescent="0.25">
      <c r="A14029"/>
      <c r="B14029" s="32"/>
      <c r="C14029" s="34"/>
      <c r="D14029" s="10"/>
      <c r="J14029" s="53"/>
      <c r="K14029" s="64"/>
      <c r="O14029" s="60"/>
      <c r="P14029" s="67"/>
      <c r="T14029" s="53"/>
      <c r="U14029" s="64"/>
      <c r="Y14029" s="53"/>
      <c r="Z14029" s="64"/>
      <c r="AD14029" s="53"/>
    </row>
    <row r="14030" spans="1:30" s="13" customFormat="1" x14ac:dyDescent="0.25">
      <c r="A14030"/>
      <c r="B14030" s="32"/>
      <c r="C14030" s="34"/>
      <c r="D14030" s="10"/>
      <c r="J14030" s="53"/>
      <c r="K14030" s="64"/>
      <c r="O14030" s="60"/>
      <c r="P14030" s="67"/>
      <c r="T14030" s="53"/>
      <c r="U14030" s="64"/>
      <c r="Y14030" s="53"/>
      <c r="Z14030" s="64"/>
      <c r="AD14030" s="53"/>
    </row>
    <row r="14031" spans="1:30" s="13" customFormat="1" x14ac:dyDescent="0.25">
      <c r="A14031"/>
      <c r="B14031" s="32"/>
      <c r="C14031" s="34"/>
      <c r="D14031" s="10"/>
      <c r="J14031" s="53"/>
      <c r="K14031" s="64"/>
      <c r="O14031" s="60"/>
      <c r="P14031" s="67"/>
      <c r="T14031" s="53"/>
      <c r="U14031" s="64"/>
      <c r="Y14031" s="53"/>
      <c r="Z14031" s="64"/>
      <c r="AD14031" s="53"/>
    </row>
    <row r="14032" spans="1:30" s="13" customFormat="1" x14ac:dyDescent="0.25">
      <c r="A14032"/>
      <c r="B14032" s="32"/>
      <c r="C14032" s="34"/>
      <c r="D14032" s="10"/>
      <c r="J14032" s="53"/>
      <c r="K14032" s="64"/>
      <c r="O14032" s="60"/>
      <c r="P14032" s="67"/>
      <c r="T14032" s="53"/>
      <c r="U14032" s="64"/>
      <c r="Y14032" s="53"/>
      <c r="Z14032" s="64"/>
      <c r="AD14032" s="53"/>
    </row>
    <row r="14033" spans="1:30" s="13" customFormat="1" x14ac:dyDescent="0.25">
      <c r="A14033"/>
      <c r="B14033" s="32"/>
      <c r="C14033" s="34"/>
      <c r="D14033" s="10"/>
      <c r="J14033" s="53"/>
      <c r="K14033" s="64"/>
      <c r="O14033" s="60"/>
      <c r="P14033" s="67"/>
      <c r="T14033" s="53"/>
      <c r="U14033" s="64"/>
      <c r="Y14033" s="53"/>
      <c r="Z14033" s="64"/>
      <c r="AD14033" s="53"/>
    </row>
    <row r="14034" spans="1:30" s="13" customFormat="1" x14ac:dyDescent="0.25">
      <c r="A14034"/>
      <c r="B14034" s="32"/>
      <c r="C14034" s="34"/>
      <c r="D14034" s="10"/>
      <c r="J14034" s="53"/>
      <c r="K14034" s="64"/>
      <c r="O14034" s="60"/>
      <c r="P14034" s="67"/>
      <c r="T14034" s="53"/>
      <c r="U14034" s="64"/>
      <c r="Y14034" s="53"/>
      <c r="Z14034" s="64"/>
      <c r="AD14034" s="53"/>
    </row>
    <row r="14035" spans="1:30" s="13" customFormat="1" x14ac:dyDescent="0.25">
      <c r="A14035"/>
      <c r="B14035" s="32"/>
      <c r="C14035" s="34"/>
      <c r="D14035" s="10"/>
      <c r="J14035" s="53"/>
      <c r="K14035" s="64"/>
      <c r="O14035" s="60"/>
      <c r="P14035" s="67"/>
      <c r="T14035" s="53"/>
      <c r="U14035" s="64"/>
      <c r="Y14035" s="53"/>
      <c r="Z14035" s="64"/>
      <c r="AD14035" s="53"/>
    </row>
    <row r="14036" spans="1:30" s="13" customFormat="1" x14ac:dyDescent="0.25">
      <c r="A14036"/>
      <c r="B14036" s="32"/>
      <c r="C14036" s="34"/>
      <c r="D14036" s="10"/>
      <c r="J14036" s="53"/>
      <c r="K14036" s="64"/>
      <c r="O14036" s="60"/>
      <c r="P14036" s="67"/>
      <c r="T14036" s="53"/>
      <c r="U14036" s="64"/>
      <c r="Y14036" s="53"/>
      <c r="Z14036" s="64"/>
      <c r="AD14036" s="53"/>
    </row>
    <row r="14037" spans="1:30" s="13" customFormat="1" x14ac:dyDescent="0.25">
      <c r="A14037"/>
      <c r="B14037" s="32"/>
      <c r="C14037" s="34"/>
      <c r="D14037" s="10"/>
      <c r="J14037" s="53"/>
      <c r="K14037" s="64"/>
      <c r="O14037" s="60"/>
      <c r="P14037" s="67"/>
      <c r="T14037" s="53"/>
      <c r="U14037" s="64"/>
      <c r="Y14037" s="53"/>
      <c r="Z14037" s="64"/>
      <c r="AD14037" s="53"/>
    </row>
    <row r="14038" spans="1:30" s="13" customFormat="1" x14ac:dyDescent="0.25">
      <c r="A14038"/>
      <c r="B14038" s="32"/>
      <c r="C14038" s="34"/>
      <c r="D14038" s="10"/>
      <c r="J14038" s="53"/>
      <c r="K14038" s="64"/>
      <c r="O14038" s="60"/>
      <c r="P14038" s="67"/>
      <c r="T14038" s="53"/>
      <c r="U14038" s="64"/>
      <c r="Y14038" s="53"/>
      <c r="Z14038" s="64"/>
      <c r="AD14038" s="53"/>
    </row>
    <row r="14039" spans="1:30" s="13" customFormat="1" x14ac:dyDescent="0.25">
      <c r="A14039"/>
      <c r="B14039" s="32"/>
      <c r="C14039" s="34"/>
      <c r="D14039" s="10"/>
      <c r="J14039" s="53"/>
      <c r="K14039" s="64"/>
      <c r="O14039" s="60"/>
      <c r="P14039" s="67"/>
      <c r="T14039" s="53"/>
      <c r="U14039" s="64"/>
      <c r="Y14039" s="53"/>
      <c r="Z14039" s="64"/>
      <c r="AD14039" s="53"/>
    </row>
    <row r="14040" spans="1:30" s="13" customFormat="1" x14ac:dyDescent="0.25">
      <c r="A14040"/>
      <c r="B14040" s="32"/>
      <c r="C14040" s="34"/>
      <c r="D14040" s="10"/>
      <c r="J14040" s="53"/>
      <c r="K14040" s="64"/>
      <c r="O14040" s="60"/>
      <c r="P14040" s="67"/>
      <c r="T14040" s="53"/>
      <c r="U14040" s="64"/>
      <c r="Y14040" s="53"/>
      <c r="Z14040" s="64"/>
      <c r="AD14040" s="53"/>
    </row>
    <row r="14041" spans="1:30" s="13" customFormat="1" x14ac:dyDescent="0.25">
      <c r="A14041"/>
      <c r="B14041" s="32"/>
      <c r="C14041" s="34"/>
      <c r="D14041" s="10"/>
      <c r="J14041" s="53"/>
      <c r="K14041" s="64"/>
      <c r="O14041" s="60"/>
      <c r="P14041" s="67"/>
      <c r="T14041" s="53"/>
      <c r="U14041" s="64"/>
      <c r="Y14041" s="53"/>
      <c r="Z14041" s="64"/>
      <c r="AD14041" s="53"/>
    </row>
    <row r="14042" spans="1:30" s="13" customFormat="1" x14ac:dyDescent="0.25">
      <c r="A14042"/>
      <c r="B14042" s="32"/>
      <c r="C14042" s="34"/>
      <c r="D14042" s="10"/>
      <c r="J14042" s="53"/>
      <c r="K14042" s="64"/>
      <c r="O14042" s="60"/>
      <c r="P14042" s="67"/>
      <c r="T14042" s="53"/>
      <c r="U14042" s="64"/>
      <c r="Y14042" s="53"/>
      <c r="Z14042" s="64"/>
      <c r="AD14042" s="53"/>
    </row>
    <row r="14043" spans="1:30" s="13" customFormat="1" x14ac:dyDescent="0.25">
      <c r="A14043"/>
      <c r="B14043" s="32"/>
      <c r="C14043" s="34"/>
      <c r="D14043" s="10"/>
      <c r="J14043" s="53"/>
      <c r="K14043" s="64"/>
      <c r="O14043" s="60"/>
      <c r="P14043" s="67"/>
      <c r="T14043" s="53"/>
      <c r="U14043" s="64"/>
      <c r="Y14043" s="53"/>
      <c r="Z14043" s="64"/>
      <c r="AD14043" s="53"/>
    </row>
    <row r="14044" spans="1:30" s="13" customFormat="1" x14ac:dyDescent="0.25">
      <c r="A14044"/>
      <c r="B14044" s="32"/>
      <c r="C14044" s="34"/>
      <c r="D14044" s="10"/>
      <c r="J14044" s="53"/>
      <c r="K14044" s="64"/>
      <c r="O14044" s="60"/>
      <c r="P14044" s="67"/>
      <c r="T14044" s="53"/>
      <c r="U14044" s="64"/>
      <c r="Y14044" s="53"/>
      <c r="Z14044" s="64"/>
      <c r="AD14044" s="53"/>
    </row>
    <row r="14045" spans="1:30" s="13" customFormat="1" x14ac:dyDescent="0.25">
      <c r="A14045"/>
      <c r="B14045" s="32"/>
      <c r="C14045" s="34"/>
      <c r="D14045" s="10"/>
      <c r="J14045" s="53"/>
      <c r="K14045" s="64"/>
      <c r="O14045" s="60"/>
      <c r="P14045" s="67"/>
      <c r="T14045" s="53"/>
      <c r="U14045" s="64"/>
      <c r="Y14045" s="53"/>
      <c r="Z14045" s="64"/>
      <c r="AD14045" s="53"/>
    </row>
    <row r="14046" spans="1:30" s="13" customFormat="1" x14ac:dyDescent="0.25">
      <c r="A14046"/>
      <c r="B14046" s="32"/>
      <c r="C14046" s="34"/>
      <c r="D14046" s="10"/>
      <c r="J14046" s="53"/>
      <c r="K14046" s="64"/>
      <c r="O14046" s="60"/>
      <c r="P14046" s="67"/>
      <c r="T14046" s="53"/>
      <c r="U14046" s="64"/>
      <c r="Y14046" s="53"/>
      <c r="Z14046" s="64"/>
      <c r="AD14046" s="53"/>
    </row>
    <row r="14047" spans="1:30" s="13" customFormat="1" x14ac:dyDescent="0.25">
      <c r="A14047"/>
      <c r="B14047" s="32"/>
      <c r="C14047" s="34"/>
      <c r="D14047" s="10"/>
      <c r="J14047" s="53"/>
      <c r="K14047" s="64"/>
      <c r="O14047" s="60"/>
      <c r="P14047" s="67"/>
      <c r="T14047" s="53"/>
      <c r="U14047" s="64"/>
      <c r="Y14047" s="53"/>
      <c r="Z14047" s="64"/>
      <c r="AD14047" s="53"/>
    </row>
    <row r="14048" spans="1:30" s="13" customFormat="1" x14ac:dyDescent="0.25">
      <c r="A14048"/>
      <c r="B14048" s="32"/>
      <c r="C14048" s="34"/>
      <c r="D14048" s="10"/>
      <c r="J14048" s="53"/>
      <c r="K14048" s="64"/>
      <c r="O14048" s="60"/>
      <c r="P14048" s="67"/>
      <c r="T14048" s="53"/>
      <c r="U14048" s="64"/>
      <c r="Y14048" s="53"/>
      <c r="Z14048" s="64"/>
      <c r="AD14048" s="53"/>
    </row>
    <row r="14049" spans="1:30" s="13" customFormat="1" x14ac:dyDescent="0.25">
      <c r="A14049"/>
      <c r="B14049" s="32"/>
      <c r="C14049" s="34"/>
      <c r="D14049" s="10"/>
      <c r="J14049" s="53"/>
      <c r="K14049" s="64"/>
      <c r="O14049" s="60"/>
      <c r="P14049" s="67"/>
      <c r="T14049" s="53"/>
      <c r="U14049" s="64"/>
      <c r="Y14049" s="53"/>
      <c r="Z14049" s="64"/>
      <c r="AD14049" s="53"/>
    </row>
    <row r="14050" spans="1:30" s="13" customFormat="1" x14ac:dyDescent="0.25">
      <c r="A14050"/>
      <c r="B14050" s="32"/>
      <c r="C14050" s="34"/>
      <c r="D14050" s="10"/>
      <c r="J14050" s="53"/>
      <c r="K14050" s="64"/>
      <c r="O14050" s="60"/>
      <c r="P14050" s="67"/>
      <c r="T14050" s="53"/>
      <c r="U14050" s="64"/>
      <c r="Y14050" s="53"/>
      <c r="Z14050" s="64"/>
      <c r="AD14050" s="53"/>
    </row>
    <row r="14051" spans="1:30" s="13" customFormat="1" x14ac:dyDescent="0.25">
      <c r="A14051"/>
      <c r="B14051" s="32"/>
      <c r="C14051" s="34"/>
      <c r="D14051" s="10"/>
      <c r="J14051" s="53"/>
      <c r="K14051" s="64"/>
      <c r="O14051" s="60"/>
      <c r="P14051" s="67"/>
      <c r="T14051" s="53"/>
      <c r="U14051" s="64"/>
      <c r="Y14051" s="53"/>
      <c r="Z14051" s="64"/>
      <c r="AD14051" s="53"/>
    </row>
    <row r="14052" spans="1:30" s="13" customFormat="1" x14ac:dyDescent="0.25">
      <c r="A14052"/>
      <c r="B14052" s="32"/>
      <c r="C14052" s="34"/>
      <c r="D14052" s="10"/>
      <c r="J14052" s="53"/>
      <c r="K14052" s="64"/>
      <c r="O14052" s="60"/>
      <c r="P14052" s="67"/>
      <c r="T14052" s="53"/>
      <c r="U14052" s="64"/>
      <c r="Y14052" s="53"/>
      <c r="Z14052" s="64"/>
      <c r="AD14052" s="53"/>
    </row>
    <row r="14053" spans="1:30" s="13" customFormat="1" x14ac:dyDescent="0.25">
      <c r="A14053"/>
      <c r="B14053" s="32"/>
      <c r="C14053" s="34"/>
      <c r="D14053" s="10"/>
      <c r="J14053" s="53"/>
      <c r="K14053" s="64"/>
      <c r="O14053" s="60"/>
      <c r="P14053" s="67"/>
      <c r="T14053" s="53"/>
      <c r="U14053" s="64"/>
      <c r="Y14053" s="53"/>
      <c r="Z14053" s="64"/>
      <c r="AD14053" s="53"/>
    </row>
    <row r="14054" spans="1:30" s="13" customFormat="1" x14ac:dyDescent="0.25">
      <c r="A14054"/>
      <c r="B14054" s="32"/>
      <c r="C14054" s="34"/>
      <c r="D14054" s="10"/>
      <c r="J14054" s="53"/>
      <c r="K14054" s="64"/>
      <c r="O14054" s="60"/>
      <c r="P14054" s="67"/>
      <c r="T14054" s="53"/>
      <c r="U14054" s="64"/>
      <c r="Y14054" s="53"/>
      <c r="Z14054" s="64"/>
      <c r="AD14054" s="53"/>
    </row>
    <row r="14055" spans="1:30" s="13" customFormat="1" x14ac:dyDescent="0.25">
      <c r="A14055"/>
      <c r="B14055" s="32"/>
      <c r="C14055" s="34"/>
      <c r="D14055" s="10"/>
      <c r="J14055" s="53"/>
      <c r="K14055" s="64"/>
      <c r="O14055" s="60"/>
      <c r="P14055" s="67"/>
      <c r="T14055" s="53"/>
      <c r="U14055" s="64"/>
      <c r="Y14055" s="53"/>
      <c r="Z14055" s="64"/>
      <c r="AD14055" s="53"/>
    </row>
    <row r="14056" spans="1:30" s="13" customFormat="1" x14ac:dyDescent="0.25">
      <c r="A14056"/>
      <c r="B14056" s="32"/>
      <c r="C14056" s="34"/>
      <c r="D14056" s="10"/>
      <c r="J14056" s="53"/>
      <c r="K14056" s="64"/>
      <c r="O14056" s="60"/>
      <c r="P14056" s="67"/>
      <c r="T14056" s="53"/>
      <c r="U14056" s="64"/>
      <c r="Y14056" s="53"/>
      <c r="Z14056" s="64"/>
      <c r="AD14056" s="53"/>
    </row>
    <row r="14057" spans="1:30" s="13" customFormat="1" x14ac:dyDescent="0.25">
      <c r="A14057"/>
      <c r="B14057" s="32"/>
      <c r="C14057" s="34"/>
      <c r="D14057" s="10"/>
      <c r="J14057" s="53"/>
      <c r="K14057" s="64"/>
      <c r="O14057" s="60"/>
      <c r="P14057" s="67"/>
      <c r="T14057" s="53"/>
      <c r="U14057" s="64"/>
      <c r="Y14057" s="53"/>
      <c r="Z14057" s="64"/>
      <c r="AD14057" s="53"/>
    </row>
    <row r="14058" spans="1:30" s="13" customFormat="1" x14ac:dyDescent="0.25">
      <c r="A14058"/>
      <c r="B14058" s="32"/>
      <c r="C14058" s="34"/>
      <c r="D14058" s="10"/>
      <c r="J14058" s="53"/>
      <c r="K14058" s="64"/>
      <c r="O14058" s="60"/>
      <c r="P14058" s="67"/>
      <c r="T14058" s="53"/>
      <c r="U14058" s="64"/>
      <c r="Y14058" s="53"/>
      <c r="Z14058" s="64"/>
      <c r="AD14058" s="53"/>
    </row>
    <row r="14059" spans="1:30" s="13" customFormat="1" x14ac:dyDescent="0.25">
      <c r="A14059"/>
      <c r="B14059" s="32"/>
      <c r="C14059" s="34"/>
      <c r="D14059" s="10"/>
      <c r="J14059" s="53"/>
      <c r="K14059" s="64"/>
      <c r="O14059" s="60"/>
      <c r="P14059" s="67"/>
      <c r="T14059" s="53"/>
      <c r="U14059" s="64"/>
      <c r="Y14059" s="53"/>
      <c r="Z14059" s="64"/>
      <c r="AD14059" s="53"/>
    </row>
    <row r="14060" spans="1:30" s="13" customFormat="1" x14ac:dyDescent="0.25">
      <c r="A14060"/>
      <c r="B14060" s="32"/>
      <c r="C14060" s="34"/>
      <c r="D14060" s="10"/>
      <c r="J14060" s="53"/>
      <c r="K14060" s="64"/>
      <c r="O14060" s="60"/>
      <c r="P14060" s="67"/>
      <c r="T14060" s="53"/>
      <c r="U14060" s="64"/>
      <c r="Y14060" s="53"/>
      <c r="Z14060" s="64"/>
      <c r="AD14060" s="53"/>
    </row>
    <row r="14061" spans="1:30" s="13" customFormat="1" x14ac:dyDescent="0.25">
      <c r="A14061"/>
      <c r="B14061" s="32"/>
      <c r="C14061" s="34"/>
      <c r="D14061" s="10"/>
      <c r="J14061" s="53"/>
      <c r="K14061" s="64"/>
      <c r="O14061" s="60"/>
      <c r="P14061" s="67"/>
      <c r="T14061" s="53"/>
      <c r="U14061" s="64"/>
      <c r="Y14061" s="53"/>
      <c r="Z14061" s="64"/>
      <c r="AD14061" s="53"/>
    </row>
    <row r="14062" spans="1:30" s="13" customFormat="1" x14ac:dyDescent="0.25">
      <c r="A14062"/>
      <c r="B14062" s="32"/>
      <c r="C14062" s="34"/>
      <c r="D14062" s="10"/>
      <c r="J14062" s="53"/>
      <c r="K14062" s="64"/>
      <c r="O14062" s="60"/>
      <c r="P14062" s="67"/>
      <c r="T14062" s="53"/>
      <c r="U14062" s="64"/>
      <c r="Y14062" s="53"/>
      <c r="Z14062" s="64"/>
      <c r="AD14062" s="53"/>
    </row>
    <row r="14063" spans="1:30" s="13" customFormat="1" x14ac:dyDescent="0.25">
      <c r="A14063"/>
      <c r="B14063" s="32"/>
      <c r="C14063" s="34"/>
      <c r="D14063" s="10"/>
      <c r="J14063" s="53"/>
      <c r="K14063" s="64"/>
      <c r="O14063" s="60"/>
      <c r="P14063" s="67"/>
      <c r="T14063" s="53"/>
      <c r="U14063" s="64"/>
      <c r="Y14063" s="53"/>
      <c r="Z14063" s="64"/>
      <c r="AD14063" s="53"/>
    </row>
    <row r="14064" spans="1:30" s="13" customFormat="1" x14ac:dyDescent="0.25">
      <c r="A14064"/>
      <c r="B14064" s="32"/>
      <c r="C14064" s="34"/>
      <c r="D14064" s="10"/>
      <c r="J14064" s="53"/>
      <c r="K14064" s="64"/>
      <c r="O14064" s="60"/>
      <c r="P14064" s="67"/>
      <c r="T14064" s="53"/>
      <c r="U14064" s="64"/>
      <c r="Y14064" s="53"/>
      <c r="Z14064" s="64"/>
      <c r="AD14064" s="53"/>
    </row>
    <row r="14065" spans="1:30" s="13" customFormat="1" x14ac:dyDescent="0.25">
      <c r="A14065"/>
      <c r="B14065" s="32"/>
      <c r="C14065" s="34"/>
      <c r="D14065" s="10"/>
      <c r="J14065" s="53"/>
      <c r="K14065" s="64"/>
      <c r="O14065" s="60"/>
      <c r="P14065" s="67"/>
      <c r="T14065" s="53"/>
      <c r="U14065" s="64"/>
      <c r="Y14065" s="53"/>
      <c r="Z14065" s="64"/>
      <c r="AD14065" s="53"/>
    </row>
    <row r="14066" spans="1:30" s="13" customFormat="1" x14ac:dyDescent="0.25">
      <c r="A14066"/>
      <c r="B14066" s="32"/>
      <c r="C14066" s="34"/>
      <c r="D14066" s="10"/>
      <c r="J14066" s="53"/>
      <c r="K14066" s="64"/>
      <c r="O14066" s="60"/>
      <c r="P14066" s="67"/>
      <c r="T14066" s="53"/>
      <c r="U14066" s="64"/>
      <c r="Y14066" s="53"/>
      <c r="Z14066" s="64"/>
      <c r="AD14066" s="53"/>
    </row>
    <row r="14067" spans="1:30" s="13" customFormat="1" x14ac:dyDescent="0.25">
      <c r="A14067"/>
      <c r="B14067" s="32"/>
      <c r="C14067" s="34"/>
      <c r="D14067" s="10"/>
      <c r="J14067" s="53"/>
      <c r="K14067" s="64"/>
      <c r="O14067" s="60"/>
      <c r="P14067" s="67"/>
      <c r="T14067" s="53"/>
      <c r="U14067" s="64"/>
      <c r="Y14067" s="53"/>
      <c r="Z14067" s="64"/>
      <c r="AD14067" s="53"/>
    </row>
    <row r="14068" spans="1:30" s="13" customFormat="1" x14ac:dyDescent="0.25">
      <c r="A14068"/>
      <c r="B14068" s="32"/>
      <c r="C14068" s="34"/>
      <c r="D14068" s="10"/>
      <c r="J14068" s="53"/>
      <c r="K14068" s="64"/>
      <c r="O14068" s="60"/>
      <c r="P14068" s="67"/>
      <c r="T14068" s="53"/>
      <c r="U14068" s="64"/>
      <c r="Y14068" s="53"/>
      <c r="Z14068" s="64"/>
      <c r="AD14068" s="53"/>
    </row>
    <row r="14069" spans="1:30" s="13" customFormat="1" x14ac:dyDescent="0.25">
      <c r="A14069"/>
      <c r="B14069" s="32"/>
      <c r="C14069" s="34"/>
      <c r="D14069" s="10"/>
      <c r="J14069" s="53"/>
      <c r="K14069" s="64"/>
      <c r="O14069" s="60"/>
      <c r="P14069" s="67"/>
      <c r="T14069" s="53"/>
      <c r="U14069" s="64"/>
      <c r="Y14069" s="53"/>
      <c r="Z14069" s="64"/>
      <c r="AD14069" s="53"/>
    </row>
    <row r="14070" spans="1:30" s="13" customFormat="1" x14ac:dyDescent="0.25">
      <c r="A14070"/>
      <c r="B14070" s="32"/>
      <c r="C14070" s="34"/>
      <c r="D14070" s="10"/>
      <c r="J14070" s="53"/>
      <c r="K14070" s="64"/>
      <c r="O14070" s="60"/>
      <c r="P14070" s="67"/>
      <c r="T14070" s="53"/>
      <c r="U14070" s="64"/>
      <c r="Y14070" s="53"/>
      <c r="Z14070" s="64"/>
      <c r="AD14070" s="53"/>
    </row>
    <row r="14071" spans="1:30" s="13" customFormat="1" x14ac:dyDescent="0.25">
      <c r="A14071"/>
      <c r="B14071" s="32"/>
      <c r="C14071" s="34"/>
      <c r="D14071" s="10"/>
      <c r="J14071" s="53"/>
      <c r="K14071" s="64"/>
      <c r="O14071" s="60"/>
      <c r="P14071" s="67"/>
      <c r="T14071" s="53"/>
      <c r="U14071" s="64"/>
      <c r="Y14071" s="53"/>
      <c r="Z14071" s="64"/>
      <c r="AD14071" s="53"/>
    </row>
    <row r="14072" spans="1:30" s="13" customFormat="1" x14ac:dyDescent="0.25">
      <c r="A14072"/>
      <c r="B14072" s="32"/>
      <c r="C14072" s="34"/>
      <c r="D14072" s="10"/>
      <c r="J14072" s="53"/>
      <c r="K14072" s="64"/>
      <c r="O14072" s="60"/>
      <c r="P14072" s="67"/>
      <c r="T14072" s="53"/>
      <c r="U14072" s="64"/>
      <c r="Y14072" s="53"/>
      <c r="Z14072" s="64"/>
      <c r="AD14072" s="53"/>
    </row>
    <row r="14073" spans="1:30" s="13" customFormat="1" x14ac:dyDescent="0.25">
      <c r="A14073"/>
      <c r="B14073" s="32"/>
      <c r="C14073" s="34"/>
      <c r="D14073" s="10"/>
      <c r="J14073" s="53"/>
      <c r="K14073" s="64"/>
      <c r="O14073" s="60"/>
      <c r="P14073" s="67"/>
      <c r="T14073" s="53"/>
      <c r="U14073" s="64"/>
      <c r="Y14073" s="53"/>
      <c r="Z14073" s="64"/>
      <c r="AD14073" s="53"/>
    </row>
    <row r="14074" spans="1:30" s="13" customFormat="1" x14ac:dyDescent="0.25">
      <c r="A14074"/>
      <c r="B14074" s="32"/>
      <c r="C14074" s="34"/>
      <c r="D14074" s="10"/>
      <c r="J14074" s="53"/>
      <c r="K14074" s="64"/>
      <c r="O14074" s="60"/>
      <c r="P14074" s="67"/>
      <c r="T14074" s="53"/>
      <c r="U14074" s="64"/>
      <c r="Y14074" s="53"/>
      <c r="Z14074" s="64"/>
      <c r="AD14074" s="53"/>
    </row>
    <row r="14075" spans="1:30" s="13" customFormat="1" x14ac:dyDescent="0.25">
      <c r="A14075"/>
      <c r="B14075" s="32"/>
      <c r="C14075" s="34"/>
      <c r="D14075" s="10"/>
      <c r="J14075" s="53"/>
      <c r="K14075" s="64"/>
      <c r="O14075" s="60"/>
      <c r="P14075" s="67"/>
      <c r="T14075" s="53"/>
      <c r="U14075" s="64"/>
      <c r="Y14075" s="53"/>
      <c r="Z14075" s="64"/>
      <c r="AD14075" s="53"/>
    </row>
    <row r="14076" spans="1:30" s="13" customFormat="1" x14ac:dyDescent="0.25">
      <c r="A14076"/>
      <c r="B14076" s="32"/>
      <c r="C14076" s="34"/>
      <c r="D14076" s="10"/>
      <c r="J14076" s="53"/>
      <c r="K14076" s="64"/>
      <c r="O14076" s="60"/>
      <c r="P14076" s="67"/>
      <c r="T14076" s="53"/>
      <c r="U14076" s="64"/>
      <c r="Y14076" s="53"/>
      <c r="Z14076" s="64"/>
      <c r="AD14076" s="53"/>
    </row>
    <row r="14077" spans="1:30" s="13" customFormat="1" x14ac:dyDescent="0.25">
      <c r="A14077"/>
      <c r="B14077" s="32"/>
      <c r="C14077" s="34"/>
      <c r="D14077" s="10"/>
      <c r="J14077" s="53"/>
      <c r="K14077" s="64"/>
      <c r="O14077" s="60"/>
      <c r="P14077" s="67"/>
      <c r="T14077" s="53"/>
      <c r="U14077" s="64"/>
      <c r="Y14077" s="53"/>
      <c r="Z14077" s="64"/>
      <c r="AD14077" s="53"/>
    </row>
    <row r="14078" spans="1:30" s="13" customFormat="1" x14ac:dyDescent="0.25">
      <c r="A14078"/>
      <c r="B14078" s="32"/>
      <c r="C14078" s="34"/>
      <c r="D14078" s="10"/>
      <c r="J14078" s="53"/>
      <c r="K14078" s="64"/>
      <c r="O14078" s="60"/>
      <c r="P14078" s="67"/>
      <c r="T14078" s="53"/>
      <c r="U14078" s="64"/>
      <c r="Y14078" s="53"/>
      <c r="Z14078" s="64"/>
      <c r="AD14078" s="53"/>
    </row>
    <row r="14079" spans="1:30" s="13" customFormat="1" x14ac:dyDescent="0.25">
      <c r="A14079"/>
      <c r="B14079" s="32"/>
      <c r="C14079" s="34"/>
      <c r="D14079" s="10"/>
      <c r="J14079" s="53"/>
      <c r="K14079" s="64"/>
      <c r="O14079" s="60"/>
      <c r="P14079" s="67"/>
      <c r="T14079" s="53"/>
      <c r="U14079" s="64"/>
      <c r="Y14079" s="53"/>
      <c r="Z14079" s="64"/>
      <c r="AD14079" s="53"/>
    </row>
    <row r="14080" spans="1:30" s="13" customFormat="1" x14ac:dyDescent="0.25">
      <c r="A14080"/>
      <c r="B14080" s="32"/>
      <c r="C14080" s="34"/>
      <c r="D14080" s="10"/>
      <c r="J14080" s="53"/>
      <c r="K14080" s="64"/>
      <c r="O14080" s="60"/>
      <c r="P14080" s="67"/>
      <c r="T14080" s="53"/>
      <c r="U14080" s="64"/>
      <c r="Y14080" s="53"/>
      <c r="Z14080" s="64"/>
      <c r="AD14080" s="53"/>
    </row>
    <row r="14081" spans="1:30" s="13" customFormat="1" x14ac:dyDescent="0.25">
      <c r="A14081"/>
      <c r="B14081" s="32"/>
      <c r="C14081" s="34"/>
      <c r="D14081" s="10"/>
      <c r="J14081" s="53"/>
      <c r="K14081" s="64"/>
      <c r="O14081" s="60"/>
      <c r="P14081" s="67"/>
      <c r="T14081" s="53"/>
      <c r="U14081" s="64"/>
      <c r="Y14081" s="53"/>
      <c r="Z14081" s="64"/>
      <c r="AD14081" s="53"/>
    </row>
    <row r="14082" spans="1:30" s="13" customFormat="1" x14ac:dyDescent="0.25">
      <c r="A14082"/>
      <c r="B14082" s="32"/>
      <c r="C14082" s="34"/>
      <c r="D14082" s="10"/>
      <c r="J14082" s="53"/>
      <c r="K14082" s="64"/>
      <c r="O14082" s="60"/>
      <c r="P14082" s="67"/>
      <c r="T14082" s="53"/>
      <c r="U14082" s="64"/>
      <c r="Y14082" s="53"/>
      <c r="Z14082" s="64"/>
      <c r="AD14082" s="53"/>
    </row>
    <row r="14083" spans="1:30" s="13" customFormat="1" x14ac:dyDescent="0.25">
      <c r="A14083"/>
      <c r="B14083" s="32"/>
      <c r="C14083" s="34"/>
      <c r="D14083" s="10"/>
      <c r="J14083" s="53"/>
      <c r="K14083" s="64"/>
      <c r="O14083" s="60"/>
      <c r="P14083" s="67"/>
      <c r="T14083" s="53"/>
      <c r="U14083" s="64"/>
      <c r="Y14083" s="53"/>
      <c r="Z14083" s="64"/>
      <c r="AD14083" s="53"/>
    </row>
    <row r="14084" spans="1:30" s="13" customFormat="1" x14ac:dyDescent="0.25">
      <c r="A14084"/>
      <c r="B14084" s="32"/>
      <c r="C14084" s="34"/>
      <c r="D14084" s="10"/>
      <c r="J14084" s="53"/>
      <c r="K14084" s="64"/>
      <c r="O14084" s="60"/>
      <c r="P14084" s="67"/>
      <c r="T14084" s="53"/>
      <c r="U14084" s="64"/>
      <c r="Y14084" s="53"/>
      <c r="Z14084" s="64"/>
      <c r="AD14084" s="53"/>
    </row>
    <row r="14085" spans="1:30" s="13" customFormat="1" x14ac:dyDescent="0.25">
      <c r="A14085"/>
      <c r="B14085" s="32"/>
      <c r="C14085" s="34"/>
      <c r="D14085" s="10"/>
      <c r="J14085" s="53"/>
      <c r="K14085" s="64"/>
      <c r="O14085" s="60"/>
      <c r="P14085" s="67"/>
      <c r="T14085" s="53"/>
      <c r="U14085" s="64"/>
      <c r="Y14085" s="53"/>
      <c r="Z14085" s="64"/>
      <c r="AD14085" s="53"/>
    </row>
    <row r="14086" spans="1:30" s="13" customFormat="1" x14ac:dyDescent="0.25">
      <c r="A14086"/>
      <c r="B14086" s="32"/>
      <c r="C14086" s="34"/>
      <c r="D14086" s="10"/>
      <c r="J14086" s="53"/>
      <c r="K14086" s="64"/>
      <c r="O14086" s="60"/>
      <c r="P14086" s="67"/>
      <c r="T14086" s="53"/>
      <c r="U14086" s="64"/>
      <c r="Y14086" s="53"/>
      <c r="Z14086" s="64"/>
      <c r="AD14086" s="53"/>
    </row>
    <row r="14087" spans="1:30" s="13" customFormat="1" x14ac:dyDescent="0.25">
      <c r="A14087"/>
      <c r="B14087" s="32"/>
      <c r="C14087" s="34"/>
      <c r="D14087" s="10"/>
      <c r="J14087" s="53"/>
      <c r="K14087" s="64"/>
      <c r="O14087" s="60"/>
      <c r="P14087" s="67"/>
      <c r="T14087" s="53"/>
      <c r="U14087" s="64"/>
      <c r="Y14087" s="53"/>
      <c r="Z14087" s="64"/>
      <c r="AD14087" s="53"/>
    </row>
    <row r="14088" spans="1:30" s="13" customFormat="1" x14ac:dyDescent="0.25">
      <c r="A14088"/>
      <c r="B14088" s="32"/>
      <c r="C14088" s="34"/>
      <c r="D14088" s="10"/>
      <c r="J14088" s="53"/>
      <c r="K14088" s="64"/>
      <c r="O14088" s="60"/>
      <c r="P14088" s="67"/>
      <c r="T14088" s="53"/>
      <c r="U14088" s="64"/>
      <c r="Y14088" s="53"/>
      <c r="Z14088" s="64"/>
      <c r="AD14088" s="53"/>
    </row>
    <row r="14089" spans="1:30" s="13" customFormat="1" x14ac:dyDescent="0.25">
      <c r="A14089"/>
      <c r="B14089" s="32"/>
      <c r="C14089" s="34"/>
      <c r="D14089" s="10"/>
      <c r="J14089" s="53"/>
      <c r="K14089" s="64"/>
      <c r="O14089" s="60"/>
      <c r="P14089" s="67"/>
      <c r="T14089" s="53"/>
      <c r="U14089" s="64"/>
      <c r="Y14089" s="53"/>
      <c r="Z14089" s="64"/>
      <c r="AD14089" s="53"/>
    </row>
    <row r="14090" spans="1:30" s="13" customFormat="1" x14ac:dyDescent="0.25">
      <c r="A14090"/>
      <c r="B14090" s="32"/>
      <c r="C14090" s="34"/>
      <c r="D14090" s="10"/>
      <c r="J14090" s="53"/>
      <c r="K14090" s="64"/>
      <c r="O14090" s="60"/>
      <c r="P14090" s="67"/>
      <c r="T14090" s="53"/>
      <c r="U14090" s="64"/>
      <c r="Y14090" s="53"/>
      <c r="Z14090" s="64"/>
      <c r="AD14090" s="53"/>
    </row>
    <row r="14091" spans="1:30" s="13" customFormat="1" x14ac:dyDescent="0.25">
      <c r="A14091"/>
      <c r="B14091" s="32"/>
      <c r="C14091" s="34"/>
      <c r="D14091" s="10"/>
      <c r="J14091" s="53"/>
      <c r="K14091" s="64"/>
      <c r="O14091" s="60"/>
      <c r="P14091" s="67"/>
      <c r="T14091" s="53"/>
      <c r="U14091" s="64"/>
      <c r="Y14091" s="53"/>
      <c r="Z14091" s="64"/>
      <c r="AD14091" s="53"/>
    </row>
    <row r="14092" spans="1:30" s="13" customFormat="1" x14ac:dyDescent="0.25">
      <c r="A14092"/>
      <c r="B14092" s="32"/>
      <c r="C14092" s="34"/>
      <c r="D14092" s="10"/>
      <c r="J14092" s="53"/>
      <c r="K14092" s="64"/>
      <c r="O14092" s="60"/>
      <c r="P14092" s="67"/>
      <c r="T14092" s="53"/>
      <c r="U14092" s="64"/>
      <c r="Y14092" s="53"/>
      <c r="Z14092" s="64"/>
      <c r="AD14092" s="53"/>
    </row>
    <row r="14093" spans="1:30" s="13" customFormat="1" x14ac:dyDescent="0.25">
      <c r="A14093"/>
      <c r="B14093" s="32"/>
      <c r="C14093" s="34"/>
      <c r="D14093" s="10"/>
      <c r="J14093" s="53"/>
      <c r="K14093" s="64"/>
      <c r="O14093" s="60"/>
      <c r="P14093" s="67"/>
      <c r="T14093" s="53"/>
      <c r="U14093" s="64"/>
      <c r="Y14093" s="53"/>
      <c r="Z14093" s="64"/>
      <c r="AD14093" s="53"/>
    </row>
    <row r="14094" spans="1:30" s="13" customFormat="1" x14ac:dyDescent="0.25">
      <c r="A14094"/>
      <c r="B14094" s="32"/>
      <c r="C14094" s="34"/>
      <c r="D14094" s="10"/>
      <c r="J14094" s="53"/>
      <c r="K14094" s="64"/>
      <c r="O14094" s="60"/>
      <c r="P14094" s="67"/>
      <c r="T14094" s="53"/>
      <c r="U14094" s="64"/>
      <c r="Y14094" s="53"/>
      <c r="Z14094" s="64"/>
      <c r="AD14094" s="53"/>
    </row>
    <row r="14095" spans="1:30" s="13" customFormat="1" x14ac:dyDescent="0.25">
      <c r="A14095"/>
      <c r="B14095" s="32"/>
      <c r="C14095" s="34"/>
      <c r="D14095" s="10"/>
      <c r="J14095" s="53"/>
      <c r="K14095" s="64"/>
      <c r="O14095" s="60"/>
      <c r="P14095" s="67"/>
      <c r="T14095" s="53"/>
      <c r="U14095" s="64"/>
      <c r="Y14095" s="53"/>
      <c r="Z14095" s="64"/>
      <c r="AD14095" s="53"/>
    </row>
    <row r="14096" spans="1:30" s="13" customFormat="1" x14ac:dyDescent="0.25">
      <c r="A14096"/>
      <c r="B14096" s="32"/>
      <c r="C14096" s="34"/>
      <c r="D14096" s="10"/>
      <c r="J14096" s="53"/>
      <c r="K14096" s="64"/>
      <c r="O14096" s="60"/>
      <c r="P14096" s="67"/>
      <c r="T14096" s="53"/>
      <c r="U14096" s="64"/>
      <c r="Y14096" s="53"/>
      <c r="Z14096" s="64"/>
      <c r="AD14096" s="53"/>
    </row>
    <row r="14097" spans="1:30" s="13" customFormat="1" x14ac:dyDescent="0.25">
      <c r="A14097"/>
      <c r="B14097" s="32"/>
      <c r="C14097" s="34"/>
      <c r="D14097" s="10"/>
      <c r="J14097" s="53"/>
      <c r="K14097" s="64"/>
      <c r="O14097" s="60"/>
      <c r="P14097" s="67"/>
      <c r="T14097" s="53"/>
      <c r="U14097" s="64"/>
      <c r="Y14097" s="53"/>
      <c r="Z14097" s="64"/>
      <c r="AD14097" s="53"/>
    </row>
    <row r="14098" spans="1:30" s="13" customFormat="1" x14ac:dyDescent="0.25">
      <c r="A14098"/>
      <c r="B14098" s="32"/>
      <c r="C14098" s="34"/>
      <c r="D14098" s="10"/>
      <c r="J14098" s="53"/>
      <c r="K14098" s="64"/>
      <c r="O14098" s="60"/>
      <c r="P14098" s="67"/>
      <c r="T14098" s="53"/>
      <c r="U14098" s="64"/>
      <c r="Y14098" s="53"/>
      <c r="Z14098" s="64"/>
      <c r="AD14098" s="53"/>
    </row>
    <row r="14099" spans="1:30" s="13" customFormat="1" x14ac:dyDescent="0.25">
      <c r="A14099"/>
      <c r="B14099" s="32"/>
      <c r="C14099" s="34"/>
      <c r="D14099" s="10"/>
      <c r="J14099" s="53"/>
      <c r="K14099" s="64"/>
      <c r="O14099" s="60"/>
      <c r="P14099" s="67"/>
      <c r="T14099" s="53"/>
      <c r="U14099" s="64"/>
      <c r="Y14099" s="53"/>
      <c r="Z14099" s="64"/>
      <c r="AD14099" s="53"/>
    </row>
    <row r="14100" spans="1:30" s="13" customFormat="1" x14ac:dyDescent="0.25">
      <c r="A14100"/>
      <c r="B14100" s="32"/>
      <c r="C14100" s="34"/>
      <c r="D14100" s="10"/>
      <c r="J14100" s="53"/>
      <c r="K14100" s="64"/>
      <c r="O14100" s="60"/>
      <c r="P14100" s="67"/>
      <c r="T14100" s="53"/>
      <c r="U14100" s="64"/>
      <c r="Y14100" s="53"/>
      <c r="Z14100" s="64"/>
      <c r="AD14100" s="53"/>
    </row>
    <row r="14101" spans="1:30" s="13" customFormat="1" x14ac:dyDescent="0.25">
      <c r="A14101"/>
      <c r="B14101" s="32"/>
      <c r="C14101" s="34"/>
      <c r="D14101" s="10"/>
      <c r="J14101" s="53"/>
      <c r="K14101" s="64"/>
      <c r="O14101" s="60"/>
      <c r="P14101" s="67"/>
      <c r="T14101" s="53"/>
      <c r="U14101" s="64"/>
      <c r="Y14101" s="53"/>
      <c r="Z14101" s="64"/>
      <c r="AD14101" s="53"/>
    </row>
    <row r="14102" spans="1:30" s="13" customFormat="1" x14ac:dyDescent="0.25">
      <c r="A14102"/>
      <c r="B14102" s="32"/>
      <c r="C14102" s="34"/>
      <c r="D14102" s="10"/>
      <c r="J14102" s="53"/>
      <c r="K14102" s="64"/>
      <c r="O14102" s="60"/>
      <c r="P14102" s="67"/>
      <c r="T14102" s="53"/>
      <c r="U14102" s="64"/>
      <c r="Y14102" s="53"/>
      <c r="Z14102" s="64"/>
      <c r="AD14102" s="53"/>
    </row>
    <row r="14103" spans="1:30" s="13" customFormat="1" x14ac:dyDescent="0.25">
      <c r="A14103"/>
      <c r="B14103" s="32"/>
      <c r="C14103" s="34"/>
      <c r="D14103" s="10"/>
      <c r="J14103" s="53"/>
      <c r="K14103" s="64"/>
      <c r="O14103" s="60"/>
      <c r="P14103" s="67"/>
      <c r="T14103" s="53"/>
      <c r="U14103" s="64"/>
      <c r="Y14103" s="53"/>
      <c r="Z14103" s="64"/>
      <c r="AD14103" s="53"/>
    </row>
    <row r="14104" spans="1:30" s="13" customFormat="1" x14ac:dyDescent="0.25">
      <c r="A14104"/>
      <c r="B14104" s="32"/>
      <c r="C14104" s="34"/>
      <c r="D14104" s="10"/>
      <c r="J14104" s="53"/>
      <c r="K14104" s="64"/>
      <c r="O14104" s="60"/>
      <c r="P14104" s="67"/>
      <c r="T14104" s="53"/>
      <c r="U14104" s="64"/>
      <c r="Y14104" s="53"/>
      <c r="Z14104" s="64"/>
      <c r="AD14104" s="53"/>
    </row>
    <row r="14105" spans="1:30" s="13" customFormat="1" x14ac:dyDescent="0.25">
      <c r="A14105"/>
      <c r="B14105" s="32"/>
      <c r="C14105" s="34"/>
      <c r="D14105" s="10"/>
      <c r="J14105" s="53"/>
      <c r="K14105" s="64"/>
      <c r="O14105" s="60"/>
      <c r="P14105" s="67"/>
      <c r="T14105" s="53"/>
      <c r="U14105" s="64"/>
      <c r="Y14105" s="53"/>
      <c r="Z14105" s="64"/>
      <c r="AD14105" s="53"/>
    </row>
    <row r="14106" spans="1:30" s="13" customFormat="1" x14ac:dyDescent="0.25">
      <c r="A14106"/>
      <c r="B14106" s="32"/>
      <c r="C14106" s="34"/>
      <c r="D14106" s="10"/>
      <c r="J14106" s="53"/>
      <c r="K14106" s="64"/>
      <c r="O14106" s="60"/>
      <c r="P14106" s="67"/>
      <c r="T14106" s="53"/>
      <c r="U14106" s="64"/>
      <c r="Y14106" s="53"/>
      <c r="Z14106" s="64"/>
      <c r="AD14106" s="53"/>
    </row>
    <row r="14107" spans="1:30" s="13" customFormat="1" x14ac:dyDescent="0.25">
      <c r="A14107"/>
      <c r="B14107" s="32"/>
      <c r="C14107" s="34"/>
      <c r="D14107" s="10"/>
      <c r="J14107" s="53"/>
      <c r="K14107" s="64"/>
      <c r="O14107" s="60"/>
      <c r="P14107" s="67"/>
      <c r="T14107" s="53"/>
      <c r="U14107" s="64"/>
      <c r="Y14107" s="53"/>
      <c r="Z14107" s="64"/>
      <c r="AD14107" s="53"/>
    </row>
    <row r="14108" spans="1:30" s="13" customFormat="1" x14ac:dyDescent="0.25">
      <c r="A14108"/>
      <c r="B14108" s="32"/>
      <c r="C14108" s="34"/>
      <c r="D14108" s="10"/>
      <c r="J14108" s="53"/>
      <c r="K14108" s="64"/>
      <c r="O14108" s="60"/>
      <c r="P14108" s="67"/>
      <c r="T14108" s="53"/>
      <c r="U14108" s="64"/>
      <c r="Y14108" s="53"/>
      <c r="Z14108" s="64"/>
      <c r="AD14108" s="53"/>
    </row>
    <row r="14109" spans="1:30" s="13" customFormat="1" x14ac:dyDescent="0.25">
      <c r="A14109"/>
      <c r="B14109" s="32"/>
      <c r="C14109" s="34"/>
      <c r="D14109" s="10"/>
      <c r="J14109" s="53"/>
      <c r="K14109" s="64"/>
      <c r="O14109" s="60"/>
      <c r="P14109" s="67"/>
      <c r="T14109" s="53"/>
      <c r="U14109" s="64"/>
      <c r="Y14109" s="53"/>
      <c r="Z14109" s="64"/>
      <c r="AD14109" s="53"/>
    </row>
    <row r="14110" spans="1:30" s="13" customFormat="1" x14ac:dyDescent="0.25">
      <c r="A14110"/>
      <c r="B14110" s="32"/>
      <c r="C14110" s="34"/>
      <c r="D14110" s="10"/>
      <c r="J14110" s="53"/>
      <c r="K14110" s="64"/>
      <c r="O14110" s="60"/>
      <c r="P14110" s="67"/>
      <c r="T14110" s="53"/>
      <c r="U14110" s="64"/>
      <c r="Y14110" s="53"/>
      <c r="Z14110" s="64"/>
      <c r="AD14110" s="53"/>
    </row>
    <row r="14111" spans="1:30" s="13" customFormat="1" x14ac:dyDescent="0.25">
      <c r="A14111"/>
      <c r="B14111" s="32"/>
      <c r="C14111" s="34"/>
      <c r="D14111" s="10"/>
      <c r="J14111" s="53"/>
      <c r="K14111" s="64"/>
      <c r="O14111" s="60"/>
      <c r="P14111" s="67"/>
      <c r="T14111" s="53"/>
      <c r="U14111" s="64"/>
      <c r="Y14111" s="53"/>
      <c r="Z14111" s="64"/>
      <c r="AD14111" s="53"/>
    </row>
    <row r="14112" spans="1:30" s="13" customFormat="1" x14ac:dyDescent="0.25">
      <c r="A14112"/>
      <c r="B14112" s="32"/>
      <c r="C14112" s="34"/>
      <c r="D14112" s="10"/>
      <c r="J14112" s="53"/>
      <c r="K14112" s="64"/>
      <c r="O14112" s="60"/>
      <c r="P14112" s="67"/>
      <c r="T14112" s="53"/>
      <c r="U14112" s="64"/>
      <c r="Y14112" s="53"/>
      <c r="Z14112" s="64"/>
      <c r="AD14112" s="53"/>
    </row>
    <row r="14113" spans="1:30" s="13" customFormat="1" x14ac:dyDescent="0.25">
      <c r="A14113"/>
      <c r="B14113" s="32"/>
      <c r="C14113" s="34"/>
      <c r="D14113" s="10"/>
      <c r="J14113" s="53"/>
      <c r="K14113" s="64"/>
      <c r="O14113" s="60"/>
      <c r="P14113" s="67"/>
      <c r="T14113" s="53"/>
      <c r="U14113" s="64"/>
      <c r="Y14113" s="53"/>
      <c r="Z14113" s="64"/>
      <c r="AD14113" s="53"/>
    </row>
    <row r="14114" spans="1:30" s="13" customFormat="1" x14ac:dyDescent="0.25">
      <c r="A14114"/>
      <c r="B14114" s="32"/>
      <c r="C14114" s="34"/>
      <c r="D14114" s="10"/>
      <c r="J14114" s="53"/>
      <c r="K14114" s="64"/>
      <c r="O14114" s="60"/>
      <c r="P14114" s="67"/>
      <c r="T14114" s="53"/>
      <c r="U14114" s="64"/>
      <c r="Y14114" s="53"/>
      <c r="Z14114" s="64"/>
      <c r="AD14114" s="53"/>
    </row>
    <row r="14115" spans="1:30" s="13" customFormat="1" x14ac:dyDescent="0.25">
      <c r="A14115"/>
      <c r="B14115" s="32"/>
      <c r="C14115" s="34"/>
      <c r="D14115" s="10"/>
      <c r="J14115" s="53"/>
      <c r="K14115" s="64"/>
      <c r="O14115" s="60"/>
      <c r="P14115" s="67"/>
      <c r="T14115" s="53"/>
      <c r="U14115" s="64"/>
      <c r="Y14115" s="53"/>
      <c r="Z14115" s="64"/>
      <c r="AD14115" s="53"/>
    </row>
    <row r="14116" spans="1:30" s="13" customFormat="1" x14ac:dyDescent="0.25">
      <c r="A14116"/>
      <c r="B14116" s="32"/>
      <c r="C14116" s="34"/>
      <c r="D14116" s="10"/>
      <c r="J14116" s="53"/>
      <c r="K14116" s="64"/>
      <c r="O14116" s="60"/>
      <c r="P14116" s="67"/>
      <c r="T14116" s="53"/>
      <c r="U14116" s="64"/>
      <c r="Y14116" s="53"/>
      <c r="Z14116" s="64"/>
      <c r="AD14116" s="53"/>
    </row>
    <row r="14117" spans="1:30" s="13" customFormat="1" x14ac:dyDescent="0.25">
      <c r="A14117"/>
      <c r="B14117" s="32"/>
      <c r="C14117" s="34"/>
      <c r="D14117" s="10"/>
      <c r="J14117" s="53"/>
      <c r="K14117" s="64"/>
      <c r="O14117" s="60"/>
      <c r="P14117" s="67"/>
      <c r="T14117" s="53"/>
      <c r="U14117" s="64"/>
      <c r="Y14117" s="53"/>
      <c r="Z14117" s="64"/>
      <c r="AD14117" s="53"/>
    </row>
    <row r="14118" spans="1:30" s="13" customFormat="1" x14ac:dyDescent="0.25">
      <c r="A14118"/>
      <c r="B14118" s="32"/>
      <c r="C14118" s="34"/>
      <c r="D14118" s="10"/>
      <c r="J14118" s="53"/>
      <c r="K14118" s="64"/>
      <c r="O14118" s="60"/>
      <c r="P14118" s="67"/>
      <c r="T14118" s="53"/>
      <c r="U14118" s="64"/>
      <c r="Y14118" s="53"/>
      <c r="Z14118" s="64"/>
      <c r="AD14118" s="53"/>
    </row>
    <row r="14119" spans="1:30" s="13" customFormat="1" x14ac:dyDescent="0.25">
      <c r="A14119"/>
      <c r="B14119" s="32"/>
      <c r="C14119" s="34"/>
      <c r="D14119" s="10"/>
      <c r="J14119" s="53"/>
      <c r="K14119" s="64"/>
      <c r="O14119" s="60"/>
      <c r="P14119" s="67"/>
      <c r="T14119" s="53"/>
      <c r="U14119" s="64"/>
      <c r="Y14119" s="53"/>
      <c r="Z14119" s="64"/>
      <c r="AD14119" s="53"/>
    </row>
    <row r="14120" spans="1:30" s="13" customFormat="1" x14ac:dyDescent="0.25">
      <c r="A14120"/>
      <c r="B14120" s="32"/>
      <c r="C14120" s="34"/>
      <c r="D14120" s="10"/>
      <c r="J14120" s="53"/>
      <c r="K14120" s="64"/>
      <c r="O14120" s="60"/>
      <c r="P14120" s="67"/>
      <c r="T14120" s="53"/>
      <c r="U14120" s="64"/>
      <c r="Y14120" s="53"/>
      <c r="Z14120" s="64"/>
      <c r="AD14120" s="53"/>
    </row>
    <row r="14121" spans="1:30" s="13" customFormat="1" x14ac:dyDescent="0.25">
      <c r="A14121"/>
      <c r="B14121" s="32"/>
      <c r="C14121" s="34"/>
      <c r="D14121" s="10"/>
      <c r="J14121" s="53"/>
      <c r="K14121" s="64"/>
      <c r="O14121" s="60"/>
      <c r="P14121" s="67"/>
      <c r="T14121" s="53"/>
      <c r="U14121" s="64"/>
      <c r="Y14121" s="53"/>
      <c r="Z14121" s="64"/>
      <c r="AD14121" s="53"/>
    </row>
    <row r="14122" spans="1:30" s="13" customFormat="1" x14ac:dyDescent="0.25">
      <c r="A14122"/>
      <c r="B14122" s="32"/>
      <c r="C14122" s="34"/>
      <c r="D14122" s="10"/>
      <c r="J14122" s="53"/>
      <c r="K14122" s="64"/>
      <c r="O14122" s="60"/>
      <c r="P14122" s="67"/>
      <c r="T14122" s="53"/>
      <c r="U14122" s="64"/>
      <c r="Y14122" s="53"/>
      <c r="Z14122" s="64"/>
      <c r="AD14122" s="53"/>
    </row>
    <row r="14123" spans="1:30" s="13" customFormat="1" x14ac:dyDescent="0.25">
      <c r="A14123"/>
      <c r="B14123" s="32"/>
      <c r="C14123" s="34"/>
      <c r="D14123" s="10"/>
      <c r="J14123" s="53"/>
      <c r="K14123" s="64"/>
      <c r="O14123" s="60"/>
      <c r="P14123" s="67"/>
      <c r="T14123" s="53"/>
      <c r="U14123" s="64"/>
      <c r="Y14123" s="53"/>
      <c r="Z14123" s="64"/>
      <c r="AD14123" s="53"/>
    </row>
    <row r="14124" spans="1:30" s="13" customFormat="1" x14ac:dyDescent="0.25">
      <c r="A14124"/>
      <c r="B14124" s="32"/>
      <c r="C14124" s="34"/>
      <c r="D14124" s="10"/>
      <c r="J14124" s="53"/>
      <c r="K14124" s="64"/>
      <c r="O14124" s="60"/>
      <c r="P14124" s="67"/>
      <c r="T14124" s="53"/>
      <c r="U14124" s="64"/>
      <c r="Y14124" s="53"/>
      <c r="Z14124" s="64"/>
      <c r="AD14124" s="53"/>
    </row>
    <row r="14125" spans="1:30" s="13" customFormat="1" x14ac:dyDescent="0.25">
      <c r="A14125"/>
      <c r="B14125" s="32"/>
      <c r="C14125" s="34"/>
      <c r="D14125" s="10"/>
      <c r="J14125" s="53"/>
      <c r="K14125" s="64"/>
      <c r="O14125" s="60"/>
      <c r="P14125" s="67"/>
      <c r="T14125" s="53"/>
      <c r="U14125" s="64"/>
      <c r="Y14125" s="53"/>
      <c r="Z14125" s="64"/>
      <c r="AD14125" s="53"/>
    </row>
    <row r="14126" spans="1:30" s="13" customFormat="1" x14ac:dyDescent="0.25">
      <c r="A14126"/>
      <c r="B14126" s="32"/>
      <c r="C14126" s="34"/>
      <c r="D14126" s="10"/>
      <c r="J14126" s="53"/>
      <c r="K14126" s="64"/>
      <c r="O14126" s="60"/>
      <c r="P14126" s="67"/>
      <c r="T14126" s="53"/>
      <c r="U14126" s="64"/>
      <c r="Y14126" s="53"/>
      <c r="Z14126" s="64"/>
      <c r="AD14126" s="53"/>
    </row>
    <row r="14127" spans="1:30" s="13" customFormat="1" x14ac:dyDescent="0.25">
      <c r="A14127"/>
      <c r="B14127" s="32"/>
      <c r="C14127" s="34"/>
      <c r="D14127" s="10"/>
      <c r="J14127" s="53"/>
      <c r="K14127" s="64"/>
      <c r="O14127" s="60"/>
      <c r="P14127" s="67"/>
      <c r="T14127" s="53"/>
      <c r="U14127" s="64"/>
      <c r="Y14127" s="53"/>
      <c r="Z14127" s="64"/>
      <c r="AD14127" s="53"/>
    </row>
    <row r="14128" spans="1:30" s="13" customFormat="1" x14ac:dyDescent="0.25">
      <c r="A14128"/>
      <c r="B14128" s="32"/>
      <c r="C14128" s="34"/>
      <c r="D14128" s="10"/>
      <c r="J14128" s="53"/>
      <c r="K14128" s="64"/>
      <c r="O14128" s="60"/>
      <c r="P14128" s="67"/>
      <c r="T14128" s="53"/>
      <c r="U14128" s="64"/>
      <c r="Y14128" s="53"/>
      <c r="Z14128" s="64"/>
      <c r="AD14128" s="53"/>
    </row>
    <row r="14129" spans="1:30" s="13" customFormat="1" x14ac:dyDescent="0.25">
      <c r="A14129"/>
      <c r="B14129" s="32"/>
      <c r="C14129" s="34"/>
      <c r="D14129" s="10"/>
      <c r="J14129" s="53"/>
      <c r="K14129" s="64"/>
      <c r="O14129" s="60"/>
      <c r="P14129" s="67"/>
      <c r="T14129" s="53"/>
      <c r="U14129" s="64"/>
      <c r="Y14129" s="53"/>
      <c r="Z14129" s="64"/>
      <c r="AD14129" s="53"/>
    </row>
    <row r="14130" spans="1:30" s="13" customFormat="1" x14ac:dyDescent="0.25">
      <c r="A14130"/>
      <c r="B14130" s="32"/>
      <c r="C14130" s="34"/>
      <c r="D14130" s="10"/>
      <c r="J14130" s="53"/>
      <c r="K14130" s="64"/>
      <c r="O14130" s="60"/>
      <c r="P14130" s="67"/>
      <c r="T14130" s="53"/>
      <c r="U14130" s="64"/>
      <c r="Y14130" s="53"/>
      <c r="Z14130" s="64"/>
      <c r="AD14130" s="53"/>
    </row>
    <row r="14131" spans="1:30" s="13" customFormat="1" x14ac:dyDescent="0.25">
      <c r="A14131"/>
      <c r="B14131" s="32"/>
      <c r="C14131" s="34"/>
      <c r="D14131" s="10"/>
      <c r="J14131" s="53"/>
      <c r="K14131" s="64"/>
      <c r="O14131" s="60"/>
      <c r="P14131" s="67"/>
      <c r="T14131" s="53"/>
      <c r="U14131" s="64"/>
      <c r="Y14131" s="53"/>
      <c r="Z14131" s="64"/>
      <c r="AD14131" s="53"/>
    </row>
    <row r="14132" spans="1:30" s="13" customFormat="1" x14ac:dyDescent="0.25">
      <c r="A14132"/>
      <c r="B14132" s="32"/>
      <c r="C14132" s="34"/>
      <c r="D14132" s="10"/>
      <c r="J14132" s="53"/>
      <c r="K14132" s="64"/>
      <c r="O14132" s="60"/>
      <c r="P14132" s="67"/>
      <c r="T14132" s="53"/>
      <c r="U14132" s="64"/>
      <c r="Y14132" s="53"/>
      <c r="Z14132" s="64"/>
      <c r="AD14132" s="53"/>
    </row>
    <row r="14133" spans="1:30" s="13" customFormat="1" x14ac:dyDescent="0.25">
      <c r="A14133"/>
      <c r="B14133" s="32"/>
      <c r="C14133" s="34"/>
      <c r="D14133" s="10"/>
      <c r="J14133" s="53"/>
      <c r="K14133" s="64"/>
      <c r="O14133" s="60"/>
      <c r="P14133" s="67"/>
      <c r="T14133" s="53"/>
      <c r="U14133" s="64"/>
      <c r="Y14133" s="53"/>
      <c r="Z14133" s="64"/>
      <c r="AD14133" s="53"/>
    </row>
    <row r="14134" spans="1:30" s="13" customFormat="1" x14ac:dyDescent="0.25">
      <c r="A14134"/>
      <c r="B14134" s="32"/>
      <c r="C14134" s="34"/>
      <c r="D14134" s="10"/>
      <c r="J14134" s="53"/>
      <c r="K14134" s="64"/>
      <c r="O14134" s="60"/>
      <c r="P14134" s="67"/>
      <c r="T14134" s="53"/>
      <c r="U14134" s="64"/>
      <c r="Y14134" s="53"/>
      <c r="Z14134" s="64"/>
      <c r="AD14134" s="53"/>
    </row>
    <row r="14135" spans="1:30" s="13" customFormat="1" x14ac:dyDescent="0.25">
      <c r="A14135"/>
      <c r="B14135" s="32"/>
      <c r="C14135" s="34"/>
      <c r="D14135" s="10"/>
      <c r="J14135" s="53"/>
      <c r="K14135" s="64"/>
      <c r="O14135" s="60"/>
      <c r="P14135" s="67"/>
      <c r="T14135" s="53"/>
      <c r="U14135" s="64"/>
      <c r="Y14135" s="53"/>
      <c r="Z14135" s="64"/>
      <c r="AD14135" s="53"/>
    </row>
    <row r="14136" spans="1:30" s="13" customFormat="1" x14ac:dyDescent="0.25">
      <c r="A14136"/>
      <c r="B14136" s="32"/>
      <c r="C14136" s="34"/>
      <c r="D14136" s="10"/>
      <c r="J14136" s="53"/>
      <c r="K14136" s="64"/>
      <c r="O14136" s="60"/>
      <c r="P14136" s="67"/>
      <c r="T14136" s="53"/>
      <c r="U14136" s="64"/>
      <c r="Y14136" s="53"/>
      <c r="Z14136" s="64"/>
      <c r="AD14136" s="53"/>
    </row>
    <row r="14137" spans="1:30" s="13" customFormat="1" x14ac:dyDescent="0.25">
      <c r="A14137"/>
      <c r="B14137" s="32"/>
      <c r="C14137" s="34"/>
      <c r="D14137" s="10"/>
      <c r="J14137" s="53"/>
      <c r="K14137" s="64"/>
      <c r="O14137" s="60"/>
      <c r="P14137" s="67"/>
      <c r="T14137" s="53"/>
      <c r="U14137" s="64"/>
      <c r="Y14137" s="53"/>
      <c r="Z14137" s="64"/>
      <c r="AD14137" s="53"/>
    </row>
    <row r="14138" spans="1:30" s="13" customFormat="1" x14ac:dyDescent="0.25">
      <c r="A14138"/>
      <c r="B14138" s="32"/>
      <c r="C14138" s="34"/>
      <c r="D14138" s="10"/>
      <c r="J14138" s="53"/>
      <c r="K14138" s="64"/>
      <c r="O14138" s="60"/>
      <c r="P14138" s="67"/>
      <c r="T14138" s="53"/>
      <c r="U14138" s="64"/>
      <c r="Y14138" s="53"/>
      <c r="Z14138" s="64"/>
      <c r="AD14138" s="53"/>
    </row>
    <row r="14139" spans="1:30" s="13" customFormat="1" x14ac:dyDescent="0.25">
      <c r="A14139"/>
      <c r="B14139" s="32"/>
      <c r="C14139" s="34"/>
      <c r="D14139" s="10"/>
      <c r="J14139" s="53"/>
      <c r="K14139" s="64"/>
      <c r="O14139" s="60"/>
      <c r="P14139" s="67"/>
      <c r="T14139" s="53"/>
      <c r="U14139" s="64"/>
      <c r="Y14139" s="53"/>
      <c r="Z14139" s="64"/>
      <c r="AD14139" s="53"/>
    </row>
    <row r="14140" spans="1:30" s="13" customFormat="1" x14ac:dyDescent="0.25">
      <c r="A14140"/>
      <c r="B14140" s="32"/>
      <c r="C14140" s="34"/>
      <c r="D14140" s="10"/>
      <c r="J14140" s="53"/>
      <c r="K14140" s="64"/>
      <c r="O14140" s="60"/>
      <c r="P14140" s="67"/>
      <c r="T14140" s="53"/>
      <c r="U14140" s="64"/>
      <c r="Y14140" s="53"/>
      <c r="Z14140" s="64"/>
      <c r="AD14140" s="53"/>
    </row>
    <row r="14141" spans="1:30" s="13" customFormat="1" x14ac:dyDescent="0.25">
      <c r="A14141"/>
      <c r="B14141" s="32"/>
      <c r="C14141" s="34"/>
      <c r="D14141" s="10"/>
      <c r="J14141" s="53"/>
      <c r="K14141" s="64"/>
      <c r="O14141" s="60"/>
      <c r="P14141" s="67"/>
      <c r="T14141" s="53"/>
      <c r="U14141" s="64"/>
      <c r="Y14141" s="53"/>
      <c r="Z14141" s="64"/>
      <c r="AD14141" s="53"/>
    </row>
    <row r="14142" spans="1:30" s="13" customFormat="1" x14ac:dyDescent="0.25">
      <c r="A14142"/>
      <c r="B14142" s="32"/>
      <c r="C14142" s="34"/>
      <c r="D14142" s="10"/>
      <c r="J14142" s="53"/>
      <c r="K14142" s="64"/>
      <c r="O14142" s="60"/>
      <c r="P14142" s="67"/>
      <c r="T14142" s="53"/>
      <c r="U14142" s="64"/>
      <c r="Y14142" s="53"/>
      <c r="Z14142" s="64"/>
      <c r="AD14142" s="53"/>
    </row>
    <row r="14143" spans="1:30" s="13" customFormat="1" x14ac:dyDescent="0.25">
      <c r="A14143"/>
      <c r="B14143" s="32"/>
      <c r="C14143" s="34"/>
      <c r="D14143" s="10"/>
      <c r="J14143" s="53"/>
      <c r="K14143" s="64"/>
      <c r="O14143" s="60"/>
      <c r="P14143" s="67"/>
      <c r="T14143" s="53"/>
      <c r="U14143" s="64"/>
      <c r="Y14143" s="53"/>
      <c r="Z14143" s="64"/>
      <c r="AD14143" s="53"/>
    </row>
    <row r="14144" spans="1:30" s="13" customFormat="1" x14ac:dyDescent="0.25">
      <c r="A14144"/>
      <c r="B14144" s="32"/>
      <c r="C14144" s="34"/>
      <c r="D14144" s="10"/>
      <c r="J14144" s="53"/>
      <c r="K14144" s="64"/>
      <c r="O14144" s="60"/>
      <c r="P14144" s="67"/>
      <c r="T14144" s="53"/>
      <c r="U14144" s="64"/>
      <c r="Y14144" s="53"/>
      <c r="Z14144" s="64"/>
      <c r="AD14144" s="53"/>
    </row>
    <row r="14145" spans="1:30" s="13" customFormat="1" x14ac:dyDescent="0.25">
      <c r="A14145"/>
      <c r="B14145" s="32"/>
      <c r="C14145" s="34"/>
      <c r="D14145" s="10"/>
      <c r="J14145" s="53"/>
      <c r="K14145" s="64"/>
      <c r="O14145" s="60"/>
      <c r="P14145" s="67"/>
      <c r="T14145" s="53"/>
      <c r="U14145" s="64"/>
      <c r="Y14145" s="53"/>
      <c r="Z14145" s="64"/>
      <c r="AD14145" s="53"/>
    </row>
    <row r="14146" spans="1:30" s="13" customFormat="1" x14ac:dyDescent="0.25">
      <c r="A14146"/>
      <c r="B14146" s="32"/>
      <c r="C14146" s="34"/>
      <c r="D14146" s="10"/>
      <c r="J14146" s="53"/>
      <c r="K14146" s="64"/>
      <c r="O14146" s="60"/>
      <c r="P14146" s="67"/>
      <c r="T14146" s="53"/>
      <c r="U14146" s="64"/>
      <c r="Y14146" s="53"/>
      <c r="Z14146" s="64"/>
      <c r="AD14146" s="53"/>
    </row>
    <row r="14147" spans="1:30" s="13" customFormat="1" x14ac:dyDescent="0.25">
      <c r="A14147"/>
      <c r="B14147" s="32"/>
      <c r="C14147" s="34"/>
      <c r="D14147" s="10"/>
      <c r="J14147" s="53"/>
      <c r="K14147" s="64"/>
      <c r="O14147" s="60"/>
      <c r="P14147" s="67"/>
      <c r="T14147" s="53"/>
      <c r="U14147" s="64"/>
      <c r="Y14147" s="53"/>
      <c r="Z14147" s="64"/>
      <c r="AD14147" s="53"/>
    </row>
    <row r="14148" spans="1:30" s="13" customFormat="1" x14ac:dyDescent="0.25">
      <c r="A14148"/>
      <c r="B14148" s="32"/>
      <c r="C14148" s="34"/>
      <c r="D14148" s="10"/>
      <c r="J14148" s="53"/>
      <c r="K14148" s="64"/>
      <c r="O14148" s="60"/>
      <c r="P14148" s="67"/>
      <c r="T14148" s="53"/>
      <c r="U14148" s="64"/>
      <c r="Y14148" s="53"/>
      <c r="Z14148" s="64"/>
      <c r="AD14148" s="53"/>
    </row>
    <row r="14149" spans="1:30" s="13" customFormat="1" x14ac:dyDescent="0.25">
      <c r="A14149"/>
      <c r="B14149" s="32"/>
      <c r="C14149" s="34"/>
      <c r="D14149" s="10"/>
      <c r="J14149" s="53"/>
      <c r="K14149" s="64"/>
      <c r="O14149" s="60"/>
      <c r="P14149" s="67"/>
      <c r="T14149" s="53"/>
      <c r="U14149" s="64"/>
      <c r="Y14149" s="53"/>
      <c r="Z14149" s="64"/>
      <c r="AD14149" s="53"/>
    </row>
    <row r="14150" spans="1:30" s="13" customFormat="1" x14ac:dyDescent="0.25">
      <c r="A14150"/>
      <c r="B14150" s="32"/>
      <c r="C14150" s="34"/>
      <c r="D14150" s="10"/>
      <c r="J14150" s="53"/>
      <c r="K14150" s="64"/>
      <c r="O14150" s="60"/>
      <c r="P14150" s="67"/>
      <c r="T14150" s="53"/>
      <c r="U14150" s="64"/>
      <c r="Y14150" s="53"/>
      <c r="Z14150" s="64"/>
      <c r="AD14150" s="53"/>
    </row>
    <row r="14151" spans="1:30" s="13" customFormat="1" x14ac:dyDescent="0.25">
      <c r="A14151"/>
      <c r="B14151" s="32"/>
      <c r="C14151" s="34"/>
      <c r="D14151" s="10"/>
      <c r="J14151" s="53"/>
      <c r="K14151" s="64"/>
      <c r="O14151" s="60"/>
      <c r="P14151" s="67"/>
      <c r="T14151" s="53"/>
      <c r="U14151" s="64"/>
      <c r="Y14151" s="53"/>
      <c r="Z14151" s="64"/>
      <c r="AD14151" s="53"/>
    </row>
    <row r="14152" spans="1:30" s="13" customFormat="1" x14ac:dyDescent="0.25">
      <c r="A14152"/>
      <c r="B14152" s="32"/>
      <c r="C14152" s="34"/>
      <c r="D14152" s="10"/>
      <c r="J14152" s="53"/>
      <c r="K14152" s="64"/>
      <c r="O14152" s="60"/>
      <c r="P14152" s="67"/>
      <c r="T14152" s="53"/>
      <c r="U14152" s="64"/>
      <c r="Y14152" s="53"/>
      <c r="Z14152" s="64"/>
      <c r="AD14152" s="53"/>
    </row>
    <row r="14153" spans="1:30" s="13" customFormat="1" x14ac:dyDescent="0.25">
      <c r="A14153"/>
      <c r="B14153" s="32"/>
      <c r="C14153" s="34"/>
      <c r="D14153" s="10"/>
      <c r="J14153" s="53"/>
      <c r="K14153" s="64"/>
      <c r="O14153" s="60"/>
      <c r="P14153" s="67"/>
      <c r="T14153" s="53"/>
      <c r="U14153" s="64"/>
      <c r="Y14153" s="53"/>
      <c r="Z14153" s="64"/>
      <c r="AD14153" s="53"/>
    </row>
    <row r="14154" spans="1:30" s="13" customFormat="1" x14ac:dyDescent="0.25">
      <c r="A14154"/>
      <c r="B14154" s="32"/>
      <c r="C14154" s="34"/>
      <c r="D14154" s="10"/>
      <c r="J14154" s="53"/>
      <c r="K14154" s="64"/>
      <c r="O14154" s="60"/>
      <c r="P14154" s="67"/>
      <c r="T14154" s="53"/>
      <c r="U14154" s="64"/>
      <c r="Y14154" s="53"/>
      <c r="Z14154" s="64"/>
      <c r="AD14154" s="53"/>
    </row>
    <row r="14155" spans="1:30" s="13" customFormat="1" x14ac:dyDescent="0.25">
      <c r="A14155"/>
      <c r="B14155" s="32"/>
      <c r="C14155" s="34"/>
      <c r="D14155" s="10"/>
      <c r="J14155" s="53"/>
      <c r="K14155" s="64"/>
      <c r="O14155" s="60"/>
      <c r="P14155" s="67"/>
      <c r="T14155" s="53"/>
      <c r="U14155" s="64"/>
      <c r="Y14155" s="53"/>
      <c r="Z14155" s="64"/>
      <c r="AD14155" s="53"/>
    </row>
    <row r="14156" spans="1:30" s="13" customFormat="1" x14ac:dyDescent="0.25">
      <c r="A14156"/>
      <c r="B14156" s="32"/>
      <c r="C14156" s="34"/>
      <c r="D14156" s="10"/>
      <c r="J14156" s="53"/>
      <c r="K14156" s="64"/>
      <c r="O14156" s="60"/>
      <c r="P14156" s="67"/>
      <c r="T14156" s="53"/>
      <c r="U14156" s="64"/>
      <c r="Y14156" s="53"/>
      <c r="Z14156" s="64"/>
      <c r="AD14156" s="53"/>
    </row>
    <row r="14157" spans="1:30" s="13" customFormat="1" x14ac:dyDescent="0.25">
      <c r="A14157"/>
      <c r="B14157" s="32"/>
      <c r="C14157" s="34"/>
      <c r="D14157" s="10"/>
      <c r="J14157" s="53"/>
      <c r="K14157" s="64"/>
      <c r="O14157" s="60"/>
      <c r="P14157" s="67"/>
      <c r="T14157" s="53"/>
      <c r="U14157" s="64"/>
      <c r="Y14157" s="53"/>
      <c r="Z14157" s="64"/>
      <c r="AD14157" s="53"/>
    </row>
    <row r="14158" spans="1:30" s="13" customFormat="1" x14ac:dyDescent="0.25">
      <c r="A14158"/>
      <c r="B14158" s="32"/>
      <c r="C14158" s="34"/>
      <c r="D14158" s="10"/>
      <c r="J14158" s="53"/>
      <c r="K14158" s="64"/>
      <c r="O14158" s="60"/>
      <c r="P14158" s="67"/>
      <c r="T14158" s="53"/>
      <c r="U14158" s="64"/>
      <c r="Y14158" s="53"/>
      <c r="Z14158" s="64"/>
      <c r="AD14158" s="53"/>
    </row>
    <row r="14159" spans="1:30" s="13" customFormat="1" x14ac:dyDescent="0.25">
      <c r="A14159"/>
      <c r="B14159" s="32"/>
      <c r="C14159" s="34"/>
      <c r="D14159" s="10"/>
      <c r="J14159" s="53"/>
      <c r="K14159" s="64"/>
      <c r="O14159" s="60"/>
      <c r="P14159" s="67"/>
      <c r="T14159" s="53"/>
      <c r="U14159" s="64"/>
      <c r="Y14159" s="53"/>
      <c r="Z14159" s="64"/>
      <c r="AD14159" s="53"/>
    </row>
    <row r="14160" spans="1:30" s="13" customFormat="1" x14ac:dyDescent="0.25">
      <c r="A14160"/>
      <c r="B14160" s="32"/>
      <c r="C14160" s="34"/>
      <c r="D14160" s="10"/>
      <c r="J14160" s="53"/>
      <c r="K14160" s="64"/>
      <c r="O14160" s="60"/>
      <c r="P14160" s="67"/>
      <c r="T14160" s="53"/>
      <c r="U14160" s="64"/>
      <c r="Y14160" s="53"/>
      <c r="Z14160" s="64"/>
      <c r="AD14160" s="53"/>
    </row>
    <row r="14161" spans="1:30" s="13" customFormat="1" x14ac:dyDescent="0.25">
      <c r="A14161"/>
      <c r="B14161" s="32"/>
      <c r="C14161" s="34"/>
      <c r="D14161" s="10"/>
      <c r="J14161" s="53"/>
      <c r="K14161" s="64"/>
      <c r="O14161" s="60"/>
      <c r="P14161" s="67"/>
      <c r="T14161" s="53"/>
      <c r="U14161" s="64"/>
      <c r="Y14161" s="53"/>
      <c r="Z14161" s="64"/>
      <c r="AD14161" s="53"/>
    </row>
    <row r="14162" spans="1:30" s="13" customFormat="1" x14ac:dyDescent="0.25">
      <c r="A14162"/>
      <c r="B14162" s="32"/>
      <c r="C14162" s="34"/>
      <c r="D14162" s="10"/>
      <c r="J14162" s="53"/>
      <c r="K14162" s="64"/>
      <c r="O14162" s="60"/>
      <c r="P14162" s="67"/>
      <c r="T14162" s="53"/>
      <c r="U14162" s="64"/>
      <c r="Y14162" s="53"/>
      <c r="Z14162" s="64"/>
      <c r="AD14162" s="53"/>
    </row>
    <row r="14163" spans="1:30" s="13" customFormat="1" x14ac:dyDescent="0.25">
      <c r="A14163"/>
      <c r="B14163" s="32"/>
      <c r="C14163" s="34"/>
      <c r="D14163" s="10"/>
      <c r="J14163" s="53"/>
      <c r="K14163" s="64"/>
      <c r="O14163" s="60"/>
      <c r="P14163" s="67"/>
      <c r="T14163" s="53"/>
      <c r="U14163" s="64"/>
      <c r="Y14163" s="53"/>
      <c r="Z14163" s="64"/>
      <c r="AD14163" s="53"/>
    </row>
    <row r="14164" spans="1:30" s="13" customFormat="1" x14ac:dyDescent="0.25">
      <c r="A14164"/>
      <c r="B14164" s="32"/>
      <c r="C14164" s="34"/>
      <c r="D14164" s="10"/>
      <c r="J14164" s="53"/>
      <c r="K14164" s="64"/>
      <c r="O14164" s="60"/>
      <c r="P14164" s="67"/>
      <c r="T14164" s="53"/>
      <c r="U14164" s="64"/>
      <c r="Y14164" s="53"/>
      <c r="Z14164" s="64"/>
      <c r="AD14164" s="53"/>
    </row>
    <row r="14165" spans="1:30" s="13" customFormat="1" x14ac:dyDescent="0.25">
      <c r="A14165"/>
      <c r="B14165" s="32"/>
      <c r="C14165" s="34"/>
      <c r="D14165" s="10"/>
      <c r="J14165" s="53"/>
      <c r="K14165" s="64"/>
      <c r="O14165" s="60"/>
      <c r="P14165" s="67"/>
      <c r="T14165" s="53"/>
      <c r="U14165" s="64"/>
      <c r="Y14165" s="53"/>
      <c r="Z14165" s="64"/>
      <c r="AD14165" s="53"/>
    </row>
    <row r="14166" spans="1:30" s="13" customFormat="1" x14ac:dyDescent="0.25">
      <c r="A14166"/>
      <c r="B14166" s="32"/>
      <c r="C14166" s="34"/>
      <c r="D14166" s="10"/>
      <c r="J14166" s="53"/>
      <c r="K14166" s="64"/>
      <c r="O14166" s="60"/>
      <c r="P14166" s="67"/>
      <c r="T14166" s="53"/>
      <c r="U14166" s="64"/>
      <c r="Y14166" s="53"/>
      <c r="Z14166" s="64"/>
      <c r="AD14166" s="53"/>
    </row>
    <row r="14167" spans="1:30" s="13" customFormat="1" x14ac:dyDescent="0.25">
      <c r="A14167"/>
      <c r="B14167" s="32"/>
      <c r="C14167" s="34"/>
      <c r="D14167" s="10"/>
      <c r="J14167" s="53"/>
      <c r="K14167" s="64"/>
      <c r="O14167" s="60"/>
      <c r="P14167" s="67"/>
      <c r="T14167" s="53"/>
      <c r="U14167" s="64"/>
      <c r="Y14167" s="53"/>
      <c r="Z14167" s="64"/>
      <c r="AD14167" s="53"/>
    </row>
    <row r="14168" spans="1:30" s="13" customFormat="1" x14ac:dyDescent="0.25">
      <c r="A14168"/>
      <c r="B14168" s="32"/>
      <c r="C14168" s="34"/>
      <c r="D14168" s="10"/>
      <c r="J14168" s="53"/>
      <c r="K14168" s="64"/>
      <c r="O14168" s="60"/>
      <c r="P14168" s="67"/>
      <c r="T14168" s="53"/>
      <c r="U14168" s="64"/>
      <c r="Y14168" s="53"/>
      <c r="Z14168" s="64"/>
      <c r="AD14168" s="53"/>
    </row>
    <row r="14169" spans="1:30" s="13" customFormat="1" x14ac:dyDescent="0.25">
      <c r="A14169"/>
      <c r="B14169" s="32"/>
      <c r="C14169" s="34"/>
      <c r="D14169" s="10"/>
      <c r="J14169" s="53"/>
      <c r="K14169" s="64"/>
      <c r="O14169" s="60"/>
      <c r="P14169" s="67"/>
      <c r="T14169" s="53"/>
      <c r="U14169" s="64"/>
      <c r="Y14169" s="53"/>
      <c r="Z14169" s="64"/>
      <c r="AD14169" s="53"/>
    </row>
    <row r="14170" spans="1:30" s="13" customFormat="1" x14ac:dyDescent="0.25">
      <c r="A14170"/>
      <c r="B14170" s="32"/>
      <c r="C14170" s="34"/>
      <c r="D14170" s="10"/>
      <c r="J14170" s="53"/>
      <c r="K14170" s="64"/>
      <c r="O14170" s="60"/>
      <c r="P14170" s="67"/>
      <c r="T14170" s="53"/>
      <c r="U14170" s="64"/>
      <c r="Y14170" s="53"/>
      <c r="Z14170" s="64"/>
      <c r="AD14170" s="53"/>
    </row>
    <row r="14171" spans="1:30" s="13" customFormat="1" x14ac:dyDescent="0.25">
      <c r="A14171"/>
      <c r="B14171" s="32"/>
      <c r="C14171" s="34"/>
      <c r="D14171" s="10"/>
      <c r="J14171" s="53"/>
      <c r="K14171" s="64"/>
      <c r="O14171" s="60"/>
      <c r="P14171" s="67"/>
      <c r="T14171" s="53"/>
      <c r="U14171" s="64"/>
      <c r="Y14171" s="53"/>
      <c r="Z14171" s="64"/>
      <c r="AD14171" s="53"/>
    </row>
    <row r="14172" spans="1:30" s="13" customFormat="1" x14ac:dyDescent="0.25">
      <c r="A14172"/>
      <c r="B14172" s="32"/>
      <c r="C14172" s="34"/>
      <c r="D14172" s="10"/>
      <c r="J14172" s="53"/>
      <c r="K14172" s="64"/>
      <c r="O14172" s="60"/>
      <c r="P14172" s="67"/>
      <c r="T14172" s="53"/>
      <c r="U14172" s="64"/>
      <c r="Y14172" s="53"/>
      <c r="Z14172" s="64"/>
      <c r="AD14172" s="53"/>
    </row>
    <row r="14173" spans="1:30" s="13" customFormat="1" x14ac:dyDescent="0.25">
      <c r="A14173"/>
      <c r="B14173" s="32"/>
      <c r="C14173" s="34"/>
      <c r="D14173" s="10"/>
      <c r="J14173" s="53"/>
      <c r="K14173" s="64"/>
      <c r="O14173" s="60"/>
      <c r="P14173" s="67"/>
      <c r="T14173" s="53"/>
      <c r="U14173" s="64"/>
      <c r="Y14173" s="53"/>
      <c r="Z14173" s="64"/>
      <c r="AD14173" s="53"/>
    </row>
    <row r="14174" spans="1:30" s="13" customFormat="1" x14ac:dyDescent="0.25">
      <c r="A14174"/>
      <c r="B14174" s="32"/>
      <c r="C14174" s="34"/>
      <c r="D14174" s="10"/>
      <c r="J14174" s="53"/>
      <c r="K14174" s="64"/>
      <c r="O14174" s="60"/>
      <c r="P14174" s="67"/>
      <c r="T14174" s="53"/>
      <c r="U14174" s="64"/>
      <c r="Y14174" s="53"/>
      <c r="Z14174" s="64"/>
      <c r="AD14174" s="53"/>
    </row>
    <row r="14175" spans="1:30" s="13" customFormat="1" x14ac:dyDescent="0.25">
      <c r="A14175"/>
      <c r="B14175" s="32"/>
      <c r="C14175" s="34"/>
      <c r="D14175" s="10"/>
      <c r="J14175" s="53"/>
      <c r="K14175" s="64"/>
      <c r="O14175" s="60"/>
      <c r="P14175" s="67"/>
      <c r="T14175" s="53"/>
      <c r="U14175" s="64"/>
      <c r="Y14175" s="53"/>
      <c r="Z14175" s="64"/>
      <c r="AD14175" s="53"/>
    </row>
    <row r="14176" spans="1:30" s="13" customFormat="1" x14ac:dyDescent="0.25">
      <c r="A14176"/>
      <c r="B14176" s="32"/>
      <c r="C14176" s="34"/>
      <c r="D14176" s="10"/>
      <c r="J14176" s="53"/>
      <c r="K14176" s="64"/>
      <c r="O14176" s="60"/>
      <c r="P14176" s="67"/>
      <c r="T14176" s="53"/>
      <c r="U14176" s="64"/>
      <c r="Y14176" s="53"/>
      <c r="Z14176" s="64"/>
      <c r="AD14176" s="53"/>
    </row>
    <row r="14177" spans="1:30" s="13" customFormat="1" x14ac:dyDescent="0.25">
      <c r="A14177"/>
      <c r="B14177" s="32"/>
      <c r="C14177" s="34"/>
      <c r="D14177" s="10"/>
      <c r="J14177" s="53"/>
      <c r="K14177" s="64"/>
      <c r="O14177" s="60"/>
      <c r="P14177" s="67"/>
      <c r="T14177" s="53"/>
      <c r="U14177" s="64"/>
      <c r="Y14177" s="53"/>
      <c r="Z14177" s="64"/>
      <c r="AD14177" s="53"/>
    </row>
    <row r="14178" spans="1:30" s="13" customFormat="1" x14ac:dyDescent="0.25">
      <c r="A14178"/>
      <c r="B14178" s="32"/>
      <c r="C14178" s="34"/>
      <c r="D14178" s="10"/>
      <c r="J14178" s="53"/>
      <c r="K14178" s="64"/>
      <c r="O14178" s="60"/>
      <c r="P14178" s="67"/>
      <c r="T14178" s="53"/>
      <c r="U14178" s="64"/>
      <c r="Y14178" s="53"/>
      <c r="Z14178" s="64"/>
      <c r="AD14178" s="53"/>
    </row>
    <row r="14179" spans="1:30" s="13" customFormat="1" x14ac:dyDescent="0.25">
      <c r="A14179"/>
      <c r="B14179" s="32"/>
      <c r="C14179" s="34"/>
      <c r="D14179" s="10"/>
      <c r="J14179" s="53"/>
      <c r="K14179" s="64"/>
      <c r="O14179" s="60"/>
      <c r="P14179" s="67"/>
      <c r="T14179" s="53"/>
      <c r="U14179" s="64"/>
      <c r="Y14179" s="53"/>
      <c r="Z14179" s="64"/>
      <c r="AD14179" s="53"/>
    </row>
    <row r="14180" spans="1:30" s="13" customFormat="1" x14ac:dyDescent="0.25">
      <c r="A14180"/>
      <c r="B14180" s="32"/>
      <c r="C14180" s="34"/>
      <c r="D14180" s="10"/>
      <c r="J14180" s="53"/>
      <c r="K14180" s="64"/>
      <c r="O14180" s="60"/>
      <c r="P14180" s="67"/>
      <c r="T14180" s="53"/>
      <c r="U14180" s="64"/>
      <c r="Y14180" s="53"/>
      <c r="Z14180" s="64"/>
      <c r="AD14180" s="53"/>
    </row>
    <row r="14181" spans="1:30" s="13" customFormat="1" x14ac:dyDescent="0.25">
      <c r="A14181"/>
      <c r="B14181" s="32"/>
      <c r="C14181" s="34"/>
      <c r="D14181" s="10"/>
      <c r="J14181" s="53"/>
      <c r="K14181" s="64"/>
      <c r="O14181" s="60"/>
      <c r="P14181" s="67"/>
      <c r="T14181" s="53"/>
      <c r="U14181" s="64"/>
      <c r="Y14181" s="53"/>
      <c r="Z14181" s="64"/>
      <c r="AD14181" s="53"/>
    </row>
    <row r="14182" spans="1:30" s="13" customFormat="1" x14ac:dyDescent="0.25">
      <c r="A14182"/>
      <c r="B14182" s="32"/>
      <c r="C14182" s="34"/>
      <c r="D14182" s="10"/>
      <c r="J14182" s="53"/>
      <c r="K14182" s="64"/>
      <c r="O14182" s="60"/>
      <c r="P14182" s="67"/>
      <c r="T14182" s="53"/>
      <c r="U14182" s="64"/>
      <c r="Y14182" s="53"/>
      <c r="Z14182" s="64"/>
      <c r="AD14182" s="53"/>
    </row>
    <row r="14183" spans="1:30" s="13" customFormat="1" x14ac:dyDescent="0.25">
      <c r="A14183"/>
      <c r="B14183" s="32"/>
      <c r="C14183" s="34"/>
      <c r="D14183" s="10"/>
      <c r="J14183" s="53"/>
      <c r="K14183" s="64"/>
      <c r="O14183" s="60"/>
      <c r="P14183" s="67"/>
      <c r="T14183" s="53"/>
      <c r="U14183" s="64"/>
      <c r="Y14183" s="53"/>
      <c r="Z14183" s="64"/>
      <c r="AD14183" s="53"/>
    </row>
    <row r="14184" spans="1:30" s="13" customFormat="1" x14ac:dyDescent="0.25">
      <c r="A14184"/>
      <c r="B14184" s="32"/>
      <c r="C14184" s="34"/>
      <c r="D14184" s="10"/>
      <c r="J14184" s="53"/>
      <c r="K14184" s="64"/>
      <c r="O14184" s="60"/>
      <c r="P14184" s="67"/>
      <c r="T14184" s="53"/>
      <c r="U14184" s="64"/>
      <c r="Y14184" s="53"/>
      <c r="Z14184" s="64"/>
      <c r="AD14184" s="53"/>
    </row>
    <row r="14185" spans="1:30" s="13" customFormat="1" x14ac:dyDescent="0.25">
      <c r="A14185"/>
      <c r="B14185" s="32"/>
      <c r="C14185" s="34"/>
      <c r="D14185" s="10"/>
      <c r="J14185" s="53"/>
      <c r="K14185" s="64"/>
      <c r="O14185" s="60"/>
      <c r="P14185" s="67"/>
      <c r="T14185" s="53"/>
      <c r="U14185" s="64"/>
      <c r="Y14185" s="53"/>
      <c r="Z14185" s="64"/>
      <c r="AD14185" s="53"/>
    </row>
    <row r="14186" spans="1:30" s="13" customFormat="1" x14ac:dyDescent="0.25">
      <c r="A14186"/>
      <c r="B14186" s="32"/>
      <c r="C14186" s="34"/>
      <c r="D14186" s="10"/>
      <c r="J14186" s="53"/>
      <c r="K14186" s="64"/>
      <c r="O14186" s="60"/>
      <c r="P14186" s="67"/>
      <c r="T14186" s="53"/>
      <c r="U14186" s="64"/>
      <c r="Y14186" s="53"/>
      <c r="Z14186" s="64"/>
      <c r="AD14186" s="53"/>
    </row>
    <row r="14187" spans="1:30" s="13" customFormat="1" x14ac:dyDescent="0.25">
      <c r="A14187"/>
      <c r="B14187" s="32"/>
      <c r="C14187" s="34"/>
      <c r="D14187" s="10"/>
      <c r="J14187" s="53"/>
      <c r="K14187" s="64"/>
      <c r="O14187" s="60"/>
      <c r="P14187" s="67"/>
      <c r="T14187" s="53"/>
      <c r="U14187" s="64"/>
      <c r="Y14187" s="53"/>
      <c r="Z14187" s="64"/>
      <c r="AD14187" s="53"/>
    </row>
    <row r="14188" spans="1:30" s="13" customFormat="1" x14ac:dyDescent="0.25">
      <c r="A14188"/>
      <c r="B14188" s="32"/>
      <c r="C14188" s="34"/>
      <c r="D14188" s="10"/>
      <c r="J14188" s="53"/>
      <c r="K14188" s="64"/>
      <c r="O14188" s="60"/>
      <c r="P14188" s="67"/>
      <c r="T14188" s="53"/>
      <c r="U14188" s="64"/>
      <c r="Y14188" s="53"/>
      <c r="Z14188" s="64"/>
      <c r="AD14188" s="53"/>
    </row>
    <row r="14189" spans="1:30" s="13" customFormat="1" x14ac:dyDescent="0.25">
      <c r="A14189"/>
      <c r="B14189" s="32"/>
      <c r="C14189" s="34"/>
      <c r="D14189" s="10"/>
      <c r="J14189" s="53"/>
      <c r="K14189" s="64"/>
      <c r="O14189" s="60"/>
      <c r="P14189" s="67"/>
      <c r="T14189" s="53"/>
      <c r="U14189" s="64"/>
      <c r="Y14189" s="53"/>
      <c r="Z14189" s="64"/>
      <c r="AD14189" s="53"/>
    </row>
    <row r="14190" spans="1:30" s="13" customFormat="1" x14ac:dyDescent="0.25">
      <c r="A14190"/>
      <c r="B14190" s="32"/>
      <c r="C14190" s="34"/>
      <c r="D14190" s="10"/>
      <c r="J14190" s="53"/>
      <c r="K14190" s="64"/>
      <c r="O14190" s="60"/>
      <c r="P14190" s="67"/>
      <c r="T14190" s="53"/>
      <c r="U14190" s="64"/>
      <c r="Y14190" s="53"/>
      <c r="Z14190" s="64"/>
      <c r="AD14190" s="53"/>
    </row>
    <row r="14191" spans="1:30" s="13" customFormat="1" x14ac:dyDescent="0.25">
      <c r="A14191"/>
      <c r="B14191" s="32"/>
      <c r="C14191" s="34"/>
      <c r="D14191" s="10"/>
      <c r="J14191" s="53"/>
      <c r="K14191" s="64"/>
      <c r="O14191" s="60"/>
      <c r="P14191" s="67"/>
      <c r="T14191" s="53"/>
      <c r="U14191" s="64"/>
      <c r="Y14191" s="53"/>
      <c r="Z14191" s="64"/>
      <c r="AD14191" s="53"/>
    </row>
    <row r="14192" spans="1:30" s="13" customFormat="1" x14ac:dyDescent="0.25">
      <c r="A14192"/>
      <c r="B14192" s="32"/>
      <c r="C14192" s="34"/>
      <c r="D14192" s="10"/>
      <c r="J14192" s="53"/>
      <c r="K14192" s="64"/>
      <c r="O14192" s="60"/>
      <c r="P14192" s="67"/>
      <c r="T14192" s="53"/>
      <c r="U14192" s="64"/>
      <c r="Y14192" s="53"/>
      <c r="Z14192" s="64"/>
      <c r="AD14192" s="53"/>
    </row>
    <row r="14193" spans="1:30" s="13" customFormat="1" x14ac:dyDescent="0.25">
      <c r="A14193"/>
      <c r="B14193" s="32"/>
      <c r="C14193" s="34"/>
      <c r="D14193" s="10"/>
      <c r="J14193" s="53"/>
      <c r="K14193" s="64"/>
      <c r="O14193" s="60"/>
      <c r="P14193" s="67"/>
      <c r="T14193" s="53"/>
      <c r="U14193" s="64"/>
      <c r="Y14193" s="53"/>
      <c r="Z14193" s="64"/>
      <c r="AD14193" s="53"/>
    </row>
    <row r="14194" spans="1:30" s="13" customFormat="1" x14ac:dyDescent="0.25">
      <c r="A14194"/>
      <c r="B14194" s="32"/>
      <c r="C14194" s="34"/>
      <c r="D14194" s="10"/>
      <c r="J14194" s="53"/>
      <c r="K14194" s="64"/>
      <c r="O14194" s="60"/>
      <c r="P14194" s="67"/>
      <c r="T14194" s="53"/>
      <c r="U14194" s="64"/>
      <c r="Y14194" s="53"/>
      <c r="Z14194" s="64"/>
      <c r="AD14194" s="53"/>
    </row>
    <row r="14195" spans="1:30" s="13" customFormat="1" x14ac:dyDescent="0.25">
      <c r="A14195"/>
      <c r="B14195" s="32"/>
      <c r="C14195" s="34"/>
      <c r="D14195" s="10"/>
      <c r="J14195" s="53"/>
      <c r="K14195" s="64"/>
      <c r="O14195" s="60"/>
      <c r="P14195" s="67"/>
      <c r="T14195" s="53"/>
      <c r="U14195" s="64"/>
      <c r="Y14195" s="53"/>
      <c r="Z14195" s="64"/>
      <c r="AD14195" s="53"/>
    </row>
    <row r="14196" spans="1:30" s="13" customFormat="1" x14ac:dyDescent="0.25">
      <c r="A14196"/>
      <c r="B14196" s="32"/>
      <c r="C14196" s="34"/>
      <c r="D14196" s="10"/>
      <c r="J14196" s="53"/>
      <c r="K14196" s="64"/>
      <c r="O14196" s="60"/>
      <c r="P14196" s="67"/>
      <c r="T14196" s="53"/>
      <c r="U14196" s="64"/>
      <c r="Y14196" s="53"/>
      <c r="Z14196" s="64"/>
      <c r="AD14196" s="53"/>
    </row>
    <row r="14197" spans="1:30" s="13" customFormat="1" x14ac:dyDescent="0.25">
      <c r="A14197"/>
      <c r="B14197" s="32"/>
      <c r="C14197" s="34"/>
      <c r="D14197" s="10"/>
      <c r="J14197" s="53"/>
      <c r="K14197" s="64"/>
      <c r="O14197" s="60"/>
      <c r="P14197" s="67"/>
      <c r="T14197" s="53"/>
      <c r="U14197" s="64"/>
      <c r="Y14197" s="53"/>
      <c r="Z14197" s="64"/>
      <c r="AD14197" s="53"/>
    </row>
    <row r="14198" spans="1:30" s="13" customFormat="1" x14ac:dyDescent="0.25">
      <c r="A14198"/>
      <c r="B14198" s="32"/>
      <c r="C14198" s="34"/>
      <c r="D14198" s="10"/>
      <c r="J14198" s="53"/>
      <c r="K14198" s="64"/>
      <c r="O14198" s="60"/>
      <c r="P14198" s="67"/>
      <c r="T14198" s="53"/>
      <c r="U14198" s="64"/>
      <c r="Y14198" s="53"/>
      <c r="Z14198" s="64"/>
      <c r="AD14198" s="53"/>
    </row>
    <row r="14199" spans="1:30" s="13" customFormat="1" x14ac:dyDescent="0.25">
      <c r="A14199"/>
      <c r="B14199" s="32"/>
      <c r="C14199" s="34"/>
      <c r="D14199" s="10"/>
      <c r="J14199" s="53"/>
      <c r="K14199" s="64"/>
      <c r="O14199" s="60"/>
      <c r="P14199" s="67"/>
      <c r="T14199" s="53"/>
      <c r="U14199" s="64"/>
      <c r="Y14199" s="53"/>
      <c r="Z14199" s="64"/>
      <c r="AD14199" s="53"/>
    </row>
    <row r="14200" spans="1:30" s="13" customFormat="1" x14ac:dyDescent="0.25">
      <c r="A14200"/>
      <c r="B14200" s="32"/>
      <c r="C14200" s="34"/>
      <c r="D14200" s="10"/>
      <c r="J14200" s="53"/>
      <c r="K14200" s="64"/>
      <c r="O14200" s="60"/>
      <c r="P14200" s="67"/>
      <c r="T14200" s="53"/>
      <c r="U14200" s="64"/>
      <c r="Y14200" s="53"/>
      <c r="Z14200" s="64"/>
      <c r="AD14200" s="53"/>
    </row>
    <row r="14201" spans="1:30" s="13" customFormat="1" x14ac:dyDescent="0.25">
      <c r="A14201"/>
      <c r="B14201" s="32"/>
      <c r="C14201" s="34"/>
      <c r="D14201" s="10"/>
      <c r="J14201" s="53"/>
      <c r="K14201" s="64"/>
      <c r="O14201" s="60"/>
      <c r="P14201" s="67"/>
      <c r="T14201" s="53"/>
      <c r="U14201" s="64"/>
      <c r="Y14201" s="53"/>
      <c r="Z14201" s="64"/>
      <c r="AD14201" s="53"/>
    </row>
    <row r="14202" spans="1:30" s="13" customFormat="1" x14ac:dyDescent="0.25">
      <c r="A14202"/>
      <c r="B14202" s="32"/>
      <c r="C14202" s="34"/>
      <c r="D14202" s="10"/>
      <c r="J14202" s="53"/>
      <c r="K14202" s="64"/>
      <c r="O14202" s="60"/>
      <c r="P14202" s="67"/>
      <c r="T14202" s="53"/>
      <c r="U14202" s="64"/>
      <c r="Y14202" s="53"/>
      <c r="Z14202" s="64"/>
      <c r="AD14202" s="53"/>
    </row>
    <row r="14203" spans="1:30" s="13" customFormat="1" x14ac:dyDescent="0.25">
      <c r="A14203"/>
      <c r="B14203" s="32"/>
      <c r="C14203" s="34"/>
      <c r="D14203" s="10"/>
      <c r="J14203" s="53"/>
      <c r="K14203" s="64"/>
      <c r="O14203" s="60"/>
      <c r="P14203" s="67"/>
      <c r="T14203" s="53"/>
      <c r="U14203" s="64"/>
      <c r="Y14203" s="53"/>
      <c r="Z14203" s="64"/>
      <c r="AD14203" s="53"/>
    </row>
    <row r="14204" spans="1:30" s="13" customFormat="1" x14ac:dyDescent="0.25">
      <c r="A14204"/>
      <c r="B14204" s="32"/>
      <c r="C14204" s="34"/>
      <c r="D14204" s="10"/>
      <c r="J14204" s="53"/>
      <c r="K14204" s="64"/>
      <c r="O14204" s="60"/>
      <c r="P14204" s="67"/>
      <c r="T14204" s="53"/>
      <c r="U14204" s="64"/>
      <c r="Y14204" s="53"/>
      <c r="Z14204" s="64"/>
      <c r="AD14204" s="53"/>
    </row>
    <row r="14205" spans="1:30" s="13" customFormat="1" x14ac:dyDescent="0.25">
      <c r="A14205"/>
      <c r="B14205" s="32"/>
      <c r="C14205" s="34"/>
      <c r="D14205" s="10"/>
      <c r="J14205" s="53"/>
      <c r="K14205" s="64"/>
      <c r="O14205" s="60"/>
      <c r="P14205" s="67"/>
      <c r="T14205" s="53"/>
      <c r="U14205" s="64"/>
      <c r="Y14205" s="53"/>
      <c r="Z14205" s="64"/>
      <c r="AD14205" s="53"/>
    </row>
    <row r="14206" spans="1:30" s="13" customFormat="1" x14ac:dyDescent="0.25">
      <c r="A14206"/>
      <c r="B14206" s="32"/>
      <c r="C14206" s="34"/>
      <c r="D14206" s="10"/>
      <c r="J14206" s="53"/>
      <c r="K14206" s="64"/>
      <c r="O14206" s="60"/>
      <c r="P14206" s="67"/>
      <c r="T14206" s="53"/>
      <c r="U14206" s="64"/>
      <c r="Y14206" s="53"/>
      <c r="Z14206" s="64"/>
      <c r="AD14206" s="53"/>
    </row>
    <row r="14207" spans="1:30" s="13" customFormat="1" x14ac:dyDescent="0.25">
      <c r="A14207"/>
      <c r="B14207" s="32"/>
      <c r="C14207" s="34"/>
      <c r="D14207" s="10"/>
      <c r="J14207" s="53"/>
      <c r="K14207" s="64"/>
      <c r="O14207" s="60"/>
      <c r="P14207" s="67"/>
      <c r="T14207" s="53"/>
      <c r="U14207" s="64"/>
      <c r="Y14207" s="53"/>
      <c r="Z14207" s="64"/>
      <c r="AD14207" s="53"/>
    </row>
    <row r="14208" spans="1:30" s="13" customFormat="1" x14ac:dyDescent="0.25">
      <c r="A14208"/>
      <c r="B14208" s="32"/>
      <c r="C14208" s="34"/>
      <c r="D14208" s="10"/>
      <c r="J14208" s="53"/>
      <c r="K14208" s="64"/>
      <c r="O14208" s="60"/>
      <c r="P14208" s="67"/>
      <c r="T14208" s="53"/>
      <c r="U14208" s="64"/>
      <c r="Y14208" s="53"/>
      <c r="Z14208" s="64"/>
      <c r="AD14208" s="53"/>
    </row>
    <row r="14209" spans="1:30" s="13" customFormat="1" x14ac:dyDescent="0.25">
      <c r="A14209"/>
      <c r="B14209" s="32"/>
      <c r="C14209" s="34"/>
      <c r="D14209" s="10"/>
      <c r="J14209" s="53"/>
      <c r="K14209" s="64"/>
      <c r="O14209" s="60"/>
      <c r="P14209" s="67"/>
      <c r="T14209" s="53"/>
      <c r="U14209" s="64"/>
      <c r="Y14209" s="53"/>
      <c r="Z14209" s="64"/>
      <c r="AD14209" s="53"/>
    </row>
    <row r="14210" spans="1:30" s="13" customFormat="1" x14ac:dyDescent="0.25">
      <c r="A14210"/>
      <c r="B14210" s="32"/>
      <c r="C14210" s="34"/>
      <c r="D14210" s="10"/>
      <c r="J14210" s="53"/>
      <c r="K14210" s="64"/>
      <c r="O14210" s="60"/>
      <c r="P14210" s="67"/>
      <c r="T14210" s="53"/>
      <c r="U14210" s="64"/>
      <c r="Y14210" s="53"/>
      <c r="Z14210" s="64"/>
      <c r="AD14210" s="53"/>
    </row>
    <row r="14211" spans="1:30" s="13" customFormat="1" x14ac:dyDescent="0.25">
      <c r="A14211"/>
      <c r="B14211" s="32"/>
      <c r="C14211" s="34"/>
      <c r="D14211" s="10"/>
      <c r="J14211" s="53"/>
      <c r="K14211" s="64"/>
      <c r="O14211" s="60"/>
      <c r="P14211" s="67"/>
      <c r="T14211" s="53"/>
      <c r="U14211" s="64"/>
      <c r="Y14211" s="53"/>
      <c r="Z14211" s="64"/>
      <c r="AD14211" s="53"/>
    </row>
    <row r="14212" spans="1:30" s="13" customFormat="1" x14ac:dyDescent="0.25">
      <c r="A14212"/>
      <c r="B14212" s="32"/>
      <c r="C14212" s="34"/>
      <c r="D14212" s="10"/>
      <c r="J14212" s="53"/>
      <c r="K14212" s="64"/>
      <c r="O14212" s="60"/>
      <c r="P14212" s="67"/>
      <c r="T14212" s="53"/>
      <c r="U14212" s="64"/>
      <c r="Y14212" s="53"/>
      <c r="Z14212" s="64"/>
      <c r="AD14212" s="53"/>
    </row>
    <row r="14213" spans="1:30" s="13" customFormat="1" x14ac:dyDescent="0.25">
      <c r="A14213"/>
      <c r="B14213" s="32"/>
      <c r="C14213" s="34"/>
      <c r="D14213" s="10"/>
      <c r="J14213" s="53"/>
      <c r="K14213" s="64"/>
      <c r="O14213" s="60"/>
      <c r="P14213" s="67"/>
      <c r="T14213" s="53"/>
      <c r="U14213" s="64"/>
      <c r="Y14213" s="53"/>
      <c r="Z14213" s="64"/>
      <c r="AD14213" s="53"/>
    </row>
    <row r="14214" spans="1:30" s="13" customFormat="1" x14ac:dyDescent="0.25">
      <c r="A14214"/>
      <c r="B14214" s="32"/>
      <c r="C14214" s="34"/>
      <c r="D14214" s="10"/>
      <c r="J14214" s="53"/>
      <c r="K14214" s="64"/>
      <c r="O14214" s="60"/>
      <c r="P14214" s="67"/>
      <c r="T14214" s="53"/>
      <c r="U14214" s="64"/>
      <c r="Y14214" s="53"/>
      <c r="Z14214" s="64"/>
      <c r="AD14214" s="53"/>
    </row>
    <row r="14215" spans="1:30" s="13" customFormat="1" x14ac:dyDescent="0.25">
      <c r="A14215"/>
      <c r="B14215" s="32"/>
      <c r="C14215" s="34"/>
      <c r="D14215" s="10"/>
      <c r="J14215" s="53"/>
      <c r="K14215" s="64"/>
      <c r="O14215" s="60"/>
      <c r="P14215" s="67"/>
      <c r="T14215" s="53"/>
      <c r="U14215" s="64"/>
      <c r="Y14215" s="53"/>
      <c r="Z14215" s="64"/>
      <c r="AD14215" s="53"/>
    </row>
    <row r="14216" spans="1:30" s="13" customFormat="1" x14ac:dyDescent="0.25">
      <c r="A14216"/>
      <c r="B14216" s="32"/>
      <c r="C14216" s="34"/>
      <c r="D14216" s="10"/>
      <c r="J14216" s="53"/>
      <c r="K14216" s="64"/>
      <c r="O14216" s="60"/>
      <c r="P14216" s="67"/>
      <c r="T14216" s="53"/>
      <c r="U14216" s="64"/>
      <c r="Y14216" s="53"/>
      <c r="Z14216" s="64"/>
      <c r="AD14216" s="53"/>
    </row>
    <row r="14217" spans="1:30" s="13" customFormat="1" x14ac:dyDescent="0.25">
      <c r="A14217"/>
      <c r="B14217" s="32"/>
      <c r="C14217" s="34"/>
      <c r="D14217" s="10"/>
      <c r="J14217" s="53"/>
      <c r="K14217" s="64"/>
      <c r="O14217" s="60"/>
      <c r="P14217" s="67"/>
      <c r="T14217" s="53"/>
      <c r="U14217" s="64"/>
      <c r="Y14217" s="53"/>
      <c r="Z14217" s="64"/>
      <c r="AD14217" s="53"/>
    </row>
    <row r="14218" spans="1:30" s="13" customFormat="1" x14ac:dyDescent="0.25">
      <c r="A14218"/>
      <c r="B14218" s="32"/>
      <c r="C14218" s="34"/>
      <c r="D14218" s="10"/>
      <c r="J14218" s="53"/>
      <c r="K14218" s="64"/>
      <c r="O14218" s="60"/>
      <c r="P14218" s="67"/>
      <c r="T14218" s="53"/>
      <c r="U14218" s="64"/>
      <c r="Y14218" s="53"/>
      <c r="Z14218" s="64"/>
      <c r="AD14218" s="53"/>
    </row>
    <row r="14219" spans="1:30" s="13" customFormat="1" x14ac:dyDescent="0.25">
      <c r="A14219"/>
      <c r="B14219" s="32"/>
      <c r="C14219" s="34"/>
      <c r="D14219" s="10"/>
      <c r="J14219" s="53"/>
      <c r="K14219" s="64"/>
      <c r="O14219" s="60"/>
      <c r="P14219" s="67"/>
      <c r="T14219" s="53"/>
      <c r="U14219" s="64"/>
      <c r="Y14219" s="53"/>
      <c r="Z14219" s="64"/>
      <c r="AD14219" s="53"/>
    </row>
    <row r="14220" spans="1:30" s="13" customFormat="1" x14ac:dyDescent="0.25">
      <c r="A14220"/>
      <c r="B14220" s="32"/>
      <c r="C14220" s="34"/>
      <c r="D14220" s="10"/>
      <c r="J14220" s="53"/>
      <c r="K14220" s="64"/>
      <c r="O14220" s="60"/>
      <c r="P14220" s="67"/>
      <c r="T14220" s="53"/>
      <c r="U14220" s="64"/>
      <c r="Y14220" s="53"/>
      <c r="Z14220" s="64"/>
      <c r="AD14220" s="53"/>
    </row>
    <row r="14221" spans="1:30" s="13" customFormat="1" x14ac:dyDescent="0.25">
      <c r="A14221"/>
      <c r="B14221" s="32"/>
      <c r="C14221" s="34"/>
      <c r="D14221" s="10"/>
      <c r="J14221" s="53"/>
      <c r="K14221" s="64"/>
      <c r="O14221" s="60"/>
      <c r="P14221" s="67"/>
      <c r="T14221" s="53"/>
      <c r="U14221" s="64"/>
      <c r="Y14221" s="53"/>
      <c r="Z14221" s="64"/>
      <c r="AD14221" s="53"/>
    </row>
    <row r="14222" spans="1:30" s="13" customFormat="1" x14ac:dyDescent="0.25">
      <c r="A14222"/>
      <c r="B14222" s="32"/>
      <c r="C14222" s="34"/>
      <c r="D14222" s="10"/>
      <c r="J14222" s="53"/>
      <c r="K14222" s="64"/>
      <c r="O14222" s="60"/>
      <c r="P14222" s="67"/>
      <c r="T14222" s="53"/>
      <c r="U14222" s="64"/>
      <c r="Y14222" s="53"/>
      <c r="Z14222" s="64"/>
      <c r="AD14222" s="53"/>
    </row>
    <row r="14223" spans="1:30" s="13" customFormat="1" x14ac:dyDescent="0.25">
      <c r="A14223"/>
      <c r="B14223" s="32"/>
      <c r="C14223" s="34"/>
      <c r="D14223" s="10"/>
      <c r="J14223" s="53"/>
      <c r="K14223" s="64"/>
      <c r="O14223" s="60"/>
      <c r="P14223" s="67"/>
      <c r="T14223" s="53"/>
      <c r="U14223" s="64"/>
      <c r="Y14223" s="53"/>
      <c r="Z14223" s="64"/>
      <c r="AD14223" s="53"/>
    </row>
    <row r="14224" spans="1:30" s="13" customFormat="1" x14ac:dyDescent="0.25">
      <c r="A14224"/>
      <c r="B14224" s="32"/>
      <c r="C14224" s="34"/>
      <c r="D14224" s="10"/>
      <c r="J14224" s="53"/>
      <c r="K14224" s="64"/>
      <c r="O14224" s="60"/>
      <c r="P14224" s="67"/>
      <c r="T14224" s="53"/>
      <c r="U14224" s="64"/>
      <c r="Y14224" s="53"/>
      <c r="Z14224" s="64"/>
      <c r="AD14224" s="53"/>
    </row>
    <row r="14225" spans="1:30" s="13" customFormat="1" x14ac:dyDescent="0.25">
      <c r="A14225"/>
      <c r="B14225" s="32"/>
      <c r="C14225" s="34"/>
      <c r="D14225" s="10"/>
      <c r="J14225" s="53"/>
      <c r="K14225" s="64"/>
      <c r="O14225" s="60"/>
      <c r="P14225" s="67"/>
      <c r="T14225" s="53"/>
      <c r="U14225" s="64"/>
      <c r="Y14225" s="53"/>
      <c r="Z14225" s="64"/>
      <c r="AD14225" s="53"/>
    </row>
    <row r="14226" spans="1:30" s="13" customFormat="1" x14ac:dyDescent="0.25">
      <c r="A14226"/>
      <c r="B14226" s="32"/>
      <c r="C14226" s="34"/>
      <c r="D14226" s="10"/>
      <c r="J14226" s="53"/>
      <c r="K14226" s="64"/>
      <c r="O14226" s="60"/>
      <c r="P14226" s="67"/>
      <c r="T14226" s="53"/>
      <c r="U14226" s="64"/>
      <c r="Y14226" s="53"/>
      <c r="Z14226" s="64"/>
      <c r="AD14226" s="53"/>
    </row>
    <row r="14227" spans="1:30" s="13" customFormat="1" x14ac:dyDescent="0.25">
      <c r="A14227"/>
      <c r="B14227" s="32"/>
      <c r="C14227" s="34"/>
      <c r="D14227" s="10"/>
      <c r="J14227" s="53"/>
      <c r="K14227" s="64"/>
      <c r="O14227" s="60"/>
      <c r="P14227" s="67"/>
      <c r="T14227" s="53"/>
      <c r="U14227" s="64"/>
      <c r="Y14227" s="53"/>
      <c r="Z14227" s="64"/>
      <c r="AD14227" s="53"/>
    </row>
    <row r="14228" spans="1:30" s="13" customFormat="1" x14ac:dyDescent="0.25">
      <c r="A14228"/>
      <c r="B14228" s="32"/>
      <c r="C14228" s="34"/>
      <c r="D14228" s="10"/>
      <c r="J14228" s="53"/>
      <c r="K14228" s="64"/>
      <c r="O14228" s="60"/>
      <c r="P14228" s="67"/>
      <c r="T14228" s="53"/>
      <c r="U14228" s="64"/>
      <c r="Y14228" s="53"/>
      <c r="Z14228" s="64"/>
      <c r="AD14228" s="53"/>
    </row>
    <row r="14229" spans="1:30" s="13" customFormat="1" x14ac:dyDescent="0.25">
      <c r="A14229"/>
      <c r="B14229" s="32"/>
      <c r="C14229" s="34"/>
      <c r="D14229" s="10"/>
      <c r="J14229" s="53"/>
      <c r="K14229" s="64"/>
      <c r="O14229" s="60"/>
      <c r="P14229" s="67"/>
      <c r="T14229" s="53"/>
      <c r="U14229" s="64"/>
      <c r="Y14229" s="53"/>
      <c r="Z14229" s="64"/>
      <c r="AD14229" s="53"/>
    </row>
    <row r="14230" spans="1:30" s="13" customFormat="1" x14ac:dyDescent="0.25">
      <c r="A14230"/>
      <c r="B14230" s="32"/>
      <c r="C14230" s="34"/>
      <c r="D14230" s="10"/>
      <c r="J14230" s="53"/>
      <c r="K14230" s="64"/>
      <c r="O14230" s="60"/>
      <c r="P14230" s="67"/>
      <c r="T14230" s="53"/>
      <c r="U14230" s="64"/>
      <c r="Y14230" s="53"/>
      <c r="Z14230" s="64"/>
      <c r="AD14230" s="53"/>
    </row>
    <row r="14231" spans="1:30" s="13" customFormat="1" x14ac:dyDescent="0.25">
      <c r="A14231"/>
      <c r="B14231" s="32"/>
      <c r="C14231" s="34"/>
      <c r="D14231" s="10"/>
      <c r="J14231" s="53"/>
      <c r="K14231" s="64"/>
      <c r="O14231" s="60"/>
      <c r="P14231" s="67"/>
      <c r="T14231" s="53"/>
      <c r="U14231" s="64"/>
      <c r="Y14231" s="53"/>
      <c r="Z14231" s="64"/>
      <c r="AD14231" s="53"/>
    </row>
    <row r="14232" spans="1:30" s="13" customFormat="1" x14ac:dyDescent="0.25">
      <c r="A14232"/>
      <c r="B14232" s="32"/>
      <c r="C14232" s="34"/>
      <c r="D14232" s="10"/>
      <c r="J14232" s="53"/>
      <c r="K14232" s="64"/>
      <c r="O14232" s="60"/>
      <c r="P14232" s="67"/>
      <c r="T14232" s="53"/>
      <c r="U14232" s="64"/>
      <c r="Y14232" s="53"/>
      <c r="Z14232" s="64"/>
      <c r="AD14232" s="53"/>
    </row>
    <row r="14233" spans="1:30" s="13" customFormat="1" x14ac:dyDescent="0.25">
      <c r="A14233"/>
      <c r="B14233" s="32"/>
      <c r="C14233" s="34"/>
      <c r="D14233" s="10"/>
      <c r="J14233" s="53"/>
      <c r="K14233" s="64"/>
      <c r="O14233" s="60"/>
      <c r="P14233" s="67"/>
      <c r="T14233" s="53"/>
      <c r="U14233" s="64"/>
      <c r="Y14233" s="53"/>
      <c r="Z14233" s="64"/>
      <c r="AD14233" s="53"/>
    </row>
    <row r="14234" spans="1:30" s="13" customFormat="1" x14ac:dyDescent="0.25">
      <c r="A14234"/>
      <c r="B14234" s="32"/>
      <c r="C14234" s="34"/>
      <c r="D14234" s="10"/>
      <c r="J14234" s="53"/>
      <c r="K14234" s="64"/>
      <c r="O14234" s="60"/>
      <c r="P14234" s="67"/>
      <c r="T14234" s="53"/>
      <c r="U14234" s="64"/>
      <c r="Y14234" s="53"/>
      <c r="Z14234" s="64"/>
      <c r="AD14234" s="53"/>
    </row>
    <row r="14235" spans="1:30" s="13" customFormat="1" x14ac:dyDescent="0.25">
      <c r="A14235"/>
      <c r="B14235" s="32"/>
      <c r="C14235" s="34"/>
      <c r="D14235" s="10"/>
      <c r="J14235" s="53"/>
      <c r="K14235" s="64"/>
      <c r="O14235" s="60"/>
      <c r="P14235" s="67"/>
      <c r="T14235" s="53"/>
      <c r="U14235" s="64"/>
      <c r="Y14235" s="53"/>
      <c r="Z14235" s="64"/>
      <c r="AD14235" s="53"/>
    </row>
    <row r="14236" spans="1:30" s="13" customFormat="1" x14ac:dyDescent="0.25">
      <c r="A14236"/>
      <c r="B14236" s="32"/>
      <c r="C14236" s="34"/>
      <c r="D14236" s="10"/>
      <c r="J14236" s="53"/>
      <c r="K14236" s="64"/>
      <c r="O14236" s="60"/>
      <c r="P14236" s="67"/>
      <c r="T14236" s="53"/>
      <c r="U14236" s="64"/>
      <c r="Y14236" s="53"/>
      <c r="Z14236" s="64"/>
      <c r="AD14236" s="53"/>
    </row>
    <row r="14237" spans="1:30" s="13" customFormat="1" x14ac:dyDescent="0.25">
      <c r="A14237"/>
      <c r="B14237" s="32"/>
      <c r="C14237" s="34"/>
      <c r="D14237" s="10"/>
      <c r="J14237" s="53"/>
      <c r="K14237" s="64"/>
      <c r="O14237" s="60"/>
      <c r="P14237" s="67"/>
      <c r="T14237" s="53"/>
      <c r="U14237" s="64"/>
      <c r="Y14237" s="53"/>
      <c r="Z14237" s="64"/>
      <c r="AD14237" s="53"/>
    </row>
    <row r="14238" spans="1:30" s="13" customFormat="1" x14ac:dyDescent="0.25">
      <c r="A14238"/>
      <c r="B14238" s="32"/>
      <c r="C14238" s="34"/>
      <c r="D14238" s="10"/>
      <c r="J14238" s="53"/>
      <c r="K14238" s="64"/>
      <c r="O14238" s="60"/>
      <c r="P14238" s="67"/>
      <c r="T14238" s="53"/>
      <c r="U14238" s="64"/>
      <c r="Y14238" s="53"/>
      <c r="Z14238" s="64"/>
      <c r="AD14238" s="53"/>
    </row>
    <row r="14239" spans="1:30" s="13" customFormat="1" x14ac:dyDescent="0.25">
      <c r="A14239"/>
      <c r="B14239" s="32"/>
      <c r="C14239" s="34"/>
      <c r="D14239" s="10"/>
      <c r="J14239" s="53"/>
      <c r="K14239" s="64"/>
      <c r="O14239" s="60"/>
      <c r="P14239" s="67"/>
      <c r="T14239" s="53"/>
      <c r="U14239" s="64"/>
      <c r="Y14239" s="53"/>
      <c r="Z14239" s="64"/>
      <c r="AD14239" s="53"/>
    </row>
    <row r="14240" spans="1:30" s="13" customFormat="1" x14ac:dyDescent="0.25">
      <c r="A14240"/>
      <c r="B14240" s="32"/>
      <c r="C14240" s="34"/>
      <c r="D14240" s="10"/>
      <c r="J14240" s="53"/>
      <c r="K14240" s="64"/>
      <c r="O14240" s="60"/>
      <c r="P14240" s="67"/>
      <c r="T14240" s="53"/>
      <c r="U14240" s="64"/>
      <c r="Y14240" s="53"/>
      <c r="Z14240" s="64"/>
      <c r="AD14240" s="53"/>
    </row>
    <row r="14241" spans="1:30" s="13" customFormat="1" x14ac:dyDescent="0.25">
      <c r="A14241"/>
      <c r="B14241" s="32"/>
      <c r="C14241" s="34"/>
      <c r="D14241" s="10"/>
      <c r="J14241" s="53"/>
      <c r="K14241" s="64"/>
      <c r="O14241" s="60"/>
      <c r="P14241" s="67"/>
      <c r="T14241" s="53"/>
      <c r="U14241" s="64"/>
      <c r="Y14241" s="53"/>
      <c r="Z14241" s="64"/>
      <c r="AD14241" s="53"/>
    </row>
    <row r="14242" spans="1:30" s="13" customFormat="1" x14ac:dyDescent="0.25">
      <c r="A14242"/>
      <c r="B14242" s="32"/>
      <c r="C14242" s="34"/>
      <c r="D14242" s="10"/>
      <c r="J14242" s="53"/>
      <c r="K14242" s="64"/>
      <c r="O14242" s="60"/>
      <c r="P14242" s="67"/>
      <c r="T14242" s="53"/>
      <c r="U14242" s="64"/>
      <c r="Y14242" s="53"/>
      <c r="Z14242" s="64"/>
      <c r="AD14242" s="53"/>
    </row>
    <row r="14243" spans="1:30" s="13" customFormat="1" x14ac:dyDescent="0.25">
      <c r="A14243"/>
      <c r="B14243" s="32"/>
      <c r="C14243" s="34"/>
      <c r="D14243" s="10"/>
      <c r="J14243" s="53"/>
      <c r="K14243" s="64"/>
      <c r="O14243" s="60"/>
      <c r="P14243" s="67"/>
      <c r="T14243" s="53"/>
      <c r="U14243" s="64"/>
      <c r="Y14243" s="53"/>
      <c r="Z14243" s="64"/>
      <c r="AD14243" s="53"/>
    </row>
    <row r="14244" spans="1:30" s="13" customFormat="1" x14ac:dyDescent="0.25">
      <c r="A14244"/>
      <c r="B14244" s="32"/>
      <c r="C14244" s="34"/>
      <c r="D14244" s="10"/>
      <c r="J14244" s="53"/>
      <c r="K14244" s="64"/>
      <c r="O14244" s="60"/>
      <c r="P14244" s="67"/>
      <c r="T14244" s="53"/>
      <c r="U14244" s="64"/>
      <c r="Y14244" s="53"/>
      <c r="Z14244" s="64"/>
      <c r="AD14244" s="53"/>
    </row>
    <row r="14245" spans="1:30" s="13" customFormat="1" x14ac:dyDescent="0.25">
      <c r="A14245"/>
      <c r="B14245" s="32"/>
      <c r="C14245" s="34"/>
      <c r="D14245" s="10"/>
      <c r="J14245" s="53"/>
      <c r="K14245" s="64"/>
      <c r="O14245" s="60"/>
      <c r="P14245" s="67"/>
      <c r="T14245" s="53"/>
      <c r="U14245" s="64"/>
      <c r="Y14245" s="53"/>
      <c r="Z14245" s="64"/>
      <c r="AD14245" s="53"/>
    </row>
    <row r="14246" spans="1:30" s="13" customFormat="1" x14ac:dyDescent="0.25">
      <c r="A14246"/>
      <c r="B14246" s="32"/>
      <c r="C14246" s="34"/>
      <c r="D14246" s="10"/>
      <c r="J14246" s="53"/>
      <c r="K14246" s="64"/>
      <c r="O14246" s="60"/>
      <c r="P14246" s="67"/>
      <c r="T14246" s="53"/>
      <c r="U14246" s="64"/>
      <c r="Y14246" s="53"/>
      <c r="Z14246" s="64"/>
      <c r="AD14246" s="53"/>
    </row>
    <row r="14247" spans="1:30" s="13" customFormat="1" x14ac:dyDescent="0.25">
      <c r="A14247"/>
      <c r="B14247" s="32"/>
      <c r="C14247" s="34"/>
      <c r="D14247" s="10"/>
      <c r="J14247" s="53"/>
      <c r="K14247" s="64"/>
      <c r="O14247" s="60"/>
      <c r="P14247" s="67"/>
      <c r="T14247" s="53"/>
      <c r="U14247" s="64"/>
      <c r="Y14247" s="53"/>
      <c r="Z14247" s="64"/>
      <c r="AD14247" s="53"/>
    </row>
    <row r="14248" spans="1:30" s="13" customFormat="1" x14ac:dyDescent="0.25">
      <c r="A14248"/>
      <c r="B14248" s="32"/>
      <c r="C14248" s="34"/>
      <c r="D14248" s="10"/>
      <c r="J14248" s="53"/>
      <c r="K14248" s="64"/>
      <c r="O14248" s="60"/>
      <c r="P14248" s="67"/>
      <c r="T14248" s="53"/>
      <c r="U14248" s="64"/>
      <c r="Y14248" s="53"/>
      <c r="Z14248" s="64"/>
      <c r="AD14248" s="53"/>
    </row>
    <row r="14249" spans="1:30" s="13" customFormat="1" x14ac:dyDescent="0.25">
      <c r="A14249"/>
      <c r="B14249" s="32"/>
      <c r="C14249" s="34"/>
      <c r="D14249" s="10"/>
      <c r="J14249" s="53"/>
      <c r="K14249" s="64"/>
      <c r="O14249" s="60"/>
      <c r="P14249" s="67"/>
      <c r="T14249" s="53"/>
      <c r="U14249" s="64"/>
      <c r="Y14249" s="53"/>
      <c r="Z14249" s="64"/>
      <c r="AD14249" s="53"/>
    </row>
    <row r="14250" spans="1:30" s="13" customFormat="1" x14ac:dyDescent="0.25">
      <c r="A14250"/>
      <c r="B14250" s="32"/>
      <c r="C14250" s="34"/>
      <c r="D14250" s="10"/>
      <c r="J14250" s="53"/>
      <c r="K14250" s="64"/>
      <c r="O14250" s="60"/>
      <c r="P14250" s="67"/>
      <c r="T14250" s="53"/>
      <c r="U14250" s="64"/>
      <c r="Y14250" s="53"/>
      <c r="Z14250" s="64"/>
      <c r="AD14250" s="53"/>
    </row>
    <row r="14251" spans="1:30" s="13" customFormat="1" x14ac:dyDescent="0.25">
      <c r="A14251"/>
      <c r="B14251" s="32"/>
      <c r="C14251" s="34"/>
      <c r="D14251" s="10"/>
      <c r="J14251" s="53"/>
      <c r="K14251" s="64"/>
      <c r="O14251" s="60"/>
      <c r="P14251" s="67"/>
      <c r="T14251" s="53"/>
      <c r="U14251" s="64"/>
      <c r="Y14251" s="53"/>
      <c r="Z14251" s="64"/>
      <c r="AD14251" s="53"/>
    </row>
    <row r="14252" spans="1:30" s="13" customFormat="1" x14ac:dyDescent="0.25">
      <c r="A14252"/>
      <c r="B14252" s="32"/>
      <c r="C14252" s="34"/>
      <c r="D14252" s="10"/>
      <c r="J14252" s="53"/>
      <c r="K14252" s="64"/>
      <c r="O14252" s="60"/>
      <c r="P14252" s="67"/>
      <c r="T14252" s="53"/>
      <c r="U14252" s="64"/>
      <c r="Y14252" s="53"/>
      <c r="Z14252" s="64"/>
      <c r="AD14252" s="53"/>
    </row>
    <row r="14253" spans="1:30" s="13" customFormat="1" x14ac:dyDescent="0.25">
      <c r="A14253"/>
      <c r="B14253" s="32"/>
      <c r="C14253" s="34"/>
      <c r="D14253" s="10"/>
      <c r="J14253" s="53"/>
      <c r="K14253" s="64"/>
      <c r="O14253" s="60"/>
      <c r="P14253" s="67"/>
      <c r="T14253" s="53"/>
      <c r="U14253" s="64"/>
      <c r="Y14253" s="53"/>
      <c r="Z14253" s="64"/>
      <c r="AD14253" s="53"/>
    </row>
    <row r="14254" spans="1:30" s="13" customFormat="1" x14ac:dyDescent="0.25">
      <c r="A14254"/>
      <c r="B14254" s="32"/>
      <c r="C14254" s="34"/>
      <c r="D14254" s="10"/>
      <c r="J14254" s="53"/>
      <c r="K14254" s="64"/>
      <c r="O14254" s="60"/>
      <c r="P14254" s="67"/>
      <c r="T14254" s="53"/>
      <c r="U14254" s="64"/>
      <c r="Y14254" s="53"/>
      <c r="Z14254" s="64"/>
      <c r="AD14254" s="53"/>
    </row>
    <row r="14255" spans="1:30" s="13" customFormat="1" x14ac:dyDescent="0.25">
      <c r="A14255"/>
      <c r="B14255" s="32"/>
      <c r="C14255" s="34"/>
      <c r="D14255" s="10"/>
      <c r="J14255" s="53"/>
      <c r="K14255" s="64"/>
      <c r="O14255" s="60"/>
      <c r="P14255" s="67"/>
      <c r="T14255" s="53"/>
      <c r="U14255" s="64"/>
      <c r="Y14255" s="53"/>
      <c r="Z14255" s="64"/>
      <c r="AD14255" s="53"/>
    </row>
    <row r="14256" spans="1:30" s="13" customFormat="1" x14ac:dyDescent="0.25">
      <c r="A14256"/>
      <c r="B14256" s="32"/>
      <c r="C14256" s="34"/>
      <c r="D14256" s="10"/>
      <c r="J14256" s="53"/>
      <c r="K14256" s="64"/>
      <c r="O14256" s="60"/>
      <c r="P14256" s="67"/>
      <c r="T14256" s="53"/>
      <c r="U14256" s="64"/>
      <c r="Y14256" s="53"/>
      <c r="Z14256" s="64"/>
      <c r="AD14256" s="53"/>
    </row>
    <row r="14257" spans="1:30" s="13" customFormat="1" x14ac:dyDescent="0.25">
      <c r="A14257"/>
      <c r="B14257" s="32"/>
      <c r="C14257" s="34"/>
      <c r="D14257" s="10"/>
      <c r="J14257" s="53"/>
      <c r="K14257" s="64"/>
      <c r="O14257" s="60"/>
      <c r="P14257" s="67"/>
      <c r="T14257" s="53"/>
      <c r="U14257" s="64"/>
      <c r="Y14257" s="53"/>
      <c r="Z14257" s="64"/>
      <c r="AD14257" s="53"/>
    </row>
    <row r="14258" spans="1:30" s="13" customFormat="1" x14ac:dyDescent="0.25">
      <c r="A14258"/>
      <c r="B14258" s="32"/>
      <c r="C14258" s="34"/>
      <c r="D14258" s="10"/>
      <c r="J14258" s="53"/>
      <c r="K14258" s="64"/>
      <c r="O14258" s="60"/>
      <c r="P14258" s="67"/>
      <c r="T14258" s="53"/>
      <c r="U14258" s="64"/>
      <c r="Y14258" s="53"/>
      <c r="Z14258" s="64"/>
      <c r="AD14258" s="53"/>
    </row>
    <row r="14259" spans="1:30" s="13" customFormat="1" x14ac:dyDescent="0.25">
      <c r="A14259"/>
      <c r="B14259" s="32"/>
      <c r="C14259" s="34"/>
      <c r="D14259" s="10"/>
      <c r="J14259" s="53"/>
      <c r="K14259" s="64"/>
      <c r="O14259" s="60"/>
      <c r="P14259" s="67"/>
      <c r="T14259" s="53"/>
      <c r="U14259" s="64"/>
      <c r="Y14259" s="53"/>
      <c r="Z14259" s="64"/>
      <c r="AD14259" s="53"/>
    </row>
    <row r="14260" spans="1:30" s="13" customFormat="1" x14ac:dyDescent="0.25">
      <c r="A14260"/>
      <c r="B14260" s="32"/>
      <c r="C14260" s="34"/>
      <c r="D14260" s="10"/>
      <c r="J14260" s="53"/>
      <c r="K14260" s="64"/>
      <c r="O14260" s="60"/>
      <c r="P14260" s="67"/>
      <c r="T14260" s="53"/>
      <c r="U14260" s="64"/>
      <c r="Y14260" s="53"/>
      <c r="Z14260" s="64"/>
      <c r="AD14260" s="53"/>
    </row>
    <row r="14261" spans="1:30" s="13" customFormat="1" x14ac:dyDescent="0.25">
      <c r="A14261"/>
      <c r="B14261" s="32"/>
      <c r="C14261" s="34"/>
      <c r="D14261" s="10"/>
      <c r="J14261" s="53"/>
      <c r="K14261" s="64"/>
      <c r="O14261" s="60"/>
      <c r="P14261" s="67"/>
      <c r="T14261" s="53"/>
      <c r="U14261" s="64"/>
      <c r="Y14261" s="53"/>
      <c r="Z14261" s="64"/>
      <c r="AD14261" s="53"/>
    </row>
    <row r="14262" spans="1:30" s="13" customFormat="1" x14ac:dyDescent="0.25">
      <c r="A14262"/>
      <c r="B14262" s="32"/>
      <c r="C14262" s="34"/>
      <c r="D14262" s="10"/>
      <c r="J14262" s="53"/>
      <c r="K14262" s="64"/>
      <c r="O14262" s="60"/>
      <c r="P14262" s="67"/>
      <c r="T14262" s="53"/>
      <c r="U14262" s="64"/>
      <c r="Y14262" s="53"/>
      <c r="Z14262" s="64"/>
      <c r="AD14262" s="53"/>
    </row>
    <row r="14263" spans="1:30" s="13" customFormat="1" x14ac:dyDescent="0.25">
      <c r="A14263"/>
      <c r="B14263" s="32"/>
      <c r="C14263" s="34"/>
      <c r="D14263" s="10"/>
      <c r="J14263" s="53"/>
      <c r="K14263" s="64"/>
      <c r="O14263" s="60"/>
      <c r="P14263" s="67"/>
      <c r="T14263" s="53"/>
      <c r="U14263" s="64"/>
      <c r="Y14263" s="53"/>
      <c r="Z14263" s="64"/>
      <c r="AD14263" s="53"/>
    </row>
    <row r="14264" spans="1:30" s="13" customFormat="1" x14ac:dyDescent="0.25">
      <c r="A14264"/>
      <c r="B14264" s="32"/>
      <c r="C14264" s="34"/>
      <c r="D14264" s="10"/>
      <c r="J14264" s="53"/>
      <c r="K14264" s="64"/>
      <c r="O14264" s="60"/>
      <c r="P14264" s="67"/>
      <c r="T14264" s="53"/>
      <c r="U14264" s="64"/>
      <c r="Y14264" s="53"/>
      <c r="Z14264" s="64"/>
      <c r="AD14264" s="53"/>
    </row>
    <row r="14265" spans="1:30" s="13" customFormat="1" x14ac:dyDescent="0.25">
      <c r="A14265"/>
      <c r="B14265" s="32"/>
      <c r="C14265" s="34"/>
      <c r="D14265" s="10"/>
      <c r="J14265" s="53"/>
      <c r="K14265" s="64"/>
      <c r="O14265" s="60"/>
      <c r="P14265" s="67"/>
      <c r="T14265" s="53"/>
      <c r="U14265" s="64"/>
      <c r="Y14265" s="53"/>
      <c r="Z14265" s="64"/>
      <c r="AD14265" s="53"/>
    </row>
    <row r="14266" spans="1:30" s="13" customFormat="1" x14ac:dyDescent="0.25">
      <c r="A14266"/>
      <c r="B14266" s="32"/>
      <c r="C14266" s="34"/>
      <c r="D14266" s="10"/>
      <c r="J14266" s="53"/>
      <c r="K14266" s="64"/>
      <c r="O14266" s="60"/>
      <c r="P14266" s="67"/>
      <c r="T14266" s="53"/>
      <c r="U14266" s="64"/>
      <c r="Y14266" s="53"/>
      <c r="Z14266" s="64"/>
      <c r="AD14266" s="53"/>
    </row>
    <row r="14267" spans="1:30" s="13" customFormat="1" x14ac:dyDescent="0.25">
      <c r="A14267"/>
      <c r="B14267" s="32"/>
      <c r="C14267" s="34"/>
      <c r="D14267" s="10"/>
      <c r="J14267" s="53"/>
      <c r="K14267" s="64"/>
      <c r="O14267" s="60"/>
      <c r="P14267" s="67"/>
      <c r="T14267" s="53"/>
      <c r="U14267" s="64"/>
      <c r="Y14267" s="53"/>
      <c r="Z14267" s="64"/>
      <c r="AD14267" s="53"/>
    </row>
    <row r="14268" spans="1:30" s="13" customFormat="1" x14ac:dyDescent="0.25">
      <c r="A14268"/>
      <c r="B14268" s="32"/>
      <c r="C14268" s="34"/>
      <c r="D14268" s="10"/>
      <c r="J14268" s="53"/>
      <c r="K14268" s="64"/>
      <c r="O14268" s="60"/>
      <c r="P14268" s="67"/>
      <c r="T14268" s="53"/>
      <c r="U14268" s="64"/>
      <c r="Y14268" s="53"/>
      <c r="Z14268" s="64"/>
      <c r="AD14268" s="53"/>
    </row>
    <row r="14269" spans="1:30" s="13" customFormat="1" x14ac:dyDescent="0.25">
      <c r="A14269"/>
      <c r="B14269" s="32"/>
      <c r="C14269" s="34"/>
      <c r="D14269" s="10"/>
      <c r="J14269" s="53"/>
      <c r="K14269" s="64"/>
      <c r="O14269" s="60"/>
      <c r="P14269" s="67"/>
      <c r="T14269" s="53"/>
      <c r="U14269" s="64"/>
      <c r="Y14269" s="53"/>
      <c r="Z14269" s="64"/>
      <c r="AD14269" s="53"/>
    </row>
    <row r="14270" spans="1:30" s="13" customFormat="1" x14ac:dyDescent="0.25">
      <c r="A14270"/>
      <c r="B14270" s="32"/>
      <c r="C14270" s="34"/>
      <c r="D14270" s="10"/>
      <c r="J14270" s="53"/>
      <c r="K14270" s="64"/>
      <c r="O14270" s="60"/>
      <c r="P14270" s="67"/>
      <c r="T14270" s="53"/>
      <c r="U14270" s="64"/>
      <c r="Y14270" s="53"/>
      <c r="Z14270" s="64"/>
      <c r="AD14270" s="53"/>
    </row>
    <row r="14271" spans="1:30" s="13" customFormat="1" x14ac:dyDescent="0.25">
      <c r="A14271"/>
      <c r="B14271" s="32"/>
      <c r="C14271" s="34"/>
      <c r="D14271" s="10"/>
      <c r="J14271" s="53"/>
      <c r="K14271" s="64"/>
      <c r="O14271" s="60"/>
      <c r="P14271" s="67"/>
      <c r="T14271" s="53"/>
      <c r="U14271" s="64"/>
      <c r="Y14271" s="53"/>
      <c r="Z14271" s="64"/>
      <c r="AD14271" s="53"/>
    </row>
    <row r="14272" spans="1:30" s="13" customFormat="1" x14ac:dyDescent="0.25">
      <c r="A14272"/>
      <c r="B14272" s="32"/>
      <c r="C14272" s="34"/>
      <c r="D14272" s="10"/>
      <c r="J14272" s="53"/>
      <c r="K14272" s="64"/>
      <c r="O14272" s="60"/>
      <c r="P14272" s="67"/>
      <c r="T14272" s="53"/>
      <c r="U14272" s="64"/>
      <c r="Y14272" s="53"/>
      <c r="Z14272" s="64"/>
      <c r="AD14272" s="53"/>
    </row>
    <row r="14273" spans="1:30" s="13" customFormat="1" x14ac:dyDescent="0.25">
      <c r="A14273"/>
      <c r="B14273" s="32"/>
      <c r="C14273" s="34"/>
      <c r="D14273" s="10"/>
      <c r="J14273" s="53"/>
      <c r="K14273" s="64"/>
      <c r="O14273" s="60"/>
      <c r="P14273" s="67"/>
      <c r="T14273" s="53"/>
      <c r="U14273" s="64"/>
      <c r="Y14273" s="53"/>
      <c r="Z14273" s="64"/>
      <c r="AD14273" s="53"/>
    </row>
    <row r="14274" spans="1:30" s="13" customFormat="1" x14ac:dyDescent="0.25">
      <c r="A14274"/>
      <c r="B14274" s="32"/>
      <c r="C14274" s="34"/>
      <c r="D14274" s="10"/>
      <c r="J14274" s="53"/>
      <c r="K14274" s="64"/>
      <c r="O14274" s="60"/>
      <c r="P14274" s="67"/>
      <c r="T14274" s="53"/>
      <c r="U14274" s="64"/>
      <c r="Y14274" s="53"/>
      <c r="Z14274" s="64"/>
      <c r="AD14274" s="53"/>
    </row>
    <row r="14275" spans="1:30" s="13" customFormat="1" x14ac:dyDescent="0.25">
      <c r="A14275"/>
      <c r="B14275" s="32"/>
      <c r="C14275" s="34"/>
      <c r="D14275" s="10"/>
      <c r="J14275" s="53"/>
      <c r="K14275" s="64"/>
      <c r="O14275" s="60"/>
      <c r="P14275" s="67"/>
      <c r="T14275" s="53"/>
      <c r="U14275" s="64"/>
      <c r="Y14275" s="53"/>
      <c r="Z14275" s="64"/>
      <c r="AD14275" s="53"/>
    </row>
    <row r="14276" spans="1:30" s="13" customFormat="1" x14ac:dyDescent="0.25">
      <c r="A14276"/>
      <c r="B14276" s="32"/>
      <c r="C14276" s="34"/>
      <c r="D14276" s="10"/>
      <c r="J14276" s="53"/>
      <c r="K14276" s="64"/>
      <c r="O14276" s="60"/>
      <c r="P14276" s="67"/>
      <c r="T14276" s="53"/>
      <c r="U14276" s="64"/>
      <c r="Y14276" s="53"/>
      <c r="Z14276" s="64"/>
      <c r="AD14276" s="53"/>
    </row>
    <row r="14277" spans="1:30" s="13" customFormat="1" x14ac:dyDescent="0.25">
      <c r="A14277"/>
      <c r="B14277" s="32"/>
      <c r="C14277" s="34"/>
      <c r="D14277" s="10"/>
      <c r="J14277" s="53"/>
      <c r="K14277" s="64"/>
      <c r="O14277" s="60"/>
      <c r="P14277" s="67"/>
      <c r="T14277" s="53"/>
      <c r="U14277" s="64"/>
      <c r="Y14277" s="53"/>
      <c r="Z14277" s="64"/>
      <c r="AD14277" s="53"/>
    </row>
    <row r="14278" spans="1:30" s="13" customFormat="1" x14ac:dyDescent="0.25">
      <c r="A14278"/>
      <c r="B14278" s="32"/>
      <c r="C14278" s="34"/>
      <c r="D14278" s="10"/>
      <c r="J14278" s="53"/>
      <c r="K14278" s="64"/>
      <c r="O14278" s="60"/>
      <c r="P14278" s="67"/>
      <c r="T14278" s="53"/>
      <c r="U14278" s="64"/>
      <c r="Y14278" s="53"/>
      <c r="Z14278" s="64"/>
      <c r="AD14278" s="53"/>
    </row>
    <row r="14279" spans="1:30" s="13" customFormat="1" x14ac:dyDescent="0.25">
      <c r="A14279"/>
      <c r="B14279" s="32"/>
      <c r="C14279" s="34"/>
      <c r="D14279" s="10"/>
      <c r="J14279" s="53"/>
      <c r="K14279" s="64"/>
      <c r="O14279" s="60"/>
      <c r="P14279" s="67"/>
      <c r="T14279" s="53"/>
      <c r="U14279" s="64"/>
      <c r="Y14279" s="53"/>
      <c r="Z14279" s="64"/>
      <c r="AD14279" s="53"/>
    </row>
    <row r="14280" spans="1:30" s="13" customFormat="1" x14ac:dyDescent="0.25">
      <c r="A14280"/>
      <c r="B14280" s="32"/>
      <c r="C14280" s="34"/>
      <c r="D14280" s="10"/>
      <c r="J14280" s="53"/>
      <c r="K14280" s="64"/>
      <c r="O14280" s="60"/>
      <c r="P14280" s="67"/>
      <c r="T14280" s="53"/>
      <c r="U14280" s="64"/>
      <c r="Y14280" s="53"/>
      <c r="Z14280" s="64"/>
      <c r="AD14280" s="53"/>
    </row>
    <row r="14281" spans="1:30" s="13" customFormat="1" x14ac:dyDescent="0.25">
      <c r="A14281"/>
      <c r="B14281" s="32"/>
      <c r="C14281" s="34"/>
      <c r="D14281" s="10"/>
      <c r="J14281" s="53"/>
      <c r="K14281" s="64"/>
      <c r="O14281" s="60"/>
      <c r="P14281" s="67"/>
      <c r="T14281" s="53"/>
      <c r="U14281" s="64"/>
      <c r="Y14281" s="53"/>
      <c r="Z14281" s="64"/>
      <c r="AD14281" s="53"/>
    </row>
    <row r="14282" spans="1:30" s="13" customFormat="1" x14ac:dyDescent="0.25">
      <c r="A14282"/>
      <c r="B14282" s="32"/>
      <c r="C14282" s="34"/>
      <c r="D14282" s="10"/>
      <c r="J14282" s="53"/>
      <c r="K14282" s="64"/>
      <c r="O14282" s="60"/>
      <c r="P14282" s="67"/>
      <c r="T14282" s="53"/>
      <c r="U14282" s="64"/>
      <c r="Y14282" s="53"/>
      <c r="Z14282" s="64"/>
      <c r="AD14282" s="53"/>
    </row>
    <row r="14283" spans="1:30" s="13" customFormat="1" x14ac:dyDescent="0.25">
      <c r="A14283"/>
      <c r="B14283" s="32"/>
      <c r="C14283" s="34"/>
      <c r="D14283" s="10"/>
      <c r="J14283" s="53"/>
      <c r="K14283" s="64"/>
      <c r="O14283" s="60"/>
      <c r="P14283" s="67"/>
      <c r="T14283" s="53"/>
      <c r="U14283" s="64"/>
      <c r="Y14283" s="53"/>
      <c r="Z14283" s="64"/>
      <c r="AD14283" s="53"/>
    </row>
    <row r="14284" spans="1:30" s="13" customFormat="1" x14ac:dyDescent="0.25">
      <c r="A14284"/>
      <c r="B14284" s="32"/>
      <c r="C14284" s="34"/>
      <c r="D14284" s="10"/>
      <c r="J14284" s="53"/>
      <c r="K14284" s="64"/>
      <c r="O14284" s="60"/>
      <c r="P14284" s="67"/>
      <c r="T14284" s="53"/>
      <c r="U14284" s="64"/>
      <c r="Y14284" s="53"/>
      <c r="Z14284" s="64"/>
      <c r="AD14284" s="53"/>
    </row>
    <row r="14285" spans="1:30" s="13" customFormat="1" x14ac:dyDescent="0.25">
      <c r="A14285"/>
      <c r="B14285" s="32"/>
      <c r="C14285" s="34"/>
      <c r="D14285" s="10"/>
      <c r="J14285" s="53"/>
      <c r="K14285" s="64"/>
      <c r="O14285" s="60"/>
      <c r="P14285" s="67"/>
      <c r="T14285" s="53"/>
      <c r="U14285" s="64"/>
      <c r="Y14285" s="53"/>
      <c r="Z14285" s="64"/>
      <c r="AD14285" s="53"/>
    </row>
    <row r="14286" spans="1:30" s="13" customFormat="1" x14ac:dyDescent="0.25">
      <c r="A14286"/>
      <c r="B14286" s="32"/>
      <c r="C14286" s="34"/>
      <c r="D14286" s="10"/>
      <c r="J14286" s="53"/>
      <c r="K14286" s="64"/>
      <c r="O14286" s="60"/>
      <c r="P14286" s="67"/>
      <c r="T14286" s="53"/>
      <c r="U14286" s="64"/>
      <c r="Y14286" s="53"/>
      <c r="Z14286" s="64"/>
      <c r="AD14286" s="53"/>
    </row>
    <row r="14287" spans="1:30" s="13" customFormat="1" x14ac:dyDescent="0.25">
      <c r="A14287"/>
      <c r="B14287" s="32"/>
      <c r="C14287" s="34"/>
      <c r="D14287" s="10"/>
      <c r="J14287" s="53"/>
      <c r="K14287" s="64"/>
      <c r="O14287" s="60"/>
      <c r="P14287" s="67"/>
      <c r="T14287" s="53"/>
      <c r="U14287" s="64"/>
      <c r="Y14287" s="53"/>
      <c r="Z14287" s="64"/>
      <c r="AD14287" s="53"/>
    </row>
    <row r="14288" spans="1:30" s="13" customFormat="1" x14ac:dyDescent="0.25">
      <c r="A14288"/>
      <c r="B14288" s="32"/>
      <c r="C14288" s="34"/>
      <c r="D14288" s="10"/>
      <c r="J14288" s="53"/>
      <c r="K14288" s="64"/>
      <c r="O14288" s="60"/>
      <c r="P14288" s="67"/>
      <c r="T14288" s="53"/>
      <c r="U14288" s="64"/>
      <c r="Y14288" s="53"/>
      <c r="Z14288" s="64"/>
      <c r="AD14288" s="53"/>
    </row>
    <row r="14289" spans="1:30" s="13" customFormat="1" x14ac:dyDescent="0.25">
      <c r="A14289"/>
      <c r="B14289" s="32"/>
      <c r="C14289" s="34"/>
      <c r="D14289" s="10"/>
      <c r="J14289" s="53"/>
      <c r="K14289" s="64"/>
      <c r="O14289" s="60"/>
      <c r="P14289" s="67"/>
      <c r="T14289" s="53"/>
      <c r="U14289" s="64"/>
      <c r="Y14289" s="53"/>
      <c r="Z14289" s="64"/>
      <c r="AD14289" s="53"/>
    </row>
    <row r="14290" spans="1:30" s="13" customFormat="1" x14ac:dyDescent="0.25">
      <c r="A14290"/>
      <c r="B14290" s="32"/>
      <c r="C14290" s="34"/>
      <c r="D14290" s="10"/>
      <c r="J14290" s="53"/>
      <c r="K14290" s="64"/>
      <c r="O14290" s="60"/>
      <c r="P14290" s="67"/>
      <c r="T14290" s="53"/>
      <c r="U14290" s="64"/>
      <c r="Y14290" s="53"/>
      <c r="Z14290" s="64"/>
      <c r="AD14290" s="53"/>
    </row>
    <row r="14291" spans="1:30" s="13" customFormat="1" x14ac:dyDescent="0.25">
      <c r="A14291"/>
      <c r="B14291" s="32"/>
      <c r="C14291" s="34"/>
      <c r="D14291" s="10"/>
      <c r="J14291" s="53"/>
      <c r="K14291" s="64"/>
      <c r="O14291" s="60"/>
      <c r="P14291" s="67"/>
      <c r="T14291" s="53"/>
      <c r="U14291" s="64"/>
      <c r="Y14291" s="53"/>
      <c r="Z14291" s="64"/>
      <c r="AD14291" s="53"/>
    </row>
    <row r="14292" spans="1:30" s="13" customFormat="1" x14ac:dyDescent="0.25">
      <c r="A14292"/>
      <c r="B14292" s="32"/>
      <c r="C14292" s="34"/>
      <c r="D14292" s="10"/>
      <c r="J14292" s="53"/>
      <c r="K14292" s="64"/>
      <c r="O14292" s="60"/>
      <c r="P14292" s="67"/>
      <c r="T14292" s="53"/>
      <c r="U14292" s="64"/>
      <c r="Y14292" s="53"/>
      <c r="Z14292" s="64"/>
      <c r="AD14292" s="53"/>
    </row>
    <row r="14293" spans="1:30" s="13" customFormat="1" x14ac:dyDescent="0.25">
      <c r="A14293"/>
      <c r="B14293" s="32"/>
      <c r="C14293" s="34"/>
      <c r="D14293" s="10"/>
      <c r="J14293" s="53"/>
      <c r="K14293" s="64"/>
      <c r="O14293" s="60"/>
      <c r="P14293" s="67"/>
      <c r="T14293" s="53"/>
      <c r="U14293" s="64"/>
      <c r="Y14293" s="53"/>
      <c r="Z14293" s="64"/>
      <c r="AD14293" s="53"/>
    </row>
    <row r="14294" spans="1:30" s="13" customFormat="1" x14ac:dyDescent="0.25">
      <c r="A14294"/>
      <c r="B14294" s="32"/>
      <c r="C14294" s="34"/>
      <c r="D14294" s="10"/>
      <c r="J14294" s="53"/>
      <c r="K14294" s="64"/>
      <c r="O14294" s="60"/>
      <c r="P14294" s="67"/>
      <c r="T14294" s="53"/>
      <c r="U14294" s="64"/>
      <c r="Y14294" s="53"/>
      <c r="Z14294" s="64"/>
      <c r="AD14294" s="53"/>
    </row>
    <row r="14295" spans="1:30" s="13" customFormat="1" x14ac:dyDescent="0.25">
      <c r="A14295"/>
      <c r="B14295" s="32"/>
      <c r="C14295" s="34"/>
      <c r="D14295" s="10"/>
      <c r="J14295" s="53"/>
      <c r="K14295" s="64"/>
      <c r="O14295" s="60"/>
      <c r="P14295" s="67"/>
      <c r="T14295" s="53"/>
      <c r="U14295" s="64"/>
      <c r="Y14295" s="53"/>
      <c r="Z14295" s="64"/>
      <c r="AD14295" s="53"/>
    </row>
    <row r="14296" spans="1:30" s="13" customFormat="1" x14ac:dyDescent="0.25">
      <c r="A14296"/>
      <c r="B14296" s="32"/>
      <c r="C14296" s="34"/>
      <c r="D14296" s="10"/>
      <c r="J14296" s="53"/>
      <c r="K14296" s="64"/>
      <c r="O14296" s="60"/>
      <c r="P14296" s="67"/>
      <c r="T14296" s="53"/>
      <c r="U14296" s="64"/>
      <c r="Y14296" s="53"/>
      <c r="Z14296" s="64"/>
      <c r="AD14296" s="53"/>
    </row>
    <row r="14297" spans="1:30" s="13" customFormat="1" x14ac:dyDescent="0.25">
      <c r="A14297"/>
      <c r="B14297" s="32"/>
      <c r="C14297" s="34"/>
      <c r="D14297" s="10"/>
      <c r="J14297" s="53"/>
      <c r="K14297" s="64"/>
      <c r="O14297" s="60"/>
      <c r="P14297" s="67"/>
      <c r="T14297" s="53"/>
      <c r="U14297" s="64"/>
      <c r="Y14297" s="53"/>
      <c r="Z14297" s="64"/>
      <c r="AD14297" s="53"/>
    </row>
    <row r="14298" spans="1:30" s="13" customFormat="1" x14ac:dyDescent="0.25">
      <c r="A14298"/>
      <c r="B14298" s="32"/>
      <c r="C14298" s="34"/>
      <c r="D14298" s="10"/>
      <c r="J14298" s="53"/>
      <c r="K14298" s="64"/>
      <c r="O14298" s="60"/>
      <c r="P14298" s="67"/>
      <c r="T14298" s="53"/>
      <c r="U14298" s="64"/>
      <c r="Y14298" s="53"/>
      <c r="Z14298" s="64"/>
      <c r="AD14298" s="53"/>
    </row>
    <row r="14299" spans="1:30" s="13" customFormat="1" x14ac:dyDescent="0.25">
      <c r="A14299"/>
      <c r="B14299" s="32"/>
      <c r="C14299" s="34"/>
      <c r="D14299" s="10"/>
      <c r="J14299" s="53"/>
      <c r="K14299" s="64"/>
      <c r="O14299" s="60"/>
      <c r="P14299" s="67"/>
      <c r="T14299" s="53"/>
      <c r="U14299" s="64"/>
      <c r="Y14299" s="53"/>
      <c r="Z14299" s="64"/>
      <c r="AD14299" s="53"/>
    </row>
    <row r="14300" spans="1:30" s="13" customFormat="1" x14ac:dyDescent="0.25">
      <c r="A14300"/>
      <c r="B14300" s="32"/>
      <c r="C14300" s="34"/>
      <c r="D14300" s="10"/>
      <c r="J14300" s="53"/>
      <c r="K14300" s="64"/>
      <c r="O14300" s="60"/>
      <c r="P14300" s="67"/>
      <c r="T14300" s="53"/>
      <c r="U14300" s="64"/>
      <c r="Y14300" s="53"/>
      <c r="Z14300" s="64"/>
      <c r="AD14300" s="53"/>
    </row>
    <row r="14301" spans="1:30" s="13" customFormat="1" x14ac:dyDescent="0.25">
      <c r="A14301"/>
      <c r="B14301" s="32"/>
      <c r="C14301" s="34"/>
      <c r="D14301" s="10"/>
      <c r="J14301" s="53"/>
      <c r="K14301" s="64"/>
      <c r="O14301" s="60"/>
      <c r="P14301" s="67"/>
      <c r="T14301" s="53"/>
      <c r="U14301" s="64"/>
      <c r="Y14301" s="53"/>
      <c r="Z14301" s="64"/>
      <c r="AD14301" s="53"/>
    </row>
    <row r="14302" spans="1:30" s="13" customFormat="1" x14ac:dyDescent="0.25">
      <c r="A14302"/>
      <c r="B14302" s="32"/>
      <c r="C14302" s="34"/>
      <c r="D14302" s="10"/>
      <c r="J14302" s="53"/>
      <c r="K14302" s="64"/>
      <c r="O14302" s="60"/>
      <c r="P14302" s="67"/>
      <c r="T14302" s="53"/>
      <c r="U14302" s="64"/>
      <c r="Y14302" s="53"/>
      <c r="Z14302" s="64"/>
      <c r="AD14302" s="53"/>
    </row>
    <row r="14303" spans="1:30" s="13" customFormat="1" x14ac:dyDescent="0.25">
      <c r="A14303"/>
      <c r="B14303" s="32"/>
      <c r="C14303" s="34"/>
      <c r="D14303" s="10"/>
      <c r="J14303" s="53"/>
      <c r="K14303" s="64"/>
      <c r="O14303" s="60"/>
      <c r="P14303" s="67"/>
      <c r="T14303" s="53"/>
      <c r="U14303" s="64"/>
      <c r="Y14303" s="53"/>
      <c r="Z14303" s="64"/>
      <c r="AD14303" s="53"/>
    </row>
    <row r="14304" spans="1:30" s="13" customFormat="1" x14ac:dyDescent="0.25">
      <c r="A14304"/>
      <c r="B14304" s="32"/>
      <c r="C14304" s="34"/>
      <c r="D14304" s="10"/>
      <c r="J14304" s="53"/>
      <c r="K14304" s="64"/>
      <c r="O14304" s="60"/>
      <c r="P14304" s="67"/>
      <c r="T14304" s="53"/>
      <c r="U14304" s="64"/>
      <c r="Y14304" s="53"/>
      <c r="Z14304" s="64"/>
      <c r="AD14304" s="53"/>
    </row>
    <row r="14305" spans="1:30" s="13" customFormat="1" x14ac:dyDescent="0.25">
      <c r="A14305"/>
      <c r="B14305" s="32"/>
      <c r="C14305" s="34"/>
      <c r="D14305" s="10"/>
      <c r="J14305" s="53"/>
      <c r="K14305" s="64"/>
      <c r="O14305" s="60"/>
      <c r="P14305" s="67"/>
      <c r="T14305" s="53"/>
      <c r="U14305" s="64"/>
      <c r="Y14305" s="53"/>
      <c r="Z14305" s="64"/>
      <c r="AD14305" s="53"/>
    </row>
    <row r="14306" spans="1:30" s="13" customFormat="1" x14ac:dyDescent="0.25">
      <c r="A14306"/>
      <c r="B14306" s="32"/>
      <c r="C14306" s="34"/>
      <c r="D14306" s="10"/>
      <c r="J14306" s="53"/>
      <c r="K14306" s="64"/>
      <c r="O14306" s="60"/>
      <c r="P14306" s="67"/>
      <c r="T14306" s="53"/>
      <c r="U14306" s="64"/>
      <c r="Y14306" s="53"/>
      <c r="Z14306" s="64"/>
      <c r="AD14306" s="53"/>
    </row>
    <row r="14307" spans="1:30" s="13" customFormat="1" x14ac:dyDescent="0.25">
      <c r="A14307"/>
      <c r="B14307" s="32"/>
      <c r="C14307" s="34"/>
      <c r="D14307" s="10"/>
      <c r="J14307" s="53"/>
      <c r="K14307" s="64"/>
      <c r="O14307" s="60"/>
      <c r="P14307" s="67"/>
      <c r="T14307" s="53"/>
      <c r="U14307" s="64"/>
      <c r="Y14307" s="53"/>
      <c r="Z14307" s="64"/>
      <c r="AD14307" s="53"/>
    </row>
    <row r="14308" spans="1:30" s="13" customFormat="1" x14ac:dyDescent="0.25">
      <c r="A14308"/>
      <c r="B14308" s="32"/>
      <c r="C14308" s="34"/>
      <c r="D14308" s="10"/>
      <c r="J14308" s="53"/>
      <c r="K14308" s="64"/>
      <c r="O14308" s="60"/>
      <c r="P14308" s="67"/>
      <c r="T14308" s="53"/>
      <c r="U14308" s="64"/>
      <c r="Y14308" s="53"/>
      <c r="Z14308" s="64"/>
      <c r="AD14308" s="53"/>
    </row>
    <row r="14309" spans="1:30" s="13" customFormat="1" x14ac:dyDescent="0.25">
      <c r="A14309"/>
      <c r="B14309" s="32"/>
      <c r="C14309" s="34"/>
      <c r="D14309" s="10"/>
      <c r="J14309" s="53"/>
      <c r="K14309" s="64"/>
      <c r="O14309" s="60"/>
      <c r="P14309" s="67"/>
      <c r="T14309" s="53"/>
      <c r="U14309" s="64"/>
      <c r="Y14309" s="53"/>
      <c r="Z14309" s="64"/>
      <c r="AD14309" s="53"/>
    </row>
    <row r="14310" spans="1:30" s="13" customFormat="1" x14ac:dyDescent="0.25">
      <c r="A14310"/>
      <c r="B14310" s="32"/>
      <c r="C14310" s="34"/>
      <c r="D14310" s="10"/>
      <c r="J14310" s="53"/>
      <c r="K14310" s="64"/>
      <c r="O14310" s="60"/>
      <c r="P14310" s="67"/>
      <c r="T14310" s="53"/>
      <c r="U14310" s="64"/>
      <c r="Y14310" s="53"/>
      <c r="Z14310" s="64"/>
      <c r="AD14310" s="53"/>
    </row>
    <row r="14311" spans="1:30" s="13" customFormat="1" x14ac:dyDescent="0.25">
      <c r="A14311"/>
      <c r="B14311" s="32"/>
      <c r="C14311" s="34"/>
      <c r="D14311" s="10"/>
      <c r="J14311" s="53"/>
      <c r="K14311" s="64"/>
      <c r="O14311" s="60"/>
      <c r="P14311" s="67"/>
      <c r="T14311" s="53"/>
      <c r="U14311" s="64"/>
      <c r="Y14311" s="53"/>
      <c r="Z14311" s="64"/>
      <c r="AD14311" s="53"/>
    </row>
    <row r="14312" spans="1:30" s="13" customFormat="1" x14ac:dyDescent="0.25">
      <c r="A14312"/>
      <c r="B14312" s="32"/>
      <c r="C14312" s="34"/>
      <c r="D14312" s="10"/>
      <c r="J14312" s="53"/>
      <c r="K14312" s="64"/>
      <c r="O14312" s="60"/>
      <c r="P14312" s="67"/>
      <c r="T14312" s="53"/>
      <c r="U14312" s="64"/>
      <c r="Y14312" s="53"/>
      <c r="Z14312" s="64"/>
      <c r="AD14312" s="53"/>
    </row>
    <row r="14313" spans="1:30" s="13" customFormat="1" x14ac:dyDescent="0.25">
      <c r="A14313"/>
      <c r="B14313" s="32"/>
      <c r="C14313" s="34"/>
      <c r="D14313" s="10"/>
      <c r="J14313" s="53"/>
      <c r="K14313" s="64"/>
      <c r="O14313" s="60"/>
      <c r="P14313" s="67"/>
      <c r="T14313" s="53"/>
      <c r="U14313" s="64"/>
      <c r="Y14313" s="53"/>
      <c r="Z14313" s="64"/>
      <c r="AD14313" s="53"/>
    </row>
    <row r="14314" spans="1:30" s="13" customFormat="1" x14ac:dyDescent="0.25">
      <c r="A14314"/>
      <c r="B14314" s="32"/>
      <c r="C14314" s="34"/>
      <c r="D14314" s="10"/>
      <c r="J14314" s="53"/>
      <c r="K14314" s="64"/>
      <c r="O14314" s="60"/>
      <c r="P14314" s="67"/>
      <c r="T14314" s="53"/>
      <c r="U14314" s="64"/>
      <c r="Y14314" s="53"/>
      <c r="Z14314" s="64"/>
      <c r="AD14314" s="53"/>
    </row>
    <row r="14315" spans="1:30" s="13" customFormat="1" x14ac:dyDescent="0.25">
      <c r="A14315"/>
      <c r="B14315" s="32"/>
      <c r="C14315" s="34"/>
      <c r="D14315" s="10"/>
      <c r="J14315" s="53"/>
      <c r="K14315" s="64"/>
      <c r="O14315" s="60"/>
      <c r="P14315" s="67"/>
      <c r="T14315" s="53"/>
      <c r="U14315" s="64"/>
      <c r="Y14315" s="53"/>
      <c r="Z14315" s="64"/>
      <c r="AD14315" s="53"/>
    </row>
    <row r="14316" spans="1:30" s="13" customFormat="1" x14ac:dyDescent="0.25">
      <c r="A14316"/>
      <c r="B14316" s="32"/>
      <c r="C14316" s="34"/>
      <c r="D14316" s="10"/>
      <c r="J14316" s="53"/>
      <c r="K14316" s="64"/>
      <c r="O14316" s="60"/>
      <c r="P14316" s="67"/>
      <c r="T14316" s="53"/>
      <c r="U14316" s="64"/>
      <c r="Y14316" s="53"/>
      <c r="Z14316" s="64"/>
      <c r="AD14316" s="53"/>
    </row>
    <row r="14317" spans="1:30" s="13" customFormat="1" x14ac:dyDescent="0.25">
      <c r="A14317"/>
      <c r="B14317" s="32"/>
      <c r="C14317" s="34"/>
      <c r="D14317" s="10"/>
      <c r="J14317" s="53"/>
      <c r="K14317" s="64"/>
      <c r="O14317" s="60"/>
      <c r="P14317" s="67"/>
      <c r="T14317" s="53"/>
      <c r="U14317" s="64"/>
      <c r="Y14317" s="53"/>
      <c r="Z14317" s="64"/>
      <c r="AD14317" s="53"/>
    </row>
    <row r="14318" spans="1:30" s="13" customFormat="1" x14ac:dyDescent="0.25">
      <c r="A14318"/>
      <c r="B14318" s="32"/>
      <c r="C14318" s="34"/>
      <c r="D14318" s="10"/>
      <c r="J14318" s="53"/>
      <c r="K14318" s="64"/>
      <c r="O14318" s="60"/>
      <c r="P14318" s="67"/>
      <c r="T14318" s="53"/>
      <c r="U14318" s="64"/>
      <c r="Y14318" s="53"/>
      <c r="Z14318" s="64"/>
      <c r="AD14318" s="53"/>
    </row>
    <row r="14319" spans="1:30" s="13" customFormat="1" x14ac:dyDescent="0.25">
      <c r="A14319"/>
      <c r="B14319" s="32"/>
      <c r="C14319" s="34"/>
      <c r="D14319" s="10"/>
      <c r="J14319" s="53"/>
      <c r="K14319" s="64"/>
      <c r="O14319" s="60"/>
      <c r="P14319" s="67"/>
      <c r="T14319" s="53"/>
      <c r="U14319" s="64"/>
      <c r="Y14319" s="53"/>
      <c r="Z14319" s="64"/>
      <c r="AD14319" s="53"/>
    </row>
    <row r="14320" spans="1:30" s="13" customFormat="1" x14ac:dyDescent="0.25">
      <c r="A14320"/>
      <c r="B14320" s="32"/>
      <c r="C14320" s="34"/>
      <c r="D14320" s="10"/>
      <c r="J14320" s="53"/>
      <c r="K14320" s="64"/>
      <c r="O14320" s="60"/>
      <c r="P14320" s="67"/>
      <c r="T14320" s="53"/>
      <c r="U14320" s="64"/>
      <c r="Y14320" s="53"/>
      <c r="Z14320" s="64"/>
      <c r="AD14320" s="53"/>
    </row>
    <row r="14321" spans="1:30" s="13" customFormat="1" x14ac:dyDescent="0.25">
      <c r="A14321"/>
      <c r="B14321" s="32"/>
      <c r="C14321" s="34"/>
      <c r="D14321" s="10"/>
      <c r="J14321" s="53"/>
      <c r="K14321" s="64"/>
      <c r="O14321" s="60"/>
      <c r="P14321" s="67"/>
      <c r="T14321" s="53"/>
      <c r="U14321" s="64"/>
      <c r="Y14321" s="53"/>
      <c r="Z14321" s="64"/>
      <c r="AD14321" s="53"/>
    </row>
    <row r="14322" spans="1:30" s="13" customFormat="1" x14ac:dyDescent="0.25">
      <c r="A14322"/>
      <c r="B14322" s="32"/>
      <c r="C14322" s="34"/>
      <c r="D14322" s="10"/>
      <c r="J14322" s="53"/>
      <c r="K14322" s="64"/>
      <c r="O14322" s="60"/>
      <c r="P14322" s="67"/>
      <c r="T14322" s="53"/>
      <c r="U14322" s="64"/>
      <c r="Y14322" s="53"/>
      <c r="Z14322" s="64"/>
      <c r="AD14322" s="53"/>
    </row>
    <row r="14323" spans="1:30" s="13" customFormat="1" x14ac:dyDescent="0.25">
      <c r="A14323"/>
      <c r="B14323" s="32"/>
      <c r="C14323" s="34"/>
      <c r="D14323" s="10"/>
      <c r="J14323" s="53"/>
      <c r="K14323" s="64"/>
      <c r="O14323" s="60"/>
      <c r="P14323" s="67"/>
      <c r="T14323" s="53"/>
      <c r="U14323" s="64"/>
      <c r="Y14323" s="53"/>
      <c r="Z14323" s="64"/>
      <c r="AD14323" s="53"/>
    </row>
    <row r="14324" spans="1:30" s="13" customFormat="1" x14ac:dyDescent="0.25">
      <c r="A14324"/>
      <c r="B14324" s="32"/>
      <c r="C14324" s="34"/>
      <c r="D14324" s="10"/>
      <c r="J14324" s="53"/>
      <c r="K14324" s="64"/>
      <c r="O14324" s="60"/>
      <c r="P14324" s="67"/>
      <c r="T14324" s="53"/>
      <c r="U14324" s="64"/>
      <c r="Y14324" s="53"/>
      <c r="Z14324" s="64"/>
      <c r="AD14324" s="53"/>
    </row>
    <row r="14325" spans="1:30" s="13" customFormat="1" x14ac:dyDescent="0.25">
      <c r="A14325"/>
      <c r="B14325" s="32"/>
      <c r="C14325" s="34"/>
      <c r="D14325" s="10"/>
      <c r="J14325" s="53"/>
      <c r="K14325" s="64"/>
      <c r="O14325" s="60"/>
      <c r="P14325" s="67"/>
      <c r="T14325" s="53"/>
      <c r="U14325" s="64"/>
      <c r="Y14325" s="53"/>
      <c r="Z14325" s="64"/>
      <c r="AD14325" s="53"/>
    </row>
    <row r="14326" spans="1:30" s="13" customFormat="1" x14ac:dyDescent="0.25">
      <c r="A14326"/>
      <c r="B14326" s="32"/>
      <c r="C14326" s="34"/>
      <c r="D14326" s="10"/>
      <c r="J14326" s="53"/>
      <c r="K14326" s="64"/>
      <c r="O14326" s="60"/>
      <c r="P14326" s="67"/>
      <c r="T14326" s="53"/>
      <c r="U14326" s="64"/>
      <c r="Y14326" s="53"/>
      <c r="Z14326" s="64"/>
      <c r="AD14326" s="53"/>
    </row>
    <row r="14327" spans="1:30" s="13" customFormat="1" x14ac:dyDescent="0.25">
      <c r="A14327"/>
      <c r="B14327" s="32"/>
      <c r="C14327" s="34"/>
      <c r="D14327" s="10"/>
      <c r="J14327" s="53"/>
      <c r="K14327" s="64"/>
      <c r="O14327" s="60"/>
      <c r="P14327" s="67"/>
      <c r="T14327" s="53"/>
      <c r="U14327" s="64"/>
      <c r="Y14327" s="53"/>
      <c r="Z14327" s="64"/>
      <c r="AD14327" s="53"/>
    </row>
    <row r="14328" spans="1:30" s="13" customFormat="1" x14ac:dyDescent="0.25">
      <c r="A14328"/>
      <c r="B14328" s="32"/>
      <c r="C14328" s="34"/>
      <c r="D14328" s="10"/>
      <c r="J14328" s="53"/>
      <c r="K14328" s="64"/>
      <c r="O14328" s="60"/>
      <c r="P14328" s="67"/>
      <c r="T14328" s="53"/>
      <c r="U14328" s="64"/>
      <c r="Y14328" s="53"/>
      <c r="Z14328" s="64"/>
      <c r="AD14328" s="53"/>
    </row>
    <row r="14329" spans="1:30" s="13" customFormat="1" x14ac:dyDescent="0.25">
      <c r="A14329"/>
      <c r="B14329" s="32"/>
      <c r="C14329" s="34"/>
      <c r="D14329" s="10"/>
      <c r="J14329" s="53"/>
      <c r="K14329" s="64"/>
      <c r="O14329" s="60"/>
      <c r="P14329" s="67"/>
      <c r="T14329" s="53"/>
      <c r="U14329" s="64"/>
      <c r="Y14329" s="53"/>
      <c r="Z14329" s="64"/>
      <c r="AD14329" s="53"/>
    </row>
    <row r="14330" spans="1:30" s="13" customFormat="1" x14ac:dyDescent="0.25">
      <c r="A14330"/>
      <c r="B14330" s="32"/>
      <c r="C14330" s="34"/>
      <c r="D14330" s="10"/>
      <c r="J14330" s="53"/>
      <c r="K14330" s="64"/>
      <c r="O14330" s="60"/>
      <c r="P14330" s="67"/>
      <c r="T14330" s="53"/>
      <c r="U14330" s="64"/>
      <c r="Y14330" s="53"/>
      <c r="Z14330" s="64"/>
      <c r="AD14330" s="53"/>
    </row>
    <row r="14331" spans="1:30" s="13" customFormat="1" x14ac:dyDescent="0.25">
      <c r="A14331"/>
      <c r="B14331" s="32"/>
      <c r="C14331" s="34"/>
      <c r="D14331" s="10"/>
      <c r="J14331" s="53"/>
      <c r="K14331" s="64"/>
      <c r="O14331" s="60"/>
      <c r="P14331" s="67"/>
      <c r="T14331" s="53"/>
      <c r="U14331" s="64"/>
      <c r="Y14331" s="53"/>
      <c r="Z14331" s="64"/>
      <c r="AD14331" s="53"/>
    </row>
    <row r="14332" spans="1:30" s="13" customFormat="1" x14ac:dyDescent="0.25">
      <c r="A14332"/>
      <c r="B14332" s="32"/>
      <c r="C14332" s="34"/>
      <c r="D14332" s="10"/>
      <c r="J14332" s="53"/>
      <c r="K14332" s="64"/>
      <c r="O14332" s="60"/>
      <c r="P14332" s="67"/>
      <c r="T14332" s="53"/>
      <c r="U14332" s="64"/>
      <c r="Y14332" s="53"/>
      <c r="Z14332" s="64"/>
      <c r="AD14332" s="53"/>
    </row>
    <row r="14333" spans="1:30" s="13" customFormat="1" x14ac:dyDescent="0.25">
      <c r="A14333"/>
      <c r="B14333" s="32"/>
      <c r="C14333" s="34"/>
      <c r="D14333" s="10"/>
      <c r="J14333" s="53"/>
      <c r="K14333" s="64"/>
      <c r="O14333" s="60"/>
      <c r="P14333" s="67"/>
      <c r="T14333" s="53"/>
      <c r="U14333" s="64"/>
      <c r="Y14333" s="53"/>
      <c r="Z14333" s="64"/>
      <c r="AD14333" s="53"/>
    </row>
    <row r="14334" spans="1:30" s="13" customFormat="1" x14ac:dyDescent="0.25">
      <c r="A14334"/>
      <c r="B14334" s="32"/>
      <c r="C14334" s="34"/>
      <c r="D14334" s="10"/>
      <c r="J14334" s="53"/>
      <c r="K14334" s="64"/>
      <c r="O14334" s="60"/>
      <c r="P14334" s="67"/>
      <c r="T14334" s="53"/>
      <c r="U14334" s="64"/>
      <c r="Y14334" s="53"/>
      <c r="Z14334" s="64"/>
      <c r="AD14334" s="53"/>
    </row>
    <row r="14335" spans="1:30" s="13" customFormat="1" x14ac:dyDescent="0.25">
      <c r="A14335"/>
      <c r="B14335" s="32"/>
      <c r="C14335" s="34"/>
      <c r="D14335" s="10"/>
      <c r="J14335" s="53"/>
      <c r="K14335" s="64"/>
      <c r="O14335" s="60"/>
      <c r="P14335" s="67"/>
      <c r="T14335" s="53"/>
      <c r="U14335" s="64"/>
      <c r="Y14335" s="53"/>
      <c r="Z14335" s="64"/>
      <c r="AD14335" s="53"/>
    </row>
    <row r="14336" spans="1:30" s="13" customFormat="1" x14ac:dyDescent="0.25">
      <c r="A14336"/>
      <c r="B14336" s="32"/>
      <c r="C14336" s="34"/>
      <c r="D14336" s="10"/>
      <c r="J14336" s="53"/>
      <c r="K14336" s="64"/>
      <c r="O14336" s="60"/>
      <c r="P14336" s="67"/>
      <c r="T14336" s="53"/>
      <c r="U14336" s="64"/>
      <c r="Y14336" s="53"/>
      <c r="Z14336" s="64"/>
      <c r="AD14336" s="53"/>
    </row>
    <row r="14337" spans="1:30" s="13" customFormat="1" x14ac:dyDescent="0.25">
      <c r="A14337"/>
      <c r="B14337" s="32"/>
      <c r="C14337" s="34"/>
      <c r="D14337" s="10"/>
      <c r="J14337" s="53"/>
      <c r="K14337" s="64"/>
      <c r="O14337" s="60"/>
      <c r="P14337" s="67"/>
      <c r="T14337" s="53"/>
      <c r="U14337" s="64"/>
      <c r="Y14337" s="53"/>
      <c r="Z14337" s="64"/>
      <c r="AD14337" s="53"/>
    </row>
    <row r="14338" spans="1:30" s="13" customFormat="1" x14ac:dyDescent="0.25">
      <c r="A14338"/>
      <c r="B14338" s="32"/>
      <c r="C14338" s="34"/>
      <c r="D14338" s="10"/>
      <c r="J14338" s="53"/>
      <c r="K14338" s="64"/>
      <c r="O14338" s="60"/>
      <c r="P14338" s="67"/>
      <c r="T14338" s="53"/>
      <c r="U14338" s="64"/>
      <c r="Y14338" s="53"/>
      <c r="Z14338" s="64"/>
      <c r="AD14338" s="53"/>
    </row>
    <row r="14339" spans="1:30" s="13" customFormat="1" x14ac:dyDescent="0.25">
      <c r="A14339"/>
      <c r="B14339" s="32"/>
      <c r="C14339" s="34"/>
      <c r="D14339" s="10"/>
      <c r="J14339" s="53"/>
      <c r="K14339" s="64"/>
      <c r="O14339" s="60"/>
      <c r="P14339" s="67"/>
      <c r="T14339" s="53"/>
      <c r="U14339" s="64"/>
      <c r="Y14339" s="53"/>
      <c r="Z14339" s="64"/>
      <c r="AD14339" s="53"/>
    </row>
    <row r="14340" spans="1:30" s="13" customFormat="1" x14ac:dyDescent="0.25">
      <c r="A14340"/>
      <c r="B14340" s="32"/>
      <c r="C14340" s="34"/>
      <c r="D14340" s="10"/>
      <c r="J14340" s="53"/>
      <c r="K14340" s="64"/>
      <c r="O14340" s="60"/>
      <c r="P14340" s="67"/>
      <c r="T14340" s="53"/>
      <c r="U14340" s="64"/>
      <c r="Y14340" s="53"/>
      <c r="Z14340" s="64"/>
      <c r="AD14340" s="53"/>
    </row>
    <row r="14341" spans="1:30" s="13" customFormat="1" x14ac:dyDescent="0.25">
      <c r="A14341"/>
      <c r="B14341" s="32"/>
      <c r="C14341" s="34"/>
      <c r="D14341" s="10"/>
      <c r="J14341" s="53"/>
      <c r="K14341" s="64"/>
      <c r="O14341" s="60"/>
      <c r="P14341" s="67"/>
      <c r="T14341" s="53"/>
      <c r="U14341" s="64"/>
      <c r="Y14341" s="53"/>
      <c r="Z14341" s="64"/>
      <c r="AD14341" s="53"/>
    </row>
    <row r="14342" spans="1:30" s="13" customFormat="1" x14ac:dyDescent="0.25">
      <c r="A14342"/>
      <c r="B14342" s="32"/>
      <c r="C14342" s="34"/>
      <c r="D14342" s="10"/>
      <c r="J14342" s="53"/>
      <c r="K14342" s="64"/>
      <c r="O14342" s="60"/>
      <c r="P14342" s="67"/>
      <c r="T14342" s="53"/>
      <c r="U14342" s="64"/>
      <c r="Y14342" s="53"/>
      <c r="Z14342" s="64"/>
      <c r="AD14342" s="53"/>
    </row>
    <row r="14343" spans="1:30" s="13" customFormat="1" x14ac:dyDescent="0.25">
      <c r="A14343"/>
      <c r="B14343" s="32"/>
      <c r="C14343" s="34"/>
      <c r="D14343" s="10"/>
      <c r="J14343" s="53"/>
      <c r="K14343" s="64"/>
      <c r="O14343" s="60"/>
      <c r="P14343" s="67"/>
      <c r="T14343" s="53"/>
      <c r="U14343" s="64"/>
      <c r="Y14343" s="53"/>
      <c r="Z14343" s="64"/>
      <c r="AD14343" s="53"/>
    </row>
    <row r="14344" spans="1:30" s="13" customFormat="1" x14ac:dyDescent="0.25">
      <c r="A14344"/>
      <c r="B14344" s="32"/>
      <c r="C14344" s="34"/>
      <c r="D14344" s="10"/>
      <c r="J14344" s="53"/>
      <c r="K14344" s="64"/>
      <c r="O14344" s="60"/>
      <c r="P14344" s="67"/>
      <c r="T14344" s="53"/>
      <c r="U14344" s="64"/>
      <c r="Y14344" s="53"/>
      <c r="Z14344" s="64"/>
      <c r="AD14344" s="53"/>
    </row>
    <row r="14345" spans="1:30" s="13" customFormat="1" x14ac:dyDescent="0.25">
      <c r="A14345"/>
      <c r="B14345" s="32"/>
      <c r="C14345" s="34"/>
      <c r="D14345" s="10"/>
      <c r="J14345" s="53"/>
      <c r="K14345" s="64"/>
      <c r="O14345" s="60"/>
      <c r="P14345" s="67"/>
      <c r="T14345" s="53"/>
      <c r="U14345" s="64"/>
      <c r="Y14345" s="53"/>
      <c r="Z14345" s="64"/>
      <c r="AD14345" s="53"/>
    </row>
    <row r="14346" spans="1:30" s="13" customFormat="1" x14ac:dyDescent="0.25">
      <c r="A14346"/>
      <c r="B14346" s="32"/>
      <c r="C14346" s="34"/>
      <c r="D14346" s="10"/>
      <c r="J14346" s="53"/>
      <c r="K14346" s="64"/>
      <c r="O14346" s="60"/>
      <c r="P14346" s="67"/>
      <c r="T14346" s="53"/>
      <c r="U14346" s="64"/>
      <c r="Y14346" s="53"/>
      <c r="Z14346" s="64"/>
      <c r="AD14346" s="53"/>
    </row>
    <row r="14347" spans="1:30" s="13" customFormat="1" x14ac:dyDescent="0.25">
      <c r="A14347"/>
      <c r="B14347" s="32"/>
      <c r="C14347" s="34"/>
      <c r="D14347" s="10"/>
      <c r="J14347" s="53"/>
      <c r="K14347" s="64"/>
      <c r="O14347" s="60"/>
      <c r="P14347" s="67"/>
      <c r="T14347" s="53"/>
      <c r="U14347" s="64"/>
      <c r="Y14347" s="53"/>
      <c r="Z14347" s="64"/>
      <c r="AD14347" s="53"/>
    </row>
    <row r="14348" spans="1:30" s="13" customFormat="1" x14ac:dyDescent="0.25">
      <c r="A14348"/>
      <c r="B14348" s="32"/>
      <c r="C14348" s="34"/>
      <c r="D14348" s="10"/>
      <c r="J14348" s="53"/>
      <c r="K14348" s="64"/>
      <c r="O14348" s="60"/>
      <c r="P14348" s="67"/>
      <c r="T14348" s="53"/>
      <c r="U14348" s="64"/>
      <c r="Y14348" s="53"/>
      <c r="Z14348" s="64"/>
      <c r="AD14348" s="53"/>
    </row>
    <row r="14349" spans="1:30" s="13" customFormat="1" x14ac:dyDescent="0.25">
      <c r="A14349"/>
      <c r="B14349" s="32"/>
      <c r="C14349" s="34"/>
      <c r="D14349" s="10"/>
      <c r="J14349" s="53"/>
      <c r="K14349" s="64"/>
      <c r="O14349" s="60"/>
      <c r="P14349" s="67"/>
      <c r="T14349" s="53"/>
      <c r="U14349" s="64"/>
      <c r="Y14349" s="53"/>
      <c r="Z14349" s="64"/>
      <c r="AD14349" s="53"/>
    </row>
    <row r="14350" spans="1:30" s="13" customFormat="1" x14ac:dyDescent="0.25">
      <c r="A14350"/>
      <c r="B14350" s="32"/>
      <c r="C14350" s="34"/>
      <c r="D14350" s="10"/>
      <c r="J14350" s="53"/>
      <c r="K14350" s="64"/>
      <c r="O14350" s="60"/>
      <c r="P14350" s="67"/>
      <c r="T14350" s="53"/>
      <c r="U14350" s="64"/>
      <c r="Y14350" s="53"/>
      <c r="Z14350" s="64"/>
      <c r="AD14350" s="53"/>
    </row>
    <row r="14351" spans="1:30" s="13" customFormat="1" x14ac:dyDescent="0.25">
      <c r="A14351"/>
      <c r="B14351" s="32"/>
      <c r="C14351" s="34"/>
      <c r="D14351" s="10"/>
      <c r="J14351" s="53"/>
      <c r="K14351" s="64"/>
      <c r="O14351" s="60"/>
      <c r="P14351" s="67"/>
      <c r="T14351" s="53"/>
      <c r="U14351" s="64"/>
      <c r="Y14351" s="53"/>
      <c r="Z14351" s="64"/>
      <c r="AD14351" s="53"/>
    </row>
    <row r="14352" spans="1:30" s="13" customFormat="1" x14ac:dyDescent="0.25">
      <c r="A14352"/>
      <c r="B14352" s="32"/>
      <c r="C14352" s="34"/>
      <c r="D14352" s="10"/>
      <c r="J14352" s="53"/>
      <c r="K14352" s="64"/>
      <c r="O14352" s="60"/>
      <c r="P14352" s="67"/>
      <c r="T14352" s="53"/>
      <c r="U14352" s="64"/>
      <c r="Y14352" s="53"/>
      <c r="Z14352" s="64"/>
      <c r="AD14352" s="53"/>
    </row>
    <row r="14353" spans="1:30" s="13" customFormat="1" x14ac:dyDescent="0.25">
      <c r="A14353"/>
      <c r="B14353" s="32"/>
      <c r="C14353" s="34"/>
      <c r="D14353" s="10"/>
      <c r="J14353" s="53"/>
      <c r="K14353" s="64"/>
      <c r="O14353" s="60"/>
      <c r="P14353" s="67"/>
      <c r="T14353" s="53"/>
      <c r="U14353" s="64"/>
      <c r="Y14353" s="53"/>
      <c r="Z14353" s="64"/>
      <c r="AD14353" s="53"/>
    </row>
    <row r="14354" spans="1:30" s="13" customFormat="1" x14ac:dyDescent="0.25">
      <c r="A14354"/>
      <c r="B14354" s="32"/>
      <c r="C14354" s="34"/>
      <c r="D14354" s="10"/>
      <c r="J14354" s="53"/>
      <c r="K14354" s="64"/>
      <c r="O14354" s="60"/>
      <c r="P14354" s="67"/>
      <c r="T14354" s="53"/>
      <c r="U14354" s="64"/>
      <c r="Y14354" s="53"/>
      <c r="Z14354" s="64"/>
      <c r="AD14354" s="53"/>
    </row>
    <row r="14355" spans="1:30" s="13" customFormat="1" x14ac:dyDescent="0.25">
      <c r="A14355"/>
      <c r="B14355" s="32"/>
      <c r="C14355" s="34"/>
      <c r="D14355" s="10"/>
      <c r="J14355" s="53"/>
      <c r="K14355" s="64"/>
      <c r="O14355" s="60"/>
      <c r="P14355" s="67"/>
      <c r="T14355" s="53"/>
      <c r="U14355" s="64"/>
      <c r="Y14355" s="53"/>
      <c r="Z14355" s="64"/>
      <c r="AD14355" s="53"/>
    </row>
    <row r="14356" spans="1:30" s="13" customFormat="1" x14ac:dyDescent="0.25">
      <c r="A14356"/>
      <c r="B14356" s="32"/>
      <c r="C14356" s="34"/>
      <c r="D14356" s="10"/>
      <c r="J14356" s="53"/>
      <c r="K14356" s="64"/>
      <c r="O14356" s="60"/>
      <c r="P14356" s="67"/>
      <c r="T14356" s="53"/>
      <c r="U14356" s="64"/>
      <c r="Y14356" s="53"/>
      <c r="Z14356" s="64"/>
      <c r="AD14356" s="53"/>
    </row>
    <row r="14357" spans="1:30" s="13" customFormat="1" x14ac:dyDescent="0.25">
      <c r="A14357"/>
      <c r="B14357" s="32"/>
      <c r="C14357" s="34"/>
      <c r="D14357" s="10"/>
      <c r="J14357" s="53"/>
      <c r="K14357" s="64"/>
      <c r="O14357" s="60"/>
      <c r="P14357" s="67"/>
      <c r="T14357" s="53"/>
      <c r="U14357" s="64"/>
      <c r="Y14357" s="53"/>
      <c r="Z14357" s="64"/>
      <c r="AD14357" s="53"/>
    </row>
    <row r="14358" spans="1:30" s="13" customFormat="1" x14ac:dyDescent="0.25">
      <c r="A14358"/>
      <c r="B14358" s="32"/>
      <c r="C14358" s="34"/>
      <c r="D14358" s="10"/>
      <c r="J14358" s="53"/>
      <c r="K14358" s="64"/>
      <c r="O14358" s="60"/>
      <c r="P14358" s="67"/>
      <c r="T14358" s="53"/>
      <c r="U14358" s="64"/>
      <c r="Y14358" s="53"/>
      <c r="Z14358" s="64"/>
      <c r="AD14358" s="53"/>
    </row>
    <row r="14359" spans="1:30" s="13" customFormat="1" x14ac:dyDescent="0.25">
      <c r="A14359"/>
      <c r="B14359" s="32"/>
      <c r="C14359" s="34"/>
      <c r="D14359" s="10"/>
      <c r="J14359" s="53"/>
      <c r="K14359" s="64"/>
      <c r="O14359" s="60"/>
      <c r="P14359" s="67"/>
      <c r="T14359" s="53"/>
      <c r="U14359" s="64"/>
      <c r="Y14359" s="53"/>
      <c r="Z14359" s="64"/>
      <c r="AD14359" s="53"/>
    </row>
    <row r="14360" spans="1:30" s="13" customFormat="1" x14ac:dyDescent="0.25">
      <c r="A14360"/>
      <c r="B14360" s="32"/>
      <c r="C14360" s="34"/>
      <c r="D14360" s="10"/>
      <c r="J14360" s="53"/>
      <c r="K14360" s="64"/>
      <c r="O14360" s="60"/>
      <c r="P14360" s="67"/>
      <c r="T14360" s="53"/>
      <c r="U14360" s="64"/>
      <c r="Y14360" s="53"/>
      <c r="Z14360" s="64"/>
      <c r="AD14360" s="53"/>
    </row>
    <row r="14361" spans="1:30" s="13" customFormat="1" x14ac:dyDescent="0.25">
      <c r="A14361"/>
      <c r="B14361" s="32"/>
      <c r="C14361" s="34"/>
      <c r="D14361" s="10"/>
      <c r="J14361" s="53"/>
      <c r="K14361" s="64"/>
      <c r="O14361" s="60"/>
      <c r="P14361" s="67"/>
      <c r="T14361" s="53"/>
      <c r="U14361" s="64"/>
      <c r="Y14361" s="53"/>
      <c r="Z14361" s="64"/>
      <c r="AD14361" s="53"/>
    </row>
    <row r="14362" spans="1:30" s="13" customFormat="1" x14ac:dyDescent="0.25">
      <c r="A14362"/>
      <c r="B14362" s="32"/>
      <c r="C14362" s="34"/>
      <c r="D14362" s="10"/>
      <c r="J14362" s="53"/>
      <c r="K14362" s="64"/>
      <c r="O14362" s="60"/>
      <c r="P14362" s="67"/>
      <c r="T14362" s="53"/>
      <c r="U14362" s="64"/>
      <c r="Y14362" s="53"/>
      <c r="Z14362" s="64"/>
      <c r="AD14362" s="53"/>
    </row>
    <row r="14363" spans="1:30" s="13" customFormat="1" x14ac:dyDescent="0.25">
      <c r="A14363"/>
      <c r="B14363" s="32"/>
      <c r="C14363" s="34"/>
      <c r="D14363" s="10"/>
      <c r="J14363" s="53"/>
      <c r="K14363" s="64"/>
      <c r="O14363" s="60"/>
      <c r="P14363" s="67"/>
      <c r="T14363" s="53"/>
      <c r="U14363" s="64"/>
      <c r="Y14363" s="53"/>
      <c r="Z14363" s="64"/>
      <c r="AD14363" s="53"/>
    </row>
    <row r="14364" spans="1:30" s="13" customFormat="1" x14ac:dyDescent="0.25">
      <c r="A14364"/>
      <c r="B14364" s="32"/>
      <c r="C14364" s="34"/>
      <c r="D14364" s="10"/>
      <c r="J14364" s="53"/>
      <c r="K14364" s="64"/>
      <c r="O14364" s="60"/>
      <c r="P14364" s="67"/>
      <c r="T14364" s="53"/>
      <c r="U14364" s="64"/>
      <c r="Y14364" s="53"/>
      <c r="Z14364" s="64"/>
      <c r="AD14364" s="53"/>
    </row>
    <row r="14365" spans="1:30" s="13" customFormat="1" x14ac:dyDescent="0.25">
      <c r="A14365"/>
      <c r="B14365" s="32"/>
      <c r="C14365" s="34"/>
      <c r="D14365" s="10"/>
      <c r="J14365" s="53"/>
      <c r="K14365" s="64"/>
      <c r="O14365" s="60"/>
      <c r="P14365" s="67"/>
      <c r="T14365" s="53"/>
      <c r="U14365" s="64"/>
      <c r="Y14365" s="53"/>
      <c r="Z14365" s="64"/>
      <c r="AD14365" s="53"/>
    </row>
    <row r="14366" spans="1:30" s="13" customFormat="1" x14ac:dyDescent="0.25">
      <c r="A14366"/>
      <c r="B14366" s="32"/>
      <c r="C14366" s="34"/>
      <c r="D14366" s="10"/>
      <c r="J14366" s="53"/>
      <c r="K14366" s="64"/>
      <c r="O14366" s="60"/>
      <c r="P14366" s="67"/>
      <c r="T14366" s="53"/>
      <c r="U14366" s="64"/>
      <c r="Y14366" s="53"/>
      <c r="Z14366" s="64"/>
      <c r="AD14366" s="53"/>
    </row>
    <row r="14367" spans="1:30" s="13" customFormat="1" x14ac:dyDescent="0.25">
      <c r="A14367"/>
      <c r="B14367" s="32"/>
      <c r="C14367" s="34"/>
      <c r="D14367" s="10"/>
      <c r="J14367" s="53"/>
      <c r="K14367" s="64"/>
      <c r="O14367" s="60"/>
      <c r="P14367" s="67"/>
      <c r="T14367" s="53"/>
      <c r="U14367" s="64"/>
      <c r="Y14367" s="53"/>
      <c r="Z14367" s="64"/>
      <c r="AD14367" s="53"/>
    </row>
    <row r="14368" spans="1:30" s="13" customFormat="1" x14ac:dyDescent="0.25">
      <c r="A14368"/>
      <c r="B14368" s="32"/>
      <c r="C14368" s="34"/>
      <c r="D14368" s="10"/>
      <c r="J14368" s="53"/>
      <c r="K14368" s="64"/>
      <c r="O14368" s="60"/>
      <c r="P14368" s="67"/>
      <c r="T14368" s="53"/>
      <c r="U14368" s="64"/>
      <c r="Y14368" s="53"/>
      <c r="Z14368" s="64"/>
      <c r="AD14368" s="53"/>
    </row>
    <row r="14369" spans="1:30" s="13" customFormat="1" x14ac:dyDescent="0.25">
      <c r="A14369"/>
      <c r="B14369" s="32"/>
      <c r="C14369" s="34"/>
      <c r="D14369" s="10"/>
      <c r="J14369" s="53"/>
      <c r="K14369" s="64"/>
      <c r="O14369" s="60"/>
      <c r="P14369" s="67"/>
      <c r="T14369" s="53"/>
      <c r="U14369" s="64"/>
      <c r="Y14369" s="53"/>
      <c r="Z14369" s="64"/>
      <c r="AD14369" s="53"/>
    </row>
    <row r="14370" spans="1:30" s="13" customFormat="1" x14ac:dyDescent="0.25">
      <c r="A14370"/>
      <c r="B14370" s="32"/>
      <c r="C14370" s="34"/>
      <c r="D14370" s="10"/>
      <c r="J14370" s="53"/>
      <c r="K14370" s="64"/>
      <c r="O14370" s="60"/>
      <c r="P14370" s="67"/>
      <c r="T14370" s="53"/>
      <c r="U14370" s="64"/>
      <c r="Y14370" s="53"/>
      <c r="Z14370" s="64"/>
      <c r="AD14370" s="53"/>
    </row>
    <row r="14371" spans="1:30" s="13" customFormat="1" x14ac:dyDescent="0.25">
      <c r="A14371"/>
      <c r="B14371" s="32"/>
      <c r="C14371" s="34"/>
      <c r="D14371" s="10"/>
      <c r="J14371" s="53"/>
      <c r="K14371" s="64"/>
      <c r="O14371" s="60"/>
      <c r="P14371" s="67"/>
      <c r="T14371" s="53"/>
      <c r="U14371" s="64"/>
      <c r="Y14371" s="53"/>
      <c r="Z14371" s="64"/>
      <c r="AD14371" s="53"/>
    </row>
    <row r="14372" spans="1:30" s="13" customFormat="1" x14ac:dyDescent="0.25">
      <c r="A14372"/>
      <c r="B14372" s="32"/>
      <c r="C14372" s="34"/>
      <c r="D14372" s="10"/>
      <c r="J14372" s="53"/>
      <c r="K14372" s="64"/>
      <c r="O14372" s="60"/>
      <c r="P14372" s="67"/>
      <c r="T14372" s="53"/>
      <c r="U14372" s="64"/>
      <c r="Y14372" s="53"/>
      <c r="Z14372" s="64"/>
      <c r="AD14372" s="53"/>
    </row>
    <row r="14373" spans="1:30" s="13" customFormat="1" x14ac:dyDescent="0.25">
      <c r="A14373"/>
      <c r="B14373" s="32"/>
      <c r="C14373" s="34"/>
      <c r="D14373" s="10"/>
      <c r="J14373" s="53"/>
      <c r="K14373" s="64"/>
      <c r="O14373" s="60"/>
      <c r="P14373" s="67"/>
      <c r="T14373" s="53"/>
      <c r="U14373" s="64"/>
      <c r="Y14373" s="53"/>
      <c r="Z14373" s="64"/>
      <c r="AD14373" s="53"/>
    </row>
    <row r="14374" spans="1:30" s="13" customFormat="1" x14ac:dyDescent="0.25">
      <c r="A14374"/>
      <c r="B14374" s="32"/>
      <c r="C14374" s="34"/>
      <c r="D14374" s="10"/>
      <c r="J14374" s="53"/>
      <c r="K14374" s="64"/>
      <c r="O14374" s="60"/>
      <c r="P14374" s="67"/>
      <c r="T14374" s="53"/>
      <c r="U14374" s="64"/>
      <c r="Y14374" s="53"/>
      <c r="Z14374" s="64"/>
      <c r="AD14374" s="53"/>
    </row>
    <row r="14375" spans="1:30" s="13" customFormat="1" x14ac:dyDescent="0.25">
      <c r="A14375"/>
      <c r="B14375" s="32"/>
      <c r="C14375" s="34"/>
      <c r="D14375" s="10"/>
      <c r="J14375" s="53"/>
      <c r="K14375" s="64"/>
      <c r="O14375" s="60"/>
      <c r="P14375" s="67"/>
      <c r="T14375" s="53"/>
      <c r="U14375" s="64"/>
      <c r="Y14375" s="53"/>
      <c r="Z14375" s="64"/>
      <c r="AD14375" s="53"/>
    </row>
    <row r="14376" spans="1:30" s="13" customFormat="1" x14ac:dyDescent="0.25">
      <c r="A14376"/>
      <c r="B14376" s="32"/>
      <c r="C14376" s="34"/>
      <c r="D14376" s="10"/>
      <c r="J14376" s="53"/>
      <c r="K14376" s="64"/>
      <c r="O14376" s="60"/>
      <c r="P14376" s="67"/>
      <c r="T14376" s="53"/>
      <c r="U14376" s="64"/>
      <c r="Y14376" s="53"/>
      <c r="Z14376" s="64"/>
      <c r="AD14376" s="53"/>
    </row>
    <row r="14377" spans="1:30" s="13" customFormat="1" x14ac:dyDescent="0.25">
      <c r="A14377"/>
      <c r="B14377" s="32"/>
      <c r="C14377" s="34"/>
      <c r="D14377" s="10"/>
      <c r="J14377" s="53"/>
      <c r="K14377" s="64"/>
      <c r="O14377" s="60"/>
      <c r="P14377" s="67"/>
      <c r="T14377" s="53"/>
      <c r="U14377" s="64"/>
      <c r="Y14377" s="53"/>
      <c r="Z14377" s="64"/>
      <c r="AD14377" s="53"/>
    </row>
    <row r="14378" spans="1:30" s="13" customFormat="1" x14ac:dyDescent="0.25">
      <c r="A14378"/>
      <c r="B14378" s="32"/>
      <c r="C14378" s="34"/>
      <c r="D14378" s="10"/>
      <c r="J14378" s="53"/>
      <c r="K14378" s="64"/>
      <c r="O14378" s="60"/>
      <c r="P14378" s="67"/>
      <c r="T14378" s="53"/>
      <c r="U14378" s="64"/>
      <c r="Y14378" s="53"/>
      <c r="Z14378" s="64"/>
      <c r="AD14378" s="53"/>
    </row>
    <row r="14379" spans="1:30" s="13" customFormat="1" x14ac:dyDescent="0.25">
      <c r="A14379"/>
      <c r="B14379" s="32"/>
      <c r="C14379" s="34"/>
      <c r="D14379" s="10"/>
      <c r="J14379" s="53"/>
      <c r="K14379" s="64"/>
      <c r="O14379" s="60"/>
      <c r="P14379" s="67"/>
      <c r="T14379" s="53"/>
      <c r="U14379" s="64"/>
      <c r="Y14379" s="53"/>
      <c r="Z14379" s="64"/>
      <c r="AD14379" s="53"/>
    </row>
    <row r="14380" spans="1:30" s="13" customFormat="1" x14ac:dyDescent="0.25">
      <c r="A14380"/>
      <c r="B14380" s="32"/>
      <c r="C14380" s="34"/>
      <c r="D14380" s="10"/>
      <c r="J14380" s="53"/>
      <c r="K14380" s="64"/>
      <c r="O14380" s="60"/>
      <c r="P14380" s="67"/>
      <c r="T14380" s="53"/>
      <c r="U14380" s="64"/>
      <c r="Y14380" s="53"/>
      <c r="Z14380" s="64"/>
      <c r="AD14380" s="53"/>
    </row>
    <row r="14381" spans="1:30" s="13" customFormat="1" x14ac:dyDescent="0.25">
      <c r="A14381"/>
      <c r="B14381" s="32"/>
      <c r="C14381" s="34"/>
      <c r="D14381" s="10"/>
      <c r="J14381" s="53"/>
      <c r="K14381" s="64"/>
      <c r="O14381" s="60"/>
      <c r="P14381" s="67"/>
      <c r="T14381" s="53"/>
      <c r="U14381" s="64"/>
      <c r="Y14381" s="53"/>
      <c r="Z14381" s="64"/>
      <c r="AD14381" s="53"/>
    </row>
    <row r="14382" spans="1:30" s="13" customFormat="1" x14ac:dyDescent="0.25">
      <c r="A14382"/>
      <c r="B14382" s="32"/>
      <c r="C14382" s="34"/>
      <c r="D14382" s="10"/>
      <c r="J14382" s="53"/>
      <c r="K14382" s="64"/>
      <c r="O14382" s="60"/>
      <c r="P14382" s="67"/>
      <c r="T14382" s="53"/>
      <c r="U14382" s="64"/>
      <c r="Y14382" s="53"/>
      <c r="Z14382" s="64"/>
      <c r="AD14382" s="53"/>
    </row>
    <row r="14383" spans="1:30" s="13" customFormat="1" x14ac:dyDescent="0.25">
      <c r="A14383"/>
      <c r="B14383" s="32"/>
      <c r="C14383" s="34"/>
      <c r="D14383" s="10"/>
      <c r="J14383" s="53"/>
      <c r="K14383" s="64"/>
      <c r="O14383" s="60"/>
      <c r="P14383" s="67"/>
      <c r="T14383" s="53"/>
      <c r="U14383" s="64"/>
      <c r="Y14383" s="53"/>
      <c r="Z14383" s="64"/>
      <c r="AD14383" s="53"/>
    </row>
    <row r="14384" spans="1:30" s="13" customFormat="1" x14ac:dyDescent="0.25">
      <c r="A14384"/>
      <c r="B14384" s="32"/>
      <c r="C14384" s="34"/>
      <c r="D14384" s="10"/>
      <c r="J14384" s="53"/>
      <c r="K14384" s="64"/>
      <c r="O14384" s="60"/>
      <c r="P14384" s="67"/>
      <c r="T14384" s="53"/>
      <c r="U14384" s="64"/>
      <c r="Y14384" s="53"/>
      <c r="Z14384" s="64"/>
      <c r="AD14384" s="53"/>
    </row>
    <row r="14385" spans="1:30" s="13" customFormat="1" x14ac:dyDescent="0.25">
      <c r="A14385"/>
      <c r="B14385" s="32"/>
      <c r="C14385" s="34"/>
      <c r="D14385" s="10"/>
      <c r="J14385" s="53"/>
      <c r="K14385" s="64"/>
      <c r="O14385" s="60"/>
      <c r="P14385" s="67"/>
      <c r="T14385" s="53"/>
      <c r="U14385" s="64"/>
      <c r="Y14385" s="53"/>
      <c r="Z14385" s="64"/>
      <c r="AD14385" s="53"/>
    </row>
    <row r="14386" spans="1:30" s="13" customFormat="1" x14ac:dyDescent="0.25">
      <c r="A14386"/>
      <c r="B14386" s="32"/>
      <c r="C14386" s="34"/>
      <c r="D14386" s="10"/>
      <c r="J14386" s="53"/>
      <c r="K14386" s="64"/>
      <c r="O14386" s="60"/>
      <c r="P14386" s="67"/>
      <c r="T14386" s="53"/>
      <c r="U14386" s="64"/>
      <c r="Y14386" s="53"/>
      <c r="Z14386" s="64"/>
      <c r="AD14386" s="53"/>
    </row>
    <row r="14387" spans="1:30" s="13" customFormat="1" x14ac:dyDescent="0.25">
      <c r="A14387"/>
      <c r="B14387" s="32"/>
      <c r="C14387" s="34"/>
      <c r="D14387" s="10"/>
      <c r="J14387" s="53"/>
      <c r="K14387" s="64"/>
      <c r="O14387" s="60"/>
      <c r="P14387" s="67"/>
      <c r="T14387" s="53"/>
      <c r="U14387" s="64"/>
      <c r="Y14387" s="53"/>
      <c r="Z14387" s="64"/>
      <c r="AD14387" s="53"/>
    </row>
    <row r="14388" spans="1:30" s="13" customFormat="1" x14ac:dyDescent="0.25">
      <c r="A14388"/>
      <c r="B14388" s="32"/>
      <c r="C14388" s="34"/>
      <c r="D14388" s="10"/>
      <c r="J14388" s="53"/>
      <c r="K14388" s="64"/>
      <c r="O14388" s="60"/>
      <c r="P14388" s="67"/>
      <c r="T14388" s="53"/>
      <c r="U14388" s="64"/>
      <c r="Y14388" s="53"/>
      <c r="Z14388" s="64"/>
      <c r="AD14388" s="53"/>
    </row>
    <row r="14389" spans="1:30" s="13" customFormat="1" x14ac:dyDescent="0.25">
      <c r="A14389"/>
      <c r="B14389" s="32"/>
      <c r="C14389" s="34"/>
      <c r="D14389" s="10"/>
      <c r="J14389" s="53"/>
      <c r="K14389" s="64"/>
      <c r="O14389" s="60"/>
      <c r="P14389" s="67"/>
      <c r="T14389" s="53"/>
      <c r="U14389" s="64"/>
      <c r="Y14389" s="53"/>
      <c r="Z14389" s="64"/>
      <c r="AD14389" s="53"/>
    </row>
    <row r="14390" spans="1:30" s="13" customFormat="1" x14ac:dyDescent="0.25">
      <c r="A14390"/>
      <c r="B14390" s="32"/>
      <c r="C14390" s="34"/>
      <c r="D14390" s="10"/>
      <c r="J14390" s="53"/>
      <c r="K14390" s="64"/>
      <c r="O14390" s="60"/>
      <c r="P14390" s="67"/>
      <c r="T14390" s="53"/>
      <c r="U14390" s="64"/>
      <c r="Y14390" s="53"/>
      <c r="Z14390" s="64"/>
      <c r="AD14390" s="53"/>
    </row>
    <row r="14391" spans="1:30" s="13" customFormat="1" x14ac:dyDescent="0.25">
      <c r="A14391"/>
      <c r="B14391" s="32"/>
      <c r="C14391" s="34"/>
      <c r="D14391" s="10"/>
      <c r="J14391" s="53"/>
      <c r="K14391" s="64"/>
      <c r="O14391" s="60"/>
      <c r="P14391" s="67"/>
      <c r="T14391" s="53"/>
      <c r="U14391" s="64"/>
      <c r="Y14391" s="53"/>
      <c r="Z14391" s="64"/>
      <c r="AD14391" s="53"/>
    </row>
    <row r="14392" spans="1:30" s="13" customFormat="1" x14ac:dyDescent="0.25">
      <c r="A14392"/>
      <c r="B14392" s="32"/>
      <c r="C14392" s="34"/>
      <c r="D14392" s="10"/>
      <c r="J14392" s="53"/>
      <c r="K14392" s="64"/>
      <c r="O14392" s="60"/>
      <c r="P14392" s="67"/>
      <c r="T14392" s="53"/>
      <c r="U14392" s="64"/>
      <c r="Y14392" s="53"/>
      <c r="Z14392" s="64"/>
      <c r="AD14392" s="53"/>
    </row>
    <row r="14393" spans="1:30" s="13" customFormat="1" x14ac:dyDescent="0.25">
      <c r="A14393"/>
      <c r="B14393" s="32"/>
      <c r="C14393" s="34"/>
      <c r="D14393" s="10"/>
      <c r="J14393" s="53"/>
      <c r="K14393" s="64"/>
      <c r="O14393" s="60"/>
      <c r="P14393" s="67"/>
      <c r="T14393" s="53"/>
      <c r="U14393" s="64"/>
      <c r="Y14393" s="53"/>
      <c r="Z14393" s="64"/>
      <c r="AD14393" s="53"/>
    </row>
    <row r="14394" spans="1:30" s="13" customFormat="1" x14ac:dyDescent="0.25">
      <c r="A14394"/>
      <c r="B14394" s="32"/>
      <c r="C14394" s="34"/>
      <c r="D14394" s="10"/>
      <c r="J14394" s="53"/>
      <c r="K14394" s="64"/>
      <c r="O14394" s="60"/>
      <c r="P14394" s="67"/>
      <c r="T14394" s="53"/>
      <c r="U14394" s="64"/>
      <c r="Y14394" s="53"/>
      <c r="Z14394" s="64"/>
      <c r="AD14394" s="53"/>
    </row>
    <row r="14395" spans="1:30" s="13" customFormat="1" x14ac:dyDescent="0.25">
      <c r="A14395"/>
      <c r="B14395" s="32"/>
      <c r="C14395" s="34"/>
      <c r="D14395" s="10"/>
      <c r="J14395" s="53"/>
      <c r="K14395" s="64"/>
      <c r="O14395" s="60"/>
      <c r="P14395" s="67"/>
      <c r="T14395" s="53"/>
      <c r="U14395" s="64"/>
      <c r="Y14395" s="53"/>
      <c r="Z14395" s="64"/>
      <c r="AD14395" s="53"/>
    </row>
    <row r="14396" spans="1:30" s="13" customFormat="1" x14ac:dyDescent="0.25">
      <c r="A14396"/>
      <c r="B14396" s="32"/>
      <c r="C14396" s="34"/>
      <c r="D14396" s="10"/>
      <c r="J14396" s="53"/>
      <c r="K14396" s="64"/>
      <c r="O14396" s="60"/>
      <c r="P14396" s="67"/>
      <c r="T14396" s="53"/>
      <c r="U14396" s="64"/>
      <c r="Y14396" s="53"/>
      <c r="Z14396" s="64"/>
      <c r="AD14396" s="53"/>
    </row>
    <row r="14397" spans="1:30" s="13" customFormat="1" x14ac:dyDescent="0.25">
      <c r="A14397"/>
      <c r="B14397" s="32"/>
      <c r="C14397" s="34"/>
      <c r="D14397" s="10"/>
      <c r="J14397" s="53"/>
      <c r="K14397" s="64"/>
      <c r="O14397" s="60"/>
      <c r="P14397" s="67"/>
      <c r="T14397" s="53"/>
      <c r="U14397" s="64"/>
      <c r="Y14397" s="53"/>
      <c r="Z14397" s="64"/>
      <c r="AD14397" s="53"/>
    </row>
    <row r="14398" spans="1:30" s="13" customFormat="1" x14ac:dyDescent="0.25">
      <c r="A14398"/>
      <c r="B14398" s="32"/>
      <c r="C14398" s="34"/>
      <c r="D14398" s="10"/>
      <c r="J14398" s="53"/>
      <c r="K14398" s="64"/>
      <c r="O14398" s="60"/>
      <c r="P14398" s="67"/>
      <c r="T14398" s="53"/>
      <c r="U14398" s="64"/>
      <c r="Y14398" s="53"/>
      <c r="Z14398" s="64"/>
      <c r="AD14398" s="53"/>
    </row>
    <row r="14399" spans="1:30" s="13" customFormat="1" x14ac:dyDescent="0.25">
      <c r="A14399"/>
      <c r="B14399" s="32"/>
      <c r="C14399" s="34"/>
      <c r="D14399" s="10"/>
      <c r="J14399" s="53"/>
      <c r="K14399" s="64"/>
      <c r="O14399" s="60"/>
      <c r="P14399" s="67"/>
      <c r="T14399" s="53"/>
      <c r="U14399" s="64"/>
      <c r="Y14399" s="53"/>
      <c r="Z14399" s="64"/>
      <c r="AD14399" s="53"/>
    </row>
    <row r="14400" spans="1:30" s="13" customFormat="1" x14ac:dyDescent="0.25">
      <c r="A14400"/>
      <c r="B14400" s="32"/>
      <c r="C14400" s="34"/>
      <c r="D14400" s="10"/>
      <c r="J14400" s="53"/>
      <c r="K14400" s="64"/>
      <c r="O14400" s="60"/>
      <c r="P14400" s="67"/>
      <c r="T14400" s="53"/>
      <c r="U14400" s="64"/>
      <c r="Y14400" s="53"/>
      <c r="Z14400" s="64"/>
      <c r="AD14400" s="53"/>
    </row>
    <row r="14401" spans="1:30" s="13" customFormat="1" x14ac:dyDescent="0.25">
      <c r="A14401"/>
      <c r="B14401" s="32"/>
      <c r="C14401" s="34"/>
      <c r="D14401" s="10"/>
      <c r="J14401" s="53"/>
      <c r="K14401" s="64"/>
      <c r="O14401" s="60"/>
      <c r="P14401" s="67"/>
      <c r="T14401" s="53"/>
      <c r="U14401" s="64"/>
      <c r="Y14401" s="53"/>
      <c r="Z14401" s="64"/>
      <c r="AD14401" s="53"/>
    </row>
    <row r="14402" spans="1:30" s="13" customFormat="1" x14ac:dyDescent="0.25">
      <c r="A14402"/>
      <c r="B14402" s="32"/>
      <c r="C14402" s="34"/>
      <c r="D14402" s="10"/>
      <c r="J14402" s="53"/>
      <c r="K14402" s="64"/>
      <c r="O14402" s="60"/>
      <c r="P14402" s="67"/>
      <c r="T14402" s="53"/>
      <c r="U14402" s="64"/>
      <c r="Y14402" s="53"/>
      <c r="Z14402" s="64"/>
      <c r="AD14402" s="53"/>
    </row>
    <row r="14403" spans="1:30" s="13" customFormat="1" x14ac:dyDescent="0.25">
      <c r="A14403"/>
      <c r="B14403" s="32"/>
      <c r="C14403" s="34"/>
      <c r="D14403" s="10"/>
      <c r="J14403" s="53"/>
      <c r="K14403" s="64"/>
      <c r="O14403" s="60"/>
      <c r="P14403" s="67"/>
      <c r="T14403" s="53"/>
      <c r="U14403" s="64"/>
      <c r="Y14403" s="53"/>
      <c r="Z14403" s="64"/>
      <c r="AD14403" s="53"/>
    </row>
    <row r="14404" spans="1:30" s="13" customFormat="1" x14ac:dyDescent="0.25">
      <c r="A14404"/>
      <c r="B14404" s="32"/>
      <c r="C14404" s="34"/>
      <c r="D14404" s="10"/>
      <c r="J14404" s="53"/>
      <c r="K14404" s="64"/>
      <c r="O14404" s="60"/>
      <c r="P14404" s="67"/>
      <c r="T14404" s="53"/>
      <c r="U14404" s="64"/>
      <c r="Y14404" s="53"/>
      <c r="Z14404" s="64"/>
      <c r="AD14404" s="53"/>
    </row>
    <row r="14405" spans="1:30" s="13" customFormat="1" x14ac:dyDescent="0.25">
      <c r="A14405"/>
      <c r="B14405" s="32"/>
      <c r="C14405" s="34"/>
      <c r="D14405" s="10"/>
      <c r="J14405" s="53"/>
      <c r="K14405" s="64"/>
      <c r="O14405" s="60"/>
      <c r="P14405" s="67"/>
      <c r="T14405" s="53"/>
      <c r="U14405" s="64"/>
      <c r="Y14405" s="53"/>
      <c r="Z14405" s="64"/>
      <c r="AD14405" s="53"/>
    </row>
    <row r="14406" spans="1:30" s="13" customFormat="1" x14ac:dyDescent="0.25">
      <c r="A14406"/>
      <c r="B14406" s="32"/>
      <c r="C14406" s="34"/>
      <c r="D14406" s="10"/>
      <c r="J14406" s="53"/>
      <c r="K14406" s="64"/>
      <c r="O14406" s="60"/>
      <c r="P14406" s="67"/>
      <c r="T14406" s="53"/>
      <c r="U14406" s="64"/>
      <c r="Y14406" s="53"/>
      <c r="Z14406" s="64"/>
      <c r="AD14406" s="53"/>
    </row>
    <row r="14407" spans="1:30" s="13" customFormat="1" x14ac:dyDescent="0.25">
      <c r="A14407"/>
      <c r="B14407" s="32"/>
      <c r="C14407" s="34"/>
      <c r="D14407" s="10"/>
      <c r="J14407" s="53"/>
      <c r="K14407" s="64"/>
      <c r="O14407" s="60"/>
      <c r="P14407" s="67"/>
      <c r="T14407" s="53"/>
      <c r="U14407" s="64"/>
      <c r="Y14407" s="53"/>
      <c r="Z14407" s="64"/>
      <c r="AD14407" s="53"/>
    </row>
    <row r="14408" spans="1:30" s="13" customFormat="1" x14ac:dyDescent="0.25">
      <c r="A14408"/>
      <c r="B14408" s="32"/>
      <c r="C14408" s="34"/>
      <c r="D14408" s="10"/>
      <c r="J14408" s="53"/>
      <c r="K14408" s="64"/>
      <c r="O14408" s="60"/>
      <c r="P14408" s="67"/>
      <c r="T14408" s="53"/>
      <c r="U14408" s="64"/>
      <c r="Y14408" s="53"/>
      <c r="Z14408" s="64"/>
      <c r="AD14408" s="53"/>
    </row>
    <row r="14409" spans="1:30" s="13" customFormat="1" x14ac:dyDescent="0.25">
      <c r="A14409"/>
      <c r="B14409" s="32"/>
      <c r="C14409" s="34"/>
      <c r="D14409" s="10"/>
      <c r="J14409" s="53"/>
      <c r="K14409" s="64"/>
      <c r="O14409" s="60"/>
      <c r="P14409" s="67"/>
      <c r="T14409" s="53"/>
      <c r="U14409" s="64"/>
      <c r="Y14409" s="53"/>
      <c r="Z14409" s="64"/>
      <c r="AD14409" s="53"/>
    </row>
    <row r="14410" spans="1:30" s="13" customFormat="1" x14ac:dyDescent="0.25">
      <c r="A14410"/>
      <c r="B14410" s="32"/>
      <c r="C14410" s="34"/>
      <c r="D14410" s="10"/>
      <c r="J14410" s="53"/>
      <c r="K14410" s="64"/>
      <c r="O14410" s="60"/>
      <c r="P14410" s="67"/>
      <c r="T14410" s="53"/>
      <c r="U14410" s="64"/>
      <c r="Y14410" s="53"/>
      <c r="Z14410" s="64"/>
      <c r="AD14410" s="53"/>
    </row>
    <row r="14411" spans="1:30" s="13" customFormat="1" x14ac:dyDescent="0.25">
      <c r="A14411"/>
      <c r="B14411" s="32"/>
      <c r="C14411" s="34"/>
      <c r="D14411" s="10"/>
      <c r="J14411" s="53"/>
      <c r="K14411" s="64"/>
      <c r="O14411" s="60"/>
      <c r="P14411" s="67"/>
      <c r="T14411" s="53"/>
      <c r="U14411" s="64"/>
      <c r="Y14411" s="53"/>
      <c r="Z14411" s="64"/>
      <c r="AD14411" s="53"/>
    </row>
    <row r="14412" spans="1:30" s="13" customFormat="1" x14ac:dyDescent="0.25">
      <c r="A14412"/>
      <c r="B14412" s="32"/>
      <c r="C14412" s="34"/>
      <c r="D14412" s="10"/>
      <c r="J14412" s="53"/>
      <c r="K14412" s="64"/>
      <c r="O14412" s="60"/>
      <c r="P14412" s="67"/>
      <c r="T14412" s="53"/>
      <c r="U14412" s="64"/>
      <c r="Y14412" s="53"/>
      <c r="Z14412" s="64"/>
      <c r="AD14412" s="53"/>
    </row>
    <row r="14413" spans="1:30" s="13" customFormat="1" x14ac:dyDescent="0.25">
      <c r="A14413"/>
      <c r="B14413" s="32"/>
      <c r="C14413" s="34"/>
      <c r="D14413" s="10"/>
      <c r="J14413" s="53"/>
      <c r="K14413" s="64"/>
      <c r="O14413" s="60"/>
      <c r="P14413" s="67"/>
      <c r="T14413" s="53"/>
      <c r="U14413" s="64"/>
      <c r="Y14413" s="53"/>
      <c r="Z14413" s="64"/>
      <c r="AD14413" s="53"/>
    </row>
    <row r="14414" spans="1:30" s="13" customFormat="1" x14ac:dyDescent="0.25">
      <c r="A14414"/>
      <c r="B14414" s="32"/>
      <c r="C14414" s="34"/>
      <c r="D14414" s="10"/>
      <c r="J14414" s="53"/>
      <c r="K14414" s="64"/>
      <c r="O14414" s="60"/>
      <c r="P14414" s="67"/>
      <c r="T14414" s="53"/>
      <c r="U14414" s="64"/>
      <c r="Y14414" s="53"/>
      <c r="Z14414" s="64"/>
      <c r="AD14414" s="53"/>
    </row>
    <row r="14415" spans="1:30" s="13" customFormat="1" x14ac:dyDescent="0.25">
      <c r="A14415"/>
      <c r="B14415" s="32"/>
      <c r="C14415" s="34"/>
      <c r="D14415" s="10"/>
      <c r="J14415" s="53"/>
      <c r="K14415" s="64"/>
      <c r="O14415" s="60"/>
      <c r="P14415" s="67"/>
      <c r="T14415" s="53"/>
      <c r="U14415" s="64"/>
      <c r="Y14415" s="53"/>
      <c r="Z14415" s="64"/>
      <c r="AD14415" s="53"/>
    </row>
    <row r="14416" spans="1:30" s="13" customFormat="1" x14ac:dyDescent="0.25">
      <c r="A14416"/>
      <c r="B14416" s="32"/>
      <c r="C14416" s="34"/>
      <c r="D14416" s="10"/>
      <c r="J14416" s="53"/>
      <c r="K14416" s="64"/>
      <c r="O14416" s="60"/>
      <c r="P14416" s="67"/>
      <c r="T14416" s="53"/>
      <c r="U14416" s="64"/>
      <c r="Y14416" s="53"/>
      <c r="Z14416" s="64"/>
      <c r="AD14416" s="53"/>
    </row>
    <row r="14417" spans="1:30" s="13" customFormat="1" x14ac:dyDescent="0.25">
      <c r="A14417"/>
      <c r="B14417" s="32"/>
      <c r="C14417" s="34"/>
      <c r="D14417" s="10"/>
      <c r="J14417" s="53"/>
      <c r="K14417" s="64"/>
      <c r="O14417" s="60"/>
      <c r="P14417" s="67"/>
      <c r="T14417" s="53"/>
      <c r="U14417" s="64"/>
      <c r="Y14417" s="53"/>
      <c r="Z14417" s="64"/>
      <c r="AD14417" s="53"/>
    </row>
    <row r="14418" spans="1:30" s="13" customFormat="1" x14ac:dyDescent="0.25">
      <c r="A14418"/>
      <c r="B14418" s="32"/>
      <c r="C14418" s="34"/>
      <c r="D14418" s="10"/>
      <c r="J14418" s="53"/>
      <c r="K14418" s="64"/>
      <c r="O14418" s="60"/>
      <c r="P14418" s="67"/>
      <c r="T14418" s="53"/>
      <c r="U14418" s="64"/>
      <c r="Y14418" s="53"/>
      <c r="Z14418" s="64"/>
      <c r="AD14418" s="53"/>
    </row>
    <row r="14419" spans="1:30" s="13" customFormat="1" x14ac:dyDescent="0.25">
      <c r="A14419"/>
      <c r="B14419" s="32"/>
      <c r="C14419" s="34"/>
      <c r="D14419" s="10"/>
      <c r="J14419" s="53"/>
      <c r="K14419" s="64"/>
      <c r="O14419" s="60"/>
      <c r="P14419" s="67"/>
      <c r="T14419" s="53"/>
      <c r="U14419" s="64"/>
      <c r="Y14419" s="53"/>
      <c r="Z14419" s="64"/>
      <c r="AD14419" s="53"/>
    </row>
    <row r="14420" spans="1:30" s="13" customFormat="1" x14ac:dyDescent="0.25">
      <c r="A14420"/>
      <c r="B14420" s="32"/>
      <c r="C14420" s="34"/>
      <c r="D14420" s="10"/>
      <c r="J14420" s="53"/>
      <c r="K14420" s="64"/>
      <c r="O14420" s="60"/>
      <c r="P14420" s="67"/>
      <c r="T14420" s="53"/>
      <c r="U14420" s="64"/>
      <c r="Y14420" s="53"/>
      <c r="Z14420" s="64"/>
      <c r="AD14420" s="53"/>
    </row>
    <row r="14421" spans="1:30" s="13" customFormat="1" x14ac:dyDescent="0.25">
      <c r="A14421"/>
      <c r="B14421" s="32"/>
      <c r="C14421" s="34"/>
      <c r="D14421" s="10"/>
      <c r="J14421" s="53"/>
      <c r="K14421" s="64"/>
      <c r="O14421" s="60"/>
      <c r="P14421" s="67"/>
      <c r="T14421" s="53"/>
      <c r="U14421" s="64"/>
      <c r="Y14421" s="53"/>
      <c r="Z14421" s="64"/>
      <c r="AD14421" s="53"/>
    </row>
    <row r="14422" spans="1:30" s="13" customFormat="1" x14ac:dyDescent="0.25">
      <c r="A14422"/>
      <c r="B14422" s="32"/>
      <c r="C14422" s="34"/>
      <c r="D14422" s="10"/>
      <c r="J14422" s="53"/>
      <c r="K14422" s="64"/>
      <c r="O14422" s="60"/>
      <c r="P14422" s="67"/>
      <c r="T14422" s="53"/>
      <c r="U14422" s="64"/>
      <c r="Y14422" s="53"/>
      <c r="Z14422" s="64"/>
      <c r="AD14422" s="53"/>
    </row>
    <row r="14423" spans="1:30" s="13" customFormat="1" x14ac:dyDescent="0.25">
      <c r="A14423"/>
      <c r="B14423" s="32"/>
      <c r="C14423" s="34"/>
      <c r="D14423" s="10"/>
      <c r="J14423" s="53"/>
      <c r="K14423" s="64"/>
      <c r="O14423" s="60"/>
      <c r="P14423" s="67"/>
      <c r="T14423" s="53"/>
      <c r="U14423" s="64"/>
      <c r="Y14423" s="53"/>
      <c r="Z14423" s="64"/>
      <c r="AD14423" s="53"/>
    </row>
    <row r="14424" spans="1:30" s="13" customFormat="1" x14ac:dyDescent="0.25">
      <c r="A14424"/>
      <c r="B14424" s="32"/>
      <c r="C14424" s="34"/>
      <c r="D14424" s="10"/>
      <c r="J14424" s="53"/>
      <c r="K14424" s="64"/>
      <c r="O14424" s="60"/>
      <c r="P14424" s="67"/>
      <c r="T14424" s="53"/>
      <c r="U14424" s="64"/>
      <c r="Y14424" s="53"/>
      <c r="Z14424" s="64"/>
      <c r="AD14424" s="53"/>
    </row>
    <row r="14425" spans="1:30" s="13" customFormat="1" x14ac:dyDescent="0.25">
      <c r="A14425"/>
      <c r="B14425" s="32"/>
      <c r="C14425" s="34"/>
      <c r="D14425" s="10"/>
      <c r="J14425" s="53"/>
      <c r="K14425" s="64"/>
      <c r="O14425" s="60"/>
      <c r="P14425" s="67"/>
      <c r="T14425" s="53"/>
      <c r="U14425" s="64"/>
      <c r="Y14425" s="53"/>
      <c r="Z14425" s="64"/>
      <c r="AD14425" s="53"/>
    </row>
    <row r="14426" spans="1:30" s="13" customFormat="1" x14ac:dyDescent="0.25">
      <c r="A14426"/>
      <c r="B14426" s="32"/>
      <c r="C14426" s="34"/>
      <c r="D14426" s="10"/>
      <c r="J14426" s="53"/>
      <c r="K14426" s="64"/>
      <c r="O14426" s="60"/>
      <c r="P14426" s="67"/>
      <c r="T14426" s="53"/>
      <c r="U14426" s="64"/>
      <c r="Y14426" s="53"/>
      <c r="Z14426" s="64"/>
      <c r="AD14426" s="53"/>
    </row>
    <row r="14427" spans="1:30" s="13" customFormat="1" x14ac:dyDescent="0.25">
      <c r="A14427"/>
      <c r="B14427" s="32"/>
      <c r="C14427" s="34"/>
      <c r="D14427" s="10"/>
      <c r="J14427" s="53"/>
      <c r="K14427" s="64"/>
      <c r="O14427" s="60"/>
      <c r="P14427" s="67"/>
      <c r="T14427" s="53"/>
      <c r="U14427" s="64"/>
      <c r="Y14427" s="53"/>
      <c r="Z14427" s="64"/>
      <c r="AD14427" s="53"/>
    </row>
    <row r="14428" spans="1:30" s="13" customFormat="1" x14ac:dyDescent="0.25">
      <c r="A14428"/>
      <c r="B14428" s="32"/>
      <c r="C14428" s="34"/>
      <c r="D14428" s="10"/>
      <c r="J14428" s="53"/>
      <c r="K14428" s="64"/>
      <c r="O14428" s="60"/>
      <c r="P14428" s="67"/>
      <c r="T14428" s="53"/>
      <c r="U14428" s="64"/>
      <c r="Y14428" s="53"/>
      <c r="Z14428" s="64"/>
      <c r="AD14428" s="53"/>
    </row>
    <row r="14429" spans="1:30" s="13" customFormat="1" x14ac:dyDescent="0.25">
      <c r="A14429"/>
      <c r="B14429" s="32"/>
      <c r="C14429" s="34"/>
      <c r="D14429" s="10"/>
      <c r="J14429" s="53"/>
      <c r="K14429" s="64"/>
      <c r="O14429" s="60"/>
      <c r="P14429" s="67"/>
      <c r="T14429" s="53"/>
      <c r="U14429" s="64"/>
      <c r="Y14429" s="53"/>
      <c r="Z14429" s="64"/>
      <c r="AD14429" s="53"/>
    </row>
    <row r="14430" spans="1:30" s="13" customFormat="1" x14ac:dyDescent="0.25">
      <c r="A14430"/>
      <c r="B14430" s="32"/>
      <c r="C14430" s="34"/>
      <c r="D14430" s="10"/>
      <c r="J14430" s="53"/>
      <c r="K14430" s="64"/>
      <c r="O14430" s="60"/>
      <c r="P14430" s="67"/>
      <c r="T14430" s="53"/>
      <c r="U14430" s="64"/>
      <c r="Y14430" s="53"/>
      <c r="Z14430" s="64"/>
      <c r="AD14430" s="53"/>
    </row>
    <row r="14431" spans="1:30" s="13" customFormat="1" x14ac:dyDescent="0.25">
      <c r="A14431"/>
      <c r="B14431" s="32"/>
      <c r="C14431" s="34"/>
      <c r="D14431" s="10"/>
      <c r="J14431" s="53"/>
      <c r="K14431" s="64"/>
      <c r="O14431" s="60"/>
      <c r="P14431" s="67"/>
      <c r="T14431" s="53"/>
      <c r="U14431" s="64"/>
      <c r="Y14431" s="53"/>
      <c r="Z14431" s="64"/>
      <c r="AD14431" s="53"/>
    </row>
    <row r="14432" spans="1:30" s="13" customFormat="1" x14ac:dyDescent="0.25">
      <c r="A14432"/>
      <c r="B14432" s="32"/>
      <c r="C14432" s="34"/>
      <c r="D14432" s="10"/>
      <c r="J14432" s="53"/>
      <c r="K14432" s="64"/>
      <c r="O14432" s="60"/>
      <c r="P14432" s="67"/>
      <c r="T14432" s="53"/>
      <c r="U14432" s="64"/>
      <c r="Y14432" s="53"/>
      <c r="Z14432" s="64"/>
      <c r="AD14432" s="53"/>
    </row>
    <row r="14433" spans="1:30" s="13" customFormat="1" x14ac:dyDescent="0.25">
      <c r="A14433"/>
      <c r="B14433" s="32"/>
      <c r="C14433" s="34"/>
      <c r="D14433" s="10"/>
      <c r="J14433" s="53"/>
      <c r="K14433" s="64"/>
      <c r="O14433" s="60"/>
      <c r="P14433" s="67"/>
      <c r="T14433" s="53"/>
      <c r="U14433" s="64"/>
      <c r="Y14433" s="53"/>
      <c r="Z14433" s="64"/>
      <c r="AD14433" s="53"/>
    </row>
    <row r="14434" spans="1:30" s="13" customFormat="1" x14ac:dyDescent="0.25">
      <c r="A14434"/>
      <c r="B14434" s="32"/>
      <c r="C14434" s="34"/>
      <c r="D14434" s="10"/>
      <c r="J14434" s="53"/>
      <c r="K14434" s="64"/>
      <c r="O14434" s="60"/>
      <c r="P14434" s="67"/>
      <c r="T14434" s="53"/>
      <c r="U14434" s="64"/>
      <c r="Y14434" s="53"/>
      <c r="Z14434" s="64"/>
      <c r="AD14434" s="53"/>
    </row>
    <row r="14435" spans="1:30" s="13" customFormat="1" x14ac:dyDescent="0.25">
      <c r="A14435"/>
      <c r="B14435" s="32"/>
      <c r="C14435" s="34"/>
      <c r="D14435" s="10"/>
      <c r="J14435" s="53"/>
      <c r="K14435" s="64"/>
      <c r="O14435" s="60"/>
      <c r="P14435" s="67"/>
      <c r="T14435" s="53"/>
      <c r="U14435" s="64"/>
      <c r="Y14435" s="53"/>
      <c r="Z14435" s="64"/>
      <c r="AD14435" s="53"/>
    </row>
    <row r="14436" spans="1:30" s="13" customFormat="1" x14ac:dyDescent="0.25">
      <c r="A14436"/>
      <c r="B14436" s="32"/>
      <c r="C14436" s="34"/>
      <c r="D14436" s="10"/>
      <c r="J14436" s="53"/>
      <c r="K14436" s="64"/>
      <c r="O14436" s="60"/>
      <c r="P14436" s="67"/>
      <c r="T14436" s="53"/>
      <c r="U14436" s="64"/>
      <c r="Y14436" s="53"/>
      <c r="Z14436" s="64"/>
      <c r="AD14436" s="53"/>
    </row>
    <row r="14437" spans="1:30" s="13" customFormat="1" x14ac:dyDescent="0.25">
      <c r="A14437"/>
      <c r="B14437" s="32"/>
      <c r="C14437" s="34"/>
      <c r="D14437" s="10"/>
      <c r="J14437" s="53"/>
      <c r="K14437" s="64"/>
      <c r="O14437" s="60"/>
      <c r="P14437" s="67"/>
      <c r="T14437" s="53"/>
      <c r="U14437" s="64"/>
      <c r="Y14437" s="53"/>
      <c r="Z14437" s="64"/>
      <c r="AD14437" s="53"/>
    </row>
    <row r="14438" spans="1:30" s="13" customFormat="1" x14ac:dyDescent="0.25">
      <c r="A14438"/>
      <c r="B14438" s="32"/>
      <c r="C14438" s="34"/>
      <c r="D14438" s="10"/>
      <c r="J14438" s="53"/>
      <c r="K14438" s="64"/>
      <c r="O14438" s="60"/>
      <c r="P14438" s="67"/>
      <c r="T14438" s="53"/>
      <c r="U14438" s="64"/>
      <c r="Y14438" s="53"/>
      <c r="Z14438" s="64"/>
      <c r="AD14438" s="53"/>
    </row>
    <row r="14439" spans="1:30" s="13" customFormat="1" x14ac:dyDescent="0.25">
      <c r="A14439"/>
      <c r="B14439" s="32"/>
      <c r="C14439" s="34"/>
      <c r="D14439" s="10"/>
      <c r="J14439" s="53"/>
      <c r="K14439" s="64"/>
      <c r="O14439" s="60"/>
      <c r="P14439" s="67"/>
      <c r="T14439" s="53"/>
      <c r="U14439" s="64"/>
      <c r="Y14439" s="53"/>
      <c r="Z14439" s="64"/>
      <c r="AD14439" s="53"/>
    </row>
    <row r="14440" spans="1:30" s="13" customFormat="1" x14ac:dyDescent="0.25">
      <c r="A14440"/>
      <c r="B14440" s="32"/>
      <c r="C14440" s="34"/>
      <c r="D14440" s="10"/>
      <c r="J14440" s="53"/>
      <c r="K14440" s="64"/>
      <c r="O14440" s="60"/>
      <c r="P14440" s="67"/>
      <c r="T14440" s="53"/>
      <c r="U14440" s="64"/>
      <c r="Y14440" s="53"/>
      <c r="Z14440" s="64"/>
      <c r="AD14440" s="53"/>
    </row>
    <row r="14441" spans="1:30" s="13" customFormat="1" x14ac:dyDescent="0.25">
      <c r="A14441"/>
      <c r="B14441" s="32"/>
      <c r="C14441" s="34"/>
      <c r="D14441" s="10"/>
      <c r="J14441" s="53"/>
      <c r="K14441" s="64"/>
      <c r="O14441" s="60"/>
      <c r="P14441" s="67"/>
      <c r="T14441" s="53"/>
      <c r="U14441" s="64"/>
      <c r="Y14441" s="53"/>
      <c r="Z14441" s="64"/>
      <c r="AD14441" s="53"/>
    </row>
    <row r="14442" spans="1:30" s="13" customFormat="1" x14ac:dyDescent="0.25">
      <c r="A14442"/>
      <c r="B14442" s="32"/>
      <c r="C14442" s="34"/>
      <c r="D14442" s="10"/>
      <c r="J14442" s="53"/>
      <c r="K14442" s="64"/>
      <c r="O14442" s="60"/>
      <c r="P14442" s="67"/>
      <c r="T14442" s="53"/>
      <c r="U14442" s="64"/>
      <c r="Y14442" s="53"/>
      <c r="Z14442" s="64"/>
      <c r="AD14442" s="53"/>
    </row>
    <row r="14443" spans="1:30" s="13" customFormat="1" x14ac:dyDescent="0.25">
      <c r="A14443"/>
      <c r="B14443" s="32"/>
      <c r="C14443" s="34"/>
      <c r="D14443" s="10"/>
      <c r="J14443" s="53"/>
      <c r="K14443" s="64"/>
      <c r="O14443" s="60"/>
      <c r="P14443" s="67"/>
      <c r="T14443" s="53"/>
      <c r="U14443" s="64"/>
      <c r="Y14443" s="53"/>
      <c r="Z14443" s="64"/>
      <c r="AD14443" s="53"/>
    </row>
    <row r="14444" spans="1:30" s="13" customFormat="1" x14ac:dyDescent="0.25">
      <c r="A14444"/>
      <c r="B14444" s="32"/>
      <c r="C14444" s="34"/>
      <c r="D14444" s="10"/>
      <c r="J14444" s="53"/>
      <c r="K14444" s="64"/>
      <c r="O14444" s="60"/>
      <c r="P14444" s="67"/>
      <c r="T14444" s="53"/>
      <c r="U14444" s="64"/>
      <c r="Y14444" s="53"/>
      <c r="Z14444" s="64"/>
      <c r="AD14444" s="53"/>
    </row>
    <row r="14445" spans="1:30" s="13" customFormat="1" x14ac:dyDescent="0.25">
      <c r="A14445"/>
      <c r="B14445" s="32"/>
      <c r="C14445" s="34"/>
      <c r="D14445" s="10"/>
      <c r="J14445" s="53"/>
      <c r="K14445" s="64"/>
      <c r="O14445" s="60"/>
      <c r="P14445" s="67"/>
      <c r="T14445" s="53"/>
      <c r="U14445" s="64"/>
      <c r="Y14445" s="53"/>
      <c r="Z14445" s="64"/>
      <c r="AD14445" s="53"/>
    </row>
    <row r="14446" spans="1:30" s="13" customFormat="1" x14ac:dyDescent="0.25">
      <c r="A14446"/>
      <c r="B14446" s="32"/>
      <c r="C14446" s="34"/>
      <c r="D14446" s="10"/>
      <c r="J14446" s="53"/>
      <c r="K14446" s="64"/>
      <c r="O14446" s="60"/>
      <c r="P14446" s="67"/>
      <c r="T14446" s="53"/>
      <c r="U14446" s="64"/>
      <c r="Y14446" s="53"/>
      <c r="Z14446" s="64"/>
      <c r="AD14446" s="53"/>
    </row>
    <row r="14447" spans="1:30" s="13" customFormat="1" x14ac:dyDescent="0.25">
      <c r="A14447"/>
      <c r="B14447" s="32"/>
      <c r="C14447" s="34"/>
      <c r="D14447" s="10"/>
      <c r="J14447" s="53"/>
      <c r="K14447" s="64"/>
      <c r="O14447" s="60"/>
      <c r="P14447" s="67"/>
      <c r="T14447" s="53"/>
      <c r="U14447" s="64"/>
      <c r="Y14447" s="53"/>
      <c r="Z14447" s="64"/>
      <c r="AD14447" s="53"/>
    </row>
    <row r="14448" spans="1:30" s="13" customFormat="1" x14ac:dyDescent="0.25">
      <c r="A14448"/>
      <c r="B14448" s="32"/>
      <c r="C14448" s="34"/>
      <c r="D14448" s="10"/>
      <c r="J14448" s="53"/>
      <c r="K14448" s="64"/>
      <c r="O14448" s="60"/>
      <c r="P14448" s="67"/>
      <c r="T14448" s="53"/>
      <c r="U14448" s="64"/>
      <c r="Y14448" s="53"/>
      <c r="Z14448" s="64"/>
      <c r="AD14448" s="53"/>
    </row>
    <row r="14449" spans="1:30" s="13" customFormat="1" x14ac:dyDescent="0.25">
      <c r="A14449"/>
      <c r="B14449" s="32"/>
      <c r="C14449" s="34"/>
      <c r="D14449" s="10"/>
      <c r="J14449" s="53"/>
      <c r="K14449" s="64"/>
      <c r="O14449" s="60"/>
      <c r="P14449" s="67"/>
      <c r="T14449" s="53"/>
      <c r="U14449" s="64"/>
      <c r="Y14449" s="53"/>
      <c r="Z14449" s="64"/>
      <c r="AD14449" s="53"/>
    </row>
    <row r="14450" spans="1:30" s="13" customFormat="1" x14ac:dyDescent="0.25">
      <c r="A14450"/>
      <c r="B14450" s="32"/>
      <c r="C14450" s="34"/>
      <c r="D14450" s="10"/>
      <c r="J14450" s="53"/>
      <c r="K14450" s="64"/>
      <c r="O14450" s="60"/>
      <c r="P14450" s="67"/>
      <c r="T14450" s="53"/>
      <c r="U14450" s="64"/>
      <c r="Y14450" s="53"/>
      <c r="Z14450" s="64"/>
      <c r="AD14450" s="53"/>
    </row>
    <row r="14451" spans="1:30" s="13" customFormat="1" x14ac:dyDescent="0.25">
      <c r="A14451"/>
      <c r="B14451" s="32"/>
      <c r="C14451" s="34"/>
      <c r="D14451" s="10"/>
      <c r="J14451" s="53"/>
      <c r="K14451" s="64"/>
      <c r="O14451" s="60"/>
      <c r="P14451" s="67"/>
      <c r="T14451" s="53"/>
      <c r="U14451" s="64"/>
      <c r="Y14451" s="53"/>
      <c r="Z14451" s="64"/>
      <c r="AD14451" s="53"/>
    </row>
    <row r="14452" spans="1:30" s="13" customFormat="1" x14ac:dyDescent="0.25">
      <c r="A14452"/>
      <c r="B14452" s="32"/>
      <c r="C14452" s="34"/>
      <c r="D14452" s="10"/>
      <c r="J14452" s="53"/>
      <c r="K14452" s="64"/>
      <c r="O14452" s="60"/>
      <c r="P14452" s="67"/>
      <c r="T14452" s="53"/>
      <c r="U14452" s="64"/>
      <c r="Y14452" s="53"/>
      <c r="Z14452" s="64"/>
      <c r="AD14452" s="53"/>
    </row>
    <row r="14453" spans="1:30" s="13" customFormat="1" x14ac:dyDescent="0.25">
      <c r="A14453"/>
      <c r="B14453" s="32"/>
      <c r="C14453" s="34"/>
      <c r="D14453" s="10"/>
      <c r="J14453" s="53"/>
      <c r="K14453" s="64"/>
      <c r="O14453" s="60"/>
      <c r="P14453" s="67"/>
      <c r="T14453" s="53"/>
      <c r="U14453" s="64"/>
      <c r="Y14453" s="53"/>
      <c r="Z14453" s="64"/>
      <c r="AD14453" s="53"/>
    </row>
    <row r="14454" spans="1:30" s="13" customFormat="1" x14ac:dyDescent="0.25">
      <c r="A14454"/>
      <c r="B14454" s="32"/>
      <c r="C14454" s="34"/>
      <c r="D14454" s="10"/>
      <c r="J14454" s="53"/>
      <c r="K14454" s="64"/>
      <c r="O14454" s="60"/>
      <c r="P14454" s="67"/>
      <c r="T14454" s="53"/>
      <c r="U14454" s="64"/>
      <c r="Y14454" s="53"/>
      <c r="Z14454" s="64"/>
      <c r="AD14454" s="53"/>
    </row>
    <row r="14455" spans="1:30" s="13" customFormat="1" x14ac:dyDescent="0.25">
      <c r="A14455"/>
      <c r="B14455" s="32"/>
      <c r="C14455" s="34"/>
      <c r="D14455" s="10"/>
      <c r="J14455" s="53"/>
      <c r="K14455" s="64"/>
      <c r="O14455" s="60"/>
      <c r="P14455" s="67"/>
      <c r="T14455" s="53"/>
      <c r="U14455" s="64"/>
      <c r="Y14455" s="53"/>
      <c r="Z14455" s="64"/>
      <c r="AD14455" s="53"/>
    </row>
    <row r="14456" spans="1:30" s="13" customFormat="1" x14ac:dyDescent="0.25">
      <c r="A14456"/>
      <c r="B14456" s="32"/>
      <c r="C14456" s="34"/>
      <c r="D14456" s="10"/>
      <c r="J14456" s="53"/>
      <c r="K14456" s="64"/>
      <c r="O14456" s="60"/>
      <c r="P14456" s="67"/>
      <c r="T14456" s="53"/>
      <c r="U14456" s="64"/>
      <c r="Y14456" s="53"/>
      <c r="Z14456" s="64"/>
      <c r="AD14456" s="53"/>
    </row>
    <row r="14457" spans="1:30" s="13" customFormat="1" x14ac:dyDescent="0.25">
      <c r="A14457"/>
      <c r="B14457" s="32"/>
      <c r="C14457" s="34"/>
      <c r="D14457" s="10"/>
      <c r="J14457" s="53"/>
      <c r="K14457" s="64"/>
      <c r="O14457" s="60"/>
      <c r="P14457" s="67"/>
      <c r="T14457" s="53"/>
      <c r="U14457" s="64"/>
      <c r="Y14457" s="53"/>
      <c r="Z14457" s="64"/>
      <c r="AD14457" s="53"/>
    </row>
    <row r="14458" spans="1:30" s="13" customFormat="1" x14ac:dyDescent="0.25">
      <c r="A14458"/>
      <c r="B14458" s="32"/>
      <c r="C14458" s="34"/>
      <c r="D14458" s="10"/>
      <c r="J14458" s="53"/>
      <c r="K14458" s="64"/>
      <c r="O14458" s="60"/>
      <c r="P14458" s="67"/>
      <c r="T14458" s="53"/>
      <c r="U14458" s="64"/>
      <c r="Y14458" s="53"/>
      <c r="Z14458" s="64"/>
      <c r="AD14458" s="53"/>
    </row>
    <row r="14459" spans="1:30" s="13" customFormat="1" x14ac:dyDescent="0.25">
      <c r="A14459"/>
      <c r="B14459" s="32"/>
      <c r="C14459" s="34"/>
      <c r="D14459" s="10"/>
      <c r="J14459" s="53"/>
      <c r="K14459" s="64"/>
      <c r="O14459" s="60"/>
      <c r="P14459" s="67"/>
      <c r="T14459" s="53"/>
      <c r="U14459" s="64"/>
      <c r="Y14459" s="53"/>
      <c r="Z14459" s="64"/>
      <c r="AD14459" s="53"/>
    </row>
    <row r="14460" spans="1:30" s="13" customFormat="1" x14ac:dyDescent="0.25">
      <c r="A14460"/>
      <c r="B14460" s="32"/>
      <c r="C14460" s="34"/>
      <c r="D14460" s="10"/>
      <c r="J14460" s="53"/>
      <c r="K14460" s="64"/>
      <c r="O14460" s="60"/>
      <c r="P14460" s="67"/>
      <c r="T14460" s="53"/>
      <c r="U14460" s="64"/>
      <c r="Y14460" s="53"/>
      <c r="Z14460" s="64"/>
      <c r="AD14460" s="53"/>
    </row>
    <row r="14461" spans="1:30" s="13" customFormat="1" x14ac:dyDescent="0.25">
      <c r="A14461"/>
      <c r="B14461" s="32"/>
      <c r="C14461" s="34"/>
      <c r="D14461" s="10"/>
      <c r="J14461" s="53"/>
      <c r="K14461" s="64"/>
      <c r="O14461" s="60"/>
      <c r="P14461" s="67"/>
      <c r="T14461" s="53"/>
      <c r="U14461" s="64"/>
      <c r="Y14461" s="53"/>
      <c r="Z14461" s="64"/>
      <c r="AD14461" s="53"/>
    </row>
    <row r="14462" spans="1:30" s="13" customFormat="1" x14ac:dyDescent="0.25">
      <c r="A14462"/>
      <c r="B14462" s="32"/>
      <c r="C14462" s="34"/>
      <c r="D14462" s="10"/>
      <c r="J14462" s="53"/>
      <c r="K14462" s="64"/>
      <c r="O14462" s="60"/>
      <c r="P14462" s="67"/>
      <c r="T14462" s="53"/>
      <c r="U14462" s="64"/>
      <c r="Y14462" s="53"/>
      <c r="Z14462" s="64"/>
      <c r="AD14462" s="53"/>
    </row>
    <row r="14463" spans="1:30" s="13" customFormat="1" x14ac:dyDescent="0.25">
      <c r="A14463"/>
      <c r="B14463" s="32"/>
      <c r="C14463" s="34"/>
      <c r="D14463" s="10"/>
      <c r="J14463" s="53"/>
      <c r="K14463" s="64"/>
      <c r="O14463" s="60"/>
      <c r="P14463" s="67"/>
      <c r="T14463" s="53"/>
      <c r="U14463" s="64"/>
      <c r="Y14463" s="53"/>
      <c r="Z14463" s="64"/>
      <c r="AD14463" s="53"/>
    </row>
    <row r="14464" spans="1:30" s="13" customFormat="1" x14ac:dyDescent="0.25">
      <c r="A14464"/>
      <c r="B14464" s="32"/>
      <c r="C14464" s="34"/>
      <c r="D14464" s="10"/>
      <c r="J14464" s="53"/>
      <c r="K14464" s="64"/>
      <c r="O14464" s="60"/>
      <c r="P14464" s="67"/>
      <c r="T14464" s="53"/>
      <c r="U14464" s="64"/>
      <c r="Y14464" s="53"/>
      <c r="Z14464" s="64"/>
      <c r="AD14464" s="53"/>
    </row>
    <row r="14465" spans="1:30" s="13" customFormat="1" x14ac:dyDescent="0.25">
      <c r="A14465"/>
      <c r="B14465" s="32"/>
      <c r="C14465" s="34"/>
      <c r="D14465" s="10"/>
      <c r="J14465" s="53"/>
      <c r="K14465" s="64"/>
      <c r="O14465" s="60"/>
      <c r="P14465" s="67"/>
      <c r="T14465" s="53"/>
      <c r="U14465" s="64"/>
      <c r="Y14465" s="53"/>
      <c r="Z14465" s="64"/>
      <c r="AD14465" s="53"/>
    </row>
    <row r="14466" spans="1:30" s="13" customFormat="1" x14ac:dyDescent="0.25">
      <c r="A14466"/>
      <c r="B14466" s="32"/>
      <c r="C14466" s="34"/>
      <c r="D14466" s="10"/>
      <c r="J14466" s="53"/>
      <c r="K14466" s="64"/>
      <c r="O14466" s="60"/>
      <c r="P14466" s="67"/>
      <c r="T14466" s="53"/>
      <c r="U14466" s="64"/>
      <c r="Y14466" s="53"/>
      <c r="Z14466" s="64"/>
      <c r="AD14466" s="53"/>
    </row>
    <row r="14467" spans="1:30" s="13" customFormat="1" x14ac:dyDescent="0.25">
      <c r="A14467"/>
      <c r="B14467" s="32"/>
      <c r="C14467" s="34"/>
      <c r="D14467" s="10"/>
      <c r="J14467" s="53"/>
      <c r="K14467" s="64"/>
      <c r="O14467" s="60"/>
      <c r="P14467" s="67"/>
      <c r="T14467" s="53"/>
      <c r="U14467" s="64"/>
      <c r="Y14467" s="53"/>
      <c r="Z14467" s="64"/>
      <c r="AD14467" s="53"/>
    </row>
    <row r="14468" spans="1:30" s="13" customFormat="1" x14ac:dyDescent="0.25">
      <c r="A14468"/>
      <c r="B14468" s="32"/>
      <c r="C14468" s="34"/>
      <c r="D14468" s="10"/>
      <c r="J14468" s="53"/>
      <c r="K14468" s="64"/>
      <c r="O14468" s="60"/>
      <c r="P14468" s="67"/>
      <c r="T14468" s="53"/>
      <c r="U14468" s="64"/>
      <c r="Y14468" s="53"/>
      <c r="Z14468" s="64"/>
      <c r="AD14468" s="53"/>
    </row>
    <row r="14469" spans="1:30" s="13" customFormat="1" x14ac:dyDescent="0.25">
      <c r="A14469"/>
      <c r="B14469" s="32"/>
      <c r="C14469" s="34"/>
      <c r="D14469" s="10"/>
      <c r="J14469" s="53"/>
      <c r="K14469" s="64"/>
      <c r="O14469" s="60"/>
      <c r="P14469" s="67"/>
      <c r="T14469" s="53"/>
      <c r="U14469" s="64"/>
      <c r="Y14469" s="53"/>
      <c r="Z14469" s="64"/>
      <c r="AD14469" s="53"/>
    </row>
    <row r="14470" spans="1:30" s="13" customFormat="1" x14ac:dyDescent="0.25">
      <c r="A14470"/>
      <c r="B14470" s="32"/>
      <c r="C14470" s="34"/>
      <c r="D14470" s="10"/>
      <c r="J14470" s="53"/>
      <c r="K14470" s="64"/>
      <c r="O14470" s="60"/>
      <c r="P14470" s="67"/>
      <c r="T14470" s="53"/>
      <c r="U14470" s="64"/>
      <c r="Y14470" s="53"/>
      <c r="Z14470" s="64"/>
      <c r="AD14470" s="53"/>
    </row>
    <row r="14471" spans="1:30" s="13" customFormat="1" x14ac:dyDescent="0.25">
      <c r="A14471"/>
      <c r="B14471" s="32"/>
      <c r="C14471" s="34"/>
      <c r="D14471" s="10"/>
      <c r="J14471" s="53"/>
      <c r="K14471" s="64"/>
      <c r="O14471" s="60"/>
      <c r="P14471" s="67"/>
      <c r="T14471" s="53"/>
      <c r="U14471" s="64"/>
      <c r="Y14471" s="53"/>
      <c r="Z14471" s="64"/>
      <c r="AD14471" s="53"/>
    </row>
    <row r="14472" spans="1:30" s="13" customFormat="1" x14ac:dyDescent="0.25">
      <c r="A14472"/>
      <c r="B14472" s="32"/>
      <c r="C14472" s="34"/>
      <c r="D14472" s="10"/>
      <c r="J14472" s="53"/>
      <c r="K14472" s="64"/>
      <c r="O14472" s="60"/>
      <c r="P14472" s="67"/>
      <c r="T14472" s="53"/>
      <c r="U14472" s="64"/>
      <c r="Y14472" s="53"/>
      <c r="Z14472" s="64"/>
      <c r="AD14472" s="53"/>
    </row>
    <row r="14473" spans="1:30" s="13" customFormat="1" x14ac:dyDescent="0.25">
      <c r="A14473"/>
      <c r="B14473" s="32"/>
      <c r="C14473" s="34"/>
      <c r="D14473" s="10"/>
      <c r="J14473" s="53"/>
      <c r="K14473" s="64"/>
      <c r="O14473" s="60"/>
      <c r="P14473" s="67"/>
      <c r="T14473" s="53"/>
      <c r="U14473" s="64"/>
      <c r="Y14473" s="53"/>
      <c r="Z14473" s="64"/>
      <c r="AD14473" s="53"/>
    </row>
    <row r="14474" spans="1:30" s="13" customFormat="1" x14ac:dyDescent="0.25">
      <c r="A14474"/>
      <c r="B14474" s="32"/>
      <c r="C14474" s="34"/>
      <c r="D14474" s="10"/>
      <c r="J14474" s="53"/>
      <c r="K14474" s="64"/>
      <c r="O14474" s="60"/>
      <c r="P14474" s="67"/>
      <c r="T14474" s="53"/>
      <c r="U14474" s="64"/>
      <c r="Y14474" s="53"/>
      <c r="Z14474" s="64"/>
      <c r="AD14474" s="53"/>
    </row>
    <row r="14475" spans="1:30" s="13" customFormat="1" x14ac:dyDescent="0.25">
      <c r="A14475"/>
      <c r="B14475" s="32"/>
      <c r="C14475" s="34"/>
      <c r="D14475" s="10"/>
      <c r="J14475" s="53"/>
      <c r="K14475" s="64"/>
      <c r="O14475" s="60"/>
      <c r="P14475" s="67"/>
      <c r="T14475" s="53"/>
      <c r="U14475" s="64"/>
      <c r="Y14475" s="53"/>
      <c r="Z14475" s="64"/>
      <c r="AD14475" s="53"/>
    </row>
    <row r="14476" spans="1:30" s="13" customFormat="1" x14ac:dyDescent="0.25">
      <c r="A14476"/>
      <c r="B14476" s="32"/>
      <c r="C14476" s="34"/>
      <c r="D14476" s="10"/>
      <c r="J14476" s="53"/>
      <c r="K14476" s="64"/>
      <c r="O14476" s="60"/>
      <c r="P14476" s="67"/>
      <c r="T14476" s="53"/>
      <c r="U14476" s="64"/>
      <c r="Y14476" s="53"/>
      <c r="Z14476" s="64"/>
      <c r="AD14476" s="53"/>
    </row>
    <row r="14477" spans="1:30" s="13" customFormat="1" x14ac:dyDescent="0.25">
      <c r="A14477"/>
      <c r="B14477" s="32"/>
      <c r="C14477" s="34"/>
      <c r="D14477" s="10"/>
      <c r="J14477" s="53"/>
      <c r="K14477" s="64"/>
      <c r="O14477" s="60"/>
      <c r="P14477" s="67"/>
      <c r="T14477" s="53"/>
      <c r="U14477" s="64"/>
      <c r="Y14477" s="53"/>
      <c r="Z14477" s="64"/>
      <c r="AD14477" s="53"/>
    </row>
    <row r="14478" spans="1:30" s="13" customFormat="1" x14ac:dyDescent="0.25">
      <c r="A14478"/>
      <c r="B14478" s="32"/>
      <c r="C14478" s="34"/>
      <c r="D14478" s="10"/>
      <c r="J14478" s="53"/>
      <c r="K14478" s="64"/>
      <c r="O14478" s="60"/>
      <c r="P14478" s="67"/>
      <c r="T14478" s="53"/>
      <c r="U14478" s="64"/>
      <c r="Y14478" s="53"/>
      <c r="Z14478" s="64"/>
      <c r="AD14478" s="53"/>
    </row>
    <row r="14479" spans="1:30" s="13" customFormat="1" x14ac:dyDescent="0.25">
      <c r="A14479"/>
      <c r="B14479" s="32"/>
      <c r="C14479" s="34"/>
      <c r="D14479" s="10"/>
      <c r="J14479" s="53"/>
      <c r="K14479" s="64"/>
      <c r="O14479" s="60"/>
      <c r="P14479" s="67"/>
      <c r="T14479" s="53"/>
      <c r="U14479" s="64"/>
      <c r="Y14479" s="53"/>
      <c r="Z14479" s="64"/>
      <c r="AD14479" s="53"/>
    </row>
    <row r="14480" spans="1:30" s="13" customFormat="1" x14ac:dyDescent="0.25">
      <c r="A14480"/>
      <c r="B14480" s="32"/>
      <c r="C14480" s="34"/>
      <c r="D14480" s="10"/>
      <c r="J14480" s="53"/>
      <c r="K14480" s="64"/>
      <c r="O14480" s="60"/>
      <c r="P14480" s="67"/>
      <c r="T14480" s="53"/>
      <c r="U14480" s="64"/>
      <c r="Y14480" s="53"/>
      <c r="Z14480" s="64"/>
      <c r="AD14480" s="53"/>
    </row>
    <row r="14481" spans="1:30" s="13" customFormat="1" x14ac:dyDescent="0.25">
      <c r="A14481"/>
      <c r="B14481" s="32"/>
      <c r="C14481" s="34"/>
      <c r="D14481" s="10"/>
      <c r="J14481" s="53"/>
      <c r="K14481" s="64"/>
      <c r="O14481" s="60"/>
      <c r="P14481" s="67"/>
      <c r="T14481" s="53"/>
      <c r="U14481" s="64"/>
      <c r="Y14481" s="53"/>
      <c r="Z14481" s="64"/>
      <c r="AD14481" s="53"/>
    </row>
    <row r="14482" spans="1:30" s="13" customFormat="1" x14ac:dyDescent="0.25">
      <c r="A14482"/>
      <c r="B14482" s="32"/>
      <c r="C14482" s="34"/>
      <c r="D14482" s="10"/>
      <c r="J14482" s="53"/>
      <c r="K14482" s="64"/>
      <c r="O14482" s="60"/>
      <c r="P14482" s="67"/>
      <c r="T14482" s="53"/>
      <c r="U14482" s="64"/>
      <c r="Y14482" s="53"/>
      <c r="Z14482" s="64"/>
      <c r="AD14482" s="53"/>
    </row>
    <row r="14483" spans="1:30" s="13" customFormat="1" x14ac:dyDescent="0.25">
      <c r="A14483"/>
      <c r="B14483" s="32"/>
      <c r="C14483" s="34"/>
      <c r="D14483" s="10"/>
      <c r="J14483" s="53"/>
      <c r="K14483" s="64"/>
      <c r="O14483" s="60"/>
      <c r="P14483" s="67"/>
      <c r="T14483" s="53"/>
      <c r="U14483" s="64"/>
      <c r="Y14483" s="53"/>
      <c r="Z14483" s="64"/>
      <c r="AD14483" s="53"/>
    </row>
    <row r="14484" spans="1:30" s="13" customFormat="1" x14ac:dyDescent="0.25">
      <c r="A14484"/>
      <c r="B14484" s="32"/>
      <c r="C14484" s="34"/>
      <c r="D14484" s="10"/>
      <c r="J14484" s="53"/>
      <c r="K14484" s="64"/>
      <c r="O14484" s="60"/>
      <c r="P14484" s="67"/>
      <c r="T14484" s="53"/>
      <c r="U14484" s="64"/>
      <c r="Y14484" s="53"/>
      <c r="Z14484" s="64"/>
      <c r="AD14484" s="53"/>
    </row>
    <row r="14485" spans="1:30" s="13" customFormat="1" x14ac:dyDescent="0.25">
      <c r="A14485"/>
      <c r="B14485" s="32"/>
      <c r="C14485" s="34"/>
      <c r="D14485" s="10"/>
      <c r="J14485" s="53"/>
      <c r="K14485" s="64"/>
      <c r="O14485" s="60"/>
      <c r="P14485" s="67"/>
      <c r="T14485" s="53"/>
      <c r="U14485" s="64"/>
      <c r="Y14485" s="53"/>
      <c r="Z14485" s="64"/>
      <c r="AD14485" s="53"/>
    </row>
    <row r="14486" spans="1:30" s="13" customFormat="1" x14ac:dyDescent="0.25">
      <c r="A14486"/>
      <c r="B14486" s="32"/>
      <c r="C14486" s="34"/>
      <c r="D14486" s="10"/>
      <c r="J14486" s="53"/>
      <c r="K14486" s="64"/>
      <c r="O14486" s="60"/>
      <c r="P14486" s="67"/>
      <c r="T14486" s="53"/>
      <c r="U14486" s="64"/>
      <c r="Y14486" s="53"/>
      <c r="Z14486" s="64"/>
      <c r="AD14486" s="53"/>
    </row>
    <row r="14487" spans="1:30" s="13" customFormat="1" x14ac:dyDescent="0.25">
      <c r="A14487"/>
      <c r="B14487" s="32"/>
      <c r="C14487" s="34"/>
      <c r="D14487" s="10"/>
      <c r="J14487" s="53"/>
      <c r="K14487" s="64"/>
      <c r="O14487" s="60"/>
      <c r="P14487" s="67"/>
      <c r="T14487" s="53"/>
      <c r="U14487" s="64"/>
      <c r="Y14487" s="53"/>
      <c r="Z14487" s="64"/>
      <c r="AD14487" s="53"/>
    </row>
    <row r="14488" spans="1:30" s="13" customFormat="1" x14ac:dyDescent="0.25">
      <c r="A14488"/>
      <c r="B14488" s="32"/>
      <c r="C14488" s="34"/>
      <c r="D14488" s="10"/>
      <c r="J14488" s="53"/>
      <c r="K14488" s="64"/>
      <c r="O14488" s="60"/>
      <c r="P14488" s="67"/>
      <c r="T14488" s="53"/>
      <c r="U14488" s="64"/>
      <c r="Y14488" s="53"/>
      <c r="Z14488" s="64"/>
      <c r="AD14488" s="53"/>
    </row>
    <row r="14489" spans="1:30" s="13" customFormat="1" x14ac:dyDescent="0.25">
      <c r="A14489"/>
      <c r="B14489" s="32"/>
      <c r="C14489" s="34"/>
      <c r="D14489" s="10"/>
      <c r="J14489" s="53"/>
      <c r="K14489" s="64"/>
      <c r="O14489" s="60"/>
      <c r="P14489" s="67"/>
      <c r="T14489" s="53"/>
      <c r="U14489" s="64"/>
      <c r="Y14489" s="53"/>
      <c r="Z14489" s="64"/>
      <c r="AD14489" s="53"/>
    </row>
    <row r="14490" spans="1:30" s="13" customFormat="1" x14ac:dyDescent="0.25">
      <c r="A14490"/>
      <c r="B14490" s="32"/>
      <c r="C14490" s="34"/>
      <c r="D14490" s="10"/>
      <c r="J14490" s="53"/>
      <c r="K14490" s="64"/>
      <c r="O14490" s="60"/>
      <c r="P14490" s="67"/>
      <c r="T14490" s="53"/>
      <c r="U14490" s="64"/>
      <c r="Y14490" s="53"/>
      <c r="Z14490" s="64"/>
      <c r="AD14490" s="53"/>
    </row>
    <row r="14491" spans="1:30" s="13" customFormat="1" x14ac:dyDescent="0.25">
      <c r="A14491"/>
      <c r="B14491" s="32"/>
      <c r="C14491" s="34"/>
      <c r="D14491" s="10"/>
      <c r="J14491" s="53"/>
      <c r="K14491" s="64"/>
      <c r="O14491" s="60"/>
      <c r="P14491" s="67"/>
      <c r="T14491" s="53"/>
      <c r="U14491" s="64"/>
      <c r="Y14491" s="53"/>
      <c r="Z14491" s="64"/>
      <c r="AD14491" s="53"/>
    </row>
    <row r="14492" spans="1:30" s="13" customFormat="1" x14ac:dyDescent="0.25">
      <c r="A14492"/>
      <c r="B14492" s="32"/>
      <c r="C14492" s="34"/>
      <c r="D14492" s="10"/>
      <c r="J14492" s="53"/>
      <c r="K14492" s="64"/>
      <c r="O14492" s="60"/>
      <c r="P14492" s="67"/>
      <c r="T14492" s="53"/>
      <c r="U14492" s="64"/>
      <c r="Y14492" s="53"/>
      <c r="Z14492" s="64"/>
      <c r="AD14492" s="53"/>
    </row>
    <row r="14493" spans="1:30" s="13" customFormat="1" x14ac:dyDescent="0.25">
      <c r="A14493"/>
      <c r="B14493" s="32"/>
      <c r="C14493" s="34"/>
      <c r="D14493" s="10"/>
      <c r="J14493" s="53"/>
      <c r="K14493" s="64"/>
      <c r="O14493" s="60"/>
      <c r="P14493" s="67"/>
      <c r="T14493" s="53"/>
      <c r="U14493" s="64"/>
      <c r="Y14493" s="53"/>
      <c r="Z14493" s="64"/>
      <c r="AD14493" s="53"/>
    </row>
    <row r="14494" spans="1:30" s="13" customFormat="1" x14ac:dyDescent="0.25">
      <c r="A14494"/>
      <c r="B14494" s="32"/>
      <c r="C14494" s="34"/>
      <c r="D14494" s="10"/>
      <c r="J14494" s="53"/>
      <c r="K14494" s="64"/>
      <c r="O14494" s="60"/>
      <c r="P14494" s="67"/>
      <c r="T14494" s="53"/>
      <c r="U14494" s="64"/>
      <c r="Y14494" s="53"/>
      <c r="Z14494" s="64"/>
      <c r="AD14494" s="53"/>
    </row>
    <row r="14495" spans="1:30" s="13" customFormat="1" x14ac:dyDescent="0.25">
      <c r="A14495"/>
      <c r="B14495" s="32"/>
      <c r="C14495" s="34"/>
      <c r="D14495" s="10"/>
      <c r="J14495" s="53"/>
      <c r="K14495" s="64"/>
      <c r="O14495" s="60"/>
      <c r="P14495" s="67"/>
      <c r="T14495" s="53"/>
      <c r="U14495" s="64"/>
      <c r="Y14495" s="53"/>
      <c r="Z14495" s="64"/>
      <c r="AD14495" s="53"/>
    </row>
    <row r="14496" spans="1:30" s="13" customFormat="1" x14ac:dyDescent="0.25">
      <c r="A14496"/>
      <c r="B14496" s="32"/>
      <c r="C14496" s="34"/>
      <c r="D14496" s="10"/>
      <c r="J14496" s="53"/>
      <c r="K14496" s="64"/>
      <c r="O14496" s="60"/>
      <c r="P14496" s="67"/>
      <c r="T14496" s="53"/>
      <c r="U14496" s="64"/>
      <c r="Y14496" s="53"/>
      <c r="Z14496" s="64"/>
      <c r="AD14496" s="53"/>
    </row>
    <row r="14497" spans="1:30" s="13" customFormat="1" x14ac:dyDescent="0.25">
      <c r="A14497"/>
      <c r="B14497" s="32"/>
      <c r="C14497" s="34"/>
      <c r="D14497" s="10"/>
      <c r="J14497" s="53"/>
      <c r="K14497" s="64"/>
      <c r="O14497" s="60"/>
      <c r="P14497" s="67"/>
      <c r="T14497" s="53"/>
      <c r="U14497" s="64"/>
      <c r="Y14497" s="53"/>
      <c r="Z14497" s="64"/>
      <c r="AD14497" s="53"/>
    </row>
    <row r="14498" spans="1:30" s="13" customFormat="1" x14ac:dyDescent="0.25">
      <c r="A14498"/>
      <c r="B14498" s="32"/>
      <c r="C14498" s="34"/>
      <c r="D14498" s="10"/>
      <c r="J14498" s="53"/>
      <c r="K14498" s="64"/>
      <c r="O14498" s="60"/>
      <c r="P14498" s="67"/>
      <c r="T14498" s="53"/>
      <c r="U14498" s="64"/>
      <c r="Y14498" s="53"/>
      <c r="Z14498" s="64"/>
      <c r="AD14498" s="53"/>
    </row>
    <row r="14499" spans="1:30" s="13" customFormat="1" x14ac:dyDescent="0.25">
      <c r="A14499"/>
      <c r="B14499" s="32"/>
      <c r="C14499" s="34"/>
      <c r="D14499" s="10"/>
      <c r="J14499" s="53"/>
      <c r="K14499" s="64"/>
      <c r="O14499" s="60"/>
      <c r="P14499" s="67"/>
      <c r="T14499" s="53"/>
      <c r="U14499" s="64"/>
      <c r="Y14499" s="53"/>
      <c r="Z14499" s="64"/>
      <c r="AD14499" s="53"/>
    </row>
    <row r="14500" spans="1:30" s="13" customFormat="1" x14ac:dyDescent="0.25">
      <c r="A14500"/>
      <c r="B14500" s="32"/>
      <c r="C14500" s="34"/>
      <c r="D14500" s="10"/>
      <c r="J14500" s="53"/>
      <c r="K14500" s="64"/>
      <c r="O14500" s="60"/>
      <c r="P14500" s="67"/>
      <c r="T14500" s="53"/>
      <c r="U14500" s="64"/>
      <c r="Y14500" s="53"/>
      <c r="Z14500" s="64"/>
      <c r="AD14500" s="53"/>
    </row>
    <row r="14501" spans="1:30" s="13" customFormat="1" x14ac:dyDescent="0.25">
      <c r="A14501"/>
      <c r="B14501" s="32"/>
      <c r="C14501" s="34"/>
      <c r="D14501" s="10"/>
      <c r="J14501" s="53"/>
      <c r="K14501" s="64"/>
      <c r="O14501" s="60"/>
      <c r="P14501" s="67"/>
      <c r="T14501" s="53"/>
      <c r="U14501" s="64"/>
      <c r="Y14501" s="53"/>
      <c r="Z14501" s="64"/>
      <c r="AD14501" s="53"/>
    </row>
    <row r="14502" spans="1:30" s="13" customFormat="1" x14ac:dyDescent="0.25">
      <c r="A14502"/>
      <c r="B14502" s="32"/>
      <c r="C14502" s="34"/>
      <c r="D14502" s="10"/>
      <c r="J14502" s="53"/>
      <c r="K14502" s="64"/>
      <c r="O14502" s="60"/>
      <c r="P14502" s="67"/>
      <c r="T14502" s="53"/>
      <c r="U14502" s="64"/>
      <c r="Y14502" s="53"/>
      <c r="Z14502" s="64"/>
      <c r="AD14502" s="53"/>
    </row>
    <row r="14503" spans="1:30" s="13" customFormat="1" x14ac:dyDescent="0.25">
      <c r="A14503"/>
      <c r="B14503" s="32"/>
      <c r="C14503" s="34"/>
      <c r="D14503" s="10"/>
      <c r="J14503" s="53"/>
      <c r="K14503" s="64"/>
      <c r="O14503" s="60"/>
      <c r="P14503" s="67"/>
      <c r="T14503" s="53"/>
      <c r="U14503" s="64"/>
      <c r="Y14503" s="53"/>
      <c r="Z14503" s="64"/>
      <c r="AD14503" s="53"/>
    </row>
    <row r="14504" spans="1:30" s="13" customFormat="1" x14ac:dyDescent="0.25">
      <c r="A14504"/>
      <c r="B14504" s="32"/>
      <c r="C14504" s="34"/>
      <c r="D14504" s="10"/>
      <c r="J14504" s="53"/>
      <c r="K14504" s="64"/>
      <c r="O14504" s="60"/>
      <c r="P14504" s="67"/>
      <c r="T14504" s="53"/>
      <c r="U14504" s="64"/>
      <c r="Y14504" s="53"/>
      <c r="Z14504" s="64"/>
      <c r="AD14504" s="53"/>
    </row>
    <row r="14505" spans="1:30" s="13" customFormat="1" x14ac:dyDescent="0.25">
      <c r="A14505"/>
      <c r="B14505" s="32"/>
      <c r="C14505" s="34"/>
      <c r="D14505" s="10"/>
      <c r="J14505" s="53"/>
      <c r="K14505" s="64"/>
      <c r="O14505" s="60"/>
      <c r="P14505" s="67"/>
      <c r="T14505" s="53"/>
      <c r="U14505" s="64"/>
      <c r="Y14505" s="53"/>
      <c r="Z14505" s="64"/>
      <c r="AD14505" s="53"/>
    </row>
    <row r="14506" spans="1:30" s="13" customFormat="1" x14ac:dyDescent="0.25">
      <c r="A14506"/>
      <c r="B14506" s="32"/>
      <c r="C14506" s="34"/>
      <c r="D14506" s="10"/>
      <c r="J14506" s="53"/>
      <c r="K14506" s="64"/>
      <c r="O14506" s="60"/>
      <c r="P14506" s="67"/>
      <c r="T14506" s="53"/>
      <c r="U14506" s="64"/>
      <c r="Y14506" s="53"/>
      <c r="Z14506" s="64"/>
      <c r="AD14506" s="53"/>
    </row>
    <row r="14507" spans="1:30" s="13" customFormat="1" x14ac:dyDescent="0.25">
      <c r="A14507"/>
      <c r="B14507" s="32"/>
      <c r="C14507" s="34"/>
      <c r="D14507" s="10"/>
      <c r="J14507" s="53"/>
      <c r="K14507" s="64"/>
      <c r="O14507" s="60"/>
      <c r="P14507" s="67"/>
      <c r="T14507" s="53"/>
      <c r="U14507" s="64"/>
      <c r="Y14507" s="53"/>
      <c r="Z14507" s="64"/>
      <c r="AD14507" s="53"/>
    </row>
    <row r="14508" spans="1:30" s="13" customFormat="1" x14ac:dyDescent="0.25">
      <c r="A14508"/>
      <c r="B14508" s="32"/>
      <c r="C14508" s="34"/>
      <c r="D14508" s="10"/>
      <c r="J14508" s="53"/>
      <c r="K14508" s="64"/>
      <c r="O14508" s="60"/>
      <c r="P14508" s="67"/>
      <c r="T14508" s="53"/>
      <c r="U14508" s="64"/>
      <c r="Y14508" s="53"/>
      <c r="Z14508" s="64"/>
      <c r="AD14508" s="53"/>
    </row>
    <row r="14509" spans="1:30" s="13" customFormat="1" x14ac:dyDescent="0.25">
      <c r="A14509"/>
      <c r="B14509" s="32"/>
      <c r="C14509" s="34"/>
      <c r="D14509" s="10"/>
      <c r="J14509" s="53"/>
      <c r="K14509" s="64"/>
      <c r="O14509" s="60"/>
      <c r="P14509" s="67"/>
      <c r="T14509" s="53"/>
      <c r="U14509" s="64"/>
      <c r="Y14509" s="53"/>
      <c r="Z14509" s="64"/>
      <c r="AD14509" s="53"/>
    </row>
    <row r="14510" spans="1:30" s="13" customFormat="1" x14ac:dyDescent="0.25">
      <c r="A14510"/>
      <c r="B14510" s="32"/>
      <c r="C14510" s="34"/>
      <c r="D14510" s="10"/>
      <c r="J14510" s="53"/>
      <c r="K14510" s="64"/>
      <c r="O14510" s="60"/>
      <c r="P14510" s="67"/>
      <c r="T14510" s="53"/>
      <c r="U14510" s="64"/>
      <c r="Y14510" s="53"/>
      <c r="Z14510" s="64"/>
      <c r="AD14510" s="53"/>
    </row>
    <row r="14511" spans="1:30" s="13" customFormat="1" x14ac:dyDescent="0.25">
      <c r="A14511"/>
      <c r="B14511" s="32"/>
      <c r="C14511" s="34"/>
      <c r="D14511" s="10"/>
      <c r="J14511" s="53"/>
      <c r="K14511" s="64"/>
      <c r="O14511" s="60"/>
      <c r="P14511" s="67"/>
      <c r="T14511" s="53"/>
      <c r="U14511" s="64"/>
      <c r="Y14511" s="53"/>
      <c r="Z14511" s="64"/>
      <c r="AD14511" s="53"/>
    </row>
    <row r="14512" spans="1:30" s="13" customFormat="1" x14ac:dyDescent="0.25">
      <c r="A14512"/>
      <c r="B14512" s="32"/>
      <c r="C14512" s="34"/>
      <c r="D14512" s="10"/>
      <c r="J14512" s="53"/>
      <c r="K14512" s="64"/>
      <c r="O14512" s="60"/>
      <c r="P14512" s="67"/>
      <c r="T14512" s="53"/>
      <c r="U14512" s="64"/>
      <c r="Y14512" s="53"/>
      <c r="Z14512" s="64"/>
      <c r="AD14512" s="53"/>
    </row>
    <row r="14513" spans="1:30" s="13" customFormat="1" x14ac:dyDescent="0.25">
      <c r="A14513"/>
      <c r="B14513" s="32"/>
      <c r="C14513" s="34"/>
      <c r="D14513" s="10"/>
      <c r="J14513" s="53"/>
      <c r="K14513" s="64"/>
      <c r="O14513" s="60"/>
      <c r="P14513" s="67"/>
      <c r="T14513" s="53"/>
      <c r="U14513" s="64"/>
      <c r="Y14513" s="53"/>
      <c r="Z14513" s="64"/>
      <c r="AD14513" s="53"/>
    </row>
    <row r="14514" spans="1:30" s="13" customFormat="1" x14ac:dyDescent="0.25">
      <c r="A14514"/>
      <c r="B14514" s="32"/>
      <c r="C14514" s="34"/>
      <c r="D14514" s="10"/>
      <c r="J14514" s="53"/>
      <c r="K14514" s="64"/>
      <c r="O14514" s="60"/>
      <c r="P14514" s="67"/>
      <c r="T14514" s="53"/>
      <c r="U14514" s="64"/>
      <c r="Y14514" s="53"/>
      <c r="Z14514" s="64"/>
      <c r="AD14514" s="53"/>
    </row>
    <row r="14515" spans="1:30" s="13" customFormat="1" x14ac:dyDescent="0.25">
      <c r="A14515"/>
      <c r="B14515" s="32"/>
      <c r="C14515" s="34"/>
      <c r="D14515" s="10"/>
      <c r="J14515" s="53"/>
      <c r="K14515" s="64"/>
      <c r="O14515" s="60"/>
      <c r="P14515" s="67"/>
      <c r="T14515" s="53"/>
      <c r="U14515" s="64"/>
      <c r="Y14515" s="53"/>
      <c r="Z14515" s="64"/>
      <c r="AD14515" s="53"/>
    </row>
    <row r="14516" spans="1:30" s="13" customFormat="1" x14ac:dyDescent="0.25">
      <c r="A14516"/>
      <c r="B14516" s="32"/>
      <c r="C14516" s="34"/>
      <c r="D14516" s="10"/>
      <c r="J14516" s="53"/>
      <c r="K14516" s="64"/>
      <c r="O14516" s="60"/>
      <c r="P14516" s="67"/>
      <c r="T14516" s="53"/>
      <c r="U14516" s="64"/>
      <c r="Y14516" s="53"/>
      <c r="Z14516" s="64"/>
      <c r="AD14516" s="53"/>
    </row>
    <row r="14517" spans="1:30" s="13" customFormat="1" x14ac:dyDescent="0.25">
      <c r="A14517"/>
      <c r="B14517" s="32"/>
      <c r="C14517" s="34"/>
      <c r="D14517" s="10"/>
      <c r="J14517" s="53"/>
      <c r="K14517" s="64"/>
      <c r="O14517" s="60"/>
      <c r="P14517" s="67"/>
      <c r="T14517" s="53"/>
      <c r="U14517" s="64"/>
      <c r="Y14517" s="53"/>
      <c r="Z14517" s="64"/>
      <c r="AD14517" s="53"/>
    </row>
    <row r="14518" spans="1:30" s="13" customFormat="1" x14ac:dyDescent="0.25">
      <c r="A14518"/>
      <c r="B14518" s="32"/>
      <c r="C14518" s="34"/>
      <c r="D14518" s="10"/>
      <c r="J14518" s="53"/>
      <c r="K14518" s="64"/>
      <c r="O14518" s="60"/>
      <c r="P14518" s="67"/>
      <c r="T14518" s="53"/>
      <c r="U14518" s="64"/>
      <c r="Y14518" s="53"/>
      <c r="Z14518" s="64"/>
      <c r="AD14518" s="53"/>
    </row>
    <row r="14519" spans="1:30" s="13" customFormat="1" x14ac:dyDescent="0.25">
      <c r="A14519"/>
      <c r="B14519" s="32"/>
      <c r="C14519" s="34"/>
      <c r="D14519" s="10"/>
      <c r="J14519" s="53"/>
      <c r="K14519" s="64"/>
      <c r="O14519" s="60"/>
      <c r="P14519" s="67"/>
      <c r="T14519" s="53"/>
      <c r="U14519" s="64"/>
      <c r="Y14519" s="53"/>
      <c r="Z14519" s="64"/>
      <c r="AD14519" s="53"/>
    </row>
    <row r="14520" spans="1:30" s="13" customFormat="1" x14ac:dyDescent="0.25">
      <c r="A14520"/>
      <c r="B14520" s="32"/>
      <c r="C14520" s="34"/>
      <c r="D14520" s="10"/>
      <c r="J14520" s="53"/>
      <c r="K14520" s="64"/>
      <c r="O14520" s="60"/>
      <c r="P14520" s="67"/>
      <c r="T14520" s="53"/>
      <c r="U14520" s="64"/>
      <c r="Y14520" s="53"/>
      <c r="Z14520" s="64"/>
      <c r="AD14520" s="53"/>
    </row>
    <row r="14521" spans="1:30" s="13" customFormat="1" x14ac:dyDescent="0.25">
      <c r="A14521"/>
      <c r="B14521" s="32"/>
      <c r="C14521" s="34"/>
      <c r="D14521" s="10"/>
      <c r="J14521" s="53"/>
      <c r="K14521" s="64"/>
      <c r="O14521" s="60"/>
      <c r="P14521" s="67"/>
      <c r="T14521" s="53"/>
      <c r="U14521" s="64"/>
      <c r="Y14521" s="53"/>
      <c r="Z14521" s="64"/>
      <c r="AD14521" s="53"/>
    </row>
    <row r="14522" spans="1:30" s="13" customFormat="1" x14ac:dyDescent="0.25">
      <c r="A14522"/>
      <c r="B14522" s="32"/>
      <c r="C14522" s="34"/>
      <c r="D14522" s="10"/>
      <c r="J14522" s="53"/>
      <c r="K14522" s="64"/>
      <c r="O14522" s="60"/>
      <c r="P14522" s="67"/>
      <c r="T14522" s="53"/>
      <c r="U14522" s="64"/>
      <c r="Y14522" s="53"/>
      <c r="Z14522" s="64"/>
      <c r="AD14522" s="53"/>
    </row>
    <row r="14523" spans="1:30" s="13" customFormat="1" x14ac:dyDescent="0.25">
      <c r="A14523"/>
      <c r="B14523" s="32"/>
      <c r="C14523" s="34"/>
      <c r="D14523" s="10"/>
      <c r="J14523" s="53"/>
      <c r="K14523" s="64"/>
      <c r="O14523" s="60"/>
      <c r="P14523" s="67"/>
      <c r="T14523" s="53"/>
      <c r="U14523" s="64"/>
      <c r="Y14523" s="53"/>
      <c r="Z14523" s="64"/>
      <c r="AD14523" s="53"/>
    </row>
    <row r="14524" spans="1:30" s="13" customFormat="1" x14ac:dyDescent="0.25">
      <c r="A14524"/>
      <c r="B14524" s="32"/>
      <c r="C14524" s="34"/>
      <c r="D14524" s="10"/>
      <c r="J14524" s="53"/>
      <c r="K14524" s="64"/>
      <c r="O14524" s="60"/>
      <c r="P14524" s="67"/>
      <c r="T14524" s="53"/>
      <c r="U14524" s="64"/>
      <c r="Y14524" s="53"/>
      <c r="Z14524" s="64"/>
      <c r="AD14524" s="53"/>
    </row>
    <row r="14525" spans="1:30" s="13" customFormat="1" x14ac:dyDescent="0.25">
      <c r="A14525"/>
      <c r="B14525" s="32"/>
      <c r="C14525" s="34"/>
      <c r="D14525" s="10"/>
      <c r="J14525" s="53"/>
      <c r="K14525" s="64"/>
      <c r="O14525" s="60"/>
      <c r="P14525" s="67"/>
      <c r="T14525" s="53"/>
      <c r="U14525" s="64"/>
      <c r="Y14525" s="53"/>
      <c r="Z14525" s="64"/>
      <c r="AD14525" s="53"/>
    </row>
    <row r="14526" spans="1:30" s="13" customFormat="1" x14ac:dyDescent="0.25">
      <c r="A14526"/>
      <c r="B14526" s="32"/>
      <c r="C14526" s="34"/>
      <c r="D14526" s="10"/>
      <c r="J14526" s="53"/>
      <c r="K14526" s="64"/>
      <c r="O14526" s="60"/>
      <c r="P14526" s="67"/>
      <c r="T14526" s="53"/>
      <c r="U14526" s="64"/>
      <c r="Y14526" s="53"/>
      <c r="Z14526" s="64"/>
      <c r="AD14526" s="53"/>
    </row>
    <row r="14527" spans="1:30" s="13" customFormat="1" x14ac:dyDescent="0.25">
      <c r="A14527"/>
      <c r="B14527" s="32"/>
      <c r="C14527" s="34"/>
      <c r="D14527" s="10"/>
      <c r="J14527" s="53"/>
      <c r="K14527" s="64"/>
      <c r="O14527" s="60"/>
      <c r="P14527" s="67"/>
      <c r="T14527" s="53"/>
      <c r="U14527" s="64"/>
      <c r="Y14527" s="53"/>
      <c r="Z14527" s="64"/>
      <c r="AD14527" s="53"/>
    </row>
    <row r="14528" spans="1:30" s="13" customFormat="1" x14ac:dyDescent="0.25">
      <c r="A14528"/>
      <c r="B14528" s="32"/>
      <c r="C14528" s="34"/>
      <c r="D14528" s="10"/>
      <c r="J14528" s="53"/>
      <c r="K14528" s="64"/>
      <c r="O14528" s="60"/>
      <c r="P14528" s="67"/>
      <c r="T14528" s="53"/>
      <c r="U14528" s="64"/>
      <c r="Y14528" s="53"/>
      <c r="Z14528" s="64"/>
      <c r="AD14528" s="53"/>
    </row>
    <row r="14529" spans="1:30" s="13" customFormat="1" x14ac:dyDescent="0.25">
      <c r="A14529"/>
      <c r="B14529" s="32"/>
      <c r="C14529" s="34"/>
      <c r="D14529" s="10"/>
      <c r="J14529" s="53"/>
      <c r="K14529" s="64"/>
      <c r="O14529" s="60"/>
      <c r="P14529" s="67"/>
      <c r="T14529" s="53"/>
      <c r="U14529" s="64"/>
      <c r="Y14529" s="53"/>
      <c r="Z14529" s="64"/>
      <c r="AD14529" s="53"/>
    </row>
    <row r="14530" spans="1:30" s="13" customFormat="1" x14ac:dyDescent="0.25">
      <c r="A14530"/>
      <c r="B14530" s="32"/>
      <c r="C14530" s="34"/>
      <c r="D14530" s="10"/>
      <c r="J14530" s="53"/>
      <c r="K14530" s="64"/>
      <c r="O14530" s="60"/>
      <c r="P14530" s="67"/>
      <c r="T14530" s="53"/>
      <c r="U14530" s="64"/>
      <c r="Y14530" s="53"/>
      <c r="Z14530" s="64"/>
      <c r="AD14530" s="53"/>
    </row>
    <row r="14531" spans="1:30" s="13" customFormat="1" x14ac:dyDescent="0.25">
      <c r="A14531"/>
      <c r="B14531" s="32"/>
      <c r="C14531" s="34"/>
      <c r="D14531" s="10"/>
      <c r="J14531" s="53"/>
      <c r="K14531" s="64"/>
      <c r="O14531" s="60"/>
      <c r="P14531" s="67"/>
      <c r="T14531" s="53"/>
      <c r="U14531" s="64"/>
      <c r="Y14531" s="53"/>
      <c r="Z14531" s="64"/>
      <c r="AD14531" s="53"/>
    </row>
    <row r="14532" spans="1:30" s="13" customFormat="1" x14ac:dyDescent="0.25">
      <c r="A14532"/>
      <c r="B14532" s="32"/>
      <c r="C14532" s="34"/>
      <c r="D14532" s="10"/>
      <c r="J14532" s="53"/>
      <c r="K14532" s="64"/>
      <c r="O14532" s="60"/>
      <c r="P14532" s="67"/>
      <c r="T14532" s="53"/>
      <c r="U14532" s="64"/>
      <c r="Y14532" s="53"/>
      <c r="Z14532" s="64"/>
      <c r="AD14532" s="53"/>
    </row>
    <row r="14533" spans="1:30" s="13" customFormat="1" x14ac:dyDescent="0.25">
      <c r="A14533"/>
      <c r="B14533" s="32"/>
      <c r="C14533" s="34"/>
      <c r="D14533" s="10"/>
      <c r="J14533" s="53"/>
      <c r="K14533" s="64"/>
      <c r="O14533" s="60"/>
      <c r="P14533" s="67"/>
      <c r="T14533" s="53"/>
      <c r="U14533" s="64"/>
      <c r="Y14533" s="53"/>
      <c r="Z14533" s="64"/>
      <c r="AD14533" s="53"/>
    </row>
    <row r="14534" spans="1:30" s="13" customFormat="1" x14ac:dyDescent="0.25">
      <c r="A14534"/>
      <c r="B14534" s="32"/>
      <c r="C14534" s="34"/>
      <c r="D14534" s="10"/>
      <c r="J14534" s="53"/>
      <c r="K14534" s="64"/>
      <c r="O14534" s="60"/>
      <c r="P14534" s="67"/>
      <c r="T14534" s="53"/>
      <c r="U14534" s="64"/>
      <c r="Y14534" s="53"/>
      <c r="Z14534" s="64"/>
      <c r="AD14534" s="53"/>
    </row>
    <row r="14535" spans="1:30" s="13" customFormat="1" x14ac:dyDescent="0.25">
      <c r="A14535"/>
      <c r="B14535" s="32"/>
      <c r="C14535" s="34"/>
      <c r="D14535" s="10"/>
      <c r="J14535" s="53"/>
      <c r="K14535" s="64"/>
      <c r="O14535" s="60"/>
      <c r="P14535" s="67"/>
      <c r="T14535" s="53"/>
      <c r="U14535" s="64"/>
      <c r="Y14535" s="53"/>
      <c r="Z14535" s="64"/>
      <c r="AD14535" s="53"/>
    </row>
    <row r="14536" spans="1:30" s="13" customFormat="1" x14ac:dyDescent="0.25">
      <c r="A14536"/>
      <c r="B14536" s="32"/>
      <c r="C14536" s="34"/>
      <c r="D14536" s="10"/>
      <c r="J14536" s="53"/>
      <c r="K14536" s="64"/>
      <c r="O14536" s="60"/>
      <c r="P14536" s="67"/>
      <c r="T14536" s="53"/>
      <c r="U14536" s="64"/>
      <c r="Y14536" s="53"/>
      <c r="Z14536" s="64"/>
      <c r="AD14536" s="53"/>
    </row>
    <row r="14537" spans="1:30" s="13" customFormat="1" x14ac:dyDescent="0.25">
      <c r="A14537"/>
      <c r="B14537" s="32"/>
      <c r="C14537" s="34"/>
      <c r="D14537" s="10"/>
      <c r="J14537" s="53"/>
      <c r="K14537" s="64"/>
      <c r="O14537" s="60"/>
      <c r="P14537" s="67"/>
      <c r="T14537" s="53"/>
      <c r="U14537" s="64"/>
      <c r="Y14537" s="53"/>
      <c r="Z14537" s="64"/>
      <c r="AD14537" s="53"/>
    </row>
    <row r="14538" spans="1:30" s="13" customFormat="1" x14ac:dyDescent="0.25">
      <c r="A14538"/>
      <c r="B14538" s="32"/>
      <c r="C14538" s="34"/>
      <c r="D14538" s="10"/>
      <c r="J14538" s="53"/>
      <c r="K14538" s="64"/>
      <c r="O14538" s="60"/>
      <c r="P14538" s="67"/>
      <c r="T14538" s="53"/>
      <c r="U14538" s="64"/>
      <c r="Y14538" s="53"/>
      <c r="Z14538" s="64"/>
      <c r="AD14538" s="53"/>
    </row>
    <row r="14539" spans="1:30" s="13" customFormat="1" x14ac:dyDescent="0.25">
      <c r="A14539"/>
      <c r="B14539" s="32"/>
      <c r="C14539" s="34"/>
      <c r="D14539" s="10"/>
      <c r="J14539" s="53"/>
      <c r="K14539" s="64"/>
      <c r="O14539" s="60"/>
      <c r="P14539" s="67"/>
      <c r="T14539" s="53"/>
      <c r="U14539" s="64"/>
      <c r="Y14539" s="53"/>
      <c r="Z14539" s="64"/>
      <c r="AD14539" s="53"/>
    </row>
    <row r="14540" spans="1:30" s="13" customFormat="1" x14ac:dyDescent="0.25">
      <c r="A14540"/>
      <c r="B14540" s="32"/>
      <c r="C14540" s="34"/>
      <c r="D14540" s="10"/>
      <c r="J14540" s="53"/>
      <c r="K14540" s="64"/>
      <c r="O14540" s="60"/>
      <c r="P14540" s="67"/>
      <c r="T14540" s="53"/>
      <c r="U14540" s="64"/>
      <c r="Y14540" s="53"/>
      <c r="Z14540" s="64"/>
      <c r="AD14540" s="53"/>
    </row>
    <row r="14541" spans="1:30" s="13" customFormat="1" x14ac:dyDescent="0.25">
      <c r="A14541"/>
      <c r="B14541" s="32"/>
      <c r="C14541" s="34"/>
      <c r="D14541" s="10"/>
      <c r="J14541" s="53"/>
      <c r="K14541" s="64"/>
      <c r="O14541" s="60"/>
      <c r="P14541" s="67"/>
      <c r="T14541" s="53"/>
      <c r="U14541" s="64"/>
      <c r="Y14541" s="53"/>
      <c r="Z14541" s="64"/>
      <c r="AD14541" s="53"/>
    </row>
    <row r="14542" spans="1:30" s="13" customFormat="1" x14ac:dyDescent="0.25">
      <c r="A14542"/>
      <c r="B14542" s="32"/>
      <c r="C14542" s="34"/>
      <c r="D14542" s="10"/>
      <c r="J14542" s="53"/>
      <c r="K14542" s="64"/>
      <c r="O14542" s="60"/>
      <c r="P14542" s="67"/>
      <c r="T14542" s="53"/>
      <c r="U14542" s="64"/>
      <c r="Y14542" s="53"/>
      <c r="Z14542" s="64"/>
      <c r="AD14542" s="53"/>
    </row>
    <row r="14543" spans="1:30" s="13" customFormat="1" x14ac:dyDescent="0.25">
      <c r="A14543"/>
      <c r="B14543" s="32"/>
      <c r="C14543" s="34"/>
      <c r="D14543" s="10"/>
      <c r="J14543" s="53"/>
      <c r="K14543" s="64"/>
      <c r="O14543" s="60"/>
      <c r="P14543" s="67"/>
      <c r="T14543" s="53"/>
      <c r="U14543" s="64"/>
      <c r="Y14543" s="53"/>
      <c r="Z14543" s="64"/>
      <c r="AD14543" s="53"/>
    </row>
    <row r="14544" spans="1:30" s="13" customFormat="1" x14ac:dyDescent="0.25">
      <c r="A14544"/>
      <c r="B14544" s="32"/>
      <c r="C14544" s="34"/>
      <c r="D14544" s="10"/>
      <c r="J14544" s="53"/>
      <c r="K14544" s="64"/>
      <c r="O14544" s="60"/>
      <c r="P14544" s="67"/>
      <c r="T14544" s="53"/>
      <c r="U14544" s="64"/>
      <c r="Y14544" s="53"/>
      <c r="Z14544" s="64"/>
      <c r="AD14544" s="53"/>
    </row>
    <row r="14545" spans="1:30" s="13" customFormat="1" x14ac:dyDescent="0.25">
      <c r="A14545"/>
      <c r="B14545" s="32"/>
      <c r="C14545" s="34"/>
      <c r="D14545" s="10"/>
      <c r="J14545" s="53"/>
      <c r="K14545" s="64"/>
      <c r="O14545" s="60"/>
      <c r="P14545" s="67"/>
      <c r="T14545" s="53"/>
      <c r="U14545" s="64"/>
      <c r="Y14545" s="53"/>
      <c r="Z14545" s="64"/>
      <c r="AD14545" s="53"/>
    </row>
    <row r="14546" spans="1:30" s="13" customFormat="1" x14ac:dyDescent="0.25">
      <c r="A14546"/>
      <c r="B14546" s="32"/>
      <c r="C14546" s="34"/>
      <c r="D14546" s="10"/>
      <c r="J14546" s="53"/>
      <c r="K14546" s="64"/>
      <c r="O14546" s="60"/>
      <c r="P14546" s="67"/>
      <c r="T14546" s="53"/>
      <c r="U14546" s="64"/>
      <c r="Y14546" s="53"/>
      <c r="Z14546" s="64"/>
      <c r="AD14546" s="53"/>
    </row>
    <row r="14547" spans="1:30" s="13" customFormat="1" x14ac:dyDescent="0.25">
      <c r="A14547"/>
      <c r="B14547" s="32"/>
      <c r="C14547" s="34"/>
      <c r="D14547" s="10"/>
      <c r="J14547" s="53"/>
      <c r="K14547" s="64"/>
      <c r="O14547" s="60"/>
      <c r="P14547" s="67"/>
      <c r="T14547" s="53"/>
      <c r="U14547" s="64"/>
      <c r="Y14547" s="53"/>
      <c r="Z14547" s="64"/>
      <c r="AD14547" s="53"/>
    </row>
    <row r="14548" spans="1:30" s="13" customFormat="1" x14ac:dyDescent="0.25">
      <c r="A14548"/>
      <c r="B14548" s="32"/>
      <c r="C14548" s="34"/>
      <c r="D14548" s="10"/>
      <c r="J14548" s="53"/>
      <c r="K14548" s="64"/>
      <c r="O14548" s="60"/>
      <c r="P14548" s="67"/>
      <c r="T14548" s="53"/>
      <c r="U14548" s="64"/>
      <c r="Y14548" s="53"/>
      <c r="Z14548" s="64"/>
      <c r="AD14548" s="53"/>
    </row>
    <row r="14549" spans="1:30" s="13" customFormat="1" x14ac:dyDescent="0.25">
      <c r="A14549"/>
      <c r="B14549" s="32"/>
      <c r="C14549" s="34"/>
      <c r="D14549" s="10"/>
      <c r="J14549" s="53"/>
      <c r="K14549" s="64"/>
      <c r="O14549" s="60"/>
      <c r="P14549" s="67"/>
      <c r="T14549" s="53"/>
      <c r="U14549" s="64"/>
      <c r="Y14549" s="53"/>
      <c r="Z14549" s="64"/>
      <c r="AD14549" s="53"/>
    </row>
    <row r="14550" spans="1:30" s="13" customFormat="1" x14ac:dyDescent="0.25">
      <c r="A14550"/>
      <c r="B14550" s="32"/>
      <c r="C14550" s="34"/>
      <c r="D14550" s="10"/>
      <c r="J14550" s="53"/>
      <c r="K14550" s="64"/>
      <c r="O14550" s="60"/>
      <c r="P14550" s="67"/>
      <c r="T14550" s="53"/>
      <c r="U14550" s="64"/>
      <c r="Y14550" s="53"/>
      <c r="Z14550" s="64"/>
      <c r="AD14550" s="53"/>
    </row>
    <row r="14551" spans="1:30" s="13" customFormat="1" x14ac:dyDescent="0.25">
      <c r="A14551"/>
      <c r="B14551" s="32"/>
      <c r="C14551" s="34"/>
      <c r="D14551" s="10"/>
      <c r="J14551" s="53"/>
      <c r="K14551" s="64"/>
      <c r="O14551" s="60"/>
      <c r="P14551" s="67"/>
      <c r="T14551" s="53"/>
      <c r="U14551" s="64"/>
      <c r="Y14551" s="53"/>
      <c r="Z14551" s="64"/>
      <c r="AD14551" s="53"/>
    </row>
    <row r="14552" spans="1:30" s="13" customFormat="1" x14ac:dyDescent="0.25">
      <c r="A14552"/>
      <c r="B14552" s="32"/>
      <c r="C14552" s="34"/>
      <c r="D14552" s="10"/>
      <c r="J14552" s="53"/>
      <c r="K14552" s="64"/>
      <c r="O14552" s="60"/>
      <c r="P14552" s="67"/>
      <c r="T14552" s="53"/>
      <c r="U14552" s="64"/>
      <c r="Y14552" s="53"/>
      <c r="Z14552" s="64"/>
      <c r="AD14552" s="53"/>
    </row>
    <row r="14553" spans="1:30" s="13" customFormat="1" x14ac:dyDescent="0.25">
      <c r="A14553"/>
      <c r="B14553" s="32"/>
      <c r="C14553" s="34"/>
      <c r="D14553" s="10"/>
      <c r="J14553" s="53"/>
      <c r="K14553" s="64"/>
      <c r="O14553" s="60"/>
      <c r="P14553" s="67"/>
      <c r="T14553" s="53"/>
      <c r="U14553" s="64"/>
      <c r="Y14553" s="53"/>
      <c r="Z14553" s="64"/>
      <c r="AD14553" s="53"/>
    </row>
    <row r="14554" spans="1:30" s="13" customFormat="1" x14ac:dyDescent="0.25">
      <c r="A14554"/>
      <c r="B14554" s="32"/>
      <c r="C14554" s="34"/>
      <c r="D14554" s="10"/>
      <c r="J14554" s="53"/>
      <c r="K14554" s="64"/>
      <c r="O14554" s="60"/>
      <c r="P14554" s="67"/>
      <c r="T14554" s="53"/>
      <c r="U14554" s="64"/>
      <c r="Y14554" s="53"/>
      <c r="Z14554" s="64"/>
      <c r="AD14554" s="53"/>
    </row>
    <row r="14555" spans="1:30" s="13" customFormat="1" x14ac:dyDescent="0.25">
      <c r="A14555"/>
      <c r="B14555" s="32"/>
      <c r="C14555" s="34"/>
      <c r="D14555" s="10"/>
      <c r="J14555" s="53"/>
      <c r="K14555" s="64"/>
      <c r="O14555" s="60"/>
      <c r="P14555" s="67"/>
      <c r="T14555" s="53"/>
      <c r="U14555" s="64"/>
      <c r="Y14555" s="53"/>
      <c r="Z14555" s="64"/>
      <c r="AD14555" s="53"/>
    </row>
    <row r="14556" spans="1:30" s="13" customFormat="1" x14ac:dyDescent="0.25">
      <c r="A14556"/>
      <c r="B14556" s="32"/>
      <c r="C14556" s="34"/>
      <c r="D14556" s="10"/>
      <c r="J14556" s="53"/>
      <c r="K14556" s="64"/>
      <c r="O14556" s="60"/>
      <c r="P14556" s="67"/>
      <c r="T14556" s="53"/>
      <c r="U14556" s="64"/>
      <c r="Y14556" s="53"/>
      <c r="Z14556" s="64"/>
      <c r="AD14556" s="53"/>
    </row>
    <row r="14557" spans="1:30" s="13" customFormat="1" x14ac:dyDescent="0.25">
      <c r="A14557"/>
      <c r="B14557" s="32"/>
      <c r="C14557" s="34"/>
      <c r="D14557" s="10"/>
      <c r="J14557" s="53"/>
      <c r="K14557" s="64"/>
      <c r="O14557" s="60"/>
      <c r="P14557" s="67"/>
      <c r="T14557" s="53"/>
      <c r="U14557" s="64"/>
      <c r="Y14557" s="53"/>
      <c r="Z14557" s="64"/>
      <c r="AD14557" s="53"/>
    </row>
    <row r="14558" spans="1:30" s="13" customFormat="1" x14ac:dyDescent="0.25">
      <c r="A14558"/>
      <c r="B14558" s="32"/>
      <c r="C14558" s="34"/>
      <c r="D14558" s="10"/>
      <c r="J14558" s="53"/>
      <c r="K14558" s="64"/>
      <c r="O14558" s="60"/>
      <c r="P14558" s="67"/>
      <c r="T14558" s="53"/>
      <c r="U14558" s="64"/>
      <c r="Y14558" s="53"/>
      <c r="Z14558" s="64"/>
      <c r="AD14558" s="53"/>
    </row>
    <row r="14559" spans="1:30" s="13" customFormat="1" x14ac:dyDescent="0.25">
      <c r="A14559"/>
      <c r="B14559" s="32"/>
      <c r="C14559" s="34"/>
      <c r="D14559" s="10"/>
      <c r="J14559" s="53"/>
      <c r="K14559" s="64"/>
      <c r="O14559" s="60"/>
      <c r="P14559" s="67"/>
      <c r="T14559" s="53"/>
      <c r="U14559" s="64"/>
      <c r="Y14559" s="53"/>
      <c r="Z14559" s="64"/>
      <c r="AD14559" s="53"/>
    </row>
    <row r="14560" spans="1:30" s="13" customFormat="1" x14ac:dyDescent="0.25">
      <c r="A14560"/>
      <c r="B14560" s="32"/>
      <c r="C14560" s="34"/>
      <c r="D14560" s="10"/>
      <c r="J14560" s="53"/>
      <c r="K14560" s="64"/>
      <c r="O14560" s="60"/>
      <c r="P14560" s="67"/>
      <c r="T14560" s="53"/>
      <c r="U14560" s="64"/>
      <c r="Y14560" s="53"/>
      <c r="Z14560" s="64"/>
      <c r="AD14560" s="53"/>
    </row>
    <row r="14561" spans="1:30" s="13" customFormat="1" x14ac:dyDescent="0.25">
      <c r="A14561"/>
      <c r="B14561" s="32"/>
      <c r="C14561" s="34"/>
      <c r="D14561" s="10"/>
      <c r="J14561" s="53"/>
      <c r="K14561" s="64"/>
      <c r="O14561" s="60"/>
      <c r="P14561" s="67"/>
      <c r="T14561" s="53"/>
      <c r="U14561" s="64"/>
      <c r="Y14561" s="53"/>
      <c r="Z14561" s="64"/>
      <c r="AD14561" s="53"/>
    </row>
    <row r="14562" spans="1:30" s="13" customFormat="1" x14ac:dyDescent="0.25">
      <c r="A14562"/>
      <c r="B14562" s="32"/>
      <c r="C14562" s="34"/>
      <c r="D14562" s="10"/>
      <c r="J14562" s="53"/>
      <c r="K14562" s="64"/>
      <c r="O14562" s="60"/>
      <c r="P14562" s="67"/>
      <c r="T14562" s="53"/>
      <c r="U14562" s="64"/>
      <c r="Y14562" s="53"/>
      <c r="Z14562" s="64"/>
      <c r="AD14562" s="53"/>
    </row>
    <row r="14563" spans="1:30" s="13" customFormat="1" x14ac:dyDescent="0.25">
      <c r="A14563"/>
      <c r="B14563" s="32"/>
      <c r="C14563" s="34"/>
      <c r="D14563" s="10"/>
      <c r="J14563" s="53"/>
      <c r="K14563" s="64"/>
      <c r="O14563" s="60"/>
      <c r="P14563" s="67"/>
      <c r="T14563" s="53"/>
      <c r="U14563" s="64"/>
      <c r="Y14563" s="53"/>
      <c r="Z14563" s="64"/>
      <c r="AD14563" s="53"/>
    </row>
    <row r="14564" spans="1:30" s="13" customFormat="1" x14ac:dyDescent="0.25">
      <c r="A14564"/>
      <c r="B14564" s="32"/>
      <c r="C14564" s="34"/>
      <c r="D14564" s="10"/>
      <c r="J14564" s="53"/>
      <c r="K14564" s="64"/>
      <c r="O14564" s="60"/>
      <c r="P14564" s="67"/>
      <c r="T14564" s="53"/>
      <c r="U14564" s="64"/>
      <c r="Y14564" s="53"/>
      <c r="Z14564" s="64"/>
      <c r="AD14564" s="53"/>
    </row>
    <row r="14565" spans="1:30" s="13" customFormat="1" x14ac:dyDescent="0.25">
      <c r="A14565"/>
      <c r="B14565" s="32"/>
      <c r="C14565" s="34"/>
      <c r="D14565" s="10"/>
      <c r="J14565" s="53"/>
      <c r="K14565" s="64"/>
      <c r="O14565" s="60"/>
      <c r="P14565" s="67"/>
      <c r="T14565" s="53"/>
      <c r="U14565" s="64"/>
      <c r="Y14565" s="53"/>
      <c r="Z14565" s="64"/>
      <c r="AD14565" s="53"/>
    </row>
    <row r="14566" spans="1:30" s="13" customFormat="1" x14ac:dyDescent="0.25">
      <c r="A14566"/>
      <c r="B14566" s="32"/>
      <c r="C14566" s="34"/>
      <c r="D14566" s="10"/>
      <c r="J14566" s="53"/>
      <c r="K14566" s="64"/>
      <c r="O14566" s="60"/>
      <c r="P14566" s="67"/>
      <c r="T14566" s="53"/>
      <c r="U14566" s="64"/>
      <c r="Y14566" s="53"/>
      <c r="Z14566" s="64"/>
      <c r="AD14566" s="53"/>
    </row>
    <row r="14567" spans="1:30" s="13" customFormat="1" x14ac:dyDescent="0.25">
      <c r="A14567"/>
      <c r="B14567" s="32"/>
      <c r="C14567" s="34"/>
      <c r="D14567" s="10"/>
      <c r="J14567" s="53"/>
      <c r="K14567" s="64"/>
      <c r="O14567" s="60"/>
      <c r="P14567" s="67"/>
      <c r="T14567" s="53"/>
      <c r="U14567" s="64"/>
      <c r="Y14567" s="53"/>
      <c r="Z14567" s="64"/>
      <c r="AD14567" s="53"/>
    </row>
    <row r="14568" spans="1:30" s="13" customFormat="1" x14ac:dyDescent="0.25">
      <c r="A14568"/>
      <c r="B14568" s="32"/>
      <c r="C14568" s="34"/>
      <c r="D14568" s="10"/>
      <c r="J14568" s="53"/>
      <c r="K14568" s="64"/>
      <c r="O14568" s="60"/>
      <c r="P14568" s="67"/>
      <c r="T14568" s="53"/>
      <c r="U14568" s="64"/>
      <c r="Y14568" s="53"/>
      <c r="Z14568" s="64"/>
      <c r="AD14568" s="53"/>
    </row>
    <row r="14569" spans="1:30" s="13" customFormat="1" x14ac:dyDescent="0.25">
      <c r="A14569"/>
      <c r="B14569" s="32"/>
      <c r="C14569" s="34"/>
      <c r="D14569" s="10"/>
      <c r="J14569" s="53"/>
      <c r="K14569" s="64"/>
      <c r="O14569" s="60"/>
      <c r="P14569" s="67"/>
      <c r="T14569" s="53"/>
      <c r="U14569" s="64"/>
      <c r="Y14569" s="53"/>
      <c r="Z14569" s="64"/>
      <c r="AD14569" s="53"/>
    </row>
    <row r="14570" spans="1:30" s="13" customFormat="1" x14ac:dyDescent="0.25">
      <c r="A14570"/>
      <c r="B14570" s="32"/>
      <c r="C14570" s="34"/>
      <c r="D14570" s="10"/>
      <c r="J14570" s="53"/>
      <c r="K14570" s="64"/>
      <c r="O14570" s="60"/>
      <c r="P14570" s="67"/>
      <c r="T14570" s="53"/>
      <c r="U14570" s="64"/>
      <c r="Y14570" s="53"/>
      <c r="Z14570" s="64"/>
      <c r="AD14570" s="53"/>
    </row>
    <row r="14571" spans="1:30" s="13" customFormat="1" x14ac:dyDescent="0.25">
      <c r="A14571"/>
      <c r="B14571" s="32"/>
      <c r="C14571" s="34"/>
      <c r="D14571" s="10"/>
      <c r="J14571" s="53"/>
      <c r="K14571" s="64"/>
      <c r="O14571" s="60"/>
      <c r="P14571" s="67"/>
      <c r="T14571" s="53"/>
      <c r="U14571" s="64"/>
      <c r="Y14571" s="53"/>
      <c r="Z14571" s="64"/>
      <c r="AD14571" s="53"/>
    </row>
    <row r="14572" spans="1:30" s="13" customFormat="1" x14ac:dyDescent="0.25">
      <c r="A14572"/>
      <c r="B14572" s="32"/>
      <c r="C14572" s="34"/>
      <c r="D14572" s="10"/>
      <c r="J14572" s="53"/>
      <c r="K14572" s="64"/>
      <c r="O14572" s="60"/>
      <c r="P14572" s="67"/>
      <c r="T14572" s="53"/>
      <c r="U14572" s="64"/>
      <c r="Y14572" s="53"/>
      <c r="Z14572" s="64"/>
      <c r="AD14572" s="53"/>
    </row>
    <row r="14573" spans="1:30" s="13" customFormat="1" x14ac:dyDescent="0.25">
      <c r="A14573"/>
      <c r="B14573" s="32"/>
      <c r="C14573" s="34"/>
      <c r="D14573" s="10"/>
      <c r="J14573" s="53"/>
      <c r="K14573" s="64"/>
      <c r="O14573" s="60"/>
      <c r="P14573" s="67"/>
      <c r="T14573" s="53"/>
      <c r="U14573" s="64"/>
      <c r="Y14573" s="53"/>
      <c r="Z14573" s="64"/>
      <c r="AD14573" s="53"/>
    </row>
    <row r="14574" spans="1:30" s="13" customFormat="1" x14ac:dyDescent="0.25">
      <c r="A14574"/>
      <c r="B14574" s="32"/>
      <c r="C14574" s="34"/>
      <c r="D14574" s="10"/>
      <c r="J14574" s="53"/>
      <c r="K14574" s="64"/>
      <c r="O14574" s="60"/>
      <c r="P14574" s="67"/>
      <c r="T14574" s="53"/>
      <c r="U14574" s="64"/>
      <c r="Y14574" s="53"/>
      <c r="Z14574" s="64"/>
      <c r="AD14574" s="53"/>
    </row>
    <row r="14575" spans="1:30" s="13" customFormat="1" x14ac:dyDescent="0.25">
      <c r="A14575"/>
      <c r="B14575" s="32"/>
      <c r="C14575" s="34"/>
      <c r="D14575" s="10"/>
      <c r="J14575" s="53"/>
      <c r="K14575" s="64"/>
      <c r="O14575" s="60"/>
      <c r="P14575" s="67"/>
      <c r="T14575" s="53"/>
      <c r="U14575" s="64"/>
      <c r="Y14575" s="53"/>
      <c r="Z14575" s="64"/>
      <c r="AD14575" s="53"/>
    </row>
    <row r="14576" spans="1:30" s="13" customFormat="1" x14ac:dyDescent="0.25">
      <c r="A14576"/>
      <c r="B14576" s="32"/>
      <c r="C14576" s="34"/>
      <c r="D14576" s="10"/>
      <c r="J14576" s="53"/>
      <c r="K14576" s="64"/>
      <c r="O14576" s="60"/>
      <c r="P14576" s="67"/>
      <c r="T14576" s="53"/>
      <c r="U14576" s="64"/>
      <c r="Y14576" s="53"/>
      <c r="Z14576" s="64"/>
      <c r="AD14576" s="53"/>
    </row>
    <row r="14577" spans="1:30" s="13" customFormat="1" x14ac:dyDescent="0.25">
      <c r="A14577"/>
      <c r="B14577" s="32"/>
      <c r="C14577" s="34"/>
      <c r="D14577" s="10"/>
      <c r="J14577" s="53"/>
      <c r="K14577" s="64"/>
      <c r="O14577" s="60"/>
      <c r="P14577" s="67"/>
      <c r="T14577" s="53"/>
      <c r="U14577" s="64"/>
      <c r="Y14577" s="53"/>
      <c r="Z14577" s="64"/>
      <c r="AD14577" s="53"/>
    </row>
    <row r="14578" spans="1:30" s="13" customFormat="1" x14ac:dyDescent="0.25">
      <c r="A14578"/>
      <c r="B14578" s="32"/>
      <c r="C14578" s="34"/>
      <c r="D14578" s="10"/>
      <c r="J14578" s="53"/>
      <c r="K14578" s="64"/>
      <c r="O14578" s="60"/>
      <c r="P14578" s="67"/>
      <c r="T14578" s="53"/>
      <c r="U14578" s="64"/>
      <c r="Y14578" s="53"/>
      <c r="Z14578" s="64"/>
      <c r="AD14578" s="53"/>
    </row>
    <row r="14579" spans="1:30" s="13" customFormat="1" x14ac:dyDescent="0.25">
      <c r="A14579"/>
      <c r="B14579" s="32"/>
      <c r="C14579" s="34"/>
      <c r="D14579" s="10"/>
      <c r="J14579" s="53"/>
      <c r="K14579" s="64"/>
      <c r="O14579" s="60"/>
      <c r="P14579" s="67"/>
      <c r="T14579" s="53"/>
      <c r="U14579" s="64"/>
      <c r="Y14579" s="53"/>
      <c r="Z14579" s="64"/>
      <c r="AD14579" s="53"/>
    </row>
    <row r="14580" spans="1:30" s="13" customFormat="1" x14ac:dyDescent="0.25">
      <c r="A14580"/>
      <c r="B14580" s="32"/>
      <c r="C14580" s="34"/>
      <c r="D14580" s="10"/>
      <c r="J14580" s="53"/>
      <c r="K14580" s="64"/>
      <c r="O14580" s="60"/>
      <c r="P14580" s="67"/>
      <c r="T14580" s="53"/>
      <c r="U14580" s="64"/>
      <c r="Y14580" s="53"/>
      <c r="Z14580" s="64"/>
      <c r="AD14580" s="53"/>
    </row>
    <row r="14581" spans="1:30" s="13" customFormat="1" x14ac:dyDescent="0.25">
      <c r="A14581"/>
      <c r="B14581" s="32"/>
      <c r="C14581" s="34"/>
      <c r="D14581" s="10"/>
      <c r="J14581" s="53"/>
      <c r="K14581" s="64"/>
      <c r="O14581" s="60"/>
      <c r="P14581" s="67"/>
      <c r="T14581" s="53"/>
      <c r="U14581" s="64"/>
      <c r="Y14581" s="53"/>
      <c r="Z14581" s="64"/>
      <c r="AD14581" s="53"/>
    </row>
    <row r="14582" spans="1:30" s="13" customFormat="1" x14ac:dyDescent="0.25">
      <c r="A14582"/>
      <c r="B14582" s="32"/>
      <c r="C14582" s="34"/>
      <c r="D14582" s="10"/>
      <c r="J14582" s="53"/>
      <c r="K14582" s="64"/>
      <c r="O14582" s="60"/>
      <c r="P14582" s="67"/>
      <c r="T14582" s="53"/>
      <c r="U14582" s="64"/>
      <c r="Y14582" s="53"/>
      <c r="Z14582" s="64"/>
      <c r="AD14582" s="53"/>
    </row>
    <row r="14583" spans="1:30" s="13" customFormat="1" x14ac:dyDescent="0.25">
      <c r="A14583"/>
      <c r="B14583" s="32"/>
      <c r="C14583" s="34"/>
      <c r="D14583" s="10"/>
      <c r="J14583" s="53"/>
      <c r="K14583" s="64"/>
      <c r="O14583" s="60"/>
      <c r="P14583" s="67"/>
      <c r="T14583" s="53"/>
      <c r="U14583" s="64"/>
      <c r="Y14583" s="53"/>
      <c r="Z14583" s="64"/>
      <c r="AD14583" s="53"/>
    </row>
    <row r="14584" spans="1:30" s="13" customFormat="1" x14ac:dyDescent="0.25">
      <c r="A14584"/>
      <c r="B14584" s="32"/>
      <c r="C14584" s="34"/>
      <c r="D14584" s="10"/>
      <c r="J14584" s="53"/>
      <c r="K14584" s="64"/>
      <c r="O14584" s="60"/>
      <c r="P14584" s="67"/>
      <c r="T14584" s="53"/>
      <c r="U14584" s="64"/>
      <c r="Y14584" s="53"/>
      <c r="Z14584" s="64"/>
      <c r="AD14584" s="53"/>
    </row>
    <row r="14585" spans="1:30" s="13" customFormat="1" x14ac:dyDescent="0.25">
      <c r="A14585"/>
      <c r="B14585" s="32"/>
      <c r="C14585" s="34"/>
      <c r="D14585" s="10"/>
      <c r="J14585" s="53"/>
      <c r="K14585" s="64"/>
      <c r="O14585" s="60"/>
      <c r="P14585" s="67"/>
      <c r="T14585" s="53"/>
      <c r="U14585" s="64"/>
      <c r="Y14585" s="53"/>
      <c r="Z14585" s="64"/>
      <c r="AD14585" s="53"/>
    </row>
    <row r="14586" spans="1:30" s="13" customFormat="1" x14ac:dyDescent="0.25">
      <c r="A14586"/>
      <c r="B14586" s="32"/>
      <c r="C14586" s="34"/>
      <c r="D14586" s="10"/>
      <c r="J14586" s="53"/>
      <c r="K14586" s="64"/>
      <c r="O14586" s="60"/>
      <c r="P14586" s="67"/>
      <c r="T14586" s="53"/>
      <c r="U14586" s="64"/>
      <c r="Y14586" s="53"/>
      <c r="Z14586" s="64"/>
      <c r="AD14586" s="53"/>
    </row>
    <row r="14587" spans="1:30" s="13" customFormat="1" x14ac:dyDescent="0.25">
      <c r="A14587"/>
      <c r="B14587" s="32"/>
      <c r="C14587" s="34"/>
      <c r="D14587" s="10"/>
      <c r="J14587" s="53"/>
      <c r="K14587" s="64"/>
      <c r="O14587" s="60"/>
      <c r="P14587" s="67"/>
      <c r="T14587" s="53"/>
      <c r="U14587" s="64"/>
      <c r="Y14587" s="53"/>
      <c r="Z14587" s="64"/>
      <c r="AD14587" s="53"/>
    </row>
    <row r="14588" spans="1:30" s="13" customFormat="1" x14ac:dyDescent="0.25">
      <c r="A14588"/>
      <c r="B14588" s="32"/>
      <c r="C14588" s="34"/>
      <c r="D14588" s="10"/>
      <c r="J14588" s="53"/>
      <c r="K14588" s="64"/>
      <c r="O14588" s="60"/>
      <c r="P14588" s="67"/>
      <c r="T14588" s="53"/>
      <c r="U14588" s="64"/>
      <c r="Y14588" s="53"/>
      <c r="Z14588" s="64"/>
      <c r="AD14588" s="53"/>
    </row>
    <row r="14589" spans="1:30" s="13" customFormat="1" x14ac:dyDescent="0.25">
      <c r="A14589"/>
      <c r="B14589" s="32"/>
      <c r="C14589" s="34"/>
      <c r="D14589" s="10"/>
      <c r="J14589" s="53"/>
      <c r="K14589" s="64"/>
      <c r="O14589" s="60"/>
      <c r="P14589" s="67"/>
      <c r="T14589" s="53"/>
      <c r="U14589" s="64"/>
      <c r="Y14589" s="53"/>
      <c r="Z14589" s="64"/>
      <c r="AD14589" s="53"/>
    </row>
    <row r="14590" spans="1:30" s="13" customFormat="1" x14ac:dyDescent="0.25">
      <c r="A14590"/>
      <c r="B14590" s="32"/>
      <c r="C14590" s="34"/>
      <c r="D14590" s="10"/>
      <c r="J14590" s="53"/>
      <c r="K14590" s="64"/>
      <c r="O14590" s="60"/>
      <c r="P14590" s="67"/>
      <c r="T14590" s="53"/>
      <c r="U14590" s="64"/>
      <c r="Y14590" s="53"/>
      <c r="Z14590" s="64"/>
      <c r="AD14590" s="53"/>
    </row>
    <row r="14591" spans="1:30" s="13" customFormat="1" x14ac:dyDescent="0.25">
      <c r="A14591"/>
      <c r="B14591" s="32"/>
      <c r="C14591" s="34"/>
      <c r="D14591" s="10"/>
      <c r="J14591" s="53"/>
      <c r="K14591" s="64"/>
      <c r="O14591" s="60"/>
      <c r="P14591" s="67"/>
      <c r="T14591" s="53"/>
      <c r="U14591" s="64"/>
      <c r="Y14591" s="53"/>
      <c r="Z14591" s="64"/>
      <c r="AD14591" s="53"/>
    </row>
    <row r="14592" spans="1:30" s="13" customFormat="1" x14ac:dyDescent="0.25">
      <c r="A14592"/>
      <c r="B14592" s="32"/>
      <c r="C14592" s="34"/>
      <c r="D14592" s="10"/>
      <c r="J14592" s="53"/>
      <c r="K14592" s="64"/>
      <c r="O14592" s="60"/>
      <c r="P14592" s="67"/>
      <c r="T14592" s="53"/>
      <c r="U14592" s="64"/>
      <c r="Y14592" s="53"/>
      <c r="Z14592" s="64"/>
      <c r="AD14592" s="53"/>
    </row>
    <row r="14593" spans="1:30" s="13" customFormat="1" x14ac:dyDescent="0.25">
      <c r="A14593"/>
      <c r="B14593" s="32"/>
      <c r="C14593" s="34"/>
      <c r="D14593" s="10"/>
      <c r="J14593" s="53"/>
      <c r="K14593" s="64"/>
      <c r="O14593" s="60"/>
      <c r="P14593" s="67"/>
      <c r="T14593" s="53"/>
      <c r="U14593" s="64"/>
      <c r="Y14593" s="53"/>
      <c r="Z14593" s="64"/>
      <c r="AD14593" s="53"/>
    </row>
    <row r="14594" spans="1:30" s="13" customFormat="1" x14ac:dyDescent="0.25">
      <c r="A14594"/>
      <c r="B14594" s="32"/>
      <c r="C14594" s="34"/>
      <c r="D14594" s="10"/>
      <c r="J14594" s="53"/>
      <c r="K14594" s="64"/>
      <c r="O14594" s="60"/>
      <c r="P14594" s="67"/>
      <c r="T14594" s="53"/>
      <c r="U14594" s="64"/>
      <c r="Y14594" s="53"/>
      <c r="Z14594" s="64"/>
      <c r="AD14594" s="53"/>
    </row>
    <row r="14595" spans="1:30" s="13" customFormat="1" x14ac:dyDescent="0.25">
      <c r="A14595"/>
      <c r="B14595" s="32"/>
      <c r="C14595" s="34"/>
      <c r="D14595" s="10"/>
      <c r="J14595" s="53"/>
      <c r="K14595" s="64"/>
      <c r="O14595" s="60"/>
      <c r="P14595" s="67"/>
      <c r="T14595" s="53"/>
      <c r="U14595" s="64"/>
      <c r="Y14595" s="53"/>
      <c r="Z14595" s="64"/>
      <c r="AD14595" s="53"/>
    </row>
    <row r="14596" spans="1:30" s="13" customFormat="1" x14ac:dyDescent="0.25">
      <c r="A14596"/>
      <c r="B14596" s="32"/>
      <c r="C14596" s="34"/>
      <c r="D14596" s="10"/>
      <c r="J14596" s="53"/>
      <c r="K14596" s="64"/>
      <c r="O14596" s="60"/>
      <c r="P14596" s="67"/>
      <c r="T14596" s="53"/>
      <c r="U14596" s="64"/>
      <c r="Y14596" s="53"/>
      <c r="Z14596" s="64"/>
      <c r="AD14596" s="53"/>
    </row>
    <row r="14597" spans="1:30" s="13" customFormat="1" x14ac:dyDescent="0.25">
      <c r="A14597"/>
      <c r="B14597" s="32"/>
      <c r="C14597" s="34"/>
      <c r="D14597" s="10"/>
      <c r="J14597" s="53"/>
      <c r="K14597" s="64"/>
      <c r="O14597" s="60"/>
      <c r="P14597" s="67"/>
      <c r="T14597" s="53"/>
      <c r="U14597" s="64"/>
      <c r="Y14597" s="53"/>
      <c r="Z14597" s="64"/>
      <c r="AD14597" s="53"/>
    </row>
    <row r="14598" spans="1:30" s="13" customFormat="1" x14ac:dyDescent="0.25">
      <c r="A14598"/>
      <c r="B14598" s="32"/>
      <c r="C14598" s="34"/>
      <c r="D14598" s="10"/>
      <c r="J14598" s="53"/>
      <c r="K14598" s="64"/>
      <c r="O14598" s="60"/>
      <c r="P14598" s="67"/>
      <c r="T14598" s="53"/>
      <c r="U14598" s="64"/>
      <c r="Y14598" s="53"/>
      <c r="Z14598" s="64"/>
      <c r="AD14598" s="53"/>
    </row>
    <row r="14599" spans="1:30" s="13" customFormat="1" x14ac:dyDescent="0.25">
      <c r="A14599"/>
      <c r="B14599" s="32"/>
      <c r="C14599" s="34"/>
      <c r="D14599" s="10"/>
      <c r="J14599" s="53"/>
      <c r="K14599" s="64"/>
      <c r="O14599" s="60"/>
      <c r="P14599" s="67"/>
      <c r="T14599" s="53"/>
      <c r="U14599" s="64"/>
      <c r="Y14599" s="53"/>
      <c r="Z14599" s="64"/>
      <c r="AD14599" s="53"/>
    </row>
    <row r="14600" spans="1:30" s="13" customFormat="1" x14ac:dyDescent="0.25">
      <c r="A14600"/>
      <c r="B14600" s="32"/>
      <c r="C14600" s="34"/>
      <c r="D14600" s="10"/>
      <c r="J14600" s="53"/>
      <c r="K14600" s="64"/>
      <c r="O14600" s="60"/>
      <c r="P14600" s="67"/>
      <c r="T14600" s="53"/>
      <c r="U14600" s="64"/>
      <c r="Y14600" s="53"/>
      <c r="Z14600" s="64"/>
      <c r="AD14600" s="53"/>
    </row>
    <row r="14601" spans="1:30" s="13" customFormat="1" x14ac:dyDescent="0.25">
      <c r="A14601"/>
      <c r="B14601" s="32"/>
      <c r="C14601" s="34"/>
      <c r="D14601" s="10"/>
      <c r="J14601" s="53"/>
      <c r="K14601" s="64"/>
      <c r="O14601" s="60"/>
      <c r="P14601" s="67"/>
      <c r="T14601" s="53"/>
      <c r="U14601" s="64"/>
      <c r="Y14601" s="53"/>
      <c r="Z14601" s="64"/>
      <c r="AD14601" s="53"/>
    </row>
    <row r="14602" spans="1:30" s="13" customFormat="1" x14ac:dyDescent="0.25">
      <c r="A14602"/>
      <c r="B14602" s="32"/>
      <c r="C14602" s="34"/>
      <c r="D14602" s="10"/>
      <c r="J14602" s="53"/>
      <c r="K14602" s="64"/>
      <c r="O14602" s="60"/>
      <c r="P14602" s="67"/>
      <c r="T14602" s="53"/>
      <c r="U14602" s="64"/>
      <c r="Y14602" s="53"/>
      <c r="Z14602" s="64"/>
      <c r="AD14602" s="53"/>
    </row>
    <row r="14603" spans="1:30" s="13" customFormat="1" x14ac:dyDescent="0.25">
      <c r="A14603"/>
      <c r="B14603" s="32"/>
      <c r="C14603" s="34"/>
      <c r="D14603" s="10"/>
      <c r="J14603" s="53"/>
      <c r="K14603" s="64"/>
      <c r="O14603" s="60"/>
      <c r="P14603" s="67"/>
      <c r="T14603" s="53"/>
      <c r="U14603" s="64"/>
      <c r="Y14603" s="53"/>
      <c r="Z14603" s="64"/>
      <c r="AD14603" s="53"/>
    </row>
    <row r="14604" spans="1:30" s="13" customFormat="1" x14ac:dyDescent="0.25">
      <c r="A14604"/>
      <c r="B14604" s="32"/>
      <c r="C14604" s="34"/>
      <c r="D14604" s="10"/>
      <c r="J14604" s="53"/>
      <c r="K14604" s="64"/>
      <c r="O14604" s="60"/>
      <c r="P14604" s="67"/>
      <c r="T14604" s="53"/>
      <c r="U14604" s="64"/>
      <c r="Y14604" s="53"/>
      <c r="Z14604" s="64"/>
      <c r="AD14604" s="53"/>
    </row>
    <row r="14605" spans="1:30" s="13" customFormat="1" x14ac:dyDescent="0.25">
      <c r="A14605"/>
      <c r="B14605" s="32"/>
      <c r="C14605" s="34"/>
      <c r="D14605" s="10"/>
      <c r="J14605" s="53"/>
      <c r="K14605" s="64"/>
      <c r="O14605" s="60"/>
      <c r="P14605" s="67"/>
      <c r="T14605" s="53"/>
      <c r="U14605" s="64"/>
      <c r="Y14605" s="53"/>
      <c r="Z14605" s="64"/>
      <c r="AD14605" s="53"/>
    </row>
    <row r="14606" spans="1:30" s="13" customFormat="1" x14ac:dyDescent="0.25">
      <c r="A14606"/>
      <c r="B14606" s="32"/>
      <c r="C14606" s="34"/>
      <c r="D14606" s="10"/>
      <c r="J14606" s="53"/>
      <c r="K14606" s="64"/>
      <c r="O14606" s="60"/>
      <c r="P14606" s="67"/>
      <c r="T14606" s="53"/>
      <c r="U14606" s="64"/>
      <c r="Y14606" s="53"/>
      <c r="Z14606" s="64"/>
      <c r="AD14606" s="53"/>
    </row>
    <row r="14607" spans="1:30" s="13" customFormat="1" x14ac:dyDescent="0.25">
      <c r="A14607"/>
      <c r="B14607" s="32"/>
      <c r="C14607" s="34"/>
      <c r="D14607" s="10"/>
      <c r="J14607" s="53"/>
      <c r="K14607" s="64"/>
      <c r="O14607" s="60"/>
      <c r="P14607" s="67"/>
      <c r="T14607" s="53"/>
      <c r="U14607" s="64"/>
      <c r="Y14607" s="53"/>
      <c r="Z14607" s="64"/>
      <c r="AD14607" s="53"/>
    </row>
    <row r="14608" spans="1:30" s="13" customFormat="1" x14ac:dyDescent="0.25">
      <c r="A14608"/>
      <c r="B14608" s="32"/>
      <c r="C14608" s="34"/>
      <c r="D14608" s="10"/>
      <c r="J14608" s="53"/>
      <c r="K14608" s="64"/>
      <c r="O14608" s="60"/>
      <c r="P14608" s="67"/>
      <c r="T14608" s="53"/>
      <c r="U14608" s="64"/>
      <c r="Y14608" s="53"/>
      <c r="Z14608" s="64"/>
      <c r="AD14608" s="53"/>
    </row>
    <row r="14609" spans="1:30" s="13" customFormat="1" x14ac:dyDescent="0.25">
      <c r="A14609"/>
      <c r="B14609" s="32"/>
      <c r="C14609" s="34"/>
      <c r="D14609" s="10"/>
      <c r="J14609" s="53"/>
      <c r="K14609" s="64"/>
      <c r="O14609" s="60"/>
      <c r="P14609" s="67"/>
      <c r="T14609" s="53"/>
      <c r="U14609" s="64"/>
      <c r="Y14609" s="53"/>
      <c r="Z14609" s="64"/>
      <c r="AD14609" s="53"/>
    </row>
    <row r="14610" spans="1:30" s="13" customFormat="1" x14ac:dyDescent="0.25">
      <c r="A14610"/>
      <c r="B14610" s="32"/>
      <c r="C14610" s="34"/>
      <c r="D14610" s="10"/>
      <c r="J14610" s="53"/>
      <c r="K14610" s="64"/>
      <c r="O14610" s="60"/>
      <c r="P14610" s="67"/>
      <c r="T14610" s="53"/>
      <c r="U14610" s="64"/>
      <c r="Y14610" s="53"/>
      <c r="Z14610" s="64"/>
      <c r="AD14610" s="53"/>
    </row>
    <row r="14611" spans="1:30" s="13" customFormat="1" x14ac:dyDescent="0.25">
      <c r="A14611"/>
      <c r="B14611" s="32"/>
      <c r="C14611" s="34"/>
      <c r="D14611" s="10"/>
      <c r="J14611" s="53"/>
      <c r="K14611" s="64"/>
      <c r="O14611" s="60"/>
      <c r="P14611" s="67"/>
      <c r="T14611" s="53"/>
      <c r="U14611" s="64"/>
      <c r="Y14611" s="53"/>
      <c r="Z14611" s="64"/>
      <c r="AD14611" s="53"/>
    </row>
    <row r="14612" spans="1:30" s="13" customFormat="1" x14ac:dyDescent="0.25">
      <c r="A14612"/>
      <c r="B14612" s="32"/>
      <c r="C14612" s="34"/>
      <c r="D14612" s="10"/>
      <c r="J14612" s="53"/>
      <c r="K14612" s="64"/>
      <c r="O14612" s="60"/>
      <c r="P14612" s="67"/>
      <c r="T14612" s="53"/>
      <c r="U14612" s="64"/>
      <c r="Y14612" s="53"/>
      <c r="Z14612" s="64"/>
      <c r="AD14612" s="53"/>
    </row>
    <row r="14613" spans="1:30" s="13" customFormat="1" x14ac:dyDescent="0.25">
      <c r="A14613"/>
      <c r="B14613" s="32"/>
      <c r="C14613" s="34"/>
      <c r="D14613" s="10"/>
      <c r="J14613" s="53"/>
      <c r="K14613" s="64"/>
      <c r="O14613" s="60"/>
      <c r="P14613" s="67"/>
      <c r="T14613" s="53"/>
      <c r="U14613" s="64"/>
      <c r="Y14613" s="53"/>
      <c r="Z14613" s="64"/>
      <c r="AD14613" s="53"/>
    </row>
    <row r="14614" spans="1:30" s="13" customFormat="1" x14ac:dyDescent="0.25">
      <c r="A14614"/>
      <c r="B14614" s="32"/>
      <c r="C14614" s="34"/>
      <c r="D14614" s="10"/>
      <c r="J14614" s="53"/>
      <c r="K14614" s="64"/>
      <c r="O14614" s="60"/>
      <c r="P14614" s="67"/>
      <c r="T14614" s="53"/>
      <c r="U14614" s="64"/>
      <c r="Y14614" s="53"/>
      <c r="Z14614" s="64"/>
      <c r="AD14614" s="53"/>
    </row>
    <row r="14615" spans="1:30" s="13" customFormat="1" x14ac:dyDescent="0.25">
      <c r="A14615"/>
      <c r="B14615" s="32"/>
      <c r="C14615" s="34"/>
      <c r="D14615" s="10"/>
      <c r="J14615" s="53"/>
      <c r="K14615" s="64"/>
      <c r="O14615" s="60"/>
      <c r="P14615" s="67"/>
      <c r="T14615" s="53"/>
      <c r="U14615" s="64"/>
      <c r="Y14615" s="53"/>
      <c r="Z14615" s="64"/>
      <c r="AD14615" s="53"/>
    </row>
    <row r="14616" spans="1:30" s="13" customFormat="1" x14ac:dyDescent="0.25">
      <c r="A14616"/>
      <c r="B14616" s="32"/>
      <c r="C14616" s="34"/>
      <c r="D14616" s="10"/>
      <c r="J14616" s="53"/>
      <c r="K14616" s="64"/>
      <c r="O14616" s="60"/>
      <c r="P14616" s="67"/>
      <c r="T14616" s="53"/>
      <c r="U14616" s="64"/>
      <c r="Y14616" s="53"/>
      <c r="Z14616" s="64"/>
      <c r="AD14616" s="53"/>
    </row>
    <row r="14617" spans="1:30" s="13" customFormat="1" x14ac:dyDescent="0.25">
      <c r="A14617"/>
      <c r="B14617" s="32"/>
      <c r="C14617" s="34"/>
      <c r="D14617" s="10"/>
      <c r="J14617" s="53"/>
      <c r="K14617" s="64"/>
      <c r="O14617" s="60"/>
      <c r="P14617" s="67"/>
      <c r="T14617" s="53"/>
      <c r="U14617" s="64"/>
      <c r="Y14617" s="53"/>
      <c r="Z14617" s="64"/>
      <c r="AD14617" s="53"/>
    </row>
    <row r="14618" spans="1:30" s="13" customFormat="1" x14ac:dyDescent="0.25">
      <c r="A14618"/>
      <c r="B14618" s="32"/>
      <c r="C14618" s="34"/>
      <c r="D14618" s="10"/>
      <c r="J14618" s="53"/>
      <c r="K14618" s="64"/>
      <c r="O14618" s="60"/>
      <c r="P14618" s="67"/>
      <c r="T14618" s="53"/>
      <c r="U14618" s="64"/>
      <c r="Y14618" s="53"/>
      <c r="Z14618" s="64"/>
      <c r="AD14618" s="53"/>
    </row>
    <row r="14619" spans="1:30" s="13" customFormat="1" x14ac:dyDescent="0.25">
      <c r="A14619"/>
      <c r="B14619" s="32"/>
      <c r="C14619" s="34"/>
      <c r="D14619" s="10"/>
      <c r="J14619" s="53"/>
      <c r="K14619" s="64"/>
      <c r="O14619" s="60"/>
      <c r="P14619" s="67"/>
      <c r="T14619" s="53"/>
      <c r="U14619" s="64"/>
      <c r="Y14619" s="53"/>
      <c r="Z14619" s="64"/>
      <c r="AD14619" s="53"/>
    </row>
    <row r="14620" spans="1:30" s="13" customFormat="1" x14ac:dyDescent="0.25">
      <c r="A14620"/>
      <c r="B14620" s="32"/>
      <c r="C14620" s="34"/>
      <c r="D14620" s="10"/>
      <c r="J14620" s="53"/>
      <c r="K14620" s="64"/>
      <c r="O14620" s="60"/>
      <c r="P14620" s="67"/>
      <c r="T14620" s="53"/>
      <c r="U14620" s="64"/>
      <c r="Y14620" s="53"/>
      <c r="Z14620" s="64"/>
      <c r="AD14620" s="53"/>
    </row>
    <row r="14621" spans="1:30" s="13" customFormat="1" x14ac:dyDescent="0.25">
      <c r="A14621"/>
      <c r="B14621" s="32"/>
      <c r="C14621" s="34"/>
      <c r="D14621" s="10"/>
      <c r="J14621" s="53"/>
      <c r="K14621" s="64"/>
      <c r="O14621" s="60"/>
      <c r="P14621" s="67"/>
      <c r="T14621" s="53"/>
      <c r="U14621" s="64"/>
      <c r="Y14621" s="53"/>
      <c r="Z14621" s="64"/>
      <c r="AD14621" s="53"/>
    </row>
    <row r="14622" spans="1:30" s="13" customFormat="1" x14ac:dyDescent="0.25">
      <c r="A14622"/>
      <c r="B14622" s="32"/>
      <c r="C14622" s="34"/>
      <c r="D14622" s="10"/>
      <c r="J14622" s="53"/>
      <c r="K14622" s="64"/>
      <c r="O14622" s="60"/>
      <c r="P14622" s="67"/>
      <c r="T14622" s="53"/>
      <c r="U14622" s="64"/>
      <c r="Y14622" s="53"/>
      <c r="Z14622" s="64"/>
      <c r="AD14622" s="53"/>
    </row>
    <row r="14623" spans="1:30" s="13" customFormat="1" x14ac:dyDescent="0.25">
      <c r="A14623"/>
      <c r="B14623" s="32"/>
      <c r="C14623" s="34"/>
      <c r="D14623" s="10"/>
      <c r="J14623" s="53"/>
      <c r="K14623" s="64"/>
      <c r="O14623" s="60"/>
      <c r="P14623" s="67"/>
      <c r="T14623" s="53"/>
      <c r="U14623" s="64"/>
      <c r="Y14623" s="53"/>
      <c r="Z14623" s="64"/>
      <c r="AD14623" s="53"/>
    </row>
    <row r="14624" spans="1:30" s="13" customFormat="1" x14ac:dyDescent="0.25">
      <c r="A14624"/>
      <c r="B14624" s="32"/>
      <c r="C14624" s="34"/>
      <c r="D14624" s="10"/>
      <c r="J14624" s="53"/>
      <c r="K14624" s="64"/>
      <c r="O14624" s="60"/>
      <c r="P14624" s="67"/>
      <c r="T14624" s="53"/>
      <c r="U14624" s="64"/>
      <c r="Y14624" s="53"/>
      <c r="Z14624" s="64"/>
      <c r="AD14624" s="53"/>
    </row>
    <row r="14625" spans="1:30" s="13" customFormat="1" x14ac:dyDescent="0.25">
      <c r="A14625"/>
      <c r="B14625" s="32"/>
      <c r="C14625" s="34"/>
      <c r="D14625" s="10"/>
      <c r="J14625" s="53"/>
      <c r="K14625" s="64"/>
      <c r="O14625" s="60"/>
      <c r="P14625" s="67"/>
      <c r="T14625" s="53"/>
      <c r="U14625" s="64"/>
      <c r="Y14625" s="53"/>
      <c r="Z14625" s="64"/>
      <c r="AD14625" s="53"/>
    </row>
    <row r="14626" spans="1:30" s="13" customFormat="1" x14ac:dyDescent="0.25">
      <c r="A14626"/>
      <c r="B14626" s="32"/>
      <c r="C14626" s="34"/>
      <c r="D14626" s="10"/>
      <c r="J14626" s="53"/>
      <c r="K14626" s="64"/>
      <c r="O14626" s="60"/>
      <c r="P14626" s="67"/>
      <c r="T14626" s="53"/>
      <c r="U14626" s="64"/>
      <c r="Y14626" s="53"/>
      <c r="Z14626" s="64"/>
      <c r="AD14626" s="53"/>
    </row>
    <row r="14627" spans="1:30" s="13" customFormat="1" x14ac:dyDescent="0.25">
      <c r="A14627"/>
      <c r="B14627" s="32"/>
      <c r="C14627" s="34"/>
      <c r="D14627" s="10"/>
      <c r="J14627" s="53"/>
      <c r="K14627" s="64"/>
      <c r="O14627" s="60"/>
      <c r="P14627" s="67"/>
      <c r="T14627" s="53"/>
      <c r="U14627" s="64"/>
      <c r="Y14627" s="53"/>
      <c r="Z14627" s="64"/>
      <c r="AD14627" s="53"/>
    </row>
    <row r="14628" spans="1:30" s="13" customFormat="1" x14ac:dyDescent="0.25">
      <c r="A14628"/>
      <c r="B14628" s="32"/>
      <c r="C14628" s="34"/>
      <c r="D14628" s="10"/>
      <c r="J14628" s="53"/>
      <c r="K14628" s="64"/>
      <c r="O14628" s="60"/>
      <c r="P14628" s="67"/>
      <c r="T14628" s="53"/>
      <c r="U14628" s="64"/>
      <c r="Y14628" s="53"/>
      <c r="Z14628" s="64"/>
      <c r="AD14628" s="53"/>
    </row>
    <row r="14629" spans="1:30" s="13" customFormat="1" x14ac:dyDescent="0.25">
      <c r="A14629"/>
      <c r="B14629" s="32"/>
      <c r="C14629" s="34"/>
      <c r="D14629" s="10"/>
      <c r="J14629" s="53"/>
      <c r="K14629" s="64"/>
      <c r="O14629" s="60"/>
      <c r="P14629" s="67"/>
      <c r="T14629" s="53"/>
      <c r="U14629" s="64"/>
      <c r="Y14629" s="53"/>
      <c r="Z14629" s="64"/>
      <c r="AD14629" s="53"/>
    </row>
    <row r="14630" spans="1:30" s="13" customFormat="1" x14ac:dyDescent="0.25">
      <c r="A14630"/>
      <c r="B14630" s="32"/>
      <c r="C14630" s="34"/>
      <c r="D14630" s="10"/>
      <c r="J14630" s="53"/>
      <c r="K14630" s="64"/>
      <c r="O14630" s="60"/>
      <c r="P14630" s="67"/>
      <c r="T14630" s="53"/>
      <c r="U14630" s="64"/>
      <c r="Y14630" s="53"/>
      <c r="Z14630" s="64"/>
      <c r="AD14630" s="53"/>
    </row>
    <row r="14631" spans="1:30" s="13" customFormat="1" x14ac:dyDescent="0.25">
      <c r="A14631"/>
      <c r="B14631" s="32"/>
      <c r="C14631" s="34"/>
      <c r="D14631" s="10"/>
      <c r="J14631" s="53"/>
      <c r="K14631" s="64"/>
      <c r="O14631" s="60"/>
      <c r="P14631" s="67"/>
      <c r="T14631" s="53"/>
      <c r="U14631" s="64"/>
      <c r="Y14631" s="53"/>
      <c r="Z14631" s="64"/>
      <c r="AD14631" s="53"/>
    </row>
    <row r="14632" spans="1:30" s="13" customFormat="1" x14ac:dyDescent="0.25">
      <c r="A14632"/>
      <c r="B14632" s="32"/>
      <c r="C14632" s="34"/>
      <c r="D14632" s="10"/>
      <c r="J14632" s="53"/>
      <c r="K14632" s="64"/>
      <c r="O14632" s="60"/>
      <c r="P14632" s="67"/>
      <c r="T14632" s="53"/>
      <c r="U14632" s="64"/>
      <c r="Y14632" s="53"/>
      <c r="Z14632" s="64"/>
      <c r="AD14632" s="53"/>
    </row>
    <row r="14633" spans="1:30" s="13" customFormat="1" x14ac:dyDescent="0.25">
      <c r="A14633"/>
      <c r="B14633" s="32"/>
      <c r="C14633" s="34"/>
      <c r="D14633" s="10"/>
      <c r="J14633" s="53"/>
      <c r="K14633" s="64"/>
      <c r="O14633" s="60"/>
      <c r="P14633" s="67"/>
      <c r="T14633" s="53"/>
      <c r="U14633" s="64"/>
      <c r="Y14633" s="53"/>
      <c r="Z14633" s="64"/>
      <c r="AD14633" s="53"/>
    </row>
    <row r="14634" spans="1:30" s="13" customFormat="1" x14ac:dyDescent="0.25">
      <c r="A14634"/>
      <c r="B14634" s="32"/>
      <c r="C14634" s="34"/>
      <c r="D14634" s="10"/>
      <c r="J14634" s="53"/>
      <c r="K14634" s="64"/>
      <c r="O14634" s="60"/>
      <c r="P14634" s="67"/>
      <c r="T14634" s="53"/>
      <c r="U14634" s="64"/>
      <c r="Y14634" s="53"/>
      <c r="Z14634" s="64"/>
      <c r="AD14634" s="53"/>
    </row>
    <row r="14635" spans="1:30" s="13" customFormat="1" x14ac:dyDescent="0.25">
      <c r="A14635"/>
      <c r="B14635" s="32"/>
      <c r="C14635" s="34"/>
      <c r="D14635" s="10"/>
      <c r="J14635" s="53"/>
      <c r="K14635" s="64"/>
      <c r="O14635" s="60"/>
      <c r="P14635" s="67"/>
      <c r="T14635" s="53"/>
      <c r="U14635" s="64"/>
      <c r="Y14635" s="53"/>
      <c r="Z14635" s="64"/>
      <c r="AD14635" s="53"/>
    </row>
    <row r="14636" spans="1:30" s="13" customFormat="1" x14ac:dyDescent="0.25">
      <c r="A14636"/>
      <c r="B14636" s="32"/>
      <c r="C14636" s="34"/>
      <c r="D14636" s="10"/>
      <c r="J14636" s="53"/>
      <c r="K14636" s="64"/>
      <c r="O14636" s="60"/>
      <c r="P14636" s="67"/>
      <c r="T14636" s="53"/>
      <c r="U14636" s="64"/>
      <c r="Y14636" s="53"/>
      <c r="Z14636" s="64"/>
      <c r="AD14636" s="53"/>
    </row>
    <row r="14637" spans="1:30" s="13" customFormat="1" x14ac:dyDescent="0.25">
      <c r="A14637"/>
      <c r="B14637" s="32"/>
      <c r="C14637" s="34"/>
      <c r="D14637" s="10"/>
      <c r="J14637" s="53"/>
      <c r="K14637" s="64"/>
      <c r="O14637" s="60"/>
      <c r="P14637" s="67"/>
      <c r="T14637" s="53"/>
      <c r="U14637" s="64"/>
      <c r="Y14637" s="53"/>
      <c r="Z14637" s="64"/>
      <c r="AD14637" s="53"/>
    </row>
    <row r="14638" spans="1:30" s="13" customFormat="1" x14ac:dyDescent="0.25">
      <c r="A14638"/>
      <c r="B14638" s="32"/>
      <c r="C14638" s="34"/>
      <c r="D14638" s="10"/>
      <c r="J14638" s="53"/>
      <c r="K14638" s="64"/>
      <c r="O14638" s="60"/>
      <c r="P14638" s="67"/>
      <c r="T14638" s="53"/>
      <c r="U14638" s="64"/>
      <c r="Y14638" s="53"/>
      <c r="Z14638" s="64"/>
      <c r="AD14638" s="53"/>
    </row>
    <row r="14639" spans="1:30" s="13" customFormat="1" x14ac:dyDescent="0.25">
      <c r="A14639"/>
      <c r="B14639" s="32"/>
      <c r="C14639" s="34"/>
      <c r="D14639" s="10"/>
      <c r="J14639" s="53"/>
      <c r="K14639" s="64"/>
      <c r="O14639" s="60"/>
      <c r="P14639" s="67"/>
      <c r="T14639" s="53"/>
      <c r="U14639" s="64"/>
      <c r="Y14639" s="53"/>
      <c r="Z14639" s="64"/>
      <c r="AD14639" s="53"/>
    </row>
    <row r="14640" spans="1:30" s="13" customFormat="1" x14ac:dyDescent="0.25">
      <c r="A14640"/>
      <c r="B14640" s="32"/>
      <c r="C14640" s="34"/>
      <c r="D14640" s="10"/>
      <c r="J14640" s="53"/>
      <c r="K14640" s="64"/>
      <c r="O14640" s="60"/>
      <c r="P14640" s="67"/>
      <c r="T14640" s="53"/>
      <c r="U14640" s="64"/>
      <c r="Y14640" s="53"/>
      <c r="Z14640" s="64"/>
      <c r="AD14640" s="53"/>
    </row>
    <row r="14641" spans="1:30" s="13" customFormat="1" x14ac:dyDescent="0.25">
      <c r="A14641"/>
      <c r="B14641" s="32"/>
      <c r="C14641" s="34"/>
      <c r="D14641" s="10"/>
      <c r="J14641" s="53"/>
      <c r="K14641" s="64"/>
      <c r="O14641" s="60"/>
      <c r="P14641" s="67"/>
      <c r="T14641" s="53"/>
      <c r="U14641" s="64"/>
      <c r="Y14641" s="53"/>
      <c r="Z14641" s="64"/>
      <c r="AD14641" s="53"/>
    </row>
    <row r="14642" spans="1:30" s="13" customFormat="1" x14ac:dyDescent="0.25">
      <c r="A14642"/>
      <c r="B14642" s="32"/>
      <c r="C14642" s="34"/>
      <c r="D14642" s="10"/>
      <c r="J14642" s="53"/>
      <c r="K14642" s="64"/>
      <c r="O14642" s="60"/>
      <c r="P14642" s="67"/>
      <c r="T14642" s="53"/>
      <c r="U14642" s="64"/>
      <c r="Y14642" s="53"/>
      <c r="Z14642" s="64"/>
      <c r="AD14642" s="53"/>
    </row>
    <row r="14643" spans="1:30" s="13" customFormat="1" x14ac:dyDescent="0.25">
      <c r="A14643"/>
      <c r="B14643" s="32"/>
      <c r="C14643" s="34"/>
      <c r="D14643" s="10"/>
      <c r="J14643" s="53"/>
      <c r="K14643" s="64"/>
      <c r="O14643" s="60"/>
      <c r="P14643" s="67"/>
      <c r="T14643" s="53"/>
      <c r="U14643" s="64"/>
      <c r="Y14643" s="53"/>
      <c r="Z14643" s="64"/>
      <c r="AD14643" s="53"/>
    </row>
    <row r="14644" spans="1:30" s="13" customFormat="1" x14ac:dyDescent="0.25">
      <c r="A14644"/>
      <c r="B14644" s="32"/>
      <c r="C14644" s="34"/>
      <c r="D14644" s="10"/>
      <c r="J14644" s="53"/>
      <c r="K14644" s="64"/>
      <c r="O14644" s="60"/>
      <c r="P14644" s="67"/>
      <c r="T14644" s="53"/>
      <c r="U14644" s="64"/>
      <c r="Y14644" s="53"/>
      <c r="Z14644" s="64"/>
      <c r="AD14644" s="53"/>
    </row>
    <row r="14645" spans="1:30" s="13" customFormat="1" x14ac:dyDescent="0.25">
      <c r="A14645"/>
      <c r="B14645" s="32"/>
      <c r="C14645" s="34"/>
      <c r="D14645" s="10"/>
      <c r="J14645" s="53"/>
      <c r="K14645" s="64"/>
      <c r="O14645" s="60"/>
      <c r="P14645" s="67"/>
      <c r="T14645" s="53"/>
      <c r="U14645" s="64"/>
      <c r="Y14645" s="53"/>
      <c r="Z14645" s="64"/>
      <c r="AD14645" s="53"/>
    </row>
    <row r="14646" spans="1:30" s="13" customFormat="1" x14ac:dyDescent="0.25">
      <c r="A14646"/>
      <c r="B14646" s="32"/>
      <c r="C14646" s="34"/>
      <c r="D14646" s="10"/>
      <c r="J14646" s="53"/>
      <c r="K14646" s="64"/>
      <c r="O14646" s="60"/>
      <c r="P14646" s="67"/>
      <c r="T14646" s="53"/>
      <c r="U14646" s="64"/>
      <c r="Y14646" s="53"/>
      <c r="Z14646" s="64"/>
      <c r="AD14646" s="53"/>
    </row>
    <row r="14647" spans="1:30" s="13" customFormat="1" x14ac:dyDescent="0.25">
      <c r="A14647"/>
      <c r="B14647" s="32"/>
      <c r="C14647" s="34"/>
      <c r="D14647" s="10"/>
      <c r="J14647" s="53"/>
      <c r="K14647" s="64"/>
      <c r="O14647" s="60"/>
      <c r="P14647" s="67"/>
      <c r="T14647" s="53"/>
      <c r="U14647" s="64"/>
      <c r="Y14647" s="53"/>
      <c r="Z14647" s="64"/>
      <c r="AD14647" s="53"/>
    </row>
    <row r="14648" spans="1:30" s="13" customFormat="1" x14ac:dyDescent="0.25">
      <c r="A14648"/>
      <c r="B14648" s="32"/>
      <c r="C14648" s="34"/>
      <c r="D14648" s="10"/>
      <c r="J14648" s="53"/>
      <c r="K14648" s="64"/>
      <c r="O14648" s="60"/>
      <c r="P14648" s="67"/>
      <c r="T14648" s="53"/>
      <c r="U14648" s="64"/>
      <c r="Y14648" s="53"/>
      <c r="Z14648" s="64"/>
      <c r="AD14648" s="53"/>
    </row>
    <row r="14649" spans="1:30" s="13" customFormat="1" x14ac:dyDescent="0.25">
      <c r="A14649"/>
      <c r="B14649" s="32"/>
      <c r="C14649" s="34"/>
      <c r="D14649" s="10"/>
      <c r="J14649" s="53"/>
      <c r="K14649" s="64"/>
      <c r="O14649" s="60"/>
      <c r="P14649" s="67"/>
      <c r="T14649" s="53"/>
      <c r="U14649" s="64"/>
      <c r="Y14649" s="53"/>
      <c r="Z14649" s="64"/>
      <c r="AD14649" s="53"/>
    </row>
    <row r="14650" spans="1:30" s="13" customFormat="1" x14ac:dyDescent="0.25">
      <c r="A14650"/>
      <c r="B14650" s="32"/>
      <c r="C14650" s="34"/>
      <c r="D14650" s="10"/>
      <c r="J14650" s="53"/>
      <c r="K14650" s="64"/>
      <c r="O14650" s="60"/>
      <c r="P14650" s="67"/>
      <c r="T14650" s="53"/>
      <c r="U14650" s="64"/>
      <c r="Y14650" s="53"/>
      <c r="Z14650" s="64"/>
      <c r="AD14650" s="53"/>
    </row>
    <row r="14651" spans="1:30" s="13" customFormat="1" x14ac:dyDescent="0.25">
      <c r="A14651"/>
      <c r="B14651" s="32"/>
      <c r="C14651" s="34"/>
      <c r="D14651" s="10"/>
      <c r="J14651" s="53"/>
      <c r="K14651" s="64"/>
      <c r="O14651" s="60"/>
      <c r="P14651" s="67"/>
      <c r="T14651" s="53"/>
      <c r="U14651" s="64"/>
      <c r="Y14651" s="53"/>
      <c r="Z14651" s="64"/>
      <c r="AD14651" s="53"/>
    </row>
    <row r="14652" spans="1:30" s="13" customFormat="1" x14ac:dyDescent="0.25">
      <c r="A14652"/>
      <c r="B14652" s="32"/>
      <c r="C14652" s="34"/>
      <c r="D14652" s="10"/>
      <c r="J14652" s="53"/>
      <c r="K14652" s="64"/>
      <c r="O14652" s="60"/>
      <c r="P14652" s="67"/>
      <c r="T14652" s="53"/>
      <c r="U14652" s="64"/>
      <c r="Y14652" s="53"/>
      <c r="Z14652" s="64"/>
      <c r="AD14652" s="53"/>
    </row>
    <row r="14653" spans="1:30" s="13" customFormat="1" x14ac:dyDescent="0.25">
      <c r="A14653"/>
      <c r="B14653" s="32"/>
      <c r="C14653" s="34"/>
      <c r="D14653" s="10"/>
      <c r="J14653" s="53"/>
      <c r="K14653" s="64"/>
      <c r="O14653" s="60"/>
      <c r="P14653" s="67"/>
      <c r="T14653" s="53"/>
      <c r="U14653" s="64"/>
      <c r="Y14653" s="53"/>
      <c r="Z14653" s="64"/>
      <c r="AD14653" s="53"/>
    </row>
    <row r="14654" spans="1:30" s="13" customFormat="1" x14ac:dyDescent="0.25">
      <c r="A14654"/>
      <c r="B14654" s="32"/>
      <c r="C14654" s="34"/>
      <c r="D14654" s="10"/>
      <c r="J14654" s="53"/>
      <c r="K14654" s="64"/>
      <c r="O14654" s="60"/>
      <c r="P14654" s="67"/>
      <c r="T14654" s="53"/>
      <c r="U14654" s="64"/>
      <c r="Y14654" s="53"/>
      <c r="Z14654" s="64"/>
      <c r="AD14654" s="53"/>
    </row>
    <row r="14655" spans="1:30" s="13" customFormat="1" x14ac:dyDescent="0.25">
      <c r="A14655"/>
      <c r="B14655" s="32"/>
      <c r="C14655" s="34"/>
      <c r="D14655" s="10"/>
      <c r="J14655" s="53"/>
      <c r="K14655" s="64"/>
      <c r="O14655" s="60"/>
      <c r="P14655" s="67"/>
      <c r="T14655" s="53"/>
      <c r="U14655" s="64"/>
      <c r="Y14655" s="53"/>
      <c r="Z14655" s="64"/>
      <c r="AD14655" s="53"/>
    </row>
    <row r="14656" spans="1:30" s="13" customFormat="1" x14ac:dyDescent="0.25">
      <c r="A14656"/>
      <c r="B14656" s="32"/>
      <c r="C14656" s="34"/>
      <c r="D14656" s="10"/>
      <c r="J14656" s="53"/>
      <c r="K14656" s="64"/>
      <c r="O14656" s="60"/>
      <c r="P14656" s="67"/>
      <c r="T14656" s="53"/>
      <c r="U14656" s="64"/>
      <c r="Y14656" s="53"/>
      <c r="Z14656" s="64"/>
      <c r="AD14656" s="53"/>
    </row>
    <row r="14657" spans="1:30" s="13" customFormat="1" x14ac:dyDescent="0.25">
      <c r="A14657"/>
      <c r="B14657" s="32"/>
      <c r="C14657" s="34"/>
      <c r="D14657" s="10"/>
      <c r="J14657" s="53"/>
      <c r="K14657" s="64"/>
      <c r="O14657" s="60"/>
      <c r="P14657" s="67"/>
      <c r="T14657" s="53"/>
      <c r="U14657" s="64"/>
      <c r="Y14657" s="53"/>
      <c r="Z14657" s="64"/>
      <c r="AD14657" s="53"/>
    </row>
    <row r="14658" spans="1:30" s="13" customFormat="1" x14ac:dyDescent="0.25">
      <c r="A14658"/>
      <c r="B14658" s="32"/>
      <c r="C14658" s="34"/>
      <c r="D14658" s="10"/>
      <c r="J14658" s="53"/>
      <c r="K14658" s="64"/>
      <c r="O14658" s="60"/>
      <c r="P14658" s="67"/>
      <c r="T14658" s="53"/>
      <c r="U14658" s="64"/>
      <c r="Y14658" s="53"/>
      <c r="Z14658" s="64"/>
      <c r="AD14658" s="53"/>
    </row>
    <row r="14659" spans="1:30" s="13" customFormat="1" x14ac:dyDescent="0.25">
      <c r="A14659"/>
      <c r="B14659" s="32"/>
      <c r="C14659" s="34"/>
      <c r="D14659" s="10"/>
      <c r="J14659" s="53"/>
      <c r="K14659" s="64"/>
      <c r="O14659" s="60"/>
      <c r="P14659" s="67"/>
      <c r="T14659" s="53"/>
      <c r="U14659" s="64"/>
      <c r="Y14659" s="53"/>
      <c r="Z14659" s="64"/>
      <c r="AD14659" s="53"/>
    </row>
    <row r="14660" spans="1:30" s="13" customFormat="1" x14ac:dyDescent="0.25">
      <c r="A14660"/>
      <c r="B14660" s="32"/>
      <c r="C14660" s="34"/>
      <c r="D14660" s="10"/>
      <c r="J14660" s="53"/>
      <c r="K14660" s="64"/>
      <c r="O14660" s="60"/>
      <c r="P14660" s="67"/>
      <c r="T14660" s="53"/>
      <c r="U14660" s="64"/>
      <c r="Y14660" s="53"/>
      <c r="Z14660" s="64"/>
      <c r="AD14660" s="53"/>
    </row>
    <row r="14661" spans="1:30" s="13" customFormat="1" x14ac:dyDescent="0.25">
      <c r="A14661"/>
      <c r="B14661" s="32"/>
      <c r="C14661" s="34"/>
      <c r="D14661" s="10"/>
      <c r="J14661" s="53"/>
      <c r="K14661" s="64"/>
      <c r="O14661" s="60"/>
      <c r="P14661" s="67"/>
      <c r="T14661" s="53"/>
      <c r="U14661" s="64"/>
      <c r="Y14661" s="53"/>
      <c r="Z14661" s="64"/>
      <c r="AD14661" s="53"/>
    </row>
    <row r="14662" spans="1:30" s="13" customFormat="1" x14ac:dyDescent="0.25">
      <c r="A14662"/>
      <c r="B14662" s="32"/>
      <c r="C14662" s="34"/>
      <c r="D14662" s="10"/>
      <c r="J14662" s="53"/>
      <c r="K14662" s="64"/>
      <c r="O14662" s="60"/>
      <c r="P14662" s="67"/>
      <c r="T14662" s="53"/>
      <c r="U14662" s="64"/>
      <c r="Y14662" s="53"/>
      <c r="Z14662" s="64"/>
      <c r="AD14662" s="53"/>
    </row>
    <row r="14663" spans="1:30" s="13" customFormat="1" x14ac:dyDescent="0.25">
      <c r="A14663"/>
      <c r="B14663" s="32"/>
      <c r="C14663" s="34"/>
      <c r="D14663" s="10"/>
      <c r="J14663" s="53"/>
      <c r="K14663" s="64"/>
      <c r="O14663" s="60"/>
      <c r="P14663" s="67"/>
      <c r="T14663" s="53"/>
      <c r="U14663" s="64"/>
      <c r="Y14663" s="53"/>
      <c r="Z14663" s="64"/>
      <c r="AD14663" s="53"/>
    </row>
    <row r="14664" spans="1:30" s="13" customFormat="1" x14ac:dyDescent="0.25">
      <c r="A14664"/>
      <c r="B14664" s="32"/>
      <c r="C14664" s="34"/>
      <c r="D14664" s="10"/>
      <c r="J14664" s="53"/>
      <c r="K14664" s="64"/>
      <c r="O14664" s="60"/>
      <c r="P14664" s="67"/>
      <c r="T14664" s="53"/>
      <c r="U14664" s="64"/>
      <c r="Y14664" s="53"/>
      <c r="Z14664" s="64"/>
      <c r="AD14664" s="53"/>
    </row>
    <row r="14665" spans="1:30" s="13" customFormat="1" x14ac:dyDescent="0.25">
      <c r="A14665"/>
      <c r="B14665" s="32"/>
      <c r="C14665" s="34"/>
      <c r="D14665" s="10"/>
      <c r="J14665" s="53"/>
      <c r="K14665" s="64"/>
      <c r="O14665" s="60"/>
      <c r="P14665" s="67"/>
      <c r="T14665" s="53"/>
      <c r="U14665" s="64"/>
      <c r="Y14665" s="53"/>
      <c r="Z14665" s="64"/>
      <c r="AD14665" s="53"/>
    </row>
    <row r="14666" spans="1:30" s="13" customFormat="1" x14ac:dyDescent="0.25">
      <c r="A14666"/>
      <c r="B14666" s="32"/>
      <c r="C14666" s="34"/>
      <c r="D14666" s="10"/>
      <c r="J14666" s="53"/>
      <c r="K14666" s="64"/>
      <c r="O14666" s="60"/>
      <c r="P14666" s="67"/>
      <c r="T14666" s="53"/>
      <c r="U14666" s="64"/>
      <c r="Y14666" s="53"/>
      <c r="Z14666" s="64"/>
      <c r="AD14666" s="53"/>
    </row>
    <row r="14667" spans="1:30" s="13" customFormat="1" x14ac:dyDescent="0.25">
      <c r="A14667"/>
      <c r="B14667" s="32"/>
      <c r="C14667" s="34"/>
      <c r="D14667" s="10"/>
      <c r="J14667" s="53"/>
      <c r="K14667" s="64"/>
      <c r="O14667" s="60"/>
      <c r="P14667" s="67"/>
      <c r="T14667" s="53"/>
      <c r="U14667" s="64"/>
      <c r="Y14667" s="53"/>
      <c r="Z14667" s="64"/>
      <c r="AD14667" s="53"/>
    </row>
    <row r="14668" spans="1:30" s="13" customFormat="1" x14ac:dyDescent="0.25">
      <c r="A14668"/>
      <c r="B14668" s="32"/>
      <c r="C14668" s="34"/>
      <c r="D14668" s="10"/>
      <c r="J14668" s="53"/>
      <c r="K14668" s="64"/>
      <c r="O14668" s="60"/>
      <c r="P14668" s="67"/>
      <c r="T14668" s="53"/>
      <c r="U14668" s="64"/>
      <c r="Y14668" s="53"/>
      <c r="Z14668" s="64"/>
      <c r="AD14668" s="53"/>
    </row>
    <row r="14669" spans="1:30" s="13" customFormat="1" x14ac:dyDescent="0.25">
      <c r="A14669"/>
      <c r="B14669" s="32"/>
      <c r="C14669" s="34"/>
      <c r="D14669" s="10"/>
      <c r="J14669" s="53"/>
      <c r="K14669" s="64"/>
      <c r="O14669" s="60"/>
      <c r="P14669" s="67"/>
      <c r="T14669" s="53"/>
      <c r="U14669" s="64"/>
      <c r="Y14669" s="53"/>
      <c r="Z14669" s="64"/>
      <c r="AD14669" s="53"/>
    </row>
    <row r="14670" spans="1:30" s="13" customFormat="1" x14ac:dyDescent="0.25">
      <c r="A14670"/>
      <c r="B14670" s="32"/>
      <c r="C14670" s="34"/>
      <c r="D14670" s="10"/>
      <c r="J14670" s="53"/>
      <c r="K14670" s="64"/>
      <c r="O14670" s="60"/>
      <c r="P14670" s="67"/>
      <c r="T14670" s="53"/>
      <c r="U14670" s="64"/>
      <c r="Y14670" s="53"/>
      <c r="Z14670" s="64"/>
      <c r="AD14670" s="53"/>
    </row>
    <row r="14671" spans="1:30" s="13" customFormat="1" x14ac:dyDescent="0.25">
      <c r="A14671"/>
      <c r="B14671" s="32"/>
      <c r="C14671" s="34"/>
      <c r="D14671" s="10"/>
      <c r="J14671" s="53"/>
      <c r="K14671" s="64"/>
      <c r="O14671" s="60"/>
      <c r="P14671" s="67"/>
      <c r="T14671" s="53"/>
      <c r="U14671" s="64"/>
      <c r="Y14671" s="53"/>
      <c r="Z14671" s="64"/>
      <c r="AD14671" s="53"/>
    </row>
    <row r="14672" spans="1:30" s="13" customFormat="1" x14ac:dyDescent="0.25">
      <c r="A14672"/>
      <c r="B14672" s="32"/>
      <c r="C14672" s="34"/>
      <c r="D14672" s="10"/>
      <c r="J14672" s="53"/>
      <c r="K14672" s="64"/>
      <c r="O14672" s="60"/>
      <c r="P14672" s="67"/>
      <c r="T14672" s="53"/>
      <c r="U14672" s="64"/>
      <c r="Y14672" s="53"/>
      <c r="Z14672" s="64"/>
      <c r="AD14672" s="53"/>
    </row>
    <row r="14673" spans="1:30" s="13" customFormat="1" x14ac:dyDescent="0.25">
      <c r="A14673"/>
      <c r="B14673" s="32"/>
      <c r="C14673" s="34"/>
      <c r="D14673" s="10"/>
      <c r="J14673" s="53"/>
      <c r="K14673" s="64"/>
      <c r="O14673" s="60"/>
      <c r="P14673" s="67"/>
      <c r="T14673" s="53"/>
      <c r="U14673" s="64"/>
      <c r="Y14673" s="53"/>
      <c r="Z14673" s="64"/>
      <c r="AD14673" s="53"/>
    </row>
    <row r="14674" spans="1:30" s="13" customFormat="1" x14ac:dyDescent="0.25">
      <c r="A14674"/>
      <c r="B14674" s="32"/>
      <c r="C14674" s="34"/>
      <c r="D14674" s="10"/>
      <c r="J14674" s="53"/>
      <c r="K14674" s="64"/>
      <c r="O14674" s="60"/>
      <c r="P14674" s="67"/>
      <c r="T14674" s="53"/>
      <c r="U14674" s="64"/>
      <c r="Y14674" s="53"/>
      <c r="Z14674" s="64"/>
      <c r="AD14674" s="53"/>
    </row>
    <row r="14675" spans="1:30" s="13" customFormat="1" x14ac:dyDescent="0.25">
      <c r="A14675"/>
      <c r="B14675" s="32"/>
      <c r="C14675" s="34"/>
      <c r="D14675" s="10"/>
      <c r="J14675" s="53"/>
      <c r="K14675" s="64"/>
      <c r="O14675" s="60"/>
      <c r="P14675" s="67"/>
      <c r="T14675" s="53"/>
      <c r="U14675" s="64"/>
      <c r="Y14675" s="53"/>
      <c r="Z14675" s="64"/>
      <c r="AD14675" s="53"/>
    </row>
    <row r="14676" spans="1:30" s="13" customFormat="1" x14ac:dyDescent="0.25">
      <c r="A14676"/>
      <c r="B14676" s="32"/>
      <c r="C14676" s="34"/>
      <c r="D14676" s="10"/>
      <c r="J14676" s="53"/>
      <c r="K14676" s="64"/>
      <c r="O14676" s="60"/>
      <c r="P14676" s="67"/>
      <c r="T14676" s="53"/>
      <c r="U14676" s="64"/>
      <c r="Y14676" s="53"/>
      <c r="Z14676" s="64"/>
      <c r="AD14676" s="53"/>
    </row>
    <row r="14677" spans="1:30" s="13" customFormat="1" x14ac:dyDescent="0.25">
      <c r="A14677"/>
      <c r="B14677" s="32"/>
      <c r="C14677" s="34"/>
      <c r="D14677" s="10"/>
      <c r="J14677" s="53"/>
      <c r="K14677" s="64"/>
      <c r="O14677" s="60"/>
      <c r="P14677" s="67"/>
      <c r="T14677" s="53"/>
      <c r="U14677" s="64"/>
      <c r="Y14677" s="53"/>
      <c r="Z14677" s="64"/>
      <c r="AD14677" s="53"/>
    </row>
    <row r="14678" spans="1:30" s="13" customFormat="1" x14ac:dyDescent="0.25">
      <c r="A14678"/>
      <c r="B14678" s="32"/>
      <c r="C14678" s="34"/>
      <c r="D14678" s="10"/>
      <c r="J14678" s="53"/>
      <c r="K14678" s="64"/>
      <c r="O14678" s="60"/>
      <c r="P14678" s="67"/>
      <c r="T14678" s="53"/>
      <c r="U14678" s="64"/>
      <c r="Y14678" s="53"/>
      <c r="Z14678" s="64"/>
      <c r="AD14678" s="53"/>
    </row>
    <row r="14679" spans="1:30" s="13" customFormat="1" x14ac:dyDescent="0.25">
      <c r="A14679"/>
      <c r="B14679" s="32"/>
      <c r="C14679" s="34"/>
      <c r="D14679" s="10"/>
      <c r="J14679" s="53"/>
      <c r="K14679" s="64"/>
      <c r="O14679" s="60"/>
      <c r="P14679" s="67"/>
      <c r="T14679" s="53"/>
      <c r="U14679" s="64"/>
      <c r="Y14679" s="53"/>
      <c r="Z14679" s="64"/>
      <c r="AD14679" s="53"/>
    </row>
    <row r="14680" spans="1:30" s="13" customFormat="1" x14ac:dyDescent="0.25">
      <c r="A14680"/>
      <c r="B14680" s="32"/>
      <c r="C14680" s="34"/>
      <c r="D14680" s="10"/>
      <c r="J14680" s="53"/>
      <c r="K14680" s="64"/>
      <c r="O14680" s="60"/>
      <c r="P14680" s="67"/>
      <c r="T14680" s="53"/>
      <c r="U14680" s="64"/>
      <c r="Y14680" s="53"/>
      <c r="Z14680" s="64"/>
      <c r="AD14680" s="53"/>
    </row>
    <row r="14681" spans="1:30" s="13" customFormat="1" x14ac:dyDescent="0.25">
      <c r="A14681"/>
      <c r="B14681" s="32"/>
      <c r="C14681" s="34"/>
      <c r="D14681" s="10"/>
      <c r="J14681" s="53"/>
      <c r="K14681" s="64"/>
      <c r="O14681" s="60"/>
      <c r="P14681" s="67"/>
      <c r="T14681" s="53"/>
      <c r="U14681" s="64"/>
      <c r="Y14681" s="53"/>
      <c r="Z14681" s="64"/>
      <c r="AD14681" s="53"/>
    </row>
    <row r="14682" spans="1:30" s="13" customFormat="1" x14ac:dyDescent="0.25">
      <c r="A14682"/>
      <c r="B14682" s="32"/>
      <c r="C14682" s="34"/>
      <c r="D14682" s="10"/>
      <c r="J14682" s="53"/>
      <c r="K14682" s="64"/>
      <c r="O14682" s="60"/>
      <c r="P14682" s="67"/>
      <c r="T14682" s="53"/>
      <c r="U14682" s="64"/>
      <c r="Y14682" s="53"/>
      <c r="Z14682" s="64"/>
      <c r="AD14682" s="53"/>
    </row>
    <row r="14683" spans="1:30" s="13" customFormat="1" x14ac:dyDescent="0.25">
      <c r="A14683"/>
      <c r="B14683" s="32"/>
      <c r="C14683" s="34"/>
      <c r="D14683" s="10"/>
      <c r="J14683" s="53"/>
      <c r="K14683" s="64"/>
      <c r="O14683" s="60"/>
      <c r="P14683" s="67"/>
      <c r="T14683" s="53"/>
      <c r="U14683" s="64"/>
      <c r="Y14683" s="53"/>
      <c r="Z14683" s="64"/>
      <c r="AD14683" s="53"/>
    </row>
    <row r="14684" spans="1:30" s="13" customFormat="1" x14ac:dyDescent="0.25">
      <c r="A14684"/>
      <c r="B14684" s="32"/>
      <c r="C14684" s="34"/>
      <c r="D14684" s="10"/>
      <c r="J14684" s="53"/>
      <c r="K14684" s="64"/>
      <c r="O14684" s="60"/>
      <c r="P14684" s="67"/>
      <c r="T14684" s="53"/>
      <c r="U14684" s="64"/>
      <c r="Y14684" s="53"/>
      <c r="Z14684" s="64"/>
      <c r="AD14684" s="53"/>
    </row>
    <row r="14685" spans="1:30" s="13" customFormat="1" x14ac:dyDescent="0.25">
      <c r="A14685"/>
      <c r="B14685" s="32"/>
      <c r="C14685" s="34"/>
      <c r="D14685" s="10"/>
      <c r="J14685" s="53"/>
      <c r="K14685" s="64"/>
      <c r="O14685" s="60"/>
      <c r="P14685" s="67"/>
      <c r="T14685" s="53"/>
      <c r="U14685" s="64"/>
      <c r="Y14685" s="53"/>
      <c r="Z14685" s="64"/>
      <c r="AD14685" s="53"/>
    </row>
    <row r="14686" spans="1:30" s="13" customFormat="1" x14ac:dyDescent="0.25">
      <c r="A14686"/>
      <c r="B14686" s="32"/>
      <c r="C14686" s="34"/>
      <c r="D14686" s="10"/>
      <c r="J14686" s="53"/>
      <c r="K14686" s="64"/>
      <c r="O14686" s="60"/>
      <c r="P14686" s="67"/>
      <c r="T14686" s="53"/>
      <c r="U14686" s="64"/>
      <c r="Y14686" s="53"/>
      <c r="Z14686" s="64"/>
      <c r="AD14686" s="53"/>
    </row>
    <row r="14687" spans="1:30" s="13" customFormat="1" x14ac:dyDescent="0.25">
      <c r="A14687"/>
      <c r="B14687" s="32"/>
      <c r="C14687" s="34"/>
      <c r="D14687" s="10"/>
      <c r="J14687" s="53"/>
      <c r="K14687" s="64"/>
      <c r="O14687" s="60"/>
      <c r="P14687" s="67"/>
      <c r="T14687" s="53"/>
      <c r="U14687" s="64"/>
      <c r="Y14687" s="53"/>
      <c r="Z14687" s="64"/>
      <c r="AD14687" s="53"/>
    </row>
    <row r="14688" spans="1:30" s="13" customFormat="1" x14ac:dyDescent="0.25">
      <c r="A14688"/>
      <c r="B14688" s="32"/>
      <c r="C14688" s="34"/>
      <c r="D14688" s="10"/>
      <c r="J14688" s="53"/>
      <c r="K14688" s="64"/>
      <c r="O14688" s="60"/>
      <c r="P14688" s="67"/>
      <c r="T14688" s="53"/>
      <c r="U14688" s="64"/>
      <c r="Y14688" s="53"/>
      <c r="Z14688" s="64"/>
      <c r="AD14688" s="53"/>
    </row>
    <row r="14689" spans="1:30" s="13" customFormat="1" x14ac:dyDescent="0.25">
      <c r="A14689"/>
      <c r="B14689" s="32"/>
      <c r="C14689" s="34"/>
      <c r="D14689" s="10"/>
      <c r="J14689" s="53"/>
      <c r="K14689" s="64"/>
      <c r="O14689" s="60"/>
      <c r="P14689" s="67"/>
      <c r="T14689" s="53"/>
      <c r="U14689" s="64"/>
      <c r="Y14689" s="53"/>
      <c r="Z14689" s="64"/>
      <c r="AD14689" s="53"/>
    </row>
    <row r="14690" spans="1:30" s="13" customFormat="1" x14ac:dyDescent="0.25">
      <c r="A14690"/>
      <c r="B14690" s="32"/>
      <c r="C14690" s="34"/>
      <c r="D14690" s="10"/>
      <c r="J14690" s="53"/>
      <c r="K14690" s="64"/>
      <c r="O14690" s="60"/>
      <c r="P14690" s="67"/>
      <c r="T14690" s="53"/>
      <c r="U14690" s="64"/>
      <c r="Y14690" s="53"/>
      <c r="Z14690" s="64"/>
      <c r="AD14690" s="53"/>
    </row>
    <row r="14691" spans="1:30" s="13" customFormat="1" x14ac:dyDescent="0.25">
      <c r="A14691"/>
      <c r="B14691" s="32"/>
      <c r="C14691" s="34"/>
      <c r="D14691" s="10"/>
      <c r="J14691" s="53"/>
      <c r="K14691" s="64"/>
      <c r="O14691" s="60"/>
      <c r="P14691" s="67"/>
      <c r="T14691" s="53"/>
      <c r="U14691" s="64"/>
      <c r="Y14691" s="53"/>
      <c r="Z14691" s="64"/>
      <c r="AD14691" s="53"/>
    </row>
    <row r="14692" spans="1:30" s="13" customFormat="1" x14ac:dyDescent="0.25">
      <c r="A14692"/>
      <c r="B14692" s="32"/>
      <c r="C14692" s="34"/>
      <c r="D14692" s="10"/>
      <c r="J14692" s="53"/>
      <c r="K14692" s="64"/>
      <c r="O14692" s="60"/>
      <c r="P14692" s="67"/>
      <c r="T14692" s="53"/>
      <c r="U14692" s="64"/>
      <c r="Y14692" s="53"/>
      <c r="Z14692" s="64"/>
      <c r="AD14692" s="53"/>
    </row>
    <row r="14693" spans="1:30" s="13" customFormat="1" x14ac:dyDescent="0.25">
      <c r="A14693"/>
      <c r="B14693" s="32"/>
      <c r="C14693" s="34"/>
      <c r="D14693" s="10"/>
      <c r="J14693" s="53"/>
      <c r="K14693" s="64"/>
      <c r="O14693" s="60"/>
      <c r="P14693" s="67"/>
      <c r="T14693" s="53"/>
      <c r="U14693" s="64"/>
      <c r="Y14693" s="53"/>
      <c r="Z14693" s="64"/>
      <c r="AD14693" s="53"/>
    </row>
    <row r="14694" spans="1:30" s="13" customFormat="1" x14ac:dyDescent="0.25">
      <c r="A14694"/>
      <c r="B14694" s="32"/>
      <c r="C14694" s="34"/>
      <c r="D14694" s="10"/>
      <c r="J14694" s="53"/>
      <c r="K14694" s="64"/>
      <c r="O14694" s="60"/>
      <c r="P14694" s="67"/>
      <c r="T14694" s="53"/>
      <c r="U14694" s="64"/>
      <c r="Y14694" s="53"/>
      <c r="Z14694" s="64"/>
      <c r="AD14694" s="53"/>
    </row>
    <row r="14695" spans="1:30" s="13" customFormat="1" x14ac:dyDescent="0.25">
      <c r="A14695"/>
      <c r="B14695" s="32"/>
      <c r="C14695" s="34"/>
      <c r="D14695" s="10"/>
      <c r="J14695" s="53"/>
      <c r="K14695" s="64"/>
      <c r="O14695" s="60"/>
      <c r="P14695" s="67"/>
      <c r="T14695" s="53"/>
      <c r="U14695" s="64"/>
      <c r="Y14695" s="53"/>
      <c r="Z14695" s="64"/>
      <c r="AD14695" s="53"/>
    </row>
    <row r="14696" spans="1:30" s="13" customFormat="1" x14ac:dyDescent="0.25">
      <c r="A14696"/>
      <c r="B14696" s="32"/>
      <c r="C14696" s="34"/>
      <c r="D14696" s="10"/>
      <c r="J14696" s="53"/>
      <c r="K14696" s="64"/>
      <c r="O14696" s="60"/>
      <c r="P14696" s="67"/>
      <c r="T14696" s="53"/>
      <c r="U14696" s="64"/>
      <c r="Y14696" s="53"/>
      <c r="Z14696" s="64"/>
      <c r="AD14696" s="53"/>
    </row>
    <row r="14697" spans="1:30" s="13" customFormat="1" x14ac:dyDescent="0.25">
      <c r="A14697"/>
      <c r="B14697" s="32"/>
      <c r="C14697" s="34"/>
      <c r="D14697" s="10"/>
      <c r="J14697" s="53"/>
      <c r="K14697" s="64"/>
      <c r="O14697" s="60"/>
      <c r="P14697" s="67"/>
      <c r="T14697" s="53"/>
      <c r="U14697" s="64"/>
      <c r="Y14697" s="53"/>
      <c r="Z14697" s="64"/>
      <c r="AD14697" s="53"/>
    </row>
    <row r="14698" spans="1:30" s="13" customFormat="1" x14ac:dyDescent="0.25">
      <c r="A14698"/>
      <c r="B14698" s="32"/>
      <c r="C14698" s="34"/>
      <c r="D14698" s="10"/>
      <c r="J14698" s="53"/>
      <c r="K14698" s="64"/>
      <c r="O14698" s="60"/>
      <c r="P14698" s="67"/>
      <c r="T14698" s="53"/>
      <c r="U14698" s="64"/>
      <c r="Y14698" s="53"/>
      <c r="Z14698" s="64"/>
      <c r="AD14698" s="53"/>
    </row>
    <row r="14699" spans="1:30" s="13" customFormat="1" x14ac:dyDescent="0.25">
      <c r="A14699"/>
      <c r="B14699" s="32"/>
      <c r="C14699" s="34"/>
      <c r="D14699" s="10"/>
      <c r="J14699" s="53"/>
      <c r="K14699" s="64"/>
      <c r="O14699" s="60"/>
      <c r="P14699" s="67"/>
      <c r="T14699" s="53"/>
      <c r="U14699" s="64"/>
      <c r="Y14699" s="53"/>
      <c r="Z14699" s="64"/>
      <c r="AD14699" s="53"/>
    </row>
    <row r="14700" spans="1:30" s="13" customFormat="1" x14ac:dyDescent="0.25">
      <c r="A14700"/>
      <c r="B14700" s="32"/>
      <c r="C14700" s="34"/>
      <c r="D14700" s="10"/>
      <c r="J14700" s="53"/>
      <c r="K14700" s="64"/>
      <c r="O14700" s="60"/>
      <c r="P14700" s="67"/>
      <c r="T14700" s="53"/>
      <c r="U14700" s="64"/>
      <c r="Y14700" s="53"/>
      <c r="Z14700" s="64"/>
      <c r="AD14700" s="53"/>
    </row>
    <row r="14701" spans="1:30" s="13" customFormat="1" x14ac:dyDescent="0.25">
      <c r="A14701"/>
      <c r="B14701" s="32"/>
      <c r="C14701" s="34"/>
      <c r="D14701" s="10"/>
      <c r="J14701" s="53"/>
      <c r="K14701" s="64"/>
      <c r="O14701" s="60"/>
      <c r="P14701" s="67"/>
      <c r="T14701" s="53"/>
      <c r="U14701" s="64"/>
      <c r="Y14701" s="53"/>
      <c r="Z14701" s="64"/>
      <c r="AD14701" s="53"/>
    </row>
    <row r="14702" spans="1:30" s="13" customFormat="1" x14ac:dyDescent="0.25">
      <c r="A14702"/>
      <c r="B14702" s="32"/>
      <c r="C14702" s="34"/>
      <c r="D14702" s="10"/>
      <c r="J14702" s="53"/>
      <c r="K14702" s="64"/>
      <c r="O14702" s="60"/>
      <c r="P14702" s="67"/>
      <c r="T14702" s="53"/>
      <c r="U14702" s="64"/>
      <c r="Y14702" s="53"/>
      <c r="Z14702" s="64"/>
      <c r="AD14702" s="53"/>
    </row>
    <row r="14703" spans="1:30" s="13" customFormat="1" x14ac:dyDescent="0.25">
      <c r="A14703"/>
      <c r="B14703" s="32"/>
      <c r="C14703" s="34"/>
      <c r="D14703" s="10"/>
      <c r="J14703" s="53"/>
      <c r="K14703" s="64"/>
      <c r="O14703" s="60"/>
      <c r="P14703" s="67"/>
      <c r="T14703" s="53"/>
      <c r="U14703" s="64"/>
      <c r="Y14703" s="53"/>
      <c r="Z14703" s="64"/>
      <c r="AD14703" s="53"/>
    </row>
    <row r="14704" spans="1:30" s="13" customFormat="1" x14ac:dyDescent="0.25">
      <c r="A14704"/>
      <c r="B14704" s="32"/>
      <c r="C14704" s="34"/>
      <c r="D14704" s="10"/>
      <c r="J14704" s="53"/>
      <c r="K14704" s="64"/>
      <c r="O14704" s="60"/>
      <c r="P14704" s="67"/>
      <c r="T14704" s="53"/>
      <c r="U14704" s="64"/>
      <c r="Y14704" s="53"/>
      <c r="Z14704" s="64"/>
      <c r="AD14704" s="53"/>
    </row>
    <row r="14705" spans="1:30" s="13" customFormat="1" x14ac:dyDescent="0.25">
      <c r="A14705"/>
      <c r="B14705" s="32"/>
      <c r="C14705" s="34"/>
      <c r="D14705" s="10"/>
      <c r="J14705" s="53"/>
      <c r="K14705" s="64"/>
      <c r="O14705" s="60"/>
      <c r="P14705" s="67"/>
      <c r="T14705" s="53"/>
      <c r="U14705" s="64"/>
      <c r="Y14705" s="53"/>
      <c r="Z14705" s="64"/>
      <c r="AD14705" s="53"/>
    </row>
    <row r="14706" spans="1:30" s="13" customFormat="1" x14ac:dyDescent="0.25">
      <c r="A14706"/>
      <c r="B14706" s="32"/>
      <c r="C14706" s="34"/>
      <c r="D14706" s="10"/>
      <c r="J14706" s="53"/>
      <c r="K14706" s="64"/>
      <c r="O14706" s="60"/>
      <c r="P14706" s="67"/>
      <c r="T14706" s="53"/>
      <c r="U14706" s="64"/>
      <c r="Y14706" s="53"/>
      <c r="Z14706" s="64"/>
      <c r="AD14706" s="53"/>
    </row>
    <row r="14707" spans="1:30" s="13" customFormat="1" x14ac:dyDescent="0.25">
      <c r="A14707"/>
      <c r="B14707" s="32"/>
      <c r="C14707" s="34"/>
      <c r="D14707" s="10"/>
      <c r="J14707" s="53"/>
      <c r="K14707" s="64"/>
      <c r="O14707" s="60"/>
      <c r="P14707" s="67"/>
      <c r="T14707" s="53"/>
      <c r="U14707" s="64"/>
      <c r="Y14707" s="53"/>
      <c r="Z14707" s="64"/>
      <c r="AD14707" s="53"/>
    </row>
    <row r="14708" spans="1:30" s="13" customFormat="1" x14ac:dyDescent="0.25">
      <c r="A14708"/>
      <c r="B14708" s="32"/>
      <c r="C14708" s="34"/>
      <c r="D14708" s="10"/>
      <c r="J14708" s="53"/>
      <c r="K14708" s="64"/>
      <c r="O14708" s="60"/>
      <c r="P14708" s="67"/>
      <c r="T14708" s="53"/>
      <c r="U14708" s="64"/>
      <c r="Y14708" s="53"/>
      <c r="Z14708" s="64"/>
      <c r="AD14708" s="53"/>
    </row>
    <row r="14709" spans="1:30" s="13" customFormat="1" x14ac:dyDescent="0.25">
      <c r="A14709"/>
      <c r="B14709" s="32"/>
      <c r="C14709" s="34"/>
      <c r="D14709" s="10"/>
      <c r="J14709" s="53"/>
      <c r="K14709" s="64"/>
      <c r="O14709" s="60"/>
      <c r="P14709" s="67"/>
      <c r="T14709" s="53"/>
      <c r="U14709" s="64"/>
      <c r="Y14709" s="53"/>
      <c r="Z14709" s="64"/>
      <c r="AD14709" s="53"/>
    </row>
    <row r="14710" spans="1:30" s="13" customFormat="1" x14ac:dyDescent="0.25">
      <c r="A14710"/>
      <c r="B14710" s="32"/>
      <c r="C14710" s="34"/>
      <c r="D14710" s="10"/>
      <c r="J14710" s="53"/>
      <c r="K14710" s="64"/>
      <c r="O14710" s="60"/>
      <c r="P14710" s="67"/>
      <c r="T14710" s="53"/>
      <c r="U14710" s="64"/>
      <c r="Y14710" s="53"/>
      <c r="Z14710" s="64"/>
      <c r="AD14710" s="53"/>
    </row>
    <row r="14711" spans="1:30" s="13" customFormat="1" x14ac:dyDescent="0.25">
      <c r="A14711"/>
      <c r="B14711" s="32"/>
      <c r="C14711" s="34"/>
      <c r="D14711" s="10"/>
      <c r="J14711" s="53"/>
      <c r="K14711" s="64"/>
      <c r="O14711" s="60"/>
      <c r="P14711" s="67"/>
      <c r="T14711" s="53"/>
      <c r="U14711" s="64"/>
      <c r="Y14711" s="53"/>
      <c r="Z14711" s="64"/>
      <c r="AD14711" s="53"/>
    </row>
    <row r="14712" spans="1:30" s="13" customFormat="1" x14ac:dyDescent="0.25">
      <c r="A14712"/>
      <c r="B14712" s="32"/>
      <c r="C14712" s="34"/>
      <c r="D14712" s="10"/>
      <c r="J14712" s="53"/>
      <c r="K14712" s="64"/>
      <c r="O14712" s="60"/>
      <c r="P14712" s="67"/>
      <c r="T14712" s="53"/>
      <c r="U14712" s="64"/>
      <c r="Y14712" s="53"/>
      <c r="Z14712" s="64"/>
      <c r="AD14712" s="53"/>
    </row>
    <row r="14713" spans="1:30" s="13" customFormat="1" x14ac:dyDescent="0.25">
      <c r="A14713"/>
      <c r="B14713" s="32"/>
      <c r="C14713" s="34"/>
      <c r="D14713" s="10"/>
      <c r="J14713" s="53"/>
      <c r="K14713" s="64"/>
      <c r="O14713" s="60"/>
      <c r="P14713" s="67"/>
      <c r="T14713" s="53"/>
      <c r="U14713" s="64"/>
      <c r="Y14713" s="53"/>
      <c r="Z14713" s="64"/>
      <c r="AD14713" s="53"/>
    </row>
    <row r="14714" spans="1:30" s="13" customFormat="1" x14ac:dyDescent="0.25">
      <c r="A14714"/>
      <c r="B14714" s="32"/>
      <c r="C14714" s="34"/>
      <c r="D14714" s="10"/>
      <c r="J14714" s="53"/>
      <c r="K14714" s="64"/>
      <c r="O14714" s="60"/>
      <c r="P14714" s="67"/>
      <c r="T14714" s="53"/>
      <c r="U14714" s="64"/>
      <c r="Y14714" s="53"/>
      <c r="Z14714" s="64"/>
      <c r="AD14714" s="53"/>
    </row>
    <row r="14715" spans="1:30" s="13" customFormat="1" x14ac:dyDescent="0.25">
      <c r="A14715"/>
      <c r="B14715" s="32"/>
      <c r="C14715" s="34"/>
      <c r="D14715" s="10"/>
      <c r="J14715" s="53"/>
      <c r="K14715" s="64"/>
      <c r="O14715" s="60"/>
      <c r="P14715" s="67"/>
      <c r="T14715" s="53"/>
      <c r="U14715" s="64"/>
      <c r="Y14715" s="53"/>
      <c r="Z14715" s="64"/>
      <c r="AD14715" s="53"/>
    </row>
    <row r="14716" spans="1:30" s="13" customFormat="1" x14ac:dyDescent="0.25">
      <c r="A14716"/>
      <c r="B14716" s="32"/>
      <c r="C14716" s="34"/>
      <c r="D14716" s="10"/>
      <c r="J14716" s="53"/>
      <c r="K14716" s="64"/>
      <c r="O14716" s="60"/>
      <c r="P14716" s="67"/>
      <c r="T14716" s="53"/>
      <c r="U14716" s="64"/>
      <c r="Y14716" s="53"/>
      <c r="Z14716" s="64"/>
      <c r="AD14716" s="53"/>
    </row>
    <row r="14717" spans="1:30" s="13" customFormat="1" x14ac:dyDescent="0.25">
      <c r="A14717"/>
      <c r="B14717" s="32"/>
      <c r="C14717" s="34"/>
      <c r="D14717" s="10"/>
      <c r="J14717" s="53"/>
      <c r="K14717" s="64"/>
      <c r="O14717" s="60"/>
      <c r="P14717" s="67"/>
      <c r="T14717" s="53"/>
      <c r="U14717" s="64"/>
      <c r="Y14717" s="53"/>
      <c r="Z14717" s="64"/>
      <c r="AD14717" s="53"/>
    </row>
    <row r="14718" spans="1:30" s="13" customFormat="1" x14ac:dyDescent="0.25">
      <c r="A14718"/>
      <c r="B14718" s="32"/>
      <c r="C14718" s="34"/>
      <c r="D14718" s="10"/>
      <c r="J14718" s="53"/>
      <c r="K14718" s="64"/>
      <c r="O14718" s="60"/>
      <c r="P14718" s="67"/>
      <c r="T14718" s="53"/>
      <c r="U14718" s="64"/>
      <c r="Y14718" s="53"/>
      <c r="Z14718" s="64"/>
      <c r="AD14718" s="53"/>
    </row>
    <row r="14719" spans="1:30" s="13" customFormat="1" x14ac:dyDescent="0.25">
      <c r="A14719"/>
      <c r="B14719" s="32"/>
      <c r="C14719" s="34"/>
      <c r="D14719" s="10"/>
      <c r="J14719" s="53"/>
      <c r="K14719" s="64"/>
      <c r="O14719" s="60"/>
      <c r="P14719" s="67"/>
      <c r="T14719" s="53"/>
      <c r="U14719" s="64"/>
      <c r="Y14719" s="53"/>
      <c r="Z14719" s="64"/>
      <c r="AD14719" s="53"/>
    </row>
    <row r="14720" spans="1:30" s="13" customFormat="1" x14ac:dyDescent="0.25">
      <c r="A14720"/>
      <c r="B14720" s="32"/>
      <c r="C14720" s="34"/>
      <c r="D14720" s="10"/>
      <c r="J14720" s="53"/>
      <c r="K14720" s="64"/>
      <c r="O14720" s="60"/>
      <c r="P14720" s="67"/>
      <c r="T14720" s="53"/>
      <c r="U14720" s="64"/>
      <c r="Y14720" s="53"/>
      <c r="Z14720" s="64"/>
      <c r="AD14720" s="53"/>
    </row>
    <row r="14721" spans="1:30" s="13" customFormat="1" x14ac:dyDescent="0.25">
      <c r="A14721"/>
      <c r="B14721" s="32"/>
      <c r="C14721" s="34"/>
      <c r="D14721" s="10"/>
      <c r="J14721" s="53"/>
      <c r="K14721" s="64"/>
      <c r="O14721" s="60"/>
      <c r="P14721" s="67"/>
      <c r="T14721" s="53"/>
      <c r="U14721" s="64"/>
      <c r="Y14721" s="53"/>
      <c r="Z14721" s="64"/>
      <c r="AD14721" s="53"/>
    </row>
    <row r="14722" spans="1:30" s="13" customFormat="1" x14ac:dyDescent="0.25">
      <c r="A14722"/>
      <c r="B14722" s="32"/>
      <c r="C14722" s="34"/>
      <c r="D14722" s="10"/>
      <c r="J14722" s="53"/>
      <c r="K14722" s="64"/>
      <c r="O14722" s="60"/>
      <c r="P14722" s="67"/>
      <c r="T14722" s="53"/>
      <c r="U14722" s="64"/>
      <c r="Y14722" s="53"/>
      <c r="Z14722" s="64"/>
      <c r="AD14722" s="53"/>
    </row>
    <row r="14723" spans="1:30" s="13" customFormat="1" x14ac:dyDescent="0.25">
      <c r="A14723"/>
      <c r="B14723" s="32"/>
      <c r="C14723" s="34"/>
      <c r="D14723" s="10"/>
      <c r="J14723" s="53"/>
      <c r="K14723" s="64"/>
      <c r="O14723" s="60"/>
      <c r="P14723" s="67"/>
      <c r="T14723" s="53"/>
      <c r="U14723" s="64"/>
      <c r="Y14723" s="53"/>
      <c r="Z14723" s="64"/>
      <c r="AD14723" s="53"/>
    </row>
    <row r="14724" spans="1:30" s="13" customFormat="1" x14ac:dyDescent="0.25">
      <c r="A14724"/>
      <c r="B14724" s="32"/>
      <c r="C14724" s="34"/>
      <c r="D14724" s="10"/>
      <c r="J14724" s="53"/>
      <c r="K14724" s="64"/>
      <c r="O14724" s="60"/>
      <c r="P14724" s="67"/>
      <c r="T14724" s="53"/>
      <c r="U14724" s="64"/>
      <c r="Y14724" s="53"/>
      <c r="Z14724" s="64"/>
      <c r="AD14724" s="53"/>
    </row>
    <row r="14725" spans="1:30" s="13" customFormat="1" x14ac:dyDescent="0.25">
      <c r="A14725"/>
      <c r="B14725" s="32"/>
      <c r="C14725" s="34"/>
      <c r="D14725" s="10"/>
      <c r="J14725" s="53"/>
      <c r="K14725" s="64"/>
      <c r="O14725" s="60"/>
      <c r="P14725" s="67"/>
      <c r="T14725" s="53"/>
      <c r="U14725" s="64"/>
      <c r="Y14725" s="53"/>
      <c r="Z14725" s="64"/>
      <c r="AD14725" s="53"/>
    </row>
    <row r="14726" spans="1:30" s="13" customFormat="1" x14ac:dyDescent="0.25">
      <c r="A14726"/>
      <c r="B14726" s="32"/>
      <c r="C14726" s="34"/>
      <c r="D14726" s="10"/>
      <c r="J14726" s="53"/>
      <c r="K14726" s="64"/>
      <c r="O14726" s="60"/>
      <c r="P14726" s="67"/>
      <c r="T14726" s="53"/>
      <c r="U14726" s="64"/>
      <c r="Y14726" s="53"/>
      <c r="Z14726" s="64"/>
      <c r="AD14726" s="53"/>
    </row>
    <row r="14727" spans="1:30" s="13" customFormat="1" x14ac:dyDescent="0.25">
      <c r="A14727"/>
      <c r="B14727" s="32"/>
      <c r="C14727" s="34"/>
      <c r="D14727" s="10"/>
      <c r="J14727" s="53"/>
      <c r="K14727" s="64"/>
      <c r="O14727" s="60"/>
      <c r="P14727" s="67"/>
      <c r="T14727" s="53"/>
      <c r="U14727" s="64"/>
      <c r="Y14727" s="53"/>
      <c r="Z14727" s="64"/>
      <c r="AD14727" s="53"/>
    </row>
    <row r="14728" spans="1:30" s="13" customFormat="1" x14ac:dyDescent="0.25">
      <c r="A14728"/>
      <c r="B14728" s="32"/>
      <c r="C14728" s="34"/>
      <c r="D14728" s="10"/>
      <c r="J14728" s="53"/>
      <c r="K14728" s="64"/>
      <c r="O14728" s="60"/>
      <c r="P14728" s="67"/>
      <c r="T14728" s="53"/>
      <c r="U14728" s="64"/>
      <c r="Y14728" s="53"/>
      <c r="Z14728" s="64"/>
      <c r="AD14728" s="53"/>
    </row>
    <row r="14729" spans="1:30" s="13" customFormat="1" x14ac:dyDescent="0.25">
      <c r="A14729"/>
      <c r="B14729" s="32"/>
      <c r="C14729" s="34"/>
      <c r="D14729" s="10"/>
      <c r="J14729" s="53"/>
      <c r="K14729" s="64"/>
      <c r="O14729" s="60"/>
      <c r="P14729" s="67"/>
      <c r="T14729" s="53"/>
      <c r="U14729" s="64"/>
      <c r="Y14729" s="53"/>
      <c r="Z14729" s="64"/>
      <c r="AD14729" s="53"/>
    </row>
    <row r="14730" spans="1:30" s="13" customFormat="1" x14ac:dyDescent="0.25">
      <c r="A14730"/>
      <c r="B14730" s="32"/>
      <c r="C14730" s="34"/>
      <c r="D14730" s="10"/>
      <c r="J14730" s="53"/>
      <c r="K14730" s="64"/>
      <c r="O14730" s="60"/>
      <c r="P14730" s="67"/>
      <c r="T14730" s="53"/>
      <c r="U14730" s="64"/>
      <c r="Y14730" s="53"/>
      <c r="Z14730" s="64"/>
      <c r="AD14730" s="53"/>
    </row>
    <row r="14731" spans="1:30" s="13" customFormat="1" x14ac:dyDescent="0.25">
      <c r="A14731"/>
      <c r="B14731" s="32"/>
      <c r="C14731" s="34"/>
      <c r="D14731" s="10"/>
      <c r="J14731" s="53"/>
      <c r="K14731" s="64"/>
      <c r="O14731" s="60"/>
      <c r="P14731" s="67"/>
      <c r="T14731" s="53"/>
      <c r="U14731" s="64"/>
      <c r="Y14731" s="53"/>
      <c r="Z14731" s="64"/>
      <c r="AD14731" s="53"/>
    </row>
    <row r="14732" spans="1:30" s="13" customFormat="1" x14ac:dyDescent="0.25">
      <c r="A14732"/>
      <c r="B14732" s="32"/>
      <c r="C14732" s="34"/>
      <c r="D14732" s="10"/>
      <c r="J14732" s="53"/>
      <c r="K14732" s="64"/>
      <c r="O14732" s="60"/>
      <c r="P14732" s="67"/>
      <c r="T14732" s="53"/>
      <c r="U14732" s="64"/>
      <c r="Y14732" s="53"/>
      <c r="Z14732" s="64"/>
      <c r="AD14732" s="53"/>
    </row>
    <row r="14733" spans="1:30" s="13" customFormat="1" x14ac:dyDescent="0.25">
      <c r="A14733"/>
      <c r="B14733" s="32"/>
      <c r="C14733" s="34"/>
      <c r="D14733" s="10"/>
      <c r="J14733" s="53"/>
      <c r="K14733" s="64"/>
      <c r="O14733" s="60"/>
      <c r="P14733" s="67"/>
      <c r="T14733" s="53"/>
      <c r="U14733" s="64"/>
      <c r="Y14733" s="53"/>
      <c r="Z14733" s="64"/>
      <c r="AD14733" s="53"/>
    </row>
    <row r="14734" spans="1:30" s="13" customFormat="1" x14ac:dyDescent="0.25">
      <c r="A14734"/>
      <c r="B14734" s="32"/>
      <c r="C14734" s="34"/>
      <c r="D14734" s="10"/>
      <c r="J14734" s="53"/>
      <c r="K14734" s="64"/>
      <c r="O14734" s="60"/>
      <c r="P14734" s="67"/>
      <c r="T14734" s="53"/>
      <c r="U14734" s="64"/>
      <c r="Y14734" s="53"/>
      <c r="Z14734" s="64"/>
      <c r="AD14734" s="53"/>
    </row>
    <row r="14735" spans="1:30" s="13" customFormat="1" x14ac:dyDescent="0.25">
      <c r="A14735"/>
      <c r="B14735" s="32"/>
      <c r="C14735" s="34"/>
      <c r="D14735" s="10"/>
      <c r="J14735" s="53"/>
      <c r="K14735" s="64"/>
      <c r="O14735" s="60"/>
      <c r="P14735" s="67"/>
      <c r="T14735" s="53"/>
      <c r="U14735" s="64"/>
      <c r="Y14735" s="53"/>
      <c r="Z14735" s="64"/>
      <c r="AD14735" s="53"/>
    </row>
    <row r="14736" spans="1:30" s="13" customFormat="1" x14ac:dyDescent="0.25">
      <c r="A14736"/>
      <c r="B14736" s="32"/>
      <c r="C14736" s="34"/>
      <c r="D14736" s="10"/>
      <c r="J14736" s="53"/>
      <c r="K14736" s="64"/>
      <c r="O14736" s="60"/>
      <c r="P14736" s="67"/>
      <c r="T14736" s="53"/>
      <c r="U14736" s="64"/>
      <c r="Y14736" s="53"/>
      <c r="Z14736" s="64"/>
      <c r="AD14736" s="53"/>
    </row>
    <row r="14737" spans="1:30" s="13" customFormat="1" x14ac:dyDescent="0.25">
      <c r="A14737"/>
      <c r="B14737" s="32"/>
      <c r="C14737" s="34"/>
      <c r="D14737" s="10"/>
      <c r="J14737" s="53"/>
      <c r="K14737" s="64"/>
      <c r="O14737" s="60"/>
      <c r="P14737" s="67"/>
      <c r="T14737" s="53"/>
      <c r="U14737" s="64"/>
      <c r="Y14737" s="53"/>
      <c r="Z14737" s="64"/>
      <c r="AD14737" s="53"/>
    </row>
    <row r="14738" spans="1:30" s="13" customFormat="1" x14ac:dyDescent="0.25">
      <c r="A14738"/>
      <c r="B14738" s="32"/>
      <c r="C14738" s="34"/>
      <c r="D14738" s="10"/>
      <c r="J14738" s="53"/>
      <c r="K14738" s="64"/>
      <c r="O14738" s="60"/>
      <c r="P14738" s="67"/>
      <c r="T14738" s="53"/>
      <c r="U14738" s="64"/>
      <c r="Y14738" s="53"/>
      <c r="Z14738" s="64"/>
      <c r="AD14738" s="53"/>
    </row>
    <row r="14739" spans="1:30" s="13" customFormat="1" x14ac:dyDescent="0.25">
      <c r="A14739"/>
      <c r="B14739" s="32"/>
      <c r="C14739" s="34"/>
      <c r="D14739" s="10"/>
      <c r="J14739" s="53"/>
      <c r="K14739" s="64"/>
      <c r="O14739" s="60"/>
      <c r="P14739" s="67"/>
      <c r="T14739" s="53"/>
      <c r="U14739" s="64"/>
      <c r="Y14739" s="53"/>
      <c r="Z14739" s="64"/>
      <c r="AD14739" s="53"/>
    </row>
    <row r="14740" spans="1:30" s="13" customFormat="1" x14ac:dyDescent="0.25">
      <c r="A14740"/>
      <c r="B14740" s="32"/>
      <c r="C14740" s="34"/>
      <c r="D14740" s="10"/>
      <c r="J14740" s="53"/>
      <c r="K14740" s="64"/>
      <c r="O14740" s="60"/>
      <c r="P14740" s="67"/>
      <c r="T14740" s="53"/>
      <c r="U14740" s="64"/>
      <c r="Y14740" s="53"/>
      <c r="Z14740" s="64"/>
      <c r="AD14740" s="53"/>
    </row>
    <row r="14741" spans="1:30" s="13" customFormat="1" x14ac:dyDescent="0.25">
      <c r="A14741"/>
      <c r="B14741" s="32"/>
      <c r="C14741" s="34"/>
      <c r="D14741" s="10"/>
      <c r="J14741" s="53"/>
      <c r="K14741" s="64"/>
      <c r="O14741" s="60"/>
      <c r="P14741" s="67"/>
      <c r="T14741" s="53"/>
      <c r="U14741" s="64"/>
      <c r="Y14741" s="53"/>
      <c r="Z14741" s="64"/>
      <c r="AD14741" s="53"/>
    </row>
    <row r="14742" spans="1:30" s="13" customFormat="1" x14ac:dyDescent="0.25">
      <c r="A14742"/>
      <c r="B14742" s="32"/>
      <c r="C14742" s="34"/>
      <c r="D14742" s="10"/>
      <c r="J14742" s="53"/>
      <c r="K14742" s="64"/>
      <c r="O14742" s="60"/>
      <c r="P14742" s="67"/>
      <c r="T14742" s="53"/>
      <c r="U14742" s="64"/>
      <c r="Y14742" s="53"/>
      <c r="Z14742" s="64"/>
      <c r="AD14742" s="53"/>
    </row>
    <row r="14743" spans="1:30" s="13" customFormat="1" x14ac:dyDescent="0.25">
      <c r="A14743"/>
      <c r="B14743" s="32"/>
      <c r="C14743" s="34"/>
      <c r="D14743" s="10"/>
      <c r="J14743" s="53"/>
      <c r="K14743" s="64"/>
      <c r="O14743" s="60"/>
      <c r="P14743" s="67"/>
      <c r="T14743" s="53"/>
      <c r="U14743" s="64"/>
      <c r="Y14743" s="53"/>
      <c r="Z14743" s="64"/>
      <c r="AD14743" s="53"/>
    </row>
    <row r="14744" spans="1:30" s="13" customFormat="1" x14ac:dyDescent="0.25">
      <c r="A14744"/>
      <c r="B14744" s="32"/>
      <c r="C14744" s="34"/>
      <c r="D14744" s="10"/>
      <c r="J14744" s="53"/>
      <c r="K14744" s="64"/>
      <c r="O14744" s="60"/>
      <c r="P14744" s="67"/>
      <c r="T14744" s="53"/>
      <c r="U14744" s="64"/>
      <c r="Y14744" s="53"/>
      <c r="Z14744" s="64"/>
      <c r="AD14744" s="53"/>
    </row>
    <row r="14745" spans="1:30" s="13" customFormat="1" x14ac:dyDescent="0.25">
      <c r="A14745"/>
      <c r="B14745" s="32"/>
      <c r="C14745" s="34"/>
      <c r="D14745" s="10"/>
      <c r="J14745" s="53"/>
      <c r="K14745" s="64"/>
      <c r="O14745" s="60"/>
      <c r="P14745" s="67"/>
      <c r="T14745" s="53"/>
      <c r="U14745" s="64"/>
      <c r="Y14745" s="53"/>
      <c r="Z14745" s="64"/>
      <c r="AD14745" s="53"/>
    </row>
    <row r="14746" spans="1:30" s="13" customFormat="1" x14ac:dyDescent="0.25">
      <c r="A14746"/>
      <c r="B14746" s="32"/>
      <c r="C14746" s="34"/>
      <c r="D14746" s="10"/>
      <c r="J14746" s="53"/>
      <c r="K14746" s="64"/>
      <c r="O14746" s="60"/>
      <c r="P14746" s="67"/>
      <c r="T14746" s="53"/>
      <c r="U14746" s="64"/>
      <c r="Y14746" s="53"/>
      <c r="Z14746" s="64"/>
      <c r="AD14746" s="53"/>
    </row>
    <row r="14747" spans="1:30" s="13" customFormat="1" x14ac:dyDescent="0.25">
      <c r="A14747"/>
      <c r="B14747" s="32"/>
      <c r="C14747" s="34"/>
      <c r="D14747" s="10"/>
      <c r="J14747" s="53"/>
      <c r="K14747" s="64"/>
      <c r="O14747" s="60"/>
      <c r="P14747" s="67"/>
      <c r="T14747" s="53"/>
      <c r="U14747" s="64"/>
      <c r="Y14747" s="53"/>
      <c r="Z14747" s="64"/>
      <c r="AD14747" s="53"/>
    </row>
    <row r="14748" spans="1:30" s="13" customFormat="1" x14ac:dyDescent="0.25">
      <c r="A14748"/>
      <c r="B14748" s="32"/>
      <c r="C14748" s="34"/>
      <c r="D14748" s="10"/>
      <c r="J14748" s="53"/>
      <c r="K14748" s="64"/>
      <c r="O14748" s="60"/>
      <c r="P14748" s="67"/>
      <c r="T14748" s="53"/>
      <c r="U14748" s="64"/>
      <c r="Y14748" s="53"/>
      <c r="Z14748" s="64"/>
      <c r="AD14748" s="53"/>
    </row>
    <row r="14749" spans="1:30" s="13" customFormat="1" x14ac:dyDescent="0.25">
      <c r="A14749"/>
      <c r="B14749" s="32"/>
      <c r="C14749" s="34"/>
      <c r="D14749" s="10"/>
      <c r="J14749" s="53"/>
      <c r="K14749" s="64"/>
      <c r="O14749" s="60"/>
      <c r="P14749" s="67"/>
      <c r="T14749" s="53"/>
      <c r="U14749" s="64"/>
      <c r="Y14749" s="53"/>
      <c r="Z14749" s="64"/>
      <c r="AD14749" s="53"/>
    </row>
    <row r="14750" spans="1:30" s="13" customFormat="1" x14ac:dyDescent="0.25">
      <c r="A14750"/>
      <c r="B14750" s="32"/>
      <c r="C14750" s="34"/>
      <c r="D14750" s="10"/>
      <c r="J14750" s="53"/>
      <c r="K14750" s="64"/>
      <c r="O14750" s="60"/>
      <c r="P14750" s="67"/>
      <c r="T14750" s="53"/>
      <c r="U14750" s="64"/>
      <c r="Y14750" s="53"/>
      <c r="Z14750" s="64"/>
      <c r="AD14750" s="53"/>
    </row>
    <row r="14751" spans="1:30" s="13" customFormat="1" x14ac:dyDescent="0.25">
      <c r="A14751"/>
      <c r="B14751" s="32"/>
      <c r="C14751" s="34"/>
      <c r="D14751" s="10"/>
      <c r="J14751" s="53"/>
      <c r="K14751" s="64"/>
      <c r="O14751" s="60"/>
      <c r="P14751" s="67"/>
      <c r="T14751" s="53"/>
      <c r="U14751" s="64"/>
      <c r="Y14751" s="53"/>
      <c r="Z14751" s="64"/>
      <c r="AD14751" s="53"/>
    </row>
    <row r="14752" spans="1:30" s="13" customFormat="1" x14ac:dyDescent="0.25">
      <c r="A14752"/>
      <c r="B14752" s="32"/>
      <c r="C14752" s="34"/>
      <c r="D14752" s="10"/>
      <c r="J14752" s="53"/>
      <c r="K14752" s="64"/>
      <c r="O14752" s="60"/>
      <c r="P14752" s="67"/>
      <c r="T14752" s="53"/>
      <c r="U14752" s="64"/>
      <c r="Y14752" s="53"/>
      <c r="Z14752" s="64"/>
      <c r="AD14752" s="53"/>
    </row>
    <row r="14753" spans="1:30" s="13" customFormat="1" x14ac:dyDescent="0.25">
      <c r="A14753"/>
      <c r="B14753" s="32"/>
      <c r="C14753" s="34"/>
      <c r="D14753" s="10"/>
      <c r="J14753" s="53"/>
      <c r="K14753" s="64"/>
      <c r="O14753" s="60"/>
      <c r="P14753" s="67"/>
      <c r="T14753" s="53"/>
      <c r="U14753" s="64"/>
      <c r="Y14753" s="53"/>
      <c r="Z14753" s="64"/>
      <c r="AD14753" s="53"/>
    </row>
    <row r="14754" spans="1:30" s="13" customFormat="1" x14ac:dyDescent="0.25">
      <c r="A14754"/>
      <c r="B14754" s="32"/>
      <c r="C14754" s="34"/>
      <c r="D14754" s="10"/>
      <c r="J14754" s="53"/>
      <c r="K14754" s="64"/>
      <c r="O14754" s="60"/>
      <c r="P14754" s="67"/>
      <c r="T14754" s="53"/>
      <c r="U14754" s="64"/>
      <c r="Y14754" s="53"/>
      <c r="Z14754" s="64"/>
      <c r="AD14754" s="53"/>
    </row>
    <row r="14755" spans="1:30" s="13" customFormat="1" x14ac:dyDescent="0.25">
      <c r="A14755"/>
      <c r="B14755" s="32"/>
      <c r="C14755" s="34"/>
      <c r="D14755" s="10"/>
      <c r="J14755" s="53"/>
      <c r="K14755" s="64"/>
      <c r="O14755" s="60"/>
      <c r="P14755" s="67"/>
      <c r="T14755" s="53"/>
      <c r="U14755" s="64"/>
      <c r="Y14755" s="53"/>
      <c r="Z14755" s="64"/>
      <c r="AD14755" s="53"/>
    </row>
    <row r="14756" spans="1:30" s="13" customFormat="1" x14ac:dyDescent="0.25">
      <c r="A14756"/>
      <c r="B14756" s="32"/>
      <c r="C14756" s="34"/>
      <c r="D14756" s="10"/>
      <c r="J14756" s="53"/>
      <c r="K14756" s="64"/>
      <c r="O14756" s="60"/>
      <c r="P14756" s="67"/>
      <c r="T14756" s="53"/>
      <c r="U14756" s="64"/>
      <c r="Y14756" s="53"/>
      <c r="Z14756" s="64"/>
      <c r="AD14756" s="53"/>
    </row>
    <row r="14757" spans="1:30" s="13" customFormat="1" x14ac:dyDescent="0.25">
      <c r="A14757"/>
      <c r="B14757" s="32"/>
      <c r="C14757" s="34"/>
      <c r="D14757" s="10"/>
      <c r="J14757" s="53"/>
      <c r="K14757" s="64"/>
      <c r="O14757" s="60"/>
      <c r="P14757" s="67"/>
      <c r="T14757" s="53"/>
      <c r="U14757" s="64"/>
      <c r="Y14757" s="53"/>
      <c r="Z14757" s="64"/>
      <c r="AD14757" s="53"/>
    </row>
    <row r="14758" spans="1:30" s="13" customFormat="1" x14ac:dyDescent="0.25">
      <c r="A14758"/>
      <c r="B14758" s="32"/>
      <c r="C14758" s="34"/>
      <c r="D14758" s="10"/>
      <c r="J14758" s="53"/>
      <c r="K14758" s="64"/>
      <c r="O14758" s="60"/>
      <c r="P14758" s="67"/>
      <c r="T14758" s="53"/>
      <c r="U14758" s="64"/>
      <c r="Y14758" s="53"/>
      <c r="Z14758" s="64"/>
      <c r="AD14758" s="53"/>
    </row>
    <row r="14759" spans="1:30" s="13" customFormat="1" x14ac:dyDescent="0.25">
      <c r="A14759"/>
      <c r="B14759" s="32"/>
      <c r="C14759" s="34"/>
      <c r="D14759" s="10"/>
      <c r="J14759" s="53"/>
      <c r="K14759" s="64"/>
      <c r="O14759" s="60"/>
      <c r="P14759" s="67"/>
      <c r="T14759" s="53"/>
      <c r="U14759" s="64"/>
      <c r="Y14759" s="53"/>
      <c r="Z14759" s="64"/>
      <c r="AD14759" s="53"/>
    </row>
    <row r="14760" spans="1:30" s="13" customFormat="1" x14ac:dyDescent="0.25">
      <c r="A14760"/>
      <c r="B14760" s="32"/>
      <c r="C14760" s="34"/>
      <c r="D14760" s="10"/>
      <c r="J14760" s="53"/>
      <c r="K14760" s="64"/>
      <c r="O14760" s="60"/>
      <c r="P14760" s="67"/>
      <c r="T14760" s="53"/>
      <c r="U14760" s="64"/>
      <c r="Y14760" s="53"/>
      <c r="Z14760" s="64"/>
      <c r="AD14760" s="53"/>
    </row>
    <row r="14761" spans="1:30" s="13" customFormat="1" x14ac:dyDescent="0.25">
      <c r="A14761"/>
      <c r="B14761" s="32"/>
      <c r="C14761" s="34"/>
      <c r="D14761" s="10"/>
      <c r="J14761" s="53"/>
      <c r="K14761" s="64"/>
      <c r="O14761" s="60"/>
      <c r="P14761" s="67"/>
      <c r="T14761" s="53"/>
      <c r="U14761" s="64"/>
      <c r="Y14761" s="53"/>
      <c r="Z14761" s="64"/>
      <c r="AD14761" s="53"/>
    </row>
    <row r="14762" spans="1:30" s="13" customFormat="1" x14ac:dyDescent="0.25">
      <c r="A14762"/>
      <c r="B14762" s="32"/>
      <c r="C14762" s="34"/>
      <c r="D14762" s="10"/>
      <c r="J14762" s="53"/>
      <c r="K14762" s="64"/>
      <c r="O14762" s="60"/>
      <c r="P14762" s="67"/>
      <c r="T14762" s="53"/>
      <c r="U14762" s="64"/>
      <c r="Y14762" s="53"/>
      <c r="Z14762" s="64"/>
      <c r="AD14762" s="53"/>
    </row>
    <row r="14763" spans="1:30" s="13" customFormat="1" x14ac:dyDescent="0.25">
      <c r="A14763"/>
      <c r="B14763" s="32"/>
      <c r="C14763" s="34"/>
      <c r="D14763" s="10"/>
      <c r="J14763" s="53"/>
      <c r="K14763" s="64"/>
      <c r="O14763" s="60"/>
      <c r="P14763" s="67"/>
      <c r="T14763" s="53"/>
      <c r="U14763" s="64"/>
      <c r="Y14763" s="53"/>
      <c r="Z14763" s="64"/>
      <c r="AD14763" s="53"/>
    </row>
    <row r="14764" spans="1:30" s="13" customFormat="1" x14ac:dyDescent="0.25">
      <c r="A14764"/>
      <c r="B14764" s="32"/>
      <c r="C14764" s="34"/>
      <c r="D14764" s="10"/>
      <c r="J14764" s="53"/>
      <c r="K14764" s="64"/>
      <c r="O14764" s="60"/>
      <c r="P14764" s="67"/>
      <c r="T14764" s="53"/>
      <c r="U14764" s="64"/>
      <c r="Y14764" s="53"/>
      <c r="Z14764" s="64"/>
      <c r="AD14764" s="53"/>
    </row>
    <row r="14765" spans="1:30" s="13" customFormat="1" x14ac:dyDescent="0.25">
      <c r="A14765"/>
      <c r="B14765" s="32"/>
      <c r="C14765" s="34"/>
      <c r="D14765" s="10"/>
      <c r="J14765" s="53"/>
      <c r="K14765" s="64"/>
      <c r="O14765" s="60"/>
      <c r="P14765" s="67"/>
      <c r="T14765" s="53"/>
      <c r="U14765" s="64"/>
      <c r="Y14765" s="53"/>
      <c r="Z14765" s="64"/>
      <c r="AD14765" s="53"/>
    </row>
    <row r="14766" spans="1:30" s="13" customFormat="1" x14ac:dyDescent="0.25">
      <c r="A14766"/>
      <c r="B14766" s="32"/>
      <c r="C14766" s="34"/>
      <c r="D14766" s="10"/>
      <c r="J14766" s="53"/>
      <c r="K14766" s="64"/>
      <c r="O14766" s="60"/>
      <c r="P14766" s="67"/>
      <c r="T14766" s="53"/>
      <c r="U14766" s="64"/>
      <c r="Y14766" s="53"/>
      <c r="Z14766" s="64"/>
      <c r="AD14766" s="53"/>
    </row>
    <row r="14767" spans="1:30" s="13" customFormat="1" x14ac:dyDescent="0.25">
      <c r="A14767"/>
      <c r="B14767" s="32"/>
      <c r="C14767" s="34"/>
      <c r="D14767" s="10"/>
      <c r="J14767" s="53"/>
      <c r="K14767" s="64"/>
      <c r="O14767" s="60"/>
      <c r="P14767" s="67"/>
      <c r="T14767" s="53"/>
      <c r="U14767" s="64"/>
      <c r="Y14767" s="53"/>
      <c r="Z14767" s="64"/>
      <c r="AD14767" s="53"/>
    </row>
    <row r="14768" spans="1:30" s="13" customFormat="1" x14ac:dyDescent="0.25">
      <c r="A14768"/>
      <c r="B14768" s="32"/>
      <c r="C14768" s="34"/>
      <c r="D14768" s="10"/>
      <c r="J14768" s="53"/>
      <c r="K14768" s="64"/>
      <c r="O14768" s="60"/>
      <c r="P14768" s="67"/>
      <c r="T14768" s="53"/>
      <c r="U14768" s="64"/>
      <c r="Y14768" s="53"/>
      <c r="Z14768" s="64"/>
      <c r="AD14768" s="53"/>
    </row>
    <row r="14769" spans="1:30" s="13" customFormat="1" x14ac:dyDescent="0.25">
      <c r="A14769"/>
      <c r="B14769" s="32"/>
      <c r="C14769" s="34"/>
      <c r="D14769" s="10"/>
      <c r="J14769" s="53"/>
      <c r="K14769" s="64"/>
      <c r="O14769" s="60"/>
      <c r="P14769" s="67"/>
      <c r="T14769" s="53"/>
      <c r="U14769" s="64"/>
      <c r="Y14769" s="53"/>
      <c r="Z14769" s="64"/>
      <c r="AD14769" s="53"/>
    </row>
    <row r="14770" spans="1:30" s="13" customFormat="1" x14ac:dyDescent="0.25">
      <c r="A14770"/>
      <c r="B14770" s="32"/>
      <c r="C14770" s="34"/>
      <c r="D14770" s="10"/>
      <c r="J14770" s="53"/>
      <c r="K14770" s="64"/>
      <c r="O14770" s="60"/>
      <c r="P14770" s="67"/>
      <c r="T14770" s="53"/>
      <c r="U14770" s="64"/>
      <c r="Y14770" s="53"/>
      <c r="Z14770" s="64"/>
      <c r="AD14770" s="53"/>
    </row>
    <row r="14771" spans="1:30" s="13" customFormat="1" x14ac:dyDescent="0.25">
      <c r="A14771"/>
      <c r="B14771" s="32"/>
      <c r="C14771" s="34"/>
      <c r="D14771" s="10"/>
      <c r="J14771" s="53"/>
      <c r="K14771" s="64"/>
      <c r="O14771" s="60"/>
      <c r="P14771" s="67"/>
      <c r="T14771" s="53"/>
      <c r="U14771" s="64"/>
      <c r="Y14771" s="53"/>
      <c r="Z14771" s="64"/>
      <c r="AD14771" s="53"/>
    </row>
    <row r="14772" spans="1:30" s="13" customFormat="1" x14ac:dyDescent="0.25">
      <c r="A14772"/>
      <c r="B14772" s="32"/>
      <c r="C14772" s="34"/>
      <c r="D14772" s="10"/>
      <c r="J14772" s="53"/>
      <c r="K14772" s="64"/>
      <c r="O14772" s="60"/>
      <c r="P14772" s="67"/>
      <c r="T14772" s="53"/>
      <c r="U14772" s="64"/>
      <c r="Y14772" s="53"/>
      <c r="Z14772" s="64"/>
      <c r="AD14772" s="53"/>
    </row>
    <row r="14773" spans="1:30" s="13" customFormat="1" x14ac:dyDescent="0.25">
      <c r="A14773"/>
      <c r="B14773" s="32"/>
      <c r="C14773" s="34"/>
      <c r="D14773" s="10"/>
      <c r="J14773" s="53"/>
      <c r="K14773" s="64"/>
      <c r="O14773" s="60"/>
      <c r="P14773" s="67"/>
      <c r="T14773" s="53"/>
      <c r="U14773" s="64"/>
      <c r="Y14773" s="53"/>
      <c r="Z14773" s="64"/>
      <c r="AD14773" s="53"/>
    </row>
    <row r="14774" spans="1:30" s="13" customFormat="1" x14ac:dyDescent="0.25">
      <c r="A14774"/>
      <c r="B14774" s="32"/>
      <c r="C14774" s="34"/>
      <c r="D14774" s="10"/>
      <c r="J14774" s="53"/>
      <c r="K14774" s="64"/>
      <c r="O14774" s="60"/>
      <c r="P14774" s="67"/>
      <c r="T14774" s="53"/>
      <c r="U14774" s="64"/>
      <c r="Y14774" s="53"/>
      <c r="Z14774" s="64"/>
      <c r="AD14774" s="53"/>
    </row>
    <row r="14775" spans="1:30" s="13" customFormat="1" x14ac:dyDescent="0.25">
      <c r="A14775"/>
      <c r="B14775" s="32"/>
      <c r="C14775" s="34"/>
      <c r="D14775" s="10"/>
      <c r="J14775" s="53"/>
      <c r="K14775" s="64"/>
      <c r="O14775" s="60"/>
      <c r="P14775" s="67"/>
      <c r="T14775" s="53"/>
      <c r="U14775" s="64"/>
      <c r="Y14775" s="53"/>
      <c r="Z14775" s="64"/>
      <c r="AD14775" s="53"/>
    </row>
    <row r="14776" spans="1:30" s="13" customFormat="1" x14ac:dyDescent="0.25">
      <c r="A14776"/>
      <c r="B14776" s="32"/>
      <c r="C14776" s="34"/>
      <c r="D14776" s="10"/>
      <c r="J14776" s="53"/>
      <c r="K14776" s="64"/>
      <c r="O14776" s="60"/>
      <c r="P14776" s="67"/>
      <c r="T14776" s="53"/>
      <c r="U14776" s="64"/>
      <c r="Y14776" s="53"/>
      <c r="Z14776" s="64"/>
      <c r="AD14776" s="53"/>
    </row>
    <row r="14777" spans="1:30" s="13" customFormat="1" x14ac:dyDescent="0.25">
      <c r="A14777"/>
      <c r="B14777" s="32"/>
      <c r="C14777" s="34"/>
      <c r="D14777" s="10"/>
      <c r="J14777" s="53"/>
      <c r="K14777" s="64"/>
      <c r="O14777" s="60"/>
      <c r="P14777" s="67"/>
      <c r="T14777" s="53"/>
      <c r="U14777" s="64"/>
      <c r="Y14777" s="53"/>
      <c r="Z14777" s="64"/>
      <c r="AD14777" s="53"/>
    </row>
    <row r="14778" spans="1:30" s="13" customFormat="1" x14ac:dyDescent="0.25">
      <c r="A14778"/>
      <c r="B14778" s="32"/>
      <c r="C14778" s="34"/>
      <c r="D14778" s="10"/>
      <c r="J14778" s="53"/>
      <c r="K14778" s="64"/>
      <c r="O14778" s="60"/>
      <c r="P14778" s="67"/>
      <c r="T14778" s="53"/>
      <c r="U14778" s="64"/>
      <c r="Y14778" s="53"/>
      <c r="Z14778" s="64"/>
      <c r="AD14778" s="53"/>
    </row>
    <row r="14779" spans="1:30" s="13" customFormat="1" x14ac:dyDescent="0.25">
      <c r="A14779"/>
      <c r="B14779" s="32"/>
      <c r="C14779" s="34"/>
      <c r="D14779" s="10"/>
      <c r="J14779" s="53"/>
      <c r="K14779" s="64"/>
      <c r="O14779" s="60"/>
      <c r="P14779" s="67"/>
      <c r="T14779" s="53"/>
      <c r="U14779" s="64"/>
      <c r="Y14779" s="53"/>
      <c r="Z14779" s="64"/>
      <c r="AD14779" s="53"/>
    </row>
    <row r="14780" spans="1:30" s="13" customFormat="1" x14ac:dyDescent="0.25">
      <c r="A14780"/>
      <c r="B14780" s="32"/>
      <c r="C14780" s="34"/>
      <c r="D14780" s="10"/>
      <c r="J14780" s="53"/>
      <c r="K14780" s="64"/>
      <c r="O14780" s="60"/>
      <c r="P14780" s="67"/>
      <c r="T14780" s="53"/>
      <c r="U14780" s="64"/>
      <c r="Y14780" s="53"/>
      <c r="Z14780" s="64"/>
      <c r="AD14780" s="53"/>
    </row>
    <row r="14781" spans="1:30" s="13" customFormat="1" x14ac:dyDescent="0.25">
      <c r="A14781"/>
      <c r="B14781" s="32"/>
      <c r="C14781" s="34"/>
      <c r="D14781" s="10"/>
      <c r="J14781" s="53"/>
      <c r="K14781" s="64"/>
      <c r="O14781" s="60"/>
      <c r="P14781" s="67"/>
      <c r="T14781" s="53"/>
      <c r="U14781" s="64"/>
      <c r="Y14781" s="53"/>
      <c r="Z14781" s="64"/>
      <c r="AD14781" s="53"/>
    </row>
    <row r="14782" spans="1:30" s="13" customFormat="1" x14ac:dyDescent="0.25">
      <c r="A14782"/>
      <c r="B14782" s="32"/>
      <c r="C14782" s="34"/>
      <c r="D14782" s="10"/>
      <c r="J14782" s="53"/>
      <c r="K14782" s="64"/>
      <c r="O14782" s="60"/>
      <c r="P14782" s="67"/>
      <c r="T14782" s="53"/>
      <c r="U14782" s="64"/>
      <c r="Y14782" s="53"/>
      <c r="Z14782" s="64"/>
      <c r="AD14782" s="53"/>
    </row>
    <row r="14783" spans="1:30" s="13" customFormat="1" x14ac:dyDescent="0.25">
      <c r="A14783"/>
      <c r="B14783" s="32"/>
      <c r="C14783" s="34"/>
      <c r="D14783" s="10"/>
      <c r="J14783" s="53"/>
      <c r="K14783" s="64"/>
      <c r="O14783" s="60"/>
      <c r="P14783" s="67"/>
      <c r="T14783" s="53"/>
      <c r="U14783" s="64"/>
      <c r="Y14783" s="53"/>
      <c r="Z14783" s="64"/>
      <c r="AD14783" s="53"/>
    </row>
    <row r="14784" spans="1:30" s="13" customFormat="1" x14ac:dyDescent="0.25">
      <c r="A14784"/>
      <c r="B14784" s="32"/>
      <c r="C14784" s="34"/>
      <c r="D14784" s="10"/>
      <c r="J14784" s="53"/>
      <c r="K14784" s="64"/>
      <c r="O14784" s="60"/>
      <c r="P14784" s="67"/>
      <c r="T14784" s="53"/>
      <c r="U14784" s="64"/>
      <c r="Y14784" s="53"/>
      <c r="Z14784" s="64"/>
      <c r="AD14784" s="53"/>
    </row>
    <row r="14785" spans="1:30" s="13" customFormat="1" x14ac:dyDescent="0.25">
      <c r="A14785"/>
      <c r="B14785" s="32"/>
      <c r="C14785" s="34"/>
      <c r="D14785" s="10"/>
      <c r="J14785" s="53"/>
      <c r="K14785" s="64"/>
      <c r="O14785" s="60"/>
      <c r="P14785" s="67"/>
      <c r="T14785" s="53"/>
      <c r="U14785" s="64"/>
      <c r="Y14785" s="53"/>
      <c r="Z14785" s="64"/>
      <c r="AD14785" s="53"/>
    </row>
    <row r="14786" spans="1:30" s="13" customFormat="1" x14ac:dyDescent="0.25">
      <c r="A14786"/>
      <c r="B14786" s="32"/>
      <c r="C14786" s="34"/>
      <c r="D14786" s="10"/>
      <c r="J14786" s="53"/>
      <c r="K14786" s="64"/>
      <c r="O14786" s="60"/>
      <c r="P14786" s="67"/>
      <c r="T14786" s="53"/>
      <c r="U14786" s="64"/>
      <c r="Y14786" s="53"/>
      <c r="Z14786" s="64"/>
      <c r="AD14786" s="53"/>
    </row>
    <row r="14787" spans="1:30" s="13" customFormat="1" x14ac:dyDescent="0.25">
      <c r="A14787"/>
      <c r="B14787" s="32"/>
      <c r="C14787" s="34"/>
      <c r="D14787" s="10"/>
      <c r="J14787" s="53"/>
      <c r="K14787" s="64"/>
      <c r="O14787" s="60"/>
      <c r="P14787" s="67"/>
      <c r="T14787" s="53"/>
      <c r="U14787" s="64"/>
      <c r="Y14787" s="53"/>
      <c r="Z14787" s="64"/>
      <c r="AD14787" s="53"/>
    </row>
    <row r="14788" spans="1:30" s="13" customFormat="1" x14ac:dyDescent="0.25">
      <c r="A14788"/>
      <c r="B14788" s="32"/>
      <c r="C14788" s="34"/>
      <c r="D14788" s="10"/>
      <c r="J14788" s="53"/>
      <c r="K14788" s="64"/>
      <c r="O14788" s="60"/>
      <c r="P14788" s="67"/>
      <c r="T14788" s="53"/>
      <c r="U14788" s="64"/>
      <c r="Y14788" s="53"/>
      <c r="Z14788" s="64"/>
      <c r="AD14788" s="53"/>
    </row>
    <row r="14789" spans="1:30" s="13" customFormat="1" x14ac:dyDescent="0.25">
      <c r="A14789"/>
      <c r="B14789" s="32"/>
      <c r="C14789" s="34"/>
      <c r="D14789" s="10"/>
      <c r="J14789" s="53"/>
      <c r="K14789" s="64"/>
      <c r="O14789" s="60"/>
      <c r="P14789" s="67"/>
      <c r="T14789" s="53"/>
      <c r="U14789" s="64"/>
      <c r="Y14789" s="53"/>
      <c r="Z14789" s="64"/>
      <c r="AD14789" s="53"/>
    </row>
    <row r="14790" spans="1:30" s="13" customFormat="1" x14ac:dyDescent="0.25">
      <c r="A14790"/>
      <c r="B14790" s="32"/>
      <c r="C14790" s="34"/>
      <c r="D14790" s="10"/>
      <c r="J14790" s="53"/>
      <c r="K14790" s="64"/>
      <c r="O14790" s="60"/>
      <c r="P14790" s="67"/>
      <c r="T14790" s="53"/>
      <c r="U14790" s="64"/>
      <c r="Y14790" s="53"/>
      <c r="Z14790" s="64"/>
      <c r="AD14790" s="53"/>
    </row>
    <row r="14791" spans="1:30" s="13" customFormat="1" x14ac:dyDescent="0.25">
      <c r="A14791"/>
      <c r="B14791" s="32"/>
      <c r="C14791" s="34"/>
      <c r="D14791" s="10"/>
      <c r="J14791" s="53"/>
      <c r="K14791" s="64"/>
      <c r="O14791" s="60"/>
      <c r="P14791" s="67"/>
      <c r="T14791" s="53"/>
      <c r="U14791" s="64"/>
      <c r="Y14791" s="53"/>
      <c r="Z14791" s="64"/>
      <c r="AD14791" s="53"/>
    </row>
    <row r="14792" spans="1:30" s="13" customFormat="1" x14ac:dyDescent="0.25">
      <c r="A14792"/>
      <c r="B14792" s="32"/>
      <c r="C14792" s="34"/>
      <c r="D14792" s="10"/>
      <c r="J14792" s="53"/>
      <c r="K14792" s="64"/>
      <c r="O14792" s="60"/>
      <c r="P14792" s="67"/>
      <c r="T14792" s="53"/>
      <c r="U14792" s="64"/>
      <c r="Y14792" s="53"/>
      <c r="Z14792" s="64"/>
      <c r="AD14792" s="53"/>
    </row>
    <row r="14793" spans="1:30" s="13" customFormat="1" x14ac:dyDescent="0.25">
      <c r="A14793"/>
      <c r="B14793" s="32"/>
      <c r="C14793" s="34"/>
      <c r="D14793" s="10"/>
      <c r="J14793" s="53"/>
      <c r="K14793" s="64"/>
      <c r="O14793" s="60"/>
      <c r="P14793" s="67"/>
      <c r="T14793" s="53"/>
      <c r="U14793" s="64"/>
      <c r="Y14793" s="53"/>
      <c r="Z14793" s="64"/>
      <c r="AD14793" s="53"/>
    </row>
    <row r="14794" spans="1:30" s="13" customFormat="1" x14ac:dyDescent="0.25">
      <c r="A14794"/>
      <c r="B14794" s="32"/>
      <c r="C14794" s="34"/>
      <c r="D14794" s="10"/>
      <c r="J14794" s="53"/>
      <c r="K14794" s="64"/>
      <c r="O14794" s="60"/>
      <c r="P14794" s="67"/>
      <c r="T14794" s="53"/>
      <c r="U14794" s="64"/>
      <c r="Y14794" s="53"/>
      <c r="Z14794" s="64"/>
      <c r="AD14794" s="53"/>
    </row>
    <row r="14795" spans="1:30" s="13" customFormat="1" x14ac:dyDescent="0.25">
      <c r="A14795"/>
      <c r="B14795" s="32"/>
      <c r="C14795" s="34"/>
      <c r="D14795" s="10"/>
      <c r="J14795" s="53"/>
      <c r="K14795" s="64"/>
      <c r="O14795" s="60"/>
      <c r="P14795" s="67"/>
      <c r="T14795" s="53"/>
      <c r="U14795" s="64"/>
      <c r="Y14795" s="53"/>
      <c r="Z14795" s="64"/>
      <c r="AD14795" s="53"/>
    </row>
    <row r="14796" spans="1:30" s="13" customFormat="1" x14ac:dyDescent="0.25">
      <c r="A14796"/>
      <c r="B14796" s="32"/>
      <c r="C14796" s="34"/>
      <c r="D14796" s="10"/>
      <c r="J14796" s="53"/>
      <c r="K14796" s="64"/>
      <c r="O14796" s="60"/>
      <c r="P14796" s="67"/>
      <c r="T14796" s="53"/>
      <c r="U14796" s="64"/>
      <c r="Y14796" s="53"/>
      <c r="Z14796" s="64"/>
      <c r="AD14796" s="53"/>
    </row>
    <row r="14797" spans="1:30" s="13" customFormat="1" x14ac:dyDescent="0.25">
      <c r="A14797"/>
      <c r="B14797" s="32"/>
      <c r="C14797" s="34"/>
      <c r="D14797" s="10"/>
      <c r="J14797" s="53"/>
      <c r="K14797" s="64"/>
      <c r="O14797" s="60"/>
      <c r="P14797" s="67"/>
      <c r="T14797" s="53"/>
      <c r="U14797" s="64"/>
      <c r="Y14797" s="53"/>
      <c r="Z14797" s="64"/>
      <c r="AD14797" s="53"/>
    </row>
    <row r="14798" spans="1:30" s="13" customFormat="1" x14ac:dyDescent="0.25">
      <c r="A14798"/>
      <c r="B14798" s="32"/>
      <c r="C14798" s="34"/>
      <c r="D14798" s="10"/>
      <c r="J14798" s="53"/>
      <c r="K14798" s="64"/>
      <c r="O14798" s="60"/>
      <c r="P14798" s="67"/>
      <c r="T14798" s="53"/>
      <c r="U14798" s="64"/>
      <c r="Y14798" s="53"/>
      <c r="Z14798" s="64"/>
      <c r="AD14798" s="53"/>
    </row>
    <row r="14799" spans="1:30" s="13" customFormat="1" x14ac:dyDescent="0.25">
      <c r="A14799"/>
      <c r="B14799" s="32"/>
      <c r="C14799" s="34"/>
      <c r="D14799" s="10"/>
      <c r="J14799" s="53"/>
      <c r="K14799" s="64"/>
      <c r="O14799" s="60"/>
      <c r="P14799" s="67"/>
      <c r="T14799" s="53"/>
      <c r="U14799" s="64"/>
      <c r="Y14799" s="53"/>
      <c r="Z14799" s="64"/>
      <c r="AD14799" s="53"/>
    </row>
    <row r="14800" spans="1:30" s="13" customFormat="1" x14ac:dyDescent="0.25">
      <c r="A14800"/>
      <c r="B14800" s="32"/>
      <c r="C14800" s="34"/>
      <c r="D14800" s="10"/>
      <c r="J14800" s="53"/>
      <c r="K14800" s="64"/>
      <c r="O14800" s="60"/>
      <c r="P14800" s="67"/>
      <c r="T14800" s="53"/>
      <c r="U14800" s="64"/>
      <c r="Y14800" s="53"/>
      <c r="Z14800" s="64"/>
      <c r="AD14800" s="53"/>
    </row>
    <row r="14801" spans="1:30" s="13" customFormat="1" x14ac:dyDescent="0.25">
      <c r="A14801"/>
      <c r="B14801" s="32"/>
      <c r="C14801" s="34"/>
      <c r="D14801" s="10"/>
      <c r="J14801" s="53"/>
      <c r="K14801" s="64"/>
      <c r="O14801" s="60"/>
      <c r="P14801" s="67"/>
      <c r="T14801" s="53"/>
      <c r="U14801" s="64"/>
      <c r="Y14801" s="53"/>
      <c r="Z14801" s="64"/>
      <c r="AD14801" s="53"/>
    </row>
    <row r="14802" spans="1:30" s="13" customFormat="1" x14ac:dyDescent="0.25">
      <c r="A14802"/>
      <c r="B14802" s="32"/>
      <c r="C14802" s="34"/>
      <c r="D14802" s="10"/>
      <c r="J14802" s="53"/>
      <c r="K14802" s="64"/>
      <c r="O14802" s="60"/>
      <c r="P14802" s="67"/>
      <c r="T14802" s="53"/>
      <c r="U14802" s="64"/>
      <c r="Y14802" s="53"/>
      <c r="Z14802" s="64"/>
      <c r="AD14802" s="53"/>
    </row>
    <row r="14803" spans="1:30" s="13" customFormat="1" x14ac:dyDescent="0.25">
      <c r="A14803"/>
      <c r="B14803" s="32"/>
      <c r="C14803" s="34"/>
      <c r="D14803" s="10"/>
      <c r="J14803" s="53"/>
      <c r="K14803" s="64"/>
      <c r="O14803" s="60"/>
      <c r="P14803" s="67"/>
      <c r="T14803" s="53"/>
      <c r="U14803" s="64"/>
      <c r="Y14803" s="53"/>
      <c r="Z14803" s="64"/>
      <c r="AD14803" s="53"/>
    </row>
    <row r="14804" spans="1:30" s="13" customFormat="1" x14ac:dyDescent="0.25">
      <c r="A14804"/>
      <c r="B14804" s="32"/>
      <c r="C14804" s="34"/>
      <c r="D14804" s="10"/>
      <c r="J14804" s="53"/>
      <c r="K14804" s="64"/>
      <c r="O14804" s="60"/>
      <c r="P14804" s="67"/>
      <c r="T14804" s="53"/>
      <c r="U14804" s="64"/>
      <c r="Y14804" s="53"/>
      <c r="Z14804" s="64"/>
      <c r="AD14804" s="53"/>
    </row>
    <row r="14805" spans="1:30" s="13" customFormat="1" x14ac:dyDescent="0.25">
      <c r="A14805"/>
      <c r="B14805" s="32"/>
      <c r="C14805" s="34"/>
      <c r="D14805" s="10"/>
      <c r="J14805" s="53"/>
      <c r="K14805" s="64"/>
      <c r="O14805" s="60"/>
      <c r="P14805" s="67"/>
      <c r="T14805" s="53"/>
      <c r="U14805" s="64"/>
      <c r="Y14805" s="53"/>
      <c r="Z14805" s="64"/>
      <c r="AD14805" s="53"/>
    </row>
    <row r="14806" spans="1:30" s="13" customFormat="1" x14ac:dyDescent="0.25">
      <c r="A14806"/>
      <c r="B14806" s="32"/>
      <c r="C14806" s="34"/>
      <c r="D14806" s="10"/>
      <c r="J14806" s="53"/>
      <c r="K14806" s="64"/>
      <c r="O14806" s="60"/>
      <c r="P14806" s="67"/>
      <c r="T14806" s="53"/>
      <c r="U14806" s="64"/>
      <c r="Y14806" s="53"/>
      <c r="Z14806" s="64"/>
      <c r="AD14806" s="53"/>
    </row>
    <row r="14807" spans="1:30" s="13" customFormat="1" x14ac:dyDescent="0.25">
      <c r="A14807"/>
      <c r="B14807" s="32"/>
      <c r="C14807" s="34"/>
      <c r="D14807" s="10"/>
      <c r="J14807" s="53"/>
      <c r="K14807" s="64"/>
      <c r="O14807" s="60"/>
      <c r="P14807" s="67"/>
      <c r="T14807" s="53"/>
      <c r="U14807" s="64"/>
      <c r="Y14807" s="53"/>
      <c r="Z14807" s="64"/>
      <c r="AD14807" s="53"/>
    </row>
    <row r="14808" spans="1:30" s="13" customFormat="1" x14ac:dyDescent="0.25">
      <c r="A14808"/>
      <c r="B14808" s="32"/>
      <c r="C14808" s="34"/>
      <c r="D14808" s="10"/>
      <c r="J14808" s="53"/>
      <c r="K14808" s="64"/>
      <c r="O14808" s="60"/>
      <c r="P14808" s="67"/>
      <c r="T14808" s="53"/>
      <c r="U14808" s="64"/>
      <c r="Y14808" s="53"/>
      <c r="Z14808" s="64"/>
      <c r="AD14808" s="53"/>
    </row>
    <row r="14809" spans="1:30" s="13" customFormat="1" x14ac:dyDescent="0.25">
      <c r="A14809"/>
      <c r="B14809" s="32"/>
      <c r="C14809" s="34"/>
      <c r="D14809" s="10"/>
      <c r="J14809" s="53"/>
      <c r="K14809" s="64"/>
      <c r="O14809" s="60"/>
      <c r="P14809" s="67"/>
      <c r="T14809" s="53"/>
      <c r="U14809" s="64"/>
      <c r="Y14809" s="53"/>
      <c r="Z14809" s="64"/>
      <c r="AD14809" s="53"/>
    </row>
    <row r="14810" spans="1:30" s="13" customFormat="1" x14ac:dyDescent="0.25">
      <c r="A14810"/>
      <c r="B14810" s="32"/>
      <c r="C14810" s="34"/>
      <c r="D14810" s="10"/>
      <c r="J14810" s="53"/>
      <c r="K14810" s="64"/>
      <c r="O14810" s="60"/>
      <c r="P14810" s="67"/>
      <c r="T14810" s="53"/>
      <c r="U14810" s="64"/>
      <c r="Y14810" s="53"/>
      <c r="Z14810" s="64"/>
      <c r="AD14810" s="53"/>
    </row>
    <row r="14811" spans="1:30" s="13" customFormat="1" x14ac:dyDescent="0.25">
      <c r="A14811"/>
      <c r="B14811" s="32"/>
      <c r="C14811" s="34"/>
      <c r="D14811" s="10"/>
      <c r="J14811" s="53"/>
      <c r="K14811" s="64"/>
      <c r="O14811" s="60"/>
      <c r="P14811" s="67"/>
      <c r="T14811" s="53"/>
      <c r="U14811" s="64"/>
      <c r="Y14811" s="53"/>
      <c r="Z14811" s="64"/>
      <c r="AD14811" s="53"/>
    </row>
    <row r="14812" spans="1:30" s="13" customFormat="1" x14ac:dyDescent="0.25">
      <c r="A14812"/>
      <c r="B14812" s="32"/>
      <c r="C14812" s="34"/>
      <c r="D14812" s="10"/>
      <c r="J14812" s="53"/>
      <c r="K14812" s="64"/>
      <c r="O14812" s="60"/>
      <c r="P14812" s="67"/>
      <c r="T14812" s="53"/>
      <c r="U14812" s="64"/>
      <c r="Y14812" s="53"/>
      <c r="Z14812" s="64"/>
      <c r="AD14812" s="53"/>
    </row>
    <row r="14813" spans="1:30" s="13" customFormat="1" x14ac:dyDescent="0.25">
      <c r="A14813"/>
      <c r="B14813" s="32"/>
      <c r="C14813" s="34"/>
      <c r="D14813" s="10"/>
      <c r="J14813" s="53"/>
      <c r="K14813" s="64"/>
      <c r="O14813" s="60"/>
      <c r="P14813" s="67"/>
      <c r="T14813" s="53"/>
      <c r="U14813" s="64"/>
      <c r="Y14813" s="53"/>
      <c r="Z14813" s="64"/>
      <c r="AD14813" s="53"/>
    </row>
    <row r="14814" spans="1:30" s="13" customFormat="1" x14ac:dyDescent="0.25">
      <c r="A14814"/>
      <c r="B14814" s="32"/>
      <c r="C14814" s="34"/>
      <c r="D14814" s="10"/>
      <c r="J14814" s="53"/>
      <c r="K14814" s="64"/>
      <c r="O14814" s="60"/>
      <c r="P14814" s="67"/>
      <c r="T14814" s="53"/>
      <c r="U14814" s="64"/>
      <c r="Y14814" s="53"/>
      <c r="Z14814" s="64"/>
      <c r="AD14814" s="53"/>
    </row>
    <row r="14815" spans="1:30" s="13" customFormat="1" x14ac:dyDescent="0.25">
      <c r="A14815"/>
      <c r="B14815" s="32"/>
      <c r="C14815" s="34"/>
      <c r="D14815" s="10"/>
      <c r="J14815" s="53"/>
      <c r="K14815" s="64"/>
      <c r="O14815" s="60"/>
      <c r="P14815" s="67"/>
      <c r="T14815" s="53"/>
      <c r="U14815" s="64"/>
      <c r="Y14815" s="53"/>
      <c r="Z14815" s="64"/>
      <c r="AD14815" s="53"/>
    </row>
    <row r="14816" spans="1:30" s="13" customFormat="1" x14ac:dyDescent="0.25">
      <c r="A14816"/>
      <c r="B14816" s="32"/>
      <c r="C14816" s="34"/>
      <c r="D14816" s="10"/>
      <c r="J14816" s="53"/>
      <c r="K14816" s="64"/>
      <c r="O14816" s="60"/>
      <c r="P14816" s="67"/>
      <c r="T14816" s="53"/>
      <c r="U14816" s="64"/>
      <c r="Y14816" s="53"/>
      <c r="Z14816" s="64"/>
      <c r="AD14816" s="53"/>
    </row>
    <row r="14817" spans="1:30" s="13" customFormat="1" x14ac:dyDescent="0.25">
      <c r="A14817"/>
      <c r="B14817" s="32"/>
      <c r="C14817" s="34"/>
      <c r="D14817" s="10"/>
      <c r="J14817" s="53"/>
      <c r="K14817" s="64"/>
      <c r="O14817" s="60"/>
      <c r="P14817" s="67"/>
      <c r="T14817" s="53"/>
      <c r="U14817" s="64"/>
      <c r="Y14817" s="53"/>
      <c r="Z14817" s="64"/>
      <c r="AD14817" s="53"/>
    </row>
    <row r="14818" spans="1:30" s="13" customFormat="1" x14ac:dyDescent="0.25">
      <c r="A14818"/>
      <c r="B14818" s="32"/>
      <c r="C14818" s="34"/>
      <c r="D14818" s="10"/>
      <c r="J14818" s="53"/>
      <c r="K14818" s="64"/>
      <c r="O14818" s="60"/>
      <c r="P14818" s="67"/>
      <c r="T14818" s="53"/>
      <c r="U14818" s="64"/>
      <c r="Y14818" s="53"/>
      <c r="Z14818" s="64"/>
      <c r="AD14818" s="53"/>
    </row>
    <row r="14819" spans="1:30" s="13" customFormat="1" x14ac:dyDescent="0.25">
      <c r="A14819"/>
      <c r="B14819" s="32"/>
      <c r="C14819" s="34"/>
      <c r="D14819" s="10"/>
      <c r="J14819" s="53"/>
      <c r="K14819" s="64"/>
      <c r="O14819" s="60"/>
      <c r="P14819" s="67"/>
      <c r="T14819" s="53"/>
      <c r="U14819" s="64"/>
      <c r="Y14819" s="53"/>
      <c r="Z14819" s="64"/>
      <c r="AD14819" s="53"/>
    </row>
    <row r="14820" spans="1:30" s="13" customFormat="1" x14ac:dyDescent="0.25">
      <c r="A14820"/>
      <c r="B14820" s="32"/>
      <c r="C14820" s="34"/>
      <c r="D14820" s="10"/>
      <c r="J14820" s="53"/>
      <c r="K14820" s="64"/>
      <c r="O14820" s="60"/>
      <c r="P14820" s="67"/>
      <c r="T14820" s="53"/>
      <c r="U14820" s="64"/>
      <c r="Y14820" s="53"/>
      <c r="Z14820" s="64"/>
      <c r="AD14820" s="53"/>
    </row>
    <row r="14821" spans="1:30" s="13" customFormat="1" x14ac:dyDescent="0.25">
      <c r="A14821"/>
      <c r="B14821" s="32"/>
      <c r="C14821" s="34"/>
      <c r="D14821" s="10"/>
      <c r="J14821" s="53"/>
      <c r="K14821" s="64"/>
      <c r="O14821" s="60"/>
      <c r="P14821" s="67"/>
      <c r="T14821" s="53"/>
      <c r="U14821" s="64"/>
      <c r="Y14821" s="53"/>
      <c r="Z14821" s="64"/>
      <c r="AD14821" s="53"/>
    </row>
    <row r="14822" spans="1:30" s="13" customFormat="1" x14ac:dyDescent="0.25">
      <c r="A14822"/>
      <c r="B14822" s="32"/>
      <c r="C14822" s="34"/>
      <c r="D14822" s="10"/>
      <c r="J14822" s="53"/>
      <c r="K14822" s="64"/>
      <c r="O14822" s="60"/>
      <c r="P14822" s="67"/>
      <c r="T14822" s="53"/>
      <c r="U14822" s="64"/>
      <c r="Y14822" s="53"/>
      <c r="Z14822" s="64"/>
      <c r="AD14822" s="53"/>
    </row>
    <row r="14823" spans="1:30" s="13" customFormat="1" x14ac:dyDescent="0.25">
      <c r="A14823"/>
      <c r="B14823" s="32"/>
      <c r="C14823" s="34"/>
      <c r="D14823" s="10"/>
      <c r="J14823" s="53"/>
      <c r="K14823" s="64"/>
      <c r="O14823" s="60"/>
      <c r="P14823" s="67"/>
      <c r="T14823" s="53"/>
      <c r="U14823" s="64"/>
      <c r="Y14823" s="53"/>
      <c r="Z14823" s="64"/>
      <c r="AD14823" s="53"/>
    </row>
    <row r="14824" spans="1:30" s="13" customFormat="1" x14ac:dyDescent="0.25">
      <c r="A14824"/>
      <c r="B14824" s="32"/>
      <c r="C14824" s="34"/>
      <c r="D14824" s="10"/>
      <c r="J14824" s="53"/>
      <c r="K14824" s="64"/>
      <c r="O14824" s="60"/>
      <c r="P14824" s="67"/>
      <c r="T14824" s="53"/>
      <c r="U14824" s="64"/>
      <c r="Y14824" s="53"/>
      <c r="Z14824" s="64"/>
      <c r="AD14824" s="53"/>
    </row>
    <row r="14825" spans="1:30" s="13" customFormat="1" x14ac:dyDescent="0.25">
      <c r="A14825"/>
      <c r="B14825" s="32"/>
      <c r="C14825" s="34"/>
      <c r="D14825" s="10"/>
      <c r="J14825" s="53"/>
      <c r="K14825" s="64"/>
      <c r="O14825" s="60"/>
      <c r="P14825" s="67"/>
      <c r="T14825" s="53"/>
      <c r="U14825" s="64"/>
      <c r="Y14825" s="53"/>
      <c r="Z14825" s="64"/>
      <c r="AD14825" s="53"/>
    </row>
    <row r="14826" spans="1:30" s="13" customFormat="1" x14ac:dyDescent="0.25">
      <c r="A14826"/>
      <c r="B14826" s="32"/>
      <c r="C14826" s="34"/>
      <c r="D14826" s="10"/>
      <c r="J14826" s="53"/>
      <c r="K14826" s="64"/>
      <c r="O14826" s="60"/>
      <c r="P14826" s="67"/>
      <c r="T14826" s="53"/>
      <c r="U14826" s="64"/>
      <c r="Y14826" s="53"/>
      <c r="Z14826" s="64"/>
      <c r="AD14826" s="53"/>
    </row>
    <row r="14827" spans="1:30" s="13" customFormat="1" x14ac:dyDescent="0.25">
      <c r="A14827"/>
      <c r="B14827" s="32"/>
      <c r="C14827" s="34"/>
      <c r="D14827" s="10"/>
      <c r="J14827" s="53"/>
      <c r="K14827" s="64"/>
      <c r="O14827" s="60"/>
      <c r="P14827" s="67"/>
      <c r="T14827" s="53"/>
      <c r="U14827" s="64"/>
      <c r="Y14827" s="53"/>
      <c r="Z14827" s="64"/>
      <c r="AD14827" s="53"/>
    </row>
    <row r="14828" spans="1:30" s="13" customFormat="1" x14ac:dyDescent="0.25">
      <c r="A14828"/>
      <c r="B14828" s="32"/>
      <c r="C14828" s="34"/>
      <c r="D14828" s="10"/>
      <c r="J14828" s="53"/>
      <c r="K14828" s="64"/>
      <c r="O14828" s="60"/>
      <c r="P14828" s="67"/>
      <c r="T14828" s="53"/>
      <c r="U14828" s="64"/>
      <c r="Y14828" s="53"/>
      <c r="Z14828" s="64"/>
      <c r="AD14828" s="53"/>
    </row>
    <row r="14829" spans="1:30" s="13" customFormat="1" x14ac:dyDescent="0.25">
      <c r="A14829"/>
      <c r="B14829" s="32"/>
      <c r="C14829" s="34"/>
      <c r="D14829" s="10"/>
      <c r="J14829" s="53"/>
      <c r="K14829" s="64"/>
      <c r="O14829" s="60"/>
      <c r="P14829" s="67"/>
      <c r="T14829" s="53"/>
      <c r="U14829" s="64"/>
      <c r="Y14829" s="53"/>
      <c r="Z14829" s="64"/>
      <c r="AD14829" s="53"/>
    </row>
    <row r="14830" spans="1:30" s="13" customFormat="1" x14ac:dyDescent="0.25">
      <c r="A14830"/>
      <c r="B14830" s="32"/>
      <c r="C14830" s="34"/>
      <c r="D14830" s="10"/>
      <c r="J14830" s="53"/>
      <c r="K14830" s="64"/>
      <c r="O14830" s="60"/>
      <c r="P14830" s="67"/>
      <c r="T14830" s="53"/>
      <c r="U14830" s="64"/>
      <c r="Y14830" s="53"/>
      <c r="Z14830" s="64"/>
      <c r="AD14830" s="53"/>
    </row>
    <row r="14831" spans="1:30" s="13" customFormat="1" x14ac:dyDescent="0.25">
      <c r="A14831"/>
      <c r="B14831" s="32"/>
      <c r="C14831" s="34"/>
      <c r="D14831" s="10"/>
      <c r="J14831" s="53"/>
      <c r="K14831" s="64"/>
      <c r="O14831" s="60"/>
      <c r="P14831" s="67"/>
      <c r="T14831" s="53"/>
      <c r="U14831" s="64"/>
      <c r="Y14831" s="53"/>
      <c r="Z14831" s="64"/>
      <c r="AD14831" s="53"/>
    </row>
    <row r="14832" spans="1:30" s="13" customFormat="1" x14ac:dyDescent="0.25">
      <c r="A14832"/>
      <c r="B14832" s="32"/>
      <c r="C14832" s="34"/>
      <c r="D14832" s="10"/>
      <c r="J14832" s="53"/>
      <c r="K14832" s="64"/>
      <c r="O14832" s="60"/>
      <c r="P14832" s="67"/>
      <c r="T14832" s="53"/>
      <c r="U14832" s="64"/>
      <c r="Y14832" s="53"/>
      <c r="Z14832" s="64"/>
      <c r="AD14832" s="53"/>
    </row>
    <row r="14833" spans="1:30" s="13" customFormat="1" x14ac:dyDescent="0.25">
      <c r="A14833"/>
      <c r="B14833" s="32"/>
      <c r="C14833" s="34"/>
      <c r="D14833" s="10"/>
      <c r="J14833" s="53"/>
      <c r="K14833" s="64"/>
      <c r="O14833" s="60"/>
      <c r="P14833" s="67"/>
      <c r="T14833" s="53"/>
      <c r="U14833" s="64"/>
      <c r="Y14833" s="53"/>
      <c r="Z14833" s="64"/>
      <c r="AD14833" s="53"/>
    </row>
    <row r="14834" spans="1:30" s="13" customFormat="1" x14ac:dyDescent="0.25">
      <c r="A14834"/>
      <c r="B14834" s="32"/>
      <c r="C14834" s="34"/>
      <c r="D14834" s="10"/>
      <c r="J14834" s="53"/>
      <c r="K14834" s="64"/>
      <c r="O14834" s="60"/>
      <c r="P14834" s="67"/>
      <c r="T14834" s="53"/>
      <c r="U14834" s="64"/>
      <c r="Y14834" s="53"/>
      <c r="Z14834" s="64"/>
      <c r="AD14834" s="53"/>
    </row>
    <row r="14835" spans="1:30" s="13" customFormat="1" x14ac:dyDescent="0.25">
      <c r="A14835"/>
      <c r="B14835" s="32"/>
      <c r="C14835" s="34"/>
      <c r="D14835" s="10"/>
      <c r="J14835" s="53"/>
      <c r="K14835" s="64"/>
      <c r="O14835" s="60"/>
      <c r="P14835" s="67"/>
      <c r="T14835" s="53"/>
      <c r="U14835" s="64"/>
      <c r="Y14835" s="53"/>
      <c r="Z14835" s="64"/>
      <c r="AD14835" s="53"/>
    </row>
    <row r="14836" spans="1:30" s="13" customFormat="1" x14ac:dyDescent="0.25">
      <c r="A14836"/>
      <c r="B14836" s="32"/>
      <c r="C14836" s="34"/>
      <c r="D14836" s="10"/>
      <c r="J14836" s="53"/>
      <c r="K14836" s="64"/>
      <c r="O14836" s="60"/>
      <c r="P14836" s="67"/>
      <c r="T14836" s="53"/>
      <c r="U14836" s="64"/>
      <c r="Y14836" s="53"/>
      <c r="Z14836" s="64"/>
      <c r="AD14836" s="53"/>
    </row>
    <row r="14837" spans="1:30" s="13" customFormat="1" x14ac:dyDescent="0.25">
      <c r="A14837"/>
      <c r="B14837" s="32"/>
      <c r="C14837" s="34"/>
      <c r="D14837" s="10"/>
      <c r="J14837" s="53"/>
      <c r="K14837" s="64"/>
      <c r="O14837" s="60"/>
      <c r="P14837" s="67"/>
      <c r="T14837" s="53"/>
      <c r="U14837" s="64"/>
      <c r="Y14837" s="53"/>
      <c r="Z14837" s="64"/>
      <c r="AD14837" s="53"/>
    </row>
    <row r="14838" spans="1:30" s="13" customFormat="1" x14ac:dyDescent="0.25">
      <c r="A14838"/>
      <c r="B14838" s="32"/>
      <c r="C14838" s="34"/>
      <c r="D14838" s="10"/>
      <c r="J14838" s="53"/>
      <c r="K14838" s="64"/>
      <c r="O14838" s="60"/>
      <c r="P14838" s="67"/>
      <c r="T14838" s="53"/>
      <c r="U14838" s="64"/>
      <c r="Y14838" s="53"/>
      <c r="Z14838" s="64"/>
      <c r="AD14838" s="53"/>
    </row>
    <row r="14839" spans="1:30" s="13" customFormat="1" x14ac:dyDescent="0.25">
      <c r="A14839"/>
      <c r="B14839" s="32"/>
      <c r="C14839" s="34"/>
      <c r="D14839" s="10"/>
      <c r="J14839" s="53"/>
      <c r="K14839" s="64"/>
      <c r="O14839" s="60"/>
      <c r="P14839" s="67"/>
      <c r="T14839" s="53"/>
      <c r="U14839" s="64"/>
      <c r="Y14839" s="53"/>
      <c r="Z14839" s="64"/>
      <c r="AD14839" s="53"/>
    </row>
    <row r="14840" spans="1:30" s="13" customFormat="1" x14ac:dyDescent="0.25">
      <c r="A14840"/>
      <c r="B14840" s="32"/>
      <c r="C14840" s="34"/>
      <c r="D14840" s="10"/>
      <c r="J14840" s="53"/>
      <c r="K14840" s="64"/>
      <c r="O14840" s="60"/>
      <c r="P14840" s="67"/>
      <c r="T14840" s="53"/>
      <c r="U14840" s="64"/>
      <c r="Y14840" s="53"/>
      <c r="Z14840" s="64"/>
      <c r="AD14840" s="53"/>
    </row>
    <row r="14841" spans="1:30" s="13" customFormat="1" x14ac:dyDescent="0.25">
      <c r="A14841"/>
      <c r="B14841" s="32"/>
      <c r="C14841" s="34"/>
      <c r="D14841" s="10"/>
      <c r="J14841" s="53"/>
      <c r="K14841" s="64"/>
      <c r="O14841" s="60"/>
      <c r="P14841" s="67"/>
      <c r="T14841" s="53"/>
      <c r="U14841" s="64"/>
      <c r="Y14841" s="53"/>
      <c r="Z14841" s="64"/>
      <c r="AD14841" s="53"/>
    </row>
    <row r="14842" spans="1:30" s="13" customFormat="1" x14ac:dyDescent="0.25">
      <c r="A14842"/>
      <c r="B14842" s="32"/>
      <c r="C14842" s="34"/>
      <c r="D14842" s="10"/>
      <c r="J14842" s="53"/>
      <c r="K14842" s="64"/>
      <c r="O14842" s="60"/>
      <c r="P14842" s="67"/>
      <c r="T14842" s="53"/>
      <c r="U14842" s="64"/>
      <c r="Y14842" s="53"/>
      <c r="Z14842" s="64"/>
      <c r="AD14842" s="53"/>
    </row>
    <row r="14843" spans="1:30" s="13" customFormat="1" x14ac:dyDescent="0.25">
      <c r="A14843"/>
      <c r="B14843" s="32"/>
      <c r="C14843" s="34"/>
      <c r="D14843" s="10"/>
      <c r="J14843" s="53"/>
      <c r="K14843" s="64"/>
      <c r="O14843" s="60"/>
      <c r="P14843" s="67"/>
      <c r="T14843" s="53"/>
      <c r="U14843" s="64"/>
      <c r="Y14843" s="53"/>
      <c r="Z14843" s="64"/>
      <c r="AD14843" s="53"/>
    </row>
    <row r="14844" spans="1:30" s="13" customFormat="1" x14ac:dyDescent="0.25">
      <c r="A14844"/>
      <c r="B14844" s="32"/>
      <c r="C14844" s="34"/>
      <c r="D14844" s="10"/>
      <c r="J14844" s="53"/>
      <c r="K14844" s="64"/>
      <c r="O14844" s="60"/>
      <c r="P14844" s="67"/>
      <c r="T14844" s="53"/>
      <c r="U14844" s="64"/>
      <c r="Y14844" s="53"/>
      <c r="Z14844" s="64"/>
      <c r="AD14844" s="53"/>
    </row>
    <row r="14845" spans="1:30" s="13" customFormat="1" x14ac:dyDescent="0.25">
      <c r="A14845"/>
      <c r="B14845" s="32"/>
      <c r="C14845" s="34"/>
      <c r="D14845" s="10"/>
      <c r="J14845" s="53"/>
      <c r="K14845" s="64"/>
      <c r="O14845" s="60"/>
      <c r="P14845" s="67"/>
      <c r="T14845" s="53"/>
      <c r="U14845" s="64"/>
      <c r="Y14845" s="53"/>
      <c r="Z14845" s="64"/>
      <c r="AD14845" s="53"/>
    </row>
    <row r="14846" spans="1:30" s="13" customFormat="1" x14ac:dyDescent="0.25">
      <c r="A14846"/>
      <c r="B14846" s="32"/>
      <c r="C14846" s="34"/>
      <c r="D14846" s="10"/>
      <c r="J14846" s="53"/>
      <c r="K14846" s="64"/>
      <c r="O14846" s="60"/>
      <c r="P14846" s="67"/>
      <c r="T14846" s="53"/>
      <c r="U14846" s="64"/>
      <c r="Y14846" s="53"/>
      <c r="Z14846" s="64"/>
      <c r="AD14846" s="53"/>
    </row>
    <row r="14847" spans="1:30" s="13" customFormat="1" x14ac:dyDescent="0.25">
      <c r="A14847"/>
      <c r="B14847" s="32"/>
      <c r="C14847" s="34"/>
      <c r="D14847" s="10"/>
      <c r="J14847" s="53"/>
      <c r="K14847" s="64"/>
      <c r="O14847" s="60"/>
      <c r="P14847" s="67"/>
      <c r="T14847" s="53"/>
      <c r="U14847" s="64"/>
      <c r="Y14847" s="53"/>
      <c r="Z14847" s="64"/>
      <c r="AD14847" s="53"/>
    </row>
    <row r="14848" spans="1:30" s="13" customFormat="1" x14ac:dyDescent="0.25">
      <c r="A14848"/>
      <c r="B14848" s="32"/>
      <c r="C14848" s="34"/>
      <c r="D14848" s="10"/>
      <c r="J14848" s="53"/>
      <c r="K14848" s="64"/>
      <c r="O14848" s="60"/>
      <c r="P14848" s="67"/>
      <c r="T14848" s="53"/>
      <c r="U14848" s="64"/>
      <c r="Y14848" s="53"/>
      <c r="Z14848" s="64"/>
      <c r="AD14848" s="53"/>
    </row>
    <row r="14849" spans="1:30" s="13" customFormat="1" x14ac:dyDescent="0.25">
      <c r="A14849"/>
      <c r="B14849" s="32"/>
      <c r="C14849" s="34"/>
      <c r="D14849" s="10"/>
      <c r="J14849" s="53"/>
      <c r="K14849" s="64"/>
      <c r="O14849" s="60"/>
      <c r="P14849" s="67"/>
      <c r="T14849" s="53"/>
      <c r="U14849" s="64"/>
      <c r="Y14849" s="53"/>
      <c r="Z14849" s="64"/>
      <c r="AD14849" s="53"/>
    </row>
    <row r="14850" spans="1:30" s="13" customFormat="1" x14ac:dyDescent="0.25">
      <c r="A14850"/>
      <c r="B14850" s="32"/>
      <c r="C14850" s="34"/>
      <c r="D14850" s="10"/>
      <c r="J14850" s="53"/>
      <c r="K14850" s="64"/>
      <c r="O14850" s="60"/>
      <c r="P14850" s="67"/>
      <c r="T14850" s="53"/>
      <c r="U14850" s="64"/>
      <c r="Y14850" s="53"/>
      <c r="Z14850" s="64"/>
      <c r="AD14850" s="53"/>
    </row>
    <row r="14851" spans="1:30" s="13" customFormat="1" x14ac:dyDescent="0.25">
      <c r="A14851"/>
      <c r="B14851" s="32"/>
      <c r="C14851" s="34"/>
      <c r="D14851" s="10"/>
      <c r="J14851" s="53"/>
      <c r="K14851" s="64"/>
      <c r="O14851" s="60"/>
      <c r="P14851" s="67"/>
      <c r="T14851" s="53"/>
      <c r="U14851" s="64"/>
      <c r="Y14851" s="53"/>
      <c r="Z14851" s="64"/>
      <c r="AD14851" s="53"/>
    </row>
    <row r="14852" spans="1:30" s="13" customFormat="1" x14ac:dyDescent="0.25">
      <c r="A14852"/>
      <c r="B14852" s="32"/>
      <c r="C14852" s="34"/>
      <c r="D14852" s="10"/>
      <c r="J14852" s="53"/>
      <c r="K14852" s="64"/>
      <c r="O14852" s="60"/>
      <c r="P14852" s="67"/>
      <c r="T14852" s="53"/>
      <c r="U14852" s="64"/>
      <c r="Y14852" s="53"/>
      <c r="Z14852" s="64"/>
      <c r="AD14852" s="53"/>
    </row>
    <row r="14853" spans="1:30" s="13" customFormat="1" x14ac:dyDescent="0.25">
      <c r="A14853"/>
      <c r="B14853" s="32"/>
      <c r="C14853" s="34"/>
      <c r="D14853" s="10"/>
      <c r="J14853" s="53"/>
      <c r="K14853" s="64"/>
      <c r="O14853" s="60"/>
      <c r="P14853" s="67"/>
      <c r="T14853" s="53"/>
      <c r="U14853" s="64"/>
      <c r="Y14853" s="53"/>
      <c r="Z14853" s="64"/>
      <c r="AD14853" s="53"/>
    </row>
    <row r="14854" spans="1:30" s="13" customFormat="1" x14ac:dyDescent="0.25">
      <c r="A14854"/>
      <c r="B14854" s="32"/>
      <c r="C14854" s="34"/>
      <c r="D14854" s="10"/>
      <c r="J14854" s="53"/>
      <c r="K14854" s="64"/>
      <c r="O14854" s="60"/>
      <c r="P14854" s="67"/>
      <c r="T14854" s="53"/>
      <c r="U14854" s="64"/>
      <c r="Y14854" s="53"/>
      <c r="Z14854" s="64"/>
      <c r="AD14854" s="53"/>
    </row>
    <row r="14855" spans="1:30" s="13" customFormat="1" x14ac:dyDescent="0.25">
      <c r="A14855"/>
      <c r="B14855" s="32"/>
      <c r="C14855" s="34"/>
      <c r="D14855" s="10"/>
      <c r="J14855" s="53"/>
      <c r="K14855" s="64"/>
      <c r="O14855" s="60"/>
      <c r="P14855" s="67"/>
      <c r="T14855" s="53"/>
      <c r="U14855" s="64"/>
      <c r="Y14855" s="53"/>
      <c r="Z14855" s="64"/>
      <c r="AD14855" s="53"/>
    </row>
    <row r="14856" spans="1:30" s="13" customFormat="1" x14ac:dyDescent="0.25">
      <c r="A14856"/>
      <c r="B14856" s="32"/>
      <c r="C14856" s="34"/>
      <c r="D14856" s="10"/>
      <c r="J14856" s="53"/>
      <c r="K14856" s="64"/>
      <c r="O14856" s="60"/>
      <c r="P14856" s="67"/>
      <c r="T14856" s="53"/>
      <c r="U14856" s="64"/>
      <c r="Y14856" s="53"/>
      <c r="Z14856" s="64"/>
      <c r="AD14856" s="53"/>
    </row>
    <row r="14857" spans="1:30" s="13" customFormat="1" x14ac:dyDescent="0.25">
      <c r="A14857"/>
      <c r="B14857" s="32"/>
      <c r="C14857" s="34"/>
      <c r="D14857" s="10"/>
      <c r="J14857" s="53"/>
      <c r="K14857" s="64"/>
      <c r="O14857" s="60"/>
      <c r="P14857" s="67"/>
      <c r="T14857" s="53"/>
      <c r="U14857" s="64"/>
      <c r="Y14857" s="53"/>
      <c r="Z14857" s="64"/>
      <c r="AD14857" s="53"/>
    </row>
    <row r="14858" spans="1:30" s="13" customFormat="1" x14ac:dyDescent="0.25">
      <c r="A14858"/>
      <c r="B14858" s="32"/>
      <c r="C14858" s="34"/>
      <c r="D14858" s="10"/>
      <c r="J14858" s="53"/>
      <c r="K14858" s="64"/>
      <c r="O14858" s="60"/>
      <c r="P14858" s="67"/>
      <c r="T14858" s="53"/>
      <c r="U14858" s="64"/>
      <c r="Y14858" s="53"/>
      <c r="Z14858" s="64"/>
      <c r="AD14858" s="53"/>
    </row>
    <row r="14859" spans="1:30" s="13" customFormat="1" x14ac:dyDescent="0.25">
      <c r="A14859"/>
      <c r="B14859" s="32"/>
      <c r="C14859" s="34"/>
      <c r="D14859" s="10"/>
      <c r="J14859" s="53"/>
      <c r="K14859" s="64"/>
      <c r="O14859" s="60"/>
      <c r="P14859" s="67"/>
      <c r="T14859" s="53"/>
      <c r="U14859" s="64"/>
      <c r="Y14859" s="53"/>
      <c r="Z14859" s="64"/>
      <c r="AD14859" s="53"/>
    </row>
    <row r="14860" spans="1:30" s="13" customFormat="1" x14ac:dyDescent="0.25">
      <c r="A14860"/>
      <c r="B14860" s="32"/>
      <c r="C14860" s="34"/>
      <c r="D14860" s="10"/>
      <c r="J14860" s="53"/>
      <c r="K14860" s="64"/>
      <c r="O14860" s="60"/>
      <c r="P14860" s="67"/>
      <c r="T14860" s="53"/>
      <c r="U14860" s="64"/>
      <c r="Y14860" s="53"/>
      <c r="Z14860" s="64"/>
      <c r="AD14860" s="53"/>
    </row>
    <row r="14861" spans="1:30" s="13" customFormat="1" x14ac:dyDescent="0.25">
      <c r="A14861"/>
      <c r="B14861" s="32"/>
      <c r="C14861" s="34"/>
      <c r="D14861" s="10"/>
      <c r="J14861" s="53"/>
      <c r="K14861" s="64"/>
      <c r="O14861" s="60"/>
      <c r="P14861" s="67"/>
      <c r="T14861" s="53"/>
      <c r="U14861" s="64"/>
      <c r="Y14861" s="53"/>
      <c r="Z14861" s="64"/>
      <c r="AD14861" s="53"/>
    </row>
    <row r="14862" spans="1:30" s="13" customFormat="1" x14ac:dyDescent="0.25">
      <c r="A14862"/>
      <c r="B14862" s="32"/>
      <c r="C14862" s="34"/>
      <c r="D14862" s="10"/>
      <c r="J14862" s="53"/>
      <c r="K14862" s="64"/>
      <c r="O14862" s="60"/>
      <c r="P14862" s="67"/>
      <c r="T14862" s="53"/>
      <c r="U14862" s="64"/>
      <c r="Y14862" s="53"/>
      <c r="Z14862" s="64"/>
      <c r="AD14862" s="53"/>
    </row>
    <row r="14863" spans="1:30" s="13" customFormat="1" x14ac:dyDescent="0.25">
      <c r="A14863"/>
      <c r="B14863" s="32"/>
      <c r="C14863" s="34"/>
      <c r="D14863" s="10"/>
      <c r="J14863" s="53"/>
      <c r="K14863" s="64"/>
      <c r="O14863" s="60"/>
      <c r="P14863" s="67"/>
      <c r="T14863" s="53"/>
      <c r="U14863" s="64"/>
      <c r="Y14863" s="53"/>
      <c r="Z14863" s="64"/>
      <c r="AD14863" s="53"/>
    </row>
    <row r="14864" spans="1:30" s="13" customFormat="1" x14ac:dyDescent="0.25">
      <c r="A14864"/>
      <c r="B14864" s="32"/>
      <c r="C14864" s="34"/>
      <c r="D14864" s="10"/>
      <c r="J14864" s="53"/>
      <c r="K14864" s="64"/>
      <c r="O14864" s="60"/>
      <c r="P14864" s="67"/>
      <c r="T14864" s="53"/>
      <c r="U14864" s="64"/>
      <c r="Y14864" s="53"/>
      <c r="Z14864" s="64"/>
      <c r="AD14864" s="53"/>
    </row>
    <row r="14865" spans="1:30" s="13" customFormat="1" x14ac:dyDescent="0.25">
      <c r="A14865"/>
      <c r="B14865" s="32"/>
      <c r="C14865" s="34"/>
      <c r="D14865" s="10"/>
      <c r="J14865" s="53"/>
      <c r="K14865" s="64"/>
      <c r="O14865" s="60"/>
      <c r="P14865" s="67"/>
      <c r="T14865" s="53"/>
      <c r="U14865" s="64"/>
      <c r="Y14865" s="53"/>
      <c r="Z14865" s="64"/>
      <c r="AD14865" s="53"/>
    </row>
    <row r="14866" spans="1:30" s="13" customFormat="1" x14ac:dyDescent="0.25">
      <c r="A14866"/>
      <c r="B14866" s="32"/>
      <c r="C14866" s="34"/>
      <c r="D14866" s="10"/>
      <c r="J14866" s="53"/>
      <c r="K14866" s="64"/>
      <c r="O14866" s="60"/>
      <c r="P14866" s="67"/>
      <c r="T14866" s="53"/>
      <c r="U14866" s="64"/>
      <c r="Y14866" s="53"/>
      <c r="Z14866" s="64"/>
      <c r="AD14866" s="53"/>
    </row>
    <row r="14867" spans="1:30" s="13" customFormat="1" x14ac:dyDescent="0.25">
      <c r="A14867"/>
      <c r="B14867" s="32"/>
      <c r="C14867" s="34"/>
      <c r="D14867" s="10"/>
      <c r="J14867" s="53"/>
      <c r="K14867" s="64"/>
      <c r="O14867" s="60"/>
      <c r="P14867" s="67"/>
      <c r="T14867" s="53"/>
      <c r="U14867" s="64"/>
      <c r="Y14867" s="53"/>
      <c r="Z14867" s="64"/>
      <c r="AD14867" s="53"/>
    </row>
    <row r="14868" spans="1:30" s="13" customFormat="1" x14ac:dyDescent="0.25">
      <c r="A14868"/>
      <c r="B14868" s="32"/>
      <c r="C14868" s="34"/>
      <c r="D14868" s="10"/>
      <c r="J14868" s="53"/>
      <c r="K14868" s="64"/>
      <c r="O14868" s="60"/>
      <c r="P14868" s="67"/>
      <c r="T14868" s="53"/>
      <c r="U14868" s="64"/>
      <c r="Y14868" s="53"/>
      <c r="Z14868" s="64"/>
      <c r="AD14868" s="53"/>
    </row>
    <row r="14869" spans="1:30" s="13" customFormat="1" x14ac:dyDescent="0.25">
      <c r="A14869"/>
      <c r="B14869" s="32"/>
      <c r="C14869" s="34"/>
      <c r="D14869" s="10"/>
      <c r="J14869" s="53"/>
      <c r="K14869" s="64"/>
      <c r="O14869" s="60"/>
      <c r="P14869" s="67"/>
      <c r="T14869" s="53"/>
      <c r="U14869" s="64"/>
      <c r="Y14869" s="53"/>
      <c r="Z14869" s="64"/>
      <c r="AD14869" s="53"/>
    </row>
    <row r="14870" spans="1:30" s="13" customFormat="1" x14ac:dyDescent="0.25">
      <c r="A14870"/>
      <c r="B14870" s="32"/>
      <c r="C14870" s="34"/>
      <c r="D14870" s="10"/>
      <c r="J14870" s="53"/>
      <c r="K14870" s="64"/>
      <c r="O14870" s="60"/>
      <c r="P14870" s="67"/>
      <c r="T14870" s="53"/>
      <c r="U14870" s="64"/>
      <c r="Y14870" s="53"/>
      <c r="Z14870" s="64"/>
      <c r="AD14870" s="53"/>
    </row>
    <row r="14871" spans="1:30" s="13" customFormat="1" x14ac:dyDescent="0.25">
      <c r="A14871"/>
      <c r="B14871" s="32"/>
      <c r="C14871" s="34"/>
      <c r="D14871" s="10"/>
      <c r="J14871" s="53"/>
      <c r="K14871" s="64"/>
      <c r="O14871" s="60"/>
      <c r="P14871" s="67"/>
      <c r="T14871" s="53"/>
      <c r="U14871" s="64"/>
      <c r="Y14871" s="53"/>
      <c r="Z14871" s="64"/>
      <c r="AD14871" s="53"/>
    </row>
    <row r="14872" spans="1:30" s="13" customFormat="1" x14ac:dyDescent="0.25">
      <c r="A14872"/>
      <c r="B14872" s="32"/>
      <c r="C14872" s="34"/>
      <c r="D14872" s="10"/>
      <c r="J14872" s="53"/>
      <c r="K14872" s="64"/>
      <c r="O14872" s="60"/>
      <c r="P14872" s="67"/>
      <c r="T14872" s="53"/>
      <c r="U14872" s="64"/>
      <c r="Y14872" s="53"/>
      <c r="Z14872" s="64"/>
      <c r="AD14872" s="53"/>
    </row>
    <row r="14873" spans="1:30" s="13" customFormat="1" x14ac:dyDescent="0.25">
      <c r="A14873"/>
      <c r="B14873" s="32"/>
      <c r="C14873" s="34"/>
      <c r="D14873" s="10"/>
      <c r="J14873" s="53"/>
      <c r="K14873" s="64"/>
      <c r="O14873" s="60"/>
      <c r="P14873" s="67"/>
      <c r="T14873" s="53"/>
      <c r="U14873" s="64"/>
      <c r="Y14873" s="53"/>
      <c r="Z14873" s="64"/>
      <c r="AD14873" s="53"/>
    </row>
    <row r="14874" spans="1:30" s="13" customFormat="1" x14ac:dyDescent="0.25">
      <c r="A14874"/>
      <c r="B14874" s="32"/>
      <c r="C14874" s="34"/>
      <c r="D14874" s="10"/>
      <c r="J14874" s="53"/>
      <c r="K14874" s="64"/>
      <c r="O14874" s="60"/>
      <c r="P14874" s="67"/>
      <c r="T14874" s="53"/>
      <c r="U14874" s="64"/>
      <c r="Y14874" s="53"/>
      <c r="Z14874" s="64"/>
      <c r="AD14874" s="53"/>
    </row>
    <row r="14875" spans="1:30" s="13" customFormat="1" x14ac:dyDescent="0.25">
      <c r="A14875"/>
      <c r="B14875" s="32"/>
      <c r="C14875" s="34"/>
      <c r="D14875" s="10"/>
      <c r="J14875" s="53"/>
      <c r="K14875" s="64"/>
      <c r="O14875" s="60"/>
      <c r="P14875" s="67"/>
      <c r="T14875" s="53"/>
      <c r="U14875" s="64"/>
      <c r="Y14875" s="53"/>
      <c r="Z14875" s="64"/>
      <c r="AD14875" s="53"/>
    </row>
    <row r="14876" spans="1:30" s="13" customFormat="1" x14ac:dyDescent="0.25">
      <c r="A14876"/>
      <c r="B14876" s="32"/>
      <c r="C14876" s="34"/>
      <c r="D14876" s="10"/>
      <c r="J14876" s="53"/>
      <c r="K14876" s="64"/>
      <c r="O14876" s="60"/>
      <c r="P14876" s="67"/>
      <c r="T14876" s="53"/>
      <c r="U14876" s="64"/>
      <c r="Y14876" s="53"/>
      <c r="Z14876" s="64"/>
      <c r="AD14876" s="53"/>
    </row>
    <row r="14877" spans="1:30" s="13" customFormat="1" x14ac:dyDescent="0.25">
      <c r="A14877"/>
      <c r="B14877" s="32"/>
      <c r="C14877" s="34"/>
      <c r="D14877" s="10"/>
      <c r="J14877" s="53"/>
      <c r="K14877" s="64"/>
      <c r="O14877" s="60"/>
      <c r="P14877" s="67"/>
      <c r="T14877" s="53"/>
      <c r="U14877" s="64"/>
      <c r="Y14877" s="53"/>
      <c r="Z14877" s="64"/>
      <c r="AD14877" s="53"/>
    </row>
    <row r="14878" spans="1:30" s="13" customFormat="1" x14ac:dyDescent="0.25">
      <c r="A14878"/>
      <c r="B14878" s="32"/>
      <c r="C14878" s="34"/>
      <c r="D14878" s="10"/>
      <c r="J14878" s="53"/>
      <c r="K14878" s="64"/>
      <c r="O14878" s="60"/>
      <c r="P14878" s="67"/>
      <c r="T14878" s="53"/>
      <c r="U14878" s="64"/>
      <c r="Y14878" s="53"/>
      <c r="Z14878" s="64"/>
      <c r="AD14878" s="53"/>
    </row>
    <row r="14879" spans="1:30" s="13" customFormat="1" x14ac:dyDescent="0.25">
      <c r="A14879"/>
      <c r="B14879" s="32"/>
      <c r="C14879" s="34"/>
      <c r="D14879" s="10"/>
      <c r="J14879" s="53"/>
      <c r="K14879" s="64"/>
      <c r="O14879" s="60"/>
      <c r="P14879" s="67"/>
      <c r="T14879" s="53"/>
      <c r="U14879" s="64"/>
      <c r="Y14879" s="53"/>
      <c r="Z14879" s="64"/>
      <c r="AD14879" s="53"/>
    </row>
    <row r="14880" spans="1:30" s="13" customFormat="1" x14ac:dyDescent="0.25">
      <c r="A14880"/>
      <c r="B14880" s="32"/>
      <c r="C14880" s="34"/>
      <c r="D14880" s="10"/>
      <c r="J14880" s="53"/>
      <c r="K14880" s="64"/>
      <c r="O14880" s="60"/>
      <c r="P14880" s="67"/>
      <c r="T14880" s="53"/>
      <c r="U14880" s="64"/>
      <c r="Y14880" s="53"/>
      <c r="Z14880" s="64"/>
      <c r="AD14880" s="53"/>
    </row>
    <row r="14881" spans="1:30" s="13" customFormat="1" x14ac:dyDescent="0.25">
      <c r="A14881"/>
      <c r="B14881" s="32"/>
      <c r="C14881" s="34"/>
      <c r="D14881" s="10"/>
      <c r="J14881" s="53"/>
      <c r="K14881" s="64"/>
      <c r="O14881" s="60"/>
      <c r="P14881" s="67"/>
      <c r="T14881" s="53"/>
      <c r="U14881" s="64"/>
      <c r="Y14881" s="53"/>
      <c r="Z14881" s="64"/>
      <c r="AD14881" s="53"/>
    </row>
    <row r="14882" spans="1:30" s="13" customFormat="1" x14ac:dyDescent="0.25">
      <c r="A14882"/>
      <c r="B14882" s="32"/>
      <c r="C14882" s="34"/>
      <c r="D14882" s="10"/>
      <c r="J14882" s="53"/>
      <c r="K14882" s="64"/>
      <c r="O14882" s="60"/>
      <c r="P14882" s="67"/>
      <c r="T14882" s="53"/>
      <c r="U14882" s="64"/>
      <c r="Y14882" s="53"/>
      <c r="Z14882" s="64"/>
      <c r="AD14882" s="53"/>
    </row>
    <row r="14883" spans="1:30" s="13" customFormat="1" x14ac:dyDescent="0.25">
      <c r="A14883"/>
      <c r="B14883" s="32"/>
      <c r="C14883" s="34"/>
      <c r="D14883" s="10"/>
      <c r="J14883" s="53"/>
      <c r="K14883" s="64"/>
      <c r="O14883" s="60"/>
      <c r="P14883" s="67"/>
      <c r="T14883" s="53"/>
      <c r="U14883" s="64"/>
      <c r="Y14883" s="53"/>
      <c r="Z14883" s="64"/>
      <c r="AD14883" s="53"/>
    </row>
    <row r="14884" spans="1:30" s="13" customFormat="1" x14ac:dyDescent="0.25">
      <c r="A14884"/>
      <c r="B14884" s="32"/>
      <c r="C14884" s="34"/>
      <c r="D14884" s="10"/>
      <c r="J14884" s="53"/>
      <c r="K14884" s="64"/>
      <c r="O14884" s="60"/>
      <c r="P14884" s="67"/>
      <c r="T14884" s="53"/>
      <c r="U14884" s="64"/>
      <c r="Y14884" s="53"/>
      <c r="Z14884" s="64"/>
      <c r="AD14884" s="53"/>
    </row>
    <row r="14885" spans="1:30" s="13" customFormat="1" x14ac:dyDescent="0.25">
      <c r="A14885"/>
      <c r="B14885" s="32"/>
      <c r="C14885" s="34"/>
      <c r="D14885" s="10"/>
      <c r="J14885" s="53"/>
      <c r="K14885" s="64"/>
      <c r="O14885" s="60"/>
      <c r="P14885" s="67"/>
      <c r="T14885" s="53"/>
      <c r="U14885" s="64"/>
      <c r="Y14885" s="53"/>
      <c r="Z14885" s="64"/>
      <c r="AD14885" s="53"/>
    </row>
    <row r="14886" spans="1:30" s="13" customFormat="1" x14ac:dyDescent="0.25">
      <c r="A14886"/>
      <c r="B14886" s="32"/>
      <c r="C14886" s="34"/>
      <c r="D14886" s="10"/>
      <c r="J14886" s="53"/>
      <c r="K14886" s="64"/>
      <c r="O14886" s="60"/>
      <c r="P14886" s="67"/>
      <c r="T14886" s="53"/>
      <c r="U14886" s="64"/>
      <c r="Y14886" s="53"/>
      <c r="Z14886" s="64"/>
      <c r="AD14886" s="53"/>
    </row>
    <row r="14887" spans="1:30" s="13" customFormat="1" x14ac:dyDescent="0.25">
      <c r="A14887"/>
      <c r="B14887" s="32"/>
      <c r="C14887" s="34"/>
      <c r="D14887" s="10"/>
      <c r="J14887" s="53"/>
      <c r="K14887" s="64"/>
      <c r="O14887" s="60"/>
      <c r="P14887" s="67"/>
      <c r="T14887" s="53"/>
      <c r="U14887" s="64"/>
      <c r="Y14887" s="53"/>
      <c r="Z14887" s="64"/>
      <c r="AD14887" s="53"/>
    </row>
    <row r="14888" spans="1:30" s="13" customFormat="1" x14ac:dyDescent="0.25">
      <c r="A14888"/>
      <c r="B14888" s="32"/>
      <c r="C14888" s="34"/>
      <c r="D14888" s="10"/>
      <c r="J14888" s="53"/>
      <c r="K14888" s="64"/>
      <c r="O14888" s="60"/>
      <c r="P14888" s="67"/>
      <c r="T14888" s="53"/>
      <c r="U14888" s="64"/>
      <c r="Y14888" s="53"/>
      <c r="Z14888" s="64"/>
      <c r="AD14888" s="53"/>
    </row>
    <row r="14889" spans="1:30" s="13" customFormat="1" x14ac:dyDescent="0.25">
      <c r="A14889"/>
      <c r="B14889" s="32"/>
      <c r="C14889" s="34"/>
      <c r="D14889" s="10"/>
      <c r="J14889" s="53"/>
      <c r="K14889" s="64"/>
      <c r="O14889" s="60"/>
      <c r="P14889" s="67"/>
      <c r="T14889" s="53"/>
      <c r="U14889" s="64"/>
      <c r="Y14889" s="53"/>
      <c r="Z14889" s="64"/>
      <c r="AD14889" s="53"/>
    </row>
    <row r="14890" spans="1:30" s="13" customFormat="1" x14ac:dyDescent="0.25">
      <c r="A14890"/>
      <c r="B14890" s="32"/>
      <c r="C14890" s="34"/>
      <c r="D14890" s="10"/>
      <c r="J14890" s="53"/>
      <c r="K14890" s="64"/>
      <c r="O14890" s="60"/>
      <c r="P14890" s="67"/>
      <c r="T14890" s="53"/>
      <c r="U14890" s="64"/>
      <c r="Y14890" s="53"/>
      <c r="Z14890" s="64"/>
      <c r="AD14890" s="53"/>
    </row>
    <row r="14891" spans="1:30" s="13" customFormat="1" x14ac:dyDescent="0.25">
      <c r="A14891"/>
      <c r="B14891" s="32"/>
      <c r="C14891" s="34"/>
      <c r="D14891" s="10"/>
      <c r="J14891" s="53"/>
      <c r="K14891" s="64"/>
      <c r="O14891" s="60"/>
      <c r="P14891" s="67"/>
      <c r="T14891" s="53"/>
      <c r="U14891" s="64"/>
      <c r="Y14891" s="53"/>
      <c r="Z14891" s="64"/>
      <c r="AD14891" s="53"/>
    </row>
    <row r="14892" spans="1:30" s="13" customFormat="1" x14ac:dyDescent="0.25">
      <c r="A14892"/>
      <c r="B14892" s="32"/>
      <c r="C14892" s="34"/>
      <c r="D14892" s="10"/>
      <c r="J14892" s="53"/>
      <c r="K14892" s="64"/>
      <c r="O14892" s="60"/>
      <c r="P14892" s="67"/>
      <c r="T14892" s="53"/>
      <c r="U14892" s="64"/>
      <c r="Y14892" s="53"/>
      <c r="Z14892" s="64"/>
      <c r="AD14892" s="53"/>
    </row>
    <row r="14893" spans="1:30" s="13" customFormat="1" x14ac:dyDescent="0.25">
      <c r="A14893"/>
      <c r="B14893" s="32"/>
      <c r="C14893" s="34"/>
      <c r="D14893" s="10"/>
      <c r="J14893" s="53"/>
      <c r="K14893" s="64"/>
      <c r="O14893" s="60"/>
      <c r="P14893" s="67"/>
      <c r="T14893" s="53"/>
      <c r="U14893" s="64"/>
      <c r="Y14893" s="53"/>
      <c r="Z14893" s="64"/>
      <c r="AD14893" s="53"/>
    </row>
    <row r="14894" spans="1:30" s="13" customFormat="1" x14ac:dyDescent="0.25">
      <c r="A14894"/>
      <c r="B14894" s="32"/>
      <c r="C14894" s="34"/>
      <c r="D14894" s="10"/>
      <c r="J14894" s="53"/>
      <c r="K14894" s="64"/>
      <c r="O14894" s="60"/>
      <c r="P14894" s="67"/>
      <c r="T14894" s="53"/>
      <c r="U14894" s="64"/>
      <c r="Y14894" s="53"/>
      <c r="Z14894" s="64"/>
      <c r="AD14894" s="53"/>
    </row>
    <row r="14895" spans="1:30" s="13" customFormat="1" x14ac:dyDescent="0.25">
      <c r="A14895"/>
      <c r="B14895" s="32"/>
      <c r="C14895" s="34"/>
      <c r="D14895" s="10"/>
      <c r="J14895" s="53"/>
      <c r="K14895" s="64"/>
      <c r="O14895" s="60"/>
      <c r="P14895" s="67"/>
      <c r="T14895" s="53"/>
      <c r="U14895" s="64"/>
      <c r="Y14895" s="53"/>
      <c r="Z14895" s="64"/>
      <c r="AD14895" s="53"/>
    </row>
    <row r="14896" spans="1:30" s="13" customFormat="1" x14ac:dyDescent="0.25">
      <c r="A14896"/>
      <c r="B14896" s="32"/>
      <c r="C14896" s="34"/>
      <c r="D14896" s="10"/>
      <c r="J14896" s="53"/>
      <c r="K14896" s="64"/>
      <c r="O14896" s="60"/>
      <c r="P14896" s="67"/>
      <c r="T14896" s="53"/>
      <c r="U14896" s="64"/>
      <c r="Y14896" s="53"/>
      <c r="Z14896" s="64"/>
      <c r="AD14896" s="53"/>
    </row>
    <row r="14897" spans="1:30" s="13" customFormat="1" x14ac:dyDescent="0.25">
      <c r="A14897"/>
      <c r="B14897" s="32"/>
      <c r="C14897" s="34"/>
      <c r="D14897" s="10"/>
      <c r="J14897" s="53"/>
      <c r="K14897" s="64"/>
      <c r="O14897" s="60"/>
      <c r="P14897" s="67"/>
      <c r="T14897" s="53"/>
      <c r="U14897" s="64"/>
      <c r="Y14897" s="53"/>
      <c r="Z14897" s="64"/>
      <c r="AD14897" s="53"/>
    </row>
    <row r="14898" spans="1:30" s="13" customFormat="1" x14ac:dyDescent="0.25">
      <c r="A14898"/>
      <c r="B14898" s="32"/>
      <c r="C14898" s="34"/>
      <c r="D14898" s="10"/>
      <c r="J14898" s="53"/>
      <c r="K14898" s="64"/>
      <c r="O14898" s="60"/>
      <c r="P14898" s="67"/>
      <c r="T14898" s="53"/>
      <c r="U14898" s="64"/>
      <c r="Y14898" s="53"/>
      <c r="Z14898" s="64"/>
      <c r="AD14898" s="53"/>
    </row>
    <row r="14899" spans="1:30" s="13" customFormat="1" x14ac:dyDescent="0.25">
      <c r="A14899"/>
      <c r="B14899" s="32"/>
      <c r="C14899" s="34"/>
      <c r="D14899" s="10"/>
      <c r="J14899" s="53"/>
      <c r="K14899" s="64"/>
      <c r="O14899" s="60"/>
      <c r="P14899" s="67"/>
      <c r="T14899" s="53"/>
      <c r="U14899" s="64"/>
      <c r="Y14899" s="53"/>
      <c r="Z14899" s="64"/>
      <c r="AD14899" s="53"/>
    </row>
    <row r="14900" spans="1:30" s="13" customFormat="1" x14ac:dyDescent="0.25">
      <c r="A14900"/>
      <c r="B14900" s="32"/>
      <c r="C14900" s="34"/>
      <c r="D14900" s="10"/>
      <c r="J14900" s="53"/>
      <c r="K14900" s="64"/>
      <c r="O14900" s="60"/>
      <c r="P14900" s="67"/>
      <c r="T14900" s="53"/>
      <c r="U14900" s="64"/>
      <c r="Y14900" s="53"/>
      <c r="Z14900" s="64"/>
      <c r="AD14900" s="53"/>
    </row>
    <row r="14901" spans="1:30" s="13" customFormat="1" x14ac:dyDescent="0.25">
      <c r="A14901"/>
      <c r="B14901" s="32"/>
      <c r="C14901" s="34"/>
      <c r="D14901" s="10"/>
      <c r="J14901" s="53"/>
      <c r="K14901" s="64"/>
      <c r="O14901" s="60"/>
      <c r="P14901" s="67"/>
      <c r="T14901" s="53"/>
      <c r="U14901" s="64"/>
      <c r="Y14901" s="53"/>
      <c r="Z14901" s="64"/>
      <c r="AD14901" s="53"/>
    </row>
    <row r="14902" spans="1:30" s="13" customFormat="1" x14ac:dyDescent="0.25">
      <c r="A14902"/>
      <c r="B14902" s="32"/>
      <c r="C14902" s="34"/>
      <c r="D14902" s="10"/>
      <c r="J14902" s="53"/>
      <c r="K14902" s="64"/>
      <c r="O14902" s="60"/>
      <c r="P14902" s="67"/>
      <c r="T14902" s="53"/>
      <c r="U14902" s="64"/>
      <c r="Y14902" s="53"/>
      <c r="Z14902" s="64"/>
      <c r="AD14902" s="53"/>
    </row>
    <row r="14903" spans="1:30" s="13" customFormat="1" x14ac:dyDescent="0.25">
      <c r="A14903"/>
      <c r="B14903" s="32"/>
      <c r="C14903" s="34"/>
      <c r="D14903" s="10"/>
      <c r="J14903" s="53"/>
      <c r="K14903" s="64"/>
      <c r="O14903" s="60"/>
      <c r="P14903" s="67"/>
      <c r="T14903" s="53"/>
      <c r="U14903" s="64"/>
      <c r="Y14903" s="53"/>
      <c r="Z14903" s="64"/>
      <c r="AD14903" s="53"/>
    </row>
    <row r="14904" spans="1:30" s="13" customFormat="1" x14ac:dyDescent="0.25">
      <c r="A14904"/>
      <c r="B14904" s="32"/>
      <c r="C14904" s="34"/>
      <c r="D14904" s="10"/>
      <c r="J14904" s="53"/>
      <c r="K14904" s="64"/>
      <c r="O14904" s="60"/>
      <c r="P14904" s="67"/>
      <c r="T14904" s="53"/>
      <c r="U14904" s="64"/>
      <c r="Y14904" s="53"/>
      <c r="Z14904" s="64"/>
      <c r="AD14904" s="53"/>
    </row>
    <row r="14905" spans="1:30" s="13" customFormat="1" x14ac:dyDescent="0.25">
      <c r="A14905"/>
      <c r="B14905" s="32"/>
      <c r="C14905" s="34"/>
      <c r="D14905" s="10"/>
      <c r="J14905" s="53"/>
      <c r="K14905" s="64"/>
      <c r="O14905" s="60"/>
      <c r="P14905" s="67"/>
      <c r="T14905" s="53"/>
      <c r="U14905" s="64"/>
      <c r="Y14905" s="53"/>
      <c r="Z14905" s="64"/>
      <c r="AD14905" s="53"/>
    </row>
    <row r="14906" spans="1:30" s="13" customFormat="1" x14ac:dyDescent="0.25">
      <c r="A14906"/>
      <c r="B14906" s="32"/>
      <c r="C14906" s="34"/>
      <c r="D14906" s="10"/>
      <c r="J14906" s="53"/>
      <c r="K14906" s="64"/>
      <c r="O14906" s="60"/>
      <c r="P14906" s="67"/>
      <c r="T14906" s="53"/>
      <c r="U14906" s="64"/>
      <c r="Y14906" s="53"/>
      <c r="Z14906" s="64"/>
      <c r="AD14906" s="53"/>
    </row>
    <row r="14907" spans="1:30" s="13" customFormat="1" x14ac:dyDescent="0.25">
      <c r="A14907"/>
      <c r="B14907" s="32"/>
      <c r="C14907" s="34"/>
      <c r="D14907" s="10"/>
      <c r="J14907" s="53"/>
      <c r="K14907" s="64"/>
      <c r="O14907" s="60"/>
      <c r="P14907" s="67"/>
      <c r="T14907" s="53"/>
      <c r="U14907" s="64"/>
      <c r="Y14907" s="53"/>
      <c r="Z14907" s="64"/>
      <c r="AD14907" s="53"/>
    </row>
    <row r="14908" spans="1:30" s="13" customFormat="1" x14ac:dyDescent="0.25">
      <c r="A14908"/>
      <c r="B14908" s="32"/>
      <c r="C14908" s="34"/>
      <c r="D14908" s="10"/>
      <c r="J14908" s="53"/>
      <c r="K14908" s="64"/>
      <c r="O14908" s="60"/>
      <c r="P14908" s="67"/>
      <c r="T14908" s="53"/>
      <c r="U14908" s="64"/>
      <c r="Y14908" s="53"/>
      <c r="Z14908" s="64"/>
      <c r="AD14908" s="53"/>
    </row>
    <row r="14909" spans="1:30" s="13" customFormat="1" x14ac:dyDescent="0.25">
      <c r="A14909"/>
      <c r="B14909" s="32"/>
      <c r="C14909" s="34"/>
      <c r="D14909" s="10"/>
      <c r="J14909" s="53"/>
      <c r="K14909" s="64"/>
      <c r="O14909" s="60"/>
      <c r="P14909" s="67"/>
      <c r="T14909" s="53"/>
      <c r="U14909" s="64"/>
      <c r="Y14909" s="53"/>
      <c r="Z14909" s="64"/>
      <c r="AD14909" s="53"/>
    </row>
    <row r="14910" spans="1:30" s="13" customFormat="1" x14ac:dyDescent="0.25">
      <c r="A14910"/>
      <c r="B14910" s="32"/>
      <c r="C14910" s="34"/>
      <c r="D14910" s="10"/>
      <c r="J14910" s="53"/>
      <c r="K14910" s="64"/>
      <c r="O14910" s="60"/>
      <c r="P14910" s="67"/>
      <c r="T14910" s="53"/>
      <c r="U14910" s="64"/>
      <c r="Y14910" s="53"/>
      <c r="Z14910" s="64"/>
      <c r="AD14910" s="53"/>
    </row>
    <row r="14911" spans="1:30" s="13" customFormat="1" x14ac:dyDescent="0.25">
      <c r="A14911"/>
      <c r="B14911" s="32"/>
      <c r="C14911" s="34"/>
      <c r="D14911" s="10"/>
      <c r="J14911" s="53"/>
      <c r="K14911" s="64"/>
      <c r="O14911" s="60"/>
      <c r="P14911" s="67"/>
      <c r="T14911" s="53"/>
      <c r="U14911" s="64"/>
      <c r="Y14911" s="53"/>
      <c r="Z14911" s="64"/>
      <c r="AD14911" s="53"/>
    </row>
    <row r="14912" spans="1:30" s="13" customFormat="1" x14ac:dyDescent="0.25">
      <c r="A14912"/>
      <c r="B14912" s="32"/>
      <c r="C14912" s="34"/>
      <c r="D14912" s="10"/>
      <c r="J14912" s="53"/>
      <c r="K14912" s="64"/>
      <c r="O14912" s="60"/>
      <c r="P14912" s="67"/>
      <c r="T14912" s="53"/>
      <c r="U14912" s="64"/>
      <c r="Y14912" s="53"/>
      <c r="Z14912" s="64"/>
      <c r="AD14912" s="53"/>
    </row>
    <row r="14913" spans="1:30" s="13" customFormat="1" x14ac:dyDescent="0.25">
      <c r="A14913"/>
      <c r="B14913" s="32"/>
      <c r="C14913" s="34"/>
      <c r="D14913" s="10"/>
      <c r="J14913" s="53"/>
      <c r="K14913" s="64"/>
      <c r="O14913" s="60"/>
      <c r="P14913" s="67"/>
      <c r="T14913" s="53"/>
      <c r="U14913" s="64"/>
      <c r="Y14913" s="53"/>
      <c r="Z14913" s="64"/>
      <c r="AD14913" s="53"/>
    </row>
    <row r="14914" spans="1:30" s="13" customFormat="1" x14ac:dyDescent="0.25">
      <c r="A14914"/>
      <c r="B14914" s="32"/>
      <c r="C14914" s="34"/>
      <c r="D14914" s="10"/>
      <c r="J14914" s="53"/>
      <c r="K14914" s="64"/>
      <c r="O14914" s="60"/>
      <c r="P14914" s="67"/>
      <c r="T14914" s="53"/>
      <c r="U14914" s="64"/>
      <c r="Y14914" s="53"/>
      <c r="Z14914" s="64"/>
      <c r="AD14914" s="53"/>
    </row>
    <row r="14915" spans="1:30" s="13" customFormat="1" x14ac:dyDescent="0.25">
      <c r="A14915"/>
      <c r="B14915" s="32"/>
      <c r="C14915" s="34"/>
      <c r="D14915" s="10"/>
      <c r="J14915" s="53"/>
      <c r="K14915" s="64"/>
      <c r="O14915" s="60"/>
      <c r="P14915" s="67"/>
      <c r="T14915" s="53"/>
      <c r="U14915" s="64"/>
      <c r="Y14915" s="53"/>
      <c r="Z14915" s="64"/>
      <c r="AD14915" s="53"/>
    </row>
    <row r="14916" spans="1:30" s="13" customFormat="1" x14ac:dyDescent="0.25">
      <c r="A14916"/>
      <c r="B14916" s="32"/>
      <c r="C14916" s="34"/>
      <c r="D14916" s="10"/>
      <c r="J14916" s="53"/>
      <c r="K14916" s="64"/>
      <c r="O14916" s="60"/>
      <c r="P14916" s="67"/>
      <c r="T14916" s="53"/>
      <c r="U14916" s="64"/>
      <c r="Y14916" s="53"/>
      <c r="Z14916" s="64"/>
      <c r="AD14916" s="53"/>
    </row>
    <row r="14917" spans="1:30" s="13" customFormat="1" x14ac:dyDescent="0.25">
      <c r="A14917"/>
      <c r="B14917" s="32"/>
      <c r="C14917" s="34"/>
      <c r="D14917" s="10"/>
      <c r="J14917" s="53"/>
      <c r="K14917" s="64"/>
      <c r="O14917" s="60"/>
      <c r="P14917" s="67"/>
      <c r="T14917" s="53"/>
      <c r="U14917" s="64"/>
      <c r="Y14917" s="53"/>
      <c r="Z14917" s="64"/>
      <c r="AD14917" s="53"/>
    </row>
    <row r="14918" spans="1:30" s="13" customFormat="1" x14ac:dyDescent="0.25">
      <c r="A14918"/>
      <c r="B14918" s="32"/>
      <c r="C14918" s="34"/>
      <c r="D14918" s="10"/>
      <c r="J14918" s="53"/>
      <c r="K14918" s="64"/>
      <c r="O14918" s="60"/>
      <c r="P14918" s="67"/>
      <c r="T14918" s="53"/>
      <c r="U14918" s="64"/>
      <c r="Y14918" s="53"/>
      <c r="Z14918" s="64"/>
      <c r="AD14918" s="53"/>
    </row>
    <row r="14919" spans="1:30" s="13" customFormat="1" x14ac:dyDescent="0.25">
      <c r="A14919"/>
      <c r="B14919" s="32"/>
      <c r="C14919" s="34"/>
      <c r="D14919" s="10"/>
      <c r="J14919" s="53"/>
      <c r="K14919" s="64"/>
      <c r="O14919" s="60"/>
      <c r="P14919" s="67"/>
      <c r="T14919" s="53"/>
      <c r="U14919" s="64"/>
      <c r="Y14919" s="53"/>
      <c r="Z14919" s="64"/>
      <c r="AD14919" s="53"/>
    </row>
    <row r="14920" spans="1:30" s="13" customFormat="1" x14ac:dyDescent="0.25">
      <c r="A14920"/>
      <c r="B14920" s="32"/>
      <c r="C14920" s="34"/>
      <c r="D14920" s="10"/>
      <c r="J14920" s="53"/>
      <c r="K14920" s="64"/>
      <c r="O14920" s="60"/>
      <c r="P14920" s="67"/>
      <c r="T14920" s="53"/>
      <c r="U14920" s="64"/>
      <c r="Y14920" s="53"/>
      <c r="Z14920" s="64"/>
      <c r="AD14920" s="53"/>
    </row>
    <row r="14921" spans="1:30" s="13" customFormat="1" x14ac:dyDescent="0.25">
      <c r="A14921"/>
      <c r="B14921" s="32"/>
      <c r="C14921" s="34"/>
      <c r="D14921" s="10"/>
      <c r="J14921" s="53"/>
      <c r="K14921" s="64"/>
      <c r="O14921" s="60"/>
      <c r="P14921" s="67"/>
      <c r="T14921" s="53"/>
      <c r="U14921" s="64"/>
      <c r="Y14921" s="53"/>
      <c r="Z14921" s="64"/>
      <c r="AD14921" s="53"/>
    </row>
    <row r="14922" spans="1:30" s="13" customFormat="1" x14ac:dyDescent="0.25">
      <c r="A14922"/>
      <c r="B14922" s="32"/>
      <c r="C14922" s="34"/>
      <c r="D14922" s="10"/>
      <c r="J14922" s="53"/>
      <c r="K14922" s="64"/>
      <c r="O14922" s="60"/>
      <c r="P14922" s="67"/>
      <c r="T14922" s="53"/>
      <c r="U14922" s="64"/>
      <c r="Y14922" s="53"/>
      <c r="Z14922" s="64"/>
      <c r="AD14922" s="53"/>
    </row>
    <row r="14923" spans="1:30" s="13" customFormat="1" x14ac:dyDescent="0.25">
      <c r="A14923"/>
      <c r="B14923" s="32"/>
      <c r="C14923" s="34"/>
      <c r="D14923" s="10"/>
      <c r="J14923" s="53"/>
      <c r="K14923" s="64"/>
      <c r="O14923" s="60"/>
      <c r="P14923" s="67"/>
      <c r="T14923" s="53"/>
      <c r="U14923" s="64"/>
      <c r="Y14923" s="53"/>
      <c r="Z14923" s="64"/>
      <c r="AD14923" s="53"/>
    </row>
    <row r="14924" spans="1:30" s="13" customFormat="1" x14ac:dyDescent="0.25">
      <c r="A14924"/>
      <c r="B14924" s="32"/>
      <c r="C14924" s="34"/>
      <c r="D14924" s="10"/>
      <c r="J14924" s="53"/>
      <c r="K14924" s="64"/>
      <c r="O14924" s="60"/>
      <c r="P14924" s="67"/>
      <c r="T14924" s="53"/>
      <c r="U14924" s="64"/>
      <c r="Y14924" s="53"/>
      <c r="Z14924" s="64"/>
      <c r="AD14924" s="53"/>
    </row>
    <row r="14925" spans="1:30" s="13" customFormat="1" x14ac:dyDescent="0.25">
      <c r="A14925"/>
      <c r="B14925" s="32"/>
      <c r="C14925" s="34"/>
      <c r="D14925" s="10"/>
      <c r="J14925" s="53"/>
      <c r="K14925" s="64"/>
      <c r="O14925" s="60"/>
      <c r="P14925" s="67"/>
      <c r="T14925" s="53"/>
      <c r="U14925" s="64"/>
      <c r="Y14925" s="53"/>
      <c r="Z14925" s="64"/>
      <c r="AD14925" s="53"/>
    </row>
    <row r="14926" spans="1:30" s="13" customFormat="1" x14ac:dyDescent="0.25">
      <c r="A14926"/>
      <c r="B14926" s="32"/>
      <c r="C14926" s="34"/>
      <c r="D14926" s="10"/>
      <c r="J14926" s="53"/>
      <c r="K14926" s="64"/>
      <c r="O14926" s="60"/>
      <c r="P14926" s="67"/>
      <c r="T14926" s="53"/>
      <c r="U14926" s="64"/>
      <c r="Y14926" s="53"/>
      <c r="Z14926" s="64"/>
      <c r="AD14926" s="53"/>
    </row>
    <row r="14927" spans="1:30" s="13" customFormat="1" x14ac:dyDescent="0.25">
      <c r="A14927"/>
      <c r="B14927" s="32"/>
      <c r="C14927" s="34"/>
      <c r="D14927" s="10"/>
      <c r="J14927" s="53"/>
      <c r="K14927" s="64"/>
      <c r="O14927" s="60"/>
      <c r="P14927" s="67"/>
      <c r="T14927" s="53"/>
      <c r="U14927" s="64"/>
      <c r="Y14927" s="53"/>
      <c r="Z14927" s="64"/>
      <c r="AD14927" s="53"/>
    </row>
    <row r="14928" spans="1:30" s="13" customFormat="1" x14ac:dyDescent="0.25">
      <c r="A14928"/>
      <c r="B14928" s="32"/>
      <c r="C14928" s="34"/>
      <c r="D14928" s="10"/>
      <c r="J14928" s="53"/>
      <c r="K14928" s="64"/>
      <c r="O14928" s="60"/>
      <c r="P14928" s="67"/>
      <c r="T14928" s="53"/>
      <c r="U14928" s="64"/>
      <c r="Y14928" s="53"/>
      <c r="Z14928" s="64"/>
      <c r="AD14928" s="53"/>
    </row>
    <row r="14929" spans="1:30" s="13" customFormat="1" x14ac:dyDescent="0.25">
      <c r="A14929"/>
      <c r="B14929" s="32"/>
      <c r="C14929" s="34"/>
      <c r="D14929" s="10"/>
      <c r="J14929" s="53"/>
      <c r="K14929" s="64"/>
      <c r="O14929" s="60"/>
      <c r="P14929" s="67"/>
      <c r="T14929" s="53"/>
      <c r="U14929" s="64"/>
      <c r="Y14929" s="53"/>
      <c r="Z14929" s="64"/>
      <c r="AD14929" s="53"/>
    </row>
    <row r="14930" spans="1:30" s="13" customFormat="1" x14ac:dyDescent="0.25">
      <c r="A14930"/>
      <c r="B14930" s="32"/>
      <c r="C14930" s="34"/>
      <c r="D14930" s="10"/>
      <c r="J14930" s="53"/>
      <c r="K14930" s="64"/>
      <c r="O14930" s="60"/>
      <c r="P14930" s="67"/>
      <c r="T14930" s="53"/>
      <c r="U14930" s="64"/>
      <c r="Y14930" s="53"/>
      <c r="Z14930" s="64"/>
      <c r="AD14930" s="53"/>
    </row>
    <row r="14931" spans="1:30" s="13" customFormat="1" x14ac:dyDescent="0.25">
      <c r="A14931"/>
      <c r="B14931" s="32"/>
      <c r="C14931" s="34"/>
      <c r="D14931" s="10"/>
      <c r="J14931" s="53"/>
      <c r="K14931" s="64"/>
      <c r="O14931" s="60"/>
      <c r="P14931" s="67"/>
      <c r="T14931" s="53"/>
      <c r="U14931" s="64"/>
      <c r="Y14931" s="53"/>
      <c r="Z14931" s="64"/>
      <c r="AD14931" s="53"/>
    </row>
    <row r="14932" spans="1:30" s="13" customFormat="1" x14ac:dyDescent="0.25">
      <c r="A14932"/>
      <c r="B14932" s="32"/>
      <c r="C14932" s="34"/>
      <c r="D14932" s="10"/>
      <c r="J14932" s="53"/>
      <c r="K14932" s="64"/>
      <c r="O14932" s="60"/>
      <c r="P14932" s="67"/>
      <c r="T14932" s="53"/>
      <c r="U14932" s="64"/>
      <c r="Y14932" s="53"/>
      <c r="Z14932" s="64"/>
      <c r="AD14932" s="53"/>
    </row>
    <row r="14933" spans="1:30" s="13" customFormat="1" x14ac:dyDescent="0.25">
      <c r="A14933"/>
      <c r="B14933" s="32"/>
      <c r="C14933" s="34"/>
      <c r="D14933" s="10"/>
      <c r="J14933" s="53"/>
      <c r="K14933" s="64"/>
      <c r="O14933" s="60"/>
      <c r="P14933" s="67"/>
      <c r="T14933" s="53"/>
      <c r="U14933" s="64"/>
      <c r="Y14933" s="53"/>
      <c r="Z14933" s="64"/>
      <c r="AD14933" s="53"/>
    </row>
    <row r="14934" spans="1:30" s="13" customFormat="1" x14ac:dyDescent="0.25">
      <c r="A14934"/>
      <c r="B14934" s="32"/>
      <c r="C14934" s="34"/>
      <c r="D14934" s="10"/>
      <c r="J14934" s="53"/>
      <c r="K14934" s="64"/>
      <c r="O14934" s="60"/>
      <c r="P14934" s="67"/>
      <c r="T14934" s="53"/>
      <c r="U14934" s="64"/>
      <c r="Y14934" s="53"/>
      <c r="Z14934" s="64"/>
      <c r="AD14934" s="53"/>
    </row>
    <row r="14935" spans="1:30" s="13" customFormat="1" x14ac:dyDescent="0.25">
      <c r="A14935"/>
      <c r="B14935" s="32"/>
      <c r="C14935" s="34"/>
      <c r="D14935" s="10"/>
      <c r="J14935" s="53"/>
      <c r="K14935" s="64"/>
      <c r="O14935" s="60"/>
      <c r="P14935" s="67"/>
      <c r="T14935" s="53"/>
      <c r="U14935" s="64"/>
      <c r="Y14935" s="53"/>
      <c r="Z14935" s="64"/>
      <c r="AD14935" s="53"/>
    </row>
    <row r="14936" spans="1:30" s="13" customFormat="1" x14ac:dyDescent="0.25">
      <c r="A14936"/>
      <c r="B14936" s="32"/>
      <c r="C14936" s="34"/>
      <c r="D14936" s="10"/>
      <c r="J14936" s="53"/>
      <c r="K14936" s="64"/>
      <c r="O14936" s="60"/>
      <c r="P14936" s="67"/>
      <c r="T14936" s="53"/>
      <c r="U14936" s="64"/>
      <c r="Y14936" s="53"/>
      <c r="Z14936" s="64"/>
      <c r="AD14936" s="53"/>
    </row>
    <row r="14937" spans="1:30" s="13" customFormat="1" x14ac:dyDescent="0.25">
      <c r="A14937"/>
      <c r="B14937" s="32"/>
      <c r="C14937" s="34"/>
      <c r="D14937" s="10"/>
      <c r="J14937" s="53"/>
      <c r="K14937" s="64"/>
      <c r="O14937" s="60"/>
      <c r="P14937" s="67"/>
      <c r="T14937" s="53"/>
      <c r="U14937" s="64"/>
      <c r="Y14937" s="53"/>
      <c r="Z14937" s="64"/>
      <c r="AD14937" s="53"/>
    </row>
    <row r="14938" spans="1:30" s="13" customFormat="1" x14ac:dyDescent="0.25">
      <c r="A14938"/>
      <c r="B14938" s="32"/>
      <c r="C14938" s="34"/>
      <c r="D14938" s="10"/>
      <c r="J14938" s="53"/>
      <c r="K14938" s="64"/>
      <c r="O14938" s="60"/>
      <c r="P14938" s="67"/>
      <c r="T14938" s="53"/>
      <c r="U14938" s="64"/>
      <c r="Y14938" s="53"/>
      <c r="Z14938" s="64"/>
      <c r="AD14938" s="53"/>
    </row>
    <row r="14939" spans="1:30" s="13" customFormat="1" x14ac:dyDescent="0.25">
      <c r="A14939"/>
      <c r="B14939" s="32"/>
      <c r="C14939" s="34"/>
      <c r="D14939" s="10"/>
      <c r="J14939" s="53"/>
      <c r="K14939" s="64"/>
      <c r="O14939" s="60"/>
      <c r="P14939" s="67"/>
      <c r="T14939" s="53"/>
      <c r="U14939" s="64"/>
      <c r="Y14939" s="53"/>
      <c r="Z14939" s="64"/>
      <c r="AD14939" s="53"/>
    </row>
    <row r="14940" spans="1:30" s="13" customFormat="1" x14ac:dyDescent="0.25">
      <c r="A14940"/>
      <c r="B14940" s="32"/>
      <c r="C14940" s="34"/>
      <c r="D14940" s="10"/>
      <c r="J14940" s="53"/>
      <c r="K14940" s="64"/>
      <c r="O14940" s="60"/>
      <c r="P14940" s="67"/>
      <c r="T14940" s="53"/>
      <c r="U14940" s="64"/>
      <c r="Y14940" s="53"/>
      <c r="Z14940" s="64"/>
      <c r="AD14940" s="53"/>
    </row>
    <row r="14941" spans="1:30" s="13" customFormat="1" x14ac:dyDescent="0.25">
      <c r="A14941"/>
      <c r="B14941" s="32"/>
      <c r="C14941" s="34"/>
      <c r="D14941" s="10"/>
      <c r="J14941" s="53"/>
      <c r="K14941" s="64"/>
      <c r="O14941" s="60"/>
      <c r="P14941" s="67"/>
      <c r="T14941" s="53"/>
      <c r="U14941" s="64"/>
      <c r="Y14941" s="53"/>
      <c r="Z14941" s="64"/>
      <c r="AD14941" s="53"/>
    </row>
    <row r="14942" spans="1:30" s="13" customFormat="1" x14ac:dyDescent="0.25">
      <c r="A14942"/>
      <c r="B14942" s="32"/>
      <c r="C14942" s="34"/>
      <c r="D14942" s="10"/>
      <c r="J14942" s="53"/>
      <c r="K14942" s="64"/>
      <c r="O14942" s="60"/>
      <c r="P14942" s="67"/>
      <c r="T14942" s="53"/>
      <c r="U14942" s="64"/>
      <c r="Y14942" s="53"/>
      <c r="Z14942" s="64"/>
      <c r="AD14942" s="53"/>
    </row>
    <row r="14943" spans="1:30" s="13" customFormat="1" x14ac:dyDescent="0.25">
      <c r="A14943"/>
      <c r="B14943" s="32"/>
      <c r="C14943" s="34"/>
      <c r="D14943" s="10"/>
      <c r="J14943" s="53"/>
      <c r="K14943" s="64"/>
      <c r="O14943" s="60"/>
      <c r="P14943" s="67"/>
      <c r="T14943" s="53"/>
      <c r="U14943" s="64"/>
      <c r="Y14943" s="53"/>
      <c r="Z14943" s="64"/>
      <c r="AD14943" s="53"/>
    </row>
    <row r="14944" spans="1:30" s="13" customFormat="1" x14ac:dyDescent="0.25">
      <c r="A14944"/>
      <c r="B14944" s="32"/>
      <c r="C14944" s="34"/>
      <c r="D14944" s="10"/>
      <c r="J14944" s="53"/>
      <c r="K14944" s="64"/>
      <c r="O14944" s="60"/>
      <c r="P14944" s="67"/>
      <c r="T14944" s="53"/>
      <c r="U14944" s="64"/>
      <c r="Y14944" s="53"/>
      <c r="Z14944" s="64"/>
      <c r="AD14944" s="53"/>
    </row>
    <row r="14945" spans="1:30" s="13" customFormat="1" x14ac:dyDescent="0.25">
      <c r="A14945"/>
      <c r="B14945" s="32"/>
      <c r="C14945" s="34"/>
      <c r="D14945" s="10"/>
      <c r="J14945" s="53"/>
      <c r="K14945" s="64"/>
      <c r="O14945" s="60"/>
      <c r="P14945" s="67"/>
      <c r="T14945" s="53"/>
      <c r="U14945" s="64"/>
      <c r="Y14945" s="53"/>
      <c r="Z14945" s="64"/>
      <c r="AD14945" s="53"/>
    </row>
    <row r="14946" spans="1:30" s="13" customFormat="1" x14ac:dyDescent="0.25">
      <c r="A14946"/>
      <c r="B14946" s="32"/>
      <c r="C14946" s="34"/>
      <c r="D14946" s="10"/>
      <c r="J14946" s="53"/>
      <c r="K14946" s="64"/>
      <c r="O14946" s="60"/>
      <c r="P14946" s="67"/>
      <c r="T14946" s="53"/>
      <c r="U14946" s="64"/>
      <c r="Y14946" s="53"/>
      <c r="Z14946" s="64"/>
      <c r="AD14946" s="53"/>
    </row>
    <row r="14947" spans="1:30" s="13" customFormat="1" x14ac:dyDescent="0.25">
      <c r="A14947"/>
      <c r="B14947" s="32"/>
      <c r="C14947" s="34"/>
      <c r="D14947" s="10"/>
      <c r="J14947" s="53"/>
      <c r="K14947" s="64"/>
      <c r="O14947" s="60"/>
      <c r="P14947" s="67"/>
      <c r="T14947" s="53"/>
      <c r="U14947" s="64"/>
      <c r="Y14947" s="53"/>
      <c r="Z14947" s="64"/>
      <c r="AD14947" s="53"/>
    </row>
    <row r="14948" spans="1:30" s="13" customFormat="1" x14ac:dyDescent="0.25">
      <c r="A14948"/>
      <c r="B14948" s="32"/>
      <c r="C14948" s="34"/>
      <c r="D14948" s="10"/>
      <c r="J14948" s="53"/>
      <c r="K14948" s="64"/>
      <c r="O14948" s="60"/>
      <c r="P14948" s="67"/>
      <c r="T14948" s="53"/>
      <c r="U14948" s="64"/>
      <c r="Y14948" s="53"/>
      <c r="Z14948" s="64"/>
      <c r="AD14948" s="53"/>
    </row>
    <row r="14949" spans="1:30" s="13" customFormat="1" x14ac:dyDescent="0.25">
      <c r="A14949"/>
      <c r="B14949" s="32"/>
      <c r="C14949" s="34"/>
      <c r="D14949" s="10"/>
      <c r="J14949" s="53"/>
      <c r="K14949" s="64"/>
      <c r="O14949" s="60"/>
      <c r="P14949" s="67"/>
      <c r="T14949" s="53"/>
      <c r="U14949" s="64"/>
      <c r="Y14949" s="53"/>
      <c r="Z14949" s="64"/>
      <c r="AD14949" s="53"/>
    </row>
    <row r="14950" spans="1:30" s="13" customFormat="1" x14ac:dyDescent="0.25">
      <c r="A14950"/>
      <c r="B14950" s="32"/>
      <c r="C14950" s="34"/>
      <c r="D14950" s="10"/>
      <c r="J14950" s="53"/>
      <c r="K14950" s="64"/>
      <c r="O14950" s="60"/>
      <c r="P14950" s="67"/>
      <c r="T14950" s="53"/>
      <c r="U14950" s="64"/>
      <c r="Y14950" s="53"/>
      <c r="Z14950" s="64"/>
      <c r="AD14950" s="53"/>
    </row>
    <row r="14951" spans="1:30" s="13" customFormat="1" x14ac:dyDescent="0.25">
      <c r="A14951"/>
      <c r="B14951" s="32"/>
      <c r="C14951" s="34"/>
      <c r="D14951" s="10"/>
      <c r="J14951" s="53"/>
      <c r="K14951" s="64"/>
      <c r="O14951" s="60"/>
      <c r="P14951" s="67"/>
      <c r="T14951" s="53"/>
      <c r="U14951" s="64"/>
      <c r="Y14951" s="53"/>
      <c r="Z14951" s="64"/>
      <c r="AD14951" s="53"/>
    </row>
    <row r="14952" spans="1:30" s="13" customFormat="1" x14ac:dyDescent="0.25">
      <c r="A14952"/>
      <c r="B14952" s="32"/>
      <c r="C14952" s="34"/>
      <c r="D14952" s="10"/>
      <c r="J14952" s="53"/>
      <c r="K14952" s="64"/>
      <c r="O14952" s="60"/>
      <c r="P14952" s="67"/>
      <c r="T14952" s="53"/>
      <c r="U14952" s="64"/>
      <c r="Y14952" s="53"/>
      <c r="Z14952" s="64"/>
      <c r="AD14952" s="53"/>
    </row>
    <row r="14953" spans="1:30" s="13" customFormat="1" x14ac:dyDescent="0.25">
      <c r="A14953"/>
      <c r="B14953" s="32"/>
      <c r="C14953" s="34"/>
      <c r="D14953" s="10"/>
      <c r="J14953" s="53"/>
      <c r="K14953" s="64"/>
      <c r="O14953" s="60"/>
      <c r="P14953" s="67"/>
      <c r="T14953" s="53"/>
      <c r="U14953" s="64"/>
      <c r="Y14953" s="53"/>
      <c r="Z14953" s="64"/>
      <c r="AD14953" s="53"/>
    </row>
    <row r="14954" spans="1:30" s="13" customFormat="1" x14ac:dyDescent="0.25">
      <c r="A14954"/>
      <c r="B14954" s="32"/>
      <c r="C14954" s="34"/>
      <c r="D14954" s="10"/>
      <c r="J14954" s="53"/>
      <c r="K14954" s="64"/>
      <c r="O14954" s="60"/>
      <c r="P14954" s="67"/>
      <c r="T14954" s="53"/>
      <c r="U14954" s="64"/>
      <c r="Y14954" s="53"/>
      <c r="Z14954" s="64"/>
      <c r="AD14954" s="53"/>
    </row>
    <row r="14955" spans="1:30" s="13" customFormat="1" x14ac:dyDescent="0.25">
      <c r="A14955"/>
      <c r="B14955" s="32"/>
      <c r="C14955" s="34"/>
      <c r="D14955" s="10"/>
      <c r="J14955" s="53"/>
      <c r="K14955" s="64"/>
      <c r="O14955" s="60"/>
      <c r="P14955" s="67"/>
      <c r="T14955" s="53"/>
      <c r="U14955" s="64"/>
      <c r="Y14955" s="53"/>
      <c r="Z14955" s="64"/>
      <c r="AD14955" s="53"/>
    </row>
    <row r="14956" spans="1:30" s="13" customFormat="1" x14ac:dyDescent="0.25">
      <c r="A14956"/>
      <c r="B14956" s="32"/>
      <c r="C14956" s="34"/>
      <c r="D14956" s="10"/>
      <c r="J14956" s="53"/>
      <c r="K14956" s="64"/>
      <c r="O14956" s="60"/>
      <c r="P14956" s="67"/>
      <c r="T14956" s="53"/>
      <c r="U14956" s="64"/>
      <c r="Y14956" s="53"/>
      <c r="Z14956" s="64"/>
      <c r="AD14956" s="53"/>
    </row>
    <row r="14957" spans="1:30" s="13" customFormat="1" x14ac:dyDescent="0.25">
      <c r="A14957"/>
      <c r="B14957" s="32"/>
      <c r="C14957" s="34"/>
      <c r="D14957" s="10"/>
      <c r="J14957" s="53"/>
      <c r="K14957" s="64"/>
      <c r="O14957" s="60"/>
      <c r="P14957" s="67"/>
      <c r="T14957" s="53"/>
      <c r="U14957" s="64"/>
      <c r="Y14957" s="53"/>
      <c r="Z14957" s="64"/>
      <c r="AD14957" s="53"/>
    </row>
    <row r="14958" spans="1:30" s="13" customFormat="1" x14ac:dyDescent="0.25">
      <c r="A14958"/>
      <c r="B14958" s="32"/>
      <c r="C14958" s="34"/>
      <c r="D14958" s="10"/>
      <c r="J14958" s="53"/>
      <c r="K14958" s="64"/>
      <c r="O14958" s="60"/>
      <c r="P14958" s="67"/>
      <c r="T14958" s="53"/>
      <c r="U14958" s="64"/>
      <c r="Y14958" s="53"/>
      <c r="Z14958" s="64"/>
      <c r="AD14958" s="53"/>
    </row>
    <row r="14959" spans="1:30" s="13" customFormat="1" x14ac:dyDescent="0.25">
      <c r="A14959"/>
      <c r="B14959" s="32"/>
      <c r="C14959" s="34"/>
      <c r="D14959" s="10"/>
      <c r="J14959" s="53"/>
      <c r="K14959" s="64"/>
      <c r="O14959" s="60"/>
      <c r="P14959" s="67"/>
      <c r="T14959" s="53"/>
      <c r="U14959" s="64"/>
      <c r="Y14959" s="53"/>
      <c r="Z14959" s="64"/>
      <c r="AD14959" s="53"/>
    </row>
    <row r="14960" spans="1:30" s="13" customFormat="1" x14ac:dyDescent="0.25">
      <c r="A14960"/>
      <c r="B14960" s="32"/>
      <c r="C14960" s="34"/>
      <c r="D14960" s="10"/>
      <c r="J14960" s="53"/>
      <c r="K14960" s="64"/>
      <c r="O14960" s="60"/>
      <c r="P14960" s="67"/>
      <c r="T14960" s="53"/>
      <c r="U14960" s="64"/>
      <c r="Y14960" s="53"/>
      <c r="Z14960" s="64"/>
      <c r="AD14960" s="53"/>
    </row>
    <row r="14961" spans="1:30" s="13" customFormat="1" x14ac:dyDescent="0.25">
      <c r="A14961"/>
      <c r="B14961" s="32"/>
      <c r="C14961" s="34"/>
      <c r="D14961" s="10"/>
      <c r="J14961" s="53"/>
      <c r="K14961" s="64"/>
      <c r="O14961" s="60"/>
      <c r="P14961" s="67"/>
      <c r="T14961" s="53"/>
      <c r="U14961" s="64"/>
      <c r="Y14961" s="53"/>
      <c r="Z14961" s="64"/>
      <c r="AD14961" s="53"/>
    </row>
    <row r="14962" spans="1:30" s="13" customFormat="1" x14ac:dyDescent="0.25">
      <c r="A14962"/>
      <c r="B14962" s="32"/>
      <c r="C14962" s="34"/>
      <c r="D14962" s="10"/>
      <c r="J14962" s="53"/>
      <c r="K14962" s="64"/>
      <c r="O14962" s="60"/>
      <c r="P14962" s="67"/>
      <c r="T14962" s="53"/>
      <c r="U14962" s="64"/>
      <c r="Y14962" s="53"/>
      <c r="Z14962" s="64"/>
      <c r="AD14962" s="53"/>
    </row>
    <row r="14963" spans="1:30" s="13" customFormat="1" x14ac:dyDescent="0.25">
      <c r="A14963"/>
      <c r="B14963" s="32"/>
      <c r="C14963" s="34"/>
      <c r="D14963" s="10"/>
      <c r="J14963" s="53"/>
      <c r="K14963" s="64"/>
      <c r="O14963" s="60"/>
      <c r="P14963" s="67"/>
      <c r="T14963" s="53"/>
      <c r="U14963" s="64"/>
      <c r="Y14963" s="53"/>
      <c r="Z14963" s="64"/>
      <c r="AD14963" s="53"/>
    </row>
    <row r="14964" spans="1:30" s="13" customFormat="1" x14ac:dyDescent="0.25">
      <c r="A14964"/>
      <c r="B14964" s="32"/>
      <c r="C14964" s="34"/>
      <c r="D14964" s="10"/>
      <c r="J14964" s="53"/>
      <c r="K14964" s="64"/>
      <c r="O14964" s="60"/>
      <c r="P14964" s="67"/>
      <c r="T14964" s="53"/>
      <c r="U14964" s="64"/>
      <c r="Y14964" s="53"/>
      <c r="Z14964" s="64"/>
      <c r="AD14964" s="53"/>
    </row>
    <row r="14965" spans="1:30" s="13" customFormat="1" x14ac:dyDescent="0.25">
      <c r="A14965"/>
      <c r="B14965" s="32"/>
      <c r="C14965" s="34"/>
      <c r="D14965" s="10"/>
      <c r="J14965" s="53"/>
      <c r="K14965" s="64"/>
      <c r="O14965" s="60"/>
      <c r="P14965" s="67"/>
      <c r="T14965" s="53"/>
      <c r="U14965" s="64"/>
      <c r="Y14965" s="53"/>
      <c r="Z14965" s="64"/>
      <c r="AD14965" s="53"/>
    </row>
    <row r="14966" spans="1:30" s="13" customFormat="1" x14ac:dyDescent="0.25">
      <c r="A14966"/>
      <c r="B14966" s="32"/>
      <c r="C14966" s="34"/>
      <c r="D14966" s="10"/>
      <c r="J14966" s="53"/>
      <c r="K14966" s="64"/>
      <c r="O14966" s="60"/>
      <c r="P14966" s="67"/>
      <c r="T14966" s="53"/>
      <c r="U14966" s="64"/>
      <c r="Y14966" s="53"/>
      <c r="Z14966" s="64"/>
      <c r="AD14966" s="53"/>
    </row>
    <row r="14967" spans="1:30" s="13" customFormat="1" x14ac:dyDescent="0.25">
      <c r="A14967"/>
      <c r="B14967" s="32"/>
      <c r="C14967" s="34"/>
      <c r="D14967" s="10"/>
      <c r="J14967" s="53"/>
      <c r="K14967" s="64"/>
      <c r="O14967" s="60"/>
      <c r="P14967" s="67"/>
      <c r="T14967" s="53"/>
      <c r="U14967" s="64"/>
      <c r="Y14967" s="53"/>
      <c r="Z14967" s="64"/>
      <c r="AD14967" s="53"/>
    </row>
    <row r="14968" spans="1:30" s="13" customFormat="1" x14ac:dyDescent="0.25">
      <c r="A14968"/>
      <c r="B14968" s="32"/>
      <c r="C14968" s="34"/>
      <c r="D14968" s="10"/>
      <c r="J14968" s="53"/>
      <c r="K14968" s="64"/>
      <c r="O14968" s="60"/>
      <c r="P14968" s="67"/>
      <c r="T14968" s="53"/>
      <c r="U14968" s="64"/>
      <c r="Y14968" s="53"/>
      <c r="Z14968" s="64"/>
      <c r="AD14968" s="53"/>
    </row>
    <row r="14969" spans="1:30" s="13" customFormat="1" x14ac:dyDescent="0.25">
      <c r="A14969"/>
      <c r="B14969" s="32"/>
      <c r="C14969" s="34"/>
      <c r="D14969" s="10"/>
      <c r="J14969" s="53"/>
      <c r="K14969" s="64"/>
      <c r="O14969" s="60"/>
      <c r="P14969" s="67"/>
      <c r="T14969" s="53"/>
      <c r="U14969" s="64"/>
      <c r="Y14969" s="53"/>
      <c r="Z14969" s="64"/>
      <c r="AD14969" s="53"/>
    </row>
    <row r="14970" spans="1:30" s="13" customFormat="1" x14ac:dyDescent="0.25">
      <c r="A14970"/>
      <c r="B14970" s="32"/>
      <c r="C14970" s="34"/>
      <c r="D14970" s="10"/>
      <c r="J14970" s="53"/>
      <c r="K14970" s="64"/>
      <c r="O14970" s="60"/>
      <c r="P14970" s="67"/>
      <c r="T14970" s="53"/>
      <c r="U14970" s="64"/>
      <c r="Y14970" s="53"/>
      <c r="Z14970" s="64"/>
      <c r="AD14970" s="53"/>
    </row>
    <row r="14971" spans="1:30" s="13" customFormat="1" x14ac:dyDescent="0.25">
      <c r="A14971"/>
      <c r="B14971" s="32"/>
      <c r="C14971" s="34"/>
      <c r="D14971" s="10"/>
      <c r="J14971" s="53"/>
      <c r="K14971" s="64"/>
      <c r="O14971" s="60"/>
      <c r="P14971" s="67"/>
      <c r="T14971" s="53"/>
      <c r="U14971" s="64"/>
      <c r="Y14971" s="53"/>
      <c r="Z14971" s="64"/>
      <c r="AD14971" s="53"/>
    </row>
    <row r="14972" spans="1:30" s="13" customFormat="1" x14ac:dyDescent="0.25">
      <c r="A14972"/>
      <c r="B14972" s="32"/>
      <c r="C14972" s="34"/>
      <c r="D14972" s="10"/>
      <c r="J14972" s="53"/>
      <c r="K14972" s="64"/>
      <c r="O14972" s="60"/>
      <c r="P14972" s="67"/>
      <c r="T14972" s="53"/>
      <c r="U14972" s="64"/>
      <c r="Y14972" s="53"/>
      <c r="Z14972" s="64"/>
      <c r="AD14972" s="53"/>
    </row>
    <row r="14973" spans="1:30" s="13" customFormat="1" x14ac:dyDescent="0.25">
      <c r="A14973"/>
      <c r="B14973" s="32"/>
      <c r="C14973" s="34"/>
      <c r="D14973" s="10"/>
      <c r="J14973" s="53"/>
      <c r="K14973" s="64"/>
      <c r="O14973" s="60"/>
      <c r="P14973" s="67"/>
      <c r="T14973" s="53"/>
      <c r="U14973" s="64"/>
      <c r="Y14973" s="53"/>
      <c r="Z14973" s="64"/>
      <c r="AD14973" s="53"/>
    </row>
    <row r="14974" spans="1:30" s="13" customFormat="1" x14ac:dyDescent="0.25">
      <c r="A14974"/>
      <c r="B14974" s="32"/>
      <c r="C14974" s="34"/>
      <c r="D14974" s="10"/>
      <c r="J14974" s="53"/>
      <c r="K14974" s="64"/>
      <c r="O14974" s="60"/>
      <c r="P14974" s="67"/>
      <c r="T14974" s="53"/>
      <c r="U14974" s="64"/>
      <c r="Y14974" s="53"/>
      <c r="Z14974" s="64"/>
      <c r="AD14974" s="53"/>
    </row>
    <row r="14975" spans="1:30" s="13" customFormat="1" x14ac:dyDescent="0.25">
      <c r="A14975"/>
      <c r="B14975" s="32"/>
      <c r="C14975" s="34"/>
      <c r="D14975" s="10"/>
      <c r="J14975" s="53"/>
      <c r="K14975" s="64"/>
      <c r="O14975" s="60"/>
      <c r="P14975" s="67"/>
      <c r="T14975" s="53"/>
      <c r="U14975" s="64"/>
      <c r="Y14975" s="53"/>
      <c r="Z14975" s="64"/>
      <c r="AD14975" s="53"/>
    </row>
    <row r="14976" spans="1:30" s="13" customFormat="1" x14ac:dyDescent="0.25">
      <c r="A14976"/>
      <c r="B14976" s="32"/>
      <c r="C14976" s="34"/>
      <c r="D14976" s="10"/>
      <c r="J14976" s="53"/>
      <c r="K14976" s="64"/>
      <c r="O14976" s="60"/>
      <c r="P14976" s="67"/>
      <c r="T14976" s="53"/>
      <c r="U14976" s="64"/>
      <c r="Y14976" s="53"/>
      <c r="Z14976" s="64"/>
      <c r="AD14976" s="53"/>
    </row>
    <row r="14977" spans="1:30" s="13" customFormat="1" x14ac:dyDescent="0.25">
      <c r="A14977"/>
      <c r="B14977" s="32"/>
      <c r="C14977" s="34"/>
      <c r="D14977" s="10"/>
      <c r="J14977" s="53"/>
      <c r="K14977" s="64"/>
      <c r="O14977" s="60"/>
      <c r="P14977" s="67"/>
      <c r="T14977" s="53"/>
      <c r="U14977" s="64"/>
      <c r="Y14977" s="53"/>
      <c r="Z14977" s="64"/>
      <c r="AD14977" s="53"/>
    </row>
    <row r="14978" spans="1:30" s="13" customFormat="1" x14ac:dyDescent="0.25">
      <c r="A14978"/>
      <c r="B14978" s="32"/>
      <c r="C14978" s="34"/>
      <c r="D14978" s="10"/>
      <c r="J14978" s="53"/>
      <c r="K14978" s="64"/>
      <c r="O14978" s="60"/>
      <c r="P14978" s="67"/>
      <c r="T14978" s="53"/>
      <c r="U14978" s="64"/>
      <c r="Y14978" s="53"/>
      <c r="Z14978" s="64"/>
      <c r="AD14978" s="53"/>
    </row>
    <row r="14979" spans="1:30" s="13" customFormat="1" x14ac:dyDescent="0.25">
      <c r="A14979"/>
      <c r="B14979" s="32"/>
      <c r="C14979" s="34"/>
      <c r="D14979" s="10"/>
      <c r="J14979" s="53"/>
      <c r="K14979" s="64"/>
      <c r="O14979" s="60"/>
      <c r="P14979" s="67"/>
      <c r="T14979" s="53"/>
      <c r="U14979" s="64"/>
      <c r="Y14979" s="53"/>
      <c r="Z14979" s="64"/>
      <c r="AD14979" s="53"/>
    </row>
    <row r="14980" spans="1:30" s="13" customFormat="1" x14ac:dyDescent="0.25">
      <c r="A14980"/>
      <c r="B14980" s="32"/>
      <c r="C14980" s="34"/>
      <c r="D14980" s="10"/>
      <c r="J14980" s="53"/>
      <c r="K14980" s="64"/>
      <c r="O14980" s="60"/>
      <c r="P14980" s="67"/>
      <c r="T14980" s="53"/>
      <c r="U14980" s="64"/>
      <c r="Y14980" s="53"/>
      <c r="Z14980" s="64"/>
      <c r="AD14980" s="53"/>
    </row>
    <row r="14981" spans="1:30" s="13" customFormat="1" x14ac:dyDescent="0.25">
      <c r="A14981"/>
      <c r="B14981" s="32"/>
      <c r="C14981" s="34"/>
      <c r="D14981" s="10"/>
      <c r="J14981" s="53"/>
      <c r="K14981" s="64"/>
      <c r="O14981" s="60"/>
      <c r="P14981" s="67"/>
      <c r="T14981" s="53"/>
      <c r="U14981" s="64"/>
      <c r="Y14981" s="53"/>
      <c r="Z14981" s="64"/>
      <c r="AD14981" s="53"/>
    </row>
    <row r="14982" spans="1:30" s="13" customFormat="1" x14ac:dyDescent="0.25">
      <c r="A14982"/>
      <c r="B14982" s="32"/>
      <c r="C14982" s="34"/>
      <c r="D14982" s="10"/>
      <c r="J14982" s="53"/>
      <c r="K14982" s="64"/>
      <c r="O14982" s="60"/>
      <c r="P14982" s="67"/>
      <c r="T14982" s="53"/>
      <c r="U14982" s="64"/>
      <c r="Y14982" s="53"/>
      <c r="Z14982" s="64"/>
      <c r="AD14982" s="53"/>
    </row>
    <row r="14983" spans="1:30" s="13" customFormat="1" x14ac:dyDescent="0.25">
      <c r="A14983"/>
      <c r="B14983" s="32"/>
      <c r="C14983" s="34"/>
      <c r="D14983" s="10"/>
      <c r="J14983" s="53"/>
      <c r="K14983" s="64"/>
      <c r="O14983" s="60"/>
      <c r="P14983" s="67"/>
      <c r="T14983" s="53"/>
      <c r="U14983" s="64"/>
      <c r="Y14983" s="53"/>
      <c r="Z14983" s="64"/>
      <c r="AD14983" s="53"/>
    </row>
    <row r="14984" spans="1:30" s="13" customFormat="1" x14ac:dyDescent="0.25">
      <c r="A14984"/>
      <c r="B14984" s="32"/>
      <c r="C14984" s="34"/>
      <c r="D14984" s="10"/>
      <c r="J14984" s="53"/>
      <c r="K14984" s="64"/>
      <c r="O14984" s="60"/>
      <c r="P14984" s="67"/>
      <c r="T14984" s="53"/>
      <c r="U14984" s="64"/>
      <c r="Y14984" s="53"/>
      <c r="Z14984" s="64"/>
      <c r="AD14984" s="53"/>
    </row>
    <row r="14985" spans="1:30" s="13" customFormat="1" x14ac:dyDescent="0.25">
      <c r="A14985"/>
      <c r="B14985" s="32"/>
      <c r="C14985" s="34"/>
      <c r="D14985" s="10"/>
      <c r="J14985" s="53"/>
      <c r="K14985" s="64"/>
      <c r="O14985" s="60"/>
      <c r="P14985" s="67"/>
      <c r="T14985" s="53"/>
      <c r="U14985" s="64"/>
      <c r="Y14985" s="53"/>
      <c r="Z14985" s="64"/>
      <c r="AD14985" s="53"/>
    </row>
    <row r="14986" spans="1:30" s="13" customFormat="1" x14ac:dyDescent="0.25">
      <c r="A14986"/>
      <c r="B14986" s="32"/>
      <c r="C14986" s="34"/>
      <c r="D14986" s="10"/>
      <c r="J14986" s="53"/>
      <c r="K14986" s="64"/>
      <c r="O14986" s="60"/>
      <c r="P14986" s="67"/>
      <c r="T14986" s="53"/>
      <c r="U14986" s="64"/>
      <c r="Y14986" s="53"/>
      <c r="Z14986" s="64"/>
      <c r="AD14986" s="53"/>
    </row>
    <row r="14987" spans="1:30" s="13" customFormat="1" x14ac:dyDescent="0.25">
      <c r="A14987"/>
      <c r="B14987" s="32"/>
      <c r="C14987" s="34"/>
      <c r="D14987" s="10"/>
      <c r="J14987" s="53"/>
      <c r="K14987" s="64"/>
      <c r="O14987" s="60"/>
      <c r="P14987" s="67"/>
      <c r="T14987" s="53"/>
      <c r="U14987" s="64"/>
      <c r="Y14987" s="53"/>
      <c r="Z14987" s="64"/>
      <c r="AD14987" s="53"/>
    </row>
    <row r="14988" spans="1:30" s="13" customFormat="1" x14ac:dyDescent="0.25">
      <c r="A14988"/>
      <c r="B14988" s="32"/>
      <c r="C14988" s="34"/>
      <c r="D14988" s="10"/>
      <c r="J14988" s="53"/>
      <c r="K14988" s="64"/>
      <c r="O14988" s="60"/>
      <c r="P14988" s="67"/>
      <c r="T14988" s="53"/>
      <c r="U14988" s="64"/>
      <c r="Y14988" s="53"/>
      <c r="Z14988" s="64"/>
      <c r="AD14988" s="53"/>
    </row>
    <row r="14989" spans="1:30" s="13" customFormat="1" x14ac:dyDescent="0.25">
      <c r="A14989"/>
      <c r="B14989" s="32"/>
      <c r="C14989" s="34"/>
      <c r="D14989" s="10"/>
      <c r="J14989" s="53"/>
      <c r="K14989" s="64"/>
      <c r="O14989" s="60"/>
      <c r="P14989" s="67"/>
      <c r="T14989" s="53"/>
      <c r="U14989" s="64"/>
      <c r="Y14989" s="53"/>
      <c r="Z14989" s="64"/>
      <c r="AD14989" s="53"/>
    </row>
    <row r="14990" spans="1:30" s="13" customFormat="1" x14ac:dyDescent="0.25">
      <c r="A14990"/>
      <c r="B14990" s="32"/>
      <c r="C14990" s="34"/>
      <c r="D14990" s="10"/>
      <c r="J14990" s="53"/>
      <c r="K14990" s="64"/>
      <c r="O14990" s="60"/>
      <c r="P14990" s="67"/>
      <c r="T14990" s="53"/>
      <c r="U14990" s="64"/>
      <c r="Y14990" s="53"/>
      <c r="Z14990" s="64"/>
      <c r="AD14990" s="53"/>
    </row>
    <row r="14991" spans="1:30" s="13" customFormat="1" x14ac:dyDescent="0.25">
      <c r="A14991"/>
      <c r="B14991" s="32"/>
      <c r="C14991" s="34"/>
      <c r="D14991" s="10"/>
      <c r="J14991" s="53"/>
      <c r="K14991" s="64"/>
      <c r="O14991" s="60"/>
      <c r="P14991" s="67"/>
      <c r="T14991" s="53"/>
      <c r="U14991" s="64"/>
      <c r="Y14991" s="53"/>
      <c r="Z14991" s="64"/>
      <c r="AD14991" s="53"/>
    </row>
    <row r="14992" spans="1:30" s="13" customFormat="1" x14ac:dyDescent="0.25">
      <c r="A14992"/>
      <c r="B14992" s="32"/>
      <c r="C14992" s="34"/>
      <c r="D14992" s="10"/>
      <c r="J14992" s="53"/>
      <c r="K14992" s="64"/>
      <c r="O14992" s="60"/>
      <c r="P14992" s="67"/>
      <c r="T14992" s="53"/>
      <c r="U14992" s="64"/>
      <c r="Y14992" s="53"/>
      <c r="Z14992" s="64"/>
      <c r="AD14992" s="53"/>
    </row>
    <row r="14993" spans="1:30" s="13" customFormat="1" x14ac:dyDescent="0.25">
      <c r="A14993"/>
      <c r="B14993" s="32"/>
      <c r="C14993" s="34"/>
      <c r="D14993" s="10"/>
      <c r="J14993" s="53"/>
      <c r="K14993" s="64"/>
      <c r="O14993" s="60"/>
      <c r="P14993" s="67"/>
      <c r="T14993" s="53"/>
      <c r="U14993" s="64"/>
      <c r="Y14993" s="53"/>
      <c r="Z14993" s="64"/>
      <c r="AD14993" s="53"/>
    </row>
    <row r="14994" spans="1:30" s="13" customFormat="1" x14ac:dyDescent="0.25">
      <c r="A14994"/>
      <c r="B14994" s="32"/>
      <c r="C14994" s="34"/>
      <c r="D14994" s="10"/>
      <c r="J14994" s="53"/>
      <c r="K14994" s="64"/>
      <c r="O14994" s="60"/>
      <c r="P14994" s="67"/>
      <c r="T14994" s="53"/>
      <c r="U14994" s="64"/>
      <c r="Y14994" s="53"/>
      <c r="Z14994" s="64"/>
      <c r="AD14994" s="53"/>
    </row>
    <row r="14995" spans="1:30" s="13" customFormat="1" x14ac:dyDescent="0.25">
      <c r="A14995"/>
      <c r="B14995" s="32"/>
      <c r="C14995" s="34"/>
      <c r="D14995" s="10"/>
      <c r="J14995" s="53"/>
      <c r="K14995" s="64"/>
      <c r="O14995" s="60"/>
      <c r="P14995" s="67"/>
      <c r="T14995" s="53"/>
      <c r="U14995" s="64"/>
      <c r="Y14995" s="53"/>
      <c r="Z14995" s="64"/>
      <c r="AD14995" s="53"/>
    </row>
    <row r="14996" spans="1:30" s="13" customFormat="1" x14ac:dyDescent="0.25">
      <c r="A14996"/>
      <c r="B14996" s="32"/>
      <c r="C14996" s="34"/>
      <c r="D14996" s="10"/>
      <c r="J14996" s="53"/>
      <c r="K14996" s="64"/>
      <c r="O14996" s="60"/>
      <c r="P14996" s="67"/>
      <c r="T14996" s="53"/>
      <c r="U14996" s="64"/>
      <c r="Y14996" s="53"/>
      <c r="Z14996" s="64"/>
      <c r="AD14996" s="53"/>
    </row>
    <row r="14997" spans="1:30" s="13" customFormat="1" x14ac:dyDescent="0.25">
      <c r="A14997"/>
      <c r="B14997" s="32"/>
      <c r="C14997" s="34"/>
      <c r="D14997" s="10"/>
      <c r="J14997" s="53"/>
      <c r="K14997" s="64"/>
      <c r="O14997" s="60"/>
      <c r="P14997" s="67"/>
      <c r="T14997" s="53"/>
      <c r="U14997" s="64"/>
      <c r="Y14997" s="53"/>
      <c r="Z14997" s="64"/>
      <c r="AD14997" s="53"/>
    </row>
    <row r="14998" spans="1:30" s="13" customFormat="1" x14ac:dyDescent="0.25">
      <c r="A14998"/>
      <c r="B14998" s="32"/>
      <c r="C14998" s="34"/>
      <c r="D14998" s="10"/>
      <c r="J14998" s="53"/>
      <c r="K14998" s="64"/>
      <c r="O14998" s="60"/>
      <c r="P14998" s="67"/>
      <c r="T14998" s="53"/>
      <c r="U14998" s="64"/>
      <c r="Y14998" s="53"/>
      <c r="Z14998" s="64"/>
      <c r="AD14998" s="53"/>
    </row>
    <row r="14999" spans="1:30" s="13" customFormat="1" x14ac:dyDescent="0.25">
      <c r="A14999"/>
      <c r="B14999" s="32"/>
      <c r="C14999" s="34"/>
      <c r="D14999" s="10"/>
      <c r="J14999" s="53"/>
      <c r="K14999" s="64"/>
      <c r="O14999" s="60"/>
      <c r="P14999" s="67"/>
      <c r="T14999" s="53"/>
      <c r="U14999" s="64"/>
      <c r="Y14999" s="53"/>
      <c r="Z14999" s="64"/>
      <c r="AD14999" s="53"/>
    </row>
    <row r="15000" spans="1:30" s="13" customFormat="1" x14ac:dyDescent="0.25">
      <c r="A15000"/>
      <c r="B15000" s="32"/>
      <c r="C15000" s="34"/>
      <c r="D15000" s="10"/>
      <c r="J15000" s="53"/>
      <c r="K15000" s="64"/>
      <c r="O15000" s="60"/>
      <c r="P15000" s="67"/>
      <c r="T15000" s="53"/>
      <c r="U15000" s="64"/>
      <c r="Y15000" s="53"/>
      <c r="Z15000" s="64"/>
      <c r="AD15000" s="53"/>
    </row>
    <row r="15001" spans="1:30" s="13" customFormat="1" x14ac:dyDescent="0.25">
      <c r="A15001"/>
      <c r="B15001" s="32"/>
      <c r="C15001" s="34"/>
      <c r="D15001" s="10"/>
      <c r="J15001" s="53"/>
      <c r="K15001" s="64"/>
      <c r="O15001" s="60"/>
      <c r="P15001" s="67"/>
      <c r="T15001" s="53"/>
      <c r="U15001" s="64"/>
      <c r="Y15001" s="53"/>
      <c r="Z15001" s="64"/>
      <c r="AD15001" s="53"/>
    </row>
    <row r="15002" spans="1:30" s="13" customFormat="1" x14ac:dyDescent="0.25">
      <c r="A15002"/>
      <c r="B15002" s="32"/>
      <c r="C15002" s="34"/>
      <c r="D15002" s="10"/>
      <c r="J15002" s="53"/>
      <c r="K15002" s="64"/>
      <c r="O15002" s="60"/>
      <c r="P15002" s="67"/>
      <c r="T15002" s="53"/>
      <c r="U15002" s="64"/>
      <c r="Y15002" s="53"/>
      <c r="Z15002" s="64"/>
      <c r="AD15002" s="53"/>
    </row>
    <row r="15003" spans="1:30" s="13" customFormat="1" x14ac:dyDescent="0.25">
      <c r="A15003"/>
      <c r="B15003" s="32"/>
      <c r="C15003" s="34"/>
      <c r="D15003" s="10"/>
      <c r="J15003" s="53"/>
      <c r="K15003" s="64"/>
      <c r="O15003" s="60"/>
      <c r="P15003" s="67"/>
      <c r="T15003" s="53"/>
      <c r="U15003" s="64"/>
      <c r="Y15003" s="53"/>
      <c r="Z15003" s="64"/>
      <c r="AD15003" s="53"/>
    </row>
    <row r="15004" spans="1:30" s="13" customFormat="1" x14ac:dyDescent="0.25">
      <c r="A15004"/>
      <c r="B15004" s="32"/>
      <c r="C15004" s="34"/>
      <c r="D15004" s="10"/>
      <c r="J15004" s="53"/>
      <c r="K15004" s="64"/>
      <c r="O15004" s="60"/>
      <c r="P15004" s="67"/>
      <c r="T15004" s="53"/>
      <c r="U15004" s="64"/>
      <c r="Y15004" s="53"/>
      <c r="Z15004" s="64"/>
      <c r="AD15004" s="53"/>
    </row>
    <row r="15005" spans="1:30" s="13" customFormat="1" x14ac:dyDescent="0.25">
      <c r="A15005"/>
      <c r="B15005" s="32"/>
      <c r="C15005" s="34"/>
      <c r="D15005" s="10"/>
      <c r="J15005" s="53"/>
      <c r="K15005" s="64"/>
      <c r="O15005" s="60"/>
      <c r="P15005" s="67"/>
      <c r="T15005" s="53"/>
      <c r="U15005" s="64"/>
      <c r="Y15005" s="53"/>
      <c r="Z15005" s="64"/>
      <c r="AD15005" s="53"/>
    </row>
    <row r="15006" spans="1:30" s="13" customFormat="1" x14ac:dyDescent="0.25">
      <c r="A15006"/>
      <c r="B15006" s="32"/>
      <c r="C15006" s="34"/>
      <c r="D15006" s="10"/>
      <c r="J15006" s="53"/>
      <c r="K15006" s="64"/>
      <c r="O15006" s="60"/>
      <c r="P15006" s="67"/>
      <c r="T15006" s="53"/>
      <c r="U15006" s="64"/>
      <c r="Y15006" s="53"/>
      <c r="Z15006" s="64"/>
      <c r="AD15006" s="53"/>
    </row>
    <row r="15007" spans="1:30" s="13" customFormat="1" x14ac:dyDescent="0.25">
      <c r="A15007"/>
      <c r="B15007" s="32"/>
      <c r="C15007" s="34"/>
      <c r="D15007" s="10"/>
      <c r="J15007" s="53"/>
      <c r="K15007" s="64"/>
      <c r="O15007" s="60"/>
      <c r="P15007" s="67"/>
      <c r="T15007" s="53"/>
      <c r="U15007" s="64"/>
      <c r="Y15007" s="53"/>
      <c r="Z15007" s="64"/>
      <c r="AD15007" s="53"/>
    </row>
    <row r="15008" spans="1:30" s="13" customFormat="1" x14ac:dyDescent="0.25">
      <c r="A15008"/>
      <c r="B15008" s="32"/>
      <c r="C15008" s="34"/>
      <c r="D15008" s="10"/>
      <c r="J15008" s="53"/>
      <c r="K15008" s="64"/>
      <c r="O15008" s="60"/>
      <c r="P15008" s="67"/>
      <c r="T15008" s="53"/>
      <c r="U15008" s="64"/>
      <c r="Y15008" s="53"/>
      <c r="Z15008" s="64"/>
      <c r="AD15008" s="53"/>
    </row>
    <row r="15009" spans="1:30" s="13" customFormat="1" x14ac:dyDescent="0.25">
      <c r="A15009"/>
      <c r="B15009" s="32"/>
      <c r="C15009" s="34"/>
      <c r="D15009" s="10"/>
      <c r="J15009" s="53"/>
      <c r="K15009" s="64"/>
      <c r="O15009" s="60"/>
      <c r="P15009" s="67"/>
      <c r="T15009" s="53"/>
      <c r="U15009" s="64"/>
      <c r="Y15009" s="53"/>
      <c r="Z15009" s="64"/>
      <c r="AD15009" s="53"/>
    </row>
    <row r="15010" spans="1:30" s="13" customFormat="1" x14ac:dyDescent="0.25">
      <c r="A15010"/>
      <c r="B15010" s="32"/>
      <c r="C15010" s="34"/>
      <c r="D15010" s="10"/>
      <c r="J15010" s="53"/>
      <c r="K15010" s="64"/>
      <c r="O15010" s="60"/>
      <c r="P15010" s="67"/>
      <c r="T15010" s="53"/>
      <c r="U15010" s="64"/>
      <c r="Y15010" s="53"/>
      <c r="Z15010" s="64"/>
      <c r="AD15010" s="53"/>
    </row>
    <row r="15011" spans="1:30" s="13" customFormat="1" x14ac:dyDescent="0.25">
      <c r="A15011"/>
      <c r="B15011" s="32"/>
      <c r="C15011" s="34"/>
      <c r="D15011" s="10"/>
      <c r="J15011" s="53"/>
      <c r="K15011" s="64"/>
      <c r="O15011" s="60"/>
      <c r="P15011" s="67"/>
      <c r="T15011" s="53"/>
      <c r="U15011" s="64"/>
      <c r="Y15011" s="53"/>
      <c r="Z15011" s="64"/>
      <c r="AD15011" s="53"/>
    </row>
    <row r="15012" spans="1:30" s="13" customFormat="1" x14ac:dyDescent="0.25">
      <c r="A15012"/>
      <c r="B15012" s="32"/>
      <c r="C15012" s="34"/>
      <c r="D15012" s="10"/>
      <c r="J15012" s="53"/>
      <c r="K15012" s="64"/>
      <c r="O15012" s="60"/>
      <c r="P15012" s="67"/>
      <c r="T15012" s="53"/>
      <c r="U15012" s="64"/>
      <c r="Y15012" s="53"/>
      <c r="Z15012" s="64"/>
      <c r="AD15012" s="53"/>
    </row>
    <row r="15013" spans="1:30" s="13" customFormat="1" x14ac:dyDescent="0.25">
      <c r="A15013"/>
      <c r="B15013" s="32"/>
      <c r="C15013" s="34"/>
      <c r="D15013" s="10"/>
      <c r="J15013" s="53"/>
      <c r="K15013" s="64"/>
      <c r="O15013" s="60"/>
      <c r="P15013" s="67"/>
      <c r="T15013" s="53"/>
      <c r="U15013" s="64"/>
      <c r="Y15013" s="53"/>
      <c r="Z15013" s="64"/>
      <c r="AD15013" s="53"/>
    </row>
    <row r="15014" spans="1:30" s="13" customFormat="1" x14ac:dyDescent="0.25">
      <c r="A15014"/>
      <c r="B15014" s="32"/>
      <c r="C15014" s="34"/>
      <c r="D15014" s="10"/>
      <c r="J15014" s="53"/>
      <c r="K15014" s="64"/>
      <c r="O15014" s="60"/>
      <c r="P15014" s="67"/>
      <c r="T15014" s="53"/>
      <c r="U15014" s="64"/>
      <c r="Y15014" s="53"/>
      <c r="Z15014" s="64"/>
      <c r="AD15014" s="53"/>
    </row>
    <row r="15015" spans="1:30" s="13" customFormat="1" x14ac:dyDescent="0.25">
      <c r="A15015"/>
      <c r="B15015" s="32"/>
      <c r="C15015" s="34"/>
      <c r="D15015" s="10"/>
      <c r="J15015" s="53"/>
      <c r="K15015" s="64"/>
      <c r="O15015" s="60"/>
      <c r="P15015" s="67"/>
      <c r="T15015" s="53"/>
      <c r="U15015" s="64"/>
      <c r="Y15015" s="53"/>
      <c r="Z15015" s="64"/>
      <c r="AD15015" s="53"/>
    </row>
    <row r="15016" spans="1:30" s="13" customFormat="1" x14ac:dyDescent="0.25">
      <c r="A15016"/>
      <c r="B15016" s="32"/>
      <c r="C15016" s="34"/>
      <c r="D15016" s="10"/>
      <c r="J15016" s="53"/>
      <c r="K15016" s="64"/>
      <c r="O15016" s="60"/>
      <c r="P15016" s="67"/>
      <c r="T15016" s="53"/>
      <c r="U15016" s="64"/>
      <c r="Y15016" s="53"/>
      <c r="Z15016" s="64"/>
      <c r="AD15016" s="53"/>
    </row>
    <row r="15017" spans="1:30" s="13" customFormat="1" x14ac:dyDescent="0.25">
      <c r="A15017"/>
      <c r="B15017" s="32"/>
      <c r="C15017" s="34"/>
      <c r="D15017" s="10"/>
      <c r="J15017" s="53"/>
      <c r="K15017" s="64"/>
      <c r="O15017" s="60"/>
      <c r="P15017" s="67"/>
      <c r="T15017" s="53"/>
      <c r="U15017" s="64"/>
      <c r="Y15017" s="53"/>
      <c r="Z15017" s="64"/>
      <c r="AD15017" s="53"/>
    </row>
    <row r="15018" spans="1:30" s="13" customFormat="1" x14ac:dyDescent="0.25">
      <c r="A15018"/>
      <c r="B15018" s="32"/>
      <c r="C15018" s="34"/>
      <c r="D15018" s="10"/>
      <c r="J15018" s="53"/>
      <c r="K15018" s="64"/>
      <c r="O15018" s="60"/>
      <c r="P15018" s="67"/>
      <c r="T15018" s="53"/>
      <c r="U15018" s="64"/>
      <c r="Y15018" s="53"/>
      <c r="Z15018" s="64"/>
      <c r="AD15018" s="53"/>
    </row>
    <row r="15019" spans="1:30" s="13" customFormat="1" x14ac:dyDescent="0.25">
      <c r="A15019"/>
      <c r="B15019" s="32"/>
      <c r="C15019" s="34"/>
      <c r="D15019" s="10"/>
      <c r="J15019" s="53"/>
      <c r="K15019" s="64"/>
      <c r="O15019" s="60"/>
      <c r="P15019" s="67"/>
      <c r="T15019" s="53"/>
      <c r="U15019" s="64"/>
      <c r="Y15019" s="53"/>
      <c r="Z15019" s="64"/>
      <c r="AD15019" s="53"/>
    </row>
    <row r="15020" spans="1:30" s="13" customFormat="1" x14ac:dyDescent="0.25">
      <c r="A15020"/>
      <c r="B15020" s="32"/>
      <c r="C15020" s="34"/>
      <c r="D15020" s="10"/>
      <c r="J15020" s="53"/>
      <c r="K15020" s="64"/>
      <c r="O15020" s="60"/>
      <c r="P15020" s="67"/>
      <c r="T15020" s="53"/>
      <c r="U15020" s="64"/>
      <c r="Y15020" s="53"/>
      <c r="Z15020" s="64"/>
      <c r="AD15020" s="53"/>
    </row>
    <row r="15021" spans="1:30" s="13" customFormat="1" x14ac:dyDescent="0.25">
      <c r="A15021"/>
      <c r="B15021" s="32"/>
      <c r="C15021" s="34"/>
      <c r="D15021" s="10"/>
      <c r="J15021" s="53"/>
      <c r="K15021" s="64"/>
      <c r="O15021" s="60"/>
      <c r="P15021" s="67"/>
      <c r="T15021" s="53"/>
      <c r="U15021" s="64"/>
      <c r="Y15021" s="53"/>
      <c r="Z15021" s="64"/>
      <c r="AD15021" s="53"/>
    </row>
    <row r="15022" spans="1:30" s="13" customFormat="1" x14ac:dyDescent="0.25">
      <c r="A15022"/>
      <c r="B15022" s="32"/>
      <c r="C15022" s="34"/>
      <c r="D15022" s="10"/>
      <c r="J15022" s="53"/>
      <c r="K15022" s="64"/>
      <c r="O15022" s="60"/>
      <c r="P15022" s="67"/>
      <c r="T15022" s="53"/>
      <c r="U15022" s="64"/>
      <c r="Y15022" s="53"/>
      <c r="Z15022" s="64"/>
      <c r="AD15022" s="53"/>
    </row>
    <row r="15023" spans="1:30" s="13" customFormat="1" x14ac:dyDescent="0.25">
      <c r="A15023"/>
      <c r="B15023" s="32"/>
      <c r="C15023" s="34"/>
      <c r="D15023" s="10"/>
      <c r="J15023" s="53"/>
      <c r="K15023" s="64"/>
      <c r="O15023" s="60"/>
      <c r="P15023" s="67"/>
      <c r="T15023" s="53"/>
      <c r="U15023" s="64"/>
      <c r="Y15023" s="53"/>
      <c r="Z15023" s="64"/>
      <c r="AD15023" s="53"/>
    </row>
    <row r="15024" spans="1:30" s="13" customFormat="1" x14ac:dyDescent="0.25">
      <c r="A15024"/>
      <c r="B15024" s="32"/>
      <c r="C15024" s="34"/>
      <c r="D15024" s="10"/>
      <c r="J15024" s="53"/>
      <c r="K15024" s="64"/>
      <c r="O15024" s="60"/>
      <c r="P15024" s="67"/>
      <c r="T15024" s="53"/>
      <c r="U15024" s="64"/>
      <c r="Y15024" s="53"/>
      <c r="Z15024" s="64"/>
      <c r="AD15024" s="53"/>
    </row>
    <row r="15025" spans="1:30" s="13" customFormat="1" x14ac:dyDescent="0.25">
      <c r="A15025"/>
      <c r="B15025" s="32"/>
      <c r="C15025" s="34"/>
      <c r="D15025" s="10"/>
      <c r="J15025" s="53"/>
      <c r="K15025" s="64"/>
      <c r="O15025" s="60"/>
      <c r="P15025" s="67"/>
      <c r="T15025" s="53"/>
      <c r="U15025" s="64"/>
      <c r="Y15025" s="53"/>
      <c r="Z15025" s="64"/>
      <c r="AD15025" s="53"/>
    </row>
    <row r="15026" spans="1:30" s="13" customFormat="1" x14ac:dyDescent="0.25">
      <c r="A15026"/>
      <c r="B15026" s="32"/>
      <c r="C15026" s="34"/>
      <c r="D15026" s="10"/>
      <c r="J15026" s="53"/>
      <c r="K15026" s="64"/>
      <c r="O15026" s="60"/>
      <c r="P15026" s="67"/>
      <c r="T15026" s="53"/>
      <c r="U15026" s="64"/>
      <c r="Y15026" s="53"/>
      <c r="Z15026" s="64"/>
      <c r="AD15026" s="53"/>
    </row>
    <row r="15027" spans="1:30" s="13" customFormat="1" x14ac:dyDescent="0.25">
      <c r="A15027"/>
      <c r="B15027" s="32"/>
      <c r="C15027" s="34"/>
      <c r="D15027" s="10"/>
      <c r="J15027" s="53"/>
      <c r="K15027" s="64"/>
      <c r="O15027" s="60"/>
      <c r="P15027" s="67"/>
      <c r="T15027" s="53"/>
      <c r="U15027" s="64"/>
      <c r="Y15027" s="53"/>
      <c r="Z15027" s="64"/>
      <c r="AD15027" s="53"/>
    </row>
    <row r="15028" spans="1:30" s="13" customFormat="1" x14ac:dyDescent="0.25">
      <c r="A15028"/>
      <c r="B15028" s="32"/>
      <c r="C15028" s="34"/>
      <c r="D15028" s="10"/>
      <c r="J15028" s="53"/>
      <c r="K15028" s="64"/>
      <c r="O15028" s="60"/>
      <c r="P15028" s="67"/>
      <c r="T15028" s="53"/>
      <c r="U15028" s="64"/>
      <c r="Y15028" s="53"/>
      <c r="Z15028" s="64"/>
      <c r="AD15028" s="53"/>
    </row>
    <row r="15029" spans="1:30" s="13" customFormat="1" x14ac:dyDescent="0.25">
      <c r="A15029"/>
      <c r="B15029" s="32"/>
      <c r="C15029" s="34"/>
      <c r="D15029" s="10"/>
      <c r="J15029" s="53"/>
      <c r="K15029" s="64"/>
      <c r="O15029" s="60"/>
      <c r="P15029" s="67"/>
      <c r="T15029" s="53"/>
      <c r="U15029" s="64"/>
      <c r="Y15029" s="53"/>
      <c r="Z15029" s="64"/>
      <c r="AD15029" s="53"/>
    </row>
    <row r="15030" spans="1:30" s="13" customFormat="1" x14ac:dyDescent="0.25">
      <c r="A15030"/>
      <c r="B15030" s="32"/>
      <c r="C15030" s="34"/>
      <c r="D15030" s="10"/>
      <c r="J15030" s="53"/>
      <c r="K15030" s="64"/>
      <c r="O15030" s="60"/>
      <c r="P15030" s="67"/>
      <c r="T15030" s="53"/>
      <c r="U15030" s="64"/>
      <c r="Y15030" s="53"/>
      <c r="Z15030" s="64"/>
      <c r="AD15030" s="53"/>
    </row>
    <row r="15031" spans="1:30" s="13" customFormat="1" x14ac:dyDescent="0.25">
      <c r="A15031"/>
      <c r="B15031" s="32"/>
      <c r="C15031" s="34"/>
      <c r="D15031" s="10"/>
      <c r="J15031" s="53"/>
      <c r="K15031" s="64"/>
      <c r="O15031" s="60"/>
      <c r="P15031" s="67"/>
      <c r="T15031" s="53"/>
      <c r="U15031" s="64"/>
      <c r="Y15031" s="53"/>
      <c r="Z15031" s="64"/>
      <c r="AD15031" s="53"/>
    </row>
    <row r="15032" spans="1:30" s="13" customFormat="1" x14ac:dyDescent="0.25">
      <c r="A15032"/>
      <c r="B15032" s="32"/>
      <c r="C15032" s="34"/>
      <c r="D15032" s="10"/>
      <c r="J15032" s="53"/>
      <c r="K15032" s="64"/>
      <c r="O15032" s="60"/>
      <c r="P15032" s="67"/>
      <c r="T15032" s="53"/>
      <c r="U15032" s="64"/>
      <c r="Y15032" s="53"/>
      <c r="Z15032" s="64"/>
      <c r="AD15032" s="53"/>
    </row>
    <row r="15033" spans="1:30" s="13" customFormat="1" x14ac:dyDescent="0.25">
      <c r="A15033"/>
      <c r="B15033" s="32"/>
      <c r="C15033" s="34"/>
      <c r="D15033" s="10"/>
      <c r="J15033" s="53"/>
      <c r="K15033" s="64"/>
      <c r="O15033" s="60"/>
      <c r="P15033" s="67"/>
      <c r="T15033" s="53"/>
      <c r="U15033" s="64"/>
      <c r="Y15033" s="53"/>
      <c r="Z15033" s="64"/>
      <c r="AD15033" s="53"/>
    </row>
    <row r="15034" spans="1:30" s="13" customFormat="1" x14ac:dyDescent="0.25">
      <c r="A15034"/>
      <c r="B15034" s="32"/>
      <c r="C15034" s="34"/>
      <c r="D15034" s="10"/>
      <c r="J15034" s="53"/>
      <c r="K15034" s="64"/>
      <c r="O15034" s="60"/>
      <c r="P15034" s="67"/>
      <c r="T15034" s="53"/>
      <c r="U15034" s="64"/>
      <c r="Y15034" s="53"/>
      <c r="Z15034" s="64"/>
      <c r="AD15034" s="53"/>
    </row>
    <row r="15035" spans="1:30" s="13" customFormat="1" x14ac:dyDescent="0.25">
      <c r="A15035"/>
      <c r="B15035" s="32"/>
      <c r="C15035" s="34"/>
      <c r="D15035" s="10"/>
      <c r="J15035" s="53"/>
      <c r="K15035" s="64"/>
      <c r="O15035" s="60"/>
      <c r="P15035" s="67"/>
      <c r="T15035" s="53"/>
      <c r="U15035" s="64"/>
      <c r="Y15035" s="53"/>
      <c r="Z15035" s="64"/>
      <c r="AD15035" s="53"/>
    </row>
    <row r="15036" spans="1:30" s="13" customFormat="1" x14ac:dyDescent="0.25">
      <c r="A15036"/>
      <c r="B15036" s="32"/>
      <c r="C15036" s="34"/>
      <c r="D15036" s="10"/>
      <c r="J15036" s="53"/>
      <c r="K15036" s="64"/>
      <c r="O15036" s="60"/>
      <c r="P15036" s="67"/>
      <c r="T15036" s="53"/>
      <c r="U15036" s="64"/>
      <c r="Y15036" s="53"/>
      <c r="Z15036" s="64"/>
      <c r="AD15036" s="53"/>
    </row>
    <row r="15037" spans="1:30" s="13" customFormat="1" x14ac:dyDescent="0.25">
      <c r="A15037"/>
      <c r="B15037" s="32"/>
      <c r="C15037" s="34"/>
      <c r="D15037" s="10"/>
      <c r="J15037" s="53"/>
      <c r="K15037" s="64"/>
      <c r="O15037" s="60"/>
      <c r="P15037" s="67"/>
      <c r="T15037" s="53"/>
      <c r="U15037" s="64"/>
      <c r="Y15037" s="53"/>
      <c r="Z15037" s="64"/>
      <c r="AD15037" s="53"/>
    </row>
    <row r="15038" spans="1:30" s="13" customFormat="1" x14ac:dyDescent="0.25">
      <c r="A15038"/>
      <c r="B15038" s="32"/>
      <c r="C15038" s="34"/>
      <c r="D15038" s="10"/>
      <c r="J15038" s="53"/>
      <c r="K15038" s="64"/>
      <c r="O15038" s="60"/>
      <c r="P15038" s="67"/>
      <c r="T15038" s="53"/>
      <c r="U15038" s="64"/>
      <c r="Y15038" s="53"/>
      <c r="Z15038" s="64"/>
      <c r="AD15038" s="53"/>
    </row>
    <row r="15039" spans="1:30" s="13" customFormat="1" x14ac:dyDescent="0.25">
      <c r="A15039"/>
      <c r="B15039" s="32"/>
      <c r="C15039" s="34"/>
      <c r="D15039" s="10"/>
      <c r="J15039" s="53"/>
      <c r="K15039" s="64"/>
      <c r="O15039" s="60"/>
      <c r="P15039" s="67"/>
      <c r="T15039" s="53"/>
      <c r="U15039" s="64"/>
      <c r="Y15039" s="53"/>
      <c r="Z15039" s="64"/>
      <c r="AD15039" s="53"/>
    </row>
    <row r="15040" spans="1:30" s="13" customFormat="1" x14ac:dyDescent="0.25">
      <c r="A15040"/>
      <c r="B15040" s="32"/>
      <c r="C15040" s="34"/>
      <c r="D15040" s="10"/>
      <c r="J15040" s="53"/>
      <c r="K15040" s="64"/>
      <c r="O15040" s="60"/>
      <c r="P15040" s="67"/>
      <c r="T15040" s="53"/>
      <c r="U15040" s="64"/>
      <c r="Y15040" s="53"/>
      <c r="Z15040" s="64"/>
      <c r="AD15040" s="53"/>
    </row>
    <row r="15041" spans="1:30" s="13" customFormat="1" x14ac:dyDescent="0.25">
      <c r="A15041"/>
      <c r="B15041" s="32"/>
      <c r="C15041" s="34"/>
      <c r="D15041" s="10"/>
      <c r="J15041" s="53"/>
      <c r="K15041" s="64"/>
      <c r="O15041" s="60"/>
      <c r="P15041" s="67"/>
      <c r="T15041" s="53"/>
      <c r="U15041" s="64"/>
      <c r="Y15041" s="53"/>
      <c r="Z15041" s="64"/>
      <c r="AD15041" s="53"/>
    </row>
    <row r="15042" spans="1:30" s="13" customFormat="1" x14ac:dyDescent="0.25">
      <c r="A15042"/>
      <c r="B15042" s="32"/>
      <c r="C15042" s="34"/>
      <c r="D15042" s="10"/>
      <c r="J15042" s="53"/>
      <c r="K15042" s="64"/>
      <c r="O15042" s="60"/>
      <c r="P15042" s="67"/>
      <c r="T15042" s="53"/>
      <c r="U15042" s="64"/>
      <c r="Y15042" s="53"/>
      <c r="Z15042" s="64"/>
      <c r="AD15042" s="53"/>
    </row>
    <row r="15043" spans="1:30" s="13" customFormat="1" x14ac:dyDescent="0.25">
      <c r="A15043"/>
      <c r="B15043" s="32"/>
      <c r="C15043" s="34"/>
      <c r="D15043" s="10"/>
      <c r="J15043" s="53"/>
      <c r="K15043" s="64"/>
      <c r="O15043" s="60"/>
      <c r="P15043" s="67"/>
      <c r="T15043" s="53"/>
      <c r="U15043" s="64"/>
      <c r="Y15043" s="53"/>
      <c r="Z15043" s="64"/>
      <c r="AD15043" s="53"/>
    </row>
    <row r="15044" spans="1:30" s="13" customFormat="1" x14ac:dyDescent="0.25">
      <c r="A15044"/>
      <c r="B15044" s="32"/>
      <c r="C15044" s="34"/>
      <c r="D15044" s="10"/>
      <c r="J15044" s="53"/>
      <c r="K15044" s="64"/>
      <c r="O15044" s="60"/>
      <c r="P15044" s="67"/>
      <c r="T15044" s="53"/>
      <c r="U15044" s="64"/>
      <c r="Y15044" s="53"/>
      <c r="Z15044" s="64"/>
      <c r="AD15044" s="53"/>
    </row>
    <row r="15045" spans="1:30" s="13" customFormat="1" x14ac:dyDescent="0.25">
      <c r="A15045"/>
      <c r="B15045" s="32"/>
      <c r="C15045" s="34"/>
      <c r="D15045" s="10"/>
      <c r="J15045" s="53"/>
      <c r="K15045" s="64"/>
      <c r="O15045" s="60"/>
      <c r="P15045" s="67"/>
      <c r="T15045" s="53"/>
      <c r="U15045" s="64"/>
      <c r="Y15045" s="53"/>
      <c r="Z15045" s="64"/>
      <c r="AD15045" s="53"/>
    </row>
    <row r="15046" spans="1:30" s="13" customFormat="1" x14ac:dyDescent="0.25">
      <c r="A15046"/>
      <c r="B15046" s="32"/>
      <c r="C15046" s="34"/>
      <c r="D15046" s="10"/>
      <c r="J15046" s="53"/>
      <c r="K15046" s="64"/>
      <c r="O15046" s="60"/>
      <c r="P15046" s="67"/>
      <c r="T15046" s="53"/>
      <c r="U15046" s="64"/>
      <c r="Y15046" s="53"/>
      <c r="Z15046" s="64"/>
      <c r="AD15046" s="53"/>
    </row>
    <row r="15047" spans="1:30" s="13" customFormat="1" x14ac:dyDescent="0.25">
      <c r="A15047"/>
      <c r="B15047" s="32"/>
      <c r="C15047" s="34"/>
      <c r="D15047" s="10"/>
      <c r="J15047" s="53"/>
      <c r="K15047" s="64"/>
      <c r="O15047" s="60"/>
      <c r="P15047" s="67"/>
      <c r="T15047" s="53"/>
      <c r="U15047" s="64"/>
      <c r="Y15047" s="53"/>
      <c r="Z15047" s="64"/>
      <c r="AD15047" s="53"/>
    </row>
    <row r="15048" spans="1:30" s="13" customFormat="1" x14ac:dyDescent="0.25">
      <c r="A15048"/>
      <c r="B15048" s="32"/>
      <c r="C15048" s="34"/>
      <c r="D15048" s="10"/>
      <c r="J15048" s="53"/>
      <c r="K15048" s="64"/>
      <c r="O15048" s="60"/>
      <c r="P15048" s="67"/>
      <c r="T15048" s="53"/>
      <c r="U15048" s="64"/>
      <c r="Y15048" s="53"/>
      <c r="Z15048" s="64"/>
      <c r="AD15048" s="53"/>
    </row>
    <row r="15049" spans="1:30" s="13" customFormat="1" x14ac:dyDescent="0.25">
      <c r="A15049"/>
      <c r="B15049" s="32"/>
      <c r="C15049" s="34"/>
      <c r="D15049" s="10"/>
      <c r="J15049" s="53"/>
      <c r="K15049" s="64"/>
      <c r="O15049" s="60"/>
      <c r="P15049" s="67"/>
      <c r="T15049" s="53"/>
      <c r="U15049" s="64"/>
      <c r="Y15049" s="53"/>
      <c r="Z15049" s="64"/>
      <c r="AD15049" s="53"/>
    </row>
    <row r="15050" spans="1:30" s="13" customFormat="1" x14ac:dyDescent="0.25">
      <c r="A15050"/>
      <c r="B15050" s="32"/>
      <c r="C15050" s="34"/>
      <c r="D15050" s="10"/>
      <c r="J15050" s="53"/>
      <c r="K15050" s="64"/>
      <c r="O15050" s="60"/>
      <c r="P15050" s="67"/>
      <c r="T15050" s="53"/>
      <c r="U15050" s="64"/>
      <c r="Y15050" s="53"/>
      <c r="Z15050" s="64"/>
      <c r="AD15050" s="53"/>
    </row>
    <row r="15051" spans="1:30" s="13" customFormat="1" x14ac:dyDescent="0.25">
      <c r="A15051"/>
      <c r="B15051" s="32"/>
      <c r="C15051" s="34"/>
      <c r="D15051" s="10"/>
      <c r="J15051" s="53"/>
      <c r="K15051" s="64"/>
      <c r="O15051" s="60"/>
      <c r="P15051" s="67"/>
      <c r="T15051" s="53"/>
      <c r="U15051" s="64"/>
      <c r="Y15051" s="53"/>
      <c r="Z15051" s="64"/>
      <c r="AD15051" s="53"/>
    </row>
    <row r="15052" spans="1:30" s="13" customFormat="1" x14ac:dyDescent="0.25">
      <c r="A15052"/>
      <c r="B15052" s="32"/>
      <c r="C15052" s="34"/>
      <c r="D15052" s="10"/>
      <c r="J15052" s="53"/>
      <c r="K15052" s="64"/>
      <c r="O15052" s="60"/>
      <c r="P15052" s="67"/>
      <c r="T15052" s="53"/>
      <c r="U15052" s="64"/>
      <c r="Y15052" s="53"/>
      <c r="Z15052" s="64"/>
      <c r="AD15052" s="53"/>
    </row>
    <row r="15053" spans="1:30" s="13" customFormat="1" x14ac:dyDescent="0.25">
      <c r="A15053"/>
      <c r="B15053" s="32"/>
      <c r="C15053" s="34"/>
      <c r="D15053" s="10"/>
      <c r="J15053" s="53"/>
      <c r="K15053" s="64"/>
      <c r="O15053" s="60"/>
      <c r="P15053" s="67"/>
      <c r="T15053" s="53"/>
      <c r="U15053" s="64"/>
      <c r="Y15053" s="53"/>
      <c r="Z15053" s="64"/>
      <c r="AD15053" s="53"/>
    </row>
    <row r="15054" spans="1:30" s="13" customFormat="1" x14ac:dyDescent="0.25">
      <c r="A15054"/>
      <c r="B15054" s="32"/>
      <c r="C15054" s="34"/>
      <c r="D15054" s="10"/>
      <c r="J15054" s="53"/>
      <c r="K15054" s="64"/>
      <c r="O15054" s="60"/>
      <c r="P15054" s="67"/>
      <c r="T15054" s="53"/>
      <c r="U15054" s="64"/>
      <c r="Y15054" s="53"/>
      <c r="Z15054" s="64"/>
      <c r="AD15054" s="53"/>
    </row>
    <row r="15055" spans="1:30" s="13" customFormat="1" x14ac:dyDescent="0.25">
      <c r="A15055"/>
      <c r="B15055" s="32"/>
      <c r="C15055" s="34"/>
      <c r="D15055" s="10"/>
      <c r="J15055" s="53"/>
      <c r="K15055" s="64"/>
      <c r="O15055" s="60"/>
      <c r="P15055" s="67"/>
      <c r="T15055" s="53"/>
      <c r="U15055" s="64"/>
      <c r="Y15055" s="53"/>
      <c r="Z15055" s="64"/>
      <c r="AD15055" s="53"/>
    </row>
    <row r="15056" spans="1:30" s="13" customFormat="1" x14ac:dyDescent="0.25">
      <c r="A15056"/>
      <c r="B15056" s="32"/>
      <c r="C15056" s="34"/>
      <c r="D15056" s="10"/>
      <c r="J15056" s="53"/>
      <c r="K15056" s="64"/>
      <c r="O15056" s="60"/>
      <c r="P15056" s="67"/>
      <c r="T15056" s="53"/>
      <c r="U15056" s="64"/>
      <c r="Y15056" s="53"/>
      <c r="Z15056" s="64"/>
      <c r="AD15056" s="53"/>
    </row>
    <row r="15057" spans="1:30" s="13" customFormat="1" x14ac:dyDescent="0.25">
      <c r="A15057"/>
      <c r="B15057" s="32"/>
      <c r="C15057" s="34"/>
      <c r="D15057" s="10"/>
      <c r="J15057" s="53"/>
      <c r="K15057" s="64"/>
      <c r="O15057" s="60"/>
      <c r="P15057" s="67"/>
      <c r="T15057" s="53"/>
      <c r="U15057" s="64"/>
      <c r="Y15057" s="53"/>
      <c r="Z15057" s="64"/>
      <c r="AD15057" s="53"/>
    </row>
    <row r="15058" spans="1:30" s="13" customFormat="1" x14ac:dyDescent="0.25">
      <c r="A15058"/>
      <c r="B15058" s="32"/>
      <c r="C15058" s="34"/>
      <c r="D15058" s="10"/>
      <c r="J15058" s="53"/>
      <c r="K15058" s="64"/>
      <c r="O15058" s="60"/>
      <c r="P15058" s="67"/>
      <c r="T15058" s="53"/>
      <c r="U15058" s="64"/>
      <c r="Y15058" s="53"/>
      <c r="Z15058" s="64"/>
      <c r="AD15058" s="53"/>
    </row>
    <row r="15059" spans="1:30" s="13" customFormat="1" x14ac:dyDescent="0.25">
      <c r="A15059"/>
      <c r="B15059" s="32"/>
      <c r="C15059" s="34"/>
      <c r="D15059" s="10"/>
      <c r="J15059" s="53"/>
      <c r="K15059" s="64"/>
      <c r="O15059" s="60"/>
      <c r="P15059" s="67"/>
      <c r="T15059" s="53"/>
      <c r="U15059" s="64"/>
      <c r="Y15059" s="53"/>
      <c r="Z15059" s="64"/>
      <c r="AD15059" s="53"/>
    </row>
    <row r="15060" spans="1:30" s="13" customFormat="1" x14ac:dyDescent="0.25">
      <c r="A15060"/>
      <c r="B15060" s="32"/>
      <c r="C15060" s="34"/>
      <c r="D15060" s="10"/>
      <c r="J15060" s="53"/>
      <c r="K15060" s="64"/>
      <c r="O15060" s="60"/>
      <c r="P15060" s="67"/>
      <c r="T15060" s="53"/>
      <c r="U15060" s="64"/>
      <c r="Y15060" s="53"/>
      <c r="Z15060" s="64"/>
      <c r="AD15060" s="53"/>
    </row>
    <row r="15061" spans="1:30" s="13" customFormat="1" x14ac:dyDescent="0.25">
      <c r="A15061"/>
      <c r="B15061" s="32"/>
      <c r="C15061" s="34"/>
      <c r="D15061" s="10"/>
      <c r="J15061" s="53"/>
      <c r="K15061" s="64"/>
      <c r="O15061" s="60"/>
      <c r="P15061" s="67"/>
      <c r="T15061" s="53"/>
      <c r="U15061" s="64"/>
      <c r="Y15061" s="53"/>
      <c r="Z15061" s="64"/>
      <c r="AD15061" s="53"/>
    </row>
    <row r="15062" spans="1:30" s="13" customFormat="1" x14ac:dyDescent="0.25">
      <c r="A15062"/>
      <c r="B15062" s="32"/>
      <c r="C15062" s="34"/>
      <c r="D15062" s="10"/>
      <c r="J15062" s="53"/>
      <c r="K15062" s="64"/>
      <c r="O15062" s="60"/>
      <c r="P15062" s="67"/>
      <c r="T15062" s="53"/>
      <c r="U15062" s="64"/>
      <c r="Y15062" s="53"/>
      <c r="Z15062" s="64"/>
      <c r="AD15062" s="53"/>
    </row>
    <row r="15063" spans="1:30" s="13" customFormat="1" x14ac:dyDescent="0.25">
      <c r="A15063"/>
      <c r="B15063" s="32"/>
      <c r="C15063" s="34"/>
      <c r="D15063" s="10"/>
      <c r="J15063" s="53"/>
      <c r="K15063" s="64"/>
      <c r="O15063" s="60"/>
      <c r="P15063" s="67"/>
      <c r="T15063" s="53"/>
      <c r="U15063" s="64"/>
      <c r="Y15063" s="53"/>
      <c r="Z15063" s="64"/>
      <c r="AD15063" s="53"/>
    </row>
    <row r="15064" spans="1:30" s="13" customFormat="1" x14ac:dyDescent="0.25">
      <c r="A15064"/>
      <c r="B15064" s="32"/>
      <c r="C15064" s="34"/>
      <c r="D15064" s="10"/>
      <c r="J15064" s="53"/>
      <c r="K15064" s="64"/>
      <c r="O15064" s="60"/>
      <c r="P15064" s="67"/>
      <c r="T15064" s="53"/>
      <c r="U15064" s="64"/>
      <c r="Y15064" s="53"/>
      <c r="Z15064" s="64"/>
      <c r="AD15064" s="53"/>
    </row>
    <row r="15065" spans="1:30" s="13" customFormat="1" x14ac:dyDescent="0.25">
      <c r="A15065"/>
      <c r="B15065" s="32"/>
      <c r="C15065" s="34"/>
      <c r="D15065" s="10"/>
      <c r="J15065" s="53"/>
      <c r="K15065" s="64"/>
      <c r="O15065" s="60"/>
      <c r="P15065" s="67"/>
      <c r="T15065" s="53"/>
      <c r="U15065" s="64"/>
      <c r="Y15065" s="53"/>
      <c r="Z15065" s="64"/>
      <c r="AD15065" s="53"/>
    </row>
    <row r="15066" spans="1:30" s="13" customFormat="1" x14ac:dyDescent="0.25">
      <c r="A15066"/>
      <c r="B15066" s="32"/>
      <c r="C15066" s="34"/>
      <c r="D15066" s="10"/>
      <c r="J15066" s="53"/>
      <c r="K15066" s="64"/>
      <c r="O15066" s="60"/>
      <c r="P15066" s="67"/>
      <c r="T15066" s="53"/>
      <c r="U15066" s="64"/>
      <c r="Y15066" s="53"/>
      <c r="Z15066" s="64"/>
      <c r="AD15066" s="53"/>
    </row>
    <row r="15067" spans="1:30" s="13" customFormat="1" x14ac:dyDescent="0.25">
      <c r="A15067"/>
      <c r="B15067" s="32"/>
      <c r="C15067" s="34"/>
      <c r="D15067" s="10"/>
      <c r="J15067" s="53"/>
      <c r="K15067" s="64"/>
      <c r="O15067" s="60"/>
      <c r="P15067" s="67"/>
      <c r="T15067" s="53"/>
      <c r="U15067" s="64"/>
      <c r="Y15067" s="53"/>
      <c r="Z15067" s="64"/>
      <c r="AD15067" s="53"/>
    </row>
    <row r="15068" spans="1:30" s="13" customFormat="1" x14ac:dyDescent="0.25">
      <c r="A15068"/>
      <c r="B15068" s="32"/>
      <c r="C15068" s="34"/>
      <c r="D15068" s="10"/>
      <c r="J15068" s="53"/>
      <c r="K15068" s="64"/>
      <c r="O15068" s="60"/>
      <c r="P15068" s="67"/>
      <c r="T15068" s="53"/>
      <c r="U15068" s="64"/>
      <c r="Y15068" s="53"/>
      <c r="Z15068" s="64"/>
      <c r="AD15068" s="53"/>
    </row>
    <row r="15069" spans="1:30" s="13" customFormat="1" x14ac:dyDescent="0.25">
      <c r="A15069"/>
      <c r="B15069" s="32"/>
      <c r="C15069" s="34"/>
      <c r="D15069" s="10"/>
      <c r="J15069" s="53"/>
      <c r="K15069" s="64"/>
      <c r="O15069" s="60"/>
      <c r="P15069" s="67"/>
      <c r="T15069" s="53"/>
      <c r="U15069" s="64"/>
      <c r="Y15069" s="53"/>
      <c r="Z15069" s="64"/>
      <c r="AD15069" s="53"/>
    </row>
    <row r="15070" spans="1:30" s="13" customFormat="1" x14ac:dyDescent="0.25">
      <c r="A15070"/>
      <c r="B15070" s="32"/>
      <c r="C15070" s="34"/>
      <c r="D15070" s="10"/>
      <c r="J15070" s="53"/>
      <c r="K15070" s="64"/>
      <c r="O15070" s="60"/>
      <c r="P15070" s="67"/>
      <c r="T15070" s="53"/>
      <c r="U15070" s="64"/>
      <c r="Y15070" s="53"/>
      <c r="Z15070" s="64"/>
      <c r="AD15070" s="53"/>
    </row>
    <row r="15071" spans="1:30" s="13" customFormat="1" x14ac:dyDescent="0.25">
      <c r="A15071"/>
      <c r="B15071" s="32"/>
      <c r="C15071" s="34"/>
      <c r="D15071" s="10"/>
      <c r="J15071" s="53"/>
      <c r="K15071" s="64"/>
      <c r="O15071" s="60"/>
      <c r="P15071" s="67"/>
      <c r="T15071" s="53"/>
      <c r="U15071" s="64"/>
      <c r="Y15071" s="53"/>
      <c r="Z15071" s="64"/>
      <c r="AD15071" s="53"/>
    </row>
    <row r="15072" spans="1:30" s="13" customFormat="1" x14ac:dyDescent="0.25">
      <c r="A15072"/>
      <c r="B15072" s="32"/>
      <c r="C15072" s="34"/>
      <c r="D15072" s="10"/>
      <c r="J15072" s="53"/>
      <c r="K15072" s="64"/>
      <c r="O15072" s="60"/>
      <c r="P15072" s="67"/>
      <c r="T15072" s="53"/>
      <c r="U15072" s="64"/>
      <c r="Y15072" s="53"/>
      <c r="Z15072" s="64"/>
      <c r="AD15072" s="53"/>
    </row>
    <row r="15073" spans="1:30" s="13" customFormat="1" x14ac:dyDescent="0.25">
      <c r="A15073"/>
      <c r="B15073" s="32"/>
      <c r="C15073" s="34"/>
      <c r="D15073" s="10"/>
      <c r="J15073" s="53"/>
      <c r="K15073" s="64"/>
      <c r="O15073" s="60"/>
      <c r="P15073" s="67"/>
      <c r="T15073" s="53"/>
      <c r="U15073" s="64"/>
      <c r="Y15073" s="53"/>
      <c r="Z15073" s="64"/>
      <c r="AD15073" s="53"/>
    </row>
    <row r="15074" spans="1:30" s="13" customFormat="1" x14ac:dyDescent="0.25">
      <c r="A15074"/>
      <c r="B15074" s="32"/>
      <c r="C15074" s="34"/>
      <c r="D15074" s="10"/>
      <c r="J15074" s="53"/>
      <c r="K15074" s="64"/>
      <c r="O15074" s="60"/>
      <c r="P15074" s="67"/>
      <c r="T15074" s="53"/>
      <c r="U15074" s="64"/>
      <c r="Y15074" s="53"/>
      <c r="Z15074" s="64"/>
      <c r="AD15074" s="53"/>
    </row>
    <row r="15075" spans="1:30" s="13" customFormat="1" x14ac:dyDescent="0.25">
      <c r="A15075"/>
      <c r="B15075" s="32"/>
      <c r="C15075" s="34"/>
      <c r="D15075" s="10"/>
      <c r="J15075" s="53"/>
      <c r="K15075" s="64"/>
      <c r="O15075" s="60"/>
      <c r="P15075" s="67"/>
      <c r="T15075" s="53"/>
      <c r="U15075" s="64"/>
      <c r="Y15075" s="53"/>
      <c r="Z15075" s="64"/>
      <c r="AD15075" s="53"/>
    </row>
    <row r="15076" spans="1:30" s="13" customFormat="1" x14ac:dyDescent="0.25">
      <c r="A15076"/>
      <c r="B15076" s="32"/>
      <c r="C15076" s="34"/>
      <c r="D15076" s="10"/>
      <c r="J15076" s="53"/>
      <c r="K15076" s="64"/>
      <c r="O15076" s="60"/>
      <c r="P15076" s="67"/>
      <c r="T15076" s="53"/>
      <c r="U15076" s="64"/>
      <c r="Y15076" s="53"/>
      <c r="Z15076" s="64"/>
      <c r="AD15076" s="53"/>
    </row>
    <row r="15077" spans="1:30" s="13" customFormat="1" x14ac:dyDescent="0.25">
      <c r="A15077"/>
      <c r="B15077" s="32"/>
      <c r="C15077" s="34"/>
      <c r="D15077" s="10"/>
      <c r="J15077" s="53"/>
      <c r="K15077" s="64"/>
      <c r="O15077" s="60"/>
      <c r="P15077" s="67"/>
      <c r="T15077" s="53"/>
      <c r="U15077" s="64"/>
      <c r="Y15077" s="53"/>
      <c r="Z15077" s="64"/>
      <c r="AD15077" s="53"/>
    </row>
    <row r="15078" spans="1:30" s="13" customFormat="1" x14ac:dyDescent="0.25">
      <c r="A15078"/>
      <c r="B15078" s="32"/>
      <c r="C15078" s="34"/>
      <c r="D15078" s="10"/>
      <c r="J15078" s="53"/>
      <c r="K15078" s="64"/>
      <c r="O15078" s="60"/>
      <c r="P15078" s="67"/>
      <c r="T15078" s="53"/>
      <c r="U15078" s="64"/>
      <c r="Y15078" s="53"/>
      <c r="Z15078" s="64"/>
      <c r="AD15078" s="53"/>
    </row>
    <row r="15079" spans="1:30" s="13" customFormat="1" x14ac:dyDescent="0.25">
      <c r="A15079"/>
      <c r="B15079" s="32"/>
      <c r="C15079" s="34"/>
      <c r="D15079" s="10"/>
      <c r="J15079" s="53"/>
      <c r="K15079" s="64"/>
      <c r="O15079" s="60"/>
      <c r="P15079" s="67"/>
      <c r="T15079" s="53"/>
      <c r="U15079" s="64"/>
      <c r="Y15079" s="53"/>
      <c r="Z15079" s="64"/>
      <c r="AD15079" s="53"/>
    </row>
    <row r="15080" spans="1:30" s="13" customFormat="1" x14ac:dyDescent="0.25">
      <c r="A15080"/>
      <c r="B15080" s="32"/>
      <c r="C15080" s="34"/>
      <c r="D15080" s="10"/>
      <c r="J15080" s="53"/>
      <c r="K15080" s="64"/>
      <c r="O15080" s="60"/>
      <c r="P15080" s="67"/>
      <c r="T15080" s="53"/>
      <c r="U15080" s="64"/>
      <c r="Y15080" s="53"/>
      <c r="Z15080" s="64"/>
      <c r="AD15080" s="53"/>
    </row>
    <row r="15081" spans="1:30" s="13" customFormat="1" x14ac:dyDescent="0.25">
      <c r="A15081"/>
      <c r="B15081" s="32"/>
      <c r="C15081" s="34"/>
      <c r="D15081" s="10"/>
      <c r="J15081" s="53"/>
      <c r="K15081" s="64"/>
      <c r="O15081" s="60"/>
      <c r="P15081" s="67"/>
      <c r="T15081" s="53"/>
      <c r="U15081" s="64"/>
      <c r="Y15081" s="53"/>
      <c r="Z15081" s="64"/>
      <c r="AD15081" s="53"/>
    </row>
    <row r="15082" spans="1:30" s="13" customFormat="1" x14ac:dyDescent="0.25">
      <c r="A15082"/>
      <c r="B15082" s="32"/>
      <c r="C15082" s="34"/>
      <c r="D15082" s="10"/>
      <c r="J15082" s="53"/>
      <c r="K15082" s="64"/>
      <c r="O15082" s="60"/>
      <c r="P15082" s="67"/>
      <c r="T15082" s="53"/>
      <c r="U15082" s="64"/>
      <c r="Y15082" s="53"/>
      <c r="Z15082" s="64"/>
      <c r="AD15082" s="53"/>
    </row>
    <row r="15083" spans="1:30" s="13" customFormat="1" x14ac:dyDescent="0.25">
      <c r="A15083"/>
      <c r="B15083" s="32"/>
      <c r="C15083" s="34"/>
      <c r="D15083" s="10"/>
      <c r="J15083" s="53"/>
      <c r="K15083" s="64"/>
      <c r="O15083" s="60"/>
      <c r="P15083" s="67"/>
      <c r="T15083" s="53"/>
      <c r="U15083" s="64"/>
      <c r="Y15083" s="53"/>
      <c r="Z15083" s="64"/>
      <c r="AD15083" s="53"/>
    </row>
    <row r="15084" spans="1:30" s="13" customFormat="1" x14ac:dyDescent="0.25">
      <c r="A15084"/>
      <c r="B15084" s="32"/>
      <c r="C15084" s="34"/>
      <c r="D15084" s="10"/>
      <c r="J15084" s="53"/>
      <c r="K15084" s="64"/>
      <c r="O15084" s="60"/>
      <c r="P15084" s="67"/>
      <c r="T15084" s="53"/>
      <c r="U15084" s="64"/>
      <c r="Y15084" s="53"/>
      <c r="Z15084" s="64"/>
      <c r="AD15084" s="53"/>
    </row>
    <row r="15085" spans="1:30" s="13" customFormat="1" x14ac:dyDescent="0.25">
      <c r="A15085"/>
      <c r="B15085" s="32"/>
      <c r="C15085" s="34"/>
      <c r="D15085" s="10"/>
      <c r="J15085" s="53"/>
      <c r="K15085" s="64"/>
      <c r="O15085" s="60"/>
      <c r="P15085" s="67"/>
      <c r="T15085" s="53"/>
      <c r="U15085" s="64"/>
      <c r="Y15085" s="53"/>
      <c r="Z15085" s="64"/>
      <c r="AD15085" s="53"/>
    </row>
    <row r="15086" spans="1:30" s="13" customFormat="1" x14ac:dyDescent="0.25">
      <c r="A15086"/>
      <c r="B15086" s="32"/>
      <c r="C15086" s="34"/>
      <c r="D15086" s="10"/>
      <c r="J15086" s="53"/>
      <c r="K15086" s="64"/>
      <c r="O15086" s="60"/>
      <c r="P15086" s="67"/>
      <c r="T15086" s="53"/>
      <c r="U15086" s="64"/>
      <c r="Y15086" s="53"/>
      <c r="Z15086" s="64"/>
      <c r="AD15086" s="53"/>
    </row>
    <row r="15087" spans="1:30" s="13" customFormat="1" x14ac:dyDescent="0.25">
      <c r="A15087"/>
      <c r="B15087" s="32"/>
      <c r="C15087" s="34"/>
      <c r="D15087" s="10"/>
      <c r="J15087" s="53"/>
      <c r="K15087" s="64"/>
      <c r="O15087" s="60"/>
      <c r="P15087" s="67"/>
      <c r="T15087" s="53"/>
      <c r="U15087" s="64"/>
      <c r="Y15087" s="53"/>
      <c r="Z15087" s="64"/>
      <c r="AD15087" s="53"/>
    </row>
    <row r="15088" spans="1:30" s="13" customFormat="1" x14ac:dyDescent="0.25">
      <c r="A15088"/>
      <c r="B15088" s="32"/>
      <c r="C15088" s="34"/>
      <c r="D15088" s="10"/>
      <c r="J15088" s="53"/>
      <c r="K15088" s="64"/>
      <c r="O15088" s="60"/>
      <c r="P15088" s="67"/>
      <c r="T15088" s="53"/>
      <c r="U15088" s="64"/>
      <c r="Y15088" s="53"/>
      <c r="Z15088" s="64"/>
      <c r="AD15088" s="53"/>
    </row>
    <row r="15089" spans="1:30" s="13" customFormat="1" x14ac:dyDescent="0.25">
      <c r="A15089"/>
      <c r="B15089" s="32"/>
      <c r="C15089" s="34"/>
      <c r="D15089" s="10"/>
      <c r="J15089" s="53"/>
      <c r="K15089" s="64"/>
      <c r="O15089" s="60"/>
      <c r="P15089" s="67"/>
      <c r="T15089" s="53"/>
      <c r="U15089" s="64"/>
      <c r="Y15089" s="53"/>
      <c r="Z15089" s="64"/>
      <c r="AD15089" s="53"/>
    </row>
    <row r="15090" spans="1:30" s="13" customFormat="1" x14ac:dyDescent="0.25">
      <c r="A15090"/>
      <c r="B15090" s="32"/>
      <c r="C15090" s="34"/>
      <c r="D15090" s="10"/>
      <c r="J15090" s="53"/>
      <c r="K15090" s="64"/>
      <c r="O15090" s="60"/>
      <c r="P15090" s="67"/>
      <c r="T15090" s="53"/>
      <c r="U15090" s="64"/>
      <c r="Y15090" s="53"/>
      <c r="Z15090" s="64"/>
      <c r="AD15090" s="53"/>
    </row>
    <row r="15091" spans="1:30" s="13" customFormat="1" x14ac:dyDescent="0.25">
      <c r="A15091"/>
      <c r="B15091" s="32"/>
      <c r="C15091" s="34"/>
      <c r="D15091" s="10"/>
      <c r="J15091" s="53"/>
      <c r="K15091" s="64"/>
      <c r="O15091" s="60"/>
      <c r="P15091" s="67"/>
      <c r="T15091" s="53"/>
      <c r="U15091" s="64"/>
      <c r="Y15091" s="53"/>
      <c r="Z15091" s="64"/>
      <c r="AD15091" s="53"/>
    </row>
    <row r="15092" spans="1:30" s="13" customFormat="1" x14ac:dyDescent="0.25">
      <c r="A15092"/>
      <c r="B15092" s="32"/>
      <c r="C15092" s="34"/>
      <c r="D15092" s="10"/>
      <c r="J15092" s="53"/>
      <c r="K15092" s="64"/>
      <c r="O15092" s="60"/>
      <c r="P15092" s="67"/>
      <c r="T15092" s="53"/>
      <c r="U15092" s="64"/>
      <c r="Y15092" s="53"/>
      <c r="Z15092" s="64"/>
      <c r="AD15092" s="53"/>
    </row>
    <row r="15093" spans="1:30" s="13" customFormat="1" x14ac:dyDescent="0.25">
      <c r="A15093"/>
      <c r="B15093" s="32"/>
      <c r="C15093" s="34"/>
      <c r="D15093" s="10"/>
      <c r="J15093" s="53"/>
      <c r="K15093" s="64"/>
      <c r="O15093" s="60"/>
      <c r="P15093" s="67"/>
      <c r="T15093" s="53"/>
      <c r="U15093" s="64"/>
      <c r="Y15093" s="53"/>
      <c r="Z15093" s="64"/>
      <c r="AD15093" s="53"/>
    </row>
    <row r="15094" spans="1:30" s="13" customFormat="1" x14ac:dyDescent="0.25">
      <c r="A15094"/>
      <c r="B15094" s="32"/>
      <c r="C15094" s="34"/>
      <c r="D15094" s="10"/>
      <c r="J15094" s="53"/>
      <c r="K15094" s="64"/>
      <c r="O15094" s="60"/>
      <c r="P15094" s="67"/>
      <c r="T15094" s="53"/>
      <c r="U15094" s="64"/>
      <c r="Y15094" s="53"/>
      <c r="Z15094" s="64"/>
      <c r="AD15094" s="53"/>
    </row>
    <row r="15095" spans="1:30" s="13" customFormat="1" x14ac:dyDescent="0.25">
      <c r="A15095"/>
      <c r="B15095" s="32"/>
      <c r="C15095" s="34"/>
      <c r="D15095" s="10"/>
      <c r="J15095" s="53"/>
      <c r="K15095" s="64"/>
      <c r="O15095" s="60"/>
      <c r="P15095" s="67"/>
      <c r="T15095" s="53"/>
      <c r="U15095" s="64"/>
      <c r="Y15095" s="53"/>
      <c r="Z15095" s="64"/>
      <c r="AD15095" s="53"/>
    </row>
    <row r="15096" spans="1:30" s="13" customFormat="1" x14ac:dyDescent="0.25">
      <c r="A15096"/>
      <c r="B15096" s="32"/>
      <c r="C15096" s="34"/>
      <c r="D15096" s="10"/>
      <c r="J15096" s="53"/>
      <c r="K15096" s="64"/>
      <c r="O15096" s="60"/>
      <c r="P15096" s="67"/>
      <c r="T15096" s="53"/>
      <c r="U15096" s="64"/>
      <c r="Y15096" s="53"/>
      <c r="Z15096" s="64"/>
      <c r="AD15096" s="53"/>
    </row>
    <row r="15097" spans="1:30" s="13" customFormat="1" x14ac:dyDescent="0.25">
      <c r="A15097"/>
      <c r="B15097" s="32"/>
      <c r="C15097" s="34"/>
      <c r="D15097" s="10"/>
      <c r="J15097" s="53"/>
      <c r="K15097" s="64"/>
      <c r="O15097" s="60"/>
      <c r="P15097" s="67"/>
      <c r="T15097" s="53"/>
      <c r="U15097" s="64"/>
      <c r="Y15097" s="53"/>
      <c r="Z15097" s="64"/>
      <c r="AD15097" s="53"/>
    </row>
    <row r="15098" spans="1:30" s="13" customFormat="1" x14ac:dyDescent="0.25">
      <c r="A15098"/>
      <c r="B15098" s="32"/>
      <c r="C15098" s="34"/>
      <c r="D15098" s="10"/>
      <c r="J15098" s="53"/>
      <c r="K15098" s="64"/>
      <c r="O15098" s="60"/>
      <c r="P15098" s="67"/>
      <c r="T15098" s="53"/>
      <c r="U15098" s="64"/>
      <c r="Y15098" s="53"/>
      <c r="Z15098" s="64"/>
      <c r="AD15098" s="53"/>
    </row>
    <row r="15099" spans="1:30" s="13" customFormat="1" x14ac:dyDescent="0.25">
      <c r="A15099"/>
      <c r="B15099" s="32"/>
      <c r="C15099" s="34"/>
      <c r="D15099" s="10"/>
      <c r="J15099" s="53"/>
      <c r="K15099" s="64"/>
      <c r="O15099" s="60"/>
      <c r="P15099" s="67"/>
      <c r="T15099" s="53"/>
      <c r="U15099" s="64"/>
      <c r="Y15099" s="53"/>
      <c r="Z15099" s="64"/>
      <c r="AD15099" s="53"/>
    </row>
    <row r="15100" spans="1:30" s="13" customFormat="1" x14ac:dyDescent="0.25">
      <c r="A15100"/>
      <c r="B15100" s="32"/>
      <c r="C15100" s="34"/>
      <c r="D15100" s="10"/>
      <c r="J15100" s="53"/>
      <c r="K15100" s="64"/>
      <c r="O15100" s="60"/>
      <c r="P15100" s="67"/>
      <c r="T15100" s="53"/>
      <c r="U15100" s="64"/>
      <c r="Y15100" s="53"/>
      <c r="Z15100" s="64"/>
      <c r="AD15100" s="53"/>
    </row>
    <row r="15101" spans="1:30" s="13" customFormat="1" x14ac:dyDescent="0.25">
      <c r="A15101"/>
      <c r="B15101" s="32"/>
      <c r="C15101" s="34"/>
      <c r="D15101" s="10"/>
      <c r="J15101" s="53"/>
      <c r="K15101" s="64"/>
      <c r="O15101" s="60"/>
      <c r="P15101" s="67"/>
      <c r="T15101" s="53"/>
      <c r="U15101" s="64"/>
      <c r="Y15101" s="53"/>
      <c r="Z15101" s="64"/>
      <c r="AD15101" s="53"/>
    </row>
    <row r="15102" spans="1:30" s="13" customFormat="1" x14ac:dyDescent="0.25">
      <c r="A15102"/>
      <c r="B15102" s="32"/>
      <c r="C15102" s="34"/>
      <c r="D15102" s="10"/>
      <c r="J15102" s="53"/>
      <c r="K15102" s="64"/>
      <c r="O15102" s="60"/>
      <c r="P15102" s="67"/>
      <c r="T15102" s="53"/>
      <c r="U15102" s="64"/>
      <c r="Y15102" s="53"/>
      <c r="Z15102" s="64"/>
      <c r="AD15102" s="53"/>
    </row>
    <row r="15103" spans="1:30" s="13" customFormat="1" x14ac:dyDescent="0.25">
      <c r="A15103"/>
      <c r="B15103" s="32"/>
      <c r="C15103" s="34"/>
      <c r="D15103" s="10"/>
      <c r="J15103" s="53"/>
      <c r="K15103" s="64"/>
      <c r="O15103" s="60"/>
      <c r="P15103" s="67"/>
      <c r="T15103" s="53"/>
      <c r="U15103" s="64"/>
      <c r="Y15103" s="53"/>
      <c r="Z15103" s="64"/>
      <c r="AD15103" s="53"/>
    </row>
    <row r="15104" spans="1:30" s="13" customFormat="1" x14ac:dyDescent="0.25">
      <c r="A15104"/>
      <c r="B15104" s="32"/>
      <c r="C15104" s="34"/>
      <c r="D15104" s="10"/>
      <c r="J15104" s="53"/>
      <c r="K15104" s="64"/>
      <c r="O15104" s="60"/>
      <c r="P15104" s="67"/>
      <c r="T15104" s="53"/>
      <c r="U15104" s="64"/>
      <c r="Y15104" s="53"/>
      <c r="Z15104" s="64"/>
      <c r="AD15104" s="53"/>
    </row>
    <row r="15105" spans="1:30" s="13" customFormat="1" x14ac:dyDescent="0.25">
      <c r="A15105"/>
      <c r="B15105" s="32"/>
      <c r="C15105" s="34"/>
      <c r="D15105" s="10"/>
      <c r="J15105" s="53"/>
      <c r="K15105" s="64"/>
      <c r="O15105" s="60"/>
      <c r="P15105" s="67"/>
      <c r="T15105" s="53"/>
      <c r="U15105" s="64"/>
      <c r="Y15105" s="53"/>
      <c r="Z15105" s="64"/>
      <c r="AD15105" s="53"/>
    </row>
    <row r="15106" spans="1:30" s="13" customFormat="1" x14ac:dyDescent="0.25">
      <c r="A15106"/>
      <c r="B15106" s="32"/>
      <c r="C15106" s="34"/>
      <c r="D15106" s="10"/>
      <c r="J15106" s="53"/>
      <c r="K15106" s="64"/>
      <c r="O15106" s="60"/>
      <c r="P15106" s="67"/>
      <c r="T15106" s="53"/>
      <c r="U15106" s="64"/>
      <c r="Y15106" s="53"/>
      <c r="Z15106" s="64"/>
      <c r="AD15106" s="53"/>
    </row>
    <row r="15107" spans="1:30" s="13" customFormat="1" x14ac:dyDescent="0.25">
      <c r="A15107"/>
      <c r="B15107" s="32"/>
      <c r="C15107" s="34"/>
      <c r="D15107" s="10"/>
      <c r="J15107" s="53"/>
      <c r="K15107" s="64"/>
      <c r="O15107" s="60"/>
      <c r="P15107" s="67"/>
      <c r="T15107" s="53"/>
      <c r="U15107" s="64"/>
      <c r="Y15107" s="53"/>
      <c r="Z15107" s="64"/>
      <c r="AD15107" s="53"/>
    </row>
    <row r="15108" spans="1:30" s="13" customFormat="1" x14ac:dyDescent="0.25">
      <c r="A15108"/>
      <c r="B15108" s="32"/>
      <c r="C15108" s="34"/>
      <c r="D15108" s="10"/>
      <c r="J15108" s="53"/>
      <c r="K15108" s="64"/>
      <c r="O15108" s="60"/>
      <c r="P15108" s="67"/>
      <c r="T15108" s="53"/>
      <c r="U15108" s="64"/>
      <c r="Y15108" s="53"/>
      <c r="Z15108" s="64"/>
      <c r="AD15108" s="53"/>
    </row>
    <row r="15109" spans="1:30" s="13" customFormat="1" x14ac:dyDescent="0.25">
      <c r="A15109"/>
      <c r="B15109" s="32"/>
      <c r="C15109" s="34"/>
      <c r="D15109" s="10"/>
      <c r="J15109" s="53"/>
      <c r="K15109" s="64"/>
      <c r="O15109" s="60"/>
      <c r="P15109" s="67"/>
      <c r="T15109" s="53"/>
      <c r="U15109" s="64"/>
      <c r="Y15109" s="53"/>
      <c r="Z15109" s="64"/>
      <c r="AD15109" s="53"/>
    </row>
    <row r="15110" spans="1:30" s="13" customFormat="1" x14ac:dyDescent="0.25">
      <c r="A15110"/>
      <c r="B15110" s="32"/>
      <c r="C15110" s="34"/>
      <c r="D15110" s="10"/>
      <c r="J15110" s="53"/>
      <c r="K15110" s="64"/>
      <c r="O15110" s="60"/>
      <c r="P15110" s="67"/>
      <c r="T15110" s="53"/>
      <c r="U15110" s="64"/>
      <c r="Y15110" s="53"/>
      <c r="Z15110" s="64"/>
      <c r="AD15110" s="53"/>
    </row>
    <row r="15111" spans="1:30" s="13" customFormat="1" x14ac:dyDescent="0.25">
      <c r="A15111"/>
      <c r="B15111" s="32"/>
      <c r="C15111" s="34"/>
      <c r="D15111" s="10"/>
      <c r="J15111" s="53"/>
      <c r="K15111" s="64"/>
      <c r="O15111" s="60"/>
      <c r="P15111" s="67"/>
      <c r="T15111" s="53"/>
      <c r="U15111" s="64"/>
      <c r="Y15111" s="53"/>
      <c r="Z15111" s="64"/>
      <c r="AD15111" s="53"/>
    </row>
    <row r="15112" spans="1:30" s="13" customFormat="1" x14ac:dyDescent="0.25">
      <c r="A15112"/>
      <c r="B15112" s="32"/>
      <c r="C15112" s="34"/>
      <c r="D15112" s="10"/>
      <c r="J15112" s="53"/>
      <c r="K15112" s="64"/>
      <c r="O15112" s="60"/>
      <c r="P15112" s="67"/>
      <c r="T15112" s="53"/>
      <c r="U15112" s="64"/>
      <c r="Y15112" s="53"/>
      <c r="Z15112" s="64"/>
      <c r="AD15112" s="53"/>
    </row>
    <row r="15113" spans="1:30" s="13" customFormat="1" x14ac:dyDescent="0.25">
      <c r="A15113"/>
      <c r="B15113" s="32"/>
      <c r="C15113" s="34"/>
      <c r="D15113" s="10"/>
      <c r="J15113" s="53"/>
      <c r="K15113" s="64"/>
      <c r="O15113" s="60"/>
      <c r="P15113" s="67"/>
      <c r="T15113" s="53"/>
      <c r="U15113" s="64"/>
      <c r="Y15113" s="53"/>
      <c r="Z15113" s="64"/>
      <c r="AD15113" s="53"/>
    </row>
    <row r="15114" spans="1:30" s="13" customFormat="1" x14ac:dyDescent="0.25">
      <c r="A15114"/>
      <c r="B15114" s="32"/>
      <c r="C15114" s="34"/>
      <c r="D15114" s="10"/>
      <c r="J15114" s="53"/>
      <c r="K15114" s="64"/>
      <c r="O15114" s="60"/>
      <c r="P15114" s="67"/>
      <c r="T15114" s="53"/>
      <c r="U15114" s="64"/>
      <c r="Y15114" s="53"/>
      <c r="Z15114" s="64"/>
      <c r="AD15114" s="53"/>
    </row>
    <row r="15115" spans="1:30" s="13" customFormat="1" x14ac:dyDescent="0.25">
      <c r="A15115"/>
      <c r="B15115" s="32"/>
      <c r="C15115" s="34"/>
      <c r="D15115" s="10"/>
      <c r="J15115" s="53"/>
      <c r="K15115" s="64"/>
      <c r="O15115" s="60"/>
      <c r="P15115" s="67"/>
      <c r="T15115" s="53"/>
      <c r="U15115" s="64"/>
      <c r="Y15115" s="53"/>
      <c r="Z15115" s="64"/>
      <c r="AD15115" s="53"/>
    </row>
    <row r="15116" spans="1:30" s="13" customFormat="1" x14ac:dyDescent="0.25">
      <c r="A15116"/>
      <c r="B15116" s="32"/>
      <c r="C15116" s="34"/>
      <c r="D15116" s="10"/>
      <c r="J15116" s="53"/>
      <c r="K15116" s="64"/>
      <c r="O15116" s="60"/>
      <c r="P15116" s="67"/>
      <c r="T15116" s="53"/>
      <c r="U15116" s="64"/>
      <c r="Y15116" s="53"/>
      <c r="Z15116" s="64"/>
      <c r="AD15116" s="53"/>
    </row>
    <row r="15117" spans="1:30" s="13" customFormat="1" x14ac:dyDescent="0.25">
      <c r="A15117"/>
      <c r="B15117" s="32"/>
      <c r="C15117" s="34"/>
      <c r="D15117" s="10"/>
      <c r="J15117" s="53"/>
      <c r="K15117" s="64"/>
      <c r="O15117" s="60"/>
      <c r="P15117" s="67"/>
      <c r="T15117" s="53"/>
      <c r="U15117" s="64"/>
      <c r="Y15117" s="53"/>
      <c r="Z15117" s="64"/>
      <c r="AD15117" s="53"/>
    </row>
    <row r="15118" spans="1:30" s="13" customFormat="1" x14ac:dyDescent="0.25">
      <c r="A15118"/>
      <c r="B15118" s="32"/>
      <c r="C15118" s="34"/>
      <c r="D15118" s="10"/>
      <c r="J15118" s="53"/>
      <c r="K15118" s="64"/>
      <c r="O15118" s="60"/>
      <c r="P15118" s="67"/>
      <c r="T15118" s="53"/>
      <c r="U15118" s="64"/>
      <c r="Y15118" s="53"/>
      <c r="Z15118" s="64"/>
      <c r="AD15118" s="53"/>
    </row>
    <row r="15119" spans="1:30" s="13" customFormat="1" x14ac:dyDescent="0.25">
      <c r="A15119"/>
      <c r="B15119" s="32"/>
      <c r="C15119" s="34"/>
      <c r="D15119" s="10"/>
      <c r="J15119" s="53"/>
      <c r="K15119" s="64"/>
      <c r="O15119" s="60"/>
      <c r="P15119" s="67"/>
      <c r="T15119" s="53"/>
      <c r="U15119" s="64"/>
      <c r="Y15119" s="53"/>
      <c r="Z15119" s="64"/>
      <c r="AD15119" s="53"/>
    </row>
    <row r="15120" spans="1:30" s="13" customFormat="1" x14ac:dyDescent="0.25">
      <c r="A15120"/>
      <c r="B15120" s="32"/>
      <c r="C15120" s="34"/>
      <c r="D15120" s="10"/>
      <c r="J15120" s="53"/>
      <c r="K15120" s="64"/>
      <c r="O15120" s="60"/>
      <c r="P15120" s="67"/>
      <c r="T15120" s="53"/>
      <c r="U15120" s="64"/>
      <c r="Y15120" s="53"/>
      <c r="Z15120" s="64"/>
      <c r="AD15120" s="53"/>
    </row>
    <row r="15121" spans="1:30" s="13" customFormat="1" x14ac:dyDescent="0.25">
      <c r="A15121"/>
      <c r="B15121" s="32"/>
      <c r="C15121" s="34"/>
      <c r="D15121" s="10"/>
      <c r="J15121" s="53"/>
      <c r="K15121" s="64"/>
      <c r="O15121" s="60"/>
      <c r="P15121" s="67"/>
      <c r="T15121" s="53"/>
      <c r="U15121" s="64"/>
      <c r="Y15121" s="53"/>
      <c r="Z15121" s="64"/>
      <c r="AD15121" s="53"/>
    </row>
    <row r="15122" spans="1:30" s="13" customFormat="1" x14ac:dyDescent="0.25">
      <c r="A15122"/>
      <c r="B15122" s="32"/>
      <c r="C15122" s="34"/>
      <c r="D15122" s="10"/>
      <c r="J15122" s="53"/>
      <c r="K15122" s="64"/>
      <c r="O15122" s="60"/>
      <c r="P15122" s="67"/>
      <c r="T15122" s="53"/>
      <c r="U15122" s="64"/>
      <c r="Y15122" s="53"/>
      <c r="Z15122" s="64"/>
      <c r="AD15122" s="53"/>
    </row>
    <row r="15123" spans="1:30" s="13" customFormat="1" x14ac:dyDescent="0.25">
      <c r="A15123"/>
      <c r="B15123" s="32"/>
      <c r="C15123" s="34"/>
      <c r="D15123" s="10"/>
      <c r="J15123" s="53"/>
      <c r="K15123" s="64"/>
      <c r="O15123" s="60"/>
      <c r="P15123" s="67"/>
      <c r="T15123" s="53"/>
      <c r="U15123" s="64"/>
      <c r="Y15123" s="53"/>
      <c r="Z15123" s="64"/>
      <c r="AD15123" s="53"/>
    </row>
    <row r="15124" spans="1:30" s="13" customFormat="1" x14ac:dyDescent="0.25">
      <c r="A15124"/>
      <c r="B15124" s="32"/>
      <c r="C15124" s="34"/>
      <c r="D15124" s="10"/>
      <c r="J15124" s="53"/>
      <c r="K15124" s="64"/>
      <c r="O15124" s="60"/>
      <c r="P15124" s="67"/>
      <c r="T15124" s="53"/>
      <c r="U15124" s="64"/>
      <c r="Y15124" s="53"/>
      <c r="Z15124" s="64"/>
      <c r="AD15124" s="53"/>
    </row>
    <row r="15125" spans="1:30" s="13" customFormat="1" x14ac:dyDescent="0.25">
      <c r="A15125"/>
      <c r="B15125" s="32"/>
      <c r="C15125" s="34"/>
      <c r="D15125" s="10"/>
      <c r="J15125" s="53"/>
      <c r="K15125" s="64"/>
      <c r="O15125" s="60"/>
      <c r="P15125" s="67"/>
      <c r="T15125" s="53"/>
      <c r="U15125" s="64"/>
      <c r="Y15125" s="53"/>
      <c r="Z15125" s="64"/>
      <c r="AD15125" s="53"/>
    </row>
    <row r="15126" spans="1:30" s="13" customFormat="1" x14ac:dyDescent="0.25">
      <c r="A15126"/>
      <c r="B15126" s="32"/>
      <c r="C15126" s="34"/>
      <c r="D15126" s="10"/>
      <c r="J15126" s="53"/>
      <c r="K15126" s="64"/>
      <c r="O15126" s="60"/>
      <c r="P15126" s="67"/>
      <c r="T15126" s="53"/>
      <c r="U15126" s="64"/>
      <c r="Y15126" s="53"/>
      <c r="Z15126" s="64"/>
      <c r="AD15126" s="53"/>
    </row>
    <row r="15127" spans="1:30" s="13" customFormat="1" x14ac:dyDescent="0.25">
      <c r="A15127"/>
      <c r="B15127" s="32"/>
      <c r="C15127" s="34"/>
      <c r="D15127" s="10"/>
      <c r="J15127" s="53"/>
      <c r="K15127" s="64"/>
      <c r="O15127" s="60"/>
      <c r="P15127" s="67"/>
      <c r="T15127" s="53"/>
      <c r="U15127" s="64"/>
      <c r="Y15127" s="53"/>
      <c r="Z15127" s="64"/>
      <c r="AD15127" s="53"/>
    </row>
    <row r="15128" spans="1:30" s="13" customFormat="1" x14ac:dyDescent="0.25">
      <c r="A15128"/>
      <c r="B15128" s="32"/>
      <c r="C15128" s="34"/>
      <c r="D15128" s="10"/>
      <c r="J15128" s="53"/>
      <c r="K15128" s="64"/>
      <c r="O15128" s="60"/>
      <c r="P15128" s="67"/>
      <c r="T15128" s="53"/>
      <c r="U15128" s="64"/>
      <c r="Y15128" s="53"/>
      <c r="Z15128" s="64"/>
      <c r="AD15128" s="53"/>
    </row>
    <row r="15129" spans="1:30" s="13" customFormat="1" x14ac:dyDescent="0.25">
      <c r="A15129"/>
      <c r="B15129" s="32"/>
      <c r="C15129" s="34"/>
      <c r="D15129" s="10"/>
      <c r="J15129" s="53"/>
      <c r="K15129" s="64"/>
      <c r="O15129" s="60"/>
      <c r="P15129" s="67"/>
      <c r="T15129" s="53"/>
      <c r="U15129" s="64"/>
      <c r="Y15129" s="53"/>
      <c r="Z15129" s="64"/>
      <c r="AD15129" s="53"/>
    </row>
    <row r="15130" spans="1:30" s="13" customFormat="1" x14ac:dyDescent="0.25">
      <c r="A15130"/>
      <c r="B15130" s="32"/>
      <c r="C15130" s="34"/>
      <c r="D15130" s="10"/>
      <c r="J15130" s="53"/>
      <c r="K15130" s="64"/>
      <c r="O15130" s="60"/>
      <c r="P15130" s="67"/>
      <c r="T15130" s="53"/>
      <c r="U15130" s="64"/>
      <c r="Y15130" s="53"/>
      <c r="Z15130" s="64"/>
      <c r="AD15130" s="53"/>
    </row>
    <row r="15131" spans="1:30" s="13" customFormat="1" x14ac:dyDescent="0.25">
      <c r="A15131"/>
      <c r="B15131" s="32"/>
      <c r="C15131" s="34"/>
      <c r="D15131" s="10"/>
      <c r="J15131" s="53"/>
      <c r="K15131" s="64"/>
      <c r="O15131" s="60"/>
      <c r="P15131" s="67"/>
      <c r="T15131" s="53"/>
      <c r="U15131" s="64"/>
      <c r="Y15131" s="53"/>
      <c r="Z15131" s="64"/>
      <c r="AD15131" s="53"/>
    </row>
    <row r="15132" spans="1:30" s="13" customFormat="1" x14ac:dyDescent="0.25">
      <c r="A15132"/>
      <c r="B15132" s="32"/>
      <c r="C15132" s="34"/>
      <c r="D15132" s="10"/>
      <c r="J15132" s="53"/>
      <c r="K15132" s="64"/>
      <c r="O15132" s="60"/>
      <c r="P15132" s="67"/>
      <c r="T15132" s="53"/>
      <c r="U15132" s="64"/>
      <c r="Y15132" s="53"/>
      <c r="Z15132" s="64"/>
      <c r="AD15132" s="53"/>
    </row>
    <row r="15133" spans="1:30" s="13" customFormat="1" x14ac:dyDescent="0.25">
      <c r="A15133"/>
      <c r="B15133" s="32"/>
      <c r="C15133" s="34"/>
      <c r="D15133" s="10"/>
      <c r="J15133" s="53"/>
      <c r="K15133" s="64"/>
      <c r="O15133" s="60"/>
      <c r="P15133" s="67"/>
      <c r="T15133" s="53"/>
      <c r="U15133" s="64"/>
      <c r="Y15133" s="53"/>
      <c r="Z15133" s="64"/>
      <c r="AD15133" s="53"/>
    </row>
    <row r="15134" spans="1:30" s="13" customFormat="1" x14ac:dyDescent="0.25">
      <c r="A15134"/>
      <c r="B15134" s="32"/>
      <c r="C15134" s="34"/>
      <c r="D15134" s="10"/>
      <c r="J15134" s="53"/>
      <c r="K15134" s="64"/>
      <c r="O15134" s="60"/>
      <c r="P15134" s="67"/>
      <c r="T15134" s="53"/>
      <c r="U15134" s="64"/>
      <c r="Y15134" s="53"/>
      <c r="Z15134" s="64"/>
      <c r="AD15134" s="53"/>
    </row>
    <row r="15135" spans="1:30" s="13" customFormat="1" x14ac:dyDescent="0.25">
      <c r="A15135"/>
      <c r="B15135" s="32"/>
      <c r="C15135" s="34"/>
      <c r="D15135" s="10"/>
      <c r="J15135" s="53"/>
      <c r="K15135" s="64"/>
      <c r="O15135" s="60"/>
      <c r="P15135" s="67"/>
      <c r="T15135" s="53"/>
      <c r="U15135" s="64"/>
      <c r="Y15135" s="53"/>
      <c r="Z15135" s="64"/>
      <c r="AD15135" s="53"/>
    </row>
    <row r="15136" spans="1:30" s="13" customFormat="1" x14ac:dyDescent="0.25">
      <c r="A15136"/>
      <c r="B15136" s="32"/>
      <c r="C15136" s="34"/>
      <c r="D15136" s="10"/>
      <c r="J15136" s="53"/>
      <c r="K15136" s="64"/>
      <c r="O15136" s="60"/>
      <c r="P15136" s="67"/>
      <c r="T15136" s="53"/>
      <c r="U15136" s="64"/>
      <c r="Y15136" s="53"/>
      <c r="Z15136" s="64"/>
      <c r="AD15136" s="53"/>
    </row>
    <row r="15137" spans="1:30" s="13" customFormat="1" x14ac:dyDescent="0.25">
      <c r="A15137"/>
      <c r="B15137" s="32"/>
      <c r="C15137" s="34"/>
      <c r="D15137" s="10"/>
      <c r="J15137" s="53"/>
      <c r="K15137" s="64"/>
      <c r="O15137" s="60"/>
      <c r="P15137" s="67"/>
      <c r="T15137" s="53"/>
      <c r="U15137" s="64"/>
      <c r="Y15137" s="53"/>
      <c r="Z15137" s="64"/>
      <c r="AD15137" s="53"/>
    </row>
    <row r="15138" spans="1:30" s="13" customFormat="1" x14ac:dyDescent="0.25">
      <c r="A15138"/>
      <c r="B15138" s="32"/>
      <c r="C15138" s="34"/>
      <c r="D15138" s="10"/>
      <c r="J15138" s="53"/>
      <c r="K15138" s="64"/>
      <c r="O15138" s="60"/>
      <c r="P15138" s="67"/>
      <c r="T15138" s="53"/>
      <c r="U15138" s="64"/>
      <c r="Y15138" s="53"/>
      <c r="Z15138" s="64"/>
      <c r="AD15138" s="53"/>
    </row>
    <row r="15139" spans="1:30" s="13" customFormat="1" x14ac:dyDescent="0.25">
      <c r="A15139"/>
      <c r="B15139" s="32"/>
      <c r="C15139" s="34"/>
      <c r="D15139" s="10"/>
      <c r="J15139" s="53"/>
      <c r="K15139" s="64"/>
      <c r="O15139" s="60"/>
      <c r="P15139" s="67"/>
      <c r="T15139" s="53"/>
      <c r="U15139" s="64"/>
      <c r="Y15139" s="53"/>
      <c r="Z15139" s="64"/>
      <c r="AD15139" s="53"/>
    </row>
    <row r="15140" spans="1:30" s="13" customFormat="1" x14ac:dyDescent="0.25">
      <c r="A15140"/>
      <c r="B15140" s="32"/>
      <c r="C15140" s="34"/>
      <c r="D15140" s="10"/>
      <c r="J15140" s="53"/>
      <c r="K15140" s="64"/>
      <c r="O15140" s="60"/>
      <c r="P15140" s="67"/>
      <c r="T15140" s="53"/>
      <c r="U15140" s="64"/>
      <c r="Y15140" s="53"/>
      <c r="Z15140" s="64"/>
      <c r="AD15140" s="53"/>
    </row>
    <row r="15141" spans="1:30" s="13" customFormat="1" x14ac:dyDescent="0.25">
      <c r="A15141"/>
      <c r="B15141" s="32"/>
      <c r="C15141" s="34"/>
      <c r="D15141" s="10"/>
      <c r="J15141" s="53"/>
      <c r="K15141" s="64"/>
      <c r="O15141" s="60"/>
      <c r="P15141" s="67"/>
      <c r="T15141" s="53"/>
      <c r="U15141" s="64"/>
      <c r="Y15141" s="53"/>
      <c r="Z15141" s="64"/>
      <c r="AD15141" s="53"/>
    </row>
    <row r="15142" spans="1:30" s="13" customFormat="1" x14ac:dyDescent="0.25">
      <c r="A15142"/>
      <c r="B15142" s="32"/>
      <c r="C15142" s="34"/>
      <c r="D15142" s="10"/>
      <c r="J15142" s="53"/>
      <c r="K15142" s="64"/>
      <c r="O15142" s="60"/>
      <c r="P15142" s="67"/>
      <c r="T15142" s="53"/>
      <c r="U15142" s="64"/>
      <c r="Y15142" s="53"/>
      <c r="Z15142" s="64"/>
      <c r="AD15142" s="53"/>
    </row>
    <row r="15143" spans="1:30" s="13" customFormat="1" x14ac:dyDescent="0.25">
      <c r="A15143"/>
      <c r="B15143" s="32"/>
      <c r="C15143" s="34"/>
      <c r="D15143" s="10"/>
      <c r="J15143" s="53"/>
      <c r="K15143" s="64"/>
      <c r="O15143" s="60"/>
      <c r="P15143" s="67"/>
      <c r="T15143" s="53"/>
      <c r="U15143" s="64"/>
      <c r="Y15143" s="53"/>
      <c r="Z15143" s="64"/>
      <c r="AD15143" s="53"/>
    </row>
    <row r="15144" spans="1:30" s="13" customFormat="1" x14ac:dyDescent="0.25">
      <c r="A15144"/>
      <c r="B15144" s="32"/>
      <c r="C15144" s="34"/>
      <c r="D15144" s="10"/>
      <c r="J15144" s="53"/>
      <c r="K15144" s="64"/>
      <c r="O15144" s="60"/>
      <c r="P15144" s="67"/>
      <c r="T15144" s="53"/>
      <c r="U15144" s="64"/>
      <c r="Y15144" s="53"/>
      <c r="Z15144" s="64"/>
      <c r="AD15144" s="53"/>
    </row>
    <row r="15145" spans="1:30" s="13" customFormat="1" x14ac:dyDescent="0.25">
      <c r="A15145"/>
      <c r="B15145" s="32"/>
      <c r="C15145" s="34"/>
      <c r="D15145" s="10"/>
      <c r="J15145" s="53"/>
      <c r="K15145" s="64"/>
      <c r="O15145" s="60"/>
      <c r="P15145" s="67"/>
      <c r="T15145" s="53"/>
      <c r="U15145" s="64"/>
      <c r="Y15145" s="53"/>
      <c r="Z15145" s="64"/>
      <c r="AD15145" s="53"/>
    </row>
    <row r="15146" spans="1:30" s="13" customFormat="1" x14ac:dyDescent="0.25">
      <c r="A15146"/>
      <c r="B15146" s="32"/>
      <c r="C15146" s="34"/>
      <c r="D15146" s="10"/>
      <c r="J15146" s="53"/>
      <c r="K15146" s="64"/>
      <c r="O15146" s="60"/>
      <c r="P15146" s="67"/>
      <c r="T15146" s="53"/>
      <c r="U15146" s="64"/>
      <c r="Y15146" s="53"/>
      <c r="Z15146" s="64"/>
      <c r="AD15146" s="53"/>
    </row>
    <row r="15147" spans="1:30" s="13" customFormat="1" x14ac:dyDescent="0.25">
      <c r="A15147"/>
      <c r="B15147" s="32"/>
      <c r="C15147" s="34"/>
      <c r="D15147" s="10"/>
      <c r="J15147" s="53"/>
      <c r="K15147" s="64"/>
      <c r="O15147" s="60"/>
      <c r="P15147" s="67"/>
      <c r="T15147" s="53"/>
      <c r="U15147" s="64"/>
      <c r="Y15147" s="53"/>
      <c r="Z15147" s="64"/>
      <c r="AD15147" s="53"/>
    </row>
    <row r="15148" spans="1:30" s="13" customFormat="1" x14ac:dyDescent="0.25">
      <c r="A15148"/>
      <c r="B15148" s="32"/>
      <c r="C15148" s="34"/>
      <c r="D15148" s="10"/>
      <c r="J15148" s="53"/>
      <c r="K15148" s="64"/>
      <c r="O15148" s="60"/>
      <c r="P15148" s="67"/>
      <c r="T15148" s="53"/>
      <c r="U15148" s="64"/>
      <c r="Y15148" s="53"/>
      <c r="Z15148" s="64"/>
      <c r="AD15148" s="53"/>
    </row>
    <row r="15149" spans="1:30" s="13" customFormat="1" x14ac:dyDescent="0.25">
      <c r="A15149"/>
      <c r="B15149" s="32"/>
      <c r="C15149" s="34"/>
      <c r="D15149" s="10"/>
      <c r="J15149" s="53"/>
      <c r="K15149" s="64"/>
      <c r="O15149" s="60"/>
      <c r="P15149" s="67"/>
      <c r="T15149" s="53"/>
      <c r="U15149" s="64"/>
      <c r="Y15149" s="53"/>
      <c r="Z15149" s="64"/>
      <c r="AD15149" s="53"/>
    </row>
    <row r="15150" spans="1:30" s="13" customFormat="1" x14ac:dyDescent="0.25">
      <c r="A15150"/>
      <c r="B15150" s="32"/>
      <c r="C15150" s="34"/>
      <c r="D15150" s="10"/>
      <c r="J15150" s="53"/>
      <c r="K15150" s="64"/>
      <c r="O15150" s="60"/>
      <c r="P15150" s="67"/>
      <c r="T15150" s="53"/>
      <c r="U15150" s="64"/>
      <c r="Y15150" s="53"/>
      <c r="Z15150" s="64"/>
      <c r="AD15150" s="53"/>
    </row>
    <row r="15151" spans="1:30" s="13" customFormat="1" x14ac:dyDescent="0.25">
      <c r="A15151"/>
      <c r="B15151" s="32"/>
      <c r="C15151" s="34"/>
      <c r="D15151" s="10"/>
      <c r="J15151" s="53"/>
      <c r="K15151" s="64"/>
      <c r="O15151" s="60"/>
      <c r="P15151" s="67"/>
      <c r="T15151" s="53"/>
      <c r="U15151" s="64"/>
      <c r="Y15151" s="53"/>
      <c r="Z15151" s="64"/>
      <c r="AD15151" s="53"/>
    </row>
    <row r="15152" spans="1:30" s="13" customFormat="1" x14ac:dyDescent="0.25">
      <c r="A15152"/>
      <c r="B15152" s="32"/>
      <c r="C15152" s="34"/>
      <c r="D15152" s="10"/>
      <c r="J15152" s="53"/>
      <c r="K15152" s="64"/>
      <c r="O15152" s="60"/>
      <c r="P15152" s="67"/>
      <c r="T15152" s="53"/>
      <c r="U15152" s="64"/>
      <c r="Y15152" s="53"/>
      <c r="Z15152" s="64"/>
      <c r="AD15152" s="53"/>
    </row>
    <row r="15153" spans="1:30" s="13" customFormat="1" x14ac:dyDescent="0.25">
      <c r="A15153"/>
      <c r="B15153" s="32"/>
      <c r="C15153" s="34"/>
      <c r="D15153" s="10"/>
      <c r="J15153" s="53"/>
      <c r="K15153" s="64"/>
      <c r="O15153" s="60"/>
      <c r="P15153" s="67"/>
      <c r="T15153" s="53"/>
      <c r="U15153" s="64"/>
      <c r="Y15153" s="53"/>
      <c r="Z15153" s="64"/>
      <c r="AD15153" s="53"/>
    </row>
    <row r="15154" spans="1:30" s="13" customFormat="1" x14ac:dyDescent="0.25">
      <c r="A15154"/>
      <c r="B15154" s="32"/>
      <c r="C15154" s="34"/>
      <c r="D15154" s="10"/>
      <c r="J15154" s="53"/>
      <c r="K15154" s="64"/>
      <c r="O15154" s="60"/>
      <c r="P15154" s="67"/>
      <c r="T15154" s="53"/>
      <c r="U15154" s="64"/>
      <c r="Y15154" s="53"/>
      <c r="Z15154" s="64"/>
      <c r="AD15154" s="53"/>
    </row>
    <row r="15155" spans="1:30" s="13" customFormat="1" x14ac:dyDescent="0.25">
      <c r="A15155"/>
      <c r="B15155" s="32"/>
      <c r="C15155" s="34"/>
      <c r="D15155" s="10"/>
      <c r="J15155" s="53"/>
      <c r="K15155" s="64"/>
      <c r="O15155" s="60"/>
      <c r="P15155" s="67"/>
      <c r="T15155" s="53"/>
      <c r="U15155" s="64"/>
      <c r="Y15155" s="53"/>
      <c r="Z15155" s="64"/>
      <c r="AD15155" s="53"/>
    </row>
    <row r="15156" spans="1:30" s="13" customFormat="1" x14ac:dyDescent="0.25">
      <c r="A15156"/>
      <c r="B15156" s="32"/>
      <c r="C15156" s="34"/>
      <c r="D15156" s="10"/>
      <c r="J15156" s="53"/>
      <c r="K15156" s="64"/>
      <c r="O15156" s="60"/>
      <c r="P15156" s="67"/>
      <c r="T15156" s="53"/>
      <c r="U15156" s="64"/>
      <c r="Y15156" s="53"/>
      <c r="Z15156" s="64"/>
      <c r="AD15156" s="53"/>
    </row>
    <row r="15157" spans="1:30" s="13" customFormat="1" x14ac:dyDescent="0.25">
      <c r="A15157"/>
      <c r="B15157" s="32"/>
      <c r="C15157" s="34"/>
      <c r="D15157" s="10"/>
      <c r="J15157" s="53"/>
      <c r="K15157" s="64"/>
      <c r="O15157" s="60"/>
      <c r="P15157" s="67"/>
      <c r="T15157" s="53"/>
      <c r="U15157" s="64"/>
      <c r="Y15157" s="53"/>
      <c r="Z15157" s="64"/>
      <c r="AD15157" s="53"/>
    </row>
    <row r="15158" spans="1:30" s="13" customFormat="1" x14ac:dyDescent="0.25">
      <c r="A15158"/>
      <c r="B15158" s="32"/>
      <c r="C15158" s="34"/>
      <c r="D15158" s="10"/>
      <c r="J15158" s="53"/>
      <c r="K15158" s="64"/>
      <c r="O15158" s="60"/>
      <c r="P15158" s="67"/>
      <c r="T15158" s="53"/>
      <c r="U15158" s="64"/>
      <c r="Y15158" s="53"/>
      <c r="Z15158" s="64"/>
      <c r="AD15158" s="53"/>
    </row>
    <row r="15159" spans="1:30" s="13" customFormat="1" x14ac:dyDescent="0.25">
      <c r="A15159"/>
      <c r="B15159" s="32"/>
      <c r="C15159" s="34"/>
      <c r="D15159" s="10"/>
      <c r="J15159" s="53"/>
      <c r="K15159" s="64"/>
      <c r="O15159" s="60"/>
      <c r="P15159" s="67"/>
      <c r="T15159" s="53"/>
      <c r="U15159" s="64"/>
      <c r="Y15159" s="53"/>
      <c r="Z15159" s="64"/>
      <c r="AD15159" s="53"/>
    </row>
    <row r="15160" spans="1:30" s="13" customFormat="1" x14ac:dyDescent="0.25">
      <c r="A15160"/>
      <c r="B15160" s="32"/>
      <c r="C15160" s="34"/>
      <c r="D15160" s="10"/>
      <c r="J15160" s="53"/>
      <c r="K15160" s="64"/>
      <c r="O15160" s="60"/>
      <c r="P15160" s="67"/>
      <c r="T15160" s="53"/>
      <c r="U15160" s="64"/>
      <c r="Y15160" s="53"/>
      <c r="Z15160" s="64"/>
      <c r="AD15160" s="53"/>
    </row>
    <row r="15161" spans="1:30" s="13" customFormat="1" x14ac:dyDescent="0.25">
      <c r="A15161"/>
      <c r="B15161" s="32"/>
      <c r="C15161" s="34"/>
      <c r="D15161" s="10"/>
      <c r="J15161" s="53"/>
      <c r="K15161" s="64"/>
      <c r="O15161" s="60"/>
      <c r="P15161" s="67"/>
      <c r="T15161" s="53"/>
      <c r="U15161" s="64"/>
      <c r="Y15161" s="53"/>
      <c r="Z15161" s="64"/>
      <c r="AD15161" s="53"/>
    </row>
    <row r="15162" spans="1:30" s="13" customFormat="1" x14ac:dyDescent="0.25">
      <c r="A15162"/>
      <c r="B15162" s="32"/>
      <c r="C15162" s="34"/>
      <c r="D15162" s="10"/>
      <c r="J15162" s="53"/>
      <c r="K15162" s="64"/>
      <c r="O15162" s="60"/>
      <c r="P15162" s="67"/>
      <c r="T15162" s="53"/>
      <c r="U15162" s="64"/>
      <c r="Y15162" s="53"/>
      <c r="Z15162" s="64"/>
      <c r="AD15162" s="53"/>
    </row>
    <row r="15163" spans="1:30" s="13" customFormat="1" x14ac:dyDescent="0.25">
      <c r="A15163"/>
      <c r="B15163" s="32"/>
      <c r="C15163" s="34"/>
      <c r="D15163" s="10"/>
      <c r="J15163" s="53"/>
      <c r="K15163" s="64"/>
      <c r="O15163" s="60"/>
      <c r="P15163" s="67"/>
      <c r="T15163" s="53"/>
      <c r="U15163" s="64"/>
      <c r="Y15163" s="53"/>
      <c r="Z15163" s="64"/>
      <c r="AD15163" s="53"/>
    </row>
    <row r="15164" spans="1:30" s="13" customFormat="1" x14ac:dyDescent="0.25">
      <c r="A15164"/>
      <c r="B15164" s="32"/>
      <c r="C15164" s="34"/>
      <c r="D15164" s="10"/>
      <c r="J15164" s="53"/>
      <c r="K15164" s="64"/>
      <c r="O15164" s="60"/>
      <c r="P15164" s="67"/>
      <c r="T15164" s="53"/>
      <c r="U15164" s="64"/>
      <c r="Y15164" s="53"/>
      <c r="Z15164" s="64"/>
      <c r="AD15164" s="53"/>
    </row>
    <row r="15165" spans="1:30" s="13" customFormat="1" x14ac:dyDescent="0.25">
      <c r="A15165"/>
      <c r="B15165" s="32"/>
      <c r="C15165" s="34"/>
      <c r="D15165" s="10"/>
      <c r="J15165" s="53"/>
      <c r="K15165" s="64"/>
      <c r="O15165" s="60"/>
      <c r="P15165" s="67"/>
      <c r="T15165" s="53"/>
      <c r="U15165" s="64"/>
      <c r="Y15165" s="53"/>
      <c r="Z15165" s="64"/>
      <c r="AD15165" s="53"/>
    </row>
    <row r="15166" spans="1:30" s="13" customFormat="1" x14ac:dyDescent="0.25">
      <c r="A15166"/>
      <c r="B15166" s="32"/>
      <c r="C15166" s="34"/>
      <c r="D15166" s="10"/>
      <c r="J15166" s="53"/>
      <c r="K15166" s="64"/>
      <c r="O15166" s="60"/>
      <c r="P15166" s="67"/>
      <c r="T15166" s="53"/>
      <c r="U15166" s="64"/>
      <c r="Y15166" s="53"/>
      <c r="Z15166" s="64"/>
      <c r="AD15166" s="53"/>
    </row>
    <row r="15167" spans="1:30" s="13" customFormat="1" x14ac:dyDescent="0.25">
      <c r="A15167"/>
      <c r="B15167" s="32"/>
      <c r="C15167" s="34"/>
      <c r="D15167" s="10"/>
      <c r="J15167" s="53"/>
      <c r="K15167" s="64"/>
      <c r="O15167" s="60"/>
      <c r="P15167" s="67"/>
      <c r="T15167" s="53"/>
      <c r="U15167" s="64"/>
      <c r="Y15167" s="53"/>
      <c r="Z15167" s="64"/>
      <c r="AD15167" s="53"/>
    </row>
    <row r="15168" spans="1:30" s="13" customFormat="1" x14ac:dyDescent="0.25">
      <c r="A15168"/>
      <c r="B15168" s="32"/>
      <c r="C15168" s="34"/>
      <c r="D15168" s="10"/>
      <c r="J15168" s="53"/>
      <c r="K15168" s="64"/>
      <c r="O15168" s="60"/>
      <c r="P15168" s="67"/>
      <c r="T15168" s="53"/>
      <c r="U15168" s="64"/>
      <c r="Y15168" s="53"/>
      <c r="Z15168" s="64"/>
      <c r="AD15168" s="53"/>
    </row>
    <row r="15169" spans="1:30" s="13" customFormat="1" x14ac:dyDescent="0.25">
      <c r="A15169"/>
      <c r="B15169" s="32"/>
      <c r="C15169" s="34"/>
      <c r="D15169" s="10"/>
      <c r="J15169" s="53"/>
      <c r="K15169" s="64"/>
      <c r="O15169" s="60"/>
      <c r="P15169" s="67"/>
      <c r="T15169" s="53"/>
      <c r="U15169" s="64"/>
      <c r="Y15169" s="53"/>
      <c r="Z15169" s="64"/>
      <c r="AD15169" s="53"/>
    </row>
    <row r="15170" spans="1:30" s="13" customFormat="1" x14ac:dyDescent="0.25">
      <c r="A15170"/>
      <c r="B15170" s="32"/>
      <c r="C15170" s="34"/>
      <c r="D15170" s="10"/>
      <c r="J15170" s="53"/>
      <c r="K15170" s="64"/>
      <c r="O15170" s="60"/>
      <c r="P15170" s="67"/>
      <c r="T15170" s="53"/>
      <c r="U15170" s="64"/>
      <c r="Y15170" s="53"/>
      <c r="Z15170" s="64"/>
      <c r="AD15170" s="53"/>
    </row>
    <row r="15171" spans="1:30" s="13" customFormat="1" x14ac:dyDescent="0.25">
      <c r="A15171"/>
      <c r="B15171" s="32"/>
      <c r="C15171" s="34"/>
      <c r="D15171" s="10"/>
      <c r="J15171" s="53"/>
      <c r="K15171" s="64"/>
      <c r="O15171" s="60"/>
      <c r="P15171" s="67"/>
      <c r="T15171" s="53"/>
      <c r="U15171" s="64"/>
      <c r="Y15171" s="53"/>
      <c r="Z15171" s="64"/>
      <c r="AD15171" s="53"/>
    </row>
    <row r="15172" spans="1:30" s="13" customFormat="1" x14ac:dyDescent="0.25">
      <c r="A15172"/>
      <c r="B15172" s="32"/>
      <c r="C15172" s="34"/>
      <c r="D15172" s="10"/>
      <c r="J15172" s="53"/>
      <c r="K15172" s="64"/>
      <c r="O15172" s="60"/>
      <c r="P15172" s="67"/>
      <c r="T15172" s="53"/>
      <c r="U15172" s="64"/>
      <c r="Y15172" s="53"/>
      <c r="Z15172" s="64"/>
      <c r="AD15172" s="53"/>
    </row>
    <row r="15173" spans="1:30" s="13" customFormat="1" x14ac:dyDescent="0.25">
      <c r="A15173"/>
      <c r="B15173" s="32"/>
      <c r="C15173" s="34"/>
      <c r="D15173" s="10"/>
      <c r="J15173" s="53"/>
      <c r="K15173" s="64"/>
      <c r="O15173" s="60"/>
      <c r="P15173" s="67"/>
      <c r="T15173" s="53"/>
      <c r="U15173" s="64"/>
      <c r="Y15173" s="53"/>
      <c r="Z15173" s="64"/>
      <c r="AD15173" s="53"/>
    </row>
    <row r="15174" spans="1:30" s="13" customFormat="1" x14ac:dyDescent="0.25">
      <c r="A15174"/>
      <c r="B15174" s="32"/>
      <c r="C15174" s="34"/>
      <c r="D15174" s="10"/>
      <c r="J15174" s="53"/>
      <c r="K15174" s="64"/>
      <c r="O15174" s="60"/>
      <c r="P15174" s="67"/>
      <c r="T15174" s="53"/>
      <c r="U15174" s="64"/>
      <c r="Y15174" s="53"/>
      <c r="Z15174" s="64"/>
      <c r="AD15174" s="53"/>
    </row>
    <row r="15175" spans="1:30" s="13" customFormat="1" x14ac:dyDescent="0.25">
      <c r="A15175"/>
      <c r="B15175" s="32"/>
      <c r="C15175" s="34"/>
      <c r="D15175" s="10"/>
      <c r="J15175" s="53"/>
      <c r="K15175" s="64"/>
      <c r="O15175" s="60"/>
      <c r="P15175" s="67"/>
      <c r="T15175" s="53"/>
      <c r="U15175" s="64"/>
      <c r="Y15175" s="53"/>
      <c r="Z15175" s="64"/>
      <c r="AD15175" s="53"/>
    </row>
    <row r="15176" spans="1:30" s="13" customFormat="1" x14ac:dyDescent="0.25">
      <c r="A15176"/>
      <c r="B15176" s="32"/>
      <c r="C15176" s="34"/>
      <c r="D15176" s="10"/>
      <c r="J15176" s="53"/>
      <c r="K15176" s="64"/>
      <c r="O15176" s="60"/>
      <c r="P15176" s="67"/>
      <c r="T15176" s="53"/>
      <c r="U15176" s="64"/>
      <c r="Y15176" s="53"/>
      <c r="Z15176" s="64"/>
      <c r="AD15176" s="53"/>
    </row>
    <row r="15177" spans="1:30" s="13" customFormat="1" x14ac:dyDescent="0.25">
      <c r="A15177"/>
      <c r="B15177" s="32"/>
      <c r="C15177" s="34"/>
      <c r="D15177" s="10"/>
      <c r="J15177" s="53"/>
      <c r="K15177" s="64"/>
      <c r="O15177" s="60"/>
      <c r="P15177" s="67"/>
      <c r="T15177" s="53"/>
      <c r="U15177" s="64"/>
      <c r="Y15177" s="53"/>
      <c r="Z15177" s="64"/>
      <c r="AD15177" s="53"/>
    </row>
    <row r="15178" spans="1:30" s="13" customFormat="1" x14ac:dyDescent="0.25">
      <c r="A15178"/>
      <c r="B15178" s="32"/>
      <c r="C15178" s="34"/>
      <c r="D15178" s="10"/>
      <c r="J15178" s="53"/>
      <c r="K15178" s="64"/>
      <c r="O15178" s="60"/>
      <c r="P15178" s="67"/>
      <c r="T15178" s="53"/>
      <c r="U15178" s="64"/>
      <c r="Y15178" s="53"/>
      <c r="Z15178" s="64"/>
      <c r="AD15178" s="53"/>
    </row>
    <row r="15179" spans="1:30" s="13" customFormat="1" x14ac:dyDescent="0.25">
      <c r="A15179"/>
      <c r="B15179" s="32"/>
      <c r="C15179" s="34"/>
      <c r="D15179" s="10"/>
      <c r="J15179" s="53"/>
      <c r="K15179" s="64"/>
      <c r="O15179" s="60"/>
      <c r="P15179" s="67"/>
      <c r="T15179" s="53"/>
      <c r="U15179" s="64"/>
      <c r="Y15179" s="53"/>
      <c r="Z15179" s="64"/>
      <c r="AD15179" s="53"/>
    </row>
    <row r="15180" spans="1:30" s="13" customFormat="1" x14ac:dyDescent="0.25">
      <c r="A15180"/>
      <c r="B15180" s="32"/>
      <c r="C15180" s="34"/>
      <c r="D15180" s="10"/>
      <c r="J15180" s="53"/>
      <c r="K15180" s="64"/>
      <c r="O15180" s="60"/>
      <c r="P15180" s="67"/>
      <c r="T15180" s="53"/>
      <c r="U15180" s="64"/>
      <c r="Y15180" s="53"/>
      <c r="Z15180" s="64"/>
      <c r="AD15180" s="53"/>
    </row>
    <row r="15181" spans="1:30" s="13" customFormat="1" x14ac:dyDescent="0.25">
      <c r="A15181"/>
      <c r="B15181" s="32"/>
      <c r="C15181" s="34"/>
      <c r="D15181" s="10"/>
      <c r="J15181" s="53"/>
      <c r="K15181" s="64"/>
      <c r="O15181" s="60"/>
      <c r="P15181" s="67"/>
      <c r="T15181" s="53"/>
      <c r="U15181" s="64"/>
      <c r="Y15181" s="53"/>
      <c r="Z15181" s="64"/>
      <c r="AD15181" s="53"/>
    </row>
    <row r="15182" spans="1:30" s="13" customFormat="1" x14ac:dyDescent="0.25">
      <c r="A15182"/>
      <c r="B15182" s="32"/>
      <c r="C15182" s="34"/>
      <c r="D15182" s="10"/>
      <c r="J15182" s="53"/>
      <c r="K15182" s="64"/>
      <c r="O15182" s="60"/>
      <c r="P15182" s="67"/>
      <c r="T15182" s="53"/>
      <c r="U15182" s="64"/>
      <c r="Y15182" s="53"/>
      <c r="Z15182" s="64"/>
      <c r="AD15182" s="53"/>
    </row>
    <row r="15183" spans="1:30" s="13" customFormat="1" x14ac:dyDescent="0.25">
      <c r="A15183"/>
      <c r="B15183" s="32"/>
      <c r="C15183" s="34"/>
      <c r="D15183" s="10"/>
      <c r="J15183" s="53"/>
      <c r="K15183" s="64"/>
      <c r="O15183" s="60"/>
      <c r="P15183" s="67"/>
      <c r="T15183" s="53"/>
      <c r="U15183" s="64"/>
      <c r="Y15183" s="53"/>
      <c r="Z15183" s="64"/>
      <c r="AD15183" s="53"/>
    </row>
    <row r="15184" spans="1:30" s="13" customFormat="1" x14ac:dyDescent="0.25">
      <c r="A15184"/>
      <c r="B15184" s="32"/>
      <c r="C15184" s="34"/>
      <c r="D15184" s="10"/>
      <c r="J15184" s="53"/>
      <c r="K15184" s="64"/>
      <c r="O15184" s="60"/>
      <c r="P15184" s="67"/>
      <c r="T15184" s="53"/>
      <c r="U15184" s="64"/>
      <c r="Y15184" s="53"/>
      <c r="Z15184" s="64"/>
      <c r="AD15184" s="53"/>
    </row>
    <row r="15185" spans="1:30" s="13" customFormat="1" x14ac:dyDescent="0.25">
      <c r="A15185"/>
      <c r="B15185" s="32"/>
      <c r="C15185" s="34"/>
      <c r="D15185" s="10"/>
      <c r="J15185" s="53"/>
      <c r="K15185" s="64"/>
      <c r="O15185" s="60"/>
      <c r="P15185" s="67"/>
      <c r="T15185" s="53"/>
      <c r="U15185" s="64"/>
      <c r="Y15185" s="53"/>
      <c r="Z15185" s="64"/>
      <c r="AD15185" s="53"/>
    </row>
    <row r="15186" spans="1:30" s="13" customFormat="1" x14ac:dyDescent="0.25">
      <c r="A15186"/>
      <c r="B15186" s="32"/>
      <c r="C15186" s="34"/>
      <c r="D15186" s="10"/>
      <c r="J15186" s="53"/>
      <c r="K15186" s="64"/>
      <c r="O15186" s="60"/>
      <c r="P15186" s="67"/>
      <c r="T15186" s="53"/>
      <c r="U15186" s="64"/>
      <c r="Y15186" s="53"/>
      <c r="Z15186" s="64"/>
      <c r="AD15186" s="53"/>
    </row>
    <row r="15187" spans="1:30" s="13" customFormat="1" x14ac:dyDescent="0.25">
      <c r="A15187"/>
      <c r="B15187" s="32"/>
      <c r="C15187" s="34"/>
      <c r="D15187" s="10"/>
      <c r="J15187" s="53"/>
      <c r="K15187" s="64"/>
      <c r="O15187" s="60"/>
      <c r="P15187" s="67"/>
      <c r="T15187" s="53"/>
      <c r="U15187" s="64"/>
      <c r="Y15187" s="53"/>
      <c r="Z15187" s="64"/>
      <c r="AD15187" s="53"/>
    </row>
    <row r="15188" spans="1:30" s="13" customFormat="1" x14ac:dyDescent="0.25">
      <c r="A15188"/>
      <c r="B15188" s="32"/>
      <c r="C15188" s="34"/>
      <c r="D15188" s="10"/>
      <c r="J15188" s="53"/>
      <c r="K15188" s="64"/>
      <c r="O15188" s="60"/>
      <c r="P15188" s="67"/>
      <c r="T15188" s="53"/>
      <c r="U15188" s="64"/>
      <c r="Y15188" s="53"/>
      <c r="Z15188" s="64"/>
      <c r="AD15188" s="53"/>
    </row>
    <row r="15189" spans="1:30" s="13" customFormat="1" x14ac:dyDescent="0.25">
      <c r="A15189"/>
      <c r="B15189" s="32"/>
      <c r="C15189" s="34"/>
      <c r="D15189" s="10"/>
      <c r="J15189" s="53"/>
      <c r="K15189" s="64"/>
      <c r="O15189" s="60"/>
      <c r="P15189" s="67"/>
      <c r="T15189" s="53"/>
      <c r="U15189" s="64"/>
      <c r="Y15189" s="53"/>
      <c r="Z15189" s="64"/>
      <c r="AD15189" s="53"/>
    </row>
    <row r="15190" spans="1:30" s="13" customFormat="1" x14ac:dyDescent="0.25">
      <c r="A15190"/>
      <c r="B15190" s="32"/>
      <c r="C15190" s="34"/>
      <c r="D15190" s="10"/>
      <c r="J15190" s="53"/>
      <c r="K15190" s="64"/>
      <c r="O15190" s="60"/>
      <c r="P15190" s="67"/>
      <c r="T15190" s="53"/>
      <c r="U15190" s="64"/>
      <c r="Y15190" s="53"/>
      <c r="Z15190" s="64"/>
      <c r="AD15190" s="53"/>
    </row>
    <row r="15191" spans="1:30" s="13" customFormat="1" x14ac:dyDescent="0.25">
      <c r="A15191"/>
      <c r="B15191" s="32"/>
      <c r="C15191" s="34"/>
      <c r="D15191" s="10"/>
      <c r="J15191" s="53"/>
      <c r="K15191" s="64"/>
      <c r="O15191" s="60"/>
      <c r="P15191" s="67"/>
      <c r="T15191" s="53"/>
      <c r="U15191" s="64"/>
      <c r="Y15191" s="53"/>
      <c r="Z15191" s="64"/>
      <c r="AD15191" s="53"/>
    </row>
    <row r="15192" spans="1:30" s="13" customFormat="1" x14ac:dyDescent="0.25">
      <c r="A15192"/>
      <c r="B15192" s="32"/>
      <c r="C15192" s="34"/>
      <c r="D15192" s="10"/>
      <c r="J15192" s="53"/>
      <c r="K15192" s="64"/>
      <c r="O15192" s="60"/>
      <c r="P15192" s="67"/>
      <c r="T15192" s="53"/>
      <c r="U15192" s="64"/>
      <c r="Y15192" s="53"/>
      <c r="Z15192" s="64"/>
      <c r="AD15192" s="53"/>
    </row>
    <row r="15193" spans="1:30" s="13" customFormat="1" x14ac:dyDescent="0.25">
      <c r="A15193"/>
      <c r="B15193" s="32"/>
      <c r="C15193" s="34"/>
      <c r="D15193" s="10"/>
      <c r="J15193" s="53"/>
      <c r="K15193" s="64"/>
      <c r="O15193" s="60"/>
      <c r="P15193" s="67"/>
      <c r="T15193" s="53"/>
      <c r="U15193" s="64"/>
      <c r="Y15193" s="53"/>
      <c r="Z15193" s="64"/>
      <c r="AD15193" s="53"/>
    </row>
    <row r="15194" spans="1:30" s="13" customFormat="1" x14ac:dyDescent="0.25">
      <c r="A15194"/>
      <c r="B15194" s="32"/>
      <c r="C15194" s="34"/>
      <c r="D15194" s="10"/>
      <c r="J15194" s="53"/>
      <c r="K15194" s="64"/>
      <c r="O15194" s="60"/>
      <c r="P15194" s="67"/>
      <c r="T15194" s="53"/>
      <c r="U15194" s="64"/>
      <c r="Y15194" s="53"/>
      <c r="Z15194" s="64"/>
      <c r="AD15194" s="53"/>
    </row>
    <row r="15195" spans="1:30" s="13" customFormat="1" x14ac:dyDescent="0.25">
      <c r="A15195"/>
      <c r="B15195" s="32"/>
      <c r="C15195" s="34"/>
      <c r="D15195" s="10"/>
      <c r="J15195" s="53"/>
      <c r="K15195" s="64"/>
      <c r="O15195" s="60"/>
      <c r="P15195" s="67"/>
      <c r="T15195" s="53"/>
      <c r="U15195" s="64"/>
      <c r="Y15195" s="53"/>
      <c r="Z15195" s="64"/>
      <c r="AD15195" s="53"/>
    </row>
    <row r="15196" spans="1:30" s="13" customFormat="1" x14ac:dyDescent="0.25">
      <c r="A15196"/>
      <c r="B15196" s="32"/>
      <c r="C15196" s="34"/>
      <c r="D15196" s="10"/>
      <c r="J15196" s="53"/>
      <c r="K15196" s="64"/>
      <c r="O15196" s="60"/>
      <c r="P15196" s="67"/>
      <c r="T15196" s="53"/>
      <c r="U15196" s="64"/>
      <c r="Y15196" s="53"/>
      <c r="Z15196" s="64"/>
      <c r="AD15196" s="53"/>
    </row>
    <row r="15197" spans="1:30" s="13" customFormat="1" x14ac:dyDescent="0.25">
      <c r="A15197"/>
      <c r="B15197" s="32"/>
      <c r="C15197" s="34"/>
      <c r="D15197" s="10"/>
      <c r="J15197" s="53"/>
      <c r="K15197" s="64"/>
      <c r="O15197" s="60"/>
      <c r="P15197" s="67"/>
      <c r="T15197" s="53"/>
      <c r="U15197" s="64"/>
      <c r="Y15197" s="53"/>
      <c r="Z15197" s="64"/>
      <c r="AD15197" s="53"/>
    </row>
    <row r="15198" spans="1:30" s="13" customFormat="1" x14ac:dyDescent="0.25">
      <c r="A15198"/>
      <c r="B15198" s="32"/>
      <c r="C15198" s="34"/>
      <c r="D15198" s="10"/>
      <c r="J15198" s="53"/>
      <c r="K15198" s="64"/>
      <c r="O15198" s="60"/>
      <c r="P15198" s="67"/>
      <c r="T15198" s="53"/>
      <c r="U15198" s="64"/>
      <c r="Y15198" s="53"/>
      <c r="Z15198" s="64"/>
      <c r="AD15198" s="53"/>
    </row>
    <row r="15199" spans="1:30" s="13" customFormat="1" x14ac:dyDescent="0.25">
      <c r="A15199"/>
      <c r="B15199" s="32"/>
      <c r="C15199" s="34"/>
      <c r="D15199" s="10"/>
      <c r="J15199" s="53"/>
      <c r="K15199" s="64"/>
      <c r="O15199" s="60"/>
      <c r="P15199" s="67"/>
      <c r="T15199" s="53"/>
      <c r="U15199" s="64"/>
      <c r="Y15199" s="53"/>
      <c r="Z15199" s="64"/>
      <c r="AD15199" s="53"/>
    </row>
    <row r="15200" spans="1:30" s="13" customFormat="1" x14ac:dyDescent="0.25">
      <c r="A15200"/>
      <c r="B15200" s="32"/>
      <c r="C15200" s="34"/>
      <c r="D15200" s="10"/>
      <c r="J15200" s="53"/>
      <c r="K15200" s="64"/>
      <c r="O15200" s="60"/>
      <c r="P15200" s="67"/>
      <c r="T15200" s="53"/>
      <c r="U15200" s="64"/>
      <c r="Y15200" s="53"/>
      <c r="Z15200" s="64"/>
      <c r="AD15200" s="53"/>
    </row>
    <row r="15201" spans="1:30" s="13" customFormat="1" x14ac:dyDescent="0.25">
      <c r="A15201"/>
      <c r="B15201" s="32"/>
      <c r="C15201" s="34"/>
      <c r="D15201" s="10"/>
      <c r="J15201" s="53"/>
      <c r="K15201" s="64"/>
      <c r="O15201" s="60"/>
      <c r="P15201" s="67"/>
      <c r="T15201" s="53"/>
      <c r="U15201" s="64"/>
      <c r="Y15201" s="53"/>
      <c r="Z15201" s="64"/>
      <c r="AD15201" s="53"/>
    </row>
    <row r="15202" spans="1:30" s="13" customFormat="1" x14ac:dyDescent="0.25">
      <c r="A15202"/>
      <c r="B15202" s="32"/>
      <c r="C15202" s="34"/>
      <c r="D15202" s="10"/>
      <c r="J15202" s="53"/>
      <c r="K15202" s="64"/>
      <c r="O15202" s="60"/>
      <c r="P15202" s="67"/>
      <c r="T15202" s="53"/>
      <c r="U15202" s="64"/>
      <c r="Y15202" s="53"/>
      <c r="Z15202" s="64"/>
      <c r="AD15202" s="53"/>
    </row>
    <row r="15203" spans="1:30" s="13" customFormat="1" x14ac:dyDescent="0.25">
      <c r="A15203"/>
      <c r="B15203" s="32"/>
      <c r="C15203" s="34"/>
      <c r="D15203" s="10"/>
      <c r="J15203" s="53"/>
      <c r="K15203" s="64"/>
      <c r="O15203" s="60"/>
      <c r="P15203" s="67"/>
      <c r="T15203" s="53"/>
      <c r="U15203" s="64"/>
      <c r="Y15203" s="53"/>
      <c r="Z15203" s="64"/>
      <c r="AD15203" s="53"/>
    </row>
    <row r="15204" spans="1:30" s="13" customFormat="1" x14ac:dyDescent="0.25">
      <c r="A15204"/>
      <c r="B15204" s="32"/>
      <c r="C15204" s="34"/>
      <c r="D15204" s="10"/>
      <c r="J15204" s="53"/>
      <c r="K15204" s="64"/>
      <c r="O15204" s="60"/>
      <c r="P15204" s="67"/>
      <c r="T15204" s="53"/>
      <c r="U15204" s="64"/>
      <c r="Y15204" s="53"/>
      <c r="Z15204" s="64"/>
      <c r="AD15204" s="53"/>
    </row>
    <row r="15205" spans="1:30" s="13" customFormat="1" x14ac:dyDescent="0.25">
      <c r="A15205"/>
      <c r="B15205" s="32"/>
      <c r="C15205" s="34"/>
      <c r="D15205" s="10"/>
      <c r="J15205" s="53"/>
      <c r="K15205" s="64"/>
      <c r="O15205" s="60"/>
      <c r="P15205" s="67"/>
      <c r="T15205" s="53"/>
      <c r="U15205" s="64"/>
      <c r="Y15205" s="53"/>
      <c r="Z15205" s="64"/>
      <c r="AD15205" s="53"/>
    </row>
    <row r="15206" spans="1:30" s="13" customFormat="1" x14ac:dyDescent="0.25">
      <c r="A15206"/>
      <c r="B15206" s="32"/>
      <c r="C15206" s="34"/>
      <c r="D15206" s="10"/>
      <c r="J15206" s="53"/>
      <c r="K15206" s="64"/>
      <c r="O15206" s="60"/>
      <c r="P15206" s="67"/>
      <c r="T15206" s="53"/>
      <c r="U15206" s="64"/>
      <c r="Y15206" s="53"/>
      <c r="Z15206" s="64"/>
      <c r="AD15206" s="53"/>
    </row>
    <row r="15207" spans="1:30" s="13" customFormat="1" x14ac:dyDescent="0.25">
      <c r="A15207"/>
      <c r="B15207" s="32"/>
      <c r="C15207" s="34"/>
      <c r="D15207" s="10"/>
      <c r="J15207" s="53"/>
      <c r="K15207" s="64"/>
      <c r="O15207" s="60"/>
      <c r="P15207" s="67"/>
      <c r="T15207" s="53"/>
      <c r="U15207" s="64"/>
      <c r="Y15207" s="53"/>
      <c r="Z15207" s="64"/>
      <c r="AD15207" s="53"/>
    </row>
    <row r="15208" spans="1:30" s="13" customFormat="1" x14ac:dyDescent="0.25">
      <c r="A15208"/>
      <c r="B15208" s="32"/>
      <c r="C15208" s="34"/>
      <c r="D15208" s="10"/>
      <c r="J15208" s="53"/>
      <c r="K15208" s="64"/>
      <c r="O15208" s="60"/>
      <c r="P15208" s="67"/>
      <c r="T15208" s="53"/>
      <c r="U15208" s="64"/>
      <c r="Y15208" s="53"/>
      <c r="Z15208" s="64"/>
      <c r="AD15208" s="53"/>
    </row>
    <row r="15209" spans="1:30" s="13" customFormat="1" x14ac:dyDescent="0.25">
      <c r="A15209"/>
      <c r="B15209" s="32"/>
      <c r="C15209" s="34"/>
      <c r="D15209" s="10"/>
      <c r="J15209" s="53"/>
      <c r="K15209" s="64"/>
      <c r="O15209" s="60"/>
      <c r="P15209" s="67"/>
      <c r="T15209" s="53"/>
      <c r="U15209" s="64"/>
      <c r="Y15209" s="53"/>
      <c r="Z15209" s="64"/>
      <c r="AD15209" s="53"/>
    </row>
    <row r="15210" spans="1:30" s="13" customFormat="1" x14ac:dyDescent="0.25">
      <c r="A15210"/>
      <c r="B15210" s="32"/>
      <c r="C15210" s="34"/>
      <c r="D15210" s="10"/>
      <c r="J15210" s="53"/>
      <c r="K15210" s="64"/>
      <c r="O15210" s="60"/>
      <c r="P15210" s="67"/>
      <c r="T15210" s="53"/>
      <c r="U15210" s="64"/>
      <c r="Y15210" s="53"/>
      <c r="Z15210" s="64"/>
      <c r="AD15210" s="53"/>
    </row>
    <row r="15211" spans="1:30" s="13" customFormat="1" x14ac:dyDescent="0.25">
      <c r="A15211"/>
      <c r="B15211" s="32"/>
      <c r="C15211" s="34"/>
      <c r="D15211" s="10"/>
      <c r="J15211" s="53"/>
      <c r="K15211" s="64"/>
      <c r="O15211" s="60"/>
      <c r="P15211" s="67"/>
      <c r="T15211" s="53"/>
      <c r="U15211" s="64"/>
      <c r="Y15211" s="53"/>
      <c r="Z15211" s="64"/>
      <c r="AD15211" s="53"/>
    </row>
    <row r="15212" spans="1:30" s="13" customFormat="1" x14ac:dyDescent="0.25">
      <c r="A15212"/>
      <c r="B15212" s="32"/>
      <c r="C15212" s="34"/>
      <c r="D15212" s="10"/>
      <c r="J15212" s="53"/>
      <c r="K15212" s="64"/>
      <c r="O15212" s="60"/>
      <c r="P15212" s="67"/>
      <c r="T15212" s="53"/>
      <c r="U15212" s="64"/>
      <c r="Y15212" s="53"/>
      <c r="Z15212" s="64"/>
      <c r="AD15212" s="53"/>
    </row>
    <row r="15213" spans="1:30" s="13" customFormat="1" x14ac:dyDescent="0.25">
      <c r="A15213"/>
      <c r="B15213" s="32"/>
      <c r="C15213" s="34"/>
      <c r="D15213" s="10"/>
      <c r="J15213" s="53"/>
      <c r="K15213" s="64"/>
      <c r="O15213" s="60"/>
      <c r="P15213" s="67"/>
      <c r="T15213" s="53"/>
      <c r="U15213" s="64"/>
      <c r="Y15213" s="53"/>
      <c r="Z15213" s="64"/>
      <c r="AD15213" s="53"/>
    </row>
    <row r="15214" spans="1:30" s="13" customFormat="1" x14ac:dyDescent="0.25">
      <c r="A15214"/>
      <c r="B15214" s="32"/>
      <c r="C15214" s="34"/>
      <c r="D15214" s="10"/>
      <c r="J15214" s="53"/>
      <c r="K15214" s="64"/>
      <c r="O15214" s="60"/>
      <c r="P15214" s="67"/>
      <c r="T15214" s="53"/>
      <c r="U15214" s="64"/>
      <c r="Y15214" s="53"/>
      <c r="Z15214" s="64"/>
      <c r="AD15214" s="53"/>
    </row>
    <row r="15215" spans="1:30" s="13" customFormat="1" x14ac:dyDescent="0.25">
      <c r="A15215"/>
      <c r="B15215" s="32"/>
      <c r="C15215" s="34"/>
      <c r="D15215" s="10"/>
      <c r="J15215" s="53"/>
      <c r="K15215" s="64"/>
      <c r="O15215" s="60"/>
      <c r="P15215" s="67"/>
      <c r="T15215" s="53"/>
      <c r="U15215" s="64"/>
      <c r="Y15215" s="53"/>
      <c r="Z15215" s="64"/>
      <c r="AD15215" s="53"/>
    </row>
    <row r="15216" spans="1:30" s="13" customFormat="1" x14ac:dyDescent="0.25">
      <c r="A15216"/>
      <c r="B15216" s="32"/>
      <c r="C15216" s="34"/>
      <c r="D15216" s="10"/>
      <c r="J15216" s="53"/>
      <c r="K15216" s="64"/>
      <c r="O15216" s="60"/>
      <c r="P15216" s="67"/>
      <c r="T15216" s="53"/>
      <c r="U15216" s="64"/>
      <c r="Y15216" s="53"/>
      <c r="Z15216" s="64"/>
      <c r="AD15216" s="53"/>
    </row>
    <row r="15217" spans="1:30" s="13" customFormat="1" x14ac:dyDescent="0.25">
      <c r="A15217"/>
      <c r="B15217" s="32"/>
      <c r="C15217" s="34"/>
      <c r="D15217" s="10"/>
      <c r="J15217" s="53"/>
      <c r="K15217" s="64"/>
      <c r="O15217" s="60"/>
      <c r="P15217" s="67"/>
      <c r="T15217" s="53"/>
      <c r="U15217" s="64"/>
      <c r="Y15217" s="53"/>
      <c r="Z15217" s="64"/>
      <c r="AD15217" s="53"/>
    </row>
    <row r="15218" spans="1:30" s="13" customFormat="1" x14ac:dyDescent="0.25">
      <c r="A15218"/>
      <c r="B15218" s="32"/>
      <c r="C15218" s="34"/>
      <c r="D15218" s="10"/>
      <c r="J15218" s="53"/>
      <c r="K15218" s="64"/>
      <c r="O15218" s="60"/>
      <c r="P15218" s="67"/>
      <c r="T15218" s="53"/>
      <c r="U15218" s="64"/>
      <c r="Y15218" s="53"/>
      <c r="Z15218" s="64"/>
      <c r="AD15218" s="53"/>
    </row>
    <row r="15219" spans="1:30" s="13" customFormat="1" x14ac:dyDescent="0.25">
      <c r="A15219"/>
      <c r="B15219" s="32"/>
      <c r="C15219" s="34"/>
      <c r="D15219" s="10"/>
      <c r="J15219" s="53"/>
      <c r="K15219" s="64"/>
      <c r="O15219" s="60"/>
      <c r="P15219" s="67"/>
      <c r="T15219" s="53"/>
      <c r="U15219" s="64"/>
      <c r="Y15219" s="53"/>
      <c r="Z15219" s="64"/>
      <c r="AD15219" s="53"/>
    </row>
    <row r="15220" spans="1:30" s="13" customFormat="1" x14ac:dyDescent="0.25">
      <c r="A15220"/>
      <c r="B15220" s="32"/>
      <c r="C15220" s="34"/>
      <c r="D15220" s="10"/>
      <c r="J15220" s="53"/>
      <c r="K15220" s="64"/>
      <c r="O15220" s="60"/>
      <c r="P15220" s="67"/>
      <c r="T15220" s="53"/>
      <c r="U15220" s="64"/>
      <c r="Y15220" s="53"/>
      <c r="Z15220" s="64"/>
      <c r="AD15220" s="53"/>
    </row>
    <row r="15221" spans="1:30" s="13" customFormat="1" x14ac:dyDescent="0.25">
      <c r="A15221"/>
      <c r="B15221" s="32"/>
      <c r="C15221" s="34"/>
      <c r="D15221" s="10"/>
      <c r="J15221" s="53"/>
      <c r="K15221" s="64"/>
      <c r="O15221" s="60"/>
      <c r="P15221" s="67"/>
      <c r="T15221" s="53"/>
      <c r="U15221" s="64"/>
      <c r="Y15221" s="53"/>
      <c r="Z15221" s="64"/>
      <c r="AD15221" s="53"/>
    </row>
    <row r="15222" spans="1:30" s="13" customFormat="1" x14ac:dyDescent="0.25">
      <c r="A15222"/>
      <c r="B15222" s="32"/>
      <c r="C15222" s="34"/>
      <c r="D15222" s="10"/>
      <c r="J15222" s="53"/>
      <c r="K15222" s="64"/>
      <c r="O15222" s="60"/>
      <c r="P15222" s="67"/>
      <c r="T15222" s="53"/>
      <c r="U15222" s="64"/>
      <c r="Y15222" s="53"/>
      <c r="Z15222" s="64"/>
      <c r="AD15222" s="53"/>
    </row>
    <row r="15223" spans="1:30" s="13" customFormat="1" x14ac:dyDescent="0.25">
      <c r="A15223"/>
      <c r="B15223" s="32"/>
      <c r="C15223" s="34"/>
      <c r="D15223" s="10"/>
      <c r="J15223" s="53"/>
      <c r="K15223" s="64"/>
      <c r="O15223" s="60"/>
      <c r="P15223" s="67"/>
      <c r="T15223" s="53"/>
      <c r="U15223" s="64"/>
      <c r="Y15223" s="53"/>
      <c r="Z15223" s="64"/>
      <c r="AD15223" s="53"/>
    </row>
    <row r="15224" spans="1:30" s="13" customFormat="1" x14ac:dyDescent="0.25">
      <c r="A15224"/>
      <c r="B15224" s="32"/>
      <c r="C15224" s="34"/>
      <c r="D15224" s="10"/>
      <c r="J15224" s="53"/>
      <c r="K15224" s="64"/>
      <c r="O15224" s="60"/>
      <c r="P15224" s="67"/>
      <c r="T15224" s="53"/>
      <c r="U15224" s="64"/>
      <c r="Y15224" s="53"/>
      <c r="Z15224" s="64"/>
      <c r="AD15224" s="53"/>
    </row>
    <row r="15225" spans="1:30" s="13" customFormat="1" x14ac:dyDescent="0.25">
      <c r="A15225"/>
      <c r="B15225" s="32"/>
      <c r="C15225" s="34"/>
      <c r="D15225" s="10"/>
      <c r="J15225" s="53"/>
      <c r="K15225" s="64"/>
      <c r="O15225" s="60"/>
      <c r="P15225" s="67"/>
      <c r="T15225" s="53"/>
      <c r="U15225" s="64"/>
      <c r="Y15225" s="53"/>
      <c r="Z15225" s="64"/>
      <c r="AD15225" s="53"/>
    </row>
    <row r="15226" spans="1:30" s="13" customFormat="1" x14ac:dyDescent="0.25">
      <c r="A15226"/>
      <c r="B15226" s="32"/>
      <c r="C15226" s="34"/>
      <c r="D15226" s="10"/>
      <c r="J15226" s="53"/>
      <c r="K15226" s="64"/>
      <c r="O15226" s="60"/>
      <c r="P15226" s="67"/>
      <c r="T15226" s="53"/>
      <c r="U15226" s="64"/>
      <c r="Y15226" s="53"/>
      <c r="Z15226" s="64"/>
      <c r="AD15226" s="53"/>
    </row>
    <row r="15227" spans="1:30" s="13" customFormat="1" x14ac:dyDescent="0.25">
      <c r="A15227"/>
      <c r="B15227" s="32"/>
      <c r="C15227" s="34"/>
      <c r="D15227" s="10"/>
      <c r="J15227" s="53"/>
      <c r="K15227" s="64"/>
      <c r="O15227" s="60"/>
      <c r="P15227" s="67"/>
      <c r="T15227" s="53"/>
      <c r="U15227" s="64"/>
      <c r="Y15227" s="53"/>
      <c r="Z15227" s="64"/>
      <c r="AD15227" s="53"/>
    </row>
    <row r="15228" spans="1:30" s="13" customFormat="1" x14ac:dyDescent="0.25">
      <c r="A15228"/>
      <c r="B15228" s="32"/>
      <c r="C15228" s="34"/>
      <c r="D15228" s="10"/>
      <c r="J15228" s="53"/>
      <c r="K15228" s="64"/>
      <c r="O15228" s="60"/>
      <c r="P15228" s="67"/>
      <c r="T15228" s="53"/>
      <c r="U15228" s="64"/>
      <c r="Y15228" s="53"/>
      <c r="Z15228" s="64"/>
      <c r="AD15228" s="53"/>
    </row>
    <row r="15229" spans="1:30" s="13" customFormat="1" x14ac:dyDescent="0.25">
      <c r="A15229"/>
      <c r="B15229" s="32"/>
      <c r="C15229" s="34"/>
      <c r="D15229" s="10"/>
      <c r="J15229" s="53"/>
      <c r="K15229" s="64"/>
      <c r="O15229" s="60"/>
      <c r="P15229" s="67"/>
      <c r="T15229" s="53"/>
      <c r="U15229" s="64"/>
      <c r="Y15229" s="53"/>
      <c r="Z15229" s="64"/>
      <c r="AD15229" s="53"/>
    </row>
    <row r="15230" spans="1:30" s="13" customFormat="1" x14ac:dyDescent="0.25">
      <c r="A15230"/>
      <c r="B15230" s="32"/>
      <c r="C15230" s="34"/>
      <c r="D15230" s="10"/>
      <c r="J15230" s="53"/>
      <c r="K15230" s="64"/>
      <c r="O15230" s="60"/>
      <c r="P15230" s="67"/>
      <c r="T15230" s="53"/>
      <c r="U15230" s="64"/>
      <c r="Y15230" s="53"/>
      <c r="Z15230" s="64"/>
      <c r="AD15230" s="53"/>
    </row>
    <row r="15231" spans="1:30" s="13" customFormat="1" x14ac:dyDescent="0.25">
      <c r="A15231"/>
      <c r="B15231" s="32"/>
      <c r="C15231" s="34"/>
      <c r="D15231" s="10"/>
      <c r="J15231" s="53"/>
      <c r="K15231" s="64"/>
      <c r="O15231" s="60"/>
      <c r="P15231" s="67"/>
      <c r="T15231" s="53"/>
      <c r="U15231" s="64"/>
      <c r="Y15231" s="53"/>
      <c r="Z15231" s="64"/>
      <c r="AD15231" s="53"/>
    </row>
    <row r="15232" spans="1:30" s="13" customFormat="1" x14ac:dyDescent="0.25">
      <c r="A15232"/>
      <c r="B15232" s="32"/>
      <c r="C15232" s="34"/>
      <c r="D15232" s="10"/>
      <c r="J15232" s="53"/>
      <c r="K15232" s="64"/>
      <c r="O15232" s="60"/>
      <c r="P15232" s="67"/>
      <c r="T15232" s="53"/>
      <c r="U15232" s="64"/>
      <c r="Y15232" s="53"/>
      <c r="Z15232" s="64"/>
      <c r="AD15232" s="53"/>
    </row>
    <row r="15233" spans="1:30" s="13" customFormat="1" x14ac:dyDescent="0.25">
      <c r="A15233"/>
      <c r="B15233" s="32"/>
      <c r="C15233" s="34"/>
      <c r="D15233" s="10"/>
      <c r="J15233" s="53"/>
      <c r="K15233" s="64"/>
      <c r="O15233" s="60"/>
      <c r="P15233" s="67"/>
      <c r="T15233" s="53"/>
      <c r="U15233" s="64"/>
      <c r="Y15233" s="53"/>
      <c r="Z15233" s="64"/>
      <c r="AD15233" s="53"/>
    </row>
    <row r="15234" spans="1:30" s="13" customFormat="1" x14ac:dyDescent="0.25">
      <c r="A15234"/>
      <c r="B15234" s="32"/>
      <c r="C15234" s="34"/>
      <c r="D15234" s="10"/>
      <c r="J15234" s="53"/>
      <c r="K15234" s="64"/>
      <c r="O15234" s="60"/>
      <c r="P15234" s="67"/>
      <c r="T15234" s="53"/>
      <c r="U15234" s="64"/>
      <c r="Y15234" s="53"/>
      <c r="Z15234" s="64"/>
      <c r="AD15234" s="53"/>
    </row>
    <row r="15235" spans="1:30" s="13" customFormat="1" x14ac:dyDescent="0.25">
      <c r="A15235"/>
      <c r="B15235" s="32"/>
      <c r="C15235" s="34"/>
      <c r="D15235" s="10"/>
      <c r="J15235" s="53"/>
      <c r="K15235" s="64"/>
      <c r="O15235" s="60"/>
      <c r="P15235" s="67"/>
      <c r="T15235" s="53"/>
      <c r="U15235" s="64"/>
      <c r="Y15235" s="53"/>
      <c r="Z15235" s="64"/>
      <c r="AD15235" s="53"/>
    </row>
    <row r="15236" spans="1:30" s="13" customFormat="1" x14ac:dyDescent="0.25">
      <c r="A15236"/>
      <c r="B15236" s="32"/>
      <c r="C15236" s="34"/>
      <c r="D15236" s="10"/>
      <c r="J15236" s="53"/>
      <c r="K15236" s="64"/>
      <c r="O15236" s="60"/>
      <c r="P15236" s="67"/>
      <c r="T15236" s="53"/>
      <c r="U15236" s="64"/>
      <c r="Y15236" s="53"/>
      <c r="Z15236" s="64"/>
      <c r="AD15236" s="53"/>
    </row>
    <row r="15237" spans="1:30" s="13" customFormat="1" x14ac:dyDescent="0.25">
      <c r="A15237"/>
      <c r="B15237" s="32"/>
      <c r="C15237" s="34"/>
      <c r="D15237" s="10"/>
      <c r="J15237" s="53"/>
      <c r="K15237" s="64"/>
      <c r="O15237" s="60"/>
      <c r="P15237" s="67"/>
      <c r="T15237" s="53"/>
      <c r="U15237" s="64"/>
      <c r="Y15237" s="53"/>
      <c r="Z15237" s="64"/>
      <c r="AD15237" s="53"/>
    </row>
    <row r="15238" spans="1:30" s="13" customFormat="1" x14ac:dyDescent="0.25">
      <c r="A15238"/>
      <c r="B15238" s="32"/>
      <c r="C15238" s="34"/>
      <c r="D15238" s="10"/>
      <c r="J15238" s="53"/>
      <c r="K15238" s="64"/>
      <c r="O15238" s="60"/>
      <c r="P15238" s="67"/>
      <c r="T15238" s="53"/>
      <c r="U15238" s="64"/>
      <c r="Y15238" s="53"/>
      <c r="Z15238" s="64"/>
      <c r="AD15238" s="53"/>
    </row>
    <row r="15239" spans="1:30" s="13" customFormat="1" x14ac:dyDescent="0.25">
      <c r="A15239"/>
      <c r="B15239" s="32"/>
      <c r="C15239" s="34"/>
      <c r="D15239" s="10"/>
      <c r="J15239" s="53"/>
      <c r="K15239" s="64"/>
      <c r="O15239" s="60"/>
      <c r="P15239" s="67"/>
      <c r="T15239" s="53"/>
      <c r="U15239" s="64"/>
      <c r="Y15239" s="53"/>
      <c r="Z15239" s="64"/>
      <c r="AD15239" s="53"/>
    </row>
    <row r="15240" spans="1:30" s="13" customFormat="1" x14ac:dyDescent="0.25">
      <c r="A15240"/>
      <c r="B15240" s="32"/>
      <c r="C15240" s="34"/>
      <c r="D15240" s="10"/>
      <c r="J15240" s="53"/>
      <c r="K15240" s="64"/>
      <c r="O15240" s="60"/>
      <c r="P15240" s="67"/>
      <c r="T15240" s="53"/>
      <c r="U15240" s="64"/>
      <c r="Y15240" s="53"/>
      <c r="Z15240" s="64"/>
      <c r="AD15240" s="53"/>
    </row>
    <row r="15241" spans="1:30" s="13" customFormat="1" x14ac:dyDescent="0.25">
      <c r="A15241"/>
      <c r="B15241" s="32"/>
      <c r="C15241" s="34"/>
      <c r="D15241" s="10"/>
      <c r="J15241" s="53"/>
      <c r="K15241" s="64"/>
      <c r="O15241" s="60"/>
      <c r="P15241" s="67"/>
      <c r="T15241" s="53"/>
      <c r="U15241" s="64"/>
      <c r="Y15241" s="53"/>
      <c r="Z15241" s="64"/>
      <c r="AD15241" s="53"/>
    </row>
    <row r="15242" spans="1:30" s="13" customFormat="1" x14ac:dyDescent="0.25">
      <c r="A15242"/>
      <c r="B15242" s="32"/>
      <c r="C15242" s="34"/>
      <c r="D15242" s="10"/>
      <c r="J15242" s="53"/>
      <c r="K15242" s="64"/>
      <c r="O15242" s="60"/>
      <c r="P15242" s="67"/>
      <c r="T15242" s="53"/>
      <c r="U15242" s="64"/>
      <c r="Y15242" s="53"/>
      <c r="Z15242" s="64"/>
      <c r="AD15242" s="53"/>
    </row>
    <row r="15243" spans="1:30" s="13" customFormat="1" x14ac:dyDescent="0.25">
      <c r="A15243"/>
      <c r="B15243" s="32"/>
      <c r="C15243" s="34"/>
      <c r="D15243" s="10"/>
      <c r="J15243" s="53"/>
      <c r="K15243" s="64"/>
      <c r="O15243" s="60"/>
      <c r="P15243" s="67"/>
      <c r="T15243" s="53"/>
      <c r="U15243" s="64"/>
      <c r="Y15243" s="53"/>
      <c r="Z15243" s="64"/>
      <c r="AD15243" s="53"/>
    </row>
    <row r="15244" spans="1:30" s="13" customFormat="1" x14ac:dyDescent="0.25">
      <c r="A15244"/>
      <c r="B15244" s="32"/>
      <c r="C15244" s="34"/>
      <c r="D15244" s="10"/>
      <c r="J15244" s="53"/>
      <c r="K15244" s="64"/>
      <c r="O15244" s="60"/>
      <c r="P15244" s="67"/>
      <c r="T15244" s="53"/>
      <c r="U15244" s="64"/>
      <c r="Y15244" s="53"/>
      <c r="Z15244" s="64"/>
      <c r="AD15244" s="53"/>
    </row>
    <row r="15245" spans="1:30" s="13" customFormat="1" x14ac:dyDescent="0.25">
      <c r="A15245"/>
      <c r="B15245" s="32"/>
      <c r="C15245" s="34"/>
      <c r="D15245" s="10"/>
      <c r="J15245" s="53"/>
      <c r="K15245" s="64"/>
      <c r="O15245" s="60"/>
      <c r="P15245" s="67"/>
      <c r="T15245" s="53"/>
      <c r="U15245" s="64"/>
      <c r="Y15245" s="53"/>
      <c r="Z15245" s="64"/>
      <c r="AD15245" s="53"/>
    </row>
    <row r="15246" spans="1:30" s="13" customFormat="1" x14ac:dyDescent="0.25">
      <c r="A15246"/>
      <c r="B15246" s="32"/>
      <c r="C15246" s="34"/>
      <c r="D15246" s="10"/>
      <c r="J15246" s="53"/>
      <c r="K15246" s="64"/>
      <c r="O15246" s="60"/>
      <c r="P15246" s="67"/>
      <c r="T15246" s="53"/>
      <c r="U15246" s="64"/>
      <c r="Y15246" s="53"/>
      <c r="Z15246" s="64"/>
      <c r="AD15246" s="53"/>
    </row>
    <row r="15247" spans="1:30" s="13" customFormat="1" x14ac:dyDescent="0.25">
      <c r="A15247"/>
      <c r="B15247" s="32"/>
      <c r="C15247" s="34"/>
      <c r="D15247" s="10"/>
      <c r="J15247" s="53"/>
      <c r="K15247" s="64"/>
      <c r="O15247" s="60"/>
      <c r="P15247" s="67"/>
      <c r="T15247" s="53"/>
      <c r="U15247" s="64"/>
      <c r="Y15247" s="53"/>
      <c r="Z15247" s="64"/>
      <c r="AD15247" s="53"/>
    </row>
    <row r="15248" spans="1:30" s="13" customFormat="1" x14ac:dyDescent="0.25">
      <c r="A15248"/>
      <c r="B15248" s="32"/>
      <c r="C15248" s="34"/>
      <c r="D15248" s="10"/>
      <c r="J15248" s="53"/>
      <c r="K15248" s="64"/>
      <c r="O15248" s="60"/>
      <c r="P15248" s="67"/>
      <c r="T15248" s="53"/>
      <c r="U15248" s="64"/>
      <c r="Y15248" s="53"/>
      <c r="Z15248" s="64"/>
      <c r="AD15248" s="53"/>
    </row>
    <row r="15249" spans="1:30" s="13" customFormat="1" x14ac:dyDescent="0.25">
      <c r="A15249"/>
      <c r="B15249" s="32"/>
      <c r="C15249" s="34"/>
      <c r="D15249" s="10"/>
      <c r="J15249" s="53"/>
      <c r="K15249" s="64"/>
      <c r="O15249" s="60"/>
      <c r="P15249" s="67"/>
      <c r="T15249" s="53"/>
      <c r="U15249" s="64"/>
      <c r="Y15249" s="53"/>
      <c r="Z15249" s="64"/>
      <c r="AD15249" s="53"/>
    </row>
    <row r="15250" spans="1:30" s="13" customFormat="1" x14ac:dyDescent="0.25">
      <c r="A15250"/>
      <c r="B15250" s="32"/>
      <c r="C15250" s="34"/>
      <c r="D15250" s="10"/>
      <c r="J15250" s="53"/>
      <c r="K15250" s="64"/>
      <c r="O15250" s="60"/>
      <c r="P15250" s="67"/>
      <c r="T15250" s="53"/>
      <c r="U15250" s="64"/>
      <c r="Y15250" s="53"/>
      <c r="Z15250" s="64"/>
      <c r="AD15250" s="53"/>
    </row>
    <row r="15251" spans="1:30" s="13" customFormat="1" x14ac:dyDescent="0.25">
      <c r="A15251"/>
      <c r="B15251" s="32"/>
      <c r="C15251" s="34"/>
      <c r="D15251" s="10"/>
      <c r="J15251" s="53"/>
      <c r="K15251" s="64"/>
      <c r="O15251" s="60"/>
      <c r="P15251" s="67"/>
      <c r="T15251" s="53"/>
      <c r="U15251" s="64"/>
      <c r="Y15251" s="53"/>
      <c r="Z15251" s="64"/>
      <c r="AD15251" s="53"/>
    </row>
    <row r="15252" spans="1:30" s="13" customFormat="1" x14ac:dyDescent="0.25">
      <c r="A15252"/>
      <c r="B15252" s="32"/>
      <c r="C15252" s="34"/>
      <c r="D15252" s="10"/>
      <c r="J15252" s="53"/>
      <c r="K15252" s="64"/>
      <c r="O15252" s="60"/>
      <c r="P15252" s="67"/>
      <c r="T15252" s="53"/>
      <c r="U15252" s="64"/>
      <c r="Y15252" s="53"/>
      <c r="Z15252" s="64"/>
      <c r="AD15252" s="53"/>
    </row>
    <row r="15253" spans="1:30" s="13" customFormat="1" x14ac:dyDescent="0.25">
      <c r="A15253"/>
      <c r="B15253" s="32"/>
      <c r="C15253" s="34"/>
      <c r="D15253" s="10"/>
      <c r="J15253" s="53"/>
      <c r="K15253" s="64"/>
      <c r="O15253" s="60"/>
      <c r="P15253" s="67"/>
      <c r="T15253" s="53"/>
      <c r="U15253" s="64"/>
      <c r="Y15253" s="53"/>
      <c r="Z15253" s="64"/>
      <c r="AD15253" s="53"/>
    </row>
    <row r="15254" spans="1:30" s="13" customFormat="1" x14ac:dyDescent="0.25">
      <c r="A15254"/>
      <c r="B15254" s="32"/>
      <c r="C15254" s="34"/>
      <c r="D15254" s="10"/>
      <c r="J15254" s="53"/>
      <c r="K15254" s="64"/>
      <c r="O15254" s="60"/>
      <c r="P15254" s="67"/>
      <c r="T15254" s="53"/>
      <c r="U15254" s="64"/>
      <c r="Y15254" s="53"/>
      <c r="Z15254" s="64"/>
      <c r="AD15254" s="53"/>
    </row>
    <row r="15255" spans="1:30" s="13" customFormat="1" x14ac:dyDescent="0.25">
      <c r="A15255"/>
      <c r="B15255" s="32"/>
      <c r="C15255" s="34"/>
      <c r="D15255" s="10"/>
      <c r="J15255" s="53"/>
      <c r="K15255" s="64"/>
      <c r="O15255" s="60"/>
      <c r="P15255" s="67"/>
      <c r="T15255" s="53"/>
      <c r="U15255" s="64"/>
      <c r="Y15255" s="53"/>
      <c r="Z15255" s="64"/>
      <c r="AD15255" s="53"/>
    </row>
    <row r="15256" spans="1:30" s="13" customFormat="1" x14ac:dyDescent="0.25">
      <c r="A15256"/>
      <c r="B15256" s="32"/>
      <c r="C15256" s="34"/>
      <c r="D15256" s="10"/>
      <c r="J15256" s="53"/>
      <c r="K15256" s="64"/>
      <c r="O15256" s="60"/>
      <c r="P15256" s="67"/>
      <c r="T15256" s="53"/>
      <c r="U15256" s="64"/>
      <c r="Y15256" s="53"/>
      <c r="Z15256" s="64"/>
      <c r="AD15256" s="53"/>
    </row>
    <row r="15257" spans="1:30" s="13" customFormat="1" x14ac:dyDescent="0.25">
      <c r="A15257"/>
      <c r="B15257" s="32"/>
      <c r="C15257" s="34"/>
      <c r="D15257" s="10"/>
      <c r="J15257" s="53"/>
      <c r="K15257" s="64"/>
      <c r="O15257" s="60"/>
      <c r="P15257" s="67"/>
      <c r="T15257" s="53"/>
      <c r="U15257" s="64"/>
      <c r="Y15257" s="53"/>
      <c r="Z15257" s="64"/>
      <c r="AD15257" s="53"/>
    </row>
    <row r="15258" spans="1:30" s="13" customFormat="1" x14ac:dyDescent="0.25">
      <c r="A15258"/>
      <c r="B15258" s="32"/>
      <c r="C15258" s="34"/>
      <c r="D15258" s="10"/>
      <c r="J15258" s="53"/>
      <c r="K15258" s="64"/>
      <c r="O15258" s="60"/>
      <c r="P15258" s="67"/>
      <c r="T15258" s="53"/>
      <c r="U15258" s="64"/>
      <c r="Y15258" s="53"/>
      <c r="Z15258" s="64"/>
      <c r="AD15258" s="53"/>
    </row>
    <row r="15259" spans="1:30" s="13" customFormat="1" x14ac:dyDescent="0.25">
      <c r="A15259"/>
      <c r="B15259" s="32"/>
      <c r="C15259" s="34"/>
      <c r="D15259" s="10"/>
      <c r="J15259" s="53"/>
      <c r="K15259" s="64"/>
      <c r="O15259" s="60"/>
      <c r="P15259" s="67"/>
      <c r="T15259" s="53"/>
      <c r="U15259" s="64"/>
      <c r="Y15259" s="53"/>
      <c r="Z15259" s="64"/>
      <c r="AD15259" s="53"/>
    </row>
    <row r="15260" spans="1:30" s="13" customFormat="1" x14ac:dyDescent="0.25">
      <c r="A15260"/>
      <c r="B15260" s="32"/>
      <c r="C15260" s="34"/>
      <c r="D15260" s="10"/>
      <c r="J15260" s="53"/>
      <c r="K15260" s="64"/>
      <c r="O15260" s="60"/>
      <c r="P15260" s="67"/>
      <c r="T15260" s="53"/>
      <c r="U15260" s="64"/>
      <c r="Y15260" s="53"/>
      <c r="Z15260" s="64"/>
      <c r="AD15260" s="53"/>
    </row>
    <row r="15261" spans="1:30" s="13" customFormat="1" x14ac:dyDescent="0.25">
      <c r="A15261"/>
      <c r="B15261" s="32"/>
      <c r="C15261" s="34"/>
      <c r="D15261" s="10"/>
      <c r="J15261" s="53"/>
      <c r="K15261" s="64"/>
      <c r="O15261" s="60"/>
      <c r="P15261" s="67"/>
      <c r="T15261" s="53"/>
      <c r="U15261" s="64"/>
      <c r="Y15261" s="53"/>
      <c r="Z15261" s="64"/>
      <c r="AD15261" s="53"/>
    </row>
    <row r="15262" spans="1:30" s="13" customFormat="1" x14ac:dyDescent="0.25">
      <c r="A15262"/>
      <c r="B15262" s="32"/>
      <c r="C15262" s="34"/>
      <c r="D15262" s="10"/>
      <c r="J15262" s="53"/>
      <c r="K15262" s="64"/>
      <c r="O15262" s="60"/>
      <c r="P15262" s="67"/>
      <c r="T15262" s="53"/>
      <c r="U15262" s="64"/>
      <c r="Y15262" s="53"/>
      <c r="Z15262" s="64"/>
      <c r="AD15262" s="53"/>
    </row>
    <row r="15263" spans="1:30" s="13" customFormat="1" x14ac:dyDescent="0.25">
      <c r="A15263"/>
      <c r="B15263" s="32"/>
      <c r="C15263" s="34"/>
      <c r="D15263" s="10"/>
      <c r="J15263" s="53"/>
      <c r="K15263" s="64"/>
      <c r="O15263" s="60"/>
      <c r="P15263" s="67"/>
      <c r="T15263" s="53"/>
      <c r="U15263" s="64"/>
      <c r="Y15263" s="53"/>
      <c r="Z15263" s="64"/>
      <c r="AD15263" s="53"/>
    </row>
    <row r="15264" spans="1:30" s="13" customFormat="1" x14ac:dyDescent="0.25">
      <c r="A15264"/>
      <c r="B15264" s="32"/>
      <c r="C15264" s="34"/>
      <c r="D15264" s="10"/>
      <c r="J15264" s="53"/>
      <c r="K15264" s="64"/>
      <c r="O15264" s="60"/>
      <c r="P15264" s="67"/>
      <c r="T15264" s="53"/>
      <c r="U15264" s="64"/>
      <c r="Y15264" s="53"/>
      <c r="Z15264" s="64"/>
      <c r="AD15264" s="53"/>
    </row>
    <row r="15265" spans="1:30" s="13" customFormat="1" x14ac:dyDescent="0.25">
      <c r="A15265"/>
      <c r="B15265" s="32"/>
      <c r="C15265" s="34"/>
      <c r="D15265" s="10"/>
      <c r="J15265" s="53"/>
      <c r="K15265" s="64"/>
      <c r="O15265" s="60"/>
      <c r="P15265" s="67"/>
      <c r="T15265" s="53"/>
      <c r="U15265" s="64"/>
      <c r="Y15265" s="53"/>
      <c r="Z15265" s="64"/>
      <c r="AD15265" s="53"/>
    </row>
    <row r="15266" spans="1:30" s="13" customFormat="1" x14ac:dyDescent="0.25">
      <c r="A15266"/>
      <c r="B15266" s="32"/>
      <c r="C15266" s="34"/>
      <c r="D15266" s="10"/>
      <c r="J15266" s="53"/>
      <c r="K15266" s="64"/>
      <c r="O15266" s="60"/>
      <c r="P15266" s="67"/>
      <c r="T15266" s="53"/>
      <c r="U15266" s="64"/>
      <c r="Y15266" s="53"/>
      <c r="Z15266" s="64"/>
      <c r="AD15266" s="53"/>
    </row>
    <row r="15267" spans="1:30" s="13" customFormat="1" x14ac:dyDescent="0.25">
      <c r="A15267"/>
      <c r="B15267" s="32"/>
      <c r="C15267" s="34"/>
      <c r="D15267" s="10"/>
      <c r="J15267" s="53"/>
      <c r="K15267" s="64"/>
      <c r="O15267" s="60"/>
      <c r="P15267" s="67"/>
      <c r="T15267" s="53"/>
      <c r="U15267" s="64"/>
      <c r="Y15267" s="53"/>
      <c r="Z15267" s="64"/>
      <c r="AD15267" s="53"/>
    </row>
    <row r="15268" spans="1:30" s="13" customFormat="1" x14ac:dyDescent="0.25">
      <c r="A15268"/>
      <c r="B15268" s="32"/>
      <c r="C15268" s="34"/>
      <c r="D15268" s="10"/>
      <c r="J15268" s="53"/>
      <c r="K15268" s="64"/>
      <c r="O15268" s="60"/>
      <c r="P15268" s="67"/>
      <c r="T15268" s="53"/>
      <c r="U15268" s="64"/>
      <c r="Y15268" s="53"/>
      <c r="Z15268" s="64"/>
      <c r="AD15268" s="53"/>
    </row>
    <row r="15269" spans="1:30" s="13" customFormat="1" x14ac:dyDescent="0.25">
      <c r="A15269"/>
      <c r="B15269" s="32"/>
      <c r="C15269" s="34"/>
      <c r="D15269" s="10"/>
      <c r="J15269" s="53"/>
      <c r="K15269" s="64"/>
      <c r="O15269" s="60"/>
      <c r="P15269" s="67"/>
      <c r="T15269" s="53"/>
      <c r="U15269" s="64"/>
      <c r="Y15269" s="53"/>
      <c r="Z15269" s="64"/>
      <c r="AD15269" s="53"/>
    </row>
    <row r="15270" spans="1:30" s="13" customFormat="1" x14ac:dyDescent="0.25">
      <c r="A15270"/>
      <c r="B15270" s="32"/>
      <c r="C15270" s="34"/>
      <c r="D15270" s="10"/>
      <c r="J15270" s="53"/>
      <c r="K15270" s="64"/>
      <c r="O15270" s="60"/>
      <c r="P15270" s="67"/>
      <c r="T15270" s="53"/>
      <c r="U15270" s="64"/>
      <c r="Y15270" s="53"/>
      <c r="Z15270" s="64"/>
      <c r="AD15270" s="53"/>
    </row>
    <row r="15271" spans="1:30" s="13" customFormat="1" x14ac:dyDescent="0.25">
      <c r="A15271"/>
      <c r="B15271" s="32"/>
      <c r="C15271" s="34"/>
      <c r="D15271" s="10"/>
      <c r="J15271" s="53"/>
      <c r="K15271" s="64"/>
      <c r="O15271" s="60"/>
      <c r="P15271" s="67"/>
      <c r="T15271" s="53"/>
      <c r="U15271" s="64"/>
      <c r="Y15271" s="53"/>
      <c r="Z15271" s="64"/>
      <c r="AD15271" s="53"/>
    </row>
    <row r="15272" spans="1:30" s="13" customFormat="1" x14ac:dyDescent="0.25">
      <c r="A15272"/>
      <c r="B15272" s="32"/>
      <c r="C15272" s="34"/>
      <c r="D15272" s="10"/>
      <c r="J15272" s="53"/>
      <c r="K15272" s="64"/>
      <c r="O15272" s="60"/>
      <c r="P15272" s="67"/>
      <c r="T15272" s="53"/>
      <c r="U15272" s="64"/>
      <c r="Y15272" s="53"/>
      <c r="Z15272" s="64"/>
      <c r="AD15272" s="53"/>
    </row>
    <row r="15273" spans="1:30" s="13" customFormat="1" x14ac:dyDescent="0.25">
      <c r="A15273"/>
      <c r="B15273" s="32"/>
      <c r="C15273" s="34"/>
      <c r="D15273" s="10"/>
      <c r="J15273" s="53"/>
      <c r="K15273" s="64"/>
      <c r="O15273" s="60"/>
      <c r="P15273" s="67"/>
      <c r="T15273" s="53"/>
      <c r="U15273" s="64"/>
      <c r="Y15273" s="53"/>
      <c r="Z15273" s="64"/>
      <c r="AD15273" s="53"/>
    </row>
    <row r="15274" spans="1:30" s="13" customFormat="1" x14ac:dyDescent="0.25">
      <c r="A15274"/>
      <c r="B15274" s="32"/>
      <c r="C15274" s="34"/>
      <c r="D15274" s="10"/>
      <c r="J15274" s="53"/>
      <c r="K15274" s="64"/>
      <c r="O15274" s="60"/>
      <c r="P15274" s="67"/>
      <c r="T15274" s="53"/>
      <c r="U15274" s="64"/>
      <c r="Y15274" s="53"/>
      <c r="Z15274" s="64"/>
      <c r="AD15274" s="53"/>
    </row>
    <row r="15275" spans="1:30" s="13" customFormat="1" x14ac:dyDescent="0.25">
      <c r="A15275"/>
      <c r="B15275" s="32"/>
      <c r="C15275" s="34"/>
      <c r="D15275" s="10"/>
      <c r="J15275" s="53"/>
      <c r="K15275" s="64"/>
      <c r="O15275" s="60"/>
      <c r="P15275" s="67"/>
      <c r="T15275" s="53"/>
      <c r="U15275" s="64"/>
      <c r="Y15275" s="53"/>
      <c r="Z15275" s="64"/>
      <c r="AD15275" s="53"/>
    </row>
    <row r="15276" spans="1:30" s="13" customFormat="1" x14ac:dyDescent="0.25">
      <c r="A15276"/>
      <c r="B15276" s="32"/>
      <c r="C15276" s="34"/>
      <c r="D15276" s="10"/>
      <c r="J15276" s="53"/>
      <c r="K15276" s="64"/>
      <c r="O15276" s="60"/>
      <c r="P15276" s="67"/>
      <c r="T15276" s="53"/>
      <c r="U15276" s="64"/>
      <c r="Y15276" s="53"/>
      <c r="Z15276" s="64"/>
      <c r="AD15276" s="53"/>
    </row>
    <row r="15277" spans="1:30" s="13" customFormat="1" x14ac:dyDescent="0.25">
      <c r="A15277"/>
      <c r="B15277" s="32"/>
      <c r="C15277" s="34"/>
      <c r="D15277" s="10"/>
      <c r="J15277" s="53"/>
      <c r="K15277" s="64"/>
      <c r="O15277" s="60"/>
      <c r="P15277" s="67"/>
      <c r="T15277" s="53"/>
      <c r="U15277" s="64"/>
      <c r="Y15277" s="53"/>
      <c r="Z15277" s="64"/>
      <c r="AD15277" s="53"/>
    </row>
    <row r="15278" spans="1:30" s="13" customFormat="1" x14ac:dyDescent="0.25">
      <c r="A15278"/>
      <c r="B15278" s="32"/>
      <c r="C15278" s="34"/>
      <c r="D15278" s="10"/>
      <c r="J15278" s="53"/>
      <c r="K15278" s="64"/>
      <c r="O15278" s="60"/>
      <c r="P15278" s="67"/>
      <c r="T15278" s="53"/>
      <c r="U15278" s="64"/>
      <c r="Y15278" s="53"/>
      <c r="Z15278" s="64"/>
      <c r="AD15278" s="53"/>
    </row>
    <row r="15279" spans="1:30" s="13" customFormat="1" x14ac:dyDescent="0.25">
      <c r="A15279"/>
      <c r="B15279" s="32"/>
      <c r="C15279" s="34"/>
      <c r="D15279" s="10"/>
      <c r="J15279" s="53"/>
      <c r="K15279" s="64"/>
      <c r="O15279" s="60"/>
      <c r="P15279" s="67"/>
      <c r="T15279" s="53"/>
      <c r="U15279" s="64"/>
      <c r="Y15279" s="53"/>
      <c r="Z15279" s="64"/>
      <c r="AD15279" s="53"/>
    </row>
    <row r="15280" spans="1:30" s="13" customFormat="1" x14ac:dyDescent="0.25">
      <c r="A15280"/>
      <c r="B15280" s="32"/>
      <c r="C15280" s="34"/>
      <c r="D15280" s="10"/>
      <c r="J15280" s="53"/>
      <c r="K15280" s="64"/>
      <c r="O15280" s="60"/>
      <c r="P15280" s="67"/>
      <c r="T15280" s="53"/>
      <c r="U15280" s="64"/>
      <c r="Y15280" s="53"/>
      <c r="Z15280" s="64"/>
      <c r="AD15280" s="53"/>
    </row>
    <row r="15281" spans="1:30" s="13" customFormat="1" x14ac:dyDescent="0.25">
      <c r="A15281"/>
      <c r="B15281" s="32"/>
      <c r="C15281" s="34"/>
      <c r="D15281" s="10"/>
      <c r="J15281" s="53"/>
      <c r="K15281" s="64"/>
      <c r="O15281" s="60"/>
      <c r="P15281" s="67"/>
      <c r="T15281" s="53"/>
      <c r="U15281" s="64"/>
      <c r="Y15281" s="53"/>
      <c r="Z15281" s="64"/>
      <c r="AD15281" s="53"/>
    </row>
    <row r="15282" spans="1:30" s="13" customFormat="1" x14ac:dyDescent="0.25">
      <c r="A15282"/>
      <c r="B15282" s="32"/>
      <c r="C15282" s="34"/>
      <c r="D15282" s="10"/>
      <c r="J15282" s="53"/>
      <c r="K15282" s="64"/>
      <c r="O15282" s="60"/>
      <c r="P15282" s="67"/>
      <c r="T15282" s="53"/>
      <c r="U15282" s="64"/>
      <c r="Y15282" s="53"/>
      <c r="Z15282" s="64"/>
      <c r="AD15282" s="53"/>
    </row>
    <row r="15283" spans="1:30" s="13" customFormat="1" x14ac:dyDescent="0.25">
      <c r="A15283"/>
      <c r="B15283" s="32"/>
      <c r="C15283" s="34"/>
      <c r="D15283" s="10"/>
      <c r="J15283" s="53"/>
      <c r="K15283" s="64"/>
      <c r="O15283" s="60"/>
      <c r="P15283" s="67"/>
      <c r="T15283" s="53"/>
      <c r="U15283" s="64"/>
      <c r="Y15283" s="53"/>
      <c r="Z15283" s="64"/>
      <c r="AD15283" s="53"/>
    </row>
    <row r="15284" spans="1:30" s="13" customFormat="1" x14ac:dyDescent="0.25">
      <c r="A15284"/>
      <c r="B15284" s="32"/>
      <c r="C15284" s="34"/>
      <c r="D15284" s="10"/>
      <c r="J15284" s="53"/>
      <c r="K15284" s="64"/>
      <c r="O15284" s="60"/>
      <c r="P15284" s="67"/>
      <c r="T15284" s="53"/>
      <c r="U15284" s="64"/>
      <c r="Y15284" s="53"/>
      <c r="Z15284" s="64"/>
      <c r="AD15284" s="53"/>
    </row>
    <row r="15285" spans="1:30" s="13" customFormat="1" x14ac:dyDescent="0.25">
      <c r="A15285"/>
      <c r="B15285" s="32"/>
      <c r="C15285" s="34"/>
      <c r="D15285" s="10"/>
      <c r="J15285" s="53"/>
      <c r="K15285" s="64"/>
      <c r="O15285" s="60"/>
      <c r="P15285" s="67"/>
      <c r="T15285" s="53"/>
      <c r="U15285" s="64"/>
      <c r="Y15285" s="53"/>
      <c r="Z15285" s="64"/>
      <c r="AD15285" s="53"/>
    </row>
    <row r="15286" spans="1:30" s="13" customFormat="1" x14ac:dyDescent="0.25">
      <c r="A15286"/>
      <c r="B15286" s="32"/>
      <c r="C15286" s="34"/>
      <c r="D15286" s="10"/>
      <c r="J15286" s="53"/>
      <c r="K15286" s="64"/>
      <c r="O15286" s="60"/>
      <c r="P15286" s="67"/>
      <c r="T15286" s="53"/>
      <c r="U15286" s="64"/>
      <c r="Y15286" s="53"/>
      <c r="Z15286" s="64"/>
      <c r="AD15286" s="53"/>
    </row>
    <row r="15287" spans="1:30" s="13" customFormat="1" x14ac:dyDescent="0.25">
      <c r="A15287"/>
      <c r="B15287" s="32"/>
      <c r="C15287" s="34"/>
      <c r="D15287" s="10"/>
      <c r="J15287" s="53"/>
      <c r="K15287" s="64"/>
      <c r="O15287" s="60"/>
      <c r="P15287" s="67"/>
      <c r="T15287" s="53"/>
      <c r="U15287" s="64"/>
      <c r="Y15287" s="53"/>
      <c r="Z15287" s="64"/>
      <c r="AD15287" s="53"/>
    </row>
    <row r="15288" spans="1:30" s="13" customFormat="1" x14ac:dyDescent="0.25">
      <c r="A15288"/>
      <c r="B15288" s="32"/>
      <c r="C15288" s="34"/>
      <c r="D15288" s="10"/>
      <c r="J15288" s="53"/>
      <c r="K15288" s="64"/>
      <c r="O15288" s="60"/>
      <c r="P15288" s="67"/>
      <c r="T15288" s="53"/>
      <c r="U15288" s="64"/>
      <c r="Y15288" s="53"/>
      <c r="Z15288" s="64"/>
      <c r="AD15288" s="53"/>
    </row>
    <row r="15289" spans="1:30" s="13" customFormat="1" x14ac:dyDescent="0.25">
      <c r="A15289"/>
      <c r="B15289" s="32"/>
      <c r="C15289" s="34"/>
      <c r="D15289" s="10"/>
      <c r="J15289" s="53"/>
      <c r="K15289" s="64"/>
      <c r="O15289" s="60"/>
      <c r="P15289" s="67"/>
      <c r="T15289" s="53"/>
      <c r="U15289" s="64"/>
      <c r="Y15289" s="53"/>
      <c r="Z15289" s="64"/>
      <c r="AD15289" s="53"/>
    </row>
    <row r="15290" spans="1:30" s="13" customFormat="1" x14ac:dyDescent="0.25">
      <c r="A15290"/>
      <c r="B15290" s="32"/>
      <c r="C15290" s="34"/>
      <c r="D15290" s="10"/>
      <c r="J15290" s="53"/>
      <c r="K15290" s="64"/>
      <c r="O15290" s="60"/>
      <c r="P15290" s="67"/>
      <c r="T15290" s="53"/>
      <c r="U15290" s="64"/>
      <c r="Y15290" s="53"/>
      <c r="Z15290" s="64"/>
      <c r="AD15290" s="53"/>
    </row>
    <row r="15291" spans="1:30" s="13" customFormat="1" x14ac:dyDescent="0.25">
      <c r="A15291"/>
      <c r="B15291" s="32"/>
      <c r="C15291" s="34"/>
      <c r="D15291" s="10"/>
      <c r="J15291" s="53"/>
      <c r="K15291" s="64"/>
      <c r="O15291" s="60"/>
      <c r="P15291" s="67"/>
      <c r="T15291" s="53"/>
      <c r="U15291" s="64"/>
      <c r="Y15291" s="53"/>
      <c r="Z15291" s="64"/>
      <c r="AD15291" s="53"/>
    </row>
    <row r="15292" spans="1:30" s="13" customFormat="1" x14ac:dyDescent="0.25">
      <c r="A15292"/>
      <c r="B15292" s="32"/>
      <c r="C15292" s="34"/>
      <c r="D15292" s="10"/>
      <c r="J15292" s="53"/>
      <c r="K15292" s="64"/>
      <c r="O15292" s="60"/>
      <c r="P15292" s="67"/>
      <c r="T15292" s="53"/>
      <c r="U15292" s="64"/>
      <c r="Y15292" s="53"/>
      <c r="Z15292" s="64"/>
      <c r="AD15292" s="53"/>
    </row>
    <row r="15293" spans="1:30" s="13" customFormat="1" x14ac:dyDescent="0.25">
      <c r="A15293"/>
      <c r="B15293" s="32"/>
      <c r="C15293" s="34"/>
      <c r="D15293" s="10"/>
      <c r="J15293" s="53"/>
      <c r="K15293" s="64"/>
      <c r="O15293" s="60"/>
      <c r="P15293" s="67"/>
      <c r="T15293" s="53"/>
      <c r="U15293" s="64"/>
      <c r="Y15293" s="53"/>
      <c r="Z15293" s="64"/>
      <c r="AD15293" s="53"/>
    </row>
    <row r="15294" spans="1:30" s="13" customFormat="1" x14ac:dyDescent="0.25">
      <c r="A15294"/>
      <c r="B15294" s="32"/>
      <c r="C15294" s="34"/>
      <c r="D15294" s="10"/>
      <c r="J15294" s="53"/>
      <c r="K15294" s="64"/>
      <c r="O15294" s="60"/>
      <c r="P15294" s="67"/>
      <c r="T15294" s="53"/>
      <c r="U15294" s="64"/>
      <c r="Y15294" s="53"/>
      <c r="Z15294" s="64"/>
      <c r="AD15294" s="53"/>
    </row>
    <row r="15295" spans="1:30" s="13" customFormat="1" x14ac:dyDescent="0.25">
      <c r="A15295"/>
      <c r="B15295" s="32"/>
      <c r="C15295" s="34"/>
      <c r="D15295" s="10"/>
      <c r="J15295" s="53"/>
      <c r="K15295" s="64"/>
      <c r="O15295" s="60"/>
      <c r="P15295" s="67"/>
      <c r="T15295" s="53"/>
      <c r="U15295" s="64"/>
      <c r="Y15295" s="53"/>
      <c r="Z15295" s="64"/>
      <c r="AD15295" s="53"/>
    </row>
    <row r="15296" spans="1:30" s="13" customFormat="1" x14ac:dyDescent="0.25">
      <c r="A15296"/>
      <c r="B15296" s="32"/>
      <c r="C15296" s="34"/>
      <c r="D15296" s="10"/>
      <c r="J15296" s="53"/>
      <c r="K15296" s="64"/>
      <c r="O15296" s="60"/>
      <c r="P15296" s="67"/>
      <c r="T15296" s="53"/>
      <c r="U15296" s="64"/>
      <c r="Y15296" s="53"/>
      <c r="Z15296" s="64"/>
      <c r="AD15296" s="53"/>
    </row>
    <row r="15297" spans="1:30" s="13" customFormat="1" x14ac:dyDescent="0.25">
      <c r="A15297"/>
      <c r="B15297" s="32"/>
      <c r="C15297" s="34"/>
      <c r="D15297" s="10"/>
      <c r="J15297" s="53"/>
      <c r="K15297" s="64"/>
      <c r="O15297" s="60"/>
      <c r="P15297" s="67"/>
      <c r="T15297" s="53"/>
      <c r="U15297" s="64"/>
      <c r="Y15297" s="53"/>
      <c r="Z15297" s="64"/>
      <c r="AD15297" s="53"/>
    </row>
    <row r="15298" spans="1:30" s="13" customFormat="1" x14ac:dyDescent="0.25">
      <c r="A15298"/>
      <c r="B15298" s="32"/>
      <c r="C15298" s="34"/>
      <c r="D15298" s="10"/>
      <c r="J15298" s="53"/>
      <c r="K15298" s="64"/>
      <c r="O15298" s="60"/>
      <c r="P15298" s="67"/>
      <c r="T15298" s="53"/>
      <c r="U15298" s="64"/>
      <c r="Y15298" s="53"/>
      <c r="Z15298" s="64"/>
      <c r="AD15298" s="53"/>
    </row>
    <row r="15299" spans="1:30" s="13" customFormat="1" x14ac:dyDescent="0.25">
      <c r="A15299"/>
      <c r="B15299" s="32"/>
      <c r="C15299" s="34"/>
      <c r="D15299" s="10"/>
      <c r="J15299" s="53"/>
      <c r="K15299" s="64"/>
      <c r="O15299" s="60"/>
      <c r="P15299" s="67"/>
      <c r="T15299" s="53"/>
      <c r="U15299" s="64"/>
      <c r="Y15299" s="53"/>
      <c r="Z15299" s="64"/>
      <c r="AD15299" s="53"/>
    </row>
    <row r="15300" spans="1:30" s="13" customFormat="1" x14ac:dyDescent="0.25">
      <c r="A15300"/>
      <c r="B15300" s="32"/>
      <c r="C15300" s="34"/>
      <c r="D15300" s="10"/>
      <c r="J15300" s="53"/>
      <c r="K15300" s="64"/>
      <c r="O15300" s="60"/>
      <c r="P15300" s="67"/>
      <c r="T15300" s="53"/>
      <c r="U15300" s="64"/>
      <c r="Y15300" s="53"/>
      <c r="Z15300" s="64"/>
      <c r="AD15300" s="53"/>
    </row>
    <row r="15301" spans="1:30" s="13" customFormat="1" x14ac:dyDescent="0.25">
      <c r="A15301"/>
      <c r="B15301" s="32"/>
      <c r="C15301" s="34"/>
      <c r="D15301" s="10"/>
      <c r="J15301" s="53"/>
      <c r="K15301" s="64"/>
      <c r="O15301" s="60"/>
      <c r="P15301" s="67"/>
      <c r="T15301" s="53"/>
      <c r="U15301" s="64"/>
      <c r="Y15301" s="53"/>
      <c r="Z15301" s="64"/>
      <c r="AD15301" s="53"/>
    </row>
    <row r="15302" spans="1:30" s="13" customFormat="1" x14ac:dyDescent="0.25">
      <c r="A15302"/>
      <c r="B15302" s="32"/>
      <c r="C15302" s="34"/>
      <c r="D15302" s="10"/>
      <c r="J15302" s="53"/>
      <c r="K15302" s="64"/>
      <c r="O15302" s="60"/>
      <c r="P15302" s="67"/>
      <c r="T15302" s="53"/>
      <c r="U15302" s="64"/>
      <c r="Y15302" s="53"/>
      <c r="Z15302" s="64"/>
      <c r="AD15302" s="53"/>
    </row>
    <row r="15303" spans="1:30" s="13" customFormat="1" x14ac:dyDescent="0.25">
      <c r="A15303"/>
      <c r="B15303" s="32"/>
      <c r="C15303" s="34"/>
      <c r="D15303" s="10"/>
      <c r="J15303" s="53"/>
      <c r="K15303" s="64"/>
      <c r="O15303" s="60"/>
      <c r="P15303" s="67"/>
      <c r="T15303" s="53"/>
      <c r="U15303" s="64"/>
      <c r="Y15303" s="53"/>
      <c r="Z15303" s="64"/>
      <c r="AD15303" s="53"/>
    </row>
    <row r="15304" spans="1:30" s="13" customFormat="1" x14ac:dyDescent="0.25">
      <c r="A15304"/>
      <c r="B15304" s="32"/>
      <c r="C15304" s="34"/>
      <c r="D15304" s="10"/>
      <c r="J15304" s="53"/>
      <c r="K15304" s="64"/>
      <c r="O15304" s="60"/>
      <c r="P15304" s="67"/>
      <c r="T15304" s="53"/>
      <c r="U15304" s="64"/>
      <c r="Y15304" s="53"/>
      <c r="Z15304" s="64"/>
      <c r="AD15304" s="53"/>
    </row>
    <row r="15305" spans="1:30" s="13" customFormat="1" x14ac:dyDescent="0.25">
      <c r="A15305"/>
      <c r="B15305" s="32"/>
      <c r="C15305" s="34"/>
      <c r="D15305" s="10"/>
      <c r="J15305" s="53"/>
      <c r="K15305" s="64"/>
      <c r="O15305" s="60"/>
      <c r="P15305" s="67"/>
      <c r="T15305" s="53"/>
      <c r="U15305" s="64"/>
      <c r="Y15305" s="53"/>
      <c r="Z15305" s="64"/>
      <c r="AD15305" s="53"/>
    </row>
    <row r="15306" spans="1:30" s="13" customFormat="1" x14ac:dyDescent="0.25">
      <c r="A15306"/>
      <c r="B15306" s="32"/>
      <c r="C15306" s="34"/>
      <c r="D15306" s="10"/>
      <c r="J15306" s="53"/>
      <c r="K15306" s="64"/>
      <c r="O15306" s="60"/>
      <c r="P15306" s="67"/>
      <c r="T15306" s="53"/>
      <c r="U15306" s="64"/>
      <c r="Y15306" s="53"/>
      <c r="Z15306" s="64"/>
      <c r="AD15306" s="53"/>
    </row>
    <row r="15307" spans="1:30" s="13" customFormat="1" x14ac:dyDescent="0.25">
      <c r="A15307"/>
      <c r="B15307" s="32"/>
      <c r="C15307" s="34"/>
      <c r="D15307" s="10"/>
      <c r="J15307" s="53"/>
      <c r="K15307" s="64"/>
      <c r="O15307" s="60"/>
      <c r="P15307" s="67"/>
      <c r="T15307" s="53"/>
      <c r="U15307" s="64"/>
      <c r="Y15307" s="53"/>
      <c r="Z15307" s="64"/>
      <c r="AD15307" s="53"/>
    </row>
    <row r="15308" spans="1:30" s="13" customFormat="1" x14ac:dyDescent="0.25">
      <c r="A15308"/>
      <c r="B15308" s="32"/>
      <c r="C15308" s="34"/>
      <c r="D15308" s="10"/>
      <c r="J15308" s="53"/>
      <c r="K15308" s="64"/>
      <c r="O15308" s="60"/>
      <c r="P15308" s="67"/>
      <c r="T15308" s="53"/>
      <c r="U15308" s="64"/>
      <c r="Y15308" s="53"/>
      <c r="Z15308" s="64"/>
      <c r="AD15308" s="53"/>
    </row>
    <row r="15309" spans="1:30" s="13" customFormat="1" x14ac:dyDescent="0.25">
      <c r="A15309"/>
      <c r="B15309" s="32"/>
      <c r="C15309" s="34"/>
      <c r="D15309" s="10"/>
      <c r="J15309" s="53"/>
      <c r="K15309" s="64"/>
      <c r="O15309" s="60"/>
      <c r="P15309" s="67"/>
      <c r="T15309" s="53"/>
      <c r="U15309" s="64"/>
      <c r="Y15309" s="53"/>
      <c r="Z15309" s="64"/>
      <c r="AD15309" s="53"/>
    </row>
    <row r="15310" spans="1:30" s="13" customFormat="1" x14ac:dyDescent="0.25">
      <c r="A15310"/>
      <c r="B15310" s="32"/>
      <c r="C15310" s="34"/>
      <c r="D15310" s="10"/>
      <c r="J15310" s="53"/>
      <c r="K15310" s="64"/>
      <c r="O15310" s="60"/>
      <c r="P15310" s="67"/>
      <c r="T15310" s="53"/>
      <c r="U15310" s="64"/>
      <c r="Y15310" s="53"/>
      <c r="Z15310" s="64"/>
      <c r="AD15310" s="53"/>
    </row>
    <row r="15311" spans="1:30" s="13" customFormat="1" x14ac:dyDescent="0.25">
      <c r="A15311"/>
      <c r="B15311" s="32"/>
      <c r="C15311" s="34"/>
      <c r="D15311" s="10"/>
      <c r="J15311" s="53"/>
      <c r="K15311" s="64"/>
      <c r="O15311" s="60"/>
      <c r="P15311" s="67"/>
      <c r="T15311" s="53"/>
      <c r="U15311" s="64"/>
      <c r="Y15311" s="53"/>
      <c r="Z15311" s="64"/>
      <c r="AD15311" s="53"/>
    </row>
    <row r="15312" spans="1:30" s="13" customFormat="1" x14ac:dyDescent="0.25">
      <c r="A15312"/>
      <c r="B15312" s="32"/>
      <c r="C15312" s="34"/>
      <c r="D15312" s="10"/>
      <c r="J15312" s="53"/>
      <c r="K15312" s="64"/>
      <c r="O15312" s="60"/>
      <c r="P15312" s="67"/>
      <c r="T15312" s="53"/>
      <c r="U15312" s="64"/>
      <c r="Y15312" s="53"/>
      <c r="Z15312" s="64"/>
      <c r="AD15312" s="53"/>
    </row>
    <row r="15313" spans="1:30" s="13" customFormat="1" x14ac:dyDescent="0.25">
      <c r="A15313"/>
      <c r="B15313" s="32"/>
      <c r="C15313" s="34"/>
      <c r="D15313" s="10"/>
      <c r="J15313" s="53"/>
      <c r="K15313" s="64"/>
      <c r="O15313" s="60"/>
      <c r="P15313" s="67"/>
      <c r="T15313" s="53"/>
      <c r="U15313" s="64"/>
      <c r="Y15313" s="53"/>
      <c r="Z15313" s="64"/>
      <c r="AD15313" s="53"/>
    </row>
    <row r="15314" spans="1:30" s="13" customFormat="1" x14ac:dyDescent="0.25">
      <c r="A15314"/>
      <c r="B15314" s="32"/>
      <c r="C15314" s="34"/>
      <c r="D15314" s="10"/>
      <c r="J15314" s="53"/>
      <c r="K15314" s="64"/>
      <c r="O15314" s="60"/>
      <c r="P15314" s="67"/>
      <c r="T15314" s="53"/>
      <c r="U15314" s="64"/>
      <c r="Y15314" s="53"/>
      <c r="Z15314" s="64"/>
      <c r="AD15314" s="53"/>
    </row>
    <row r="15315" spans="1:30" s="13" customFormat="1" x14ac:dyDescent="0.25">
      <c r="A15315"/>
      <c r="B15315" s="32"/>
      <c r="C15315" s="34"/>
      <c r="D15315" s="10"/>
      <c r="J15315" s="53"/>
      <c r="K15315" s="64"/>
      <c r="O15315" s="60"/>
      <c r="P15315" s="67"/>
      <c r="T15315" s="53"/>
      <c r="U15315" s="64"/>
      <c r="Y15315" s="53"/>
      <c r="Z15315" s="64"/>
      <c r="AD15315" s="53"/>
    </row>
    <row r="15316" spans="1:30" s="13" customFormat="1" x14ac:dyDescent="0.25">
      <c r="A15316"/>
      <c r="B15316" s="32"/>
      <c r="C15316" s="34"/>
      <c r="D15316" s="10"/>
      <c r="J15316" s="53"/>
      <c r="K15316" s="64"/>
      <c r="O15316" s="60"/>
      <c r="P15316" s="67"/>
      <c r="T15316" s="53"/>
      <c r="U15316" s="64"/>
      <c r="Y15316" s="53"/>
      <c r="Z15316" s="64"/>
      <c r="AD15316" s="53"/>
    </row>
    <row r="15317" spans="1:30" s="13" customFormat="1" x14ac:dyDescent="0.25">
      <c r="A15317"/>
      <c r="B15317" s="32"/>
      <c r="C15317" s="34"/>
      <c r="D15317" s="10"/>
      <c r="J15317" s="53"/>
      <c r="K15317" s="64"/>
      <c r="O15317" s="60"/>
      <c r="P15317" s="67"/>
      <c r="T15317" s="53"/>
      <c r="U15317" s="64"/>
      <c r="Y15317" s="53"/>
      <c r="Z15317" s="64"/>
      <c r="AD15317" s="53"/>
    </row>
    <row r="15318" spans="1:30" s="13" customFormat="1" x14ac:dyDescent="0.25">
      <c r="A15318"/>
      <c r="B15318" s="32"/>
      <c r="C15318" s="34"/>
      <c r="D15318" s="10"/>
      <c r="J15318" s="53"/>
      <c r="K15318" s="64"/>
      <c r="O15318" s="60"/>
      <c r="P15318" s="67"/>
      <c r="T15318" s="53"/>
      <c r="U15318" s="64"/>
      <c r="Y15318" s="53"/>
      <c r="Z15318" s="64"/>
      <c r="AD15318" s="53"/>
    </row>
    <row r="15319" spans="1:30" s="13" customFormat="1" x14ac:dyDescent="0.25">
      <c r="A15319"/>
      <c r="B15319" s="32"/>
      <c r="C15319" s="34"/>
      <c r="D15319" s="10"/>
      <c r="J15319" s="53"/>
      <c r="K15319" s="64"/>
      <c r="O15319" s="60"/>
      <c r="P15319" s="67"/>
      <c r="T15319" s="53"/>
      <c r="U15319" s="64"/>
      <c r="Y15319" s="53"/>
      <c r="Z15319" s="64"/>
      <c r="AD15319" s="53"/>
    </row>
    <row r="15320" spans="1:30" s="13" customFormat="1" x14ac:dyDescent="0.25">
      <c r="A15320"/>
      <c r="B15320" s="32"/>
      <c r="C15320" s="34"/>
      <c r="D15320" s="10"/>
      <c r="J15320" s="53"/>
      <c r="K15320" s="64"/>
      <c r="O15320" s="60"/>
      <c r="P15320" s="67"/>
      <c r="T15320" s="53"/>
      <c r="U15320" s="64"/>
      <c r="Y15320" s="53"/>
      <c r="Z15320" s="64"/>
      <c r="AD15320" s="53"/>
    </row>
    <row r="15321" spans="1:30" s="13" customFormat="1" x14ac:dyDescent="0.25">
      <c r="A15321"/>
      <c r="B15321" s="32"/>
      <c r="C15321" s="34"/>
      <c r="D15321" s="10"/>
      <c r="J15321" s="53"/>
      <c r="K15321" s="64"/>
      <c r="O15321" s="60"/>
      <c r="P15321" s="67"/>
      <c r="T15321" s="53"/>
      <c r="U15321" s="64"/>
      <c r="Y15321" s="53"/>
      <c r="Z15321" s="64"/>
      <c r="AD15321" s="53"/>
    </row>
    <row r="15322" spans="1:30" s="13" customFormat="1" x14ac:dyDescent="0.25">
      <c r="A15322"/>
      <c r="B15322" s="32"/>
      <c r="C15322" s="34"/>
      <c r="D15322" s="10"/>
      <c r="J15322" s="53"/>
      <c r="K15322" s="64"/>
      <c r="O15322" s="60"/>
      <c r="P15322" s="67"/>
      <c r="T15322" s="53"/>
      <c r="U15322" s="64"/>
      <c r="Y15322" s="53"/>
      <c r="Z15322" s="64"/>
      <c r="AD15322" s="53"/>
    </row>
    <row r="15323" spans="1:30" s="13" customFormat="1" x14ac:dyDescent="0.25">
      <c r="A15323"/>
      <c r="B15323" s="32"/>
      <c r="C15323" s="34"/>
      <c r="D15323" s="10"/>
      <c r="J15323" s="53"/>
      <c r="K15323" s="64"/>
      <c r="O15323" s="60"/>
      <c r="P15323" s="67"/>
      <c r="T15323" s="53"/>
      <c r="U15323" s="64"/>
      <c r="Y15323" s="53"/>
      <c r="Z15323" s="64"/>
      <c r="AD15323" s="53"/>
    </row>
    <row r="15324" spans="1:30" s="13" customFormat="1" x14ac:dyDescent="0.25">
      <c r="A15324"/>
      <c r="B15324" s="32"/>
      <c r="C15324" s="34"/>
      <c r="D15324" s="10"/>
      <c r="J15324" s="53"/>
      <c r="K15324" s="64"/>
      <c r="O15324" s="60"/>
      <c r="P15324" s="67"/>
      <c r="T15324" s="53"/>
      <c r="U15324" s="64"/>
      <c r="Y15324" s="53"/>
      <c r="Z15324" s="64"/>
      <c r="AD15324" s="53"/>
    </row>
    <row r="15325" spans="1:30" s="13" customFormat="1" x14ac:dyDescent="0.25">
      <c r="A15325"/>
      <c r="B15325" s="32"/>
      <c r="C15325" s="34"/>
      <c r="D15325" s="10"/>
      <c r="J15325" s="53"/>
      <c r="K15325" s="64"/>
      <c r="O15325" s="60"/>
      <c r="P15325" s="67"/>
      <c r="T15325" s="53"/>
      <c r="U15325" s="64"/>
      <c r="Y15325" s="53"/>
      <c r="Z15325" s="64"/>
      <c r="AD15325" s="53"/>
    </row>
    <row r="15326" spans="1:30" s="13" customFormat="1" x14ac:dyDescent="0.25">
      <c r="A15326"/>
      <c r="B15326" s="32"/>
      <c r="C15326" s="34"/>
      <c r="D15326" s="10"/>
      <c r="J15326" s="53"/>
      <c r="K15326" s="64"/>
      <c r="O15326" s="60"/>
      <c r="P15326" s="67"/>
      <c r="T15326" s="53"/>
      <c r="U15326" s="64"/>
      <c r="Y15326" s="53"/>
      <c r="Z15326" s="64"/>
      <c r="AD15326" s="53"/>
    </row>
    <row r="15327" spans="1:30" s="13" customFormat="1" x14ac:dyDescent="0.25">
      <c r="A15327"/>
      <c r="B15327" s="32"/>
      <c r="C15327" s="34"/>
      <c r="D15327" s="10"/>
      <c r="J15327" s="53"/>
      <c r="K15327" s="64"/>
      <c r="O15327" s="60"/>
      <c r="P15327" s="67"/>
      <c r="T15327" s="53"/>
      <c r="U15327" s="64"/>
      <c r="Y15327" s="53"/>
      <c r="Z15327" s="64"/>
      <c r="AD15327" s="53"/>
    </row>
    <row r="15328" spans="1:30" s="13" customFormat="1" x14ac:dyDescent="0.25">
      <c r="A15328"/>
      <c r="B15328" s="32"/>
      <c r="C15328" s="34"/>
      <c r="D15328" s="10"/>
      <c r="J15328" s="53"/>
      <c r="K15328" s="64"/>
      <c r="O15328" s="60"/>
      <c r="P15328" s="67"/>
      <c r="T15328" s="53"/>
      <c r="U15328" s="64"/>
      <c r="Y15328" s="53"/>
      <c r="Z15328" s="64"/>
      <c r="AD15328" s="53"/>
    </row>
    <row r="15329" spans="1:30" s="13" customFormat="1" x14ac:dyDescent="0.25">
      <c r="A15329"/>
      <c r="B15329" s="32"/>
      <c r="C15329" s="34"/>
      <c r="D15329" s="10"/>
      <c r="J15329" s="53"/>
      <c r="K15329" s="64"/>
      <c r="O15329" s="60"/>
      <c r="P15329" s="67"/>
      <c r="T15329" s="53"/>
      <c r="U15329" s="64"/>
      <c r="Y15329" s="53"/>
      <c r="Z15329" s="64"/>
      <c r="AD15329" s="53"/>
    </row>
    <row r="15330" spans="1:30" s="13" customFormat="1" x14ac:dyDescent="0.25">
      <c r="A15330"/>
      <c r="B15330" s="32"/>
      <c r="C15330" s="34"/>
      <c r="D15330" s="10"/>
      <c r="J15330" s="53"/>
      <c r="K15330" s="64"/>
      <c r="O15330" s="60"/>
      <c r="P15330" s="67"/>
      <c r="T15330" s="53"/>
      <c r="U15330" s="64"/>
      <c r="Y15330" s="53"/>
      <c r="Z15330" s="64"/>
      <c r="AD15330" s="53"/>
    </row>
    <row r="15331" spans="1:30" s="13" customFormat="1" x14ac:dyDescent="0.25">
      <c r="A15331"/>
      <c r="B15331" s="32"/>
      <c r="C15331" s="34"/>
      <c r="D15331" s="10"/>
      <c r="J15331" s="53"/>
      <c r="K15331" s="64"/>
      <c r="O15331" s="60"/>
      <c r="P15331" s="67"/>
      <c r="T15331" s="53"/>
      <c r="U15331" s="64"/>
      <c r="Y15331" s="53"/>
      <c r="Z15331" s="64"/>
      <c r="AD15331" s="53"/>
    </row>
    <row r="15332" spans="1:30" s="13" customFormat="1" x14ac:dyDescent="0.25">
      <c r="A15332"/>
      <c r="B15332" s="32"/>
      <c r="C15332" s="34"/>
      <c r="D15332" s="10"/>
      <c r="J15332" s="53"/>
      <c r="K15332" s="64"/>
      <c r="O15332" s="60"/>
      <c r="P15332" s="67"/>
      <c r="T15332" s="53"/>
      <c r="U15332" s="64"/>
      <c r="Y15332" s="53"/>
      <c r="Z15332" s="64"/>
      <c r="AD15332" s="53"/>
    </row>
    <row r="15333" spans="1:30" s="13" customFormat="1" x14ac:dyDescent="0.25">
      <c r="A15333"/>
      <c r="B15333" s="32"/>
      <c r="C15333" s="34"/>
      <c r="D15333" s="10"/>
      <c r="J15333" s="53"/>
      <c r="K15333" s="64"/>
      <c r="O15333" s="60"/>
      <c r="P15333" s="67"/>
      <c r="T15333" s="53"/>
      <c r="U15333" s="64"/>
      <c r="Y15333" s="53"/>
      <c r="Z15333" s="64"/>
      <c r="AD15333" s="53"/>
    </row>
    <row r="15334" spans="1:30" s="13" customFormat="1" x14ac:dyDescent="0.25">
      <c r="A15334"/>
      <c r="B15334" s="32"/>
      <c r="C15334" s="34"/>
      <c r="D15334" s="10"/>
      <c r="J15334" s="53"/>
      <c r="K15334" s="64"/>
      <c r="O15334" s="60"/>
      <c r="P15334" s="67"/>
      <c r="T15334" s="53"/>
      <c r="U15334" s="64"/>
      <c r="Y15334" s="53"/>
      <c r="Z15334" s="64"/>
      <c r="AD15334" s="53"/>
    </row>
    <row r="15335" spans="1:30" s="13" customFormat="1" x14ac:dyDescent="0.25">
      <c r="A15335"/>
      <c r="B15335" s="32"/>
      <c r="C15335" s="34"/>
      <c r="D15335" s="10"/>
      <c r="J15335" s="53"/>
      <c r="K15335" s="64"/>
      <c r="O15335" s="60"/>
      <c r="P15335" s="67"/>
      <c r="T15335" s="53"/>
      <c r="U15335" s="64"/>
      <c r="Y15335" s="53"/>
      <c r="Z15335" s="64"/>
      <c r="AD15335" s="53"/>
    </row>
    <row r="15336" spans="1:30" s="13" customFormat="1" x14ac:dyDescent="0.25">
      <c r="A15336"/>
      <c r="B15336" s="32"/>
      <c r="C15336" s="34"/>
      <c r="D15336" s="10"/>
      <c r="J15336" s="53"/>
      <c r="K15336" s="64"/>
      <c r="O15336" s="60"/>
      <c r="P15336" s="67"/>
      <c r="T15336" s="53"/>
      <c r="U15336" s="64"/>
      <c r="Y15336" s="53"/>
      <c r="Z15336" s="64"/>
      <c r="AD15336" s="53"/>
    </row>
    <row r="15337" spans="1:30" s="13" customFormat="1" x14ac:dyDescent="0.25">
      <c r="A15337"/>
      <c r="B15337" s="32"/>
      <c r="C15337" s="34"/>
      <c r="D15337" s="10"/>
      <c r="J15337" s="53"/>
      <c r="K15337" s="64"/>
      <c r="O15337" s="60"/>
      <c r="P15337" s="67"/>
      <c r="T15337" s="53"/>
      <c r="U15337" s="64"/>
      <c r="Y15337" s="53"/>
      <c r="Z15337" s="64"/>
      <c r="AD15337" s="53"/>
    </row>
    <row r="15338" spans="1:30" s="13" customFormat="1" x14ac:dyDescent="0.25">
      <c r="A15338"/>
      <c r="B15338" s="32"/>
      <c r="C15338" s="34"/>
      <c r="D15338" s="10"/>
      <c r="J15338" s="53"/>
      <c r="K15338" s="64"/>
      <c r="O15338" s="60"/>
      <c r="P15338" s="67"/>
      <c r="T15338" s="53"/>
      <c r="U15338" s="64"/>
      <c r="Y15338" s="53"/>
      <c r="Z15338" s="64"/>
      <c r="AD15338" s="53"/>
    </row>
    <row r="15339" spans="1:30" s="13" customFormat="1" x14ac:dyDescent="0.25">
      <c r="A15339"/>
      <c r="B15339" s="32"/>
      <c r="C15339" s="34"/>
      <c r="D15339" s="10"/>
      <c r="J15339" s="53"/>
      <c r="K15339" s="64"/>
      <c r="O15339" s="60"/>
      <c r="P15339" s="67"/>
      <c r="T15339" s="53"/>
      <c r="U15339" s="64"/>
      <c r="Y15339" s="53"/>
      <c r="Z15339" s="64"/>
      <c r="AD15339" s="53"/>
    </row>
    <row r="15340" spans="1:30" s="13" customFormat="1" x14ac:dyDescent="0.25">
      <c r="A15340"/>
      <c r="B15340" s="32"/>
      <c r="C15340" s="34"/>
      <c r="D15340" s="10"/>
      <c r="J15340" s="53"/>
      <c r="K15340" s="64"/>
      <c r="O15340" s="60"/>
      <c r="P15340" s="67"/>
      <c r="T15340" s="53"/>
      <c r="U15340" s="64"/>
      <c r="Y15340" s="53"/>
      <c r="Z15340" s="64"/>
      <c r="AD15340" s="53"/>
    </row>
    <row r="15341" spans="1:30" s="13" customFormat="1" x14ac:dyDescent="0.25">
      <c r="A15341"/>
      <c r="B15341" s="32"/>
      <c r="C15341" s="34"/>
      <c r="D15341" s="10"/>
      <c r="J15341" s="53"/>
      <c r="K15341" s="64"/>
      <c r="O15341" s="60"/>
      <c r="P15341" s="67"/>
      <c r="T15341" s="53"/>
      <c r="U15341" s="64"/>
      <c r="Y15341" s="53"/>
      <c r="Z15341" s="64"/>
      <c r="AD15341" s="53"/>
    </row>
    <row r="15342" spans="1:30" s="13" customFormat="1" x14ac:dyDescent="0.25">
      <c r="A15342"/>
      <c r="B15342" s="32"/>
      <c r="C15342" s="34"/>
      <c r="D15342" s="10"/>
      <c r="J15342" s="53"/>
      <c r="K15342" s="64"/>
      <c r="O15342" s="60"/>
      <c r="P15342" s="67"/>
      <c r="T15342" s="53"/>
      <c r="U15342" s="64"/>
      <c r="Y15342" s="53"/>
      <c r="Z15342" s="64"/>
      <c r="AD15342" s="53"/>
    </row>
    <row r="15343" spans="1:30" s="13" customFormat="1" x14ac:dyDescent="0.25">
      <c r="A15343"/>
      <c r="B15343" s="32"/>
      <c r="C15343" s="34"/>
      <c r="D15343" s="10"/>
      <c r="J15343" s="53"/>
      <c r="K15343" s="64"/>
      <c r="O15343" s="60"/>
      <c r="P15343" s="67"/>
      <c r="T15343" s="53"/>
      <c r="U15343" s="64"/>
      <c r="Y15343" s="53"/>
      <c r="Z15343" s="64"/>
      <c r="AD15343" s="53"/>
    </row>
    <row r="15344" spans="1:30" s="13" customFormat="1" x14ac:dyDescent="0.25">
      <c r="A15344"/>
      <c r="B15344" s="32"/>
      <c r="C15344" s="34"/>
      <c r="D15344" s="10"/>
      <c r="J15344" s="53"/>
      <c r="K15344" s="64"/>
      <c r="O15344" s="60"/>
      <c r="P15344" s="67"/>
      <c r="T15344" s="53"/>
      <c r="U15344" s="64"/>
      <c r="Y15344" s="53"/>
      <c r="Z15344" s="64"/>
      <c r="AD15344" s="53"/>
    </row>
    <row r="15345" spans="1:30" s="13" customFormat="1" x14ac:dyDescent="0.25">
      <c r="A15345"/>
      <c r="B15345" s="32"/>
      <c r="C15345" s="34"/>
      <c r="D15345" s="10"/>
      <c r="J15345" s="53"/>
      <c r="K15345" s="64"/>
      <c r="O15345" s="60"/>
      <c r="P15345" s="67"/>
      <c r="T15345" s="53"/>
      <c r="U15345" s="64"/>
      <c r="Y15345" s="53"/>
      <c r="Z15345" s="64"/>
      <c r="AD15345" s="53"/>
    </row>
    <row r="15346" spans="1:30" s="13" customFormat="1" x14ac:dyDescent="0.25">
      <c r="A15346"/>
      <c r="B15346" s="32"/>
      <c r="C15346" s="34"/>
      <c r="D15346" s="10"/>
      <c r="J15346" s="53"/>
      <c r="K15346" s="64"/>
      <c r="O15346" s="60"/>
      <c r="P15346" s="67"/>
      <c r="T15346" s="53"/>
      <c r="U15346" s="64"/>
      <c r="Y15346" s="53"/>
      <c r="Z15346" s="64"/>
      <c r="AD15346" s="53"/>
    </row>
    <row r="15347" spans="1:30" s="13" customFormat="1" x14ac:dyDescent="0.25">
      <c r="A15347"/>
      <c r="B15347" s="32"/>
      <c r="C15347" s="34"/>
      <c r="D15347" s="10"/>
      <c r="J15347" s="53"/>
      <c r="K15347" s="64"/>
      <c r="O15347" s="60"/>
      <c r="P15347" s="67"/>
      <c r="T15347" s="53"/>
      <c r="U15347" s="64"/>
      <c r="Y15347" s="53"/>
      <c r="Z15347" s="64"/>
      <c r="AD15347" s="53"/>
    </row>
    <row r="15348" spans="1:30" s="13" customFormat="1" x14ac:dyDescent="0.25">
      <c r="A15348"/>
      <c r="B15348" s="32"/>
      <c r="C15348" s="34"/>
      <c r="D15348" s="10"/>
      <c r="J15348" s="53"/>
      <c r="K15348" s="64"/>
      <c r="O15348" s="60"/>
      <c r="P15348" s="67"/>
      <c r="T15348" s="53"/>
      <c r="U15348" s="64"/>
      <c r="Y15348" s="53"/>
      <c r="Z15348" s="64"/>
      <c r="AD15348" s="53"/>
    </row>
    <row r="15349" spans="1:30" s="13" customFormat="1" x14ac:dyDescent="0.25">
      <c r="A15349"/>
      <c r="B15349" s="32"/>
      <c r="C15349" s="34"/>
      <c r="D15349" s="10"/>
      <c r="J15349" s="53"/>
      <c r="K15349" s="64"/>
      <c r="O15349" s="60"/>
      <c r="P15349" s="67"/>
      <c r="T15349" s="53"/>
      <c r="U15349" s="64"/>
      <c r="Y15349" s="53"/>
      <c r="Z15349" s="64"/>
      <c r="AD15349" s="53"/>
    </row>
    <row r="15350" spans="1:30" s="13" customFormat="1" x14ac:dyDescent="0.25">
      <c r="A15350"/>
      <c r="B15350" s="32"/>
      <c r="C15350" s="34"/>
      <c r="D15350" s="10"/>
      <c r="J15350" s="53"/>
      <c r="K15350" s="64"/>
      <c r="O15350" s="60"/>
      <c r="P15350" s="67"/>
      <c r="T15350" s="53"/>
      <c r="U15350" s="64"/>
      <c r="Y15350" s="53"/>
      <c r="Z15350" s="64"/>
      <c r="AD15350" s="53"/>
    </row>
    <row r="15351" spans="1:30" s="13" customFormat="1" x14ac:dyDescent="0.25">
      <c r="A15351"/>
      <c r="B15351" s="32"/>
      <c r="C15351" s="34"/>
      <c r="D15351" s="10"/>
      <c r="J15351" s="53"/>
      <c r="K15351" s="64"/>
      <c r="O15351" s="60"/>
      <c r="P15351" s="67"/>
      <c r="T15351" s="53"/>
      <c r="U15351" s="64"/>
      <c r="Y15351" s="53"/>
      <c r="Z15351" s="64"/>
      <c r="AD15351" s="53"/>
    </row>
    <row r="15352" spans="1:30" s="13" customFormat="1" x14ac:dyDescent="0.25">
      <c r="A15352"/>
      <c r="B15352" s="32"/>
      <c r="C15352" s="34"/>
      <c r="D15352" s="10"/>
      <c r="J15352" s="53"/>
      <c r="K15352" s="64"/>
      <c r="O15352" s="60"/>
      <c r="P15352" s="67"/>
      <c r="T15352" s="53"/>
      <c r="U15352" s="64"/>
      <c r="Y15352" s="53"/>
      <c r="Z15352" s="64"/>
      <c r="AD15352" s="53"/>
    </row>
    <row r="15353" spans="1:30" s="13" customFormat="1" x14ac:dyDescent="0.25">
      <c r="A15353"/>
      <c r="B15353" s="32"/>
      <c r="C15353" s="34"/>
      <c r="D15353" s="10"/>
      <c r="J15353" s="53"/>
      <c r="K15353" s="64"/>
      <c r="O15353" s="60"/>
      <c r="P15353" s="67"/>
      <c r="T15353" s="53"/>
      <c r="U15353" s="64"/>
      <c r="Y15353" s="53"/>
      <c r="Z15353" s="64"/>
      <c r="AD15353" s="53"/>
    </row>
    <row r="15354" spans="1:30" s="13" customFormat="1" x14ac:dyDescent="0.25">
      <c r="A15354"/>
      <c r="B15354" s="32"/>
      <c r="C15354" s="34"/>
      <c r="D15354" s="10"/>
      <c r="J15354" s="53"/>
      <c r="K15354" s="64"/>
      <c r="O15354" s="60"/>
      <c r="P15354" s="67"/>
      <c r="T15354" s="53"/>
      <c r="U15354" s="64"/>
      <c r="Y15354" s="53"/>
      <c r="Z15354" s="64"/>
      <c r="AD15354" s="53"/>
    </row>
    <row r="15355" spans="1:30" s="13" customFormat="1" x14ac:dyDescent="0.25">
      <c r="A15355"/>
      <c r="B15355" s="32"/>
      <c r="C15355" s="34"/>
      <c r="D15355" s="10"/>
      <c r="J15355" s="53"/>
      <c r="K15355" s="64"/>
      <c r="O15355" s="60"/>
      <c r="P15355" s="67"/>
      <c r="T15355" s="53"/>
      <c r="U15355" s="64"/>
      <c r="Y15355" s="53"/>
      <c r="Z15355" s="64"/>
      <c r="AD15355" s="53"/>
    </row>
    <row r="15356" spans="1:30" s="13" customFormat="1" x14ac:dyDescent="0.25">
      <c r="A15356"/>
      <c r="B15356" s="32"/>
      <c r="C15356" s="34"/>
      <c r="D15356" s="10"/>
      <c r="J15356" s="53"/>
      <c r="K15356" s="64"/>
      <c r="O15356" s="60"/>
      <c r="P15356" s="67"/>
      <c r="T15356" s="53"/>
      <c r="U15356" s="64"/>
      <c r="Y15356" s="53"/>
      <c r="Z15356" s="64"/>
      <c r="AD15356" s="53"/>
    </row>
    <row r="15357" spans="1:30" s="13" customFormat="1" x14ac:dyDescent="0.25">
      <c r="A15357"/>
      <c r="B15357" s="32"/>
      <c r="C15357" s="34"/>
      <c r="D15357" s="10"/>
      <c r="J15357" s="53"/>
      <c r="K15357" s="64"/>
      <c r="O15357" s="60"/>
      <c r="P15357" s="67"/>
      <c r="T15357" s="53"/>
      <c r="U15357" s="64"/>
      <c r="Y15357" s="53"/>
      <c r="Z15357" s="64"/>
      <c r="AD15357" s="53"/>
    </row>
    <row r="15358" spans="1:30" s="13" customFormat="1" x14ac:dyDescent="0.25">
      <c r="A15358"/>
      <c r="B15358" s="32"/>
      <c r="C15358" s="34"/>
      <c r="D15358" s="10"/>
      <c r="J15358" s="53"/>
      <c r="K15358" s="64"/>
      <c r="O15358" s="60"/>
      <c r="P15358" s="67"/>
      <c r="T15358" s="53"/>
      <c r="U15358" s="64"/>
      <c r="Y15358" s="53"/>
      <c r="Z15358" s="64"/>
      <c r="AD15358" s="53"/>
    </row>
    <row r="15359" spans="1:30" s="13" customFormat="1" x14ac:dyDescent="0.25">
      <c r="A15359"/>
      <c r="B15359" s="32"/>
      <c r="C15359" s="34"/>
      <c r="D15359" s="10"/>
      <c r="J15359" s="53"/>
      <c r="K15359" s="64"/>
      <c r="O15359" s="60"/>
      <c r="P15359" s="67"/>
      <c r="T15359" s="53"/>
      <c r="U15359" s="64"/>
      <c r="Y15359" s="53"/>
      <c r="Z15359" s="64"/>
      <c r="AD15359" s="53"/>
    </row>
    <row r="15360" spans="1:30" s="13" customFormat="1" x14ac:dyDescent="0.25">
      <c r="A15360"/>
      <c r="B15360" s="32"/>
      <c r="C15360" s="34"/>
      <c r="D15360" s="10"/>
      <c r="J15360" s="53"/>
      <c r="K15360" s="64"/>
      <c r="O15360" s="60"/>
      <c r="P15360" s="67"/>
      <c r="T15360" s="53"/>
      <c r="U15360" s="64"/>
      <c r="Y15360" s="53"/>
      <c r="Z15360" s="64"/>
      <c r="AD15360" s="53"/>
    </row>
    <row r="15361" spans="1:30" s="13" customFormat="1" x14ac:dyDescent="0.25">
      <c r="A15361"/>
      <c r="B15361" s="32"/>
      <c r="C15361" s="34"/>
      <c r="D15361" s="10"/>
      <c r="J15361" s="53"/>
      <c r="K15361" s="64"/>
      <c r="O15361" s="60"/>
      <c r="P15361" s="67"/>
      <c r="T15361" s="53"/>
      <c r="U15361" s="64"/>
      <c r="Y15361" s="53"/>
      <c r="Z15361" s="64"/>
      <c r="AD15361" s="53"/>
    </row>
    <row r="15362" spans="1:30" s="13" customFormat="1" x14ac:dyDescent="0.25">
      <c r="A15362"/>
      <c r="B15362" s="32"/>
      <c r="C15362" s="34"/>
      <c r="D15362" s="10"/>
      <c r="J15362" s="53"/>
      <c r="K15362" s="64"/>
      <c r="O15362" s="60"/>
      <c r="P15362" s="67"/>
      <c r="T15362" s="53"/>
      <c r="U15362" s="64"/>
      <c r="Y15362" s="53"/>
      <c r="Z15362" s="64"/>
      <c r="AD15362" s="53"/>
    </row>
    <row r="15363" spans="1:30" s="13" customFormat="1" x14ac:dyDescent="0.25">
      <c r="A15363"/>
      <c r="B15363" s="32"/>
      <c r="C15363" s="34"/>
      <c r="D15363" s="10"/>
      <c r="J15363" s="53"/>
      <c r="K15363" s="64"/>
      <c r="O15363" s="60"/>
      <c r="P15363" s="67"/>
      <c r="T15363" s="53"/>
      <c r="U15363" s="64"/>
      <c r="Y15363" s="53"/>
      <c r="Z15363" s="64"/>
      <c r="AD15363" s="53"/>
    </row>
    <row r="15364" spans="1:30" s="13" customFormat="1" x14ac:dyDescent="0.25">
      <c r="A15364"/>
      <c r="B15364" s="32"/>
      <c r="C15364" s="34"/>
      <c r="D15364" s="10"/>
      <c r="J15364" s="53"/>
      <c r="K15364" s="64"/>
      <c r="O15364" s="60"/>
      <c r="P15364" s="67"/>
      <c r="T15364" s="53"/>
      <c r="U15364" s="64"/>
      <c r="Y15364" s="53"/>
      <c r="Z15364" s="64"/>
      <c r="AD15364" s="53"/>
    </row>
    <row r="15365" spans="1:30" s="13" customFormat="1" x14ac:dyDescent="0.25">
      <c r="A15365"/>
      <c r="B15365" s="32"/>
      <c r="C15365" s="34"/>
      <c r="D15365" s="10"/>
      <c r="J15365" s="53"/>
      <c r="K15365" s="64"/>
      <c r="O15365" s="60"/>
      <c r="P15365" s="67"/>
      <c r="T15365" s="53"/>
      <c r="U15365" s="64"/>
      <c r="Y15365" s="53"/>
      <c r="Z15365" s="64"/>
      <c r="AD15365" s="53"/>
    </row>
    <row r="15366" spans="1:30" s="13" customFormat="1" x14ac:dyDescent="0.25">
      <c r="A15366"/>
      <c r="B15366" s="32"/>
      <c r="C15366" s="34"/>
      <c r="D15366" s="10"/>
      <c r="J15366" s="53"/>
      <c r="K15366" s="64"/>
      <c r="O15366" s="60"/>
      <c r="P15366" s="67"/>
      <c r="T15366" s="53"/>
      <c r="U15366" s="64"/>
      <c r="Y15366" s="53"/>
      <c r="Z15366" s="64"/>
      <c r="AD15366" s="53"/>
    </row>
    <row r="15367" spans="1:30" s="13" customFormat="1" x14ac:dyDescent="0.25">
      <c r="A15367"/>
      <c r="B15367" s="32"/>
      <c r="C15367" s="34"/>
      <c r="D15367" s="10"/>
      <c r="J15367" s="53"/>
      <c r="K15367" s="64"/>
      <c r="O15367" s="60"/>
      <c r="P15367" s="67"/>
      <c r="T15367" s="53"/>
      <c r="U15367" s="64"/>
      <c r="Y15367" s="53"/>
      <c r="Z15367" s="64"/>
      <c r="AD15367" s="53"/>
    </row>
    <row r="15368" spans="1:30" s="13" customFormat="1" x14ac:dyDescent="0.25">
      <c r="A15368"/>
      <c r="B15368" s="32"/>
      <c r="C15368" s="34"/>
      <c r="D15368" s="10"/>
      <c r="J15368" s="53"/>
      <c r="K15368" s="64"/>
      <c r="O15368" s="60"/>
      <c r="P15368" s="67"/>
      <c r="T15368" s="53"/>
      <c r="U15368" s="64"/>
      <c r="Y15368" s="53"/>
      <c r="Z15368" s="64"/>
      <c r="AD15368" s="53"/>
    </row>
    <row r="15369" spans="1:30" s="13" customFormat="1" x14ac:dyDescent="0.25">
      <c r="A15369"/>
      <c r="B15369" s="32"/>
      <c r="C15369" s="34"/>
      <c r="D15369" s="10"/>
      <c r="J15369" s="53"/>
      <c r="K15369" s="64"/>
      <c r="O15369" s="60"/>
      <c r="P15369" s="67"/>
      <c r="T15369" s="53"/>
      <c r="U15369" s="64"/>
      <c r="Y15369" s="53"/>
      <c r="Z15369" s="64"/>
      <c r="AD15369" s="53"/>
    </row>
    <row r="15370" spans="1:30" s="13" customFormat="1" x14ac:dyDescent="0.25">
      <c r="A15370"/>
      <c r="B15370" s="32"/>
      <c r="C15370" s="34"/>
      <c r="D15370" s="10"/>
      <c r="J15370" s="53"/>
      <c r="K15370" s="64"/>
      <c r="O15370" s="60"/>
      <c r="P15370" s="67"/>
      <c r="T15370" s="53"/>
      <c r="U15370" s="64"/>
      <c r="Y15370" s="53"/>
      <c r="Z15370" s="64"/>
      <c r="AD15370" s="53"/>
    </row>
    <row r="15371" spans="1:30" s="13" customFormat="1" x14ac:dyDescent="0.25">
      <c r="A15371"/>
      <c r="B15371" s="32"/>
      <c r="C15371" s="34"/>
      <c r="D15371" s="10"/>
      <c r="J15371" s="53"/>
      <c r="K15371" s="64"/>
      <c r="O15371" s="60"/>
      <c r="P15371" s="67"/>
      <c r="T15371" s="53"/>
      <c r="U15371" s="64"/>
      <c r="Y15371" s="53"/>
      <c r="Z15371" s="64"/>
      <c r="AD15371" s="53"/>
    </row>
    <row r="15372" spans="1:30" s="13" customFormat="1" x14ac:dyDescent="0.25">
      <c r="A15372"/>
      <c r="B15372" s="32"/>
      <c r="C15372" s="34"/>
      <c r="D15372" s="10"/>
      <c r="J15372" s="53"/>
      <c r="K15372" s="64"/>
      <c r="O15372" s="60"/>
      <c r="P15372" s="67"/>
      <c r="T15372" s="53"/>
      <c r="U15372" s="64"/>
      <c r="Y15372" s="53"/>
      <c r="Z15372" s="64"/>
      <c r="AD15372" s="53"/>
    </row>
    <row r="15373" spans="1:30" s="13" customFormat="1" x14ac:dyDescent="0.25">
      <c r="A15373"/>
      <c r="B15373" s="32"/>
      <c r="C15373" s="34"/>
      <c r="D15373" s="10"/>
      <c r="J15373" s="53"/>
      <c r="K15373" s="64"/>
      <c r="O15373" s="60"/>
      <c r="P15373" s="67"/>
      <c r="T15373" s="53"/>
      <c r="U15373" s="64"/>
      <c r="Y15373" s="53"/>
      <c r="Z15373" s="64"/>
      <c r="AD15373" s="53"/>
    </row>
    <row r="15374" spans="1:30" s="13" customFormat="1" x14ac:dyDescent="0.25">
      <c r="A15374"/>
      <c r="B15374" s="32"/>
      <c r="C15374" s="34"/>
      <c r="D15374" s="10"/>
      <c r="J15374" s="53"/>
      <c r="K15374" s="64"/>
      <c r="O15374" s="60"/>
      <c r="P15374" s="67"/>
      <c r="T15374" s="53"/>
      <c r="U15374" s="64"/>
      <c r="Y15374" s="53"/>
      <c r="Z15374" s="64"/>
      <c r="AD15374" s="53"/>
    </row>
    <row r="15375" spans="1:30" s="13" customFormat="1" x14ac:dyDescent="0.25">
      <c r="A15375"/>
      <c r="B15375" s="32"/>
      <c r="C15375" s="34"/>
      <c r="D15375" s="10"/>
      <c r="J15375" s="53"/>
      <c r="K15375" s="64"/>
      <c r="O15375" s="60"/>
      <c r="P15375" s="67"/>
      <c r="T15375" s="53"/>
      <c r="U15375" s="64"/>
      <c r="Y15375" s="53"/>
      <c r="Z15375" s="64"/>
      <c r="AD15375" s="53"/>
    </row>
    <row r="15376" spans="1:30" s="13" customFormat="1" x14ac:dyDescent="0.25">
      <c r="A15376"/>
      <c r="B15376" s="32"/>
      <c r="C15376" s="34"/>
      <c r="D15376" s="10"/>
      <c r="J15376" s="53"/>
      <c r="K15376" s="64"/>
      <c r="O15376" s="60"/>
      <c r="P15376" s="67"/>
      <c r="T15376" s="53"/>
      <c r="U15376" s="64"/>
      <c r="Y15376" s="53"/>
      <c r="Z15376" s="64"/>
      <c r="AD15376" s="53"/>
    </row>
    <row r="15377" spans="1:30" s="13" customFormat="1" x14ac:dyDescent="0.25">
      <c r="A15377"/>
      <c r="B15377" s="32"/>
      <c r="C15377" s="34"/>
      <c r="D15377" s="10"/>
      <c r="J15377" s="53"/>
      <c r="K15377" s="64"/>
      <c r="O15377" s="60"/>
      <c r="P15377" s="67"/>
      <c r="T15377" s="53"/>
      <c r="U15377" s="64"/>
      <c r="Y15377" s="53"/>
      <c r="Z15377" s="64"/>
      <c r="AD15377" s="53"/>
    </row>
    <row r="15378" spans="1:30" s="13" customFormat="1" x14ac:dyDescent="0.25">
      <c r="A15378"/>
      <c r="B15378" s="32"/>
      <c r="C15378" s="34"/>
      <c r="D15378" s="10"/>
      <c r="J15378" s="53"/>
      <c r="K15378" s="64"/>
      <c r="O15378" s="60"/>
      <c r="P15378" s="67"/>
      <c r="T15378" s="53"/>
      <c r="U15378" s="64"/>
      <c r="Y15378" s="53"/>
      <c r="Z15378" s="64"/>
      <c r="AD15378" s="53"/>
    </row>
    <row r="15379" spans="1:30" s="13" customFormat="1" x14ac:dyDescent="0.25">
      <c r="A15379"/>
      <c r="B15379" s="32"/>
      <c r="C15379" s="34"/>
      <c r="D15379" s="10"/>
      <c r="J15379" s="53"/>
      <c r="K15379" s="64"/>
      <c r="O15379" s="60"/>
      <c r="P15379" s="67"/>
      <c r="T15379" s="53"/>
      <c r="U15379" s="64"/>
      <c r="Y15379" s="53"/>
      <c r="Z15379" s="64"/>
      <c r="AD15379" s="53"/>
    </row>
    <row r="15380" spans="1:30" s="13" customFormat="1" x14ac:dyDescent="0.25">
      <c r="A15380"/>
      <c r="B15380" s="32"/>
      <c r="C15380" s="34"/>
      <c r="D15380" s="10"/>
      <c r="J15380" s="53"/>
      <c r="K15380" s="64"/>
      <c r="O15380" s="60"/>
      <c r="P15380" s="67"/>
      <c r="T15380" s="53"/>
      <c r="U15380" s="64"/>
      <c r="Y15380" s="53"/>
      <c r="Z15380" s="64"/>
      <c r="AD15380" s="53"/>
    </row>
    <row r="15381" spans="1:30" s="13" customFormat="1" x14ac:dyDescent="0.25">
      <c r="A15381"/>
      <c r="B15381" s="32"/>
      <c r="C15381" s="34"/>
      <c r="D15381" s="10"/>
      <c r="J15381" s="53"/>
      <c r="K15381" s="64"/>
      <c r="O15381" s="60"/>
      <c r="P15381" s="67"/>
      <c r="T15381" s="53"/>
      <c r="U15381" s="64"/>
      <c r="Y15381" s="53"/>
      <c r="Z15381" s="64"/>
      <c r="AD15381" s="53"/>
    </row>
    <row r="15382" spans="1:30" s="13" customFormat="1" x14ac:dyDescent="0.25">
      <c r="A15382"/>
      <c r="B15382" s="32"/>
      <c r="C15382" s="34"/>
      <c r="D15382" s="10"/>
      <c r="J15382" s="53"/>
      <c r="K15382" s="64"/>
      <c r="O15382" s="60"/>
      <c r="P15382" s="67"/>
      <c r="T15382" s="53"/>
      <c r="U15382" s="64"/>
      <c r="Y15382" s="53"/>
      <c r="Z15382" s="64"/>
      <c r="AD15382" s="53"/>
    </row>
    <row r="15383" spans="1:30" s="13" customFormat="1" x14ac:dyDescent="0.25">
      <c r="A15383"/>
      <c r="B15383" s="32"/>
      <c r="C15383" s="34"/>
      <c r="D15383" s="10"/>
      <c r="J15383" s="53"/>
      <c r="K15383" s="64"/>
      <c r="O15383" s="60"/>
      <c r="P15383" s="67"/>
      <c r="T15383" s="53"/>
      <c r="U15383" s="64"/>
      <c r="Y15383" s="53"/>
      <c r="Z15383" s="64"/>
      <c r="AD15383" s="53"/>
    </row>
    <row r="15384" spans="1:30" s="13" customFormat="1" x14ac:dyDescent="0.25">
      <c r="A15384"/>
      <c r="B15384" s="32"/>
      <c r="C15384" s="34"/>
      <c r="D15384" s="10"/>
      <c r="J15384" s="53"/>
      <c r="K15384" s="64"/>
      <c r="O15384" s="60"/>
      <c r="P15384" s="67"/>
      <c r="T15384" s="53"/>
      <c r="U15384" s="64"/>
      <c r="Y15384" s="53"/>
      <c r="Z15384" s="64"/>
      <c r="AD15384" s="53"/>
    </row>
    <row r="15385" spans="1:30" s="13" customFormat="1" x14ac:dyDescent="0.25">
      <c r="A15385"/>
      <c r="B15385" s="32"/>
      <c r="C15385" s="34"/>
      <c r="D15385" s="10"/>
      <c r="J15385" s="53"/>
      <c r="K15385" s="64"/>
      <c r="O15385" s="60"/>
      <c r="P15385" s="67"/>
      <c r="T15385" s="53"/>
      <c r="U15385" s="64"/>
      <c r="Y15385" s="53"/>
      <c r="Z15385" s="64"/>
      <c r="AD15385" s="53"/>
    </row>
    <row r="15386" spans="1:30" s="13" customFormat="1" x14ac:dyDescent="0.25">
      <c r="A15386"/>
      <c r="B15386" s="32"/>
      <c r="C15386" s="34"/>
      <c r="D15386" s="10"/>
      <c r="J15386" s="53"/>
      <c r="K15386" s="64"/>
      <c r="O15386" s="60"/>
      <c r="P15386" s="67"/>
      <c r="T15386" s="53"/>
      <c r="U15386" s="64"/>
      <c r="Y15386" s="53"/>
      <c r="Z15386" s="64"/>
      <c r="AD15386" s="53"/>
    </row>
    <row r="15387" spans="1:30" s="13" customFormat="1" x14ac:dyDescent="0.25">
      <c r="A15387"/>
      <c r="B15387" s="32"/>
      <c r="C15387" s="34"/>
      <c r="D15387" s="10"/>
      <c r="J15387" s="53"/>
      <c r="K15387" s="64"/>
      <c r="O15387" s="60"/>
      <c r="P15387" s="67"/>
      <c r="T15387" s="53"/>
      <c r="U15387" s="64"/>
      <c r="Y15387" s="53"/>
      <c r="Z15387" s="64"/>
      <c r="AD15387" s="53"/>
    </row>
    <row r="15388" spans="1:30" s="13" customFormat="1" x14ac:dyDescent="0.25">
      <c r="A15388"/>
      <c r="B15388" s="32"/>
      <c r="C15388" s="34"/>
      <c r="D15388" s="10"/>
      <c r="J15388" s="53"/>
      <c r="K15388" s="64"/>
      <c r="O15388" s="60"/>
      <c r="P15388" s="67"/>
      <c r="T15388" s="53"/>
      <c r="U15388" s="64"/>
      <c r="Y15388" s="53"/>
      <c r="Z15388" s="64"/>
      <c r="AD15388" s="53"/>
    </row>
    <row r="15389" spans="1:30" s="13" customFormat="1" x14ac:dyDescent="0.25">
      <c r="A15389"/>
      <c r="B15389" s="32"/>
      <c r="C15389" s="34"/>
      <c r="D15389" s="10"/>
      <c r="J15389" s="53"/>
      <c r="K15389" s="64"/>
      <c r="O15389" s="60"/>
      <c r="P15389" s="67"/>
      <c r="T15389" s="53"/>
      <c r="U15389" s="64"/>
      <c r="Y15389" s="53"/>
      <c r="Z15389" s="64"/>
      <c r="AD15389" s="53"/>
    </row>
    <row r="15390" spans="1:30" s="13" customFormat="1" x14ac:dyDescent="0.25">
      <c r="A15390"/>
      <c r="B15390" s="32"/>
      <c r="C15390" s="34"/>
      <c r="D15390" s="10"/>
      <c r="J15390" s="53"/>
      <c r="K15390" s="64"/>
      <c r="O15390" s="60"/>
      <c r="P15390" s="67"/>
      <c r="T15390" s="53"/>
      <c r="U15390" s="64"/>
      <c r="Y15390" s="53"/>
      <c r="Z15390" s="64"/>
      <c r="AD15390" s="53"/>
    </row>
    <row r="15391" spans="1:30" s="13" customFormat="1" x14ac:dyDescent="0.25">
      <c r="A15391"/>
      <c r="B15391" s="32"/>
      <c r="C15391" s="34"/>
      <c r="D15391" s="10"/>
      <c r="J15391" s="53"/>
      <c r="K15391" s="64"/>
      <c r="O15391" s="60"/>
      <c r="P15391" s="67"/>
      <c r="T15391" s="53"/>
      <c r="U15391" s="64"/>
      <c r="Y15391" s="53"/>
      <c r="Z15391" s="64"/>
      <c r="AD15391" s="53"/>
    </row>
    <row r="15392" spans="1:30" s="13" customFormat="1" x14ac:dyDescent="0.25">
      <c r="A15392"/>
      <c r="B15392" s="32"/>
      <c r="C15392" s="34"/>
      <c r="D15392" s="10"/>
      <c r="J15392" s="53"/>
      <c r="K15392" s="64"/>
      <c r="O15392" s="60"/>
      <c r="P15392" s="67"/>
      <c r="T15392" s="53"/>
      <c r="U15392" s="64"/>
      <c r="Y15392" s="53"/>
      <c r="Z15392" s="64"/>
      <c r="AD15392" s="53"/>
    </row>
    <row r="15393" spans="1:30" s="13" customFormat="1" x14ac:dyDescent="0.25">
      <c r="A15393"/>
      <c r="B15393" s="32"/>
      <c r="C15393" s="34"/>
      <c r="D15393" s="10"/>
      <c r="J15393" s="53"/>
      <c r="K15393" s="64"/>
      <c r="O15393" s="60"/>
      <c r="P15393" s="67"/>
      <c r="T15393" s="53"/>
      <c r="U15393" s="64"/>
      <c r="Y15393" s="53"/>
      <c r="Z15393" s="64"/>
      <c r="AD15393" s="53"/>
    </row>
    <row r="15394" spans="1:30" s="13" customFormat="1" x14ac:dyDescent="0.25">
      <c r="A15394"/>
      <c r="B15394" s="32"/>
      <c r="C15394" s="34"/>
      <c r="D15394" s="10"/>
      <c r="J15394" s="53"/>
      <c r="K15394" s="64"/>
      <c r="O15394" s="60"/>
      <c r="P15394" s="67"/>
      <c r="T15394" s="53"/>
      <c r="U15394" s="64"/>
      <c r="Y15394" s="53"/>
      <c r="Z15394" s="64"/>
      <c r="AD15394" s="53"/>
    </row>
    <row r="15395" spans="1:30" s="13" customFormat="1" x14ac:dyDescent="0.25">
      <c r="A15395"/>
      <c r="B15395" s="32"/>
      <c r="C15395" s="34"/>
      <c r="D15395" s="10"/>
      <c r="J15395" s="53"/>
      <c r="K15395" s="64"/>
      <c r="O15395" s="60"/>
      <c r="P15395" s="67"/>
      <c r="T15395" s="53"/>
      <c r="U15395" s="64"/>
      <c r="Y15395" s="53"/>
      <c r="Z15395" s="64"/>
      <c r="AD15395" s="53"/>
    </row>
    <row r="15396" spans="1:30" s="13" customFormat="1" x14ac:dyDescent="0.25">
      <c r="A15396"/>
      <c r="B15396" s="32"/>
      <c r="C15396" s="34"/>
      <c r="D15396" s="10"/>
      <c r="J15396" s="53"/>
      <c r="K15396" s="64"/>
      <c r="O15396" s="60"/>
      <c r="P15396" s="67"/>
      <c r="T15396" s="53"/>
      <c r="U15396" s="64"/>
      <c r="Y15396" s="53"/>
      <c r="Z15396" s="64"/>
      <c r="AD15396" s="53"/>
    </row>
    <row r="15397" spans="1:30" s="13" customFormat="1" x14ac:dyDescent="0.25">
      <c r="A15397"/>
      <c r="B15397" s="32"/>
      <c r="C15397" s="34"/>
      <c r="D15397" s="10"/>
      <c r="J15397" s="53"/>
      <c r="K15397" s="64"/>
      <c r="O15397" s="60"/>
      <c r="P15397" s="67"/>
      <c r="T15397" s="53"/>
      <c r="U15397" s="64"/>
      <c r="Y15397" s="53"/>
      <c r="Z15397" s="64"/>
      <c r="AD15397" s="53"/>
    </row>
    <row r="15398" spans="1:30" s="13" customFormat="1" x14ac:dyDescent="0.25">
      <c r="A15398"/>
      <c r="B15398" s="32"/>
      <c r="C15398" s="34"/>
      <c r="D15398" s="10"/>
      <c r="J15398" s="53"/>
      <c r="K15398" s="64"/>
      <c r="O15398" s="60"/>
      <c r="P15398" s="67"/>
      <c r="T15398" s="53"/>
      <c r="U15398" s="64"/>
      <c r="Y15398" s="53"/>
      <c r="Z15398" s="64"/>
      <c r="AD15398" s="53"/>
    </row>
    <row r="15399" spans="1:30" s="13" customFormat="1" x14ac:dyDescent="0.25">
      <c r="A15399"/>
      <c r="B15399" s="32"/>
      <c r="C15399" s="34"/>
      <c r="D15399" s="10"/>
      <c r="J15399" s="53"/>
      <c r="K15399" s="64"/>
      <c r="O15399" s="60"/>
      <c r="P15399" s="67"/>
      <c r="T15399" s="53"/>
      <c r="U15399" s="64"/>
      <c r="Y15399" s="53"/>
      <c r="Z15399" s="64"/>
      <c r="AD15399" s="53"/>
    </row>
    <row r="15400" spans="1:30" s="13" customFormat="1" x14ac:dyDescent="0.25">
      <c r="A15400"/>
      <c r="B15400" s="32"/>
      <c r="C15400" s="34"/>
      <c r="D15400" s="10"/>
      <c r="J15400" s="53"/>
      <c r="K15400" s="64"/>
      <c r="O15400" s="60"/>
      <c r="P15400" s="67"/>
      <c r="T15400" s="53"/>
      <c r="U15400" s="64"/>
      <c r="Y15400" s="53"/>
      <c r="Z15400" s="64"/>
      <c r="AD15400" s="53"/>
    </row>
    <row r="15401" spans="1:30" s="13" customFormat="1" x14ac:dyDescent="0.25">
      <c r="A15401"/>
      <c r="B15401" s="32"/>
      <c r="C15401" s="34"/>
      <c r="D15401" s="10"/>
      <c r="J15401" s="53"/>
      <c r="K15401" s="64"/>
      <c r="O15401" s="60"/>
      <c r="P15401" s="67"/>
      <c r="T15401" s="53"/>
      <c r="U15401" s="64"/>
      <c r="Y15401" s="53"/>
      <c r="Z15401" s="64"/>
      <c r="AD15401" s="53"/>
    </row>
    <row r="15402" spans="1:30" s="13" customFormat="1" x14ac:dyDescent="0.25">
      <c r="A15402"/>
      <c r="B15402" s="32"/>
      <c r="C15402" s="34"/>
      <c r="D15402" s="10"/>
      <c r="J15402" s="53"/>
      <c r="K15402" s="64"/>
      <c r="O15402" s="60"/>
      <c r="P15402" s="67"/>
      <c r="T15402" s="53"/>
      <c r="U15402" s="64"/>
      <c r="Y15402" s="53"/>
      <c r="Z15402" s="64"/>
      <c r="AD15402" s="53"/>
    </row>
    <row r="15403" spans="1:30" s="13" customFormat="1" x14ac:dyDescent="0.25">
      <c r="A15403"/>
      <c r="B15403" s="32"/>
      <c r="C15403" s="34"/>
      <c r="D15403" s="10"/>
      <c r="J15403" s="53"/>
      <c r="K15403" s="64"/>
      <c r="O15403" s="60"/>
      <c r="P15403" s="67"/>
      <c r="T15403" s="53"/>
      <c r="U15403" s="64"/>
      <c r="Y15403" s="53"/>
      <c r="Z15403" s="64"/>
      <c r="AD15403" s="53"/>
    </row>
    <row r="15404" spans="1:30" s="13" customFormat="1" x14ac:dyDescent="0.25">
      <c r="A15404"/>
      <c r="B15404" s="32"/>
      <c r="C15404" s="34"/>
      <c r="D15404" s="10"/>
      <c r="J15404" s="53"/>
      <c r="K15404" s="64"/>
      <c r="O15404" s="60"/>
      <c r="P15404" s="67"/>
      <c r="T15404" s="53"/>
      <c r="U15404" s="64"/>
      <c r="Y15404" s="53"/>
      <c r="Z15404" s="64"/>
      <c r="AD15404" s="53"/>
    </row>
    <row r="15405" spans="1:30" s="13" customFormat="1" x14ac:dyDescent="0.25">
      <c r="A15405"/>
      <c r="B15405" s="32"/>
      <c r="C15405" s="34"/>
      <c r="D15405" s="10"/>
      <c r="J15405" s="53"/>
      <c r="K15405" s="64"/>
      <c r="O15405" s="60"/>
      <c r="P15405" s="67"/>
      <c r="T15405" s="53"/>
      <c r="U15405" s="64"/>
      <c r="Y15405" s="53"/>
      <c r="Z15405" s="64"/>
      <c r="AD15405" s="53"/>
    </row>
    <row r="15406" spans="1:30" s="13" customFormat="1" x14ac:dyDescent="0.25">
      <c r="A15406"/>
      <c r="B15406" s="32"/>
      <c r="C15406" s="34"/>
      <c r="D15406" s="10"/>
      <c r="J15406" s="53"/>
      <c r="K15406" s="64"/>
      <c r="O15406" s="60"/>
      <c r="P15406" s="67"/>
      <c r="T15406" s="53"/>
      <c r="U15406" s="64"/>
      <c r="Y15406" s="53"/>
      <c r="Z15406" s="64"/>
      <c r="AD15406" s="53"/>
    </row>
    <row r="15407" spans="1:30" s="13" customFormat="1" x14ac:dyDescent="0.25">
      <c r="A15407"/>
      <c r="B15407" s="32"/>
      <c r="C15407" s="34"/>
      <c r="D15407" s="10"/>
      <c r="J15407" s="53"/>
      <c r="K15407" s="64"/>
      <c r="O15407" s="60"/>
      <c r="P15407" s="67"/>
      <c r="T15407" s="53"/>
      <c r="U15407" s="64"/>
      <c r="Y15407" s="53"/>
      <c r="Z15407" s="64"/>
      <c r="AD15407" s="53"/>
    </row>
    <row r="15408" spans="1:30" s="13" customFormat="1" x14ac:dyDescent="0.25">
      <c r="A15408"/>
      <c r="B15408" s="32"/>
      <c r="C15408" s="34"/>
      <c r="D15408" s="10"/>
      <c r="J15408" s="53"/>
      <c r="K15408" s="64"/>
      <c r="O15408" s="60"/>
      <c r="P15408" s="67"/>
      <c r="T15408" s="53"/>
      <c r="U15408" s="64"/>
      <c r="Y15408" s="53"/>
      <c r="Z15408" s="64"/>
      <c r="AD15408" s="53"/>
    </row>
    <row r="15409" spans="1:30" s="13" customFormat="1" x14ac:dyDescent="0.25">
      <c r="A15409"/>
      <c r="B15409" s="32"/>
      <c r="C15409" s="34"/>
      <c r="D15409" s="10"/>
      <c r="J15409" s="53"/>
      <c r="K15409" s="64"/>
      <c r="O15409" s="60"/>
      <c r="P15409" s="67"/>
      <c r="T15409" s="53"/>
      <c r="U15409" s="64"/>
      <c r="Y15409" s="53"/>
      <c r="Z15409" s="64"/>
      <c r="AD15409" s="53"/>
    </row>
    <row r="15410" spans="1:30" s="13" customFormat="1" x14ac:dyDescent="0.25">
      <c r="A15410"/>
      <c r="B15410" s="32"/>
      <c r="C15410" s="34"/>
      <c r="D15410" s="10"/>
      <c r="J15410" s="53"/>
      <c r="K15410" s="64"/>
      <c r="O15410" s="60"/>
      <c r="P15410" s="67"/>
      <c r="T15410" s="53"/>
      <c r="U15410" s="64"/>
      <c r="Y15410" s="53"/>
      <c r="Z15410" s="64"/>
      <c r="AD15410" s="53"/>
    </row>
    <row r="15411" spans="1:30" s="13" customFormat="1" x14ac:dyDescent="0.25">
      <c r="A15411"/>
      <c r="B15411" s="32"/>
      <c r="C15411" s="34"/>
      <c r="D15411" s="10"/>
      <c r="J15411" s="53"/>
      <c r="K15411" s="64"/>
      <c r="O15411" s="60"/>
      <c r="P15411" s="67"/>
      <c r="T15411" s="53"/>
      <c r="U15411" s="64"/>
      <c r="Y15411" s="53"/>
      <c r="Z15411" s="64"/>
      <c r="AD15411" s="53"/>
    </row>
    <row r="15412" spans="1:30" s="13" customFormat="1" x14ac:dyDescent="0.25">
      <c r="A15412"/>
      <c r="B15412" s="32"/>
      <c r="C15412" s="34"/>
      <c r="D15412" s="10"/>
      <c r="J15412" s="53"/>
      <c r="K15412" s="64"/>
      <c r="O15412" s="60"/>
      <c r="P15412" s="67"/>
      <c r="T15412" s="53"/>
      <c r="U15412" s="64"/>
      <c r="Y15412" s="53"/>
      <c r="Z15412" s="64"/>
      <c r="AD15412" s="53"/>
    </row>
    <row r="15413" spans="1:30" s="13" customFormat="1" x14ac:dyDescent="0.25">
      <c r="A15413"/>
      <c r="B15413" s="32"/>
      <c r="C15413" s="34"/>
      <c r="D15413" s="10"/>
      <c r="J15413" s="53"/>
      <c r="K15413" s="64"/>
      <c r="O15413" s="60"/>
      <c r="P15413" s="67"/>
      <c r="T15413" s="53"/>
      <c r="U15413" s="64"/>
      <c r="Y15413" s="53"/>
      <c r="Z15413" s="64"/>
      <c r="AD15413" s="53"/>
    </row>
    <row r="15414" spans="1:30" s="13" customFormat="1" x14ac:dyDescent="0.25">
      <c r="A15414"/>
      <c r="B15414" s="32"/>
      <c r="C15414" s="34"/>
      <c r="D15414" s="10"/>
      <c r="J15414" s="53"/>
      <c r="K15414" s="64"/>
      <c r="O15414" s="60"/>
      <c r="P15414" s="67"/>
      <c r="T15414" s="53"/>
      <c r="U15414" s="64"/>
      <c r="Y15414" s="53"/>
      <c r="Z15414" s="64"/>
      <c r="AD15414" s="53"/>
    </row>
    <row r="15415" spans="1:30" s="13" customFormat="1" x14ac:dyDescent="0.25">
      <c r="A15415"/>
      <c r="B15415" s="32"/>
      <c r="C15415" s="34"/>
      <c r="D15415" s="10"/>
      <c r="J15415" s="53"/>
      <c r="K15415" s="64"/>
      <c r="O15415" s="60"/>
      <c r="P15415" s="67"/>
      <c r="T15415" s="53"/>
      <c r="U15415" s="64"/>
      <c r="Y15415" s="53"/>
      <c r="Z15415" s="64"/>
      <c r="AD15415" s="53"/>
    </row>
    <row r="15416" spans="1:30" s="13" customFormat="1" x14ac:dyDescent="0.25">
      <c r="A15416"/>
      <c r="B15416" s="32"/>
      <c r="C15416" s="34"/>
      <c r="D15416" s="10"/>
      <c r="J15416" s="53"/>
      <c r="K15416" s="64"/>
      <c r="O15416" s="60"/>
      <c r="P15416" s="67"/>
      <c r="T15416" s="53"/>
      <c r="U15416" s="64"/>
      <c r="Y15416" s="53"/>
      <c r="Z15416" s="64"/>
      <c r="AD15416" s="53"/>
    </row>
    <row r="15417" spans="1:30" s="13" customFormat="1" x14ac:dyDescent="0.25">
      <c r="A15417"/>
      <c r="B15417" s="32"/>
      <c r="C15417" s="34"/>
      <c r="D15417" s="10"/>
      <c r="J15417" s="53"/>
      <c r="K15417" s="64"/>
      <c r="O15417" s="60"/>
      <c r="P15417" s="67"/>
      <c r="T15417" s="53"/>
      <c r="U15417" s="64"/>
      <c r="Y15417" s="53"/>
      <c r="Z15417" s="64"/>
      <c r="AD15417" s="53"/>
    </row>
    <row r="15418" spans="1:30" s="13" customFormat="1" x14ac:dyDescent="0.25">
      <c r="A15418"/>
      <c r="B15418" s="32"/>
      <c r="C15418" s="34"/>
      <c r="D15418" s="10"/>
      <c r="J15418" s="53"/>
      <c r="K15418" s="64"/>
      <c r="O15418" s="60"/>
      <c r="P15418" s="67"/>
      <c r="T15418" s="53"/>
      <c r="U15418" s="64"/>
      <c r="Y15418" s="53"/>
      <c r="Z15418" s="64"/>
      <c r="AD15418" s="53"/>
    </row>
    <row r="15419" spans="1:30" s="13" customFormat="1" x14ac:dyDescent="0.25">
      <c r="A15419"/>
      <c r="B15419" s="32"/>
      <c r="C15419" s="34"/>
      <c r="D15419" s="10"/>
      <c r="J15419" s="53"/>
      <c r="K15419" s="64"/>
      <c r="O15419" s="60"/>
      <c r="P15419" s="67"/>
      <c r="T15419" s="53"/>
      <c r="U15419" s="64"/>
      <c r="Y15419" s="53"/>
      <c r="Z15419" s="64"/>
      <c r="AD15419" s="53"/>
    </row>
    <row r="15420" spans="1:30" s="13" customFormat="1" x14ac:dyDescent="0.25">
      <c r="A15420"/>
      <c r="B15420" s="32"/>
      <c r="C15420" s="34"/>
      <c r="D15420" s="10"/>
      <c r="J15420" s="53"/>
      <c r="K15420" s="64"/>
      <c r="O15420" s="60"/>
      <c r="P15420" s="67"/>
      <c r="T15420" s="53"/>
      <c r="U15420" s="64"/>
      <c r="Y15420" s="53"/>
      <c r="Z15420" s="64"/>
      <c r="AD15420" s="53"/>
    </row>
    <row r="15421" spans="1:30" s="13" customFormat="1" x14ac:dyDescent="0.25">
      <c r="A15421"/>
      <c r="B15421" s="32"/>
      <c r="C15421" s="34"/>
      <c r="D15421" s="10"/>
      <c r="J15421" s="53"/>
      <c r="K15421" s="64"/>
      <c r="O15421" s="60"/>
      <c r="P15421" s="67"/>
      <c r="T15421" s="53"/>
      <c r="U15421" s="64"/>
      <c r="Y15421" s="53"/>
      <c r="Z15421" s="64"/>
      <c r="AD15421" s="53"/>
    </row>
    <row r="15422" spans="1:30" s="13" customFormat="1" x14ac:dyDescent="0.25">
      <c r="A15422"/>
      <c r="B15422" s="32"/>
      <c r="C15422" s="34"/>
      <c r="D15422" s="10"/>
      <c r="J15422" s="53"/>
      <c r="K15422" s="64"/>
      <c r="O15422" s="60"/>
      <c r="P15422" s="67"/>
      <c r="T15422" s="53"/>
      <c r="U15422" s="64"/>
      <c r="Y15422" s="53"/>
      <c r="Z15422" s="64"/>
      <c r="AD15422" s="53"/>
    </row>
    <row r="15423" spans="1:30" s="13" customFormat="1" x14ac:dyDescent="0.25">
      <c r="A15423"/>
      <c r="B15423" s="32"/>
      <c r="C15423" s="34"/>
      <c r="D15423" s="10"/>
      <c r="J15423" s="53"/>
      <c r="K15423" s="64"/>
      <c r="O15423" s="60"/>
      <c r="P15423" s="67"/>
      <c r="T15423" s="53"/>
      <c r="U15423" s="64"/>
      <c r="Y15423" s="53"/>
      <c r="Z15423" s="64"/>
      <c r="AD15423" s="53"/>
    </row>
    <row r="15424" spans="1:30" s="13" customFormat="1" x14ac:dyDescent="0.25">
      <c r="A15424"/>
      <c r="B15424" s="32"/>
      <c r="C15424" s="34"/>
      <c r="D15424" s="10"/>
      <c r="J15424" s="53"/>
      <c r="K15424" s="64"/>
      <c r="O15424" s="60"/>
      <c r="P15424" s="67"/>
      <c r="T15424" s="53"/>
      <c r="U15424" s="64"/>
      <c r="Y15424" s="53"/>
      <c r="Z15424" s="64"/>
      <c r="AD15424" s="53"/>
    </row>
    <row r="15425" spans="1:30" s="13" customFormat="1" x14ac:dyDescent="0.25">
      <c r="A15425"/>
      <c r="B15425" s="32"/>
      <c r="C15425" s="34"/>
      <c r="D15425" s="10"/>
      <c r="J15425" s="53"/>
      <c r="K15425" s="64"/>
      <c r="O15425" s="60"/>
      <c r="P15425" s="67"/>
      <c r="T15425" s="53"/>
      <c r="U15425" s="64"/>
      <c r="Y15425" s="53"/>
      <c r="Z15425" s="64"/>
      <c r="AD15425" s="53"/>
    </row>
    <row r="15426" spans="1:30" s="13" customFormat="1" x14ac:dyDescent="0.25">
      <c r="A15426"/>
      <c r="B15426" s="32"/>
      <c r="C15426" s="34"/>
      <c r="D15426" s="10"/>
      <c r="J15426" s="53"/>
      <c r="K15426" s="64"/>
      <c r="O15426" s="60"/>
      <c r="P15426" s="67"/>
      <c r="T15426" s="53"/>
      <c r="U15426" s="64"/>
      <c r="Y15426" s="53"/>
      <c r="Z15426" s="64"/>
      <c r="AD15426" s="53"/>
    </row>
    <row r="15427" spans="1:30" s="13" customFormat="1" x14ac:dyDescent="0.25">
      <c r="A15427"/>
      <c r="B15427" s="32"/>
      <c r="C15427" s="34"/>
      <c r="D15427" s="10"/>
      <c r="J15427" s="53"/>
      <c r="K15427" s="64"/>
      <c r="O15427" s="60"/>
      <c r="P15427" s="67"/>
      <c r="T15427" s="53"/>
      <c r="U15427" s="64"/>
      <c r="Y15427" s="53"/>
      <c r="Z15427" s="64"/>
      <c r="AD15427" s="53"/>
    </row>
    <row r="15428" spans="1:30" s="13" customFormat="1" x14ac:dyDescent="0.25">
      <c r="A15428"/>
      <c r="B15428" s="32"/>
      <c r="C15428" s="34"/>
      <c r="D15428" s="10"/>
      <c r="J15428" s="53"/>
      <c r="K15428" s="64"/>
      <c r="O15428" s="60"/>
      <c r="P15428" s="67"/>
      <c r="T15428" s="53"/>
      <c r="U15428" s="64"/>
      <c r="Y15428" s="53"/>
      <c r="Z15428" s="64"/>
      <c r="AD15428" s="53"/>
    </row>
    <row r="15429" spans="1:30" s="13" customFormat="1" x14ac:dyDescent="0.25">
      <c r="A15429"/>
      <c r="B15429" s="32"/>
      <c r="C15429" s="34"/>
      <c r="D15429" s="10"/>
      <c r="J15429" s="53"/>
      <c r="K15429" s="64"/>
      <c r="O15429" s="60"/>
      <c r="P15429" s="67"/>
      <c r="T15429" s="53"/>
      <c r="U15429" s="64"/>
      <c r="Y15429" s="53"/>
      <c r="Z15429" s="64"/>
      <c r="AD15429" s="53"/>
    </row>
    <row r="15430" spans="1:30" s="13" customFormat="1" x14ac:dyDescent="0.25">
      <c r="A15430"/>
      <c r="B15430" s="32"/>
      <c r="C15430" s="34"/>
      <c r="D15430" s="10"/>
      <c r="J15430" s="53"/>
      <c r="K15430" s="64"/>
      <c r="O15430" s="60"/>
      <c r="P15430" s="67"/>
      <c r="T15430" s="53"/>
      <c r="U15430" s="64"/>
      <c r="Y15430" s="53"/>
      <c r="Z15430" s="64"/>
      <c r="AD15430" s="53"/>
    </row>
    <row r="15431" spans="1:30" s="13" customFormat="1" x14ac:dyDescent="0.25">
      <c r="A15431"/>
      <c r="B15431" s="32"/>
      <c r="C15431" s="34"/>
      <c r="D15431" s="10"/>
      <c r="J15431" s="53"/>
      <c r="K15431" s="64"/>
      <c r="O15431" s="60"/>
      <c r="P15431" s="67"/>
      <c r="T15431" s="53"/>
      <c r="U15431" s="64"/>
      <c r="Y15431" s="53"/>
      <c r="Z15431" s="64"/>
      <c r="AD15431" s="53"/>
    </row>
    <row r="15432" spans="1:30" s="13" customFormat="1" x14ac:dyDescent="0.25">
      <c r="A15432"/>
      <c r="B15432" s="32"/>
      <c r="C15432" s="34"/>
      <c r="D15432" s="10"/>
      <c r="J15432" s="53"/>
      <c r="K15432" s="64"/>
      <c r="O15432" s="60"/>
      <c r="P15432" s="67"/>
      <c r="T15432" s="53"/>
      <c r="U15432" s="64"/>
      <c r="Y15432" s="53"/>
      <c r="Z15432" s="64"/>
      <c r="AD15432" s="53"/>
    </row>
    <row r="15433" spans="1:30" s="13" customFormat="1" x14ac:dyDescent="0.25">
      <c r="A15433"/>
      <c r="B15433" s="32"/>
      <c r="C15433" s="34"/>
      <c r="D15433" s="10"/>
      <c r="J15433" s="53"/>
      <c r="K15433" s="64"/>
      <c r="O15433" s="60"/>
      <c r="P15433" s="67"/>
      <c r="T15433" s="53"/>
      <c r="U15433" s="64"/>
      <c r="Y15433" s="53"/>
      <c r="Z15433" s="64"/>
      <c r="AD15433" s="53"/>
    </row>
    <row r="15434" spans="1:30" s="13" customFormat="1" x14ac:dyDescent="0.25">
      <c r="A15434"/>
      <c r="B15434" s="32"/>
      <c r="C15434" s="34"/>
      <c r="D15434" s="10"/>
      <c r="J15434" s="53"/>
      <c r="K15434" s="64"/>
      <c r="O15434" s="60"/>
      <c r="P15434" s="67"/>
      <c r="T15434" s="53"/>
      <c r="U15434" s="64"/>
      <c r="Y15434" s="53"/>
      <c r="Z15434" s="64"/>
      <c r="AD15434" s="53"/>
    </row>
    <row r="15435" spans="1:30" s="13" customFormat="1" x14ac:dyDescent="0.25">
      <c r="A15435"/>
      <c r="B15435" s="32"/>
      <c r="C15435" s="34"/>
      <c r="D15435" s="10"/>
      <c r="J15435" s="53"/>
      <c r="K15435" s="64"/>
      <c r="O15435" s="60"/>
      <c r="P15435" s="67"/>
      <c r="T15435" s="53"/>
      <c r="U15435" s="64"/>
      <c r="Y15435" s="53"/>
      <c r="Z15435" s="64"/>
      <c r="AD15435" s="53"/>
    </row>
    <row r="15436" spans="1:30" s="13" customFormat="1" x14ac:dyDescent="0.25">
      <c r="A15436"/>
      <c r="B15436" s="32"/>
      <c r="C15436" s="34"/>
      <c r="D15436" s="10"/>
      <c r="J15436" s="53"/>
      <c r="K15436" s="64"/>
      <c r="O15436" s="60"/>
      <c r="P15436" s="67"/>
      <c r="T15436" s="53"/>
      <c r="U15436" s="64"/>
      <c r="Y15436" s="53"/>
      <c r="Z15436" s="64"/>
      <c r="AD15436" s="53"/>
    </row>
    <row r="15437" spans="1:30" s="13" customFormat="1" x14ac:dyDescent="0.25">
      <c r="A15437"/>
      <c r="B15437" s="32"/>
      <c r="C15437" s="34"/>
      <c r="D15437" s="10"/>
      <c r="J15437" s="53"/>
      <c r="K15437" s="64"/>
      <c r="O15437" s="60"/>
      <c r="P15437" s="67"/>
      <c r="T15437" s="53"/>
      <c r="U15437" s="64"/>
      <c r="Y15437" s="53"/>
      <c r="Z15437" s="64"/>
      <c r="AD15437" s="53"/>
    </row>
    <row r="15438" spans="1:30" s="13" customFormat="1" x14ac:dyDescent="0.25">
      <c r="A15438"/>
      <c r="B15438" s="32"/>
      <c r="C15438" s="34"/>
      <c r="D15438" s="10"/>
      <c r="J15438" s="53"/>
      <c r="K15438" s="64"/>
      <c r="O15438" s="60"/>
      <c r="P15438" s="67"/>
      <c r="T15438" s="53"/>
      <c r="U15438" s="64"/>
      <c r="Y15438" s="53"/>
      <c r="Z15438" s="64"/>
      <c r="AD15438" s="53"/>
    </row>
    <row r="15439" spans="1:30" s="13" customFormat="1" x14ac:dyDescent="0.25">
      <c r="A15439"/>
      <c r="B15439" s="32"/>
      <c r="C15439" s="34"/>
      <c r="D15439" s="10"/>
      <c r="J15439" s="53"/>
      <c r="K15439" s="64"/>
      <c r="O15439" s="60"/>
      <c r="P15439" s="67"/>
      <c r="T15439" s="53"/>
      <c r="U15439" s="64"/>
      <c r="Y15439" s="53"/>
      <c r="Z15439" s="64"/>
      <c r="AD15439" s="53"/>
    </row>
    <row r="15440" spans="1:30" s="13" customFormat="1" x14ac:dyDescent="0.25">
      <c r="A15440"/>
      <c r="B15440" s="32"/>
      <c r="C15440" s="34"/>
      <c r="D15440" s="10"/>
      <c r="J15440" s="53"/>
      <c r="K15440" s="64"/>
      <c r="O15440" s="60"/>
      <c r="P15440" s="67"/>
      <c r="T15440" s="53"/>
      <c r="U15440" s="64"/>
      <c r="Y15440" s="53"/>
      <c r="Z15440" s="64"/>
      <c r="AD15440" s="53"/>
    </row>
    <row r="15441" spans="1:30" s="13" customFormat="1" x14ac:dyDescent="0.25">
      <c r="A15441"/>
      <c r="B15441" s="32"/>
      <c r="C15441" s="34"/>
      <c r="D15441" s="10"/>
      <c r="J15441" s="53"/>
      <c r="K15441" s="64"/>
      <c r="O15441" s="60"/>
      <c r="P15441" s="67"/>
      <c r="T15441" s="53"/>
      <c r="U15441" s="64"/>
      <c r="Y15441" s="53"/>
      <c r="Z15441" s="64"/>
      <c r="AD15441" s="53"/>
    </row>
    <row r="15442" spans="1:30" s="13" customFormat="1" x14ac:dyDescent="0.25">
      <c r="A15442"/>
      <c r="B15442" s="32"/>
      <c r="C15442" s="34"/>
      <c r="D15442" s="10"/>
      <c r="J15442" s="53"/>
      <c r="K15442" s="64"/>
      <c r="O15442" s="60"/>
      <c r="P15442" s="67"/>
      <c r="T15442" s="53"/>
      <c r="U15442" s="64"/>
      <c r="Y15442" s="53"/>
      <c r="Z15442" s="64"/>
      <c r="AD15442" s="53"/>
    </row>
    <row r="15443" spans="1:30" s="13" customFormat="1" x14ac:dyDescent="0.25">
      <c r="A15443"/>
      <c r="B15443" s="32"/>
      <c r="C15443" s="34"/>
      <c r="D15443" s="10"/>
      <c r="J15443" s="53"/>
      <c r="K15443" s="64"/>
      <c r="O15443" s="60"/>
      <c r="P15443" s="67"/>
      <c r="T15443" s="53"/>
      <c r="U15443" s="64"/>
      <c r="Y15443" s="53"/>
      <c r="Z15443" s="64"/>
      <c r="AD15443" s="53"/>
    </row>
    <row r="15444" spans="1:30" s="13" customFormat="1" x14ac:dyDescent="0.25">
      <c r="A15444"/>
      <c r="B15444" s="32"/>
      <c r="C15444" s="34"/>
      <c r="D15444" s="10"/>
      <c r="J15444" s="53"/>
      <c r="K15444" s="64"/>
      <c r="O15444" s="60"/>
      <c r="P15444" s="67"/>
      <c r="T15444" s="53"/>
      <c r="U15444" s="64"/>
      <c r="Y15444" s="53"/>
      <c r="Z15444" s="64"/>
      <c r="AD15444" s="53"/>
    </row>
    <row r="15445" spans="1:30" s="13" customFormat="1" x14ac:dyDescent="0.25">
      <c r="A15445"/>
      <c r="B15445" s="32"/>
      <c r="C15445" s="34"/>
      <c r="D15445" s="10"/>
      <c r="J15445" s="53"/>
      <c r="K15445" s="64"/>
      <c r="O15445" s="60"/>
      <c r="P15445" s="67"/>
      <c r="T15445" s="53"/>
      <c r="U15445" s="64"/>
      <c r="Y15445" s="53"/>
      <c r="Z15445" s="64"/>
      <c r="AD15445" s="53"/>
    </row>
    <row r="15446" spans="1:30" s="13" customFormat="1" x14ac:dyDescent="0.25">
      <c r="A15446"/>
      <c r="B15446" s="32"/>
      <c r="C15446" s="34"/>
      <c r="D15446" s="10"/>
      <c r="J15446" s="53"/>
      <c r="K15446" s="64"/>
      <c r="O15446" s="60"/>
      <c r="P15446" s="67"/>
      <c r="T15446" s="53"/>
      <c r="U15446" s="64"/>
      <c r="Y15446" s="53"/>
      <c r="Z15446" s="64"/>
      <c r="AD15446" s="53"/>
    </row>
    <row r="15447" spans="1:30" s="13" customFormat="1" x14ac:dyDescent="0.25">
      <c r="A15447"/>
      <c r="B15447" s="32"/>
      <c r="C15447" s="34"/>
      <c r="D15447" s="10"/>
      <c r="J15447" s="53"/>
      <c r="K15447" s="64"/>
      <c r="O15447" s="60"/>
      <c r="P15447" s="67"/>
      <c r="T15447" s="53"/>
      <c r="U15447" s="64"/>
      <c r="Y15447" s="53"/>
      <c r="Z15447" s="64"/>
      <c r="AD15447" s="53"/>
    </row>
    <row r="15448" spans="1:30" s="13" customFormat="1" x14ac:dyDescent="0.25">
      <c r="A15448"/>
      <c r="B15448" s="32"/>
      <c r="C15448" s="34"/>
      <c r="D15448" s="10"/>
      <c r="J15448" s="53"/>
      <c r="K15448" s="64"/>
      <c r="O15448" s="60"/>
      <c r="P15448" s="67"/>
      <c r="T15448" s="53"/>
      <c r="U15448" s="64"/>
      <c r="Y15448" s="53"/>
      <c r="Z15448" s="64"/>
      <c r="AD15448" s="53"/>
    </row>
    <row r="15449" spans="1:30" s="13" customFormat="1" x14ac:dyDescent="0.25">
      <c r="A15449"/>
      <c r="B15449" s="32"/>
      <c r="C15449" s="34"/>
      <c r="D15449" s="10"/>
      <c r="J15449" s="53"/>
      <c r="K15449" s="64"/>
      <c r="O15449" s="60"/>
      <c r="P15449" s="67"/>
      <c r="T15449" s="53"/>
      <c r="U15449" s="64"/>
      <c r="Y15449" s="53"/>
      <c r="Z15449" s="64"/>
      <c r="AD15449" s="53"/>
    </row>
    <row r="15450" spans="1:30" s="13" customFormat="1" x14ac:dyDescent="0.25">
      <c r="A15450"/>
      <c r="B15450" s="32"/>
      <c r="C15450" s="34"/>
      <c r="D15450" s="10"/>
      <c r="J15450" s="53"/>
      <c r="K15450" s="64"/>
      <c r="O15450" s="60"/>
      <c r="P15450" s="67"/>
      <c r="T15450" s="53"/>
      <c r="U15450" s="64"/>
      <c r="Y15450" s="53"/>
      <c r="Z15450" s="64"/>
      <c r="AD15450" s="53"/>
    </row>
    <row r="15451" spans="1:30" s="13" customFormat="1" x14ac:dyDescent="0.25">
      <c r="A15451"/>
      <c r="B15451" s="32"/>
      <c r="C15451" s="34"/>
      <c r="D15451" s="10"/>
      <c r="J15451" s="53"/>
      <c r="K15451" s="64"/>
      <c r="O15451" s="60"/>
      <c r="P15451" s="67"/>
      <c r="T15451" s="53"/>
      <c r="U15451" s="64"/>
      <c r="Y15451" s="53"/>
      <c r="Z15451" s="64"/>
      <c r="AD15451" s="53"/>
    </row>
    <row r="15452" spans="1:30" s="13" customFormat="1" x14ac:dyDescent="0.25">
      <c r="A15452"/>
      <c r="B15452" s="32"/>
      <c r="C15452" s="34"/>
      <c r="D15452" s="10"/>
      <c r="J15452" s="53"/>
      <c r="K15452" s="64"/>
      <c r="O15452" s="60"/>
      <c r="P15452" s="67"/>
      <c r="T15452" s="53"/>
      <c r="U15452" s="64"/>
      <c r="Y15452" s="53"/>
      <c r="Z15452" s="64"/>
      <c r="AD15452" s="53"/>
    </row>
    <row r="15453" spans="1:30" s="13" customFormat="1" x14ac:dyDescent="0.25">
      <c r="A15453"/>
      <c r="B15453" s="32"/>
      <c r="C15453" s="34"/>
      <c r="D15453" s="10"/>
      <c r="J15453" s="53"/>
      <c r="K15453" s="64"/>
      <c r="O15453" s="60"/>
      <c r="P15453" s="67"/>
      <c r="T15453" s="53"/>
      <c r="U15453" s="64"/>
      <c r="Y15453" s="53"/>
      <c r="Z15453" s="64"/>
      <c r="AD15453" s="53"/>
    </row>
    <row r="15454" spans="1:30" s="13" customFormat="1" x14ac:dyDescent="0.25">
      <c r="A15454"/>
      <c r="B15454" s="32"/>
      <c r="C15454" s="34"/>
      <c r="D15454" s="10"/>
      <c r="J15454" s="53"/>
      <c r="K15454" s="64"/>
      <c r="O15454" s="60"/>
      <c r="P15454" s="67"/>
      <c r="T15454" s="53"/>
      <c r="U15454" s="64"/>
      <c r="Y15454" s="53"/>
      <c r="Z15454" s="64"/>
      <c r="AD15454" s="53"/>
    </row>
    <row r="15455" spans="1:30" s="13" customFormat="1" x14ac:dyDescent="0.25">
      <c r="A15455"/>
      <c r="B15455" s="32"/>
      <c r="C15455" s="34"/>
      <c r="D15455" s="10"/>
      <c r="J15455" s="53"/>
      <c r="K15455" s="64"/>
      <c r="O15455" s="60"/>
      <c r="P15455" s="67"/>
      <c r="T15455" s="53"/>
      <c r="U15455" s="64"/>
      <c r="Y15455" s="53"/>
      <c r="Z15455" s="64"/>
      <c r="AD15455" s="53"/>
    </row>
    <row r="15456" spans="1:30" s="13" customFormat="1" x14ac:dyDescent="0.25">
      <c r="A15456"/>
      <c r="B15456" s="32"/>
      <c r="C15456" s="34"/>
      <c r="D15456" s="10"/>
      <c r="J15456" s="53"/>
      <c r="K15456" s="64"/>
      <c r="O15456" s="60"/>
      <c r="P15456" s="67"/>
      <c r="T15456" s="53"/>
      <c r="U15456" s="64"/>
      <c r="Y15456" s="53"/>
      <c r="Z15456" s="64"/>
      <c r="AD15456" s="53"/>
    </row>
    <row r="15457" spans="1:30" s="13" customFormat="1" x14ac:dyDescent="0.25">
      <c r="A15457"/>
      <c r="B15457" s="32"/>
      <c r="C15457" s="34"/>
      <c r="D15457" s="10"/>
      <c r="J15457" s="53"/>
      <c r="K15457" s="64"/>
      <c r="O15457" s="60"/>
      <c r="P15457" s="67"/>
      <c r="T15457" s="53"/>
      <c r="U15457" s="64"/>
      <c r="Y15457" s="53"/>
      <c r="Z15457" s="64"/>
      <c r="AD15457" s="53"/>
    </row>
    <row r="15458" spans="1:30" s="13" customFormat="1" x14ac:dyDescent="0.25">
      <c r="A15458"/>
      <c r="B15458" s="32"/>
      <c r="C15458" s="34"/>
      <c r="D15458" s="10"/>
      <c r="J15458" s="53"/>
      <c r="K15458" s="64"/>
      <c r="O15458" s="60"/>
      <c r="P15458" s="67"/>
      <c r="T15458" s="53"/>
      <c r="U15458" s="64"/>
      <c r="Y15458" s="53"/>
      <c r="Z15458" s="64"/>
      <c r="AD15458" s="53"/>
    </row>
    <row r="15459" spans="1:30" s="13" customFormat="1" x14ac:dyDescent="0.25">
      <c r="A15459"/>
      <c r="B15459" s="32"/>
      <c r="C15459" s="34"/>
      <c r="D15459" s="10"/>
      <c r="J15459" s="53"/>
      <c r="K15459" s="64"/>
      <c r="O15459" s="60"/>
      <c r="P15459" s="67"/>
      <c r="T15459" s="53"/>
      <c r="U15459" s="64"/>
      <c r="Y15459" s="53"/>
      <c r="Z15459" s="64"/>
      <c r="AD15459" s="53"/>
    </row>
    <row r="15460" spans="1:30" s="13" customFormat="1" x14ac:dyDescent="0.25">
      <c r="A15460"/>
      <c r="B15460" s="32"/>
      <c r="C15460" s="34"/>
      <c r="D15460" s="10"/>
      <c r="J15460" s="53"/>
      <c r="K15460" s="64"/>
      <c r="O15460" s="60"/>
      <c r="P15460" s="67"/>
      <c r="T15460" s="53"/>
      <c r="U15460" s="64"/>
      <c r="Y15460" s="53"/>
      <c r="Z15460" s="64"/>
      <c r="AD15460" s="53"/>
    </row>
    <row r="15461" spans="1:30" s="13" customFormat="1" x14ac:dyDescent="0.25">
      <c r="A15461"/>
      <c r="B15461" s="32"/>
      <c r="C15461" s="34"/>
      <c r="D15461" s="10"/>
      <c r="J15461" s="53"/>
      <c r="K15461" s="64"/>
      <c r="O15461" s="60"/>
      <c r="P15461" s="67"/>
      <c r="T15461" s="53"/>
      <c r="U15461" s="64"/>
      <c r="Y15461" s="53"/>
      <c r="Z15461" s="64"/>
      <c r="AD15461" s="53"/>
    </row>
    <row r="15462" spans="1:30" s="13" customFormat="1" x14ac:dyDescent="0.25">
      <c r="A15462"/>
      <c r="B15462" s="32"/>
      <c r="C15462" s="34"/>
      <c r="D15462" s="10"/>
      <c r="J15462" s="53"/>
      <c r="K15462" s="64"/>
      <c r="O15462" s="60"/>
      <c r="P15462" s="67"/>
      <c r="T15462" s="53"/>
      <c r="U15462" s="64"/>
      <c r="Y15462" s="53"/>
      <c r="Z15462" s="64"/>
      <c r="AD15462" s="53"/>
    </row>
    <row r="15463" spans="1:30" s="13" customFormat="1" x14ac:dyDescent="0.25">
      <c r="A15463"/>
      <c r="B15463" s="32"/>
      <c r="C15463" s="34"/>
      <c r="D15463" s="10"/>
      <c r="J15463" s="53"/>
      <c r="K15463" s="64"/>
      <c r="O15463" s="60"/>
      <c r="P15463" s="67"/>
      <c r="T15463" s="53"/>
      <c r="U15463" s="64"/>
      <c r="Y15463" s="53"/>
      <c r="Z15463" s="64"/>
      <c r="AD15463" s="53"/>
    </row>
    <row r="15464" spans="1:30" s="13" customFormat="1" x14ac:dyDescent="0.25">
      <c r="A15464"/>
      <c r="B15464" s="32"/>
      <c r="C15464" s="34"/>
      <c r="D15464" s="10"/>
      <c r="J15464" s="53"/>
      <c r="K15464" s="64"/>
      <c r="O15464" s="60"/>
      <c r="P15464" s="67"/>
      <c r="T15464" s="53"/>
      <c r="U15464" s="64"/>
      <c r="Y15464" s="53"/>
      <c r="Z15464" s="64"/>
      <c r="AD15464" s="53"/>
    </row>
    <row r="15465" spans="1:30" s="13" customFormat="1" x14ac:dyDescent="0.25">
      <c r="A15465"/>
      <c r="B15465" s="32"/>
      <c r="C15465" s="34"/>
      <c r="D15465" s="10"/>
      <c r="J15465" s="53"/>
      <c r="K15465" s="64"/>
      <c r="O15465" s="60"/>
      <c r="P15465" s="67"/>
      <c r="T15465" s="53"/>
      <c r="U15465" s="64"/>
      <c r="Y15465" s="53"/>
      <c r="Z15465" s="64"/>
      <c r="AD15465" s="53"/>
    </row>
    <row r="15466" spans="1:30" s="13" customFormat="1" x14ac:dyDescent="0.25">
      <c r="A15466"/>
      <c r="B15466" s="32"/>
      <c r="C15466" s="34"/>
      <c r="D15466" s="10"/>
      <c r="J15466" s="53"/>
      <c r="K15466" s="64"/>
      <c r="O15466" s="60"/>
      <c r="P15466" s="67"/>
      <c r="T15466" s="53"/>
      <c r="U15466" s="64"/>
      <c r="Y15466" s="53"/>
      <c r="Z15466" s="64"/>
      <c r="AD15466" s="53"/>
    </row>
    <row r="15467" spans="1:30" s="13" customFormat="1" x14ac:dyDescent="0.25">
      <c r="A15467"/>
      <c r="B15467" s="32"/>
      <c r="C15467" s="34"/>
      <c r="D15467" s="10"/>
      <c r="J15467" s="53"/>
      <c r="K15467" s="64"/>
      <c r="O15467" s="60"/>
      <c r="P15467" s="67"/>
      <c r="T15467" s="53"/>
      <c r="U15467" s="64"/>
      <c r="Y15467" s="53"/>
      <c r="Z15467" s="64"/>
      <c r="AD15467" s="53"/>
    </row>
    <row r="15468" spans="1:30" s="13" customFormat="1" x14ac:dyDescent="0.25">
      <c r="A15468"/>
      <c r="B15468" s="32"/>
      <c r="C15468" s="34"/>
      <c r="D15468" s="10"/>
      <c r="J15468" s="53"/>
      <c r="K15468" s="64"/>
      <c r="O15468" s="60"/>
      <c r="P15468" s="67"/>
      <c r="T15468" s="53"/>
      <c r="U15468" s="64"/>
      <c r="Y15468" s="53"/>
      <c r="Z15468" s="64"/>
      <c r="AD15468" s="53"/>
    </row>
    <row r="15469" spans="1:30" s="13" customFormat="1" x14ac:dyDescent="0.25">
      <c r="A15469"/>
      <c r="B15469" s="32"/>
      <c r="C15469" s="34"/>
      <c r="D15469" s="10"/>
      <c r="J15469" s="53"/>
      <c r="K15469" s="64"/>
      <c r="O15469" s="60"/>
      <c r="P15469" s="67"/>
      <c r="T15469" s="53"/>
      <c r="U15469" s="64"/>
      <c r="Y15469" s="53"/>
      <c r="Z15469" s="64"/>
      <c r="AD15469" s="53"/>
    </row>
    <row r="15470" spans="1:30" s="13" customFormat="1" x14ac:dyDescent="0.25">
      <c r="A15470"/>
      <c r="B15470" s="32"/>
      <c r="C15470" s="34"/>
      <c r="D15470" s="10"/>
      <c r="J15470" s="53"/>
      <c r="K15470" s="64"/>
      <c r="O15470" s="60"/>
      <c r="P15470" s="67"/>
      <c r="T15470" s="53"/>
      <c r="U15470" s="64"/>
      <c r="Y15470" s="53"/>
      <c r="Z15470" s="64"/>
      <c r="AD15470" s="53"/>
    </row>
    <row r="15471" spans="1:30" s="13" customFormat="1" x14ac:dyDescent="0.25">
      <c r="A15471"/>
      <c r="B15471" s="32"/>
      <c r="C15471" s="34"/>
      <c r="D15471" s="10"/>
      <c r="J15471" s="53"/>
      <c r="K15471" s="64"/>
      <c r="O15471" s="60"/>
      <c r="P15471" s="67"/>
      <c r="T15471" s="53"/>
      <c r="U15471" s="64"/>
      <c r="Y15471" s="53"/>
      <c r="Z15471" s="64"/>
      <c r="AD15471" s="53"/>
    </row>
    <row r="15472" spans="1:30" s="13" customFormat="1" x14ac:dyDescent="0.25">
      <c r="A15472"/>
      <c r="B15472" s="32"/>
      <c r="C15472" s="34"/>
      <c r="D15472" s="10"/>
      <c r="J15472" s="53"/>
      <c r="K15472" s="64"/>
      <c r="O15472" s="60"/>
      <c r="P15472" s="67"/>
      <c r="T15472" s="53"/>
      <c r="U15472" s="64"/>
      <c r="Y15472" s="53"/>
      <c r="Z15472" s="64"/>
      <c r="AD15472" s="53"/>
    </row>
    <row r="15473" spans="1:30" s="13" customFormat="1" x14ac:dyDescent="0.25">
      <c r="A15473"/>
      <c r="B15473" s="32"/>
      <c r="C15473" s="34"/>
      <c r="D15473" s="10"/>
      <c r="J15473" s="53"/>
      <c r="K15473" s="64"/>
      <c r="O15473" s="60"/>
      <c r="P15473" s="67"/>
      <c r="T15473" s="53"/>
      <c r="U15473" s="64"/>
      <c r="Y15473" s="53"/>
      <c r="Z15473" s="64"/>
      <c r="AD15473" s="53"/>
    </row>
    <row r="15474" spans="1:30" s="13" customFormat="1" x14ac:dyDescent="0.25">
      <c r="A15474"/>
      <c r="B15474" s="32"/>
      <c r="C15474" s="34"/>
      <c r="D15474" s="10"/>
      <c r="J15474" s="53"/>
      <c r="K15474" s="64"/>
      <c r="O15474" s="60"/>
      <c r="P15474" s="67"/>
      <c r="T15474" s="53"/>
      <c r="U15474" s="64"/>
      <c r="Y15474" s="53"/>
      <c r="Z15474" s="64"/>
      <c r="AD15474" s="53"/>
    </row>
    <row r="15475" spans="1:30" s="13" customFormat="1" x14ac:dyDescent="0.25">
      <c r="A15475"/>
      <c r="B15475" s="32"/>
      <c r="C15475" s="34"/>
      <c r="D15475" s="10"/>
      <c r="J15475" s="53"/>
      <c r="K15475" s="64"/>
      <c r="O15475" s="60"/>
      <c r="P15475" s="67"/>
      <c r="T15475" s="53"/>
      <c r="U15475" s="64"/>
      <c r="Y15475" s="53"/>
      <c r="Z15475" s="64"/>
      <c r="AD15475" s="53"/>
    </row>
    <row r="15476" spans="1:30" s="13" customFormat="1" x14ac:dyDescent="0.25">
      <c r="A15476"/>
      <c r="B15476" s="32"/>
      <c r="C15476" s="34"/>
      <c r="D15476" s="10"/>
      <c r="J15476" s="53"/>
      <c r="K15476" s="64"/>
      <c r="O15476" s="60"/>
      <c r="P15476" s="67"/>
      <c r="T15476" s="53"/>
      <c r="U15476" s="64"/>
      <c r="Y15476" s="53"/>
      <c r="Z15476" s="64"/>
      <c r="AD15476" s="53"/>
    </row>
    <row r="15477" spans="1:30" s="13" customFormat="1" x14ac:dyDescent="0.25">
      <c r="A15477"/>
      <c r="B15477" s="32"/>
      <c r="C15477" s="34"/>
      <c r="D15477" s="10"/>
      <c r="J15477" s="53"/>
      <c r="K15477" s="64"/>
      <c r="O15477" s="60"/>
      <c r="P15477" s="67"/>
      <c r="T15477" s="53"/>
      <c r="U15477" s="64"/>
      <c r="Y15477" s="53"/>
      <c r="Z15477" s="64"/>
      <c r="AD15477" s="53"/>
    </row>
    <row r="15478" spans="1:30" s="13" customFormat="1" x14ac:dyDescent="0.25">
      <c r="A15478"/>
      <c r="B15478" s="32"/>
      <c r="C15478" s="34"/>
      <c r="D15478" s="10"/>
      <c r="J15478" s="53"/>
      <c r="K15478" s="64"/>
      <c r="O15478" s="60"/>
      <c r="P15478" s="67"/>
      <c r="T15478" s="53"/>
      <c r="U15478" s="64"/>
      <c r="Y15478" s="53"/>
      <c r="Z15478" s="64"/>
      <c r="AD15478" s="53"/>
    </row>
    <row r="15479" spans="1:30" s="13" customFormat="1" x14ac:dyDescent="0.25">
      <c r="A15479"/>
      <c r="B15479" s="32"/>
      <c r="C15479" s="34"/>
      <c r="D15479" s="10"/>
      <c r="J15479" s="53"/>
      <c r="K15479" s="64"/>
      <c r="O15479" s="60"/>
      <c r="P15479" s="67"/>
      <c r="T15479" s="53"/>
      <c r="U15479" s="64"/>
      <c r="Y15479" s="53"/>
      <c r="Z15479" s="64"/>
      <c r="AD15479" s="53"/>
    </row>
    <row r="15480" spans="1:30" s="13" customFormat="1" x14ac:dyDescent="0.25">
      <c r="A15480"/>
      <c r="B15480" s="32"/>
      <c r="C15480" s="34"/>
      <c r="D15480" s="10"/>
      <c r="J15480" s="53"/>
      <c r="K15480" s="64"/>
      <c r="O15480" s="60"/>
      <c r="P15480" s="67"/>
      <c r="T15480" s="53"/>
      <c r="U15480" s="64"/>
      <c r="Y15480" s="53"/>
      <c r="Z15480" s="64"/>
      <c r="AD15480" s="53"/>
    </row>
    <row r="15481" spans="1:30" s="13" customFormat="1" x14ac:dyDescent="0.25">
      <c r="A15481"/>
      <c r="B15481" s="32"/>
      <c r="C15481" s="34"/>
      <c r="D15481" s="10"/>
      <c r="J15481" s="53"/>
      <c r="K15481" s="64"/>
      <c r="O15481" s="60"/>
      <c r="P15481" s="67"/>
      <c r="T15481" s="53"/>
      <c r="U15481" s="64"/>
      <c r="Y15481" s="53"/>
      <c r="Z15481" s="64"/>
      <c r="AD15481" s="53"/>
    </row>
    <row r="15482" spans="1:30" s="13" customFormat="1" x14ac:dyDescent="0.25">
      <c r="A15482"/>
      <c r="B15482" s="32"/>
      <c r="C15482" s="34"/>
      <c r="D15482" s="10"/>
      <c r="J15482" s="53"/>
      <c r="K15482" s="64"/>
      <c r="O15482" s="60"/>
      <c r="P15482" s="67"/>
      <c r="T15482" s="53"/>
      <c r="U15482" s="64"/>
      <c r="Y15482" s="53"/>
      <c r="Z15482" s="64"/>
      <c r="AD15482" s="53"/>
    </row>
    <row r="15483" spans="1:30" s="13" customFormat="1" x14ac:dyDescent="0.25">
      <c r="A15483"/>
      <c r="B15483" s="32"/>
      <c r="C15483" s="34"/>
      <c r="D15483" s="10"/>
      <c r="J15483" s="53"/>
      <c r="K15483" s="64"/>
      <c r="O15483" s="60"/>
      <c r="P15483" s="67"/>
      <c r="T15483" s="53"/>
      <c r="U15483" s="64"/>
      <c r="Y15483" s="53"/>
      <c r="Z15483" s="64"/>
      <c r="AD15483" s="53"/>
    </row>
    <row r="15484" spans="1:30" s="13" customFormat="1" x14ac:dyDescent="0.25">
      <c r="A15484"/>
      <c r="B15484" s="32"/>
      <c r="C15484" s="34"/>
      <c r="D15484" s="10"/>
      <c r="J15484" s="53"/>
      <c r="K15484" s="64"/>
      <c r="O15484" s="60"/>
      <c r="P15484" s="67"/>
      <c r="T15484" s="53"/>
      <c r="U15484" s="64"/>
      <c r="Y15484" s="53"/>
      <c r="Z15484" s="64"/>
      <c r="AD15484" s="53"/>
    </row>
    <row r="15485" spans="1:30" s="13" customFormat="1" x14ac:dyDescent="0.25">
      <c r="A15485"/>
      <c r="B15485" s="32"/>
      <c r="C15485" s="34"/>
      <c r="D15485" s="10"/>
      <c r="J15485" s="53"/>
      <c r="K15485" s="64"/>
      <c r="O15485" s="60"/>
      <c r="P15485" s="67"/>
      <c r="T15485" s="53"/>
      <c r="U15485" s="64"/>
      <c r="Y15485" s="53"/>
      <c r="Z15485" s="64"/>
      <c r="AD15485" s="53"/>
    </row>
    <row r="15486" spans="1:30" s="13" customFormat="1" x14ac:dyDescent="0.25">
      <c r="A15486"/>
      <c r="B15486" s="32"/>
      <c r="C15486" s="34"/>
      <c r="D15486" s="10"/>
      <c r="J15486" s="53"/>
      <c r="K15486" s="64"/>
      <c r="O15486" s="60"/>
      <c r="P15486" s="67"/>
      <c r="T15486" s="53"/>
      <c r="U15486" s="64"/>
      <c r="Y15486" s="53"/>
      <c r="Z15486" s="64"/>
      <c r="AD15486" s="53"/>
    </row>
    <row r="15487" spans="1:30" s="13" customFormat="1" x14ac:dyDescent="0.25">
      <c r="A15487"/>
      <c r="B15487" s="32"/>
      <c r="C15487" s="34"/>
      <c r="D15487" s="10"/>
      <c r="J15487" s="53"/>
      <c r="K15487" s="64"/>
      <c r="O15487" s="60"/>
      <c r="P15487" s="67"/>
      <c r="T15487" s="53"/>
      <c r="U15487" s="64"/>
      <c r="Y15487" s="53"/>
      <c r="Z15487" s="64"/>
      <c r="AD15487" s="53"/>
    </row>
    <row r="15488" spans="1:30" s="13" customFormat="1" x14ac:dyDescent="0.25">
      <c r="A15488"/>
      <c r="B15488" s="32"/>
      <c r="C15488" s="34"/>
      <c r="D15488" s="10"/>
      <c r="J15488" s="53"/>
      <c r="K15488" s="64"/>
      <c r="O15488" s="60"/>
      <c r="P15488" s="67"/>
      <c r="T15488" s="53"/>
      <c r="U15488" s="64"/>
      <c r="Y15488" s="53"/>
      <c r="Z15488" s="64"/>
      <c r="AD15488" s="53"/>
    </row>
    <row r="15489" spans="1:30" s="13" customFormat="1" x14ac:dyDescent="0.25">
      <c r="A15489"/>
      <c r="B15489" s="32"/>
      <c r="C15489" s="34"/>
      <c r="D15489" s="10"/>
      <c r="J15489" s="53"/>
      <c r="K15489" s="64"/>
      <c r="O15489" s="60"/>
      <c r="P15489" s="67"/>
      <c r="T15489" s="53"/>
      <c r="U15489" s="64"/>
      <c r="Y15489" s="53"/>
      <c r="Z15489" s="64"/>
      <c r="AD15489" s="53"/>
    </row>
    <row r="15490" spans="1:30" s="13" customFormat="1" x14ac:dyDescent="0.25">
      <c r="A15490"/>
      <c r="B15490" s="32"/>
      <c r="C15490" s="34"/>
      <c r="D15490" s="10"/>
      <c r="J15490" s="53"/>
      <c r="K15490" s="64"/>
      <c r="O15490" s="60"/>
      <c r="P15490" s="67"/>
      <c r="T15490" s="53"/>
      <c r="U15490" s="64"/>
      <c r="Y15490" s="53"/>
      <c r="Z15490" s="64"/>
      <c r="AD15490" s="53"/>
    </row>
    <row r="15491" spans="1:30" s="13" customFormat="1" x14ac:dyDescent="0.25">
      <c r="A15491"/>
      <c r="B15491" s="32"/>
      <c r="C15491" s="34"/>
      <c r="D15491" s="10"/>
      <c r="J15491" s="53"/>
      <c r="K15491" s="64"/>
      <c r="O15491" s="60"/>
      <c r="P15491" s="67"/>
      <c r="T15491" s="53"/>
      <c r="U15491" s="64"/>
      <c r="Y15491" s="53"/>
      <c r="Z15491" s="64"/>
      <c r="AD15491" s="53"/>
    </row>
    <row r="15492" spans="1:30" s="13" customFormat="1" x14ac:dyDescent="0.25">
      <c r="A15492"/>
      <c r="B15492" s="32"/>
      <c r="C15492" s="34"/>
      <c r="D15492" s="10"/>
      <c r="J15492" s="53"/>
      <c r="K15492" s="64"/>
      <c r="O15492" s="60"/>
      <c r="P15492" s="67"/>
      <c r="T15492" s="53"/>
      <c r="U15492" s="64"/>
      <c r="Y15492" s="53"/>
      <c r="Z15492" s="64"/>
      <c r="AD15492" s="53"/>
    </row>
    <row r="15493" spans="1:30" s="13" customFormat="1" x14ac:dyDescent="0.25">
      <c r="A15493"/>
      <c r="B15493" s="32"/>
      <c r="C15493" s="34"/>
      <c r="D15493" s="10"/>
      <c r="J15493" s="53"/>
      <c r="K15493" s="64"/>
      <c r="O15493" s="60"/>
      <c r="P15493" s="67"/>
      <c r="T15493" s="53"/>
      <c r="U15493" s="64"/>
      <c r="Y15493" s="53"/>
      <c r="Z15493" s="64"/>
      <c r="AD15493" s="53"/>
    </row>
    <row r="15494" spans="1:30" s="13" customFormat="1" x14ac:dyDescent="0.25">
      <c r="A15494"/>
      <c r="B15494" s="32"/>
      <c r="C15494" s="34"/>
      <c r="D15494" s="10"/>
      <c r="J15494" s="53"/>
      <c r="K15494" s="64"/>
      <c r="O15494" s="60"/>
      <c r="P15494" s="67"/>
      <c r="T15494" s="53"/>
      <c r="U15494" s="64"/>
      <c r="Y15494" s="53"/>
      <c r="Z15494" s="64"/>
      <c r="AD15494" s="53"/>
    </row>
    <row r="15495" spans="1:30" s="13" customFormat="1" x14ac:dyDescent="0.25">
      <c r="A15495"/>
      <c r="B15495" s="32"/>
      <c r="C15495" s="34"/>
      <c r="D15495" s="10"/>
      <c r="J15495" s="53"/>
      <c r="K15495" s="64"/>
      <c r="O15495" s="60"/>
      <c r="P15495" s="67"/>
      <c r="T15495" s="53"/>
      <c r="U15495" s="64"/>
      <c r="Y15495" s="53"/>
      <c r="Z15495" s="64"/>
      <c r="AD15495" s="53"/>
    </row>
    <row r="15496" spans="1:30" s="13" customFormat="1" x14ac:dyDescent="0.25">
      <c r="A15496"/>
      <c r="B15496" s="32"/>
      <c r="C15496" s="34"/>
      <c r="D15496" s="10"/>
      <c r="J15496" s="53"/>
      <c r="K15496" s="64"/>
      <c r="O15496" s="60"/>
      <c r="P15496" s="67"/>
      <c r="T15496" s="53"/>
      <c r="U15496" s="64"/>
      <c r="Y15496" s="53"/>
      <c r="Z15496" s="64"/>
      <c r="AD15496" s="53"/>
    </row>
    <row r="15497" spans="1:30" s="13" customFormat="1" x14ac:dyDescent="0.25">
      <c r="A15497"/>
      <c r="B15497" s="32"/>
      <c r="C15497" s="34"/>
      <c r="D15497" s="10"/>
      <c r="J15497" s="53"/>
      <c r="K15497" s="64"/>
      <c r="O15497" s="60"/>
      <c r="P15497" s="67"/>
      <c r="T15497" s="53"/>
      <c r="U15497" s="64"/>
      <c r="Y15497" s="53"/>
      <c r="Z15497" s="64"/>
      <c r="AD15497" s="53"/>
    </row>
    <row r="15498" spans="1:30" s="13" customFormat="1" x14ac:dyDescent="0.25">
      <c r="A15498"/>
      <c r="B15498" s="32"/>
      <c r="C15498" s="34"/>
      <c r="D15498" s="10"/>
      <c r="J15498" s="53"/>
      <c r="K15498" s="64"/>
      <c r="O15498" s="60"/>
      <c r="P15498" s="67"/>
      <c r="T15498" s="53"/>
      <c r="U15498" s="64"/>
      <c r="Y15498" s="53"/>
      <c r="Z15498" s="64"/>
      <c r="AD15498" s="53"/>
    </row>
    <row r="15499" spans="1:30" s="13" customFormat="1" x14ac:dyDescent="0.25">
      <c r="A15499"/>
      <c r="B15499" s="32"/>
      <c r="C15499" s="34"/>
      <c r="D15499" s="10"/>
      <c r="J15499" s="53"/>
      <c r="K15499" s="64"/>
      <c r="O15499" s="60"/>
      <c r="P15499" s="67"/>
      <c r="T15499" s="53"/>
      <c r="U15499" s="64"/>
      <c r="Y15499" s="53"/>
      <c r="Z15499" s="64"/>
      <c r="AD15499" s="53"/>
    </row>
    <row r="15500" spans="1:30" s="13" customFormat="1" x14ac:dyDescent="0.25">
      <c r="A15500"/>
      <c r="B15500" s="32"/>
      <c r="C15500" s="34"/>
      <c r="D15500" s="10"/>
      <c r="J15500" s="53"/>
      <c r="K15500" s="64"/>
      <c r="O15500" s="60"/>
      <c r="P15500" s="67"/>
      <c r="T15500" s="53"/>
      <c r="U15500" s="64"/>
      <c r="Y15500" s="53"/>
      <c r="Z15500" s="64"/>
      <c r="AD15500" s="53"/>
    </row>
    <row r="15501" spans="1:30" s="13" customFormat="1" x14ac:dyDescent="0.25">
      <c r="A15501"/>
      <c r="B15501" s="32"/>
      <c r="C15501" s="34"/>
      <c r="D15501" s="10"/>
      <c r="J15501" s="53"/>
      <c r="K15501" s="64"/>
      <c r="O15501" s="60"/>
      <c r="P15501" s="67"/>
      <c r="T15501" s="53"/>
      <c r="U15501" s="64"/>
      <c r="Y15501" s="53"/>
      <c r="Z15501" s="64"/>
      <c r="AD15501" s="53"/>
    </row>
    <row r="15502" spans="1:30" s="13" customFormat="1" x14ac:dyDescent="0.25">
      <c r="A15502"/>
      <c r="B15502" s="32"/>
      <c r="C15502" s="34"/>
      <c r="D15502" s="10"/>
      <c r="J15502" s="53"/>
      <c r="K15502" s="64"/>
      <c r="O15502" s="60"/>
      <c r="P15502" s="67"/>
      <c r="T15502" s="53"/>
      <c r="U15502" s="64"/>
      <c r="Y15502" s="53"/>
      <c r="Z15502" s="64"/>
      <c r="AD15502" s="53"/>
    </row>
    <row r="15503" spans="1:30" s="13" customFormat="1" x14ac:dyDescent="0.25">
      <c r="A15503"/>
      <c r="B15503" s="32"/>
      <c r="C15503" s="34"/>
      <c r="D15503" s="10"/>
      <c r="J15503" s="53"/>
      <c r="K15503" s="64"/>
      <c r="O15503" s="60"/>
      <c r="P15503" s="67"/>
      <c r="T15503" s="53"/>
      <c r="U15503" s="64"/>
      <c r="Y15503" s="53"/>
      <c r="Z15503" s="64"/>
      <c r="AD15503" s="53"/>
    </row>
    <row r="15504" spans="1:30" s="13" customFormat="1" x14ac:dyDescent="0.25">
      <c r="A15504"/>
      <c r="B15504" s="32"/>
      <c r="C15504" s="34"/>
      <c r="D15504" s="10"/>
      <c r="J15504" s="53"/>
      <c r="K15504" s="64"/>
      <c r="O15504" s="60"/>
      <c r="P15504" s="67"/>
      <c r="T15504" s="53"/>
      <c r="U15504" s="64"/>
      <c r="Y15504" s="53"/>
      <c r="Z15504" s="64"/>
      <c r="AD15504" s="53"/>
    </row>
    <row r="15505" spans="1:30" s="13" customFormat="1" x14ac:dyDescent="0.25">
      <c r="A15505"/>
      <c r="B15505" s="32"/>
      <c r="C15505" s="34"/>
      <c r="D15505" s="10"/>
      <c r="J15505" s="53"/>
      <c r="K15505" s="64"/>
      <c r="O15505" s="60"/>
      <c r="P15505" s="67"/>
      <c r="T15505" s="53"/>
      <c r="U15505" s="64"/>
      <c r="Y15505" s="53"/>
      <c r="Z15505" s="64"/>
      <c r="AD15505" s="53"/>
    </row>
    <row r="15506" spans="1:30" s="13" customFormat="1" x14ac:dyDescent="0.25">
      <c r="A15506"/>
      <c r="B15506" s="32"/>
      <c r="C15506" s="34"/>
      <c r="D15506" s="10"/>
      <c r="J15506" s="53"/>
      <c r="K15506" s="64"/>
      <c r="O15506" s="60"/>
      <c r="P15506" s="67"/>
      <c r="T15506" s="53"/>
      <c r="U15506" s="64"/>
      <c r="Y15506" s="53"/>
      <c r="Z15506" s="64"/>
      <c r="AD15506" s="53"/>
    </row>
    <row r="15507" spans="1:30" s="13" customFormat="1" x14ac:dyDescent="0.25">
      <c r="A15507"/>
      <c r="B15507" s="32"/>
      <c r="C15507" s="34"/>
      <c r="D15507" s="10"/>
      <c r="J15507" s="53"/>
      <c r="K15507" s="64"/>
      <c r="O15507" s="60"/>
      <c r="P15507" s="67"/>
      <c r="T15507" s="53"/>
      <c r="U15507" s="64"/>
      <c r="Y15507" s="53"/>
      <c r="Z15507" s="64"/>
      <c r="AD15507" s="53"/>
    </row>
    <row r="15508" spans="1:30" s="13" customFormat="1" x14ac:dyDescent="0.25">
      <c r="A15508"/>
      <c r="B15508" s="32"/>
      <c r="C15508" s="34"/>
      <c r="D15508" s="10"/>
      <c r="J15508" s="53"/>
      <c r="K15508" s="64"/>
      <c r="O15508" s="60"/>
      <c r="P15508" s="67"/>
      <c r="T15508" s="53"/>
      <c r="U15508" s="64"/>
      <c r="Y15508" s="53"/>
      <c r="Z15508" s="64"/>
      <c r="AD15508" s="53"/>
    </row>
    <row r="15509" spans="1:30" s="13" customFormat="1" x14ac:dyDescent="0.25">
      <c r="A15509"/>
      <c r="B15509" s="32"/>
      <c r="C15509" s="34"/>
      <c r="D15509" s="10"/>
      <c r="J15509" s="53"/>
      <c r="K15509" s="64"/>
      <c r="O15509" s="60"/>
      <c r="P15509" s="67"/>
      <c r="T15509" s="53"/>
      <c r="U15509" s="64"/>
      <c r="Y15509" s="53"/>
      <c r="Z15509" s="64"/>
      <c r="AD15509" s="53"/>
    </row>
    <row r="15510" spans="1:30" s="13" customFormat="1" x14ac:dyDescent="0.25">
      <c r="A15510"/>
      <c r="B15510" s="32"/>
      <c r="C15510" s="34"/>
      <c r="D15510" s="10"/>
      <c r="J15510" s="53"/>
      <c r="K15510" s="64"/>
      <c r="O15510" s="60"/>
      <c r="P15510" s="67"/>
      <c r="T15510" s="53"/>
      <c r="U15510" s="64"/>
      <c r="Y15510" s="53"/>
      <c r="Z15510" s="64"/>
      <c r="AD15510" s="53"/>
    </row>
    <row r="15511" spans="1:30" s="13" customFormat="1" x14ac:dyDescent="0.25">
      <c r="A15511"/>
      <c r="B15511" s="32"/>
      <c r="C15511" s="34"/>
      <c r="D15511" s="10"/>
      <c r="J15511" s="53"/>
      <c r="K15511" s="64"/>
      <c r="O15511" s="60"/>
      <c r="P15511" s="67"/>
      <c r="T15511" s="53"/>
      <c r="U15511" s="64"/>
      <c r="Y15511" s="53"/>
      <c r="Z15511" s="64"/>
      <c r="AD15511" s="53"/>
    </row>
    <row r="15512" spans="1:30" s="13" customFormat="1" x14ac:dyDescent="0.25">
      <c r="A15512"/>
      <c r="B15512" s="32"/>
      <c r="C15512" s="34"/>
      <c r="D15512" s="10"/>
      <c r="J15512" s="53"/>
      <c r="K15512" s="64"/>
      <c r="O15512" s="60"/>
      <c r="P15512" s="67"/>
      <c r="T15512" s="53"/>
      <c r="U15512" s="64"/>
      <c r="Y15512" s="53"/>
      <c r="Z15512" s="64"/>
      <c r="AD15512" s="53"/>
    </row>
    <row r="15513" spans="1:30" s="13" customFormat="1" x14ac:dyDescent="0.25">
      <c r="A15513"/>
      <c r="B15513" s="32"/>
      <c r="C15513" s="34"/>
      <c r="D15513" s="10"/>
      <c r="J15513" s="53"/>
      <c r="K15513" s="64"/>
      <c r="O15513" s="60"/>
      <c r="P15513" s="67"/>
      <c r="T15513" s="53"/>
      <c r="U15513" s="64"/>
      <c r="Y15513" s="53"/>
      <c r="Z15513" s="64"/>
      <c r="AD15513" s="53"/>
    </row>
    <row r="15514" spans="1:30" s="13" customFormat="1" x14ac:dyDescent="0.25">
      <c r="A15514"/>
      <c r="B15514" s="32"/>
      <c r="C15514" s="34"/>
      <c r="D15514" s="10"/>
      <c r="J15514" s="53"/>
      <c r="K15514" s="64"/>
      <c r="O15514" s="60"/>
      <c r="P15514" s="67"/>
      <c r="T15514" s="53"/>
      <c r="U15514" s="64"/>
      <c r="Y15514" s="53"/>
      <c r="Z15514" s="64"/>
      <c r="AD15514" s="53"/>
    </row>
    <row r="15515" spans="1:30" s="13" customFormat="1" x14ac:dyDescent="0.25">
      <c r="A15515"/>
      <c r="B15515" s="32"/>
      <c r="C15515" s="34"/>
      <c r="D15515" s="10"/>
      <c r="J15515" s="53"/>
      <c r="K15515" s="64"/>
      <c r="O15515" s="60"/>
      <c r="P15515" s="67"/>
      <c r="T15515" s="53"/>
      <c r="U15515" s="64"/>
      <c r="Y15515" s="53"/>
      <c r="Z15515" s="64"/>
      <c r="AD15515" s="53"/>
    </row>
    <row r="15516" spans="1:30" s="13" customFormat="1" x14ac:dyDescent="0.25">
      <c r="A15516"/>
      <c r="B15516" s="32"/>
      <c r="C15516" s="34"/>
      <c r="D15516" s="10"/>
      <c r="J15516" s="53"/>
      <c r="K15516" s="64"/>
      <c r="O15516" s="60"/>
      <c r="P15516" s="67"/>
      <c r="T15516" s="53"/>
      <c r="U15516" s="64"/>
      <c r="Y15516" s="53"/>
      <c r="Z15516" s="64"/>
      <c r="AD15516" s="53"/>
    </row>
    <row r="15517" spans="1:30" s="13" customFormat="1" x14ac:dyDescent="0.25">
      <c r="A15517"/>
      <c r="B15517" s="32"/>
      <c r="C15517" s="34"/>
      <c r="D15517" s="10"/>
      <c r="J15517" s="53"/>
      <c r="K15517" s="64"/>
      <c r="O15517" s="60"/>
      <c r="P15517" s="67"/>
      <c r="T15517" s="53"/>
      <c r="U15517" s="64"/>
      <c r="Y15517" s="53"/>
      <c r="Z15517" s="64"/>
      <c r="AD15517" s="53"/>
    </row>
    <row r="15518" spans="1:30" s="13" customFormat="1" x14ac:dyDescent="0.25">
      <c r="A15518"/>
      <c r="B15518" s="32"/>
      <c r="C15518" s="34"/>
      <c r="D15518" s="10"/>
      <c r="J15518" s="53"/>
      <c r="K15518" s="64"/>
      <c r="O15518" s="60"/>
      <c r="P15518" s="67"/>
      <c r="T15518" s="53"/>
      <c r="U15518" s="64"/>
      <c r="Y15518" s="53"/>
      <c r="Z15518" s="64"/>
      <c r="AD15518" s="53"/>
    </row>
    <row r="15519" spans="1:30" s="13" customFormat="1" x14ac:dyDescent="0.25">
      <c r="A15519"/>
      <c r="B15519" s="32"/>
      <c r="C15519" s="34"/>
      <c r="D15519" s="10"/>
      <c r="J15519" s="53"/>
      <c r="K15519" s="64"/>
      <c r="O15519" s="60"/>
      <c r="P15519" s="67"/>
      <c r="T15519" s="53"/>
      <c r="U15519" s="64"/>
      <c r="Y15519" s="53"/>
      <c r="Z15519" s="64"/>
      <c r="AD15519" s="53"/>
    </row>
    <row r="15520" spans="1:30" s="13" customFormat="1" x14ac:dyDescent="0.25">
      <c r="A15520"/>
      <c r="B15520" s="32"/>
      <c r="C15520" s="34"/>
      <c r="D15520" s="10"/>
      <c r="J15520" s="53"/>
      <c r="K15520" s="64"/>
      <c r="O15520" s="60"/>
      <c r="P15520" s="67"/>
      <c r="T15520" s="53"/>
      <c r="U15520" s="64"/>
      <c r="Y15520" s="53"/>
      <c r="Z15520" s="64"/>
      <c r="AD15520" s="53"/>
    </row>
    <row r="15521" spans="1:30" s="13" customFormat="1" x14ac:dyDescent="0.25">
      <c r="A15521"/>
      <c r="B15521" s="32"/>
      <c r="C15521" s="34"/>
      <c r="D15521" s="10"/>
      <c r="J15521" s="53"/>
      <c r="K15521" s="64"/>
      <c r="O15521" s="60"/>
      <c r="P15521" s="67"/>
      <c r="T15521" s="53"/>
      <c r="U15521" s="64"/>
      <c r="Y15521" s="53"/>
      <c r="Z15521" s="64"/>
      <c r="AD15521" s="53"/>
    </row>
    <row r="15522" spans="1:30" s="13" customFormat="1" x14ac:dyDescent="0.25">
      <c r="A15522"/>
      <c r="B15522" s="32"/>
      <c r="C15522" s="34"/>
      <c r="D15522" s="10"/>
      <c r="J15522" s="53"/>
      <c r="K15522" s="64"/>
      <c r="O15522" s="60"/>
      <c r="P15522" s="67"/>
      <c r="T15522" s="53"/>
      <c r="U15522" s="64"/>
      <c r="Y15522" s="53"/>
      <c r="Z15522" s="64"/>
      <c r="AD15522" s="53"/>
    </row>
    <row r="15523" spans="1:30" s="13" customFormat="1" x14ac:dyDescent="0.25">
      <c r="A15523"/>
      <c r="B15523" s="32"/>
      <c r="C15523" s="34"/>
      <c r="D15523" s="10"/>
      <c r="J15523" s="53"/>
      <c r="K15523" s="64"/>
      <c r="O15523" s="60"/>
      <c r="P15523" s="67"/>
      <c r="T15523" s="53"/>
      <c r="U15523" s="64"/>
      <c r="Y15523" s="53"/>
      <c r="Z15523" s="64"/>
      <c r="AD15523" s="53"/>
    </row>
    <row r="15524" spans="1:30" s="13" customFormat="1" x14ac:dyDescent="0.25">
      <c r="A15524"/>
      <c r="B15524" s="32"/>
      <c r="C15524" s="34"/>
      <c r="D15524" s="10"/>
      <c r="J15524" s="53"/>
      <c r="K15524" s="64"/>
      <c r="O15524" s="60"/>
      <c r="P15524" s="67"/>
      <c r="T15524" s="53"/>
      <c r="U15524" s="64"/>
      <c r="Y15524" s="53"/>
      <c r="Z15524" s="64"/>
      <c r="AD15524" s="53"/>
    </row>
    <row r="15525" spans="1:30" s="13" customFormat="1" x14ac:dyDescent="0.25">
      <c r="A15525"/>
      <c r="B15525" s="32"/>
      <c r="C15525" s="34"/>
      <c r="D15525" s="10"/>
      <c r="J15525" s="53"/>
      <c r="K15525" s="64"/>
      <c r="O15525" s="60"/>
      <c r="P15525" s="67"/>
      <c r="T15525" s="53"/>
      <c r="U15525" s="64"/>
      <c r="Y15525" s="53"/>
      <c r="Z15525" s="64"/>
      <c r="AD15525" s="53"/>
    </row>
    <row r="15526" spans="1:30" s="13" customFormat="1" x14ac:dyDescent="0.25">
      <c r="A15526"/>
      <c r="B15526" s="32"/>
      <c r="C15526" s="34"/>
      <c r="D15526" s="10"/>
      <c r="J15526" s="53"/>
      <c r="K15526" s="64"/>
      <c r="O15526" s="60"/>
      <c r="P15526" s="67"/>
      <c r="T15526" s="53"/>
      <c r="U15526" s="64"/>
      <c r="Y15526" s="53"/>
      <c r="Z15526" s="64"/>
      <c r="AD15526" s="53"/>
    </row>
    <row r="15527" spans="1:30" s="13" customFormat="1" x14ac:dyDescent="0.25">
      <c r="A15527"/>
      <c r="B15527" s="32"/>
      <c r="C15527" s="34"/>
      <c r="D15527" s="10"/>
      <c r="J15527" s="53"/>
      <c r="K15527" s="64"/>
      <c r="O15527" s="60"/>
      <c r="P15527" s="67"/>
      <c r="T15527" s="53"/>
      <c r="U15527" s="64"/>
      <c r="Y15527" s="53"/>
      <c r="Z15527" s="64"/>
      <c r="AD15527" s="53"/>
    </row>
    <row r="15528" spans="1:30" s="13" customFormat="1" x14ac:dyDescent="0.25">
      <c r="A15528"/>
      <c r="B15528" s="32"/>
      <c r="C15528" s="34"/>
      <c r="D15528" s="10"/>
      <c r="J15528" s="53"/>
      <c r="K15528" s="64"/>
      <c r="O15528" s="60"/>
      <c r="P15528" s="67"/>
      <c r="T15528" s="53"/>
      <c r="U15528" s="64"/>
      <c r="Y15528" s="53"/>
      <c r="Z15528" s="64"/>
      <c r="AD15528" s="53"/>
    </row>
    <row r="15529" spans="1:30" s="13" customFormat="1" x14ac:dyDescent="0.25">
      <c r="A15529"/>
      <c r="B15529" s="32"/>
      <c r="C15529" s="34"/>
      <c r="D15529" s="10"/>
      <c r="J15529" s="53"/>
      <c r="K15529" s="64"/>
      <c r="O15529" s="60"/>
      <c r="P15529" s="67"/>
      <c r="T15529" s="53"/>
      <c r="U15529" s="64"/>
      <c r="Y15529" s="53"/>
      <c r="Z15529" s="64"/>
      <c r="AD15529" s="53"/>
    </row>
    <row r="15530" spans="1:30" s="13" customFormat="1" x14ac:dyDescent="0.25">
      <c r="A15530"/>
      <c r="B15530" s="32"/>
      <c r="C15530" s="34"/>
      <c r="D15530" s="10"/>
      <c r="J15530" s="53"/>
      <c r="K15530" s="64"/>
      <c r="O15530" s="60"/>
      <c r="P15530" s="67"/>
      <c r="T15530" s="53"/>
      <c r="U15530" s="64"/>
      <c r="Y15530" s="53"/>
      <c r="Z15530" s="64"/>
      <c r="AD15530" s="53"/>
    </row>
    <row r="15531" spans="1:30" s="13" customFormat="1" x14ac:dyDescent="0.25">
      <c r="A15531"/>
      <c r="B15531" s="32"/>
      <c r="C15531" s="34"/>
      <c r="D15531" s="10"/>
      <c r="J15531" s="53"/>
      <c r="K15531" s="64"/>
      <c r="O15531" s="60"/>
      <c r="P15531" s="67"/>
      <c r="T15531" s="53"/>
      <c r="U15531" s="64"/>
      <c r="Y15531" s="53"/>
      <c r="Z15531" s="64"/>
      <c r="AD15531" s="53"/>
    </row>
    <row r="15532" spans="1:30" s="13" customFormat="1" x14ac:dyDescent="0.25">
      <c r="A15532"/>
      <c r="B15532" s="32"/>
      <c r="C15532" s="34"/>
      <c r="D15532" s="10"/>
      <c r="J15532" s="53"/>
      <c r="K15532" s="64"/>
      <c r="O15532" s="60"/>
      <c r="P15532" s="67"/>
      <c r="T15532" s="53"/>
      <c r="U15532" s="64"/>
      <c r="Y15532" s="53"/>
      <c r="Z15532" s="64"/>
      <c r="AD15532" s="53"/>
    </row>
    <row r="15533" spans="1:30" s="13" customFormat="1" x14ac:dyDescent="0.25">
      <c r="A15533"/>
      <c r="B15533" s="32"/>
      <c r="C15533" s="34"/>
      <c r="D15533" s="10"/>
      <c r="J15533" s="53"/>
      <c r="K15533" s="64"/>
      <c r="O15533" s="60"/>
      <c r="P15533" s="67"/>
      <c r="T15533" s="53"/>
      <c r="U15533" s="64"/>
      <c r="Y15533" s="53"/>
      <c r="Z15533" s="64"/>
      <c r="AD15533" s="53"/>
    </row>
    <row r="15534" spans="1:30" s="13" customFormat="1" x14ac:dyDescent="0.25">
      <c r="A15534"/>
      <c r="B15534" s="32"/>
      <c r="C15534" s="34"/>
      <c r="D15534" s="10"/>
      <c r="J15534" s="53"/>
      <c r="K15534" s="64"/>
      <c r="O15534" s="60"/>
      <c r="P15534" s="67"/>
      <c r="T15534" s="53"/>
      <c r="U15534" s="64"/>
      <c r="Y15534" s="53"/>
      <c r="Z15534" s="64"/>
      <c r="AD15534" s="53"/>
    </row>
    <row r="15535" spans="1:30" s="13" customFormat="1" x14ac:dyDescent="0.25">
      <c r="A15535"/>
      <c r="B15535" s="32"/>
      <c r="C15535" s="34"/>
      <c r="D15535" s="10"/>
      <c r="J15535" s="53"/>
      <c r="K15535" s="64"/>
      <c r="O15535" s="60"/>
      <c r="P15535" s="67"/>
      <c r="T15535" s="53"/>
      <c r="U15535" s="64"/>
      <c r="Y15535" s="53"/>
      <c r="Z15535" s="64"/>
      <c r="AD15535" s="53"/>
    </row>
    <row r="15536" spans="1:30" s="13" customFormat="1" x14ac:dyDescent="0.25">
      <c r="A15536"/>
      <c r="B15536" s="32"/>
      <c r="C15536" s="34"/>
      <c r="D15536" s="10"/>
      <c r="J15536" s="53"/>
      <c r="K15536" s="64"/>
      <c r="O15536" s="60"/>
      <c r="P15536" s="67"/>
      <c r="T15536" s="53"/>
      <c r="U15536" s="64"/>
      <c r="Y15536" s="53"/>
      <c r="Z15536" s="64"/>
      <c r="AD15536" s="53"/>
    </row>
    <row r="15537" spans="1:30" s="13" customFormat="1" x14ac:dyDescent="0.25">
      <c r="A15537"/>
      <c r="B15537" s="32"/>
      <c r="C15537" s="34"/>
      <c r="D15537" s="10"/>
      <c r="J15537" s="53"/>
      <c r="K15537" s="64"/>
      <c r="O15537" s="60"/>
      <c r="P15537" s="67"/>
      <c r="T15537" s="53"/>
      <c r="U15537" s="64"/>
      <c r="Y15537" s="53"/>
      <c r="Z15537" s="64"/>
      <c r="AD15537" s="53"/>
    </row>
    <row r="15538" spans="1:30" s="13" customFormat="1" x14ac:dyDescent="0.25">
      <c r="A15538"/>
      <c r="B15538" s="32"/>
      <c r="C15538" s="34"/>
      <c r="D15538" s="10"/>
      <c r="J15538" s="53"/>
      <c r="K15538" s="64"/>
      <c r="O15538" s="60"/>
      <c r="P15538" s="67"/>
      <c r="T15538" s="53"/>
      <c r="U15538" s="64"/>
      <c r="Y15538" s="53"/>
      <c r="Z15538" s="64"/>
      <c r="AD15538" s="53"/>
    </row>
    <row r="15539" spans="1:30" s="13" customFormat="1" x14ac:dyDescent="0.25">
      <c r="A15539"/>
      <c r="B15539" s="32"/>
      <c r="C15539" s="34"/>
      <c r="D15539" s="10"/>
      <c r="J15539" s="53"/>
      <c r="K15539" s="64"/>
      <c r="O15539" s="60"/>
      <c r="P15539" s="67"/>
      <c r="T15539" s="53"/>
      <c r="U15539" s="64"/>
      <c r="Y15539" s="53"/>
      <c r="Z15539" s="64"/>
      <c r="AD15539" s="53"/>
    </row>
    <row r="15540" spans="1:30" s="13" customFormat="1" x14ac:dyDescent="0.25">
      <c r="A15540"/>
      <c r="B15540" s="32"/>
      <c r="C15540" s="34"/>
      <c r="D15540" s="10"/>
      <c r="J15540" s="53"/>
      <c r="K15540" s="64"/>
      <c r="O15540" s="60"/>
      <c r="P15540" s="67"/>
      <c r="T15540" s="53"/>
      <c r="U15540" s="64"/>
      <c r="Y15540" s="53"/>
      <c r="Z15540" s="64"/>
      <c r="AD15540" s="53"/>
    </row>
    <row r="15541" spans="1:30" s="13" customFormat="1" x14ac:dyDescent="0.25">
      <c r="A15541"/>
      <c r="B15541" s="32"/>
      <c r="C15541" s="34"/>
      <c r="D15541" s="10"/>
      <c r="J15541" s="53"/>
      <c r="K15541" s="64"/>
      <c r="O15541" s="60"/>
      <c r="P15541" s="67"/>
      <c r="T15541" s="53"/>
      <c r="U15541" s="64"/>
      <c r="Y15541" s="53"/>
      <c r="Z15541" s="64"/>
      <c r="AD15541" s="53"/>
    </row>
    <row r="15542" spans="1:30" s="13" customFormat="1" x14ac:dyDescent="0.25">
      <c r="A15542"/>
      <c r="B15542" s="32"/>
      <c r="C15542" s="34"/>
      <c r="D15542" s="10"/>
      <c r="J15542" s="53"/>
      <c r="K15542" s="64"/>
      <c r="O15542" s="60"/>
      <c r="P15542" s="67"/>
      <c r="T15542" s="53"/>
      <c r="U15542" s="64"/>
      <c r="Y15542" s="53"/>
      <c r="Z15542" s="64"/>
      <c r="AD15542" s="53"/>
    </row>
    <row r="15543" spans="1:30" s="13" customFormat="1" x14ac:dyDescent="0.25">
      <c r="A15543"/>
      <c r="B15543" s="32"/>
      <c r="C15543" s="34"/>
      <c r="D15543" s="10"/>
      <c r="J15543" s="53"/>
      <c r="K15543" s="64"/>
      <c r="O15543" s="60"/>
      <c r="P15543" s="67"/>
      <c r="T15543" s="53"/>
      <c r="U15543" s="64"/>
      <c r="Y15543" s="53"/>
      <c r="Z15543" s="64"/>
      <c r="AD15543" s="53"/>
    </row>
    <row r="15544" spans="1:30" s="13" customFormat="1" x14ac:dyDescent="0.25">
      <c r="A15544"/>
      <c r="B15544" s="32"/>
      <c r="C15544" s="34"/>
      <c r="D15544" s="10"/>
      <c r="J15544" s="53"/>
      <c r="K15544" s="64"/>
      <c r="O15544" s="60"/>
      <c r="P15544" s="67"/>
      <c r="T15544" s="53"/>
      <c r="U15544" s="64"/>
      <c r="Y15544" s="53"/>
      <c r="Z15544" s="64"/>
      <c r="AD15544" s="53"/>
    </row>
    <row r="15545" spans="1:30" s="13" customFormat="1" x14ac:dyDescent="0.25">
      <c r="A15545"/>
      <c r="B15545" s="32"/>
      <c r="C15545" s="34"/>
      <c r="D15545" s="10"/>
      <c r="J15545" s="53"/>
      <c r="K15545" s="64"/>
      <c r="O15545" s="60"/>
      <c r="P15545" s="67"/>
      <c r="T15545" s="53"/>
      <c r="U15545" s="64"/>
      <c r="Y15545" s="53"/>
      <c r="Z15545" s="64"/>
      <c r="AD15545" s="53"/>
    </row>
    <row r="15546" spans="1:30" s="13" customFormat="1" x14ac:dyDescent="0.25">
      <c r="A15546"/>
      <c r="B15546" s="32"/>
      <c r="C15546" s="34"/>
      <c r="D15546" s="10"/>
      <c r="J15546" s="53"/>
      <c r="K15546" s="64"/>
      <c r="O15546" s="60"/>
      <c r="P15546" s="67"/>
      <c r="T15546" s="53"/>
      <c r="U15546" s="64"/>
      <c r="Y15546" s="53"/>
      <c r="Z15546" s="64"/>
      <c r="AD15546" s="53"/>
    </row>
    <row r="15547" spans="1:30" s="13" customFormat="1" x14ac:dyDescent="0.25">
      <c r="A15547"/>
      <c r="B15547" s="32"/>
      <c r="C15547" s="34"/>
      <c r="D15547" s="10"/>
      <c r="J15547" s="53"/>
      <c r="K15547" s="64"/>
      <c r="O15547" s="60"/>
      <c r="P15547" s="67"/>
      <c r="T15547" s="53"/>
      <c r="U15547" s="64"/>
      <c r="Y15547" s="53"/>
      <c r="Z15547" s="64"/>
      <c r="AD15547" s="53"/>
    </row>
    <row r="15548" spans="1:30" s="13" customFormat="1" x14ac:dyDescent="0.25">
      <c r="A15548"/>
      <c r="B15548" s="32"/>
      <c r="C15548" s="34"/>
      <c r="D15548" s="10"/>
      <c r="J15548" s="53"/>
      <c r="K15548" s="64"/>
      <c r="O15548" s="60"/>
      <c r="P15548" s="67"/>
      <c r="T15548" s="53"/>
      <c r="U15548" s="64"/>
      <c r="Y15548" s="53"/>
      <c r="Z15548" s="64"/>
      <c r="AD15548" s="53"/>
    </row>
    <row r="15549" spans="1:30" s="13" customFormat="1" x14ac:dyDescent="0.25">
      <c r="A15549"/>
      <c r="B15549" s="32"/>
      <c r="C15549" s="34"/>
      <c r="D15549" s="10"/>
      <c r="J15549" s="53"/>
      <c r="K15549" s="64"/>
      <c r="O15549" s="60"/>
      <c r="P15549" s="67"/>
      <c r="T15549" s="53"/>
      <c r="U15549" s="64"/>
      <c r="Y15549" s="53"/>
      <c r="Z15549" s="64"/>
      <c r="AD15549" s="53"/>
    </row>
    <row r="15550" spans="1:30" s="13" customFormat="1" x14ac:dyDescent="0.25">
      <c r="A15550"/>
      <c r="B15550" s="32"/>
      <c r="C15550" s="34"/>
      <c r="D15550" s="10"/>
      <c r="J15550" s="53"/>
      <c r="K15550" s="64"/>
      <c r="O15550" s="60"/>
      <c r="P15550" s="67"/>
      <c r="T15550" s="53"/>
      <c r="U15550" s="64"/>
      <c r="Y15550" s="53"/>
      <c r="Z15550" s="64"/>
      <c r="AD15550" s="53"/>
    </row>
    <row r="15551" spans="1:30" s="13" customFormat="1" x14ac:dyDescent="0.25">
      <c r="A15551"/>
      <c r="B15551" s="32"/>
      <c r="C15551" s="34"/>
      <c r="D15551" s="10"/>
      <c r="J15551" s="53"/>
      <c r="K15551" s="64"/>
      <c r="O15551" s="60"/>
      <c r="P15551" s="67"/>
      <c r="T15551" s="53"/>
      <c r="U15551" s="64"/>
      <c r="Y15551" s="53"/>
      <c r="Z15551" s="64"/>
      <c r="AD15551" s="53"/>
    </row>
    <row r="15552" spans="1:30" s="13" customFormat="1" x14ac:dyDescent="0.25">
      <c r="A15552"/>
      <c r="B15552" s="32"/>
      <c r="C15552" s="34"/>
      <c r="D15552" s="10"/>
      <c r="J15552" s="53"/>
      <c r="K15552" s="64"/>
      <c r="O15552" s="60"/>
      <c r="P15552" s="67"/>
      <c r="T15552" s="53"/>
      <c r="U15552" s="64"/>
      <c r="Y15552" s="53"/>
      <c r="Z15552" s="64"/>
      <c r="AD15552" s="53"/>
    </row>
    <row r="15553" spans="1:30" s="13" customFormat="1" x14ac:dyDescent="0.25">
      <c r="A15553"/>
      <c r="B15553" s="32"/>
      <c r="C15553" s="34"/>
      <c r="D15553" s="10"/>
      <c r="J15553" s="53"/>
      <c r="K15553" s="64"/>
      <c r="O15553" s="60"/>
      <c r="P15553" s="67"/>
      <c r="T15553" s="53"/>
      <c r="U15553" s="64"/>
      <c r="Y15553" s="53"/>
      <c r="Z15553" s="64"/>
      <c r="AD15553" s="53"/>
    </row>
    <row r="15554" spans="1:30" s="13" customFormat="1" x14ac:dyDescent="0.25">
      <c r="A15554"/>
      <c r="B15554" s="32"/>
      <c r="C15554" s="34"/>
      <c r="D15554" s="10"/>
      <c r="J15554" s="53"/>
      <c r="K15554" s="64"/>
      <c r="O15554" s="60"/>
      <c r="P15554" s="67"/>
      <c r="T15554" s="53"/>
      <c r="U15554" s="64"/>
      <c r="Y15554" s="53"/>
      <c r="Z15554" s="64"/>
      <c r="AD15554" s="53"/>
    </row>
    <row r="15555" spans="1:30" s="13" customFormat="1" x14ac:dyDescent="0.25">
      <c r="A15555"/>
      <c r="B15555" s="32"/>
      <c r="C15555" s="34"/>
      <c r="D15555" s="10"/>
      <c r="J15555" s="53"/>
      <c r="K15555" s="64"/>
      <c r="O15555" s="60"/>
      <c r="P15555" s="67"/>
      <c r="T15555" s="53"/>
      <c r="U15555" s="64"/>
      <c r="Y15555" s="53"/>
      <c r="Z15555" s="64"/>
      <c r="AD15555" s="53"/>
    </row>
    <row r="15556" spans="1:30" s="13" customFormat="1" x14ac:dyDescent="0.25">
      <c r="A15556"/>
      <c r="B15556" s="32"/>
      <c r="C15556" s="34"/>
      <c r="D15556" s="10"/>
      <c r="J15556" s="53"/>
      <c r="K15556" s="64"/>
      <c r="O15556" s="60"/>
      <c r="P15556" s="67"/>
      <c r="T15556" s="53"/>
      <c r="U15556" s="64"/>
      <c r="Y15556" s="53"/>
      <c r="Z15556" s="64"/>
      <c r="AD15556" s="53"/>
    </row>
    <row r="15557" spans="1:30" s="13" customFormat="1" x14ac:dyDescent="0.25">
      <c r="A15557"/>
      <c r="B15557" s="32"/>
      <c r="C15557" s="34"/>
      <c r="D15557" s="10"/>
      <c r="J15557" s="53"/>
      <c r="K15557" s="64"/>
      <c r="O15557" s="60"/>
      <c r="P15557" s="67"/>
      <c r="T15557" s="53"/>
      <c r="U15557" s="64"/>
      <c r="Y15557" s="53"/>
      <c r="Z15557" s="64"/>
      <c r="AD15557" s="53"/>
    </row>
    <row r="15558" spans="1:30" s="13" customFormat="1" x14ac:dyDescent="0.25">
      <c r="A15558"/>
      <c r="B15558" s="32"/>
      <c r="C15558" s="34"/>
      <c r="D15558" s="10"/>
      <c r="J15558" s="53"/>
      <c r="K15558" s="64"/>
      <c r="O15558" s="60"/>
      <c r="P15558" s="67"/>
      <c r="T15558" s="53"/>
      <c r="U15558" s="64"/>
      <c r="Y15558" s="53"/>
      <c r="Z15558" s="64"/>
      <c r="AD15558" s="53"/>
    </row>
    <row r="15559" spans="1:30" s="13" customFormat="1" x14ac:dyDescent="0.25">
      <c r="A15559"/>
      <c r="B15559" s="32"/>
      <c r="C15559" s="34"/>
      <c r="D15559" s="10"/>
      <c r="J15559" s="53"/>
      <c r="K15559" s="64"/>
      <c r="O15559" s="60"/>
      <c r="P15559" s="67"/>
      <c r="T15559" s="53"/>
      <c r="U15559" s="64"/>
      <c r="Y15559" s="53"/>
      <c r="Z15559" s="64"/>
      <c r="AD15559" s="53"/>
    </row>
    <row r="15560" spans="1:30" s="13" customFormat="1" x14ac:dyDescent="0.25">
      <c r="A15560"/>
      <c r="B15560" s="32"/>
      <c r="C15560" s="34"/>
      <c r="D15560" s="10"/>
      <c r="J15560" s="53"/>
      <c r="K15560" s="64"/>
      <c r="O15560" s="60"/>
      <c r="P15560" s="67"/>
      <c r="T15560" s="53"/>
      <c r="U15560" s="64"/>
      <c r="Y15560" s="53"/>
      <c r="Z15560" s="64"/>
      <c r="AD15560" s="53"/>
    </row>
    <row r="15561" spans="1:30" s="13" customFormat="1" x14ac:dyDescent="0.25">
      <c r="A15561"/>
      <c r="B15561" s="32"/>
      <c r="C15561" s="34"/>
      <c r="D15561" s="10"/>
      <c r="J15561" s="53"/>
      <c r="K15561" s="64"/>
      <c r="O15561" s="60"/>
      <c r="P15561" s="67"/>
      <c r="T15561" s="53"/>
      <c r="U15561" s="64"/>
      <c r="Y15561" s="53"/>
      <c r="Z15561" s="64"/>
      <c r="AD15561" s="53"/>
    </row>
    <row r="15562" spans="1:30" s="13" customFormat="1" x14ac:dyDescent="0.25">
      <c r="A15562"/>
      <c r="B15562" s="32"/>
      <c r="C15562" s="34"/>
      <c r="D15562" s="10"/>
      <c r="J15562" s="53"/>
      <c r="K15562" s="64"/>
      <c r="O15562" s="60"/>
      <c r="P15562" s="67"/>
      <c r="T15562" s="53"/>
      <c r="U15562" s="64"/>
      <c r="Y15562" s="53"/>
      <c r="Z15562" s="64"/>
      <c r="AD15562" s="53"/>
    </row>
    <row r="15563" spans="1:30" s="13" customFormat="1" x14ac:dyDescent="0.25">
      <c r="A15563"/>
      <c r="B15563" s="32"/>
      <c r="C15563" s="34"/>
      <c r="D15563" s="10"/>
      <c r="J15563" s="53"/>
      <c r="K15563" s="64"/>
      <c r="O15563" s="60"/>
      <c r="P15563" s="67"/>
      <c r="T15563" s="53"/>
      <c r="U15563" s="64"/>
      <c r="Y15563" s="53"/>
      <c r="Z15563" s="64"/>
      <c r="AD15563" s="53"/>
    </row>
    <row r="15564" spans="1:30" s="13" customFormat="1" x14ac:dyDescent="0.25">
      <c r="A15564"/>
      <c r="B15564" s="32"/>
      <c r="C15564" s="34"/>
      <c r="D15564" s="10"/>
      <c r="J15564" s="53"/>
      <c r="K15564" s="64"/>
      <c r="O15564" s="60"/>
      <c r="P15564" s="67"/>
      <c r="T15564" s="53"/>
      <c r="U15564" s="64"/>
      <c r="Y15564" s="53"/>
      <c r="Z15564" s="64"/>
      <c r="AD15564" s="53"/>
    </row>
    <row r="15565" spans="1:30" s="13" customFormat="1" x14ac:dyDescent="0.25">
      <c r="A15565"/>
      <c r="B15565" s="32"/>
      <c r="C15565" s="34"/>
      <c r="D15565" s="10"/>
      <c r="J15565" s="53"/>
      <c r="K15565" s="64"/>
      <c r="O15565" s="60"/>
      <c r="P15565" s="67"/>
      <c r="T15565" s="53"/>
      <c r="U15565" s="64"/>
      <c r="Y15565" s="53"/>
      <c r="Z15565" s="64"/>
      <c r="AD15565" s="53"/>
    </row>
    <row r="15566" spans="1:30" s="13" customFormat="1" x14ac:dyDescent="0.25">
      <c r="A15566"/>
      <c r="B15566" s="32"/>
      <c r="C15566" s="34"/>
      <c r="D15566" s="10"/>
      <c r="J15566" s="53"/>
      <c r="K15566" s="64"/>
      <c r="O15566" s="60"/>
      <c r="P15566" s="67"/>
      <c r="T15566" s="53"/>
      <c r="U15566" s="64"/>
      <c r="Y15566" s="53"/>
      <c r="Z15566" s="64"/>
      <c r="AD15566" s="53"/>
    </row>
    <row r="15567" spans="1:30" s="13" customFormat="1" x14ac:dyDescent="0.25">
      <c r="A15567"/>
      <c r="B15567" s="32"/>
      <c r="C15567" s="34"/>
      <c r="D15567" s="10"/>
      <c r="J15567" s="53"/>
      <c r="K15567" s="64"/>
      <c r="O15567" s="60"/>
      <c r="P15567" s="67"/>
      <c r="T15567" s="53"/>
      <c r="U15567" s="64"/>
      <c r="Y15567" s="53"/>
      <c r="Z15567" s="64"/>
      <c r="AD15567" s="53"/>
    </row>
    <row r="15568" spans="1:30" s="13" customFormat="1" x14ac:dyDescent="0.25">
      <c r="A15568"/>
      <c r="B15568" s="32"/>
      <c r="C15568" s="34"/>
      <c r="D15568" s="10"/>
      <c r="J15568" s="53"/>
      <c r="K15568" s="64"/>
      <c r="O15568" s="60"/>
      <c r="P15568" s="67"/>
      <c r="T15568" s="53"/>
      <c r="U15568" s="64"/>
      <c r="Y15568" s="53"/>
      <c r="Z15568" s="64"/>
      <c r="AD15568" s="53"/>
    </row>
    <row r="15569" spans="1:30" s="13" customFormat="1" x14ac:dyDescent="0.25">
      <c r="A15569"/>
      <c r="B15569" s="32"/>
      <c r="C15569" s="34"/>
      <c r="D15569" s="10"/>
      <c r="J15569" s="53"/>
      <c r="K15569" s="64"/>
      <c r="O15569" s="60"/>
      <c r="P15569" s="67"/>
      <c r="T15569" s="53"/>
      <c r="U15569" s="64"/>
      <c r="Y15569" s="53"/>
      <c r="Z15569" s="64"/>
      <c r="AD15569" s="53"/>
    </row>
    <row r="15570" spans="1:30" s="13" customFormat="1" x14ac:dyDescent="0.25">
      <c r="A15570"/>
      <c r="B15570" s="32"/>
      <c r="C15570" s="34"/>
      <c r="D15570" s="10"/>
      <c r="J15570" s="53"/>
      <c r="K15570" s="64"/>
      <c r="O15570" s="60"/>
      <c r="P15570" s="67"/>
      <c r="T15570" s="53"/>
      <c r="U15570" s="64"/>
      <c r="Y15570" s="53"/>
      <c r="Z15570" s="64"/>
      <c r="AD15570" s="53"/>
    </row>
    <row r="15571" spans="1:30" s="13" customFormat="1" x14ac:dyDescent="0.25">
      <c r="A15571"/>
      <c r="B15571" s="32"/>
      <c r="C15571" s="34"/>
      <c r="D15571" s="10"/>
      <c r="J15571" s="53"/>
      <c r="K15571" s="64"/>
      <c r="O15571" s="60"/>
      <c r="P15571" s="67"/>
      <c r="T15571" s="53"/>
      <c r="U15571" s="64"/>
      <c r="Y15571" s="53"/>
      <c r="Z15571" s="64"/>
      <c r="AD15571" s="53"/>
    </row>
    <row r="15572" spans="1:30" s="13" customFormat="1" x14ac:dyDescent="0.25">
      <c r="A15572"/>
      <c r="B15572" s="32"/>
      <c r="C15572" s="34"/>
      <c r="D15572" s="10"/>
      <c r="J15572" s="53"/>
      <c r="K15572" s="64"/>
      <c r="O15572" s="60"/>
      <c r="P15572" s="67"/>
      <c r="T15572" s="53"/>
      <c r="U15572" s="64"/>
      <c r="Y15572" s="53"/>
      <c r="Z15572" s="64"/>
      <c r="AD15572" s="53"/>
    </row>
    <row r="15573" spans="1:30" s="13" customFormat="1" x14ac:dyDescent="0.25">
      <c r="A15573"/>
      <c r="B15573" s="32"/>
      <c r="C15573" s="34"/>
      <c r="D15573" s="10"/>
      <c r="J15573" s="53"/>
      <c r="K15573" s="64"/>
      <c r="O15573" s="60"/>
      <c r="P15573" s="67"/>
      <c r="T15573" s="53"/>
      <c r="U15573" s="64"/>
      <c r="Y15573" s="53"/>
      <c r="Z15573" s="64"/>
      <c r="AD15573" s="53"/>
    </row>
    <row r="15574" spans="1:30" s="13" customFormat="1" x14ac:dyDescent="0.25">
      <c r="A15574"/>
      <c r="B15574" s="32"/>
      <c r="C15574" s="34"/>
      <c r="D15574" s="10"/>
      <c r="J15574" s="53"/>
      <c r="K15574" s="64"/>
      <c r="O15574" s="60"/>
      <c r="P15574" s="67"/>
      <c r="T15574" s="53"/>
      <c r="U15574" s="64"/>
      <c r="Y15574" s="53"/>
      <c r="Z15574" s="64"/>
      <c r="AD15574" s="53"/>
    </row>
    <row r="15575" spans="1:30" s="13" customFormat="1" x14ac:dyDescent="0.25">
      <c r="A15575"/>
      <c r="B15575" s="32"/>
      <c r="C15575" s="34"/>
      <c r="D15575" s="10"/>
      <c r="J15575" s="53"/>
      <c r="K15575" s="64"/>
      <c r="O15575" s="60"/>
      <c r="P15575" s="67"/>
      <c r="T15575" s="53"/>
      <c r="U15575" s="64"/>
      <c r="Y15575" s="53"/>
      <c r="Z15575" s="64"/>
      <c r="AD15575" s="53"/>
    </row>
    <row r="15576" spans="1:30" s="13" customFormat="1" x14ac:dyDescent="0.25">
      <c r="A15576"/>
      <c r="B15576" s="32"/>
      <c r="C15576" s="34"/>
      <c r="D15576" s="10"/>
      <c r="J15576" s="53"/>
      <c r="K15576" s="64"/>
      <c r="O15576" s="60"/>
      <c r="P15576" s="67"/>
      <c r="T15576" s="53"/>
      <c r="U15576" s="64"/>
      <c r="Y15576" s="53"/>
      <c r="Z15576" s="64"/>
      <c r="AD15576" s="53"/>
    </row>
    <row r="15577" spans="1:30" s="13" customFormat="1" x14ac:dyDescent="0.25">
      <c r="A15577"/>
      <c r="B15577" s="32"/>
      <c r="C15577" s="34"/>
      <c r="D15577" s="10"/>
      <c r="J15577" s="53"/>
      <c r="K15577" s="64"/>
      <c r="O15577" s="60"/>
      <c r="P15577" s="67"/>
      <c r="T15577" s="53"/>
      <c r="U15577" s="64"/>
      <c r="Y15577" s="53"/>
      <c r="Z15577" s="64"/>
      <c r="AD15577" s="53"/>
    </row>
    <row r="15578" spans="1:30" s="13" customFormat="1" x14ac:dyDescent="0.25">
      <c r="A15578"/>
      <c r="B15578" s="32"/>
      <c r="C15578" s="34"/>
      <c r="D15578" s="10"/>
      <c r="J15578" s="53"/>
      <c r="K15578" s="64"/>
      <c r="O15578" s="60"/>
      <c r="P15578" s="67"/>
      <c r="T15578" s="53"/>
      <c r="U15578" s="64"/>
      <c r="Y15578" s="53"/>
      <c r="Z15578" s="64"/>
      <c r="AD15578" s="53"/>
    </row>
    <row r="15579" spans="1:30" s="13" customFormat="1" x14ac:dyDescent="0.25">
      <c r="A15579"/>
      <c r="B15579" s="32"/>
      <c r="C15579" s="34"/>
      <c r="D15579" s="10"/>
      <c r="J15579" s="53"/>
      <c r="K15579" s="64"/>
      <c r="O15579" s="60"/>
      <c r="P15579" s="67"/>
      <c r="T15579" s="53"/>
      <c r="U15579" s="64"/>
      <c r="Y15579" s="53"/>
      <c r="Z15579" s="64"/>
      <c r="AD15579" s="53"/>
    </row>
    <row r="15580" spans="1:30" s="13" customFormat="1" x14ac:dyDescent="0.25">
      <c r="A15580"/>
      <c r="B15580" s="32"/>
      <c r="C15580" s="34"/>
      <c r="D15580" s="10"/>
      <c r="J15580" s="53"/>
      <c r="K15580" s="64"/>
      <c r="O15580" s="60"/>
      <c r="P15580" s="67"/>
      <c r="T15580" s="53"/>
      <c r="U15580" s="64"/>
      <c r="Y15580" s="53"/>
      <c r="Z15580" s="64"/>
      <c r="AD15580" s="53"/>
    </row>
    <row r="15581" spans="1:30" s="13" customFormat="1" x14ac:dyDescent="0.25">
      <c r="A15581"/>
      <c r="B15581" s="32"/>
      <c r="C15581" s="34"/>
      <c r="D15581" s="10"/>
      <c r="J15581" s="53"/>
      <c r="K15581" s="64"/>
      <c r="O15581" s="60"/>
      <c r="P15581" s="67"/>
      <c r="T15581" s="53"/>
      <c r="U15581" s="64"/>
      <c r="Y15581" s="53"/>
      <c r="Z15581" s="64"/>
      <c r="AD15581" s="53"/>
    </row>
    <row r="15582" spans="1:30" s="13" customFormat="1" x14ac:dyDescent="0.25">
      <c r="A15582"/>
      <c r="B15582" s="32"/>
      <c r="C15582" s="34"/>
      <c r="D15582" s="10"/>
      <c r="J15582" s="53"/>
      <c r="K15582" s="64"/>
      <c r="O15582" s="60"/>
      <c r="P15582" s="67"/>
      <c r="T15582" s="53"/>
      <c r="U15582" s="64"/>
      <c r="Y15582" s="53"/>
      <c r="Z15582" s="64"/>
      <c r="AD15582" s="53"/>
    </row>
    <row r="15583" spans="1:30" s="13" customFormat="1" x14ac:dyDescent="0.25">
      <c r="A15583"/>
      <c r="B15583" s="32"/>
      <c r="C15583" s="34"/>
      <c r="D15583" s="10"/>
      <c r="J15583" s="53"/>
      <c r="K15583" s="64"/>
      <c r="O15583" s="60"/>
      <c r="P15583" s="67"/>
      <c r="T15583" s="53"/>
      <c r="U15583" s="64"/>
      <c r="Y15583" s="53"/>
      <c r="Z15583" s="64"/>
      <c r="AD15583" s="53"/>
    </row>
    <row r="15584" spans="1:30" s="13" customFormat="1" x14ac:dyDescent="0.25">
      <c r="A15584"/>
      <c r="B15584" s="32"/>
      <c r="C15584" s="34"/>
      <c r="D15584" s="10"/>
      <c r="J15584" s="53"/>
      <c r="K15584" s="64"/>
      <c r="O15584" s="60"/>
      <c r="P15584" s="67"/>
      <c r="T15584" s="53"/>
      <c r="U15584" s="64"/>
      <c r="Y15584" s="53"/>
      <c r="Z15584" s="64"/>
      <c r="AD15584" s="53"/>
    </row>
    <row r="15585" spans="1:30" s="13" customFormat="1" x14ac:dyDescent="0.25">
      <c r="A15585"/>
      <c r="B15585" s="32"/>
      <c r="C15585" s="34"/>
      <c r="D15585" s="10"/>
      <c r="J15585" s="53"/>
      <c r="K15585" s="64"/>
      <c r="O15585" s="60"/>
      <c r="P15585" s="67"/>
      <c r="T15585" s="53"/>
      <c r="U15585" s="64"/>
      <c r="Y15585" s="53"/>
      <c r="Z15585" s="64"/>
      <c r="AD15585" s="53"/>
    </row>
    <row r="15586" spans="1:30" s="13" customFormat="1" x14ac:dyDescent="0.25">
      <c r="A15586"/>
      <c r="B15586" s="32"/>
      <c r="C15586" s="34"/>
      <c r="D15586" s="10"/>
      <c r="J15586" s="53"/>
      <c r="K15586" s="64"/>
      <c r="O15586" s="60"/>
      <c r="P15586" s="67"/>
      <c r="T15586" s="53"/>
      <c r="U15586" s="64"/>
      <c r="Y15586" s="53"/>
      <c r="Z15586" s="64"/>
      <c r="AD15586" s="53"/>
    </row>
    <row r="15587" spans="1:30" s="13" customFormat="1" x14ac:dyDescent="0.25">
      <c r="A15587"/>
      <c r="B15587" s="32"/>
      <c r="C15587" s="34"/>
      <c r="D15587" s="10"/>
      <c r="J15587" s="53"/>
      <c r="K15587" s="64"/>
      <c r="O15587" s="60"/>
      <c r="P15587" s="67"/>
      <c r="T15587" s="53"/>
      <c r="U15587" s="64"/>
      <c r="Y15587" s="53"/>
      <c r="Z15587" s="64"/>
      <c r="AD15587" s="53"/>
    </row>
    <row r="15588" spans="1:30" s="13" customFormat="1" x14ac:dyDescent="0.25">
      <c r="A15588"/>
      <c r="B15588" s="32"/>
      <c r="C15588" s="34"/>
      <c r="D15588" s="10"/>
      <c r="J15588" s="53"/>
      <c r="K15588" s="64"/>
      <c r="O15588" s="60"/>
      <c r="P15588" s="67"/>
      <c r="T15588" s="53"/>
      <c r="U15588" s="64"/>
      <c r="Y15588" s="53"/>
      <c r="Z15588" s="64"/>
      <c r="AD15588" s="53"/>
    </row>
    <row r="15589" spans="1:30" s="13" customFormat="1" x14ac:dyDescent="0.25">
      <c r="A15589"/>
      <c r="B15589" s="32"/>
      <c r="C15589" s="34"/>
      <c r="D15589" s="10"/>
      <c r="J15589" s="53"/>
      <c r="K15589" s="64"/>
      <c r="O15589" s="60"/>
      <c r="P15589" s="67"/>
      <c r="T15589" s="53"/>
      <c r="U15589" s="64"/>
      <c r="Y15589" s="53"/>
      <c r="Z15589" s="64"/>
      <c r="AD15589" s="53"/>
    </row>
    <row r="15590" spans="1:30" s="13" customFormat="1" x14ac:dyDescent="0.25">
      <c r="A15590"/>
      <c r="B15590" s="32"/>
      <c r="C15590" s="34"/>
      <c r="D15590" s="10"/>
      <c r="J15590" s="53"/>
      <c r="K15590" s="64"/>
      <c r="O15590" s="60"/>
      <c r="P15590" s="67"/>
      <c r="T15590" s="53"/>
      <c r="U15590" s="64"/>
      <c r="Y15590" s="53"/>
      <c r="Z15590" s="64"/>
      <c r="AD15590" s="53"/>
    </row>
    <row r="15591" spans="1:30" s="13" customFormat="1" x14ac:dyDescent="0.25">
      <c r="A15591"/>
      <c r="B15591" s="32"/>
      <c r="C15591" s="34"/>
      <c r="D15591" s="10"/>
      <c r="J15591" s="53"/>
      <c r="K15591" s="64"/>
      <c r="O15591" s="60"/>
      <c r="P15591" s="67"/>
      <c r="T15591" s="53"/>
      <c r="U15591" s="64"/>
      <c r="Y15591" s="53"/>
      <c r="Z15591" s="64"/>
      <c r="AD15591" s="53"/>
    </row>
    <row r="15592" spans="1:30" s="13" customFormat="1" x14ac:dyDescent="0.25">
      <c r="A15592"/>
      <c r="B15592" s="32"/>
      <c r="C15592" s="34"/>
      <c r="D15592" s="10"/>
      <c r="J15592" s="53"/>
      <c r="K15592" s="64"/>
      <c r="O15592" s="60"/>
      <c r="P15592" s="67"/>
      <c r="T15592" s="53"/>
      <c r="U15592" s="64"/>
      <c r="Y15592" s="53"/>
      <c r="Z15592" s="64"/>
      <c r="AD15592" s="53"/>
    </row>
    <row r="15593" spans="1:30" s="13" customFormat="1" x14ac:dyDescent="0.25">
      <c r="A15593"/>
      <c r="B15593" s="32"/>
      <c r="C15593" s="34"/>
      <c r="D15593" s="10"/>
      <c r="J15593" s="53"/>
      <c r="K15593" s="64"/>
      <c r="O15593" s="60"/>
      <c r="P15593" s="67"/>
      <c r="T15593" s="53"/>
      <c r="U15593" s="64"/>
      <c r="Y15593" s="53"/>
      <c r="Z15593" s="64"/>
      <c r="AD15593" s="53"/>
    </row>
    <row r="15594" spans="1:30" s="13" customFormat="1" x14ac:dyDescent="0.25">
      <c r="A15594"/>
      <c r="B15594" s="32"/>
      <c r="C15594" s="34"/>
      <c r="D15594" s="10"/>
      <c r="J15594" s="53"/>
      <c r="K15594" s="64"/>
      <c r="O15594" s="60"/>
      <c r="P15594" s="67"/>
      <c r="T15594" s="53"/>
      <c r="U15594" s="64"/>
      <c r="Y15594" s="53"/>
      <c r="Z15594" s="64"/>
      <c r="AD15594" s="53"/>
    </row>
    <row r="15595" spans="1:30" s="13" customFormat="1" x14ac:dyDescent="0.25">
      <c r="A15595"/>
      <c r="B15595" s="32"/>
      <c r="C15595" s="34"/>
      <c r="D15595" s="10"/>
      <c r="J15595" s="53"/>
      <c r="K15595" s="64"/>
      <c r="O15595" s="60"/>
      <c r="P15595" s="67"/>
      <c r="T15595" s="53"/>
      <c r="U15595" s="64"/>
      <c r="Y15595" s="53"/>
      <c r="Z15595" s="64"/>
      <c r="AD15595" s="53"/>
    </row>
    <row r="15596" spans="1:30" s="13" customFormat="1" x14ac:dyDescent="0.25">
      <c r="A15596"/>
      <c r="B15596" s="32"/>
      <c r="C15596" s="34"/>
      <c r="D15596" s="10"/>
      <c r="J15596" s="53"/>
      <c r="K15596" s="64"/>
      <c r="O15596" s="60"/>
      <c r="P15596" s="67"/>
      <c r="T15596" s="53"/>
      <c r="U15596" s="64"/>
      <c r="Y15596" s="53"/>
      <c r="Z15596" s="64"/>
      <c r="AD15596" s="53"/>
    </row>
    <row r="15597" spans="1:30" s="13" customFormat="1" x14ac:dyDescent="0.25">
      <c r="A15597"/>
      <c r="B15597" s="32"/>
      <c r="C15597" s="34"/>
      <c r="D15597" s="10"/>
      <c r="J15597" s="53"/>
      <c r="K15597" s="64"/>
      <c r="O15597" s="60"/>
      <c r="P15597" s="67"/>
      <c r="T15597" s="53"/>
      <c r="U15597" s="64"/>
      <c r="Y15597" s="53"/>
      <c r="Z15597" s="64"/>
      <c r="AD15597" s="53"/>
    </row>
    <row r="15598" spans="1:30" s="13" customFormat="1" x14ac:dyDescent="0.25">
      <c r="A15598"/>
      <c r="B15598" s="32"/>
      <c r="C15598" s="34"/>
      <c r="D15598" s="10"/>
      <c r="J15598" s="53"/>
      <c r="K15598" s="64"/>
      <c r="O15598" s="60"/>
      <c r="P15598" s="67"/>
      <c r="T15598" s="53"/>
      <c r="U15598" s="64"/>
      <c r="Y15598" s="53"/>
      <c r="Z15598" s="64"/>
      <c r="AD15598" s="53"/>
    </row>
    <row r="15599" spans="1:30" s="13" customFormat="1" x14ac:dyDescent="0.25">
      <c r="A15599"/>
      <c r="B15599" s="32"/>
      <c r="C15599" s="34"/>
      <c r="D15599" s="10"/>
      <c r="J15599" s="53"/>
      <c r="K15599" s="64"/>
      <c r="O15599" s="60"/>
      <c r="P15599" s="67"/>
      <c r="T15599" s="53"/>
      <c r="U15599" s="64"/>
      <c r="Y15599" s="53"/>
      <c r="Z15599" s="64"/>
      <c r="AD15599" s="53"/>
    </row>
    <row r="15600" spans="1:30" s="13" customFormat="1" x14ac:dyDescent="0.25">
      <c r="A15600"/>
      <c r="B15600" s="32"/>
      <c r="C15600" s="34"/>
      <c r="D15600" s="10"/>
      <c r="J15600" s="53"/>
      <c r="K15600" s="64"/>
      <c r="O15600" s="60"/>
      <c r="P15600" s="67"/>
      <c r="T15600" s="53"/>
      <c r="U15600" s="64"/>
      <c r="Y15600" s="53"/>
      <c r="Z15600" s="64"/>
      <c r="AD15600" s="53"/>
    </row>
    <row r="15601" spans="1:30" s="13" customFormat="1" x14ac:dyDescent="0.25">
      <c r="A15601"/>
      <c r="B15601" s="32"/>
      <c r="C15601" s="34"/>
      <c r="D15601" s="10"/>
      <c r="J15601" s="53"/>
      <c r="K15601" s="64"/>
      <c r="O15601" s="60"/>
      <c r="P15601" s="67"/>
      <c r="T15601" s="53"/>
      <c r="U15601" s="64"/>
      <c r="Y15601" s="53"/>
      <c r="Z15601" s="64"/>
      <c r="AD15601" s="53"/>
    </row>
    <row r="15602" spans="1:30" s="13" customFormat="1" x14ac:dyDescent="0.25">
      <c r="A15602"/>
      <c r="B15602" s="32"/>
      <c r="C15602" s="34"/>
      <c r="D15602" s="10"/>
      <c r="J15602" s="53"/>
      <c r="K15602" s="64"/>
      <c r="O15602" s="60"/>
      <c r="P15602" s="67"/>
      <c r="T15602" s="53"/>
      <c r="U15602" s="64"/>
      <c r="Y15602" s="53"/>
      <c r="Z15602" s="64"/>
      <c r="AD15602" s="53"/>
    </row>
    <row r="15603" spans="1:30" s="13" customFormat="1" x14ac:dyDescent="0.25">
      <c r="A15603"/>
      <c r="B15603" s="32"/>
      <c r="C15603" s="34"/>
      <c r="D15603" s="10"/>
      <c r="J15603" s="53"/>
      <c r="K15603" s="64"/>
      <c r="O15603" s="60"/>
      <c r="P15603" s="67"/>
      <c r="T15603" s="53"/>
      <c r="U15603" s="64"/>
      <c r="Y15603" s="53"/>
      <c r="Z15603" s="64"/>
      <c r="AD15603" s="53"/>
    </row>
    <row r="15604" spans="1:30" s="13" customFormat="1" x14ac:dyDescent="0.25">
      <c r="A15604"/>
      <c r="B15604" s="32"/>
      <c r="C15604" s="34"/>
      <c r="D15604" s="10"/>
      <c r="J15604" s="53"/>
      <c r="K15604" s="64"/>
      <c r="O15604" s="60"/>
      <c r="P15604" s="67"/>
      <c r="T15604" s="53"/>
      <c r="U15604" s="64"/>
      <c r="Y15604" s="53"/>
      <c r="Z15604" s="64"/>
      <c r="AD15604" s="53"/>
    </row>
    <row r="15605" spans="1:30" s="13" customFormat="1" x14ac:dyDescent="0.25">
      <c r="A15605"/>
      <c r="B15605" s="32"/>
      <c r="C15605" s="34"/>
      <c r="D15605" s="10"/>
      <c r="J15605" s="53"/>
      <c r="K15605" s="64"/>
      <c r="O15605" s="60"/>
      <c r="P15605" s="67"/>
      <c r="T15605" s="53"/>
      <c r="U15605" s="64"/>
      <c r="Y15605" s="53"/>
      <c r="Z15605" s="64"/>
      <c r="AD15605" s="53"/>
    </row>
    <row r="15606" spans="1:30" s="13" customFormat="1" x14ac:dyDescent="0.25">
      <c r="A15606"/>
      <c r="B15606" s="32"/>
      <c r="C15606" s="34"/>
      <c r="D15606" s="10"/>
      <c r="J15606" s="53"/>
      <c r="K15606" s="64"/>
      <c r="O15606" s="60"/>
      <c r="P15606" s="67"/>
      <c r="T15606" s="53"/>
      <c r="U15606" s="64"/>
      <c r="Y15606" s="53"/>
      <c r="Z15606" s="64"/>
      <c r="AD15606" s="53"/>
    </row>
    <row r="15607" spans="1:30" s="13" customFormat="1" x14ac:dyDescent="0.25">
      <c r="A15607"/>
      <c r="B15607" s="32"/>
      <c r="C15607" s="34"/>
      <c r="D15607" s="10"/>
      <c r="J15607" s="53"/>
      <c r="K15607" s="64"/>
      <c r="O15607" s="60"/>
      <c r="P15607" s="67"/>
      <c r="T15607" s="53"/>
      <c r="U15607" s="64"/>
      <c r="Y15607" s="53"/>
      <c r="Z15607" s="64"/>
      <c r="AD15607" s="53"/>
    </row>
    <row r="15608" spans="1:30" s="13" customFormat="1" x14ac:dyDescent="0.25">
      <c r="A15608"/>
      <c r="B15608" s="32"/>
      <c r="C15608" s="34"/>
      <c r="D15608" s="10"/>
      <c r="J15608" s="53"/>
      <c r="K15608" s="64"/>
      <c r="O15608" s="60"/>
      <c r="P15608" s="67"/>
      <c r="T15608" s="53"/>
      <c r="U15608" s="64"/>
      <c r="Y15608" s="53"/>
      <c r="Z15608" s="64"/>
      <c r="AD15608" s="53"/>
    </row>
    <row r="15609" spans="1:30" s="13" customFormat="1" x14ac:dyDescent="0.25">
      <c r="A15609"/>
      <c r="B15609" s="32"/>
      <c r="C15609" s="34"/>
      <c r="D15609" s="10"/>
      <c r="J15609" s="53"/>
      <c r="K15609" s="64"/>
      <c r="O15609" s="60"/>
      <c r="P15609" s="67"/>
      <c r="T15609" s="53"/>
      <c r="U15609" s="64"/>
      <c r="Y15609" s="53"/>
      <c r="Z15609" s="64"/>
      <c r="AD15609" s="53"/>
    </row>
    <row r="15610" spans="1:30" s="13" customFormat="1" x14ac:dyDescent="0.25">
      <c r="A15610"/>
      <c r="B15610" s="32"/>
      <c r="C15610" s="34"/>
      <c r="D15610" s="10"/>
      <c r="J15610" s="53"/>
      <c r="K15610" s="64"/>
      <c r="O15610" s="60"/>
      <c r="P15610" s="67"/>
      <c r="T15610" s="53"/>
      <c r="U15610" s="64"/>
      <c r="Y15610" s="53"/>
      <c r="Z15610" s="64"/>
      <c r="AD15610" s="53"/>
    </row>
    <row r="15611" spans="1:30" s="13" customFormat="1" x14ac:dyDescent="0.25">
      <c r="A15611"/>
      <c r="B15611" s="32"/>
      <c r="C15611" s="34"/>
      <c r="D15611" s="10"/>
      <c r="J15611" s="53"/>
      <c r="K15611" s="64"/>
      <c r="O15611" s="60"/>
      <c r="P15611" s="67"/>
      <c r="T15611" s="53"/>
      <c r="U15611" s="64"/>
      <c r="Y15611" s="53"/>
      <c r="Z15611" s="64"/>
      <c r="AD15611" s="53"/>
    </row>
    <row r="15612" spans="1:30" s="13" customFormat="1" x14ac:dyDescent="0.25">
      <c r="A15612"/>
      <c r="B15612" s="32"/>
      <c r="C15612" s="34"/>
      <c r="D15612" s="10"/>
      <c r="J15612" s="53"/>
      <c r="K15612" s="64"/>
      <c r="O15612" s="60"/>
      <c r="P15612" s="67"/>
      <c r="T15612" s="53"/>
      <c r="U15612" s="64"/>
      <c r="Y15612" s="53"/>
      <c r="Z15612" s="64"/>
      <c r="AD15612" s="53"/>
    </row>
    <row r="15613" spans="1:30" s="13" customFormat="1" x14ac:dyDescent="0.25">
      <c r="A15613"/>
      <c r="B15613" s="32"/>
      <c r="C15613" s="34"/>
      <c r="D15613" s="10"/>
      <c r="J15613" s="53"/>
      <c r="K15613" s="64"/>
      <c r="O15613" s="60"/>
      <c r="P15613" s="67"/>
      <c r="T15613" s="53"/>
      <c r="U15613" s="64"/>
      <c r="Y15613" s="53"/>
      <c r="Z15613" s="64"/>
      <c r="AD15613" s="53"/>
    </row>
    <row r="15614" spans="1:30" s="13" customFormat="1" x14ac:dyDescent="0.25">
      <c r="A15614"/>
      <c r="B15614" s="32"/>
      <c r="C15614" s="34"/>
      <c r="D15614" s="10"/>
      <c r="J15614" s="53"/>
      <c r="K15614" s="64"/>
      <c r="O15614" s="60"/>
      <c r="P15614" s="67"/>
      <c r="T15614" s="53"/>
      <c r="U15614" s="64"/>
      <c r="Y15614" s="53"/>
      <c r="Z15614" s="64"/>
      <c r="AD15614" s="53"/>
    </row>
    <row r="15615" spans="1:30" s="13" customFormat="1" x14ac:dyDescent="0.25">
      <c r="A15615"/>
      <c r="B15615" s="32"/>
      <c r="C15615" s="34"/>
      <c r="D15615" s="10"/>
      <c r="J15615" s="53"/>
      <c r="K15615" s="64"/>
      <c r="O15615" s="60"/>
      <c r="P15615" s="67"/>
      <c r="T15615" s="53"/>
      <c r="U15615" s="64"/>
      <c r="Y15615" s="53"/>
      <c r="Z15615" s="64"/>
      <c r="AD15615" s="53"/>
    </row>
    <row r="15616" spans="1:30" s="13" customFormat="1" x14ac:dyDescent="0.25">
      <c r="A15616"/>
      <c r="B15616" s="32"/>
      <c r="C15616" s="34"/>
      <c r="D15616" s="10"/>
      <c r="J15616" s="53"/>
      <c r="K15616" s="64"/>
      <c r="O15616" s="60"/>
      <c r="P15616" s="67"/>
      <c r="T15616" s="53"/>
      <c r="U15616" s="64"/>
      <c r="Y15616" s="53"/>
      <c r="Z15616" s="64"/>
      <c r="AD15616" s="53"/>
    </row>
    <row r="15617" spans="1:30" s="13" customFormat="1" x14ac:dyDescent="0.25">
      <c r="A15617"/>
      <c r="B15617" s="32"/>
      <c r="C15617" s="34"/>
      <c r="D15617" s="10"/>
      <c r="J15617" s="53"/>
      <c r="K15617" s="64"/>
      <c r="O15617" s="60"/>
      <c r="P15617" s="67"/>
      <c r="T15617" s="53"/>
      <c r="U15617" s="64"/>
      <c r="Y15617" s="53"/>
      <c r="Z15617" s="64"/>
      <c r="AD15617" s="53"/>
    </row>
    <row r="15618" spans="1:30" s="13" customFormat="1" x14ac:dyDescent="0.25">
      <c r="A15618"/>
      <c r="B15618" s="32"/>
      <c r="C15618" s="34"/>
      <c r="D15618" s="10"/>
      <c r="J15618" s="53"/>
      <c r="K15618" s="64"/>
      <c r="O15618" s="60"/>
      <c r="P15618" s="67"/>
      <c r="T15618" s="53"/>
      <c r="U15618" s="64"/>
      <c r="Y15618" s="53"/>
      <c r="Z15618" s="64"/>
      <c r="AD15618" s="53"/>
    </row>
    <row r="15619" spans="1:30" s="13" customFormat="1" x14ac:dyDescent="0.25">
      <c r="A15619"/>
      <c r="B15619" s="32"/>
      <c r="C15619" s="34"/>
      <c r="D15619" s="10"/>
      <c r="J15619" s="53"/>
      <c r="K15619" s="64"/>
      <c r="O15619" s="60"/>
      <c r="P15619" s="67"/>
      <c r="T15619" s="53"/>
      <c r="U15619" s="64"/>
      <c r="Y15619" s="53"/>
      <c r="Z15619" s="64"/>
      <c r="AD15619" s="53"/>
    </row>
    <row r="15620" spans="1:30" s="13" customFormat="1" x14ac:dyDescent="0.25">
      <c r="A15620"/>
      <c r="B15620" s="32"/>
      <c r="C15620" s="34"/>
      <c r="D15620" s="10"/>
      <c r="J15620" s="53"/>
      <c r="K15620" s="64"/>
      <c r="O15620" s="60"/>
      <c r="P15620" s="67"/>
      <c r="T15620" s="53"/>
      <c r="U15620" s="64"/>
      <c r="Y15620" s="53"/>
      <c r="Z15620" s="64"/>
      <c r="AD15620" s="53"/>
    </row>
    <row r="15621" spans="1:30" s="13" customFormat="1" x14ac:dyDescent="0.25">
      <c r="A15621"/>
      <c r="B15621" s="32"/>
      <c r="C15621" s="34"/>
      <c r="D15621" s="10"/>
      <c r="J15621" s="53"/>
      <c r="K15621" s="64"/>
      <c r="O15621" s="60"/>
      <c r="P15621" s="67"/>
      <c r="T15621" s="53"/>
      <c r="U15621" s="64"/>
      <c r="Y15621" s="53"/>
      <c r="Z15621" s="64"/>
      <c r="AD15621" s="53"/>
    </row>
    <row r="15622" spans="1:30" s="13" customFormat="1" x14ac:dyDescent="0.25">
      <c r="A15622"/>
      <c r="B15622" s="32"/>
      <c r="C15622" s="34"/>
      <c r="D15622" s="10"/>
      <c r="J15622" s="53"/>
      <c r="K15622" s="64"/>
      <c r="O15622" s="60"/>
      <c r="P15622" s="67"/>
      <c r="T15622" s="53"/>
      <c r="U15622" s="64"/>
      <c r="Y15622" s="53"/>
      <c r="Z15622" s="64"/>
      <c r="AD15622" s="53"/>
    </row>
    <row r="15623" spans="1:30" s="13" customFormat="1" x14ac:dyDescent="0.25">
      <c r="A15623"/>
      <c r="B15623" s="32"/>
      <c r="C15623" s="34"/>
      <c r="D15623" s="10"/>
      <c r="J15623" s="53"/>
      <c r="K15623" s="64"/>
      <c r="O15623" s="60"/>
      <c r="P15623" s="67"/>
      <c r="T15623" s="53"/>
      <c r="U15623" s="64"/>
      <c r="Y15623" s="53"/>
      <c r="Z15623" s="64"/>
      <c r="AD15623" s="53"/>
    </row>
    <row r="15624" spans="1:30" s="13" customFormat="1" x14ac:dyDescent="0.25">
      <c r="A15624"/>
      <c r="B15624" s="32"/>
      <c r="C15624" s="34"/>
      <c r="D15624" s="10"/>
      <c r="J15624" s="53"/>
      <c r="K15624" s="64"/>
      <c r="O15624" s="60"/>
      <c r="P15624" s="67"/>
      <c r="T15624" s="53"/>
      <c r="U15624" s="64"/>
      <c r="Y15624" s="53"/>
      <c r="Z15624" s="64"/>
      <c r="AD15624" s="53"/>
    </row>
    <row r="15625" spans="1:30" s="13" customFormat="1" x14ac:dyDescent="0.25">
      <c r="A15625"/>
      <c r="B15625" s="32"/>
      <c r="C15625" s="34"/>
      <c r="D15625" s="10"/>
      <c r="J15625" s="53"/>
      <c r="K15625" s="64"/>
      <c r="O15625" s="60"/>
      <c r="P15625" s="67"/>
      <c r="T15625" s="53"/>
      <c r="U15625" s="64"/>
      <c r="Y15625" s="53"/>
      <c r="Z15625" s="64"/>
      <c r="AD15625" s="53"/>
    </row>
    <row r="15626" spans="1:30" s="13" customFormat="1" x14ac:dyDescent="0.25">
      <c r="A15626"/>
      <c r="B15626" s="32"/>
      <c r="C15626" s="34"/>
      <c r="D15626" s="10"/>
      <c r="J15626" s="53"/>
      <c r="K15626" s="64"/>
      <c r="O15626" s="60"/>
      <c r="P15626" s="67"/>
      <c r="T15626" s="53"/>
      <c r="U15626" s="64"/>
      <c r="Y15626" s="53"/>
      <c r="Z15626" s="64"/>
      <c r="AD15626" s="53"/>
    </row>
    <row r="15627" spans="1:30" s="13" customFormat="1" x14ac:dyDescent="0.25">
      <c r="A15627"/>
      <c r="B15627" s="32"/>
      <c r="C15627" s="34"/>
      <c r="D15627" s="10"/>
      <c r="J15627" s="53"/>
      <c r="K15627" s="64"/>
      <c r="O15627" s="60"/>
      <c r="P15627" s="67"/>
      <c r="T15627" s="53"/>
      <c r="U15627" s="64"/>
      <c r="Y15627" s="53"/>
      <c r="Z15627" s="64"/>
      <c r="AD15627" s="53"/>
    </row>
    <row r="15628" spans="1:30" s="13" customFormat="1" x14ac:dyDescent="0.25">
      <c r="A15628"/>
      <c r="B15628" s="32"/>
      <c r="C15628" s="34"/>
      <c r="D15628" s="10"/>
      <c r="J15628" s="53"/>
      <c r="K15628" s="64"/>
      <c r="O15628" s="60"/>
      <c r="P15628" s="67"/>
      <c r="T15628" s="53"/>
      <c r="U15628" s="64"/>
      <c r="Y15628" s="53"/>
      <c r="Z15628" s="64"/>
      <c r="AD15628" s="53"/>
    </row>
    <row r="15629" spans="1:30" s="13" customFormat="1" x14ac:dyDescent="0.25">
      <c r="A15629"/>
      <c r="B15629" s="32"/>
      <c r="C15629" s="34"/>
      <c r="D15629" s="10"/>
      <c r="J15629" s="53"/>
      <c r="K15629" s="64"/>
      <c r="O15629" s="60"/>
      <c r="P15629" s="67"/>
      <c r="T15629" s="53"/>
      <c r="U15629" s="64"/>
      <c r="Y15629" s="53"/>
      <c r="Z15629" s="64"/>
      <c r="AD15629" s="53"/>
    </row>
    <row r="15630" spans="1:30" s="13" customFormat="1" x14ac:dyDescent="0.25">
      <c r="A15630"/>
      <c r="B15630" s="32"/>
      <c r="C15630" s="34"/>
      <c r="D15630" s="10"/>
      <c r="J15630" s="53"/>
      <c r="K15630" s="64"/>
      <c r="O15630" s="60"/>
      <c r="P15630" s="67"/>
      <c r="T15630" s="53"/>
      <c r="U15630" s="64"/>
      <c r="Y15630" s="53"/>
      <c r="Z15630" s="64"/>
      <c r="AD15630" s="53"/>
    </row>
    <row r="15631" spans="1:30" s="13" customFormat="1" x14ac:dyDescent="0.25">
      <c r="A15631"/>
      <c r="B15631" s="32"/>
      <c r="C15631" s="34"/>
      <c r="D15631" s="10"/>
      <c r="J15631" s="53"/>
      <c r="K15631" s="64"/>
      <c r="O15631" s="60"/>
      <c r="P15631" s="67"/>
      <c r="T15631" s="53"/>
      <c r="U15631" s="64"/>
      <c r="Y15631" s="53"/>
      <c r="Z15631" s="64"/>
      <c r="AD15631" s="53"/>
    </row>
    <row r="15632" spans="1:30" s="13" customFormat="1" x14ac:dyDescent="0.25">
      <c r="A15632"/>
      <c r="B15632" s="32"/>
      <c r="C15632" s="34"/>
      <c r="D15632" s="10"/>
      <c r="J15632" s="53"/>
      <c r="K15632" s="64"/>
      <c r="O15632" s="60"/>
      <c r="P15632" s="67"/>
      <c r="T15632" s="53"/>
      <c r="U15632" s="64"/>
      <c r="Y15632" s="53"/>
      <c r="Z15632" s="64"/>
      <c r="AD15632" s="53"/>
    </row>
    <row r="15633" spans="1:30" s="13" customFormat="1" x14ac:dyDescent="0.25">
      <c r="A15633"/>
      <c r="B15633" s="32"/>
      <c r="C15633" s="34"/>
      <c r="D15633" s="10"/>
      <c r="J15633" s="53"/>
      <c r="K15633" s="64"/>
      <c r="O15633" s="60"/>
      <c r="P15633" s="67"/>
      <c r="T15633" s="53"/>
      <c r="U15633" s="64"/>
      <c r="Y15633" s="53"/>
      <c r="Z15633" s="64"/>
      <c r="AD15633" s="53"/>
    </row>
    <row r="15634" spans="1:30" s="13" customFormat="1" x14ac:dyDescent="0.25">
      <c r="A15634"/>
      <c r="B15634" s="32"/>
      <c r="C15634" s="34"/>
      <c r="D15634" s="10"/>
      <c r="J15634" s="53"/>
      <c r="K15634" s="64"/>
      <c r="O15634" s="60"/>
      <c r="P15634" s="67"/>
      <c r="T15634" s="53"/>
      <c r="U15634" s="64"/>
      <c r="Y15634" s="53"/>
      <c r="Z15634" s="64"/>
      <c r="AD15634" s="53"/>
    </row>
    <row r="15635" spans="1:30" s="13" customFormat="1" x14ac:dyDescent="0.25">
      <c r="A15635"/>
      <c r="B15635" s="32"/>
      <c r="C15635" s="34"/>
      <c r="D15635" s="10"/>
      <c r="J15635" s="53"/>
      <c r="K15635" s="64"/>
      <c r="O15635" s="60"/>
      <c r="P15635" s="67"/>
      <c r="T15635" s="53"/>
      <c r="U15635" s="64"/>
      <c r="Y15635" s="53"/>
      <c r="Z15635" s="64"/>
      <c r="AD15635" s="53"/>
    </row>
    <row r="15636" spans="1:30" s="13" customFormat="1" x14ac:dyDescent="0.25">
      <c r="A15636"/>
      <c r="B15636" s="32"/>
      <c r="C15636" s="34"/>
      <c r="D15636" s="10"/>
      <c r="J15636" s="53"/>
      <c r="K15636" s="64"/>
      <c r="O15636" s="60"/>
      <c r="P15636" s="67"/>
      <c r="T15636" s="53"/>
      <c r="U15636" s="64"/>
      <c r="Y15636" s="53"/>
      <c r="Z15636" s="64"/>
      <c r="AD15636" s="53"/>
    </row>
    <row r="15637" spans="1:30" s="13" customFormat="1" x14ac:dyDescent="0.25">
      <c r="A15637"/>
      <c r="B15637" s="32"/>
      <c r="C15637" s="34"/>
      <c r="D15637" s="10"/>
      <c r="J15637" s="53"/>
      <c r="K15637" s="64"/>
      <c r="O15637" s="60"/>
      <c r="P15637" s="67"/>
      <c r="T15637" s="53"/>
      <c r="U15637" s="64"/>
      <c r="Y15637" s="53"/>
      <c r="Z15637" s="64"/>
      <c r="AD15637" s="53"/>
    </row>
    <row r="15638" spans="1:30" s="13" customFormat="1" x14ac:dyDescent="0.25">
      <c r="A15638"/>
      <c r="B15638" s="32"/>
      <c r="C15638" s="34"/>
      <c r="D15638" s="10"/>
      <c r="J15638" s="53"/>
      <c r="K15638" s="64"/>
      <c r="O15638" s="60"/>
      <c r="P15638" s="67"/>
      <c r="T15638" s="53"/>
      <c r="U15638" s="64"/>
      <c r="Y15638" s="53"/>
      <c r="Z15638" s="64"/>
      <c r="AD15638" s="53"/>
    </row>
    <row r="15639" spans="1:30" s="13" customFormat="1" x14ac:dyDescent="0.25">
      <c r="A15639"/>
      <c r="B15639" s="32"/>
      <c r="C15639" s="34"/>
      <c r="D15639" s="10"/>
      <c r="J15639" s="53"/>
      <c r="K15639" s="64"/>
      <c r="O15639" s="60"/>
      <c r="P15639" s="67"/>
      <c r="T15639" s="53"/>
      <c r="U15639" s="64"/>
      <c r="Y15639" s="53"/>
      <c r="Z15639" s="64"/>
      <c r="AD15639" s="53"/>
    </row>
    <row r="15640" spans="1:30" s="13" customFormat="1" x14ac:dyDescent="0.25">
      <c r="A15640"/>
      <c r="B15640" s="32"/>
      <c r="C15640" s="34"/>
      <c r="D15640" s="10"/>
      <c r="J15640" s="53"/>
      <c r="K15640" s="64"/>
      <c r="O15640" s="60"/>
      <c r="P15640" s="67"/>
      <c r="T15640" s="53"/>
      <c r="U15640" s="64"/>
      <c r="Y15640" s="53"/>
      <c r="Z15640" s="64"/>
      <c r="AD15640" s="53"/>
    </row>
    <row r="15641" spans="1:30" s="13" customFormat="1" x14ac:dyDescent="0.25">
      <c r="A15641"/>
      <c r="B15641" s="32"/>
      <c r="C15641" s="34"/>
      <c r="D15641" s="10"/>
      <c r="J15641" s="53"/>
      <c r="K15641" s="64"/>
      <c r="O15641" s="60"/>
      <c r="P15641" s="67"/>
      <c r="T15641" s="53"/>
      <c r="U15641" s="64"/>
      <c r="Y15641" s="53"/>
      <c r="Z15641" s="64"/>
      <c r="AD15641" s="53"/>
    </row>
    <row r="15642" spans="1:30" s="13" customFormat="1" x14ac:dyDescent="0.25">
      <c r="A15642"/>
      <c r="B15642" s="32"/>
      <c r="C15642" s="34"/>
      <c r="D15642" s="10"/>
      <c r="J15642" s="53"/>
      <c r="K15642" s="64"/>
      <c r="O15642" s="60"/>
      <c r="P15642" s="67"/>
      <c r="T15642" s="53"/>
      <c r="U15642" s="64"/>
      <c r="Y15642" s="53"/>
      <c r="Z15642" s="64"/>
      <c r="AD15642" s="53"/>
    </row>
    <row r="15643" spans="1:30" s="13" customFormat="1" x14ac:dyDescent="0.25">
      <c r="A15643"/>
      <c r="B15643" s="32"/>
      <c r="C15643" s="34"/>
      <c r="D15643" s="10"/>
      <c r="J15643" s="53"/>
      <c r="K15643" s="64"/>
      <c r="O15643" s="60"/>
      <c r="P15643" s="67"/>
      <c r="T15643" s="53"/>
      <c r="U15643" s="64"/>
      <c r="Y15643" s="53"/>
      <c r="Z15643" s="64"/>
      <c r="AD15643" s="53"/>
    </row>
    <row r="15644" spans="1:30" s="13" customFormat="1" x14ac:dyDescent="0.25">
      <c r="A15644"/>
      <c r="B15644" s="32"/>
      <c r="C15644" s="34"/>
      <c r="D15644" s="10"/>
      <c r="J15644" s="53"/>
      <c r="K15644" s="64"/>
      <c r="O15644" s="60"/>
      <c r="P15644" s="67"/>
      <c r="T15644" s="53"/>
      <c r="U15644" s="64"/>
      <c r="Y15644" s="53"/>
      <c r="Z15644" s="64"/>
      <c r="AD15644" s="53"/>
    </row>
    <row r="15645" spans="1:30" s="13" customFormat="1" x14ac:dyDescent="0.25">
      <c r="A15645"/>
      <c r="B15645" s="32"/>
      <c r="C15645" s="34"/>
      <c r="D15645" s="10"/>
      <c r="J15645" s="53"/>
      <c r="K15645" s="64"/>
      <c r="O15645" s="60"/>
      <c r="P15645" s="67"/>
      <c r="T15645" s="53"/>
      <c r="U15645" s="64"/>
      <c r="Y15645" s="53"/>
      <c r="Z15645" s="64"/>
      <c r="AD15645" s="53"/>
    </row>
    <row r="15646" spans="1:30" s="13" customFormat="1" x14ac:dyDescent="0.25">
      <c r="A15646"/>
      <c r="B15646" s="32"/>
      <c r="C15646" s="34"/>
      <c r="D15646" s="10"/>
      <c r="J15646" s="53"/>
      <c r="K15646" s="64"/>
      <c r="O15646" s="60"/>
      <c r="P15646" s="67"/>
      <c r="T15646" s="53"/>
      <c r="U15646" s="64"/>
      <c r="Y15646" s="53"/>
      <c r="Z15646" s="64"/>
      <c r="AD15646" s="53"/>
    </row>
    <row r="15647" spans="1:30" s="13" customFormat="1" x14ac:dyDescent="0.25">
      <c r="A15647"/>
      <c r="B15647" s="32"/>
      <c r="C15647" s="34"/>
      <c r="D15647" s="10"/>
      <c r="J15647" s="53"/>
      <c r="K15647" s="64"/>
      <c r="O15647" s="60"/>
      <c r="P15647" s="67"/>
      <c r="T15647" s="53"/>
      <c r="U15647" s="64"/>
      <c r="Y15647" s="53"/>
      <c r="Z15647" s="64"/>
      <c r="AD15647" s="53"/>
    </row>
    <row r="15648" spans="1:30" s="13" customFormat="1" x14ac:dyDescent="0.25">
      <c r="A15648"/>
      <c r="B15648" s="32"/>
      <c r="C15648" s="34"/>
      <c r="D15648" s="10"/>
      <c r="J15648" s="53"/>
      <c r="K15648" s="64"/>
      <c r="O15648" s="60"/>
      <c r="P15648" s="67"/>
      <c r="T15648" s="53"/>
      <c r="U15648" s="64"/>
      <c r="Y15648" s="53"/>
      <c r="Z15648" s="64"/>
      <c r="AD15648" s="53"/>
    </row>
    <row r="15649" spans="1:30" s="13" customFormat="1" x14ac:dyDescent="0.25">
      <c r="A15649"/>
      <c r="B15649" s="32"/>
      <c r="C15649" s="34"/>
      <c r="D15649" s="10"/>
      <c r="J15649" s="53"/>
      <c r="K15649" s="64"/>
      <c r="O15649" s="60"/>
      <c r="P15649" s="67"/>
      <c r="T15649" s="53"/>
      <c r="U15649" s="64"/>
      <c r="Y15649" s="53"/>
      <c r="Z15649" s="64"/>
      <c r="AD15649" s="53"/>
    </row>
    <row r="15650" spans="1:30" s="13" customFormat="1" x14ac:dyDescent="0.25">
      <c r="A15650"/>
      <c r="B15650" s="32"/>
      <c r="C15650" s="34"/>
      <c r="D15650" s="10"/>
      <c r="J15650" s="53"/>
      <c r="K15650" s="64"/>
      <c r="O15650" s="60"/>
      <c r="P15650" s="67"/>
      <c r="T15650" s="53"/>
      <c r="U15650" s="64"/>
      <c r="Y15650" s="53"/>
      <c r="Z15650" s="64"/>
      <c r="AD15650" s="53"/>
    </row>
    <row r="15651" spans="1:30" s="13" customFormat="1" x14ac:dyDescent="0.25">
      <c r="A15651"/>
      <c r="B15651" s="32"/>
      <c r="C15651" s="34"/>
      <c r="D15651" s="10"/>
      <c r="J15651" s="53"/>
      <c r="K15651" s="64"/>
      <c r="O15651" s="60"/>
      <c r="P15651" s="67"/>
      <c r="T15651" s="53"/>
      <c r="U15651" s="64"/>
      <c r="Y15651" s="53"/>
      <c r="Z15651" s="64"/>
      <c r="AD15651" s="53"/>
    </row>
    <row r="15652" spans="1:30" s="13" customFormat="1" x14ac:dyDescent="0.25">
      <c r="A15652"/>
      <c r="B15652" s="32"/>
      <c r="C15652" s="34"/>
      <c r="D15652" s="10"/>
      <c r="J15652" s="53"/>
      <c r="K15652" s="64"/>
      <c r="O15652" s="60"/>
      <c r="P15652" s="67"/>
      <c r="T15652" s="53"/>
      <c r="U15652" s="64"/>
      <c r="Y15652" s="53"/>
      <c r="Z15652" s="64"/>
      <c r="AD15652" s="53"/>
    </row>
    <row r="15653" spans="1:30" s="13" customFormat="1" x14ac:dyDescent="0.25">
      <c r="A15653"/>
      <c r="B15653" s="32"/>
      <c r="C15653" s="34"/>
      <c r="D15653" s="10"/>
      <c r="J15653" s="53"/>
      <c r="K15653" s="64"/>
      <c r="O15653" s="60"/>
      <c r="P15653" s="67"/>
      <c r="T15653" s="53"/>
      <c r="U15653" s="64"/>
      <c r="Y15653" s="53"/>
      <c r="Z15653" s="64"/>
      <c r="AD15653" s="53"/>
    </row>
    <row r="15654" spans="1:30" s="13" customFormat="1" x14ac:dyDescent="0.25">
      <c r="A15654"/>
      <c r="B15654" s="32"/>
      <c r="C15654" s="34"/>
      <c r="D15654" s="10"/>
      <c r="J15654" s="53"/>
      <c r="K15654" s="64"/>
      <c r="O15654" s="60"/>
      <c r="P15654" s="67"/>
      <c r="T15654" s="53"/>
      <c r="U15654" s="64"/>
      <c r="Y15654" s="53"/>
      <c r="Z15654" s="64"/>
      <c r="AD15654" s="53"/>
    </row>
    <row r="15655" spans="1:30" s="13" customFormat="1" x14ac:dyDescent="0.25">
      <c r="A15655"/>
      <c r="B15655" s="32"/>
      <c r="C15655" s="34"/>
      <c r="D15655" s="10"/>
      <c r="J15655" s="53"/>
      <c r="K15655" s="64"/>
      <c r="O15655" s="60"/>
      <c r="P15655" s="67"/>
      <c r="T15655" s="53"/>
      <c r="U15655" s="64"/>
      <c r="Y15655" s="53"/>
      <c r="Z15655" s="64"/>
      <c r="AD15655" s="53"/>
    </row>
    <row r="15656" spans="1:30" s="13" customFormat="1" x14ac:dyDescent="0.25">
      <c r="A15656"/>
      <c r="B15656" s="32"/>
      <c r="C15656" s="34"/>
      <c r="D15656" s="10"/>
      <c r="J15656" s="53"/>
      <c r="K15656" s="64"/>
      <c r="O15656" s="60"/>
      <c r="P15656" s="67"/>
      <c r="T15656" s="53"/>
      <c r="U15656" s="64"/>
      <c r="Y15656" s="53"/>
      <c r="Z15656" s="64"/>
      <c r="AD15656" s="53"/>
    </row>
    <row r="15657" spans="1:30" s="13" customFormat="1" x14ac:dyDescent="0.25">
      <c r="A15657"/>
      <c r="B15657" s="32"/>
      <c r="C15657" s="34"/>
      <c r="D15657" s="10"/>
      <c r="J15657" s="53"/>
      <c r="K15657" s="64"/>
      <c r="O15657" s="60"/>
      <c r="P15657" s="67"/>
      <c r="T15657" s="53"/>
      <c r="U15657" s="64"/>
      <c r="Y15657" s="53"/>
      <c r="Z15657" s="64"/>
      <c r="AD15657" s="53"/>
    </row>
    <row r="15658" spans="1:30" s="13" customFormat="1" x14ac:dyDescent="0.25">
      <c r="A15658"/>
      <c r="B15658" s="32"/>
      <c r="C15658" s="34"/>
      <c r="D15658" s="10"/>
      <c r="J15658" s="53"/>
      <c r="K15658" s="64"/>
      <c r="O15658" s="60"/>
      <c r="P15658" s="67"/>
      <c r="T15658" s="53"/>
      <c r="U15658" s="64"/>
      <c r="Y15658" s="53"/>
      <c r="Z15658" s="64"/>
      <c r="AD15658" s="53"/>
    </row>
    <row r="15659" spans="1:30" s="13" customFormat="1" x14ac:dyDescent="0.25">
      <c r="A15659"/>
      <c r="B15659" s="32"/>
      <c r="C15659" s="34"/>
      <c r="D15659" s="10"/>
      <c r="J15659" s="53"/>
      <c r="K15659" s="64"/>
      <c r="O15659" s="60"/>
      <c r="P15659" s="67"/>
      <c r="T15659" s="53"/>
      <c r="U15659" s="64"/>
      <c r="Y15659" s="53"/>
      <c r="Z15659" s="64"/>
      <c r="AD15659" s="53"/>
    </row>
    <row r="15660" spans="1:30" s="13" customFormat="1" x14ac:dyDescent="0.25">
      <c r="A15660"/>
      <c r="B15660" s="32"/>
      <c r="C15660" s="34"/>
      <c r="D15660" s="10"/>
      <c r="J15660" s="53"/>
      <c r="K15660" s="64"/>
      <c r="O15660" s="60"/>
      <c r="P15660" s="67"/>
      <c r="T15660" s="53"/>
      <c r="U15660" s="64"/>
      <c r="Y15660" s="53"/>
      <c r="Z15660" s="64"/>
      <c r="AD15660" s="53"/>
    </row>
    <row r="15661" spans="1:30" s="13" customFormat="1" x14ac:dyDescent="0.25">
      <c r="A15661"/>
      <c r="B15661" s="32"/>
      <c r="C15661" s="34"/>
      <c r="D15661" s="10"/>
      <c r="J15661" s="53"/>
      <c r="K15661" s="64"/>
      <c r="O15661" s="60"/>
      <c r="P15661" s="67"/>
      <c r="T15661" s="53"/>
      <c r="U15661" s="64"/>
      <c r="Y15661" s="53"/>
      <c r="Z15661" s="64"/>
      <c r="AD15661" s="53"/>
    </row>
    <row r="15662" spans="1:30" s="13" customFormat="1" x14ac:dyDescent="0.25">
      <c r="A15662"/>
      <c r="B15662" s="32"/>
      <c r="C15662" s="34"/>
      <c r="D15662" s="10"/>
      <c r="J15662" s="53"/>
      <c r="K15662" s="64"/>
      <c r="O15662" s="60"/>
      <c r="P15662" s="67"/>
      <c r="T15662" s="53"/>
      <c r="U15662" s="64"/>
      <c r="Y15662" s="53"/>
      <c r="Z15662" s="64"/>
      <c r="AD15662" s="53"/>
    </row>
    <row r="15663" spans="1:30" s="13" customFormat="1" x14ac:dyDescent="0.25">
      <c r="A15663"/>
      <c r="B15663" s="32"/>
      <c r="C15663" s="34"/>
      <c r="D15663" s="10"/>
      <c r="J15663" s="53"/>
      <c r="K15663" s="64"/>
      <c r="O15663" s="60"/>
      <c r="P15663" s="67"/>
      <c r="T15663" s="53"/>
      <c r="U15663" s="64"/>
      <c r="Y15663" s="53"/>
      <c r="Z15663" s="64"/>
      <c r="AD15663" s="53"/>
    </row>
    <row r="15664" spans="1:30" s="13" customFormat="1" x14ac:dyDescent="0.25">
      <c r="A15664"/>
      <c r="B15664" s="32"/>
      <c r="C15664" s="34"/>
      <c r="D15664" s="10"/>
      <c r="J15664" s="53"/>
      <c r="K15664" s="64"/>
      <c r="O15664" s="60"/>
      <c r="P15664" s="67"/>
      <c r="T15664" s="53"/>
      <c r="U15664" s="64"/>
      <c r="Y15664" s="53"/>
      <c r="Z15664" s="64"/>
      <c r="AD15664" s="53"/>
    </row>
    <row r="15665" spans="1:30" s="13" customFormat="1" x14ac:dyDescent="0.25">
      <c r="A15665"/>
      <c r="B15665" s="32"/>
      <c r="C15665" s="34"/>
      <c r="D15665" s="10"/>
      <c r="J15665" s="53"/>
      <c r="K15665" s="64"/>
      <c r="O15665" s="60"/>
      <c r="P15665" s="67"/>
      <c r="T15665" s="53"/>
      <c r="U15665" s="64"/>
      <c r="Y15665" s="53"/>
      <c r="Z15665" s="64"/>
      <c r="AD15665" s="53"/>
    </row>
    <row r="15666" spans="1:30" s="13" customFormat="1" x14ac:dyDescent="0.25">
      <c r="A15666"/>
      <c r="B15666" s="32"/>
      <c r="C15666" s="34"/>
      <c r="D15666" s="10"/>
      <c r="J15666" s="53"/>
      <c r="K15666" s="64"/>
      <c r="O15666" s="60"/>
      <c r="P15666" s="67"/>
      <c r="T15666" s="53"/>
      <c r="U15666" s="64"/>
      <c r="Y15666" s="53"/>
      <c r="Z15666" s="64"/>
      <c r="AD15666" s="53"/>
    </row>
    <row r="15667" spans="1:30" s="13" customFormat="1" x14ac:dyDescent="0.25">
      <c r="A15667"/>
      <c r="B15667" s="32"/>
      <c r="C15667" s="34"/>
      <c r="D15667" s="10"/>
      <c r="J15667" s="53"/>
      <c r="K15667" s="64"/>
      <c r="O15667" s="60"/>
      <c r="P15667" s="67"/>
      <c r="T15667" s="53"/>
      <c r="U15667" s="64"/>
      <c r="Y15667" s="53"/>
      <c r="Z15667" s="64"/>
      <c r="AD15667" s="53"/>
    </row>
    <row r="15668" spans="1:30" s="13" customFormat="1" x14ac:dyDescent="0.25">
      <c r="A15668"/>
      <c r="B15668" s="32"/>
      <c r="C15668" s="34"/>
      <c r="D15668" s="10"/>
      <c r="J15668" s="53"/>
      <c r="K15668" s="64"/>
      <c r="O15668" s="60"/>
      <c r="P15668" s="67"/>
      <c r="T15668" s="53"/>
      <c r="U15668" s="64"/>
      <c r="Y15668" s="53"/>
      <c r="Z15668" s="64"/>
      <c r="AD15668" s="53"/>
    </row>
    <row r="15669" spans="1:30" s="13" customFormat="1" x14ac:dyDescent="0.25">
      <c r="A15669"/>
      <c r="B15669" s="32"/>
      <c r="C15669" s="34"/>
      <c r="D15669" s="10"/>
      <c r="J15669" s="53"/>
      <c r="K15669" s="64"/>
      <c r="O15669" s="60"/>
      <c r="P15669" s="67"/>
      <c r="T15669" s="53"/>
      <c r="U15669" s="64"/>
      <c r="Y15669" s="53"/>
      <c r="Z15669" s="64"/>
      <c r="AD15669" s="53"/>
    </row>
    <row r="15670" spans="1:30" s="13" customFormat="1" x14ac:dyDescent="0.25">
      <c r="A15670"/>
      <c r="B15670" s="32"/>
      <c r="C15670" s="34"/>
      <c r="D15670" s="10"/>
      <c r="J15670" s="53"/>
      <c r="K15670" s="64"/>
      <c r="O15670" s="60"/>
      <c r="P15670" s="67"/>
      <c r="T15670" s="53"/>
      <c r="U15670" s="64"/>
      <c r="Y15670" s="53"/>
      <c r="Z15670" s="64"/>
      <c r="AD15670" s="53"/>
    </row>
    <row r="15671" spans="1:30" s="13" customFormat="1" x14ac:dyDescent="0.25">
      <c r="A15671"/>
      <c r="B15671" s="32"/>
      <c r="C15671" s="34"/>
      <c r="D15671" s="10"/>
      <c r="J15671" s="53"/>
      <c r="K15671" s="64"/>
      <c r="O15671" s="60"/>
      <c r="P15671" s="67"/>
      <c r="T15671" s="53"/>
      <c r="U15671" s="64"/>
      <c r="Y15671" s="53"/>
      <c r="Z15671" s="64"/>
      <c r="AD15671" s="53"/>
    </row>
    <row r="15672" spans="1:30" s="13" customFormat="1" x14ac:dyDescent="0.25">
      <c r="A15672"/>
      <c r="B15672" s="32"/>
      <c r="C15672" s="34"/>
      <c r="D15672" s="10"/>
      <c r="J15672" s="53"/>
      <c r="K15672" s="64"/>
      <c r="O15672" s="60"/>
      <c r="P15672" s="67"/>
      <c r="T15672" s="53"/>
      <c r="U15672" s="64"/>
      <c r="Y15672" s="53"/>
      <c r="Z15672" s="64"/>
      <c r="AD15672" s="53"/>
    </row>
    <row r="15673" spans="1:30" s="13" customFormat="1" x14ac:dyDescent="0.25">
      <c r="A15673"/>
      <c r="B15673" s="32"/>
      <c r="C15673" s="34"/>
      <c r="D15673" s="10"/>
      <c r="J15673" s="53"/>
      <c r="K15673" s="64"/>
      <c r="O15673" s="60"/>
      <c r="P15673" s="67"/>
      <c r="T15673" s="53"/>
      <c r="U15673" s="64"/>
      <c r="Y15673" s="53"/>
      <c r="Z15673" s="64"/>
      <c r="AD15673" s="53"/>
    </row>
    <row r="15674" spans="1:30" s="13" customFormat="1" x14ac:dyDescent="0.25">
      <c r="A15674"/>
      <c r="B15674" s="32"/>
      <c r="C15674" s="34"/>
      <c r="D15674" s="10"/>
      <c r="J15674" s="53"/>
      <c r="K15674" s="64"/>
      <c r="O15674" s="60"/>
      <c r="P15674" s="67"/>
      <c r="T15674" s="53"/>
      <c r="U15674" s="64"/>
      <c r="Y15674" s="53"/>
      <c r="Z15674" s="64"/>
      <c r="AD15674" s="53"/>
    </row>
    <row r="15675" spans="1:30" s="13" customFormat="1" x14ac:dyDescent="0.25">
      <c r="A15675"/>
      <c r="B15675" s="32"/>
      <c r="C15675" s="34"/>
      <c r="D15675" s="10"/>
      <c r="J15675" s="53"/>
      <c r="K15675" s="64"/>
      <c r="O15675" s="60"/>
      <c r="P15675" s="67"/>
      <c r="T15675" s="53"/>
      <c r="U15675" s="64"/>
      <c r="Y15675" s="53"/>
      <c r="Z15675" s="64"/>
      <c r="AD15675" s="53"/>
    </row>
    <row r="15676" spans="1:30" s="13" customFormat="1" x14ac:dyDescent="0.25">
      <c r="A15676"/>
      <c r="B15676" s="32"/>
      <c r="C15676" s="34"/>
      <c r="D15676" s="10"/>
      <c r="J15676" s="53"/>
      <c r="K15676" s="64"/>
      <c r="O15676" s="60"/>
      <c r="P15676" s="67"/>
      <c r="T15676" s="53"/>
      <c r="U15676" s="64"/>
      <c r="Y15676" s="53"/>
      <c r="Z15676" s="64"/>
      <c r="AD15676" s="53"/>
    </row>
    <row r="15677" spans="1:30" s="13" customFormat="1" x14ac:dyDescent="0.25">
      <c r="A15677"/>
      <c r="B15677" s="32"/>
      <c r="C15677" s="34"/>
      <c r="D15677" s="10"/>
      <c r="J15677" s="53"/>
      <c r="K15677" s="64"/>
      <c r="O15677" s="60"/>
      <c r="P15677" s="67"/>
      <c r="T15677" s="53"/>
      <c r="U15677" s="64"/>
      <c r="Y15677" s="53"/>
      <c r="Z15677" s="64"/>
      <c r="AD15677" s="53"/>
    </row>
    <row r="15678" spans="1:30" s="13" customFormat="1" x14ac:dyDescent="0.25">
      <c r="A15678"/>
      <c r="B15678" s="32"/>
      <c r="C15678" s="34"/>
      <c r="D15678" s="10"/>
      <c r="J15678" s="53"/>
      <c r="K15678" s="64"/>
      <c r="O15678" s="60"/>
      <c r="P15678" s="67"/>
      <c r="T15678" s="53"/>
      <c r="U15678" s="64"/>
      <c r="Y15678" s="53"/>
      <c r="Z15678" s="64"/>
      <c r="AD15678" s="53"/>
    </row>
    <row r="15679" spans="1:30" s="13" customFormat="1" x14ac:dyDescent="0.25">
      <c r="A15679"/>
      <c r="B15679" s="32"/>
      <c r="C15679" s="34"/>
      <c r="D15679" s="10"/>
      <c r="J15679" s="53"/>
      <c r="K15679" s="64"/>
      <c r="O15679" s="60"/>
      <c r="P15679" s="67"/>
      <c r="T15679" s="53"/>
      <c r="U15679" s="64"/>
      <c r="Y15679" s="53"/>
      <c r="Z15679" s="64"/>
      <c r="AD15679" s="53"/>
    </row>
    <row r="15680" spans="1:30" s="13" customFormat="1" x14ac:dyDescent="0.25">
      <c r="A15680"/>
      <c r="B15680" s="32"/>
      <c r="C15680" s="34"/>
      <c r="D15680" s="10"/>
      <c r="J15680" s="53"/>
      <c r="K15680" s="64"/>
      <c r="O15680" s="60"/>
      <c r="P15680" s="67"/>
      <c r="T15680" s="53"/>
      <c r="U15680" s="64"/>
      <c r="Y15680" s="53"/>
      <c r="Z15680" s="64"/>
      <c r="AD15680" s="53"/>
    </row>
    <row r="15681" spans="1:30" s="13" customFormat="1" x14ac:dyDescent="0.25">
      <c r="A15681"/>
      <c r="B15681" s="32"/>
      <c r="C15681" s="34"/>
      <c r="D15681" s="10"/>
      <c r="J15681" s="53"/>
      <c r="K15681" s="64"/>
      <c r="O15681" s="60"/>
      <c r="P15681" s="67"/>
      <c r="T15681" s="53"/>
      <c r="U15681" s="64"/>
      <c r="Y15681" s="53"/>
      <c r="Z15681" s="64"/>
      <c r="AD15681" s="53"/>
    </row>
    <row r="15682" spans="1:30" s="13" customFormat="1" x14ac:dyDescent="0.25">
      <c r="A15682"/>
      <c r="B15682" s="32"/>
      <c r="C15682" s="34"/>
      <c r="D15682" s="10"/>
      <c r="J15682" s="53"/>
      <c r="K15682" s="64"/>
      <c r="O15682" s="60"/>
      <c r="P15682" s="67"/>
      <c r="T15682" s="53"/>
      <c r="U15682" s="64"/>
      <c r="Y15682" s="53"/>
      <c r="Z15682" s="64"/>
      <c r="AD15682" s="53"/>
    </row>
    <row r="15683" spans="1:30" s="13" customFormat="1" x14ac:dyDescent="0.25">
      <c r="A15683"/>
      <c r="B15683" s="32"/>
      <c r="C15683" s="34"/>
      <c r="D15683" s="10"/>
      <c r="J15683" s="53"/>
      <c r="K15683" s="64"/>
      <c r="O15683" s="60"/>
      <c r="P15683" s="67"/>
      <c r="T15683" s="53"/>
      <c r="U15683" s="64"/>
      <c r="Y15683" s="53"/>
      <c r="Z15683" s="64"/>
      <c r="AD15683" s="53"/>
    </row>
    <row r="15684" spans="1:30" s="13" customFormat="1" x14ac:dyDescent="0.25">
      <c r="A15684"/>
      <c r="B15684" s="32"/>
      <c r="C15684" s="34"/>
      <c r="D15684" s="10"/>
      <c r="J15684" s="53"/>
      <c r="K15684" s="64"/>
      <c r="O15684" s="60"/>
      <c r="P15684" s="67"/>
      <c r="T15684" s="53"/>
      <c r="U15684" s="64"/>
      <c r="Y15684" s="53"/>
      <c r="Z15684" s="64"/>
      <c r="AD15684" s="53"/>
    </row>
    <row r="15685" spans="1:30" s="13" customFormat="1" x14ac:dyDescent="0.25">
      <c r="A15685"/>
      <c r="B15685" s="32"/>
      <c r="C15685" s="34"/>
      <c r="D15685" s="10"/>
      <c r="J15685" s="53"/>
      <c r="K15685" s="64"/>
      <c r="O15685" s="60"/>
      <c r="P15685" s="67"/>
      <c r="T15685" s="53"/>
      <c r="U15685" s="64"/>
      <c r="Y15685" s="53"/>
      <c r="Z15685" s="64"/>
      <c r="AD15685" s="53"/>
    </row>
    <row r="15686" spans="1:30" s="13" customFormat="1" x14ac:dyDescent="0.25">
      <c r="A15686"/>
      <c r="B15686" s="32"/>
      <c r="C15686" s="34"/>
      <c r="D15686" s="10"/>
      <c r="J15686" s="53"/>
      <c r="K15686" s="64"/>
      <c r="O15686" s="60"/>
      <c r="P15686" s="67"/>
      <c r="T15686" s="53"/>
      <c r="U15686" s="64"/>
      <c r="Y15686" s="53"/>
      <c r="Z15686" s="64"/>
      <c r="AD15686" s="53"/>
    </row>
    <row r="15687" spans="1:30" s="13" customFormat="1" x14ac:dyDescent="0.25">
      <c r="A15687"/>
      <c r="B15687" s="32"/>
      <c r="C15687" s="34"/>
      <c r="D15687" s="10"/>
      <c r="J15687" s="53"/>
      <c r="K15687" s="64"/>
      <c r="O15687" s="60"/>
      <c r="P15687" s="67"/>
      <c r="T15687" s="53"/>
      <c r="U15687" s="64"/>
      <c r="Y15687" s="53"/>
      <c r="Z15687" s="64"/>
      <c r="AD15687" s="53"/>
    </row>
    <row r="15688" spans="1:30" s="13" customFormat="1" x14ac:dyDescent="0.25">
      <c r="A15688"/>
      <c r="B15688" s="32"/>
      <c r="C15688" s="34"/>
      <c r="D15688" s="10"/>
      <c r="J15688" s="53"/>
      <c r="K15688" s="64"/>
      <c r="O15688" s="60"/>
      <c r="P15688" s="67"/>
      <c r="T15688" s="53"/>
      <c r="U15688" s="64"/>
      <c r="Y15688" s="53"/>
      <c r="Z15688" s="64"/>
      <c r="AD15688" s="53"/>
    </row>
    <row r="15689" spans="1:30" s="13" customFormat="1" x14ac:dyDescent="0.25">
      <c r="A15689"/>
      <c r="B15689" s="32"/>
      <c r="C15689" s="34"/>
      <c r="D15689" s="10"/>
      <c r="J15689" s="53"/>
      <c r="K15689" s="64"/>
      <c r="O15689" s="60"/>
      <c r="P15689" s="67"/>
      <c r="T15689" s="53"/>
      <c r="U15689" s="64"/>
      <c r="Y15689" s="53"/>
      <c r="Z15689" s="64"/>
      <c r="AD15689" s="53"/>
    </row>
    <row r="15690" spans="1:30" s="13" customFormat="1" x14ac:dyDescent="0.25">
      <c r="A15690"/>
      <c r="B15690" s="32"/>
      <c r="C15690" s="34"/>
      <c r="D15690" s="10"/>
      <c r="J15690" s="53"/>
      <c r="K15690" s="64"/>
      <c r="O15690" s="60"/>
      <c r="P15690" s="67"/>
      <c r="T15690" s="53"/>
      <c r="U15690" s="64"/>
      <c r="Y15690" s="53"/>
      <c r="Z15690" s="64"/>
      <c r="AD15690" s="53"/>
    </row>
    <row r="15691" spans="1:30" s="13" customFormat="1" x14ac:dyDescent="0.25">
      <c r="A15691"/>
      <c r="B15691" s="32"/>
      <c r="C15691" s="34"/>
      <c r="D15691" s="10"/>
      <c r="J15691" s="53"/>
      <c r="K15691" s="64"/>
      <c r="O15691" s="60"/>
      <c r="P15691" s="67"/>
      <c r="T15691" s="53"/>
      <c r="U15691" s="64"/>
      <c r="Y15691" s="53"/>
      <c r="Z15691" s="64"/>
      <c r="AD15691" s="53"/>
    </row>
    <row r="15692" spans="1:30" s="13" customFormat="1" x14ac:dyDescent="0.25">
      <c r="A15692"/>
      <c r="B15692" s="32"/>
      <c r="C15692" s="34"/>
      <c r="D15692" s="10"/>
      <c r="J15692" s="53"/>
      <c r="K15692" s="64"/>
      <c r="O15692" s="60"/>
      <c r="P15692" s="67"/>
      <c r="T15692" s="53"/>
      <c r="U15692" s="64"/>
      <c r="Y15692" s="53"/>
      <c r="Z15692" s="64"/>
      <c r="AD15692" s="53"/>
    </row>
    <row r="15693" spans="1:30" s="13" customFormat="1" x14ac:dyDescent="0.25">
      <c r="A15693"/>
      <c r="B15693" s="32"/>
      <c r="C15693" s="34"/>
      <c r="D15693" s="10"/>
      <c r="J15693" s="53"/>
      <c r="K15693" s="64"/>
      <c r="O15693" s="60"/>
      <c r="P15693" s="67"/>
      <c r="T15693" s="53"/>
      <c r="U15693" s="64"/>
      <c r="Y15693" s="53"/>
      <c r="Z15693" s="64"/>
      <c r="AD15693" s="53"/>
    </row>
    <row r="15694" spans="1:30" s="13" customFormat="1" x14ac:dyDescent="0.25">
      <c r="A15694"/>
      <c r="B15694" s="32"/>
      <c r="C15694" s="34"/>
      <c r="D15694" s="10"/>
      <c r="J15694" s="53"/>
      <c r="K15694" s="64"/>
      <c r="O15694" s="60"/>
      <c r="P15694" s="67"/>
      <c r="T15694" s="53"/>
      <c r="U15694" s="64"/>
      <c r="Y15694" s="53"/>
      <c r="Z15694" s="64"/>
      <c r="AD15694" s="53"/>
    </row>
    <row r="15695" spans="1:30" s="13" customFormat="1" x14ac:dyDescent="0.25">
      <c r="A15695"/>
      <c r="B15695" s="32"/>
      <c r="C15695" s="34"/>
      <c r="D15695" s="10"/>
      <c r="J15695" s="53"/>
      <c r="K15695" s="64"/>
      <c r="O15695" s="60"/>
      <c r="P15695" s="67"/>
      <c r="T15695" s="53"/>
      <c r="U15695" s="64"/>
      <c r="Y15695" s="53"/>
      <c r="Z15695" s="64"/>
      <c r="AD15695" s="53"/>
    </row>
    <row r="15696" spans="1:30" s="13" customFormat="1" x14ac:dyDescent="0.25">
      <c r="A15696"/>
      <c r="B15696" s="32"/>
      <c r="C15696" s="34"/>
      <c r="D15696" s="10"/>
      <c r="J15696" s="53"/>
      <c r="K15696" s="64"/>
      <c r="O15696" s="60"/>
      <c r="P15696" s="67"/>
      <c r="T15696" s="53"/>
      <c r="U15696" s="64"/>
      <c r="Y15696" s="53"/>
      <c r="Z15696" s="64"/>
      <c r="AD15696" s="53"/>
    </row>
    <row r="15697" spans="1:30" s="13" customFormat="1" x14ac:dyDescent="0.25">
      <c r="A15697"/>
      <c r="B15697" s="32"/>
      <c r="C15697" s="34"/>
      <c r="D15697" s="10"/>
      <c r="J15697" s="53"/>
      <c r="K15697" s="64"/>
      <c r="O15697" s="60"/>
      <c r="P15697" s="67"/>
      <c r="T15697" s="53"/>
      <c r="U15697" s="64"/>
      <c r="Y15697" s="53"/>
      <c r="Z15697" s="64"/>
      <c r="AD15697" s="53"/>
    </row>
    <row r="15698" spans="1:30" s="13" customFormat="1" x14ac:dyDescent="0.25">
      <c r="A15698"/>
      <c r="B15698" s="32"/>
      <c r="C15698" s="34"/>
      <c r="D15698" s="10"/>
      <c r="J15698" s="53"/>
      <c r="K15698" s="64"/>
      <c r="O15698" s="60"/>
      <c r="P15698" s="67"/>
      <c r="T15698" s="53"/>
      <c r="U15698" s="64"/>
      <c r="Y15698" s="53"/>
      <c r="Z15698" s="64"/>
      <c r="AD15698" s="53"/>
    </row>
    <row r="15699" spans="1:30" s="13" customFormat="1" x14ac:dyDescent="0.25">
      <c r="A15699"/>
      <c r="B15699" s="32"/>
      <c r="C15699" s="34"/>
      <c r="D15699" s="10"/>
      <c r="J15699" s="53"/>
      <c r="K15699" s="64"/>
      <c r="O15699" s="60"/>
      <c r="P15699" s="67"/>
      <c r="T15699" s="53"/>
      <c r="U15699" s="64"/>
      <c r="Y15699" s="53"/>
      <c r="Z15699" s="64"/>
      <c r="AD15699" s="53"/>
    </row>
    <row r="15700" spans="1:30" s="13" customFormat="1" x14ac:dyDescent="0.25">
      <c r="A15700"/>
      <c r="B15700" s="32"/>
      <c r="C15700" s="34"/>
      <c r="D15700" s="10"/>
      <c r="J15700" s="53"/>
      <c r="K15700" s="64"/>
      <c r="O15700" s="60"/>
      <c r="P15700" s="67"/>
      <c r="T15700" s="53"/>
      <c r="U15700" s="64"/>
      <c r="Y15700" s="53"/>
      <c r="Z15700" s="64"/>
      <c r="AD15700" s="53"/>
    </row>
    <row r="15701" spans="1:30" s="13" customFormat="1" x14ac:dyDescent="0.25">
      <c r="A15701"/>
      <c r="B15701" s="32"/>
      <c r="C15701" s="34"/>
      <c r="D15701" s="10"/>
      <c r="J15701" s="53"/>
      <c r="K15701" s="64"/>
      <c r="O15701" s="60"/>
      <c r="P15701" s="67"/>
      <c r="T15701" s="53"/>
      <c r="U15701" s="64"/>
      <c r="Y15701" s="53"/>
      <c r="Z15701" s="64"/>
      <c r="AD15701" s="53"/>
    </row>
    <row r="15702" spans="1:30" s="13" customFormat="1" x14ac:dyDescent="0.25">
      <c r="A15702"/>
      <c r="B15702" s="32"/>
      <c r="C15702" s="34"/>
      <c r="D15702" s="10"/>
      <c r="J15702" s="53"/>
      <c r="K15702" s="64"/>
      <c r="O15702" s="60"/>
      <c r="P15702" s="67"/>
      <c r="T15702" s="53"/>
      <c r="U15702" s="64"/>
      <c r="Y15702" s="53"/>
      <c r="Z15702" s="64"/>
      <c r="AD15702" s="53"/>
    </row>
    <row r="15703" spans="1:30" s="13" customFormat="1" x14ac:dyDescent="0.25">
      <c r="A15703"/>
      <c r="B15703" s="32"/>
      <c r="C15703" s="34"/>
      <c r="D15703" s="10"/>
      <c r="J15703" s="53"/>
      <c r="K15703" s="64"/>
      <c r="O15703" s="60"/>
      <c r="P15703" s="67"/>
      <c r="T15703" s="53"/>
      <c r="U15703" s="64"/>
      <c r="Y15703" s="53"/>
      <c r="Z15703" s="64"/>
      <c r="AD15703" s="53"/>
    </row>
    <row r="15704" spans="1:30" s="13" customFormat="1" x14ac:dyDescent="0.25">
      <c r="A15704"/>
      <c r="B15704" s="32"/>
      <c r="C15704" s="34"/>
      <c r="D15704" s="10"/>
      <c r="J15704" s="53"/>
      <c r="K15704" s="64"/>
      <c r="O15704" s="60"/>
      <c r="P15704" s="67"/>
      <c r="T15704" s="53"/>
      <c r="U15704" s="64"/>
      <c r="Y15704" s="53"/>
      <c r="Z15704" s="64"/>
      <c r="AD15704" s="53"/>
    </row>
    <row r="15705" spans="1:30" s="13" customFormat="1" x14ac:dyDescent="0.25">
      <c r="A15705"/>
      <c r="B15705" s="32"/>
      <c r="C15705" s="34"/>
      <c r="D15705" s="10"/>
      <c r="J15705" s="53"/>
      <c r="K15705" s="64"/>
      <c r="O15705" s="60"/>
      <c r="P15705" s="67"/>
      <c r="T15705" s="53"/>
      <c r="U15705" s="64"/>
      <c r="Y15705" s="53"/>
      <c r="Z15705" s="64"/>
      <c r="AD15705" s="53"/>
    </row>
    <row r="15706" spans="1:30" s="13" customFormat="1" x14ac:dyDescent="0.25">
      <c r="A15706"/>
      <c r="B15706" s="32"/>
      <c r="C15706" s="34"/>
      <c r="D15706" s="10"/>
      <c r="J15706" s="53"/>
      <c r="K15706" s="64"/>
      <c r="O15706" s="60"/>
      <c r="P15706" s="67"/>
      <c r="T15706" s="53"/>
      <c r="U15706" s="64"/>
      <c r="Y15706" s="53"/>
      <c r="Z15706" s="64"/>
      <c r="AD15706" s="53"/>
    </row>
    <row r="15707" spans="1:30" s="13" customFormat="1" x14ac:dyDescent="0.25">
      <c r="A15707"/>
      <c r="B15707" s="32"/>
      <c r="C15707" s="34"/>
      <c r="D15707" s="10"/>
      <c r="J15707" s="53"/>
      <c r="K15707" s="64"/>
      <c r="O15707" s="60"/>
      <c r="P15707" s="67"/>
      <c r="T15707" s="53"/>
      <c r="U15707" s="64"/>
      <c r="Y15707" s="53"/>
      <c r="Z15707" s="64"/>
      <c r="AD15707" s="53"/>
    </row>
    <row r="15708" spans="1:30" s="13" customFormat="1" x14ac:dyDescent="0.25">
      <c r="A15708"/>
      <c r="B15708" s="32"/>
      <c r="C15708" s="34"/>
      <c r="D15708" s="10"/>
      <c r="J15708" s="53"/>
      <c r="K15708" s="64"/>
      <c r="O15708" s="60"/>
      <c r="P15708" s="67"/>
      <c r="T15708" s="53"/>
      <c r="U15708" s="64"/>
      <c r="Y15708" s="53"/>
      <c r="Z15708" s="64"/>
      <c r="AD15708" s="53"/>
    </row>
    <row r="15709" spans="1:30" s="13" customFormat="1" x14ac:dyDescent="0.25">
      <c r="A15709"/>
      <c r="B15709" s="32"/>
      <c r="C15709" s="34"/>
      <c r="D15709" s="10"/>
      <c r="J15709" s="53"/>
      <c r="K15709" s="64"/>
      <c r="O15709" s="60"/>
      <c r="P15709" s="67"/>
      <c r="T15709" s="53"/>
      <c r="U15709" s="64"/>
      <c r="Y15709" s="53"/>
      <c r="Z15709" s="64"/>
      <c r="AD15709" s="53"/>
    </row>
    <row r="15710" spans="1:30" s="13" customFormat="1" x14ac:dyDescent="0.25">
      <c r="A15710"/>
      <c r="B15710" s="32"/>
      <c r="C15710" s="34"/>
      <c r="D15710" s="10"/>
      <c r="J15710" s="53"/>
      <c r="K15710" s="64"/>
      <c r="O15710" s="60"/>
      <c r="P15710" s="67"/>
      <c r="T15710" s="53"/>
      <c r="U15710" s="64"/>
      <c r="Y15710" s="53"/>
      <c r="Z15710" s="64"/>
      <c r="AD15710" s="53"/>
    </row>
    <row r="15711" spans="1:30" s="13" customFormat="1" x14ac:dyDescent="0.25">
      <c r="A15711"/>
      <c r="B15711" s="32"/>
      <c r="C15711" s="34"/>
      <c r="D15711" s="10"/>
      <c r="J15711" s="53"/>
      <c r="K15711" s="64"/>
      <c r="O15711" s="60"/>
      <c r="P15711" s="67"/>
      <c r="T15711" s="53"/>
      <c r="U15711" s="64"/>
      <c r="Y15711" s="53"/>
      <c r="Z15711" s="64"/>
      <c r="AD15711" s="53"/>
    </row>
    <row r="15712" spans="1:30" s="13" customFormat="1" x14ac:dyDescent="0.25">
      <c r="A15712"/>
      <c r="B15712" s="32"/>
      <c r="C15712" s="34"/>
      <c r="D15712" s="10"/>
      <c r="J15712" s="53"/>
      <c r="K15712" s="64"/>
      <c r="O15712" s="60"/>
      <c r="P15712" s="67"/>
      <c r="T15712" s="53"/>
      <c r="U15712" s="64"/>
      <c r="Y15712" s="53"/>
      <c r="Z15712" s="64"/>
      <c r="AD15712" s="53"/>
    </row>
    <row r="15713" spans="1:30" s="13" customFormat="1" x14ac:dyDescent="0.25">
      <c r="A15713"/>
      <c r="B15713" s="32"/>
      <c r="C15713" s="34"/>
      <c r="D15713" s="10"/>
      <c r="J15713" s="53"/>
      <c r="K15713" s="64"/>
      <c r="O15713" s="60"/>
      <c r="P15713" s="67"/>
      <c r="T15713" s="53"/>
      <c r="U15713" s="64"/>
      <c r="Y15713" s="53"/>
      <c r="Z15713" s="64"/>
      <c r="AD15713" s="53"/>
    </row>
    <row r="15714" spans="1:30" s="13" customFormat="1" x14ac:dyDescent="0.25">
      <c r="A15714"/>
      <c r="B15714" s="32"/>
      <c r="C15714" s="34"/>
      <c r="D15714" s="10"/>
      <c r="J15714" s="53"/>
      <c r="K15714" s="64"/>
      <c r="O15714" s="60"/>
      <c r="P15714" s="67"/>
      <c r="T15714" s="53"/>
      <c r="U15714" s="64"/>
      <c r="Y15714" s="53"/>
      <c r="Z15714" s="64"/>
      <c r="AD15714" s="53"/>
    </row>
    <row r="15715" spans="1:30" s="13" customFormat="1" x14ac:dyDescent="0.25">
      <c r="A15715"/>
      <c r="B15715" s="32"/>
      <c r="C15715" s="34"/>
      <c r="D15715" s="10"/>
      <c r="J15715" s="53"/>
      <c r="K15715" s="64"/>
      <c r="O15715" s="60"/>
      <c r="P15715" s="67"/>
      <c r="T15715" s="53"/>
      <c r="U15715" s="64"/>
      <c r="Y15715" s="53"/>
      <c r="Z15715" s="64"/>
      <c r="AD15715" s="53"/>
    </row>
    <row r="15716" spans="1:30" s="13" customFormat="1" x14ac:dyDescent="0.25">
      <c r="A15716"/>
      <c r="B15716" s="32"/>
      <c r="C15716" s="34"/>
      <c r="D15716" s="10"/>
      <c r="J15716" s="53"/>
      <c r="K15716" s="64"/>
      <c r="O15716" s="60"/>
      <c r="P15716" s="67"/>
      <c r="T15716" s="53"/>
      <c r="U15716" s="64"/>
      <c r="Y15716" s="53"/>
      <c r="Z15716" s="64"/>
      <c r="AD15716" s="53"/>
    </row>
    <row r="15717" spans="1:30" s="13" customFormat="1" x14ac:dyDescent="0.25">
      <c r="A15717"/>
      <c r="B15717" s="32"/>
      <c r="C15717" s="34"/>
      <c r="D15717" s="10"/>
      <c r="J15717" s="53"/>
      <c r="K15717" s="64"/>
      <c r="O15717" s="60"/>
      <c r="P15717" s="67"/>
      <c r="T15717" s="53"/>
      <c r="U15717" s="64"/>
      <c r="Y15717" s="53"/>
      <c r="Z15717" s="64"/>
      <c r="AD15717" s="53"/>
    </row>
    <row r="15718" spans="1:30" s="13" customFormat="1" x14ac:dyDescent="0.25">
      <c r="A15718"/>
      <c r="B15718" s="32"/>
      <c r="C15718" s="34"/>
      <c r="D15718" s="10"/>
      <c r="J15718" s="53"/>
      <c r="K15718" s="64"/>
      <c r="O15718" s="60"/>
      <c r="P15718" s="67"/>
      <c r="T15718" s="53"/>
      <c r="U15718" s="64"/>
      <c r="Y15718" s="53"/>
      <c r="Z15718" s="64"/>
      <c r="AD15718" s="53"/>
    </row>
    <row r="15719" spans="1:30" s="13" customFormat="1" x14ac:dyDescent="0.25">
      <c r="A15719"/>
      <c r="B15719" s="32"/>
      <c r="C15719" s="34"/>
      <c r="D15719" s="10"/>
      <c r="J15719" s="53"/>
      <c r="K15719" s="64"/>
      <c r="O15719" s="60"/>
      <c r="P15719" s="67"/>
      <c r="T15719" s="53"/>
      <c r="U15719" s="64"/>
      <c r="Y15719" s="53"/>
      <c r="Z15719" s="64"/>
      <c r="AD15719" s="53"/>
    </row>
    <row r="15720" spans="1:30" s="13" customFormat="1" x14ac:dyDescent="0.25">
      <c r="A15720"/>
      <c r="B15720" s="32"/>
      <c r="C15720" s="34"/>
      <c r="D15720" s="10"/>
      <c r="J15720" s="53"/>
      <c r="K15720" s="64"/>
      <c r="O15720" s="60"/>
      <c r="P15720" s="67"/>
      <c r="T15720" s="53"/>
      <c r="U15720" s="64"/>
      <c r="Y15720" s="53"/>
      <c r="Z15720" s="64"/>
      <c r="AD15720" s="53"/>
    </row>
    <row r="15721" spans="1:30" s="13" customFormat="1" x14ac:dyDescent="0.25">
      <c r="A15721"/>
      <c r="B15721" s="32"/>
      <c r="C15721" s="34"/>
      <c r="D15721" s="10"/>
      <c r="J15721" s="53"/>
      <c r="K15721" s="64"/>
      <c r="O15721" s="60"/>
      <c r="P15721" s="67"/>
      <c r="T15721" s="53"/>
      <c r="U15721" s="64"/>
      <c r="Y15721" s="53"/>
      <c r="Z15721" s="64"/>
      <c r="AD15721" s="53"/>
    </row>
    <row r="15722" spans="1:30" s="13" customFormat="1" x14ac:dyDescent="0.25">
      <c r="A15722"/>
      <c r="B15722" s="32"/>
      <c r="C15722" s="34"/>
      <c r="D15722" s="10"/>
      <c r="J15722" s="53"/>
      <c r="K15722" s="64"/>
      <c r="O15722" s="60"/>
      <c r="P15722" s="67"/>
      <c r="T15722" s="53"/>
      <c r="U15722" s="64"/>
      <c r="Y15722" s="53"/>
      <c r="Z15722" s="64"/>
      <c r="AD15722" s="53"/>
    </row>
    <row r="15723" spans="1:30" s="13" customFormat="1" x14ac:dyDescent="0.25">
      <c r="A15723"/>
      <c r="B15723" s="32"/>
      <c r="C15723" s="34"/>
      <c r="D15723" s="10"/>
      <c r="J15723" s="53"/>
      <c r="K15723" s="64"/>
      <c r="O15723" s="60"/>
      <c r="P15723" s="67"/>
      <c r="T15723" s="53"/>
      <c r="U15723" s="64"/>
      <c r="Y15723" s="53"/>
      <c r="Z15723" s="64"/>
      <c r="AD15723" s="53"/>
    </row>
    <row r="15724" spans="1:30" s="13" customFormat="1" x14ac:dyDescent="0.25">
      <c r="A15724"/>
      <c r="B15724" s="32"/>
      <c r="C15724" s="34"/>
      <c r="D15724" s="10"/>
      <c r="J15724" s="53"/>
      <c r="K15724" s="64"/>
      <c r="O15724" s="60"/>
      <c r="P15724" s="67"/>
      <c r="T15724" s="53"/>
      <c r="U15724" s="64"/>
      <c r="Y15724" s="53"/>
      <c r="Z15724" s="64"/>
      <c r="AD15724" s="53"/>
    </row>
    <row r="15725" spans="1:30" s="13" customFormat="1" x14ac:dyDescent="0.25">
      <c r="A15725"/>
      <c r="B15725" s="32"/>
      <c r="C15725" s="34"/>
      <c r="D15725" s="10"/>
      <c r="J15725" s="53"/>
      <c r="K15725" s="64"/>
      <c r="O15725" s="60"/>
      <c r="P15725" s="67"/>
      <c r="T15725" s="53"/>
      <c r="U15725" s="64"/>
      <c r="Y15725" s="53"/>
      <c r="Z15725" s="64"/>
      <c r="AD15725" s="53"/>
    </row>
    <row r="15726" spans="1:30" s="13" customFormat="1" x14ac:dyDescent="0.25">
      <c r="A15726"/>
      <c r="B15726" s="32"/>
      <c r="C15726" s="34"/>
      <c r="D15726" s="10"/>
      <c r="J15726" s="53"/>
      <c r="K15726" s="64"/>
      <c r="O15726" s="60"/>
      <c r="P15726" s="67"/>
      <c r="T15726" s="53"/>
      <c r="U15726" s="64"/>
      <c r="Y15726" s="53"/>
      <c r="Z15726" s="64"/>
      <c r="AD15726" s="53"/>
    </row>
    <row r="15727" spans="1:30" s="13" customFormat="1" x14ac:dyDescent="0.25">
      <c r="A15727"/>
      <c r="B15727" s="32"/>
      <c r="C15727" s="34"/>
      <c r="D15727" s="10"/>
      <c r="J15727" s="53"/>
      <c r="K15727" s="64"/>
      <c r="O15727" s="60"/>
      <c r="P15727" s="67"/>
      <c r="T15727" s="53"/>
      <c r="U15727" s="64"/>
      <c r="Y15727" s="53"/>
      <c r="Z15727" s="64"/>
      <c r="AD15727" s="53"/>
    </row>
    <row r="15728" spans="1:30" s="13" customFormat="1" x14ac:dyDescent="0.25">
      <c r="A15728"/>
      <c r="B15728" s="32"/>
      <c r="C15728" s="34"/>
      <c r="D15728" s="10"/>
      <c r="J15728" s="53"/>
      <c r="K15728" s="64"/>
      <c r="O15728" s="60"/>
      <c r="P15728" s="67"/>
      <c r="T15728" s="53"/>
      <c r="U15728" s="64"/>
      <c r="Y15728" s="53"/>
      <c r="Z15728" s="64"/>
      <c r="AD15728" s="53"/>
    </row>
    <row r="15729" spans="1:30" s="13" customFormat="1" x14ac:dyDescent="0.25">
      <c r="A15729"/>
      <c r="B15729" s="32"/>
      <c r="C15729" s="34"/>
      <c r="D15729" s="10"/>
      <c r="J15729" s="53"/>
      <c r="K15729" s="64"/>
      <c r="O15729" s="60"/>
      <c r="P15729" s="67"/>
      <c r="T15729" s="53"/>
      <c r="U15729" s="64"/>
      <c r="Y15729" s="53"/>
      <c r="Z15729" s="64"/>
      <c r="AD15729" s="53"/>
    </row>
    <row r="15730" spans="1:30" s="13" customFormat="1" x14ac:dyDescent="0.25">
      <c r="A15730"/>
      <c r="B15730" s="32"/>
      <c r="C15730" s="34"/>
      <c r="D15730" s="10"/>
      <c r="J15730" s="53"/>
      <c r="K15730" s="64"/>
      <c r="O15730" s="60"/>
      <c r="P15730" s="67"/>
      <c r="T15730" s="53"/>
      <c r="U15730" s="64"/>
      <c r="Y15730" s="53"/>
      <c r="Z15730" s="64"/>
      <c r="AD15730" s="53"/>
    </row>
    <row r="15731" spans="1:30" s="13" customFormat="1" x14ac:dyDescent="0.25">
      <c r="A15731"/>
      <c r="B15731" s="32"/>
      <c r="C15731" s="34"/>
      <c r="D15731" s="10"/>
      <c r="J15731" s="53"/>
      <c r="K15731" s="64"/>
      <c r="O15731" s="60"/>
      <c r="P15731" s="67"/>
      <c r="T15731" s="53"/>
      <c r="U15731" s="64"/>
      <c r="Y15731" s="53"/>
      <c r="Z15731" s="64"/>
      <c r="AD15731" s="53"/>
    </row>
    <row r="15732" spans="1:30" s="13" customFormat="1" x14ac:dyDescent="0.25">
      <c r="A15732"/>
      <c r="B15732" s="32"/>
      <c r="C15732" s="34"/>
      <c r="D15732" s="10"/>
      <c r="J15732" s="53"/>
      <c r="K15732" s="64"/>
      <c r="O15732" s="60"/>
      <c r="P15732" s="67"/>
      <c r="T15732" s="53"/>
      <c r="U15732" s="64"/>
      <c r="Y15732" s="53"/>
      <c r="Z15732" s="64"/>
      <c r="AD15732" s="53"/>
    </row>
    <row r="15733" spans="1:30" s="13" customFormat="1" x14ac:dyDescent="0.25">
      <c r="A15733"/>
      <c r="B15733" s="32"/>
      <c r="C15733" s="34"/>
      <c r="D15733" s="10"/>
      <c r="J15733" s="53"/>
      <c r="K15733" s="64"/>
      <c r="O15733" s="60"/>
      <c r="P15733" s="67"/>
      <c r="T15733" s="53"/>
      <c r="U15733" s="64"/>
      <c r="Y15733" s="53"/>
      <c r="Z15733" s="64"/>
      <c r="AD15733" s="53"/>
    </row>
    <row r="15734" spans="1:30" s="13" customFormat="1" x14ac:dyDescent="0.25">
      <c r="A15734"/>
      <c r="B15734" s="32"/>
      <c r="C15734" s="34"/>
      <c r="D15734" s="10"/>
      <c r="J15734" s="53"/>
      <c r="K15734" s="64"/>
      <c r="O15734" s="60"/>
      <c r="P15734" s="67"/>
      <c r="T15734" s="53"/>
      <c r="U15734" s="64"/>
      <c r="Y15734" s="53"/>
      <c r="Z15734" s="64"/>
      <c r="AD15734" s="53"/>
    </row>
    <row r="15735" spans="1:30" s="13" customFormat="1" x14ac:dyDescent="0.25">
      <c r="A15735"/>
      <c r="B15735" s="32"/>
      <c r="C15735" s="34"/>
      <c r="D15735" s="10"/>
      <c r="J15735" s="53"/>
      <c r="K15735" s="64"/>
      <c r="O15735" s="60"/>
      <c r="P15735" s="67"/>
      <c r="T15735" s="53"/>
      <c r="U15735" s="64"/>
      <c r="Y15735" s="53"/>
      <c r="Z15735" s="64"/>
      <c r="AD15735" s="53"/>
    </row>
    <row r="15736" spans="1:30" s="13" customFormat="1" x14ac:dyDescent="0.25">
      <c r="A15736"/>
      <c r="B15736" s="32"/>
      <c r="C15736" s="34"/>
      <c r="D15736" s="10"/>
      <c r="J15736" s="53"/>
      <c r="K15736" s="64"/>
      <c r="O15736" s="60"/>
      <c r="P15736" s="67"/>
      <c r="T15736" s="53"/>
      <c r="U15736" s="64"/>
      <c r="Y15736" s="53"/>
      <c r="Z15736" s="64"/>
      <c r="AD15736" s="53"/>
    </row>
    <row r="15737" spans="1:30" s="13" customFormat="1" x14ac:dyDescent="0.25">
      <c r="A15737"/>
      <c r="B15737" s="32"/>
      <c r="C15737" s="34"/>
      <c r="D15737" s="10"/>
      <c r="J15737" s="53"/>
      <c r="K15737" s="64"/>
      <c r="O15737" s="60"/>
      <c r="P15737" s="67"/>
      <c r="T15737" s="53"/>
      <c r="U15737" s="64"/>
      <c r="Y15737" s="53"/>
      <c r="Z15737" s="64"/>
      <c r="AD15737" s="53"/>
    </row>
    <row r="15738" spans="1:30" s="13" customFormat="1" x14ac:dyDescent="0.25">
      <c r="A15738"/>
      <c r="B15738" s="32"/>
      <c r="C15738" s="34"/>
      <c r="D15738" s="10"/>
      <c r="J15738" s="53"/>
      <c r="K15738" s="64"/>
      <c r="O15738" s="60"/>
      <c r="P15738" s="67"/>
      <c r="T15738" s="53"/>
      <c r="U15738" s="64"/>
      <c r="Y15738" s="53"/>
      <c r="Z15738" s="64"/>
      <c r="AD15738" s="53"/>
    </row>
    <row r="15739" spans="1:30" s="13" customFormat="1" x14ac:dyDescent="0.25">
      <c r="A15739"/>
      <c r="B15739" s="32"/>
      <c r="C15739" s="34"/>
      <c r="D15739" s="10"/>
      <c r="J15739" s="53"/>
      <c r="K15739" s="64"/>
      <c r="O15739" s="60"/>
      <c r="P15739" s="67"/>
      <c r="T15739" s="53"/>
      <c r="U15739" s="64"/>
      <c r="Y15739" s="53"/>
      <c r="Z15739" s="64"/>
      <c r="AD15739" s="53"/>
    </row>
    <row r="15740" spans="1:30" s="13" customFormat="1" x14ac:dyDescent="0.25">
      <c r="A15740"/>
      <c r="B15740" s="32"/>
      <c r="C15740" s="34"/>
      <c r="D15740" s="10"/>
      <c r="J15740" s="53"/>
      <c r="K15740" s="64"/>
      <c r="O15740" s="60"/>
      <c r="P15740" s="67"/>
      <c r="T15740" s="53"/>
      <c r="U15740" s="64"/>
      <c r="Y15740" s="53"/>
      <c r="Z15740" s="64"/>
      <c r="AD15740" s="53"/>
    </row>
    <row r="15741" spans="1:30" s="13" customFormat="1" x14ac:dyDescent="0.25">
      <c r="A15741"/>
      <c r="B15741" s="32"/>
      <c r="C15741" s="34"/>
      <c r="D15741" s="10"/>
      <c r="J15741" s="53"/>
      <c r="K15741" s="64"/>
      <c r="O15741" s="60"/>
      <c r="P15741" s="67"/>
      <c r="T15741" s="53"/>
      <c r="U15741" s="64"/>
      <c r="Y15741" s="53"/>
      <c r="Z15741" s="64"/>
      <c r="AD15741" s="53"/>
    </row>
    <row r="15742" spans="1:30" s="13" customFormat="1" x14ac:dyDescent="0.25">
      <c r="A15742"/>
      <c r="B15742" s="32"/>
      <c r="C15742" s="34"/>
      <c r="D15742" s="10"/>
      <c r="J15742" s="53"/>
      <c r="K15742" s="64"/>
      <c r="O15742" s="60"/>
      <c r="P15742" s="67"/>
      <c r="T15742" s="53"/>
      <c r="U15742" s="64"/>
      <c r="Y15742" s="53"/>
      <c r="Z15742" s="64"/>
      <c r="AD15742" s="53"/>
    </row>
    <row r="15743" spans="1:30" s="13" customFormat="1" x14ac:dyDescent="0.25">
      <c r="A15743"/>
      <c r="B15743" s="32"/>
      <c r="C15743" s="34"/>
      <c r="D15743" s="10"/>
      <c r="J15743" s="53"/>
      <c r="K15743" s="64"/>
      <c r="O15743" s="60"/>
      <c r="P15743" s="67"/>
      <c r="T15743" s="53"/>
      <c r="U15743" s="64"/>
      <c r="Y15743" s="53"/>
      <c r="Z15743" s="64"/>
      <c r="AD15743" s="53"/>
    </row>
    <row r="15744" spans="1:30" s="13" customFormat="1" x14ac:dyDescent="0.25">
      <c r="A15744"/>
      <c r="B15744" s="32"/>
      <c r="C15744" s="34"/>
      <c r="D15744" s="10"/>
      <c r="J15744" s="53"/>
      <c r="K15744" s="64"/>
      <c r="O15744" s="60"/>
      <c r="P15744" s="67"/>
      <c r="T15744" s="53"/>
      <c r="U15744" s="64"/>
      <c r="Y15744" s="53"/>
      <c r="Z15744" s="64"/>
      <c r="AD15744" s="53"/>
    </row>
    <row r="15745" spans="1:30" s="13" customFormat="1" x14ac:dyDescent="0.25">
      <c r="A15745"/>
      <c r="B15745" s="32"/>
      <c r="C15745" s="34"/>
      <c r="D15745" s="10"/>
      <c r="J15745" s="53"/>
      <c r="K15745" s="64"/>
      <c r="O15745" s="60"/>
      <c r="P15745" s="67"/>
      <c r="T15745" s="53"/>
      <c r="U15745" s="64"/>
      <c r="Y15745" s="53"/>
      <c r="Z15745" s="64"/>
      <c r="AD15745" s="53"/>
    </row>
    <row r="15746" spans="1:30" s="13" customFormat="1" x14ac:dyDescent="0.25">
      <c r="A15746"/>
      <c r="B15746" s="32"/>
      <c r="C15746" s="34"/>
      <c r="D15746" s="10"/>
      <c r="J15746" s="53"/>
      <c r="K15746" s="64"/>
      <c r="O15746" s="60"/>
      <c r="P15746" s="67"/>
      <c r="T15746" s="53"/>
      <c r="U15746" s="64"/>
      <c r="Y15746" s="53"/>
      <c r="Z15746" s="64"/>
      <c r="AD15746" s="53"/>
    </row>
    <row r="15747" spans="1:30" s="13" customFormat="1" x14ac:dyDescent="0.25">
      <c r="A15747"/>
      <c r="B15747" s="32"/>
      <c r="C15747" s="34"/>
      <c r="D15747" s="10"/>
      <c r="J15747" s="53"/>
      <c r="K15747" s="64"/>
      <c r="O15747" s="60"/>
      <c r="P15747" s="67"/>
      <c r="T15747" s="53"/>
      <c r="U15747" s="64"/>
      <c r="Y15747" s="53"/>
      <c r="Z15747" s="64"/>
      <c r="AD15747" s="53"/>
    </row>
    <row r="15748" spans="1:30" s="13" customFormat="1" x14ac:dyDescent="0.25">
      <c r="A15748"/>
      <c r="B15748" s="32"/>
      <c r="C15748" s="34"/>
      <c r="D15748" s="10"/>
      <c r="J15748" s="53"/>
      <c r="K15748" s="64"/>
      <c r="O15748" s="60"/>
      <c r="P15748" s="67"/>
      <c r="T15748" s="53"/>
      <c r="U15748" s="64"/>
      <c r="Y15748" s="53"/>
      <c r="Z15748" s="64"/>
      <c r="AD15748" s="53"/>
    </row>
    <row r="15749" spans="1:30" s="13" customFormat="1" x14ac:dyDescent="0.25">
      <c r="A15749"/>
      <c r="B15749" s="32"/>
      <c r="C15749" s="34"/>
      <c r="D15749" s="10"/>
      <c r="J15749" s="53"/>
      <c r="K15749" s="64"/>
      <c r="O15749" s="60"/>
      <c r="P15749" s="67"/>
      <c r="T15749" s="53"/>
      <c r="U15749" s="64"/>
      <c r="Y15749" s="53"/>
      <c r="Z15749" s="64"/>
      <c r="AD15749" s="53"/>
    </row>
    <row r="15750" spans="1:30" s="13" customFormat="1" x14ac:dyDescent="0.25">
      <c r="A15750"/>
      <c r="B15750" s="32"/>
      <c r="C15750" s="34"/>
      <c r="D15750" s="10"/>
      <c r="J15750" s="53"/>
      <c r="K15750" s="64"/>
      <c r="O15750" s="60"/>
      <c r="P15750" s="67"/>
      <c r="T15750" s="53"/>
      <c r="U15750" s="64"/>
      <c r="Y15750" s="53"/>
      <c r="Z15750" s="64"/>
      <c r="AD15750" s="53"/>
    </row>
    <row r="15751" spans="1:30" s="13" customFormat="1" x14ac:dyDescent="0.25">
      <c r="A15751"/>
      <c r="B15751" s="32"/>
      <c r="C15751" s="34"/>
      <c r="D15751" s="10"/>
      <c r="J15751" s="53"/>
      <c r="K15751" s="64"/>
      <c r="O15751" s="60"/>
      <c r="P15751" s="67"/>
      <c r="T15751" s="53"/>
      <c r="U15751" s="64"/>
      <c r="Y15751" s="53"/>
      <c r="Z15751" s="64"/>
      <c r="AD15751" s="53"/>
    </row>
    <row r="15752" spans="1:30" s="13" customFormat="1" x14ac:dyDescent="0.25">
      <c r="A15752"/>
      <c r="B15752" s="32"/>
      <c r="C15752" s="34"/>
      <c r="D15752" s="10"/>
      <c r="J15752" s="53"/>
      <c r="K15752" s="64"/>
      <c r="O15752" s="60"/>
      <c r="P15752" s="67"/>
      <c r="T15752" s="53"/>
      <c r="U15752" s="64"/>
      <c r="Y15752" s="53"/>
      <c r="Z15752" s="64"/>
      <c r="AD15752" s="53"/>
    </row>
    <row r="15753" spans="1:30" s="13" customFormat="1" x14ac:dyDescent="0.25">
      <c r="A15753"/>
      <c r="B15753" s="32"/>
      <c r="C15753" s="34"/>
      <c r="D15753" s="10"/>
      <c r="J15753" s="53"/>
      <c r="K15753" s="64"/>
      <c r="O15753" s="60"/>
      <c r="P15753" s="67"/>
      <c r="T15753" s="53"/>
      <c r="U15753" s="64"/>
      <c r="Y15753" s="53"/>
      <c r="Z15753" s="64"/>
      <c r="AD15753" s="53"/>
    </row>
    <row r="15754" spans="1:30" s="13" customFormat="1" x14ac:dyDescent="0.25">
      <c r="A15754"/>
      <c r="B15754" s="32"/>
      <c r="C15754" s="34"/>
      <c r="D15754" s="10"/>
      <c r="J15754" s="53"/>
      <c r="K15754" s="64"/>
      <c r="O15754" s="60"/>
      <c r="P15754" s="67"/>
      <c r="T15754" s="53"/>
      <c r="U15754" s="64"/>
      <c r="Y15754" s="53"/>
      <c r="Z15754" s="64"/>
      <c r="AD15754" s="53"/>
    </row>
    <row r="15755" spans="1:30" s="13" customFormat="1" x14ac:dyDescent="0.25">
      <c r="A15755"/>
      <c r="B15755" s="32"/>
      <c r="C15755" s="34"/>
      <c r="D15755" s="10"/>
      <c r="J15755" s="53"/>
      <c r="K15755" s="64"/>
      <c r="O15755" s="60"/>
      <c r="P15755" s="67"/>
      <c r="T15755" s="53"/>
      <c r="U15755" s="64"/>
      <c r="Y15755" s="53"/>
      <c r="Z15755" s="64"/>
      <c r="AD15755" s="53"/>
    </row>
    <row r="15756" spans="1:30" s="13" customFormat="1" x14ac:dyDescent="0.25">
      <c r="A15756"/>
      <c r="B15756" s="32"/>
      <c r="C15756" s="34"/>
      <c r="D15756" s="10"/>
      <c r="J15756" s="53"/>
      <c r="K15756" s="64"/>
      <c r="O15756" s="60"/>
      <c r="P15756" s="67"/>
      <c r="T15756" s="53"/>
      <c r="U15756" s="64"/>
      <c r="Y15756" s="53"/>
      <c r="Z15756" s="64"/>
      <c r="AD15756" s="53"/>
    </row>
    <row r="15757" spans="1:30" s="13" customFormat="1" x14ac:dyDescent="0.25">
      <c r="A15757"/>
      <c r="B15757" s="32"/>
      <c r="C15757" s="34"/>
      <c r="D15757" s="10"/>
      <c r="J15757" s="53"/>
      <c r="K15757" s="64"/>
      <c r="O15757" s="60"/>
      <c r="P15757" s="67"/>
      <c r="T15757" s="53"/>
      <c r="U15757" s="64"/>
      <c r="Y15757" s="53"/>
      <c r="Z15757" s="64"/>
      <c r="AD15757" s="53"/>
    </row>
    <row r="15758" spans="1:30" s="13" customFormat="1" x14ac:dyDescent="0.25">
      <c r="A15758"/>
      <c r="B15758" s="32"/>
      <c r="C15758" s="34"/>
      <c r="D15758" s="10"/>
      <c r="J15758" s="53"/>
      <c r="K15758" s="64"/>
      <c r="O15758" s="60"/>
      <c r="P15758" s="67"/>
      <c r="T15758" s="53"/>
      <c r="U15758" s="64"/>
      <c r="Y15758" s="53"/>
      <c r="Z15758" s="64"/>
      <c r="AD15758" s="53"/>
    </row>
    <row r="15759" spans="1:30" s="13" customFormat="1" x14ac:dyDescent="0.25">
      <c r="A15759"/>
      <c r="B15759" s="32"/>
      <c r="C15759" s="34"/>
      <c r="D15759" s="10"/>
      <c r="J15759" s="53"/>
      <c r="K15759" s="64"/>
      <c r="O15759" s="60"/>
      <c r="P15759" s="67"/>
      <c r="T15759" s="53"/>
      <c r="U15759" s="64"/>
      <c r="Y15759" s="53"/>
      <c r="Z15759" s="64"/>
      <c r="AD15759" s="53"/>
    </row>
    <row r="15760" spans="1:30" s="13" customFormat="1" x14ac:dyDescent="0.25">
      <c r="A15760"/>
      <c r="B15760" s="32"/>
      <c r="C15760" s="34"/>
      <c r="D15760" s="10"/>
      <c r="J15760" s="53"/>
      <c r="K15760" s="64"/>
      <c r="O15760" s="60"/>
      <c r="P15760" s="67"/>
      <c r="T15760" s="53"/>
      <c r="U15760" s="64"/>
      <c r="Y15760" s="53"/>
      <c r="Z15760" s="64"/>
      <c r="AD15760" s="53"/>
    </row>
    <row r="15761" spans="1:30" s="13" customFormat="1" x14ac:dyDescent="0.25">
      <c r="A15761"/>
      <c r="B15761" s="32"/>
      <c r="C15761" s="34"/>
      <c r="D15761" s="10"/>
      <c r="J15761" s="53"/>
      <c r="K15761" s="64"/>
      <c r="O15761" s="60"/>
      <c r="P15761" s="67"/>
      <c r="T15761" s="53"/>
      <c r="U15761" s="64"/>
      <c r="Y15761" s="53"/>
      <c r="Z15761" s="64"/>
      <c r="AD15761" s="53"/>
    </row>
    <row r="15762" spans="1:30" s="13" customFormat="1" x14ac:dyDescent="0.25">
      <c r="A15762"/>
      <c r="B15762" s="32"/>
      <c r="C15762" s="34"/>
      <c r="D15762" s="10"/>
      <c r="J15762" s="53"/>
      <c r="K15762" s="64"/>
      <c r="O15762" s="60"/>
      <c r="P15762" s="67"/>
      <c r="T15762" s="53"/>
      <c r="U15762" s="64"/>
      <c r="Y15762" s="53"/>
      <c r="Z15762" s="64"/>
      <c r="AD15762" s="53"/>
    </row>
    <row r="15763" spans="1:30" s="13" customFormat="1" x14ac:dyDescent="0.25">
      <c r="A15763"/>
      <c r="B15763" s="32"/>
      <c r="C15763" s="34"/>
      <c r="D15763" s="10"/>
      <c r="J15763" s="53"/>
      <c r="K15763" s="64"/>
      <c r="O15763" s="60"/>
      <c r="P15763" s="67"/>
      <c r="T15763" s="53"/>
      <c r="U15763" s="64"/>
      <c r="Y15763" s="53"/>
      <c r="Z15763" s="64"/>
      <c r="AD15763" s="53"/>
    </row>
    <row r="15764" spans="1:30" s="13" customFormat="1" x14ac:dyDescent="0.25">
      <c r="A15764"/>
      <c r="B15764" s="32"/>
      <c r="C15764" s="34"/>
      <c r="D15764" s="10"/>
      <c r="J15764" s="53"/>
      <c r="K15764" s="64"/>
      <c r="O15764" s="60"/>
      <c r="P15764" s="67"/>
      <c r="T15764" s="53"/>
      <c r="U15764" s="64"/>
      <c r="Y15764" s="53"/>
      <c r="Z15764" s="64"/>
      <c r="AD15764" s="53"/>
    </row>
    <row r="15765" spans="1:30" s="13" customFormat="1" x14ac:dyDescent="0.25">
      <c r="A15765"/>
      <c r="B15765" s="32"/>
      <c r="C15765" s="34"/>
      <c r="D15765" s="10"/>
      <c r="J15765" s="53"/>
      <c r="K15765" s="64"/>
      <c r="O15765" s="60"/>
      <c r="P15765" s="67"/>
      <c r="T15765" s="53"/>
      <c r="U15765" s="64"/>
      <c r="Y15765" s="53"/>
      <c r="Z15765" s="64"/>
      <c r="AD15765" s="53"/>
    </row>
    <row r="15766" spans="1:30" s="13" customFormat="1" x14ac:dyDescent="0.25">
      <c r="A15766"/>
      <c r="B15766" s="32"/>
      <c r="C15766" s="34"/>
      <c r="D15766" s="10"/>
      <c r="J15766" s="53"/>
      <c r="K15766" s="64"/>
      <c r="O15766" s="60"/>
      <c r="P15766" s="67"/>
      <c r="T15766" s="53"/>
      <c r="U15766" s="64"/>
      <c r="Y15766" s="53"/>
      <c r="Z15766" s="64"/>
      <c r="AD15766" s="53"/>
    </row>
    <row r="15767" spans="1:30" s="13" customFormat="1" x14ac:dyDescent="0.25">
      <c r="A15767"/>
      <c r="B15767" s="32"/>
      <c r="C15767" s="34"/>
      <c r="D15767" s="10"/>
      <c r="J15767" s="53"/>
      <c r="K15767" s="64"/>
      <c r="O15767" s="60"/>
      <c r="P15767" s="67"/>
      <c r="T15767" s="53"/>
      <c r="U15767" s="64"/>
      <c r="Y15767" s="53"/>
      <c r="Z15767" s="64"/>
      <c r="AD15767" s="53"/>
    </row>
    <row r="15768" spans="1:30" s="13" customFormat="1" x14ac:dyDescent="0.25">
      <c r="A15768"/>
      <c r="B15768" s="32"/>
      <c r="C15768" s="34"/>
      <c r="D15768" s="10"/>
      <c r="J15768" s="53"/>
      <c r="K15768" s="64"/>
      <c r="O15768" s="60"/>
      <c r="P15768" s="67"/>
      <c r="T15768" s="53"/>
      <c r="U15768" s="64"/>
      <c r="Y15768" s="53"/>
      <c r="Z15768" s="64"/>
      <c r="AD15768" s="53"/>
    </row>
    <row r="15769" spans="1:30" s="13" customFormat="1" x14ac:dyDescent="0.25">
      <c r="A15769"/>
      <c r="B15769" s="32"/>
      <c r="C15769" s="34"/>
      <c r="D15769" s="10"/>
      <c r="J15769" s="53"/>
      <c r="K15769" s="64"/>
      <c r="O15769" s="60"/>
      <c r="P15769" s="67"/>
      <c r="T15769" s="53"/>
      <c r="U15769" s="64"/>
      <c r="Y15769" s="53"/>
      <c r="Z15769" s="64"/>
      <c r="AD15769" s="53"/>
    </row>
    <row r="15770" spans="1:30" s="13" customFormat="1" x14ac:dyDescent="0.25">
      <c r="A15770"/>
      <c r="B15770" s="32"/>
      <c r="C15770" s="34"/>
      <c r="D15770" s="10"/>
      <c r="J15770" s="53"/>
      <c r="K15770" s="64"/>
      <c r="O15770" s="60"/>
      <c r="P15770" s="67"/>
      <c r="T15770" s="53"/>
      <c r="U15770" s="64"/>
      <c r="Y15770" s="53"/>
      <c r="Z15770" s="64"/>
      <c r="AD15770" s="53"/>
    </row>
    <row r="15771" spans="1:30" s="13" customFormat="1" x14ac:dyDescent="0.25">
      <c r="A15771"/>
      <c r="B15771" s="32"/>
      <c r="C15771" s="34"/>
      <c r="D15771" s="10"/>
      <c r="J15771" s="53"/>
      <c r="K15771" s="64"/>
      <c r="O15771" s="60"/>
      <c r="P15771" s="67"/>
      <c r="T15771" s="53"/>
      <c r="U15771" s="64"/>
      <c r="Y15771" s="53"/>
      <c r="Z15771" s="64"/>
      <c r="AD15771" s="53"/>
    </row>
    <row r="15772" spans="1:30" s="13" customFormat="1" x14ac:dyDescent="0.25">
      <c r="A15772"/>
      <c r="B15772" s="32"/>
      <c r="C15772" s="34"/>
      <c r="D15772" s="10"/>
      <c r="J15772" s="53"/>
      <c r="K15772" s="64"/>
      <c r="O15772" s="60"/>
      <c r="P15772" s="67"/>
      <c r="T15772" s="53"/>
      <c r="U15772" s="64"/>
      <c r="Y15772" s="53"/>
      <c r="Z15772" s="64"/>
      <c r="AD15772" s="53"/>
    </row>
    <row r="15773" spans="1:30" s="13" customFormat="1" x14ac:dyDescent="0.25">
      <c r="A15773"/>
      <c r="B15773" s="32"/>
      <c r="C15773" s="34"/>
      <c r="D15773" s="10"/>
      <c r="J15773" s="53"/>
      <c r="K15773" s="64"/>
      <c r="O15773" s="60"/>
      <c r="P15773" s="67"/>
      <c r="T15773" s="53"/>
      <c r="U15773" s="64"/>
      <c r="Y15773" s="53"/>
      <c r="Z15773" s="64"/>
      <c r="AD15773" s="53"/>
    </row>
    <row r="15774" spans="1:30" s="13" customFormat="1" x14ac:dyDescent="0.25">
      <c r="A15774"/>
      <c r="B15774" s="32"/>
      <c r="C15774" s="34"/>
      <c r="D15774" s="10"/>
      <c r="J15774" s="53"/>
      <c r="K15774" s="64"/>
      <c r="O15774" s="60"/>
      <c r="P15774" s="67"/>
      <c r="T15774" s="53"/>
      <c r="U15774" s="64"/>
      <c r="Y15774" s="53"/>
      <c r="Z15774" s="64"/>
      <c r="AD15774" s="53"/>
    </row>
    <row r="15775" spans="1:30" s="13" customFormat="1" x14ac:dyDescent="0.25">
      <c r="A15775"/>
      <c r="B15775" s="32"/>
      <c r="C15775" s="34"/>
      <c r="D15775" s="10"/>
      <c r="J15775" s="53"/>
      <c r="K15775" s="64"/>
      <c r="O15775" s="60"/>
      <c r="P15775" s="67"/>
      <c r="T15775" s="53"/>
      <c r="U15775" s="64"/>
      <c r="Y15775" s="53"/>
      <c r="Z15775" s="64"/>
      <c r="AD15775" s="53"/>
    </row>
    <row r="15776" spans="1:30" s="13" customFormat="1" x14ac:dyDescent="0.25">
      <c r="A15776"/>
      <c r="B15776" s="32"/>
      <c r="C15776" s="34"/>
      <c r="D15776" s="10"/>
      <c r="J15776" s="53"/>
      <c r="K15776" s="64"/>
      <c r="O15776" s="60"/>
      <c r="P15776" s="67"/>
      <c r="T15776" s="53"/>
      <c r="U15776" s="64"/>
      <c r="Y15776" s="53"/>
      <c r="Z15776" s="64"/>
      <c r="AD15776" s="53"/>
    </row>
    <row r="15777" spans="1:30" s="13" customFormat="1" x14ac:dyDescent="0.25">
      <c r="A15777"/>
      <c r="B15777" s="32"/>
      <c r="C15777" s="34"/>
      <c r="D15777" s="10"/>
      <c r="J15777" s="53"/>
      <c r="K15777" s="64"/>
      <c r="O15777" s="60"/>
      <c r="P15777" s="67"/>
      <c r="T15777" s="53"/>
      <c r="U15777" s="64"/>
      <c r="Y15777" s="53"/>
      <c r="Z15777" s="64"/>
      <c r="AD15777" s="53"/>
    </row>
    <row r="15778" spans="1:30" s="13" customFormat="1" x14ac:dyDescent="0.25">
      <c r="A15778"/>
      <c r="B15778" s="32"/>
      <c r="C15778" s="34"/>
      <c r="D15778" s="10"/>
      <c r="J15778" s="53"/>
      <c r="K15778" s="64"/>
      <c r="O15778" s="60"/>
      <c r="P15778" s="67"/>
      <c r="T15778" s="53"/>
      <c r="U15778" s="64"/>
      <c r="Y15778" s="53"/>
      <c r="Z15778" s="64"/>
      <c r="AD15778" s="53"/>
    </row>
    <row r="15779" spans="1:30" s="13" customFormat="1" x14ac:dyDescent="0.25">
      <c r="A15779"/>
      <c r="B15779" s="32"/>
      <c r="C15779" s="34"/>
      <c r="D15779" s="10"/>
      <c r="J15779" s="53"/>
      <c r="K15779" s="64"/>
      <c r="O15779" s="60"/>
      <c r="P15779" s="67"/>
      <c r="T15779" s="53"/>
      <c r="U15779" s="64"/>
      <c r="Y15779" s="53"/>
      <c r="Z15779" s="64"/>
      <c r="AD15779" s="53"/>
    </row>
    <row r="15780" spans="1:30" s="13" customFormat="1" x14ac:dyDescent="0.25">
      <c r="A15780"/>
      <c r="B15780" s="32"/>
      <c r="C15780" s="34"/>
      <c r="D15780" s="10"/>
      <c r="J15780" s="53"/>
      <c r="K15780" s="64"/>
      <c r="O15780" s="60"/>
      <c r="P15780" s="67"/>
      <c r="T15780" s="53"/>
      <c r="U15780" s="64"/>
      <c r="Y15780" s="53"/>
      <c r="Z15780" s="64"/>
      <c r="AD15780" s="53"/>
    </row>
    <row r="15781" spans="1:30" s="13" customFormat="1" x14ac:dyDescent="0.25">
      <c r="A15781"/>
      <c r="B15781" s="32"/>
      <c r="C15781" s="34"/>
      <c r="D15781" s="10"/>
      <c r="J15781" s="53"/>
      <c r="K15781" s="64"/>
      <c r="O15781" s="60"/>
      <c r="P15781" s="67"/>
      <c r="T15781" s="53"/>
      <c r="U15781" s="64"/>
      <c r="Y15781" s="53"/>
      <c r="Z15781" s="64"/>
      <c r="AD15781" s="53"/>
    </row>
    <row r="15782" spans="1:30" s="13" customFormat="1" x14ac:dyDescent="0.25">
      <c r="A15782"/>
      <c r="B15782" s="32"/>
      <c r="C15782" s="34"/>
      <c r="D15782" s="10"/>
      <c r="J15782" s="53"/>
      <c r="K15782" s="64"/>
      <c r="O15782" s="60"/>
      <c r="P15782" s="67"/>
      <c r="T15782" s="53"/>
      <c r="U15782" s="64"/>
      <c r="Y15782" s="53"/>
      <c r="Z15782" s="64"/>
      <c r="AD15782" s="53"/>
    </row>
    <row r="15783" spans="1:30" s="13" customFormat="1" x14ac:dyDescent="0.25">
      <c r="A15783"/>
      <c r="B15783" s="32"/>
      <c r="C15783" s="34"/>
      <c r="D15783" s="10"/>
      <c r="J15783" s="53"/>
      <c r="K15783" s="64"/>
      <c r="O15783" s="60"/>
      <c r="P15783" s="67"/>
      <c r="T15783" s="53"/>
      <c r="U15783" s="64"/>
      <c r="Y15783" s="53"/>
      <c r="Z15783" s="64"/>
      <c r="AD15783" s="53"/>
    </row>
    <row r="15784" spans="1:30" s="13" customFormat="1" x14ac:dyDescent="0.25">
      <c r="A15784"/>
      <c r="B15784" s="32"/>
      <c r="C15784" s="34"/>
      <c r="D15784" s="10"/>
      <c r="J15784" s="53"/>
      <c r="K15784" s="64"/>
      <c r="O15784" s="60"/>
      <c r="P15784" s="67"/>
      <c r="T15784" s="53"/>
      <c r="U15784" s="64"/>
      <c r="Y15784" s="53"/>
      <c r="Z15784" s="64"/>
      <c r="AD15784" s="53"/>
    </row>
    <row r="15785" spans="1:30" s="13" customFormat="1" x14ac:dyDescent="0.25">
      <c r="A15785"/>
      <c r="B15785" s="32"/>
      <c r="C15785" s="34"/>
      <c r="D15785" s="10"/>
      <c r="J15785" s="53"/>
      <c r="K15785" s="64"/>
      <c r="O15785" s="60"/>
      <c r="P15785" s="67"/>
      <c r="T15785" s="53"/>
      <c r="U15785" s="64"/>
      <c r="Y15785" s="53"/>
      <c r="Z15785" s="64"/>
      <c r="AD15785" s="53"/>
    </row>
    <row r="15786" spans="1:30" s="13" customFormat="1" x14ac:dyDescent="0.25">
      <c r="A15786"/>
      <c r="B15786" s="32"/>
      <c r="C15786" s="34"/>
      <c r="D15786" s="10"/>
      <c r="J15786" s="53"/>
      <c r="K15786" s="64"/>
      <c r="O15786" s="60"/>
      <c r="P15786" s="67"/>
      <c r="T15786" s="53"/>
      <c r="U15786" s="64"/>
      <c r="Y15786" s="53"/>
      <c r="Z15786" s="64"/>
      <c r="AD15786" s="53"/>
    </row>
    <row r="15787" spans="1:30" s="13" customFormat="1" x14ac:dyDescent="0.25">
      <c r="A15787"/>
      <c r="B15787" s="32"/>
      <c r="C15787" s="34"/>
      <c r="D15787" s="10"/>
      <c r="J15787" s="53"/>
      <c r="K15787" s="64"/>
      <c r="O15787" s="60"/>
      <c r="P15787" s="67"/>
      <c r="T15787" s="53"/>
      <c r="U15787" s="64"/>
      <c r="Y15787" s="53"/>
      <c r="Z15787" s="64"/>
      <c r="AD15787" s="53"/>
    </row>
    <row r="15788" spans="1:30" s="13" customFormat="1" x14ac:dyDescent="0.25">
      <c r="A15788"/>
      <c r="B15788" s="32"/>
      <c r="C15788" s="34"/>
      <c r="D15788" s="10"/>
      <c r="J15788" s="53"/>
      <c r="K15788" s="64"/>
      <c r="O15788" s="60"/>
      <c r="P15788" s="67"/>
      <c r="T15788" s="53"/>
      <c r="U15788" s="64"/>
      <c r="Y15788" s="53"/>
      <c r="Z15788" s="64"/>
      <c r="AD15788" s="53"/>
    </row>
    <row r="15789" spans="1:30" s="13" customFormat="1" x14ac:dyDescent="0.25">
      <c r="A15789"/>
      <c r="B15789" s="32"/>
      <c r="C15789" s="34"/>
      <c r="D15789" s="10"/>
      <c r="J15789" s="53"/>
      <c r="K15789" s="64"/>
      <c r="O15789" s="60"/>
      <c r="P15789" s="67"/>
      <c r="T15789" s="53"/>
      <c r="U15789" s="64"/>
      <c r="Y15789" s="53"/>
      <c r="Z15789" s="64"/>
      <c r="AD15789" s="53"/>
    </row>
    <row r="15790" spans="1:30" s="13" customFormat="1" x14ac:dyDescent="0.25">
      <c r="A15790"/>
      <c r="B15790" s="32"/>
      <c r="C15790" s="34"/>
      <c r="D15790" s="10"/>
      <c r="J15790" s="53"/>
      <c r="K15790" s="64"/>
      <c r="O15790" s="60"/>
      <c r="P15790" s="67"/>
      <c r="T15790" s="53"/>
      <c r="U15790" s="64"/>
      <c r="Y15790" s="53"/>
      <c r="Z15790" s="64"/>
      <c r="AD15790" s="53"/>
    </row>
    <row r="15791" spans="1:30" s="13" customFormat="1" x14ac:dyDescent="0.25">
      <c r="A15791"/>
      <c r="B15791" s="32"/>
      <c r="C15791" s="34"/>
      <c r="D15791" s="10"/>
      <c r="J15791" s="53"/>
      <c r="K15791" s="64"/>
      <c r="O15791" s="60"/>
      <c r="P15791" s="67"/>
      <c r="T15791" s="53"/>
      <c r="U15791" s="64"/>
      <c r="Y15791" s="53"/>
      <c r="Z15791" s="64"/>
      <c r="AD15791" s="53"/>
    </row>
    <row r="15792" spans="1:30" s="13" customFormat="1" x14ac:dyDescent="0.25">
      <c r="A15792"/>
      <c r="B15792" s="32"/>
      <c r="C15792" s="34"/>
      <c r="D15792" s="10"/>
      <c r="J15792" s="53"/>
      <c r="K15792" s="64"/>
      <c r="O15792" s="60"/>
      <c r="P15792" s="67"/>
      <c r="T15792" s="53"/>
      <c r="U15792" s="64"/>
      <c r="Y15792" s="53"/>
      <c r="Z15792" s="64"/>
      <c r="AD15792" s="53"/>
    </row>
    <row r="15793" spans="1:30" s="13" customFormat="1" x14ac:dyDescent="0.25">
      <c r="A15793"/>
      <c r="B15793" s="32"/>
      <c r="C15793" s="34"/>
      <c r="D15793" s="10"/>
      <c r="J15793" s="53"/>
      <c r="K15793" s="64"/>
      <c r="O15793" s="60"/>
      <c r="P15793" s="67"/>
      <c r="T15793" s="53"/>
      <c r="U15793" s="64"/>
      <c r="Y15793" s="53"/>
      <c r="Z15793" s="64"/>
      <c r="AD15793" s="53"/>
    </row>
    <row r="15794" spans="1:30" s="13" customFormat="1" x14ac:dyDescent="0.25">
      <c r="A15794"/>
      <c r="B15794" s="32"/>
      <c r="C15794" s="34"/>
      <c r="D15794" s="10"/>
      <c r="J15794" s="53"/>
      <c r="K15794" s="64"/>
      <c r="O15794" s="60"/>
      <c r="P15794" s="67"/>
      <c r="T15794" s="53"/>
      <c r="U15794" s="64"/>
      <c r="Y15794" s="53"/>
      <c r="Z15794" s="64"/>
      <c r="AD15794" s="53"/>
    </row>
    <row r="15795" spans="1:30" s="13" customFormat="1" x14ac:dyDescent="0.25">
      <c r="A15795"/>
      <c r="B15795" s="32"/>
      <c r="C15795" s="34"/>
      <c r="D15795" s="10"/>
      <c r="J15795" s="53"/>
      <c r="K15795" s="64"/>
      <c r="O15795" s="60"/>
      <c r="P15795" s="67"/>
      <c r="T15795" s="53"/>
      <c r="U15795" s="64"/>
      <c r="Y15795" s="53"/>
      <c r="Z15795" s="64"/>
      <c r="AD15795" s="53"/>
    </row>
    <row r="15796" spans="1:30" s="13" customFormat="1" x14ac:dyDescent="0.25">
      <c r="A15796"/>
      <c r="B15796" s="32"/>
      <c r="C15796" s="34"/>
      <c r="D15796" s="10"/>
      <c r="J15796" s="53"/>
      <c r="K15796" s="64"/>
      <c r="O15796" s="60"/>
      <c r="P15796" s="67"/>
      <c r="T15796" s="53"/>
      <c r="U15796" s="64"/>
      <c r="Y15796" s="53"/>
      <c r="Z15796" s="64"/>
      <c r="AD15796" s="53"/>
    </row>
    <row r="15797" spans="1:30" s="13" customFormat="1" x14ac:dyDescent="0.25">
      <c r="A15797"/>
      <c r="B15797" s="32"/>
      <c r="C15797" s="34"/>
      <c r="D15797" s="10"/>
      <c r="J15797" s="53"/>
      <c r="K15797" s="64"/>
      <c r="O15797" s="60"/>
      <c r="P15797" s="67"/>
      <c r="T15797" s="53"/>
      <c r="U15797" s="64"/>
      <c r="Y15797" s="53"/>
      <c r="Z15797" s="64"/>
      <c r="AD15797" s="53"/>
    </row>
    <row r="15798" spans="1:30" s="13" customFormat="1" x14ac:dyDescent="0.25">
      <c r="A15798"/>
      <c r="B15798" s="32"/>
      <c r="C15798" s="34"/>
      <c r="D15798" s="10"/>
      <c r="J15798" s="53"/>
      <c r="K15798" s="64"/>
      <c r="O15798" s="60"/>
      <c r="P15798" s="67"/>
      <c r="T15798" s="53"/>
      <c r="U15798" s="64"/>
      <c r="Y15798" s="53"/>
      <c r="Z15798" s="64"/>
      <c r="AD15798" s="53"/>
    </row>
    <row r="15799" spans="1:30" s="13" customFormat="1" x14ac:dyDescent="0.25">
      <c r="A15799"/>
      <c r="B15799" s="32"/>
      <c r="C15799" s="34"/>
      <c r="D15799" s="10"/>
      <c r="J15799" s="53"/>
      <c r="K15799" s="64"/>
      <c r="O15799" s="60"/>
      <c r="P15799" s="67"/>
      <c r="T15799" s="53"/>
      <c r="U15799" s="64"/>
      <c r="Y15799" s="53"/>
      <c r="Z15799" s="64"/>
      <c r="AD15799" s="53"/>
    </row>
    <row r="15800" spans="1:30" s="13" customFormat="1" x14ac:dyDescent="0.25">
      <c r="A15800"/>
      <c r="B15800" s="32"/>
      <c r="C15800" s="34"/>
      <c r="D15800" s="10"/>
      <c r="J15800" s="53"/>
      <c r="K15800" s="64"/>
      <c r="O15800" s="60"/>
      <c r="P15800" s="67"/>
      <c r="T15800" s="53"/>
      <c r="U15800" s="64"/>
      <c r="Y15800" s="53"/>
      <c r="Z15800" s="64"/>
      <c r="AD15800" s="53"/>
    </row>
    <row r="15801" spans="1:30" s="13" customFormat="1" x14ac:dyDescent="0.25">
      <c r="A15801"/>
      <c r="B15801" s="32"/>
      <c r="C15801" s="34"/>
      <c r="D15801" s="10"/>
      <c r="J15801" s="53"/>
      <c r="K15801" s="64"/>
      <c r="O15801" s="60"/>
      <c r="P15801" s="67"/>
      <c r="T15801" s="53"/>
      <c r="U15801" s="64"/>
      <c r="Y15801" s="53"/>
      <c r="Z15801" s="64"/>
      <c r="AD15801" s="53"/>
    </row>
    <row r="15802" spans="1:30" s="13" customFormat="1" x14ac:dyDescent="0.25">
      <c r="A15802"/>
      <c r="B15802" s="32"/>
      <c r="C15802" s="34"/>
      <c r="D15802" s="10"/>
      <c r="J15802" s="53"/>
      <c r="K15802" s="64"/>
      <c r="O15802" s="60"/>
      <c r="P15802" s="67"/>
      <c r="T15802" s="53"/>
      <c r="U15802" s="64"/>
      <c r="Y15802" s="53"/>
      <c r="Z15802" s="64"/>
      <c r="AD15802" s="53"/>
    </row>
    <row r="15803" spans="1:30" s="13" customFormat="1" x14ac:dyDescent="0.25">
      <c r="A15803"/>
      <c r="B15803" s="32"/>
      <c r="C15803" s="34"/>
      <c r="D15803" s="10"/>
      <c r="J15803" s="53"/>
      <c r="K15803" s="64"/>
      <c r="O15803" s="60"/>
      <c r="P15803" s="67"/>
      <c r="T15803" s="53"/>
      <c r="U15803" s="64"/>
      <c r="Y15803" s="53"/>
      <c r="Z15803" s="64"/>
      <c r="AD15803" s="53"/>
    </row>
    <row r="15804" spans="1:30" s="13" customFormat="1" x14ac:dyDescent="0.25">
      <c r="A15804"/>
      <c r="B15804" s="32"/>
      <c r="C15804" s="34"/>
      <c r="D15804" s="10"/>
      <c r="J15804" s="53"/>
      <c r="K15804" s="64"/>
      <c r="O15804" s="60"/>
      <c r="P15804" s="67"/>
      <c r="T15804" s="53"/>
      <c r="U15804" s="64"/>
      <c r="Y15804" s="53"/>
      <c r="Z15804" s="64"/>
      <c r="AD15804" s="53"/>
    </row>
    <row r="15805" spans="1:30" s="13" customFormat="1" x14ac:dyDescent="0.25">
      <c r="A15805"/>
      <c r="B15805" s="32"/>
      <c r="C15805" s="34"/>
      <c r="D15805" s="10"/>
      <c r="J15805" s="53"/>
      <c r="K15805" s="64"/>
      <c r="O15805" s="60"/>
      <c r="P15805" s="67"/>
      <c r="T15805" s="53"/>
      <c r="U15805" s="64"/>
      <c r="Y15805" s="53"/>
      <c r="Z15805" s="64"/>
      <c r="AD15805" s="53"/>
    </row>
    <row r="15806" spans="1:30" s="13" customFormat="1" x14ac:dyDescent="0.25">
      <c r="A15806"/>
      <c r="B15806" s="32"/>
      <c r="C15806" s="34"/>
      <c r="D15806" s="10"/>
      <c r="J15806" s="53"/>
      <c r="K15806" s="64"/>
      <c r="O15806" s="60"/>
      <c r="P15806" s="67"/>
      <c r="T15806" s="53"/>
      <c r="U15806" s="64"/>
      <c r="Y15806" s="53"/>
      <c r="Z15806" s="64"/>
      <c r="AD15806" s="53"/>
    </row>
    <row r="15807" spans="1:30" s="13" customFormat="1" x14ac:dyDescent="0.25">
      <c r="A15807"/>
      <c r="B15807" s="32"/>
      <c r="C15807" s="34"/>
      <c r="D15807" s="10"/>
      <c r="J15807" s="53"/>
      <c r="K15807" s="64"/>
      <c r="O15807" s="60"/>
      <c r="P15807" s="67"/>
      <c r="T15807" s="53"/>
      <c r="U15807" s="64"/>
      <c r="Y15807" s="53"/>
      <c r="Z15807" s="64"/>
      <c r="AD15807" s="53"/>
    </row>
    <row r="15808" spans="1:30" s="13" customFormat="1" x14ac:dyDescent="0.25">
      <c r="A15808"/>
      <c r="B15808" s="32"/>
      <c r="C15808" s="34"/>
      <c r="D15808" s="10"/>
      <c r="J15808" s="53"/>
      <c r="K15808" s="64"/>
      <c r="O15808" s="60"/>
      <c r="P15808" s="67"/>
      <c r="T15808" s="53"/>
      <c r="U15808" s="64"/>
      <c r="Y15808" s="53"/>
      <c r="Z15808" s="64"/>
      <c r="AD15808" s="53"/>
    </row>
    <row r="15809" spans="1:30" s="13" customFormat="1" x14ac:dyDescent="0.25">
      <c r="A15809"/>
      <c r="B15809" s="32"/>
      <c r="C15809" s="34"/>
      <c r="D15809" s="10"/>
      <c r="J15809" s="53"/>
      <c r="K15809" s="64"/>
      <c r="O15809" s="60"/>
      <c r="P15809" s="67"/>
      <c r="T15809" s="53"/>
      <c r="U15809" s="64"/>
      <c r="Y15809" s="53"/>
      <c r="Z15809" s="64"/>
      <c r="AD15809" s="53"/>
    </row>
    <row r="15810" spans="1:30" s="13" customFormat="1" x14ac:dyDescent="0.25">
      <c r="A15810"/>
      <c r="B15810" s="32"/>
      <c r="C15810" s="34"/>
      <c r="D15810" s="10"/>
      <c r="J15810" s="53"/>
      <c r="K15810" s="64"/>
      <c r="O15810" s="60"/>
      <c r="P15810" s="67"/>
      <c r="T15810" s="53"/>
      <c r="U15810" s="64"/>
      <c r="Y15810" s="53"/>
      <c r="Z15810" s="64"/>
      <c r="AD15810" s="53"/>
    </row>
    <row r="15811" spans="1:30" s="13" customFormat="1" x14ac:dyDescent="0.25">
      <c r="A15811"/>
      <c r="B15811" s="32"/>
      <c r="C15811" s="34"/>
      <c r="D15811" s="10"/>
      <c r="J15811" s="53"/>
      <c r="K15811" s="64"/>
      <c r="O15811" s="60"/>
      <c r="P15811" s="67"/>
      <c r="T15811" s="53"/>
      <c r="U15811" s="64"/>
      <c r="Y15811" s="53"/>
      <c r="Z15811" s="64"/>
      <c r="AD15811" s="53"/>
    </row>
    <row r="15812" spans="1:30" s="13" customFormat="1" x14ac:dyDescent="0.25">
      <c r="A15812"/>
      <c r="B15812" s="32"/>
      <c r="C15812" s="34"/>
      <c r="D15812" s="10"/>
      <c r="J15812" s="53"/>
      <c r="K15812" s="64"/>
      <c r="O15812" s="60"/>
      <c r="P15812" s="67"/>
      <c r="T15812" s="53"/>
      <c r="U15812" s="64"/>
      <c r="Y15812" s="53"/>
      <c r="Z15812" s="64"/>
      <c r="AD15812" s="53"/>
    </row>
    <row r="15813" spans="1:30" s="13" customFormat="1" x14ac:dyDescent="0.25">
      <c r="A15813"/>
      <c r="B15813" s="32"/>
      <c r="C15813" s="34"/>
      <c r="D15813" s="10"/>
      <c r="J15813" s="53"/>
      <c r="K15813" s="64"/>
      <c r="O15813" s="60"/>
      <c r="P15813" s="67"/>
      <c r="T15813" s="53"/>
      <c r="U15813" s="64"/>
      <c r="Y15813" s="53"/>
      <c r="Z15813" s="64"/>
      <c r="AD15813" s="53"/>
    </row>
    <row r="15814" spans="1:30" s="13" customFormat="1" x14ac:dyDescent="0.25">
      <c r="A15814"/>
      <c r="B15814" s="32"/>
      <c r="C15814" s="34"/>
      <c r="D15814" s="10"/>
      <c r="J15814" s="53"/>
      <c r="K15814" s="64"/>
      <c r="O15814" s="60"/>
      <c r="P15814" s="67"/>
      <c r="T15814" s="53"/>
      <c r="U15814" s="64"/>
      <c r="Y15814" s="53"/>
      <c r="Z15814" s="64"/>
      <c r="AD15814" s="53"/>
    </row>
    <row r="15815" spans="1:30" s="13" customFormat="1" x14ac:dyDescent="0.25">
      <c r="A15815"/>
      <c r="B15815" s="32"/>
      <c r="C15815" s="34"/>
      <c r="D15815" s="10"/>
      <c r="J15815" s="53"/>
      <c r="K15815" s="64"/>
      <c r="O15815" s="60"/>
      <c r="P15815" s="67"/>
      <c r="T15815" s="53"/>
      <c r="U15815" s="64"/>
      <c r="Y15815" s="53"/>
      <c r="Z15815" s="64"/>
      <c r="AD15815" s="53"/>
    </row>
    <row r="15816" spans="1:30" s="13" customFormat="1" x14ac:dyDescent="0.25">
      <c r="A15816"/>
      <c r="B15816" s="32"/>
      <c r="C15816" s="34"/>
      <c r="D15816" s="10"/>
      <c r="J15816" s="53"/>
      <c r="K15816" s="64"/>
      <c r="O15816" s="60"/>
      <c r="P15816" s="67"/>
      <c r="T15816" s="53"/>
      <c r="U15816" s="64"/>
      <c r="Y15816" s="53"/>
      <c r="Z15816" s="64"/>
      <c r="AD15816" s="53"/>
    </row>
    <row r="15817" spans="1:30" s="13" customFormat="1" x14ac:dyDescent="0.25">
      <c r="A15817"/>
      <c r="B15817" s="32"/>
      <c r="C15817" s="34"/>
      <c r="D15817" s="10"/>
      <c r="J15817" s="53"/>
      <c r="K15817" s="64"/>
      <c r="O15817" s="60"/>
      <c r="P15817" s="67"/>
      <c r="T15817" s="53"/>
      <c r="U15817" s="64"/>
      <c r="Y15817" s="53"/>
      <c r="Z15817" s="64"/>
      <c r="AD15817" s="53"/>
    </row>
    <row r="15818" spans="1:30" s="13" customFormat="1" x14ac:dyDescent="0.25">
      <c r="A15818"/>
      <c r="B15818" s="32"/>
      <c r="C15818" s="34"/>
      <c r="D15818" s="10"/>
      <c r="J15818" s="53"/>
      <c r="K15818" s="64"/>
      <c r="O15818" s="60"/>
      <c r="P15818" s="67"/>
      <c r="T15818" s="53"/>
      <c r="U15818" s="64"/>
      <c r="Y15818" s="53"/>
      <c r="Z15818" s="64"/>
      <c r="AD15818" s="53"/>
    </row>
    <row r="15819" spans="1:30" s="13" customFormat="1" x14ac:dyDescent="0.25">
      <c r="A15819"/>
      <c r="B15819" s="32"/>
      <c r="C15819" s="34"/>
      <c r="D15819" s="10"/>
      <c r="J15819" s="53"/>
      <c r="K15819" s="64"/>
      <c r="O15819" s="60"/>
      <c r="P15819" s="67"/>
      <c r="T15819" s="53"/>
      <c r="U15819" s="64"/>
      <c r="Y15819" s="53"/>
      <c r="Z15819" s="64"/>
      <c r="AD15819" s="53"/>
    </row>
    <row r="15820" spans="1:30" s="13" customFormat="1" x14ac:dyDescent="0.25">
      <c r="A15820"/>
      <c r="B15820" s="32"/>
      <c r="C15820" s="34"/>
      <c r="D15820" s="10"/>
      <c r="J15820" s="53"/>
      <c r="K15820" s="64"/>
      <c r="O15820" s="60"/>
      <c r="P15820" s="67"/>
      <c r="T15820" s="53"/>
      <c r="U15820" s="64"/>
      <c r="Y15820" s="53"/>
      <c r="Z15820" s="64"/>
      <c r="AD15820" s="53"/>
    </row>
    <row r="15821" spans="1:30" s="13" customFormat="1" x14ac:dyDescent="0.25">
      <c r="A15821"/>
      <c r="B15821" s="32"/>
      <c r="C15821" s="34"/>
      <c r="D15821" s="10"/>
      <c r="J15821" s="53"/>
      <c r="K15821" s="64"/>
      <c r="O15821" s="60"/>
      <c r="P15821" s="67"/>
      <c r="T15821" s="53"/>
      <c r="U15821" s="64"/>
      <c r="Y15821" s="53"/>
      <c r="Z15821" s="64"/>
      <c r="AD15821" s="53"/>
    </row>
    <row r="15822" spans="1:30" s="13" customFormat="1" x14ac:dyDescent="0.25">
      <c r="A15822"/>
      <c r="B15822" s="32"/>
      <c r="C15822" s="34"/>
      <c r="D15822" s="10"/>
      <c r="J15822" s="53"/>
      <c r="K15822" s="64"/>
      <c r="O15822" s="60"/>
      <c r="P15822" s="67"/>
      <c r="T15822" s="53"/>
      <c r="U15822" s="64"/>
      <c r="Y15822" s="53"/>
      <c r="Z15822" s="64"/>
      <c r="AD15822" s="53"/>
    </row>
    <row r="15823" spans="1:30" s="13" customFormat="1" x14ac:dyDescent="0.25">
      <c r="A15823"/>
      <c r="B15823" s="32"/>
      <c r="C15823" s="34"/>
      <c r="D15823" s="10"/>
      <c r="J15823" s="53"/>
      <c r="K15823" s="64"/>
      <c r="O15823" s="60"/>
      <c r="P15823" s="67"/>
      <c r="T15823" s="53"/>
      <c r="U15823" s="64"/>
      <c r="Y15823" s="53"/>
      <c r="Z15823" s="64"/>
      <c r="AD15823" s="53"/>
    </row>
    <row r="15824" spans="1:30" s="13" customFormat="1" x14ac:dyDescent="0.25">
      <c r="A15824"/>
      <c r="B15824" s="32"/>
      <c r="C15824" s="34"/>
      <c r="D15824" s="10"/>
      <c r="J15824" s="53"/>
      <c r="K15824" s="64"/>
      <c r="O15824" s="60"/>
      <c r="P15824" s="67"/>
      <c r="T15824" s="53"/>
      <c r="U15824" s="64"/>
      <c r="Y15824" s="53"/>
      <c r="Z15824" s="64"/>
      <c r="AD15824" s="53"/>
    </row>
    <row r="15825" spans="1:30" s="13" customFormat="1" x14ac:dyDescent="0.25">
      <c r="A15825"/>
      <c r="B15825" s="32"/>
      <c r="C15825" s="34"/>
      <c r="D15825" s="10"/>
      <c r="J15825" s="53"/>
      <c r="K15825" s="64"/>
      <c r="O15825" s="60"/>
      <c r="P15825" s="67"/>
      <c r="T15825" s="53"/>
      <c r="U15825" s="64"/>
      <c r="Y15825" s="53"/>
      <c r="Z15825" s="64"/>
      <c r="AD15825" s="53"/>
    </row>
    <row r="15826" spans="1:30" s="13" customFormat="1" x14ac:dyDescent="0.25">
      <c r="A15826"/>
      <c r="B15826" s="32"/>
      <c r="C15826" s="34"/>
      <c r="D15826" s="10"/>
      <c r="J15826" s="53"/>
      <c r="K15826" s="64"/>
      <c r="O15826" s="60"/>
      <c r="P15826" s="67"/>
      <c r="T15826" s="53"/>
      <c r="U15826" s="64"/>
      <c r="Y15826" s="53"/>
      <c r="Z15826" s="64"/>
      <c r="AD15826" s="53"/>
    </row>
    <row r="15827" spans="1:30" s="13" customFormat="1" x14ac:dyDescent="0.25">
      <c r="A15827"/>
      <c r="B15827" s="32"/>
      <c r="C15827" s="34"/>
      <c r="D15827" s="10"/>
      <c r="J15827" s="53"/>
      <c r="K15827" s="64"/>
      <c r="O15827" s="60"/>
      <c r="P15827" s="67"/>
      <c r="T15827" s="53"/>
      <c r="U15827" s="64"/>
      <c r="Y15827" s="53"/>
      <c r="Z15827" s="64"/>
      <c r="AD15827" s="53"/>
    </row>
    <row r="15828" spans="1:30" s="13" customFormat="1" x14ac:dyDescent="0.25">
      <c r="A15828"/>
      <c r="B15828" s="32"/>
      <c r="C15828" s="34"/>
      <c r="D15828" s="10"/>
      <c r="J15828" s="53"/>
      <c r="K15828" s="64"/>
      <c r="O15828" s="60"/>
      <c r="P15828" s="67"/>
      <c r="T15828" s="53"/>
      <c r="U15828" s="64"/>
      <c r="Y15828" s="53"/>
      <c r="Z15828" s="64"/>
      <c r="AD15828" s="53"/>
    </row>
    <row r="15829" spans="1:30" s="13" customFormat="1" x14ac:dyDescent="0.25">
      <c r="A15829"/>
      <c r="B15829" s="32"/>
      <c r="C15829" s="34"/>
      <c r="D15829" s="10"/>
      <c r="J15829" s="53"/>
      <c r="K15829" s="64"/>
      <c r="O15829" s="60"/>
      <c r="P15829" s="67"/>
      <c r="T15829" s="53"/>
      <c r="U15829" s="64"/>
      <c r="Y15829" s="53"/>
      <c r="Z15829" s="64"/>
      <c r="AD15829" s="53"/>
    </row>
    <row r="15830" spans="1:30" s="13" customFormat="1" x14ac:dyDescent="0.25">
      <c r="A15830"/>
      <c r="B15830" s="32"/>
      <c r="C15830" s="34"/>
      <c r="D15830" s="10"/>
      <c r="J15830" s="53"/>
      <c r="K15830" s="64"/>
      <c r="O15830" s="60"/>
      <c r="P15830" s="67"/>
      <c r="T15830" s="53"/>
      <c r="U15830" s="64"/>
      <c r="Y15830" s="53"/>
      <c r="Z15830" s="64"/>
      <c r="AD15830" s="53"/>
    </row>
    <row r="15831" spans="1:30" s="13" customFormat="1" x14ac:dyDescent="0.25">
      <c r="A15831"/>
      <c r="B15831" s="32"/>
      <c r="C15831" s="34"/>
      <c r="D15831" s="10"/>
      <c r="J15831" s="53"/>
      <c r="K15831" s="64"/>
      <c r="O15831" s="60"/>
      <c r="P15831" s="67"/>
      <c r="T15831" s="53"/>
      <c r="U15831" s="64"/>
      <c r="Y15831" s="53"/>
      <c r="Z15831" s="64"/>
      <c r="AD15831" s="53"/>
    </row>
    <row r="15832" spans="1:30" s="13" customFormat="1" x14ac:dyDescent="0.25">
      <c r="A15832"/>
      <c r="B15832" s="32"/>
      <c r="C15832" s="34"/>
      <c r="D15832" s="10"/>
      <c r="J15832" s="53"/>
      <c r="K15832" s="64"/>
      <c r="O15832" s="60"/>
      <c r="P15832" s="67"/>
      <c r="T15832" s="53"/>
      <c r="U15832" s="64"/>
      <c r="Y15832" s="53"/>
      <c r="Z15832" s="64"/>
      <c r="AD15832" s="53"/>
    </row>
    <row r="15833" spans="1:30" s="13" customFormat="1" x14ac:dyDescent="0.25">
      <c r="A15833"/>
      <c r="B15833" s="32"/>
      <c r="C15833" s="34"/>
      <c r="D15833" s="10"/>
      <c r="J15833" s="53"/>
      <c r="K15833" s="64"/>
      <c r="O15833" s="60"/>
      <c r="P15833" s="67"/>
      <c r="T15833" s="53"/>
      <c r="U15833" s="64"/>
      <c r="Y15833" s="53"/>
      <c r="Z15833" s="64"/>
      <c r="AD15833" s="53"/>
    </row>
    <row r="15834" spans="1:30" s="13" customFormat="1" x14ac:dyDescent="0.25">
      <c r="A15834"/>
      <c r="B15834" s="32"/>
      <c r="C15834" s="34"/>
      <c r="D15834" s="10"/>
      <c r="J15834" s="53"/>
      <c r="K15834" s="64"/>
      <c r="O15834" s="60"/>
      <c r="P15834" s="67"/>
      <c r="T15834" s="53"/>
      <c r="U15834" s="64"/>
      <c r="Y15834" s="53"/>
      <c r="Z15834" s="64"/>
      <c r="AD15834" s="53"/>
    </row>
    <row r="15835" spans="1:30" s="13" customFormat="1" x14ac:dyDescent="0.25">
      <c r="A15835"/>
      <c r="B15835" s="32"/>
      <c r="C15835" s="34"/>
      <c r="D15835" s="10"/>
      <c r="J15835" s="53"/>
      <c r="K15835" s="64"/>
      <c r="O15835" s="60"/>
      <c r="P15835" s="67"/>
      <c r="T15835" s="53"/>
      <c r="U15835" s="64"/>
      <c r="Y15835" s="53"/>
      <c r="Z15835" s="64"/>
      <c r="AD15835" s="53"/>
    </row>
    <row r="15836" spans="1:30" s="13" customFormat="1" x14ac:dyDescent="0.25">
      <c r="A15836"/>
      <c r="B15836" s="32"/>
      <c r="C15836" s="34"/>
      <c r="D15836" s="10"/>
      <c r="J15836" s="53"/>
      <c r="K15836" s="64"/>
      <c r="O15836" s="60"/>
      <c r="P15836" s="67"/>
      <c r="T15836" s="53"/>
      <c r="U15836" s="64"/>
      <c r="Y15836" s="53"/>
      <c r="Z15836" s="64"/>
      <c r="AD15836" s="53"/>
    </row>
    <row r="15837" spans="1:30" s="13" customFormat="1" x14ac:dyDescent="0.25">
      <c r="A15837"/>
      <c r="B15837" s="32"/>
      <c r="C15837" s="34"/>
      <c r="D15837" s="10"/>
      <c r="J15837" s="53"/>
      <c r="K15837" s="64"/>
      <c r="O15837" s="60"/>
      <c r="P15837" s="67"/>
      <c r="T15837" s="53"/>
      <c r="U15837" s="64"/>
      <c r="Y15837" s="53"/>
      <c r="Z15837" s="64"/>
      <c r="AD15837" s="53"/>
    </row>
    <row r="15838" spans="1:30" s="13" customFormat="1" x14ac:dyDescent="0.25">
      <c r="A15838"/>
      <c r="B15838" s="32"/>
      <c r="C15838" s="34"/>
      <c r="D15838" s="10"/>
      <c r="J15838" s="53"/>
      <c r="K15838" s="64"/>
      <c r="O15838" s="60"/>
      <c r="P15838" s="67"/>
      <c r="T15838" s="53"/>
      <c r="U15838" s="64"/>
      <c r="Y15838" s="53"/>
      <c r="Z15838" s="64"/>
      <c r="AD15838" s="53"/>
    </row>
    <row r="15839" spans="1:30" s="13" customFormat="1" x14ac:dyDescent="0.25">
      <c r="A15839"/>
      <c r="B15839" s="32"/>
      <c r="C15839" s="34"/>
      <c r="D15839" s="10"/>
      <c r="J15839" s="53"/>
      <c r="K15839" s="64"/>
      <c r="O15839" s="60"/>
      <c r="P15839" s="67"/>
      <c r="T15839" s="53"/>
      <c r="U15839" s="64"/>
      <c r="Y15839" s="53"/>
      <c r="Z15839" s="64"/>
      <c r="AD15839" s="53"/>
    </row>
    <row r="15840" spans="1:30" s="13" customFormat="1" x14ac:dyDescent="0.25">
      <c r="A15840"/>
      <c r="B15840" s="32"/>
      <c r="C15840" s="34"/>
      <c r="D15840" s="10"/>
      <c r="J15840" s="53"/>
      <c r="K15840" s="64"/>
      <c r="O15840" s="60"/>
      <c r="P15840" s="67"/>
      <c r="T15840" s="53"/>
      <c r="U15840" s="64"/>
      <c r="Y15840" s="53"/>
      <c r="Z15840" s="64"/>
      <c r="AD15840" s="53"/>
    </row>
    <row r="15841" spans="1:30" s="13" customFormat="1" x14ac:dyDescent="0.25">
      <c r="A15841"/>
      <c r="B15841" s="32"/>
      <c r="C15841" s="34"/>
      <c r="D15841" s="10"/>
      <c r="J15841" s="53"/>
      <c r="K15841" s="64"/>
      <c r="O15841" s="60"/>
      <c r="P15841" s="67"/>
      <c r="T15841" s="53"/>
      <c r="U15841" s="64"/>
      <c r="Y15841" s="53"/>
      <c r="Z15841" s="64"/>
      <c r="AD15841" s="53"/>
    </row>
    <row r="15842" spans="1:30" s="13" customFormat="1" x14ac:dyDescent="0.25">
      <c r="A15842"/>
      <c r="B15842" s="32"/>
      <c r="C15842" s="34"/>
      <c r="D15842" s="10"/>
      <c r="J15842" s="53"/>
      <c r="K15842" s="64"/>
      <c r="O15842" s="60"/>
      <c r="P15842" s="67"/>
      <c r="T15842" s="53"/>
      <c r="U15842" s="64"/>
      <c r="Y15842" s="53"/>
      <c r="Z15842" s="64"/>
      <c r="AD15842" s="53"/>
    </row>
    <row r="15843" spans="1:30" s="13" customFormat="1" x14ac:dyDescent="0.25">
      <c r="A15843"/>
      <c r="B15843" s="32"/>
      <c r="C15843" s="34"/>
      <c r="D15843" s="10"/>
      <c r="J15843" s="53"/>
      <c r="K15843" s="64"/>
      <c r="O15843" s="60"/>
      <c r="P15843" s="67"/>
      <c r="T15843" s="53"/>
      <c r="U15843" s="64"/>
      <c r="Y15843" s="53"/>
      <c r="Z15843" s="64"/>
      <c r="AD15843" s="53"/>
    </row>
    <row r="15844" spans="1:30" s="13" customFormat="1" x14ac:dyDescent="0.25">
      <c r="A15844"/>
      <c r="B15844" s="32"/>
      <c r="C15844" s="34"/>
      <c r="D15844" s="10"/>
      <c r="J15844" s="53"/>
      <c r="K15844" s="64"/>
      <c r="O15844" s="60"/>
      <c r="P15844" s="67"/>
      <c r="T15844" s="53"/>
      <c r="U15844" s="64"/>
      <c r="Y15844" s="53"/>
      <c r="Z15844" s="64"/>
      <c r="AD15844" s="53"/>
    </row>
    <row r="15845" spans="1:30" s="13" customFormat="1" x14ac:dyDescent="0.25">
      <c r="A15845"/>
      <c r="B15845" s="32"/>
      <c r="C15845" s="34"/>
      <c r="D15845" s="10"/>
      <c r="J15845" s="53"/>
      <c r="K15845" s="64"/>
      <c r="O15845" s="60"/>
      <c r="P15845" s="67"/>
      <c r="T15845" s="53"/>
      <c r="U15845" s="64"/>
      <c r="Y15845" s="53"/>
      <c r="Z15845" s="64"/>
      <c r="AD15845" s="53"/>
    </row>
    <row r="15846" spans="1:30" s="13" customFormat="1" x14ac:dyDescent="0.25">
      <c r="A15846"/>
      <c r="B15846" s="32"/>
      <c r="C15846" s="34"/>
      <c r="D15846" s="10"/>
      <c r="J15846" s="53"/>
      <c r="K15846" s="64"/>
      <c r="O15846" s="60"/>
      <c r="P15846" s="67"/>
      <c r="T15846" s="53"/>
      <c r="U15846" s="64"/>
      <c r="Y15846" s="53"/>
      <c r="Z15846" s="64"/>
      <c r="AD15846" s="53"/>
    </row>
    <row r="15847" spans="1:30" s="13" customFormat="1" x14ac:dyDescent="0.25">
      <c r="A15847"/>
      <c r="B15847" s="32"/>
      <c r="C15847" s="34"/>
      <c r="D15847" s="10"/>
      <c r="J15847" s="53"/>
      <c r="K15847" s="64"/>
      <c r="O15847" s="60"/>
      <c r="P15847" s="67"/>
      <c r="T15847" s="53"/>
      <c r="U15847" s="64"/>
      <c r="Y15847" s="53"/>
      <c r="Z15847" s="64"/>
      <c r="AD15847" s="53"/>
    </row>
    <row r="15848" spans="1:30" s="13" customFormat="1" x14ac:dyDescent="0.25">
      <c r="A15848"/>
      <c r="B15848" s="32"/>
      <c r="C15848" s="34"/>
      <c r="D15848" s="10"/>
      <c r="J15848" s="53"/>
      <c r="K15848" s="64"/>
      <c r="O15848" s="60"/>
      <c r="P15848" s="67"/>
      <c r="T15848" s="53"/>
      <c r="U15848" s="64"/>
      <c r="Y15848" s="53"/>
      <c r="Z15848" s="64"/>
      <c r="AD15848" s="53"/>
    </row>
    <row r="15849" spans="1:30" s="13" customFormat="1" x14ac:dyDescent="0.25">
      <c r="A15849"/>
      <c r="B15849" s="32"/>
      <c r="C15849" s="34"/>
      <c r="D15849" s="10"/>
      <c r="J15849" s="53"/>
      <c r="K15849" s="64"/>
      <c r="O15849" s="60"/>
      <c r="P15849" s="67"/>
      <c r="T15849" s="53"/>
      <c r="U15849" s="64"/>
      <c r="Y15849" s="53"/>
      <c r="Z15849" s="64"/>
      <c r="AD15849" s="53"/>
    </row>
    <row r="15850" spans="1:30" s="13" customFormat="1" x14ac:dyDescent="0.25">
      <c r="A15850"/>
      <c r="B15850" s="32"/>
      <c r="C15850" s="34"/>
      <c r="D15850" s="10"/>
      <c r="J15850" s="53"/>
      <c r="K15850" s="64"/>
      <c r="O15850" s="60"/>
      <c r="P15850" s="67"/>
      <c r="T15850" s="53"/>
      <c r="U15850" s="64"/>
      <c r="Y15850" s="53"/>
      <c r="Z15850" s="64"/>
      <c r="AD15850" s="53"/>
    </row>
    <row r="15851" spans="1:30" s="13" customFormat="1" x14ac:dyDescent="0.25">
      <c r="A15851"/>
      <c r="B15851" s="32"/>
      <c r="C15851" s="34"/>
      <c r="D15851" s="10"/>
      <c r="J15851" s="53"/>
      <c r="K15851" s="64"/>
      <c r="O15851" s="60"/>
      <c r="P15851" s="67"/>
      <c r="T15851" s="53"/>
      <c r="U15851" s="64"/>
      <c r="Y15851" s="53"/>
      <c r="Z15851" s="64"/>
      <c r="AD15851" s="53"/>
    </row>
    <row r="15852" spans="1:30" s="13" customFormat="1" x14ac:dyDescent="0.25">
      <c r="A15852"/>
      <c r="B15852" s="32"/>
      <c r="C15852" s="34"/>
      <c r="D15852" s="10"/>
      <c r="J15852" s="53"/>
      <c r="K15852" s="64"/>
      <c r="O15852" s="60"/>
      <c r="P15852" s="67"/>
      <c r="T15852" s="53"/>
      <c r="U15852" s="64"/>
      <c r="Y15852" s="53"/>
      <c r="Z15852" s="64"/>
      <c r="AD15852" s="53"/>
    </row>
    <row r="15853" spans="1:30" s="13" customFormat="1" x14ac:dyDescent="0.25">
      <c r="A15853"/>
      <c r="B15853" s="32"/>
      <c r="C15853" s="34"/>
      <c r="D15853" s="10"/>
      <c r="J15853" s="53"/>
      <c r="K15853" s="64"/>
      <c r="O15853" s="60"/>
      <c r="P15853" s="67"/>
      <c r="T15853" s="53"/>
      <c r="U15853" s="64"/>
      <c r="Y15853" s="53"/>
      <c r="Z15853" s="64"/>
      <c r="AD15853" s="53"/>
    </row>
    <row r="15854" spans="1:30" s="13" customFormat="1" x14ac:dyDescent="0.25">
      <c r="A15854"/>
      <c r="B15854" s="32"/>
      <c r="C15854" s="34"/>
      <c r="D15854" s="10"/>
      <c r="J15854" s="53"/>
      <c r="K15854" s="64"/>
      <c r="O15854" s="60"/>
      <c r="P15854" s="67"/>
      <c r="T15854" s="53"/>
      <c r="U15854" s="64"/>
      <c r="Y15854" s="53"/>
      <c r="Z15854" s="64"/>
      <c r="AD15854" s="53"/>
    </row>
    <row r="15855" spans="1:30" s="13" customFormat="1" x14ac:dyDescent="0.25">
      <c r="A15855"/>
      <c r="B15855" s="32"/>
      <c r="C15855" s="34"/>
      <c r="D15855" s="10"/>
      <c r="J15855" s="53"/>
      <c r="K15855" s="64"/>
      <c r="O15855" s="60"/>
      <c r="P15855" s="67"/>
      <c r="T15855" s="53"/>
      <c r="U15855" s="64"/>
      <c r="Y15855" s="53"/>
      <c r="Z15855" s="64"/>
      <c r="AD15855" s="53"/>
    </row>
    <row r="15856" spans="1:30" s="13" customFormat="1" x14ac:dyDescent="0.25">
      <c r="A15856"/>
      <c r="B15856" s="32"/>
      <c r="C15856" s="34"/>
      <c r="D15856" s="10"/>
      <c r="J15856" s="53"/>
      <c r="K15856" s="64"/>
      <c r="O15856" s="60"/>
      <c r="P15856" s="67"/>
      <c r="T15856" s="53"/>
      <c r="U15856" s="64"/>
      <c r="Y15856" s="53"/>
      <c r="Z15856" s="64"/>
      <c r="AD15856" s="53"/>
    </row>
    <row r="15857" spans="1:30" s="13" customFormat="1" x14ac:dyDescent="0.25">
      <c r="A15857"/>
      <c r="B15857" s="32"/>
      <c r="C15857" s="34"/>
      <c r="D15857" s="10"/>
      <c r="J15857" s="53"/>
      <c r="K15857" s="64"/>
      <c r="O15857" s="60"/>
      <c r="P15857" s="67"/>
      <c r="T15857" s="53"/>
      <c r="U15857" s="64"/>
      <c r="Y15857" s="53"/>
      <c r="Z15857" s="64"/>
      <c r="AD15857" s="53"/>
    </row>
    <row r="15858" spans="1:30" s="13" customFormat="1" x14ac:dyDescent="0.25">
      <c r="A15858"/>
      <c r="B15858" s="32"/>
      <c r="C15858" s="34"/>
      <c r="D15858" s="10"/>
      <c r="J15858" s="53"/>
      <c r="K15858" s="64"/>
      <c r="O15858" s="60"/>
      <c r="P15858" s="67"/>
      <c r="T15858" s="53"/>
      <c r="U15858" s="64"/>
      <c r="Y15858" s="53"/>
      <c r="Z15858" s="64"/>
      <c r="AD15858" s="53"/>
    </row>
    <row r="15859" spans="1:30" s="13" customFormat="1" x14ac:dyDescent="0.25">
      <c r="A15859"/>
      <c r="B15859" s="32"/>
      <c r="C15859" s="34"/>
      <c r="D15859" s="10"/>
      <c r="J15859" s="53"/>
      <c r="K15859" s="64"/>
      <c r="O15859" s="60"/>
      <c r="P15859" s="67"/>
      <c r="T15859" s="53"/>
      <c r="U15859" s="64"/>
      <c r="Y15859" s="53"/>
      <c r="Z15859" s="64"/>
      <c r="AD15859" s="53"/>
    </row>
    <row r="15860" spans="1:30" s="13" customFormat="1" x14ac:dyDescent="0.25">
      <c r="A15860"/>
      <c r="B15860" s="32"/>
      <c r="C15860" s="34"/>
      <c r="D15860" s="10"/>
      <c r="J15860" s="53"/>
      <c r="K15860" s="64"/>
      <c r="O15860" s="60"/>
      <c r="P15860" s="67"/>
      <c r="T15860" s="53"/>
      <c r="U15860" s="64"/>
      <c r="Y15860" s="53"/>
      <c r="Z15860" s="64"/>
      <c r="AD15860" s="53"/>
    </row>
    <row r="15861" spans="1:30" s="13" customFormat="1" x14ac:dyDescent="0.25">
      <c r="A15861"/>
      <c r="B15861" s="32"/>
      <c r="C15861" s="34"/>
      <c r="D15861" s="10"/>
      <c r="J15861" s="53"/>
      <c r="K15861" s="64"/>
      <c r="O15861" s="60"/>
      <c r="P15861" s="67"/>
      <c r="T15861" s="53"/>
      <c r="U15861" s="64"/>
      <c r="Y15861" s="53"/>
      <c r="Z15861" s="64"/>
      <c r="AD15861" s="53"/>
    </row>
    <row r="15862" spans="1:30" s="13" customFormat="1" x14ac:dyDescent="0.25">
      <c r="A15862"/>
      <c r="B15862" s="32"/>
      <c r="C15862" s="34"/>
      <c r="D15862" s="10"/>
      <c r="J15862" s="53"/>
      <c r="K15862" s="64"/>
      <c r="O15862" s="60"/>
      <c r="P15862" s="67"/>
      <c r="T15862" s="53"/>
      <c r="U15862" s="64"/>
      <c r="Y15862" s="53"/>
      <c r="Z15862" s="64"/>
      <c r="AD15862" s="53"/>
    </row>
    <row r="15863" spans="1:30" s="13" customFormat="1" x14ac:dyDescent="0.25">
      <c r="A15863"/>
      <c r="B15863" s="32"/>
      <c r="C15863" s="34"/>
      <c r="D15863" s="10"/>
      <c r="J15863" s="53"/>
      <c r="K15863" s="64"/>
      <c r="O15863" s="60"/>
      <c r="P15863" s="67"/>
      <c r="T15863" s="53"/>
      <c r="U15863" s="64"/>
      <c r="Y15863" s="53"/>
      <c r="Z15863" s="64"/>
      <c r="AD15863" s="53"/>
    </row>
    <row r="15864" spans="1:30" s="13" customFormat="1" x14ac:dyDescent="0.25">
      <c r="A15864"/>
      <c r="B15864" s="32"/>
      <c r="C15864" s="34"/>
      <c r="D15864" s="10"/>
      <c r="J15864" s="53"/>
      <c r="K15864" s="64"/>
      <c r="O15864" s="60"/>
      <c r="P15864" s="67"/>
      <c r="T15864" s="53"/>
      <c r="U15864" s="64"/>
      <c r="Y15864" s="53"/>
      <c r="Z15864" s="64"/>
      <c r="AD15864" s="53"/>
    </row>
    <row r="15865" spans="1:30" s="13" customFormat="1" x14ac:dyDescent="0.25">
      <c r="A15865"/>
      <c r="B15865" s="32"/>
      <c r="C15865" s="34"/>
      <c r="D15865" s="10"/>
      <c r="J15865" s="53"/>
      <c r="K15865" s="64"/>
      <c r="O15865" s="60"/>
      <c r="P15865" s="67"/>
      <c r="T15865" s="53"/>
      <c r="U15865" s="64"/>
      <c r="Y15865" s="53"/>
      <c r="Z15865" s="64"/>
      <c r="AD15865" s="53"/>
    </row>
    <row r="15866" spans="1:30" s="13" customFormat="1" x14ac:dyDescent="0.25">
      <c r="A15866"/>
      <c r="B15866" s="32"/>
      <c r="C15866" s="34"/>
      <c r="D15866" s="10"/>
      <c r="J15866" s="53"/>
      <c r="K15866" s="64"/>
      <c r="O15866" s="60"/>
      <c r="P15866" s="67"/>
      <c r="T15866" s="53"/>
      <c r="U15866" s="64"/>
      <c r="Y15866" s="53"/>
      <c r="Z15866" s="64"/>
      <c r="AD15866" s="53"/>
    </row>
    <row r="15867" spans="1:30" s="13" customFormat="1" x14ac:dyDescent="0.25">
      <c r="A15867"/>
      <c r="B15867" s="32"/>
      <c r="C15867" s="34"/>
      <c r="D15867" s="10"/>
      <c r="J15867" s="53"/>
      <c r="K15867" s="64"/>
      <c r="O15867" s="60"/>
      <c r="P15867" s="67"/>
      <c r="T15867" s="53"/>
      <c r="U15867" s="64"/>
      <c r="Y15867" s="53"/>
      <c r="Z15867" s="64"/>
      <c r="AD15867" s="53"/>
    </row>
    <row r="15868" spans="1:30" s="13" customFormat="1" x14ac:dyDescent="0.25">
      <c r="A15868"/>
      <c r="B15868" s="32"/>
      <c r="C15868" s="34"/>
      <c r="D15868" s="10"/>
      <c r="J15868" s="53"/>
      <c r="K15868" s="64"/>
      <c r="O15868" s="60"/>
      <c r="P15868" s="67"/>
      <c r="T15868" s="53"/>
      <c r="U15868" s="64"/>
      <c r="Y15868" s="53"/>
      <c r="Z15868" s="64"/>
      <c r="AD15868" s="53"/>
    </row>
    <row r="15869" spans="1:30" s="13" customFormat="1" x14ac:dyDescent="0.25">
      <c r="A15869"/>
      <c r="B15869" s="32"/>
      <c r="C15869" s="34"/>
      <c r="D15869" s="10"/>
      <c r="J15869" s="53"/>
      <c r="K15869" s="64"/>
      <c r="O15869" s="60"/>
      <c r="P15869" s="67"/>
      <c r="T15869" s="53"/>
      <c r="U15869" s="64"/>
      <c r="Y15869" s="53"/>
      <c r="Z15869" s="64"/>
      <c r="AD15869" s="53"/>
    </row>
    <row r="15870" spans="1:30" s="13" customFormat="1" x14ac:dyDescent="0.25">
      <c r="A15870"/>
      <c r="B15870" s="32"/>
      <c r="C15870" s="34"/>
      <c r="D15870" s="10"/>
      <c r="J15870" s="53"/>
      <c r="K15870" s="64"/>
      <c r="O15870" s="60"/>
      <c r="P15870" s="67"/>
      <c r="T15870" s="53"/>
      <c r="U15870" s="64"/>
      <c r="Y15870" s="53"/>
      <c r="Z15870" s="64"/>
      <c r="AD15870" s="53"/>
    </row>
    <row r="15871" spans="1:30" s="13" customFormat="1" x14ac:dyDescent="0.25">
      <c r="A15871"/>
      <c r="B15871" s="32"/>
      <c r="C15871" s="34"/>
      <c r="D15871" s="10"/>
      <c r="J15871" s="53"/>
      <c r="K15871" s="64"/>
      <c r="O15871" s="60"/>
      <c r="P15871" s="67"/>
      <c r="T15871" s="53"/>
      <c r="U15871" s="64"/>
      <c r="Y15871" s="53"/>
      <c r="Z15871" s="64"/>
      <c r="AD15871" s="53"/>
    </row>
    <row r="15872" spans="1:30" s="13" customFormat="1" x14ac:dyDescent="0.25">
      <c r="A15872"/>
      <c r="B15872" s="32"/>
      <c r="C15872" s="34"/>
      <c r="D15872" s="10"/>
      <c r="J15872" s="53"/>
      <c r="K15872" s="64"/>
      <c r="O15872" s="60"/>
      <c r="P15872" s="67"/>
      <c r="T15872" s="53"/>
      <c r="U15872" s="64"/>
      <c r="Y15872" s="53"/>
      <c r="Z15872" s="64"/>
      <c r="AD15872" s="53"/>
    </row>
    <row r="15873" spans="1:30" s="13" customFormat="1" x14ac:dyDescent="0.25">
      <c r="A15873"/>
      <c r="B15873" s="32"/>
      <c r="C15873" s="34"/>
      <c r="D15873" s="10"/>
      <c r="J15873" s="53"/>
      <c r="K15873" s="64"/>
      <c r="O15873" s="60"/>
      <c r="P15873" s="67"/>
      <c r="T15873" s="53"/>
      <c r="U15873" s="64"/>
      <c r="Y15873" s="53"/>
      <c r="Z15873" s="64"/>
      <c r="AD15873" s="53"/>
    </row>
    <row r="15874" spans="1:30" s="13" customFormat="1" x14ac:dyDescent="0.25">
      <c r="A15874"/>
      <c r="B15874" s="32"/>
      <c r="C15874" s="34"/>
      <c r="D15874" s="10"/>
      <c r="J15874" s="53"/>
      <c r="K15874" s="64"/>
      <c r="O15874" s="60"/>
      <c r="P15874" s="67"/>
      <c r="T15874" s="53"/>
      <c r="U15874" s="64"/>
      <c r="Y15874" s="53"/>
      <c r="Z15874" s="64"/>
      <c r="AD15874" s="53"/>
    </row>
    <row r="15875" spans="1:30" s="13" customFormat="1" x14ac:dyDescent="0.25">
      <c r="A15875"/>
      <c r="B15875" s="32"/>
      <c r="C15875" s="34"/>
      <c r="D15875" s="10"/>
      <c r="J15875" s="53"/>
      <c r="K15875" s="64"/>
      <c r="O15875" s="60"/>
      <c r="P15875" s="67"/>
      <c r="T15875" s="53"/>
      <c r="U15875" s="64"/>
      <c r="Y15875" s="53"/>
      <c r="Z15875" s="64"/>
      <c r="AD15875" s="53"/>
    </row>
    <row r="15876" spans="1:30" s="13" customFormat="1" x14ac:dyDescent="0.25">
      <c r="A15876"/>
      <c r="B15876" s="32"/>
      <c r="C15876" s="34"/>
      <c r="D15876" s="10"/>
      <c r="J15876" s="53"/>
      <c r="K15876" s="64"/>
      <c r="O15876" s="60"/>
      <c r="P15876" s="67"/>
      <c r="T15876" s="53"/>
      <c r="U15876" s="64"/>
      <c r="Y15876" s="53"/>
      <c r="Z15876" s="64"/>
      <c r="AD15876" s="53"/>
    </row>
    <row r="15877" spans="1:30" s="13" customFormat="1" x14ac:dyDescent="0.25">
      <c r="A15877"/>
      <c r="B15877" s="32"/>
      <c r="C15877" s="34"/>
      <c r="D15877" s="10"/>
      <c r="J15877" s="53"/>
      <c r="K15877" s="64"/>
      <c r="O15877" s="60"/>
      <c r="P15877" s="67"/>
      <c r="T15877" s="53"/>
      <c r="U15877" s="64"/>
      <c r="Y15877" s="53"/>
      <c r="Z15877" s="64"/>
      <c r="AD15877" s="53"/>
    </row>
    <row r="15878" spans="1:30" s="13" customFormat="1" x14ac:dyDescent="0.25">
      <c r="A15878"/>
      <c r="B15878" s="32"/>
      <c r="C15878" s="34"/>
      <c r="D15878" s="10"/>
      <c r="J15878" s="53"/>
      <c r="K15878" s="64"/>
      <c r="O15878" s="60"/>
      <c r="P15878" s="67"/>
      <c r="T15878" s="53"/>
      <c r="U15878" s="64"/>
      <c r="Y15878" s="53"/>
      <c r="Z15878" s="64"/>
      <c r="AD15878" s="53"/>
    </row>
    <row r="15879" spans="1:30" s="13" customFormat="1" x14ac:dyDescent="0.25">
      <c r="A15879"/>
      <c r="B15879" s="32"/>
      <c r="C15879" s="34"/>
      <c r="D15879" s="10"/>
      <c r="J15879" s="53"/>
      <c r="K15879" s="64"/>
      <c r="O15879" s="60"/>
      <c r="P15879" s="67"/>
      <c r="T15879" s="53"/>
      <c r="U15879" s="64"/>
      <c r="Y15879" s="53"/>
      <c r="Z15879" s="64"/>
      <c r="AD15879" s="53"/>
    </row>
    <row r="15880" spans="1:30" s="13" customFormat="1" x14ac:dyDescent="0.25">
      <c r="A15880"/>
      <c r="B15880" s="32"/>
      <c r="C15880" s="34"/>
      <c r="D15880" s="10"/>
      <c r="J15880" s="53"/>
      <c r="K15880" s="64"/>
      <c r="O15880" s="60"/>
      <c r="P15880" s="67"/>
      <c r="T15880" s="53"/>
      <c r="U15880" s="64"/>
      <c r="Y15880" s="53"/>
      <c r="Z15880" s="64"/>
      <c r="AD15880" s="53"/>
    </row>
    <row r="15881" spans="1:30" s="13" customFormat="1" x14ac:dyDescent="0.25">
      <c r="A15881"/>
      <c r="B15881" s="32"/>
      <c r="C15881" s="34"/>
      <c r="D15881" s="10"/>
      <c r="J15881" s="53"/>
      <c r="K15881" s="64"/>
      <c r="O15881" s="60"/>
      <c r="P15881" s="67"/>
      <c r="T15881" s="53"/>
      <c r="U15881" s="64"/>
      <c r="Y15881" s="53"/>
      <c r="Z15881" s="64"/>
      <c r="AD15881" s="53"/>
    </row>
    <row r="15882" spans="1:30" s="13" customFormat="1" x14ac:dyDescent="0.25">
      <c r="A15882"/>
      <c r="B15882" s="32"/>
      <c r="C15882" s="34"/>
      <c r="D15882" s="10"/>
      <c r="J15882" s="53"/>
      <c r="K15882" s="64"/>
      <c r="O15882" s="60"/>
      <c r="P15882" s="67"/>
      <c r="T15882" s="53"/>
      <c r="U15882" s="64"/>
      <c r="Y15882" s="53"/>
      <c r="Z15882" s="64"/>
      <c r="AD15882" s="53"/>
    </row>
    <row r="15883" spans="1:30" s="13" customFormat="1" x14ac:dyDescent="0.25">
      <c r="A15883"/>
      <c r="B15883" s="32"/>
      <c r="C15883" s="34"/>
      <c r="D15883" s="10"/>
      <c r="J15883" s="53"/>
      <c r="K15883" s="64"/>
      <c r="O15883" s="60"/>
      <c r="P15883" s="67"/>
      <c r="T15883" s="53"/>
      <c r="U15883" s="64"/>
      <c r="Y15883" s="53"/>
      <c r="Z15883" s="64"/>
      <c r="AD15883" s="53"/>
    </row>
    <row r="15884" spans="1:30" s="13" customFormat="1" x14ac:dyDescent="0.25">
      <c r="A15884"/>
      <c r="B15884" s="32"/>
      <c r="C15884" s="34"/>
      <c r="D15884" s="10"/>
      <c r="J15884" s="53"/>
      <c r="K15884" s="64"/>
      <c r="O15884" s="60"/>
      <c r="P15884" s="67"/>
      <c r="T15884" s="53"/>
      <c r="U15884" s="64"/>
      <c r="Y15884" s="53"/>
      <c r="Z15884" s="64"/>
      <c r="AD15884" s="53"/>
    </row>
    <row r="15885" spans="1:30" s="13" customFormat="1" x14ac:dyDescent="0.25">
      <c r="A15885"/>
      <c r="B15885" s="32"/>
      <c r="C15885" s="34"/>
      <c r="D15885" s="10"/>
      <c r="J15885" s="53"/>
      <c r="K15885" s="64"/>
      <c r="O15885" s="60"/>
      <c r="P15885" s="67"/>
      <c r="T15885" s="53"/>
      <c r="U15885" s="64"/>
      <c r="Y15885" s="53"/>
      <c r="Z15885" s="64"/>
      <c r="AD15885" s="53"/>
    </row>
    <row r="15886" spans="1:30" s="13" customFormat="1" x14ac:dyDescent="0.25">
      <c r="A15886"/>
      <c r="B15886" s="32"/>
      <c r="C15886" s="34"/>
      <c r="D15886" s="10"/>
      <c r="J15886" s="53"/>
      <c r="K15886" s="64"/>
      <c r="O15886" s="60"/>
      <c r="P15886" s="67"/>
      <c r="T15886" s="53"/>
      <c r="U15886" s="64"/>
      <c r="Y15886" s="53"/>
      <c r="Z15886" s="64"/>
      <c r="AD15886" s="53"/>
    </row>
    <row r="15887" spans="1:30" s="13" customFormat="1" x14ac:dyDescent="0.25">
      <c r="A15887"/>
      <c r="B15887" s="32"/>
      <c r="C15887" s="34"/>
      <c r="D15887" s="10"/>
      <c r="J15887" s="53"/>
      <c r="K15887" s="64"/>
      <c r="O15887" s="60"/>
      <c r="P15887" s="67"/>
      <c r="T15887" s="53"/>
      <c r="U15887" s="64"/>
      <c r="Y15887" s="53"/>
      <c r="Z15887" s="64"/>
      <c r="AD15887" s="53"/>
    </row>
    <row r="15888" spans="1:30" s="13" customFormat="1" x14ac:dyDescent="0.25">
      <c r="A15888"/>
      <c r="B15888" s="32"/>
      <c r="C15888" s="34"/>
      <c r="D15888" s="10"/>
      <c r="J15888" s="53"/>
      <c r="K15888" s="64"/>
      <c r="O15888" s="60"/>
      <c r="P15888" s="67"/>
      <c r="T15888" s="53"/>
      <c r="U15888" s="64"/>
      <c r="Y15888" s="53"/>
      <c r="Z15888" s="64"/>
      <c r="AD15888" s="53"/>
    </row>
    <row r="15889" spans="1:30" s="13" customFormat="1" x14ac:dyDescent="0.25">
      <c r="A15889"/>
      <c r="B15889" s="32"/>
      <c r="C15889" s="34"/>
      <c r="D15889" s="10"/>
      <c r="J15889" s="53"/>
      <c r="K15889" s="64"/>
      <c r="O15889" s="60"/>
      <c r="P15889" s="67"/>
      <c r="T15889" s="53"/>
      <c r="U15889" s="64"/>
      <c r="Y15889" s="53"/>
      <c r="Z15889" s="64"/>
      <c r="AD15889" s="53"/>
    </row>
    <row r="15890" spans="1:30" s="13" customFormat="1" x14ac:dyDescent="0.25">
      <c r="A15890"/>
      <c r="B15890" s="32"/>
      <c r="C15890" s="34"/>
      <c r="D15890" s="10"/>
      <c r="J15890" s="53"/>
      <c r="K15890" s="64"/>
      <c r="O15890" s="60"/>
      <c r="P15890" s="67"/>
      <c r="T15890" s="53"/>
      <c r="U15890" s="64"/>
      <c r="Y15890" s="53"/>
      <c r="Z15890" s="64"/>
      <c r="AD15890" s="53"/>
    </row>
    <row r="15891" spans="1:30" s="13" customFormat="1" x14ac:dyDescent="0.25">
      <c r="A15891"/>
      <c r="B15891" s="32"/>
      <c r="C15891" s="34"/>
      <c r="D15891" s="10"/>
      <c r="J15891" s="53"/>
      <c r="K15891" s="64"/>
      <c r="O15891" s="60"/>
      <c r="P15891" s="67"/>
      <c r="T15891" s="53"/>
      <c r="U15891" s="64"/>
      <c r="Y15891" s="53"/>
      <c r="Z15891" s="64"/>
      <c r="AD15891" s="53"/>
    </row>
    <row r="15892" spans="1:30" s="13" customFormat="1" x14ac:dyDescent="0.25">
      <c r="A15892"/>
      <c r="B15892" s="32"/>
      <c r="C15892" s="34"/>
      <c r="D15892" s="10"/>
      <c r="J15892" s="53"/>
      <c r="K15892" s="64"/>
      <c r="O15892" s="60"/>
      <c r="P15892" s="67"/>
      <c r="T15892" s="53"/>
      <c r="U15892" s="64"/>
      <c r="Y15892" s="53"/>
      <c r="Z15892" s="64"/>
      <c r="AD15892" s="53"/>
    </row>
    <row r="15893" spans="1:30" s="13" customFormat="1" x14ac:dyDescent="0.25">
      <c r="A15893"/>
      <c r="B15893" s="32"/>
      <c r="C15893" s="34"/>
      <c r="D15893" s="10"/>
      <c r="J15893" s="53"/>
      <c r="K15893" s="64"/>
      <c r="O15893" s="60"/>
      <c r="P15893" s="67"/>
      <c r="T15893" s="53"/>
      <c r="U15893" s="64"/>
      <c r="Y15893" s="53"/>
      <c r="Z15893" s="64"/>
      <c r="AD15893" s="53"/>
    </row>
    <row r="15894" spans="1:30" s="13" customFormat="1" x14ac:dyDescent="0.25">
      <c r="A15894"/>
      <c r="B15894" s="32"/>
      <c r="C15894" s="34"/>
      <c r="D15894" s="10"/>
      <c r="J15894" s="53"/>
      <c r="K15894" s="64"/>
      <c r="O15894" s="60"/>
      <c r="P15894" s="67"/>
      <c r="T15894" s="53"/>
      <c r="U15894" s="64"/>
      <c r="Y15894" s="53"/>
      <c r="Z15894" s="64"/>
      <c r="AD15894" s="53"/>
    </row>
    <row r="15895" spans="1:30" s="13" customFormat="1" x14ac:dyDescent="0.25">
      <c r="A15895"/>
      <c r="B15895" s="32"/>
      <c r="C15895" s="34"/>
      <c r="D15895" s="10"/>
      <c r="J15895" s="53"/>
      <c r="K15895" s="64"/>
      <c r="O15895" s="60"/>
      <c r="P15895" s="67"/>
      <c r="T15895" s="53"/>
      <c r="U15895" s="64"/>
      <c r="Y15895" s="53"/>
      <c r="Z15895" s="64"/>
      <c r="AD15895" s="53"/>
    </row>
    <row r="15896" spans="1:30" s="13" customFormat="1" x14ac:dyDescent="0.25">
      <c r="A15896"/>
      <c r="B15896" s="32"/>
      <c r="C15896" s="34"/>
      <c r="D15896" s="10"/>
      <c r="J15896" s="53"/>
      <c r="K15896" s="64"/>
      <c r="O15896" s="60"/>
      <c r="P15896" s="67"/>
      <c r="T15896" s="53"/>
      <c r="U15896" s="64"/>
      <c r="Y15896" s="53"/>
      <c r="Z15896" s="64"/>
      <c r="AD15896" s="53"/>
    </row>
    <row r="15897" spans="1:30" s="13" customFormat="1" x14ac:dyDescent="0.25">
      <c r="A15897"/>
      <c r="B15897" s="32"/>
      <c r="C15897" s="34"/>
      <c r="D15897" s="10"/>
      <c r="J15897" s="53"/>
      <c r="K15897" s="64"/>
      <c r="O15897" s="60"/>
      <c r="P15897" s="67"/>
      <c r="T15897" s="53"/>
      <c r="U15897" s="64"/>
      <c r="Y15897" s="53"/>
      <c r="Z15897" s="64"/>
      <c r="AD15897" s="53"/>
    </row>
    <row r="15898" spans="1:30" s="13" customFormat="1" x14ac:dyDescent="0.25">
      <c r="A15898"/>
      <c r="B15898" s="32"/>
      <c r="C15898" s="34"/>
      <c r="D15898" s="10"/>
      <c r="J15898" s="53"/>
      <c r="K15898" s="64"/>
      <c r="O15898" s="60"/>
      <c r="P15898" s="67"/>
      <c r="T15898" s="53"/>
      <c r="U15898" s="64"/>
      <c r="Y15898" s="53"/>
      <c r="Z15898" s="64"/>
      <c r="AD15898" s="53"/>
    </row>
    <row r="15899" spans="1:30" s="13" customFormat="1" x14ac:dyDescent="0.25">
      <c r="A15899"/>
      <c r="B15899" s="32"/>
      <c r="C15899" s="34"/>
      <c r="D15899" s="10"/>
      <c r="J15899" s="53"/>
      <c r="K15899" s="64"/>
      <c r="O15899" s="60"/>
      <c r="P15899" s="67"/>
      <c r="T15899" s="53"/>
      <c r="U15899" s="64"/>
      <c r="Y15899" s="53"/>
      <c r="Z15899" s="64"/>
      <c r="AD15899" s="53"/>
    </row>
    <row r="15900" spans="1:30" s="13" customFormat="1" x14ac:dyDescent="0.25">
      <c r="A15900"/>
      <c r="B15900" s="32"/>
      <c r="C15900" s="34"/>
      <c r="D15900" s="10"/>
      <c r="J15900" s="53"/>
      <c r="K15900" s="64"/>
      <c r="O15900" s="60"/>
      <c r="P15900" s="67"/>
      <c r="T15900" s="53"/>
      <c r="U15900" s="64"/>
      <c r="Y15900" s="53"/>
      <c r="Z15900" s="64"/>
      <c r="AD15900" s="53"/>
    </row>
    <row r="15901" spans="1:30" s="13" customFormat="1" x14ac:dyDescent="0.25">
      <c r="A15901"/>
      <c r="B15901" s="32"/>
      <c r="C15901" s="34"/>
      <c r="D15901" s="10"/>
      <c r="J15901" s="53"/>
      <c r="K15901" s="64"/>
      <c r="O15901" s="60"/>
      <c r="P15901" s="67"/>
      <c r="T15901" s="53"/>
      <c r="U15901" s="64"/>
      <c r="Y15901" s="53"/>
      <c r="Z15901" s="64"/>
      <c r="AD15901" s="53"/>
    </row>
    <row r="15902" spans="1:30" s="13" customFormat="1" x14ac:dyDescent="0.25">
      <c r="A15902"/>
      <c r="B15902" s="32"/>
      <c r="C15902" s="34"/>
      <c r="D15902" s="10"/>
      <c r="J15902" s="53"/>
      <c r="K15902" s="64"/>
      <c r="O15902" s="60"/>
      <c r="P15902" s="67"/>
      <c r="T15902" s="53"/>
      <c r="U15902" s="64"/>
      <c r="Y15902" s="53"/>
      <c r="Z15902" s="64"/>
      <c r="AD15902" s="53"/>
    </row>
    <row r="15903" spans="1:30" s="13" customFormat="1" x14ac:dyDescent="0.25">
      <c r="A15903"/>
      <c r="B15903" s="32"/>
      <c r="C15903" s="34"/>
      <c r="D15903" s="10"/>
      <c r="J15903" s="53"/>
      <c r="K15903" s="64"/>
      <c r="O15903" s="60"/>
      <c r="P15903" s="67"/>
      <c r="T15903" s="53"/>
      <c r="U15903" s="64"/>
      <c r="Y15903" s="53"/>
      <c r="Z15903" s="64"/>
      <c r="AD15903" s="53"/>
    </row>
    <row r="15904" spans="1:30" s="13" customFormat="1" x14ac:dyDescent="0.25">
      <c r="A15904"/>
      <c r="B15904" s="32"/>
      <c r="C15904" s="34"/>
      <c r="D15904" s="10"/>
      <c r="J15904" s="53"/>
      <c r="K15904" s="64"/>
      <c r="O15904" s="60"/>
      <c r="P15904" s="67"/>
      <c r="T15904" s="53"/>
      <c r="U15904" s="64"/>
      <c r="Y15904" s="53"/>
      <c r="Z15904" s="64"/>
      <c r="AD15904" s="53"/>
    </row>
    <row r="15905" spans="1:30" s="13" customFormat="1" x14ac:dyDescent="0.25">
      <c r="A15905"/>
      <c r="B15905" s="32"/>
      <c r="C15905" s="34"/>
      <c r="D15905" s="10"/>
      <c r="J15905" s="53"/>
      <c r="K15905" s="64"/>
      <c r="O15905" s="60"/>
      <c r="P15905" s="67"/>
      <c r="T15905" s="53"/>
      <c r="U15905" s="64"/>
      <c r="Y15905" s="53"/>
      <c r="Z15905" s="64"/>
      <c r="AD15905" s="53"/>
    </row>
    <row r="15906" spans="1:30" s="13" customFormat="1" x14ac:dyDescent="0.25">
      <c r="A15906"/>
      <c r="B15906" s="32"/>
      <c r="C15906" s="34"/>
      <c r="D15906" s="10"/>
      <c r="J15906" s="53"/>
      <c r="K15906" s="64"/>
      <c r="O15906" s="60"/>
      <c r="P15906" s="67"/>
      <c r="T15906" s="53"/>
      <c r="U15906" s="64"/>
      <c r="Y15906" s="53"/>
      <c r="Z15906" s="64"/>
      <c r="AD15906" s="53"/>
    </row>
    <row r="15907" spans="1:30" s="13" customFormat="1" x14ac:dyDescent="0.25">
      <c r="A15907"/>
      <c r="B15907" s="32"/>
      <c r="C15907" s="34"/>
      <c r="D15907" s="10"/>
      <c r="J15907" s="53"/>
      <c r="K15907" s="64"/>
      <c r="O15907" s="60"/>
      <c r="P15907" s="67"/>
      <c r="T15907" s="53"/>
      <c r="U15907" s="64"/>
      <c r="Y15907" s="53"/>
      <c r="Z15907" s="64"/>
      <c r="AD15907" s="53"/>
    </row>
    <row r="15908" spans="1:30" s="13" customFormat="1" x14ac:dyDescent="0.25">
      <c r="A15908"/>
      <c r="B15908" s="32"/>
      <c r="C15908" s="34"/>
      <c r="D15908" s="10"/>
      <c r="J15908" s="53"/>
      <c r="K15908" s="64"/>
      <c r="O15908" s="60"/>
      <c r="P15908" s="67"/>
      <c r="T15908" s="53"/>
      <c r="U15908" s="64"/>
      <c r="Y15908" s="53"/>
      <c r="Z15908" s="64"/>
      <c r="AD15908" s="53"/>
    </row>
    <row r="15909" spans="1:30" s="13" customFormat="1" x14ac:dyDescent="0.25">
      <c r="A15909"/>
      <c r="B15909" s="32"/>
      <c r="C15909" s="34"/>
      <c r="D15909" s="10"/>
      <c r="J15909" s="53"/>
      <c r="K15909" s="64"/>
      <c r="O15909" s="60"/>
      <c r="P15909" s="67"/>
      <c r="T15909" s="53"/>
      <c r="U15909" s="64"/>
      <c r="Y15909" s="53"/>
      <c r="Z15909" s="64"/>
      <c r="AD15909" s="53"/>
    </row>
    <row r="15910" spans="1:30" s="13" customFormat="1" x14ac:dyDescent="0.25">
      <c r="A15910"/>
      <c r="B15910" s="32"/>
      <c r="C15910" s="34"/>
      <c r="D15910" s="10"/>
      <c r="J15910" s="53"/>
      <c r="K15910" s="64"/>
      <c r="O15910" s="60"/>
      <c r="P15910" s="67"/>
      <c r="T15910" s="53"/>
      <c r="U15910" s="64"/>
      <c r="Y15910" s="53"/>
      <c r="Z15910" s="64"/>
      <c r="AD15910" s="53"/>
    </row>
    <row r="15911" spans="1:30" s="13" customFormat="1" x14ac:dyDescent="0.25">
      <c r="A15911"/>
      <c r="B15911" s="32"/>
      <c r="C15911" s="34"/>
      <c r="D15911" s="10"/>
      <c r="J15911" s="53"/>
      <c r="K15911" s="64"/>
      <c r="O15911" s="60"/>
      <c r="P15911" s="67"/>
      <c r="T15911" s="53"/>
      <c r="U15911" s="64"/>
      <c r="Y15911" s="53"/>
      <c r="Z15911" s="64"/>
      <c r="AD15911" s="53"/>
    </row>
    <row r="15912" spans="1:30" s="13" customFormat="1" x14ac:dyDescent="0.25">
      <c r="A15912"/>
      <c r="B15912" s="32"/>
      <c r="C15912" s="34"/>
      <c r="D15912" s="10"/>
      <c r="J15912" s="53"/>
      <c r="K15912" s="64"/>
      <c r="O15912" s="60"/>
      <c r="P15912" s="67"/>
      <c r="T15912" s="53"/>
      <c r="U15912" s="64"/>
      <c r="Y15912" s="53"/>
      <c r="Z15912" s="64"/>
      <c r="AD15912" s="53"/>
    </row>
    <row r="15913" spans="1:30" s="13" customFormat="1" x14ac:dyDescent="0.25">
      <c r="A15913"/>
      <c r="B15913" s="32"/>
      <c r="C15913" s="34"/>
      <c r="D15913" s="10"/>
      <c r="J15913" s="53"/>
      <c r="K15913" s="64"/>
      <c r="O15913" s="60"/>
      <c r="P15913" s="67"/>
      <c r="T15913" s="53"/>
      <c r="U15913" s="64"/>
      <c r="Y15913" s="53"/>
      <c r="Z15913" s="64"/>
      <c r="AD15913" s="53"/>
    </row>
    <row r="15914" spans="1:30" s="13" customFormat="1" x14ac:dyDescent="0.25">
      <c r="A15914"/>
      <c r="B15914" s="32"/>
      <c r="C15914" s="34"/>
      <c r="D15914" s="10"/>
      <c r="J15914" s="53"/>
      <c r="K15914" s="64"/>
      <c r="O15914" s="60"/>
      <c r="P15914" s="67"/>
      <c r="T15914" s="53"/>
      <c r="U15914" s="64"/>
      <c r="Y15914" s="53"/>
      <c r="Z15914" s="64"/>
      <c r="AD15914" s="53"/>
    </row>
    <row r="15915" spans="1:30" s="13" customFormat="1" x14ac:dyDescent="0.25">
      <c r="A15915"/>
      <c r="B15915" s="32"/>
      <c r="C15915" s="34"/>
      <c r="D15915" s="10"/>
      <c r="J15915" s="53"/>
      <c r="K15915" s="64"/>
      <c r="O15915" s="60"/>
      <c r="P15915" s="67"/>
      <c r="T15915" s="53"/>
      <c r="U15915" s="64"/>
      <c r="Y15915" s="53"/>
      <c r="Z15915" s="64"/>
      <c r="AD15915" s="53"/>
    </row>
    <row r="15916" spans="1:30" s="13" customFormat="1" x14ac:dyDescent="0.25">
      <c r="A15916"/>
      <c r="B15916" s="32"/>
      <c r="C15916" s="34"/>
      <c r="D15916" s="10"/>
      <c r="J15916" s="53"/>
      <c r="K15916" s="64"/>
      <c r="O15916" s="60"/>
      <c r="P15916" s="67"/>
      <c r="T15916" s="53"/>
      <c r="U15916" s="64"/>
      <c r="Y15916" s="53"/>
      <c r="Z15916" s="64"/>
      <c r="AD15916" s="53"/>
    </row>
    <row r="15917" spans="1:30" s="13" customFormat="1" x14ac:dyDescent="0.25">
      <c r="A15917"/>
      <c r="B15917" s="32"/>
      <c r="C15917" s="34"/>
      <c r="D15917" s="10"/>
      <c r="J15917" s="53"/>
      <c r="K15917" s="64"/>
      <c r="O15917" s="60"/>
      <c r="P15917" s="67"/>
      <c r="T15917" s="53"/>
      <c r="U15917" s="64"/>
      <c r="Y15917" s="53"/>
      <c r="Z15917" s="64"/>
      <c r="AD15917" s="53"/>
    </row>
    <row r="15918" spans="1:30" s="13" customFormat="1" x14ac:dyDescent="0.25">
      <c r="A15918"/>
      <c r="B15918" s="32"/>
      <c r="C15918" s="34"/>
      <c r="D15918" s="10"/>
      <c r="J15918" s="53"/>
      <c r="K15918" s="64"/>
      <c r="O15918" s="60"/>
      <c r="P15918" s="67"/>
      <c r="T15918" s="53"/>
      <c r="U15918" s="64"/>
      <c r="Y15918" s="53"/>
      <c r="Z15918" s="64"/>
      <c r="AD15918" s="53"/>
    </row>
    <row r="15919" spans="1:30" s="13" customFormat="1" x14ac:dyDescent="0.25">
      <c r="A15919"/>
      <c r="B15919" s="32"/>
      <c r="C15919" s="34"/>
      <c r="D15919" s="10"/>
      <c r="J15919" s="53"/>
      <c r="K15919" s="64"/>
      <c r="O15919" s="60"/>
      <c r="P15919" s="67"/>
      <c r="T15919" s="53"/>
      <c r="U15919" s="64"/>
      <c r="Y15919" s="53"/>
      <c r="Z15919" s="64"/>
      <c r="AD15919" s="53"/>
    </row>
    <row r="15920" spans="1:30" s="13" customFormat="1" x14ac:dyDescent="0.25">
      <c r="A15920"/>
      <c r="B15920" s="32"/>
      <c r="C15920" s="34"/>
      <c r="D15920" s="10"/>
      <c r="J15920" s="53"/>
      <c r="K15920" s="64"/>
      <c r="O15920" s="60"/>
      <c r="P15920" s="67"/>
      <c r="T15920" s="53"/>
      <c r="U15920" s="64"/>
      <c r="Y15920" s="53"/>
      <c r="Z15920" s="64"/>
      <c r="AD15920" s="53"/>
    </row>
    <row r="15921" spans="1:30" s="13" customFormat="1" x14ac:dyDescent="0.25">
      <c r="A15921"/>
      <c r="B15921" s="32"/>
      <c r="C15921" s="34"/>
      <c r="D15921" s="10"/>
      <c r="J15921" s="53"/>
      <c r="K15921" s="64"/>
      <c r="O15921" s="60"/>
      <c r="P15921" s="67"/>
      <c r="T15921" s="53"/>
      <c r="U15921" s="64"/>
      <c r="Y15921" s="53"/>
      <c r="Z15921" s="64"/>
      <c r="AD15921" s="53"/>
    </row>
    <row r="15922" spans="1:30" s="13" customFormat="1" x14ac:dyDescent="0.25">
      <c r="A15922"/>
      <c r="B15922" s="32"/>
      <c r="C15922" s="34"/>
      <c r="D15922" s="10"/>
      <c r="J15922" s="53"/>
      <c r="K15922" s="64"/>
      <c r="O15922" s="60"/>
      <c r="P15922" s="67"/>
      <c r="T15922" s="53"/>
      <c r="U15922" s="64"/>
      <c r="Y15922" s="53"/>
      <c r="Z15922" s="64"/>
      <c r="AD15922" s="53"/>
    </row>
    <row r="15923" spans="1:30" s="13" customFormat="1" x14ac:dyDescent="0.25">
      <c r="A15923"/>
      <c r="B15923" s="32"/>
      <c r="C15923" s="34"/>
      <c r="D15923" s="10"/>
      <c r="J15923" s="53"/>
      <c r="K15923" s="64"/>
      <c r="O15923" s="60"/>
      <c r="P15923" s="67"/>
      <c r="T15923" s="53"/>
      <c r="U15923" s="64"/>
      <c r="Y15923" s="53"/>
      <c r="Z15923" s="64"/>
      <c r="AD15923" s="53"/>
    </row>
    <row r="15924" spans="1:30" s="13" customFormat="1" x14ac:dyDescent="0.25">
      <c r="A15924"/>
      <c r="B15924" s="32"/>
      <c r="C15924" s="34"/>
      <c r="D15924" s="10"/>
      <c r="J15924" s="53"/>
      <c r="K15924" s="64"/>
      <c r="O15924" s="60"/>
      <c r="P15924" s="67"/>
      <c r="T15924" s="53"/>
      <c r="U15924" s="64"/>
      <c r="Y15924" s="53"/>
      <c r="Z15924" s="64"/>
      <c r="AD15924" s="53"/>
    </row>
    <row r="15925" spans="1:30" s="13" customFormat="1" x14ac:dyDescent="0.25">
      <c r="A15925"/>
      <c r="B15925" s="32"/>
      <c r="C15925" s="34"/>
      <c r="D15925" s="10"/>
      <c r="J15925" s="53"/>
      <c r="K15925" s="64"/>
      <c r="O15925" s="60"/>
      <c r="P15925" s="67"/>
      <c r="T15925" s="53"/>
      <c r="U15925" s="64"/>
      <c r="Y15925" s="53"/>
      <c r="Z15925" s="64"/>
      <c r="AD15925" s="53"/>
    </row>
    <row r="15926" spans="1:30" s="13" customFormat="1" x14ac:dyDescent="0.25">
      <c r="A15926"/>
      <c r="B15926" s="32"/>
      <c r="C15926" s="34"/>
      <c r="D15926" s="10"/>
      <c r="J15926" s="53"/>
      <c r="K15926" s="64"/>
      <c r="O15926" s="60"/>
      <c r="P15926" s="67"/>
      <c r="T15926" s="53"/>
      <c r="U15926" s="64"/>
      <c r="Y15926" s="53"/>
      <c r="Z15926" s="64"/>
      <c r="AD15926" s="53"/>
    </row>
    <row r="15927" spans="1:30" s="13" customFormat="1" x14ac:dyDescent="0.25">
      <c r="A15927"/>
      <c r="B15927" s="32"/>
      <c r="C15927" s="34"/>
      <c r="D15927" s="10"/>
      <c r="J15927" s="53"/>
      <c r="K15927" s="64"/>
      <c r="O15927" s="60"/>
      <c r="P15927" s="67"/>
      <c r="T15927" s="53"/>
      <c r="U15927" s="64"/>
      <c r="Y15927" s="53"/>
      <c r="Z15927" s="64"/>
      <c r="AD15927" s="53"/>
    </row>
    <row r="15928" spans="1:30" s="13" customFormat="1" x14ac:dyDescent="0.25">
      <c r="A15928"/>
      <c r="B15928" s="32"/>
      <c r="C15928" s="34"/>
      <c r="D15928" s="10"/>
      <c r="J15928" s="53"/>
      <c r="K15928" s="64"/>
      <c r="O15928" s="60"/>
      <c r="P15928" s="67"/>
      <c r="T15928" s="53"/>
      <c r="U15928" s="64"/>
      <c r="Y15928" s="53"/>
      <c r="Z15928" s="64"/>
      <c r="AD15928" s="53"/>
    </row>
    <row r="15929" spans="1:30" s="13" customFormat="1" x14ac:dyDescent="0.25">
      <c r="A15929"/>
      <c r="B15929" s="32"/>
      <c r="C15929" s="34"/>
      <c r="D15929" s="10"/>
      <c r="J15929" s="53"/>
      <c r="K15929" s="64"/>
      <c r="O15929" s="60"/>
      <c r="P15929" s="67"/>
      <c r="T15929" s="53"/>
      <c r="U15929" s="64"/>
      <c r="Y15929" s="53"/>
      <c r="Z15929" s="64"/>
      <c r="AD15929" s="53"/>
    </row>
    <row r="15930" spans="1:30" s="13" customFormat="1" x14ac:dyDescent="0.25">
      <c r="A15930"/>
      <c r="B15930" s="32"/>
      <c r="C15930" s="34"/>
      <c r="D15930" s="10"/>
      <c r="J15930" s="53"/>
      <c r="K15930" s="64"/>
      <c r="O15930" s="60"/>
      <c r="P15930" s="67"/>
      <c r="T15930" s="53"/>
      <c r="U15930" s="64"/>
      <c r="Y15930" s="53"/>
      <c r="Z15930" s="64"/>
      <c r="AD15930" s="53"/>
    </row>
    <row r="15931" spans="1:30" s="13" customFormat="1" x14ac:dyDescent="0.25">
      <c r="A15931"/>
      <c r="B15931" s="32"/>
      <c r="C15931" s="34"/>
      <c r="D15931" s="10"/>
      <c r="J15931" s="53"/>
      <c r="K15931" s="64"/>
      <c r="O15931" s="60"/>
      <c r="P15931" s="67"/>
      <c r="T15931" s="53"/>
      <c r="U15931" s="64"/>
      <c r="Y15931" s="53"/>
      <c r="Z15931" s="64"/>
      <c r="AD15931" s="53"/>
    </row>
    <row r="15932" spans="1:30" s="13" customFormat="1" x14ac:dyDescent="0.25">
      <c r="A15932"/>
      <c r="B15932" s="32"/>
      <c r="C15932" s="34"/>
      <c r="D15932" s="10"/>
      <c r="J15932" s="53"/>
      <c r="K15932" s="64"/>
      <c r="O15932" s="60"/>
      <c r="P15932" s="67"/>
      <c r="T15932" s="53"/>
      <c r="U15932" s="64"/>
      <c r="Y15932" s="53"/>
      <c r="Z15932" s="64"/>
      <c r="AD15932" s="53"/>
    </row>
    <row r="15933" spans="1:30" s="13" customFormat="1" x14ac:dyDescent="0.25">
      <c r="A15933"/>
      <c r="B15933" s="32"/>
      <c r="C15933" s="34"/>
      <c r="D15933" s="10"/>
      <c r="J15933" s="53"/>
      <c r="K15933" s="64"/>
      <c r="O15933" s="60"/>
      <c r="P15933" s="67"/>
      <c r="T15933" s="53"/>
      <c r="U15933" s="64"/>
      <c r="Y15933" s="53"/>
      <c r="Z15933" s="64"/>
      <c r="AD15933" s="53"/>
    </row>
    <row r="15934" spans="1:30" s="13" customFormat="1" x14ac:dyDescent="0.25">
      <c r="A15934"/>
      <c r="B15934" s="32"/>
      <c r="C15934" s="34"/>
      <c r="D15934" s="10"/>
      <c r="J15934" s="53"/>
      <c r="K15934" s="64"/>
      <c r="O15934" s="60"/>
      <c r="P15934" s="67"/>
      <c r="T15934" s="53"/>
      <c r="U15934" s="64"/>
      <c r="Y15934" s="53"/>
      <c r="Z15934" s="64"/>
      <c r="AD15934" s="53"/>
    </row>
    <row r="15935" spans="1:30" s="13" customFormat="1" x14ac:dyDescent="0.25">
      <c r="A15935"/>
      <c r="B15935" s="32"/>
      <c r="C15935" s="34"/>
      <c r="D15935" s="10"/>
      <c r="J15935" s="53"/>
      <c r="K15935" s="64"/>
      <c r="O15935" s="60"/>
      <c r="P15935" s="67"/>
      <c r="T15935" s="53"/>
      <c r="U15935" s="64"/>
      <c r="Y15935" s="53"/>
      <c r="Z15935" s="64"/>
      <c r="AD15935" s="53"/>
    </row>
    <row r="15936" spans="1:30" s="13" customFormat="1" x14ac:dyDescent="0.25">
      <c r="A15936"/>
      <c r="B15936" s="32"/>
      <c r="C15936" s="34"/>
      <c r="D15936" s="10"/>
      <c r="J15936" s="53"/>
      <c r="K15936" s="64"/>
      <c r="O15936" s="60"/>
      <c r="P15936" s="67"/>
      <c r="T15936" s="53"/>
      <c r="U15936" s="64"/>
      <c r="Y15936" s="53"/>
      <c r="Z15936" s="64"/>
      <c r="AD15936" s="53"/>
    </row>
    <row r="15937" spans="1:30" s="13" customFormat="1" x14ac:dyDescent="0.25">
      <c r="A15937"/>
      <c r="B15937" s="32"/>
      <c r="C15937" s="34"/>
      <c r="D15937" s="10"/>
      <c r="J15937" s="53"/>
      <c r="K15937" s="64"/>
      <c r="O15937" s="60"/>
      <c r="P15937" s="67"/>
      <c r="T15937" s="53"/>
      <c r="U15937" s="64"/>
      <c r="Y15937" s="53"/>
      <c r="Z15937" s="64"/>
      <c r="AD15937" s="53"/>
    </row>
    <row r="15938" spans="1:30" s="13" customFormat="1" x14ac:dyDescent="0.25">
      <c r="A15938"/>
      <c r="B15938" s="32"/>
      <c r="C15938" s="34"/>
      <c r="D15938" s="10"/>
      <c r="J15938" s="53"/>
      <c r="K15938" s="64"/>
      <c r="O15938" s="60"/>
      <c r="P15938" s="67"/>
      <c r="T15938" s="53"/>
      <c r="U15938" s="64"/>
      <c r="Y15938" s="53"/>
      <c r="Z15938" s="64"/>
      <c r="AD15938" s="53"/>
    </row>
    <row r="15939" spans="1:30" s="13" customFormat="1" x14ac:dyDescent="0.25">
      <c r="A15939"/>
      <c r="B15939" s="32"/>
      <c r="C15939" s="34"/>
      <c r="D15939" s="10"/>
      <c r="J15939" s="53"/>
      <c r="K15939" s="64"/>
      <c r="O15939" s="60"/>
      <c r="P15939" s="67"/>
      <c r="T15939" s="53"/>
      <c r="U15939" s="64"/>
      <c r="Y15939" s="53"/>
      <c r="Z15939" s="64"/>
      <c r="AD15939" s="53"/>
    </row>
    <row r="15940" spans="1:30" s="13" customFormat="1" x14ac:dyDescent="0.25">
      <c r="A15940"/>
      <c r="B15940" s="32"/>
      <c r="C15940" s="34"/>
      <c r="D15940" s="10"/>
      <c r="J15940" s="53"/>
      <c r="K15940" s="64"/>
      <c r="O15940" s="60"/>
      <c r="P15940" s="67"/>
      <c r="T15940" s="53"/>
      <c r="U15940" s="64"/>
      <c r="Y15940" s="53"/>
      <c r="Z15940" s="64"/>
      <c r="AD15940" s="53"/>
    </row>
    <row r="15941" spans="1:30" s="13" customFormat="1" x14ac:dyDescent="0.25">
      <c r="A15941"/>
      <c r="B15941" s="32"/>
      <c r="C15941" s="34"/>
      <c r="D15941" s="10"/>
      <c r="J15941" s="53"/>
      <c r="K15941" s="64"/>
      <c r="O15941" s="60"/>
      <c r="P15941" s="67"/>
      <c r="T15941" s="53"/>
      <c r="U15941" s="64"/>
      <c r="Y15941" s="53"/>
      <c r="Z15941" s="64"/>
      <c r="AD15941" s="53"/>
    </row>
    <row r="15942" spans="1:30" s="13" customFormat="1" x14ac:dyDescent="0.25">
      <c r="A15942"/>
      <c r="B15942" s="32"/>
      <c r="C15942" s="34"/>
      <c r="D15942" s="10"/>
      <c r="J15942" s="53"/>
      <c r="K15942" s="64"/>
      <c r="O15942" s="60"/>
      <c r="P15942" s="67"/>
      <c r="T15942" s="53"/>
      <c r="U15942" s="64"/>
      <c r="Y15942" s="53"/>
      <c r="Z15942" s="64"/>
      <c r="AD15942" s="53"/>
    </row>
    <row r="15943" spans="1:30" s="13" customFormat="1" x14ac:dyDescent="0.25">
      <c r="A15943"/>
      <c r="B15943" s="32"/>
      <c r="C15943" s="34"/>
      <c r="D15943" s="10"/>
      <c r="J15943" s="53"/>
      <c r="K15943" s="64"/>
      <c r="O15943" s="60"/>
      <c r="P15943" s="67"/>
      <c r="T15943" s="53"/>
      <c r="U15943" s="64"/>
      <c r="Y15943" s="53"/>
      <c r="Z15943" s="64"/>
      <c r="AD15943" s="53"/>
    </row>
    <row r="15944" spans="1:30" s="13" customFormat="1" x14ac:dyDescent="0.25">
      <c r="A15944"/>
      <c r="B15944" s="32"/>
      <c r="C15944" s="34"/>
      <c r="D15944" s="10"/>
      <c r="J15944" s="53"/>
      <c r="K15944" s="64"/>
      <c r="O15944" s="60"/>
      <c r="P15944" s="67"/>
      <c r="T15944" s="53"/>
      <c r="U15944" s="64"/>
      <c r="Y15944" s="53"/>
      <c r="Z15944" s="64"/>
      <c r="AD15944" s="53"/>
    </row>
    <row r="15945" spans="1:30" s="13" customFormat="1" x14ac:dyDescent="0.25">
      <c r="A15945"/>
      <c r="B15945" s="32"/>
      <c r="C15945" s="34"/>
      <c r="D15945" s="10"/>
      <c r="J15945" s="53"/>
      <c r="K15945" s="64"/>
      <c r="O15945" s="60"/>
      <c r="P15945" s="67"/>
      <c r="T15945" s="53"/>
      <c r="U15945" s="64"/>
      <c r="Y15945" s="53"/>
      <c r="Z15945" s="64"/>
      <c r="AD15945" s="53"/>
    </row>
    <row r="15946" spans="1:30" s="13" customFormat="1" x14ac:dyDescent="0.25">
      <c r="A15946"/>
      <c r="B15946" s="32"/>
      <c r="C15946" s="34"/>
      <c r="D15946" s="10"/>
      <c r="J15946" s="53"/>
      <c r="K15946" s="64"/>
      <c r="O15946" s="60"/>
      <c r="P15946" s="67"/>
      <c r="T15946" s="53"/>
      <c r="U15946" s="64"/>
      <c r="Y15946" s="53"/>
      <c r="Z15946" s="64"/>
      <c r="AD15946" s="53"/>
    </row>
    <row r="15947" spans="1:30" s="13" customFormat="1" x14ac:dyDescent="0.25">
      <c r="A15947"/>
      <c r="B15947" s="32"/>
      <c r="C15947" s="34"/>
      <c r="D15947" s="10"/>
      <c r="J15947" s="53"/>
      <c r="K15947" s="64"/>
      <c r="O15947" s="60"/>
      <c r="P15947" s="67"/>
      <c r="T15947" s="53"/>
      <c r="U15947" s="64"/>
      <c r="Y15947" s="53"/>
      <c r="Z15947" s="64"/>
      <c r="AD15947" s="53"/>
    </row>
    <row r="15948" spans="1:30" s="13" customFormat="1" x14ac:dyDescent="0.25">
      <c r="A15948"/>
      <c r="B15948" s="32"/>
      <c r="C15948" s="34"/>
      <c r="D15948" s="10"/>
      <c r="J15948" s="53"/>
      <c r="K15948" s="64"/>
      <c r="O15948" s="60"/>
      <c r="P15948" s="67"/>
      <c r="T15948" s="53"/>
      <c r="U15948" s="64"/>
      <c r="Y15948" s="53"/>
      <c r="Z15948" s="64"/>
      <c r="AD15948" s="53"/>
    </row>
    <row r="15949" spans="1:30" s="13" customFormat="1" x14ac:dyDescent="0.25">
      <c r="A15949"/>
      <c r="B15949" s="32"/>
      <c r="C15949" s="34"/>
      <c r="D15949" s="10"/>
      <c r="J15949" s="53"/>
      <c r="K15949" s="64"/>
      <c r="O15949" s="60"/>
      <c r="P15949" s="67"/>
      <c r="T15949" s="53"/>
      <c r="U15949" s="64"/>
      <c r="Y15949" s="53"/>
      <c r="Z15949" s="64"/>
      <c r="AD15949" s="53"/>
    </row>
    <row r="15950" spans="1:30" s="13" customFormat="1" x14ac:dyDescent="0.25">
      <c r="A15950"/>
      <c r="B15950" s="32"/>
      <c r="C15950" s="34"/>
      <c r="D15950" s="10"/>
      <c r="J15950" s="53"/>
      <c r="K15950" s="64"/>
      <c r="O15950" s="60"/>
      <c r="P15950" s="67"/>
      <c r="T15950" s="53"/>
      <c r="U15950" s="64"/>
      <c r="Y15950" s="53"/>
      <c r="Z15950" s="64"/>
      <c r="AD15950" s="53"/>
    </row>
    <row r="15951" spans="1:30" s="13" customFormat="1" x14ac:dyDescent="0.25">
      <c r="A15951"/>
      <c r="B15951" s="32"/>
      <c r="C15951" s="34"/>
      <c r="D15951" s="10"/>
      <c r="J15951" s="53"/>
      <c r="K15951" s="64"/>
      <c r="O15951" s="60"/>
      <c r="P15951" s="67"/>
      <c r="T15951" s="53"/>
      <c r="U15951" s="64"/>
      <c r="Y15951" s="53"/>
      <c r="Z15951" s="64"/>
      <c r="AD15951" s="53"/>
    </row>
    <row r="15952" spans="1:30" s="13" customFormat="1" x14ac:dyDescent="0.25">
      <c r="A15952"/>
      <c r="B15952" s="32"/>
      <c r="C15952" s="34"/>
      <c r="D15952" s="10"/>
      <c r="J15952" s="53"/>
      <c r="K15952" s="64"/>
      <c r="O15952" s="60"/>
      <c r="P15952" s="67"/>
      <c r="T15952" s="53"/>
      <c r="U15952" s="64"/>
      <c r="Y15952" s="53"/>
      <c r="Z15952" s="64"/>
      <c r="AD15952" s="53"/>
    </row>
    <row r="15953" spans="1:30" s="13" customFormat="1" x14ac:dyDescent="0.25">
      <c r="A15953"/>
      <c r="B15953" s="32"/>
      <c r="C15953" s="34"/>
      <c r="D15953" s="10"/>
      <c r="J15953" s="53"/>
      <c r="K15953" s="64"/>
      <c r="O15953" s="60"/>
      <c r="P15953" s="67"/>
      <c r="T15953" s="53"/>
      <c r="U15953" s="64"/>
      <c r="Y15953" s="53"/>
      <c r="Z15953" s="64"/>
      <c r="AD15953" s="53"/>
    </row>
    <row r="15954" spans="1:30" s="13" customFormat="1" x14ac:dyDescent="0.25">
      <c r="A15954"/>
      <c r="B15954" s="32"/>
      <c r="C15954" s="34"/>
      <c r="D15954" s="10"/>
      <c r="J15954" s="53"/>
      <c r="K15954" s="64"/>
      <c r="O15954" s="60"/>
      <c r="P15954" s="67"/>
      <c r="T15954" s="53"/>
      <c r="U15954" s="64"/>
      <c r="Y15954" s="53"/>
      <c r="Z15954" s="64"/>
      <c r="AD15954" s="53"/>
    </row>
    <row r="15955" spans="1:30" s="13" customFormat="1" x14ac:dyDescent="0.25">
      <c r="A15955"/>
      <c r="B15955" s="32"/>
      <c r="C15955" s="34"/>
      <c r="D15955" s="10"/>
      <c r="J15955" s="53"/>
      <c r="K15955" s="64"/>
      <c r="O15955" s="60"/>
      <c r="P15955" s="67"/>
      <c r="T15955" s="53"/>
      <c r="U15955" s="64"/>
      <c r="Y15955" s="53"/>
      <c r="Z15955" s="64"/>
      <c r="AD15955" s="53"/>
    </row>
    <row r="15956" spans="1:30" s="13" customFormat="1" x14ac:dyDescent="0.25">
      <c r="A15956"/>
      <c r="B15956" s="32"/>
      <c r="C15956" s="34"/>
      <c r="D15956" s="10"/>
      <c r="J15956" s="53"/>
      <c r="K15956" s="64"/>
      <c r="O15956" s="60"/>
      <c r="P15956" s="67"/>
      <c r="T15956" s="53"/>
      <c r="U15956" s="64"/>
      <c r="Y15956" s="53"/>
      <c r="Z15956" s="64"/>
      <c r="AD15956" s="53"/>
    </row>
    <row r="15957" spans="1:30" s="13" customFormat="1" x14ac:dyDescent="0.25">
      <c r="A15957"/>
      <c r="B15957" s="32"/>
      <c r="C15957" s="34"/>
      <c r="D15957" s="10"/>
      <c r="J15957" s="53"/>
      <c r="K15957" s="64"/>
      <c r="O15957" s="60"/>
      <c r="P15957" s="67"/>
      <c r="T15957" s="53"/>
      <c r="U15957" s="64"/>
      <c r="Y15957" s="53"/>
      <c r="Z15957" s="64"/>
      <c r="AD15957" s="53"/>
    </row>
    <row r="15958" spans="1:30" s="13" customFormat="1" x14ac:dyDescent="0.25">
      <c r="A15958"/>
      <c r="B15958" s="32"/>
      <c r="C15958" s="34"/>
      <c r="D15958" s="10"/>
      <c r="J15958" s="53"/>
      <c r="K15958" s="64"/>
      <c r="O15958" s="60"/>
      <c r="P15958" s="67"/>
      <c r="T15958" s="53"/>
      <c r="U15958" s="64"/>
      <c r="Y15958" s="53"/>
      <c r="Z15958" s="64"/>
      <c r="AD15958" s="53"/>
    </row>
    <row r="15959" spans="1:30" s="13" customFormat="1" x14ac:dyDescent="0.25">
      <c r="A15959"/>
      <c r="B15959" s="32"/>
      <c r="C15959" s="34"/>
      <c r="D15959" s="10"/>
      <c r="J15959" s="53"/>
      <c r="K15959" s="64"/>
      <c r="O15959" s="60"/>
      <c r="P15959" s="67"/>
      <c r="T15959" s="53"/>
      <c r="U15959" s="64"/>
      <c r="Y15959" s="53"/>
      <c r="Z15959" s="64"/>
      <c r="AD15959" s="53"/>
    </row>
    <row r="15960" spans="1:30" s="13" customFormat="1" x14ac:dyDescent="0.25">
      <c r="A15960"/>
      <c r="B15960" s="32"/>
      <c r="C15960" s="34"/>
      <c r="D15960" s="10"/>
      <c r="J15960" s="53"/>
      <c r="K15960" s="64"/>
      <c r="O15960" s="60"/>
      <c r="P15960" s="67"/>
      <c r="T15960" s="53"/>
      <c r="U15960" s="64"/>
      <c r="Y15960" s="53"/>
      <c r="Z15960" s="64"/>
      <c r="AD15960" s="53"/>
    </row>
    <row r="15961" spans="1:30" s="13" customFormat="1" x14ac:dyDescent="0.25">
      <c r="A15961"/>
      <c r="B15961" s="32"/>
      <c r="C15961" s="34"/>
      <c r="D15961" s="10"/>
      <c r="J15961" s="53"/>
      <c r="K15961" s="64"/>
      <c r="O15961" s="60"/>
      <c r="P15961" s="67"/>
      <c r="T15961" s="53"/>
      <c r="U15961" s="64"/>
      <c r="Y15961" s="53"/>
      <c r="Z15961" s="64"/>
      <c r="AD15961" s="53"/>
    </row>
    <row r="15962" spans="1:30" s="13" customFormat="1" x14ac:dyDescent="0.25">
      <c r="A15962"/>
      <c r="B15962" s="32"/>
      <c r="C15962" s="34"/>
      <c r="D15962" s="10"/>
      <c r="J15962" s="53"/>
      <c r="K15962" s="64"/>
      <c r="O15962" s="60"/>
      <c r="P15962" s="67"/>
      <c r="T15962" s="53"/>
      <c r="U15962" s="64"/>
      <c r="Y15962" s="53"/>
      <c r="Z15962" s="64"/>
      <c r="AD15962" s="53"/>
    </row>
    <row r="15963" spans="1:30" s="13" customFormat="1" x14ac:dyDescent="0.25">
      <c r="A15963"/>
      <c r="B15963" s="32"/>
      <c r="C15963" s="34"/>
      <c r="D15963" s="10"/>
      <c r="J15963" s="53"/>
      <c r="K15963" s="64"/>
      <c r="O15963" s="60"/>
      <c r="P15963" s="67"/>
      <c r="T15963" s="53"/>
      <c r="U15963" s="64"/>
      <c r="Y15963" s="53"/>
      <c r="Z15963" s="64"/>
      <c r="AD15963" s="53"/>
    </row>
    <row r="15964" spans="1:30" s="13" customFormat="1" x14ac:dyDescent="0.25">
      <c r="A15964"/>
      <c r="B15964" s="32"/>
      <c r="C15964" s="34"/>
      <c r="D15964" s="10"/>
      <c r="J15964" s="53"/>
      <c r="K15964" s="64"/>
      <c r="O15964" s="60"/>
      <c r="P15964" s="67"/>
      <c r="T15964" s="53"/>
      <c r="U15964" s="64"/>
      <c r="Y15964" s="53"/>
      <c r="Z15964" s="64"/>
      <c r="AD15964" s="53"/>
    </row>
    <row r="15965" spans="1:30" s="13" customFormat="1" x14ac:dyDescent="0.25">
      <c r="A15965"/>
      <c r="B15965" s="32"/>
      <c r="C15965" s="34"/>
      <c r="D15965" s="10"/>
      <c r="J15965" s="53"/>
      <c r="K15965" s="64"/>
      <c r="O15965" s="60"/>
      <c r="P15965" s="67"/>
      <c r="T15965" s="53"/>
      <c r="U15965" s="64"/>
      <c r="Y15965" s="53"/>
      <c r="Z15965" s="64"/>
      <c r="AD15965" s="53"/>
    </row>
    <row r="15966" spans="1:30" s="13" customFormat="1" x14ac:dyDescent="0.25">
      <c r="A15966"/>
      <c r="B15966" s="32"/>
      <c r="C15966" s="34"/>
      <c r="D15966" s="10"/>
      <c r="J15966" s="53"/>
      <c r="K15966" s="64"/>
      <c r="O15966" s="60"/>
      <c r="P15966" s="67"/>
      <c r="T15966" s="53"/>
      <c r="U15966" s="64"/>
      <c r="Y15966" s="53"/>
      <c r="Z15966" s="64"/>
      <c r="AD15966" s="53"/>
    </row>
    <row r="15967" spans="1:30" s="13" customFormat="1" x14ac:dyDescent="0.25">
      <c r="A15967"/>
      <c r="B15967" s="32"/>
      <c r="C15967" s="34"/>
      <c r="D15967" s="10"/>
      <c r="J15967" s="53"/>
      <c r="K15967" s="64"/>
      <c r="O15967" s="60"/>
      <c r="P15967" s="67"/>
      <c r="T15967" s="53"/>
      <c r="U15967" s="64"/>
      <c r="Y15967" s="53"/>
      <c r="Z15967" s="64"/>
      <c r="AD15967" s="53"/>
    </row>
    <row r="15968" spans="1:30" s="13" customFormat="1" x14ac:dyDescent="0.25">
      <c r="A15968"/>
      <c r="B15968" s="32"/>
      <c r="C15968" s="34"/>
      <c r="D15968" s="10"/>
      <c r="J15968" s="53"/>
      <c r="K15968" s="64"/>
      <c r="O15968" s="60"/>
      <c r="P15968" s="67"/>
      <c r="T15968" s="53"/>
      <c r="U15968" s="64"/>
      <c r="Y15968" s="53"/>
      <c r="Z15968" s="64"/>
      <c r="AD15968" s="53"/>
    </row>
    <row r="15969" spans="1:30" s="13" customFormat="1" x14ac:dyDescent="0.25">
      <c r="A15969"/>
      <c r="B15969" s="32"/>
      <c r="C15969" s="34"/>
      <c r="D15969" s="10"/>
      <c r="J15969" s="53"/>
      <c r="K15969" s="64"/>
      <c r="O15969" s="60"/>
      <c r="P15969" s="67"/>
      <c r="T15969" s="53"/>
      <c r="U15969" s="64"/>
      <c r="Y15969" s="53"/>
      <c r="Z15969" s="64"/>
      <c r="AD15969" s="53"/>
    </row>
    <row r="15970" spans="1:30" s="13" customFormat="1" x14ac:dyDescent="0.25">
      <c r="A15970"/>
      <c r="B15970" s="32"/>
      <c r="C15970" s="34"/>
      <c r="D15970" s="10"/>
      <c r="J15970" s="53"/>
      <c r="K15970" s="64"/>
      <c r="O15970" s="60"/>
      <c r="P15970" s="67"/>
      <c r="T15970" s="53"/>
      <c r="U15970" s="64"/>
      <c r="Y15970" s="53"/>
      <c r="Z15970" s="64"/>
      <c r="AD15970" s="53"/>
    </row>
    <row r="15971" spans="1:30" s="13" customFormat="1" x14ac:dyDescent="0.25">
      <c r="A15971"/>
      <c r="B15971" s="32"/>
      <c r="C15971" s="34"/>
      <c r="D15971" s="10"/>
      <c r="J15971" s="53"/>
      <c r="K15971" s="64"/>
      <c r="O15971" s="60"/>
      <c r="P15971" s="67"/>
      <c r="T15971" s="53"/>
      <c r="U15971" s="64"/>
      <c r="Y15971" s="53"/>
      <c r="Z15971" s="64"/>
      <c r="AD15971" s="53"/>
    </row>
    <row r="15972" spans="1:30" s="13" customFormat="1" x14ac:dyDescent="0.25">
      <c r="A15972"/>
      <c r="B15972" s="32"/>
      <c r="C15972" s="34"/>
      <c r="D15972" s="10"/>
      <c r="J15972" s="53"/>
      <c r="K15972" s="64"/>
      <c r="O15972" s="60"/>
      <c r="P15972" s="67"/>
      <c r="T15972" s="53"/>
      <c r="U15972" s="64"/>
      <c r="Y15972" s="53"/>
      <c r="Z15972" s="64"/>
      <c r="AD15972" s="53"/>
    </row>
    <row r="15973" spans="1:30" s="13" customFormat="1" x14ac:dyDescent="0.25">
      <c r="A15973"/>
      <c r="B15973" s="32"/>
      <c r="C15973" s="34"/>
      <c r="D15973" s="10"/>
      <c r="J15973" s="53"/>
      <c r="K15973" s="64"/>
      <c r="O15973" s="60"/>
      <c r="P15973" s="67"/>
      <c r="T15973" s="53"/>
      <c r="U15973" s="64"/>
      <c r="Y15973" s="53"/>
      <c r="Z15973" s="64"/>
      <c r="AD15973" s="53"/>
    </row>
    <row r="15974" spans="1:30" s="13" customFormat="1" x14ac:dyDescent="0.25">
      <c r="A15974"/>
      <c r="B15974" s="32"/>
      <c r="C15974" s="34"/>
      <c r="D15974" s="10"/>
      <c r="J15974" s="53"/>
      <c r="K15974" s="64"/>
      <c r="O15974" s="60"/>
      <c r="P15974" s="67"/>
      <c r="T15974" s="53"/>
      <c r="U15974" s="64"/>
      <c r="Y15974" s="53"/>
      <c r="Z15974" s="64"/>
      <c r="AD15974" s="53"/>
    </row>
    <row r="15975" spans="1:30" s="13" customFormat="1" x14ac:dyDescent="0.25">
      <c r="A15975"/>
      <c r="B15975" s="32"/>
      <c r="C15975" s="34"/>
      <c r="D15975" s="10"/>
      <c r="J15975" s="53"/>
      <c r="K15975" s="64"/>
      <c r="O15975" s="60"/>
      <c r="P15975" s="67"/>
      <c r="T15975" s="53"/>
      <c r="U15975" s="64"/>
      <c r="Y15975" s="53"/>
      <c r="Z15975" s="64"/>
      <c r="AD15975" s="53"/>
    </row>
    <row r="15976" spans="1:30" s="13" customFormat="1" x14ac:dyDescent="0.25">
      <c r="A15976"/>
      <c r="B15976" s="32"/>
      <c r="C15976" s="34"/>
      <c r="D15976" s="10"/>
      <c r="J15976" s="53"/>
      <c r="K15976" s="64"/>
      <c r="O15976" s="60"/>
      <c r="P15976" s="67"/>
      <c r="T15976" s="53"/>
      <c r="U15976" s="64"/>
      <c r="Y15976" s="53"/>
      <c r="Z15976" s="64"/>
      <c r="AD15976" s="53"/>
    </row>
    <row r="15977" spans="1:30" s="13" customFormat="1" x14ac:dyDescent="0.25">
      <c r="A15977"/>
      <c r="B15977" s="32"/>
      <c r="C15977" s="34"/>
      <c r="D15977" s="10"/>
      <c r="J15977" s="53"/>
      <c r="K15977" s="64"/>
      <c r="O15977" s="60"/>
      <c r="P15977" s="67"/>
      <c r="T15977" s="53"/>
      <c r="U15977" s="64"/>
      <c r="Y15977" s="53"/>
      <c r="Z15977" s="64"/>
      <c r="AD15977" s="53"/>
    </row>
    <row r="15978" spans="1:30" s="13" customFormat="1" x14ac:dyDescent="0.25">
      <c r="A15978"/>
      <c r="B15978" s="32"/>
      <c r="C15978" s="34"/>
      <c r="D15978" s="10"/>
      <c r="J15978" s="53"/>
      <c r="K15978" s="64"/>
      <c r="O15978" s="60"/>
      <c r="P15978" s="67"/>
      <c r="T15978" s="53"/>
      <c r="U15978" s="64"/>
      <c r="Y15978" s="53"/>
      <c r="Z15978" s="64"/>
      <c r="AD15978" s="53"/>
    </row>
    <row r="15979" spans="1:30" s="13" customFormat="1" x14ac:dyDescent="0.25">
      <c r="A15979"/>
      <c r="B15979" s="32"/>
      <c r="C15979" s="34"/>
      <c r="D15979" s="10"/>
      <c r="J15979" s="53"/>
      <c r="K15979" s="64"/>
      <c r="O15979" s="60"/>
      <c r="P15979" s="67"/>
      <c r="T15979" s="53"/>
      <c r="U15979" s="64"/>
      <c r="Y15979" s="53"/>
      <c r="Z15979" s="64"/>
      <c r="AD15979" s="53"/>
    </row>
    <row r="15980" spans="1:30" s="13" customFormat="1" x14ac:dyDescent="0.25">
      <c r="A15980"/>
      <c r="B15980" s="32"/>
      <c r="C15980" s="34"/>
      <c r="D15980" s="10"/>
      <c r="J15980" s="53"/>
      <c r="K15980" s="64"/>
      <c r="O15980" s="60"/>
      <c r="P15980" s="67"/>
      <c r="T15980" s="53"/>
      <c r="U15980" s="64"/>
      <c r="Y15980" s="53"/>
      <c r="Z15980" s="64"/>
      <c r="AD15980" s="53"/>
    </row>
    <row r="15981" spans="1:30" s="13" customFormat="1" x14ac:dyDescent="0.25">
      <c r="A15981"/>
      <c r="B15981" s="32"/>
      <c r="C15981" s="34"/>
      <c r="D15981" s="10"/>
      <c r="J15981" s="53"/>
      <c r="K15981" s="64"/>
      <c r="O15981" s="60"/>
      <c r="P15981" s="67"/>
      <c r="T15981" s="53"/>
      <c r="U15981" s="64"/>
      <c r="Y15981" s="53"/>
      <c r="Z15981" s="64"/>
      <c r="AD15981" s="53"/>
    </row>
    <row r="15982" spans="1:30" s="13" customFormat="1" x14ac:dyDescent="0.25">
      <c r="A15982"/>
      <c r="B15982" s="32"/>
      <c r="C15982" s="34"/>
      <c r="D15982" s="10"/>
      <c r="J15982" s="53"/>
      <c r="K15982" s="64"/>
      <c r="O15982" s="60"/>
      <c r="P15982" s="67"/>
      <c r="T15982" s="53"/>
      <c r="U15982" s="64"/>
      <c r="Y15982" s="53"/>
      <c r="Z15982" s="64"/>
      <c r="AD15982" s="53"/>
    </row>
    <row r="15983" spans="1:30" s="13" customFormat="1" x14ac:dyDescent="0.25">
      <c r="A15983"/>
      <c r="B15983" s="32"/>
      <c r="C15983" s="34"/>
      <c r="D15983" s="10"/>
      <c r="J15983" s="53"/>
      <c r="K15983" s="64"/>
      <c r="O15983" s="60"/>
      <c r="P15983" s="67"/>
      <c r="T15983" s="53"/>
      <c r="U15983" s="64"/>
      <c r="Y15983" s="53"/>
      <c r="Z15983" s="64"/>
      <c r="AD15983" s="53"/>
    </row>
    <row r="15984" spans="1:30" s="13" customFormat="1" x14ac:dyDescent="0.25">
      <c r="A15984"/>
      <c r="B15984" s="32"/>
      <c r="C15984" s="34"/>
      <c r="D15984" s="10"/>
      <c r="J15984" s="53"/>
      <c r="K15984" s="64"/>
      <c r="O15984" s="60"/>
      <c r="P15984" s="67"/>
      <c r="T15984" s="53"/>
      <c r="U15984" s="64"/>
      <c r="Y15984" s="53"/>
      <c r="Z15984" s="64"/>
      <c r="AD15984" s="53"/>
    </row>
    <row r="15985" spans="1:30" s="13" customFormat="1" x14ac:dyDescent="0.25">
      <c r="A15985"/>
      <c r="B15985" s="32"/>
      <c r="C15985" s="34"/>
      <c r="D15985" s="10"/>
      <c r="J15985" s="53"/>
      <c r="K15985" s="64"/>
      <c r="O15985" s="60"/>
      <c r="P15985" s="67"/>
      <c r="T15985" s="53"/>
      <c r="U15985" s="64"/>
      <c r="Y15985" s="53"/>
      <c r="Z15985" s="64"/>
      <c r="AD15985" s="53"/>
    </row>
    <row r="15986" spans="1:30" s="13" customFormat="1" x14ac:dyDescent="0.25">
      <c r="A15986"/>
      <c r="B15986" s="32"/>
      <c r="C15986" s="34"/>
      <c r="D15986" s="10"/>
      <c r="J15986" s="53"/>
      <c r="K15986" s="64"/>
      <c r="O15986" s="60"/>
      <c r="P15986" s="67"/>
      <c r="T15986" s="53"/>
      <c r="U15986" s="64"/>
      <c r="Y15986" s="53"/>
      <c r="Z15986" s="64"/>
      <c r="AD15986" s="53"/>
    </row>
    <row r="15987" spans="1:30" s="13" customFormat="1" x14ac:dyDescent="0.25">
      <c r="A15987"/>
      <c r="B15987" s="32"/>
      <c r="C15987" s="34"/>
      <c r="D15987" s="10"/>
      <c r="J15987" s="53"/>
      <c r="K15987" s="64"/>
      <c r="O15987" s="60"/>
      <c r="P15987" s="67"/>
      <c r="T15987" s="53"/>
      <c r="U15987" s="64"/>
      <c r="Y15987" s="53"/>
      <c r="Z15987" s="64"/>
      <c r="AD15987" s="53"/>
    </row>
    <row r="15988" spans="1:30" s="13" customFormat="1" x14ac:dyDescent="0.25">
      <c r="A15988"/>
      <c r="B15988" s="32"/>
      <c r="C15988" s="34"/>
      <c r="D15988" s="10"/>
      <c r="J15988" s="53"/>
      <c r="K15988" s="64"/>
      <c r="O15988" s="60"/>
      <c r="P15988" s="67"/>
      <c r="T15988" s="53"/>
      <c r="U15988" s="64"/>
      <c r="Y15988" s="53"/>
      <c r="Z15988" s="64"/>
      <c r="AD15988" s="53"/>
    </row>
    <row r="15989" spans="1:30" s="13" customFormat="1" x14ac:dyDescent="0.25">
      <c r="A15989"/>
      <c r="B15989" s="32"/>
      <c r="C15989" s="34"/>
      <c r="D15989" s="10"/>
      <c r="J15989" s="53"/>
      <c r="K15989" s="64"/>
      <c r="O15989" s="60"/>
      <c r="P15989" s="67"/>
      <c r="T15989" s="53"/>
      <c r="U15989" s="64"/>
      <c r="Y15989" s="53"/>
      <c r="Z15989" s="64"/>
      <c r="AD15989" s="53"/>
    </row>
    <row r="15990" spans="1:30" s="13" customFormat="1" x14ac:dyDescent="0.25">
      <c r="A15990"/>
      <c r="B15990" s="32"/>
      <c r="C15990" s="34"/>
      <c r="D15990" s="10"/>
      <c r="J15990" s="53"/>
      <c r="K15990" s="64"/>
      <c r="O15990" s="60"/>
      <c r="P15990" s="67"/>
      <c r="T15990" s="53"/>
      <c r="U15990" s="64"/>
      <c r="Y15990" s="53"/>
      <c r="Z15990" s="64"/>
      <c r="AD15990" s="53"/>
    </row>
    <row r="15991" spans="1:30" s="13" customFormat="1" x14ac:dyDescent="0.25">
      <c r="A15991"/>
      <c r="B15991" s="32"/>
      <c r="C15991" s="34"/>
      <c r="D15991" s="10"/>
      <c r="J15991" s="53"/>
      <c r="K15991" s="64"/>
      <c r="O15991" s="60"/>
      <c r="P15991" s="67"/>
      <c r="T15991" s="53"/>
      <c r="U15991" s="64"/>
      <c r="Y15991" s="53"/>
      <c r="Z15991" s="64"/>
      <c r="AD15991" s="53"/>
    </row>
    <row r="15992" spans="1:30" s="13" customFormat="1" x14ac:dyDescent="0.25">
      <c r="A15992"/>
      <c r="B15992" s="32"/>
      <c r="C15992" s="34"/>
      <c r="D15992" s="10"/>
      <c r="J15992" s="53"/>
      <c r="K15992" s="64"/>
      <c r="O15992" s="60"/>
      <c r="P15992" s="67"/>
      <c r="T15992" s="53"/>
      <c r="U15992" s="64"/>
      <c r="Y15992" s="53"/>
      <c r="Z15992" s="64"/>
      <c r="AD15992" s="53"/>
    </row>
    <row r="15993" spans="1:30" s="13" customFormat="1" x14ac:dyDescent="0.25">
      <c r="A15993"/>
      <c r="B15993" s="32"/>
      <c r="C15993" s="34"/>
      <c r="D15993" s="10"/>
      <c r="J15993" s="53"/>
      <c r="K15993" s="64"/>
      <c r="O15993" s="60"/>
      <c r="P15993" s="67"/>
      <c r="T15993" s="53"/>
      <c r="U15993" s="64"/>
      <c r="Y15993" s="53"/>
      <c r="Z15993" s="64"/>
      <c r="AD15993" s="53"/>
    </row>
    <row r="15994" spans="1:30" s="13" customFormat="1" x14ac:dyDescent="0.25">
      <c r="A15994"/>
      <c r="B15994" s="32"/>
      <c r="C15994" s="34"/>
      <c r="D15994" s="10"/>
      <c r="J15994" s="53"/>
      <c r="K15994" s="64"/>
      <c r="O15994" s="60"/>
      <c r="P15994" s="67"/>
      <c r="T15994" s="53"/>
      <c r="U15994" s="64"/>
      <c r="Y15994" s="53"/>
      <c r="Z15994" s="64"/>
      <c r="AD15994" s="53"/>
    </row>
    <row r="15995" spans="1:30" s="13" customFormat="1" x14ac:dyDescent="0.25">
      <c r="A15995"/>
      <c r="B15995" s="32"/>
      <c r="C15995" s="34"/>
      <c r="D15995" s="10"/>
      <c r="J15995" s="53"/>
      <c r="K15995" s="64"/>
      <c r="O15995" s="60"/>
      <c r="P15995" s="67"/>
      <c r="T15995" s="53"/>
      <c r="U15995" s="64"/>
      <c r="Y15995" s="53"/>
      <c r="Z15995" s="64"/>
      <c r="AD15995" s="53"/>
    </row>
    <row r="15996" spans="1:30" s="13" customFormat="1" x14ac:dyDescent="0.25">
      <c r="A15996"/>
      <c r="B15996" s="32"/>
      <c r="C15996" s="34"/>
      <c r="D15996" s="10"/>
      <c r="J15996" s="53"/>
      <c r="K15996" s="64"/>
      <c r="O15996" s="60"/>
      <c r="P15996" s="67"/>
      <c r="T15996" s="53"/>
      <c r="U15996" s="64"/>
      <c r="Y15996" s="53"/>
      <c r="Z15996" s="64"/>
      <c r="AD15996" s="53"/>
    </row>
    <row r="15997" spans="1:30" s="13" customFormat="1" x14ac:dyDescent="0.25">
      <c r="A15997"/>
      <c r="B15997" s="32"/>
      <c r="C15997" s="34"/>
      <c r="D15997" s="10"/>
      <c r="J15997" s="53"/>
      <c r="K15997" s="64"/>
      <c r="O15997" s="60"/>
      <c r="P15997" s="67"/>
      <c r="T15997" s="53"/>
      <c r="U15997" s="64"/>
      <c r="Y15997" s="53"/>
      <c r="Z15997" s="64"/>
      <c r="AD15997" s="53"/>
    </row>
    <row r="15998" spans="1:30" s="13" customFormat="1" x14ac:dyDescent="0.25">
      <c r="A15998"/>
      <c r="B15998" s="32"/>
      <c r="C15998" s="34"/>
      <c r="D15998" s="10"/>
      <c r="J15998" s="53"/>
      <c r="K15998" s="64"/>
      <c r="O15998" s="60"/>
      <c r="P15998" s="67"/>
      <c r="T15998" s="53"/>
      <c r="U15998" s="64"/>
      <c r="Y15998" s="53"/>
      <c r="Z15998" s="64"/>
      <c r="AD15998" s="53"/>
    </row>
    <row r="15999" spans="1:30" s="13" customFormat="1" x14ac:dyDescent="0.25">
      <c r="A15999"/>
      <c r="B15999" s="32"/>
      <c r="C15999" s="34"/>
      <c r="D15999" s="10"/>
      <c r="J15999" s="53"/>
      <c r="K15999" s="64"/>
      <c r="O15999" s="60"/>
      <c r="P15999" s="67"/>
      <c r="T15999" s="53"/>
      <c r="U15999" s="64"/>
      <c r="Y15999" s="53"/>
      <c r="Z15999" s="64"/>
      <c r="AD15999" s="53"/>
    </row>
    <row r="16000" spans="1:30" s="13" customFormat="1" x14ac:dyDescent="0.25">
      <c r="A16000"/>
      <c r="B16000" s="32"/>
      <c r="C16000" s="34"/>
      <c r="D16000" s="10"/>
      <c r="J16000" s="53"/>
      <c r="K16000" s="64"/>
      <c r="O16000" s="60"/>
      <c r="P16000" s="67"/>
      <c r="T16000" s="53"/>
      <c r="U16000" s="64"/>
      <c r="Y16000" s="53"/>
      <c r="Z16000" s="64"/>
      <c r="AD16000" s="53"/>
    </row>
    <row r="16001" spans="1:30" s="13" customFormat="1" x14ac:dyDescent="0.25">
      <c r="A16001"/>
      <c r="B16001" s="32"/>
      <c r="C16001" s="34"/>
      <c r="D16001" s="10"/>
      <c r="J16001" s="53"/>
      <c r="K16001" s="64"/>
      <c r="O16001" s="60"/>
      <c r="P16001" s="67"/>
      <c r="T16001" s="53"/>
      <c r="U16001" s="64"/>
      <c r="Y16001" s="53"/>
      <c r="Z16001" s="64"/>
      <c r="AD16001" s="53"/>
    </row>
    <row r="16002" spans="1:30" s="13" customFormat="1" x14ac:dyDescent="0.25">
      <c r="A16002"/>
      <c r="B16002" s="32"/>
      <c r="C16002" s="34"/>
      <c r="D16002" s="10"/>
      <c r="J16002" s="53"/>
      <c r="K16002" s="64"/>
      <c r="O16002" s="60"/>
      <c r="P16002" s="67"/>
      <c r="T16002" s="53"/>
      <c r="U16002" s="64"/>
      <c r="Y16002" s="53"/>
      <c r="Z16002" s="64"/>
      <c r="AD16002" s="53"/>
    </row>
    <row r="16003" spans="1:30" s="13" customFormat="1" x14ac:dyDescent="0.25">
      <c r="A16003"/>
      <c r="B16003" s="32"/>
      <c r="C16003" s="34"/>
      <c r="D16003" s="10"/>
      <c r="J16003" s="53"/>
      <c r="K16003" s="64"/>
      <c r="O16003" s="60"/>
      <c r="P16003" s="67"/>
      <c r="T16003" s="53"/>
      <c r="U16003" s="64"/>
      <c r="Y16003" s="53"/>
      <c r="Z16003" s="64"/>
      <c r="AD16003" s="53"/>
    </row>
    <row r="16004" spans="1:30" s="13" customFormat="1" x14ac:dyDescent="0.25">
      <c r="A16004"/>
      <c r="B16004" s="32"/>
      <c r="C16004" s="34"/>
      <c r="D16004" s="10"/>
      <c r="J16004" s="53"/>
      <c r="K16004" s="64"/>
      <c r="O16004" s="60"/>
      <c r="P16004" s="67"/>
      <c r="T16004" s="53"/>
      <c r="U16004" s="64"/>
      <c r="Y16004" s="53"/>
      <c r="Z16004" s="64"/>
      <c r="AD16004" s="53"/>
    </row>
    <row r="16005" spans="1:30" s="13" customFormat="1" x14ac:dyDescent="0.25">
      <c r="A16005"/>
      <c r="B16005" s="32"/>
      <c r="C16005" s="34"/>
      <c r="D16005" s="10"/>
      <c r="J16005" s="53"/>
      <c r="K16005" s="64"/>
      <c r="O16005" s="60"/>
      <c r="P16005" s="67"/>
      <c r="T16005" s="53"/>
      <c r="U16005" s="64"/>
      <c r="Y16005" s="53"/>
      <c r="Z16005" s="64"/>
      <c r="AD16005" s="53"/>
    </row>
    <row r="16006" spans="1:30" s="13" customFormat="1" x14ac:dyDescent="0.25">
      <c r="A16006"/>
      <c r="B16006" s="32"/>
      <c r="C16006" s="34"/>
      <c r="D16006" s="10"/>
      <c r="J16006" s="53"/>
      <c r="K16006" s="64"/>
      <c r="O16006" s="60"/>
      <c r="P16006" s="67"/>
      <c r="T16006" s="53"/>
      <c r="U16006" s="64"/>
      <c r="Y16006" s="53"/>
      <c r="Z16006" s="64"/>
      <c r="AD16006" s="53"/>
    </row>
    <row r="16007" spans="1:30" s="13" customFormat="1" x14ac:dyDescent="0.25">
      <c r="A16007"/>
      <c r="B16007" s="32"/>
      <c r="C16007" s="34"/>
      <c r="D16007" s="10"/>
      <c r="J16007" s="53"/>
      <c r="K16007" s="64"/>
      <c r="O16007" s="60"/>
      <c r="P16007" s="67"/>
      <c r="T16007" s="53"/>
      <c r="U16007" s="64"/>
      <c r="Y16007" s="53"/>
      <c r="Z16007" s="64"/>
      <c r="AD16007" s="53"/>
    </row>
    <row r="16008" spans="1:30" s="13" customFormat="1" x14ac:dyDescent="0.25">
      <c r="A16008"/>
      <c r="B16008" s="32"/>
      <c r="C16008" s="34"/>
      <c r="D16008" s="10"/>
      <c r="J16008" s="53"/>
      <c r="K16008" s="64"/>
      <c r="O16008" s="60"/>
      <c r="P16008" s="67"/>
      <c r="T16008" s="53"/>
      <c r="U16008" s="64"/>
      <c r="Y16008" s="53"/>
      <c r="Z16008" s="64"/>
      <c r="AD16008" s="53"/>
    </row>
    <row r="16009" spans="1:30" s="13" customFormat="1" x14ac:dyDescent="0.25">
      <c r="A16009"/>
      <c r="B16009" s="32"/>
      <c r="C16009" s="34"/>
      <c r="D16009" s="10"/>
      <c r="J16009" s="53"/>
      <c r="K16009" s="64"/>
      <c r="O16009" s="60"/>
      <c r="P16009" s="67"/>
      <c r="T16009" s="53"/>
      <c r="U16009" s="64"/>
      <c r="Y16009" s="53"/>
      <c r="Z16009" s="64"/>
      <c r="AD16009" s="53"/>
    </row>
    <row r="16010" spans="1:30" s="13" customFormat="1" x14ac:dyDescent="0.25">
      <c r="A16010"/>
      <c r="B16010" s="32"/>
      <c r="C16010" s="34"/>
      <c r="D16010" s="10"/>
      <c r="J16010" s="53"/>
      <c r="K16010" s="64"/>
      <c r="O16010" s="60"/>
      <c r="P16010" s="67"/>
      <c r="T16010" s="53"/>
      <c r="U16010" s="64"/>
      <c r="Y16010" s="53"/>
      <c r="Z16010" s="64"/>
      <c r="AD16010" s="53"/>
    </row>
    <row r="16011" spans="1:30" s="13" customFormat="1" x14ac:dyDescent="0.25">
      <c r="A16011"/>
      <c r="B16011" s="32"/>
      <c r="C16011" s="34"/>
      <c r="D16011" s="10"/>
      <c r="J16011" s="53"/>
      <c r="K16011" s="64"/>
      <c r="O16011" s="60"/>
      <c r="P16011" s="67"/>
      <c r="T16011" s="53"/>
      <c r="U16011" s="64"/>
      <c r="Y16011" s="53"/>
      <c r="Z16011" s="64"/>
      <c r="AD16011" s="53"/>
    </row>
    <row r="16012" spans="1:30" s="13" customFormat="1" x14ac:dyDescent="0.25">
      <c r="A16012"/>
      <c r="B16012" s="32"/>
      <c r="C16012" s="34"/>
      <c r="D16012" s="10"/>
      <c r="J16012" s="53"/>
      <c r="K16012" s="64"/>
      <c r="O16012" s="60"/>
      <c r="P16012" s="67"/>
      <c r="T16012" s="53"/>
      <c r="U16012" s="64"/>
      <c r="Y16012" s="53"/>
      <c r="Z16012" s="64"/>
      <c r="AD16012" s="53"/>
    </row>
    <row r="16013" spans="1:30" s="13" customFormat="1" x14ac:dyDescent="0.25">
      <c r="A16013"/>
      <c r="B16013" s="32"/>
      <c r="C16013" s="34"/>
      <c r="D16013" s="10"/>
      <c r="J16013" s="53"/>
      <c r="K16013" s="64"/>
      <c r="O16013" s="60"/>
      <c r="P16013" s="67"/>
      <c r="T16013" s="53"/>
      <c r="U16013" s="64"/>
      <c r="Y16013" s="53"/>
      <c r="Z16013" s="64"/>
      <c r="AD16013" s="53"/>
    </row>
    <row r="16014" spans="1:30" s="13" customFormat="1" x14ac:dyDescent="0.25">
      <c r="A16014"/>
      <c r="B16014" s="32"/>
      <c r="C16014" s="34"/>
      <c r="D16014" s="10"/>
      <c r="J16014" s="53"/>
      <c r="K16014" s="64"/>
      <c r="O16014" s="60"/>
      <c r="P16014" s="67"/>
      <c r="T16014" s="53"/>
      <c r="U16014" s="64"/>
      <c r="Y16014" s="53"/>
      <c r="Z16014" s="64"/>
      <c r="AD16014" s="53"/>
    </row>
    <row r="16015" spans="1:30" s="13" customFormat="1" x14ac:dyDescent="0.25">
      <c r="A16015"/>
      <c r="B16015" s="32"/>
      <c r="C16015" s="34"/>
      <c r="D16015" s="10"/>
      <c r="J16015" s="53"/>
      <c r="K16015" s="64"/>
      <c r="O16015" s="60"/>
      <c r="P16015" s="67"/>
      <c r="T16015" s="53"/>
      <c r="U16015" s="64"/>
      <c r="Y16015" s="53"/>
      <c r="Z16015" s="64"/>
      <c r="AD16015" s="53"/>
    </row>
    <row r="16016" spans="1:30" s="13" customFormat="1" x14ac:dyDescent="0.25">
      <c r="A16016"/>
      <c r="B16016" s="32"/>
      <c r="C16016" s="34"/>
      <c r="D16016" s="10"/>
      <c r="J16016" s="53"/>
      <c r="K16016" s="64"/>
      <c r="O16016" s="60"/>
      <c r="P16016" s="67"/>
      <c r="T16016" s="53"/>
      <c r="U16016" s="64"/>
      <c r="Y16016" s="53"/>
      <c r="Z16016" s="64"/>
      <c r="AD16016" s="53"/>
    </row>
    <row r="16017" spans="1:30" s="13" customFormat="1" x14ac:dyDescent="0.25">
      <c r="A16017"/>
      <c r="B16017" s="32"/>
      <c r="C16017" s="34"/>
      <c r="D16017" s="10"/>
      <c r="J16017" s="53"/>
      <c r="K16017" s="64"/>
      <c r="O16017" s="60"/>
      <c r="P16017" s="67"/>
      <c r="T16017" s="53"/>
      <c r="U16017" s="64"/>
      <c r="Y16017" s="53"/>
      <c r="Z16017" s="64"/>
      <c r="AD16017" s="53"/>
    </row>
    <row r="16018" spans="1:30" s="13" customFormat="1" x14ac:dyDescent="0.25">
      <c r="A16018"/>
      <c r="B16018" s="32"/>
      <c r="C16018" s="34"/>
      <c r="D16018" s="10"/>
      <c r="J16018" s="53"/>
      <c r="K16018" s="64"/>
      <c r="O16018" s="60"/>
      <c r="P16018" s="67"/>
      <c r="T16018" s="53"/>
      <c r="U16018" s="64"/>
      <c r="Y16018" s="53"/>
      <c r="Z16018" s="64"/>
      <c r="AD16018" s="53"/>
    </row>
    <row r="16019" spans="1:30" s="13" customFormat="1" x14ac:dyDescent="0.25">
      <c r="A16019"/>
      <c r="B16019" s="32"/>
      <c r="C16019" s="34"/>
      <c r="D16019" s="10"/>
      <c r="J16019" s="53"/>
      <c r="K16019" s="64"/>
      <c r="O16019" s="60"/>
      <c r="P16019" s="67"/>
      <c r="T16019" s="53"/>
      <c r="U16019" s="64"/>
      <c r="Y16019" s="53"/>
      <c r="Z16019" s="64"/>
      <c r="AD16019" s="53"/>
    </row>
    <row r="16020" spans="1:30" s="13" customFormat="1" x14ac:dyDescent="0.25">
      <c r="A16020"/>
      <c r="B16020" s="32"/>
      <c r="C16020" s="34"/>
      <c r="D16020" s="10"/>
      <c r="J16020" s="53"/>
      <c r="K16020" s="64"/>
      <c r="O16020" s="60"/>
      <c r="P16020" s="67"/>
      <c r="T16020" s="53"/>
      <c r="U16020" s="64"/>
      <c r="Y16020" s="53"/>
      <c r="Z16020" s="64"/>
      <c r="AD16020" s="53"/>
    </row>
    <row r="16021" spans="1:30" s="13" customFormat="1" x14ac:dyDescent="0.25">
      <c r="A16021"/>
      <c r="B16021" s="32"/>
      <c r="C16021" s="34"/>
      <c r="D16021" s="10"/>
      <c r="J16021" s="53"/>
      <c r="K16021" s="64"/>
      <c r="O16021" s="60"/>
      <c r="P16021" s="67"/>
      <c r="T16021" s="53"/>
      <c r="U16021" s="64"/>
      <c r="Y16021" s="53"/>
      <c r="Z16021" s="64"/>
      <c r="AD16021" s="53"/>
    </row>
    <row r="16022" spans="1:30" s="13" customFormat="1" x14ac:dyDescent="0.25">
      <c r="A16022"/>
      <c r="B16022" s="32"/>
      <c r="C16022" s="34"/>
      <c r="D16022" s="10"/>
      <c r="J16022" s="53"/>
      <c r="K16022" s="64"/>
      <c r="O16022" s="60"/>
      <c r="P16022" s="67"/>
      <c r="T16022" s="53"/>
      <c r="U16022" s="64"/>
      <c r="Y16022" s="53"/>
      <c r="Z16022" s="64"/>
      <c r="AD16022" s="53"/>
    </row>
    <row r="16023" spans="1:30" s="13" customFormat="1" x14ac:dyDescent="0.25">
      <c r="A16023"/>
      <c r="B16023" s="32"/>
      <c r="C16023" s="34"/>
      <c r="D16023" s="10"/>
      <c r="J16023" s="53"/>
      <c r="K16023" s="64"/>
      <c r="O16023" s="60"/>
      <c r="P16023" s="67"/>
      <c r="T16023" s="53"/>
      <c r="U16023" s="64"/>
      <c r="Y16023" s="53"/>
      <c r="Z16023" s="64"/>
      <c r="AD16023" s="53"/>
    </row>
    <row r="16024" spans="1:30" s="13" customFormat="1" x14ac:dyDescent="0.25">
      <c r="A16024"/>
      <c r="B16024" s="32"/>
      <c r="C16024" s="34"/>
      <c r="D16024" s="10"/>
      <c r="J16024" s="53"/>
      <c r="K16024" s="64"/>
      <c r="O16024" s="60"/>
      <c r="P16024" s="67"/>
      <c r="T16024" s="53"/>
      <c r="U16024" s="64"/>
      <c r="Y16024" s="53"/>
      <c r="Z16024" s="64"/>
      <c r="AD16024" s="53"/>
    </row>
    <row r="16025" spans="1:30" s="13" customFormat="1" x14ac:dyDescent="0.25">
      <c r="A16025"/>
      <c r="B16025" s="32"/>
      <c r="C16025" s="34"/>
      <c r="D16025" s="10"/>
      <c r="J16025" s="53"/>
      <c r="K16025" s="64"/>
      <c r="O16025" s="60"/>
      <c r="P16025" s="67"/>
      <c r="T16025" s="53"/>
      <c r="U16025" s="64"/>
      <c r="Y16025" s="53"/>
      <c r="Z16025" s="64"/>
      <c r="AD16025" s="53"/>
    </row>
    <row r="16026" spans="1:30" s="13" customFormat="1" x14ac:dyDescent="0.25">
      <c r="A16026"/>
      <c r="B16026" s="32"/>
      <c r="C16026" s="34"/>
      <c r="D16026" s="10"/>
      <c r="J16026" s="53"/>
      <c r="K16026" s="64"/>
      <c r="O16026" s="60"/>
      <c r="P16026" s="67"/>
      <c r="T16026" s="53"/>
      <c r="U16026" s="64"/>
      <c r="Y16026" s="53"/>
      <c r="Z16026" s="64"/>
      <c r="AD16026" s="53"/>
    </row>
    <row r="16027" spans="1:30" s="13" customFormat="1" x14ac:dyDescent="0.25">
      <c r="A16027"/>
      <c r="B16027" s="32"/>
      <c r="C16027" s="34"/>
      <c r="D16027" s="10"/>
      <c r="J16027" s="53"/>
      <c r="K16027" s="64"/>
      <c r="O16027" s="60"/>
      <c r="P16027" s="67"/>
      <c r="T16027" s="53"/>
      <c r="U16027" s="64"/>
      <c r="Y16027" s="53"/>
      <c r="Z16027" s="64"/>
      <c r="AD16027" s="53"/>
    </row>
    <row r="16028" spans="1:30" s="13" customFormat="1" x14ac:dyDescent="0.25">
      <c r="A16028"/>
      <c r="B16028" s="32"/>
      <c r="C16028" s="34"/>
      <c r="D16028" s="10"/>
      <c r="J16028" s="53"/>
      <c r="K16028" s="64"/>
      <c r="O16028" s="60"/>
      <c r="P16028" s="67"/>
      <c r="T16028" s="53"/>
      <c r="U16028" s="64"/>
      <c r="Y16028" s="53"/>
      <c r="Z16028" s="64"/>
      <c r="AD16028" s="53"/>
    </row>
    <row r="16029" spans="1:30" s="13" customFormat="1" x14ac:dyDescent="0.25">
      <c r="A16029"/>
      <c r="B16029" s="32"/>
      <c r="C16029" s="34"/>
      <c r="D16029" s="10"/>
      <c r="J16029" s="53"/>
      <c r="K16029" s="64"/>
      <c r="O16029" s="60"/>
      <c r="P16029" s="67"/>
      <c r="T16029" s="53"/>
      <c r="U16029" s="64"/>
      <c r="Y16029" s="53"/>
      <c r="Z16029" s="64"/>
      <c r="AD16029" s="53"/>
    </row>
    <row r="16030" spans="1:30" s="13" customFormat="1" x14ac:dyDescent="0.25">
      <c r="A16030"/>
      <c r="B16030" s="32"/>
      <c r="C16030" s="34"/>
      <c r="D16030" s="10"/>
      <c r="J16030" s="53"/>
      <c r="K16030" s="64"/>
      <c r="O16030" s="60"/>
      <c r="P16030" s="67"/>
      <c r="T16030" s="53"/>
      <c r="U16030" s="64"/>
      <c r="Y16030" s="53"/>
      <c r="Z16030" s="64"/>
      <c r="AD16030" s="53"/>
    </row>
    <row r="16031" spans="1:30" s="13" customFormat="1" x14ac:dyDescent="0.25">
      <c r="A16031"/>
      <c r="B16031" s="32"/>
      <c r="C16031" s="34"/>
      <c r="D16031" s="10"/>
      <c r="J16031" s="53"/>
      <c r="K16031" s="64"/>
      <c r="O16031" s="60"/>
      <c r="P16031" s="67"/>
      <c r="T16031" s="53"/>
      <c r="U16031" s="64"/>
      <c r="Y16031" s="53"/>
      <c r="Z16031" s="64"/>
      <c r="AD16031" s="53"/>
    </row>
    <row r="16032" spans="1:30" s="13" customFormat="1" x14ac:dyDescent="0.25">
      <c r="A16032"/>
      <c r="B16032" s="32"/>
      <c r="C16032" s="34"/>
      <c r="D16032" s="10"/>
      <c r="J16032" s="53"/>
      <c r="K16032" s="64"/>
      <c r="O16032" s="60"/>
      <c r="P16032" s="67"/>
      <c r="T16032" s="53"/>
      <c r="U16032" s="64"/>
      <c r="Y16032" s="53"/>
      <c r="Z16032" s="64"/>
      <c r="AD16032" s="53"/>
    </row>
    <row r="16033" spans="1:30" s="13" customFormat="1" x14ac:dyDescent="0.25">
      <c r="A16033"/>
      <c r="B16033" s="32"/>
      <c r="C16033" s="34"/>
      <c r="D16033" s="10"/>
      <c r="J16033" s="53"/>
      <c r="K16033" s="64"/>
      <c r="O16033" s="60"/>
      <c r="P16033" s="67"/>
      <c r="T16033" s="53"/>
      <c r="U16033" s="64"/>
      <c r="Y16033" s="53"/>
      <c r="Z16033" s="64"/>
      <c r="AD16033" s="53"/>
    </row>
    <row r="16034" spans="1:30" s="13" customFormat="1" x14ac:dyDescent="0.25">
      <c r="A16034"/>
      <c r="B16034" s="32"/>
      <c r="C16034" s="34"/>
      <c r="D16034" s="10"/>
      <c r="J16034" s="53"/>
      <c r="K16034" s="64"/>
      <c r="O16034" s="60"/>
      <c r="P16034" s="67"/>
      <c r="T16034" s="53"/>
      <c r="U16034" s="64"/>
      <c r="Y16034" s="53"/>
      <c r="Z16034" s="64"/>
      <c r="AD16034" s="53"/>
    </row>
    <row r="16035" spans="1:30" s="13" customFormat="1" x14ac:dyDescent="0.25">
      <c r="A16035"/>
      <c r="B16035" s="32"/>
      <c r="C16035" s="34"/>
      <c r="D16035" s="10"/>
      <c r="J16035" s="53"/>
      <c r="K16035" s="64"/>
      <c r="O16035" s="60"/>
      <c r="P16035" s="67"/>
      <c r="T16035" s="53"/>
      <c r="U16035" s="64"/>
      <c r="Y16035" s="53"/>
      <c r="Z16035" s="64"/>
      <c r="AD16035" s="53"/>
    </row>
    <row r="16036" spans="1:30" s="13" customFormat="1" x14ac:dyDescent="0.25">
      <c r="A16036"/>
      <c r="B16036" s="32"/>
      <c r="C16036" s="34"/>
      <c r="D16036" s="10"/>
      <c r="J16036" s="53"/>
      <c r="K16036" s="64"/>
      <c r="O16036" s="60"/>
      <c r="P16036" s="67"/>
      <c r="T16036" s="53"/>
      <c r="U16036" s="64"/>
      <c r="Y16036" s="53"/>
      <c r="Z16036" s="64"/>
      <c r="AD16036" s="53"/>
    </row>
    <row r="16037" spans="1:30" s="13" customFormat="1" x14ac:dyDescent="0.25">
      <c r="A16037"/>
      <c r="B16037" s="32"/>
      <c r="C16037" s="34"/>
      <c r="D16037" s="10"/>
      <c r="J16037" s="53"/>
      <c r="K16037" s="64"/>
      <c r="O16037" s="60"/>
      <c r="P16037" s="67"/>
      <c r="T16037" s="53"/>
      <c r="U16037" s="64"/>
      <c r="Y16037" s="53"/>
      <c r="Z16037" s="64"/>
      <c r="AD16037" s="53"/>
    </row>
    <row r="16038" spans="1:30" s="13" customFormat="1" x14ac:dyDescent="0.25">
      <c r="A16038"/>
      <c r="B16038" s="32"/>
      <c r="C16038" s="34"/>
      <c r="D16038" s="10"/>
      <c r="J16038" s="53"/>
      <c r="K16038" s="64"/>
      <c r="O16038" s="60"/>
      <c r="P16038" s="67"/>
      <c r="T16038" s="53"/>
      <c r="U16038" s="64"/>
      <c r="Y16038" s="53"/>
      <c r="Z16038" s="64"/>
      <c r="AD16038" s="53"/>
    </row>
    <row r="16039" spans="1:30" s="13" customFormat="1" x14ac:dyDescent="0.25">
      <c r="A16039"/>
      <c r="B16039" s="32"/>
      <c r="C16039" s="34"/>
      <c r="D16039" s="10"/>
      <c r="J16039" s="53"/>
      <c r="K16039" s="64"/>
      <c r="O16039" s="60"/>
      <c r="P16039" s="67"/>
      <c r="T16039" s="53"/>
      <c r="U16039" s="64"/>
      <c r="Y16039" s="53"/>
      <c r="Z16039" s="64"/>
      <c r="AD16039" s="53"/>
    </row>
    <row r="16040" spans="1:30" s="13" customFormat="1" x14ac:dyDescent="0.25">
      <c r="A16040"/>
      <c r="B16040" s="32"/>
      <c r="C16040" s="34"/>
      <c r="D16040" s="10"/>
      <c r="J16040" s="53"/>
      <c r="K16040" s="64"/>
      <c r="O16040" s="60"/>
      <c r="P16040" s="67"/>
      <c r="T16040" s="53"/>
      <c r="U16040" s="64"/>
      <c r="Y16040" s="53"/>
      <c r="Z16040" s="64"/>
      <c r="AD16040" s="53"/>
    </row>
    <row r="16041" spans="1:30" s="13" customFormat="1" x14ac:dyDescent="0.25">
      <c r="A16041"/>
      <c r="B16041" s="32"/>
      <c r="C16041" s="34"/>
      <c r="D16041" s="10"/>
      <c r="J16041" s="53"/>
      <c r="K16041" s="64"/>
      <c r="O16041" s="60"/>
      <c r="P16041" s="67"/>
      <c r="T16041" s="53"/>
      <c r="U16041" s="64"/>
      <c r="Y16041" s="53"/>
      <c r="Z16041" s="64"/>
      <c r="AD16041" s="53"/>
    </row>
    <row r="16042" spans="1:30" s="13" customFormat="1" x14ac:dyDescent="0.25">
      <c r="A16042"/>
      <c r="B16042" s="32"/>
      <c r="C16042" s="34"/>
      <c r="D16042" s="10"/>
      <c r="J16042" s="53"/>
      <c r="K16042" s="64"/>
      <c r="O16042" s="60"/>
      <c r="P16042" s="67"/>
      <c r="T16042" s="53"/>
      <c r="U16042" s="64"/>
      <c r="Y16042" s="53"/>
      <c r="Z16042" s="64"/>
      <c r="AD16042" s="53"/>
    </row>
    <row r="16043" spans="1:30" s="13" customFormat="1" x14ac:dyDescent="0.25">
      <c r="A16043"/>
      <c r="B16043" s="32"/>
      <c r="C16043" s="34"/>
      <c r="D16043" s="10"/>
      <c r="J16043" s="53"/>
      <c r="K16043" s="64"/>
      <c r="O16043" s="60"/>
      <c r="P16043" s="67"/>
      <c r="T16043" s="53"/>
      <c r="U16043" s="64"/>
      <c r="Y16043" s="53"/>
      <c r="Z16043" s="64"/>
      <c r="AD16043" s="53"/>
    </row>
    <row r="16044" spans="1:30" s="13" customFormat="1" x14ac:dyDescent="0.25">
      <c r="A16044"/>
      <c r="B16044" s="32"/>
      <c r="C16044" s="34"/>
      <c r="D16044" s="10"/>
      <c r="J16044" s="53"/>
      <c r="K16044" s="64"/>
      <c r="O16044" s="60"/>
      <c r="P16044" s="67"/>
      <c r="T16044" s="53"/>
      <c r="U16044" s="64"/>
      <c r="Y16044" s="53"/>
      <c r="Z16044" s="64"/>
      <c r="AD16044" s="53"/>
    </row>
    <row r="16045" spans="1:30" s="13" customFormat="1" x14ac:dyDescent="0.25">
      <c r="A16045"/>
      <c r="B16045" s="32"/>
      <c r="C16045" s="34"/>
      <c r="D16045" s="10"/>
      <c r="J16045" s="53"/>
      <c r="K16045" s="64"/>
      <c r="O16045" s="60"/>
      <c r="P16045" s="67"/>
      <c r="T16045" s="53"/>
      <c r="U16045" s="64"/>
      <c r="Y16045" s="53"/>
      <c r="Z16045" s="64"/>
      <c r="AD16045" s="53"/>
    </row>
    <row r="16046" spans="1:30" s="13" customFormat="1" x14ac:dyDescent="0.25">
      <c r="A16046"/>
      <c r="B16046" s="32"/>
      <c r="C16046" s="34"/>
      <c r="D16046" s="10"/>
      <c r="J16046" s="53"/>
      <c r="K16046" s="64"/>
      <c r="O16046" s="60"/>
      <c r="P16046" s="67"/>
      <c r="T16046" s="53"/>
      <c r="U16046" s="64"/>
      <c r="Y16046" s="53"/>
      <c r="Z16046" s="64"/>
      <c r="AD16046" s="53"/>
    </row>
    <row r="16047" spans="1:30" s="13" customFormat="1" x14ac:dyDescent="0.25">
      <c r="A16047"/>
      <c r="B16047" s="32"/>
      <c r="C16047" s="34"/>
      <c r="D16047" s="10"/>
      <c r="J16047" s="53"/>
      <c r="K16047" s="64"/>
      <c r="O16047" s="60"/>
      <c r="P16047" s="67"/>
      <c r="T16047" s="53"/>
      <c r="U16047" s="64"/>
      <c r="Y16047" s="53"/>
      <c r="Z16047" s="64"/>
      <c r="AD16047" s="53"/>
    </row>
    <row r="16048" spans="1:30" s="13" customFormat="1" x14ac:dyDescent="0.25">
      <c r="A16048"/>
      <c r="B16048" s="32"/>
      <c r="C16048" s="34"/>
      <c r="D16048" s="10"/>
      <c r="J16048" s="53"/>
      <c r="K16048" s="64"/>
      <c r="O16048" s="60"/>
      <c r="P16048" s="67"/>
      <c r="T16048" s="53"/>
      <c r="U16048" s="64"/>
      <c r="Y16048" s="53"/>
      <c r="Z16048" s="64"/>
      <c r="AD16048" s="53"/>
    </row>
    <row r="16049" spans="1:30" s="13" customFormat="1" x14ac:dyDescent="0.25">
      <c r="A16049"/>
      <c r="B16049" s="32"/>
      <c r="C16049" s="34"/>
      <c r="D16049" s="10"/>
      <c r="J16049" s="53"/>
      <c r="K16049" s="64"/>
      <c r="O16049" s="60"/>
      <c r="P16049" s="67"/>
      <c r="T16049" s="53"/>
      <c r="U16049" s="64"/>
      <c r="Y16049" s="53"/>
      <c r="Z16049" s="64"/>
      <c r="AD16049" s="53"/>
    </row>
    <row r="16050" spans="1:30" s="13" customFormat="1" x14ac:dyDescent="0.25">
      <c r="A16050"/>
      <c r="B16050" s="32"/>
      <c r="C16050" s="34"/>
      <c r="D16050" s="10"/>
      <c r="J16050" s="53"/>
      <c r="K16050" s="64"/>
      <c r="O16050" s="60"/>
      <c r="P16050" s="67"/>
      <c r="T16050" s="53"/>
      <c r="U16050" s="64"/>
      <c r="Y16050" s="53"/>
      <c r="Z16050" s="64"/>
      <c r="AD16050" s="53"/>
    </row>
    <row r="16051" spans="1:30" s="13" customFormat="1" x14ac:dyDescent="0.25">
      <c r="A16051"/>
      <c r="B16051" s="32"/>
      <c r="C16051" s="34"/>
      <c r="D16051" s="10"/>
      <c r="J16051" s="53"/>
      <c r="K16051" s="64"/>
      <c r="O16051" s="60"/>
      <c r="P16051" s="67"/>
      <c r="T16051" s="53"/>
      <c r="U16051" s="64"/>
      <c r="Y16051" s="53"/>
      <c r="Z16051" s="64"/>
      <c r="AD16051" s="53"/>
    </row>
    <row r="16052" spans="1:30" s="13" customFormat="1" x14ac:dyDescent="0.25">
      <c r="A16052"/>
      <c r="B16052" s="32"/>
      <c r="C16052" s="34"/>
      <c r="D16052" s="10"/>
      <c r="J16052" s="53"/>
      <c r="K16052" s="64"/>
      <c r="O16052" s="60"/>
      <c r="P16052" s="67"/>
      <c r="T16052" s="53"/>
      <c r="U16052" s="64"/>
      <c r="Y16052" s="53"/>
      <c r="Z16052" s="64"/>
      <c r="AD16052" s="53"/>
    </row>
    <row r="16053" spans="1:30" s="13" customFormat="1" x14ac:dyDescent="0.25">
      <c r="A16053"/>
      <c r="B16053" s="32"/>
      <c r="C16053" s="34"/>
      <c r="D16053" s="10"/>
      <c r="J16053" s="53"/>
      <c r="K16053" s="64"/>
      <c r="O16053" s="60"/>
      <c r="P16053" s="67"/>
      <c r="T16053" s="53"/>
      <c r="U16053" s="64"/>
      <c r="Y16053" s="53"/>
      <c r="Z16053" s="64"/>
      <c r="AD16053" s="53"/>
    </row>
    <row r="16054" spans="1:30" s="13" customFormat="1" x14ac:dyDescent="0.25">
      <c r="A16054"/>
      <c r="B16054" s="32"/>
      <c r="C16054" s="34"/>
      <c r="D16054" s="10"/>
      <c r="J16054" s="53"/>
      <c r="K16054" s="64"/>
      <c r="O16054" s="60"/>
      <c r="P16054" s="67"/>
      <c r="T16054" s="53"/>
      <c r="U16054" s="64"/>
      <c r="Y16054" s="53"/>
      <c r="Z16054" s="64"/>
      <c r="AD16054" s="53"/>
    </row>
    <row r="16055" spans="1:30" s="13" customFormat="1" x14ac:dyDescent="0.25">
      <c r="A16055"/>
      <c r="B16055" s="32"/>
      <c r="C16055" s="34"/>
      <c r="D16055" s="10"/>
      <c r="J16055" s="53"/>
      <c r="K16055" s="64"/>
      <c r="O16055" s="60"/>
      <c r="P16055" s="67"/>
      <c r="T16055" s="53"/>
      <c r="U16055" s="64"/>
      <c r="Y16055" s="53"/>
      <c r="Z16055" s="64"/>
      <c r="AD16055" s="53"/>
    </row>
    <row r="16056" spans="1:30" s="13" customFormat="1" x14ac:dyDescent="0.25">
      <c r="A16056"/>
      <c r="B16056" s="32"/>
      <c r="C16056" s="34"/>
      <c r="D16056" s="10"/>
      <c r="J16056" s="53"/>
      <c r="K16056" s="64"/>
      <c r="O16056" s="60"/>
      <c r="P16056" s="67"/>
      <c r="T16056" s="53"/>
      <c r="U16056" s="64"/>
      <c r="Y16056" s="53"/>
      <c r="Z16056" s="64"/>
      <c r="AD16056" s="53"/>
    </row>
    <row r="16057" spans="1:30" s="13" customFormat="1" x14ac:dyDescent="0.25">
      <c r="A16057"/>
      <c r="B16057" s="32"/>
      <c r="C16057" s="34"/>
      <c r="D16057" s="10"/>
      <c r="J16057" s="53"/>
      <c r="K16057" s="64"/>
      <c r="O16057" s="60"/>
      <c r="P16057" s="67"/>
      <c r="T16057" s="53"/>
      <c r="U16057" s="64"/>
      <c r="Y16057" s="53"/>
      <c r="Z16057" s="64"/>
      <c r="AD16057" s="53"/>
    </row>
    <row r="16058" spans="1:30" s="13" customFormat="1" x14ac:dyDescent="0.25">
      <c r="A16058"/>
      <c r="B16058" s="32"/>
      <c r="C16058" s="34"/>
      <c r="D16058" s="10"/>
      <c r="J16058" s="53"/>
      <c r="K16058" s="64"/>
      <c r="O16058" s="60"/>
      <c r="P16058" s="67"/>
      <c r="T16058" s="53"/>
      <c r="U16058" s="64"/>
      <c r="Y16058" s="53"/>
      <c r="Z16058" s="64"/>
      <c r="AD16058" s="53"/>
    </row>
    <row r="16059" spans="1:30" s="13" customFormat="1" x14ac:dyDescent="0.25">
      <c r="A16059"/>
      <c r="B16059" s="32"/>
      <c r="C16059" s="34"/>
      <c r="D16059" s="10"/>
      <c r="J16059" s="53"/>
      <c r="K16059" s="64"/>
      <c r="O16059" s="60"/>
      <c r="P16059" s="67"/>
      <c r="T16059" s="53"/>
      <c r="U16059" s="64"/>
      <c r="Y16059" s="53"/>
      <c r="Z16059" s="64"/>
      <c r="AD16059" s="53"/>
    </row>
    <row r="16060" spans="1:30" s="13" customFormat="1" x14ac:dyDescent="0.25">
      <c r="A16060"/>
      <c r="B16060" s="32"/>
      <c r="C16060" s="34"/>
      <c r="D16060" s="10"/>
      <c r="J16060" s="53"/>
      <c r="K16060" s="64"/>
      <c r="O16060" s="60"/>
      <c r="P16060" s="67"/>
      <c r="T16060" s="53"/>
      <c r="U16060" s="64"/>
      <c r="Y16060" s="53"/>
      <c r="Z16060" s="64"/>
      <c r="AD16060" s="53"/>
    </row>
    <row r="16061" spans="1:30" s="13" customFormat="1" x14ac:dyDescent="0.25">
      <c r="A16061"/>
      <c r="B16061" s="32"/>
      <c r="C16061" s="34"/>
      <c r="D16061" s="10"/>
      <c r="J16061" s="53"/>
      <c r="K16061" s="64"/>
      <c r="O16061" s="60"/>
      <c r="P16061" s="67"/>
      <c r="T16061" s="53"/>
      <c r="U16061" s="64"/>
      <c r="Y16061" s="53"/>
      <c r="Z16061" s="64"/>
      <c r="AD16061" s="53"/>
    </row>
    <row r="16062" spans="1:30" s="13" customFormat="1" x14ac:dyDescent="0.25">
      <c r="A16062"/>
      <c r="B16062" s="32"/>
      <c r="C16062" s="34"/>
      <c r="D16062" s="10"/>
      <c r="J16062" s="53"/>
      <c r="K16062" s="64"/>
      <c r="O16062" s="60"/>
      <c r="P16062" s="67"/>
      <c r="T16062" s="53"/>
      <c r="U16062" s="64"/>
      <c r="Y16062" s="53"/>
      <c r="Z16062" s="64"/>
      <c r="AD16062" s="53"/>
    </row>
    <row r="16063" spans="1:30" s="13" customFormat="1" x14ac:dyDescent="0.25">
      <c r="A16063"/>
      <c r="B16063" s="32"/>
      <c r="C16063" s="34"/>
      <c r="D16063" s="10"/>
      <c r="J16063" s="53"/>
      <c r="K16063" s="64"/>
      <c r="O16063" s="60"/>
      <c r="P16063" s="67"/>
      <c r="T16063" s="53"/>
      <c r="U16063" s="64"/>
      <c r="Y16063" s="53"/>
      <c r="Z16063" s="64"/>
      <c r="AD16063" s="53"/>
    </row>
    <row r="16064" spans="1:30" s="13" customFormat="1" x14ac:dyDescent="0.25">
      <c r="A16064"/>
      <c r="B16064" s="32"/>
      <c r="C16064" s="34"/>
      <c r="D16064" s="10"/>
      <c r="J16064" s="53"/>
      <c r="K16064" s="64"/>
      <c r="O16064" s="60"/>
      <c r="P16064" s="67"/>
      <c r="T16064" s="53"/>
      <c r="U16064" s="64"/>
      <c r="Y16064" s="53"/>
      <c r="Z16064" s="64"/>
      <c r="AD16064" s="53"/>
    </row>
    <row r="16065" spans="1:30" s="13" customFormat="1" x14ac:dyDescent="0.25">
      <c r="A16065"/>
      <c r="B16065" s="32"/>
      <c r="C16065" s="34"/>
      <c r="D16065" s="10"/>
      <c r="J16065" s="53"/>
      <c r="K16065" s="64"/>
      <c r="O16065" s="60"/>
      <c r="P16065" s="67"/>
      <c r="T16065" s="53"/>
      <c r="U16065" s="64"/>
      <c r="Y16065" s="53"/>
      <c r="Z16065" s="64"/>
      <c r="AD16065" s="53"/>
    </row>
    <row r="16066" spans="1:30" s="13" customFormat="1" x14ac:dyDescent="0.25">
      <c r="A16066"/>
      <c r="B16066" s="32"/>
      <c r="C16066" s="34"/>
      <c r="D16066" s="10"/>
      <c r="J16066" s="53"/>
      <c r="K16066" s="64"/>
      <c r="O16066" s="60"/>
      <c r="P16066" s="67"/>
      <c r="T16066" s="53"/>
      <c r="U16066" s="64"/>
      <c r="Y16066" s="53"/>
      <c r="Z16066" s="64"/>
      <c r="AD16066" s="53"/>
    </row>
    <row r="16067" spans="1:30" s="13" customFormat="1" x14ac:dyDescent="0.25">
      <c r="A16067"/>
      <c r="B16067" s="32"/>
      <c r="C16067" s="34"/>
      <c r="D16067" s="10"/>
      <c r="J16067" s="53"/>
      <c r="K16067" s="64"/>
      <c r="O16067" s="60"/>
      <c r="P16067" s="67"/>
      <c r="T16067" s="53"/>
      <c r="U16067" s="64"/>
      <c r="Y16067" s="53"/>
      <c r="Z16067" s="64"/>
      <c r="AD16067" s="53"/>
    </row>
    <row r="16068" spans="1:30" s="13" customFormat="1" x14ac:dyDescent="0.25">
      <c r="A16068"/>
      <c r="B16068" s="32"/>
      <c r="C16068" s="34"/>
      <c r="D16068" s="10"/>
      <c r="J16068" s="53"/>
      <c r="K16068" s="64"/>
      <c r="O16068" s="60"/>
      <c r="P16068" s="67"/>
      <c r="T16068" s="53"/>
      <c r="U16068" s="64"/>
      <c r="Y16068" s="53"/>
      <c r="Z16068" s="64"/>
      <c r="AD16068" s="53"/>
    </row>
    <row r="16069" spans="1:30" s="13" customFormat="1" x14ac:dyDescent="0.25">
      <c r="A16069"/>
      <c r="B16069" s="32"/>
      <c r="C16069" s="34"/>
      <c r="D16069" s="10"/>
      <c r="J16069" s="53"/>
      <c r="K16069" s="64"/>
      <c r="O16069" s="60"/>
      <c r="P16069" s="67"/>
      <c r="T16069" s="53"/>
      <c r="U16069" s="64"/>
      <c r="Y16069" s="53"/>
      <c r="Z16069" s="64"/>
      <c r="AD16069" s="53"/>
    </row>
    <row r="16070" spans="1:30" s="13" customFormat="1" x14ac:dyDescent="0.25">
      <c r="A16070"/>
      <c r="B16070" s="32"/>
      <c r="C16070" s="34"/>
      <c r="D16070" s="10"/>
      <c r="J16070" s="53"/>
      <c r="K16070" s="64"/>
      <c r="O16070" s="60"/>
      <c r="P16070" s="67"/>
      <c r="T16070" s="53"/>
      <c r="U16070" s="64"/>
      <c r="Y16070" s="53"/>
      <c r="Z16070" s="64"/>
      <c r="AD16070" s="53"/>
    </row>
    <row r="16071" spans="1:30" s="13" customFormat="1" x14ac:dyDescent="0.25">
      <c r="A16071"/>
      <c r="B16071" s="32"/>
      <c r="C16071" s="34"/>
      <c r="D16071" s="10"/>
      <c r="J16071" s="53"/>
      <c r="K16071" s="64"/>
      <c r="O16071" s="60"/>
      <c r="P16071" s="67"/>
      <c r="T16071" s="53"/>
      <c r="U16071" s="64"/>
      <c r="Y16071" s="53"/>
      <c r="Z16071" s="64"/>
      <c r="AD16071" s="53"/>
    </row>
    <row r="16072" spans="1:30" s="13" customFormat="1" x14ac:dyDescent="0.25">
      <c r="A16072"/>
      <c r="B16072" s="32"/>
      <c r="C16072" s="34"/>
      <c r="D16072" s="10"/>
      <c r="J16072" s="53"/>
      <c r="K16072" s="64"/>
      <c r="O16072" s="60"/>
      <c r="P16072" s="67"/>
      <c r="T16072" s="53"/>
      <c r="U16072" s="64"/>
      <c r="Y16072" s="53"/>
      <c r="Z16072" s="64"/>
      <c r="AD16072" s="53"/>
    </row>
    <row r="16073" spans="1:30" s="13" customFormat="1" x14ac:dyDescent="0.25">
      <c r="A16073"/>
      <c r="B16073" s="32"/>
      <c r="C16073" s="34"/>
      <c r="D16073" s="10"/>
      <c r="J16073" s="53"/>
      <c r="K16073" s="64"/>
      <c r="O16073" s="60"/>
      <c r="P16073" s="67"/>
      <c r="T16073" s="53"/>
      <c r="U16073" s="64"/>
      <c r="Y16073" s="53"/>
      <c r="Z16073" s="64"/>
      <c r="AD16073" s="53"/>
    </row>
    <row r="16074" spans="1:30" s="13" customFormat="1" x14ac:dyDescent="0.25">
      <c r="A16074"/>
      <c r="B16074" s="32"/>
      <c r="C16074" s="34"/>
      <c r="D16074" s="10"/>
      <c r="J16074" s="53"/>
      <c r="K16074" s="64"/>
      <c r="O16074" s="60"/>
      <c r="P16074" s="67"/>
      <c r="T16074" s="53"/>
      <c r="U16074" s="64"/>
      <c r="Y16074" s="53"/>
      <c r="Z16074" s="64"/>
      <c r="AD16074" s="53"/>
    </row>
    <row r="16075" spans="1:30" s="13" customFormat="1" x14ac:dyDescent="0.25">
      <c r="A16075"/>
      <c r="B16075" s="32"/>
      <c r="C16075" s="34"/>
      <c r="D16075" s="10"/>
      <c r="J16075" s="53"/>
      <c r="K16075" s="64"/>
      <c r="O16075" s="60"/>
      <c r="P16075" s="67"/>
      <c r="T16075" s="53"/>
      <c r="U16075" s="64"/>
      <c r="Y16075" s="53"/>
      <c r="Z16075" s="64"/>
      <c r="AD16075" s="53"/>
    </row>
    <row r="16076" spans="1:30" s="13" customFormat="1" x14ac:dyDescent="0.25">
      <c r="A16076"/>
      <c r="B16076" s="32"/>
      <c r="C16076" s="34"/>
      <c r="D16076" s="10"/>
      <c r="J16076" s="53"/>
      <c r="K16076" s="64"/>
      <c r="O16076" s="60"/>
      <c r="P16076" s="67"/>
      <c r="T16076" s="53"/>
      <c r="U16076" s="64"/>
      <c r="Y16076" s="53"/>
      <c r="Z16076" s="64"/>
      <c r="AD16076" s="53"/>
    </row>
    <row r="16077" spans="1:30" s="13" customFormat="1" x14ac:dyDescent="0.25">
      <c r="A16077"/>
      <c r="B16077" s="32"/>
      <c r="C16077" s="34"/>
      <c r="D16077" s="10"/>
      <c r="J16077" s="53"/>
      <c r="K16077" s="64"/>
      <c r="O16077" s="60"/>
      <c r="P16077" s="67"/>
      <c r="T16077" s="53"/>
      <c r="U16077" s="64"/>
      <c r="Y16077" s="53"/>
      <c r="Z16077" s="64"/>
      <c r="AD16077" s="53"/>
    </row>
    <row r="16078" spans="1:30" s="13" customFormat="1" x14ac:dyDescent="0.25">
      <c r="A16078"/>
      <c r="B16078" s="32"/>
      <c r="C16078" s="34"/>
      <c r="D16078" s="10"/>
      <c r="J16078" s="53"/>
      <c r="K16078" s="64"/>
      <c r="O16078" s="60"/>
      <c r="P16078" s="67"/>
      <c r="T16078" s="53"/>
      <c r="U16078" s="64"/>
      <c r="Y16078" s="53"/>
      <c r="Z16078" s="64"/>
      <c r="AD16078" s="53"/>
    </row>
    <row r="16079" spans="1:30" s="13" customFormat="1" x14ac:dyDescent="0.25">
      <c r="A16079"/>
      <c r="B16079" s="32"/>
      <c r="C16079" s="34"/>
      <c r="D16079" s="10"/>
      <c r="J16079" s="53"/>
      <c r="K16079" s="64"/>
      <c r="O16079" s="60"/>
      <c r="P16079" s="67"/>
      <c r="T16079" s="53"/>
      <c r="U16079" s="64"/>
      <c r="Y16079" s="53"/>
      <c r="Z16079" s="64"/>
      <c r="AD16079" s="53"/>
    </row>
    <row r="16080" spans="1:30" s="13" customFormat="1" x14ac:dyDescent="0.25">
      <c r="A16080"/>
      <c r="B16080" s="32"/>
      <c r="C16080" s="34"/>
      <c r="D16080" s="10"/>
      <c r="J16080" s="53"/>
      <c r="K16080" s="64"/>
      <c r="O16080" s="60"/>
      <c r="P16080" s="67"/>
      <c r="T16080" s="53"/>
      <c r="U16080" s="64"/>
      <c r="Y16080" s="53"/>
      <c r="Z16080" s="64"/>
      <c r="AD16080" s="53"/>
    </row>
    <row r="16081" spans="1:30" s="13" customFormat="1" x14ac:dyDescent="0.25">
      <c r="A16081"/>
      <c r="B16081" s="32"/>
      <c r="C16081" s="34"/>
      <c r="D16081" s="10"/>
      <c r="J16081" s="53"/>
      <c r="K16081" s="64"/>
      <c r="O16081" s="60"/>
      <c r="P16081" s="67"/>
      <c r="T16081" s="53"/>
      <c r="U16081" s="64"/>
      <c r="Y16081" s="53"/>
      <c r="Z16081" s="64"/>
      <c r="AD16081" s="53"/>
    </row>
    <row r="16082" spans="1:30" s="13" customFormat="1" x14ac:dyDescent="0.25">
      <c r="A16082"/>
      <c r="B16082" s="32"/>
      <c r="C16082" s="34"/>
      <c r="D16082" s="10"/>
      <c r="J16082" s="53"/>
      <c r="K16082" s="64"/>
      <c r="O16082" s="60"/>
      <c r="P16082" s="67"/>
      <c r="T16082" s="53"/>
      <c r="U16082" s="64"/>
      <c r="Y16082" s="53"/>
      <c r="Z16082" s="64"/>
      <c r="AD16082" s="53"/>
    </row>
    <row r="16083" spans="1:30" s="13" customFormat="1" x14ac:dyDescent="0.25">
      <c r="A16083"/>
      <c r="B16083" s="32"/>
      <c r="C16083" s="34"/>
      <c r="D16083" s="10"/>
      <c r="J16083" s="53"/>
      <c r="K16083" s="64"/>
      <c r="O16083" s="60"/>
      <c r="P16083" s="67"/>
      <c r="T16083" s="53"/>
      <c r="U16083" s="64"/>
      <c r="Y16083" s="53"/>
      <c r="Z16083" s="64"/>
      <c r="AD16083" s="53"/>
    </row>
    <row r="16084" spans="1:30" s="13" customFormat="1" x14ac:dyDescent="0.25">
      <c r="A16084"/>
      <c r="B16084" s="32"/>
      <c r="C16084" s="34"/>
      <c r="D16084" s="10"/>
      <c r="J16084" s="53"/>
      <c r="K16084" s="64"/>
      <c r="O16084" s="60"/>
      <c r="P16084" s="67"/>
      <c r="T16084" s="53"/>
      <c r="U16084" s="64"/>
      <c r="Y16084" s="53"/>
      <c r="Z16084" s="64"/>
      <c r="AD16084" s="53"/>
    </row>
    <row r="16085" spans="1:30" s="13" customFormat="1" x14ac:dyDescent="0.25">
      <c r="A16085"/>
      <c r="B16085" s="32"/>
      <c r="C16085" s="34"/>
      <c r="D16085" s="10"/>
      <c r="J16085" s="53"/>
      <c r="K16085" s="64"/>
      <c r="O16085" s="60"/>
      <c r="P16085" s="67"/>
      <c r="T16085" s="53"/>
      <c r="U16085" s="64"/>
      <c r="Y16085" s="53"/>
      <c r="Z16085" s="64"/>
      <c r="AD16085" s="53"/>
    </row>
    <row r="16086" spans="1:30" s="13" customFormat="1" x14ac:dyDescent="0.25">
      <c r="A16086"/>
      <c r="B16086" s="32"/>
      <c r="C16086" s="34"/>
      <c r="D16086" s="10"/>
      <c r="J16086" s="53"/>
      <c r="K16086" s="64"/>
      <c r="O16086" s="60"/>
      <c r="P16086" s="67"/>
      <c r="T16086" s="53"/>
      <c r="U16086" s="64"/>
      <c r="Y16086" s="53"/>
      <c r="Z16086" s="64"/>
      <c r="AD16086" s="53"/>
    </row>
    <row r="16087" spans="1:30" s="13" customFormat="1" x14ac:dyDescent="0.25">
      <c r="A16087"/>
      <c r="B16087" s="32"/>
      <c r="C16087" s="34"/>
      <c r="D16087" s="10"/>
      <c r="J16087" s="53"/>
      <c r="K16087" s="64"/>
      <c r="O16087" s="60"/>
      <c r="P16087" s="67"/>
      <c r="T16087" s="53"/>
      <c r="U16087" s="64"/>
      <c r="Y16087" s="53"/>
      <c r="Z16087" s="64"/>
      <c r="AD16087" s="53"/>
    </row>
    <row r="16088" spans="1:30" s="13" customFormat="1" x14ac:dyDescent="0.25">
      <c r="A16088"/>
      <c r="B16088" s="32"/>
      <c r="C16088" s="34"/>
      <c r="D16088" s="10"/>
      <c r="J16088" s="53"/>
      <c r="K16088" s="64"/>
      <c r="O16088" s="60"/>
      <c r="P16088" s="67"/>
      <c r="T16088" s="53"/>
      <c r="U16088" s="64"/>
      <c r="Y16088" s="53"/>
      <c r="Z16088" s="64"/>
      <c r="AD16088" s="53"/>
    </row>
    <row r="16089" spans="1:30" s="13" customFormat="1" x14ac:dyDescent="0.25">
      <c r="A16089"/>
      <c r="B16089" s="32"/>
      <c r="C16089" s="34"/>
      <c r="D16089" s="10"/>
      <c r="J16089" s="53"/>
      <c r="K16089" s="64"/>
      <c r="O16089" s="60"/>
      <c r="P16089" s="67"/>
      <c r="T16089" s="53"/>
      <c r="U16089" s="64"/>
      <c r="Y16089" s="53"/>
      <c r="Z16089" s="64"/>
      <c r="AD16089" s="53"/>
    </row>
    <row r="16090" spans="1:30" s="13" customFormat="1" x14ac:dyDescent="0.25">
      <c r="A16090"/>
      <c r="B16090" s="32"/>
      <c r="C16090" s="34"/>
      <c r="D16090" s="10"/>
      <c r="J16090" s="53"/>
      <c r="K16090" s="64"/>
      <c r="O16090" s="60"/>
      <c r="P16090" s="67"/>
      <c r="T16090" s="53"/>
      <c r="U16090" s="64"/>
      <c r="Y16090" s="53"/>
      <c r="Z16090" s="64"/>
      <c r="AD16090" s="53"/>
    </row>
    <row r="16091" spans="1:30" s="13" customFormat="1" x14ac:dyDescent="0.25">
      <c r="A16091"/>
      <c r="B16091" s="32"/>
      <c r="C16091" s="34"/>
      <c r="D16091" s="10"/>
      <c r="J16091" s="53"/>
      <c r="K16091" s="64"/>
      <c r="O16091" s="60"/>
      <c r="P16091" s="67"/>
      <c r="T16091" s="53"/>
      <c r="U16091" s="64"/>
      <c r="Y16091" s="53"/>
      <c r="Z16091" s="64"/>
      <c r="AD16091" s="53"/>
    </row>
    <row r="16092" spans="1:30" s="13" customFormat="1" x14ac:dyDescent="0.25">
      <c r="A16092"/>
      <c r="B16092" s="32"/>
      <c r="C16092" s="34"/>
      <c r="D16092" s="10"/>
      <c r="J16092" s="53"/>
      <c r="K16092" s="64"/>
      <c r="O16092" s="60"/>
      <c r="P16092" s="67"/>
      <c r="T16092" s="53"/>
      <c r="U16092" s="64"/>
      <c r="Y16092" s="53"/>
      <c r="Z16092" s="64"/>
      <c r="AD16092" s="53"/>
    </row>
    <row r="16093" spans="1:30" s="13" customFormat="1" x14ac:dyDescent="0.25">
      <c r="A16093"/>
      <c r="B16093" s="32"/>
      <c r="C16093" s="34"/>
      <c r="D16093" s="10"/>
      <c r="J16093" s="53"/>
      <c r="K16093" s="64"/>
      <c r="O16093" s="60"/>
      <c r="P16093" s="67"/>
      <c r="T16093" s="53"/>
      <c r="U16093" s="64"/>
      <c r="Y16093" s="53"/>
      <c r="Z16093" s="64"/>
      <c r="AD16093" s="53"/>
    </row>
    <row r="16094" spans="1:30" s="13" customFormat="1" x14ac:dyDescent="0.25">
      <c r="A16094"/>
      <c r="B16094" s="32"/>
      <c r="C16094" s="34"/>
      <c r="D16094" s="10"/>
      <c r="J16094" s="53"/>
      <c r="K16094" s="64"/>
      <c r="O16094" s="60"/>
      <c r="P16094" s="67"/>
      <c r="T16094" s="53"/>
      <c r="U16094" s="64"/>
      <c r="Y16094" s="53"/>
      <c r="Z16094" s="64"/>
      <c r="AD16094" s="53"/>
    </row>
    <row r="16095" spans="1:30" s="13" customFormat="1" x14ac:dyDescent="0.25">
      <c r="A16095"/>
      <c r="B16095" s="32"/>
      <c r="C16095" s="34"/>
      <c r="D16095" s="10"/>
      <c r="J16095" s="53"/>
      <c r="K16095" s="64"/>
      <c r="O16095" s="60"/>
      <c r="P16095" s="67"/>
      <c r="T16095" s="53"/>
      <c r="U16095" s="64"/>
      <c r="Y16095" s="53"/>
      <c r="Z16095" s="64"/>
      <c r="AD16095" s="53"/>
    </row>
    <row r="16096" spans="1:30" s="13" customFormat="1" x14ac:dyDescent="0.25">
      <c r="A16096"/>
      <c r="B16096" s="32"/>
      <c r="C16096" s="34"/>
      <c r="D16096" s="10"/>
      <c r="J16096" s="53"/>
      <c r="K16096" s="64"/>
      <c r="O16096" s="60"/>
      <c r="P16096" s="67"/>
      <c r="T16096" s="53"/>
      <c r="U16096" s="64"/>
      <c r="Y16096" s="53"/>
      <c r="Z16096" s="64"/>
      <c r="AD16096" s="53"/>
    </row>
    <row r="16097" spans="1:30" s="13" customFormat="1" x14ac:dyDescent="0.25">
      <c r="A16097"/>
      <c r="B16097" s="32"/>
      <c r="C16097" s="34"/>
      <c r="D16097" s="10"/>
      <c r="J16097" s="53"/>
      <c r="K16097" s="64"/>
      <c r="O16097" s="60"/>
      <c r="P16097" s="67"/>
      <c r="T16097" s="53"/>
      <c r="U16097" s="64"/>
      <c r="Y16097" s="53"/>
      <c r="Z16097" s="64"/>
      <c r="AD16097" s="53"/>
    </row>
    <row r="16098" spans="1:30" s="13" customFormat="1" x14ac:dyDescent="0.25">
      <c r="A16098"/>
      <c r="B16098" s="32"/>
      <c r="C16098" s="34"/>
      <c r="D16098" s="10"/>
      <c r="J16098" s="53"/>
      <c r="K16098" s="64"/>
      <c r="O16098" s="60"/>
      <c r="P16098" s="67"/>
      <c r="T16098" s="53"/>
      <c r="U16098" s="64"/>
      <c r="Y16098" s="53"/>
      <c r="Z16098" s="64"/>
      <c r="AD16098" s="53"/>
    </row>
    <row r="16099" spans="1:30" s="13" customFormat="1" x14ac:dyDescent="0.25">
      <c r="A16099"/>
      <c r="B16099" s="32"/>
      <c r="C16099" s="34"/>
      <c r="D16099" s="10"/>
      <c r="J16099" s="53"/>
      <c r="K16099" s="64"/>
      <c r="O16099" s="60"/>
      <c r="P16099" s="67"/>
      <c r="T16099" s="53"/>
      <c r="U16099" s="64"/>
      <c r="Y16099" s="53"/>
      <c r="Z16099" s="64"/>
      <c r="AD16099" s="53"/>
    </row>
    <row r="16100" spans="1:30" s="13" customFormat="1" x14ac:dyDescent="0.25">
      <c r="A16100"/>
      <c r="B16100" s="32"/>
      <c r="C16100" s="34"/>
      <c r="D16100" s="10"/>
      <c r="J16100" s="53"/>
      <c r="K16100" s="64"/>
      <c r="O16100" s="60"/>
      <c r="P16100" s="67"/>
      <c r="T16100" s="53"/>
      <c r="U16100" s="64"/>
      <c r="Y16100" s="53"/>
      <c r="Z16100" s="64"/>
      <c r="AD16100" s="53"/>
    </row>
    <row r="16101" spans="1:30" s="13" customFormat="1" x14ac:dyDescent="0.25">
      <c r="A16101"/>
      <c r="B16101" s="32"/>
      <c r="C16101" s="34"/>
      <c r="D16101" s="10"/>
      <c r="J16101" s="53"/>
      <c r="K16101" s="64"/>
      <c r="O16101" s="60"/>
      <c r="P16101" s="67"/>
      <c r="T16101" s="53"/>
      <c r="U16101" s="64"/>
      <c r="Y16101" s="53"/>
      <c r="Z16101" s="64"/>
      <c r="AD16101" s="53"/>
    </row>
    <row r="16102" spans="1:30" s="13" customFormat="1" x14ac:dyDescent="0.25">
      <c r="A16102"/>
      <c r="B16102" s="32"/>
      <c r="C16102" s="34"/>
      <c r="D16102" s="10"/>
      <c r="J16102" s="53"/>
      <c r="K16102" s="64"/>
      <c r="O16102" s="60"/>
      <c r="P16102" s="67"/>
      <c r="T16102" s="53"/>
      <c r="U16102" s="64"/>
      <c r="Y16102" s="53"/>
      <c r="Z16102" s="64"/>
      <c r="AD16102" s="53"/>
    </row>
    <row r="16103" spans="1:30" s="13" customFormat="1" x14ac:dyDescent="0.25">
      <c r="A16103"/>
      <c r="B16103" s="32"/>
      <c r="C16103" s="34"/>
      <c r="D16103" s="10"/>
      <c r="J16103" s="53"/>
      <c r="K16103" s="64"/>
      <c r="O16103" s="60"/>
      <c r="P16103" s="67"/>
      <c r="T16103" s="53"/>
      <c r="U16103" s="64"/>
      <c r="Y16103" s="53"/>
      <c r="Z16103" s="64"/>
      <c r="AD16103" s="53"/>
    </row>
    <row r="16104" spans="1:30" s="13" customFormat="1" x14ac:dyDescent="0.25">
      <c r="A16104"/>
      <c r="B16104" s="32"/>
      <c r="C16104" s="34"/>
      <c r="D16104" s="10"/>
      <c r="J16104" s="53"/>
      <c r="K16104" s="64"/>
      <c r="O16104" s="60"/>
      <c r="P16104" s="67"/>
      <c r="T16104" s="53"/>
      <c r="U16104" s="64"/>
      <c r="Y16104" s="53"/>
      <c r="Z16104" s="64"/>
      <c r="AD16104" s="53"/>
    </row>
    <row r="16105" spans="1:30" s="13" customFormat="1" x14ac:dyDescent="0.25">
      <c r="A16105"/>
      <c r="B16105" s="32"/>
      <c r="C16105" s="34"/>
      <c r="D16105" s="10"/>
      <c r="J16105" s="53"/>
      <c r="K16105" s="64"/>
      <c r="O16105" s="60"/>
      <c r="P16105" s="67"/>
      <c r="T16105" s="53"/>
      <c r="U16105" s="64"/>
      <c r="Y16105" s="53"/>
      <c r="Z16105" s="64"/>
      <c r="AD16105" s="53"/>
    </row>
    <row r="16106" spans="1:30" s="13" customFormat="1" x14ac:dyDescent="0.25">
      <c r="A16106"/>
      <c r="B16106" s="32"/>
      <c r="C16106" s="34"/>
      <c r="D16106" s="10"/>
      <c r="J16106" s="53"/>
      <c r="K16106" s="64"/>
      <c r="O16106" s="60"/>
      <c r="P16106" s="67"/>
      <c r="T16106" s="53"/>
      <c r="U16106" s="64"/>
      <c r="Y16106" s="53"/>
      <c r="Z16106" s="64"/>
      <c r="AD16106" s="53"/>
    </row>
    <row r="16107" spans="1:30" s="13" customFormat="1" x14ac:dyDescent="0.25">
      <c r="A16107"/>
      <c r="B16107" s="32"/>
      <c r="C16107" s="34"/>
      <c r="D16107" s="10"/>
      <c r="J16107" s="53"/>
      <c r="K16107" s="64"/>
      <c r="O16107" s="60"/>
      <c r="P16107" s="67"/>
      <c r="T16107" s="53"/>
      <c r="U16107" s="64"/>
      <c r="Y16107" s="53"/>
      <c r="Z16107" s="64"/>
      <c r="AD16107" s="53"/>
    </row>
    <row r="16108" spans="1:30" s="13" customFormat="1" x14ac:dyDescent="0.25">
      <c r="A16108"/>
      <c r="B16108" s="32"/>
      <c r="C16108" s="34"/>
      <c r="D16108" s="10"/>
      <c r="J16108" s="53"/>
      <c r="K16108" s="64"/>
      <c r="O16108" s="60"/>
      <c r="P16108" s="67"/>
      <c r="T16108" s="53"/>
      <c r="U16108" s="64"/>
      <c r="Y16108" s="53"/>
      <c r="Z16108" s="64"/>
      <c r="AD16108" s="53"/>
    </row>
    <row r="16109" spans="1:30" s="13" customFormat="1" x14ac:dyDescent="0.25">
      <c r="A16109"/>
      <c r="B16109" s="32"/>
      <c r="C16109" s="34"/>
      <c r="D16109" s="10"/>
      <c r="J16109" s="53"/>
      <c r="K16109" s="64"/>
      <c r="O16109" s="60"/>
      <c r="P16109" s="67"/>
      <c r="T16109" s="53"/>
      <c r="U16109" s="64"/>
      <c r="Y16109" s="53"/>
      <c r="Z16109" s="64"/>
      <c r="AD16109" s="53"/>
    </row>
    <row r="16110" spans="1:30" s="13" customFormat="1" x14ac:dyDescent="0.25">
      <c r="A16110"/>
      <c r="B16110" s="32"/>
      <c r="C16110" s="34"/>
      <c r="D16110" s="10"/>
      <c r="J16110" s="53"/>
      <c r="K16110" s="64"/>
      <c r="O16110" s="60"/>
      <c r="P16110" s="67"/>
      <c r="T16110" s="53"/>
      <c r="U16110" s="64"/>
      <c r="Y16110" s="53"/>
      <c r="Z16110" s="64"/>
      <c r="AD16110" s="53"/>
    </row>
    <row r="16111" spans="1:30" s="13" customFormat="1" x14ac:dyDescent="0.25">
      <c r="A16111"/>
      <c r="B16111" s="32"/>
      <c r="C16111" s="34"/>
      <c r="D16111" s="10"/>
      <c r="J16111" s="53"/>
      <c r="K16111" s="64"/>
      <c r="O16111" s="60"/>
      <c r="P16111" s="67"/>
      <c r="T16111" s="53"/>
      <c r="U16111" s="64"/>
      <c r="Y16111" s="53"/>
      <c r="Z16111" s="64"/>
      <c r="AD16111" s="53"/>
    </row>
    <row r="16112" spans="1:30" s="13" customFormat="1" x14ac:dyDescent="0.25">
      <c r="A16112"/>
      <c r="B16112" s="32"/>
      <c r="C16112" s="34"/>
      <c r="D16112" s="10"/>
      <c r="J16112" s="53"/>
      <c r="K16112" s="64"/>
      <c r="O16112" s="60"/>
      <c r="P16112" s="67"/>
      <c r="T16112" s="53"/>
      <c r="U16112" s="64"/>
      <c r="Y16112" s="53"/>
      <c r="Z16112" s="64"/>
      <c r="AD16112" s="53"/>
    </row>
    <row r="16113" spans="1:30" s="13" customFormat="1" x14ac:dyDescent="0.25">
      <c r="A16113"/>
      <c r="B16113" s="32"/>
      <c r="C16113" s="34"/>
      <c r="D16113" s="10"/>
      <c r="J16113" s="53"/>
      <c r="K16113" s="64"/>
      <c r="O16113" s="60"/>
      <c r="P16113" s="67"/>
      <c r="T16113" s="53"/>
      <c r="U16113" s="64"/>
      <c r="Y16113" s="53"/>
      <c r="Z16113" s="64"/>
      <c r="AD16113" s="53"/>
    </row>
    <row r="16114" spans="1:30" s="13" customFormat="1" x14ac:dyDescent="0.25">
      <c r="A16114"/>
      <c r="B16114" s="32"/>
      <c r="C16114" s="34"/>
      <c r="D16114" s="10"/>
      <c r="J16114" s="53"/>
      <c r="K16114" s="64"/>
      <c r="O16114" s="60"/>
      <c r="P16114" s="67"/>
      <c r="T16114" s="53"/>
      <c r="U16114" s="64"/>
      <c r="Y16114" s="53"/>
      <c r="Z16114" s="64"/>
      <c r="AD16114" s="53"/>
    </row>
    <row r="16115" spans="1:30" s="13" customFormat="1" x14ac:dyDescent="0.25">
      <c r="A16115"/>
      <c r="B16115" s="32"/>
      <c r="C16115" s="34"/>
      <c r="D16115" s="10"/>
      <c r="J16115" s="53"/>
      <c r="K16115" s="64"/>
      <c r="O16115" s="60"/>
      <c r="P16115" s="67"/>
      <c r="T16115" s="53"/>
      <c r="U16115" s="64"/>
      <c r="Y16115" s="53"/>
      <c r="Z16115" s="64"/>
      <c r="AD16115" s="53"/>
    </row>
    <row r="16116" spans="1:30" s="13" customFormat="1" x14ac:dyDescent="0.25">
      <c r="A16116"/>
      <c r="B16116" s="32"/>
      <c r="C16116" s="34"/>
      <c r="D16116" s="10"/>
      <c r="J16116" s="53"/>
      <c r="K16116" s="64"/>
      <c r="O16116" s="60"/>
      <c r="P16116" s="67"/>
      <c r="T16116" s="53"/>
      <c r="U16116" s="64"/>
      <c r="Y16116" s="53"/>
      <c r="Z16116" s="64"/>
      <c r="AD16116" s="53"/>
    </row>
    <row r="16117" spans="1:30" s="13" customFormat="1" x14ac:dyDescent="0.25">
      <c r="A16117"/>
      <c r="B16117" s="32"/>
      <c r="C16117" s="34"/>
      <c r="D16117" s="10"/>
      <c r="J16117" s="53"/>
      <c r="K16117" s="64"/>
      <c r="O16117" s="60"/>
      <c r="P16117" s="67"/>
      <c r="T16117" s="53"/>
      <c r="U16117" s="64"/>
      <c r="Y16117" s="53"/>
      <c r="Z16117" s="64"/>
      <c r="AD16117" s="53"/>
    </row>
    <row r="16118" spans="1:30" s="13" customFormat="1" x14ac:dyDescent="0.25">
      <c r="A16118"/>
      <c r="B16118" s="32"/>
      <c r="C16118" s="34"/>
      <c r="D16118" s="10"/>
      <c r="J16118" s="53"/>
      <c r="K16118" s="64"/>
      <c r="O16118" s="60"/>
      <c r="P16118" s="67"/>
      <c r="T16118" s="53"/>
      <c r="U16118" s="64"/>
      <c r="Y16118" s="53"/>
      <c r="Z16118" s="64"/>
      <c r="AD16118" s="53"/>
    </row>
    <row r="16119" spans="1:30" s="13" customFormat="1" x14ac:dyDescent="0.25">
      <c r="A16119"/>
      <c r="B16119" s="32"/>
      <c r="C16119" s="34"/>
      <c r="D16119" s="10"/>
      <c r="J16119" s="53"/>
      <c r="K16119" s="64"/>
      <c r="O16119" s="60"/>
      <c r="P16119" s="67"/>
      <c r="T16119" s="53"/>
      <c r="U16119" s="64"/>
      <c r="Y16119" s="53"/>
      <c r="Z16119" s="64"/>
      <c r="AD16119" s="53"/>
    </row>
    <row r="16120" spans="1:30" s="13" customFormat="1" x14ac:dyDescent="0.25">
      <c r="A16120"/>
      <c r="B16120" s="32"/>
      <c r="C16120" s="34"/>
      <c r="D16120" s="10"/>
      <c r="J16120" s="53"/>
      <c r="K16120" s="64"/>
      <c r="O16120" s="60"/>
      <c r="P16120" s="67"/>
      <c r="T16120" s="53"/>
      <c r="U16120" s="64"/>
      <c r="Y16120" s="53"/>
      <c r="Z16120" s="64"/>
      <c r="AD16120" s="53"/>
    </row>
    <row r="16121" spans="1:30" s="13" customFormat="1" x14ac:dyDescent="0.25">
      <c r="A16121"/>
      <c r="B16121" s="32"/>
      <c r="C16121" s="34"/>
      <c r="D16121" s="10"/>
      <c r="J16121" s="53"/>
      <c r="K16121" s="64"/>
      <c r="O16121" s="60"/>
      <c r="P16121" s="67"/>
      <c r="T16121" s="53"/>
      <c r="U16121" s="64"/>
      <c r="Y16121" s="53"/>
      <c r="Z16121" s="64"/>
      <c r="AD16121" s="53"/>
    </row>
    <row r="16122" spans="1:30" s="13" customFormat="1" x14ac:dyDescent="0.25">
      <c r="A16122"/>
      <c r="B16122" s="32"/>
      <c r="C16122" s="34"/>
      <c r="D16122" s="10"/>
      <c r="J16122" s="53"/>
      <c r="K16122" s="64"/>
      <c r="O16122" s="60"/>
      <c r="P16122" s="67"/>
      <c r="T16122" s="53"/>
      <c r="U16122" s="64"/>
      <c r="Y16122" s="53"/>
      <c r="Z16122" s="64"/>
      <c r="AD16122" s="53"/>
    </row>
    <row r="16123" spans="1:30" s="13" customFormat="1" x14ac:dyDescent="0.25">
      <c r="A16123"/>
      <c r="B16123" s="32"/>
      <c r="C16123" s="34"/>
      <c r="D16123" s="10"/>
      <c r="J16123" s="53"/>
      <c r="K16123" s="64"/>
      <c r="O16123" s="60"/>
      <c r="P16123" s="67"/>
      <c r="T16123" s="53"/>
      <c r="U16123" s="64"/>
      <c r="Y16123" s="53"/>
      <c r="Z16123" s="64"/>
      <c r="AD16123" s="53"/>
    </row>
    <row r="16124" spans="1:30" s="13" customFormat="1" x14ac:dyDescent="0.25">
      <c r="A16124"/>
      <c r="B16124" s="32"/>
      <c r="C16124" s="34"/>
      <c r="D16124" s="10"/>
      <c r="J16124" s="53"/>
      <c r="K16124" s="64"/>
      <c r="O16124" s="60"/>
      <c r="P16124" s="67"/>
      <c r="T16124" s="53"/>
      <c r="U16124" s="64"/>
      <c r="Y16124" s="53"/>
      <c r="Z16124" s="64"/>
      <c r="AD16124" s="53"/>
    </row>
    <row r="16125" spans="1:30" s="13" customFormat="1" x14ac:dyDescent="0.25">
      <c r="A16125"/>
      <c r="B16125" s="32"/>
      <c r="C16125" s="34"/>
      <c r="D16125" s="10"/>
      <c r="J16125" s="53"/>
      <c r="K16125" s="64"/>
      <c r="O16125" s="60"/>
      <c r="P16125" s="67"/>
      <c r="T16125" s="53"/>
      <c r="U16125" s="64"/>
      <c r="Y16125" s="53"/>
      <c r="Z16125" s="64"/>
      <c r="AD16125" s="53"/>
    </row>
    <row r="16126" spans="1:30" s="13" customFormat="1" x14ac:dyDescent="0.25">
      <c r="A16126"/>
      <c r="B16126" s="32"/>
      <c r="C16126" s="34"/>
      <c r="D16126" s="10"/>
      <c r="J16126" s="53"/>
      <c r="K16126" s="64"/>
      <c r="O16126" s="60"/>
      <c r="P16126" s="67"/>
      <c r="T16126" s="53"/>
      <c r="U16126" s="64"/>
      <c r="Y16126" s="53"/>
      <c r="Z16126" s="64"/>
      <c r="AD16126" s="53"/>
    </row>
    <row r="16127" spans="1:30" s="13" customFormat="1" x14ac:dyDescent="0.25">
      <c r="A16127"/>
      <c r="B16127" s="32"/>
      <c r="C16127" s="34"/>
      <c r="D16127" s="10"/>
      <c r="J16127" s="53"/>
      <c r="K16127" s="64"/>
      <c r="O16127" s="60"/>
      <c r="P16127" s="67"/>
      <c r="T16127" s="53"/>
      <c r="U16127" s="64"/>
      <c r="Y16127" s="53"/>
      <c r="Z16127" s="64"/>
      <c r="AD16127" s="53"/>
    </row>
    <row r="16128" spans="1:30" s="13" customFormat="1" x14ac:dyDescent="0.25">
      <c r="A16128"/>
      <c r="B16128" s="32"/>
      <c r="C16128" s="34"/>
      <c r="D16128" s="10"/>
      <c r="J16128" s="53"/>
      <c r="K16128" s="64"/>
      <c r="O16128" s="60"/>
      <c r="P16128" s="67"/>
      <c r="T16128" s="53"/>
      <c r="U16128" s="64"/>
      <c r="Y16128" s="53"/>
      <c r="Z16128" s="64"/>
      <c r="AD16128" s="53"/>
    </row>
    <row r="16129" spans="1:30" s="13" customFormat="1" x14ac:dyDescent="0.25">
      <c r="A16129"/>
      <c r="B16129" s="32"/>
      <c r="C16129" s="34"/>
      <c r="D16129" s="10"/>
      <c r="J16129" s="53"/>
      <c r="K16129" s="64"/>
      <c r="O16129" s="60"/>
      <c r="P16129" s="67"/>
      <c r="T16129" s="53"/>
      <c r="U16129" s="64"/>
      <c r="Y16129" s="53"/>
      <c r="Z16129" s="64"/>
      <c r="AD16129" s="53"/>
    </row>
    <row r="16130" spans="1:30" s="13" customFormat="1" x14ac:dyDescent="0.25">
      <c r="A16130"/>
      <c r="B16130" s="32"/>
      <c r="C16130" s="34"/>
      <c r="D16130" s="10"/>
      <c r="J16130" s="53"/>
      <c r="K16130" s="64"/>
      <c r="O16130" s="60"/>
      <c r="P16130" s="67"/>
      <c r="T16130" s="53"/>
      <c r="U16130" s="64"/>
      <c r="Y16130" s="53"/>
      <c r="Z16130" s="64"/>
      <c r="AD16130" s="53"/>
    </row>
    <row r="16131" spans="1:30" s="13" customFormat="1" x14ac:dyDescent="0.25">
      <c r="A16131"/>
      <c r="B16131" s="32"/>
      <c r="C16131" s="34"/>
      <c r="D16131" s="10"/>
      <c r="J16131" s="53"/>
      <c r="K16131" s="64"/>
      <c r="O16131" s="60"/>
      <c r="P16131" s="67"/>
      <c r="T16131" s="53"/>
      <c r="U16131" s="64"/>
      <c r="Y16131" s="53"/>
      <c r="Z16131" s="64"/>
      <c r="AD16131" s="53"/>
    </row>
    <row r="16132" spans="1:30" s="13" customFormat="1" x14ac:dyDescent="0.25">
      <c r="A16132"/>
      <c r="B16132" s="32"/>
      <c r="C16132" s="34"/>
      <c r="D16132" s="10"/>
      <c r="J16132" s="53"/>
      <c r="K16132" s="64"/>
      <c r="O16132" s="60"/>
      <c r="P16132" s="67"/>
      <c r="T16132" s="53"/>
      <c r="U16132" s="64"/>
      <c r="Y16132" s="53"/>
      <c r="Z16132" s="64"/>
      <c r="AD16132" s="53"/>
    </row>
    <row r="16133" spans="1:30" s="13" customFormat="1" x14ac:dyDescent="0.25">
      <c r="A16133"/>
      <c r="B16133" s="32"/>
      <c r="C16133" s="34"/>
      <c r="D16133" s="10"/>
      <c r="J16133" s="53"/>
      <c r="K16133" s="64"/>
      <c r="O16133" s="60"/>
      <c r="P16133" s="67"/>
      <c r="T16133" s="53"/>
      <c r="U16133" s="64"/>
      <c r="Y16133" s="53"/>
      <c r="Z16133" s="64"/>
      <c r="AD16133" s="53"/>
    </row>
    <row r="16134" spans="1:30" s="13" customFormat="1" x14ac:dyDescent="0.25">
      <c r="A16134"/>
      <c r="B16134" s="32"/>
      <c r="C16134" s="34"/>
      <c r="D16134" s="10"/>
      <c r="J16134" s="53"/>
      <c r="K16134" s="64"/>
      <c r="O16134" s="60"/>
      <c r="P16134" s="67"/>
      <c r="T16134" s="53"/>
      <c r="U16134" s="64"/>
      <c r="Y16134" s="53"/>
      <c r="Z16134" s="64"/>
      <c r="AD16134" s="53"/>
    </row>
    <row r="16135" spans="1:30" s="13" customFormat="1" x14ac:dyDescent="0.25">
      <c r="A16135"/>
      <c r="B16135" s="32"/>
      <c r="C16135" s="34"/>
      <c r="D16135" s="10"/>
      <c r="J16135" s="53"/>
      <c r="K16135" s="64"/>
      <c r="O16135" s="60"/>
      <c r="P16135" s="67"/>
      <c r="T16135" s="53"/>
      <c r="U16135" s="64"/>
      <c r="Y16135" s="53"/>
      <c r="Z16135" s="64"/>
      <c r="AD16135" s="53"/>
    </row>
    <row r="16136" spans="1:30" s="13" customFormat="1" x14ac:dyDescent="0.25">
      <c r="A16136"/>
      <c r="B16136" s="32"/>
      <c r="C16136" s="34"/>
      <c r="D16136" s="10"/>
      <c r="J16136" s="53"/>
      <c r="K16136" s="64"/>
      <c r="O16136" s="60"/>
      <c r="P16136" s="67"/>
      <c r="T16136" s="53"/>
      <c r="U16136" s="64"/>
      <c r="Y16136" s="53"/>
      <c r="Z16136" s="64"/>
      <c r="AD16136" s="53"/>
    </row>
    <row r="16137" spans="1:30" s="13" customFormat="1" x14ac:dyDescent="0.25">
      <c r="A16137"/>
      <c r="B16137" s="32"/>
      <c r="C16137" s="34"/>
      <c r="D16137" s="10"/>
      <c r="J16137" s="53"/>
      <c r="K16137" s="64"/>
      <c r="O16137" s="60"/>
      <c r="P16137" s="67"/>
      <c r="T16137" s="53"/>
      <c r="U16137" s="64"/>
      <c r="Y16137" s="53"/>
      <c r="Z16137" s="64"/>
      <c r="AD16137" s="53"/>
    </row>
    <row r="16138" spans="1:30" s="13" customFormat="1" x14ac:dyDescent="0.25">
      <c r="A16138"/>
      <c r="B16138" s="32"/>
      <c r="C16138" s="34"/>
      <c r="D16138" s="10"/>
      <c r="J16138" s="53"/>
      <c r="K16138" s="64"/>
      <c r="O16138" s="60"/>
      <c r="P16138" s="67"/>
      <c r="T16138" s="53"/>
      <c r="U16138" s="64"/>
      <c r="Y16138" s="53"/>
      <c r="Z16138" s="64"/>
      <c r="AD16138" s="53"/>
    </row>
    <row r="16139" spans="1:30" s="13" customFormat="1" x14ac:dyDescent="0.25">
      <c r="A16139"/>
      <c r="B16139" s="32"/>
      <c r="C16139" s="34"/>
      <c r="D16139" s="10"/>
      <c r="J16139" s="53"/>
      <c r="K16139" s="64"/>
      <c r="O16139" s="60"/>
      <c r="P16139" s="67"/>
      <c r="T16139" s="53"/>
      <c r="U16139" s="64"/>
      <c r="Y16139" s="53"/>
      <c r="Z16139" s="64"/>
      <c r="AD16139" s="53"/>
    </row>
    <row r="16140" spans="1:30" s="13" customFormat="1" x14ac:dyDescent="0.25">
      <c r="A16140"/>
      <c r="B16140" s="32"/>
      <c r="C16140" s="34"/>
      <c r="D16140" s="10"/>
      <c r="J16140" s="53"/>
      <c r="K16140" s="64"/>
      <c r="O16140" s="60"/>
      <c r="P16140" s="67"/>
      <c r="T16140" s="53"/>
      <c r="U16140" s="64"/>
      <c r="Y16140" s="53"/>
      <c r="Z16140" s="64"/>
      <c r="AD16140" s="53"/>
    </row>
    <row r="16141" spans="1:30" s="13" customFormat="1" x14ac:dyDescent="0.25">
      <c r="A16141"/>
      <c r="B16141" s="32"/>
      <c r="C16141" s="34"/>
      <c r="D16141" s="10"/>
      <c r="J16141" s="53"/>
      <c r="K16141" s="64"/>
      <c r="O16141" s="60"/>
      <c r="P16141" s="67"/>
      <c r="T16141" s="53"/>
      <c r="U16141" s="64"/>
      <c r="Y16141" s="53"/>
      <c r="Z16141" s="64"/>
      <c r="AD16141" s="53"/>
    </row>
    <row r="16142" spans="1:30" s="13" customFormat="1" x14ac:dyDescent="0.25">
      <c r="A16142"/>
      <c r="B16142" s="32"/>
      <c r="C16142" s="34"/>
      <c r="D16142" s="10"/>
      <c r="J16142" s="53"/>
      <c r="K16142" s="64"/>
      <c r="O16142" s="60"/>
      <c r="P16142" s="67"/>
      <c r="T16142" s="53"/>
      <c r="U16142" s="64"/>
      <c r="Y16142" s="53"/>
      <c r="Z16142" s="64"/>
      <c r="AD16142" s="53"/>
    </row>
    <row r="16143" spans="1:30" s="13" customFormat="1" x14ac:dyDescent="0.25">
      <c r="A16143"/>
      <c r="B16143" s="32"/>
      <c r="C16143" s="34"/>
      <c r="D16143" s="10"/>
      <c r="J16143" s="53"/>
      <c r="K16143" s="64"/>
      <c r="O16143" s="60"/>
      <c r="P16143" s="67"/>
      <c r="T16143" s="53"/>
      <c r="U16143" s="64"/>
      <c r="Y16143" s="53"/>
      <c r="Z16143" s="64"/>
      <c r="AD16143" s="53"/>
    </row>
    <row r="16144" spans="1:30" s="13" customFormat="1" x14ac:dyDescent="0.25">
      <c r="A16144"/>
      <c r="B16144" s="32"/>
      <c r="C16144" s="34"/>
      <c r="D16144" s="10"/>
      <c r="J16144" s="53"/>
      <c r="K16144" s="64"/>
      <c r="O16144" s="60"/>
      <c r="P16144" s="67"/>
      <c r="T16144" s="53"/>
      <c r="U16144" s="64"/>
      <c r="Y16144" s="53"/>
      <c r="Z16144" s="64"/>
      <c r="AD16144" s="53"/>
    </row>
    <row r="16145" spans="1:30" s="13" customFormat="1" x14ac:dyDescent="0.25">
      <c r="A16145"/>
      <c r="B16145" s="32"/>
      <c r="C16145" s="34"/>
      <c r="D16145" s="10"/>
      <c r="J16145" s="53"/>
      <c r="K16145" s="64"/>
      <c r="O16145" s="60"/>
      <c r="P16145" s="67"/>
      <c r="T16145" s="53"/>
      <c r="U16145" s="64"/>
      <c r="Y16145" s="53"/>
      <c r="Z16145" s="64"/>
      <c r="AD16145" s="53"/>
    </row>
    <row r="16146" spans="1:30" s="13" customFormat="1" x14ac:dyDescent="0.25">
      <c r="A16146"/>
      <c r="B16146" s="32"/>
      <c r="C16146" s="34"/>
      <c r="D16146" s="10"/>
      <c r="J16146" s="53"/>
      <c r="K16146" s="64"/>
      <c r="O16146" s="60"/>
      <c r="P16146" s="67"/>
      <c r="T16146" s="53"/>
      <c r="U16146" s="64"/>
      <c r="Y16146" s="53"/>
      <c r="Z16146" s="64"/>
      <c r="AD16146" s="53"/>
    </row>
    <row r="16147" spans="1:30" s="13" customFormat="1" x14ac:dyDescent="0.25">
      <c r="A16147"/>
      <c r="B16147" s="32"/>
      <c r="C16147" s="34"/>
      <c r="D16147" s="10"/>
      <c r="J16147" s="53"/>
      <c r="K16147" s="64"/>
      <c r="O16147" s="60"/>
      <c r="P16147" s="67"/>
      <c r="T16147" s="53"/>
      <c r="U16147" s="64"/>
      <c r="Y16147" s="53"/>
      <c r="Z16147" s="64"/>
      <c r="AD16147" s="53"/>
    </row>
    <row r="16148" spans="1:30" s="13" customFormat="1" x14ac:dyDescent="0.25">
      <c r="A16148"/>
      <c r="B16148" s="32"/>
      <c r="C16148" s="34"/>
      <c r="D16148" s="10"/>
      <c r="J16148" s="53"/>
      <c r="K16148" s="64"/>
      <c r="O16148" s="60"/>
      <c r="P16148" s="67"/>
      <c r="T16148" s="53"/>
      <c r="U16148" s="64"/>
      <c r="Y16148" s="53"/>
      <c r="Z16148" s="64"/>
      <c r="AD16148" s="53"/>
    </row>
    <row r="16149" spans="1:30" s="13" customFormat="1" x14ac:dyDescent="0.25">
      <c r="A16149"/>
      <c r="B16149" s="32"/>
      <c r="C16149" s="34"/>
      <c r="D16149" s="10"/>
      <c r="J16149" s="53"/>
      <c r="K16149" s="64"/>
      <c r="O16149" s="60"/>
      <c r="P16149" s="67"/>
      <c r="T16149" s="53"/>
      <c r="U16149" s="64"/>
      <c r="Y16149" s="53"/>
      <c r="Z16149" s="64"/>
      <c r="AD16149" s="53"/>
    </row>
    <row r="16150" spans="1:30" s="13" customFormat="1" x14ac:dyDescent="0.25">
      <c r="A16150"/>
      <c r="B16150" s="32"/>
      <c r="C16150" s="34"/>
      <c r="D16150" s="10"/>
      <c r="J16150" s="53"/>
      <c r="K16150" s="64"/>
      <c r="O16150" s="60"/>
      <c r="P16150" s="67"/>
      <c r="T16150" s="53"/>
      <c r="U16150" s="64"/>
      <c r="Y16150" s="53"/>
      <c r="Z16150" s="64"/>
      <c r="AD16150" s="53"/>
    </row>
    <row r="16151" spans="1:30" s="13" customFormat="1" x14ac:dyDescent="0.25">
      <c r="A16151"/>
      <c r="B16151" s="32"/>
      <c r="C16151" s="34"/>
      <c r="D16151" s="10"/>
      <c r="J16151" s="53"/>
      <c r="K16151" s="64"/>
      <c r="O16151" s="60"/>
      <c r="P16151" s="67"/>
      <c r="T16151" s="53"/>
      <c r="U16151" s="64"/>
      <c r="Y16151" s="53"/>
      <c r="Z16151" s="64"/>
      <c r="AD16151" s="53"/>
    </row>
    <row r="16152" spans="1:30" s="13" customFormat="1" x14ac:dyDescent="0.25">
      <c r="A16152"/>
      <c r="B16152" s="32"/>
      <c r="C16152" s="34"/>
      <c r="D16152" s="10"/>
      <c r="J16152" s="53"/>
      <c r="K16152" s="64"/>
      <c r="O16152" s="60"/>
      <c r="P16152" s="67"/>
      <c r="T16152" s="53"/>
      <c r="U16152" s="64"/>
      <c r="Y16152" s="53"/>
      <c r="Z16152" s="64"/>
      <c r="AD16152" s="53"/>
    </row>
    <row r="16153" spans="1:30" s="13" customFormat="1" x14ac:dyDescent="0.25">
      <c r="A16153"/>
      <c r="B16153" s="32"/>
      <c r="C16153" s="34"/>
      <c r="D16153" s="10"/>
      <c r="J16153" s="53"/>
      <c r="K16153" s="64"/>
      <c r="O16153" s="60"/>
      <c r="P16153" s="67"/>
      <c r="T16153" s="53"/>
      <c r="U16153" s="64"/>
      <c r="Y16153" s="53"/>
      <c r="Z16153" s="64"/>
      <c r="AD16153" s="53"/>
    </row>
    <row r="16154" spans="1:30" s="13" customFormat="1" x14ac:dyDescent="0.25">
      <c r="A16154"/>
      <c r="B16154" s="32"/>
      <c r="C16154" s="34"/>
      <c r="D16154" s="10"/>
      <c r="J16154" s="53"/>
      <c r="K16154" s="64"/>
      <c r="O16154" s="60"/>
      <c r="P16154" s="67"/>
      <c r="T16154" s="53"/>
      <c r="U16154" s="64"/>
      <c r="Y16154" s="53"/>
      <c r="Z16154" s="64"/>
      <c r="AD16154" s="53"/>
    </row>
    <row r="16155" spans="1:30" s="13" customFormat="1" x14ac:dyDescent="0.25">
      <c r="A16155"/>
      <c r="B16155" s="32"/>
      <c r="C16155" s="34"/>
      <c r="D16155" s="10"/>
      <c r="J16155" s="53"/>
      <c r="K16155" s="64"/>
      <c r="O16155" s="60"/>
      <c r="P16155" s="67"/>
      <c r="T16155" s="53"/>
      <c r="U16155" s="64"/>
      <c r="Y16155" s="53"/>
      <c r="Z16155" s="64"/>
      <c r="AD16155" s="53"/>
    </row>
    <row r="16156" spans="1:30" s="13" customFormat="1" x14ac:dyDescent="0.25">
      <c r="A16156"/>
      <c r="B16156" s="32"/>
      <c r="C16156" s="34"/>
      <c r="D16156" s="10"/>
      <c r="J16156" s="53"/>
      <c r="K16156" s="64"/>
      <c r="O16156" s="60"/>
      <c r="P16156" s="67"/>
      <c r="T16156" s="53"/>
      <c r="U16156" s="64"/>
      <c r="Y16156" s="53"/>
      <c r="Z16156" s="64"/>
      <c r="AD16156" s="53"/>
    </row>
    <row r="16157" spans="1:30" s="13" customFormat="1" x14ac:dyDescent="0.25">
      <c r="A16157"/>
      <c r="B16157" s="32"/>
      <c r="C16157" s="34"/>
      <c r="D16157" s="10"/>
      <c r="J16157" s="53"/>
      <c r="K16157" s="64"/>
      <c r="O16157" s="60"/>
      <c r="P16157" s="67"/>
      <c r="T16157" s="53"/>
      <c r="U16157" s="64"/>
      <c r="Y16157" s="53"/>
      <c r="Z16157" s="64"/>
      <c r="AD16157" s="53"/>
    </row>
    <row r="16158" spans="1:30" s="13" customFormat="1" x14ac:dyDescent="0.25">
      <c r="A16158"/>
      <c r="B16158" s="32"/>
      <c r="C16158" s="34"/>
      <c r="D16158" s="10"/>
      <c r="J16158" s="53"/>
      <c r="K16158" s="64"/>
      <c r="O16158" s="60"/>
      <c r="P16158" s="67"/>
      <c r="T16158" s="53"/>
      <c r="U16158" s="64"/>
      <c r="Y16158" s="53"/>
      <c r="Z16158" s="64"/>
      <c r="AD16158" s="53"/>
    </row>
    <row r="16159" spans="1:30" s="13" customFormat="1" x14ac:dyDescent="0.25">
      <c r="A16159"/>
      <c r="B16159" s="32"/>
      <c r="C16159" s="34"/>
      <c r="D16159" s="10"/>
      <c r="J16159" s="53"/>
      <c r="K16159" s="64"/>
      <c r="O16159" s="60"/>
      <c r="P16159" s="67"/>
      <c r="T16159" s="53"/>
      <c r="U16159" s="64"/>
      <c r="Y16159" s="53"/>
      <c r="Z16159" s="64"/>
      <c r="AD16159" s="53"/>
    </row>
    <row r="16160" spans="1:30" s="13" customFormat="1" x14ac:dyDescent="0.25">
      <c r="A16160"/>
      <c r="B16160" s="32"/>
      <c r="C16160" s="34"/>
      <c r="D16160" s="10"/>
      <c r="J16160" s="53"/>
      <c r="K16160" s="64"/>
      <c r="O16160" s="60"/>
      <c r="P16160" s="67"/>
      <c r="T16160" s="53"/>
      <c r="U16160" s="64"/>
      <c r="Y16160" s="53"/>
      <c r="Z16160" s="64"/>
      <c r="AD16160" s="53"/>
    </row>
    <row r="16161" spans="1:30" s="13" customFormat="1" x14ac:dyDescent="0.25">
      <c r="A16161"/>
      <c r="B16161" s="32"/>
      <c r="C16161" s="34"/>
      <c r="D16161" s="10"/>
      <c r="J16161" s="53"/>
      <c r="K16161" s="64"/>
      <c r="O16161" s="60"/>
      <c r="P16161" s="67"/>
      <c r="T16161" s="53"/>
      <c r="U16161" s="64"/>
      <c r="Y16161" s="53"/>
      <c r="Z16161" s="64"/>
      <c r="AD16161" s="53"/>
    </row>
    <row r="16162" spans="1:30" s="13" customFormat="1" x14ac:dyDescent="0.25">
      <c r="A16162"/>
      <c r="B16162" s="32"/>
      <c r="C16162" s="34"/>
      <c r="D16162" s="10"/>
      <c r="J16162" s="53"/>
      <c r="K16162" s="64"/>
      <c r="O16162" s="60"/>
      <c r="P16162" s="67"/>
      <c r="T16162" s="53"/>
      <c r="U16162" s="64"/>
      <c r="Y16162" s="53"/>
      <c r="Z16162" s="64"/>
      <c r="AD16162" s="53"/>
    </row>
    <row r="16163" spans="1:30" s="13" customFormat="1" x14ac:dyDescent="0.25">
      <c r="A16163"/>
      <c r="B16163" s="32"/>
      <c r="C16163" s="34"/>
      <c r="D16163" s="10"/>
      <c r="J16163" s="53"/>
      <c r="K16163" s="64"/>
      <c r="O16163" s="60"/>
      <c r="P16163" s="67"/>
      <c r="T16163" s="53"/>
      <c r="U16163" s="64"/>
      <c r="Y16163" s="53"/>
      <c r="Z16163" s="64"/>
      <c r="AD16163" s="53"/>
    </row>
    <row r="16164" spans="1:30" s="13" customFormat="1" x14ac:dyDescent="0.25">
      <c r="A16164"/>
      <c r="B16164" s="32"/>
      <c r="C16164" s="34"/>
      <c r="D16164" s="10"/>
      <c r="J16164" s="53"/>
      <c r="K16164" s="64"/>
      <c r="O16164" s="60"/>
      <c r="P16164" s="67"/>
      <c r="T16164" s="53"/>
      <c r="U16164" s="64"/>
      <c r="Y16164" s="53"/>
      <c r="Z16164" s="64"/>
      <c r="AD16164" s="53"/>
    </row>
    <row r="16165" spans="1:30" s="13" customFormat="1" x14ac:dyDescent="0.25">
      <c r="A16165"/>
      <c r="B16165" s="32"/>
      <c r="C16165" s="34"/>
      <c r="D16165" s="10"/>
      <c r="J16165" s="53"/>
      <c r="K16165" s="64"/>
      <c r="O16165" s="60"/>
      <c r="P16165" s="67"/>
      <c r="T16165" s="53"/>
      <c r="U16165" s="64"/>
      <c r="Y16165" s="53"/>
      <c r="Z16165" s="64"/>
      <c r="AD16165" s="53"/>
    </row>
    <row r="16166" spans="1:30" s="13" customFormat="1" x14ac:dyDescent="0.25">
      <c r="A16166"/>
      <c r="B16166" s="32"/>
      <c r="C16166" s="34"/>
      <c r="D16166" s="10"/>
      <c r="J16166" s="53"/>
      <c r="K16166" s="64"/>
      <c r="O16166" s="60"/>
      <c r="P16166" s="67"/>
      <c r="T16166" s="53"/>
      <c r="U16166" s="64"/>
      <c r="Y16166" s="53"/>
      <c r="Z16166" s="64"/>
      <c r="AD16166" s="53"/>
    </row>
    <row r="16167" spans="1:30" s="13" customFormat="1" x14ac:dyDescent="0.25">
      <c r="A16167"/>
      <c r="B16167" s="32"/>
      <c r="C16167" s="34"/>
      <c r="D16167" s="10"/>
      <c r="J16167" s="53"/>
      <c r="K16167" s="64"/>
      <c r="O16167" s="60"/>
      <c r="P16167" s="67"/>
      <c r="T16167" s="53"/>
      <c r="U16167" s="64"/>
      <c r="Y16167" s="53"/>
      <c r="Z16167" s="64"/>
      <c r="AD16167" s="53"/>
    </row>
    <row r="16168" spans="1:30" s="13" customFormat="1" x14ac:dyDescent="0.25">
      <c r="A16168"/>
      <c r="B16168" s="32"/>
      <c r="C16168" s="34"/>
      <c r="D16168" s="10"/>
      <c r="J16168" s="53"/>
      <c r="K16168" s="64"/>
      <c r="O16168" s="60"/>
      <c r="P16168" s="67"/>
      <c r="T16168" s="53"/>
      <c r="U16168" s="64"/>
      <c r="Y16168" s="53"/>
      <c r="Z16168" s="64"/>
      <c r="AD16168" s="53"/>
    </row>
    <row r="16169" spans="1:30" s="13" customFormat="1" x14ac:dyDescent="0.25">
      <c r="A16169"/>
      <c r="B16169" s="32"/>
      <c r="C16169" s="34"/>
      <c r="D16169" s="10"/>
      <c r="J16169" s="53"/>
      <c r="K16169" s="64"/>
      <c r="O16169" s="60"/>
      <c r="P16169" s="67"/>
      <c r="T16169" s="53"/>
      <c r="U16169" s="64"/>
      <c r="Y16169" s="53"/>
      <c r="Z16169" s="64"/>
      <c r="AD16169" s="53"/>
    </row>
    <row r="16170" spans="1:30" s="13" customFormat="1" x14ac:dyDescent="0.25">
      <c r="A16170"/>
      <c r="B16170" s="32"/>
      <c r="C16170" s="34"/>
      <c r="D16170" s="10"/>
      <c r="J16170" s="53"/>
      <c r="K16170" s="64"/>
      <c r="O16170" s="60"/>
      <c r="P16170" s="67"/>
      <c r="T16170" s="53"/>
      <c r="U16170" s="64"/>
      <c r="Y16170" s="53"/>
      <c r="Z16170" s="64"/>
      <c r="AD16170" s="53"/>
    </row>
    <row r="16171" spans="1:30" s="13" customFormat="1" x14ac:dyDescent="0.25">
      <c r="A16171"/>
      <c r="B16171" s="32"/>
      <c r="C16171" s="34"/>
      <c r="D16171" s="10"/>
      <c r="J16171" s="53"/>
      <c r="K16171" s="64"/>
      <c r="O16171" s="60"/>
      <c r="P16171" s="67"/>
      <c r="T16171" s="53"/>
      <c r="U16171" s="64"/>
      <c r="Y16171" s="53"/>
      <c r="Z16171" s="64"/>
      <c r="AD16171" s="53"/>
    </row>
    <row r="16172" spans="1:30" s="13" customFormat="1" x14ac:dyDescent="0.25">
      <c r="A16172"/>
      <c r="B16172" s="32"/>
      <c r="C16172" s="34"/>
      <c r="D16172" s="10"/>
      <c r="J16172" s="53"/>
      <c r="K16172" s="64"/>
      <c r="O16172" s="60"/>
      <c r="P16172" s="67"/>
      <c r="T16172" s="53"/>
      <c r="U16172" s="64"/>
      <c r="Y16172" s="53"/>
      <c r="Z16172" s="64"/>
      <c r="AD16172" s="53"/>
    </row>
    <row r="16173" spans="1:30" s="13" customFormat="1" x14ac:dyDescent="0.25">
      <c r="A16173"/>
      <c r="B16173" s="32"/>
      <c r="C16173" s="34"/>
      <c r="D16173" s="10"/>
      <c r="J16173" s="53"/>
      <c r="K16173" s="64"/>
      <c r="O16173" s="60"/>
      <c r="P16173" s="67"/>
      <c r="T16173" s="53"/>
      <c r="U16173" s="64"/>
      <c r="Y16173" s="53"/>
      <c r="Z16173" s="64"/>
      <c r="AD16173" s="53"/>
    </row>
    <row r="16174" spans="1:30" s="13" customFormat="1" x14ac:dyDescent="0.25">
      <c r="A16174"/>
      <c r="B16174" s="32"/>
      <c r="C16174" s="34"/>
      <c r="D16174" s="10"/>
      <c r="J16174" s="53"/>
      <c r="K16174" s="64"/>
      <c r="O16174" s="60"/>
      <c r="P16174" s="67"/>
      <c r="T16174" s="53"/>
      <c r="U16174" s="64"/>
      <c r="Y16174" s="53"/>
      <c r="Z16174" s="64"/>
      <c r="AD16174" s="53"/>
    </row>
    <row r="16175" spans="1:30" s="13" customFormat="1" x14ac:dyDescent="0.25">
      <c r="A16175"/>
      <c r="B16175" s="32"/>
      <c r="C16175" s="34"/>
      <c r="D16175" s="10"/>
      <c r="J16175" s="53"/>
      <c r="K16175" s="64"/>
      <c r="O16175" s="60"/>
      <c r="P16175" s="67"/>
      <c r="T16175" s="53"/>
      <c r="U16175" s="64"/>
      <c r="Y16175" s="53"/>
      <c r="Z16175" s="64"/>
      <c r="AD16175" s="53"/>
    </row>
    <row r="16176" spans="1:30" s="13" customFormat="1" x14ac:dyDescent="0.25">
      <c r="A16176"/>
      <c r="B16176" s="32"/>
      <c r="C16176" s="34"/>
      <c r="D16176" s="10"/>
      <c r="J16176" s="53"/>
      <c r="K16176" s="64"/>
      <c r="O16176" s="60"/>
      <c r="P16176" s="67"/>
      <c r="T16176" s="53"/>
      <c r="U16176" s="64"/>
      <c r="Y16176" s="53"/>
      <c r="Z16176" s="64"/>
      <c r="AD16176" s="53"/>
    </row>
    <row r="16177" spans="1:30" s="13" customFormat="1" x14ac:dyDescent="0.25">
      <c r="A16177"/>
      <c r="B16177" s="32"/>
      <c r="C16177" s="34"/>
      <c r="D16177" s="10"/>
      <c r="J16177" s="53"/>
      <c r="K16177" s="64"/>
      <c r="O16177" s="60"/>
      <c r="P16177" s="67"/>
      <c r="T16177" s="53"/>
      <c r="U16177" s="64"/>
      <c r="Y16177" s="53"/>
      <c r="Z16177" s="64"/>
      <c r="AD16177" s="53"/>
    </row>
    <row r="16178" spans="1:30" s="13" customFormat="1" x14ac:dyDescent="0.25">
      <c r="A16178"/>
      <c r="B16178" s="32"/>
      <c r="C16178" s="34"/>
      <c r="D16178" s="10"/>
      <c r="J16178" s="53"/>
      <c r="K16178" s="64"/>
      <c r="O16178" s="60"/>
      <c r="P16178" s="67"/>
      <c r="T16178" s="53"/>
      <c r="U16178" s="64"/>
      <c r="Y16178" s="53"/>
      <c r="Z16178" s="64"/>
      <c r="AD16178" s="53"/>
    </row>
    <row r="16179" spans="1:30" s="13" customFormat="1" x14ac:dyDescent="0.25">
      <c r="A16179"/>
      <c r="B16179" s="32"/>
      <c r="C16179" s="34"/>
      <c r="D16179" s="10"/>
      <c r="J16179" s="53"/>
      <c r="K16179" s="64"/>
      <c r="O16179" s="60"/>
      <c r="P16179" s="67"/>
      <c r="T16179" s="53"/>
      <c r="U16179" s="64"/>
      <c r="Y16179" s="53"/>
      <c r="Z16179" s="64"/>
      <c r="AD16179" s="53"/>
    </row>
    <row r="16180" spans="1:30" s="13" customFormat="1" x14ac:dyDescent="0.25">
      <c r="A16180"/>
      <c r="B16180" s="32"/>
      <c r="C16180" s="34"/>
      <c r="D16180" s="10"/>
      <c r="J16180" s="53"/>
      <c r="K16180" s="64"/>
      <c r="O16180" s="60"/>
      <c r="P16180" s="67"/>
      <c r="T16180" s="53"/>
      <c r="U16180" s="64"/>
      <c r="Y16180" s="53"/>
      <c r="Z16180" s="64"/>
      <c r="AD16180" s="53"/>
    </row>
    <row r="16181" spans="1:30" s="13" customFormat="1" x14ac:dyDescent="0.25">
      <c r="A16181"/>
      <c r="B16181" s="32"/>
      <c r="C16181" s="34"/>
      <c r="D16181" s="10"/>
      <c r="J16181" s="53"/>
      <c r="K16181" s="64"/>
      <c r="O16181" s="60"/>
      <c r="P16181" s="67"/>
      <c r="T16181" s="53"/>
      <c r="U16181" s="64"/>
      <c r="Y16181" s="53"/>
      <c r="Z16181" s="64"/>
      <c r="AD16181" s="53"/>
    </row>
    <row r="16182" spans="1:30" s="13" customFormat="1" x14ac:dyDescent="0.25">
      <c r="A16182"/>
      <c r="B16182" s="32"/>
      <c r="C16182" s="34"/>
      <c r="D16182" s="10"/>
      <c r="J16182" s="53"/>
      <c r="K16182" s="64"/>
      <c r="O16182" s="60"/>
      <c r="P16182" s="67"/>
      <c r="T16182" s="53"/>
      <c r="U16182" s="64"/>
      <c r="Y16182" s="53"/>
      <c r="Z16182" s="64"/>
      <c r="AD16182" s="53"/>
    </row>
    <row r="16183" spans="1:30" s="13" customFormat="1" x14ac:dyDescent="0.25">
      <c r="A16183"/>
      <c r="B16183" s="32"/>
      <c r="C16183" s="34"/>
      <c r="D16183" s="10"/>
      <c r="J16183" s="53"/>
      <c r="K16183" s="64"/>
      <c r="O16183" s="60"/>
      <c r="P16183" s="67"/>
      <c r="T16183" s="53"/>
      <c r="U16183" s="64"/>
      <c r="Y16183" s="53"/>
      <c r="Z16183" s="64"/>
      <c r="AD16183" s="53"/>
    </row>
    <row r="16184" spans="1:30" s="13" customFormat="1" x14ac:dyDescent="0.25">
      <c r="A16184"/>
      <c r="B16184" s="32"/>
      <c r="C16184" s="34"/>
      <c r="D16184" s="10"/>
      <c r="J16184" s="53"/>
      <c r="K16184" s="64"/>
      <c r="O16184" s="60"/>
      <c r="P16184" s="67"/>
      <c r="T16184" s="53"/>
      <c r="U16184" s="64"/>
      <c r="Y16184" s="53"/>
      <c r="Z16184" s="64"/>
      <c r="AD16184" s="53"/>
    </row>
    <row r="16185" spans="1:30" s="13" customFormat="1" x14ac:dyDescent="0.25">
      <c r="A16185"/>
      <c r="B16185" s="32"/>
      <c r="C16185" s="34"/>
      <c r="D16185" s="10"/>
      <c r="J16185" s="53"/>
      <c r="K16185" s="64"/>
      <c r="O16185" s="60"/>
      <c r="P16185" s="67"/>
      <c r="T16185" s="53"/>
      <c r="U16185" s="64"/>
      <c r="Y16185" s="53"/>
      <c r="Z16185" s="64"/>
      <c r="AD16185" s="53"/>
    </row>
    <row r="16186" spans="1:30" s="13" customFormat="1" x14ac:dyDescent="0.25">
      <c r="A16186"/>
      <c r="B16186" s="32"/>
      <c r="C16186" s="34"/>
      <c r="D16186" s="10"/>
      <c r="J16186" s="53"/>
      <c r="K16186" s="64"/>
      <c r="O16186" s="60"/>
      <c r="P16186" s="67"/>
      <c r="T16186" s="53"/>
      <c r="U16186" s="64"/>
      <c r="Y16186" s="53"/>
      <c r="Z16186" s="64"/>
      <c r="AD16186" s="53"/>
    </row>
    <row r="16187" spans="1:30" s="13" customFormat="1" x14ac:dyDescent="0.25">
      <c r="A16187"/>
      <c r="B16187" s="32"/>
      <c r="C16187" s="34"/>
      <c r="D16187" s="10"/>
      <c r="J16187" s="53"/>
      <c r="K16187" s="64"/>
      <c r="O16187" s="60"/>
      <c r="P16187" s="67"/>
      <c r="T16187" s="53"/>
      <c r="U16187" s="64"/>
      <c r="Y16187" s="53"/>
      <c r="Z16187" s="64"/>
      <c r="AD16187" s="53"/>
    </row>
    <row r="16188" spans="1:30" s="13" customFormat="1" x14ac:dyDescent="0.25">
      <c r="A16188"/>
      <c r="B16188" s="32"/>
      <c r="C16188" s="34"/>
      <c r="D16188" s="10"/>
      <c r="J16188" s="53"/>
      <c r="K16188" s="64"/>
      <c r="O16188" s="60"/>
      <c r="P16188" s="67"/>
      <c r="T16188" s="53"/>
      <c r="U16188" s="64"/>
      <c r="Y16188" s="53"/>
      <c r="Z16188" s="64"/>
      <c r="AD16188" s="53"/>
    </row>
    <row r="16189" spans="1:30" s="13" customFormat="1" x14ac:dyDescent="0.25">
      <c r="A16189"/>
      <c r="B16189" s="32"/>
      <c r="C16189" s="34"/>
      <c r="D16189" s="10"/>
      <c r="J16189" s="53"/>
      <c r="K16189" s="64"/>
      <c r="O16189" s="60"/>
      <c r="P16189" s="67"/>
      <c r="T16189" s="53"/>
      <c r="U16189" s="64"/>
      <c r="Y16189" s="53"/>
      <c r="Z16189" s="64"/>
      <c r="AD16189" s="53"/>
    </row>
    <row r="16190" spans="1:30" s="13" customFormat="1" x14ac:dyDescent="0.25">
      <c r="A16190"/>
      <c r="B16190" s="32"/>
      <c r="C16190" s="34"/>
      <c r="D16190" s="10"/>
      <c r="J16190" s="53"/>
      <c r="K16190" s="64"/>
      <c r="O16190" s="60"/>
      <c r="P16190" s="67"/>
      <c r="T16190" s="53"/>
      <c r="U16190" s="64"/>
      <c r="Y16190" s="53"/>
      <c r="Z16190" s="64"/>
      <c r="AD16190" s="53"/>
    </row>
    <row r="16191" spans="1:30" s="13" customFormat="1" x14ac:dyDescent="0.25">
      <c r="A16191"/>
      <c r="B16191" s="32"/>
      <c r="C16191" s="34"/>
      <c r="D16191" s="10"/>
      <c r="J16191" s="53"/>
      <c r="K16191" s="64"/>
      <c r="O16191" s="60"/>
      <c r="P16191" s="67"/>
      <c r="T16191" s="53"/>
      <c r="U16191" s="64"/>
      <c r="Y16191" s="53"/>
      <c r="Z16191" s="64"/>
      <c r="AD16191" s="53"/>
    </row>
    <row r="16192" spans="1:30" s="13" customFormat="1" x14ac:dyDescent="0.25">
      <c r="A16192"/>
      <c r="B16192" s="32"/>
      <c r="C16192" s="34"/>
      <c r="D16192" s="10"/>
      <c r="J16192" s="53"/>
      <c r="K16192" s="64"/>
      <c r="O16192" s="60"/>
      <c r="P16192" s="67"/>
      <c r="T16192" s="53"/>
      <c r="U16192" s="64"/>
      <c r="Y16192" s="53"/>
      <c r="Z16192" s="64"/>
      <c r="AD16192" s="53"/>
    </row>
    <row r="16193" spans="1:30" s="13" customFormat="1" x14ac:dyDescent="0.25">
      <c r="A16193"/>
      <c r="B16193" s="32"/>
      <c r="C16193" s="34"/>
      <c r="D16193" s="10"/>
      <c r="J16193" s="53"/>
      <c r="K16193" s="64"/>
      <c r="O16193" s="60"/>
      <c r="P16193" s="67"/>
      <c r="T16193" s="53"/>
      <c r="U16193" s="64"/>
      <c r="Y16193" s="53"/>
      <c r="Z16193" s="64"/>
      <c r="AD16193" s="53"/>
    </row>
    <row r="16194" spans="1:30" s="13" customFormat="1" x14ac:dyDescent="0.25">
      <c r="A16194"/>
      <c r="B16194" s="32"/>
      <c r="C16194" s="34"/>
      <c r="D16194" s="10"/>
      <c r="J16194" s="53"/>
      <c r="K16194" s="64"/>
      <c r="O16194" s="60"/>
      <c r="P16194" s="67"/>
      <c r="T16194" s="53"/>
      <c r="U16194" s="64"/>
      <c r="Y16194" s="53"/>
      <c r="Z16194" s="64"/>
      <c r="AD16194" s="53"/>
    </row>
    <row r="16195" spans="1:30" s="13" customFormat="1" x14ac:dyDescent="0.25">
      <c r="A16195"/>
      <c r="B16195" s="32"/>
      <c r="C16195" s="34"/>
      <c r="D16195" s="10"/>
      <c r="J16195" s="53"/>
      <c r="K16195" s="64"/>
      <c r="O16195" s="60"/>
      <c r="P16195" s="67"/>
      <c r="T16195" s="53"/>
      <c r="U16195" s="64"/>
      <c r="Y16195" s="53"/>
      <c r="Z16195" s="64"/>
      <c r="AD16195" s="53"/>
    </row>
    <row r="16196" spans="1:30" s="13" customFormat="1" x14ac:dyDescent="0.25">
      <c r="A16196"/>
      <c r="B16196" s="32"/>
      <c r="C16196" s="34"/>
      <c r="D16196" s="10"/>
      <c r="J16196" s="53"/>
      <c r="K16196" s="64"/>
      <c r="O16196" s="60"/>
      <c r="P16196" s="67"/>
      <c r="T16196" s="53"/>
      <c r="U16196" s="64"/>
      <c r="Y16196" s="53"/>
      <c r="Z16196" s="64"/>
      <c r="AD16196" s="53"/>
    </row>
    <row r="16197" spans="1:30" s="13" customFormat="1" x14ac:dyDescent="0.25">
      <c r="A16197"/>
      <c r="B16197" s="32"/>
      <c r="C16197" s="34"/>
      <c r="D16197" s="10"/>
      <c r="J16197" s="53"/>
      <c r="K16197" s="64"/>
      <c r="O16197" s="60"/>
      <c r="P16197" s="67"/>
      <c r="T16197" s="53"/>
      <c r="U16197" s="64"/>
      <c r="Y16197" s="53"/>
      <c r="Z16197" s="64"/>
      <c r="AD16197" s="53"/>
    </row>
    <row r="16198" spans="1:30" s="13" customFormat="1" x14ac:dyDescent="0.25">
      <c r="A16198"/>
      <c r="B16198" s="32"/>
      <c r="C16198" s="34"/>
      <c r="D16198" s="10"/>
      <c r="J16198" s="53"/>
      <c r="K16198" s="64"/>
      <c r="O16198" s="60"/>
      <c r="P16198" s="67"/>
      <c r="T16198" s="53"/>
      <c r="U16198" s="64"/>
      <c r="Y16198" s="53"/>
      <c r="Z16198" s="64"/>
      <c r="AD16198" s="53"/>
    </row>
    <row r="16199" spans="1:30" s="13" customFormat="1" x14ac:dyDescent="0.25">
      <c r="A16199"/>
      <c r="B16199" s="32"/>
      <c r="C16199" s="34"/>
      <c r="D16199" s="10"/>
      <c r="J16199" s="53"/>
      <c r="K16199" s="64"/>
      <c r="O16199" s="60"/>
      <c r="P16199" s="67"/>
      <c r="T16199" s="53"/>
      <c r="U16199" s="64"/>
      <c r="Y16199" s="53"/>
      <c r="Z16199" s="64"/>
      <c r="AD16199" s="53"/>
    </row>
    <row r="16200" spans="1:30" s="13" customFormat="1" x14ac:dyDescent="0.25">
      <c r="A16200"/>
      <c r="B16200" s="32"/>
      <c r="C16200" s="34"/>
      <c r="D16200" s="10"/>
      <c r="J16200" s="53"/>
      <c r="K16200" s="64"/>
      <c r="O16200" s="60"/>
      <c r="P16200" s="67"/>
      <c r="T16200" s="53"/>
      <c r="U16200" s="64"/>
      <c r="Y16200" s="53"/>
      <c r="Z16200" s="64"/>
      <c r="AD16200" s="53"/>
    </row>
    <row r="16201" spans="1:30" s="13" customFormat="1" x14ac:dyDescent="0.25">
      <c r="A16201"/>
      <c r="B16201" s="32"/>
      <c r="C16201" s="34"/>
      <c r="D16201" s="10"/>
      <c r="J16201" s="53"/>
      <c r="K16201" s="64"/>
      <c r="O16201" s="60"/>
      <c r="P16201" s="67"/>
      <c r="T16201" s="53"/>
      <c r="U16201" s="64"/>
      <c r="Y16201" s="53"/>
      <c r="Z16201" s="64"/>
      <c r="AD16201" s="53"/>
    </row>
    <row r="16202" spans="1:30" s="13" customFormat="1" x14ac:dyDescent="0.25">
      <c r="A16202"/>
      <c r="B16202" s="32"/>
      <c r="C16202" s="34"/>
      <c r="D16202" s="10"/>
      <c r="J16202" s="53"/>
      <c r="K16202" s="64"/>
      <c r="O16202" s="60"/>
      <c r="P16202" s="67"/>
      <c r="T16202" s="53"/>
      <c r="U16202" s="64"/>
      <c r="Y16202" s="53"/>
      <c r="Z16202" s="64"/>
      <c r="AD16202" s="53"/>
    </row>
    <row r="16203" spans="1:30" s="13" customFormat="1" x14ac:dyDescent="0.25">
      <c r="A16203"/>
      <c r="B16203" s="32"/>
      <c r="C16203" s="34"/>
      <c r="D16203" s="10"/>
      <c r="J16203" s="53"/>
      <c r="K16203" s="64"/>
      <c r="O16203" s="60"/>
      <c r="P16203" s="67"/>
      <c r="T16203" s="53"/>
      <c r="U16203" s="64"/>
      <c r="Y16203" s="53"/>
      <c r="Z16203" s="64"/>
      <c r="AD16203" s="53"/>
    </row>
    <row r="16204" spans="1:30" s="13" customFormat="1" x14ac:dyDescent="0.25">
      <c r="A16204"/>
      <c r="B16204" s="32"/>
      <c r="C16204" s="34"/>
      <c r="D16204" s="10"/>
      <c r="J16204" s="53"/>
      <c r="K16204" s="64"/>
      <c r="O16204" s="60"/>
      <c r="P16204" s="67"/>
      <c r="T16204" s="53"/>
      <c r="U16204" s="64"/>
      <c r="Y16204" s="53"/>
      <c r="Z16204" s="64"/>
      <c r="AD16204" s="53"/>
    </row>
    <row r="16205" spans="1:30" s="13" customFormat="1" x14ac:dyDescent="0.25">
      <c r="A16205"/>
      <c r="B16205" s="32"/>
      <c r="C16205" s="34"/>
      <c r="D16205" s="10"/>
      <c r="J16205" s="53"/>
      <c r="K16205" s="64"/>
      <c r="O16205" s="60"/>
      <c r="P16205" s="67"/>
      <c r="T16205" s="53"/>
      <c r="U16205" s="64"/>
      <c r="Y16205" s="53"/>
      <c r="Z16205" s="64"/>
      <c r="AD16205" s="53"/>
    </row>
    <row r="16206" spans="1:30" s="13" customFormat="1" x14ac:dyDescent="0.25">
      <c r="A16206"/>
      <c r="B16206" s="32"/>
      <c r="C16206" s="34"/>
      <c r="D16206" s="10"/>
      <c r="J16206" s="53"/>
      <c r="K16206" s="64"/>
      <c r="O16206" s="60"/>
      <c r="P16206" s="67"/>
      <c r="T16206" s="53"/>
      <c r="U16206" s="64"/>
      <c r="Y16206" s="53"/>
      <c r="Z16206" s="64"/>
      <c r="AD16206" s="53"/>
    </row>
    <row r="16207" spans="1:30" s="13" customFormat="1" x14ac:dyDescent="0.25">
      <c r="A16207"/>
      <c r="B16207" s="32"/>
      <c r="C16207" s="34"/>
      <c r="D16207" s="10"/>
      <c r="J16207" s="53"/>
      <c r="K16207" s="64"/>
      <c r="O16207" s="60"/>
      <c r="P16207" s="67"/>
      <c r="T16207" s="53"/>
      <c r="U16207" s="64"/>
      <c r="Y16207" s="53"/>
      <c r="Z16207" s="64"/>
      <c r="AD16207" s="53"/>
    </row>
    <row r="16208" spans="1:30" s="13" customFormat="1" x14ac:dyDescent="0.25">
      <c r="A16208"/>
      <c r="B16208" s="32"/>
      <c r="C16208" s="34"/>
      <c r="D16208" s="10"/>
      <c r="J16208" s="53"/>
      <c r="K16208" s="64"/>
      <c r="O16208" s="60"/>
      <c r="P16208" s="67"/>
      <c r="T16208" s="53"/>
      <c r="U16208" s="64"/>
      <c r="Y16208" s="53"/>
      <c r="Z16208" s="64"/>
      <c r="AD16208" s="53"/>
    </row>
    <row r="16209" spans="1:30" s="13" customFormat="1" x14ac:dyDescent="0.25">
      <c r="A16209"/>
      <c r="B16209" s="32"/>
      <c r="C16209" s="34"/>
      <c r="D16209" s="10"/>
      <c r="J16209" s="53"/>
      <c r="K16209" s="64"/>
      <c r="O16209" s="60"/>
      <c r="P16209" s="67"/>
      <c r="T16209" s="53"/>
      <c r="U16209" s="64"/>
      <c r="Y16209" s="53"/>
      <c r="Z16209" s="64"/>
      <c r="AD16209" s="53"/>
    </row>
    <row r="16210" spans="1:30" s="13" customFormat="1" x14ac:dyDescent="0.25">
      <c r="A16210"/>
      <c r="B16210" s="32"/>
      <c r="C16210" s="34"/>
      <c r="D16210" s="10"/>
      <c r="J16210" s="53"/>
      <c r="K16210" s="64"/>
      <c r="O16210" s="60"/>
      <c r="P16210" s="67"/>
      <c r="T16210" s="53"/>
      <c r="U16210" s="64"/>
      <c r="Y16210" s="53"/>
      <c r="Z16210" s="64"/>
      <c r="AD16210" s="53"/>
    </row>
    <row r="16211" spans="1:30" s="13" customFormat="1" x14ac:dyDescent="0.25">
      <c r="A16211"/>
      <c r="B16211" s="32"/>
      <c r="C16211" s="34"/>
      <c r="D16211" s="10"/>
      <c r="J16211" s="53"/>
      <c r="K16211" s="64"/>
      <c r="O16211" s="60"/>
      <c r="P16211" s="67"/>
      <c r="T16211" s="53"/>
      <c r="U16211" s="64"/>
      <c r="Y16211" s="53"/>
      <c r="Z16211" s="64"/>
      <c r="AD16211" s="53"/>
    </row>
    <row r="16212" spans="1:30" s="13" customFormat="1" x14ac:dyDescent="0.25">
      <c r="A16212"/>
      <c r="B16212" s="32"/>
      <c r="C16212" s="34"/>
      <c r="D16212" s="10"/>
      <c r="J16212" s="53"/>
      <c r="K16212" s="64"/>
      <c r="O16212" s="60"/>
      <c r="P16212" s="67"/>
      <c r="T16212" s="53"/>
      <c r="U16212" s="64"/>
      <c r="Y16212" s="53"/>
      <c r="Z16212" s="64"/>
      <c r="AD16212" s="53"/>
    </row>
    <row r="16213" spans="1:30" s="13" customFormat="1" x14ac:dyDescent="0.25">
      <c r="A16213"/>
      <c r="B16213" s="32"/>
      <c r="C16213" s="34"/>
      <c r="D16213" s="10"/>
      <c r="J16213" s="53"/>
      <c r="K16213" s="64"/>
      <c r="O16213" s="60"/>
      <c r="P16213" s="67"/>
      <c r="T16213" s="53"/>
      <c r="U16213" s="64"/>
      <c r="Y16213" s="53"/>
      <c r="Z16213" s="64"/>
      <c r="AD16213" s="53"/>
    </row>
    <row r="16214" spans="1:30" s="13" customFormat="1" x14ac:dyDescent="0.25">
      <c r="A16214"/>
      <c r="B16214" s="32"/>
      <c r="C16214" s="34"/>
      <c r="D16214" s="10"/>
      <c r="J16214" s="53"/>
      <c r="K16214" s="64"/>
      <c r="O16214" s="60"/>
      <c r="P16214" s="67"/>
      <c r="T16214" s="53"/>
      <c r="U16214" s="64"/>
      <c r="Y16214" s="53"/>
      <c r="Z16214" s="64"/>
      <c r="AD16214" s="53"/>
    </row>
    <row r="16215" spans="1:30" s="13" customFormat="1" x14ac:dyDescent="0.25">
      <c r="A16215"/>
      <c r="B16215" s="32"/>
      <c r="C16215" s="34"/>
      <c r="D16215" s="10"/>
      <c r="J16215" s="53"/>
      <c r="K16215" s="64"/>
      <c r="O16215" s="60"/>
      <c r="P16215" s="67"/>
      <c r="T16215" s="53"/>
      <c r="U16215" s="64"/>
      <c r="Y16215" s="53"/>
      <c r="Z16215" s="64"/>
      <c r="AD16215" s="53"/>
    </row>
    <row r="16216" spans="1:30" s="13" customFormat="1" x14ac:dyDescent="0.25">
      <c r="A16216"/>
      <c r="B16216" s="32"/>
      <c r="C16216" s="34"/>
      <c r="D16216" s="10"/>
      <c r="J16216" s="53"/>
      <c r="K16216" s="64"/>
      <c r="O16216" s="60"/>
      <c r="P16216" s="67"/>
      <c r="T16216" s="53"/>
      <c r="U16216" s="64"/>
      <c r="Y16216" s="53"/>
      <c r="Z16216" s="64"/>
      <c r="AD16216" s="53"/>
    </row>
    <row r="16217" spans="1:30" s="13" customFormat="1" x14ac:dyDescent="0.25">
      <c r="A16217"/>
      <c r="B16217" s="32"/>
      <c r="C16217" s="34"/>
      <c r="D16217" s="10"/>
      <c r="J16217" s="53"/>
      <c r="K16217" s="64"/>
      <c r="O16217" s="60"/>
      <c r="P16217" s="67"/>
      <c r="T16217" s="53"/>
      <c r="U16217" s="64"/>
      <c r="Y16217" s="53"/>
      <c r="Z16217" s="64"/>
      <c r="AD16217" s="53"/>
    </row>
    <row r="16218" spans="1:30" s="13" customFormat="1" x14ac:dyDescent="0.25">
      <c r="A16218"/>
      <c r="B16218" s="32"/>
      <c r="C16218" s="34"/>
      <c r="D16218" s="10"/>
      <c r="J16218" s="53"/>
      <c r="K16218" s="64"/>
      <c r="O16218" s="60"/>
      <c r="P16218" s="67"/>
      <c r="T16218" s="53"/>
      <c r="U16218" s="64"/>
      <c r="Y16218" s="53"/>
      <c r="Z16218" s="64"/>
      <c r="AD16218" s="53"/>
    </row>
    <row r="16219" spans="1:30" s="13" customFormat="1" x14ac:dyDescent="0.25">
      <c r="A16219"/>
      <c r="B16219" s="32"/>
      <c r="C16219" s="34"/>
      <c r="D16219" s="10"/>
      <c r="J16219" s="53"/>
      <c r="K16219" s="64"/>
      <c r="O16219" s="60"/>
      <c r="P16219" s="67"/>
      <c r="T16219" s="53"/>
      <c r="U16219" s="64"/>
      <c r="Y16219" s="53"/>
      <c r="Z16219" s="64"/>
      <c r="AD16219" s="53"/>
    </row>
    <row r="16220" spans="1:30" s="13" customFormat="1" x14ac:dyDescent="0.25">
      <c r="A16220"/>
      <c r="B16220" s="32"/>
      <c r="C16220" s="34"/>
      <c r="D16220" s="10"/>
      <c r="J16220" s="53"/>
      <c r="K16220" s="64"/>
      <c r="O16220" s="60"/>
      <c r="P16220" s="67"/>
      <c r="T16220" s="53"/>
      <c r="U16220" s="64"/>
      <c r="Y16220" s="53"/>
      <c r="Z16220" s="64"/>
      <c r="AD16220" s="53"/>
    </row>
    <row r="16221" spans="1:30" s="13" customFormat="1" x14ac:dyDescent="0.25">
      <c r="A16221"/>
      <c r="B16221" s="32"/>
      <c r="C16221" s="34"/>
      <c r="D16221" s="10"/>
      <c r="J16221" s="53"/>
      <c r="K16221" s="64"/>
      <c r="O16221" s="60"/>
      <c r="P16221" s="67"/>
      <c r="T16221" s="53"/>
      <c r="U16221" s="64"/>
      <c r="Y16221" s="53"/>
      <c r="Z16221" s="64"/>
      <c r="AD16221" s="53"/>
    </row>
    <row r="16222" spans="1:30" s="13" customFormat="1" x14ac:dyDescent="0.25">
      <c r="A16222"/>
      <c r="B16222" s="32"/>
      <c r="C16222" s="34"/>
      <c r="D16222" s="10"/>
      <c r="J16222" s="53"/>
      <c r="K16222" s="64"/>
      <c r="O16222" s="60"/>
      <c r="P16222" s="67"/>
      <c r="T16222" s="53"/>
      <c r="U16222" s="64"/>
      <c r="Y16222" s="53"/>
      <c r="Z16222" s="64"/>
      <c r="AD16222" s="53"/>
    </row>
    <row r="16223" spans="1:30" s="13" customFormat="1" x14ac:dyDescent="0.25">
      <c r="A16223"/>
      <c r="B16223" s="32"/>
      <c r="C16223" s="34"/>
      <c r="D16223" s="10"/>
      <c r="J16223" s="53"/>
      <c r="K16223" s="64"/>
      <c r="O16223" s="60"/>
      <c r="P16223" s="67"/>
      <c r="T16223" s="53"/>
      <c r="U16223" s="64"/>
      <c r="Y16223" s="53"/>
      <c r="Z16223" s="64"/>
      <c r="AD16223" s="53"/>
    </row>
    <row r="16224" spans="1:30" s="13" customFormat="1" x14ac:dyDescent="0.25">
      <c r="A16224"/>
      <c r="B16224" s="32"/>
      <c r="C16224" s="34"/>
      <c r="D16224" s="10"/>
      <c r="J16224" s="53"/>
      <c r="K16224" s="64"/>
      <c r="O16224" s="60"/>
      <c r="P16224" s="67"/>
      <c r="T16224" s="53"/>
      <c r="U16224" s="64"/>
      <c r="Y16224" s="53"/>
      <c r="Z16224" s="64"/>
      <c r="AD16224" s="53"/>
    </row>
    <row r="16225" spans="1:30" s="13" customFormat="1" x14ac:dyDescent="0.25">
      <c r="A16225"/>
      <c r="B16225" s="32"/>
      <c r="C16225" s="34"/>
      <c r="D16225" s="10"/>
      <c r="J16225" s="53"/>
      <c r="K16225" s="64"/>
      <c r="O16225" s="60"/>
      <c r="P16225" s="67"/>
      <c r="T16225" s="53"/>
      <c r="U16225" s="64"/>
      <c r="Y16225" s="53"/>
      <c r="Z16225" s="64"/>
      <c r="AD16225" s="53"/>
    </row>
    <row r="16226" spans="1:30" s="13" customFormat="1" x14ac:dyDescent="0.25">
      <c r="A16226"/>
      <c r="B16226" s="32"/>
      <c r="C16226" s="34"/>
      <c r="D16226" s="10"/>
      <c r="J16226" s="53"/>
      <c r="K16226" s="64"/>
      <c r="O16226" s="60"/>
      <c r="P16226" s="67"/>
      <c r="T16226" s="53"/>
      <c r="U16226" s="64"/>
      <c r="Y16226" s="53"/>
      <c r="Z16226" s="64"/>
      <c r="AD16226" s="53"/>
    </row>
    <row r="16227" spans="1:30" s="13" customFormat="1" x14ac:dyDescent="0.25">
      <c r="A16227"/>
      <c r="B16227" s="32"/>
      <c r="C16227" s="34"/>
      <c r="D16227" s="10"/>
      <c r="J16227" s="53"/>
      <c r="K16227" s="64"/>
      <c r="O16227" s="60"/>
      <c r="P16227" s="67"/>
      <c r="T16227" s="53"/>
      <c r="U16227" s="64"/>
      <c r="Y16227" s="53"/>
      <c r="Z16227" s="64"/>
      <c r="AD16227" s="53"/>
    </row>
    <row r="16228" spans="1:30" s="13" customFormat="1" x14ac:dyDescent="0.25">
      <c r="A16228"/>
      <c r="B16228" s="32"/>
      <c r="C16228" s="34"/>
      <c r="D16228" s="10"/>
      <c r="J16228" s="53"/>
      <c r="K16228" s="64"/>
      <c r="O16228" s="60"/>
      <c r="P16228" s="67"/>
      <c r="T16228" s="53"/>
      <c r="U16228" s="64"/>
      <c r="Y16228" s="53"/>
      <c r="Z16228" s="64"/>
      <c r="AD16228" s="53"/>
    </row>
    <row r="16229" spans="1:30" s="13" customFormat="1" x14ac:dyDescent="0.25">
      <c r="A16229"/>
      <c r="B16229" s="32"/>
      <c r="C16229" s="34"/>
      <c r="D16229" s="10"/>
      <c r="J16229" s="53"/>
      <c r="K16229" s="64"/>
      <c r="O16229" s="60"/>
      <c r="P16229" s="67"/>
      <c r="T16229" s="53"/>
      <c r="U16229" s="64"/>
      <c r="Y16229" s="53"/>
      <c r="Z16229" s="64"/>
      <c r="AD16229" s="53"/>
    </row>
    <row r="16230" spans="1:30" s="13" customFormat="1" x14ac:dyDescent="0.25">
      <c r="A16230"/>
      <c r="B16230" s="32"/>
      <c r="C16230" s="34"/>
      <c r="D16230" s="10"/>
      <c r="J16230" s="53"/>
      <c r="K16230" s="64"/>
      <c r="O16230" s="60"/>
      <c r="P16230" s="67"/>
      <c r="T16230" s="53"/>
      <c r="U16230" s="64"/>
      <c r="Y16230" s="53"/>
      <c r="Z16230" s="64"/>
      <c r="AD16230" s="53"/>
    </row>
    <row r="16231" spans="1:30" s="13" customFormat="1" x14ac:dyDescent="0.25">
      <c r="A16231"/>
      <c r="B16231" s="32"/>
      <c r="C16231" s="34"/>
      <c r="D16231" s="10"/>
      <c r="J16231" s="53"/>
      <c r="K16231" s="64"/>
      <c r="O16231" s="60"/>
      <c r="P16231" s="67"/>
      <c r="T16231" s="53"/>
      <c r="U16231" s="64"/>
      <c r="Y16231" s="53"/>
      <c r="Z16231" s="64"/>
      <c r="AD16231" s="53"/>
    </row>
    <row r="16232" spans="1:30" s="13" customFormat="1" x14ac:dyDescent="0.25">
      <c r="A16232"/>
      <c r="B16232" s="32"/>
      <c r="C16232" s="34"/>
      <c r="D16232" s="10"/>
      <c r="J16232" s="53"/>
      <c r="K16232" s="64"/>
      <c r="O16232" s="60"/>
      <c r="P16232" s="67"/>
      <c r="T16232" s="53"/>
      <c r="U16232" s="64"/>
      <c r="Y16232" s="53"/>
      <c r="Z16232" s="64"/>
      <c r="AD16232" s="53"/>
    </row>
    <row r="16233" spans="1:30" s="13" customFormat="1" x14ac:dyDescent="0.25">
      <c r="A16233"/>
      <c r="B16233" s="32"/>
      <c r="C16233" s="34"/>
      <c r="D16233" s="10"/>
      <c r="J16233" s="53"/>
      <c r="K16233" s="64"/>
      <c r="O16233" s="60"/>
      <c r="P16233" s="67"/>
      <c r="T16233" s="53"/>
      <c r="U16233" s="64"/>
      <c r="Y16233" s="53"/>
      <c r="Z16233" s="64"/>
      <c r="AD16233" s="53"/>
    </row>
    <row r="16234" spans="1:30" s="13" customFormat="1" x14ac:dyDescent="0.25">
      <c r="A16234"/>
      <c r="B16234" s="32"/>
      <c r="C16234" s="34"/>
      <c r="D16234" s="10"/>
      <c r="J16234" s="53"/>
      <c r="K16234" s="64"/>
      <c r="O16234" s="60"/>
      <c r="P16234" s="67"/>
      <c r="T16234" s="53"/>
      <c r="U16234" s="64"/>
      <c r="Y16234" s="53"/>
      <c r="Z16234" s="64"/>
      <c r="AD16234" s="53"/>
    </row>
    <row r="16235" spans="1:30" s="13" customFormat="1" x14ac:dyDescent="0.25">
      <c r="A16235"/>
      <c r="B16235" s="32"/>
      <c r="C16235" s="34"/>
      <c r="D16235" s="10"/>
      <c r="J16235" s="53"/>
      <c r="K16235" s="64"/>
      <c r="O16235" s="60"/>
      <c r="P16235" s="67"/>
      <c r="T16235" s="53"/>
      <c r="U16235" s="64"/>
      <c r="Y16235" s="53"/>
      <c r="Z16235" s="64"/>
      <c r="AD16235" s="53"/>
    </row>
    <row r="16236" spans="1:30" s="13" customFormat="1" x14ac:dyDescent="0.25">
      <c r="A16236"/>
      <c r="B16236" s="32"/>
      <c r="C16236" s="34"/>
      <c r="D16236" s="10"/>
      <c r="J16236" s="53"/>
      <c r="K16236" s="64"/>
      <c r="O16236" s="60"/>
      <c r="P16236" s="67"/>
      <c r="T16236" s="53"/>
      <c r="U16236" s="64"/>
      <c r="Y16236" s="53"/>
      <c r="Z16236" s="64"/>
      <c r="AD16236" s="53"/>
    </row>
    <row r="16237" spans="1:30" s="13" customFormat="1" x14ac:dyDescent="0.25">
      <c r="A16237"/>
      <c r="B16237" s="32"/>
      <c r="C16237" s="34"/>
      <c r="D16237" s="10"/>
      <c r="J16237" s="53"/>
      <c r="K16237" s="64"/>
      <c r="O16237" s="60"/>
      <c r="P16237" s="67"/>
      <c r="T16237" s="53"/>
      <c r="U16237" s="64"/>
      <c r="Y16237" s="53"/>
      <c r="Z16237" s="64"/>
      <c r="AD16237" s="53"/>
    </row>
    <row r="16238" spans="1:30" s="13" customFormat="1" x14ac:dyDescent="0.25">
      <c r="A16238"/>
      <c r="B16238" s="32"/>
      <c r="C16238" s="34"/>
      <c r="D16238" s="10"/>
      <c r="J16238" s="53"/>
      <c r="K16238" s="64"/>
      <c r="O16238" s="60"/>
      <c r="P16238" s="67"/>
      <c r="T16238" s="53"/>
      <c r="U16238" s="64"/>
      <c r="Y16238" s="53"/>
      <c r="Z16238" s="64"/>
      <c r="AD16238" s="53"/>
    </row>
    <row r="16239" spans="1:30" s="13" customFormat="1" x14ac:dyDescent="0.25">
      <c r="A16239"/>
      <c r="B16239" s="32"/>
      <c r="C16239" s="34"/>
      <c r="D16239" s="10"/>
      <c r="J16239" s="53"/>
      <c r="K16239" s="64"/>
      <c r="O16239" s="60"/>
      <c r="P16239" s="67"/>
      <c r="T16239" s="53"/>
      <c r="U16239" s="64"/>
      <c r="Y16239" s="53"/>
      <c r="Z16239" s="64"/>
      <c r="AD16239" s="53"/>
    </row>
    <row r="16240" spans="1:30" s="13" customFormat="1" x14ac:dyDescent="0.25">
      <c r="A16240"/>
      <c r="B16240" s="32"/>
      <c r="C16240" s="34"/>
      <c r="D16240" s="10"/>
      <c r="J16240" s="53"/>
      <c r="K16240" s="64"/>
      <c r="O16240" s="60"/>
      <c r="P16240" s="67"/>
      <c r="T16240" s="53"/>
      <c r="U16240" s="64"/>
      <c r="Y16240" s="53"/>
      <c r="Z16240" s="64"/>
      <c r="AD16240" s="53"/>
    </row>
    <row r="16241" spans="1:30" s="13" customFormat="1" x14ac:dyDescent="0.25">
      <c r="A16241"/>
      <c r="B16241" s="32"/>
      <c r="C16241" s="34"/>
      <c r="D16241" s="10"/>
      <c r="J16241" s="53"/>
      <c r="K16241" s="64"/>
      <c r="O16241" s="60"/>
      <c r="P16241" s="67"/>
      <c r="T16241" s="53"/>
      <c r="U16241" s="64"/>
      <c r="Y16241" s="53"/>
      <c r="Z16241" s="64"/>
      <c r="AD16241" s="53"/>
    </row>
    <row r="16242" spans="1:30" s="13" customFormat="1" x14ac:dyDescent="0.25">
      <c r="A16242"/>
      <c r="B16242" s="32"/>
      <c r="C16242" s="34"/>
      <c r="D16242" s="10"/>
      <c r="J16242" s="53"/>
      <c r="K16242" s="64"/>
      <c r="O16242" s="60"/>
      <c r="P16242" s="67"/>
      <c r="T16242" s="53"/>
      <c r="U16242" s="64"/>
      <c r="Y16242" s="53"/>
      <c r="Z16242" s="64"/>
      <c r="AD16242" s="53"/>
    </row>
    <row r="16243" spans="1:30" s="13" customFormat="1" x14ac:dyDescent="0.25">
      <c r="A16243"/>
      <c r="B16243" s="32"/>
      <c r="C16243" s="34"/>
      <c r="D16243" s="10"/>
      <c r="J16243" s="53"/>
      <c r="K16243" s="64"/>
      <c r="O16243" s="60"/>
      <c r="P16243" s="67"/>
      <c r="T16243" s="53"/>
      <c r="U16243" s="64"/>
      <c r="Y16243" s="53"/>
      <c r="Z16243" s="64"/>
      <c r="AD16243" s="53"/>
    </row>
    <row r="16244" spans="1:30" s="13" customFormat="1" x14ac:dyDescent="0.25">
      <c r="A16244"/>
      <c r="B16244" s="32"/>
      <c r="C16244" s="34"/>
      <c r="D16244" s="10"/>
      <c r="J16244" s="53"/>
      <c r="K16244" s="64"/>
      <c r="O16244" s="60"/>
      <c r="P16244" s="67"/>
      <c r="T16244" s="53"/>
      <c r="U16244" s="64"/>
      <c r="Y16244" s="53"/>
      <c r="Z16244" s="64"/>
      <c r="AD16244" s="53"/>
    </row>
    <row r="16245" spans="1:30" s="13" customFormat="1" x14ac:dyDescent="0.25">
      <c r="A16245"/>
      <c r="B16245" s="32"/>
      <c r="C16245" s="34"/>
      <c r="D16245" s="10"/>
      <c r="J16245" s="53"/>
      <c r="K16245" s="64"/>
      <c r="O16245" s="60"/>
      <c r="P16245" s="67"/>
      <c r="T16245" s="53"/>
      <c r="U16245" s="64"/>
      <c r="Y16245" s="53"/>
      <c r="Z16245" s="64"/>
      <c r="AD16245" s="53"/>
    </row>
    <row r="16246" spans="1:30" s="13" customFormat="1" x14ac:dyDescent="0.25">
      <c r="A16246"/>
      <c r="B16246" s="32"/>
      <c r="C16246" s="34"/>
      <c r="D16246" s="10"/>
      <c r="J16246" s="53"/>
      <c r="K16246" s="64"/>
      <c r="O16246" s="60"/>
      <c r="P16246" s="67"/>
      <c r="T16246" s="53"/>
      <c r="U16246" s="64"/>
      <c r="Y16246" s="53"/>
      <c r="Z16246" s="64"/>
      <c r="AD16246" s="53"/>
    </row>
    <row r="16247" spans="1:30" s="13" customFormat="1" x14ac:dyDescent="0.25">
      <c r="A16247"/>
      <c r="B16247" s="32"/>
      <c r="C16247" s="34"/>
      <c r="D16247" s="10"/>
      <c r="J16247" s="53"/>
      <c r="K16247" s="64"/>
      <c r="O16247" s="60"/>
      <c r="P16247" s="67"/>
      <c r="T16247" s="53"/>
      <c r="U16247" s="64"/>
      <c r="Y16247" s="53"/>
      <c r="Z16247" s="64"/>
      <c r="AD16247" s="53"/>
    </row>
    <row r="16248" spans="1:30" s="13" customFormat="1" x14ac:dyDescent="0.25">
      <c r="A16248"/>
      <c r="B16248" s="32"/>
      <c r="C16248" s="34"/>
      <c r="D16248" s="10"/>
      <c r="J16248" s="53"/>
      <c r="K16248" s="64"/>
      <c r="O16248" s="60"/>
      <c r="P16248" s="67"/>
      <c r="T16248" s="53"/>
      <c r="U16248" s="64"/>
      <c r="Y16248" s="53"/>
      <c r="Z16248" s="64"/>
      <c r="AD16248" s="53"/>
    </row>
    <row r="16249" spans="1:30" s="13" customFormat="1" x14ac:dyDescent="0.25">
      <c r="A16249"/>
      <c r="B16249" s="32"/>
      <c r="C16249" s="34"/>
      <c r="D16249" s="10"/>
      <c r="J16249" s="53"/>
      <c r="K16249" s="64"/>
      <c r="O16249" s="60"/>
      <c r="P16249" s="67"/>
      <c r="T16249" s="53"/>
      <c r="U16249" s="64"/>
      <c r="Y16249" s="53"/>
      <c r="Z16249" s="64"/>
      <c r="AD16249" s="53"/>
    </row>
    <row r="16250" spans="1:30" s="13" customFormat="1" x14ac:dyDescent="0.25">
      <c r="A16250"/>
      <c r="B16250" s="32"/>
      <c r="C16250" s="34"/>
      <c r="D16250" s="10"/>
      <c r="J16250" s="53"/>
      <c r="K16250" s="64"/>
      <c r="O16250" s="60"/>
      <c r="P16250" s="67"/>
      <c r="T16250" s="53"/>
      <c r="U16250" s="64"/>
      <c r="Y16250" s="53"/>
      <c r="Z16250" s="64"/>
      <c r="AD16250" s="53"/>
    </row>
    <row r="16251" spans="1:30" s="13" customFormat="1" x14ac:dyDescent="0.25">
      <c r="A16251"/>
      <c r="B16251" s="32"/>
      <c r="C16251" s="34"/>
      <c r="D16251" s="10"/>
      <c r="J16251" s="53"/>
      <c r="K16251" s="64"/>
      <c r="O16251" s="60"/>
      <c r="P16251" s="67"/>
      <c r="T16251" s="53"/>
      <c r="U16251" s="64"/>
      <c r="Y16251" s="53"/>
      <c r="Z16251" s="64"/>
      <c r="AD16251" s="53"/>
    </row>
    <row r="16252" spans="1:30" s="13" customFormat="1" x14ac:dyDescent="0.25">
      <c r="A16252"/>
      <c r="B16252" s="32"/>
      <c r="C16252" s="34"/>
      <c r="D16252" s="10"/>
      <c r="J16252" s="53"/>
      <c r="K16252" s="64"/>
      <c r="O16252" s="60"/>
      <c r="P16252" s="67"/>
      <c r="T16252" s="53"/>
      <c r="U16252" s="64"/>
      <c r="Y16252" s="53"/>
      <c r="Z16252" s="64"/>
      <c r="AD16252" s="53"/>
    </row>
    <row r="16253" spans="1:30" s="13" customFormat="1" x14ac:dyDescent="0.25">
      <c r="A16253"/>
      <c r="B16253" s="32"/>
      <c r="C16253" s="34"/>
      <c r="D16253" s="10"/>
      <c r="J16253" s="53"/>
      <c r="K16253" s="64"/>
      <c r="O16253" s="60"/>
      <c r="P16253" s="67"/>
      <c r="T16253" s="53"/>
      <c r="U16253" s="64"/>
      <c r="Y16253" s="53"/>
      <c r="Z16253" s="64"/>
      <c r="AD16253" s="53"/>
    </row>
    <row r="16254" spans="1:30" s="13" customFormat="1" x14ac:dyDescent="0.25">
      <c r="A16254"/>
      <c r="B16254" s="32"/>
      <c r="C16254" s="34"/>
      <c r="D16254" s="10"/>
      <c r="J16254" s="53"/>
      <c r="K16254" s="64"/>
      <c r="O16254" s="60"/>
      <c r="P16254" s="67"/>
      <c r="T16254" s="53"/>
      <c r="U16254" s="64"/>
      <c r="Y16254" s="53"/>
      <c r="Z16254" s="64"/>
      <c r="AD16254" s="53"/>
    </row>
    <row r="16255" spans="1:30" s="13" customFormat="1" x14ac:dyDescent="0.25">
      <c r="A16255"/>
      <c r="B16255" s="32"/>
      <c r="C16255" s="34"/>
      <c r="D16255" s="10"/>
      <c r="J16255" s="53"/>
      <c r="K16255" s="64"/>
      <c r="O16255" s="60"/>
      <c r="P16255" s="67"/>
      <c r="T16255" s="53"/>
      <c r="U16255" s="64"/>
      <c r="Y16255" s="53"/>
      <c r="Z16255" s="64"/>
      <c r="AD16255" s="53"/>
    </row>
    <row r="16256" spans="1:30" s="13" customFormat="1" x14ac:dyDescent="0.25">
      <c r="A16256"/>
      <c r="B16256" s="32"/>
      <c r="C16256" s="34"/>
      <c r="D16256" s="10"/>
      <c r="J16256" s="53"/>
      <c r="K16256" s="64"/>
      <c r="O16256" s="60"/>
      <c r="P16256" s="67"/>
      <c r="T16256" s="53"/>
      <c r="U16256" s="64"/>
      <c r="Y16256" s="53"/>
      <c r="Z16256" s="64"/>
      <c r="AD16256" s="53"/>
    </row>
    <row r="16257" spans="1:30" s="13" customFormat="1" x14ac:dyDescent="0.25">
      <c r="A16257"/>
      <c r="B16257" s="32"/>
      <c r="C16257" s="34"/>
      <c r="D16257" s="10"/>
      <c r="J16257" s="53"/>
      <c r="K16257" s="64"/>
      <c r="O16257" s="60"/>
      <c r="P16257" s="67"/>
      <c r="T16257" s="53"/>
      <c r="U16257" s="64"/>
      <c r="Y16257" s="53"/>
      <c r="Z16257" s="64"/>
      <c r="AD16257" s="53"/>
    </row>
    <row r="16258" spans="1:30" s="13" customFormat="1" x14ac:dyDescent="0.25">
      <c r="A16258"/>
      <c r="B16258" s="32"/>
      <c r="C16258" s="34"/>
      <c r="D16258" s="10"/>
      <c r="J16258" s="53"/>
      <c r="K16258" s="64"/>
      <c r="O16258" s="60"/>
      <c r="P16258" s="67"/>
      <c r="T16258" s="53"/>
      <c r="U16258" s="64"/>
      <c r="Y16258" s="53"/>
      <c r="Z16258" s="64"/>
      <c r="AD16258" s="53"/>
    </row>
    <row r="16259" spans="1:30" s="13" customFormat="1" x14ac:dyDescent="0.25">
      <c r="A16259"/>
      <c r="B16259" s="32"/>
      <c r="C16259" s="34"/>
      <c r="D16259" s="10"/>
      <c r="J16259" s="53"/>
      <c r="K16259" s="64"/>
      <c r="O16259" s="60"/>
      <c r="P16259" s="67"/>
      <c r="T16259" s="53"/>
      <c r="U16259" s="64"/>
      <c r="Y16259" s="53"/>
      <c r="Z16259" s="64"/>
      <c r="AD16259" s="53"/>
    </row>
    <row r="16260" spans="1:30" s="13" customFormat="1" x14ac:dyDescent="0.25">
      <c r="A16260"/>
      <c r="B16260" s="32"/>
      <c r="C16260" s="34"/>
      <c r="D16260" s="10"/>
      <c r="J16260" s="53"/>
      <c r="K16260" s="64"/>
      <c r="O16260" s="60"/>
      <c r="P16260" s="67"/>
      <c r="T16260" s="53"/>
      <c r="U16260" s="64"/>
      <c r="Y16260" s="53"/>
      <c r="Z16260" s="64"/>
      <c r="AD16260" s="53"/>
    </row>
    <row r="16261" spans="1:30" s="13" customFormat="1" x14ac:dyDescent="0.25">
      <c r="A16261"/>
      <c r="B16261" s="32"/>
      <c r="C16261" s="34"/>
      <c r="D16261" s="10"/>
      <c r="J16261" s="53"/>
      <c r="K16261" s="64"/>
      <c r="O16261" s="60"/>
      <c r="P16261" s="67"/>
      <c r="T16261" s="53"/>
      <c r="U16261" s="64"/>
      <c r="Y16261" s="53"/>
      <c r="Z16261" s="64"/>
      <c r="AD16261" s="53"/>
    </row>
    <row r="16262" spans="1:30" s="13" customFormat="1" x14ac:dyDescent="0.25">
      <c r="A16262"/>
      <c r="B16262" s="32"/>
      <c r="C16262" s="34"/>
      <c r="D16262" s="10"/>
      <c r="J16262" s="53"/>
      <c r="K16262" s="64"/>
      <c r="O16262" s="60"/>
      <c r="P16262" s="67"/>
      <c r="T16262" s="53"/>
      <c r="U16262" s="64"/>
      <c r="Y16262" s="53"/>
      <c r="Z16262" s="64"/>
      <c r="AD16262" s="53"/>
    </row>
    <row r="16263" spans="1:30" s="13" customFormat="1" x14ac:dyDescent="0.25">
      <c r="A16263"/>
      <c r="B16263" s="32"/>
      <c r="C16263" s="34"/>
      <c r="D16263" s="10"/>
      <c r="J16263" s="53"/>
      <c r="K16263" s="64"/>
      <c r="O16263" s="60"/>
      <c r="P16263" s="67"/>
      <c r="T16263" s="53"/>
      <c r="U16263" s="64"/>
      <c r="Y16263" s="53"/>
      <c r="Z16263" s="64"/>
      <c r="AD16263" s="53"/>
    </row>
    <row r="16264" spans="1:30" s="13" customFormat="1" x14ac:dyDescent="0.25">
      <c r="A16264"/>
      <c r="B16264" s="32"/>
      <c r="C16264" s="34"/>
      <c r="D16264" s="10"/>
      <c r="J16264" s="53"/>
      <c r="K16264" s="64"/>
      <c r="O16264" s="60"/>
      <c r="P16264" s="67"/>
      <c r="T16264" s="53"/>
      <c r="U16264" s="64"/>
      <c r="Y16264" s="53"/>
      <c r="Z16264" s="64"/>
      <c r="AD16264" s="53"/>
    </row>
    <row r="16265" spans="1:30" s="13" customFormat="1" x14ac:dyDescent="0.25">
      <c r="A16265"/>
      <c r="B16265" s="32"/>
      <c r="C16265" s="34"/>
      <c r="D16265" s="10"/>
      <c r="J16265" s="53"/>
      <c r="K16265" s="64"/>
      <c r="O16265" s="60"/>
      <c r="P16265" s="67"/>
      <c r="T16265" s="53"/>
      <c r="U16265" s="64"/>
      <c r="Y16265" s="53"/>
      <c r="Z16265" s="64"/>
      <c r="AD16265" s="53"/>
    </row>
    <row r="16266" spans="1:30" s="13" customFormat="1" x14ac:dyDescent="0.25">
      <c r="A16266"/>
      <c r="B16266" s="32"/>
      <c r="C16266" s="34"/>
      <c r="D16266" s="10"/>
      <c r="J16266" s="53"/>
      <c r="K16266" s="64"/>
      <c r="O16266" s="60"/>
      <c r="P16266" s="67"/>
      <c r="T16266" s="53"/>
      <c r="U16266" s="64"/>
      <c r="Y16266" s="53"/>
      <c r="Z16266" s="64"/>
      <c r="AD16266" s="53"/>
    </row>
    <row r="16267" spans="1:30" s="13" customFormat="1" x14ac:dyDescent="0.25">
      <c r="A16267"/>
      <c r="B16267" s="32"/>
      <c r="C16267" s="34"/>
      <c r="D16267" s="10"/>
      <c r="J16267" s="53"/>
      <c r="K16267" s="64"/>
      <c r="O16267" s="60"/>
      <c r="P16267" s="67"/>
      <c r="T16267" s="53"/>
      <c r="U16267" s="64"/>
      <c r="Y16267" s="53"/>
      <c r="Z16267" s="64"/>
      <c r="AD16267" s="53"/>
    </row>
    <row r="16268" spans="1:30" s="13" customFormat="1" x14ac:dyDescent="0.25">
      <c r="A16268"/>
      <c r="B16268" s="32"/>
      <c r="C16268" s="34"/>
      <c r="D16268" s="10"/>
      <c r="J16268" s="53"/>
      <c r="K16268" s="64"/>
      <c r="O16268" s="60"/>
      <c r="P16268" s="67"/>
      <c r="T16268" s="53"/>
      <c r="U16268" s="64"/>
      <c r="Y16268" s="53"/>
      <c r="Z16268" s="64"/>
      <c r="AD16268" s="53"/>
    </row>
    <row r="16269" spans="1:30" s="13" customFormat="1" x14ac:dyDescent="0.25">
      <c r="A16269"/>
      <c r="B16269" s="32"/>
      <c r="C16269" s="34"/>
      <c r="D16269" s="10"/>
      <c r="J16269" s="53"/>
      <c r="K16269" s="64"/>
      <c r="O16269" s="60"/>
      <c r="P16269" s="67"/>
      <c r="T16269" s="53"/>
      <c r="U16269" s="64"/>
      <c r="Y16269" s="53"/>
      <c r="Z16269" s="64"/>
      <c r="AD16269" s="53"/>
    </row>
    <row r="16270" spans="1:30" s="13" customFormat="1" x14ac:dyDescent="0.25">
      <c r="A16270"/>
      <c r="B16270" s="32"/>
      <c r="C16270" s="34"/>
      <c r="D16270" s="10"/>
      <c r="J16270" s="53"/>
      <c r="K16270" s="64"/>
      <c r="O16270" s="60"/>
      <c r="P16270" s="67"/>
      <c r="T16270" s="53"/>
      <c r="U16270" s="64"/>
      <c r="Y16270" s="53"/>
      <c r="Z16270" s="64"/>
      <c r="AD16270" s="53"/>
    </row>
    <row r="16271" spans="1:30" s="13" customFormat="1" x14ac:dyDescent="0.25">
      <c r="A16271"/>
      <c r="B16271" s="32"/>
      <c r="C16271" s="34"/>
      <c r="D16271" s="10"/>
      <c r="J16271" s="53"/>
      <c r="K16271" s="64"/>
      <c r="O16271" s="60"/>
      <c r="P16271" s="67"/>
      <c r="T16271" s="53"/>
      <c r="U16271" s="64"/>
      <c r="Y16271" s="53"/>
      <c r="Z16271" s="64"/>
      <c r="AD16271" s="53"/>
    </row>
    <row r="16272" spans="1:30" s="13" customFormat="1" x14ac:dyDescent="0.25">
      <c r="A16272"/>
      <c r="B16272" s="32"/>
      <c r="C16272" s="34"/>
      <c r="D16272" s="10"/>
      <c r="J16272" s="53"/>
      <c r="K16272" s="64"/>
      <c r="O16272" s="60"/>
      <c r="P16272" s="67"/>
      <c r="T16272" s="53"/>
      <c r="U16272" s="64"/>
      <c r="Y16272" s="53"/>
      <c r="Z16272" s="64"/>
      <c r="AD16272" s="53"/>
    </row>
    <row r="16273" spans="1:30" s="13" customFormat="1" x14ac:dyDescent="0.25">
      <c r="A16273"/>
      <c r="B16273" s="32"/>
      <c r="C16273" s="34"/>
      <c r="D16273" s="10"/>
      <c r="J16273" s="53"/>
      <c r="K16273" s="64"/>
      <c r="O16273" s="60"/>
      <c r="P16273" s="67"/>
      <c r="T16273" s="53"/>
      <c r="U16273" s="64"/>
      <c r="Y16273" s="53"/>
      <c r="Z16273" s="64"/>
      <c r="AD16273" s="53"/>
    </row>
    <row r="16274" spans="1:30" s="13" customFormat="1" x14ac:dyDescent="0.25">
      <c r="A16274"/>
      <c r="B16274" s="32"/>
      <c r="C16274" s="34"/>
      <c r="D16274" s="10"/>
      <c r="J16274" s="53"/>
      <c r="K16274" s="64"/>
      <c r="O16274" s="60"/>
      <c r="P16274" s="67"/>
      <c r="T16274" s="53"/>
      <c r="U16274" s="64"/>
      <c r="Y16274" s="53"/>
      <c r="Z16274" s="64"/>
      <c r="AD16274" s="53"/>
    </row>
    <row r="16275" spans="1:30" s="13" customFormat="1" x14ac:dyDescent="0.25">
      <c r="A16275"/>
      <c r="B16275" s="32"/>
      <c r="C16275" s="34"/>
      <c r="D16275" s="10"/>
      <c r="J16275" s="53"/>
      <c r="K16275" s="64"/>
      <c r="O16275" s="60"/>
      <c r="P16275" s="67"/>
      <c r="T16275" s="53"/>
      <c r="U16275" s="64"/>
      <c r="Y16275" s="53"/>
      <c r="Z16275" s="64"/>
      <c r="AD16275" s="53"/>
    </row>
    <row r="16276" spans="1:30" s="13" customFormat="1" x14ac:dyDescent="0.25">
      <c r="A16276"/>
      <c r="B16276" s="32"/>
      <c r="C16276" s="34"/>
      <c r="D16276" s="10"/>
      <c r="J16276" s="53"/>
      <c r="K16276" s="64"/>
      <c r="O16276" s="60"/>
      <c r="P16276" s="67"/>
      <c r="T16276" s="53"/>
      <c r="U16276" s="64"/>
      <c r="Y16276" s="53"/>
      <c r="Z16276" s="64"/>
      <c r="AD16276" s="53"/>
    </row>
    <row r="16277" spans="1:30" s="13" customFormat="1" x14ac:dyDescent="0.25">
      <c r="A16277"/>
      <c r="B16277" s="32"/>
      <c r="C16277" s="34"/>
      <c r="D16277" s="10"/>
      <c r="J16277" s="53"/>
      <c r="K16277" s="64"/>
      <c r="O16277" s="60"/>
      <c r="P16277" s="67"/>
      <c r="T16277" s="53"/>
      <c r="U16277" s="64"/>
      <c r="Y16277" s="53"/>
      <c r="Z16277" s="64"/>
      <c r="AD16277" s="53"/>
    </row>
    <row r="16278" spans="1:30" s="13" customFormat="1" x14ac:dyDescent="0.25">
      <c r="A16278"/>
      <c r="B16278" s="32"/>
      <c r="C16278" s="34"/>
      <c r="D16278" s="10"/>
      <c r="J16278" s="53"/>
      <c r="K16278" s="64"/>
      <c r="O16278" s="60"/>
      <c r="P16278" s="67"/>
      <c r="T16278" s="53"/>
      <c r="U16278" s="64"/>
      <c r="Y16278" s="53"/>
      <c r="Z16278" s="64"/>
      <c r="AD16278" s="53"/>
    </row>
    <row r="16279" spans="1:30" s="13" customFormat="1" x14ac:dyDescent="0.25">
      <c r="A16279"/>
      <c r="B16279" s="32"/>
      <c r="C16279" s="34"/>
      <c r="D16279" s="10"/>
      <c r="J16279" s="53"/>
      <c r="K16279" s="64"/>
      <c r="O16279" s="60"/>
      <c r="P16279" s="67"/>
      <c r="T16279" s="53"/>
      <c r="U16279" s="64"/>
      <c r="Y16279" s="53"/>
      <c r="Z16279" s="64"/>
      <c r="AD16279" s="53"/>
    </row>
    <row r="16280" spans="1:30" s="13" customFormat="1" x14ac:dyDescent="0.25">
      <c r="A16280"/>
      <c r="B16280" s="32"/>
      <c r="C16280" s="34"/>
      <c r="D16280" s="10"/>
      <c r="J16280" s="53"/>
      <c r="K16280" s="64"/>
      <c r="O16280" s="60"/>
      <c r="P16280" s="67"/>
      <c r="T16280" s="53"/>
      <c r="U16280" s="64"/>
      <c r="Y16280" s="53"/>
      <c r="Z16280" s="64"/>
      <c r="AD16280" s="53"/>
    </row>
    <row r="16281" spans="1:30" s="13" customFormat="1" x14ac:dyDescent="0.25">
      <c r="A16281"/>
      <c r="B16281" s="32"/>
      <c r="C16281" s="34"/>
      <c r="D16281" s="10"/>
      <c r="J16281" s="53"/>
      <c r="K16281" s="64"/>
      <c r="O16281" s="60"/>
      <c r="P16281" s="67"/>
      <c r="T16281" s="53"/>
      <c r="U16281" s="64"/>
      <c r="Y16281" s="53"/>
      <c r="Z16281" s="64"/>
      <c r="AD16281" s="53"/>
    </row>
    <row r="16282" spans="1:30" s="13" customFormat="1" x14ac:dyDescent="0.25">
      <c r="A16282"/>
      <c r="B16282" s="32"/>
      <c r="C16282" s="34"/>
      <c r="D16282" s="10"/>
      <c r="J16282" s="53"/>
      <c r="K16282" s="64"/>
      <c r="O16282" s="60"/>
      <c r="P16282" s="67"/>
      <c r="T16282" s="53"/>
      <c r="U16282" s="64"/>
      <c r="Y16282" s="53"/>
      <c r="Z16282" s="64"/>
      <c r="AD16282" s="53"/>
    </row>
    <row r="16283" spans="1:30" s="13" customFormat="1" x14ac:dyDescent="0.25">
      <c r="A16283"/>
      <c r="B16283" s="32"/>
      <c r="C16283" s="34"/>
      <c r="D16283" s="10"/>
      <c r="J16283" s="53"/>
      <c r="K16283" s="64"/>
      <c r="O16283" s="60"/>
      <c r="P16283" s="67"/>
      <c r="T16283" s="53"/>
      <c r="U16283" s="64"/>
      <c r="Y16283" s="53"/>
      <c r="Z16283" s="64"/>
      <c r="AD16283" s="53"/>
    </row>
    <row r="16284" spans="1:30" s="13" customFormat="1" x14ac:dyDescent="0.25">
      <c r="A16284"/>
      <c r="B16284" s="32"/>
      <c r="C16284" s="34"/>
      <c r="D16284" s="10"/>
      <c r="J16284" s="53"/>
      <c r="K16284" s="64"/>
      <c r="O16284" s="60"/>
      <c r="P16284" s="67"/>
      <c r="T16284" s="53"/>
      <c r="U16284" s="64"/>
      <c r="Y16284" s="53"/>
      <c r="Z16284" s="64"/>
      <c r="AD16284" s="53"/>
    </row>
    <row r="16285" spans="1:30" s="13" customFormat="1" x14ac:dyDescent="0.25">
      <c r="A16285"/>
      <c r="B16285" s="32"/>
      <c r="C16285" s="34"/>
      <c r="D16285" s="10"/>
      <c r="J16285" s="53"/>
      <c r="K16285" s="64"/>
      <c r="O16285" s="60"/>
      <c r="P16285" s="67"/>
      <c r="T16285" s="53"/>
      <c r="U16285" s="64"/>
      <c r="Y16285" s="53"/>
      <c r="Z16285" s="64"/>
      <c r="AD16285" s="53"/>
    </row>
    <row r="16286" spans="1:30" s="13" customFormat="1" x14ac:dyDescent="0.25">
      <c r="A16286"/>
      <c r="B16286" s="32"/>
      <c r="C16286" s="34"/>
      <c r="D16286" s="10"/>
      <c r="J16286" s="53"/>
      <c r="K16286" s="64"/>
      <c r="O16286" s="60"/>
      <c r="P16286" s="67"/>
      <c r="T16286" s="53"/>
      <c r="U16286" s="64"/>
      <c r="Y16286" s="53"/>
      <c r="Z16286" s="64"/>
      <c r="AD16286" s="53"/>
    </row>
    <row r="16287" spans="1:30" s="13" customFormat="1" x14ac:dyDescent="0.25">
      <c r="A16287"/>
      <c r="B16287" s="32"/>
      <c r="C16287" s="34"/>
      <c r="D16287" s="10"/>
      <c r="J16287" s="53"/>
      <c r="K16287" s="64"/>
      <c r="O16287" s="60"/>
      <c r="P16287" s="67"/>
      <c r="T16287" s="53"/>
      <c r="U16287" s="64"/>
      <c r="Y16287" s="53"/>
      <c r="Z16287" s="64"/>
      <c r="AD16287" s="53"/>
    </row>
    <row r="16288" spans="1:30" s="13" customFormat="1" x14ac:dyDescent="0.25">
      <c r="A16288"/>
      <c r="B16288" s="32"/>
      <c r="C16288" s="34"/>
      <c r="D16288" s="10"/>
      <c r="J16288" s="53"/>
      <c r="K16288" s="64"/>
      <c r="O16288" s="60"/>
      <c r="P16288" s="67"/>
      <c r="T16288" s="53"/>
      <c r="U16288" s="64"/>
      <c r="Y16288" s="53"/>
      <c r="Z16288" s="64"/>
      <c r="AD16288" s="53"/>
    </row>
    <row r="16289" spans="1:30" s="13" customFormat="1" x14ac:dyDescent="0.25">
      <c r="A16289"/>
      <c r="B16289" s="32"/>
      <c r="C16289" s="34"/>
      <c r="D16289" s="10"/>
      <c r="J16289" s="53"/>
      <c r="K16289" s="64"/>
      <c r="O16289" s="60"/>
      <c r="P16289" s="67"/>
      <c r="T16289" s="53"/>
      <c r="U16289" s="64"/>
      <c r="Y16289" s="53"/>
      <c r="Z16289" s="64"/>
      <c r="AD16289" s="53"/>
    </row>
    <row r="16290" spans="1:30" s="13" customFormat="1" x14ac:dyDescent="0.25">
      <c r="A16290"/>
      <c r="B16290" s="32"/>
      <c r="C16290" s="34"/>
      <c r="D16290" s="10"/>
      <c r="J16290" s="53"/>
      <c r="K16290" s="64"/>
      <c r="O16290" s="60"/>
      <c r="P16290" s="67"/>
      <c r="T16290" s="53"/>
      <c r="U16290" s="64"/>
      <c r="Y16290" s="53"/>
      <c r="Z16290" s="64"/>
      <c r="AD16290" s="53"/>
    </row>
    <row r="16291" spans="1:30" s="13" customFormat="1" x14ac:dyDescent="0.25">
      <c r="A16291"/>
      <c r="B16291" s="32"/>
      <c r="C16291" s="34"/>
      <c r="D16291" s="10"/>
      <c r="J16291" s="53"/>
      <c r="K16291" s="64"/>
      <c r="O16291" s="60"/>
      <c r="P16291" s="67"/>
      <c r="T16291" s="53"/>
      <c r="U16291" s="64"/>
      <c r="Y16291" s="53"/>
      <c r="Z16291" s="64"/>
      <c r="AD16291" s="53"/>
    </row>
    <row r="16292" spans="1:30" s="13" customFormat="1" x14ac:dyDescent="0.25">
      <c r="A16292"/>
      <c r="B16292" s="32"/>
      <c r="C16292" s="34"/>
      <c r="D16292" s="10"/>
      <c r="J16292" s="53"/>
      <c r="K16292" s="64"/>
      <c r="O16292" s="60"/>
      <c r="P16292" s="67"/>
      <c r="T16292" s="53"/>
      <c r="U16292" s="64"/>
      <c r="Y16292" s="53"/>
      <c r="Z16292" s="64"/>
      <c r="AD16292" s="53"/>
    </row>
    <row r="16293" spans="1:30" s="13" customFormat="1" x14ac:dyDescent="0.25">
      <c r="A16293"/>
      <c r="B16293" s="32"/>
      <c r="C16293" s="34"/>
      <c r="D16293" s="10"/>
      <c r="J16293" s="53"/>
      <c r="K16293" s="64"/>
      <c r="O16293" s="60"/>
      <c r="P16293" s="67"/>
      <c r="T16293" s="53"/>
      <c r="U16293" s="64"/>
      <c r="Y16293" s="53"/>
      <c r="Z16293" s="64"/>
      <c r="AD16293" s="53"/>
    </row>
    <row r="16294" spans="1:30" s="13" customFormat="1" x14ac:dyDescent="0.25">
      <c r="A16294"/>
      <c r="B16294" s="32"/>
      <c r="C16294" s="34"/>
      <c r="D16294" s="10"/>
      <c r="J16294" s="53"/>
      <c r="K16294" s="64"/>
      <c r="O16294" s="60"/>
      <c r="P16294" s="67"/>
      <c r="T16294" s="53"/>
      <c r="U16294" s="64"/>
      <c r="Y16294" s="53"/>
      <c r="Z16294" s="64"/>
      <c r="AD16294" s="53"/>
    </row>
    <row r="16295" spans="1:30" s="13" customFormat="1" x14ac:dyDescent="0.25">
      <c r="A16295"/>
      <c r="B16295" s="32"/>
      <c r="C16295" s="34"/>
      <c r="D16295" s="10"/>
      <c r="J16295" s="53"/>
      <c r="K16295" s="64"/>
      <c r="O16295" s="60"/>
      <c r="P16295" s="67"/>
      <c r="T16295" s="53"/>
      <c r="U16295" s="64"/>
      <c r="Y16295" s="53"/>
      <c r="Z16295" s="64"/>
      <c r="AD16295" s="53"/>
    </row>
    <row r="16296" spans="1:30" s="13" customFormat="1" x14ac:dyDescent="0.25">
      <c r="A16296"/>
      <c r="B16296" s="32"/>
      <c r="C16296" s="34"/>
      <c r="D16296" s="10"/>
      <c r="J16296" s="53"/>
      <c r="K16296" s="64"/>
      <c r="O16296" s="60"/>
      <c r="P16296" s="67"/>
      <c r="T16296" s="53"/>
      <c r="U16296" s="64"/>
      <c r="Y16296" s="53"/>
      <c r="Z16296" s="64"/>
      <c r="AD16296" s="53"/>
    </row>
    <row r="16297" spans="1:30" s="13" customFormat="1" x14ac:dyDescent="0.25">
      <c r="A16297"/>
      <c r="B16297" s="32"/>
      <c r="C16297" s="34"/>
      <c r="D16297" s="10"/>
      <c r="J16297" s="53"/>
      <c r="K16297" s="64"/>
      <c r="O16297" s="60"/>
      <c r="P16297" s="67"/>
      <c r="T16297" s="53"/>
      <c r="U16297" s="64"/>
      <c r="Y16297" s="53"/>
      <c r="Z16297" s="64"/>
      <c r="AD16297" s="53"/>
    </row>
    <row r="16298" spans="1:30" s="13" customFormat="1" x14ac:dyDescent="0.25">
      <c r="A16298"/>
      <c r="B16298" s="32"/>
      <c r="C16298" s="34"/>
      <c r="D16298" s="10"/>
      <c r="J16298" s="53"/>
      <c r="K16298" s="64"/>
      <c r="O16298" s="60"/>
      <c r="P16298" s="67"/>
      <c r="T16298" s="53"/>
      <c r="U16298" s="64"/>
      <c r="Y16298" s="53"/>
      <c r="Z16298" s="64"/>
      <c r="AD16298" s="53"/>
    </row>
    <row r="16299" spans="1:30" s="13" customFormat="1" x14ac:dyDescent="0.25">
      <c r="A16299"/>
      <c r="B16299" s="32"/>
      <c r="C16299" s="34"/>
      <c r="D16299" s="10"/>
      <c r="J16299" s="53"/>
      <c r="K16299" s="64"/>
      <c r="O16299" s="60"/>
      <c r="P16299" s="67"/>
      <c r="T16299" s="53"/>
      <c r="U16299" s="64"/>
      <c r="Y16299" s="53"/>
      <c r="Z16299" s="64"/>
      <c r="AD16299" s="53"/>
    </row>
    <row r="16300" spans="1:30" s="13" customFormat="1" x14ac:dyDescent="0.25">
      <c r="A16300"/>
      <c r="B16300" s="32"/>
      <c r="C16300" s="34"/>
      <c r="D16300" s="10"/>
      <c r="J16300" s="53"/>
      <c r="K16300" s="64"/>
      <c r="O16300" s="60"/>
      <c r="P16300" s="67"/>
      <c r="T16300" s="53"/>
      <c r="U16300" s="64"/>
      <c r="Y16300" s="53"/>
      <c r="Z16300" s="64"/>
      <c r="AD16300" s="53"/>
    </row>
    <row r="16301" spans="1:30" s="13" customFormat="1" x14ac:dyDescent="0.25">
      <c r="A16301"/>
      <c r="B16301" s="32"/>
      <c r="C16301" s="34"/>
      <c r="D16301" s="10"/>
      <c r="J16301" s="53"/>
      <c r="K16301" s="64"/>
      <c r="O16301" s="60"/>
      <c r="P16301" s="67"/>
      <c r="T16301" s="53"/>
      <c r="U16301" s="64"/>
      <c r="Y16301" s="53"/>
      <c r="Z16301" s="64"/>
      <c r="AD16301" s="53"/>
    </row>
    <row r="16302" spans="1:30" s="13" customFormat="1" x14ac:dyDescent="0.25">
      <c r="A16302"/>
      <c r="B16302" s="32"/>
      <c r="C16302" s="34"/>
      <c r="D16302" s="10"/>
      <c r="J16302" s="53"/>
      <c r="K16302" s="64"/>
      <c r="O16302" s="60"/>
      <c r="P16302" s="67"/>
      <c r="T16302" s="53"/>
      <c r="U16302" s="64"/>
      <c r="Y16302" s="53"/>
      <c r="Z16302" s="64"/>
      <c r="AD16302" s="53"/>
    </row>
    <row r="16303" spans="1:30" s="13" customFormat="1" x14ac:dyDescent="0.25">
      <c r="A16303"/>
      <c r="B16303" s="32"/>
      <c r="C16303" s="34"/>
      <c r="D16303" s="10"/>
      <c r="J16303" s="53"/>
      <c r="K16303" s="64"/>
      <c r="O16303" s="60"/>
      <c r="P16303" s="67"/>
      <c r="T16303" s="53"/>
      <c r="U16303" s="64"/>
      <c r="Y16303" s="53"/>
      <c r="Z16303" s="64"/>
      <c r="AD16303" s="53"/>
    </row>
    <row r="16304" spans="1:30" s="13" customFormat="1" x14ac:dyDescent="0.25">
      <c r="A16304"/>
      <c r="B16304" s="32"/>
      <c r="C16304" s="34"/>
      <c r="D16304" s="10"/>
      <c r="J16304" s="53"/>
      <c r="K16304" s="64"/>
      <c r="O16304" s="60"/>
      <c r="P16304" s="67"/>
      <c r="T16304" s="53"/>
      <c r="U16304" s="64"/>
      <c r="Y16304" s="53"/>
      <c r="Z16304" s="64"/>
      <c r="AD16304" s="53"/>
    </row>
    <row r="16305" spans="1:30" s="13" customFormat="1" x14ac:dyDescent="0.25">
      <c r="A16305"/>
      <c r="B16305" s="32"/>
      <c r="C16305" s="34"/>
      <c r="D16305" s="10"/>
      <c r="J16305" s="53"/>
      <c r="K16305" s="64"/>
      <c r="O16305" s="60"/>
      <c r="P16305" s="67"/>
      <c r="T16305" s="53"/>
      <c r="U16305" s="64"/>
      <c r="Y16305" s="53"/>
      <c r="Z16305" s="64"/>
      <c r="AD16305" s="53"/>
    </row>
    <row r="16306" spans="1:30" s="13" customFormat="1" x14ac:dyDescent="0.25">
      <c r="A16306"/>
      <c r="B16306" s="32"/>
      <c r="C16306" s="34"/>
      <c r="D16306" s="10"/>
      <c r="J16306" s="53"/>
      <c r="K16306" s="64"/>
      <c r="O16306" s="60"/>
      <c r="P16306" s="67"/>
      <c r="T16306" s="53"/>
      <c r="U16306" s="64"/>
      <c r="Y16306" s="53"/>
      <c r="Z16306" s="64"/>
      <c r="AD16306" s="53"/>
    </row>
    <row r="16307" spans="1:30" s="13" customFormat="1" x14ac:dyDescent="0.25">
      <c r="A16307"/>
      <c r="B16307" s="32"/>
      <c r="C16307" s="34"/>
      <c r="D16307" s="10"/>
      <c r="J16307" s="53"/>
      <c r="K16307" s="64"/>
      <c r="O16307" s="60"/>
      <c r="P16307" s="67"/>
      <c r="T16307" s="53"/>
      <c r="U16307" s="64"/>
      <c r="Y16307" s="53"/>
      <c r="Z16307" s="64"/>
      <c r="AD16307" s="53"/>
    </row>
    <row r="16308" spans="1:30" s="13" customFormat="1" x14ac:dyDescent="0.25">
      <c r="A16308"/>
      <c r="B16308" s="32"/>
      <c r="C16308" s="34"/>
      <c r="D16308" s="10"/>
      <c r="J16308" s="53"/>
      <c r="K16308" s="64"/>
      <c r="O16308" s="60"/>
      <c r="P16308" s="67"/>
      <c r="T16308" s="53"/>
      <c r="U16308" s="64"/>
      <c r="Y16308" s="53"/>
      <c r="Z16308" s="64"/>
      <c r="AD16308" s="53"/>
    </row>
    <row r="16309" spans="1:30" s="13" customFormat="1" x14ac:dyDescent="0.25">
      <c r="A16309"/>
      <c r="B16309" s="32"/>
      <c r="C16309" s="34"/>
      <c r="D16309" s="10"/>
      <c r="J16309" s="53"/>
      <c r="K16309" s="64"/>
      <c r="O16309" s="60"/>
      <c r="P16309" s="67"/>
      <c r="T16309" s="53"/>
      <c r="U16309" s="64"/>
      <c r="Y16309" s="53"/>
      <c r="Z16309" s="64"/>
      <c r="AD16309" s="53"/>
    </row>
    <row r="16310" spans="1:30" s="13" customFormat="1" x14ac:dyDescent="0.25">
      <c r="A16310"/>
      <c r="B16310" s="32"/>
      <c r="C16310" s="34"/>
      <c r="D16310" s="10"/>
      <c r="J16310" s="53"/>
      <c r="K16310" s="64"/>
      <c r="O16310" s="60"/>
      <c r="P16310" s="67"/>
      <c r="T16310" s="53"/>
      <c r="U16310" s="64"/>
      <c r="Y16310" s="53"/>
      <c r="Z16310" s="64"/>
      <c r="AD16310" s="53"/>
    </row>
    <row r="16311" spans="1:30" s="13" customFormat="1" x14ac:dyDescent="0.25">
      <c r="A16311"/>
      <c r="B16311" s="32"/>
      <c r="C16311" s="34"/>
      <c r="D16311" s="10"/>
      <c r="J16311" s="53"/>
      <c r="K16311" s="64"/>
      <c r="O16311" s="60"/>
      <c r="P16311" s="67"/>
      <c r="T16311" s="53"/>
      <c r="U16311" s="64"/>
      <c r="Y16311" s="53"/>
      <c r="Z16311" s="64"/>
      <c r="AD16311" s="53"/>
    </row>
    <row r="16312" spans="1:30" s="13" customFormat="1" x14ac:dyDescent="0.25">
      <c r="A16312"/>
      <c r="B16312" s="32"/>
      <c r="C16312" s="34"/>
      <c r="D16312" s="10"/>
      <c r="J16312" s="53"/>
      <c r="K16312" s="64"/>
      <c r="O16312" s="60"/>
      <c r="P16312" s="67"/>
      <c r="T16312" s="53"/>
      <c r="U16312" s="64"/>
      <c r="Y16312" s="53"/>
      <c r="Z16312" s="64"/>
      <c r="AD16312" s="53"/>
    </row>
    <row r="16313" spans="1:30" s="13" customFormat="1" x14ac:dyDescent="0.25">
      <c r="A16313"/>
      <c r="B16313" s="32"/>
      <c r="C16313" s="34"/>
      <c r="D16313" s="10"/>
      <c r="J16313" s="53"/>
      <c r="K16313" s="64"/>
      <c r="O16313" s="60"/>
      <c r="P16313" s="67"/>
      <c r="T16313" s="53"/>
      <c r="U16313" s="64"/>
      <c r="Y16313" s="53"/>
      <c r="Z16313" s="64"/>
      <c r="AD16313" s="53"/>
    </row>
    <row r="16314" spans="1:30" s="13" customFormat="1" x14ac:dyDescent="0.25">
      <c r="A16314"/>
      <c r="B16314" s="32"/>
      <c r="C16314" s="34"/>
      <c r="D16314" s="10"/>
      <c r="J16314" s="53"/>
      <c r="K16314" s="64"/>
      <c r="O16314" s="60"/>
      <c r="P16314" s="67"/>
      <c r="T16314" s="53"/>
      <c r="U16314" s="64"/>
      <c r="Y16314" s="53"/>
      <c r="Z16314" s="64"/>
      <c r="AD16314" s="53"/>
    </row>
    <row r="16315" spans="1:30" s="13" customFormat="1" x14ac:dyDescent="0.25">
      <c r="A16315"/>
      <c r="B16315" s="32"/>
      <c r="C16315" s="34"/>
      <c r="D16315" s="10"/>
      <c r="J16315" s="53"/>
      <c r="K16315" s="64"/>
      <c r="O16315" s="60"/>
      <c r="P16315" s="67"/>
      <c r="T16315" s="53"/>
      <c r="U16315" s="64"/>
      <c r="Y16315" s="53"/>
      <c r="Z16315" s="64"/>
      <c r="AD16315" s="53"/>
    </row>
    <row r="16316" spans="1:30" s="13" customFormat="1" x14ac:dyDescent="0.25">
      <c r="A16316"/>
      <c r="B16316" s="32"/>
      <c r="C16316" s="34"/>
      <c r="D16316" s="10"/>
      <c r="J16316" s="53"/>
      <c r="K16316" s="64"/>
      <c r="O16316" s="60"/>
      <c r="P16316" s="67"/>
      <c r="T16316" s="53"/>
      <c r="U16316" s="64"/>
      <c r="Y16316" s="53"/>
      <c r="Z16316" s="64"/>
      <c r="AD16316" s="53"/>
    </row>
    <row r="16317" spans="1:30" s="13" customFormat="1" x14ac:dyDescent="0.25">
      <c r="A16317"/>
      <c r="B16317" s="32"/>
      <c r="C16317" s="34"/>
      <c r="D16317" s="10"/>
      <c r="J16317" s="53"/>
      <c r="K16317" s="64"/>
      <c r="O16317" s="60"/>
      <c r="P16317" s="67"/>
      <c r="T16317" s="53"/>
      <c r="U16317" s="64"/>
      <c r="Y16317" s="53"/>
      <c r="Z16317" s="64"/>
      <c r="AD16317" s="53"/>
    </row>
    <row r="16318" spans="1:30" s="13" customFormat="1" x14ac:dyDescent="0.25">
      <c r="A16318"/>
      <c r="B16318" s="32"/>
      <c r="C16318" s="34"/>
      <c r="D16318" s="10"/>
      <c r="J16318" s="53"/>
      <c r="K16318" s="64"/>
      <c r="O16318" s="60"/>
      <c r="P16318" s="67"/>
      <c r="T16318" s="53"/>
      <c r="U16318" s="64"/>
      <c r="Y16318" s="53"/>
      <c r="Z16318" s="64"/>
      <c r="AD16318" s="53"/>
    </row>
    <row r="16319" spans="1:30" s="13" customFormat="1" x14ac:dyDescent="0.25">
      <c r="A16319"/>
      <c r="B16319" s="32"/>
      <c r="C16319" s="34"/>
      <c r="D16319" s="10"/>
      <c r="J16319" s="53"/>
      <c r="K16319" s="64"/>
      <c r="O16319" s="60"/>
      <c r="P16319" s="67"/>
      <c r="T16319" s="53"/>
      <c r="U16319" s="64"/>
      <c r="Y16319" s="53"/>
      <c r="Z16319" s="64"/>
      <c r="AD16319" s="53"/>
    </row>
    <row r="16320" spans="1:30" s="13" customFormat="1" x14ac:dyDescent="0.25">
      <c r="A16320"/>
      <c r="B16320" s="32"/>
      <c r="C16320" s="34"/>
      <c r="D16320" s="10"/>
      <c r="J16320" s="53"/>
      <c r="K16320" s="64"/>
      <c r="O16320" s="60"/>
      <c r="P16320" s="67"/>
      <c r="T16320" s="53"/>
      <c r="U16320" s="64"/>
      <c r="Y16320" s="53"/>
      <c r="Z16320" s="64"/>
      <c r="AD16320" s="53"/>
    </row>
    <row r="16321" spans="1:30" s="13" customFormat="1" x14ac:dyDescent="0.25">
      <c r="A16321"/>
      <c r="B16321" s="32"/>
      <c r="C16321" s="34"/>
      <c r="D16321" s="10"/>
      <c r="J16321" s="53"/>
      <c r="K16321" s="64"/>
      <c r="O16321" s="60"/>
      <c r="P16321" s="67"/>
      <c r="T16321" s="53"/>
      <c r="U16321" s="64"/>
      <c r="Y16321" s="53"/>
      <c r="Z16321" s="64"/>
      <c r="AD16321" s="53"/>
    </row>
    <row r="16322" spans="1:30" s="13" customFormat="1" x14ac:dyDescent="0.25">
      <c r="A16322"/>
      <c r="B16322" s="32"/>
      <c r="C16322" s="34"/>
      <c r="D16322" s="10"/>
      <c r="J16322" s="53"/>
      <c r="K16322" s="64"/>
      <c r="O16322" s="60"/>
      <c r="P16322" s="67"/>
      <c r="T16322" s="53"/>
      <c r="U16322" s="64"/>
      <c r="Y16322" s="53"/>
      <c r="Z16322" s="64"/>
      <c r="AD16322" s="53"/>
    </row>
  </sheetData>
  <mergeCells count="21">
    <mergeCell ref="B82:B87"/>
    <mergeCell ref="B16:B38"/>
    <mergeCell ref="C22:C26"/>
    <mergeCell ref="B3:B15"/>
    <mergeCell ref="C3:C15"/>
    <mergeCell ref="B69:B81"/>
    <mergeCell ref="B56:B68"/>
    <mergeCell ref="C58:C62"/>
    <mergeCell ref="C56:C57"/>
    <mergeCell ref="C63:C68"/>
    <mergeCell ref="B39:B55"/>
    <mergeCell ref="C82:C87"/>
    <mergeCell ref="C78:C81"/>
    <mergeCell ref="C70:C77"/>
    <mergeCell ref="L1:O1"/>
    <mergeCell ref="Q1:T1"/>
    <mergeCell ref="V1:Y1"/>
    <mergeCell ref="AA1:AD1"/>
    <mergeCell ref="C27:C33"/>
    <mergeCell ref="C16:C21"/>
    <mergeCell ref="G1:J1"/>
  </mergeCells>
  <conditionalFormatting sqref="J4:K81">
    <cfRule type="cellIs" dxfId="8" priority="5" operator="between">
      <formula>0.00001</formula>
      <formula>0.05</formula>
    </cfRule>
  </conditionalFormatting>
  <conditionalFormatting sqref="O4:P81">
    <cfRule type="cellIs" dxfId="7" priority="4" operator="between">
      <formula>0.00001</formula>
      <formula>0.05</formula>
    </cfRule>
  </conditionalFormatting>
  <conditionalFormatting sqref="T4:U81">
    <cfRule type="cellIs" dxfId="6" priority="3" operator="between">
      <formula>0.00001</formula>
      <formula>0.05</formula>
    </cfRule>
  </conditionalFormatting>
  <conditionalFormatting sqref="Y4:Z81">
    <cfRule type="cellIs" dxfId="5" priority="2" operator="between">
      <formula>0.00001</formula>
      <formula>0.05</formula>
    </cfRule>
  </conditionalFormatting>
  <conditionalFormatting sqref="AD4:AD81">
    <cfRule type="cellIs" dxfId="4" priority="1" operator="between">
      <formula>0.00001</formula>
      <formula>0.05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178E3-85C5-453A-BDAD-96A5D639FA1B}">
  <dimension ref="B1:Y12"/>
  <sheetViews>
    <sheetView workbookViewId="0">
      <selection activeCell="N21" sqref="N21"/>
    </sheetView>
  </sheetViews>
  <sheetFormatPr defaultRowHeight="15" x14ac:dyDescent="0.25"/>
  <cols>
    <col min="2" max="2" width="6.5703125" bestFit="1" customWidth="1"/>
    <col min="3" max="3" width="18.28515625" bestFit="1" customWidth="1"/>
    <col min="4" max="4" width="14.28515625" bestFit="1" customWidth="1"/>
    <col min="5" max="5" width="5.5703125" bestFit="1" customWidth="1"/>
    <col min="6" max="6" width="5.5703125" customWidth="1"/>
    <col min="7" max="7" width="5.140625" bestFit="1" customWidth="1"/>
    <col min="8" max="8" width="10.140625" bestFit="1" customWidth="1"/>
    <col min="9" max="9" width="13.28515625" bestFit="1" customWidth="1"/>
    <col min="10" max="10" width="6.5703125" bestFit="1" customWidth="1"/>
    <col min="11" max="11" width="6.5703125" customWidth="1"/>
    <col min="12" max="12" width="5.140625" bestFit="1" customWidth="1"/>
    <col min="13" max="13" width="16" bestFit="1" customWidth="1"/>
    <col min="14" max="14" width="18.42578125" bestFit="1" customWidth="1"/>
    <col min="15" max="15" width="5.5703125" bestFit="1" customWidth="1"/>
    <col min="16" max="16" width="5.5703125" customWidth="1"/>
    <col min="17" max="17" width="6.5703125" bestFit="1" customWidth="1"/>
    <col min="18" max="18" width="10.5703125" bestFit="1" customWidth="1"/>
    <col min="19" max="19" width="15.28515625" bestFit="1" customWidth="1"/>
    <col min="20" max="20" width="5.5703125" bestFit="1" customWidth="1"/>
    <col min="21" max="21" width="5.5703125" customWidth="1"/>
    <col min="22" max="22" width="6.5703125" bestFit="1" customWidth="1"/>
    <col min="23" max="23" width="18.140625" bestFit="1" customWidth="1"/>
    <col min="24" max="24" width="14.28515625" bestFit="1" customWidth="1"/>
    <col min="25" max="25" width="5.5703125" bestFit="1" customWidth="1"/>
  </cols>
  <sheetData>
    <row r="1" spans="2:25" x14ac:dyDescent="0.25">
      <c r="C1" s="226" t="s">
        <v>549</v>
      </c>
      <c r="D1" s="227"/>
      <c r="E1" s="228"/>
      <c r="F1" s="148"/>
      <c r="H1" s="226" t="s">
        <v>42</v>
      </c>
      <c r="I1" s="227"/>
      <c r="J1" s="228"/>
      <c r="K1" s="148"/>
      <c r="M1" s="226" t="s">
        <v>45</v>
      </c>
      <c r="N1" s="227"/>
      <c r="O1" s="228"/>
      <c r="P1" s="148"/>
      <c r="R1" s="226" t="s">
        <v>128</v>
      </c>
      <c r="S1" s="227"/>
      <c r="T1" s="228"/>
      <c r="U1" s="148"/>
      <c r="W1" s="226" t="s">
        <v>552</v>
      </c>
      <c r="X1" s="227"/>
      <c r="Y1" s="228"/>
    </row>
    <row r="2" spans="2:25" x14ac:dyDescent="0.25">
      <c r="C2" s="70" t="s">
        <v>129</v>
      </c>
      <c r="D2" s="72" t="s">
        <v>406</v>
      </c>
      <c r="E2" s="73" t="s">
        <v>407</v>
      </c>
      <c r="F2" s="52"/>
      <c r="H2" s="70" t="s">
        <v>129</v>
      </c>
      <c r="I2" s="72" t="s">
        <v>406</v>
      </c>
      <c r="J2" s="73" t="s">
        <v>407</v>
      </c>
      <c r="K2" s="52"/>
      <c r="M2" s="70" t="s">
        <v>129</v>
      </c>
      <c r="N2" s="72" t="s">
        <v>406</v>
      </c>
      <c r="O2" s="73" t="s">
        <v>407</v>
      </c>
      <c r="P2" s="52"/>
      <c r="R2" s="70" t="s">
        <v>129</v>
      </c>
      <c r="S2" s="72" t="s">
        <v>406</v>
      </c>
      <c r="T2" s="73" t="s">
        <v>407</v>
      </c>
      <c r="U2" s="52"/>
      <c r="W2" s="70" t="s">
        <v>129</v>
      </c>
      <c r="X2" s="72" t="s">
        <v>406</v>
      </c>
      <c r="Y2" s="73" t="s">
        <v>407</v>
      </c>
    </row>
    <row r="3" spans="2:25" ht="15.75" thickBot="1" x14ac:dyDescent="0.3">
      <c r="B3" s="150" t="s">
        <v>562</v>
      </c>
      <c r="C3" s="110" t="s">
        <v>12</v>
      </c>
      <c r="D3" s="19" t="s">
        <v>563</v>
      </c>
      <c r="E3" s="78">
        <v>3.2883368622324313E-2</v>
      </c>
      <c r="F3" s="53"/>
      <c r="G3" t="s">
        <v>564</v>
      </c>
      <c r="H3" s="116" t="s">
        <v>114</v>
      </c>
      <c r="I3" s="17" t="s">
        <v>565</v>
      </c>
      <c r="J3" s="88">
        <v>1.1328991456814831E-2</v>
      </c>
      <c r="K3" s="60"/>
      <c r="L3" s="225" t="s">
        <v>562</v>
      </c>
      <c r="M3" s="112" t="s">
        <v>46</v>
      </c>
      <c r="N3" s="19" t="s">
        <v>566</v>
      </c>
      <c r="O3" s="78">
        <v>1.371887022487272E-2</v>
      </c>
      <c r="P3" s="53"/>
      <c r="Q3" s="225" t="s">
        <v>562</v>
      </c>
      <c r="R3" s="109" t="s">
        <v>11</v>
      </c>
      <c r="S3" s="17" t="s">
        <v>567</v>
      </c>
      <c r="T3" s="97">
        <v>1.23E-2</v>
      </c>
      <c r="U3" s="53"/>
      <c r="V3" s="150" t="s">
        <v>562</v>
      </c>
      <c r="W3" s="121" t="s">
        <v>62</v>
      </c>
      <c r="X3" s="80" t="s">
        <v>568</v>
      </c>
      <c r="Y3" s="81">
        <v>1.6899999999999998E-2</v>
      </c>
    </row>
    <row r="4" spans="2:25" ht="15.75" thickBot="1" x14ac:dyDescent="0.3">
      <c r="B4" s="225" t="s">
        <v>569</v>
      </c>
      <c r="C4" s="114" t="s">
        <v>76</v>
      </c>
      <c r="D4" s="19" t="s">
        <v>570</v>
      </c>
      <c r="E4" s="78">
        <v>8.9638313096017073E-3</v>
      </c>
      <c r="F4" s="53"/>
      <c r="L4" s="225"/>
      <c r="M4" s="112" t="s">
        <v>221</v>
      </c>
      <c r="N4" s="19" t="s">
        <v>571</v>
      </c>
      <c r="O4" s="78">
        <v>1.7693259457330481E-3</v>
      </c>
      <c r="P4" s="53"/>
      <c r="Q4" s="225"/>
      <c r="R4" s="110" t="s">
        <v>15</v>
      </c>
      <c r="S4" s="17" t="s">
        <v>572</v>
      </c>
      <c r="T4" s="97">
        <v>7.2060104746006961E-3</v>
      </c>
      <c r="U4" s="53"/>
      <c r="V4" s="150" t="s">
        <v>569</v>
      </c>
      <c r="W4" s="125" t="s">
        <v>79</v>
      </c>
      <c r="X4" s="80" t="s">
        <v>573</v>
      </c>
      <c r="Y4" s="81">
        <v>1.0699999999999999E-2</v>
      </c>
    </row>
    <row r="5" spans="2:25" ht="15.75" thickBot="1" x14ac:dyDescent="0.3">
      <c r="B5" s="225"/>
      <c r="C5" s="114" t="s">
        <v>78</v>
      </c>
      <c r="D5" s="19" t="s">
        <v>574</v>
      </c>
      <c r="E5" s="78">
        <v>4.9360179156392688E-2</v>
      </c>
      <c r="F5" s="53"/>
      <c r="L5" s="225"/>
      <c r="M5" s="112" t="s">
        <v>61</v>
      </c>
      <c r="N5" s="19" t="s">
        <v>575</v>
      </c>
      <c r="O5" s="78">
        <v>2.1110000000000001E-4</v>
      </c>
      <c r="P5" s="53"/>
      <c r="Q5" s="225"/>
      <c r="R5" s="112" t="s">
        <v>24</v>
      </c>
      <c r="S5" s="17" t="s">
        <v>576</v>
      </c>
      <c r="T5" s="97">
        <v>2.226261892060712E-2</v>
      </c>
      <c r="U5" s="53"/>
      <c r="V5" s="225" t="s">
        <v>564</v>
      </c>
      <c r="W5" s="116" t="s">
        <v>101</v>
      </c>
      <c r="X5" s="19" t="s">
        <v>577</v>
      </c>
      <c r="Y5" s="78">
        <v>2.602717918019844E-2</v>
      </c>
    </row>
    <row r="6" spans="2:25" ht="15.75" thickBot="1" x14ac:dyDescent="0.3">
      <c r="B6" s="225" t="s">
        <v>564</v>
      </c>
      <c r="C6" s="129" t="s">
        <v>43</v>
      </c>
      <c r="D6" s="75" t="s">
        <v>578</v>
      </c>
      <c r="E6" s="76">
        <v>2.301462570622936E-2</v>
      </c>
      <c r="F6" s="53"/>
      <c r="L6" s="225"/>
      <c r="M6" s="121" t="s">
        <v>62</v>
      </c>
      <c r="N6" s="80" t="s">
        <v>579</v>
      </c>
      <c r="O6" s="81">
        <v>4.36E-2</v>
      </c>
      <c r="P6" s="53"/>
      <c r="Q6" s="225"/>
      <c r="R6" s="112" t="s">
        <v>26</v>
      </c>
      <c r="S6" s="17" t="s">
        <v>580</v>
      </c>
      <c r="T6" s="97">
        <v>2.545686202176687E-2</v>
      </c>
      <c r="U6" s="53"/>
      <c r="V6" s="225"/>
      <c r="W6" s="116" t="s">
        <v>105</v>
      </c>
      <c r="X6" s="19" t="s">
        <v>581</v>
      </c>
      <c r="Y6" s="78">
        <v>1.4983219605774211E-5</v>
      </c>
    </row>
    <row r="7" spans="2:25" ht="16.5" thickBot="1" x14ac:dyDescent="0.3">
      <c r="B7" s="225"/>
      <c r="C7" s="117" t="s">
        <v>58</v>
      </c>
      <c r="D7" s="19" t="s">
        <v>582</v>
      </c>
      <c r="E7" s="78">
        <v>5.7236789442408965E-4</v>
      </c>
      <c r="F7" s="53"/>
      <c r="L7" s="150" t="s">
        <v>3</v>
      </c>
      <c r="M7" s="115" t="s">
        <v>98</v>
      </c>
      <c r="N7" s="19" t="s">
        <v>583</v>
      </c>
      <c r="O7" s="78">
        <v>5.3663341636322297E-3</v>
      </c>
      <c r="P7" s="53"/>
      <c r="Q7" s="225"/>
      <c r="R7" s="121" t="s">
        <v>62</v>
      </c>
      <c r="S7" s="90" t="s">
        <v>584</v>
      </c>
      <c r="T7" s="98">
        <v>8.5649999999999997E-3</v>
      </c>
      <c r="U7" s="53"/>
      <c r="V7" s="225"/>
      <c r="W7" s="116" t="s">
        <v>107</v>
      </c>
      <c r="X7" s="19" t="s">
        <v>585</v>
      </c>
      <c r="Y7" s="78">
        <v>3.636829839470837E-2</v>
      </c>
    </row>
    <row r="8" spans="2:25" ht="16.5" thickBot="1" x14ac:dyDescent="0.3">
      <c r="B8" s="225"/>
      <c r="C8" s="117" t="s">
        <v>60</v>
      </c>
      <c r="D8" s="19" t="s">
        <v>586</v>
      </c>
      <c r="E8" s="78">
        <v>8.990001819641735E-4</v>
      </c>
      <c r="F8" s="53"/>
      <c r="L8" s="225" t="s">
        <v>564</v>
      </c>
      <c r="M8" s="129" t="s">
        <v>43</v>
      </c>
      <c r="N8" s="75" t="s">
        <v>587</v>
      </c>
      <c r="O8" s="76">
        <v>2.011717908991782E-4</v>
      </c>
      <c r="P8" s="53"/>
      <c r="Q8" s="150" t="s">
        <v>569</v>
      </c>
      <c r="R8" s="114" t="s">
        <v>76</v>
      </c>
      <c r="S8" s="17" t="s">
        <v>588</v>
      </c>
      <c r="T8" s="97">
        <v>1.7699844582186E-2</v>
      </c>
      <c r="U8" s="53"/>
      <c r="V8" s="225"/>
      <c r="W8" s="118" t="s">
        <v>50</v>
      </c>
      <c r="X8" s="80" t="s">
        <v>589</v>
      </c>
      <c r="Y8" s="81">
        <v>3.7523293110877112E-2</v>
      </c>
    </row>
    <row r="9" spans="2:25" x14ac:dyDescent="0.25">
      <c r="L9" s="225"/>
      <c r="M9" s="116" t="s">
        <v>101</v>
      </c>
      <c r="N9" s="19" t="s">
        <v>590</v>
      </c>
      <c r="O9" s="78">
        <v>2.0026732655781129E-2</v>
      </c>
      <c r="P9" s="53"/>
      <c r="Q9" s="225" t="s">
        <v>564</v>
      </c>
      <c r="R9" s="116" t="s">
        <v>108</v>
      </c>
      <c r="S9" s="17" t="s">
        <v>591</v>
      </c>
      <c r="T9" s="97">
        <v>5.1278699659777086E-3</v>
      </c>
      <c r="U9" s="53"/>
    </row>
    <row r="10" spans="2:25" x14ac:dyDescent="0.25">
      <c r="L10" s="225"/>
      <c r="M10" s="116" t="s">
        <v>107</v>
      </c>
      <c r="N10" s="19" t="s">
        <v>592</v>
      </c>
      <c r="O10" s="78">
        <v>1.440471339382661E-2</v>
      </c>
      <c r="P10" s="53"/>
      <c r="Q10" s="225"/>
      <c r="R10" s="116" t="s">
        <v>114</v>
      </c>
      <c r="S10" s="17" t="s">
        <v>593</v>
      </c>
      <c r="T10" s="97">
        <v>3.871981885460301E-3</v>
      </c>
      <c r="U10" s="53"/>
    </row>
    <row r="11" spans="2:25" ht="15.75" x14ac:dyDescent="0.25">
      <c r="Q11" s="225"/>
      <c r="R11" s="117" t="s">
        <v>58</v>
      </c>
      <c r="S11" s="17" t="s">
        <v>594</v>
      </c>
      <c r="T11" s="97">
        <v>1.4725724758017151E-4</v>
      </c>
      <c r="U11" s="53"/>
    </row>
    <row r="12" spans="2:25" ht="15.75" x14ac:dyDescent="0.25">
      <c r="Q12" s="225"/>
      <c r="R12" s="117" t="s">
        <v>60</v>
      </c>
      <c r="S12" s="17" t="s">
        <v>595</v>
      </c>
      <c r="T12" s="97">
        <v>9.5887193112068128E-3</v>
      </c>
      <c r="U12" s="53"/>
    </row>
  </sheetData>
  <mergeCells count="12">
    <mergeCell ref="C1:E1"/>
    <mergeCell ref="H1:J1"/>
    <mergeCell ref="M1:O1"/>
    <mergeCell ref="R1:T1"/>
    <mergeCell ref="W1:Y1"/>
    <mergeCell ref="B4:B5"/>
    <mergeCell ref="V5:V8"/>
    <mergeCell ref="B6:B8"/>
    <mergeCell ref="L8:L10"/>
    <mergeCell ref="Q9:Q12"/>
    <mergeCell ref="L3:L6"/>
    <mergeCell ref="Q3:Q7"/>
  </mergeCells>
  <conditionalFormatting sqref="E3:F8 Y3:Y8">
    <cfRule type="cellIs" dxfId="3" priority="4" operator="between">
      <formula>0.00001</formula>
      <formula>0.05</formula>
    </cfRule>
  </conditionalFormatting>
  <conditionalFormatting sqref="J3:K3">
    <cfRule type="cellIs" dxfId="2" priority="3" operator="between">
      <formula>0.00001</formula>
      <formula>0.05</formula>
    </cfRule>
  </conditionalFormatting>
  <conditionalFormatting sqref="O3:P10">
    <cfRule type="cellIs" dxfId="1" priority="2" operator="between">
      <formula>0.00001</formula>
      <formula>0.05</formula>
    </cfRule>
  </conditionalFormatting>
  <conditionalFormatting sqref="T3:U12">
    <cfRule type="cellIs" dxfId="0" priority="1" operator="between">
      <formula>0.00001</formula>
      <formula>0.05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Sum</vt:lpstr>
      <vt:lpstr>Карта</vt:lpstr>
      <vt:lpstr>Calculations</vt:lpstr>
      <vt:lpstr>Fisher's exact</vt:lpstr>
      <vt:lpstr>Analysis all factors</vt:lpstr>
      <vt:lpstr>Analysis rel factors</vt:lpstr>
      <vt:lpstr>Одноф. лог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Klyshnikov</dc:creator>
  <cp:lastModifiedBy>Овчаренко Евгений Андреевич</cp:lastModifiedBy>
  <cp:lastPrinted>2022-07-11T07:29:27Z</cp:lastPrinted>
  <dcterms:created xsi:type="dcterms:W3CDTF">2015-06-05T18:19:34Z</dcterms:created>
  <dcterms:modified xsi:type="dcterms:W3CDTF">2022-07-12T08:29:47Z</dcterms:modified>
</cp:coreProperties>
</file>